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ml.chartshapes+xml"/>
  <Override PartName="/xl/drawings/drawing5.xml" ContentType="application/vnd.openxmlformats-officedocument.drawing+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N:\Projects or Products\GDP - Gross Domestic Product\#GDP Estimates 2019 Updates\"/>
    </mc:Choice>
  </mc:AlternateContent>
  <bookViews>
    <workbookView xWindow="0" yWindow="0" windowWidth="24000" windowHeight="8535" tabRatio="695" activeTab="5"/>
  </bookViews>
  <sheets>
    <sheet name="Notes to FILE" sheetId="15" r:id="rId1"/>
    <sheet name="Summary (GDP)" sheetId="14" r:id="rId2"/>
    <sheet name="Summary (Emp)" sheetId="25" r:id="rId3"/>
    <sheet name="Snapshot" sheetId="21" r:id="rId4"/>
    <sheet name="Emp 98 08 18 Comparison" sheetId="24" r:id="rId5"/>
    <sheet name="GDP by NAICS" sheetId="26" r:id="rId6"/>
    <sheet name="Tor GDP Estimates" sheetId="11" r:id="rId7"/>
    <sheet name="CMA GDP Estimates" sheetId="10" r:id="rId8"/>
    <sheet name="Ont GDP" sheetId="1" r:id="rId9"/>
    <sheet name="GDP Estimates (RestOfOnt)" sheetId="12" r:id="rId10"/>
    <sheet name="GDP Estimates (RestOfCMA)" sheetId="13" r:id="rId11"/>
    <sheet name="Ont LFS Emp" sheetId="4" r:id="rId12"/>
    <sheet name="CMA Emp Adj" sheetId="2" r:id="rId13"/>
    <sheet name="Tor Emp Adj" sheetId="3" r:id="rId14"/>
    <sheet name="Emp RestOfOnt" sheetId="5" r:id="rId15"/>
    <sheet name="Emp RestOfCMA" sheetId="6" r:id="rId16"/>
    <sheet name="CMA Emp %OfOnt" sheetId="7" r:id="rId17"/>
    <sheet name="Tor Emp %OfCMA" sheetId="8" r:id="rId18"/>
    <sheet name="Imputed Rent" sheetId="9" r:id="rId19"/>
    <sheet name="CBC Emp - Sectors (% for GDP)" sheetId="16" r:id="rId20"/>
    <sheet name="CAN LFS Emp" sheetId="17" r:id="rId21"/>
    <sheet name="Canada and Provincial GDPs" sheetId="18" r:id="rId22"/>
    <sheet name="Tor Emp Adj (5-Yr Growth)" sheetId="19" r:id="rId23"/>
    <sheet name="Tor Emp Adj (LQ)" sheetId="20" r:id="rId24"/>
    <sheet name="CMA Emp Adj (LQ)" sheetId="22" r:id="rId25"/>
    <sheet name="RestOfCMA (905) Emp Adj (LQ)" sheetId="23" r:id="rId26"/>
  </sheets>
  <definedNames>
    <definedName name="_xlnm._FilterDatabase" localSheetId="21" hidden="1">'Canada and Provincial GDPs'!#REF!</definedName>
    <definedName name="_xlnm.Print_Area" localSheetId="2">'Summary (Emp)'!$A$1:$G$46</definedName>
    <definedName name="_xlnm.Print_Area" localSheetId="1">'Summary (GDP)'!$A$1:$G$46</definedName>
    <definedName name="_xlnm.Print_Titles" localSheetId="0">'Notes to FILE'!$1:$8</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4" i="26" l="1"/>
  <c r="C7" i="26"/>
  <c r="D7" i="26"/>
  <c r="E7" i="26"/>
  <c r="F7" i="26"/>
  <c r="G7" i="26"/>
  <c r="C8" i="26"/>
  <c r="D8" i="26"/>
  <c r="E8" i="26"/>
  <c r="F8" i="26"/>
  <c r="G8" i="26"/>
  <c r="C9" i="26"/>
  <c r="D9" i="26"/>
  <c r="E9" i="26"/>
  <c r="F9" i="26"/>
  <c r="G9" i="26"/>
  <c r="C10" i="26"/>
  <c r="D10" i="26"/>
  <c r="E10" i="26"/>
  <c r="F10" i="26"/>
  <c r="G10" i="26"/>
  <c r="C11" i="26"/>
  <c r="D11" i="26"/>
  <c r="E11" i="26"/>
  <c r="F11" i="26"/>
  <c r="G11" i="26"/>
  <c r="C12" i="26"/>
  <c r="D12" i="26"/>
  <c r="E12" i="26"/>
  <c r="F12" i="26"/>
  <c r="G12" i="26"/>
  <c r="C13" i="26"/>
  <c r="D13" i="26"/>
  <c r="E13" i="26"/>
  <c r="F13" i="26"/>
  <c r="G13" i="26"/>
  <c r="C14" i="26"/>
  <c r="D14" i="26"/>
  <c r="E14" i="26"/>
  <c r="F14" i="26"/>
  <c r="G14" i="26"/>
  <c r="C15" i="26"/>
  <c r="D15" i="26"/>
  <c r="E15" i="26"/>
  <c r="F15" i="26"/>
  <c r="G15" i="26"/>
  <c r="C16" i="26"/>
  <c r="D16" i="26"/>
  <c r="E16" i="26"/>
  <c r="F16" i="26"/>
  <c r="G16" i="26"/>
  <c r="C17" i="26"/>
  <c r="D17" i="26"/>
  <c r="E17" i="26"/>
  <c r="F17" i="26"/>
  <c r="G17" i="26"/>
  <c r="C18" i="26"/>
  <c r="D18" i="26"/>
  <c r="E18" i="26"/>
  <c r="F18" i="26"/>
  <c r="G18" i="26"/>
  <c r="C19" i="26"/>
  <c r="D19" i="26"/>
  <c r="E19" i="26"/>
  <c r="F19" i="26"/>
  <c r="G19" i="26"/>
  <c r="C20" i="26"/>
  <c r="D20" i="26"/>
  <c r="E20" i="26"/>
  <c r="F20" i="26"/>
  <c r="G20" i="26"/>
  <c r="G6" i="26"/>
  <c r="F6" i="26"/>
  <c r="E6" i="26"/>
  <c r="D6" i="26"/>
  <c r="C6" i="26"/>
  <c r="D44" i="26" l="1"/>
  <c r="D43" i="26"/>
  <c r="D42" i="26"/>
  <c r="D41" i="26"/>
  <c r="D40" i="26"/>
  <c r="D39" i="26"/>
  <c r="D38" i="26"/>
  <c r="D37" i="26"/>
  <c r="D36" i="26"/>
  <c r="D35" i="26"/>
  <c r="D34" i="26"/>
  <c r="D33" i="26"/>
  <c r="D32" i="26"/>
  <c r="D31" i="26"/>
  <c r="D30" i="26"/>
  <c r="D29" i="26"/>
  <c r="D28" i="26"/>
  <c r="D27" i="26"/>
  <c r="D26" i="26"/>
  <c r="D25" i="26"/>
  <c r="E44" i="26"/>
  <c r="E43" i="26"/>
  <c r="E42" i="26"/>
  <c r="E41" i="26"/>
  <c r="E40" i="26"/>
  <c r="E39" i="26"/>
  <c r="E38" i="26"/>
  <c r="E37" i="26"/>
  <c r="E36" i="26"/>
  <c r="E35" i="26"/>
  <c r="E34" i="26"/>
  <c r="E33" i="26"/>
  <c r="E32" i="26"/>
  <c r="E31" i="26"/>
  <c r="E30" i="26"/>
  <c r="E29" i="26"/>
  <c r="E28" i="26"/>
  <c r="E27" i="26"/>
  <c r="E26" i="26"/>
  <c r="E25" i="26"/>
  <c r="F44" i="26"/>
  <c r="F43" i="26"/>
  <c r="F42" i="26"/>
  <c r="F41" i="26"/>
  <c r="F40" i="26"/>
  <c r="F39" i="26"/>
  <c r="F38" i="26"/>
  <c r="F37" i="26"/>
  <c r="F36" i="26"/>
  <c r="F35" i="26"/>
  <c r="F34" i="26"/>
  <c r="F33" i="26"/>
  <c r="F32" i="26"/>
  <c r="F31" i="26"/>
  <c r="F30" i="26"/>
  <c r="F29" i="26"/>
  <c r="F28" i="26"/>
  <c r="F27" i="26"/>
  <c r="F26" i="26"/>
  <c r="F25" i="26"/>
  <c r="G25" i="26"/>
  <c r="G44" i="26"/>
  <c r="G43" i="26"/>
  <c r="G42" i="26"/>
  <c r="G41" i="26"/>
  <c r="G40" i="26"/>
  <c r="G39" i="26"/>
  <c r="G38" i="26"/>
  <c r="G37" i="26"/>
  <c r="G36" i="26"/>
  <c r="G35" i="26"/>
  <c r="G34" i="26"/>
  <c r="G33" i="26"/>
  <c r="G32" i="26"/>
  <c r="G31" i="26"/>
  <c r="G30" i="26"/>
  <c r="G29" i="26"/>
  <c r="G28" i="26"/>
  <c r="G27" i="26"/>
  <c r="G26" i="26"/>
  <c r="C26" i="26"/>
  <c r="C27" i="26"/>
  <c r="C28" i="26"/>
  <c r="C29" i="26"/>
  <c r="C30" i="26"/>
  <c r="C31" i="26"/>
  <c r="C32" i="26"/>
  <c r="C33" i="26"/>
  <c r="C34" i="26"/>
  <c r="C35" i="26"/>
  <c r="C36" i="26"/>
  <c r="C37" i="26"/>
  <c r="C38" i="26"/>
  <c r="C39" i="26"/>
  <c r="C40" i="26"/>
  <c r="C41" i="26"/>
  <c r="C42" i="26"/>
  <c r="C43" i="26"/>
  <c r="C44" i="26"/>
  <c r="C25" i="26"/>
  <c r="Y324" i="10" l="1"/>
  <c r="X324" i="10"/>
  <c r="W324" i="10"/>
  <c r="V324" i="10"/>
  <c r="U324" i="10"/>
  <c r="T324" i="10"/>
  <c r="S324" i="10"/>
  <c r="R324" i="10"/>
  <c r="Q324" i="10"/>
  <c r="P324" i="10"/>
  <c r="O324" i="10"/>
  <c r="N324" i="10"/>
  <c r="M324" i="10"/>
  <c r="L324" i="10"/>
  <c r="K324" i="10"/>
  <c r="J324" i="10"/>
  <c r="I324" i="10"/>
  <c r="H324" i="10"/>
  <c r="G324" i="10"/>
  <c r="F324" i="10"/>
  <c r="E324" i="10"/>
  <c r="D324" i="10"/>
  <c r="Y323" i="10"/>
  <c r="X323" i="10"/>
  <c r="W323" i="10"/>
  <c r="V323" i="10"/>
  <c r="U323" i="10"/>
  <c r="T323" i="10"/>
  <c r="S323" i="10"/>
  <c r="R323" i="10"/>
  <c r="Q323" i="10"/>
  <c r="P323" i="10"/>
  <c r="O323" i="10"/>
  <c r="N323" i="10"/>
  <c r="M323" i="10"/>
  <c r="L323" i="10"/>
  <c r="K323" i="10"/>
  <c r="J323" i="10"/>
  <c r="I323" i="10"/>
  <c r="H323" i="10"/>
  <c r="G323" i="10"/>
  <c r="F323" i="10"/>
  <c r="E323" i="10"/>
  <c r="D323" i="10"/>
  <c r="Y322" i="10"/>
  <c r="X322" i="10"/>
  <c r="W322" i="10"/>
  <c r="V322" i="10"/>
  <c r="U322" i="10"/>
  <c r="T322" i="10"/>
  <c r="S322" i="10"/>
  <c r="R322" i="10"/>
  <c r="Q322" i="10"/>
  <c r="P322" i="10"/>
  <c r="O322" i="10"/>
  <c r="N322" i="10"/>
  <c r="M322" i="10"/>
  <c r="L322" i="10"/>
  <c r="K322" i="10"/>
  <c r="J322" i="10"/>
  <c r="I322" i="10"/>
  <c r="H322" i="10"/>
  <c r="G322" i="10"/>
  <c r="F322" i="10"/>
  <c r="E322" i="10"/>
  <c r="D322" i="10"/>
  <c r="Y321" i="10"/>
  <c r="X321" i="10"/>
  <c r="W321" i="10"/>
  <c r="V321" i="10"/>
  <c r="U321" i="10"/>
  <c r="T321" i="10"/>
  <c r="S321" i="10"/>
  <c r="R321" i="10"/>
  <c r="Q321" i="10"/>
  <c r="P321" i="10"/>
  <c r="O321" i="10"/>
  <c r="N321" i="10"/>
  <c r="M321" i="10"/>
  <c r="L321" i="10"/>
  <c r="K321" i="10"/>
  <c r="J321" i="10"/>
  <c r="I321" i="10"/>
  <c r="H321" i="10"/>
  <c r="G321" i="10"/>
  <c r="F321" i="10"/>
  <c r="E321" i="10"/>
  <c r="D321" i="10"/>
  <c r="Y320" i="10"/>
  <c r="X320" i="10"/>
  <c r="W320" i="10"/>
  <c r="V320" i="10"/>
  <c r="U320" i="10"/>
  <c r="T320" i="10"/>
  <c r="S320" i="10"/>
  <c r="R320" i="10"/>
  <c r="Q320" i="10"/>
  <c r="P320" i="10"/>
  <c r="O320" i="10"/>
  <c r="N320" i="10"/>
  <c r="M320" i="10"/>
  <c r="L320" i="10"/>
  <c r="K320" i="10"/>
  <c r="J320" i="10"/>
  <c r="I320" i="10"/>
  <c r="H320" i="10"/>
  <c r="G320" i="10"/>
  <c r="F320" i="10"/>
  <c r="E320" i="10"/>
  <c r="D320" i="10"/>
  <c r="Y319" i="10"/>
  <c r="X319" i="10"/>
  <c r="W319" i="10"/>
  <c r="V319" i="10"/>
  <c r="U319" i="10"/>
  <c r="T319" i="10"/>
  <c r="S319" i="10"/>
  <c r="R319" i="10"/>
  <c r="Q319" i="10"/>
  <c r="P319" i="10"/>
  <c r="O319" i="10"/>
  <c r="N319" i="10"/>
  <c r="M319" i="10"/>
  <c r="L319" i="10"/>
  <c r="K319" i="10"/>
  <c r="J319" i="10"/>
  <c r="I319" i="10"/>
  <c r="H319" i="10"/>
  <c r="G319" i="10"/>
  <c r="F319" i="10"/>
  <c r="E319" i="10"/>
  <c r="D319" i="10"/>
  <c r="Y318" i="10"/>
  <c r="X318" i="10"/>
  <c r="W318" i="10"/>
  <c r="V318" i="10"/>
  <c r="U318" i="10"/>
  <c r="T318" i="10"/>
  <c r="S318" i="10"/>
  <c r="R318" i="10"/>
  <c r="Q318" i="10"/>
  <c r="P318" i="10"/>
  <c r="O318" i="10"/>
  <c r="N318" i="10"/>
  <c r="M318" i="10"/>
  <c r="L318" i="10"/>
  <c r="K318" i="10"/>
  <c r="J318" i="10"/>
  <c r="I318" i="10"/>
  <c r="H318" i="10"/>
  <c r="G318" i="10"/>
  <c r="F318" i="10"/>
  <c r="E318" i="10"/>
  <c r="D318" i="10"/>
  <c r="Y317" i="10"/>
  <c r="X317" i="10"/>
  <c r="W317" i="10"/>
  <c r="V317" i="10"/>
  <c r="U317" i="10"/>
  <c r="T317" i="10"/>
  <c r="S317" i="10"/>
  <c r="R317" i="10"/>
  <c r="Q317" i="10"/>
  <c r="P317" i="10"/>
  <c r="O317" i="10"/>
  <c r="N317" i="10"/>
  <c r="M317" i="10"/>
  <c r="L317" i="10"/>
  <c r="K317" i="10"/>
  <c r="J317" i="10"/>
  <c r="I317" i="10"/>
  <c r="H317" i="10"/>
  <c r="G317" i="10"/>
  <c r="F317" i="10"/>
  <c r="E317" i="10"/>
  <c r="D317" i="10"/>
  <c r="Y316" i="10"/>
  <c r="X316" i="10"/>
  <c r="W316" i="10"/>
  <c r="V316" i="10"/>
  <c r="U316" i="10"/>
  <c r="T316" i="10"/>
  <c r="S316" i="10"/>
  <c r="R316" i="10"/>
  <c r="Q316" i="10"/>
  <c r="P316" i="10"/>
  <c r="O316" i="10"/>
  <c r="N316" i="10"/>
  <c r="M316" i="10"/>
  <c r="L316" i="10"/>
  <c r="K316" i="10"/>
  <c r="J316" i="10"/>
  <c r="I316" i="10"/>
  <c r="H316" i="10"/>
  <c r="G316" i="10"/>
  <c r="F316" i="10"/>
  <c r="E316" i="10"/>
  <c r="D316" i="10"/>
  <c r="Y315" i="10"/>
  <c r="X315" i="10"/>
  <c r="W315" i="10"/>
  <c r="V315" i="10"/>
  <c r="U315" i="10"/>
  <c r="T315" i="10"/>
  <c r="S315" i="10"/>
  <c r="R315" i="10"/>
  <c r="Q315" i="10"/>
  <c r="P315" i="10"/>
  <c r="O315" i="10"/>
  <c r="N315" i="10"/>
  <c r="M315" i="10"/>
  <c r="L315" i="10"/>
  <c r="K315" i="10"/>
  <c r="J315" i="10"/>
  <c r="I315" i="10"/>
  <c r="H315" i="10"/>
  <c r="G315" i="10"/>
  <c r="F315" i="10"/>
  <c r="E315" i="10"/>
  <c r="D315" i="10"/>
  <c r="Y314" i="10"/>
  <c r="X314" i="10"/>
  <c r="W314" i="10"/>
  <c r="V314" i="10"/>
  <c r="U314" i="10"/>
  <c r="T314" i="10"/>
  <c r="S314" i="10"/>
  <c r="R314" i="10"/>
  <c r="Q314" i="10"/>
  <c r="P314" i="10"/>
  <c r="O314" i="10"/>
  <c r="N314" i="10"/>
  <c r="M314" i="10"/>
  <c r="L314" i="10"/>
  <c r="K314" i="10"/>
  <c r="J314" i="10"/>
  <c r="I314" i="10"/>
  <c r="H314" i="10"/>
  <c r="G314" i="10"/>
  <c r="F314" i="10"/>
  <c r="E314" i="10"/>
  <c r="D314" i="10"/>
  <c r="Y313" i="10"/>
  <c r="X313" i="10"/>
  <c r="W313" i="10"/>
  <c r="V313" i="10"/>
  <c r="U313" i="10"/>
  <c r="T313" i="10"/>
  <c r="S313" i="10"/>
  <c r="R313" i="10"/>
  <c r="Q313" i="10"/>
  <c r="P313" i="10"/>
  <c r="O313" i="10"/>
  <c r="N313" i="10"/>
  <c r="M313" i="10"/>
  <c r="L313" i="10"/>
  <c r="K313" i="10"/>
  <c r="J313" i="10"/>
  <c r="I313" i="10"/>
  <c r="H313" i="10"/>
  <c r="G313" i="10"/>
  <c r="F313" i="10"/>
  <c r="E313" i="10"/>
  <c r="D313" i="10"/>
  <c r="Y312" i="10"/>
  <c r="X312" i="10"/>
  <c r="W312" i="10"/>
  <c r="V312" i="10"/>
  <c r="U312" i="10"/>
  <c r="T312" i="10"/>
  <c r="S312" i="10"/>
  <c r="R312" i="10"/>
  <c r="Q312" i="10"/>
  <c r="P312" i="10"/>
  <c r="O312" i="10"/>
  <c r="N312" i="10"/>
  <c r="M312" i="10"/>
  <c r="L312" i="10"/>
  <c r="K312" i="10"/>
  <c r="J312" i="10"/>
  <c r="I312" i="10"/>
  <c r="H312" i="10"/>
  <c r="G312" i="10"/>
  <c r="F312" i="10"/>
  <c r="E312" i="10"/>
  <c r="D312" i="10"/>
  <c r="Y311" i="10"/>
  <c r="X311" i="10"/>
  <c r="W311" i="10"/>
  <c r="V311" i="10"/>
  <c r="U311" i="10"/>
  <c r="T311" i="10"/>
  <c r="S311" i="10"/>
  <c r="R311" i="10"/>
  <c r="Q311" i="10"/>
  <c r="P311" i="10"/>
  <c r="O311" i="10"/>
  <c r="N311" i="10"/>
  <c r="M311" i="10"/>
  <c r="L311" i="10"/>
  <c r="K311" i="10"/>
  <c r="J311" i="10"/>
  <c r="I311" i="10"/>
  <c r="H311" i="10"/>
  <c r="G311" i="10"/>
  <c r="F311" i="10"/>
  <c r="E311" i="10"/>
  <c r="D311" i="10"/>
  <c r="Y310" i="10"/>
  <c r="X310" i="10"/>
  <c r="W310" i="10"/>
  <c r="V310" i="10"/>
  <c r="U310" i="10"/>
  <c r="T310" i="10"/>
  <c r="S310" i="10"/>
  <c r="R310" i="10"/>
  <c r="Q310" i="10"/>
  <c r="P310" i="10"/>
  <c r="O310" i="10"/>
  <c r="N310" i="10"/>
  <c r="M310" i="10"/>
  <c r="L310" i="10"/>
  <c r="K310" i="10"/>
  <c r="J310" i="10"/>
  <c r="I310" i="10"/>
  <c r="H310" i="10"/>
  <c r="G310" i="10"/>
  <c r="F310" i="10"/>
  <c r="E310" i="10"/>
  <c r="D310" i="10"/>
  <c r="Y324" i="1"/>
  <c r="X324" i="1"/>
  <c r="W324" i="1"/>
  <c r="V324" i="1"/>
  <c r="U324" i="1"/>
  <c r="T324" i="1"/>
  <c r="S324" i="1"/>
  <c r="R324" i="1"/>
  <c r="Q324" i="1"/>
  <c r="P324" i="1"/>
  <c r="O324" i="1"/>
  <c r="N324" i="1"/>
  <c r="M324" i="1"/>
  <c r="L324" i="1"/>
  <c r="K324" i="1"/>
  <c r="J324" i="1"/>
  <c r="I324" i="1"/>
  <c r="H324" i="1"/>
  <c r="G324" i="1"/>
  <c r="F324" i="1"/>
  <c r="E324" i="1"/>
  <c r="D324" i="1"/>
  <c r="Y323" i="1"/>
  <c r="X323" i="1"/>
  <c r="W323" i="1"/>
  <c r="V323" i="1"/>
  <c r="U323" i="1"/>
  <c r="T323" i="1"/>
  <c r="S323" i="1"/>
  <c r="R323" i="1"/>
  <c r="Q323" i="1"/>
  <c r="P323" i="1"/>
  <c r="O323" i="1"/>
  <c r="N323" i="1"/>
  <c r="M323" i="1"/>
  <c r="L323" i="1"/>
  <c r="K323" i="1"/>
  <c r="J323" i="1"/>
  <c r="I323" i="1"/>
  <c r="H323" i="1"/>
  <c r="G323" i="1"/>
  <c r="F323" i="1"/>
  <c r="E323" i="1"/>
  <c r="D323" i="1"/>
  <c r="Y322" i="1"/>
  <c r="X322" i="1"/>
  <c r="W322" i="1"/>
  <c r="V322" i="1"/>
  <c r="U322" i="1"/>
  <c r="T322" i="1"/>
  <c r="S322" i="1"/>
  <c r="R322" i="1"/>
  <c r="Q322" i="1"/>
  <c r="P322" i="1"/>
  <c r="O322" i="1"/>
  <c r="N322" i="1"/>
  <c r="M322" i="1"/>
  <c r="L322" i="1"/>
  <c r="K322" i="1"/>
  <c r="J322" i="1"/>
  <c r="I322" i="1"/>
  <c r="H322" i="1"/>
  <c r="G322" i="1"/>
  <c r="F322" i="1"/>
  <c r="E322" i="1"/>
  <c r="D322" i="1"/>
  <c r="Y321" i="1"/>
  <c r="X321" i="1"/>
  <c r="W321" i="1"/>
  <c r="V321" i="1"/>
  <c r="U321" i="1"/>
  <c r="T321" i="1"/>
  <c r="S321" i="1"/>
  <c r="R321" i="1"/>
  <c r="Q321" i="1"/>
  <c r="P321" i="1"/>
  <c r="O321" i="1"/>
  <c r="N321" i="1"/>
  <c r="M321" i="1"/>
  <c r="L321" i="1"/>
  <c r="K321" i="1"/>
  <c r="J321" i="1"/>
  <c r="I321" i="1"/>
  <c r="H321" i="1"/>
  <c r="G321" i="1"/>
  <c r="F321" i="1"/>
  <c r="E321" i="1"/>
  <c r="D321" i="1"/>
  <c r="Y320" i="1"/>
  <c r="X320" i="1"/>
  <c r="W320" i="1"/>
  <c r="V320" i="1"/>
  <c r="U320" i="1"/>
  <c r="T320" i="1"/>
  <c r="S320" i="1"/>
  <c r="R320" i="1"/>
  <c r="Q320" i="1"/>
  <c r="P320" i="1"/>
  <c r="O320" i="1"/>
  <c r="N320" i="1"/>
  <c r="M320" i="1"/>
  <c r="L320" i="1"/>
  <c r="K320" i="1"/>
  <c r="J320" i="1"/>
  <c r="I320" i="1"/>
  <c r="H320" i="1"/>
  <c r="G320" i="1"/>
  <c r="F320" i="1"/>
  <c r="E320" i="1"/>
  <c r="D320" i="1"/>
  <c r="Y319" i="1"/>
  <c r="X319" i="1"/>
  <c r="W319" i="1"/>
  <c r="V319" i="1"/>
  <c r="U319" i="1"/>
  <c r="T319" i="1"/>
  <c r="S319" i="1"/>
  <c r="R319" i="1"/>
  <c r="Q319" i="1"/>
  <c r="P319" i="1"/>
  <c r="O319" i="1"/>
  <c r="N319" i="1"/>
  <c r="M319" i="1"/>
  <c r="L319" i="1"/>
  <c r="K319" i="1"/>
  <c r="J319" i="1"/>
  <c r="I319" i="1"/>
  <c r="H319" i="1"/>
  <c r="G319" i="1"/>
  <c r="F319" i="1"/>
  <c r="E319" i="1"/>
  <c r="D319" i="1"/>
  <c r="Y318" i="1"/>
  <c r="X318" i="1"/>
  <c r="W318" i="1"/>
  <c r="V318" i="1"/>
  <c r="U318" i="1"/>
  <c r="T318" i="1"/>
  <c r="S318" i="1"/>
  <c r="R318" i="1"/>
  <c r="Q318" i="1"/>
  <c r="P318" i="1"/>
  <c r="O318" i="1"/>
  <c r="N318" i="1"/>
  <c r="M318" i="1"/>
  <c r="L318" i="1"/>
  <c r="K318" i="1"/>
  <c r="J318" i="1"/>
  <c r="I318" i="1"/>
  <c r="H318" i="1"/>
  <c r="G318" i="1"/>
  <c r="F318" i="1"/>
  <c r="E318" i="1"/>
  <c r="D318" i="1"/>
  <c r="Y317" i="1"/>
  <c r="X317" i="1"/>
  <c r="W317" i="1"/>
  <c r="V317" i="1"/>
  <c r="U317" i="1"/>
  <c r="T317" i="1"/>
  <c r="S317" i="1"/>
  <c r="R317" i="1"/>
  <c r="Q317" i="1"/>
  <c r="P317" i="1"/>
  <c r="O317" i="1"/>
  <c r="N317" i="1"/>
  <c r="M317" i="1"/>
  <c r="L317" i="1"/>
  <c r="K317" i="1"/>
  <c r="J317" i="1"/>
  <c r="I317" i="1"/>
  <c r="H317" i="1"/>
  <c r="G317" i="1"/>
  <c r="F317" i="1"/>
  <c r="E317" i="1"/>
  <c r="D317" i="1"/>
  <c r="Y316" i="1"/>
  <c r="X316" i="1"/>
  <c r="W316" i="1"/>
  <c r="V316" i="1"/>
  <c r="U316" i="1"/>
  <c r="T316" i="1"/>
  <c r="S316" i="1"/>
  <c r="R316" i="1"/>
  <c r="Q316" i="1"/>
  <c r="P316" i="1"/>
  <c r="O316" i="1"/>
  <c r="N316" i="1"/>
  <c r="M316" i="1"/>
  <c r="L316" i="1"/>
  <c r="K316" i="1"/>
  <c r="J316" i="1"/>
  <c r="I316" i="1"/>
  <c r="H316" i="1"/>
  <c r="G316" i="1"/>
  <c r="F316" i="1"/>
  <c r="E316" i="1"/>
  <c r="D316" i="1"/>
  <c r="Y315" i="1"/>
  <c r="X315" i="1"/>
  <c r="W315" i="1"/>
  <c r="V315" i="1"/>
  <c r="U315" i="1"/>
  <c r="T315" i="1"/>
  <c r="S315" i="1"/>
  <c r="R315" i="1"/>
  <c r="Q315" i="1"/>
  <c r="P315" i="1"/>
  <c r="O315" i="1"/>
  <c r="N315" i="1"/>
  <c r="M315" i="1"/>
  <c r="L315" i="1"/>
  <c r="K315" i="1"/>
  <c r="J315" i="1"/>
  <c r="I315" i="1"/>
  <c r="H315" i="1"/>
  <c r="G315" i="1"/>
  <c r="F315" i="1"/>
  <c r="E315" i="1"/>
  <c r="D315" i="1"/>
  <c r="Y314" i="1"/>
  <c r="X314" i="1"/>
  <c r="W314" i="1"/>
  <c r="V314" i="1"/>
  <c r="U314" i="1"/>
  <c r="T314" i="1"/>
  <c r="S314" i="1"/>
  <c r="R314" i="1"/>
  <c r="Q314" i="1"/>
  <c r="P314" i="1"/>
  <c r="O314" i="1"/>
  <c r="N314" i="1"/>
  <c r="M314" i="1"/>
  <c r="L314" i="1"/>
  <c r="K314" i="1"/>
  <c r="J314" i="1"/>
  <c r="I314" i="1"/>
  <c r="H314" i="1"/>
  <c r="G314" i="1"/>
  <c r="F314" i="1"/>
  <c r="E314" i="1"/>
  <c r="D314" i="1"/>
  <c r="Y313" i="1"/>
  <c r="X313" i="1"/>
  <c r="W313" i="1"/>
  <c r="V313" i="1"/>
  <c r="U313" i="1"/>
  <c r="T313" i="1"/>
  <c r="S313" i="1"/>
  <c r="R313" i="1"/>
  <c r="Q313" i="1"/>
  <c r="P313" i="1"/>
  <c r="O313" i="1"/>
  <c r="N313" i="1"/>
  <c r="M313" i="1"/>
  <c r="L313" i="1"/>
  <c r="K313" i="1"/>
  <c r="J313" i="1"/>
  <c r="I313" i="1"/>
  <c r="H313" i="1"/>
  <c r="G313" i="1"/>
  <c r="F313" i="1"/>
  <c r="E313" i="1"/>
  <c r="D313" i="1"/>
  <c r="Y312" i="1"/>
  <c r="X312" i="1"/>
  <c r="W312" i="1"/>
  <c r="V312" i="1"/>
  <c r="U312" i="1"/>
  <c r="T312" i="1"/>
  <c r="S312" i="1"/>
  <c r="R312" i="1"/>
  <c r="Q312" i="1"/>
  <c r="P312" i="1"/>
  <c r="O312" i="1"/>
  <c r="N312" i="1"/>
  <c r="M312" i="1"/>
  <c r="L312" i="1"/>
  <c r="K312" i="1"/>
  <c r="J312" i="1"/>
  <c r="I312" i="1"/>
  <c r="H312" i="1"/>
  <c r="G312" i="1"/>
  <c r="F312" i="1"/>
  <c r="E312" i="1"/>
  <c r="D312" i="1"/>
  <c r="Y311" i="1"/>
  <c r="X311" i="1"/>
  <c r="W311" i="1"/>
  <c r="V311" i="1"/>
  <c r="U311" i="1"/>
  <c r="T311" i="1"/>
  <c r="S311" i="1"/>
  <c r="R311" i="1"/>
  <c r="Q311" i="1"/>
  <c r="P311" i="1"/>
  <c r="O311" i="1"/>
  <c r="N311" i="1"/>
  <c r="M311" i="1"/>
  <c r="L311" i="1"/>
  <c r="K311" i="1"/>
  <c r="J311" i="1"/>
  <c r="I311" i="1"/>
  <c r="H311" i="1"/>
  <c r="G311" i="1"/>
  <c r="F311" i="1"/>
  <c r="E311" i="1"/>
  <c r="D311" i="1"/>
  <c r="Y310" i="1"/>
  <c r="X310" i="1"/>
  <c r="W310" i="1"/>
  <c r="V310" i="1"/>
  <c r="U310" i="1"/>
  <c r="T310" i="1"/>
  <c r="S310" i="1"/>
  <c r="R310" i="1"/>
  <c r="Q310" i="1"/>
  <c r="P310" i="1"/>
  <c r="O310" i="1"/>
  <c r="N310" i="1"/>
  <c r="M310" i="1"/>
  <c r="L310" i="1"/>
  <c r="K310" i="1"/>
  <c r="J310" i="1"/>
  <c r="I310" i="1"/>
  <c r="H310" i="1"/>
  <c r="G310" i="1"/>
  <c r="F310" i="1"/>
  <c r="E310" i="1"/>
  <c r="D310" i="1"/>
  <c r="Y324" i="12"/>
  <c r="X324" i="12"/>
  <c r="W324" i="12"/>
  <c r="V324" i="12"/>
  <c r="U324" i="12"/>
  <c r="T324" i="12"/>
  <c r="S324" i="12"/>
  <c r="R324" i="12"/>
  <c r="Q324" i="12"/>
  <c r="P324" i="12"/>
  <c r="O324" i="12"/>
  <c r="N324" i="12"/>
  <c r="M324" i="12"/>
  <c r="L324" i="12"/>
  <c r="K324" i="12"/>
  <c r="J324" i="12"/>
  <c r="I324" i="12"/>
  <c r="H324" i="12"/>
  <c r="G324" i="12"/>
  <c r="F324" i="12"/>
  <c r="E324" i="12"/>
  <c r="D324" i="12"/>
  <c r="Y323" i="12"/>
  <c r="X323" i="12"/>
  <c r="W323" i="12"/>
  <c r="V323" i="12"/>
  <c r="U323" i="12"/>
  <c r="T323" i="12"/>
  <c r="S323" i="12"/>
  <c r="R323" i="12"/>
  <c r="Q323" i="12"/>
  <c r="P323" i="12"/>
  <c r="O323" i="12"/>
  <c r="N323" i="12"/>
  <c r="M323" i="12"/>
  <c r="L323" i="12"/>
  <c r="K323" i="12"/>
  <c r="J323" i="12"/>
  <c r="I323" i="12"/>
  <c r="H323" i="12"/>
  <c r="G323" i="12"/>
  <c r="F323" i="12"/>
  <c r="E323" i="12"/>
  <c r="D323" i="12"/>
  <c r="Y322" i="12"/>
  <c r="X322" i="12"/>
  <c r="W322" i="12"/>
  <c r="V322" i="12"/>
  <c r="U322" i="12"/>
  <c r="T322" i="12"/>
  <c r="S322" i="12"/>
  <c r="R322" i="12"/>
  <c r="Q322" i="12"/>
  <c r="P322" i="12"/>
  <c r="O322" i="12"/>
  <c r="N322" i="12"/>
  <c r="M322" i="12"/>
  <c r="L322" i="12"/>
  <c r="K322" i="12"/>
  <c r="J322" i="12"/>
  <c r="I322" i="12"/>
  <c r="H322" i="12"/>
  <c r="G322" i="12"/>
  <c r="F322" i="12"/>
  <c r="E322" i="12"/>
  <c r="D322" i="12"/>
  <c r="Y321" i="12"/>
  <c r="X321" i="12"/>
  <c r="W321" i="12"/>
  <c r="V321" i="12"/>
  <c r="U321" i="12"/>
  <c r="T321" i="12"/>
  <c r="S321" i="12"/>
  <c r="R321" i="12"/>
  <c r="Q321" i="12"/>
  <c r="P321" i="12"/>
  <c r="O321" i="12"/>
  <c r="N321" i="12"/>
  <c r="M321" i="12"/>
  <c r="L321" i="12"/>
  <c r="K321" i="12"/>
  <c r="J321" i="12"/>
  <c r="I321" i="12"/>
  <c r="H321" i="12"/>
  <c r="G321" i="12"/>
  <c r="F321" i="12"/>
  <c r="E321" i="12"/>
  <c r="D321" i="12"/>
  <c r="Y320" i="12"/>
  <c r="X320" i="12"/>
  <c r="W320" i="12"/>
  <c r="V320" i="12"/>
  <c r="U320" i="12"/>
  <c r="T320" i="12"/>
  <c r="S320" i="12"/>
  <c r="R320" i="12"/>
  <c r="Q320" i="12"/>
  <c r="P320" i="12"/>
  <c r="O320" i="12"/>
  <c r="N320" i="12"/>
  <c r="M320" i="12"/>
  <c r="L320" i="12"/>
  <c r="K320" i="12"/>
  <c r="J320" i="12"/>
  <c r="I320" i="12"/>
  <c r="H320" i="12"/>
  <c r="G320" i="12"/>
  <c r="F320" i="12"/>
  <c r="E320" i="12"/>
  <c r="D320" i="12"/>
  <c r="Y319" i="12"/>
  <c r="X319" i="12"/>
  <c r="W319" i="12"/>
  <c r="V319" i="12"/>
  <c r="U319" i="12"/>
  <c r="T319" i="12"/>
  <c r="S319" i="12"/>
  <c r="R319" i="12"/>
  <c r="Q319" i="12"/>
  <c r="P319" i="12"/>
  <c r="O319" i="12"/>
  <c r="N319" i="12"/>
  <c r="M319" i="12"/>
  <c r="L319" i="12"/>
  <c r="K319" i="12"/>
  <c r="J319" i="12"/>
  <c r="I319" i="12"/>
  <c r="H319" i="12"/>
  <c r="G319" i="12"/>
  <c r="F319" i="12"/>
  <c r="E319" i="12"/>
  <c r="D319" i="12"/>
  <c r="Y318" i="12"/>
  <c r="X318" i="12"/>
  <c r="W318" i="12"/>
  <c r="V318" i="12"/>
  <c r="U318" i="12"/>
  <c r="T318" i="12"/>
  <c r="S318" i="12"/>
  <c r="R318" i="12"/>
  <c r="Q318" i="12"/>
  <c r="P318" i="12"/>
  <c r="O318" i="12"/>
  <c r="N318" i="12"/>
  <c r="M318" i="12"/>
  <c r="L318" i="12"/>
  <c r="K318" i="12"/>
  <c r="J318" i="12"/>
  <c r="I318" i="12"/>
  <c r="H318" i="12"/>
  <c r="G318" i="12"/>
  <c r="F318" i="12"/>
  <c r="E318" i="12"/>
  <c r="D318" i="12"/>
  <c r="Y317" i="12"/>
  <c r="X317" i="12"/>
  <c r="W317" i="12"/>
  <c r="V317" i="12"/>
  <c r="U317" i="12"/>
  <c r="T317" i="12"/>
  <c r="S317" i="12"/>
  <c r="R317" i="12"/>
  <c r="Q317" i="12"/>
  <c r="P317" i="12"/>
  <c r="O317" i="12"/>
  <c r="N317" i="12"/>
  <c r="M317" i="12"/>
  <c r="L317" i="12"/>
  <c r="K317" i="12"/>
  <c r="J317" i="12"/>
  <c r="I317" i="12"/>
  <c r="H317" i="12"/>
  <c r="G317" i="12"/>
  <c r="F317" i="12"/>
  <c r="E317" i="12"/>
  <c r="D317" i="12"/>
  <c r="Y316" i="12"/>
  <c r="X316" i="12"/>
  <c r="W316" i="12"/>
  <c r="V316" i="12"/>
  <c r="U316" i="12"/>
  <c r="T316" i="12"/>
  <c r="S316" i="12"/>
  <c r="R316" i="12"/>
  <c r="Q316" i="12"/>
  <c r="P316" i="12"/>
  <c r="O316" i="12"/>
  <c r="N316" i="12"/>
  <c r="M316" i="12"/>
  <c r="L316" i="12"/>
  <c r="K316" i="12"/>
  <c r="J316" i="12"/>
  <c r="I316" i="12"/>
  <c r="H316" i="12"/>
  <c r="G316" i="12"/>
  <c r="F316" i="12"/>
  <c r="E316" i="12"/>
  <c r="D316" i="12"/>
  <c r="Y315" i="12"/>
  <c r="X315" i="12"/>
  <c r="W315" i="12"/>
  <c r="V315" i="12"/>
  <c r="U315" i="12"/>
  <c r="T315" i="12"/>
  <c r="S315" i="12"/>
  <c r="R315" i="12"/>
  <c r="Q315" i="12"/>
  <c r="P315" i="12"/>
  <c r="O315" i="12"/>
  <c r="N315" i="12"/>
  <c r="M315" i="12"/>
  <c r="L315" i="12"/>
  <c r="K315" i="12"/>
  <c r="J315" i="12"/>
  <c r="I315" i="12"/>
  <c r="H315" i="12"/>
  <c r="G315" i="12"/>
  <c r="F315" i="12"/>
  <c r="E315" i="12"/>
  <c r="D315" i="12"/>
  <c r="Y314" i="12"/>
  <c r="X314" i="12"/>
  <c r="W314" i="12"/>
  <c r="V314" i="12"/>
  <c r="U314" i="12"/>
  <c r="T314" i="12"/>
  <c r="S314" i="12"/>
  <c r="R314" i="12"/>
  <c r="Q314" i="12"/>
  <c r="P314" i="12"/>
  <c r="O314" i="12"/>
  <c r="N314" i="12"/>
  <c r="M314" i="12"/>
  <c r="L314" i="12"/>
  <c r="K314" i="12"/>
  <c r="J314" i="12"/>
  <c r="I314" i="12"/>
  <c r="H314" i="12"/>
  <c r="G314" i="12"/>
  <c r="F314" i="12"/>
  <c r="E314" i="12"/>
  <c r="D314" i="12"/>
  <c r="Y313" i="12"/>
  <c r="X313" i="12"/>
  <c r="W313" i="12"/>
  <c r="V313" i="12"/>
  <c r="U313" i="12"/>
  <c r="T313" i="12"/>
  <c r="S313" i="12"/>
  <c r="R313" i="12"/>
  <c r="Q313" i="12"/>
  <c r="P313" i="12"/>
  <c r="O313" i="12"/>
  <c r="N313" i="12"/>
  <c r="M313" i="12"/>
  <c r="L313" i="12"/>
  <c r="K313" i="12"/>
  <c r="J313" i="12"/>
  <c r="I313" i="12"/>
  <c r="H313" i="12"/>
  <c r="G313" i="12"/>
  <c r="F313" i="12"/>
  <c r="E313" i="12"/>
  <c r="D313" i="12"/>
  <c r="Y312" i="12"/>
  <c r="X312" i="12"/>
  <c r="W312" i="12"/>
  <c r="V312" i="12"/>
  <c r="U312" i="12"/>
  <c r="T312" i="12"/>
  <c r="S312" i="12"/>
  <c r="R312" i="12"/>
  <c r="Q312" i="12"/>
  <c r="P312" i="12"/>
  <c r="O312" i="12"/>
  <c r="N312" i="12"/>
  <c r="M312" i="12"/>
  <c r="L312" i="12"/>
  <c r="K312" i="12"/>
  <c r="J312" i="12"/>
  <c r="I312" i="12"/>
  <c r="H312" i="12"/>
  <c r="G312" i="12"/>
  <c r="F312" i="12"/>
  <c r="E312" i="12"/>
  <c r="D312" i="12"/>
  <c r="Y311" i="12"/>
  <c r="X311" i="12"/>
  <c r="W311" i="12"/>
  <c r="V311" i="12"/>
  <c r="U311" i="12"/>
  <c r="T311" i="12"/>
  <c r="S311" i="12"/>
  <c r="R311" i="12"/>
  <c r="Q311" i="12"/>
  <c r="P311" i="12"/>
  <c r="O311" i="12"/>
  <c r="N311" i="12"/>
  <c r="M311" i="12"/>
  <c r="L311" i="12"/>
  <c r="K311" i="12"/>
  <c r="J311" i="12"/>
  <c r="I311" i="12"/>
  <c r="H311" i="12"/>
  <c r="G311" i="12"/>
  <c r="F311" i="12"/>
  <c r="E311" i="12"/>
  <c r="D311" i="12"/>
  <c r="Y310" i="12"/>
  <c r="X310" i="12"/>
  <c r="W310" i="12"/>
  <c r="V310" i="12"/>
  <c r="U310" i="12"/>
  <c r="T310" i="12"/>
  <c r="S310" i="12"/>
  <c r="R310" i="12"/>
  <c r="Q310" i="12"/>
  <c r="P310" i="12"/>
  <c r="O310" i="12"/>
  <c r="N310" i="12"/>
  <c r="M310" i="12"/>
  <c r="L310" i="12"/>
  <c r="K310" i="12"/>
  <c r="J310" i="12"/>
  <c r="I310" i="12"/>
  <c r="H310" i="12"/>
  <c r="G310" i="12"/>
  <c r="F310" i="12"/>
  <c r="E310" i="12"/>
  <c r="D310" i="12"/>
  <c r="Y324" i="13"/>
  <c r="X324" i="13"/>
  <c r="W324" i="13"/>
  <c r="V324" i="13"/>
  <c r="U324" i="13"/>
  <c r="T324" i="13"/>
  <c r="S324" i="13"/>
  <c r="R324" i="13"/>
  <c r="Q324" i="13"/>
  <c r="P324" i="13"/>
  <c r="O324" i="13"/>
  <c r="N324" i="13"/>
  <c r="M324" i="13"/>
  <c r="L324" i="13"/>
  <c r="K324" i="13"/>
  <c r="J324" i="13"/>
  <c r="I324" i="13"/>
  <c r="H324" i="13"/>
  <c r="G324" i="13"/>
  <c r="F324" i="13"/>
  <c r="E324" i="13"/>
  <c r="D324" i="13"/>
  <c r="Y323" i="13"/>
  <c r="X323" i="13"/>
  <c r="W323" i="13"/>
  <c r="V323" i="13"/>
  <c r="U323" i="13"/>
  <c r="T323" i="13"/>
  <c r="S323" i="13"/>
  <c r="R323" i="13"/>
  <c r="Q323" i="13"/>
  <c r="P323" i="13"/>
  <c r="O323" i="13"/>
  <c r="N323" i="13"/>
  <c r="M323" i="13"/>
  <c r="L323" i="13"/>
  <c r="K323" i="13"/>
  <c r="J323" i="13"/>
  <c r="I323" i="13"/>
  <c r="H323" i="13"/>
  <c r="G323" i="13"/>
  <c r="F323" i="13"/>
  <c r="E323" i="13"/>
  <c r="D323" i="13"/>
  <c r="Y322" i="13"/>
  <c r="X322" i="13"/>
  <c r="W322" i="13"/>
  <c r="V322" i="13"/>
  <c r="U322" i="13"/>
  <c r="T322" i="13"/>
  <c r="S322" i="13"/>
  <c r="R322" i="13"/>
  <c r="Q322" i="13"/>
  <c r="P322" i="13"/>
  <c r="O322" i="13"/>
  <c r="N322" i="13"/>
  <c r="M322" i="13"/>
  <c r="L322" i="13"/>
  <c r="K322" i="13"/>
  <c r="J322" i="13"/>
  <c r="I322" i="13"/>
  <c r="H322" i="13"/>
  <c r="G322" i="13"/>
  <c r="F322" i="13"/>
  <c r="E322" i="13"/>
  <c r="D322" i="13"/>
  <c r="Y321" i="13"/>
  <c r="X321" i="13"/>
  <c r="W321" i="13"/>
  <c r="V321" i="13"/>
  <c r="U321" i="13"/>
  <c r="T321" i="13"/>
  <c r="S321" i="13"/>
  <c r="R321" i="13"/>
  <c r="Q321" i="13"/>
  <c r="P321" i="13"/>
  <c r="O321" i="13"/>
  <c r="N321" i="13"/>
  <c r="M321" i="13"/>
  <c r="L321" i="13"/>
  <c r="K321" i="13"/>
  <c r="J321" i="13"/>
  <c r="I321" i="13"/>
  <c r="H321" i="13"/>
  <c r="G321" i="13"/>
  <c r="F321" i="13"/>
  <c r="E321" i="13"/>
  <c r="D321" i="13"/>
  <c r="Y320" i="13"/>
  <c r="X320" i="13"/>
  <c r="W320" i="13"/>
  <c r="V320" i="13"/>
  <c r="U320" i="13"/>
  <c r="T320" i="13"/>
  <c r="S320" i="13"/>
  <c r="R320" i="13"/>
  <c r="Q320" i="13"/>
  <c r="P320" i="13"/>
  <c r="O320" i="13"/>
  <c r="N320" i="13"/>
  <c r="M320" i="13"/>
  <c r="L320" i="13"/>
  <c r="K320" i="13"/>
  <c r="J320" i="13"/>
  <c r="I320" i="13"/>
  <c r="H320" i="13"/>
  <c r="G320" i="13"/>
  <c r="F320" i="13"/>
  <c r="E320" i="13"/>
  <c r="D320" i="13"/>
  <c r="Y319" i="13"/>
  <c r="X319" i="13"/>
  <c r="W319" i="13"/>
  <c r="V319" i="13"/>
  <c r="U319" i="13"/>
  <c r="T319" i="13"/>
  <c r="S319" i="13"/>
  <c r="R319" i="13"/>
  <c r="Q319" i="13"/>
  <c r="P319" i="13"/>
  <c r="O319" i="13"/>
  <c r="N319" i="13"/>
  <c r="M319" i="13"/>
  <c r="L319" i="13"/>
  <c r="K319" i="13"/>
  <c r="J319" i="13"/>
  <c r="I319" i="13"/>
  <c r="H319" i="13"/>
  <c r="G319" i="13"/>
  <c r="F319" i="13"/>
  <c r="E319" i="13"/>
  <c r="D319" i="13"/>
  <c r="Y318" i="13"/>
  <c r="X318" i="13"/>
  <c r="W318" i="13"/>
  <c r="V318" i="13"/>
  <c r="U318" i="13"/>
  <c r="T318" i="13"/>
  <c r="S318" i="13"/>
  <c r="R318" i="13"/>
  <c r="Q318" i="13"/>
  <c r="P318" i="13"/>
  <c r="O318" i="13"/>
  <c r="N318" i="13"/>
  <c r="M318" i="13"/>
  <c r="L318" i="13"/>
  <c r="K318" i="13"/>
  <c r="J318" i="13"/>
  <c r="I318" i="13"/>
  <c r="H318" i="13"/>
  <c r="G318" i="13"/>
  <c r="F318" i="13"/>
  <c r="E318" i="13"/>
  <c r="D318" i="13"/>
  <c r="Y317" i="13"/>
  <c r="X317" i="13"/>
  <c r="W317" i="13"/>
  <c r="V317" i="13"/>
  <c r="U317" i="13"/>
  <c r="T317" i="13"/>
  <c r="S317" i="13"/>
  <c r="R317" i="13"/>
  <c r="Q317" i="13"/>
  <c r="P317" i="13"/>
  <c r="O317" i="13"/>
  <c r="N317" i="13"/>
  <c r="M317" i="13"/>
  <c r="L317" i="13"/>
  <c r="K317" i="13"/>
  <c r="J317" i="13"/>
  <c r="I317" i="13"/>
  <c r="H317" i="13"/>
  <c r="G317" i="13"/>
  <c r="F317" i="13"/>
  <c r="E317" i="13"/>
  <c r="D317" i="13"/>
  <c r="Y316" i="13"/>
  <c r="X316" i="13"/>
  <c r="W316" i="13"/>
  <c r="V316" i="13"/>
  <c r="U316" i="13"/>
  <c r="T316" i="13"/>
  <c r="S316" i="13"/>
  <c r="R316" i="13"/>
  <c r="Q316" i="13"/>
  <c r="P316" i="13"/>
  <c r="O316" i="13"/>
  <c r="N316" i="13"/>
  <c r="M316" i="13"/>
  <c r="L316" i="13"/>
  <c r="K316" i="13"/>
  <c r="J316" i="13"/>
  <c r="I316" i="13"/>
  <c r="H316" i="13"/>
  <c r="G316" i="13"/>
  <c r="F316" i="13"/>
  <c r="E316" i="13"/>
  <c r="D316" i="13"/>
  <c r="Y315" i="13"/>
  <c r="X315" i="13"/>
  <c r="W315" i="13"/>
  <c r="V315" i="13"/>
  <c r="U315" i="13"/>
  <c r="T315" i="13"/>
  <c r="S315" i="13"/>
  <c r="R315" i="13"/>
  <c r="Q315" i="13"/>
  <c r="P315" i="13"/>
  <c r="O315" i="13"/>
  <c r="N315" i="13"/>
  <c r="M315" i="13"/>
  <c r="L315" i="13"/>
  <c r="K315" i="13"/>
  <c r="J315" i="13"/>
  <c r="I315" i="13"/>
  <c r="H315" i="13"/>
  <c r="G315" i="13"/>
  <c r="F315" i="13"/>
  <c r="E315" i="13"/>
  <c r="D315" i="13"/>
  <c r="Y314" i="13"/>
  <c r="X314" i="13"/>
  <c r="W314" i="13"/>
  <c r="V314" i="13"/>
  <c r="U314" i="13"/>
  <c r="T314" i="13"/>
  <c r="S314" i="13"/>
  <c r="R314" i="13"/>
  <c r="Q314" i="13"/>
  <c r="P314" i="13"/>
  <c r="O314" i="13"/>
  <c r="N314" i="13"/>
  <c r="M314" i="13"/>
  <c r="L314" i="13"/>
  <c r="K314" i="13"/>
  <c r="J314" i="13"/>
  <c r="I314" i="13"/>
  <c r="H314" i="13"/>
  <c r="G314" i="13"/>
  <c r="F314" i="13"/>
  <c r="E314" i="13"/>
  <c r="D314" i="13"/>
  <c r="Y313" i="13"/>
  <c r="X313" i="13"/>
  <c r="W313" i="13"/>
  <c r="V313" i="13"/>
  <c r="U313" i="13"/>
  <c r="T313" i="13"/>
  <c r="S313" i="13"/>
  <c r="R313" i="13"/>
  <c r="Q313" i="13"/>
  <c r="P313" i="13"/>
  <c r="O313" i="13"/>
  <c r="N313" i="13"/>
  <c r="M313" i="13"/>
  <c r="L313" i="13"/>
  <c r="K313" i="13"/>
  <c r="J313" i="13"/>
  <c r="I313" i="13"/>
  <c r="H313" i="13"/>
  <c r="G313" i="13"/>
  <c r="F313" i="13"/>
  <c r="E313" i="13"/>
  <c r="D313" i="13"/>
  <c r="Y312" i="13"/>
  <c r="X312" i="13"/>
  <c r="W312" i="13"/>
  <c r="V312" i="13"/>
  <c r="U312" i="13"/>
  <c r="T312" i="13"/>
  <c r="S312" i="13"/>
  <c r="R312" i="13"/>
  <c r="Q312" i="13"/>
  <c r="P312" i="13"/>
  <c r="O312" i="13"/>
  <c r="N312" i="13"/>
  <c r="M312" i="13"/>
  <c r="L312" i="13"/>
  <c r="K312" i="13"/>
  <c r="J312" i="13"/>
  <c r="I312" i="13"/>
  <c r="H312" i="13"/>
  <c r="G312" i="13"/>
  <c r="F312" i="13"/>
  <c r="E312" i="13"/>
  <c r="D312" i="13"/>
  <c r="Y311" i="13"/>
  <c r="X311" i="13"/>
  <c r="W311" i="13"/>
  <c r="V311" i="13"/>
  <c r="U311" i="13"/>
  <c r="T311" i="13"/>
  <c r="S311" i="13"/>
  <c r="R311" i="13"/>
  <c r="Q311" i="13"/>
  <c r="P311" i="13"/>
  <c r="O311" i="13"/>
  <c r="N311" i="13"/>
  <c r="M311" i="13"/>
  <c r="L311" i="13"/>
  <c r="K311" i="13"/>
  <c r="J311" i="13"/>
  <c r="I311" i="13"/>
  <c r="H311" i="13"/>
  <c r="G311" i="13"/>
  <c r="F311" i="13"/>
  <c r="E311" i="13"/>
  <c r="D311" i="13"/>
  <c r="Y310" i="13"/>
  <c r="X310" i="13"/>
  <c r="W310" i="13"/>
  <c r="V310" i="13"/>
  <c r="U310" i="13"/>
  <c r="T310" i="13"/>
  <c r="S310" i="13"/>
  <c r="R310" i="13"/>
  <c r="Q310" i="13"/>
  <c r="P310" i="13"/>
  <c r="O310" i="13"/>
  <c r="N310" i="13"/>
  <c r="M310" i="13"/>
  <c r="L310" i="13"/>
  <c r="K310" i="13"/>
  <c r="J310" i="13"/>
  <c r="I310" i="13"/>
  <c r="H310" i="13"/>
  <c r="G310" i="13"/>
  <c r="F310" i="13"/>
  <c r="E310" i="13"/>
  <c r="D310" i="13"/>
  <c r="Y324" i="11"/>
  <c r="X324" i="11"/>
  <c r="W324" i="11"/>
  <c r="V324" i="11"/>
  <c r="U324" i="11"/>
  <c r="T324" i="11"/>
  <c r="S324" i="11"/>
  <c r="R324" i="11"/>
  <c r="Q324" i="11"/>
  <c r="P324" i="11"/>
  <c r="O324" i="11"/>
  <c r="N324" i="11"/>
  <c r="M324" i="11"/>
  <c r="L324" i="11"/>
  <c r="K324" i="11"/>
  <c r="J324" i="11"/>
  <c r="I324" i="11"/>
  <c r="H324" i="11"/>
  <c r="G324" i="11"/>
  <c r="F324" i="11"/>
  <c r="E324" i="11"/>
  <c r="D324" i="11"/>
  <c r="Y323" i="11"/>
  <c r="X323" i="11"/>
  <c r="W323" i="11"/>
  <c r="V323" i="11"/>
  <c r="U323" i="11"/>
  <c r="T323" i="11"/>
  <c r="S323" i="11"/>
  <c r="R323" i="11"/>
  <c r="Q323" i="11"/>
  <c r="P323" i="11"/>
  <c r="O323" i="11"/>
  <c r="N323" i="11"/>
  <c r="M323" i="11"/>
  <c r="L323" i="11"/>
  <c r="K323" i="11"/>
  <c r="J323" i="11"/>
  <c r="I323" i="11"/>
  <c r="H323" i="11"/>
  <c r="G323" i="11"/>
  <c r="F323" i="11"/>
  <c r="E323" i="11"/>
  <c r="D323" i="11"/>
  <c r="Y322" i="11"/>
  <c r="X322" i="11"/>
  <c r="W322" i="11"/>
  <c r="V322" i="11"/>
  <c r="U322" i="11"/>
  <c r="T322" i="11"/>
  <c r="S322" i="11"/>
  <c r="R322" i="11"/>
  <c r="Q322" i="11"/>
  <c r="P322" i="11"/>
  <c r="O322" i="11"/>
  <c r="N322" i="11"/>
  <c r="M322" i="11"/>
  <c r="L322" i="11"/>
  <c r="K322" i="11"/>
  <c r="J322" i="11"/>
  <c r="I322" i="11"/>
  <c r="H322" i="11"/>
  <c r="G322" i="11"/>
  <c r="F322" i="11"/>
  <c r="E322" i="11"/>
  <c r="D322" i="11"/>
  <c r="Y321" i="11"/>
  <c r="X321" i="11"/>
  <c r="W321" i="11"/>
  <c r="V321" i="11"/>
  <c r="U321" i="11"/>
  <c r="T321" i="11"/>
  <c r="S321" i="11"/>
  <c r="R321" i="11"/>
  <c r="Q321" i="11"/>
  <c r="P321" i="11"/>
  <c r="O321" i="11"/>
  <c r="N321" i="11"/>
  <c r="M321" i="11"/>
  <c r="L321" i="11"/>
  <c r="K321" i="11"/>
  <c r="J321" i="11"/>
  <c r="I321" i="11"/>
  <c r="H321" i="11"/>
  <c r="G321" i="11"/>
  <c r="F321" i="11"/>
  <c r="E321" i="11"/>
  <c r="D321" i="11"/>
  <c r="Y320" i="11"/>
  <c r="X320" i="11"/>
  <c r="W320" i="11"/>
  <c r="V320" i="11"/>
  <c r="U320" i="11"/>
  <c r="T320" i="11"/>
  <c r="S320" i="11"/>
  <c r="R320" i="11"/>
  <c r="Q320" i="11"/>
  <c r="P320" i="11"/>
  <c r="O320" i="11"/>
  <c r="N320" i="11"/>
  <c r="M320" i="11"/>
  <c r="L320" i="11"/>
  <c r="K320" i="11"/>
  <c r="J320" i="11"/>
  <c r="I320" i="11"/>
  <c r="H320" i="11"/>
  <c r="G320" i="11"/>
  <c r="F320" i="11"/>
  <c r="E320" i="11"/>
  <c r="D320" i="11"/>
  <c r="Y319" i="11"/>
  <c r="X319" i="11"/>
  <c r="W319" i="11"/>
  <c r="V319" i="11"/>
  <c r="U319" i="11"/>
  <c r="T319" i="11"/>
  <c r="S319" i="11"/>
  <c r="R319" i="11"/>
  <c r="Q319" i="11"/>
  <c r="P319" i="11"/>
  <c r="O319" i="11"/>
  <c r="N319" i="11"/>
  <c r="M319" i="11"/>
  <c r="L319" i="11"/>
  <c r="K319" i="11"/>
  <c r="J319" i="11"/>
  <c r="I319" i="11"/>
  <c r="H319" i="11"/>
  <c r="G319" i="11"/>
  <c r="F319" i="11"/>
  <c r="E319" i="11"/>
  <c r="D319" i="11"/>
  <c r="Y318" i="11"/>
  <c r="X318" i="11"/>
  <c r="W318" i="11"/>
  <c r="V318" i="11"/>
  <c r="U318" i="11"/>
  <c r="T318" i="11"/>
  <c r="S318" i="11"/>
  <c r="R318" i="11"/>
  <c r="Q318" i="11"/>
  <c r="P318" i="11"/>
  <c r="O318" i="11"/>
  <c r="N318" i="11"/>
  <c r="M318" i="11"/>
  <c r="L318" i="11"/>
  <c r="K318" i="11"/>
  <c r="J318" i="11"/>
  <c r="I318" i="11"/>
  <c r="H318" i="11"/>
  <c r="G318" i="11"/>
  <c r="F318" i="11"/>
  <c r="E318" i="11"/>
  <c r="D318" i="11"/>
  <c r="Y317" i="11"/>
  <c r="X317" i="11"/>
  <c r="W317" i="11"/>
  <c r="V317" i="11"/>
  <c r="U317" i="11"/>
  <c r="T317" i="11"/>
  <c r="S317" i="11"/>
  <c r="R317" i="11"/>
  <c r="Q317" i="11"/>
  <c r="P317" i="11"/>
  <c r="O317" i="11"/>
  <c r="N317" i="11"/>
  <c r="M317" i="11"/>
  <c r="L317" i="11"/>
  <c r="K317" i="11"/>
  <c r="J317" i="11"/>
  <c r="I317" i="11"/>
  <c r="H317" i="11"/>
  <c r="G317" i="11"/>
  <c r="F317" i="11"/>
  <c r="E317" i="11"/>
  <c r="D317" i="11"/>
  <c r="Y316" i="11"/>
  <c r="X316" i="11"/>
  <c r="W316" i="11"/>
  <c r="V316" i="11"/>
  <c r="U316" i="11"/>
  <c r="T316" i="11"/>
  <c r="S316" i="11"/>
  <c r="R316" i="11"/>
  <c r="Q316" i="11"/>
  <c r="P316" i="11"/>
  <c r="O316" i="11"/>
  <c r="N316" i="11"/>
  <c r="M316" i="11"/>
  <c r="L316" i="11"/>
  <c r="K316" i="11"/>
  <c r="J316" i="11"/>
  <c r="I316" i="11"/>
  <c r="H316" i="11"/>
  <c r="G316" i="11"/>
  <c r="F316" i="11"/>
  <c r="E316" i="11"/>
  <c r="D316" i="11"/>
  <c r="Y315" i="11"/>
  <c r="X315" i="11"/>
  <c r="W315" i="11"/>
  <c r="V315" i="11"/>
  <c r="U315" i="11"/>
  <c r="T315" i="11"/>
  <c r="S315" i="11"/>
  <c r="R315" i="11"/>
  <c r="Q315" i="11"/>
  <c r="P315" i="11"/>
  <c r="O315" i="11"/>
  <c r="N315" i="11"/>
  <c r="M315" i="11"/>
  <c r="L315" i="11"/>
  <c r="K315" i="11"/>
  <c r="J315" i="11"/>
  <c r="I315" i="11"/>
  <c r="H315" i="11"/>
  <c r="G315" i="11"/>
  <c r="F315" i="11"/>
  <c r="E315" i="11"/>
  <c r="D315" i="11"/>
  <c r="Y314" i="11"/>
  <c r="X314" i="11"/>
  <c r="W314" i="11"/>
  <c r="V314" i="11"/>
  <c r="U314" i="11"/>
  <c r="T314" i="11"/>
  <c r="S314" i="11"/>
  <c r="R314" i="11"/>
  <c r="Q314" i="11"/>
  <c r="P314" i="11"/>
  <c r="O314" i="11"/>
  <c r="N314" i="11"/>
  <c r="M314" i="11"/>
  <c r="L314" i="11"/>
  <c r="K314" i="11"/>
  <c r="J314" i="11"/>
  <c r="I314" i="11"/>
  <c r="H314" i="11"/>
  <c r="G314" i="11"/>
  <c r="F314" i="11"/>
  <c r="E314" i="11"/>
  <c r="D314" i="11"/>
  <c r="Y313" i="11"/>
  <c r="X313" i="11"/>
  <c r="W313" i="11"/>
  <c r="V313" i="11"/>
  <c r="U313" i="11"/>
  <c r="T313" i="11"/>
  <c r="S313" i="11"/>
  <c r="R313" i="11"/>
  <c r="Q313" i="11"/>
  <c r="P313" i="11"/>
  <c r="O313" i="11"/>
  <c r="N313" i="11"/>
  <c r="M313" i="11"/>
  <c r="L313" i="11"/>
  <c r="K313" i="11"/>
  <c r="J313" i="11"/>
  <c r="I313" i="11"/>
  <c r="H313" i="11"/>
  <c r="G313" i="11"/>
  <c r="F313" i="11"/>
  <c r="E313" i="11"/>
  <c r="D313" i="11"/>
  <c r="Y312" i="11"/>
  <c r="X312" i="11"/>
  <c r="W312" i="11"/>
  <c r="V312" i="11"/>
  <c r="U312" i="11"/>
  <c r="T312" i="11"/>
  <c r="S312" i="11"/>
  <c r="R312" i="11"/>
  <c r="Q312" i="11"/>
  <c r="P312" i="11"/>
  <c r="O312" i="11"/>
  <c r="N312" i="11"/>
  <c r="M312" i="11"/>
  <c r="L312" i="11"/>
  <c r="K312" i="11"/>
  <c r="J312" i="11"/>
  <c r="I312" i="11"/>
  <c r="H312" i="11"/>
  <c r="G312" i="11"/>
  <c r="F312" i="11"/>
  <c r="E312" i="11"/>
  <c r="D312" i="11"/>
  <c r="Y311" i="11"/>
  <c r="X311" i="11"/>
  <c r="W311" i="11"/>
  <c r="V311" i="11"/>
  <c r="U311" i="11"/>
  <c r="T311" i="11"/>
  <c r="S311" i="11"/>
  <c r="R311" i="11"/>
  <c r="Q311" i="11"/>
  <c r="P311" i="11"/>
  <c r="O311" i="11"/>
  <c r="N311" i="11"/>
  <c r="M311" i="11"/>
  <c r="L311" i="11"/>
  <c r="K311" i="11"/>
  <c r="J311" i="11"/>
  <c r="I311" i="11"/>
  <c r="H311" i="11"/>
  <c r="G311" i="11"/>
  <c r="F311" i="11"/>
  <c r="E311" i="11"/>
  <c r="D311" i="11"/>
  <c r="Y310" i="11"/>
  <c r="X310" i="11"/>
  <c r="W310" i="11"/>
  <c r="V310" i="11"/>
  <c r="U310" i="11"/>
  <c r="T310" i="11"/>
  <c r="S310" i="11"/>
  <c r="R310" i="11"/>
  <c r="Q310" i="11"/>
  <c r="P310" i="11"/>
  <c r="O310" i="11"/>
  <c r="N310" i="11"/>
  <c r="M310" i="11"/>
  <c r="L310" i="11"/>
  <c r="K310" i="11"/>
  <c r="J310" i="11"/>
  <c r="I310" i="11"/>
  <c r="H310" i="11"/>
  <c r="G310" i="11"/>
  <c r="F310" i="11"/>
  <c r="E310" i="11"/>
  <c r="D310" i="11"/>
  <c r="Y324" i="17"/>
  <c r="X324" i="17"/>
  <c r="W324" i="17"/>
  <c r="V324" i="17"/>
  <c r="U324" i="17"/>
  <c r="T324" i="17"/>
  <c r="S324" i="17"/>
  <c r="R324" i="17"/>
  <c r="Q324" i="17"/>
  <c r="P324" i="17"/>
  <c r="O324" i="17"/>
  <c r="N324" i="17"/>
  <c r="M324" i="17"/>
  <c r="L324" i="17"/>
  <c r="K324" i="17"/>
  <c r="J324" i="17"/>
  <c r="I324" i="17"/>
  <c r="H324" i="17"/>
  <c r="G324" i="17"/>
  <c r="F324" i="17"/>
  <c r="E324" i="17"/>
  <c r="D324" i="17"/>
  <c r="Y323" i="17"/>
  <c r="X323" i="17"/>
  <c r="W323" i="17"/>
  <c r="V323" i="17"/>
  <c r="U323" i="17"/>
  <c r="T323" i="17"/>
  <c r="S323" i="17"/>
  <c r="R323" i="17"/>
  <c r="Q323" i="17"/>
  <c r="P323" i="17"/>
  <c r="O323" i="17"/>
  <c r="N323" i="17"/>
  <c r="M323" i="17"/>
  <c r="L323" i="17"/>
  <c r="K323" i="17"/>
  <c r="J323" i="17"/>
  <c r="I323" i="17"/>
  <c r="H323" i="17"/>
  <c r="G323" i="17"/>
  <c r="F323" i="17"/>
  <c r="E323" i="17"/>
  <c r="D323" i="17"/>
  <c r="Y322" i="17"/>
  <c r="X322" i="17"/>
  <c r="W322" i="17"/>
  <c r="V322" i="17"/>
  <c r="U322" i="17"/>
  <c r="T322" i="17"/>
  <c r="S322" i="17"/>
  <c r="R322" i="17"/>
  <c r="Q322" i="17"/>
  <c r="P322" i="17"/>
  <c r="O322" i="17"/>
  <c r="N322" i="17"/>
  <c r="M322" i="17"/>
  <c r="L322" i="17"/>
  <c r="K322" i="17"/>
  <c r="J322" i="17"/>
  <c r="I322" i="17"/>
  <c r="H322" i="17"/>
  <c r="G322" i="17"/>
  <c r="F322" i="17"/>
  <c r="E322" i="17"/>
  <c r="D322" i="17"/>
  <c r="Y321" i="17"/>
  <c r="X321" i="17"/>
  <c r="W321" i="17"/>
  <c r="V321" i="17"/>
  <c r="U321" i="17"/>
  <c r="T321" i="17"/>
  <c r="S321" i="17"/>
  <c r="R321" i="17"/>
  <c r="Q321" i="17"/>
  <c r="P321" i="17"/>
  <c r="O321" i="17"/>
  <c r="N321" i="17"/>
  <c r="M321" i="17"/>
  <c r="L321" i="17"/>
  <c r="K321" i="17"/>
  <c r="J321" i="17"/>
  <c r="I321" i="17"/>
  <c r="H321" i="17"/>
  <c r="G321" i="17"/>
  <c r="F321" i="17"/>
  <c r="E321" i="17"/>
  <c r="D321" i="17"/>
  <c r="Y320" i="17"/>
  <c r="X320" i="17"/>
  <c r="W320" i="17"/>
  <c r="V320" i="17"/>
  <c r="U320" i="17"/>
  <c r="T320" i="17"/>
  <c r="S320" i="17"/>
  <c r="R320" i="17"/>
  <c r="Q320" i="17"/>
  <c r="P320" i="17"/>
  <c r="O320" i="17"/>
  <c r="N320" i="17"/>
  <c r="M320" i="17"/>
  <c r="L320" i="17"/>
  <c r="K320" i="17"/>
  <c r="J320" i="17"/>
  <c r="I320" i="17"/>
  <c r="H320" i="17"/>
  <c r="G320" i="17"/>
  <c r="F320" i="17"/>
  <c r="E320" i="17"/>
  <c r="D320" i="17"/>
  <c r="Y319" i="17"/>
  <c r="X319" i="17"/>
  <c r="W319" i="17"/>
  <c r="V319" i="17"/>
  <c r="U319" i="17"/>
  <c r="T319" i="17"/>
  <c r="S319" i="17"/>
  <c r="R319" i="17"/>
  <c r="Q319" i="17"/>
  <c r="P319" i="17"/>
  <c r="O319" i="17"/>
  <c r="N319" i="17"/>
  <c r="M319" i="17"/>
  <c r="L319" i="17"/>
  <c r="K319" i="17"/>
  <c r="J319" i="17"/>
  <c r="I319" i="17"/>
  <c r="H319" i="17"/>
  <c r="G319" i="17"/>
  <c r="F319" i="17"/>
  <c r="E319" i="17"/>
  <c r="D319" i="17"/>
  <c r="Y318" i="17"/>
  <c r="X318" i="17"/>
  <c r="W318" i="17"/>
  <c r="V318" i="17"/>
  <c r="U318" i="17"/>
  <c r="T318" i="17"/>
  <c r="S318" i="17"/>
  <c r="R318" i="17"/>
  <c r="Q318" i="17"/>
  <c r="P318" i="17"/>
  <c r="O318" i="17"/>
  <c r="N318" i="17"/>
  <c r="M318" i="17"/>
  <c r="L318" i="17"/>
  <c r="K318" i="17"/>
  <c r="J318" i="17"/>
  <c r="I318" i="17"/>
  <c r="H318" i="17"/>
  <c r="G318" i="17"/>
  <c r="F318" i="17"/>
  <c r="E318" i="17"/>
  <c r="D318" i="17"/>
  <c r="Y317" i="17"/>
  <c r="X317" i="17"/>
  <c r="W317" i="17"/>
  <c r="V317" i="17"/>
  <c r="U317" i="17"/>
  <c r="T317" i="17"/>
  <c r="S317" i="17"/>
  <c r="R317" i="17"/>
  <c r="Q317" i="17"/>
  <c r="P317" i="17"/>
  <c r="O317" i="17"/>
  <c r="N317" i="17"/>
  <c r="M317" i="17"/>
  <c r="L317" i="17"/>
  <c r="K317" i="17"/>
  <c r="J317" i="17"/>
  <c r="I317" i="17"/>
  <c r="H317" i="17"/>
  <c r="G317" i="17"/>
  <c r="F317" i="17"/>
  <c r="E317" i="17"/>
  <c r="D317" i="17"/>
  <c r="Y316" i="17"/>
  <c r="X316" i="17"/>
  <c r="W316" i="17"/>
  <c r="V316" i="17"/>
  <c r="U316" i="17"/>
  <c r="T316" i="17"/>
  <c r="S316" i="17"/>
  <c r="R316" i="17"/>
  <c r="Q316" i="17"/>
  <c r="P316" i="17"/>
  <c r="O316" i="17"/>
  <c r="N316" i="17"/>
  <c r="M316" i="17"/>
  <c r="L316" i="17"/>
  <c r="K316" i="17"/>
  <c r="J316" i="17"/>
  <c r="I316" i="17"/>
  <c r="H316" i="17"/>
  <c r="G316" i="17"/>
  <c r="F316" i="17"/>
  <c r="E316" i="17"/>
  <c r="D316" i="17"/>
  <c r="Y315" i="17"/>
  <c r="X315" i="17"/>
  <c r="W315" i="17"/>
  <c r="V315" i="17"/>
  <c r="U315" i="17"/>
  <c r="T315" i="17"/>
  <c r="S315" i="17"/>
  <c r="R315" i="17"/>
  <c r="Q315" i="17"/>
  <c r="P315" i="17"/>
  <c r="O315" i="17"/>
  <c r="N315" i="17"/>
  <c r="M315" i="17"/>
  <c r="L315" i="17"/>
  <c r="K315" i="17"/>
  <c r="J315" i="17"/>
  <c r="I315" i="17"/>
  <c r="H315" i="17"/>
  <c r="G315" i="17"/>
  <c r="F315" i="17"/>
  <c r="E315" i="17"/>
  <c r="D315" i="17"/>
  <c r="Y314" i="17"/>
  <c r="X314" i="17"/>
  <c r="W314" i="17"/>
  <c r="V314" i="17"/>
  <c r="U314" i="17"/>
  <c r="T314" i="17"/>
  <c r="S314" i="17"/>
  <c r="R314" i="17"/>
  <c r="Q314" i="17"/>
  <c r="P314" i="17"/>
  <c r="O314" i="17"/>
  <c r="N314" i="17"/>
  <c r="M314" i="17"/>
  <c r="L314" i="17"/>
  <c r="K314" i="17"/>
  <c r="J314" i="17"/>
  <c r="I314" i="17"/>
  <c r="H314" i="17"/>
  <c r="G314" i="17"/>
  <c r="F314" i="17"/>
  <c r="E314" i="17"/>
  <c r="D314" i="17"/>
  <c r="Y313" i="17"/>
  <c r="X313" i="17"/>
  <c r="W313" i="17"/>
  <c r="V313" i="17"/>
  <c r="U313" i="17"/>
  <c r="T313" i="17"/>
  <c r="S313" i="17"/>
  <c r="R313" i="17"/>
  <c r="Q313" i="17"/>
  <c r="P313" i="17"/>
  <c r="O313" i="17"/>
  <c r="N313" i="17"/>
  <c r="M313" i="17"/>
  <c r="L313" i="17"/>
  <c r="K313" i="17"/>
  <c r="J313" i="17"/>
  <c r="I313" i="17"/>
  <c r="H313" i="17"/>
  <c r="G313" i="17"/>
  <c r="F313" i="17"/>
  <c r="E313" i="17"/>
  <c r="D313" i="17"/>
  <c r="Y312" i="17"/>
  <c r="X312" i="17"/>
  <c r="W312" i="17"/>
  <c r="V312" i="17"/>
  <c r="U312" i="17"/>
  <c r="T312" i="17"/>
  <c r="S312" i="17"/>
  <c r="R312" i="17"/>
  <c r="Q312" i="17"/>
  <c r="P312" i="17"/>
  <c r="O312" i="17"/>
  <c r="N312" i="17"/>
  <c r="M312" i="17"/>
  <c r="L312" i="17"/>
  <c r="K312" i="17"/>
  <c r="J312" i="17"/>
  <c r="I312" i="17"/>
  <c r="H312" i="17"/>
  <c r="G312" i="17"/>
  <c r="F312" i="17"/>
  <c r="E312" i="17"/>
  <c r="D312" i="17"/>
  <c r="Y311" i="17"/>
  <c r="X311" i="17"/>
  <c r="W311" i="17"/>
  <c r="V311" i="17"/>
  <c r="U311" i="17"/>
  <c r="T311" i="17"/>
  <c r="S311" i="17"/>
  <c r="R311" i="17"/>
  <c r="Q311" i="17"/>
  <c r="P311" i="17"/>
  <c r="O311" i="17"/>
  <c r="N311" i="17"/>
  <c r="M311" i="17"/>
  <c r="L311" i="17"/>
  <c r="K311" i="17"/>
  <c r="J311" i="17"/>
  <c r="I311" i="17"/>
  <c r="H311" i="17"/>
  <c r="G311" i="17"/>
  <c r="F311" i="17"/>
  <c r="E311" i="17"/>
  <c r="D311" i="17"/>
  <c r="Y310" i="17"/>
  <c r="X310" i="17"/>
  <c r="W310" i="17"/>
  <c r="V310" i="17"/>
  <c r="U310" i="17"/>
  <c r="T310" i="17"/>
  <c r="S310" i="17"/>
  <c r="R310" i="17"/>
  <c r="Q310" i="17"/>
  <c r="P310" i="17"/>
  <c r="O310" i="17"/>
  <c r="N310" i="17"/>
  <c r="M310" i="17"/>
  <c r="L310" i="17"/>
  <c r="K310" i="17"/>
  <c r="J310" i="17"/>
  <c r="I310" i="17"/>
  <c r="H310" i="17"/>
  <c r="G310" i="17"/>
  <c r="F310" i="17"/>
  <c r="E310" i="17"/>
  <c r="D310" i="17"/>
  <c r="Y324" i="3"/>
  <c r="X324" i="3"/>
  <c r="W324" i="3"/>
  <c r="V324" i="3"/>
  <c r="U324" i="3"/>
  <c r="T324" i="3"/>
  <c r="S324" i="3"/>
  <c r="R324" i="3"/>
  <c r="Q324" i="3"/>
  <c r="P324" i="3"/>
  <c r="O324" i="3"/>
  <c r="N324" i="3"/>
  <c r="M324" i="3"/>
  <c r="L324" i="3"/>
  <c r="K324" i="3"/>
  <c r="J324" i="3"/>
  <c r="I324" i="3"/>
  <c r="H324" i="3"/>
  <c r="G324" i="3"/>
  <c r="F324" i="3"/>
  <c r="E324" i="3"/>
  <c r="D324" i="3"/>
  <c r="Y323" i="3"/>
  <c r="X323" i="3"/>
  <c r="W323" i="3"/>
  <c r="V323" i="3"/>
  <c r="U323" i="3"/>
  <c r="T323" i="3"/>
  <c r="S323" i="3"/>
  <c r="R323" i="3"/>
  <c r="Q323" i="3"/>
  <c r="P323" i="3"/>
  <c r="O323" i="3"/>
  <c r="N323" i="3"/>
  <c r="M323" i="3"/>
  <c r="L323" i="3"/>
  <c r="K323" i="3"/>
  <c r="J323" i="3"/>
  <c r="I323" i="3"/>
  <c r="H323" i="3"/>
  <c r="G323" i="3"/>
  <c r="F323" i="3"/>
  <c r="E323" i="3"/>
  <c r="D323" i="3"/>
  <c r="Y322" i="3"/>
  <c r="X322" i="3"/>
  <c r="W322" i="3"/>
  <c r="V322" i="3"/>
  <c r="U322" i="3"/>
  <c r="T322" i="3"/>
  <c r="S322" i="3"/>
  <c r="R322" i="3"/>
  <c r="Q322" i="3"/>
  <c r="P322" i="3"/>
  <c r="O322" i="3"/>
  <c r="N322" i="3"/>
  <c r="M322" i="3"/>
  <c r="L322" i="3"/>
  <c r="K322" i="3"/>
  <c r="J322" i="3"/>
  <c r="I322" i="3"/>
  <c r="H322" i="3"/>
  <c r="G322" i="3"/>
  <c r="F322" i="3"/>
  <c r="E322" i="3"/>
  <c r="D322" i="3"/>
  <c r="Y321" i="3"/>
  <c r="X321" i="3"/>
  <c r="W321" i="3"/>
  <c r="V321" i="3"/>
  <c r="U321" i="3"/>
  <c r="T321" i="3"/>
  <c r="S321" i="3"/>
  <c r="R321" i="3"/>
  <c r="Q321" i="3"/>
  <c r="P321" i="3"/>
  <c r="O321" i="3"/>
  <c r="N321" i="3"/>
  <c r="M321" i="3"/>
  <c r="L321" i="3"/>
  <c r="K321" i="3"/>
  <c r="J321" i="3"/>
  <c r="I321" i="3"/>
  <c r="H321" i="3"/>
  <c r="G321" i="3"/>
  <c r="F321" i="3"/>
  <c r="E321" i="3"/>
  <c r="D321" i="3"/>
  <c r="Y320" i="3"/>
  <c r="X320" i="3"/>
  <c r="W320" i="3"/>
  <c r="V320" i="3"/>
  <c r="U320" i="3"/>
  <c r="T320" i="3"/>
  <c r="S320" i="3"/>
  <c r="R320" i="3"/>
  <c r="Q320" i="3"/>
  <c r="P320" i="3"/>
  <c r="O320" i="3"/>
  <c r="N320" i="3"/>
  <c r="M320" i="3"/>
  <c r="L320" i="3"/>
  <c r="K320" i="3"/>
  <c r="J320" i="3"/>
  <c r="I320" i="3"/>
  <c r="H320" i="3"/>
  <c r="G320" i="3"/>
  <c r="F320" i="3"/>
  <c r="E320" i="3"/>
  <c r="D320" i="3"/>
  <c r="Y319" i="3"/>
  <c r="X319" i="3"/>
  <c r="W319" i="3"/>
  <c r="V319" i="3"/>
  <c r="U319" i="3"/>
  <c r="T319" i="3"/>
  <c r="S319" i="3"/>
  <c r="R319" i="3"/>
  <c r="Q319" i="3"/>
  <c r="P319" i="3"/>
  <c r="O319" i="3"/>
  <c r="N319" i="3"/>
  <c r="M319" i="3"/>
  <c r="L319" i="3"/>
  <c r="K319" i="3"/>
  <c r="J319" i="3"/>
  <c r="I319" i="3"/>
  <c r="H319" i="3"/>
  <c r="G319" i="3"/>
  <c r="F319" i="3"/>
  <c r="E319" i="3"/>
  <c r="D319" i="3"/>
  <c r="Y318" i="3"/>
  <c r="X318" i="3"/>
  <c r="W318" i="3"/>
  <c r="V318" i="3"/>
  <c r="U318" i="3"/>
  <c r="T318" i="3"/>
  <c r="S318" i="3"/>
  <c r="R318" i="3"/>
  <c r="Q318" i="3"/>
  <c r="P318" i="3"/>
  <c r="O318" i="3"/>
  <c r="N318" i="3"/>
  <c r="M318" i="3"/>
  <c r="L318" i="3"/>
  <c r="K318" i="3"/>
  <c r="J318" i="3"/>
  <c r="I318" i="3"/>
  <c r="H318" i="3"/>
  <c r="G318" i="3"/>
  <c r="F318" i="3"/>
  <c r="E318" i="3"/>
  <c r="D318" i="3"/>
  <c r="Y317" i="3"/>
  <c r="X317" i="3"/>
  <c r="W317" i="3"/>
  <c r="V317" i="3"/>
  <c r="U317" i="3"/>
  <c r="T317" i="3"/>
  <c r="S317" i="3"/>
  <c r="R317" i="3"/>
  <c r="Q317" i="3"/>
  <c r="P317" i="3"/>
  <c r="O317" i="3"/>
  <c r="N317" i="3"/>
  <c r="M317" i="3"/>
  <c r="L317" i="3"/>
  <c r="K317" i="3"/>
  <c r="J317" i="3"/>
  <c r="I317" i="3"/>
  <c r="H317" i="3"/>
  <c r="G317" i="3"/>
  <c r="F317" i="3"/>
  <c r="E317" i="3"/>
  <c r="D317" i="3"/>
  <c r="Y316" i="3"/>
  <c r="X316" i="3"/>
  <c r="W316" i="3"/>
  <c r="V316" i="3"/>
  <c r="U316" i="3"/>
  <c r="T316" i="3"/>
  <c r="S316" i="3"/>
  <c r="R316" i="3"/>
  <c r="Q316" i="3"/>
  <c r="P316" i="3"/>
  <c r="O316" i="3"/>
  <c r="N316" i="3"/>
  <c r="M316" i="3"/>
  <c r="L316" i="3"/>
  <c r="K316" i="3"/>
  <c r="J316" i="3"/>
  <c r="I316" i="3"/>
  <c r="H316" i="3"/>
  <c r="G316" i="3"/>
  <c r="F316" i="3"/>
  <c r="E316" i="3"/>
  <c r="D316" i="3"/>
  <c r="Y315" i="3"/>
  <c r="X315" i="3"/>
  <c r="W315" i="3"/>
  <c r="V315" i="3"/>
  <c r="U315" i="3"/>
  <c r="T315" i="3"/>
  <c r="S315" i="3"/>
  <c r="R315" i="3"/>
  <c r="Q315" i="3"/>
  <c r="P315" i="3"/>
  <c r="O315" i="3"/>
  <c r="N315" i="3"/>
  <c r="M315" i="3"/>
  <c r="L315" i="3"/>
  <c r="K315" i="3"/>
  <c r="J315" i="3"/>
  <c r="I315" i="3"/>
  <c r="H315" i="3"/>
  <c r="G315" i="3"/>
  <c r="F315" i="3"/>
  <c r="E315" i="3"/>
  <c r="D315" i="3"/>
  <c r="Y314" i="3"/>
  <c r="X314" i="3"/>
  <c r="W314" i="3"/>
  <c r="V314" i="3"/>
  <c r="U314" i="3"/>
  <c r="T314" i="3"/>
  <c r="S314" i="3"/>
  <c r="R314" i="3"/>
  <c r="Q314" i="3"/>
  <c r="P314" i="3"/>
  <c r="O314" i="3"/>
  <c r="N314" i="3"/>
  <c r="M314" i="3"/>
  <c r="L314" i="3"/>
  <c r="K314" i="3"/>
  <c r="J314" i="3"/>
  <c r="I314" i="3"/>
  <c r="H314" i="3"/>
  <c r="G314" i="3"/>
  <c r="F314" i="3"/>
  <c r="E314" i="3"/>
  <c r="D314" i="3"/>
  <c r="Y313" i="3"/>
  <c r="X313" i="3"/>
  <c r="W313" i="3"/>
  <c r="V313" i="3"/>
  <c r="U313" i="3"/>
  <c r="T313" i="3"/>
  <c r="S313" i="3"/>
  <c r="R313" i="3"/>
  <c r="Q313" i="3"/>
  <c r="P313" i="3"/>
  <c r="O313" i="3"/>
  <c r="N313" i="3"/>
  <c r="M313" i="3"/>
  <c r="L313" i="3"/>
  <c r="K313" i="3"/>
  <c r="J313" i="3"/>
  <c r="I313" i="3"/>
  <c r="H313" i="3"/>
  <c r="G313" i="3"/>
  <c r="F313" i="3"/>
  <c r="E313" i="3"/>
  <c r="D313" i="3"/>
  <c r="Y312" i="3"/>
  <c r="X312" i="3"/>
  <c r="W312" i="3"/>
  <c r="V312" i="3"/>
  <c r="U312" i="3"/>
  <c r="T312" i="3"/>
  <c r="S312" i="3"/>
  <c r="R312" i="3"/>
  <c r="Q312" i="3"/>
  <c r="P312" i="3"/>
  <c r="O312" i="3"/>
  <c r="N312" i="3"/>
  <c r="M312" i="3"/>
  <c r="L312" i="3"/>
  <c r="K312" i="3"/>
  <c r="J312" i="3"/>
  <c r="I312" i="3"/>
  <c r="H312" i="3"/>
  <c r="G312" i="3"/>
  <c r="F312" i="3"/>
  <c r="E312" i="3"/>
  <c r="D312" i="3"/>
  <c r="Y311" i="3"/>
  <c r="X311" i="3"/>
  <c r="W311" i="3"/>
  <c r="V311" i="3"/>
  <c r="U311" i="3"/>
  <c r="T311" i="3"/>
  <c r="S311" i="3"/>
  <c r="R311" i="3"/>
  <c r="Q311" i="3"/>
  <c r="P311" i="3"/>
  <c r="O311" i="3"/>
  <c r="N311" i="3"/>
  <c r="M311" i="3"/>
  <c r="L311" i="3"/>
  <c r="K311" i="3"/>
  <c r="J311" i="3"/>
  <c r="I311" i="3"/>
  <c r="H311" i="3"/>
  <c r="G311" i="3"/>
  <c r="F311" i="3"/>
  <c r="E311" i="3"/>
  <c r="D311" i="3"/>
  <c r="Y310" i="3"/>
  <c r="X310" i="3"/>
  <c r="W310" i="3"/>
  <c r="V310" i="3"/>
  <c r="U310" i="3"/>
  <c r="T310" i="3"/>
  <c r="S310" i="3"/>
  <c r="R310" i="3"/>
  <c r="Q310" i="3"/>
  <c r="P310" i="3"/>
  <c r="O310" i="3"/>
  <c r="N310" i="3"/>
  <c r="M310" i="3"/>
  <c r="L310" i="3"/>
  <c r="K310" i="3"/>
  <c r="J310" i="3"/>
  <c r="I310" i="3"/>
  <c r="H310" i="3"/>
  <c r="G310" i="3"/>
  <c r="F310" i="3"/>
  <c r="E310" i="3"/>
  <c r="D310" i="3"/>
  <c r="Y324" i="5"/>
  <c r="X324" i="5"/>
  <c r="W324" i="5"/>
  <c r="V324" i="5"/>
  <c r="U324" i="5"/>
  <c r="T324" i="5"/>
  <c r="S324" i="5"/>
  <c r="R324" i="5"/>
  <c r="Q324" i="5"/>
  <c r="P324" i="5"/>
  <c r="O324" i="5"/>
  <c r="N324" i="5"/>
  <c r="M324" i="5"/>
  <c r="L324" i="5"/>
  <c r="K324" i="5"/>
  <c r="J324" i="5"/>
  <c r="I324" i="5"/>
  <c r="H324" i="5"/>
  <c r="G324" i="5"/>
  <c r="F324" i="5"/>
  <c r="E324" i="5"/>
  <c r="D324" i="5"/>
  <c r="Y323" i="5"/>
  <c r="X323" i="5"/>
  <c r="W323" i="5"/>
  <c r="V323" i="5"/>
  <c r="U323" i="5"/>
  <c r="T323" i="5"/>
  <c r="S323" i="5"/>
  <c r="R323" i="5"/>
  <c r="Q323" i="5"/>
  <c r="P323" i="5"/>
  <c r="O323" i="5"/>
  <c r="N323" i="5"/>
  <c r="M323" i="5"/>
  <c r="L323" i="5"/>
  <c r="K323" i="5"/>
  <c r="J323" i="5"/>
  <c r="I323" i="5"/>
  <c r="H323" i="5"/>
  <c r="G323" i="5"/>
  <c r="F323" i="5"/>
  <c r="E323" i="5"/>
  <c r="D323" i="5"/>
  <c r="Y322" i="5"/>
  <c r="X322" i="5"/>
  <c r="W322" i="5"/>
  <c r="V322" i="5"/>
  <c r="U322" i="5"/>
  <c r="T322" i="5"/>
  <c r="S322" i="5"/>
  <c r="R322" i="5"/>
  <c r="Q322" i="5"/>
  <c r="P322" i="5"/>
  <c r="O322" i="5"/>
  <c r="N322" i="5"/>
  <c r="M322" i="5"/>
  <c r="L322" i="5"/>
  <c r="K322" i="5"/>
  <c r="J322" i="5"/>
  <c r="I322" i="5"/>
  <c r="H322" i="5"/>
  <c r="G322" i="5"/>
  <c r="F322" i="5"/>
  <c r="E322" i="5"/>
  <c r="D322" i="5"/>
  <c r="Y321" i="5"/>
  <c r="X321" i="5"/>
  <c r="W321" i="5"/>
  <c r="V321" i="5"/>
  <c r="U321" i="5"/>
  <c r="T321" i="5"/>
  <c r="S321" i="5"/>
  <c r="R321" i="5"/>
  <c r="Q321" i="5"/>
  <c r="P321" i="5"/>
  <c r="O321" i="5"/>
  <c r="N321" i="5"/>
  <c r="M321" i="5"/>
  <c r="L321" i="5"/>
  <c r="K321" i="5"/>
  <c r="J321" i="5"/>
  <c r="I321" i="5"/>
  <c r="H321" i="5"/>
  <c r="G321" i="5"/>
  <c r="F321" i="5"/>
  <c r="E321" i="5"/>
  <c r="D321" i="5"/>
  <c r="Y320" i="5"/>
  <c r="X320" i="5"/>
  <c r="W320" i="5"/>
  <c r="V320" i="5"/>
  <c r="U320" i="5"/>
  <c r="T320" i="5"/>
  <c r="S320" i="5"/>
  <c r="R320" i="5"/>
  <c r="Q320" i="5"/>
  <c r="P320" i="5"/>
  <c r="O320" i="5"/>
  <c r="N320" i="5"/>
  <c r="M320" i="5"/>
  <c r="L320" i="5"/>
  <c r="K320" i="5"/>
  <c r="J320" i="5"/>
  <c r="I320" i="5"/>
  <c r="H320" i="5"/>
  <c r="G320" i="5"/>
  <c r="F320" i="5"/>
  <c r="E320" i="5"/>
  <c r="D320" i="5"/>
  <c r="Y319" i="5"/>
  <c r="X319" i="5"/>
  <c r="W319" i="5"/>
  <c r="V319" i="5"/>
  <c r="U319" i="5"/>
  <c r="T319" i="5"/>
  <c r="S319" i="5"/>
  <c r="R319" i="5"/>
  <c r="Q319" i="5"/>
  <c r="P319" i="5"/>
  <c r="O319" i="5"/>
  <c r="N319" i="5"/>
  <c r="M319" i="5"/>
  <c r="L319" i="5"/>
  <c r="K319" i="5"/>
  <c r="J319" i="5"/>
  <c r="I319" i="5"/>
  <c r="H319" i="5"/>
  <c r="G319" i="5"/>
  <c r="F319" i="5"/>
  <c r="E319" i="5"/>
  <c r="D319" i="5"/>
  <c r="Y318" i="5"/>
  <c r="X318" i="5"/>
  <c r="W318" i="5"/>
  <c r="V318" i="5"/>
  <c r="U318" i="5"/>
  <c r="T318" i="5"/>
  <c r="S318" i="5"/>
  <c r="R318" i="5"/>
  <c r="Q318" i="5"/>
  <c r="P318" i="5"/>
  <c r="O318" i="5"/>
  <c r="N318" i="5"/>
  <c r="M318" i="5"/>
  <c r="L318" i="5"/>
  <c r="K318" i="5"/>
  <c r="J318" i="5"/>
  <c r="I318" i="5"/>
  <c r="H318" i="5"/>
  <c r="G318" i="5"/>
  <c r="F318" i="5"/>
  <c r="E318" i="5"/>
  <c r="D318" i="5"/>
  <c r="Y317" i="5"/>
  <c r="X317" i="5"/>
  <c r="W317" i="5"/>
  <c r="V317" i="5"/>
  <c r="U317" i="5"/>
  <c r="T317" i="5"/>
  <c r="S317" i="5"/>
  <c r="R317" i="5"/>
  <c r="Q317" i="5"/>
  <c r="P317" i="5"/>
  <c r="O317" i="5"/>
  <c r="N317" i="5"/>
  <c r="M317" i="5"/>
  <c r="L317" i="5"/>
  <c r="K317" i="5"/>
  <c r="J317" i="5"/>
  <c r="I317" i="5"/>
  <c r="H317" i="5"/>
  <c r="G317" i="5"/>
  <c r="F317" i="5"/>
  <c r="E317" i="5"/>
  <c r="D317" i="5"/>
  <c r="Y316" i="5"/>
  <c r="X316" i="5"/>
  <c r="W316" i="5"/>
  <c r="V316" i="5"/>
  <c r="U316" i="5"/>
  <c r="T316" i="5"/>
  <c r="S316" i="5"/>
  <c r="R316" i="5"/>
  <c r="Q316" i="5"/>
  <c r="P316" i="5"/>
  <c r="O316" i="5"/>
  <c r="N316" i="5"/>
  <c r="M316" i="5"/>
  <c r="L316" i="5"/>
  <c r="K316" i="5"/>
  <c r="J316" i="5"/>
  <c r="I316" i="5"/>
  <c r="H316" i="5"/>
  <c r="G316" i="5"/>
  <c r="F316" i="5"/>
  <c r="E316" i="5"/>
  <c r="D316" i="5"/>
  <c r="Y315" i="5"/>
  <c r="X315" i="5"/>
  <c r="W315" i="5"/>
  <c r="V315" i="5"/>
  <c r="U315" i="5"/>
  <c r="T315" i="5"/>
  <c r="S315" i="5"/>
  <c r="R315" i="5"/>
  <c r="Q315" i="5"/>
  <c r="P315" i="5"/>
  <c r="O315" i="5"/>
  <c r="N315" i="5"/>
  <c r="M315" i="5"/>
  <c r="L315" i="5"/>
  <c r="K315" i="5"/>
  <c r="J315" i="5"/>
  <c r="I315" i="5"/>
  <c r="H315" i="5"/>
  <c r="G315" i="5"/>
  <c r="F315" i="5"/>
  <c r="E315" i="5"/>
  <c r="D315" i="5"/>
  <c r="Y314" i="5"/>
  <c r="X314" i="5"/>
  <c r="W314" i="5"/>
  <c r="V314" i="5"/>
  <c r="U314" i="5"/>
  <c r="T314" i="5"/>
  <c r="S314" i="5"/>
  <c r="R314" i="5"/>
  <c r="Q314" i="5"/>
  <c r="P314" i="5"/>
  <c r="O314" i="5"/>
  <c r="N314" i="5"/>
  <c r="M314" i="5"/>
  <c r="L314" i="5"/>
  <c r="K314" i="5"/>
  <c r="J314" i="5"/>
  <c r="I314" i="5"/>
  <c r="H314" i="5"/>
  <c r="G314" i="5"/>
  <c r="F314" i="5"/>
  <c r="E314" i="5"/>
  <c r="D314" i="5"/>
  <c r="Y313" i="5"/>
  <c r="X313" i="5"/>
  <c r="W313" i="5"/>
  <c r="V313" i="5"/>
  <c r="U313" i="5"/>
  <c r="T313" i="5"/>
  <c r="S313" i="5"/>
  <c r="R313" i="5"/>
  <c r="Q313" i="5"/>
  <c r="P313" i="5"/>
  <c r="O313" i="5"/>
  <c r="N313" i="5"/>
  <c r="M313" i="5"/>
  <c r="L313" i="5"/>
  <c r="K313" i="5"/>
  <c r="J313" i="5"/>
  <c r="I313" i="5"/>
  <c r="H313" i="5"/>
  <c r="G313" i="5"/>
  <c r="F313" i="5"/>
  <c r="E313" i="5"/>
  <c r="D313" i="5"/>
  <c r="Y312" i="5"/>
  <c r="X312" i="5"/>
  <c r="W312" i="5"/>
  <c r="V312" i="5"/>
  <c r="U312" i="5"/>
  <c r="T312" i="5"/>
  <c r="S312" i="5"/>
  <c r="R312" i="5"/>
  <c r="Q312" i="5"/>
  <c r="P312" i="5"/>
  <c r="O312" i="5"/>
  <c r="N312" i="5"/>
  <c r="M312" i="5"/>
  <c r="L312" i="5"/>
  <c r="K312" i="5"/>
  <c r="J312" i="5"/>
  <c r="I312" i="5"/>
  <c r="H312" i="5"/>
  <c r="G312" i="5"/>
  <c r="F312" i="5"/>
  <c r="E312" i="5"/>
  <c r="D312" i="5"/>
  <c r="Y311" i="5"/>
  <c r="X311" i="5"/>
  <c r="W311" i="5"/>
  <c r="V311" i="5"/>
  <c r="U311" i="5"/>
  <c r="T311" i="5"/>
  <c r="S311" i="5"/>
  <c r="R311" i="5"/>
  <c r="Q311" i="5"/>
  <c r="P311" i="5"/>
  <c r="O311" i="5"/>
  <c r="N311" i="5"/>
  <c r="M311" i="5"/>
  <c r="L311" i="5"/>
  <c r="K311" i="5"/>
  <c r="J311" i="5"/>
  <c r="I311" i="5"/>
  <c r="H311" i="5"/>
  <c r="G311" i="5"/>
  <c r="F311" i="5"/>
  <c r="E311" i="5"/>
  <c r="D311" i="5"/>
  <c r="Y310" i="5"/>
  <c r="X310" i="5"/>
  <c r="W310" i="5"/>
  <c r="V310" i="5"/>
  <c r="U310" i="5"/>
  <c r="T310" i="5"/>
  <c r="S310" i="5"/>
  <c r="R310" i="5"/>
  <c r="Q310" i="5"/>
  <c r="P310" i="5"/>
  <c r="O310" i="5"/>
  <c r="N310" i="5"/>
  <c r="M310" i="5"/>
  <c r="L310" i="5"/>
  <c r="K310" i="5"/>
  <c r="J310" i="5"/>
  <c r="I310" i="5"/>
  <c r="H310" i="5"/>
  <c r="G310" i="5"/>
  <c r="F310" i="5"/>
  <c r="E310" i="5"/>
  <c r="D310" i="5"/>
  <c r="Y324" i="6"/>
  <c r="X324" i="6"/>
  <c r="W324" i="6"/>
  <c r="V324" i="6"/>
  <c r="U324" i="6"/>
  <c r="T324" i="6"/>
  <c r="S324" i="6"/>
  <c r="R324" i="6"/>
  <c r="Q324" i="6"/>
  <c r="P324" i="6"/>
  <c r="O324" i="6"/>
  <c r="N324" i="6"/>
  <c r="M324" i="6"/>
  <c r="L324" i="6"/>
  <c r="K324" i="6"/>
  <c r="J324" i="6"/>
  <c r="I324" i="6"/>
  <c r="H324" i="6"/>
  <c r="G324" i="6"/>
  <c r="F324" i="6"/>
  <c r="E324" i="6"/>
  <c r="D324" i="6"/>
  <c r="Y323" i="6"/>
  <c r="X323" i="6"/>
  <c r="W323" i="6"/>
  <c r="V323" i="6"/>
  <c r="U323" i="6"/>
  <c r="T323" i="6"/>
  <c r="S323" i="6"/>
  <c r="R323" i="6"/>
  <c r="Q323" i="6"/>
  <c r="P323" i="6"/>
  <c r="O323" i="6"/>
  <c r="N323" i="6"/>
  <c r="M323" i="6"/>
  <c r="L323" i="6"/>
  <c r="K323" i="6"/>
  <c r="J323" i="6"/>
  <c r="I323" i="6"/>
  <c r="H323" i="6"/>
  <c r="G323" i="6"/>
  <c r="F323" i="6"/>
  <c r="E323" i="6"/>
  <c r="D323" i="6"/>
  <c r="Y322" i="6"/>
  <c r="X322" i="6"/>
  <c r="W322" i="6"/>
  <c r="V322" i="6"/>
  <c r="U322" i="6"/>
  <c r="T322" i="6"/>
  <c r="S322" i="6"/>
  <c r="R322" i="6"/>
  <c r="Q322" i="6"/>
  <c r="P322" i="6"/>
  <c r="O322" i="6"/>
  <c r="N322" i="6"/>
  <c r="M322" i="6"/>
  <c r="L322" i="6"/>
  <c r="K322" i="6"/>
  <c r="J322" i="6"/>
  <c r="I322" i="6"/>
  <c r="H322" i="6"/>
  <c r="G322" i="6"/>
  <c r="F322" i="6"/>
  <c r="E322" i="6"/>
  <c r="D322" i="6"/>
  <c r="Y321" i="6"/>
  <c r="X321" i="6"/>
  <c r="W321" i="6"/>
  <c r="V321" i="6"/>
  <c r="U321" i="6"/>
  <c r="T321" i="6"/>
  <c r="S321" i="6"/>
  <c r="R321" i="6"/>
  <c r="Q321" i="6"/>
  <c r="P321" i="6"/>
  <c r="O321" i="6"/>
  <c r="N321" i="6"/>
  <c r="M321" i="6"/>
  <c r="L321" i="6"/>
  <c r="K321" i="6"/>
  <c r="J321" i="6"/>
  <c r="I321" i="6"/>
  <c r="H321" i="6"/>
  <c r="G321" i="6"/>
  <c r="F321" i="6"/>
  <c r="E321" i="6"/>
  <c r="D321" i="6"/>
  <c r="Y320" i="6"/>
  <c r="X320" i="6"/>
  <c r="W320" i="6"/>
  <c r="V320" i="6"/>
  <c r="U320" i="6"/>
  <c r="T320" i="6"/>
  <c r="S320" i="6"/>
  <c r="R320" i="6"/>
  <c r="Q320" i="6"/>
  <c r="P320" i="6"/>
  <c r="O320" i="6"/>
  <c r="N320" i="6"/>
  <c r="M320" i="6"/>
  <c r="L320" i="6"/>
  <c r="K320" i="6"/>
  <c r="J320" i="6"/>
  <c r="I320" i="6"/>
  <c r="H320" i="6"/>
  <c r="G320" i="6"/>
  <c r="F320" i="6"/>
  <c r="E320" i="6"/>
  <c r="D320" i="6"/>
  <c r="Y319" i="6"/>
  <c r="X319" i="6"/>
  <c r="W319" i="6"/>
  <c r="V319" i="6"/>
  <c r="U319" i="6"/>
  <c r="T319" i="6"/>
  <c r="S319" i="6"/>
  <c r="R319" i="6"/>
  <c r="Q319" i="6"/>
  <c r="P319" i="6"/>
  <c r="O319" i="6"/>
  <c r="N319" i="6"/>
  <c r="M319" i="6"/>
  <c r="L319" i="6"/>
  <c r="K319" i="6"/>
  <c r="J319" i="6"/>
  <c r="I319" i="6"/>
  <c r="H319" i="6"/>
  <c r="G319" i="6"/>
  <c r="F319" i="6"/>
  <c r="E319" i="6"/>
  <c r="D319" i="6"/>
  <c r="Y318" i="6"/>
  <c r="X318" i="6"/>
  <c r="W318" i="6"/>
  <c r="V318" i="6"/>
  <c r="U318" i="6"/>
  <c r="T318" i="6"/>
  <c r="S318" i="6"/>
  <c r="R318" i="6"/>
  <c r="Q318" i="6"/>
  <c r="P318" i="6"/>
  <c r="O318" i="6"/>
  <c r="N318" i="6"/>
  <c r="M318" i="6"/>
  <c r="L318" i="6"/>
  <c r="K318" i="6"/>
  <c r="J318" i="6"/>
  <c r="I318" i="6"/>
  <c r="H318" i="6"/>
  <c r="G318" i="6"/>
  <c r="F318" i="6"/>
  <c r="E318" i="6"/>
  <c r="D318" i="6"/>
  <c r="Y317" i="6"/>
  <c r="X317" i="6"/>
  <c r="W317" i="6"/>
  <c r="V317" i="6"/>
  <c r="U317" i="6"/>
  <c r="T317" i="6"/>
  <c r="S317" i="6"/>
  <c r="R317" i="6"/>
  <c r="Q317" i="6"/>
  <c r="P317" i="6"/>
  <c r="O317" i="6"/>
  <c r="N317" i="6"/>
  <c r="M317" i="6"/>
  <c r="L317" i="6"/>
  <c r="K317" i="6"/>
  <c r="J317" i="6"/>
  <c r="I317" i="6"/>
  <c r="H317" i="6"/>
  <c r="G317" i="6"/>
  <c r="F317" i="6"/>
  <c r="E317" i="6"/>
  <c r="D317" i="6"/>
  <c r="Y316" i="6"/>
  <c r="X316" i="6"/>
  <c r="W316" i="6"/>
  <c r="V316" i="6"/>
  <c r="U316" i="6"/>
  <c r="T316" i="6"/>
  <c r="S316" i="6"/>
  <c r="R316" i="6"/>
  <c r="Q316" i="6"/>
  <c r="P316" i="6"/>
  <c r="O316" i="6"/>
  <c r="N316" i="6"/>
  <c r="M316" i="6"/>
  <c r="L316" i="6"/>
  <c r="K316" i="6"/>
  <c r="J316" i="6"/>
  <c r="I316" i="6"/>
  <c r="H316" i="6"/>
  <c r="G316" i="6"/>
  <c r="F316" i="6"/>
  <c r="E316" i="6"/>
  <c r="D316" i="6"/>
  <c r="Y315" i="6"/>
  <c r="X315" i="6"/>
  <c r="W315" i="6"/>
  <c r="V315" i="6"/>
  <c r="U315" i="6"/>
  <c r="T315" i="6"/>
  <c r="S315" i="6"/>
  <c r="R315" i="6"/>
  <c r="Q315" i="6"/>
  <c r="P315" i="6"/>
  <c r="O315" i="6"/>
  <c r="N315" i="6"/>
  <c r="M315" i="6"/>
  <c r="L315" i="6"/>
  <c r="K315" i="6"/>
  <c r="J315" i="6"/>
  <c r="I315" i="6"/>
  <c r="H315" i="6"/>
  <c r="G315" i="6"/>
  <c r="F315" i="6"/>
  <c r="E315" i="6"/>
  <c r="D315" i="6"/>
  <c r="Y314" i="6"/>
  <c r="X314" i="6"/>
  <c r="W314" i="6"/>
  <c r="V314" i="6"/>
  <c r="U314" i="6"/>
  <c r="T314" i="6"/>
  <c r="S314" i="6"/>
  <c r="R314" i="6"/>
  <c r="Q314" i="6"/>
  <c r="P314" i="6"/>
  <c r="O314" i="6"/>
  <c r="N314" i="6"/>
  <c r="M314" i="6"/>
  <c r="L314" i="6"/>
  <c r="K314" i="6"/>
  <c r="J314" i="6"/>
  <c r="I314" i="6"/>
  <c r="H314" i="6"/>
  <c r="G314" i="6"/>
  <c r="F314" i="6"/>
  <c r="E314" i="6"/>
  <c r="D314" i="6"/>
  <c r="Y313" i="6"/>
  <c r="X313" i="6"/>
  <c r="W313" i="6"/>
  <c r="V313" i="6"/>
  <c r="U313" i="6"/>
  <c r="T313" i="6"/>
  <c r="S313" i="6"/>
  <c r="R313" i="6"/>
  <c r="Q313" i="6"/>
  <c r="P313" i="6"/>
  <c r="O313" i="6"/>
  <c r="N313" i="6"/>
  <c r="M313" i="6"/>
  <c r="L313" i="6"/>
  <c r="K313" i="6"/>
  <c r="J313" i="6"/>
  <c r="I313" i="6"/>
  <c r="H313" i="6"/>
  <c r="G313" i="6"/>
  <c r="F313" i="6"/>
  <c r="E313" i="6"/>
  <c r="D313" i="6"/>
  <c r="Y312" i="6"/>
  <c r="X312" i="6"/>
  <c r="W312" i="6"/>
  <c r="V312" i="6"/>
  <c r="U312" i="6"/>
  <c r="T312" i="6"/>
  <c r="S312" i="6"/>
  <c r="R312" i="6"/>
  <c r="Q312" i="6"/>
  <c r="P312" i="6"/>
  <c r="O312" i="6"/>
  <c r="N312" i="6"/>
  <c r="M312" i="6"/>
  <c r="L312" i="6"/>
  <c r="K312" i="6"/>
  <c r="J312" i="6"/>
  <c r="I312" i="6"/>
  <c r="H312" i="6"/>
  <c r="G312" i="6"/>
  <c r="F312" i="6"/>
  <c r="E312" i="6"/>
  <c r="D312" i="6"/>
  <c r="Y311" i="6"/>
  <c r="X311" i="6"/>
  <c r="W311" i="6"/>
  <c r="V311" i="6"/>
  <c r="U311" i="6"/>
  <c r="T311" i="6"/>
  <c r="S311" i="6"/>
  <c r="R311" i="6"/>
  <c r="Q311" i="6"/>
  <c r="P311" i="6"/>
  <c r="O311" i="6"/>
  <c r="N311" i="6"/>
  <c r="M311" i="6"/>
  <c r="L311" i="6"/>
  <c r="K311" i="6"/>
  <c r="J311" i="6"/>
  <c r="I311" i="6"/>
  <c r="H311" i="6"/>
  <c r="G311" i="6"/>
  <c r="F311" i="6"/>
  <c r="E311" i="6"/>
  <c r="D311" i="6"/>
  <c r="Y310" i="6"/>
  <c r="X310" i="6"/>
  <c r="W310" i="6"/>
  <c r="V310" i="6"/>
  <c r="U310" i="6"/>
  <c r="T310" i="6"/>
  <c r="S310" i="6"/>
  <c r="R310" i="6"/>
  <c r="Q310" i="6"/>
  <c r="P310" i="6"/>
  <c r="O310" i="6"/>
  <c r="N310" i="6"/>
  <c r="M310" i="6"/>
  <c r="L310" i="6"/>
  <c r="K310" i="6"/>
  <c r="J310" i="6"/>
  <c r="I310" i="6"/>
  <c r="H310" i="6"/>
  <c r="G310" i="6"/>
  <c r="F310" i="6"/>
  <c r="E310" i="6"/>
  <c r="D310" i="6"/>
  <c r="Y324" i="2"/>
  <c r="X324" i="2"/>
  <c r="W324" i="2"/>
  <c r="V324" i="2"/>
  <c r="U324" i="2"/>
  <c r="T324" i="2"/>
  <c r="S324" i="2"/>
  <c r="R324" i="2"/>
  <c r="Q324" i="2"/>
  <c r="P324" i="2"/>
  <c r="O324" i="2"/>
  <c r="N324" i="2"/>
  <c r="M324" i="2"/>
  <c r="L324" i="2"/>
  <c r="K324" i="2"/>
  <c r="J324" i="2"/>
  <c r="I324" i="2"/>
  <c r="H324" i="2"/>
  <c r="G324" i="2"/>
  <c r="F324" i="2"/>
  <c r="E324" i="2"/>
  <c r="D324" i="2"/>
  <c r="Y323" i="2"/>
  <c r="X323" i="2"/>
  <c r="W323" i="2"/>
  <c r="V323" i="2"/>
  <c r="U323" i="2"/>
  <c r="T323" i="2"/>
  <c r="S323" i="2"/>
  <c r="R323" i="2"/>
  <c r="Q323" i="2"/>
  <c r="P323" i="2"/>
  <c r="O323" i="2"/>
  <c r="N323" i="2"/>
  <c r="M323" i="2"/>
  <c r="L323" i="2"/>
  <c r="K323" i="2"/>
  <c r="J323" i="2"/>
  <c r="I323" i="2"/>
  <c r="H323" i="2"/>
  <c r="G323" i="2"/>
  <c r="F323" i="2"/>
  <c r="E323" i="2"/>
  <c r="D323" i="2"/>
  <c r="Y322" i="2"/>
  <c r="X322" i="2"/>
  <c r="W322" i="2"/>
  <c r="V322" i="2"/>
  <c r="U322" i="2"/>
  <c r="T322" i="2"/>
  <c r="S322" i="2"/>
  <c r="R322" i="2"/>
  <c r="Q322" i="2"/>
  <c r="P322" i="2"/>
  <c r="O322" i="2"/>
  <c r="N322" i="2"/>
  <c r="M322" i="2"/>
  <c r="L322" i="2"/>
  <c r="K322" i="2"/>
  <c r="J322" i="2"/>
  <c r="I322" i="2"/>
  <c r="H322" i="2"/>
  <c r="G322" i="2"/>
  <c r="F322" i="2"/>
  <c r="E322" i="2"/>
  <c r="D322" i="2"/>
  <c r="Y321" i="2"/>
  <c r="X321" i="2"/>
  <c r="W321" i="2"/>
  <c r="V321" i="2"/>
  <c r="U321" i="2"/>
  <c r="T321" i="2"/>
  <c r="S321" i="2"/>
  <c r="R321" i="2"/>
  <c r="Q321" i="2"/>
  <c r="P321" i="2"/>
  <c r="O321" i="2"/>
  <c r="N321" i="2"/>
  <c r="M321" i="2"/>
  <c r="L321" i="2"/>
  <c r="K321" i="2"/>
  <c r="J321" i="2"/>
  <c r="I321" i="2"/>
  <c r="H321" i="2"/>
  <c r="G321" i="2"/>
  <c r="F321" i="2"/>
  <c r="E321" i="2"/>
  <c r="D321" i="2"/>
  <c r="Y320" i="2"/>
  <c r="X320" i="2"/>
  <c r="W320" i="2"/>
  <c r="V320" i="2"/>
  <c r="U320" i="2"/>
  <c r="T320" i="2"/>
  <c r="S320" i="2"/>
  <c r="R320" i="2"/>
  <c r="Q320" i="2"/>
  <c r="P320" i="2"/>
  <c r="O320" i="2"/>
  <c r="N320" i="2"/>
  <c r="M320" i="2"/>
  <c r="L320" i="2"/>
  <c r="K320" i="2"/>
  <c r="J320" i="2"/>
  <c r="I320" i="2"/>
  <c r="H320" i="2"/>
  <c r="G320" i="2"/>
  <c r="F320" i="2"/>
  <c r="E320" i="2"/>
  <c r="D320" i="2"/>
  <c r="Y319" i="2"/>
  <c r="X319" i="2"/>
  <c r="W319" i="2"/>
  <c r="V319" i="2"/>
  <c r="U319" i="2"/>
  <c r="T319" i="2"/>
  <c r="S319" i="2"/>
  <c r="R319" i="2"/>
  <c r="Q319" i="2"/>
  <c r="P319" i="2"/>
  <c r="O319" i="2"/>
  <c r="N319" i="2"/>
  <c r="M319" i="2"/>
  <c r="L319" i="2"/>
  <c r="K319" i="2"/>
  <c r="J319" i="2"/>
  <c r="I319" i="2"/>
  <c r="H319" i="2"/>
  <c r="G319" i="2"/>
  <c r="F319" i="2"/>
  <c r="E319" i="2"/>
  <c r="D319" i="2"/>
  <c r="Y318" i="2"/>
  <c r="X318" i="2"/>
  <c r="W318" i="2"/>
  <c r="V318" i="2"/>
  <c r="U318" i="2"/>
  <c r="T318" i="2"/>
  <c r="S318" i="2"/>
  <c r="R318" i="2"/>
  <c r="Q318" i="2"/>
  <c r="P318" i="2"/>
  <c r="O318" i="2"/>
  <c r="N318" i="2"/>
  <c r="M318" i="2"/>
  <c r="L318" i="2"/>
  <c r="K318" i="2"/>
  <c r="J318" i="2"/>
  <c r="I318" i="2"/>
  <c r="H318" i="2"/>
  <c r="G318" i="2"/>
  <c r="F318" i="2"/>
  <c r="E318" i="2"/>
  <c r="D318" i="2"/>
  <c r="Y317" i="2"/>
  <c r="X317" i="2"/>
  <c r="W317" i="2"/>
  <c r="V317" i="2"/>
  <c r="U317" i="2"/>
  <c r="T317" i="2"/>
  <c r="S317" i="2"/>
  <c r="R317" i="2"/>
  <c r="Q317" i="2"/>
  <c r="P317" i="2"/>
  <c r="O317" i="2"/>
  <c r="N317" i="2"/>
  <c r="M317" i="2"/>
  <c r="L317" i="2"/>
  <c r="K317" i="2"/>
  <c r="J317" i="2"/>
  <c r="I317" i="2"/>
  <c r="H317" i="2"/>
  <c r="G317" i="2"/>
  <c r="F317" i="2"/>
  <c r="E317" i="2"/>
  <c r="D317" i="2"/>
  <c r="Y316" i="2"/>
  <c r="X316" i="2"/>
  <c r="W316" i="2"/>
  <c r="V316" i="2"/>
  <c r="U316" i="2"/>
  <c r="T316" i="2"/>
  <c r="S316" i="2"/>
  <c r="R316" i="2"/>
  <c r="Q316" i="2"/>
  <c r="P316" i="2"/>
  <c r="O316" i="2"/>
  <c r="N316" i="2"/>
  <c r="M316" i="2"/>
  <c r="L316" i="2"/>
  <c r="K316" i="2"/>
  <c r="J316" i="2"/>
  <c r="I316" i="2"/>
  <c r="H316" i="2"/>
  <c r="G316" i="2"/>
  <c r="F316" i="2"/>
  <c r="E316" i="2"/>
  <c r="D316" i="2"/>
  <c r="Y315" i="2"/>
  <c r="X315" i="2"/>
  <c r="W315" i="2"/>
  <c r="V315" i="2"/>
  <c r="U315" i="2"/>
  <c r="T315" i="2"/>
  <c r="S315" i="2"/>
  <c r="R315" i="2"/>
  <c r="Q315" i="2"/>
  <c r="P315" i="2"/>
  <c r="O315" i="2"/>
  <c r="N315" i="2"/>
  <c r="M315" i="2"/>
  <c r="L315" i="2"/>
  <c r="K315" i="2"/>
  <c r="J315" i="2"/>
  <c r="I315" i="2"/>
  <c r="H315" i="2"/>
  <c r="G315" i="2"/>
  <c r="F315" i="2"/>
  <c r="E315" i="2"/>
  <c r="D315" i="2"/>
  <c r="Y314" i="2"/>
  <c r="X314" i="2"/>
  <c r="W314" i="2"/>
  <c r="V314" i="2"/>
  <c r="U314" i="2"/>
  <c r="T314" i="2"/>
  <c r="S314" i="2"/>
  <c r="R314" i="2"/>
  <c r="Q314" i="2"/>
  <c r="P314" i="2"/>
  <c r="O314" i="2"/>
  <c r="N314" i="2"/>
  <c r="M314" i="2"/>
  <c r="L314" i="2"/>
  <c r="K314" i="2"/>
  <c r="J314" i="2"/>
  <c r="I314" i="2"/>
  <c r="H314" i="2"/>
  <c r="G314" i="2"/>
  <c r="F314" i="2"/>
  <c r="E314" i="2"/>
  <c r="D314" i="2"/>
  <c r="Y313" i="2"/>
  <c r="X313" i="2"/>
  <c r="W313" i="2"/>
  <c r="V313" i="2"/>
  <c r="U313" i="2"/>
  <c r="T313" i="2"/>
  <c r="S313" i="2"/>
  <c r="R313" i="2"/>
  <c r="Q313" i="2"/>
  <c r="P313" i="2"/>
  <c r="O313" i="2"/>
  <c r="N313" i="2"/>
  <c r="M313" i="2"/>
  <c r="L313" i="2"/>
  <c r="K313" i="2"/>
  <c r="J313" i="2"/>
  <c r="I313" i="2"/>
  <c r="H313" i="2"/>
  <c r="G313" i="2"/>
  <c r="F313" i="2"/>
  <c r="E313" i="2"/>
  <c r="D313" i="2"/>
  <c r="Y312" i="2"/>
  <c r="X312" i="2"/>
  <c r="W312" i="2"/>
  <c r="V312" i="2"/>
  <c r="U312" i="2"/>
  <c r="T312" i="2"/>
  <c r="S312" i="2"/>
  <c r="R312" i="2"/>
  <c r="Q312" i="2"/>
  <c r="P312" i="2"/>
  <c r="O312" i="2"/>
  <c r="N312" i="2"/>
  <c r="M312" i="2"/>
  <c r="L312" i="2"/>
  <c r="K312" i="2"/>
  <c r="J312" i="2"/>
  <c r="I312" i="2"/>
  <c r="H312" i="2"/>
  <c r="G312" i="2"/>
  <c r="F312" i="2"/>
  <c r="E312" i="2"/>
  <c r="D312" i="2"/>
  <c r="Y311" i="2"/>
  <c r="X311" i="2"/>
  <c r="W311" i="2"/>
  <c r="V311" i="2"/>
  <c r="U311" i="2"/>
  <c r="T311" i="2"/>
  <c r="S311" i="2"/>
  <c r="R311" i="2"/>
  <c r="Q311" i="2"/>
  <c r="P311" i="2"/>
  <c r="O311" i="2"/>
  <c r="N311" i="2"/>
  <c r="M311" i="2"/>
  <c r="L311" i="2"/>
  <c r="K311" i="2"/>
  <c r="J311" i="2"/>
  <c r="I311" i="2"/>
  <c r="H311" i="2"/>
  <c r="G311" i="2"/>
  <c r="F311" i="2"/>
  <c r="E311" i="2"/>
  <c r="D311" i="2"/>
  <c r="Y310" i="2"/>
  <c r="X310" i="2"/>
  <c r="W310" i="2"/>
  <c r="V310" i="2"/>
  <c r="U310" i="2"/>
  <c r="T310" i="2"/>
  <c r="S310" i="2"/>
  <c r="R310" i="2"/>
  <c r="Q310" i="2"/>
  <c r="P310" i="2"/>
  <c r="O310" i="2"/>
  <c r="N310" i="2"/>
  <c r="M310" i="2"/>
  <c r="L310" i="2"/>
  <c r="K310" i="2"/>
  <c r="J310" i="2"/>
  <c r="I310" i="2"/>
  <c r="H310" i="2"/>
  <c r="G310" i="2"/>
  <c r="F310" i="2"/>
  <c r="E310" i="2"/>
  <c r="D310" i="2"/>
  <c r="L324" i="4"/>
  <c r="K324" i="4"/>
  <c r="J324" i="4"/>
  <c r="I324" i="4"/>
  <c r="H324" i="4"/>
  <c r="G324" i="4"/>
  <c r="F324" i="4"/>
  <c r="E324" i="4"/>
  <c r="D324" i="4"/>
  <c r="L323" i="4"/>
  <c r="K323" i="4"/>
  <c r="J323" i="4"/>
  <c r="I323" i="4"/>
  <c r="H323" i="4"/>
  <c r="G323" i="4"/>
  <c r="F323" i="4"/>
  <c r="E323" i="4"/>
  <c r="D323" i="4"/>
  <c r="L322" i="4"/>
  <c r="K322" i="4"/>
  <c r="J322" i="4"/>
  <c r="I322" i="4"/>
  <c r="H322" i="4"/>
  <c r="G322" i="4"/>
  <c r="F322" i="4"/>
  <c r="E322" i="4"/>
  <c r="D322" i="4"/>
  <c r="L321" i="4"/>
  <c r="K321" i="4"/>
  <c r="J321" i="4"/>
  <c r="I321" i="4"/>
  <c r="H321" i="4"/>
  <c r="G321" i="4"/>
  <c r="F321" i="4"/>
  <c r="E321" i="4"/>
  <c r="D321" i="4"/>
  <c r="L320" i="4"/>
  <c r="K320" i="4"/>
  <c r="J320" i="4"/>
  <c r="I320" i="4"/>
  <c r="H320" i="4"/>
  <c r="G320" i="4"/>
  <c r="F320" i="4"/>
  <c r="E320" i="4"/>
  <c r="D320" i="4"/>
  <c r="L319" i="4"/>
  <c r="K319" i="4"/>
  <c r="J319" i="4"/>
  <c r="I319" i="4"/>
  <c r="H319" i="4"/>
  <c r="G319" i="4"/>
  <c r="F319" i="4"/>
  <c r="E319" i="4"/>
  <c r="D319" i="4"/>
  <c r="L318" i="4"/>
  <c r="K318" i="4"/>
  <c r="J318" i="4"/>
  <c r="I318" i="4"/>
  <c r="H318" i="4"/>
  <c r="G318" i="4"/>
  <c r="F318" i="4"/>
  <c r="E318" i="4"/>
  <c r="D318" i="4"/>
  <c r="L317" i="4"/>
  <c r="K317" i="4"/>
  <c r="J317" i="4"/>
  <c r="I317" i="4"/>
  <c r="H317" i="4"/>
  <c r="G317" i="4"/>
  <c r="F317" i="4"/>
  <c r="E317" i="4"/>
  <c r="D317" i="4"/>
  <c r="L316" i="4"/>
  <c r="K316" i="4"/>
  <c r="J316" i="4"/>
  <c r="I316" i="4"/>
  <c r="H316" i="4"/>
  <c r="G316" i="4"/>
  <c r="F316" i="4"/>
  <c r="E316" i="4"/>
  <c r="D316" i="4"/>
  <c r="L315" i="4"/>
  <c r="K315" i="4"/>
  <c r="J315" i="4"/>
  <c r="I315" i="4"/>
  <c r="H315" i="4"/>
  <c r="G315" i="4"/>
  <c r="F315" i="4"/>
  <c r="E315" i="4"/>
  <c r="D315" i="4"/>
  <c r="L314" i="4"/>
  <c r="K314" i="4"/>
  <c r="J314" i="4"/>
  <c r="I314" i="4"/>
  <c r="H314" i="4"/>
  <c r="G314" i="4"/>
  <c r="F314" i="4"/>
  <c r="E314" i="4"/>
  <c r="D314" i="4"/>
  <c r="L313" i="4"/>
  <c r="K313" i="4"/>
  <c r="J313" i="4"/>
  <c r="I313" i="4"/>
  <c r="H313" i="4"/>
  <c r="G313" i="4"/>
  <c r="F313" i="4"/>
  <c r="E313" i="4"/>
  <c r="D313" i="4"/>
  <c r="L312" i="4"/>
  <c r="K312" i="4"/>
  <c r="J312" i="4"/>
  <c r="I312" i="4"/>
  <c r="H312" i="4"/>
  <c r="G312" i="4"/>
  <c r="F312" i="4"/>
  <c r="E312" i="4"/>
  <c r="D312" i="4"/>
  <c r="L311" i="4"/>
  <c r="K311" i="4"/>
  <c r="J311" i="4"/>
  <c r="I311" i="4"/>
  <c r="H311" i="4"/>
  <c r="G311" i="4"/>
  <c r="F311" i="4"/>
  <c r="E311" i="4"/>
  <c r="D311" i="4"/>
  <c r="L310" i="4"/>
  <c r="K310" i="4"/>
  <c r="J310" i="4"/>
  <c r="I310" i="4"/>
  <c r="H310" i="4"/>
  <c r="G310" i="4"/>
  <c r="F310" i="4"/>
  <c r="E310" i="4"/>
  <c r="D310" i="4"/>
  <c r="N310" i="4"/>
  <c r="O310" i="4"/>
  <c r="P310" i="4"/>
  <c r="Q310" i="4"/>
  <c r="R310" i="4"/>
  <c r="S310" i="4"/>
  <c r="T310" i="4"/>
  <c r="U310" i="4"/>
  <c r="V310" i="4"/>
  <c r="W310" i="4"/>
  <c r="X310" i="4"/>
  <c r="Y310" i="4"/>
  <c r="N311" i="4"/>
  <c r="O311" i="4"/>
  <c r="P311" i="4"/>
  <c r="Q311" i="4"/>
  <c r="R311" i="4"/>
  <c r="S311" i="4"/>
  <c r="T311" i="4"/>
  <c r="U311" i="4"/>
  <c r="V311" i="4"/>
  <c r="W311" i="4"/>
  <c r="X311" i="4"/>
  <c r="Y311" i="4"/>
  <c r="N312" i="4"/>
  <c r="O312" i="4"/>
  <c r="P312" i="4"/>
  <c r="Q312" i="4"/>
  <c r="R312" i="4"/>
  <c r="S312" i="4"/>
  <c r="T312" i="4"/>
  <c r="U312" i="4"/>
  <c r="V312" i="4"/>
  <c r="W312" i="4"/>
  <c r="X312" i="4"/>
  <c r="Y312" i="4"/>
  <c r="N313" i="4"/>
  <c r="O313" i="4"/>
  <c r="P313" i="4"/>
  <c r="Q313" i="4"/>
  <c r="R313" i="4"/>
  <c r="S313" i="4"/>
  <c r="T313" i="4"/>
  <c r="U313" i="4"/>
  <c r="V313" i="4"/>
  <c r="W313" i="4"/>
  <c r="X313" i="4"/>
  <c r="Y313" i="4"/>
  <c r="N314" i="4"/>
  <c r="O314" i="4"/>
  <c r="P314" i="4"/>
  <c r="Q314" i="4"/>
  <c r="R314" i="4"/>
  <c r="S314" i="4"/>
  <c r="T314" i="4"/>
  <c r="U314" i="4"/>
  <c r="V314" i="4"/>
  <c r="W314" i="4"/>
  <c r="X314" i="4"/>
  <c r="Y314" i="4"/>
  <c r="N315" i="4"/>
  <c r="O315" i="4"/>
  <c r="P315" i="4"/>
  <c r="Q315" i="4"/>
  <c r="R315" i="4"/>
  <c r="S315" i="4"/>
  <c r="T315" i="4"/>
  <c r="U315" i="4"/>
  <c r="V315" i="4"/>
  <c r="W315" i="4"/>
  <c r="X315" i="4"/>
  <c r="Y315" i="4"/>
  <c r="N316" i="4"/>
  <c r="O316" i="4"/>
  <c r="P316" i="4"/>
  <c r="Q316" i="4"/>
  <c r="R316" i="4"/>
  <c r="S316" i="4"/>
  <c r="T316" i="4"/>
  <c r="U316" i="4"/>
  <c r="V316" i="4"/>
  <c r="W316" i="4"/>
  <c r="X316" i="4"/>
  <c r="Y316" i="4"/>
  <c r="N317" i="4"/>
  <c r="O317" i="4"/>
  <c r="P317" i="4"/>
  <c r="Q317" i="4"/>
  <c r="R317" i="4"/>
  <c r="S317" i="4"/>
  <c r="T317" i="4"/>
  <c r="U317" i="4"/>
  <c r="V317" i="4"/>
  <c r="W317" i="4"/>
  <c r="X317" i="4"/>
  <c r="Y317" i="4"/>
  <c r="N318" i="4"/>
  <c r="O318" i="4"/>
  <c r="P318" i="4"/>
  <c r="Q318" i="4"/>
  <c r="R318" i="4"/>
  <c r="S318" i="4"/>
  <c r="T318" i="4"/>
  <c r="U318" i="4"/>
  <c r="V318" i="4"/>
  <c r="W318" i="4"/>
  <c r="X318" i="4"/>
  <c r="Y318" i="4"/>
  <c r="N319" i="4"/>
  <c r="O319" i="4"/>
  <c r="P319" i="4"/>
  <c r="Q319" i="4"/>
  <c r="R319" i="4"/>
  <c r="S319" i="4"/>
  <c r="T319" i="4"/>
  <c r="U319" i="4"/>
  <c r="V319" i="4"/>
  <c r="W319" i="4"/>
  <c r="X319" i="4"/>
  <c r="Y319" i="4"/>
  <c r="N320" i="4"/>
  <c r="O320" i="4"/>
  <c r="P320" i="4"/>
  <c r="Q320" i="4"/>
  <c r="R320" i="4"/>
  <c r="S320" i="4"/>
  <c r="T320" i="4"/>
  <c r="U320" i="4"/>
  <c r="V320" i="4"/>
  <c r="W320" i="4"/>
  <c r="X320" i="4"/>
  <c r="Y320" i="4"/>
  <c r="N321" i="4"/>
  <c r="O321" i="4"/>
  <c r="P321" i="4"/>
  <c r="Q321" i="4"/>
  <c r="R321" i="4"/>
  <c r="S321" i="4"/>
  <c r="T321" i="4"/>
  <c r="U321" i="4"/>
  <c r="V321" i="4"/>
  <c r="W321" i="4"/>
  <c r="X321" i="4"/>
  <c r="Y321" i="4"/>
  <c r="N322" i="4"/>
  <c r="O322" i="4"/>
  <c r="P322" i="4"/>
  <c r="Q322" i="4"/>
  <c r="R322" i="4"/>
  <c r="S322" i="4"/>
  <c r="T322" i="4"/>
  <c r="U322" i="4"/>
  <c r="V322" i="4"/>
  <c r="W322" i="4"/>
  <c r="X322" i="4"/>
  <c r="Y322" i="4"/>
  <c r="N323" i="4"/>
  <c r="O323" i="4"/>
  <c r="P323" i="4"/>
  <c r="Q323" i="4"/>
  <c r="R323" i="4"/>
  <c r="S323" i="4"/>
  <c r="T323" i="4"/>
  <c r="U323" i="4"/>
  <c r="V323" i="4"/>
  <c r="W323" i="4"/>
  <c r="X323" i="4"/>
  <c r="Y323" i="4"/>
  <c r="N324" i="4"/>
  <c r="O324" i="4"/>
  <c r="P324" i="4"/>
  <c r="Q324" i="4"/>
  <c r="R324" i="4"/>
  <c r="S324" i="4"/>
  <c r="T324" i="4"/>
  <c r="U324" i="4"/>
  <c r="V324" i="4"/>
  <c r="W324" i="4"/>
  <c r="X324" i="4"/>
  <c r="Y324" i="4"/>
  <c r="M324" i="4"/>
  <c r="M323" i="4"/>
  <c r="M322" i="4"/>
  <c r="M321" i="4"/>
  <c r="M320" i="4"/>
  <c r="M319" i="4"/>
  <c r="M318" i="4"/>
  <c r="M317" i="4"/>
  <c r="M316" i="4"/>
  <c r="M315" i="4"/>
  <c r="M314" i="4"/>
  <c r="M313" i="4"/>
  <c r="M312" i="4"/>
  <c r="M311" i="4"/>
  <c r="M310" i="4"/>
  <c r="E310" i="24"/>
  <c r="G27" i="25" l="1"/>
  <c r="G26" i="25"/>
  <c r="G25" i="25"/>
  <c r="G24" i="25"/>
  <c r="G23" i="25"/>
  <c r="G22" i="25"/>
  <c r="G21" i="25"/>
  <c r="G20" i="25"/>
  <c r="B27" i="25"/>
  <c r="B26" i="25"/>
  <c r="B25" i="25"/>
  <c r="B24" i="25"/>
  <c r="B23" i="25"/>
  <c r="B22" i="25"/>
  <c r="B21" i="25"/>
  <c r="B20" i="25"/>
  <c r="D27" i="25"/>
  <c r="D26" i="25"/>
  <c r="D25" i="25"/>
  <c r="D24" i="25"/>
  <c r="D23" i="25"/>
  <c r="D22" i="25"/>
  <c r="D21" i="25"/>
  <c r="D20" i="25"/>
  <c r="F27" i="25"/>
  <c r="F26" i="25"/>
  <c r="F25" i="25"/>
  <c r="F24" i="25"/>
  <c r="F23" i="25"/>
  <c r="F22" i="25"/>
  <c r="F21" i="25"/>
  <c r="F20" i="25"/>
  <c r="N25" i="25" l="1"/>
  <c r="M22" i="25"/>
  <c r="K26" i="25"/>
  <c r="N22" i="25"/>
  <c r="M24" i="25"/>
  <c r="K21" i="25"/>
  <c r="K24" i="25"/>
  <c r="N24" i="25"/>
  <c r="P20" i="25"/>
  <c r="Q20" i="25"/>
  <c r="K23" i="25"/>
  <c r="K22" i="25"/>
  <c r="I22" i="25"/>
  <c r="Q22" i="25"/>
  <c r="P22" i="25"/>
  <c r="P26" i="25"/>
  <c r="Q26" i="25"/>
  <c r="I26" i="25"/>
  <c r="N27" i="25"/>
  <c r="N26" i="25"/>
  <c r="M23" i="25"/>
  <c r="M27" i="25"/>
  <c r="K27" i="25"/>
  <c r="I24" i="25"/>
  <c r="Q23" i="25"/>
  <c r="P23" i="25"/>
  <c r="I23" i="25"/>
  <c r="P27" i="25"/>
  <c r="Q27" i="25"/>
  <c r="I27" i="25"/>
  <c r="N23" i="25"/>
  <c r="N21" i="25"/>
  <c r="Q24" i="25"/>
  <c r="P24" i="25"/>
  <c r="P21" i="25"/>
  <c r="M21" i="25"/>
  <c r="M26" i="25"/>
  <c r="M25" i="25"/>
  <c r="K25" i="25"/>
  <c r="Q21" i="25"/>
  <c r="I21" i="25"/>
  <c r="Q25" i="25"/>
  <c r="P25" i="25"/>
  <c r="I25" i="25"/>
  <c r="E30" i="21"/>
  <c r="D30" i="21"/>
  <c r="C30" i="21"/>
  <c r="D5" i="21"/>
  <c r="E50" i="21"/>
  <c r="E49" i="21"/>
  <c r="E48" i="21"/>
  <c r="E47" i="21"/>
  <c r="E46" i="21"/>
  <c r="E45" i="21"/>
  <c r="E44" i="21"/>
  <c r="E43" i="21"/>
  <c r="E42" i="21"/>
  <c r="E41" i="21"/>
  <c r="E40" i="21"/>
  <c r="E39" i="21"/>
  <c r="E38" i="21"/>
  <c r="E37" i="21"/>
  <c r="E36" i="21"/>
  <c r="E35" i="21"/>
  <c r="E34" i="21"/>
  <c r="E33" i="21"/>
  <c r="E32" i="21"/>
  <c r="E31" i="21"/>
  <c r="W282" i="2"/>
  <c r="S282" i="2"/>
  <c r="O282" i="2"/>
  <c r="K282" i="2"/>
  <c r="G282" i="2"/>
  <c r="D282" i="2"/>
  <c r="Y282" i="2"/>
  <c r="X282" i="2"/>
  <c r="V282" i="2"/>
  <c r="U282" i="2"/>
  <c r="T282" i="2"/>
  <c r="R282" i="2"/>
  <c r="Q282" i="2"/>
  <c r="P282" i="2"/>
  <c r="N282" i="2"/>
  <c r="M282" i="2"/>
  <c r="L282" i="2"/>
  <c r="J282" i="2"/>
  <c r="I282" i="2"/>
  <c r="H282" i="2"/>
  <c r="F282" i="2"/>
  <c r="E282" i="2"/>
  <c r="N11" i="9" l="1"/>
  <c r="E5" i="21" l="1"/>
  <c r="BI18" i="24"/>
  <c r="BH18" i="24"/>
  <c r="BG18" i="24"/>
  <c r="BF18" i="24"/>
  <c r="BE18" i="24"/>
  <c r="BD18" i="24"/>
  <c r="BB18" i="24"/>
  <c r="BA18" i="24"/>
  <c r="AZ18" i="24"/>
  <c r="AY18" i="24"/>
  <c r="AX18" i="24"/>
  <c r="AW18" i="24"/>
  <c r="BI17" i="24"/>
  <c r="BH17" i="24"/>
  <c r="BG17" i="24"/>
  <c r="BF17" i="24"/>
  <c r="BE17" i="24"/>
  <c r="BD17" i="24"/>
  <c r="BB17" i="24"/>
  <c r="BA17" i="24"/>
  <c r="AZ17" i="24"/>
  <c r="AY17" i="24"/>
  <c r="AX17" i="24"/>
  <c r="AW17" i="24"/>
  <c r="B276" i="24"/>
  <c r="B275" i="24"/>
  <c r="B274" i="24"/>
  <c r="B273" i="24"/>
  <c r="B270" i="24"/>
  <c r="B268" i="24"/>
  <c r="B267" i="24"/>
  <c r="B263" i="24"/>
  <c r="B261" i="24"/>
  <c r="B259" i="24"/>
  <c r="B257" i="24"/>
  <c r="B256" i="24"/>
  <c r="B253" i="24"/>
  <c r="B252" i="24"/>
  <c r="B251" i="24"/>
  <c r="B249" i="24"/>
  <c r="B248" i="24"/>
  <c r="B247" i="24"/>
  <c r="B246" i="24"/>
  <c r="B244" i="24"/>
  <c r="B242" i="24"/>
  <c r="B241" i="24"/>
  <c r="B240" i="24"/>
  <c r="B238" i="24"/>
  <c r="B237" i="24"/>
  <c r="B236" i="24"/>
  <c r="B235" i="24"/>
  <c r="B234" i="24"/>
  <c r="B227" i="24"/>
  <c r="B226" i="24"/>
  <c r="B225" i="24"/>
  <c r="B224" i="24"/>
  <c r="B222" i="24"/>
  <c r="B221" i="24"/>
  <c r="B220" i="24"/>
  <c r="B219" i="24"/>
  <c r="B218" i="24"/>
  <c r="B217" i="24"/>
  <c r="B216" i="24"/>
  <c r="B215" i="24"/>
  <c r="B214" i="24"/>
  <c r="B213" i="24"/>
  <c r="B212" i="24"/>
  <c r="B211" i="24"/>
  <c r="B210" i="24"/>
  <c r="B209" i="24"/>
  <c r="B206" i="24"/>
  <c r="B205" i="24"/>
  <c r="B204" i="24"/>
  <c r="B203" i="24"/>
  <c r="B202" i="24"/>
  <c r="B201" i="24"/>
  <c r="B200" i="24"/>
  <c r="B276" i="23"/>
  <c r="B275" i="23"/>
  <c r="B274" i="23"/>
  <c r="B273" i="23"/>
  <c r="B270" i="23"/>
  <c r="B268" i="23"/>
  <c r="B267" i="23"/>
  <c r="B263" i="23"/>
  <c r="B261" i="23"/>
  <c r="B259" i="23"/>
  <c r="B257" i="23"/>
  <c r="B256" i="23"/>
  <c r="B253" i="23"/>
  <c r="B252" i="23"/>
  <c r="B251" i="23"/>
  <c r="B249" i="23"/>
  <c r="B248" i="23"/>
  <c r="B247" i="23"/>
  <c r="B246" i="23"/>
  <c r="B244" i="23"/>
  <c r="B242" i="23"/>
  <c r="B241" i="23"/>
  <c r="B240" i="23"/>
  <c r="B238" i="23"/>
  <c r="B237" i="23"/>
  <c r="B236" i="23"/>
  <c r="B235" i="23"/>
  <c r="B234" i="23"/>
  <c r="B227" i="23"/>
  <c r="B226" i="23"/>
  <c r="B225" i="23"/>
  <c r="B224" i="23"/>
  <c r="B222" i="23"/>
  <c r="B221" i="23"/>
  <c r="B220" i="23"/>
  <c r="B219" i="23"/>
  <c r="B218" i="23"/>
  <c r="B217" i="23"/>
  <c r="B216" i="23"/>
  <c r="B215" i="23"/>
  <c r="B214" i="23"/>
  <c r="B213" i="23"/>
  <c r="B212" i="23"/>
  <c r="B211" i="23"/>
  <c r="B210" i="23"/>
  <c r="B209" i="23"/>
  <c r="B206" i="23"/>
  <c r="B205" i="23"/>
  <c r="B204" i="23"/>
  <c r="B203" i="23"/>
  <c r="B202" i="23"/>
  <c r="B201" i="23"/>
  <c r="B200" i="23"/>
  <c r="B276" i="22" l="1"/>
  <c r="B275" i="22"/>
  <c r="B274" i="22"/>
  <c r="B273" i="22"/>
  <c r="B270" i="22"/>
  <c r="B268" i="22"/>
  <c r="B267" i="22"/>
  <c r="B263" i="22"/>
  <c r="B261" i="22"/>
  <c r="B259" i="22"/>
  <c r="B257" i="22"/>
  <c r="B256" i="22"/>
  <c r="B253" i="22"/>
  <c r="B252" i="22"/>
  <c r="B251" i="22"/>
  <c r="B249" i="22"/>
  <c r="B248" i="22"/>
  <c r="B247" i="22"/>
  <c r="B246" i="22"/>
  <c r="B244" i="22"/>
  <c r="B242" i="22"/>
  <c r="B241" i="22"/>
  <c r="B240" i="22"/>
  <c r="B238" i="22"/>
  <c r="B237" i="22"/>
  <c r="B236" i="22"/>
  <c r="B235" i="22"/>
  <c r="B234" i="22"/>
  <c r="B227" i="22"/>
  <c r="B226" i="22"/>
  <c r="B225" i="22"/>
  <c r="B224" i="22"/>
  <c r="B222" i="22"/>
  <c r="B221" i="22"/>
  <c r="B220" i="22"/>
  <c r="B219" i="22"/>
  <c r="B218" i="22"/>
  <c r="B217" i="22"/>
  <c r="B216" i="22"/>
  <c r="B215" i="22"/>
  <c r="B214" i="22"/>
  <c r="B213" i="22"/>
  <c r="B212" i="22"/>
  <c r="B211" i="22"/>
  <c r="B210" i="22"/>
  <c r="B209" i="22"/>
  <c r="B206" i="22"/>
  <c r="B205" i="22"/>
  <c r="B204" i="22"/>
  <c r="B203" i="22"/>
  <c r="B202" i="22"/>
  <c r="B201" i="22"/>
  <c r="B200" i="22"/>
  <c r="C5" i="21" l="1"/>
  <c r="G3" i="21" s="1"/>
  <c r="Y18" i="19"/>
  <c r="X18" i="19"/>
  <c r="W18" i="19"/>
  <c r="V18" i="19"/>
  <c r="U18" i="19"/>
  <c r="T18" i="19"/>
  <c r="S18" i="19"/>
  <c r="R18" i="19"/>
  <c r="Q18" i="19"/>
  <c r="P18" i="19"/>
  <c r="O18" i="19"/>
  <c r="N18" i="19"/>
  <c r="M18" i="19"/>
  <c r="L18" i="19"/>
  <c r="K18" i="19"/>
  <c r="J18" i="19"/>
  <c r="I18" i="19"/>
  <c r="Y17" i="19"/>
  <c r="X17" i="19"/>
  <c r="W17" i="19"/>
  <c r="V17" i="19"/>
  <c r="U17" i="19"/>
  <c r="T17" i="19"/>
  <c r="S17" i="19"/>
  <c r="R17" i="19"/>
  <c r="Q17" i="19"/>
  <c r="P17" i="19"/>
  <c r="O17" i="19"/>
  <c r="N17" i="19"/>
  <c r="M17" i="19"/>
  <c r="L17" i="19"/>
  <c r="K17" i="19"/>
  <c r="J17" i="19"/>
  <c r="I17" i="19"/>
  <c r="B276" i="20"/>
  <c r="B275" i="20"/>
  <c r="B274" i="20"/>
  <c r="B273" i="20"/>
  <c r="B270" i="20"/>
  <c r="B268" i="20"/>
  <c r="B267" i="20"/>
  <c r="B263" i="20"/>
  <c r="B261" i="20"/>
  <c r="B259" i="20"/>
  <c r="B257" i="20"/>
  <c r="B256" i="20"/>
  <c r="B253" i="20"/>
  <c r="B252" i="20"/>
  <c r="B251" i="20"/>
  <c r="B249" i="20"/>
  <c r="B248" i="20"/>
  <c r="B247" i="20"/>
  <c r="B246" i="20"/>
  <c r="B244" i="20"/>
  <c r="B242" i="20"/>
  <c r="B241" i="20"/>
  <c r="B240" i="20"/>
  <c r="B238" i="20"/>
  <c r="B237" i="20"/>
  <c r="B236" i="20"/>
  <c r="B235" i="20"/>
  <c r="B234" i="20"/>
  <c r="B227" i="20"/>
  <c r="B226" i="20"/>
  <c r="B225" i="20"/>
  <c r="B224" i="20"/>
  <c r="B222" i="20"/>
  <c r="B221" i="20"/>
  <c r="B220" i="20"/>
  <c r="B219" i="20"/>
  <c r="B218" i="20"/>
  <c r="B217" i="20"/>
  <c r="B216" i="20"/>
  <c r="B215" i="20"/>
  <c r="B214" i="20"/>
  <c r="B213" i="20"/>
  <c r="B212" i="20"/>
  <c r="B211" i="20"/>
  <c r="B210" i="20"/>
  <c r="B209" i="20"/>
  <c r="B206" i="20"/>
  <c r="B205" i="20"/>
  <c r="B204" i="20"/>
  <c r="B203" i="20"/>
  <c r="B202" i="20"/>
  <c r="B201" i="20"/>
  <c r="B200" i="20"/>
  <c r="B276" i="19"/>
  <c r="B275" i="19"/>
  <c r="B274" i="19"/>
  <c r="B273" i="19"/>
  <c r="B270" i="19"/>
  <c r="B268" i="19"/>
  <c r="B267" i="19"/>
  <c r="B263" i="19"/>
  <c r="B261" i="19"/>
  <c r="B259" i="19"/>
  <c r="B257" i="19"/>
  <c r="B256" i="19"/>
  <c r="B253" i="19"/>
  <c r="B252" i="19"/>
  <c r="B251" i="19"/>
  <c r="B249" i="19"/>
  <c r="B248" i="19"/>
  <c r="B247" i="19"/>
  <c r="B246" i="19"/>
  <c r="B244" i="19"/>
  <c r="B242" i="19"/>
  <c r="B241" i="19"/>
  <c r="B240" i="19"/>
  <c r="B238" i="19"/>
  <c r="B237" i="19"/>
  <c r="B236" i="19"/>
  <c r="B235" i="19"/>
  <c r="B234" i="19"/>
  <c r="B227" i="19"/>
  <c r="B226" i="19"/>
  <c r="B225" i="19"/>
  <c r="B224" i="19"/>
  <c r="B222" i="19"/>
  <c r="B221" i="19"/>
  <c r="B220" i="19"/>
  <c r="B219" i="19"/>
  <c r="B218" i="19"/>
  <c r="B217" i="19"/>
  <c r="B216" i="19"/>
  <c r="B215" i="19"/>
  <c r="B214" i="19"/>
  <c r="B213" i="19"/>
  <c r="B212" i="19"/>
  <c r="B211" i="19"/>
  <c r="B210" i="19"/>
  <c r="B209" i="19"/>
  <c r="B206" i="19"/>
  <c r="B205" i="19"/>
  <c r="B204" i="19"/>
  <c r="B203" i="19"/>
  <c r="B202" i="19"/>
  <c r="B201" i="19"/>
  <c r="B200" i="19"/>
  <c r="W20" i="18" l="1"/>
  <c r="F17" i="10" l="1"/>
  <c r="F17" i="12" s="1"/>
  <c r="J17" i="10"/>
  <c r="J17" i="12" s="1"/>
  <c r="N17" i="10"/>
  <c r="N17" i="12" s="1"/>
  <c r="R17" i="10"/>
  <c r="R17" i="12" s="1"/>
  <c r="V17" i="10"/>
  <c r="V17" i="12" s="1"/>
  <c r="D18" i="10"/>
  <c r="D18" i="12" s="1"/>
  <c r="H18" i="10"/>
  <c r="H18" i="12" s="1"/>
  <c r="L18" i="10"/>
  <c r="L18" i="12" s="1"/>
  <c r="P18" i="10"/>
  <c r="P18" i="12" s="1"/>
  <c r="T18" i="10"/>
  <c r="T18" i="12" s="1"/>
  <c r="X18" i="10"/>
  <c r="X18" i="12" s="1"/>
  <c r="E17" i="10"/>
  <c r="E17" i="12" s="1"/>
  <c r="I17" i="10"/>
  <c r="I17" i="12" s="1"/>
  <c r="M17" i="10"/>
  <c r="M17" i="12" s="1"/>
  <c r="Q17" i="10"/>
  <c r="Q17" i="12" s="1"/>
  <c r="U17" i="10"/>
  <c r="U17" i="12" s="1"/>
  <c r="Y17" i="10"/>
  <c r="Y17" i="12" s="1"/>
  <c r="G18" i="10"/>
  <c r="G18" i="12" s="1"/>
  <c r="K18" i="10"/>
  <c r="K18" i="12" s="1"/>
  <c r="O18" i="10"/>
  <c r="O18" i="12" s="1"/>
  <c r="S18" i="10"/>
  <c r="S18" i="12" s="1"/>
  <c r="W18" i="10"/>
  <c r="W18" i="12" s="1"/>
  <c r="G17" i="10"/>
  <c r="G17" i="12" s="1"/>
  <c r="K17" i="10"/>
  <c r="K17" i="12" s="1"/>
  <c r="O17" i="10"/>
  <c r="O17" i="12" s="1"/>
  <c r="S17" i="10"/>
  <c r="S17" i="12" s="1"/>
  <c r="W17" i="10"/>
  <c r="W17" i="12" s="1"/>
  <c r="E18" i="10"/>
  <c r="E18" i="12" s="1"/>
  <c r="I18" i="10"/>
  <c r="I18" i="12" s="1"/>
  <c r="M18" i="10"/>
  <c r="M18" i="12" s="1"/>
  <c r="Q18" i="10"/>
  <c r="Q18" i="12" s="1"/>
  <c r="U18" i="10"/>
  <c r="U18" i="12" s="1"/>
  <c r="Y18" i="10"/>
  <c r="Y18" i="12" s="1"/>
  <c r="D17" i="10"/>
  <c r="H17" i="10"/>
  <c r="H17" i="12" s="1"/>
  <c r="L17" i="10"/>
  <c r="L17" i="12" s="1"/>
  <c r="P17" i="10"/>
  <c r="T17" i="10"/>
  <c r="T17" i="12" s="1"/>
  <c r="X17" i="10"/>
  <c r="F18" i="10"/>
  <c r="J18" i="10"/>
  <c r="J18" i="12" s="1"/>
  <c r="N18" i="10"/>
  <c r="R18" i="10"/>
  <c r="V18" i="10"/>
  <c r="V18" i="12" s="1"/>
  <c r="G27" i="14"/>
  <c r="T20" i="18"/>
  <c r="G24" i="14" s="1"/>
  <c r="N18" i="11" l="1"/>
  <c r="N18" i="13" s="1"/>
  <c r="D17" i="11"/>
  <c r="D17" i="13" s="1"/>
  <c r="N18" i="12"/>
  <c r="T17" i="11"/>
  <c r="T17" i="13" s="1"/>
  <c r="L17" i="11"/>
  <c r="L17" i="13" s="1"/>
  <c r="U18" i="11"/>
  <c r="U18" i="13" s="1"/>
  <c r="S17" i="11"/>
  <c r="S17" i="13" s="1"/>
  <c r="W18" i="11"/>
  <c r="W18" i="13" s="1"/>
  <c r="M17" i="11"/>
  <c r="M17" i="13" s="1"/>
  <c r="T18" i="11"/>
  <c r="T18" i="13" s="1"/>
  <c r="R17" i="11"/>
  <c r="R17" i="13" s="1"/>
  <c r="X17" i="11"/>
  <c r="X17" i="13" s="1"/>
  <c r="F18" i="11"/>
  <c r="F18" i="13" s="1"/>
  <c r="V18" i="11"/>
  <c r="V18" i="13" s="1"/>
  <c r="F18" i="12"/>
  <c r="D17" i="12"/>
  <c r="M18" i="11"/>
  <c r="M18" i="13" s="1"/>
  <c r="E18" i="11"/>
  <c r="E18" i="13" s="1"/>
  <c r="K17" i="11"/>
  <c r="K17" i="13" s="1"/>
  <c r="O18" i="11"/>
  <c r="O18" i="13" s="1"/>
  <c r="G18" i="11"/>
  <c r="G18" i="13" s="1"/>
  <c r="U17" i="11"/>
  <c r="U17" i="13" s="1"/>
  <c r="E17" i="11"/>
  <c r="E17" i="13" s="1"/>
  <c r="L18" i="11"/>
  <c r="L18" i="13" s="1"/>
  <c r="D18" i="11"/>
  <c r="D18" i="13" s="1"/>
  <c r="J17" i="11"/>
  <c r="J17" i="13" s="1"/>
  <c r="R18" i="11"/>
  <c r="R18" i="13" s="1"/>
  <c r="P17" i="11"/>
  <c r="P17" i="13" s="1"/>
  <c r="R18" i="12"/>
  <c r="J18" i="11"/>
  <c r="J18" i="13" s="1"/>
  <c r="X17" i="12"/>
  <c r="P17" i="12"/>
  <c r="H17" i="11"/>
  <c r="H17" i="13" s="1"/>
  <c r="Y18" i="11"/>
  <c r="Y18" i="13" s="1"/>
  <c r="Q18" i="11"/>
  <c r="Q18" i="13" s="1"/>
  <c r="I18" i="11"/>
  <c r="I18" i="13" s="1"/>
  <c r="W17" i="11"/>
  <c r="W17" i="13" s="1"/>
  <c r="O17" i="11"/>
  <c r="O17" i="13" s="1"/>
  <c r="G17" i="11"/>
  <c r="G17" i="13" s="1"/>
  <c r="S18" i="11"/>
  <c r="S18" i="13" s="1"/>
  <c r="K18" i="11"/>
  <c r="K18" i="13" s="1"/>
  <c r="Y17" i="11"/>
  <c r="Y17" i="13" s="1"/>
  <c r="Q17" i="11"/>
  <c r="Q17" i="13" s="1"/>
  <c r="I17" i="11"/>
  <c r="I17" i="13" s="1"/>
  <c r="X18" i="11"/>
  <c r="X18" i="13" s="1"/>
  <c r="P18" i="11"/>
  <c r="P18" i="13" s="1"/>
  <c r="H18" i="11"/>
  <c r="H18" i="13" s="1"/>
  <c r="V17" i="11"/>
  <c r="V17" i="13" s="1"/>
  <c r="N17" i="11"/>
  <c r="N17" i="13" s="1"/>
  <c r="F17" i="11"/>
  <c r="F17" i="13" s="1"/>
  <c r="D20" i="18"/>
  <c r="L20" i="18"/>
  <c r="S20" i="18"/>
  <c r="G23" i="14" s="1"/>
  <c r="P20" i="18"/>
  <c r="G20" i="14" s="1"/>
  <c r="C20" i="18"/>
  <c r="G20" i="18"/>
  <c r="K20" i="18"/>
  <c r="O20" i="18"/>
  <c r="B20" i="18"/>
  <c r="H20" i="18"/>
  <c r="F20" i="18"/>
  <c r="J20" i="18"/>
  <c r="N20" i="18"/>
  <c r="R20" i="18"/>
  <c r="G22" i="14" s="1"/>
  <c r="V20" i="18"/>
  <c r="G26" i="14" s="1"/>
  <c r="E20" i="18"/>
  <c r="I20" i="18"/>
  <c r="M20" i="18"/>
  <c r="Q20" i="18"/>
  <c r="G21" i="14" s="1"/>
  <c r="U20" i="18"/>
  <c r="G25" i="14" s="1"/>
  <c r="B276" i="17" l="1"/>
  <c r="B275" i="17"/>
  <c r="B274" i="17"/>
  <c r="B273" i="17"/>
  <c r="B270" i="17"/>
  <c r="B268" i="17"/>
  <c r="B267" i="17"/>
  <c r="B263" i="17"/>
  <c r="B261" i="17"/>
  <c r="B259" i="17"/>
  <c r="B257" i="17"/>
  <c r="B256" i="17"/>
  <c r="B253" i="17"/>
  <c r="B252" i="17"/>
  <c r="B251" i="17"/>
  <c r="B249" i="17"/>
  <c r="B248" i="17"/>
  <c r="B247" i="17"/>
  <c r="B246" i="17"/>
  <c r="B244" i="17"/>
  <c r="B242" i="17"/>
  <c r="B241" i="17"/>
  <c r="B240" i="17"/>
  <c r="B238" i="17"/>
  <c r="B237" i="17"/>
  <c r="B236" i="17"/>
  <c r="B235" i="17"/>
  <c r="B234" i="17"/>
  <c r="B227" i="17"/>
  <c r="B226" i="17"/>
  <c r="B225" i="17"/>
  <c r="B224" i="17"/>
  <c r="B222" i="17"/>
  <c r="B221" i="17"/>
  <c r="B220" i="17"/>
  <c r="B219" i="17"/>
  <c r="B218" i="17"/>
  <c r="B217" i="17"/>
  <c r="B216" i="17"/>
  <c r="B215" i="17"/>
  <c r="B214" i="17"/>
  <c r="B213" i="17"/>
  <c r="B212" i="17"/>
  <c r="B211" i="17"/>
  <c r="B210" i="17"/>
  <c r="B209" i="17"/>
  <c r="B206" i="17"/>
  <c r="B205" i="17"/>
  <c r="B204" i="17"/>
  <c r="B203" i="17"/>
  <c r="B202" i="17"/>
  <c r="B201" i="17"/>
  <c r="B200" i="17"/>
  <c r="Y191" i="1" l="1"/>
  <c r="Y190" i="1"/>
  <c r="Y192" i="1"/>
  <c r="B276" i="10"/>
  <c r="B275" i="10"/>
  <c r="B274" i="10"/>
  <c r="B273" i="10"/>
  <c r="B270" i="10"/>
  <c r="B268" i="10"/>
  <c r="B267" i="10"/>
  <c r="B263" i="10"/>
  <c r="B261" i="10"/>
  <c r="B259" i="10"/>
  <c r="B257" i="10"/>
  <c r="B256" i="10"/>
  <c r="B253" i="10"/>
  <c r="B252" i="10"/>
  <c r="B251" i="10"/>
  <c r="B249" i="10"/>
  <c r="B248" i="10"/>
  <c r="B247" i="10"/>
  <c r="B246" i="10"/>
  <c r="B244" i="10"/>
  <c r="B242" i="10"/>
  <c r="B241" i="10"/>
  <c r="B240" i="10"/>
  <c r="B238" i="10"/>
  <c r="B237" i="10"/>
  <c r="B236" i="10"/>
  <c r="B235" i="10"/>
  <c r="B234" i="10"/>
  <c r="B227" i="10"/>
  <c r="B226" i="10"/>
  <c r="B225" i="10"/>
  <c r="B224" i="10"/>
  <c r="B222" i="10"/>
  <c r="B221" i="10"/>
  <c r="B220" i="10"/>
  <c r="B219" i="10"/>
  <c r="B218" i="10"/>
  <c r="B217" i="10"/>
  <c r="B216" i="10"/>
  <c r="B215" i="10"/>
  <c r="B214" i="10"/>
  <c r="B213" i="10"/>
  <c r="B212" i="10"/>
  <c r="B211" i="10"/>
  <c r="B210" i="10"/>
  <c r="B209" i="10"/>
  <c r="B206" i="10"/>
  <c r="B205" i="10"/>
  <c r="B204" i="10"/>
  <c r="B203" i="10"/>
  <c r="B202" i="10"/>
  <c r="B201" i="10"/>
  <c r="B200" i="10"/>
  <c r="B276" i="1"/>
  <c r="B275" i="1"/>
  <c r="B274" i="1"/>
  <c r="B273" i="1"/>
  <c r="B270" i="1"/>
  <c r="B268" i="1"/>
  <c r="B267" i="1"/>
  <c r="B263" i="1"/>
  <c r="B261" i="1"/>
  <c r="B259" i="1"/>
  <c r="B257" i="1"/>
  <c r="B256" i="1"/>
  <c r="B253" i="1"/>
  <c r="B252" i="1"/>
  <c r="B251" i="1"/>
  <c r="B249" i="1"/>
  <c r="B248" i="1"/>
  <c r="B247" i="1"/>
  <c r="B246" i="1"/>
  <c r="B244" i="1"/>
  <c r="B242" i="1"/>
  <c r="B241" i="1"/>
  <c r="B240" i="1"/>
  <c r="B238" i="1"/>
  <c r="B237" i="1"/>
  <c r="B236" i="1"/>
  <c r="B235" i="1"/>
  <c r="B234" i="1"/>
  <c r="B227" i="1"/>
  <c r="B226" i="1"/>
  <c r="B225" i="1"/>
  <c r="B224" i="1"/>
  <c r="B222" i="1"/>
  <c r="B221" i="1"/>
  <c r="B220" i="1"/>
  <c r="B219" i="1"/>
  <c r="B218" i="1"/>
  <c r="B217" i="1"/>
  <c r="B216" i="1"/>
  <c r="B215" i="1"/>
  <c r="B214" i="1"/>
  <c r="B213" i="1"/>
  <c r="B212" i="1"/>
  <c r="B211" i="1"/>
  <c r="B210" i="1"/>
  <c r="B209" i="1"/>
  <c r="B206" i="1"/>
  <c r="B205" i="1"/>
  <c r="B204" i="1"/>
  <c r="B203" i="1"/>
  <c r="B202" i="1"/>
  <c r="B201" i="1"/>
  <c r="B200" i="1"/>
  <c r="B276" i="12"/>
  <c r="B275" i="12"/>
  <c r="B274" i="12"/>
  <c r="B273" i="12"/>
  <c r="B270" i="12"/>
  <c r="B268" i="12"/>
  <c r="B267" i="12"/>
  <c r="B263" i="12"/>
  <c r="B261" i="12"/>
  <c r="B259" i="12"/>
  <c r="B257" i="12"/>
  <c r="B256" i="12"/>
  <c r="B253" i="12"/>
  <c r="B252" i="12"/>
  <c r="B251" i="12"/>
  <c r="B249" i="12"/>
  <c r="B248" i="12"/>
  <c r="B247" i="12"/>
  <c r="B246" i="12"/>
  <c r="B244" i="12"/>
  <c r="B242" i="12"/>
  <c r="B241" i="12"/>
  <c r="B240" i="12"/>
  <c r="B238" i="12"/>
  <c r="B237" i="12"/>
  <c r="B236" i="12"/>
  <c r="B235" i="12"/>
  <c r="B234" i="12"/>
  <c r="B227" i="12"/>
  <c r="B226" i="12"/>
  <c r="B225" i="12"/>
  <c r="B224" i="12"/>
  <c r="B222" i="12"/>
  <c r="B221" i="12"/>
  <c r="B220" i="12"/>
  <c r="B219" i="12"/>
  <c r="B218" i="12"/>
  <c r="B217" i="12"/>
  <c r="B216" i="12"/>
  <c r="B215" i="12"/>
  <c r="B214" i="12"/>
  <c r="B213" i="12"/>
  <c r="B212" i="12"/>
  <c r="B211" i="12"/>
  <c r="B210" i="12"/>
  <c r="B209" i="12"/>
  <c r="B206" i="12"/>
  <c r="B205" i="12"/>
  <c r="B204" i="12"/>
  <c r="B203" i="12"/>
  <c r="B202" i="12"/>
  <c r="B201" i="12"/>
  <c r="B200" i="12"/>
  <c r="B276" i="13"/>
  <c r="B275" i="13"/>
  <c r="B274" i="13"/>
  <c r="B273" i="13"/>
  <c r="B270" i="13"/>
  <c r="B268" i="13"/>
  <c r="B267" i="13"/>
  <c r="B263" i="13"/>
  <c r="B261" i="13"/>
  <c r="B259" i="13"/>
  <c r="B257" i="13"/>
  <c r="B256" i="13"/>
  <c r="B253" i="13"/>
  <c r="B252" i="13"/>
  <c r="B251" i="13"/>
  <c r="B249" i="13"/>
  <c r="B248" i="13"/>
  <c r="B247" i="13"/>
  <c r="B246" i="13"/>
  <c r="B244" i="13"/>
  <c r="B242" i="13"/>
  <c r="B241" i="13"/>
  <c r="B240" i="13"/>
  <c r="B238" i="13"/>
  <c r="B237" i="13"/>
  <c r="B236" i="13"/>
  <c r="B235" i="13"/>
  <c r="B234" i="13"/>
  <c r="B227" i="13"/>
  <c r="B226" i="13"/>
  <c r="B225" i="13"/>
  <c r="B224" i="13"/>
  <c r="B222" i="13"/>
  <c r="B221" i="13"/>
  <c r="B220" i="13"/>
  <c r="B219" i="13"/>
  <c r="B218" i="13"/>
  <c r="B217" i="13"/>
  <c r="B216" i="13"/>
  <c r="B215" i="13"/>
  <c r="B214" i="13"/>
  <c r="B213" i="13"/>
  <c r="B212" i="13"/>
  <c r="B211" i="13"/>
  <c r="B210" i="13"/>
  <c r="B209" i="13"/>
  <c r="B206" i="13"/>
  <c r="B205" i="13"/>
  <c r="B204" i="13"/>
  <c r="B203" i="13"/>
  <c r="B202" i="13"/>
  <c r="B201" i="13"/>
  <c r="B200" i="13"/>
  <c r="B276" i="4"/>
  <c r="B275" i="4"/>
  <c r="B274" i="4"/>
  <c r="B273" i="4"/>
  <c r="B270" i="4"/>
  <c r="B268" i="4"/>
  <c r="B267" i="4"/>
  <c r="B263" i="4"/>
  <c r="B261" i="4"/>
  <c r="B259" i="4"/>
  <c r="B257" i="4"/>
  <c r="B256" i="4"/>
  <c r="B253" i="4"/>
  <c r="B252" i="4"/>
  <c r="B251" i="4"/>
  <c r="B249" i="4"/>
  <c r="B248" i="4"/>
  <c r="B247" i="4"/>
  <c r="B246" i="4"/>
  <c r="B244" i="4"/>
  <c r="B242" i="4"/>
  <c r="B241" i="4"/>
  <c r="B240" i="4"/>
  <c r="B238" i="4"/>
  <c r="B237" i="4"/>
  <c r="B236" i="4"/>
  <c r="B235" i="4"/>
  <c r="B234" i="4"/>
  <c r="B227" i="4"/>
  <c r="B226" i="4"/>
  <c r="B225" i="4"/>
  <c r="B224" i="4"/>
  <c r="B222" i="4"/>
  <c r="B221" i="4"/>
  <c r="B220" i="4"/>
  <c r="B219" i="4"/>
  <c r="B218" i="4"/>
  <c r="B217" i="4"/>
  <c r="B216" i="4"/>
  <c r="B215" i="4"/>
  <c r="B214" i="4"/>
  <c r="B213" i="4"/>
  <c r="B212" i="4"/>
  <c r="B211" i="4"/>
  <c r="B210" i="4"/>
  <c r="B209" i="4"/>
  <c r="B206" i="4"/>
  <c r="B205" i="4"/>
  <c r="B204" i="4"/>
  <c r="B203" i="4"/>
  <c r="B202" i="4"/>
  <c r="B201" i="4"/>
  <c r="B200" i="4"/>
  <c r="B276" i="2"/>
  <c r="B275" i="2"/>
  <c r="B274" i="2"/>
  <c r="B273" i="2"/>
  <c r="B270" i="2"/>
  <c r="B268" i="2"/>
  <c r="B267" i="2"/>
  <c r="B263" i="2"/>
  <c r="B261" i="2"/>
  <c r="B259" i="2"/>
  <c r="B257" i="2"/>
  <c r="B256" i="2"/>
  <c r="B253" i="2"/>
  <c r="B252" i="2"/>
  <c r="B251" i="2"/>
  <c r="B249" i="2"/>
  <c r="B248" i="2"/>
  <c r="B247" i="2"/>
  <c r="B246" i="2"/>
  <c r="B244" i="2"/>
  <c r="B242" i="2"/>
  <c r="B241" i="2"/>
  <c r="B240" i="2"/>
  <c r="B238" i="2"/>
  <c r="B237" i="2"/>
  <c r="B236" i="2"/>
  <c r="B235" i="2"/>
  <c r="B234" i="2"/>
  <c r="B227" i="2"/>
  <c r="B226" i="2"/>
  <c r="B225" i="2"/>
  <c r="B224" i="2"/>
  <c r="B222" i="2"/>
  <c r="B221" i="2"/>
  <c r="B220" i="2"/>
  <c r="B219" i="2"/>
  <c r="B218" i="2"/>
  <c r="B217" i="2"/>
  <c r="B216" i="2"/>
  <c r="B215" i="2"/>
  <c r="B214" i="2"/>
  <c r="B213" i="2"/>
  <c r="B212" i="2"/>
  <c r="B211" i="2"/>
  <c r="B210" i="2"/>
  <c r="B209" i="2"/>
  <c r="B206" i="2"/>
  <c r="B205" i="2"/>
  <c r="B204" i="2"/>
  <c r="B203" i="2"/>
  <c r="B202" i="2"/>
  <c r="B201" i="2"/>
  <c r="B200" i="2"/>
  <c r="B276" i="3"/>
  <c r="B275" i="3"/>
  <c r="B274" i="3"/>
  <c r="B273" i="3"/>
  <c r="B270" i="3"/>
  <c r="B268" i="3"/>
  <c r="B267" i="3"/>
  <c r="B263" i="3"/>
  <c r="B261" i="3"/>
  <c r="B259" i="3"/>
  <c r="B257" i="3"/>
  <c r="B256" i="3"/>
  <c r="B253" i="3"/>
  <c r="B252" i="3"/>
  <c r="B251" i="3"/>
  <c r="B249" i="3"/>
  <c r="B248" i="3"/>
  <c r="B247" i="3"/>
  <c r="B246" i="3"/>
  <c r="B244" i="3"/>
  <c r="B242" i="3"/>
  <c r="B241" i="3"/>
  <c r="B240" i="3"/>
  <c r="B238" i="3"/>
  <c r="B237" i="3"/>
  <c r="B236" i="3"/>
  <c r="B235" i="3"/>
  <c r="B234" i="3"/>
  <c r="B227" i="3"/>
  <c r="B226" i="3"/>
  <c r="B225" i="3"/>
  <c r="B224" i="3"/>
  <c r="B222" i="3"/>
  <c r="B221" i="3"/>
  <c r="B220" i="3"/>
  <c r="B219" i="3"/>
  <c r="B218" i="3"/>
  <c r="B217" i="3"/>
  <c r="B216" i="3"/>
  <c r="B215" i="3"/>
  <c r="B214" i="3"/>
  <c r="B213" i="3"/>
  <c r="B212" i="3"/>
  <c r="B211" i="3"/>
  <c r="B210" i="3"/>
  <c r="B209" i="3"/>
  <c r="B206" i="3"/>
  <c r="B205" i="3"/>
  <c r="B204" i="3"/>
  <c r="B203" i="3"/>
  <c r="B202" i="3"/>
  <c r="B201" i="3"/>
  <c r="B200" i="3"/>
  <c r="B276" i="5"/>
  <c r="B275" i="5"/>
  <c r="B274" i="5"/>
  <c r="B273" i="5"/>
  <c r="B270" i="5"/>
  <c r="B268" i="5"/>
  <c r="B267" i="5"/>
  <c r="B263" i="5"/>
  <c r="B261" i="5"/>
  <c r="B259" i="5"/>
  <c r="B257" i="5"/>
  <c r="B256" i="5"/>
  <c r="B253" i="5"/>
  <c r="B252" i="5"/>
  <c r="B251" i="5"/>
  <c r="B249" i="5"/>
  <c r="B248" i="5"/>
  <c r="B247" i="5"/>
  <c r="B246" i="5"/>
  <c r="B244" i="5"/>
  <c r="B242" i="5"/>
  <c r="B241" i="5"/>
  <c r="B240" i="5"/>
  <c r="B238" i="5"/>
  <c r="B237" i="5"/>
  <c r="B236" i="5"/>
  <c r="B235" i="5"/>
  <c r="B234" i="5"/>
  <c r="B227" i="5"/>
  <c r="B226" i="5"/>
  <c r="B225" i="5"/>
  <c r="B224" i="5"/>
  <c r="B222" i="5"/>
  <c r="B221" i="5"/>
  <c r="B220" i="5"/>
  <c r="B219" i="5"/>
  <c r="B218" i="5"/>
  <c r="B217" i="5"/>
  <c r="B216" i="5"/>
  <c r="B215" i="5"/>
  <c r="B214" i="5"/>
  <c r="B213" i="5"/>
  <c r="B212" i="5"/>
  <c r="B211" i="5"/>
  <c r="B210" i="5"/>
  <c r="B209" i="5"/>
  <c r="B206" i="5"/>
  <c r="B205" i="5"/>
  <c r="B204" i="5"/>
  <c r="B203" i="5"/>
  <c r="B202" i="5"/>
  <c r="B201" i="5"/>
  <c r="B200" i="5"/>
  <c r="B276" i="6"/>
  <c r="B275" i="6"/>
  <c r="B274" i="6"/>
  <c r="B273" i="6"/>
  <c r="B270" i="6"/>
  <c r="B268" i="6"/>
  <c r="B267" i="6"/>
  <c r="B263" i="6"/>
  <c r="B261" i="6"/>
  <c r="B259" i="6"/>
  <c r="B257" i="6"/>
  <c r="B256" i="6"/>
  <c r="B253" i="6"/>
  <c r="B252" i="6"/>
  <c r="B251" i="6"/>
  <c r="B249" i="6"/>
  <c r="B248" i="6"/>
  <c r="B247" i="6"/>
  <c r="B246" i="6"/>
  <c r="B244" i="6"/>
  <c r="B242" i="6"/>
  <c r="B241" i="6"/>
  <c r="B240" i="6"/>
  <c r="B238" i="6"/>
  <c r="B237" i="6"/>
  <c r="B236" i="6"/>
  <c r="B235" i="6"/>
  <c r="B234" i="6"/>
  <c r="B227" i="6"/>
  <c r="B226" i="6"/>
  <c r="B225" i="6"/>
  <c r="B224" i="6"/>
  <c r="B222" i="6"/>
  <c r="B221" i="6"/>
  <c r="B220" i="6"/>
  <c r="B219" i="6"/>
  <c r="B218" i="6"/>
  <c r="B217" i="6"/>
  <c r="B216" i="6"/>
  <c r="B215" i="6"/>
  <c r="B214" i="6"/>
  <c r="B213" i="6"/>
  <c r="B212" i="6"/>
  <c r="B211" i="6"/>
  <c r="B210" i="6"/>
  <c r="B209" i="6"/>
  <c r="B206" i="6"/>
  <c r="B205" i="6"/>
  <c r="B204" i="6"/>
  <c r="B203" i="6"/>
  <c r="B202" i="6"/>
  <c r="B201" i="6"/>
  <c r="B200" i="6"/>
  <c r="B276" i="7"/>
  <c r="B275" i="7"/>
  <c r="B274" i="7"/>
  <c r="B273" i="7"/>
  <c r="B270" i="7"/>
  <c r="B268" i="7"/>
  <c r="B267" i="7"/>
  <c r="B263" i="7"/>
  <c r="B261" i="7"/>
  <c r="B259" i="7"/>
  <c r="B257" i="7"/>
  <c r="B256" i="7"/>
  <c r="B253" i="7"/>
  <c r="B252" i="7"/>
  <c r="B251" i="7"/>
  <c r="B249" i="7"/>
  <c r="B248" i="7"/>
  <c r="B247" i="7"/>
  <c r="B246" i="7"/>
  <c r="B244" i="7"/>
  <c r="B242" i="7"/>
  <c r="B241" i="7"/>
  <c r="B240" i="7"/>
  <c r="B238" i="7"/>
  <c r="B237" i="7"/>
  <c r="B236" i="7"/>
  <c r="B235" i="7"/>
  <c r="B234" i="7"/>
  <c r="B227" i="7"/>
  <c r="B226" i="7"/>
  <c r="B225" i="7"/>
  <c r="B224" i="7"/>
  <c r="B222" i="7"/>
  <c r="B221" i="7"/>
  <c r="B220" i="7"/>
  <c r="B219" i="7"/>
  <c r="B218" i="7"/>
  <c r="B217" i="7"/>
  <c r="B216" i="7"/>
  <c r="B215" i="7"/>
  <c r="B214" i="7"/>
  <c r="B213" i="7"/>
  <c r="B212" i="7"/>
  <c r="B211" i="7"/>
  <c r="B210" i="7"/>
  <c r="B209" i="7"/>
  <c r="B206" i="7"/>
  <c r="B205" i="7"/>
  <c r="B204" i="7"/>
  <c r="B203" i="7"/>
  <c r="B202" i="7"/>
  <c r="B201" i="7"/>
  <c r="B200" i="7"/>
  <c r="B276" i="8"/>
  <c r="B275" i="8"/>
  <c r="B274" i="8"/>
  <c r="B273" i="8"/>
  <c r="B270" i="8"/>
  <c r="B268" i="8"/>
  <c r="B267" i="8"/>
  <c r="B263" i="8"/>
  <c r="B261" i="8"/>
  <c r="B259" i="8"/>
  <c r="B257" i="8"/>
  <c r="B256" i="8"/>
  <c r="B253" i="8"/>
  <c r="B252" i="8"/>
  <c r="B251" i="8"/>
  <c r="B249" i="8"/>
  <c r="B248" i="8"/>
  <c r="B247" i="8"/>
  <c r="B246" i="8"/>
  <c r="B244" i="8"/>
  <c r="B242" i="8"/>
  <c r="B241" i="8"/>
  <c r="B240" i="8"/>
  <c r="B238" i="8"/>
  <c r="B237" i="8"/>
  <c r="B236" i="8"/>
  <c r="B235" i="8"/>
  <c r="B234" i="8"/>
  <c r="B227" i="8"/>
  <c r="B226" i="8"/>
  <c r="B225" i="8"/>
  <c r="B224" i="8"/>
  <c r="B222" i="8"/>
  <c r="B221" i="8"/>
  <c r="B220" i="8"/>
  <c r="B219" i="8"/>
  <c r="B218" i="8"/>
  <c r="B217" i="8"/>
  <c r="B216" i="8"/>
  <c r="B215" i="8"/>
  <c r="B214" i="8"/>
  <c r="B213" i="8"/>
  <c r="B212" i="8"/>
  <c r="B211" i="8"/>
  <c r="B210" i="8"/>
  <c r="B209" i="8"/>
  <c r="B206" i="8"/>
  <c r="B205" i="8"/>
  <c r="B204" i="8"/>
  <c r="B203" i="8"/>
  <c r="B202" i="8"/>
  <c r="B201" i="8"/>
  <c r="B200" i="8"/>
  <c r="B276" i="11"/>
  <c r="B275" i="11"/>
  <c r="B274" i="11"/>
  <c r="B273" i="11"/>
  <c r="B270" i="11"/>
  <c r="B268" i="11"/>
  <c r="B267" i="11"/>
  <c r="B263" i="11"/>
  <c r="B261" i="11"/>
  <c r="B259" i="11"/>
  <c r="B257" i="11"/>
  <c r="B256" i="11"/>
  <c r="B253" i="11"/>
  <c r="B252" i="11"/>
  <c r="B251" i="11"/>
  <c r="B249" i="11"/>
  <c r="B248" i="11"/>
  <c r="B247" i="11"/>
  <c r="B246" i="11"/>
  <c r="B244" i="11"/>
  <c r="B242" i="11"/>
  <c r="B241" i="11"/>
  <c r="B240" i="11"/>
  <c r="B238" i="11"/>
  <c r="B237" i="11"/>
  <c r="B236" i="11"/>
  <c r="B235" i="11"/>
  <c r="B234" i="11"/>
  <c r="B227" i="11"/>
  <c r="B226" i="11"/>
  <c r="B225" i="11"/>
  <c r="B224" i="11"/>
  <c r="B222" i="11"/>
  <c r="B221" i="11"/>
  <c r="B220" i="11"/>
  <c r="B219" i="11"/>
  <c r="B218" i="11"/>
  <c r="B217" i="11"/>
  <c r="B216" i="11"/>
  <c r="B215" i="11"/>
  <c r="B214" i="11"/>
  <c r="B213" i="11"/>
  <c r="B212" i="11"/>
  <c r="B211" i="11"/>
  <c r="B210" i="11"/>
  <c r="B209" i="11"/>
  <c r="B206" i="11"/>
  <c r="B205" i="11"/>
  <c r="B204" i="11"/>
  <c r="B203" i="11"/>
  <c r="B202" i="11"/>
  <c r="B201" i="11"/>
  <c r="B200" i="11"/>
  <c r="C158" i="16"/>
  <c r="C157" i="16"/>
  <c r="C156" i="16"/>
  <c r="C155" i="16"/>
  <c r="C154" i="16"/>
  <c r="C153" i="16"/>
  <c r="C152" i="16"/>
  <c r="C151" i="16"/>
  <c r="C150" i="16"/>
  <c r="C149" i="16"/>
  <c r="C148" i="16"/>
  <c r="C147" i="16"/>
  <c r="C146" i="16"/>
  <c r="C145" i="16"/>
  <c r="C144" i="16"/>
  <c r="C143" i="16"/>
  <c r="C142" i="16"/>
  <c r="Y141" i="16"/>
  <c r="R141" i="16"/>
  <c r="C141" i="16"/>
  <c r="Y140" i="16"/>
  <c r="S140" i="16"/>
  <c r="C140" i="16"/>
  <c r="T140" i="16" s="1"/>
  <c r="T139" i="16"/>
  <c r="C139" i="16"/>
  <c r="T141" i="16" s="1"/>
  <c r="Y138" i="16"/>
  <c r="Q138" i="16"/>
  <c r="C138" i="16"/>
  <c r="V141" i="16" s="1"/>
  <c r="C136" i="16"/>
  <c r="C135" i="16"/>
  <c r="C134" i="16"/>
  <c r="C133" i="16"/>
  <c r="C132" i="16"/>
  <c r="C131" i="16"/>
  <c r="C130" i="16"/>
  <c r="C129" i="16"/>
  <c r="C128" i="16"/>
  <c r="C127" i="16"/>
  <c r="D126" i="16"/>
  <c r="C126" i="16"/>
  <c r="C125" i="16"/>
  <c r="D124" i="16"/>
  <c r="C124" i="16"/>
  <c r="C123" i="16"/>
  <c r="D122" i="16"/>
  <c r="C122" i="16"/>
  <c r="C121" i="16"/>
  <c r="C116" i="16"/>
  <c r="C115" i="16"/>
  <c r="C114" i="16"/>
  <c r="C113" i="16"/>
  <c r="C112" i="16"/>
  <c r="C111" i="16"/>
  <c r="C110" i="16"/>
  <c r="C109" i="16"/>
  <c r="C108" i="16"/>
  <c r="C107" i="16"/>
  <c r="C106" i="16"/>
  <c r="C105" i="16"/>
  <c r="C104" i="16"/>
  <c r="C103" i="16"/>
  <c r="C102" i="16"/>
  <c r="C101" i="16"/>
  <c r="C100" i="16"/>
  <c r="C99" i="16"/>
  <c r="C98" i="16"/>
  <c r="C97" i="16"/>
  <c r="C96" i="16"/>
  <c r="C95" i="16"/>
  <c r="C93" i="16"/>
  <c r="D92" i="16"/>
  <c r="D91" i="16"/>
  <c r="C91" i="16"/>
  <c r="D90" i="16"/>
  <c r="C90" i="16"/>
  <c r="D89" i="16"/>
  <c r="C89" i="16"/>
  <c r="D88" i="16"/>
  <c r="C88" i="16"/>
  <c r="D87" i="16"/>
  <c r="C87" i="16"/>
  <c r="D86" i="16"/>
  <c r="C86" i="16"/>
  <c r="D85" i="16"/>
  <c r="C85" i="16"/>
  <c r="D84" i="16"/>
  <c r="C84" i="16"/>
  <c r="D83" i="16"/>
  <c r="C83" i="16"/>
  <c r="D82" i="16"/>
  <c r="C82" i="16"/>
  <c r="D81" i="16"/>
  <c r="C81" i="16"/>
  <c r="D80" i="16"/>
  <c r="C80" i="16"/>
  <c r="D79" i="16"/>
  <c r="C79" i="16"/>
  <c r="D78" i="16"/>
  <c r="C78" i="16"/>
  <c r="D77" i="16"/>
  <c r="C77" i="16"/>
  <c r="D76" i="16"/>
  <c r="C76" i="16"/>
  <c r="C75" i="16"/>
  <c r="C74" i="16"/>
  <c r="C73" i="16"/>
  <c r="C72" i="16"/>
  <c r="C71" i="16"/>
  <c r="C70" i="16"/>
  <c r="C69" i="16"/>
  <c r="C68" i="16"/>
  <c r="C67" i="16"/>
  <c r="C66" i="16"/>
  <c r="C65" i="16"/>
  <c r="C64" i="16"/>
  <c r="C63" i="16"/>
  <c r="C62" i="16"/>
  <c r="C61" i="16"/>
  <c r="C60" i="16"/>
  <c r="C59" i="16"/>
  <c r="C58" i="16"/>
  <c r="C57" i="16"/>
  <c r="C56" i="16"/>
  <c r="C54" i="16"/>
  <c r="C53" i="16"/>
  <c r="C52" i="16"/>
  <c r="C51" i="16"/>
  <c r="C50" i="16"/>
  <c r="C49" i="16"/>
  <c r="C48" i="16"/>
  <c r="C47" i="16"/>
  <c r="C46" i="16"/>
  <c r="D44" i="16"/>
  <c r="D43" i="16"/>
  <c r="D42" i="16"/>
  <c r="D41" i="16"/>
  <c r="D40" i="16"/>
  <c r="D39" i="16"/>
  <c r="D38" i="16"/>
  <c r="D37" i="16"/>
  <c r="D36" i="16"/>
  <c r="D35" i="16"/>
  <c r="D34" i="16"/>
  <c r="D33" i="16"/>
  <c r="C31" i="16"/>
  <c r="D30" i="16"/>
  <c r="C30" i="16"/>
  <c r="C29" i="16"/>
  <c r="D28" i="16"/>
  <c r="C28" i="16"/>
  <c r="C27" i="16"/>
  <c r="D26" i="16"/>
  <c r="C26" i="16"/>
  <c r="C25" i="16"/>
  <c r="D24" i="16"/>
  <c r="C24" i="16"/>
  <c r="C23" i="16"/>
  <c r="D22" i="16"/>
  <c r="C22" i="16"/>
  <c r="C21" i="16"/>
  <c r="D20" i="16"/>
  <c r="C20" i="16"/>
  <c r="D19" i="16"/>
  <c r="C18" i="16"/>
  <c r="D17" i="16"/>
  <c r="C17" i="16"/>
  <c r="C16" i="16"/>
  <c r="D15" i="16"/>
  <c r="C15" i="16"/>
  <c r="C14" i="16"/>
  <c r="D13" i="16"/>
  <c r="C13" i="16"/>
  <c r="C12" i="16"/>
  <c r="D11" i="16"/>
  <c r="C11" i="16"/>
  <c r="Y10" i="16"/>
  <c r="X10" i="16"/>
  <c r="W10" i="16"/>
  <c r="V10" i="16"/>
  <c r="U10" i="16"/>
  <c r="T10" i="16"/>
  <c r="S10" i="16"/>
  <c r="R10" i="16"/>
  <c r="Q10" i="16"/>
  <c r="P10" i="16"/>
  <c r="Y9" i="16"/>
  <c r="X9" i="16"/>
  <c r="W9" i="16"/>
  <c r="V9" i="16"/>
  <c r="U9" i="16"/>
  <c r="T9" i="16"/>
  <c r="S9" i="16"/>
  <c r="R9" i="16"/>
  <c r="Q9" i="16"/>
  <c r="P9" i="16"/>
  <c r="Y8" i="16"/>
  <c r="X8" i="16"/>
  <c r="W8" i="16"/>
  <c r="V8" i="16"/>
  <c r="U8" i="16"/>
  <c r="T8" i="16"/>
  <c r="S8" i="16"/>
  <c r="R8" i="16"/>
  <c r="Q8" i="16"/>
  <c r="P8" i="16"/>
  <c r="Y7" i="16"/>
  <c r="X7" i="16"/>
  <c r="W7" i="16"/>
  <c r="V7" i="16"/>
  <c r="U7" i="16"/>
  <c r="T7" i="16"/>
  <c r="S7" i="16"/>
  <c r="R7" i="16"/>
  <c r="Q7" i="16"/>
  <c r="P7" i="16"/>
  <c r="Y188" i="1" l="1"/>
  <c r="Y193" i="1"/>
  <c r="Y195" i="1"/>
  <c r="Y194" i="1"/>
  <c r="Y189" i="1"/>
  <c r="D14" i="16"/>
  <c r="D18" i="16"/>
  <c r="D23" i="16"/>
  <c r="D27" i="16"/>
  <c r="D31" i="16"/>
  <c r="D16" i="16"/>
  <c r="D12" i="16"/>
  <c r="D21" i="16"/>
  <c r="D25" i="16"/>
  <c r="D29" i="16"/>
  <c r="D127" i="16"/>
  <c r="D129" i="16"/>
  <c r="S76" i="16"/>
  <c r="S84" i="16"/>
  <c r="D123" i="16"/>
  <c r="V76" i="16"/>
  <c r="V78" i="16"/>
  <c r="T78" i="16"/>
  <c r="V80" i="16"/>
  <c r="T80" i="16"/>
  <c r="T81" i="16"/>
  <c r="T82" i="16"/>
  <c r="T83" i="16"/>
  <c r="V84" i="16"/>
  <c r="T85" i="16"/>
  <c r="V86" i="16"/>
  <c r="T86" i="16"/>
  <c r="X88" i="16"/>
  <c r="S88" i="16"/>
  <c r="U88" i="16"/>
  <c r="Y88" i="16"/>
  <c r="T89" i="16"/>
  <c r="X90" i="16"/>
  <c r="U90" i="16"/>
  <c r="P90" i="16"/>
  <c r="Y90" i="16"/>
  <c r="P92" i="16"/>
  <c r="W93" i="16"/>
  <c r="S93" i="16"/>
  <c r="D93" i="16"/>
  <c r="X93" i="16"/>
  <c r="R93" i="16"/>
  <c r="Y92" i="16"/>
  <c r="T92" i="16"/>
  <c r="U93" i="16"/>
  <c r="P93" i="16"/>
  <c r="V92" i="16"/>
  <c r="Q92" i="16"/>
  <c r="Y93" i="16"/>
  <c r="U76" i="16"/>
  <c r="P76" i="16"/>
  <c r="W76" i="16"/>
  <c r="X77" i="16"/>
  <c r="S77" i="16"/>
  <c r="U77" i="16"/>
  <c r="U78" i="16"/>
  <c r="P78" i="16"/>
  <c r="W78" i="16"/>
  <c r="X79" i="16"/>
  <c r="S79" i="16"/>
  <c r="U79" i="16"/>
  <c r="U80" i="16"/>
  <c r="P80" i="16"/>
  <c r="W80" i="16"/>
  <c r="X81" i="16"/>
  <c r="S81" i="16"/>
  <c r="U81" i="16"/>
  <c r="U82" i="16"/>
  <c r="P82" i="16"/>
  <c r="W82" i="16"/>
  <c r="X83" i="16"/>
  <c r="S83" i="16"/>
  <c r="U83" i="16"/>
  <c r="U84" i="16"/>
  <c r="P84" i="16"/>
  <c r="W84" i="16"/>
  <c r="X85" i="16"/>
  <c r="S85" i="16"/>
  <c r="U85" i="16"/>
  <c r="U86" i="16"/>
  <c r="P86" i="16"/>
  <c r="W86" i="16"/>
  <c r="U87" i="16"/>
  <c r="X87" i="16"/>
  <c r="S87" i="16"/>
  <c r="W87" i="16"/>
  <c r="Q88" i="16"/>
  <c r="W89" i="16"/>
  <c r="Q90" i="16"/>
  <c r="W91" i="16"/>
  <c r="R92" i="16"/>
  <c r="Q93" i="16"/>
  <c r="V77" i="16"/>
  <c r="V79" i="16"/>
  <c r="V81" i="16"/>
  <c r="V83" i="16"/>
  <c r="V85" i="16"/>
  <c r="V87" i="16"/>
  <c r="V89" i="16"/>
  <c r="V91" i="16"/>
  <c r="D132" i="16"/>
  <c r="S138" i="16"/>
  <c r="V139" i="16"/>
  <c r="X140" i="16"/>
  <c r="D121" i="16"/>
  <c r="D125" i="16"/>
  <c r="D133" i="16"/>
  <c r="D143" i="16"/>
  <c r="V88" i="16"/>
  <c r="V90" i="16"/>
  <c r="W92" i="16"/>
  <c r="D128" i="16"/>
  <c r="D136" i="16"/>
  <c r="Y139" i="16"/>
  <c r="U139" i="16"/>
  <c r="Q139" i="16"/>
  <c r="W139" i="16"/>
  <c r="R139" i="16"/>
  <c r="S139" i="16"/>
  <c r="X139" i="16"/>
  <c r="P139" i="16"/>
  <c r="P140" i="16"/>
  <c r="R76" i="16"/>
  <c r="R77" i="16"/>
  <c r="R78" i="16"/>
  <c r="R79" i="16"/>
  <c r="R80" i="16"/>
  <c r="R81" i="16"/>
  <c r="R82" i="16"/>
  <c r="R83" i="16"/>
  <c r="R84" i="16"/>
  <c r="R85" i="16"/>
  <c r="R86" i="16"/>
  <c r="R87" i="16"/>
  <c r="R88" i="16"/>
  <c r="R89" i="16"/>
  <c r="R90" i="16"/>
  <c r="R91" i="16"/>
  <c r="S92" i="16"/>
  <c r="D130" i="16"/>
  <c r="D134" i="16"/>
  <c r="Q100" i="16" s="1"/>
  <c r="U138" i="16"/>
  <c r="W141" i="16"/>
  <c r="D145" i="16"/>
  <c r="X138" i="16"/>
  <c r="T138" i="16"/>
  <c r="P138" i="16"/>
  <c r="U141" i="16"/>
  <c r="P141" i="16"/>
  <c r="W138" i="16"/>
  <c r="R138" i="16"/>
  <c r="V138" i="16"/>
  <c r="V140" i="16"/>
  <c r="R140" i="16"/>
  <c r="W140" i="16"/>
  <c r="Q140" i="16"/>
  <c r="U140" i="16"/>
  <c r="Q141" i="16"/>
  <c r="X141" i="16"/>
  <c r="D144" i="16"/>
  <c r="D146" i="16"/>
  <c r="T146" i="16" s="1"/>
  <c r="D131" i="16"/>
  <c r="D135" i="16"/>
  <c r="D142" i="16"/>
  <c r="V147" i="16"/>
  <c r="S141" i="16"/>
  <c r="D147" i="16"/>
  <c r="W147" i="16"/>
  <c r="D148" i="16"/>
  <c r="D149" i="16"/>
  <c r="X136" i="16" s="1"/>
  <c r="D150" i="16"/>
  <c r="D151" i="16"/>
  <c r="X152" i="16"/>
  <c r="T156" i="16"/>
  <c r="V158" i="16"/>
  <c r="X148" i="16"/>
  <c r="S158" i="16"/>
  <c r="X158" i="16"/>
  <c r="R151" i="16"/>
  <c r="P157" i="16"/>
  <c r="X151" i="16" l="1"/>
  <c r="T151" i="16"/>
  <c r="P151" i="16"/>
  <c r="U151" i="16"/>
  <c r="Q151" i="16"/>
  <c r="Y151" i="16"/>
  <c r="Y158" i="16"/>
  <c r="Y131" i="16"/>
  <c r="Q144" i="16"/>
  <c r="V130" i="16"/>
  <c r="R150" i="16"/>
  <c r="P158" i="16"/>
  <c r="V157" i="16"/>
  <c r="Y157" i="16"/>
  <c r="T152" i="16"/>
  <c r="W148" i="16"/>
  <c r="U158" i="16"/>
  <c r="U154" i="16"/>
  <c r="R148" i="16"/>
  <c r="W157" i="16"/>
  <c r="R157" i="16"/>
  <c r="T147" i="16"/>
  <c r="U157" i="16"/>
  <c r="S155" i="16"/>
  <c r="W151" i="16"/>
  <c r="X150" i="16"/>
  <c r="T150" i="16"/>
  <c r="P150" i="16"/>
  <c r="U150" i="16"/>
  <c r="Q150" i="16"/>
  <c r="Y150" i="16"/>
  <c r="V150" i="16"/>
  <c r="W150" i="16"/>
  <c r="S148" i="16"/>
  <c r="Q147" i="16"/>
  <c r="Y147" i="16"/>
  <c r="U147" i="16"/>
  <c r="X147" i="16"/>
  <c r="W155" i="16"/>
  <c r="V149" i="16"/>
  <c r="X142" i="16"/>
  <c r="Q142" i="16"/>
  <c r="V142" i="16"/>
  <c r="P142" i="16"/>
  <c r="U142" i="16"/>
  <c r="R142" i="16"/>
  <c r="W142" i="16"/>
  <c r="Y142" i="16"/>
  <c r="X135" i="16"/>
  <c r="Q135" i="16"/>
  <c r="V135" i="16"/>
  <c r="P135" i="16"/>
  <c r="U135" i="16"/>
  <c r="R135" i="16"/>
  <c r="S135" i="16"/>
  <c r="R146" i="16"/>
  <c r="P144" i="16"/>
  <c r="Y144" i="16"/>
  <c r="X144" i="16"/>
  <c r="R144" i="16"/>
  <c r="T144" i="16"/>
  <c r="S144" i="16"/>
  <c r="U144" i="16"/>
  <c r="S145" i="16"/>
  <c r="U134" i="16"/>
  <c r="U126" i="16"/>
  <c r="Q116" i="16"/>
  <c r="S106" i="16"/>
  <c r="Q136" i="16"/>
  <c r="Y133" i="16"/>
  <c r="P125" i="16"/>
  <c r="T109" i="16"/>
  <c r="V143" i="16"/>
  <c r="W152" i="16"/>
  <c r="Q158" i="16"/>
  <c r="S152" i="16"/>
  <c r="R147" i="16"/>
  <c r="S157" i="16"/>
  <c r="S154" i="16"/>
  <c r="P147" i="16"/>
  <c r="Q157" i="16"/>
  <c r="R154" i="16"/>
  <c r="S151" i="16"/>
  <c r="W149" i="16"/>
  <c r="X157" i="16"/>
  <c r="V148" i="16"/>
  <c r="S142" i="16"/>
  <c r="W135" i="16"/>
  <c r="S131" i="16"/>
  <c r="Q146" i="16"/>
  <c r="U146" i="16"/>
  <c r="W146" i="16"/>
  <c r="Y146" i="16"/>
  <c r="X146" i="16"/>
  <c r="W144" i="16"/>
  <c r="Y145" i="16"/>
  <c r="W145" i="16"/>
  <c r="X134" i="16"/>
  <c r="Q134" i="16"/>
  <c r="Y134" i="16"/>
  <c r="T134" i="16"/>
  <c r="R134" i="16"/>
  <c r="S134" i="16"/>
  <c r="V134" i="16"/>
  <c r="T145" i="16"/>
  <c r="S143" i="16"/>
  <c r="T143" i="16"/>
  <c r="Q128" i="16"/>
  <c r="W136" i="16"/>
  <c r="W134" i="16"/>
  <c r="P134" i="16"/>
  <c r="V145" i="16"/>
  <c r="S130" i="16"/>
  <c r="S122" i="16"/>
  <c r="U115" i="16"/>
  <c r="R136" i="16"/>
  <c r="Y128" i="16"/>
  <c r="Q124" i="16"/>
  <c r="Q108" i="16"/>
  <c r="P99" i="16"/>
  <c r="Q153" i="16"/>
  <c r="W131" i="16"/>
  <c r="P145" i="16"/>
  <c r="Q122" i="16"/>
  <c r="P115" i="16"/>
  <c r="S72" i="16"/>
  <c r="T128" i="16"/>
  <c r="W121" i="16"/>
  <c r="P107" i="16"/>
  <c r="V153" i="16"/>
  <c r="U125" i="16"/>
  <c r="Y23" i="16"/>
  <c r="X149" i="16"/>
  <c r="T149" i="16"/>
  <c r="P149" i="16"/>
  <c r="U149" i="16"/>
  <c r="Q149" i="16"/>
  <c r="Y149" i="16"/>
  <c r="S149" i="16"/>
  <c r="R149" i="16"/>
  <c r="Y135" i="16"/>
  <c r="S146" i="16"/>
  <c r="W130" i="16"/>
  <c r="S156" i="16"/>
  <c r="T148" i="16"/>
  <c r="P156" i="16"/>
  <c r="S150" i="16"/>
  <c r="S147" i="16"/>
  <c r="W156" i="16"/>
  <c r="V151" i="16"/>
  <c r="T142" i="16"/>
  <c r="T135" i="16"/>
  <c r="T131" i="16"/>
  <c r="S114" i="16"/>
  <c r="P146" i="16"/>
  <c r="V144" i="16"/>
  <c r="P130" i="16"/>
  <c r="Q126" i="16"/>
  <c r="T116" i="16"/>
  <c r="S110" i="16"/>
  <c r="S136" i="16"/>
  <c r="S128" i="16"/>
  <c r="W113" i="16"/>
  <c r="T101" i="16"/>
  <c r="V146" i="16"/>
  <c r="X132" i="16"/>
  <c r="V60" i="16"/>
  <c r="X126" i="16"/>
  <c r="U122" i="16"/>
  <c r="T115" i="16"/>
  <c r="S68" i="16"/>
  <c r="T157" i="16"/>
  <c r="Q154" i="16"/>
  <c r="T158" i="16"/>
  <c r="W158" i="16"/>
  <c r="W154" i="16"/>
  <c r="R158" i="16"/>
  <c r="X156" i="16"/>
  <c r="V154" i="16"/>
  <c r="P152" i="16"/>
  <c r="P148" i="16"/>
  <c r="U148" i="16"/>
  <c r="Q148" i="16"/>
  <c r="Y148" i="16"/>
  <c r="Y154" i="16"/>
  <c r="V131" i="16"/>
  <c r="P131" i="16"/>
  <c r="U131" i="16"/>
  <c r="R131" i="16"/>
  <c r="Q131" i="16"/>
  <c r="X131" i="16"/>
  <c r="Q145" i="16"/>
  <c r="U145" i="16"/>
  <c r="R145" i="16"/>
  <c r="X145" i="16"/>
  <c r="Y130" i="16"/>
  <c r="Q130" i="16"/>
  <c r="X130" i="16"/>
  <c r="T130" i="16"/>
  <c r="R130" i="16"/>
  <c r="S126" i="16"/>
  <c r="X122" i="16"/>
  <c r="Y122" i="16"/>
  <c r="Y116" i="16"/>
  <c r="X115" i="16"/>
  <c r="S98" i="16"/>
  <c r="P143" i="16"/>
  <c r="T136" i="16"/>
  <c r="V128" i="16"/>
  <c r="X128" i="16"/>
  <c r="P126" i="16"/>
  <c r="P124" i="16"/>
  <c r="Y124" i="16"/>
  <c r="U113" i="16"/>
  <c r="V113" i="16"/>
  <c r="V109" i="16"/>
  <c r="Y108" i="16"/>
  <c r="X107" i="16"/>
  <c r="V101" i="16"/>
  <c r="Y100" i="16"/>
  <c r="X99" i="16"/>
  <c r="S153" i="16"/>
  <c r="Y153" i="16"/>
  <c r="T153" i="16"/>
  <c r="Q143" i="16"/>
  <c r="X143" i="16"/>
  <c r="X133" i="16"/>
  <c r="R133" i="16"/>
  <c r="V125" i="16"/>
  <c r="X121" i="16"/>
  <c r="R121" i="16"/>
  <c r="Y121" i="16"/>
  <c r="V132" i="16"/>
  <c r="T126" i="16"/>
  <c r="V112" i="16"/>
  <c r="U112" i="16"/>
  <c r="T111" i="16"/>
  <c r="R107" i="16"/>
  <c r="V105" i="16"/>
  <c r="Y104" i="16"/>
  <c r="X103" i="16"/>
  <c r="Y97" i="16"/>
  <c r="T96" i="16"/>
  <c r="U95" i="16"/>
  <c r="W72" i="16"/>
  <c r="W64" i="16"/>
  <c r="S47" i="16"/>
  <c r="S121" i="16"/>
  <c r="X112" i="16"/>
  <c r="V108" i="16"/>
  <c r="S105" i="16"/>
  <c r="S101" i="16"/>
  <c r="S75" i="16"/>
  <c r="V73" i="16"/>
  <c r="T73" i="16"/>
  <c r="V70" i="16"/>
  <c r="U67" i="16"/>
  <c r="V67" i="16"/>
  <c r="P65" i="16"/>
  <c r="T63" i="16"/>
  <c r="Q62" i="16"/>
  <c r="P61" i="16"/>
  <c r="T54" i="16"/>
  <c r="Q53" i="16"/>
  <c r="P52" i="16"/>
  <c r="T46" i="16"/>
  <c r="Q44" i="16"/>
  <c r="P43" i="16"/>
  <c r="T37" i="16"/>
  <c r="Q36" i="16"/>
  <c r="P35" i="16"/>
  <c r="S30" i="16"/>
  <c r="X26" i="16"/>
  <c r="Y26" i="16"/>
  <c r="U22" i="16"/>
  <c r="P17" i="16"/>
  <c r="S13" i="16"/>
  <c r="W106" i="16"/>
  <c r="T77" i="16"/>
  <c r="T76" i="16"/>
  <c r="T93" i="16"/>
  <c r="T88" i="16"/>
  <c r="Y87" i="16"/>
  <c r="P87" i="16"/>
  <c r="X86" i="16"/>
  <c r="Q86" i="16"/>
  <c r="W85" i="16"/>
  <c r="P85" i="16"/>
  <c r="X84" i="16"/>
  <c r="Q84" i="16"/>
  <c r="P83" i="16"/>
  <c r="Q82" i="16"/>
  <c r="P81" i="16"/>
  <c r="Q80" i="16"/>
  <c r="P79" i="16"/>
  <c r="Q78" i="16"/>
  <c r="P77" i="16"/>
  <c r="Q76" i="16"/>
  <c r="W83" i="16"/>
  <c r="X82" i="16"/>
  <c r="W81" i="16"/>
  <c r="X80" i="16"/>
  <c r="W79" i="16"/>
  <c r="X78" i="16"/>
  <c r="W77" i="16"/>
  <c r="X76" i="16"/>
  <c r="Y76" i="16"/>
  <c r="Y80" i="16"/>
  <c r="Y84" i="16"/>
  <c r="V93" i="16"/>
  <c r="X89" i="16"/>
  <c r="U91" i="16"/>
  <c r="Y91" i="16"/>
  <c r="Q77" i="16"/>
  <c r="Q81" i="16"/>
  <c r="Q85" i="16"/>
  <c r="Y85" i="16"/>
  <c r="Y77" i="16"/>
  <c r="Y81" i="16"/>
  <c r="Y86" i="16"/>
  <c r="S89" i="16"/>
  <c r="P91" i="16"/>
  <c r="U92" i="16"/>
  <c r="Q87" i="16"/>
  <c r="Y78" i="16"/>
  <c r="Y82" i="16"/>
  <c r="W88" i="16"/>
  <c r="U89" i="16"/>
  <c r="Y89" i="16"/>
  <c r="X91" i="16"/>
  <c r="Q79" i="16"/>
  <c r="Q83" i="16"/>
  <c r="Q89" i="16"/>
  <c r="T91" i="16"/>
  <c r="S90" i="16"/>
  <c r="P88" i="16"/>
  <c r="T87" i="16"/>
  <c r="T84" i="16"/>
  <c r="V82" i="16"/>
  <c r="T79" i="16"/>
  <c r="W68" i="16"/>
  <c r="R123" i="16"/>
  <c r="Y118" i="16"/>
  <c r="S111" i="16"/>
  <c r="V106" i="16"/>
  <c r="X101" i="16"/>
  <c r="X97" i="16"/>
  <c r="S86" i="16"/>
  <c r="S78" i="16"/>
  <c r="U74" i="16"/>
  <c r="V71" i="16"/>
  <c r="Q67" i="16"/>
  <c r="P64" i="16"/>
  <c r="R59" i="16"/>
  <c r="T57" i="16"/>
  <c r="R51" i="16"/>
  <c r="P47" i="16"/>
  <c r="T39" i="16"/>
  <c r="Q28" i="16"/>
  <c r="Q19" i="16"/>
  <c r="V68" i="16"/>
  <c r="R120" i="16"/>
  <c r="R102" i="16"/>
  <c r="X114" i="16"/>
  <c r="S118" i="16"/>
  <c r="T155" i="16"/>
  <c r="V129" i="16"/>
  <c r="R129" i="16"/>
  <c r="W129" i="16"/>
  <c r="Q129" i="16"/>
  <c r="Y129" i="16"/>
  <c r="S129" i="16"/>
  <c r="T129" i="16"/>
  <c r="P129" i="16"/>
  <c r="Y127" i="16"/>
  <c r="P89" i="16"/>
  <c r="S53" i="16"/>
  <c r="V39" i="16"/>
  <c r="Y25" i="16"/>
  <c r="P20" i="16"/>
  <c r="V15" i="16"/>
  <c r="X108" i="16"/>
  <c r="Q64" i="16"/>
  <c r="W74" i="16"/>
  <c r="P109" i="16"/>
  <c r="W33" i="16"/>
  <c r="W48" i="16"/>
  <c r="U60" i="16"/>
  <c r="X12" i="16"/>
  <c r="Y75" i="16"/>
  <c r="S52" i="16"/>
  <c r="W37" i="16"/>
  <c r="X16" i="16"/>
  <c r="Q52" i="16"/>
  <c r="X36" i="16"/>
  <c r="Y31" i="16"/>
  <c r="W23" i="16"/>
  <c r="U72" i="16"/>
  <c r="U128" i="16"/>
  <c r="P128" i="16"/>
  <c r="W125" i="16"/>
  <c r="V124" i="16"/>
  <c r="P122" i="16"/>
  <c r="Q113" i="16"/>
  <c r="Y109" i="16"/>
  <c r="T108" i="16"/>
  <c r="U107" i="16"/>
  <c r="Y101" i="16"/>
  <c r="T100" i="16"/>
  <c r="U99" i="16"/>
  <c r="W153" i="16"/>
  <c r="R153" i="16"/>
  <c r="X153" i="16"/>
  <c r="Y143" i="16"/>
  <c r="U143" i="16"/>
  <c r="T133" i="16"/>
  <c r="S133" i="16"/>
  <c r="R125" i="16"/>
  <c r="X125" i="16"/>
  <c r="Y125" i="16"/>
  <c r="T121" i="16"/>
  <c r="Q132" i="16"/>
  <c r="T132" i="16"/>
  <c r="P132" i="16"/>
  <c r="U132" i="16"/>
  <c r="R124" i="16"/>
  <c r="R112" i="16"/>
  <c r="Y112" i="16"/>
  <c r="X111" i="16"/>
  <c r="Y105" i="16"/>
  <c r="T104" i="16"/>
  <c r="U103" i="16"/>
  <c r="Q101" i="16"/>
  <c r="T97" i="16"/>
  <c r="Q96" i="16"/>
  <c r="P95" i="16"/>
  <c r="Y64" i="16"/>
  <c r="S60" i="16"/>
  <c r="S42" i="16"/>
  <c r="R126" i="16"/>
  <c r="V116" i="16"/>
  <c r="Y111" i="16"/>
  <c r="Y107" i="16"/>
  <c r="V104" i="16"/>
  <c r="V100" i="16"/>
  <c r="X75" i="16"/>
  <c r="S73" i="16"/>
  <c r="X73" i="16"/>
  <c r="Q70" i="16"/>
  <c r="S67" i="16"/>
  <c r="V65" i="16"/>
  <c r="T65" i="16"/>
  <c r="R63" i="16"/>
  <c r="U62" i="16"/>
  <c r="T61" i="16"/>
  <c r="R54" i="16"/>
  <c r="U53" i="16"/>
  <c r="T52" i="16"/>
  <c r="R46" i="16"/>
  <c r="U44" i="16"/>
  <c r="T43" i="16"/>
  <c r="R37" i="16"/>
  <c r="U36" i="16"/>
  <c r="T35" i="16"/>
  <c r="Q30" i="16"/>
  <c r="S26" i="16"/>
  <c r="X22" i="16"/>
  <c r="Y22" i="16"/>
  <c r="T17" i="16"/>
  <c r="P13" i="16"/>
  <c r="W126" i="16"/>
  <c r="W102" i="16"/>
  <c r="X129" i="16"/>
  <c r="V123" i="16"/>
  <c r="W123" i="16"/>
  <c r="S115" i="16"/>
  <c r="X109" i="16"/>
  <c r="X105" i="16"/>
  <c r="W101" i="16"/>
  <c r="S95" i="16"/>
  <c r="V72" i="16"/>
  <c r="Q69" i="16"/>
  <c r="S66" i="16"/>
  <c r="R62" i="16"/>
  <c r="T58" i="16"/>
  <c r="U56" i="16"/>
  <c r="T50" i="16"/>
  <c r="X42" i="16"/>
  <c r="Q37" i="16"/>
  <c r="X24" i="16"/>
  <c r="Y15" i="16"/>
  <c r="X98" i="16"/>
  <c r="R116" i="16"/>
  <c r="R104" i="16"/>
  <c r="Q118" i="16"/>
  <c r="Y120" i="16"/>
  <c r="Y156" i="16"/>
  <c r="U127" i="16"/>
  <c r="W108" i="16"/>
  <c r="R70" i="16"/>
  <c r="P50" i="16"/>
  <c r="S36" i="16"/>
  <c r="U29" i="16"/>
  <c r="X21" i="16"/>
  <c r="V17" i="16"/>
  <c r="X96" i="16"/>
  <c r="R118" i="16"/>
  <c r="W66" i="16"/>
  <c r="P97" i="16"/>
  <c r="T113" i="16"/>
  <c r="X38" i="16"/>
  <c r="W50" i="16"/>
  <c r="X68" i="16"/>
  <c r="W90" i="16"/>
  <c r="Y67" i="16"/>
  <c r="S48" i="16"/>
  <c r="R30" i="16"/>
  <c r="T66" i="16"/>
  <c r="Q48" i="16"/>
  <c r="U33" i="16"/>
  <c r="W27" i="16"/>
  <c r="R23" i="16"/>
  <c r="W63" i="16"/>
  <c r="Q133" i="16"/>
  <c r="W133" i="16"/>
  <c r="T125" i="16"/>
  <c r="V122" i="16"/>
  <c r="Q121" i="16"/>
  <c r="Y132" i="16"/>
  <c r="S132" i="16"/>
  <c r="T122" i="16"/>
  <c r="W112" i="16"/>
  <c r="U111" i="16"/>
  <c r="Q109" i="16"/>
  <c r="T105" i="16"/>
  <c r="Q104" i="16"/>
  <c r="P103" i="16"/>
  <c r="R100" i="16"/>
  <c r="R97" i="16"/>
  <c r="U96" i="16"/>
  <c r="T95" i="16"/>
  <c r="T64" i="16"/>
  <c r="S56" i="16"/>
  <c r="S38" i="16"/>
  <c r="X124" i="16"/>
  <c r="Y114" i="16"/>
  <c r="Q110" i="16"/>
  <c r="W107" i="16"/>
  <c r="Y103" i="16"/>
  <c r="Y99" i="16"/>
  <c r="R75" i="16"/>
  <c r="Y73" i="16"/>
  <c r="W70" i="16"/>
  <c r="U70" i="16"/>
  <c r="X67" i="16"/>
  <c r="S65" i="16"/>
  <c r="X65" i="16"/>
  <c r="V63" i="16"/>
  <c r="Y62" i="16"/>
  <c r="X61" i="16"/>
  <c r="V54" i="16"/>
  <c r="Y53" i="16"/>
  <c r="X52" i="16"/>
  <c r="V46" i="16"/>
  <c r="Y44" i="16"/>
  <c r="X43" i="16"/>
  <c r="V37" i="16"/>
  <c r="Y36" i="16"/>
  <c r="X35" i="16"/>
  <c r="U30" i="16"/>
  <c r="Q26" i="16"/>
  <c r="S22" i="16"/>
  <c r="Y17" i="16"/>
  <c r="X17" i="16"/>
  <c r="T13" i="16"/>
  <c r="S125" i="16"/>
  <c r="W98" i="16"/>
  <c r="T127" i="16"/>
  <c r="P123" i="16"/>
  <c r="Q123" i="16"/>
  <c r="P113" i="16"/>
  <c r="W109" i="16"/>
  <c r="P104" i="16"/>
  <c r="S99" i="16"/>
  <c r="X92" i="16"/>
  <c r="S82" i="16"/>
  <c r="V74" i="16"/>
  <c r="W71" i="16"/>
  <c r="P69" i="16"/>
  <c r="Q66" i="16"/>
  <c r="X60" i="16"/>
  <c r="U58" i="16"/>
  <c r="Q54" i="16"/>
  <c r="Q49" i="16"/>
  <c r="R41" i="16"/>
  <c r="R34" i="16"/>
  <c r="Y24" i="16"/>
  <c r="X15" i="16"/>
  <c r="X106" i="16"/>
  <c r="R95" i="16"/>
  <c r="P106" i="16"/>
  <c r="U114" i="16"/>
  <c r="R152" i="16"/>
  <c r="U133" i="16"/>
  <c r="V127" i="16"/>
  <c r="S91" i="16"/>
  <c r="V62" i="16"/>
  <c r="W47" i="16"/>
  <c r="P33" i="16"/>
  <c r="T26" i="16"/>
  <c r="S21" i="16"/>
  <c r="V13" i="16"/>
  <c r="X100" i="16"/>
  <c r="T60" i="16"/>
  <c r="Y69" i="16"/>
  <c r="P101" i="16"/>
  <c r="T20" i="16"/>
  <c r="W40" i="16"/>
  <c r="X56" i="16"/>
  <c r="R72" i="16"/>
  <c r="Y83" i="16"/>
  <c r="W61" i="16"/>
  <c r="P44" i="16"/>
  <c r="P19" i="16"/>
  <c r="W44" i="16"/>
  <c r="W31" i="16"/>
  <c r="R27" i="16"/>
  <c r="U130" i="16"/>
  <c r="Y126" i="16"/>
  <c r="U116" i="16"/>
  <c r="S102" i="16"/>
  <c r="Y136" i="16"/>
  <c r="V136" i="16"/>
  <c r="P136" i="16"/>
  <c r="U136" i="16"/>
  <c r="P133" i="16"/>
  <c r="R128" i="16"/>
  <c r="W128" i="16"/>
  <c r="T124" i="16"/>
  <c r="U124" i="16"/>
  <c r="P121" i="16"/>
  <c r="R113" i="16"/>
  <c r="R109" i="16"/>
  <c r="U108" i="16"/>
  <c r="T107" i="16"/>
  <c r="R101" i="16"/>
  <c r="U100" i="16"/>
  <c r="T99" i="16"/>
  <c r="U153" i="16"/>
  <c r="P153" i="16"/>
  <c r="R143" i="16"/>
  <c r="W143" i="16"/>
  <c r="V133" i="16"/>
  <c r="V126" i="16"/>
  <c r="Q125" i="16"/>
  <c r="V121" i="16"/>
  <c r="U121" i="16"/>
  <c r="R132" i="16"/>
  <c r="W132" i="16"/>
  <c r="S113" i="16"/>
  <c r="Q112" i="16"/>
  <c r="P111" i="16"/>
  <c r="R108" i="16"/>
  <c r="R105" i="16"/>
  <c r="U104" i="16"/>
  <c r="T103" i="16"/>
  <c r="R99" i="16"/>
  <c r="V97" i="16"/>
  <c r="Y96" i="16"/>
  <c r="X95" i="16"/>
  <c r="S64" i="16"/>
  <c r="S51" i="16"/>
  <c r="S34" i="16"/>
  <c r="W122" i="16"/>
  <c r="X113" i="16"/>
  <c r="S109" i="16"/>
  <c r="Q106" i="16"/>
  <c r="Q102" i="16"/>
  <c r="W99" i="16"/>
  <c r="U75" i="16"/>
  <c r="V75" i="16"/>
  <c r="P73" i="16"/>
  <c r="P70" i="16"/>
  <c r="Y70" i="16"/>
  <c r="R67" i="16"/>
  <c r="Y65" i="16"/>
  <c r="Y63" i="16"/>
  <c r="T62" i="16"/>
  <c r="U61" i="16"/>
  <c r="Y54" i="16"/>
  <c r="T53" i="16"/>
  <c r="U52" i="16"/>
  <c r="Y46" i="16"/>
  <c r="T44" i="16"/>
  <c r="U43" i="16"/>
  <c r="Y37" i="16"/>
  <c r="T36" i="16"/>
  <c r="U35" i="16"/>
  <c r="X30" i="16"/>
  <c r="Y30" i="16"/>
  <c r="U26" i="16"/>
  <c r="Q22" i="16"/>
  <c r="S17" i="16"/>
  <c r="Y13" i="16"/>
  <c r="X13" i="16"/>
  <c r="W110" i="16"/>
  <c r="W124" i="16"/>
  <c r="X123" i="16"/>
  <c r="Y123" i="16"/>
  <c r="P112" i="16"/>
  <c r="P108" i="16"/>
  <c r="V102" i="16"/>
  <c r="V98" i="16"/>
  <c r="Q91" i="16"/>
  <c r="S80" i="16"/>
  <c r="X74" i="16"/>
  <c r="U71" i="16"/>
  <c r="X69" i="16"/>
  <c r="Y66" i="16"/>
  <c r="Y59" i="16"/>
  <c r="U57" i="16"/>
  <c r="R52" i="16"/>
  <c r="P48" i="16"/>
  <c r="U40" i="16"/>
  <c r="V33" i="16"/>
  <c r="Q20" i="16"/>
  <c r="P11" i="16"/>
  <c r="V115" i="16"/>
  <c r="Q97" i="16"/>
  <c r="R111" i="16"/>
  <c r="V120" i="16"/>
  <c r="Q152" i="16"/>
  <c r="U129" i="16"/>
  <c r="R127" i="16"/>
  <c r="T90" i="16"/>
  <c r="V57" i="16"/>
  <c r="Y42" i="16"/>
  <c r="W29" i="16"/>
  <c r="V25" i="16"/>
  <c r="U25" i="16"/>
  <c r="W25" i="16"/>
  <c r="S25" i="16"/>
  <c r="Q25" i="16"/>
  <c r="R25" i="16"/>
  <c r="P25" i="16"/>
  <c r="T25" i="16"/>
  <c r="X25" i="16"/>
  <c r="T21" i="16"/>
  <c r="R26" i="16"/>
  <c r="X104" i="16"/>
  <c r="S62" i="16"/>
  <c r="Q72" i="16"/>
  <c r="P105" i="16"/>
  <c r="U12" i="16"/>
  <c r="U42" i="16"/>
  <c r="W58" i="16"/>
  <c r="S97" i="16"/>
  <c r="Y79" i="16"/>
  <c r="V56" i="16"/>
  <c r="P40" i="16"/>
  <c r="T16" i="16"/>
  <c r="W16" i="16"/>
  <c r="T112" i="16"/>
  <c r="S108" i="16"/>
  <c r="S104" i="16"/>
  <c r="S100" i="16"/>
  <c r="S96" i="16"/>
  <c r="P74" i="16"/>
  <c r="X71" i="16"/>
  <c r="R69" i="16"/>
  <c r="P66" i="16"/>
  <c r="X63" i="16"/>
  <c r="Y61" i="16"/>
  <c r="W12" i="16"/>
  <c r="Q111" i="16"/>
  <c r="Q107" i="16"/>
  <c r="Q103" i="16"/>
  <c r="Q99" i="16"/>
  <c r="Q95" i="16"/>
  <c r="Q15" i="16"/>
  <c r="X33" i="16"/>
  <c r="W13" i="16"/>
  <c r="W17" i="16"/>
  <c r="T22" i="16"/>
  <c r="V28" i="16"/>
  <c r="Q29" i="16"/>
  <c r="R29" i="16"/>
  <c r="W34" i="16"/>
  <c r="P37" i="16"/>
  <c r="S40" i="16"/>
  <c r="V43" i="16"/>
  <c r="Y47" i="16"/>
  <c r="W51" i="16"/>
  <c r="P54" i="16"/>
  <c r="S58" i="16"/>
  <c r="W65" i="16"/>
  <c r="W73" i="16"/>
  <c r="Y113" i="16"/>
  <c r="U156" i="16"/>
  <c r="P155" i="16"/>
  <c r="V152" i="16"/>
  <c r="V156" i="16"/>
  <c r="U120" i="16"/>
  <c r="Q155" i="16"/>
  <c r="P120" i="16"/>
  <c r="P114" i="16"/>
  <c r="S116" i="16"/>
  <c r="Q114" i="16"/>
  <c r="X110" i="16"/>
  <c r="W105" i="16"/>
  <c r="W103" i="16"/>
  <c r="U98" i="16"/>
  <c r="W96" i="16"/>
  <c r="S120" i="16"/>
  <c r="W115" i="16"/>
  <c r="T118" i="16"/>
  <c r="T114" i="16"/>
  <c r="R106" i="16"/>
  <c r="R98" i="16"/>
  <c r="Q68" i="16"/>
  <c r="S11" i="16"/>
  <c r="T15" i="16"/>
  <c r="Q17" i="16"/>
  <c r="T19" i="16"/>
  <c r="S20" i="16"/>
  <c r="U24" i="16"/>
  <c r="P26" i="16"/>
  <c r="S28" i="16"/>
  <c r="R33" i="16"/>
  <c r="X34" i="16"/>
  <c r="P38" i="16"/>
  <c r="P39" i="16"/>
  <c r="Q40" i="16"/>
  <c r="T41" i="16"/>
  <c r="R43" i="16"/>
  <c r="U47" i="16"/>
  <c r="U48" i="16"/>
  <c r="T49" i="16"/>
  <c r="Y50" i="16"/>
  <c r="R53" i="16"/>
  <c r="X57" i="16"/>
  <c r="Y58" i="16"/>
  <c r="V59" i="16"/>
  <c r="R60" i="16"/>
  <c r="Q63" i="16"/>
  <c r="U66" i="16"/>
  <c r="V66" i="16"/>
  <c r="T69" i="16"/>
  <c r="W69" i="16"/>
  <c r="P71" i="16"/>
  <c r="Y74" i="16"/>
  <c r="S74" i="16"/>
  <c r="V16" i="16"/>
  <c r="P16" i="16"/>
  <c r="R16" i="16"/>
  <c r="X47" i="16"/>
  <c r="W41" i="16"/>
  <c r="W39" i="16"/>
  <c r="U34" i="16"/>
  <c r="W19" i="16"/>
  <c r="W120" i="16"/>
  <c r="V111" i="16"/>
  <c r="V107" i="16"/>
  <c r="V103" i="16"/>
  <c r="V99" i="16"/>
  <c r="V95" i="16"/>
  <c r="U73" i="16"/>
  <c r="Q71" i="16"/>
  <c r="U68" i="16"/>
  <c r="U65" i="16"/>
  <c r="S63" i="16"/>
  <c r="S61" i="16"/>
  <c r="R12" i="16"/>
  <c r="T110" i="16"/>
  <c r="T106" i="16"/>
  <c r="T102" i="16"/>
  <c r="T98" i="16"/>
  <c r="Y12" i="16"/>
  <c r="U17" i="16"/>
  <c r="R11" i="16"/>
  <c r="R15" i="16"/>
  <c r="S19" i="16"/>
  <c r="U21" i="16"/>
  <c r="W21" i="16"/>
  <c r="V24" i="16"/>
  <c r="P28" i="16"/>
  <c r="T29" i="16"/>
  <c r="X29" i="16"/>
  <c r="Y34" i="16"/>
  <c r="W38" i="16"/>
  <c r="P41" i="16"/>
  <c r="S44" i="16"/>
  <c r="V48" i="16"/>
  <c r="Y51" i="16"/>
  <c r="W56" i="16"/>
  <c r="P59" i="16"/>
  <c r="P67" i="16"/>
  <c r="P75" i="16"/>
  <c r="W114" i="16"/>
  <c r="Q127" i="16"/>
  <c r="X127" i="16"/>
  <c r="V155" i="16"/>
  <c r="Q156" i="16"/>
  <c r="Y152" i="16"/>
  <c r="Y155" i="16"/>
  <c r="U155" i="16"/>
  <c r="Q120" i="16"/>
  <c r="R156" i="16"/>
  <c r="U118" i="16"/>
  <c r="T120" i="16"/>
  <c r="Y115" i="16"/>
  <c r="S112" i="16"/>
  <c r="R110" i="16"/>
  <c r="Q105" i="16"/>
  <c r="R103" i="16"/>
  <c r="P98" i="16"/>
  <c r="R96" i="16"/>
  <c r="V118" i="16"/>
  <c r="Q115" i="16"/>
  <c r="W116" i="16"/>
  <c r="U110" i="16"/>
  <c r="U102" i="16"/>
  <c r="Y72" i="16"/>
  <c r="X11" i="16"/>
  <c r="Y11" i="16"/>
  <c r="P15" i="16"/>
  <c r="Y19" i="16"/>
  <c r="Y20" i="16"/>
  <c r="X20" i="16"/>
  <c r="Q24" i="16"/>
  <c r="Y28" i="16"/>
  <c r="X28" i="16"/>
  <c r="T33" i="16"/>
  <c r="R35" i="16"/>
  <c r="U38" i="16"/>
  <c r="U39" i="16"/>
  <c r="T40" i="16"/>
  <c r="Y41" i="16"/>
  <c r="R44" i="16"/>
  <c r="X48" i="16"/>
  <c r="Y49" i="16"/>
  <c r="V50" i="16"/>
  <c r="U16" i="16"/>
  <c r="Y16" i="16"/>
  <c r="T67" i="16"/>
  <c r="X64" i="16"/>
  <c r="X62" i="16"/>
  <c r="Y60" i="16"/>
  <c r="R122" i="16"/>
  <c r="U109" i="16"/>
  <c r="U105" i="16"/>
  <c r="U101" i="16"/>
  <c r="U97" i="16"/>
  <c r="U13" i="16"/>
  <c r="W20" i="16"/>
  <c r="Q12" i="16"/>
  <c r="Q16" i="16"/>
  <c r="V20" i="16"/>
  <c r="P24" i="16"/>
  <c r="T30" i="16"/>
  <c r="V35" i="16"/>
  <c r="Y38" i="16"/>
  <c r="W42" i="16"/>
  <c r="P46" i="16"/>
  <c r="S49" i="16"/>
  <c r="V52" i="16"/>
  <c r="Y56" i="16"/>
  <c r="Q61" i="16"/>
  <c r="Y68" i="16"/>
  <c r="W100" i="16"/>
  <c r="S124" i="16"/>
  <c r="R155" i="16"/>
  <c r="X155" i="16"/>
  <c r="U152" i="16"/>
  <c r="X154" i="16"/>
  <c r="T154" i="16"/>
  <c r="W118" i="16"/>
  <c r="P154" i="16"/>
  <c r="P118" i="16"/>
  <c r="X118" i="16"/>
  <c r="R115" i="16"/>
  <c r="W111" i="16"/>
  <c r="U106" i="16"/>
  <c r="W104" i="16"/>
  <c r="X102" i="16"/>
  <c r="W97" i="16"/>
  <c r="W95" i="16"/>
  <c r="X116" i="16"/>
  <c r="X120" i="16"/>
  <c r="P116" i="16"/>
  <c r="P110" i="16"/>
  <c r="P102" i="16"/>
  <c r="T72" i="16"/>
  <c r="T11" i="16"/>
  <c r="Q13" i="16"/>
  <c r="S15" i="16"/>
  <c r="U19" i="16"/>
  <c r="U20" i="16"/>
  <c r="P22" i="16"/>
  <c r="S24" i="16"/>
  <c r="U28" i="16"/>
  <c r="P30" i="16"/>
  <c r="Y33" i="16"/>
  <c r="R36" i="16"/>
  <c r="X39" i="16"/>
  <c r="Y40" i="16"/>
  <c r="V41" i="16"/>
  <c r="R42" i="16"/>
  <c r="Q46" i="16"/>
  <c r="T48" i="16"/>
  <c r="U49" i="16"/>
  <c r="R50" i="16"/>
  <c r="X51" i="16"/>
  <c r="P56" i="16"/>
  <c r="P57" i="16"/>
  <c r="Q58" i="16"/>
  <c r="T59" i="16"/>
  <c r="R61" i="16"/>
  <c r="V64" i="16"/>
  <c r="X66" i="16"/>
  <c r="T68" i="16"/>
  <c r="V69" i="16"/>
  <c r="R71" i="16"/>
  <c r="P72" i="16"/>
  <c r="Q74" i="16"/>
  <c r="Q75" i="16"/>
  <c r="P96" i="16"/>
  <c r="P100" i="16"/>
  <c r="S103" i="16"/>
  <c r="S107" i="16"/>
  <c r="V110" i="16"/>
  <c r="R114" i="16"/>
  <c r="W60" i="16"/>
  <c r="S29" i="16"/>
  <c r="Q73" i="16"/>
  <c r="T28" i="16"/>
  <c r="T14" i="16"/>
  <c r="U14" i="16"/>
  <c r="S16" i="16"/>
  <c r="W18" i="16"/>
  <c r="Y18" i="16"/>
  <c r="V22" i="16"/>
  <c r="V26" i="16"/>
  <c r="V30" i="16"/>
  <c r="W35" i="16"/>
  <c r="Q38" i="16"/>
  <c r="Q42" i="16"/>
  <c r="S46" i="16"/>
  <c r="S50" i="16"/>
  <c r="V53" i="16"/>
  <c r="V58" i="16"/>
  <c r="T56" i="16"/>
  <c r="X40" i="16"/>
  <c r="R31" i="16"/>
  <c r="Y27" i="16"/>
  <c r="V12" i="16"/>
  <c r="X14" i="16"/>
  <c r="T123" i="16"/>
  <c r="S123" i="16"/>
  <c r="U123" i="16"/>
  <c r="P127" i="16"/>
  <c r="W127" i="16"/>
  <c r="V29" i="16"/>
  <c r="Y29" i="16"/>
  <c r="R21" i="16"/>
  <c r="Q21" i="16"/>
  <c r="T70" i="16"/>
  <c r="X72" i="16"/>
  <c r="T75" i="16"/>
  <c r="Y98" i="16"/>
  <c r="Y102" i="16"/>
  <c r="Y106" i="16"/>
  <c r="Y110" i="16"/>
  <c r="V114" i="16"/>
  <c r="R19" i="16"/>
  <c r="P34" i="16"/>
  <c r="R39" i="16"/>
  <c r="Q41" i="16"/>
  <c r="R47" i="16"/>
  <c r="R49" i="16"/>
  <c r="P51" i="16"/>
  <c r="R57" i="16"/>
  <c r="Q59" i="16"/>
  <c r="R64" i="16"/>
  <c r="S69" i="16"/>
  <c r="R74" i="16"/>
  <c r="Q98" i="16"/>
  <c r="Q11" i="16"/>
  <c r="T71" i="16"/>
  <c r="Q65" i="16"/>
  <c r="X59" i="16"/>
  <c r="X54" i="16"/>
  <c r="V51" i="16"/>
  <c r="V47" i="16"/>
  <c r="S43" i="16"/>
  <c r="S39" i="16"/>
  <c r="P36" i="16"/>
  <c r="W28" i="16"/>
  <c r="T74" i="16"/>
  <c r="R65" i="16"/>
  <c r="U59" i="16"/>
  <c r="U54" i="16"/>
  <c r="T51" i="16"/>
  <c r="T47" i="16"/>
  <c r="Q43" i="16"/>
  <c r="Q39" i="16"/>
  <c r="W36" i="16"/>
  <c r="X31" i="16"/>
  <c r="X27" i="16"/>
  <c r="X23" i="16"/>
  <c r="X19" i="16"/>
  <c r="X70" i="16"/>
  <c r="V61" i="16"/>
  <c r="Y57" i="16"/>
  <c r="Y52" i="16"/>
  <c r="V49" i="16"/>
  <c r="V44" i="16"/>
  <c r="S41" i="16"/>
  <c r="S37" i="16"/>
  <c r="Q34" i="16"/>
  <c r="P29" i="16"/>
  <c r="P21" i="16"/>
  <c r="V18" i="16"/>
  <c r="S18" i="16"/>
  <c r="P18" i="16"/>
  <c r="U15" i="16"/>
  <c r="R14" i="16"/>
  <c r="R17" i="16"/>
  <c r="T24" i="16"/>
  <c r="W49" i="16"/>
  <c r="U51" i="16"/>
  <c r="W57" i="16"/>
  <c r="W59" i="16"/>
  <c r="R66" i="16"/>
  <c r="S71" i="16"/>
  <c r="Y95" i="16"/>
  <c r="P12" i="16"/>
  <c r="V11" i="16"/>
  <c r="S70" i="16"/>
  <c r="U63" i="16"/>
  <c r="P58" i="16"/>
  <c r="W54" i="16"/>
  <c r="X50" i="16"/>
  <c r="X46" i="16"/>
  <c r="V42" i="16"/>
  <c r="V38" i="16"/>
  <c r="S35" i="16"/>
  <c r="W24" i="16"/>
  <c r="R73" i="16"/>
  <c r="P63" i="16"/>
  <c r="X58" i="16"/>
  <c r="X53" i="16"/>
  <c r="U50" i="16"/>
  <c r="U46" i="16"/>
  <c r="T42" i="16"/>
  <c r="T38" i="16"/>
  <c r="Q35" i="16"/>
  <c r="S31" i="16"/>
  <c r="P31" i="16"/>
  <c r="V31" i="16"/>
  <c r="Q31" i="16"/>
  <c r="S27" i="16"/>
  <c r="P27" i="16"/>
  <c r="V27" i="16"/>
  <c r="Q27" i="16"/>
  <c r="S23" i="16"/>
  <c r="P23" i="16"/>
  <c r="V23" i="16"/>
  <c r="Q23" i="16"/>
  <c r="Q18" i="16"/>
  <c r="W67" i="16"/>
  <c r="Q60" i="16"/>
  <c r="Q56" i="16"/>
  <c r="W52" i="16"/>
  <c r="Y48" i="16"/>
  <c r="Y43" i="16"/>
  <c r="V40" i="16"/>
  <c r="V36" i="16"/>
  <c r="S33" i="16"/>
  <c r="R28" i="16"/>
  <c r="R24" i="16"/>
  <c r="R20" i="16"/>
  <c r="U18" i="16"/>
  <c r="T18" i="16"/>
  <c r="Y14" i="16"/>
  <c r="W14" i="16"/>
  <c r="S12" i="16"/>
  <c r="W15" i="16"/>
  <c r="S127" i="16"/>
  <c r="V21" i="16"/>
  <c r="Y21" i="16"/>
  <c r="Q33" i="16"/>
  <c r="R38" i="16"/>
  <c r="R40" i="16"/>
  <c r="P42" i="16"/>
  <c r="R48" i="16"/>
  <c r="Q50" i="16"/>
  <c r="R56" i="16"/>
  <c r="R58" i="16"/>
  <c r="P60" i="16"/>
  <c r="P68" i="16"/>
  <c r="Y71" i="16"/>
  <c r="V96" i="16"/>
  <c r="T12" i="16"/>
  <c r="R68" i="16"/>
  <c r="P62" i="16"/>
  <c r="S57" i="16"/>
  <c r="P53" i="16"/>
  <c r="P49" i="16"/>
  <c r="W46" i="16"/>
  <c r="X41" i="16"/>
  <c r="X37" i="16"/>
  <c r="V34" i="16"/>
  <c r="R22" i="16"/>
  <c r="U69" i="16"/>
  <c r="W62" i="16"/>
  <c r="Q57" i="16"/>
  <c r="W53" i="16"/>
  <c r="X49" i="16"/>
  <c r="X44" i="16"/>
  <c r="U41" i="16"/>
  <c r="U37" i="16"/>
  <c r="T34" i="16"/>
  <c r="T31" i="16"/>
  <c r="U31" i="16"/>
  <c r="T27" i="16"/>
  <c r="U27" i="16"/>
  <c r="T23" i="16"/>
  <c r="U23" i="16"/>
  <c r="Q14" i="16"/>
  <c r="W75" i="16"/>
  <c r="U64" i="16"/>
  <c r="S59" i="16"/>
  <c r="S54" i="16"/>
  <c r="Q51" i="16"/>
  <c r="Q47" i="16"/>
  <c r="W43" i="16"/>
  <c r="Y39" i="16"/>
  <c r="Y35" i="16"/>
  <c r="W30" i="16"/>
  <c r="W26" i="16"/>
  <c r="W22" i="16"/>
  <c r="V19" i="16"/>
  <c r="R18" i="16"/>
  <c r="X18" i="16"/>
  <c r="V14" i="16"/>
  <c r="S14" i="16"/>
  <c r="P14" i="16"/>
  <c r="U11" i="16"/>
  <c r="W11" i="16"/>
  <c r="R13" i="16"/>
  <c r="F27" i="14"/>
  <c r="N26" i="14" l="1"/>
  <c r="N22" i="14"/>
  <c r="N27" i="14"/>
  <c r="N23" i="14"/>
  <c r="N24" i="14"/>
  <c r="N21" i="14"/>
  <c r="N25" i="14"/>
  <c r="Y129" i="10" l="1"/>
  <c r="Y129" i="11" s="1"/>
  <c r="Y129" i="13" s="1"/>
  <c r="Y129" i="12" l="1"/>
  <c r="H17" i="9"/>
  <c r="E26" i="9"/>
  <c r="E23" i="9"/>
  <c r="B82" i="9" l="1"/>
  <c r="B81" i="9"/>
  <c r="O16" i="9" s="1"/>
  <c r="G71" i="9"/>
  <c r="F71" i="9"/>
  <c r="E71" i="9"/>
  <c r="D71" i="9"/>
  <c r="C71" i="9"/>
  <c r="B71" i="9"/>
  <c r="B79" i="9" s="1"/>
  <c r="G70" i="9"/>
  <c r="F70" i="9"/>
  <c r="E70" i="9"/>
  <c r="D70" i="9"/>
  <c r="C70" i="9"/>
  <c r="B70" i="9"/>
  <c r="B78" i="9" s="1"/>
  <c r="G69" i="9"/>
  <c r="F69" i="9"/>
  <c r="F73" i="9" s="1"/>
  <c r="E69" i="9"/>
  <c r="D69" i="9"/>
  <c r="C69" i="9"/>
  <c r="C73" i="9" s="1"/>
  <c r="B69" i="9"/>
  <c r="B77" i="9" s="1"/>
  <c r="E30" i="9"/>
  <c r="E31" i="9" s="1"/>
  <c r="D26" i="9"/>
  <c r="F26" i="9" s="1"/>
  <c r="C26" i="9"/>
  <c r="C30" i="9" s="1"/>
  <c r="C31" i="9" s="1"/>
  <c r="E29" i="9"/>
  <c r="D23" i="9"/>
  <c r="F23" i="9" s="1"/>
  <c r="C23" i="9"/>
  <c r="C29" i="9" s="1"/>
  <c r="G22" i="9"/>
  <c r="G21" i="9"/>
  <c r="F21" i="9"/>
  <c r="G20" i="9"/>
  <c r="F20" i="9"/>
  <c r="G19" i="9"/>
  <c r="F19" i="9"/>
  <c r="N18" i="9"/>
  <c r="M18" i="9"/>
  <c r="G18" i="9"/>
  <c r="F18" i="9"/>
  <c r="O17" i="9"/>
  <c r="G17" i="9"/>
  <c r="I17" i="9"/>
  <c r="F17" i="9"/>
  <c r="G16" i="9"/>
  <c r="F16" i="9"/>
  <c r="G15" i="9"/>
  <c r="F15" i="9"/>
  <c r="G14" i="9"/>
  <c r="F14" i="9"/>
  <c r="G13" i="9"/>
  <c r="F13" i="9"/>
  <c r="G12" i="9"/>
  <c r="F12" i="9"/>
  <c r="G11" i="9"/>
  <c r="F11" i="9"/>
  <c r="G10" i="9"/>
  <c r="I10" i="9"/>
  <c r="H10" i="9"/>
  <c r="F10" i="9"/>
  <c r="G9" i="9"/>
  <c r="I9" i="9"/>
  <c r="H9" i="9"/>
  <c r="F9" i="9"/>
  <c r="G8" i="9"/>
  <c r="I8" i="9"/>
  <c r="H8" i="9"/>
  <c r="F8" i="9"/>
  <c r="G7" i="9"/>
  <c r="N6" i="9"/>
  <c r="M6" i="9"/>
  <c r="G6" i="9"/>
  <c r="O5" i="9"/>
  <c r="G5" i="9"/>
  <c r="I5" i="9"/>
  <c r="I6" i="9" s="1"/>
  <c r="H5" i="9"/>
  <c r="H6" i="9" s="1"/>
  <c r="F5" i="9"/>
  <c r="F6" i="9" s="1"/>
  <c r="O4" i="9"/>
  <c r="G4" i="9"/>
  <c r="G3" i="9" s="1"/>
  <c r="I4" i="9"/>
  <c r="H4" i="9"/>
  <c r="F4" i="9"/>
  <c r="F3" i="9" s="1"/>
  <c r="E74" i="9" l="1"/>
  <c r="F25" i="9"/>
  <c r="F24" i="9"/>
  <c r="E73" i="9"/>
  <c r="E81" i="9" s="1"/>
  <c r="E77" i="9"/>
  <c r="H26" i="9"/>
  <c r="H30" i="9" s="1"/>
  <c r="E79" i="9"/>
  <c r="D73" i="9"/>
  <c r="C74" i="9"/>
  <c r="E78" i="9"/>
  <c r="D74" i="9"/>
  <c r="G79" i="9"/>
  <c r="G77" i="9"/>
  <c r="F74" i="9"/>
  <c r="H23" i="9"/>
  <c r="H24" i="9" s="1"/>
  <c r="M5" i="9"/>
  <c r="M11" i="9" s="1"/>
  <c r="F30" i="9"/>
  <c r="F27" i="9"/>
  <c r="M17" i="9" s="1"/>
  <c r="M23" i="9" s="1"/>
  <c r="I23" i="9"/>
  <c r="I24" i="9" s="1"/>
  <c r="I26" i="9"/>
  <c r="I30" i="9" s="1"/>
  <c r="D30" i="9"/>
  <c r="D31" i="9" s="1"/>
  <c r="G23" i="9"/>
  <c r="G25" i="9" s="1"/>
  <c r="N5" i="9" s="1"/>
  <c r="M12" i="9" s="1"/>
  <c r="G26" i="9"/>
  <c r="D29" i="9"/>
  <c r="G78" i="9"/>
  <c r="G27" i="9"/>
  <c r="N17" i="9" s="1"/>
  <c r="M24" i="9" s="1"/>
  <c r="G74" i="9"/>
  <c r="G73" i="9"/>
  <c r="G81" i="9" s="1"/>
  <c r="N16" i="9" s="1"/>
  <c r="M16" i="9" l="1"/>
  <c r="R23" i="9" s="1"/>
  <c r="G82" i="9"/>
  <c r="N4" i="9" s="1"/>
  <c r="N7" i="9" s="1"/>
  <c r="N12" i="9" s="1"/>
  <c r="O12" i="9" s="1"/>
  <c r="P12" i="9" s="1"/>
  <c r="Q12" i="9" s="1"/>
  <c r="E82" i="9"/>
  <c r="M4" i="9" s="1"/>
  <c r="M7" i="9" s="1"/>
  <c r="O11" i="9" s="1"/>
  <c r="P11" i="9" s="1"/>
  <c r="Q11" i="9" s="1"/>
  <c r="M19" i="9"/>
  <c r="N23" i="9" s="1"/>
  <c r="O23" i="9" s="1"/>
  <c r="P23" i="9" s="1"/>
  <c r="Q23" i="9" s="1"/>
  <c r="R24" i="9"/>
  <c r="N19" i="9"/>
  <c r="N24" i="9" s="1"/>
  <c r="O24" i="9" s="1"/>
  <c r="P24" i="9" s="1"/>
  <c r="Q24" i="9" s="1"/>
  <c r="R12" i="9" l="1"/>
  <c r="R11" i="9"/>
  <c r="S11" i="9" s="1"/>
  <c r="T11" i="9" s="1"/>
  <c r="S24" i="9"/>
  <c r="T24" i="9" s="1"/>
  <c r="S12" i="9"/>
  <c r="T12" i="9" s="1"/>
  <c r="S23" i="9"/>
  <c r="T23" i="9" s="1"/>
  <c r="F26" i="14" l="1"/>
  <c r="F21" i="14"/>
  <c r="F24" i="14"/>
  <c r="R129" i="10"/>
  <c r="R129" i="11" s="1"/>
  <c r="R129" i="13" s="1"/>
  <c r="W129" i="10"/>
  <c r="W129" i="11" s="1"/>
  <c r="W129" i="13" s="1"/>
  <c r="F22" i="14"/>
  <c r="F20" i="14"/>
  <c r="U129" i="10"/>
  <c r="U129" i="11" s="1"/>
  <c r="U129" i="13" s="1"/>
  <c r="F23" i="14"/>
  <c r="X129" i="10"/>
  <c r="X129" i="11" s="1"/>
  <c r="X129" i="13" s="1"/>
  <c r="F25" i="14"/>
  <c r="M25" i="14" s="1"/>
  <c r="S129" i="10"/>
  <c r="S129" i="11" s="1"/>
  <c r="S129" i="13" s="1"/>
  <c r="V129" i="10"/>
  <c r="V129" i="11" s="1"/>
  <c r="V129" i="13" s="1"/>
  <c r="T129" i="10"/>
  <c r="T129" i="11" s="1"/>
  <c r="T129" i="13" s="1"/>
  <c r="M22" i="14" l="1"/>
  <c r="M23" i="14"/>
  <c r="U129" i="12"/>
  <c r="M193" i="1"/>
  <c r="Q191" i="1"/>
  <c r="G193" i="1"/>
  <c r="K191" i="1"/>
  <c r="J194" i="1"/>
  <c r="J195" i="1"/>
  <c r="K194" i="1"/>
  <c r="K195" i="1"/>
  <c r="T194" i="1"/>
  <c r="T195" i="1"/>
  <c r="H188" i="1"/>
  <c r="I188" i="1"/>
  <c r="W188" i="1"/>
  <c r="I191" i="1"/>
  <c r="T129" i="12"/>
  <c r="S129" i="12"/>
  <c r="Q194" i="1"/>
  <c r="Q195" i="1"/>
  <c r="K188" i="1"/>
  <c r="T188" i="1"/>
  <c r="Q188" i="1"/>
  <c r="X192" i="1"/>
  <c r="J193" i="1"/>
  <c r="N191" i="1"/>
  <c r="W193" i="1"/>
  <c r="L193" i="1"/>
  <c r="P191" i="1"/>
  <c r="V129" i="12"/>
  <c r="W194" i="1"/>
  <c r="H192" i="1"/>
  <c r="K192" i="1"/>
  <c r="Q192" i="1"/>
  <c r="J190" i="1"/>
  <c r="U190" i="1"/>
  <c r="D195" i="1"/>
  <c r="X129" i="12"/>
  <c r="N188" i="1"/>
  <c r="J188" i="1"/>
  <c r="X188" i="1"/>
  <c r="O192" i="1"/>
  <c r="U192" i="1"/>
  <c r="F189" i="1"/>
  <c r="N190" i="1"/>
  <c r="K189" i="1"/>
  <c r="X189" i="1"/>
  <c r="Q189" i="1"/>
  <c r="L194" i="1"/>
  <c r="L195" i="1"/>
  <c r="E195" i="1"/>
  <c r="R188" i="1"/>
  <c r="J192" i="1"/>
  <c r="R190" i="1"/>
  <c r="W190" i="1"/>
  <c r="E189" i="1"/>
  <c r="U189" i="1"/>
  <c r="D194" i="1"/>
  <c r="R129" i="12"/>
  <c r="M24" i="14"/>
  <c r="M194" i="1"/>
  <c r="M195" i="1"/>
  <c r="U191" i="1"/>
  <c r="N192" i="1"/>
  <c r="N189" i="1"/>
  <c r="P189" i="1"/>
  <c r="E191" i="1"/>
  <c r="N193" i="1"/>
  <c r="R191" i="1"/>
  <c r="P193" i="1"/>
  <c r="T191" i="1"/>
  <c r="H194" i="1"/>
  <c r="H195" i="1"/>
  <c r="U194" i="1"/>
  <c r="U195" i="1"/>
  <c r="M191" i="1"/>
  <c r="F192" i="1"/>
  <c r="I190" i="1"/>
  <c r="E193" i="1"/>
  <c r="R193" i="1"/>
  <c r="V191" i="1"/>
  <c r="T193" i="1"/>
  <c r="X191" i="1"/>
  <c r="J189" i="1"/>
  <c r="O189" i="1"/>
  <c r="F193" i="1"/>
  <c r="J191" i="1"/>
  <c r="S193" i="1"/>
  <c r="W191" i="1"/>
  <c r="H193" i="1"/>
  <c r="L191" i="1"/>
  <c r="V194" i="1"/>
  <c r="V195" i="1"/>
  <c r="W195" i="1"/>
  <c r="V188" i="1"/>
  <c r="S188" i="1"/>
  <c r="G192" i="1"/>
  <c r="V190" i="1"/>
  <c r="K190" i="1"/>
  <c r="H190" i="1"/>
  <c r="Q190" i="1"/>
  <c r="D193" i="1"/>
  <c r="R192" i="1"/>
  <c r="R189" i="1"/>
  <c r="L190" i="1"/>
  <c r="E190" i="1"/>
  <c r="D191" i="1"/>
  <c r="E192" i="1"/>
  <c r="P190" i="1"/>
  <c r="I194" i="1"/>
  <c r="I195" i="1"/>
  <c r="L188" i="1"/>
  <c r="F188" i="1"/>
  <c r="I192" i="1"/>
  <c r="G190" i="1"/>
  <c r="L189" i="1"/>
  <c r="M190" i="1"/>
  <c r="D190" i="1"/>
  <c r="D189" i="1"/>
  <c r="W129" i="12"/>
  <c r="M26" i="14"/>
  <c r="M27" i="14"/>
  <c r="P194" i="1"/>
  <c r="P195" i="1"/>
  <c r="P188" i="1"/>
  <c r="O188" i="1"/>
  <c r="T192" i="1"/>
  <c r="M192" i="1"/>
  <c r="I189" i="1"/>
  <c r="G189" i="1"/>
  <c r="W189" i="1"/>
  <c r="O190" i="1"/>
  <c r="T189" i="1"/>
  <c r="M189" i="1"/>
  <c r="Q193" i="1"/>
  <c r="K193" i="1"/>
  <c r="O191" i="1"/>
  <c r="N194" i="1"/>
  <c r="N195" i="1"/>
  <c r="O195" i="1"/>
  <c r="X194" i="1"/>
  <c r="X195" i="1"/>
  <c r="E194" i="1"/>
  <c r="E188" i="1"/>
  <c r="U188" i="1"/>
  <c r="V192" i="1"/>
  <c r="L192" i="1"/>
  <c r="V189" i="1"/>
  <c r="S190" i="1"/>
  <c r="H189" i="1"/>
  <c r="D188" i="1"/>
  <c r="D192" i="1"/>
  <c r="U193" i="1"/>
  <c r="F191" i="1"/>
  <c r="O193" i="1"/>
  <c r="S191" i="1"/>
  <c r="H191" i="1"/>
  <c r="R194" i="1"/>
  <c r="R195" i="1"/>
  <c r="S194" i="1"/>
  <c r="S195" i="1"/>
  <c r="G188" i="1"/>
  <c r="O194" i="1"/>
  <c r="S192" i="1"/>
  <c r="P192" i="1"/>
  <c r="T190" i="1"/>
  <c r="M21" i="14"/>
  <c r="I193" i="1"/>
  <c r="V193" i="1"/>
  <c r="G191" i="1"/>
  <c r="X193" i="1"/>
  <c r="F194" i="1"/>
  <c r="F195" i="1"/>
  <c r="G194" i="1"/>
  <c r="G195" i="1"/>
  <c r="W192" i="1"/>
  <c r="F190" i="1"/>
  <c r="S189" i="1"/>
  <c r="X190" i="1"/>
  <c r="M188" i="1" l="1"/>
  <c r="J265" i="24" l="1"/>
  <c r="J242" i="24"/>
  <c r="J241" i="24"/>
  <c r="J240" i="24"/>
  <c r="J238" i="24"/>
  <c r="J237" i="24"/>
  <c r="J236" i="24"/>
  <c r="J235" i="24"/>
  <c r="J234" i="24"/>
  <c r="I265" i="24"/>
  <c r="I242" i="24"/>
  <c r="I241" i="24"/>
  <c r="I240" i="24"/>
  <c r="I238" i="24"/>
  <c r="I237" i="24"/>
  <c r="I236" i="24"/>
  <c r="I235" i="24"/>
  <c r="I234" i="24"/>
  <c r="M265" i="24"/>
  <c r="K265" i="5"/>
  <c r="J265" i="5"/>
  <c r="I265" i="5"/>
  <c r="G265" i="5"/>
  <c r="F265" i="5"/>
  <c r="M242" i="24"/>
  <c r="K242" i="5"/>
  <c r="J242" i="5"/>
  <c r="I242" i="5"/>
  <c r="G242" i="5"/>
  <c r="F242" i="5"/>
  <c r="M241" i="24"/>
  <c r="K241" i="5"/>
  <c r="J241" i="5"/>
  <c r="I241" i="5"/>
  <c r="G241" i="5"/>
  <c r="F241" i="5"/>
  <c r="M240" i="24"/>
  <c r="K240" i="5"/>
  <c r="J240" i="5"/>
  <c r="I240" i="5"/>
  <c r="H240" i="5"/>
  <c r="G240" i="5"/>
  <c r="F240" i="5"/>
  <c r="D240" i="5"/>
  <c r="M238" i="24"/>
  <c r="K238" i="5"/>
  <c r="J238" i="5"/>
  <c r="I238" i="5"/>
  <c r="G238" i="5"/>
  <c r="F238" i="5"/>
  <c r="M237" i="24"/>
  <c r="K237" i="5"/>
  <c r="J237" i="5"/>
  <c r="I237" i="5"/>
  <c r="G237" i="5"/>
  <c r="F237" i="5"/>
  <c r="M236" i="24"/>
  <c r="K236" i="5"/>
  <c r="J236" i="5"/>
  <c r="I236" i="5"/>
  <c r="G236" i="5"/>
  <c r="F236" i="5"/>
  <c r="M235" i="24"/>
  <c r="K235" i="5"/>
  <c r="J235" i="5"/>
  <c r="I235" i="5"/>
  <c r="H235" i="5"/>
  <c r="G235" i="5"/>
  <c r="F235" i="5"/>
  <c r="D235" i="5"/>
  <c r="M234" i="24"/>
  <c r="K234" i="5"/>
  <c r="J234" i="5"/>
  <c r="I234" i="5"/>
  <c r="G234" i="5"/>
  <c r="F234" i="5"/>
  <c r="L265" i="24"/>
  <c r="E265" i="24"/>
  <c r="L242" i="24"/>
  <c r="E242" i="24"/>
  <c r="L241" i="24"/>
  <c r="E241" i="24"/>
  <c r="L240" i="24"/>
  <c r="E240" i="24"/>
  <c r="L238" i="24"/>
  <c r="E238" i="24"/>
  <c r="L237" i="24"/>
  <c r="E237" i="24"/>
  <c r="L236" i="24"/>
  <c r="E236" i="24"/>
  <c r="L235" i="24"/>
  <c r="E235" i="24"/>
  <c r="L234" i="24"/>
  <c r="E234" i="24"/>
  <c r="T265" i="24"/>
  <c r="T242" i="24"/>
  <c r="T241" i="24"/>
  <c r="T240" i="24"/>
  <c r="T238" i="24"/>
  <c r="T237" i="24"/>
  <c r="T236" i="24"/>
  <c r="T235" i="24"/>
  <c r="T234" i="24"/>
  <c r="S265" i="24"/>
  <c r="S242" i="24"/>
  <c r="S241" i="24"/>
  <c r="S240" i="24"/>
  <c r="S238" i="24"/>
  <c r="S237" i="24"/>
  <c r="S236" i="24"/>
  <c r="S235" i="24"/>
  <c r="S234" i="24"/>
  <c r="BD235" i="24" l="1"/>
  <c r="BE234" i="24"/>
  <c r="BE238" i="24"/>
  <c r="BE265" i="24"/>
  <c r="AW234" i="24"/>
  <c r="AW238" i="24"/>
  <c r="AW265" i="24"/>
  <c r="D234" i="5"/>
  <c r="H234" i="5"/>
  <c r="E235" i="5"/>
  <c r="G235" i="24" s="1"/>
  <c r="F235" i="24"/>
  <c r="AX235" i="24" s="1"/>
  <c r="D238" i="5"/>
  <c r="H238" i="5"/>
  <c r="E240" i="5"/>
  <c r="G240" i="24" s="1"/>
  <c r="F240" i="24"/>
  <c r="D265" i="5"/>
  <c r="H265" i="5"/>
  <c r="BD236" i="24"/>
  <c r="BE235" i="24"/>
  <c r="BE240" i="24"/>
  <c r="BD240" i="24"/>
  <c r="BD234" i="24"/>
  <c r="BD238" i="24"/>
  <c r="BD265" i="24"/>
  <c r="BE237" i="24"/>
  <c r="BE242" i="24"/>
  <c r="AW237" i="24"/>
  <c r="AW242" i="24"/>
  <c r="E234" i="5"/>
  <c r="G234" i="24" s="1"/>
  <c r="F234" i="24"/>
  <c r="AX234" i="24" s="1"/>
  <c r="D237" i="5"/>
  <c r="H237" i="5"/>
  <c r="E238" i="5"/>
  <c r="G238" i="24" s="1"/>
  <c r="F238" i="24"/>
  <c r="AX238" i="24" s="1"/>
  <c r="D242" i="5"/>
  <c r="H242" i="5"/>
  <c r="E265" i="5"/>
  <c r="G265" i="24" s="1"/>
  <c r="F265" i="24"/>
  <c r="AX265" i="24" s="1"/>
  <c r="BD241" i="24"/>
  <c r="AW235" i="24"/>
  <c r="AW240" i="24"/>
  <c r="E236" i="5"/>
  <c r="G236" i="24" s="1"/>
  <c r="F236" i="24"/>
  <c r="E241" i="5"/>
  <c r="G241" i="24" s="1"/>
  <c r="F241" i="24"/>
  <c r="AX241" i="24" s="1"/>
  <c r="BD237" i="24"/>
  <c r="BD242" i="24"/>
  <c r="BE236" i="24"/>
  <c r="BE241" i="24"/>
  <c r="AW236" i="24"/>
  <c r="AW241" i="24"/>
  <c r="D236" i="5"/>
  <c r="H236" i="5"/>
  <c r="E237" i="5"/>
  <c r="G237" i="24" s="1"/>
  <c r="F237" i="24"/>
  <c r="AX237" i="24" s="1"/>
  <c r="D241" i="5"/>
  <c r="H241" i="5"/>
  <c r="E242" i="5"/>
  <c r="G242" i="24" s="1"/>
  <c r="F242" i="24"/>
  <c r="M240" i="5"/>
  <c r="M242" i="5"/>
  <c r="M234" i="5"/>
  <c r="M238" i="5"/>
  <c r="Q242" i="5"/>
  <c r="N237" i="7"/>
  <c r="N237" i="10" s="1"/>
  <c r="N237" i="12" s="1"/>
  <c r="N265" i="5"/>
  <c r="N235" i="5"/>
  <c r="Q238" i="5"/>
  <c r="Q234" i="5"/>
  <c r="M237" i="5"/>
  <c r="N240" i="5"/>
  <c r="P234" i="24"/>
  <c r="P235" i="24"/>
  <c r="P236" i="24"/>
  <c r="P237" i="24"/>
  <c r="P238" i="24"/>
  <c r="P240" i="24"/>
  <c r="P241" i="24"/>
  <c r="P242" i="24"/>
  <c r="P265" i="24"/>
  <c r="Q235" i="5"/>
  <c r="Q237" i="5"/>
  <c r="O235" i="5"/>
  <c r="N235" i="24" s="1"/>
  <c r="N234" i="5"/>
  <c r="N238" i="5"/>
  <c r="N242" i="5"/>
  <c r="O234" i="5"/>
  <c r="N234" i="24" s="1"/>
  <c r="M236" i="5"/>
  <c r="Q236" i="5"/>
  <c r="O238" i="5"/>
  <c r="N238" i="24" s="1"/>
  <c r="M241" i="5"/>
  <c r="Q241" i="5"/>
  <c r="M235" i="5"/>
  <c r="N236" i="5"/>
  <c r="O237" i="5"/>
  <c r="N237" i="24" s="1"/>
  <c r="Q240" i="5"/>
  <c r="N241" i="5"/>
  <c r="O242" i="5"/>
  <c r="N242" i="24" s="1"/>
  <c r="L234" i="5"/>
  <c r="P234" i="5"/>
  <c r="L235" i="5"/>
  <c r="P235" i="5"/>
  <c r="L236" i="5"/>
  <c r="P236" i="5"/>
  <c r="L237" i="5"/>
  <c r="P237" i="5"/>
  <c r="L238" i="7"/>
  <c r="L238" i="10" s="1"/>
  <c r="L238" i="12" s="1"/>
  <c r="P238" i="5"/>
  <c r="L240" i="5"/>
  <c r="P240" i="5"/>
  <c r="L241" i="5"/>
  <c r="P241" i="5"/>
  <c r="L242" i="5"/>
  <c r="P242" i="5"/>
  <c r="L265" i="7"/>
  <c r="L265" i="10" s="1"/>
  <c r="L265" i="12" s="1"/>
  <c r="W234" i="24"/>
  <c r="W236" i="5"/>
  <c r="X237" i="7"/>
  <c r="X237" i="10" s="1"/>
  <c r="X237" i="12" s="1"/>
  <c r="W238" i="24"/>
  <c r="W241" i="5"/>
  <c r="W265" i="24"/>
  <c r="T234" i="7"/>
  <c r="T234" i="10" s="1"/>
  <c r="T234" i="12" s="1"/>
  <c r="S235" i="5"/>
  <c r="R236" i="5"/>
  <c r="V236" i="5"/>
  <c r="U237" i="5"/>
  <c r="T238" i="7"/>
  <c r="T238" i="10" s="1"/>
  <c r="T238" i="12" s="1"/>
  <c r="S240" i="5"/>
  <c r="R241" i="5"/>
  <c r="V241" i="5"/>
  <c r="U242" i="5"/>
  <c r="T265" i="7"/>
  <c r="T265" i="10" s="1"/>
  <c r="T265" i="12" s="1"/>
  <c r="W235" i="5"/>
  <c r="X236" i="7"/>
  <c r="X236" i="10" s="1"/>
  <c r="X236" i="12" s="1"/>
  <c r="W237" i="24"/>
  <c r="W240" i="7"/>
  <c r="W240" i="10" s="1"/>
  <c r="W240" i="12" s="1"/>
  <c r="X241" i="7"/>
  <c r="X241" i="10" s="1"/>
  <c r="X241" i="12" s="1"/>
  <c r="W242" i="24"/>
  <c r="U234" i="5"/>
  <c r="T235" i="5"/>
  <c r="S236" i="7"/>
  <c r="S236" i="10" s="1"/>
  <c r="S236" i="12" s="1"/>
  <c r="R237" i="5"/>
  <c r="V237" i="5"/>
  <c r="U238" i="7"/>
  <c r="U238" i="10" s="1"/>
  <c r="U238" i="12" s="1"/>
  <c r="T240" i="5"/>
  <c r="S241" i="5"/>
  <c r="R242" i="5"/>
  <c r="V242" i="5"/>
  <c r="U265" i="7"/>
  <c r="U265" i="10" s="1"/>
  <c r="U265" i="12" s="1"/>
  <c r="W234" i="5"/>
  <c r="X235" i="5"/>
  <c r="W236" i="24"/>
  <c r="W238" i="5"/>
  <c r="X240" i="7"/>
  <c r="X240" i="10" s="1"/>
  <c r="X240" i="12" s="1"/>
  <c r="W241" i="24"/>
  <c r="W265" i="7"/>
  <c r="W265" i="10" s="1"/>
  <c r="W265" i="12" s="1"/>
  <c r="R234" i="5"/>
  <c r="V234" i="5"/>
  <c r="U235" i="5"/>
  <c r="T236" i="7"/>
  <c r="T236" i="10" s="1"/>
  <c r="T236" i="12" s="1"/>
  <c r="S237" i="5"/>
  <c r="R238" i="5"/>
  <c r="V238" i="5"/>
  <c r="U240" i="5"/>
  <c r="T241" i="5"/>
  <c r="S242" i="5"/>
  <c r="R265" i="5"/>
  <c r="X234" i="5"/>
  <c r="W235" i="24"/>
  <c r="W237" i="5"/>
  <c r="X238" i="5"/>
  <c r="W240" i="24"/>
  <c r="W242" i="7"/>
  <c r="W242" i="10" s="1"/>
  <c r="W242" i="12" s="1"/>
  <c r="S234" i="5"/>
  <c r="R235" i="5"/>
  <c r="V235" i="5"/>
  <c r="U236" i="5"/>
  <c r="T237" i="5"/>
  <c r="S238" i="5"/>
  <c r="R240" i="5"/>
  <c r="V240" i="5"/>
  <c r="U241" i="5"/>
  <c r="T242" i="5"/>
  <c r="T238" i="5"/>
  <c r="Y241" i="5"/>
  <c r="U241" i="24" s="1"/>
  <c r="T236" i="5"/>
  <c r="X241" i="5"/>
  <c r="X237" i="5"/>
  <c r="X242" i="5"/>
  <c r="X236" i="5"/>
  <c r="Y237" i="5"/>
  <c r="U237" i="24" s="1"/>
  <c r="M265" i="5"/>
  <c r="Q265" i="5"/>
  <c r="R237" i="7"/>
  <c r="R237" i="10" s="1"/>
  <c r="R237" i="12" s="1"/>
  <c r="U242" i="7"/>
  <c r="U242" i="10" s="1"/>
  <c r="U242" i="12" s="1"/>
  <c r="S265" i="7"/>
  <c r="S265" i="10" s="1"/>
  <c r="S265" i="12" s="1"/>
  <c r="D234" i="7"/>
  <c r="D234" i="10" s="1"/>
  <c r="D234" i="12" s="1"/>
  <c r="D234" i="6"/>
  <c r="H234" i="7"/>
  <c r="H234" i="10" s="1"/>
  <c r="H234" i="12" s="1"/>
  <c r="H234" i="6"/>
  <c r="D235" i="7"/>
  <c r="D235" i="10" s="1"/>
  <c r="D235" i="12" s="1"/>
  <c r="D235" i="6"/>
  <c r="H235" i="7"/>
  <c r="H235" i="10" s="1"/>
  <c r="H235" i="12" s="1"/>
  <c r="H235" i="6"/>
  <c r="D236" i="7"/>
  <c r="D236" i="10" s="1"/>
  <c r="D236" i="12" s="1"/>
  <c r="D236" i="6"/>
  <c r="H236" i="7"/>
  <c r="H236" i="10" s="1"/>
  <c r="H236" i="12" s="1"/>
  <c r="H236" i="6"/>
  <c r="D237" i="7"/>
  <c r="D237" i="10" s="1"/>
  <c r="D237" i="12" s="1"/>
  <c r="D237" i="6"/>
  <c r="H237" i="7"/>
  <c r="H237" i="10" s="1"/>
  <c r="H237" i="12" s="1"/>
  <c r="H237" i="6"/>
  <c r="D238" i="7"/>
  <c r="D238" i="10" s="1"/>
  <c r="D238" i="12" s="1"/>
  <c r="D238" i="6"/>
  <c r="H238" i="7"/>
  <c r="H238" i="10" s="1"/>
  <c r="H238" i="12" s="1"/>
  <c r="H238" i="6"/>
  <c r="D240" i="7"/>
  <c r="D240" i="10" s="1"/>
  <c r="D240" i="12" s="1"/>
  <c r="D240" i="6"/>
  <c r="H240" i="7"/>
  <c r="H240" i="10" s="1"/>
  <c r="H240" i="12" s="1"/>
  <c r="H240" i="6"/>
  <c r="D241" i="7"/>
  <c r="D241" i="10" s="1"/>
  <c r="D241" i="12" s="1"/>
  <c r="D241" i="6"/>
  <c r="H241" i="7"/>
  <c r="H241" i="10" s="1"/>
  <c r="H241" i="12" s="1"/>
  <c r="H241" i="6"/>
  <c r="D242" i="7"/>
  <c r="D242" i="10" s="1"/>
  <c r="D242" i="12" s="1"/>
  <c r="D242" i="6"/>
  <c r="H242" i="7"/>
  <c r="H242" i="10" s="1"/>
  <c r="H242" i="12" s="1"/>
  <c r="H242" i="6"/>
  <c r="D265" i="7"/>
  <c r="D265" i="10" s="1"/>
  <c r="D265" i="12" s="1"/>
  <c r="D265" i="6"/>
  <c r="H265" i="7"/>
  <c r="H265" i="10" s="1"/>
  <c r="H265" i="12" s="1"/>
  <c r="H265" i="6"/>
  <c r="P265" i="7"/>
  <c r="P265" i="10" s="1"/>
  <c r="P265" i="12" s="1"/>
  <c r="D234" i="8"/>
  <c r="H234" i="8"/>
  <c r="H234" i="11" s="1"/>
  <c r="H234" i="13" s="1"/>
  <c r="D235" i="8"/>
  <c r="H235" i="8"/>
  <c r="D236" i="8"/>
  <c r="H236" i="8"/>
  <c r="H236" i="11" s="1"/>
  <c r="H236" i="13" s="1"/>
  <c r="D237" i="8"/>
  <c r="H237" i="8"/>
  <c r="D238" i="8"/>
  <c r="H238" i="8"/>
  <c r="H238" i="11" s="1"/>
  <c r="H238" i="13" s="1"/>
  <c r="D240" i="8"/>
  <c r="H240" i="8"/>
  <c r="D241" i="8"/>
  <c r="H241" i="8"/>
  <c r="D242" i="8"/>
  <c r="H242" i="8"/>
  <c r="D265" i="8"/>
  <c r="H265" i="8"/>
  <c r="H265" i="11" s="1"/>
  <c r="H265" i="13" s="1"/>
  <c r="W238" i="7"/>
  <c r="W238" i="10" s="1"/>
  <c r="W238" i="12" s="1"/>
  <c r="X242" i="7"/>
  <c r="X242" i="10" s="1"/>
  <c r="X242" i="12" s="1"/>
  <c r="R234" i="7"/>
  <c r="R234" i="10" s="1"/>
  <c r="R234" i="12" s="1"/>
  <c r="S237" i="7"/>
  <c r="S237" i="10" s="1"/>
  <c r="S237" i="12" s="1"/>
  <c r="T240" i="7"/>
  <c r="T240" i="10" s="1"/>
  <c r="T240" i="12" s="1"/>
  <c r="S241" i="7"/>
  <c r="S241" i="10" s="1"/>
  <c r="S241" i="12" s="1"/>
  <c r="R242" i="7"/>
  <c r="R242" i="10" s="1"/>
  <c r="R242" i="12" s="1"/>
  <c r="E234" i="7"/>
  <c r="E234" i="10" s="1"/>
  <c r="E234" i="12" s="1"/>
  <c r="E234" i="6"/>
  <c r="H234" i="24" s="1"/>
  <c r="I234" i="7"/>
  <c r="I234" i="10" s="1"/>
  <c r="I234" i="12" s="1"/>
  <c r="I234" i="6"/>
  <c r="M234" i="7"/>
  <c r="M234" i="10" s="1"/>
  <c r="M234" i="12" s="1"/>
  <c r="Q234" i="7"/>
  <c r="Q234" i="10" s="1"/>
  <c r="Q234" i="12" s="1"/>
  <c r="E235" i="7"/>
  <c r="E235" i="10" s="1"/>
  <c r="E235" i="12" s="1"/>
  <c r="E235" i="6"/>
  <c r="H235" i="24" s="1"/>
  <c r="I235" i="7"/>
  <c r="I235" i="10" s="1"/>
  <c r="I235" i="12" s="1"/>
  <c r="I235" i="6"/>
  <c r="M235" i="7"/>
  <c r="M235" i="10" s="1"/>
  <c r="M235" i="12" s="1"/>
  <c r="Q235" i="7"/>
  <c r="Q235" i="10" s="1"/>
  <c r="Q235" i="12" s="1"/>
  <c r="E236" i="7"/>
  <c r="E236" i="10" s="1"/>
  <c r="E236" i="12" s="1"/>
  <c r="E236" i="6"/>
  <c r="H236" i="24" s="1"/>
  <c r="I236" i="7"/>
  <c r="I236" i="10" s="1"/>
  <c r="I236" i="12" s="1"/>
  <c r="I236" i="6"/>
  <c r="M236" i="7"/>
  <c r="M236" i="10" s="1"/>
  <c r="M236" i="12" s="1"/>
  <c r="Q236" i="7"/>
  <c r="Q236" i="10" s="1"/>
  <c r="Q236" i="12" s="1"/>
  <c r="E237" i="7"/>
  <c r="E237" i="10" s="1"/>
  <c r="E237" i="12" s="1"/>
  <c r="E237" i="6"/>
  <c r="H237" i="24" s="1"/>
  <c r="I237" i="7"/>
  <c r="I237" i="10" s="1"/>
  <c r="I237" i="12" s="1"/>
  <c r="I237" i="6"/>
  <c r="M237" i="7"/>
  <c r="M237" i="10" s="1"/>
  <c r="M237" i="12" s="1"/>
  <c r="Q237" i="7"/>
  <c r="Q237" i="10" s="1"/>
  <c r="Q237" i="12" s="1"/>
  <c r="E238" i="7"/>
  <c r="E238" i="10" s="1"/>
  <c r="E238" i="12" s="1"/>
  <c r="E238" i="6"/>
  <c r="H238" i="24" s="1"/>
  <c r="I238" i="7"/>
  <c r="I238" i="10" s="1"/>
  <c r="I238" i="12" s="1"/>
  <c r="I238" i="6"/>
  <c r="M238" i="7"/>
  <c r="M238" i="10" s="1"/>
  <c r="M238" i="12" s="1"/>
  <c r="Q238" i="7"/>
  <c r="Q238" i="10" s="1"/>
  <c r="Q238" i="12" s="1"/>
  <c r="E240" i="7"/>
  <c r="E240" i="10" s="1"/>
  <c r="E240" i="12" s="1"/>
  <c r="E240" i="6"/>
  <c r="H240" i="24" s="1"/>
  <c r="I240" i="7"/>
  <c r="I240" i="10" s="1"/>
  <c r="I240" i="12" s="1"/>
  <c r="I240" i="6"/>
  <c r="M240" i="7"/>
  <c r="M240" i="10" s="1"/>
  <c r="M240" i="12" s="1"/>
  <c r="Q240" i="7"/>
  <c r="Q240" i="10" s="1"/>
  <c r="Q240" i="12" s="1"/>
  <c r="E241" i="7"/>
  <c r="E241" i="10" s="1"/>
  <c r="E241" i="12" s="1"/>
  <c r="E241" i="6"/>
  <c r="H241" i="24" s="1"/>
  <c r="I241" i="7"/>
  <c r="I241" i="10" s="1"/>
  <c r="I241" i="12" s="1"/>
  <c r="I241" i="6"/>
  <c r="M241" i="7"/>
  <c r="M241" i="10" s="1"/>
  <c r="M241" i="12" s="1"/>
  <c r="Q241" i="7"/>
  <c r="Q241" i="10" s="1"/>
  <c r="Q241" i="12" s="1"/>
  <c r="E242" i="7"/>
  <c r="E242" i="10" s="1"/>
  <c r="E242" i="12" s="1"/>
  <c r="E242" i="6"/>
  <c r="H242" i="24" s="1"/>
  <c r="I242" i="7"/>
  <c r="I242" i="10" s="1"/>
  <c r="I242" i="12" s="1"/>
  <c r="I242" i="6"/>
  <c r="M242" i="7"/>
  <c r="M242" i="10" s="1"/>
  <c r="M242" i="12" s="1"/>
  <c r="Q242" i="7"/>
  <c r="Q242" i="10" s="1"/>
  <c r="Q242" i="12" s="1"/>
  <c r="E265" i="7"/>
  <c r="E265" i="10" s="1"/>
  <c r="E265" i="12" s="1"/>
  <c r="E265" i="6"/>
  <c r="H265" i="24" s="1"/>
  <c r="I265" i="7"/>
  <c r="I265" i="10" s="1"/>
  <c r="I265" i="12" s="1"/>
  <c r="I265" i="6"/>
  <c r="M265" i="7"/>
  <c r="M265" i="10" s="1"/>
  <c r="M265" i="12" s="1"/>
  <c r="Q265" i="7"/>
  <c r="Q265" i="10" s="1"/>
  <c r="Q265" i="12" s="1"/>
  <c r="E234" i="8"/>
  <c r="I234" i="19"/>
  <c r="I234" i="8"/>
  <c r="E235" i="8"/>
  <c r="I235" i="8"/>
  <c r="I235" i="19"/>
  <c r="E236" i="8"/>
  <c r="E236" i="11" s="1"/>
  <c r="E236" i="13" s="1"/>
  <c r="I236" i="8"/>
  <c r="I236" i="19"/>
  <c r="E237" i="8"/>
  <c r="I237" i="19"/>
  <c r="I237" i="8"/>
  <c r="E238" i="8"/>
  <c r="I238" i="19"/>
  <c r="I238" i="8"/>
  <c r="E240" i="8"/>
  <c r="I240" i="8"/>
  <c r="I240" i="19"/>
  <c r="E241" i="8"/>
  <c r="E241" i="11" s="1"/>
  <c r="E241" i="13" s="1"/>
  <c r="I241" i="8"/>
  <c r="I241" i="19"/>
  <c r="E242" i="8"/>
  <c r="I242" i="19"/>
  <c r="I242" i="8"/>
  <c r="E265" i="8"/>
  <c r="I265" i="19"/>
  <c r="I265" i="8"/>
  <c r="Y265" i="5"/>
  <c r="U265" i="24" s="1"/>
  <c r="W265" i="5"/>
  <c r="W236" i="7"/>
  <c r="W236" i="10" s="1"/>
  <c r="W236" i="12" s="1"/>
  <c r="O265" i="5"/>
  <c r="N265" i="24" s="1"/>
  <c r="S234" i="7"/>
  <c r="S234" i="10" s="1"/>
  <c r="S234" i="12" s="1"/>
  <c r="T237" i="7"/>
  <c r="T237" i="10" s="1"/>
  <c r="T237" i="12" s="1"/>
  <c r="U240" i="7"/>
  <c r="U240" i="10" s="1"/>
  <c r="U240" i="12" s="1"/>
  <c r="T241" i="7"/>
  <c r="T241" i="10" s="1"/>
  <c r="T241" i="12" s="1"/>
  <c r="S242" i="7"/>
  <c r="S242" i="10" s="1"/>
  <c r="S242" i="12" s="1"/>
  <c r="F234" i="7"/>
  <c r="F234" i="10" s="1"/>
  <c r="F234" i="12" s="1"/>
  <c r="F234" i="6"/>
  <c r="J234" i="7"/>
  <c r="J234" i="10" s="1"/>
  <c r="J234" i="12" s="1"/>
  <c r="J234" i="6"/>
  <c r="F235" i="7"/>
  <c r="F235" i="10" s="1"/>
  <c r="F235" i="12" s="1"/>
  <c r="F235" i="6"/>
  <c r="J235" i="7"/>
  <c r="J235" i="10" s="1"/>
  <c r="J235" i="12" s="1"/>
  <c r="J235" i="6"/>
  <c r="N235" i="7"/>
  <c r="N235" i="10" s="1"/>
  <c r="N235" i="12" s="1"/>
  <c r="F236" i="7"/>
  <c r="F236" i="10" s="1"/>
  <c r="F236" i="12" s="1"/>
  <c r="F236" i="6"/>
  <c r="J236" i="7"/>
  <c r="J236" i="10" s="1"/>
  <c r="J236" i="12" s="1"/>
  <c r="J236" i="6"/>
  <c r="N236" i="7"/>
  <c r="N236" i="10" s="1"/>
  <c r="N236" i="12" s="1"/>
  <c r="F237" i="7"/>
  <c r="F237" i="10" s="1"/>
  <c r="F237" i="12" s="1"/>
  <c r="F237" i="6"/>
  <c r="J237" i="7"/>
  <c r="J237" i="10" s="1"/>
  <c r="J237" i="12" s="1"/>
  <c r="J237" i="6"/>
  <c r="F238" i="7"/>
  <c r="F238" i="10" s="1"/>
  <c r="F238" i="12" s="1"/>
  <c r="F238" i="6"/>
  <c r="J238" i="7"/>
  <c r="J238" i="10" s="1"/>
  <c r="J238" i="12" s="1"/>
  <c r="J238" i="6"/>
  <c r="N238" i="7"/>
  <c r="N238" i="10" s="1"/>
  <c r="N238" i="12" s="1"/>
  <c r="F240" i="7"/>
  <c r="F240" i="10" s="1"/>
  <c r="F240" i="12" s="1"/>
  <c r="F240" i="6"/>
  <c r="J240" i="7"/>
  <c r="J240" i="10" s="1"/>
  <c r="J240" i="12" s="1"/>
  <c r="J240" i="6"/>
  <c r="N240" i="7"/>
  <c r="N240" i="10" s="1"/>
  <c r="N240" i="12" s="1"/>
  <c r="F241" i="7"/>
  <c r="F241" i="10" s="1"/>
  <c r="F241" i="12" s="1"/>
  <c r="F241" i="6"/>
  <c r="J241" i="7"/>
  <c r="J241" i="10" s="1"/>
  <c r="J241" i="12" s="1"/>
  <c r="J241" i="6"/>
  <c r="N241" i="7"/>
  <c r="N241" i="10" s="1"/>
  <c r="N241" i="12" s="1"/>
  <c r="F242" i="7"/>
  <c r="F242" i="10" s="1"/>
  <c r="F242" i="12" s="1"/>
  <c r="F242" i="6"/>
  <c r="J242" i="7"/>
  <c r="J242" i="10" s="1"/>
  <c r="J242" i="12" s="1"/>
  <c r="J242" i="6"/>
  <c r="F265" i="7"/>
  <c r="F265" i="10" s="1"/>
  <c r="F265" i="12" s="1"/>
  <c r="F265" i="6"/>
  <c r="J265" i="7"/>
  <c r="J265" i="10" s="1"/>
  <c r="J265" i="12" s="1"/>
  <c r="J265" i="6"/>
  <c r="F234" i="8"/>
  <c r="J234" i="8"/>
  <c r="J234" i="19"/>
  <c r="F235" i="8"/>
  <c r="J235" i="8"/>
  <c r="J235" i="19"/>
  <c r="F236" i="8"/>
  <c r="J236" i="8"/>
  <c r="J236" i="19"/>
  <c r="F237" i="8"/>
  <c r="F237" i="11" s="1"/>
  <c r="F237" i="13" s="1"/>
  <c r="J237" i="8"/>
  <c r="J237" i="19"/>
  <c r="F238" i="8"/>
  <c r="J238" i="8"/>
  <c r="J238" i="19"/>
  <c r="F240" i="8"/>
  <c r="J240" i="8"/>
  <c r="J240" i="19"/>
  <c r="F241" i="8"/>
  <c r="J241" i="8"/>
  <c r="J241" i="19"/>
  <c r="F242" i="8"/>
  <c r="F242" i="11" s="1"/>
  <c r="F242" i="13" s="1"/>
  <c r="J242" i="8"/>
  <c r="J242" i="19"/>
  <c r="F265" i="8"/>
  <c r="J265" i="8"/>
  <c r="J265" i="19"/>
  <c r="X265" i="5"/>
  <c r="Y237" i="7"/>
  <c r="Y237" i="10" s="1"/>
  <c r="Y237" i="12" s="1"/>
  <c r="X265" i="7"/>
  <c r="X265" i="10" s="1"/>
  <c r="X265" i="12" s="1"/>
  <c r="P265" i="5"/>
  <c r="T265" i="5"/>
  <c r="R236" i="7"/>
  <c r="R236" i="10" s="1"/>
  <c r="R236" i="12" s="1"/>
  <c r="R240" i="7"/>
  <c r="R240" i="10" s="1"/>
  <c r="R240" i="12" s="1"/>
  <c r="V265" i="7"/>
  <c r="V265" i="10" s="1"/>
  <c r="V265" i="12" s="1"/>
  <c r="G234" i="7"/>
  <c r="G234" i="10" s="1"/>
  <c r="G234" i="12" s="1"/>
  <c r="G234" i="6"/>
  <c r="K234" i="7"/>
  <c r="K234" i="10" s="1"/>
  <c r="K234" i="12" s="1"/>
  <c r="K234" i="6"/>
  <c r="O234" i="7"/>
  <c r="O234" i="10" s="1"/>
  <c r="O234" i="12" s="1"/>
  <c r="G235" i="7"/>
  <c r="G235" i="10" s="1"/>
  <c r="G235" i="12" s="1"/>
  <c r="G235" i="6"/>
  <c r="K235" i="7"/>
  <c r="K235" i="10" s="1"/>
  <c r="K235" i="12" s="1"/>
  <c r="K235" i="6"/>
  <c r="O235" i="7"/>
  <c r="O235" i="10" s="1"/>
  <c r="O235" i="12" s="1"/>
  <c r="G236" i="7"/>
  <c r="G236" i="10" s="1"/>
  <c r="G236" i="12" s="1"/>
  <c r="G236" i="6"/>
  <c r="K236" i="7"/>
  <c r="K236" i="10" s="1"/>
  <c r="K236" i="12" s="1"/>
  <c r="K236" i="6"/>
  <c r="O236" i="7"/>
  <c r="O236" i="10" s="1"/>
  <c r="O236" i="12" s="1"/>
  <c r="G237" i="7"/>
  <c r="G237" i="10" s="1"/>
  <c r="G237" i="12" s="1"/>
  <c r="G237" i="6"/>
  <c r="K237" i="7"/>
  <c r="K237" i="10" s="1"/>
  <c r="K237" i="12" s="1"/>
  <c r="K237" i="6"/>
  <c r="O237" i="7"/>
  <c r="O237" i="10" s="1"/>
  <c r="O237" i="12" s="1"/>
  <c r="G238" i="7"/>
  <c r="G238" i="10" s="1"/>
  <c r="G238" i="12" s="1"/>
  <c r="G238" i="6"/>
  <c r="K238" i="7"/>
  <c r="K238" i="10" s="1"/>
  <c r="K238" i="12" s="1"/>
  <c r="K238" i="6"/>
  <c r="O238" i="7"/>
  <c r="O238" i="10" s="1"/>
  <c r="O238" i="12" s="1"/>
  <c r="G240" i="7"/>
  <c r="G240" i="10" s="1"/>
  <c r="G240" i="12" s="1"/>
  <c r="G240" i="6"/>
  <c r="K240" i="7"/>
  <c r="K240" i="10" s="1"/>
  <c r="K240" i="12" s="1"/>
  <c r="K240" i="6"/>
  <c r="O240" i="7"/>
  <c r="O240" i="10" s="1"/>
  <c r="O240" i="12" s="1"/>
  <c r="G241" i="7"/>
  <c r="G241" i="10" s="1"/>
  <c r="G241" i="12" s="1"/>
  <c r="G241" i="6"/>
  <c r="K241" i="7"/>
  <c r="K241" i="10" s="1"/>
  <c r="K241" i="12" s="1"/>
  <c r="K241" i="6"/>
  <c r="O241" i="7"/>
  <c r="O241" i="10" s="1"/>
  <c r="O241" i="12" s="1"/>
  <c r="G242" i="7"/>
  <c r="G242" i="10" s="1"/>
  <c r="G242" i="12" s="1"/>
  <c r="G242" i="6"/>
  <c r="K242" i="7"/>
  <c r="K242" i="10" s="1"/>
  <c r="K242" i="12" s="1"/>
  <c r="K242" i="6"/>
  <c r="O242" i="7"/>
  <c r="O242" i="10" s="1"/>
  <c r="O242" i="12" s="1"/>
  <c r="G265" i="7"/>
  <c r="G265" i="10" s="1"/>
  <c r="G265" i="12" s="1"/>
  <c r="G265" i="6"/>
  <c r="K265" i="7"/>
  <c r="K265" i="10" s="1"/>
  <c r="K265" i="12" s="1"/>
  <c r="K265" i="6"/>
  <c r="O265" i="7"/>
  <c r="O265" i="10" s="1"/>
  <c r="O265" i="12" s="1"/>
  <c r="G234" i="8"/>
  <c r="K234" i="19"/>
  <c r="K234" i="8"/>
  <c r="G235" i="8"/>
  <c r="G235" i="11" s="1"/>
  <c r="G235" i="13" s="1"/>
  <c r="K235" i="19"/>
  <c r="K235" i="8"/>
  <c r="G236" i="8"/>
  <c r="K236" i="19"/>
  <c r="K236" i="8"/>
  <c r="G237" i="8"/>
  <c r="K237" i="19"/>
  <c r="K237" i="8"/>
  <c r="G238" i="8"/>
  <c r="K238" i="19"/>
  <c r="K238" i="8"/>
  <c r="G240" i="8"/>
  <c r="G240" i="11" s="1"/>
  <c r="G240" i="13" s="1"/>
  <c r="K240" i="19"/>
  <c r="K240" i="8"/>
  <c r="G241" i="8"/>
  <c r="K241" i="19"/>
  <c r="K241" i="8"/>
  <c r="G242" i="8"/>
  <c r="K242" i="19"/>
  <c r="K242" i="8"/>
  <c r="G265" i="8"/>
  <c r="K265" i="19"/>
  <c r="K265" i="8"/>
  <c r="G242" i="11" l="1"/>
  <c r="G242" i="13" s="1"/>
  <c r="G237" i="11"/>
  <c r="G237" i="13" s="1"/>
  <c r="J236" i="11"/>
  <c r="J236" i="13" s="1"/>
  <c r="E265" i="11"/>
  <c r="E265" i="13" s="1"/>
  <c r="H242" i="11"/>
  <c r="H242" i="13" s="1"/>
  <c r="H235" i="11"/>
  <c r="H235" i="13" s="1"/>
  <c r="E238" i="11"/>
  <c r="E238" i="13" s="1"/>
  <c r="I235" i="11"/>
  <c r="I235" i="13" s="1"/>
  <c r="E234" i="11"/>
  <c r="E234" i="13" s="1"/>
  <c r="J241" i="11"/>
  <c r="J241" i="13" s="1"/>
  <c r="I234" i="11"/>
  <c r="I234" i="13" s="1"/>
  <c r="K241" i="11"/>
  <c r="K241" i="13" s="1"/>
  <c r="K236" i="11"/>
  <c r="K236" i="13" s="1"/>
  <c r="K265" i="11"/>
  <c r="K265" i="13" s="1"/>
  <c r="K238" i="11"/>
  <c r="K238" i="13" s="1"/>
  <c r="K234" i="11"/>
  <c r="K234" i="13" s="1"/>
  <c r="I241" i="11"/>
  <c r="I241" i="13" s="1"/>
  <c r="E240" i="11"/>
  <c r="E240" i="13" s="1"/>
  <c r="I237" i="11"/>
  <c r="I237" i="13" s="1"/>
  <c r="I236" i="11"/>
  <c r="I236" i="13" s="1"/>
  <c r="E235" i="11"/>
  <c r="E235" i="13" s="1"/>
  <c r="AY235" i="24"/>
  <c r="G241" i="11"/>
  <c r="G241" i="13" s="1"/>
  <c r="G236" i="11"/>
  <c r="G236" i="13" s="1"/>
  <c r="N242" i="7"/>
  <c r="N242" i="10" s="1"/>
  <c r="N242" i="12" s="1"/>
  <c r="N234" i="7"/>
  <c r="N234" i="10" s="1"/>
  <c r="N234" i="12" s="1"/>
  <c r="I240" i="11"/>
  <c r="I240" i="13" s="1"/>
  <c r="H237" i="11"/>
  <c r="H237" i="13" s="1"/>
  <c r="R241" i="7"/>
  <c r="R241" i="10" s="1"/>
  <c r="R241" i="12" s="1"/>
  <c r="Y238" i="5"/>
  <c r="U238" i="24" s="1"/>
  <c r="BF238" i="24" s="1"/>
  <c r="U238" i="5"/>
  <c r="G265" i="11"/>
  <c r="G265" i="13" s="1"/>
  <c r="G238" i="11"/>
  <c r="G238" i="13" s="1"/>
  <c r="G234" i="11"/>
  <c r="G234" i="13" s="1"/>
  <c r="Y238" i="7"/>
  <c r="Y238" i="10" s="1"/>
  <c r="Y238" i="12" s="1"/>
  <c r="I265" i="11"/>
  <c r="I265" i="13" s="1"/>
  <c r="I238" i="11"/>
  <c r="I238" i="13" s="1"/>
  <c r="V242" i="7"/>
  <c r="V242" i="10" s="1"/>
  <c r="V242" i="12" s="1"/>
  <c r="X238" i="7"/>
  <c r="X238" i="10" s="1"/>
  <c r="X238" i="12" s="1"/>
  <c r="H241" i="11"/>
  <c r="H241" i="13" s="1"/>
  <c r="N237" i="5"/>
  <c r="AX242" i="24"/>
  <c r="Y241" i="7"/>
  <c r="Y241" i="10" s="1"/>
  <c r="Y241" i="12" s="1"/>
  <c r="N265" i="7"/>
  <c r="N265" i="10" s="1"/>
  <c r="N265" i="12" s="1"/>
  <c r="I242" i="11"/>
  <c r="I242" i="13" s="1"/>
  <c r="H240" i="11"/>
  <c r="H240" i="13" s="1"/>
  <c r="T235" i="7"/>
  <c r="T235" i="10" s="1"/>
  <c r="T235" i="12" s="1"/>
  <c r="W240" i="5"/>
  <c r="AX240" i="24"/>
  <c r="AX236" i="24"/>
  <c r="Y235" i="7"/>
  <c r="Y235" i="10" s="1"/>
  <c r="Y235" i="12" s="1"/>
  <c r="W242" i="5"/>
  <c r="R265" i="7"/>
  <c r="R265" i="10" s="1"/>
  <c r="R265" i="12" s="1"/>
  <c r="U237" i="7"/>
  <c r="U237" i="10" s="1"/>
  <c r="U237" i="12" s="1"/>
  <c r="W235" i="7"/>
  <c r="W235" i="10" s="1"/>
  <c r="W235" i="12" s="1"/>
  <c r="V235" i="7"/>
  <c r="V235" i="10" s="1"/>
  <c r="V235" i="12" s="1"/>
  <c r="V238" i="7"/>
  <c r="V238" i="10" s="1"/>
  <c r="V238" i="12" s="1"/>
  <c r="V265" i="5"/>
  <c r="W241" i="7"/>
  <c r="W241" i="10" s="1"/>
  <c r="W241" i="12" s="1"/>
  <c r="X234" i="7"/>
  <c r="X234" i="10" s="1"/>
  <c r="X234" i="12" s="1"/>
  <c r="Y240" i="7"/>
  <c r="Y240" i="10" s="1"/>
  <c r="Y240" i="12" s="1"/>
  <c r="P242" i="7"/>
  <c r="P242" i="10" s="1"/>
  <c r="P242" i="12" s="1"/>
  <c r="P241" i="7"/>
  <c r="P241" i="10" s="1"/>
  <c r="P241" i="12" s="1"/>
  <c r="P240" i="7"/>
  <c r="P240" i="10" s="1"/>
  <c r="P240" i="12" s="1"/>
  <c r="P238" i="7"/>
  <c r="P238" i="10" s="1"/>
  <c r="P238" i="12" s="1"/>
  <c r="P237" i="7"/>
  <c r="P237" i="10" s="1"/>
  <c r="P237" i="12" s="1"/>
  <c r="P236" i="7"/>
  <c r="P236" i="10" s="1"/>
  <c r="P236" i="12" s="1"/>
  <c r="P235" i="7"/>
  <c r="P235" i="10" s="1"/>
  <c r="P235" i="12" s="1"/>
  <c r="P234" i="7"/>
  <c r="P234" i="10" s="1"/>
  <c r="P234" i="12" s="1"/>
  <c r="V241" i="7"/>
  <c r="V241" i="10" s="1"/>
  <c r="V241" i="12" s="1"/>
  <c r="V237" i="7"/>
  <c r="V237" i="10" s="1"/>
  <c r="V237" i="12" s="1"/>
  <c r="U234" i="7"/>
  <c r="U234" i="10" s="1"/>
  <c r="U234" i="12" s="1"/>
  <c r="Y240" i="5"/>
  <c r="U240" i="24" s="1"/>
  <c r="X240" i="5"/>
  <c r="L265" i="5"/>
  <c r="U265" i="5"/>
  <c r="Y236" i="7"/>
  <c r="Y236" i="10" s="1"/>
  <c r="Y236" i="12" s="1"/>
  <c r="Y236" i="5"/>
  <c r="U236" i="24" s="1"/>
  <c r="S236" i="5"/>
  <c r="T234" i="5"/>
  <c r="L238" i="5"/>
  <c r="U241" i="7"/>
  <c r="U241" i="10" s="1"/>
  <c r="U241" i="12" s="1"/>
  <c r="S265" i="5"/>
  <c r="Y234" i="7"/>
  <c r="Y234" i="10" s="1"/>
  <c r="Y234" i="12" s="1"/>
  <c r="U235" i="7"/>
  <c r="U235" i="10" s="1"/>
  <c r="U235" i="12" s="1"/>
  <c r="W237" i="7"/>
  <c r="W237" i="10" s="1"/>
  <c r="W237" i="12" s="1"/>
  <c r="Y265" i="7"/>
  <c r="Y265" i="10" s="1"/>
  <c r="Y265" i="12" s="1"/>
  <c r="W234" i="7"/>
  <c r="W234" i="10" s="1"/>
  <c r="W234" i="12" s="1"/>
  <c r="L242" i="7"/>
  <c r="L242" i="10" s="1"/>
  <c r="L242" i="12" s="1"/>
  <c r="L241" i="7"/>
  <c r="L241" i="10" s="1"/>
  <c r="L241" i="12" s="1"/>
  <c r="L240" i="7"/>
  <c r="L240" i="10" s="1"/>
  <c r="L240" i="12" s="1"/>
  <c r="L237" i="7"/>
  <c r="L237" i="10" s="1"/>
  <c r="L237" i="12" s="1"/>
  <c r="L236" i="7"/>
  <c r="L236" i="10" s="1"/>
  <c r="L236" i="12" s="1"/>
  <c r="L235" i="7"/>
  <c r="L235" i="10" s="1"/>
  <c r="L235" i="12" s="1"/>
  <c r="L234" i="7"/>
  <c r="L234" i="10" s="1"/>
  <c r="L234" i="12" s="1"/>
  <c r="S240" i="7"/>
  <c r="S240" i="10" s="1"/>
  <c r="S240" i="12" s="1"/>
  <c r="X235" i="7"/>
  <c r="X235" i="10" s="1"/>
  <c r="X235" i="12" s="1"/>
  <c r="Y234" i="5"/>
  <c r="U234" i="24" s="1"/>
  <c r="BF234" i="24" s="1"/>
  <c r="V240" i="7"/>
  <c r="V240" i="10" s="1"/>
  <c r="V240" i="12" s="1"/>
  <c r="V236" i="7"/>
  <c r="V236" i="10" s="1"/>
  <c r="V236" i="12" s="1"/>
  <c r="S238" i="7"/>
  <c r="S238" i="10" s="1"/>
  <c r="S238" i="12" s="1"/>
  <c r="R235" i="7"/>
  <c r="R235" i="10" s="1"/>
  <c r="R235" i="12" s="1"/>
  <c r="AY265" i="24"/>
  <c r="Y242" i="7"/>
  <c r="Y242" i="10" s="1"/>
  <c r="Y242" i="12" s="1"/>
  <c r="R238" i="7"/>
  <c r="R238" i="10" s="1"/>
  <c r="R238" i="12" s="1"/>
  <c r="V234" i="7"/>
  <c r="V234" i="10" s="1"/>
  <c r="V234" i="12" s="1"/>
  <c r="AY242" i="24"/>
  <c r="BA265" i="24"/>
  <c r="BA241" i="24"/>
  <c r="BA238" i="24"/>
  <c r="BA236" i="24"/>
  <c r="BA234" i="24"/>
  <c r="AY238" i="24"/>
  <c r="O236" i="5"/>
  <c r="N236" i="24" s="1"/>
  <c r="O240" i="5"/>
  <c r="N240" i="24" s="1"/>
  <c r="BF240" i="24" s="1"/>
  <c r="T242" i="7"/>
  <c r="T242" i="10" s="1"/>
  <c r="T242" i="12" s="1"/>
  <c r="S235" i="7"/>
  <c r="S235" i="10" s="1"/>
  <c r="S235" i="12" s="1"/>
  <c r="U236" i="7"/>
  <c r="U236" i="10" s="1"/>
  <c r="U236" i="12" s="1"/>
  <c r="Y235" i="5"/>
  <c r="U235" i="24" s="1"/>
  <c r="BF235" i="24" s="1"/>
  <c r="Y242" i="5"/>
  <c r="U242" i="24" s="1"/>
  <c r="BF242" i="24" s="1"/>
  <c r="AY237" i="24"/>
  <c r="BA242" i="24"/>
  <c r="BA240" i="24"/>
  <c r="BA237" i="24"/>
  <c r="BA235" i="24"/>
  <c r="AY234" i="24"/>
  <c r="O241" i="5"/>
  <c r="N241" i="24" s="1"/>
  <c r="BF241" i="24" s="1"/>
  <c r="BH235" i="24"/>
  <c r="BH236" i="24"/>
  <c r="BH242" i="24"/>
  <c r="BH238" i="24"/>
  <c r="BF237" i="24"/>
  <c r="BH240" i="24"/>
  <c r="BH241" i="24"/>
  <c r="BF265" i="24"/>
  <c r="BH237" i="24"/>
  <c r="BH265" i="24"/>
  <c r="BH234" i="24"/>
  <c r="F240" i="11"/>
  <c r="F240" i="13" s="1"/>
  <c r="K240" i="11"/>
  <c r="K240" i="13" s="1"/>
  <c r="K235" i="11"/>
  <c r="K235" i="13" s="1"/>
  <c r="D234" i="11"/>
  <c r="D234" i="13" s="1"/>
  <c r="J265" i="11"/>
  <c r="J265" i="13" s="1"/>
  <c r="J238" i="11"/>
  <c r="J238" i="13" s="1"/>
  <c r="F235" i="11"/>
  <c r="F235" i="13" s="1"/>
  <c r="J234" i="11"/>
  <c r="J234" i="13" s="1"/>
  <c r="F241" i="11"/>
  <c r="F241" i="13" s="1"/>
  <c r="J240" i="11"/>
  <c r="J240" i="13" s="1"/>
  <c r="F236" i="11"/>
  <c r="F236" i="13" s="1"/>
  <c r="J235" i="11"/>
  <c r="J235" i="13" s="1"/>
  <c r="D242" i="11"/>
  <c r="D242" i="13" s="1"/>
  <c r="D240" i="11"/>
  <c r="D240" i="13" s="1"/>
  <c r="D237" i="11"/>
  <c r="D237" i="13" s="1"/>
  <c r="D235" i="11"/>
  <c r="D235" i="13" s="1"/>
  <c r="F265" i="11"/>
  <c r="F265" i="13" s="1"/>
  <c r="J242" i="11"/>
  <c r="J242" i="13" s="1"/>
  <c r="F238" i="11"/>
  <c r="F238" i="13" s="1"/>
  <c r="J237" i="11"/>
  <c r="J237" i="13" s="1"/>
  <c r="F234" i="11"/>
  <c r="F234" i="13" s="1"/>
  <c r="D265" i="11"/>
  <c r="D265" i="13" s="1"/>
  <c r="D241" i="11"/>
  <c r="D241" i="13" s="1"/>
  <c r="D238" i="11"/>
  <c r="D238" i="13" s="1"/>
  <c r="D236" i="11"/>
  <c r="D236" i="13" s="1"/>
  <c r="K242" i="11"/>
  <c r="K242" i="13" s="1"/>
  <c r="K237" i="11"/>
  <c r="K237" i="13" s="1"/>
  <c r="E242" i="11"/>
  <c r="E242" i="13" s="1"/>
  <c r="E237" i="11"/>
  <c r="E237" i="13" s="1"/>
  <c r="AY240" i="24" l="1"/>
  <c r="AY236" i="24"/>
  <c r="AY241" i="24"/>
  <c r="BF236" i="24"/>
  <c r="J129" i="24" l="1"/>
  <c r="I129" i="24"/>
  <c r="D129" i="5"/>
  <c r="F129" i="5"/>
  <c r="G129" i="5"/>
  <c r="H129" i="5"/>
  <c r="I129" i="5"/>
  <c r="J129" i="5"/>
  <c r="K129" i="5"/>
  <c r="M129" i="24"/>
  <c r="T129" i="24"/>
  <c r="E129" i="24"/>
  <c r="L129" i="24"/>
  <c r="S129" i="24"/>
  <c r="BD129" i="24" l="1"/>
  <c r="AW129" i="24"/>
  <c r="BE129" i="24"/>
  <c r="E129" i="5"/>
  <c r="G129" i="24" s="1"/>
  <c r="F129" i="24"/>
  <c r="AX129" i="24" s="1"/>
  <c r="Q129" i="5"/>
  <c r="M129" i="5"/>
  <c r="P129" i="5"/>
  <c r="L129" i="5"/>
  <c r="P129" i="24"/>
  <c r="N129" i="7"/>
  <c r="N129" i="10" s="1"/>
  <c r="N129" i="12" s="1"/>
  <c r="W129" i="24"/>
  <c r="U129" i="5"/>
  <c r="X129" i="5"/>
  <c r="T129" i="5"/>
  <c r="W129" i="5"/>
  <c r="S129" i="5"/>
  <c r="V129" i="5"/>
  <c r="R129" i="5"/>
  <c r="U129" i="7"/>
  <c r="Q129" i="7"/>
  <c r="Q129" i="10" s="1"/>
  <c r="Q129" i="12" s="1"/>
  <c r="M129" i="7"/>
  <c r="M129" i="10" s="1"/>
  <c r="M129" i="12" s="1"/>
  <c r="I129" i="7"/>
  <c r="I129" i="10" s="1"/>
  <c r="I129" i="12" s="1"/>
  <c r="I129" i="6"/>
  <c r="E129" i="7"/>
  <c r="E129" i="10" s="1"/>
  <c r="E129" i="12" s="1"/>
  <c r="E129" i="6"/>
  <c r="H129" i="24" s="1"/>
  <c r="I129" i="19"/>
  <c r="I129" i="8"/>
  <c r="E129" i="8"/>
  <c r="E129" i="11" s="1"/>
  <c r="E129" i="13" s="1"/>
  <c r="P129" i="7"/>
  <c r="P129" i="10" s="1"/>
  <c r="P129" i="12" s="1"/>
  <c r="L129" i="7"/>
  <c r="L129" i="10" s="1"/>
  <c r="L129" i="12" s="1"/>
  <c r="H129" i="7"/>
  <c r="H129" i="10" s="1"/>
  <c r="H129" i="12" s="1"/>
  <c r="H129" i="6"/>
  <c r="D129" i="7"/>
  <c r="D129" i="10" s="1"/>
  <c r="D129" i="12" s="1"/>
  <c r="D129" i="6"/>
  <c r="H129" i="8"/>
  <c r="D129" i="8"/>
  <c r="K129" i="7"/>
  <c r="K129" i="10" s="1"/>
  <c r="K129" i="12" s="1"/>
  <c r="K129" i="6"/>
  <c r="G129" i="7"/>
  <c r="G129" i="10" s="1"/>
  <c r="G129" i="12" s="1"/>
  <c r="G129" i="6"/>
  <c r="K129" i="8"/>
  <c r="K129" i="19"/>
  <c r="G129" i="8"/>
  <c r="R129" i="7"/>
  <c r="J129" i="7"/>
  <c r="J129" i="10" s="1"/>
  <c r="J129" i="12" s="1"/>
  <c r="J129" i="6"/>
  <c r="F129" i="7"/>
  <c r="F129" i="10" s="1"/>
  <c r="F129" i="12" s="1"/>
  <c r="F129" i="6"/>
  <c r="J129" i="19"/>
  <c r="J129" i="8"/>
  <c r="F129" i="8"/>
  <c r="F129" i="11" l="1"/>
  <c r="F129" i="13" s="1"/>
  <c r="K129" i="11"/>
  <c r="K129" i="13" s="1"/>
  <c r="V129" i="7"/>
  <c r="S129" i="7"/>
  <c r="N129" i="5"/>
  <c r="H129" i="11"/>
  <c r="H129" i="13" s="1"/>
  <c r="T129" i="7"/>
  <c r="Y129" i="7"/>
  <c r="W129" i="7"/>
  <c r="BA129" i="24"/>
  <c r="O129" i="7"/>
  <c r="O129" i="10" s="1"/>
  <c r="O129" i="12" s="1"/>
  <c r="O129" i="5"/>
  <c r="N129" i="24" s="1"/>
  <c r="X129" i="7"/>
  <c r="BH129" i="24"/>
  <c r="Y129" i="5"/>
  <c r="U129" i="24" s="1"/>
  <c r="I129" i="11"/>
  <c r="I129" i="13" s="1"/>
  <c r="J129" i="11"/>
  <c r="J129" i="13" s="1"/>
  <c r="D129" i="11"/>
  <c r="D129" i="13" s="1"/>
  <c r="G129" i="11"/>
  <c r="G129" i="13" s="1"/>
  <c r="AY129" i="24" l="1"/>
  <c r="BF129" i="24"/>
  <c r="S182" i="24" l="1"/>
  <c r="L182" i="24"/>
  <c r="E182" i="24"/>
  <c r="S181" i="24"/>
  <c r="L181" i="24"/>
  <c r="E181" i="24"/>
  <c r="S180" i="24"/>
  <c r="L180" i="24"/>
  <c r="E180" i="24"/>
  <c r="S179" i="24"/>
  <c r="L179" i="24"/>
  <c r="E179" i="24"/>
  <c r="S178" i="24"/>
  <c r="L178" i="24"/>
  <c r="E178" i="24"/>
  <c r="S177" i="24"/>
  <c r="L177" i="24"/>
  <c r="E177" i="24"/>
  <c r="S176" i="24"/>
  <c r="L176" i="24"/>
  <c r="E176" i="24"/>
  <c r="S175" i="24"/>
  <c r="L175" i="24"/>
  <c r="E175" i="24"/>
  <c r="S277" i="24"/>
  <c r="L277" i="24"/>
  <c r="E277" i="24"/>
  <c r="S173" i="24"/>
  <c r="L173" i="24"/>
  <c r="E173" i="24"/>
  <c r="S172" i="24"/>
  <c r="L172" i="24"/>
  <c r="E172" i="24"/>
  <c r="S171" i="24"/>
  <c r="L171" i="24"/>
  <c r="E171" i="24"/>
  <c r="S170" i="24"/>
  <c r="L170" i="24"/>
  <c r="E170" i="24"/>
  <c r="S168" i="24"/>
  <c r="L168" i="24"/>
  <c r="E168" i="24"/>
  <c r="S167" i="24"/>
  <c r="L167" i="24"/>
  <c r="E167" i="24"/>
  <c r="S166" i="24"/>
  <c r="L166" i="24"/>
  <c r="E166" i="24"/>
  <c r="S165" i="24"/>
  <c r="L165" i="24"/>
  <c r="E165" i="24"/>
  <c r="S164" i="24"/>
  <c r="L164" i="24"/>
  <c r="E164" i="24"/>
  <c r="S163" i="24"/>
  <c r="L163" i="24"/>
  <c r="E163" i="24"/>
  <c r="S264" i="24"/>
  <c r="L264" i="24"/>
  <c r="E264" i="24"/>
  <c r="S161" i="24"/>
  <c r="L161" i="24"/>
  <c r="E161" i="24"/>
  <c r="S160" i="24"/>
  <c r="L160" i="24"/>
  <c r="E160" i="24"/>
  <c r="S231" i="24"/>
  <c r="L231" i="24"/>
  <c r="E231" i="24"/>
  <c r="S230" i="24"/>
  <c r="L230" i="24"/>
  <c r="E230" i="24"/>
  <c r="S229" i="24"/>
  <c r="L229" i="24"/>
  <c r="E229" i="24"/>
  <c r="S228" i="24"/>
  <c r="L228" i="24"/>
  <c r="E228" i="24"/>
  <c r="S225" i="24"/>
  <c r="L225" i="24"/>
  <c r="E225" i="24"/>
  <c r="S154" i="24"/>
  <c r="L154" i="24"/>
  <c r="E154" i="24"/>
  <c r="S153" i="24"/>
  <c r="L153" i="24"/>
  <c r="E153" i="24"/>
  <c r="S152" i="24"/>
  <c r="L152" i="24"/>
  <c r="E152" i="24"/>
  <c r="S151" i="24"/>
  <c r="L151" i="24"/>
  <c r="E151" i="24"/>
  <c r="S149" i="24"/>
  <c r="L149" i="24"/>
  <c r="E149" i="24"/>
  <c r="S148" i="24"/>
  <c r="L148" i="24"/>
  <c r="E148" i="24"/>
  <c r="S150" i="24"/>
  <c r="L150" i="24"/>
  <c r="E150" i="24"/>
  <c r="S147" i="24"/>
  <c r="L147" i="24"/>
  <c r="E147" i="24"/>
  <c r="S146" i="24"/>
  <c r="L146" i="24"/>
  <c r="E146" i="24"/>
  <c r="S145" i="24"/>
  <c r="L145" i="24"/>
  <c r="E145" i="24"/>
  <c r="S144" i="24"/>
  <c r="L144" i="24"/>
  <c r="E144" i="24"/>
  <c r="S143" i="24"/>
  <c r="L143" i="24"/>
  <c r="E143" i="24"/>
  <c r="S142" i="24"/>
  <c r="L142" i="24"/>
  <c r="E142" i="24"/>
  <c r="S263" i="24"/>
  <c r="L263" i="24"/>
  <c r="E263" i="24"/>
  <c r="S140" i="24"/>
  <c r="L140" i="24"/>
  <c r="E140" i="24"/>
  <c r="S276" i="24"/>
  <c r="L276" i="24"/>
  <c r="E276" i="24"/>
  <c r="S136" i="24"/>
  <c r="L136" i="24"/>
  <c r="E136" i="24"/>
  <c r="S135" i="24"/>
  <c r="L135" i="24"/>
  <c r="E135" i="24"/>
  <c r="S133" i="24"/>
  <c r="L133" i="24"/>
  <c r="E133" i="24"/>
  <c r="S296" i="24"/>
  <c r="L296" i="24"/>
  <c r="E296" i="24"/>
  <c r="S132" i="24"/>
  <c r="L132" i="24"/>
  <c r="E132" i="24"/>
  <c r="S131" i="24"/>
  <c r="L131" i="24"/>
  <c r="E131" i="24"/>
  <c r="S130" i="24"/>
  <c r="L130" i="24"/>
  <c r="E130" i="24"/>
  <c r="S128" i="24"/>
  <c r="L128" i="24"/>
  <c r="E128" i="24"/>
  <c r="S127" i="24"/>
  <c r="L127" i="24"/>
  <c r="E127" i="24"/>
  <c r="S126" i="24"/>
  <c r="L126" i="24"/>
  <c r="E126" i="24"/>
  <c r="S254" i="24"/>
  <c r="L254" i="24"/>
  <c r="E254" i="24"/>
  <c r="S253" i="24"/>
  <c r="L253" i="24"/>
  <c r="E253" i="24"/>
  <c r="S251" i="24"/>
  <c r="L251" i="24"/>
  <c r="E251" i="24"/>
  <c r="S250" i="24"/>
  <c r="L250" i="24"/>
  <c r="E250" i="24"/>
  <c r="S249" i="24"/>
  <c r="L249" i="24"/>
  <c r="E249" i="24"/>
  <c r="S247" i="24"/>
  <c r="L247" i="24"/>
  <c r="E247" i="24"/>
  <c r="S246" i="24"/>
  <c r="L246" i="24"/>
  <c r="L192" i="17"/>
  <c r="K192" i="17"/>
  <c r="J192" i="17"/>
  <c r="I192" i="17"/>
  <c r="H192" i="17"/>
  <c r="G192" i="17"/>
  <c r="F192" i="17"/>
  <c r="D192" i="17"/>
  <c r="S117" i="24"/>
  <c r="L117" i="24"/>
  <c r="E117" i="24"/>
  <c r="S116" i="24"/>
  <c r="L116" i="24"/>
  <c r="E116" i="24"/>
  <c r="S274" i="24"/>
  <c r="L274" i="24"/>
  <c r="E274" i="24"/>
  <c r="S112" i="24"/>
  <c r="L112" i="24"/>
  <c r="E112" i="24"/>
  <c r="S111" i="24"/>
  <c r="L111" i="24"/>
  <c r="E111" i="24"/>
  <c r="S273" i="24"/>
  <c r="L273" i="24"/>
  <c r="E273" i="24"/>
  <c r="S108" i="24"/>
  <c r="L108" i="24"/>
  <c r="E108" i="24"/>
  <c r="S106" i="24"/>
  <c r="L106" i="24"/>
  <c r="E106" i="24"/>
  <c r="S105" i="24"/>
  <c r="L105" i="24"/>
  <c r="E105" i="24"/>
  <c r="S104" i="24"/>
  <c r="L104" i="24"/>
  <c r="E104" i="24"/>
  <c r="S103" i="24"/>
  <c r="L103" i="24"/>
  <c r="E103" i="24"/>
  <c r="S207" i="24"/>
  <c r="L207" i="24"/>
  <c r="E207" i="24"/>
  <c r="S102" i="24"/>
  <c r="L102" i="24"/>
  <c r="E102" i="24"/>
  <c r="S101" i="24"/>
  <c r="L101" i="24"/>
  <c r="E101" i="24"/>
  <c r="S99" i="24"/>
  <c r="L99" i="24"/>
  <c r="E99" i="24"/>
  <c r="S100" i="24"/>
  <c r="L100" i="24"/>
  <c r="E100" i="24"/>
  <c r="S98" i="24"/>
  <c r="L98" i="24"/>
  <c r="E98" i="24"/>
  <c r="S97" i="24"/>
  <c r="L97" i="24"/>
  <c r="E97" i="24"/>
  <c r="S96" i="24"/>
  <c r="L96" i="24"/>
  <c r="E96" i="24"/>
  <c r="S95" i="24"/>
  <c r="L95" i="24"/>
  <c r="E95" i="24"/>
  <c r="S94" i="24"/>
  <c r="L94" i="24"/>
  <c r="E94" i="24"/>
  <c r="S93" i="24"/>
  <c r="L93" i="24"/>
  <c r="E93" i="24"/>
  <c r="S92" i="24"/>
  <c r="L92" i="24"/>
  <c r="E92" i="24"/>
  <c r="S90" i="24"/>
  <c r="L90" i="24"/>
  <c r="E90" i="24"/>
  <c r="S89" i="24"/>
  <c r="L89" i="24"/>
  <c r="E89" i="24"/>
  <c r="S88" i="24"/>
  <c r="L88" i="24"/>
  <c r="E88" i="24"/>
  <c r="S244" i="24"/>
  <c r="L244" i="24"/>
  <c r="E244" i="24"/>
  <c r="S86" i="24"/>
  <c r="L86" i="24"/>
  <c r="E86" i="24"/>
  <c r="S85" i="24"/>
  <c r="L85" i="24"/>
  <c r="E85" i="24"/>
  <c r="S84" i="24"/>
  <c r="L84" i="24"/>
  <c r="E84" i="24"/>
  <c r="S83" i="24"/>
  <c r="L83" i="24"/>
  <c r="E83" i="24"/>
  <c r="S82" i="24"/>
  <c r="L82" i="24"/>
  <c r="E82" i="24"/>
  <c r="S81" i="24"/>
  <c r="L81" i="24"/>
  <c r="E81" i="24"/>
  <c r="S80" i="24"/>
  <c r="L80" i="24"/>
  <c r="E80" i="24"/>
  <c r="S79" i="24"/>
  <c r="L79" i="24"/>
  <c r="E79" i="24"/>
  <c r="S78" i="24"/>
  <c r="L78" i="24"/>
  <c r="E78" i="24"/>
  <c r="S77" i="24"/>
  <c r="L77" i="24"/>
  <c r="E77" i="24"/>
  <c r="S272" i="24"/>
  <c r="L272" i="24"/>
  <c r="E272" i="24"/>
  <c r="S76" i="24"/>
  <c r="L76" i="24"/>
  <c r="E76" i="24"/>
  <c r="S75" i="24"/>
  <c r="L75" i="24"/>
  <c r="E75" i="24"/>
  <c r="S74" i="24"/>
  <c r="L74" i="24"/>
  <c r="E74" i="24"/>
  <c r="S262" i="24"/>
  <c r="L262" i="24"/>
  <c r="E262" i="24"/>
  <c r="S243" i="24"/>
  <c r="L243" i="24"/>
  <c r="E243" i="24"/>
  <c r="S73" i="24"/>
  <c r="L73" i="24"/>
  <c r="E73" i="24"/>
  <c r="S72" i="24"/>
  <c r="L72" i="24"/>
  <c r="E72" i="24"/>
  <c r="S71" i="24"/>
  <c r="L71" i="24"/>
  <c r="E71" i="24"/>
  <c r="S70" i="24"/>
  <c r="L70" i="24"/>
  <c r="E70" i="24"/>
  <c r="S287" i="24"/>
  <c r="L287" i="24"/>
  <c r="E287" i="24"/>
  <c r="S68" i="24"/>
  <c r="L68" i="24"/>
  <c r="E68" i="24"/>
  <c r="S67" i="24"/>
  <c r="L67" i="24"/>
  <c r="E67" i="24"/>
  <c r="S66" i="24"/>
  <c r="L66" i="24"/>
  <c r="E66" i="24"/>
  <c r="S261" i="24"/>
  <c r="L261" i="24"/>
  <c r="E261" i="24"/>
  <c r="S64" i="24"/>
  <c r="L64" i="24"/>
  <c r="E64" i="24"/>
  <c r="S63" i="24"/>
  <c r="L63" i="24"/>
  <c r="E63" i="24"/>
  <c r="S62" i="24"/>
  <c r="L62" i="24"/>
  <c r="E62" i="24"/>
  <c r="S61" i="24"/>
  <c r="L61" i="24"/>
  <c r="E61" i="24"/>
  <c r="S59" i="24"/>
  <c r="L59" i="24"/>
  <c r="E59" i="24"/>
  <c r="S58" i="24"/>
  <c r="L58" i="24"/>
  <c r="E58" i="24"/>
  <c r="S57" i="24"/>
  <c r="L57" i="24"/>
  <c r="E57" i="24"/>
  <c r="S56" i="24"/>
  <c r="L56" i="24"/>
  <c r="E56" i="24"/>
  <c r="S55" i="24"/>
  <c r="L55" i="24"/>
  <c r="E55" i="24"/>
  <c r="S54" i="24"/>
  <c r="L54" i="24"/>
  <c r="E54" i="24"/>
  <c r="S270" i="24"/>
  <c r="L270" i="24"/>
  <c r="E270" i="24"/>
  <c r="S269" i="24"/>
  <c r="L269" i="24"/>
  <c r="E269" i="24"/>
  <c r="S268" i="24"/>
  <c r="L268" i="24"/>
  <c r="E268" i="24"/>
  <c r="S267" i="24"/>
  <c r="L267" i="24"/>
  <c r="E267" i="24"/>
  <c r="S48" i="24"/>
  <c r="L48" i="24"/>
  <c r="E48" i="24"/>
  <c r="S47" i="24"/>
  <c r="L47" i="24"/>
  <c r="E47" i="24"/>
  <c r="S46" i="24"/>
  <c r="L46" i="24"/>
  <c r="E46" i="24"/>
  <c r="S45" i="24"/>
  <c r="L45" i="24"/>
  <c r="E45" i="24"/>
  <c r="S44" i="24"/>
  <c r="L44" i="24"/>
  <c r="E44" i="24"/>
  <c r="S43" i="24"/>
  <c r="L43" i="24"/>
  <c r="E43" i="24"/>
  <c r="S259" i="24"/>
  <c r="L259" i="24"/>
  <c r="E259" i="24"/>
  <c r="S41" i="24"/>
  <c r="L41" i="24"/>
  <c r="E41" i="24"/>
  <c r="S40" i="24"/>
  <c r="L40" i="24"/>
  <c r="E40" i="24"/>
  <c r="S39" i="24"/>
  <c r="L39" i="24"/>
  <c r="E39" i="24"/>
  <c r="S38" i="24"/>
  <c r="L38" i="24"/>
  <c r="E38" i="24"/>
  <c r="S37" i="24"/>
  <c r="L37" i="24"/>
  <c r="E37" i="24"/>
  <c r="S36" i="24"/>
  <c r="L36" i="24"/>
  <c r="E36" i="24"/>
  <c r="S239" i="24"/>
  <c r="L239" i="24"/>
  <c r="E239" i="24"/>
  <c r="S233" i="24"/>
  <c r="L233" i="24"/>
  <c r="K191" i="17"/>
  <c r="J191" i="17"/>
  <c r="I191" i="17"/>
  <c r="G191" i="17"/>
  <c r="F191" i="17"/>
  <c r="S257" i="24"/>
  <c r="L257" i="24"/>
  <c r="E257" i="24"/>
  <c r="S31" i="24"/>
  <c r="L31" i="24"/>
  <c r="E31" i="24"/>
  <c r="S256" i="24"/>
  <c r="L256" i="24"/>
  <c r="L193" i="17"/>
  <c r="K193" i="17"/>
  <c r="J193" i="17"/>
  <c r="I193" i="17"/>
  <c r="H193" i="17"/>
  <c r="G193" i="17"/>
  <c r="F193" i="17"/>
  <c r="D193" i="17"/>
  <c r="S28" i="24"/>
  <c r="L28" i="24"/>
  <c r="E28" i="24"/>
  <c r="S27" i="24"/>
  <c r="L27" i="24"/>
  <c r="E27" i="24"/>
  <c r="S285" i="24"/>
  <c r="L285" i="24"/>
  <c r="E285" i="24"/>
  <c r="S25" i="24"/>
  <c r="L25" i="24"/>
  <c r="E25" i="24"/>
  <c r="S284" i="24"/>
  <c r="L284" i="24"/>
  <c r="E284" i="24"/>
  <c r="S23" i="24"/>
  <c r="L23" i="24"/>
  <c r="E23" i="24"/>
  <c r="S22" i="24"/>
  <c r="L22" i="24"/>
  <c r="E22" i="24"/>
  <c r="S21" i="24"/>
  <c r="L21" i="24"/>
  <c r="E21" i="24"/>
  <c r="AA21" i="24" s="1"/>
  <c r="S20" i="24"/>
  <c r="L20" i="24"/>
  <c r="E20" i="24"/>
  <c r="S7" i="24"/>
  <c r="L7" i="24"/>
  <c r="E7" i="24"/>
  <c r="AA7" i="24" s="1"/>
  <c r="S6" i="24"/>
  <c r="L6" i="24"/>
  <c r="E6" i="24"/>
  <c r="T182" i="24"/>
  <c r="M182" i="24"/>
  <c r="F182" i="24"/>
  <c r="T181" i="24"/>
  <c r="M181" i="24"/>
  <c r="F181" i="24"/>
  <c r="T180" i="24"/>
  <c r="M180" i="24"/>
  <c r="F180" i="24"/>
  <c r="T179" i="24"/>
  <c r="M179" i="24"/>
  <c r="F179" i="24"/>
  <c r="T178" i="24"/>
  <c r="M178" i="24"/>
  <c r="F178" i="24"/>
  <c r="T177" i="24"/>
  <c r="M177" i="24"/>
  <c r="F177" i="24"/>
  <c r="T176" i="24"/>
  <c r="M176" i="24"/>
  <c r="F176" i="24"/>
  <c r="T175" i="24"/>
  <c r="M175" i="24"/>
  <c r="F175" i="24"/>
  <c r="T277" i="24"/>
  <c r="M277" i="24"/>
  <c r="F277" i="24"/>
  <c r="T173" i="24"/>
  <c r="M173" i="24"/>
  <c r="F173" i="24"/>
  <c r="T172" i="24"/>
  <c r="M172" i="24"/>
  <c r="F172" i="24"/>
  <c r="T171" i="24"/>
  <c r="M171" i="24"/>
  <c r="F171" i="24"/>
  <c r="T170" i="24"/>
  <c r="M170" i="24"/>
  <c r="F170" i="24"/>
  <c r="T168" i="24"/>
  <c r="M168" i="24"/>
  <c r="F168" i="24"/>
  <c r="T167" i="24"/>
  <c r="M167" i="24"/>
  <c r="F167" i="24"/>
  <c r="T166" i="24"/>
  <c r="M166" i="24"/>
  <c r="F166" i="24"/>
  <c r="T165" i="24"/>
  <c r="M165" i="24"/>
  <c r="F165" i="24"/>
  <c r="T164" i="24"/>
  <c r="M164" i="24"/>
  <c r="F164" i="24"/>
  <c r="T163" i="24"/>
  <c r="M163" i="24"/>
  <c r="F163" i="24"/>
  <c r="T264" i="24"/>
  <c r="M264" i="24"/>
  <c r="F264" i="24"/>
  <c r="T161" i="24"/>
  <c r="M161" i="24"/>
  <c r="F161" i="24"/>
  <c r="T160" i="24"/>
  <c r="M160" i="24"/>
  <c r="F160" i="24"/>
  <c r="T231" i="24"/>
  <c r="M231" i="24"/>
  <c r="F231" i="24"/>
  <c r="T230" i="24"/>
  <c r="M230" i="24"/>
  <c r="F230" i="24"/>
  <c r="T229" i="24"/>
  <c r="M229" i="24"/>
  <c r="F229" i="24"/>
  <c r="T228" i="24"/>
  <c r="M228" i="24"/>
  <c r="F228" i="24"/>
  <c r="T225" i="24"/>
  <c r="M225" i="24"/>
  <c r="F225" i="24"/>
  <c r="T154" i="24"/>
  <c r="M154" i="24"/>
  <c r="F154" i="24"/>
  <c r="T153" i="24"/>
  <c r="M153" i="24"/>
  <c r="F153" i="24"/>
  <c r="T152" i="24"/>
  <c r="M152" i="24"/>
  <c r="F152" i="24"/>
  <c r="T151" i="24"/>
  <c r="M151" i="24"/>
  <c r="F151" i="24"/>
  <c r="T149" i="24"/>
  <c r="M149" i="24"/>
  <c r="F149" i="24"/>
  <c r="T148" i="24"/>
  <c r="M148" i="24"/>
  <c r="F148" i="24"/>
  <c r="T150" i="24"/>
  <c r="M150" i="24"/>
  <c r="F150" i="24"/>
  <c r="T147" i="24"/>
  <c r="M147" i="24"/>
  <c r="F147" i="24"/>
  <c r="T146" i="24"/>
  <c r="M146" i="24"/>
  <c r="F146" i="24"/>
  <c r="T145" i="24"/>
  <c r="M145" i="24"/>
  <c r="F145" i="24"/>
  <c r="T144" i="24"/>
  <c r="M144" i="24"/>
  <c r="F144" i="24"/>
  <c r="T143" i="24"/>
  <c r="M143" i="24"/>
  <c r="F143" i="24"/>
  <c r="T142" i="24"/>
  <c r="M142" i="24"/>
  <c r="F142" i="24"/>
  <c r="T263" i="24"/>
  <c r="M263" i="24"/>
  <c r="F263" i="24"/>
  <c r="T140" i="24"/>
  <c r="M140" i="24"/>
  <c r="F140" i="24"/>
  <c r="T276" i="24"/>
  <c r="M276" i="24"/>
  <c r="F276" i="24"/>
  <c r="T136" i="24"/>
  <c r="M136" i="24"/>
  <c r="F136" i="24"/>
  <c r="T135" i="24"/>
  <c r="M135" i="24"/>
  <c r="F135" i="24"/>
  <c r="T133" i="24"/>
  <c r="M133" i="24"/>
  <c r="F133" i="24"/>
  <c r="T296" i="24"/>
  <c r="M296" i="24"/>
  <c r="T132" i="24"/>
  <c r="M132" i="24"/>
  <c r="F132" i="24"/>
  <c r="T131" i="24"/>
  <c r="M131" i="24"/>
  <c r="F131" i="24"/>
  <c r="T130" i="24"/>
  <c r="M130" i="24"/>
  <c r="F130" i="24"/>
  <c r="T128" i="24"/>
  <c r="M128" i="24"/>
  <c r="F128" i="24"/>
  <c r="T127" i="24"/>
  <c r="M127" i="24"/>
  <c r="F127" i="24"/>
  <c r="T126" i="24"/>
  <c r="M126" i="24"/>
  <c r="F126" i="24"/>
  <c r="T254" i="24"/>
  <c r="M254" i="24"/>
  <c r="F254" i="24"/>
  <c r="T253" i="24"/>
  <c r="M253" i="24"/>
  <c r="F253" i="24"/>
  <c r="T251" i="24"/>
  <c r="M251" i="24"/>
  <c r="F251" i="24"/>
  <c r="T250" i="24"/>
  <c r="M250" i="24"/>
  <c r="F250" i="24"/>
  <c r="T249" i="24"/>
  <c r="M249" i="24"/>
  <c r="F249" i="24"/>
  <c r="T247" i="24"/>
  <c r="M247" i="24"/>
  <c r="F247" i="24"/>
  <c r="T246" i="24"/>
  <c r="M246" i="24"/>
  <c r="F246" i="24"/>
  <c r="T117" i="24"/>
  <c r="M117" i="24"/>
  <c r="F117" i="24"/>
  <c r="T116" i="24"/>
  <c r="M116" i="24"/>
  <c r="F116" i="24"/>
  <c r="T274" i="24"/>
  <c r="M274" i="24"/>
  <c r="F274" i="24"/>
  <c r="T112" i="24"/>
  <c r="M112" i="24"/>
  <c r="F112" i="24"/>
  <c r="T111" i="24"/>
  <c r="M111" i="24"/>
  <c r="F111" i="24"/>
  <c r="T273" i="24"/>
  <c r="M273" i="24"/>
  <c r="F273" i="24"/>
  <c r="T108" i="24"/>
  <c r="M108" i="24"/>
  <c r="F108" i="24"/>
  <c r="T106" i="24"/>
  <c r="M106" i="24"/>
  <c r="F106" i="24"/>
  <c r="T105" i="24"/>
  <c r="M105" i="24"/>
  <c r="F105" i="24"/>
  <c r="T104" i="24"/>
  <c r="M104" i="24"/>
  <c r="F104" i="24"/>
  <c r="T103" i="24"/>
  <c r="M103" i="24"/>
  <c r="F103" i="24"/>
  <c r="T207" i="24"/>
  <c r="M207" i="24"/>
  <c r="F207" i="24"/>
  <c r="T102" i="24"/>
  <c r="M102" i="24"/>
  <c r="F102" i="24"/>
  <c r="T101" i="24"/>
  <c r="M101" i="24"/>
  <c r="F101" i="24"/>
  <c r="T99" i="24"/>
  <c r="M99" i="24"/>
  <c r="F99" i="24"/>
  <c r="T100" i="24"/>
  <c r="M100" i="24"/>
  <c r="F100" i="24"/>
  <c r="T98" i="24"/>
  <c r="M98" i="24"/>
  <c r="F98" i="24"/>
  <c r="T97" i="24"/>
  <c r="M97" i="24"/>
  <c r="F97" i="24"/>
  <c r="T96" i="24"/>
  <c r="M96" i="24"/>
  <c r="F96" i="24"/>
  <c r="T95" i="24"/>
  <c r="M95" i="24"/>
  <c r="F95" i="24"/>
  <c r="T94" i="24"/>
  <c r="M94" i="24"/>
  <c r="F94" i="24"/>
  <c r="T93" i="24"/>
  <c r="M93" i="24"/>
  <c r="F93" i="24"/>
  <c r="T92" i="24"/>
  <c r="M92" i="24"/>
  <c r="F92" i="24"/>
  <c r="T90" i="24"/>
  <c r="M90" i="24"/>
  <c r="F90" i="24"/>
  <c r="T89" i="24"/>
  <c r="M89" i="24"/>
  <c r="F89" i="24"/>
  <c r="T88" i="24"/>
  <c r="M88" i="24"/>
  <c r="F88" i="24"/>
  <c r="T244" i="24"/>
  <c r="M244" i="24"/>
  <c r="F244" i="24"/>
  <c r="T86" i="24"/>
  <c r="M86" i="24"/>
  <c r="F86" i="24"/>
  <c r="T85" i="24"/>
  <c r="M85" i="24"/>
  <c r="F85" i="24"/>
  <c r="T84" i="24"/>
  <c r="M84" i="24"/>
  <c r="F84" i="24"/>
  <c r="T83" i="24"/>
  <c r="M83" i="24"/>
  <c r="F83" i="24"/>
  <c r="T82" i="24"/>
  <c r="M82" i="24"/>
  <c r="F82" i="24"/>
  <c r="T81" i="24"/>
  <c r="M81" i="24"/>
  <c r="F81" i="24"/>
  <c r="T80" i="24"/>
  <c r="M80" i="24"/>
  <c r="F80" i="24"/>
  <c r="T79" i="24"/>
  <c r="M79" i="24"/>
  <c r="F79" i="24"/>
  <c r="T78" i="24"/>
  <c r="M78" i="24"/>
  <c r="F78" i="24"/>
  <c r="T77" i="24"/>
  <c r="M77" i="24"/>
  <c r="F77" i="24"/>
  <c r="T272" i="24"/>
  <c r="M272" i="24"/>
  <c r="F272" i="24"/>
  <c r="T76" i="24"/>
  <c r="M76" i="24"/>
  <c r="F76" i="24"/>
  <c r="T75" i="24"/>
  <c r="M75" i="24"/>
  <c r="F75" i="24"/>
  <c r="T74" i="24"/>
  <c r="M74" i="24"/>
  <c r="F74" i="24"/>
  <c r="T262" i="24"/>
  <c r="M262" i="24"/>
  <c r="F262" i="24"/>
  <c r="T243" i="24"/>
  <c r="M243" i="24"/>
  <c r="F243" i="24"/>
  <c r="T73" i="24"/>
  <c r="M73" i="24"/>
  <c r="F73" i="24"/>
  <c r="T72" i="24"/>
  <c r="M72" i="24"/>
  <c r="F72" i="24"/>
  <c r="T71" i="24"/>
  <c r="M71" i="24"/>
  <c r="F71" i="24"/>
  <c r="T70" i="24"/>
  <c r="M70" i="24"/>
  <c r="F70" i="24"/>
  <c r="T287" i="24"/>
  <c r="M287" i="24"/>
  <c r="T68" i="24"/>
  <c r="M68" i="24"/>
  <c r="F68" i="24"/>
  <c r="T67" i="24"/>
  <c r="M67" i="24"/>
  <c r="F67" i="24"/>
  <c r="T66" i="24"/>
  <c r="M66" i="24"/>
  <c r="F66" i="24"/>
  <c r="T261" i="24"/>
  <c r="M261" i="24"/>
  <c r="F261" i="24"/>
  <c r="T64" i="24"/>
  <c r="M64" i="24"/>
  <c r="F64" i="24"/>
  <c r="T63" i="24"/>
  <c r="M63" i="24"/>
  <c r="F63" i="24"/>
  <c r="T62" i="24"/>
  <c r="M62" i="24"/>
  <c r="F62" i="24"/>
  <c r="T61" i="24"/>
  <c r="M61" i="24"/>
  <c r="F61" i="24"/>
  <c r="T59" i="24"/>
  <c r="M59" i="24"/>
  <c r="F59" i="24"/>
  <c r="T58" i="24"/>
  <c r="M58" i="24"/>
  <c r="F58" i="24"/>
  <c r="T57" i="24"/>
  <c r="M57" i="24"/>
  <c r="F57" i="24"/>
  <c r="T56" i="24"/>
  <c r="M56" i="24"/>
  <c r="F56" i="24"/>
  <c r="T55" i="24"/>
  <c r="M55" i="24"/>
  <c r="F55" i="24"/>
  <c r="T54" i="24"/>
  <c r="M54" i="24"/>
  <c r="F54" i="24"/>
  <c r="T270" i="24"/>
  <c r="M270" i="24"/>
  <c r="F270" i="24"/>
  <c r="T269" i="24"/>
  <c r="M269" i="24"/>
  <c r="F269" i="24"/>
  <c r="T268" i="24"/>
  <c r="M268" i="24"/>
  <c r="F268" i="24"/>
  <c r="T267" i="24"/>
  <c r="M267" i="24"/>
  <c r="F267" i="24"/>
  <c r="T48" i="24"/>
  <c r="M48" i="24"/>
  <c r="F48" i="24"/>
  <c r="T47" i="24"/>
  <c r="M47" i="24"/>
  <c r="F47" i="24"/>
  <c r="T46" i="24"/>
  <c r="M46" i="24"/>
  <c r="F46" i="24"/>
  <c r="T45" i="24"/>
  <c r="M45" i="24"/>
  <c r="F45" i="24"/>
  <c r="T44" i="24"/>
  <c r="M44" i="24"/>
  <c r="F44" i="24"/>
  <c r="T43" i="24"/>
  <c r="M43" i="24"/>
  <c r="F43" i="24"/>
  <c r="T259" i="24"/>
  <c r="M259" i="24"/>
  <c r="F259" i="24"/>
  <c r="T41" i="24"/>
  <c r="M41" i="24"/>
  <c r="F41" i="24"/>
  <c r="T40" i="24"/>
  <c r="M40" i="24"/>
  <c r="F40" i="24"/>
  <c r="T39" i="24"/>
  <c r="M39" i="24"/>
  <c r="F39" i="24"/>
  <c r="T38" i="24"/>
  <c r="M38" i="24"/>
  <c r="F38" i="24"/>
  <c r="T37" i="24"/>
  <c r="M37" i="24"/>
  <c r="F37" i="24"/>
  <c r="T36" i="24"/>
  <c r="M36" i="24"/>
  <c r="F36" i="24"/>
  <c r="T239" i="24"/>
  <c r="M239" i="24"/>
  <c r="F239" i="24"/>
  <c r="T233" i="24"/>
  <c r="M233" i="24"/>
  <c r="F233" i="24"/>
  <c r="T257" i="24"/>
  <c r="M257" i="24"/>
  <c r="F257" i="24"/>
  <c r="T31" i="24"/>
  <c r="M31" i="24"/>
  <c r="F31" i="24"/>
  <c r="T256" i="24"/>
  <c r="M256" i="24"/>
  <c r="F256" i="24"/>
  <c r="T28" i="24"/>
  <c r="M28" i="24"/>
  <c r="F28" i="24"/>
  <c r="T27" i="24"/>
  <c r="M27" i="24"/>
  <c r="F27" i="24"/>
  <c r="T285" i="24"/>
  <c r="M285" i="24"/>
  <c r="T25" i="24"/>
  <c r="M25" i="24"/>
  <c r="F25" i="24"/>
  <c r="T284" i="24"/>
  <c r="M284" i="24"/>
  <c r="T23" i="24"/>
  <c r="M23" i="24"/>
  <c r="F23" i="24"/>
  <c r="T22" i="24"/>
  <c r="M22" i="24"/>
  <c r="F22" i="24"/>
  <c r="T21" i="24"/>
  <c r="M21" i="24"/>
  <c r="F21" i="24"/>
  <c r="T20" i="24"/>
  <c r="M20" i="24"/>
  <c r="F20" i="24"/>
  <c r="T7" i="24"/>
  <c r="M7" i="24"/>
  <c r="F7" i="24"/>
  <c r="M6" i="24"/>
  <c r="F6" i="24"/>
  <c r="AB7" i="24" l="1"/>
  <c r="AB21" i="24"/>
  <c r="AB23" i="24"/>
  <c r="AB25" i="24"/>
  <c r="AB27" i="24"/>
  <c r="AB257" i="24"/>
  <c r="AB239" i="24"/>
  <c r="AB37" i="24"/>
  <c r="AB39" i="24"/>
  <c r="AB41" i="24"/>
  <c r="AB43" i="24"/>
  <c r="AB45" i="24"/>
  <c r="AB47" i="24"/>
  <c r="AB267" i="24"/>
  <c r="AB18" i="24"/>
  <c r="AB6" i="24"/>
  <c r="AB17" i="24"/>
  <c r="AB237" i="24"/>
  <c r="AB235" i="24"/>
  <c r="AB265" i="24"/>
  <c r="AB241" i="24"/>
  <c r="AB242" i="24"/>
  <c r="AB234" i="24"/>
  <c r="AB240" i="24"/>
  <c r="AB236" i="24"/>
  <c r="AB238" i="24"/>
  <c r="AB129" i="24"/>
  <c r="AX7" i="24"/>
  <c r="AI7" i="24"/>
  <c r="AX21" i="24"/>
  <c r="AI21" i="24"/>
  <c r="F285" i="24"/>
  <c r="AB285" i="24" s="1"/>
  <c r="BE285" i="24"/>
  <c r="AB36" i="24"/>
  <c r="BE36" i="24"/>
  <c r="AX39" i="24"/>
  <c r="AI39" i="24"/>
  <c r="AX41" i="24"/>
  <c r="AI41" i="24"/>
  <c r="AX43" i="24"/>
  <c r="AI43" i="24"/>
  <c r="AB46" i="24"/>
  <c r="AX47" i="24"/>
  <c r="AI47" i="24"/>
  <c r="AB268" i="24"/>
  <c r="BE270" i="24"/>
  <c r="AX56" i="24"/>
  <c r="AI56" i="24"/>
  <c r="BE57" i="24"/>
  <c r="BE59" i="24"/>
  <c r="AB66" i="24"/>
  <c r="AI287" i="24"/>
  <c r="AB72" i="24"/>
  <c r="BE243" i="24"/>
  <c r="AX262" i="24"/>
  <c r="AI262" i="24"/>
  <c r="BE74" i="24"/>
  <c r="AI272" i="24"/>
  <c r="AX272" i="24"/>
  <c r="AX78" i="24"/>
  <c r="AI78" i="24"/>
  <c r="AB83" i="24"/>
  <c r="AX93" i="24"/>
  <c r="AI93" i="24"/>
  <c r="AX95" i="24"/>
  <c r="AI95" i="24"/>
  <c r="AX97" i="24"/>
  <c r="AI97" i="24"/>
  <c r="BE98" i="24"/>
  <c r="AX100" i="24"/>
  <c r="AI100" i="24"/>
  <c r="BE99" i="24"/>
  <c r="AX207" i="24"/>
  <c r="AI207" i="24"/>
  <c r="BE103" i="24"/>
  <c r="AB105" i="24"/>
  <c r="BE105" i="24"/>
  <c r="AX116" i="24"/>
  <c r="AI116" i="24"/>
  <c r="AX246" i="24"/>
  <c r="AI246" i="24"/>
  <c r="BE247" i="24"/>
  <c r="BE250" i="24"/>
  <c r="BE253" i="24"/>
  <c r="AX254" i="24"/>
  <c r="AI254" i="24"/>
  <c r="AX127" i="24"/>
  <c r="AI127" i="24"/>
  <c r="F296" i="24"/>
  <c r="AB296" i="24" s="1"/>
  <c r="AX133" i="24"/>
  <c r="AI133" i="24"/>
  <c r="AX136" i="24"/>
  <c r="AI136" i="24"/>
  <c r="AB143" i="24"/>
  <c r="AB145" i="24"/>
  <c r="BE145" i="24"/>
  <c r="AX150" i="24"/>
  <c r="AI150" i="24"/>
  <c r="AX149" i="24"/>
  <c r="AI149" i="24"/>
  <c r="AX152" i="24"/>
  <c r="AI152" i="24"/>
  <c r="BE153" i="24"/>
  <c r="AB229" i="24"/>
  <c r="AB231" i="24"/>
  <c r="BE231" i="24"/>
  <c r="AX160" i="24"/>
  <c r="AI160" i="24"/>
  <c r="AB161" i="24"/>
  <c r="BE161" i="24"/>
  <c r="AX264" i="24"/>
  <c r="AI264" i="24"/>
  <c r="AB163" i="24"/>
  <c r="BE163" i="24"/>
  <c r="AX164" i="24"/>
  <c r="AI164" i="24"/>
  <c r="F322" i="24"/>
  <c r="AB165" i="24"/>
  <c r="T322" i="24"/>
  <c r="BE165" i="24"/>
  <c r="AX166" i="24"/>
  <c r="AI166" i="24"/>
  <c r="AB167" i="24"/>
  <c r="BE167" i="24"/>
  <c r="M323" i="24"/>
  <c r="AX168" i="24"/>
  <c r="AI168" i="24"/>
  <c r="AB170" i="24"/>
  <c r="BE170" i="24"/>
  <c r="M324" i="24"/>
  <c r="AX171" i="24"/>
  <c r="AI171" i="24"/>
  <c r="AB172" i="24"/>
  <c r="BE172" i="24"/>
  <c r="AX173" i="24"/>
  <c r="AI173" i="24"/>
  <c r="AB277" i="24"/>
  <c r="BE277" i="24"/>
  <c r="AX175" i="24"/>
  <c r="AI175" i="24"/>
  <c r="AB176" i="24"/>
  <c r="BE176" i="24"/>
  <c r="AX177" i="24"/>
  <c r="AI177" i="24"/>
  <c r="AB178" i="24"/>
  <c r="BE178" i="24"/>
  <c r="AX179" i="24"/>
  <c r="AI179" i="24"/>
  <c r="AB180" i="24"/>
  <c r="BE180" i="24"/>
  <c r="AX181" i="24"/>
  <c r="AI181" i="24"/>
  <c r="AB182" i="24"/>
  <c r="BE182" i="24"/>
  <c r="AH18" i="24"/>
  <c r="AH17" i="24"/>
  <c r="AH6" i="24"/>
  <c r="AW6" i="24"/>
  <c r="AH238" i="24"/>
  <c r="AH242" i="24"/>
  <c r="AH234" i="24"/>
  <c r="AH235" i="24"/>
  <c r="AH237" i="24"/>
  <c r="AH265" i="24"/>
  <c r="AH241" i="24"/>
  <c r="AH240" i="24"/>
  <c r="AH236" i="24"/>
  <c r="AH129" i="24"/>
  <c r="AO7" i="24"/>
  <c r="BD7" i="24"/>
  <c r="AW20" i="24"/>
  <c r="AH20" i="24"/>
  <c r="AO21" i="24"/>
  <c r="BD21" i="24"/>
  <c r="AW22" i="24"/>
  <c r="AH22" i="24"/>
  <c r="AA23" i="24"/>
  <c r="AO23" i="24"/>
  <c r="BD23" i="24"/>
  <c r="AW284" i="24"/>
  <c r="AH284" i="24"/>
  <c r="AA25" i="24"/>
  <c r="AO25" i="24"/>
  <c r="BD25" i="24"/>
  <c r="AW285" i="24"/>
  <c r="AH285" i="24"/>
  <c r="AA27" i="24"/>
  <c r="AO27" i="24"/>
  <c r="BD27" i="24"/>
  <c r="L311" i="24"/>
  <c r="AW28" i="24"/>
  <c r="AH28" i="24"/>
  <c r="E193" i="17"/>
  <c r="E193" i="24" s="1"/>
  <c r="AA193" i="24" s="1"/>
  <c r="E256" i="24"/>
  <c r="AA256" i="24" s="1"/>
  <c r="AO256" i="24"/>
  <c r="BD256" i="24"/>
  <c r="AH31" i="24"/>
  <c r="AW31" i="24"/>
  <c r="AA257" i="24"/>
  <c r="BD257" i="24"/>
  <c r="AO257" i="24"/>
  <c r="AH233" i="24"/>
  <c r="AA239" i="24"/>
  <c r="BD239" i="24"/>
  <c r="AO239" i="24"/>
  <c r="AW36" i="24"/>
  <c r="AH36" i="24"/>
  <c r="AA37" i="24"/>
  <c r="AO37" i="24"/>
  <c r="BD37" i="24"/>
  <c r="AW38" i="24"/>
  <c r="AH38" i="24"/>
  <c r="AA39" i="24"/>
  <c r="AO39" i="24"/>
  <c r="BD39" i="24"/>
  <c r="AW40" i="24"/>
  <c r="AH40" i="24"/>
  <c r="AA41" i="24"/>
  <c r="AO41" i="24"/>
  <c r="BD41" i="24"/>
  <c r="AW259" i="24"/>
  <c r="AH259" i="24"/>
  <c r="AA43" i="24"/>
  <c r="AO43" i="24"/>
  <c r="BD43" i="24"/>
  <c r="AW44" i="24"/>
  <c r="AH44" i="24"/>
  <c r="AA45" i="24"/>
  <c r="AO45" i="24"/>
  <c r="BD45" i="24"/>
  <c r="AW46" i="24"/>
  <c r="AH46" i="24"/>
  <c r="AA47" i="24"/>
  <c r="AO47" i="24"/>
  <c r="BD47" i="24"/>
  <c r="AW48" i="24"/>
  <c r="AH48" i="24"/>
  <c r="AA267" i="24"/>
  <c r="AO267" i="24"/>
  <c r="BD267" i="24"/>
  <c r="AW268" i="24"/>
  <c r="AH268" i="24"/>
  <c r="AA269" i="24"/>
  <c r="BD269" i="24"/>
  <c r="AO269" i="24"/>
  <c r="AW270" i="24"/>
  <c r="AH270" i="24"/>
  <c r="AA54" i="24"/>
  <c r="BD54" i="24"/>
  <c r="AO54" i="24"/>
  <c r="AH55" i="24"/>
  <c r="AW55" i="24"/>
  <c r="AA56" i="24"/>
  <c r="AO56" i="24"/>
  <c r="BD56" i="24"/>
  <c r="AW57" i="24"/>
  <c r="AH57" i="24"/>
  <c r="AA58" i="24"/>
  <c r="BD58" i="24"/>
  <c r="AO58" i="24"/>
  <c r="AH59" i="24"/>
  <c r="AW59" i="24"/>
  <c r="AA61" i="24"/>
  <c r="AO61" i="24"/>
  <c r="BD61" i="24"/>
  <c r="AW62" i="24"/>
  <c r="AH62" i="24"/>
  <c r="AA63" i="24"/>
  <c r="AO63" i="24"/>
  <c r="BD63" i="24"/>
  <c r="AW64" i="24"/>
  <c r="AH64" i="24"/>
  <c r="AA261" i="24"/>
  <c r="AO261" i="24"/>
  <c r="BD261" i="24"/>
  <c r="AW66" i="24"/>
  <c r="AH66" i="24"/>
  <c r="AA67" i="24"/>
  <c r="AO67" i="24"/>
  <c r="BD67" i="24"/>
  <c r="AW68" i="24"/>
  <c r="AH68" i="24"/>
  <c r="AA287" i="24"/>
  <c r="AO287" i="24"/>
  <c r="BD287" i="24"/>
  <c r="AW70" i="24"/>
  <c r="AH70" i="24"/>
  <c r="AA71" i="24"/>
  <c r="AO71" i="24"/>
  <c r="BD71" i="24"/>
  <c r="AW72" i="24"/>
  <c r="AH72" i="24"/>
  <c r="AA73" i="24"/>
  <c r="AO73" i="24"/>
  <c r="BD73" i="24"/>
  <c r="AW243" i="24"/>
  <c r="AH243" i="24"/>
  <c r="AA262" i="24"/>
  <c r="BD262" i="24"/>
  <c r="AO262" i="24"/>
  <c r="AW74" i="24"/>
  <c r="AH74" i="24"/>
  <c r="AA75" i="24"/>
  <c r="AO75" i="24"/>
  <c r="BD75" i="24"/>
  <c r="AW76" i="24"/>
  <c r="AH76" i="24"/>
  <c r="AA272" i="24"/>
  <c r="AO272" i="24"/>
  <c r="BD272" i="24"/>
  <c r="AH77" i="24"/>
  <c r="AW77" i="24"/>
  <c r="AA78" i="24"/>
  <c r="BD78" i="24"/>
  <c r="AO78" i="24"/>
  <c r="AH79" i="24"/>
  <c r="L314" i="24"/>
  <c r="AW79" i="24"/>
  <c r="AA80" i="24"/>
  <c r="AO80" i="24"/>
  <c r="BD80" i="24"/>
  <c r="AW81" i="24"/>
  <c r="AH81" i="24"/>
  <c r="AA82" i="24"/>
  <c r="BD82" i="24"/>
  <c r="AO82" i="24"/>
  <c r="AH83" i="24"/>
  <c r="AW83" i="24"/>
  <c r="AA84" i="24"/>
  <c r="AO84" i="24"/>
  <c r="BD84" i="24"/>
  <c r="AH85" i="24"/>
  <c r="AW85" i="24"/>
  <c r="AA86" i="24"/>
  <c r="BD86" i="24"/>
  <c r="AO86" i="24"/>
  <c r="AW244" i="24"/>
  <c r="AH244" i="24"/>
  <c r="AA88" i="24"/>
  <c r="AO88" i="24"/>
  <c r="BD88" i="24"/>
  <c r="AW89" i="24"/>
  <c r="AH89" i="24"/>
  <c r="AA90" i="24"/>
  <c r="BD90" i="24"/>
  <c r="AO90" i="24"/>
  <c r="L315" i="24"/>
  <c r="AW92" i="24"/>
  <c r="AH92" i="24"/>
  <c r="AA93" i="24"/>
  <c r="AO93" i="24"/>
  <c r="BD93" i="24"/>
  <c r="AW94" i="24"/>
  <c r="AH94" i="24"/>
  <c r="AA95" i="24"/>
  <c r="AO95" i="24"/>
  <c r="BD95" i="24"/>
  <c r="AW96" i="24"/>
  <c r="AH96" i="24"/>
  <c r="AA97" i="24"/>
  <c r="AO97" i="24"/>
  <c r="BD97" i="24"/>
  <c r="AW98" i="24"/>
  <c r="AH98" i="24"/>
  <c r="AA100" i="24"/>
  <c r="BD100" i="24"/>
  <c r="AO100" i="24"/>
  <c r="AH99" i="24"/>
  <c r="AW99" i="24"/>
  <c r="AA101" i="24"/>
  <c r="AO101" i="24"/>
  <c r="BD101" i="24"/>
  <c r="AW102" i="24"/>
  <c r="AH102" i="24"/>
  <c r="AA207" i="24"/>
  <c r="AO207" i="24"/>
  <c r="BD207" i="24"/>
  <c r="AH103" i="24"/>
  <c r="AW103" i="24"/>
  <c r="AA104" i="24"/>
  <c r="BD104" i="24"/>
  <c r="AO104" i="24"/>
  <c r="AW105" i="24"/>
  <c r="AH105" i="24"/>
  <c r="AA106" i="24"/>
  <c r="E316" i="24"/>
  <c r="AA316" i="24" s="1"/>
  <c r="S316" i="24"/>
  <c r="BD106" i="24"/>
  <c r="AO106" i="24"/>
  <c r="AW108" i="24"/>
  <c r="AH108" i="24"/>
  <c r="AA273" i="24"/>
  <c r="BD273" i="24"/>
  <c r="AO273" i="24"/>
  <c r="AH111" i="24"/>
  <c r="AW111" i="24"/>
  <c r="AA112" i="24"/>
  <c r="BD112" i="24"/>
  <c r="AO112" i="24"/>
  <c r="AW274" i="24"/>
  <c r="AH274" i="24"/>
  <c r="AA116" i="24"/>
  <c r="BD116" i="24"/>
  <c r="AO116" i="24"/>
  <c r="AH117" i="24"/>
  <c r="AW117" i="24"/>
  <c r="E192" i="17"/>
  <c r="E192" i="24" s="1"/>
  <c r="AA192" i="24" s="1"/>
  <c r="E246" i="24"/>
  <c r="AA246" i="24" s="1"/>
  <c r="BD246" i="24"/>
  <c r="AO246" i="24"/>
  <c r="AW247" i="24"/>
  <c r="AH247" i="24"/>
  <c r="AA249" i="24"/>
  <c r="AO249" i="24"/>
  <c r="BD249" i="24"/>
  <c r="AW250" i="24"/>
  <c r="AH250" i="24"/>
  <c r="AA251" i="24"/>
  <c r="AO251" i="24"/>
  <c r="BD251" i="24"/>
  <c r="AW253" i="24"/>
  <c r="AH253" i="24"/>
  <c r="AA254" i="24"/>
  <c r="BD254" i="24"/>
  <c r="AO254" i="24"/>
  <c r="L318" i="24"/>
  <c r="AW126" i="24"/>
  <c r="AH126" i="24"/>
  <c r="AA127" i="24"/>
  <c r="AO127" i="24"/>
  <c r="BD127" i="24"/>
  <c r="AW128" i="24"/>
  <c r="AH128" i="24"/>
  <c r="AA130" i="24"/>
  <c r="BD130" i="24"/>
  <c r="AO130" i="24"/>
  <c r="AH131" i="24"/>
  <c r="AW131" i="24"/>
  <c r="AA132" i="24"/>
  <c r="BD132" i="24"/>
  <c r="AO132" i="24"/>
  <c r="AW296" i="24"/>
  <c r="AH296" i="24"/>
  <c r="AA133" i="24"/>
  <c r="AO133" i="24"/>
  <c r="BD133" i="24"/>
  <c r="AH135" i="24"/>
  <c r="AW135" i="24"/>
  <c r="AA136" i="24"/>
  <c r="BD136" i="24"/>
  <c r="AO136" i="24"/>
  <c r="AW276" i="24"/>
  <c r="AH276" i="24"/>
  <c r="AA140" i="24"/>
  <c r="BD140" i="24"/>
  <c r="AO140" i="24"/>
  <c r="AW263" i="24"/>
  <c r="AH263" i="24"/>
  <c r="AA142" i="24"/>
  <c r="BD142" i="24"/>
  <c r="AO142" i="24"/>
  <c r="AW143" i="24"/>
  <c r="AH143" i="24"/>
  <c r="E320" i="24"/>
  <c r="AA320" i="24" s="1"/>
  <c r="AA144" i="24"/>
  <c r="S320" i="24"/>
  <c r="BD144" i="24"/>
  <c r="AO144" i="24"/>
  <c r="AW145" i="24"/>
  <c r="AH145" i="24"/>
  <c r="AA146" i="24"/>
  <c r="BD146" i="24"/>
  <c r="AO146" i="24"/>
  <c r="AW147" i="24"/>
  <c r="AH147" i="24"/>
  <c r="AA150" i="24"/>
  <c r="BD150" i="24"/>
  <c r="AO150" i="24"/>
  <c r="AW148" i="24"/>
  <c r="AH148" i="24"/>
  <c r="AA149" i="24"/>
  <c r="AO149" i="24"/>
  <c r="BD149" i="24"/>
  <c r="AW151" i="24"/>
  <c r="AH151" i="24"/>
  <c r="AA152" i="24"/>
  <c r="BD152" i="24"/>
  <c r="AO152" i="24"/>
  <c r="AW153" i="24"/>
  <c r="AH153" i="24"/>
  <c r="AA154" i="24"/>
  <c r="BD154" i="24"/>
  <c r="AO154" i="24"/>
  <c r="AW225" i="24"/>
  <c r="AH225" i="24"/>
  <c r="AA228" i="24"/>
  <c r="BD228" i="24"/>
  <c r="AO228" i="24"/>
  <c r="AW229" i="24"/>
  <c r="AH229" i="24"/>
  <c r="AA230" i="24"/>
  <c r="AO230" i="24"/>
  <c r="BD230" i="24"/>
  <c r="AW231" i="24"/>
  <c r="AH231" i="24"/>
  <c r="AA160" i="24"/>
  <c r="BD160" i="24"/>
  <c r="AO160" i="24"/>
  <c r="AW161" i="24"/>
  <c r="AH161" i="24"/>
  <c r="AA264" i="24"/>
  <c r="BD264" i="24"/>
  <c r="AO264" i="24"/>
  <c r="AW163" i="24"/>
  <c r="AH163" i="24"/>
  <c r="AA164" i="24"/>
  <c r="BD164" i="24"/>
  <c r="AO164" i="24"/>
  <c r="L322" i="24"/>
  <c r="AW165" i="24"/>
  <c r="AH165" i="24"/>
  <c r="AA166" i="24"/>
  <c r="BD166" i="24"/>
  <c r="AO166" i="24"/>
  <c r="AW167" i="24"/>
  <c r="AH167" i="24"/>
  <c r="E323" i="24"/>
  <c r="AA323" i="24" s="1"/>
  <c r="AA168" i="24"/>
  <c r="S323" i="24"/>
  <c r="BD168" i="24"/>
  <c r="AO168" i="24"/>
  <c r="AW170" i="24"/>
  <c r="AH170" i="24"/>
  <c r="AA171" i="24"/>
  <c r="E324" i="24"/>
  <c r="AA324" i="24" s="1"/>
  <c r="AO171" i="24"/>
  <c r="S324" i="24"/>
  <c r="BD171" i="24"/>
  <c r="AH172" i="24"/>
  <c r="AW172" i="24"/>
  <c r="AA173" i="24"/>
  <c r="AO173" i="24"/>
  <c r="BD173" i="24"/>
  <c r="AW277" i="24"/>
  <c r="AH277" i="24"/>
  <c r="AA175" i="24"/>
  <c r="AO175" i="24"/>
  <c r="BD175" i="24"/>
  <c r="AH176" i="24"/>
  <c r="AW176" i="24"/>
  <c r="AA177" i="24"/>
  <c r="AO177" i="24"/>
  <c r="BD177" i="24"/>
  <c r="AW178" i="24"/>
  <c r="AH178" i="24"/>
  <c r="AA179" i="24"/>
  <c r="AO179" i="24"/>
  <c r="BD179" i="24"/>
  <c r="AW180" i="24"/>
  <c r="AH180" i="24"/>
  <c r="AA181" i="24"/>
  <c r="AO181" i="24"/>
  <c r="BD181" i="24"/>
  <c r="AW182" i="24"/>
  <c r="AH182" i="24"/>
  <c r="T6" i="24"/>
  <c r="AP105" i="24" s="1"/>
  <c r="AB20" i="24"/>
  <c r="BE20" i="24"/>
  <c r="AB22" i="24"/>
  <c r="BE22" i="24"/>
  <c r="AX23" i="24"/>
  <c r="AI23" i="24"/>
  <c r="F284" i="24"/>
  <c r="AB284" i="24" s="1"/>
  <c r="BE284" i="24"/>
  <c r="AX25" i="24"/>
  <c r="AI25" i="24"/>
  <c r="AX27" i="24"/>
  <c r="AI27" i="24"/>
  <c r="F311" i="24"/>
  <c r="AB28" i="24"/>
  <c r="T311" i="24"/>
  <c r="BE28" i="24"/>
  <c r="AX256" i="24"/>
  <c r="AI256" i="24"/>
  <c r="AB31" i="24"/>
  <c r="AP31" i="24"/>
  <c r="BE31" i="24"/>
  <c r="AX257" i="24"/>
  <c r="AI257" i="24"/>
  <c r="BE233" i="24"/>
  <c r="AX239" i="24"/>
  <c r="AI239" i="24"/>
  <c r="AX37" i="24"/>
  <c r="AI37" i="24"/>
  <c r="AB38" i="24"/>
  <c r="BE38" i="24"/>
  <c r="AB40" i="24"/>
  <c r="BE40" i="24"/>
  <c r="AB259" i="24"/>
  <c r="BE259" i="24"/>
  <c r="AB44" i="24"/>
  <c r="BE44" i="24"/>
  <c r="AX45" i="24"/>
  <c r="AI45" i="24"/>
  <c r="BE46" i="24"/>
  <c r="AB48" i="24"/>
  <c r="BE48" i="24"/>
  <c r="AX267" i="24"/>
  <c r="AI267" i="24"/>
  <c r="BE268" i="24"/>
  <c r="AX269" i="24"/>
  <c r="AI269" i="24"/>
  <c r="AB270" i="24"/>
  <c r="AX54" i="24"/>
  <c r="AI54" i="24"/>
  <c r="AB55" i="24"/>
  <c r="BE55" i="24"/>
  <c r="AB57" i="24"/>
  <c r="AX58" i="24"/>
  <c r="AI58" i="24"/>
  <c r="AB59" i="24"/>
  <c r="AX61" i="24"/>
  <c r="AI61" i="24"/>
  <c r="AB62" i="24"/>
  <c r="BE62" i="24"/>
  <c r="AP62" i="24"/>
  <c r="AX63" i="24"/>
  <c r="AI63" i="24"/>
  <c r="AB64" i="24"/>
  <c r="BE64" i="24"/>
  <c r="AX261" i="24"/>
  <c r="AI261" i="24"/>
  <c r="BE66" i="24"/>
  <c r="AX67" i="24"/>
  <c r="AI67" i="24"/>
  <c r="AB68" i="24"/>
  <c r="BE68" i="24"/>
  <c r="AB70" i="24"/>
  <c r="BE70" i="24"/>
  <c r="AX71" i="24"/>
  <c r="AI71" i="24"/>
  <c r="BE72" i="24"/>
  <c r="AX73" i="24"/>
  <c r="AI73" i="24"/>
  <c r="AB243" i="24"/>
  <c r="AB74" i="24"/>
  <c r="AX75" i="24"/>
  <c r="AI75" i="24"/>
  <c r="AB76" i="24"/>
  <c r="BE76" i="24"/>
  <c r="AB77" i="24"/>
  <c r="BE77" i="24"/>
  <c r="F314" i="24"/>
  <c r="AB79" i="24"/>
  <c r="T314" i="24"/>
  <c r="BE79" i="24"/>
  <c r="AX80" i="24"/>
  <c r="AI80" i="24"/>
  <c r="AB81" i="24"/>
  <c r="BE81" i="24"/>
  <c r="AX82" i="24"/>
  <c r="AI82" i="24"/>
  <c r="BE83" i="24"/>
  <c r="AX84" i="24"/>
  <c r="AI84" i="24"/>
  <c r="AB85" i="24"/>
  <c r="BE85" i="24"/>
  <c r="AX86" i="24"/>
  <c r="AI86" i="24"/>
  <c r="AB244" i="24"/>
  <c r="BE244" i="24"/>
  <c r="AX88" i="24"/>
  <c r="AI88" i="24"/>
  <c r="AB89" i="24"/>
  <c r="BE89" i="24"/>
  <c r="AX90" i="24"/>
  <c r="AI90" i="24"/>
  <c r="F315" i="24"/>
  <c r="AB92" i="24"/>
  <c r="T315" i="24"/>
  <c r="BE92" i="24"/>
  <c r="AB94" i="24"/>
  <c r="BE94" i="24"/>
  <c r="AB96" i="24"/>
  <c r="BE96" i="24"/>
  <c r="AB98" i="24"/>
  <c r="AB99" i="24"/>
  <c r="AX101" i="24"/>
  <c r="AI101" i="24"/>
  <c r="AB102" i="24"/>
  <c r="BE102" i="24"/>
  <c r="AB103" i="24"/>
  <c r="AX104" i="24"/>
  <c r="AI104" i="24"/>
  <c r="M316" i="24"/>
  <c r="AX106" i="24"/>
  <c r="AI106" i="24"/>
  <c r="AB108" i="24"/>
  <c r="BE108" i="24"/>
  <c r="AX273" i="24"/>
  <c r="AI273" i="24"/>
  <c r="AB111" i="24"/>
  <c r="BE111" i="24"/>
  <c r="AX112" i="24"/>
  <c r="AI112" i="24"/>
  <c r="AB274" i="24"/>
  <c r="BE274" i="24"/>
  <c r="AB117" i="24"/>
  <c r="BE117" i="24"/>
  <c r="AB247" i="24"/>
  <c r="AX249" i="24"/>
  <c r="AI249" i="24"/>
  <c r="AB250" i="24"/>
  <c r="AX251" i="24"/>
  <c r="AI251" i="24"/>
  <c r="AB253" i="24"/>
  <c r="F318" i="24"/>
  <c r="AB126" i="24"/>
  <c r="T318" i="24"/>
  <c r="BE126" i="24"/>
  <c r="AB128" i="24"/>
  <c r="BE128" i="24"/>
  <c r="AX130" i="24"/>
  <c r="AI130" i="24"/>
  <c r="AB131" i="24"/>
  <c r="AP131" i="24"/>
  <c r="BE131" i="24"/>
  <c r="AX132" i="24"/>
  <c r="AI132" i="24"/>
  <c r="AP296" i="24"/>
  <c r="BE296" i="24"/>
  <c r="AB135" i="24"/>
  <c r="BE135" i="24"/>
  <c r="AB276" i="24"/>
  <c r="BE276" i="24"/>
  <c r="AX140" i="24"/>
  <c r="AI140" i="24"/>
  <c r="AB263" i="24"/>
  <c r="BE263" i="24"/>
  <c r="AX142" i="24"/>
  <c r="AI142" i="24"/>
  <c r="BE143" i="24"/>
  <c r="M320" i="24"/>
  <c r="AX144" i="24"/>
  <c r="AI144" i="24"/>
  <c r="AX146" i="24"/>
  <c r="AI146" i="24"/>
  <c r="AB147" i="24"/>
  <c r="BE147" i="24"/>
  <c r="AB148" i="24"/>
  <c r="BE148" i="24"/>
  <c r="AB151" i="24"/>
  <c r="AP151" i="24"/>
  <c r="BE151" i="24"/>
  <c r="AB153" i="24"/>
  <c r="AX154" i="24"/>
  <c r="AI154" i="24"/>
  <c r="AB225" i="24"/>
  <c r="BE225" i="24"/>
  <c r="AX228" i="24"/>
  <c r="AI228" i="24"/>
  <c r="BE229" i="24"/>
  <c r="AX230" i="24"/>
  <c r="AI230" i="24"/>
  <c r="D191" i="17"/>
  <c r="H191" i="17"/>
  <c r="L191" i="17"/>
  <c r="AI17" i="24"/>
  <c r="AX6" i="24"/>
  <c r="AI18" i="24"/>
  <c r="AI6" i="24"/>
  <c r="AI237" i="24"/>
  <c r="AI265" i="24"/>
  <c r="AI240" i="24"/>
  <c r="AI234" i="24"/>
  <c r="AI241" i="24"/>
  <c r="AI238" i="24"/>
  <c r="AI242" i="24"/>
  <c r="AI236" i="24"/>
  <c r="AI235" i="24"/>
  <c r="AI129" i="24"/>
  <c r="BE7" i="24"/>
  <c r="AX20" i="24"/>
  <c r="AI20" i="24"/>
  <c r="BE21" i="24"/>
  <c r="AX22" i="24"/>
  <c r="AI22" i="24"/>
  <c r="BE23" i="24"/>
  <c r="AI284" i="24"/>
  <c r="AP25" i="24"/>
  <c r="BE25" i="24"/>
  <c r="AX285" i="24"/>
  <c r="AI285" i="24"/>
  <c r="AP27" i="24"/>
  <c r="BE27" i="24"/>
  <c r="M311" i="24"/>
  <c r="AX28" i="24"/>
  <c r="AI28" i="24"/>
  <c r="AB256" i="24"/>
  <c r="BE256" i="24"/>
  <c r="AX31" i="24"/>
  <c r="AI31" i="24"/>
  <c r="BE257" i="24"/>
  <c r="AX233" i="24"/>
  <c r="AI233" i="24"/>
  <c r="BE239" i="24"/>
  <c r="AX36" i="24"/>
  <c r="AI36" i="24"/>
  <c r="AP37" i="24"/>
  <c r="BE37" i="24"/>
  <c r="AX38" i="24"/>
  <c r="AI38" i="24"/>
  <c r="AP39" i="24"/>
  <c r="BE39" i="24"/>
  <c r="AX40" i="24"/>
  <c r="AI40" i="24"/>
  <c r="AP41" i="24"/>
  <c r="BE41" i="24"/>
  <c r="AX259" i="24"/>
  <c r="AI259" i="24"/>
  <c r="AP43" i="24"/>
  <c r="BE43" i="24"/>
  <c r="AX44" i="24"/>
  <c r="AI44" i="24"/>
  <c r="AP45" i="24"/>
  <c r="BE45" i="24"/>
  <c r="AX46" i="24"/>
  <c r="AI46" i="24"/>
  <c r="AP47" i="24"/>
  <c r="BE47" i="24"/>
  <c r="AX48" i="24"/>
  <c r="AI48" i="24"/>
  <c r="BE267" i="24"/>
  <c r="AX268" i="24"/>
  <c r="AI268" i="24"/>
  <c r="AB269" i="24"/>
  <c r="BE269" i="24"/>
  <c r="AX270" i="24"/>
  <c r="AI270" i="24"/>
  <c r="AB54" i="24"/>
  <c r="BE54" i="24"/>
  <c r="AP54" i="24"/>
  <c r="AX55" i="24"/>
  <c r="AI55" i="24"/>
  <c r="AB56" i="24"/>
  <c r="BE56" i="24"/>
  <c r="AX57" i="24"/>
  <c r="AI57" i="24"/>
  <c r="AB58" i="24"/>
  <c r="BE58" i="24"/>
  <c r="AX59" i="24"/>
  <c r="AI59" i="24"/>
  <c r="AB61" i="24"/>
  <c r="BE61" i="24"/>
  <c r="AX62" i="24"/>
  <c r="AI62" i="24"/>
  <c r="AB63" i="24"/>
  <c r="BE63" i="24"/>
  <c r="AX64" i="24"/>
  <c r="AI64" i="24"/>
  <c r="AB261" i="24"/>
  <c r="AP261" i="24"/>
  <c r="BE261" i="24"/>
  <c r="AX66" i="24"/>
  <c r="AI66" i="24"/>
  <c r="AB67" i="24"/>
  <c r="BE67" i="24"/>
  <c r="AX68" i="24"/>
  <c r="AI68" i="24"/>
  <c r="F287" i="24"/>
  <c r="AB287" i="24" s="1"/>
  <c r="BE287" i="24"/>
  <c r="AX70" i="24"/>
  <c r="AI70" i="24"/>
  <c r="AB71" i="24"/>
  <c r="BE71" i="24"/>
  <c r="AX72" i="24"/>
  <c r="AI72" i="24"/>
  <c r="AB73" i="24"/>
  <c r="BE73" i="24"/>
  <c r="AX243" i="24"/>
  <c r="AI243" i="24"/>
  <c r="AB262" i="24"/>
  <c r="BE262" i="24"/>
  <c r="AX74" i="24"/>
  <c r="AI74" i="24"/>
  <c r="AB75" i="24"/>
  <c r="BE75" i="24"/>
  <c r="AX76" i="24"/>
  <c r="AI76" i="24"/>
  <c r="AB272" i="24"/>
  <c r="BE272" i="24"/>
  <c r="AX77" i="24"/>
  <c r="AI77" i="24"/>
  <c r="AB78" i="24"/>
  <c r="BE78" i="24"/>
  <c r="M314" i="24"/>
  <c r="AX79" i="24"/>
  <c r="AI79" i="24"/>
  <c r="AB80" i="24"/>
  <c r="BE80" i="24"/>
  <c r="AP80" i="24"/>
  <c r="AX81" i="24"/>
  <c r="AI81" i="24"/>
  <c r="AB82" i="24"/>
  <c r="BE82" i="24"/>
  <c r="AX83" i="24"/>
  <c r="AI83" i="24"/>
  <c r="AB84" i="24"/>
  <c r="BE84" i="24"/>
  <c r="AX85" i="24"/>
  <c r="AI85" i="24"/>
  <c r="AB86" i="24"/>
  <c r="BE86" i="24"/>
  <c r="AX244" i="24"/>
  <c r="AI244" i="24"/>
  <c r="AB88" i="24"/>
  <c r="BE88" i="24"/>
  <c r="AX89" i="24"/>
  <c r="AI89" i="24"/>
  <c r="AB90" i="24"/>
  <c r="BE90" i="24"/>
  <c r="M315" i="24"/>
  <c r="AX92" i="24"/>
  <c r="AI92" i="24"/>
  <c r="AB93" i="24"/>
  <c r="AP93" i="24"/>
  <c r="BE93" i="24"/>
  <c r="AX94" i="24"/>
  <c r="AI94" i="24"/>
  <c r="AB95" i="24"/>
  <c r="BE95" i="24"/>
  <c r="AX96" i="24"/>
  <c r="AI96" i="24"/>
  <c r="AB97" i="24"/>
  <c r="BE97" i="24"/>
  <c r="AX98" i="24"/>
  <c r="AI98" i="24"/>
  <c r="AB100" i="24"/>
  <c r="BE100" i="24"/>
  <c r="AP100" i="24"/>
  <c r="AX99" i="24"/>
  <c r="AI99" i="24"/>
  <c r="AB101" i="24"/>
  <c r="AP101" i="24"/>
  <c r="BE101" i="24"/>
  <c r="AX102" i="24"/>
  <c r="AI102" i="24"/>
  <c r="AB207" i="24"/>
  <c r="BE207" i="24"/>
  <c r="AX103" i="24"/>
  <c r="AI103" i="24"/>
  <c r="AB104" i="24"/>
  <c r="BE104" i="24"/>
  <c r="AX105" i="24"/>
  <c r="AI105" i="24"/>
  <c r="F316" i="24"/>
  <c r="AB316" i="24" s="1"/>
  <c r="AB106" i="24"/>
  <c r="T316" i="24"/>
  <c r="BE106" i="24"/>
  <c r="AP106" i="24"/>
  <c r="AX108" i="24"/>
  <c r="AI108" i="24"/>
  <c r="AB273" i="24"/>
  <c r="BE273" i="24"/>
  <c r="AX111" i="24"/>
  <c r="AI111" i="24"/>
  <c r="AB112" i="24"/>
  <c r="BE112" i="24"/>
  <c r="AX274" i="24"/>
  <c r="AI274" i="24"/>
  <c r="AB116" i="24"/>
  <c r="BE116" i="24"/>
  <c r="AX117" i="24"/>
  <c r="AI117" i="24"/>
  <c r="AB246" i="24"/>
  <c r="BE246" i="24"/>
  <c r="AI247" i="24"/>
  <c r="AX247" i="24"/>
  <c r="AB249" i="24"/>
  <c r="BE249" i="24"/>
  <c r="AX250" i="24"/>
  <c r="AI250" i="24"/>
  <c r="AB251" i="24"/>
  <c r="BE251" i="24"/>
  <c r="AI253" i="24"/>
  <c r="AX253" i="24"/>
  <c r="AB254" i="24"/>
  <c r="BE254" i="24"/>
  <c r="M318" i="24"/>
  <c r="AX126" i="24"/>
  <c r="AI126" i="24"/>
  <c r="AB127" i="24"/>
  <c r="AP127" i="24"/>
  <c r="BE127" i="24"/>
  <c r="AX128" i="24"/>
  <c r="AI128" i="24"/>
  <c r="AB130" i="24"/>
  <c r="BE130" i="24"/>
  <c r="AX131" i="24"/>
  <c r="AI131" i="24"/>
  <c r="AB132" i="24"/>
  <c r="BE132" i="24"/>
  <c r="AX296" i="24"/>
  <c r="AI296" i="24"/>
  <c r="AB133" i="24"/>
  <c r="BE133" i="24"/>
  <c r="AX135" i="24"/>
  <c r="AI135" i="24"/>
  <c r="AB136" i="24"/>
  <c r="BE136" i="24"/>
  <c r="AX276" i="24"/>
  <c r="AI276" i="24"/>
  <c r="AB140" i="24"/>
  <c r="BE140" i="24"/>
  <c r="AX263" i="24"/>
  <c r="AI263" i="24"/>
  <c r="AB142" i="24"/>
  <c r="BE142" i="24"/>
  <c r="AX143" i="24"/>
  <c r="AI143" i="24"/>
  <c r="F320" i="24"/>
  <c r="AB320" i="24" s="1"/>
  <c r="AB144" i="24"/>
  <c r="T320" i="24"/>
  <c r="BE144" i="24"/>
  <c r="AX145" i="24"/>
  <c r="AI145" i="24"/>
  <c r="AB146" i="24"/>
  <c r="BE146" i="24"/>
  <c r="AX147" i="24"/>
  <c r="AI147" i="24"/>
  <c r="AB150" i="24"/>
  <c r="BE150" i="24"/>
  <c r="AP150" i="24"/>
  <c r="AX148" i="24"/>
  <c r="AI148" i="24"/>
  <c r="AB149" i="24"/>
  <c r="AP149" i="24"/>
  <c r="BE149" i="24"/>
  <c r="AX151" i="24"/>
  <c r="AI151" i="24"/>
  <c r="AB152" i="24"/>
  <c r="BE152" i="24"/>
  <c r="AX153" i="24"/>
  <c r="AI153" i="24"/>
  <c r="AB154" i="24"/>
  <c r="BE154" i="24"/>
  <c r="AX225" i="24"/>
  <c r="AI225" i="24"/>
  <c r="AB228" i="24"/>
  <c r="BE228" i="24"/>
  <c r="AP228" i="24"/>
  <c r="AI229" i="24"/>
  <c r="AX229" i="24"/>
  <c r="AB230" i="24"/>
  <c r="BE230" i="24"/>
  <c r="AP230" i="24"/>
  <c r="AX231" i="24"/>
  <c r="AI231" i="24"/>
  <c r="AB160" i="24"/>
  <c r="BE160" i="24"/>
  <c r="AX161" i="24"/>
  <c r="AI161" i="24"/>
  <c r="AB264" i="24"/>
  <c r="BE264" i="24"/>
  <c r="AX163" i="24"/>
  <c r="AI163" i="24"/>
  <c r="AB164" i="24"/>
  <c r="BE164" i="24"/>
  <c r="AP164" i="24"/>
  <c r="M322" i="24"/>
  <c r="AX165" i="24"/>
  <c r="AI165" i="24"/>
  <c r="AB166" i="24"/>
  <c r="BE166" i="24"/>
  <c r="AP166" i="24"/>
  <c r="AX167" i="24"/>
  <c r="AI167" i="24"/>
  <c r="F323" i="24"/>
  <c r="AB323" i="24" s="1"/>
  <c r="AB168" i="24"/>
  <c r="T323" i="24"/>
  <c r="BE168" i="24"/>
  <c r="AP168" i="24"/>
  <c r="AX170" i="24"/>
  <c r="AI170" i="24"/>
  <c r="F324" i="24"/>
  <c r="AB171" i="24"/>
  <c r="AP171" i="24"/>
  <c r="T324" i="24"/>
  <c r="BE171" i="24"/>
  <c r="AX172" i="24"/>
  <c r="AI172" i="24"/>
  <c r="AB173" i="24"/>
  <c r="AP173" i="24"/>
  <c r="BE173" i="24"/>
  <c r="AX277" i="24"/>
  <c r="AI277" i="24"/>
  <c r="AB175" i="24"/>
  <c r="AP175" i="24"/>
  <c r="BE175" i="24"/>
  <c r="AX176" i="24"/>
  <c r="AI176" i="24"/>
  <c r="AB177" i="24"/>
  <c r="AP177" i="24"/>
  <c r="BE177" i="24"/>
  <c r="AX178" i="24"/>
  <c r="AI178" i="24"/>
  <c r="AB179" i="24"/>
  <c r="BE179" i="24"/>
  <c r="AX180" i="24"/>
  <c r="AI180" i="24"/>
  <c r="AB181" i="24"/>
  <c r="AP181" i="24"/>
  <c r="BE181" i="24"/>
  <c r="AX182" i="24"/>
  <c r="AI182" i="24"/>
  <c r="AA17" i="24"/>
  <c r="AA18" i="24"/>
  <c r="AA6" i="24"/>
  <c r="AA236" i="24"/>
  <c r="AA240" i="24"/>
  <c r="AA242" i="24"/>
  <c r="AA238" i="24"/>
  <c r="AA241" i="24"/>
  <c r="AA265" i="24"/>
  <c r="AA235" i="24"/>
  <c r="AA237" i="24"/>
  <c r="AA234" i="24"/>
  <c r="AA129" i="24"/>
  <c r="AO17" i="24"/>
  <c r="AO18" i="24"/>
  <c r="AO6" i="24"/>
  <c r="BD6" i="24"/>
  <c r="AO237" i="24"/>
  <c r="AO234" i="24"/>
  <c r="AO265" i="24"/>
  <c r="AO235" i="24"/>
  <c r="AO236" i="24"/>
  <c r="AO240" i="24"/>
  <c r="AO238" i="24"/>
  <c r="AO241" i="24"/>
  <c r="AO242" i="24"/>
  <c r="AO129" i="24"/>
  <c r="AH7" i="24"/>
  <c r="AW7" i="24"/>
  <c r="AA20" i="24"/>
  <c r="BD20" i="24"/>
  <c r="AO20" i="24"/>
  <c r="AH21" i="24"/>
  <c r="AW21" i="24"/>
  <c r="AA22" i="24"/>
  <c r="BD22" i="24"/>
  <c r="AO22" i="24"/>
  <c r="AH23" i="24"/>
  <c r="AW23" i="24"/>
  <c r="AA284" i="24"/>
  <c r="AO284" i="24"/>
  <c r="BD284" i="24"/>
  <c r="AH25" i="24"/>
  <c r="AW25" i="24"/>
  <c r="AA285" i="24"/>
  <c r="BD285" i="24"/>
  <c r="AO285" i="24"/>
  <c r="AH27" i="24"/>
  <c r="AW27" i="24"/>
  <c r="AA28" i="24"/>
  <c r="E311" i="24"/>
  <c r="AA311" i="24" s="1"/>
  <c r="S311" i="24"/>
  <c r="BD28" i="24"/>
  <c r="AO28" i="24"/>
  <c r="AW256" i="24"/>
  <c r="AH256" i="24"/>
  <c r="AA31" i="24"/>
  <c r="AO31" i="24"/>
  <c r="BD31" i="24"/>
  <c r="AW257" i="24"/>
  <c r="AH257" i="24"/>
  <c r="E191" i="17"/>
  <c r="E191" i="24" s="1"/>
  <c r="AA191" i="24" s="1"/>
  <c r="E233" i="24"/>
  <c r="AA233" i="24" s="1"/>
  <c r="BD233" i="24"/>
  <c r="AO233" i="24"/>
  <c r="AW239" i="24"/>
  <c r="AH239" i="24"/>
  <c r="AA36" i="24"/>
  <c r="BD36" i="24"/>
  <c r="AO36" i="24"/>
  <c r="AH37" i="24"/>
  <c r="AW37" i="24"/>
  <c r="AA38" i="24"/>
  <c r="BD38" i="24"/>
  <c r="AO38" i="24"/>
  <c r="AH39" i="24"/>
  <c r="AW39" i="24"/>
  <c r="AA40" i="24"/>
  <c r="BD40" i="24"/>
  <c r="AO40" i="24"/>
  <c r="AH41" i="24"/>
  <c r="AW41" i="24"/>
  <c r="AA259" i="24"/>
  <c r="AO259" i="24"/>
  <c r="BD259" i="24"/>
  <c r="AH43" i="24"/>
  <c r="AW43" i="24"/>
  <c r="AA44" i="24"/>
  <c r="AO44" i="24"/>
  <c r="BD44" i="24"/>
  <c r="AH45" i="24"/>
  <c r="AW45" i="24"/>
  <c r="AA46" i="24"/>
  <c r="BD46" i="24"/>
  <c r="AO46" i="24"/>
  <c r="AH47" i="24"/>
  <c r="AW47" i="24"/>
  <c r="AA48" i="24"/>
  <c r="BD48" i="24"/>
  <c r="AO48" i="24"/>
  <c r="AW267" i="24"/>
  <c r="AH267" i="24"/>
  <c r="AA268" i="24"/>
  <c r="AO268" i="24"/>
  <c r="BD268" i="24"/>
  <c r="AW269" i="24"/>
  <c r="AH269" i="24"/>
  <c r="AA270" i="24"/>
  <c r="AO270" i="24"/>
  <c r="BD270" i="24"/>
  <c r="AW54" i="24"/>
  <c r="AH54" i="24"/>
  <c r="AA55" i="24"/>
  <c r="AO55" i="24"/>
  <c r="BD55" i="24"/>
  <c r="AW56" i="24"/>
  <c r="AH56" i="24"/>
  <c r="AA57" i="24"/>
  <c r="AO57" i="24"/>
  <c r="BD57" i="24"/>
  <c r="AW58" i="24"/>
  <c r="AH58" i="24"/>
  <c r="AA59" i="24"/>
  <c r="AO59" i="24"/>
  <c r="BD59" i="24"/>
  <c r="AH61" i="24"/>
  <c r="AW61" i="24"/>
  <c r="AA62" i="24"/>
  <c r="BD62" i="24"/>
  <c r="AO62" i="24"/>
  <c r="AH63" i="24"/>
  <c r="AW63" i="24"/>
  <c r="AA64" i="24"/>
  <c r="BD64" i="24"/>
  <c r="AO64" i="24"/>
  <c r="AW261" i="24"/>
  <c r="AH261" i="24"/>
  <c r="AA66" i="24"/>
  <c r="BD66" i="24"/>
  <c r="AO66" i="24"/>
  <c r="AH67" i="24"/>
  <c r="AW67" i="24"/>
  <c r="AA68" i="24"/>
  <c r="AO68" i="24"/>
  <c r="BD68" i="24"/>
  <c r="AW287" i="24"/>
  <c r="AH287" i="24"/>
  <c r="AA70" i="24"/>
  <c r="BD70" i="24"/>
  <c r="AO70" i="24"/>
  <c r="AH71" i="24"/>
  <c r="AW71" i="24"/>
  <c r="AA72" i="24"/>
  <c r="BD72" i="24"/>
  <c r="AO72" i="24"/>
  <c r="AW73" i="24"/>
  <c r="AH73" i="24"/>
  <c r="AA243" i="24"/>
  <c r="BD243" i="24"/>
  <c r="AO243" i="24"/>
  <c r="AW262" i="24"/>
  <c r="AH262" i="24"/>
  <c r="AA74" i="24"/>
  <c r="BD74" i="24"/>
  <c r="AO74" i="24"/>
  <c r="AH75" i="24"/>
  <c r="AW75" i="24"/>
  <c r="AA76" i="24"/>
  <c r="AO76" i="24"/>
  <c r="BD76" i="24"/>
  <c r="AW272" i="24"/>
  <c r="AH272" i="24"/>
  <c r="AA77" i="24"/>
  <c r="AO77" i="24"/>
  <c r="BD77" i="24"/>
  <c r="AW78" i="24"/>
  <c r="AH78" i="24"/>
  <c r="AA79" i="24"/>
  <c r="E314" i="24"/>
  <c r="AA314" i="24" s="1"/>
  <c r="AO79" i="24"/>
  <c r="S314" i="24"/>
  <c r="BD79" i="24"/>
  <c r="AW80" i="24"/>
  <c r="AH80" i="24"/>
  <c r="AA81" i="24"/>
  <c r="AO81" i="24"/>
  <c r="BD81" i="24"/>
  <c r="AW82" i="24"/>
  <c r="AH82" i="24"/>
  <c r="AA83" i="24"/>
  <c r="AO83" i="24"/>
  <c r="BD83" i="24"/>
  <c r="AW84" i="24"/>
  <c r="AH84" i="24"/>
  <c r="AA85" i="24"/>
  <c r="AO85" i="24"/>
  <c r="BD85" i="24"/>
  <c r="AW86" i="24"/>
  <c r="AH86" i="24"/>
  <c r="AA244" i="24"/>
  <c r="AO244" i="24"/>
  <c r="BD244" i="24"/>
  <c r="AW88" i="24"/>
  <c r="AH88" i="24"/>
  <c r="AA89" i="24"/>
  <c r="AO89" i="24"/>
  <c r="BD89" i="24"/>
  <c r="AW90" i="24"/>
  <c r="AH90" i="24"/>
  <c r="AA92" i="24"/>
  <c r="E315" i="24"/>
  <c r="AA315" i="24" s="1"/>
  <c r="S315" i="24"/>
  <c r="AO92" i="24"/>
  <c r="BD92" i="24"/>
  <c r="AH93" i="24"/>
  <c r="AW93" i="24"/>
  <c r="AA94" i="24"/>
  <c r="BD94" i="24"/>
  <c r="AO94" i="24"/>
  <c r="AH95" i="24"/>
  <c r="AW95" i="24"/>
  <c r="AA96" i="24"/>
  <c r="BD96" i="24"/>
  <c r="AO96" i="24"/>
  <c r="AH97" i="24"/>
  <c r="AW97" i="24"/>
  <c r="AA98" i="24"/>
  <c r="BD98" i="24"/>
  <c r="AO98" i="24"/>
  <c r="AW100" i="24"/>
  <c r="AH100" i="24"/>
  <c r="AA99" i="24"/>
  <c r="AO99" i="24"/>
  <c r="BD99" i="24"/>
  <c r="AH101" i="24"/>
  <c r="AW101" i="24"/>
  <c r="AA102" i="24"/>
  <c r="BD102" i="24"/>
  <c r="AO102" i="24"/>
  <c r="AW207" i="24"/>
  <c r="AH207" i="24"/>
  <c r="AA103" i="24"/>
  <c r="AO103" i="24"/>
  <c r="BD103" i="24"/>
  <c r="AW104" i="24"/>
  <c r="AH104" i="24"/>
  <c r="AA105" i="24"/>
  <c r="AO105" i="24"/>
  <c r="BD105" i="24"/>
  <c r="L316" i="24"/>
  <c r="AW106" i="24"/>
  <c r="AH106" i="24"/>
  <c r="AA108" i="24"/>
  <c r="BD108" i="24"/>
  <c r="AO108" i="24"/>
  <c r="AW273" i="24"/>
  <c r="AH273" i="24"/>
  <c r="AA111" i="24"/>
  <c r="AO111" i="24"/>
  <c r="BD111" i="24"/>
  <c r="AW112" i="24"/>
  <c r="AH112" i="24"/>
  <c r="AA274" i="24"/>
  <c r="AO274" i="24"/>
  <c r="BD274" i="24"/>
  <c r="AW116" i="24"/>
  <c r="AH116" i="24"/>
  <c r="AA117" i="24"/>
  <c r="AO117" i="24"/>
  <c r="BD117" i="24"/>
  <c r="AW246" i="24"/>
  <c r="AH246" i="24"/>
  <c r="AA247" i="24"/>
  <c r="AO247" i="24"/>
  <c r="BD247" i="24"/>
  <c r="AW249" i="24"/>
  <c r="AH249" i="24"/>
  <c r="AA250" i="24"/>
  <c r="AO250" i="24"/>
  <c r="BD250" i="24"/>
  <c r="AW251" i="24"/>
  <c r="AH251" i="24"/>
  <c r="AA253" i="24"/>
  <c r="AO253" i="24"/>
  <c r="BD253" i="24"/>
  <c r="AW254" i="24"/>
  <c r="AH254" i="24"/>
  <c r="AA126" i="24"/>
  <c r="E318" i="24"/>
  <c r="AA318" i="24" s="1"/>
  <c r="S318" i="24"/>
  <c r="BD126" i="24"/>
  <c r="AO126" i="24"/>
  <c r="AH127" i="24"/>
  <c r="AW127" i="24"/>
  <c r="AA128" i="24"/>
  <c r="BD128" i="24"/>
  <c r="AO128" i="24"/>
  <c r="AW130" i="24"/>
  <c r="AH130" i="24"/>
  <c r="AA131" i="24"/>
  <c r="AO131" i="24"/>
  <c r="BD131" i="24"/>
  <c r="AW132" i="24"/>
  <c r="AH132" i="24"/>
  <c r="AA296" i="24"/>
  <c r="AO296" i="24"/>
  <c r="BD296" i="24"/>
  <c r="AH133" i="24"/>
  <c r="AW133" i="24"/>
  <c r="AA135" i="24"/>
  <c r="AO135" i="24"/>
  <c r="BD135" i="24"/>
  <c r="AW136" i="24"/>
  <c r="AH136" i="24"/>
  <c r="AA276" i="24"/>
  <c r="AO276" i="24"/>
  <c r="BD276" i="24"/>
  <c r="AW140" i="24"/>
  <c r="AH140" i="24"/>
  <c r="AA263" i="24"/>
  <c r="AO263" i="24"/>
  <c r="BD263" i="24"/>
  <c r="AW142" i="24"/>
  <c r="AH142" i="24"/>
  <c r="AA143" i="24"/>
  <c r="AO143" i="24"/>
  <c r="BD143" i="24"/>
  <c r="L320" i="24"/>
  <c r="AW144" i="24"/>
  <c r="AH144" i="24"/>
  <c r="AA145" i="24"/>
  <c r="AO145" i="24"/>
  <c r="BD145" i="24"/>
  <c r="AW146" i="24"/>
  <c r="AH146" i="24"/>
  <c r="AA147" i="24"/>
  <c r="AO147" i="24"/>
  <c r="BD147" i="24"/>
  <c r="AW150" i="24"/>
  <c r="AH150" i="24"/>
  <c r="AA148" i="24"/>
  <c r="BD148" i="24"/>
  <c r="AO148" i="24"/>
  <c r="AW149" i="24"/>
  <c r="AH149" i="24"/>
  <c r="AA151" i="24"/>
  <c r="AO151" i="24"/>
  <c r="BD151" i="24"/>
  <c r="AW152" i="24"/>
  <c r="AH152" i="24"/>
  <c r="AA153" i="24"/>
  <c r="AO153" i="24"/>
  <c r="BD153" i="24"/>
  <c r="AW154" i="24"/>
  <c r="AH154" i="24"/>
  <c r="AA225" i="24"/>
  <c r="AO225" i="24"/>
  <c r="BD225" i="24"/>
  <c r="AW228" i="24"/>
  <c r="AH228" i="24"/>
  <c r="AA229" i="24"/>
  <c r="BD229" i="24"/>
  <c r="AO229" i="24"/>
  <c r="AW230" i="24"/>
  <c r="AH230" i="24"/>
  <c r="AA231" i="24"/>
  <c r="AO231" i="24"/>
  <c r="BD231" i="24"/>
  <c r="AH160" i="24"/>
  <c r="AW160" i="24"/>
  <c r="AA161" i="24"/>
  <c r="AO161" i="24"/>
  <c r="BD161" i="24"/>
  <c r="AW264" i="24"/>
  <c r="AH264" i="24"/>
  <c r="AA163" i="24"/>
  <c r="AO163" i="24"/>
  <c r="BD163" i="24"/>
  <c r="AW164" i="24"/>
  <c r="AH164" i="24"/>
  <c r="AA165" i="24"/>
  <c r="E322" i="24"/>
  <c r="AA322" i="24" s="1"/>
  <c r="AO165" i="24"/>
  <c r="BD165" i="24"/>
  <c r="S322" i="24"/>
  <c r="AW166" i="24"/>
  <c r="AH166" i="24"/>
  <c r="AA167" i="24"/>
  <c r="AO167" i="24"/>
  <c r="BD167" i="24"/>
  <c r="AH168" i="24"/>
  <c r="L323" i="24"/>
  <c r="AW168" i="24"/>
  <c r="AA170" i="24"/>
  <c r="BD170" i="24"/>
  <c r="AO170" i="24"/>
  <c r="L324" i="24"/>
  <c r="AW171" i="24"/>
  <c r="AH171" i="24"/>
  <c r="AA172" i="24"/>
  <c r="BD172" i="24"/>
  <c r="AO172" i="24"/>
  <c r="AW173" i="24"/>
  <c r="AH173" i="24"/>
  <c r="AA277" i="24"/>
  <c r="AO277" i="24"/>
  <c r="BD277" i="24"/>
  <c r="AW175" i="24"/>
  <c r="AH175" i="24"/>
  <c r="AA176" i="24"/>
  <c r="BD176" i="24"/>
  <c r="AO176" i="24"/>
  <c r="AW177" i="24"/>
  <c r="AH177" i="24"/>
  <c r="AA178" i="24"/>
  <c r="BD178" i="24"/>
  <c r="AO178" i="24"/>
  <c r="AW179" i="24"/>
  <c r="AH179" i="24"/>
  <c r="AA180" i="24"/>
  <c r="BD180" i="24"/>
  <c r="AO180" i="24"/>
  <c r="AW181" i="24"/>
  <c r="AH181" i="24"/>
  <c r="AA182" i="24"/>
  <c r="BD182" i="24"/>
  <c r="AO182" i="24"/>
  <c r="H296" i="6"/>
  <c r="F296" i="5"/>
  <c r="J296" i="5"/>
  <c r="F193" i="4"/>
  <c r="J193" i="4"/>
  <c r="N193" i="4"/>
  <c r="R193" i="4"/>
  <c r="V193" i="4"/>
  <c r="F191" i="4"/>
  <c r="J191" i="4"/>
  <c r="N191" i="4"/>
  <c r="R191" i="4"/>
  <c r="V191" i="4"/>
  <c r="J194" i="4"/>
  <c r="N194" i="4"/>
  <c r="F192" i="4"/>
  <c r="J192" i="4"/>
  <c r="N192" i="4"/>
  <c r="R192" i="4"/>
  <c r="V192" i="4"/>
  <c r="N193" i="17"/>
  <c r="R193" i="17"/>
  <c r="V193" i="17"/>
  <c r="N191" i="17"/>
  <c r="R191" i="17"/>
  <c r="V191" i="17"/>
  <c r="F194" i="17"/>
  <c r="J194" i="17"/>
  <c r="N192" i="17"/>
  <c r="R192" i="17"/>
  <c r="V192" i="17"/>
  <c r="F190" i="17"/>
  <c r="J190" i="17"/>
  <c r="I296" i="6"/>
  <c r="G296" i="5"/>
  <c r="K296" i="5"/>
  <c r="M19" i="24"/>
  <c r="M29" i="24"/>
  <c r="M286" i="24"/>
  <c r="G193" i="4"/>
  <c r="K193" i="4"/>
  <c r="O193" i="4"/>
  <c r="M193" i="24" s="1"/>
  <c r="S193" i="4"/>
  <c r="W193" i="4"/>
  <c r="G191" i="4"/>
  <c r="K191" i="4"/>
  <c r="O191" i="4"/>
  <c r="M191" i="24" s="1"/>
  <c r="S191" i="4"/>
  <c r="W191" i="4"/>
  <c r="K194" i="4"/>
  <c r="M271" i="24"/>
  <c r="M199" i="24"/>
  <c r="W194" i="4"/>
  <c r="M200" i="24"/>
  <c r="M203" i="24"/>
  <c r="M204" i="24"/>
  <c r="M205" i="24"/>
  <c r="M202" i="24"/>
  <c r="M201" i="24"/>
  <c r="M206" i="24"/>
  <c r="M91" i="24"/>
  <c r="M288" i="24"/>
  <c r="M107" i="24"/>
  <c r="M289" i="24"/>
  <c r="M110" i="24"/>
  <c r="M290" i="24"/>
  <c r="M113" i="24"/>
  <c r="M291" i="24"/>
  <c r="M292" i="24"/>
  <c r="M275" i="24"/>
  <c r="G192" i="4"/>
  <c r="K192" i="4"/>
  <c r="O192" i="4"/>
  <c r="M192" i="24" s="1"/>
  <c r="S192" i="4"/>
  <c r="W192" i="4"/>
  <c r="M293" i="24"/>
  <c r="M248" i="24"/>
  <c r="M294" i="24"/>
  <c r="M252" i="24"/>
  <c r="M134" i="24"/>
  <c r="M297" i="24"/>
  <c r="M209" i="24"/>
  <c r="M217" i="24"/>
  <c r="M216" i="24"/>
  <c r="M214" i="24"/>
  <c r="M212" i="24"/>
  <c r="M213" i="24"/>
  <c r="M210" i="24"/>
  <c r="M211" i="24"/>
  <c r="M215" i="24"/>
  <c r="M218" i="24"/>
  <c r="M219" i="24"/>
  <c r="M222" i="24"/>
  <c r="M220" i="24"/>
  <c r="M221" i="24"/>
  <c r="M224" i="24"/>
  <c r="M298" i="24"/>
  <c r="M226" i="24"/>
  <c r="M299" i="24"/>
  <c r="M227" i="24"/>
  <c r="M162" i="24"/>
  <c r="M300" i="24"/>
  <c r="M169" i="24"/>
  <c r="M301" i="24"/>
  <c r="L19" i="24"/>
  <c r="L29" i="24"/>
  <c r="L286" i="24"/>
  <c r="O193" i="17"/>
  <c r="L193" i="24" s="1"/>
  <c r="S193" i="17"/>
  <c r="W193" i="17"/>
  <c r="O191" i="17"/>
  <c r="L191" i="24" s="1"/>
  <c r="S191" i="17"/>
  <c r="W191" i="17"/>
  <c r="G194" i="17"/>
  <c r="K194" i="17"/>
  <c r="L271" i="24"/>
  <c r="L199" i="24"/>
  <c r="L260" i="24"/>
  <c r="L200" i="24"/>
  <c r="L206" i="24"/>
  <c r="L202" i="24"/>
  <c r="L201" i="24"/>
  <c r="L204" i="24"/>
  <c r="L205" i="24"/>
  <c r="L203" i="24"/>
  <c r="L91" i="24"/>
  <c r="L288" i="24"/>
  <c r="L107" i="24"/>
  <c r="L289" i="24"/>
  <c r="L110" i="24"/>
  <c r="L290" i="24"/>
  <c r="L113" i="24"/>
  <c r="L291" i="24"/>
  <c r="L292" i="24"/>
  <c r="L275" i="24"/>
  <c r="O192" i="17"/>
  <c r="L192" i="24" s="1"/>
  <c r="S192" i="17"/>
  <c r="W192" i="17"/>
  <c r="L293" i="24"/>
  <c r="L248" i="24"/>
  <c r="L294" i="24"/>
  <c r="L252" i="24"/>
  <c r="L134" i="24"/>
  <c r="L297" i="24"/>
  <c r="L209" i="24"/>
  <c r="L217" i="24"/>
  <c r="L210" i="24"/>
  <c r="L216" i="24"/>
  <c r="L214" i="24"/>
  <c r="L212" i="24"/>
  <c r="L213" i="24"/>
  <c r="L215" i="24"/>
  <c r="L211" i="24"/>
  <c r="L218" i="24"/>
  <c r="L222" i="24"/>
  <c r="L219" i="24"/>
  <c r="L220" i="24"/>
  <c r="L221" i="24"/>
  <c r="G190" i="17"/>
  <c r="K190" i="17"/>
  <c r="L224" i="24"/>
  <c r="L298" i="24"/>
  <c r="L226" i="24"/>
  <c r="L299" i="24"/>
  <c r="L227" i="24"/>
  <c r="L162" i="24"/>
  <c r="L300" i="24"/>
  <c r="L169" i="24"/>
  <c r="L301" i="24"/>
  <c r="F296" i="6"/>
  <c r="J296" i="6"/>
  <c r="D296" i="5"/>
  <c r="H296" i="5"/>
  <c r="D193" i="4"/>
  <c r="H193" i="4"/>
  <c r="L193" i="4"/>
  <c r="P193" i="4"/>
  <c r="T193" i="4"/>
  <c r="X193" i="4"/>
  <c r="D191" i="4"/>
  <c r="H191" i="4"/>
  <c r="L191" i="4"/>
  <c r="P191" i="4"/>
  <c r="T191" i="4"/>
  <c r="X191" i="4"/>
  <c r="D194" i="4"/>
  <c r="P194" i="4"/>
  <c r="T194" i="4"/>
  <c r="D192" i="4"/>
  <c r="H192" i="4"/>
  <c r="L192" i="4"/>
  <c r="P192" i="4"/>
  <c r="T192" i="4"/>
  <c r="X192" i="4"/>
  <c r="P193" i="17"/>
  <c r="T193" i="17"/>
  <c r="X193" i="17"/>
  <c r="P191" i="17"/>
  <c r="T191" i="17"/>
  <c r="X191" i="17"/>
  <c r="D194" i="17"/>
  <c r="H194" i="17"/>
  <c r="L194" i="17"/>
  <c r="P192" i="17"/>
  <c r="T192" i="17"/>
  <c r="X192" i="17"/>
  <c r="D190" i="17"/>
  <c r="H190" i="17"/>
  <c r="L190" i="17"/>
  <c r="G296" i="6"/>
  <c r="K296" i="6"/>
  <c r="I296" i="24"/>
  <c r="I296" i="5"/>
  <c r="F19" i="24"/>
  <c r="T19" i="24"/>
  <c r="F29" i="24"/>
  <c r="T29" i="24"/>
  <c r="T286" i="24"/>
  <c r="E193" i="4"/>
  <c r="F193" i="24" s="1"/>
  <c r="AB193" i="24" s="1"/>
  <c r="I193" i="4"/>
  <c r="M193" i="4"/>
  <c r="Q193" i="4"/>
  <c r="U193" i="4"/>
  <c r="Y193" i="4"/>
  <c r="T193" i="24" s="1"/>
  <c r="E191" i="4"/>
  <c r="F191" i="24" s="1"/>
  <c r="I191" i="4"/>
  <c r="M191" i="4"/>
  <c r="Q191" i="4"/>
  <c r="U191" i="4"/>
  <c r="Y191" i="4"/>
  <c r="T191" i="24" s="1"/>
  <c r="F271" i="24"/>
  <c r="F199" i="24"/>
  <c r="I194" i="4"/>
  <c r="M194" i="4"/>
  <c r="T271" i="24"/>
  <c r="T199" i="24"/>
  <c r="F200" i="24"/>
  <c r="F204" i="24"/>
  <c r="F205" i="24"/>
  <c r="F203" i="24"/>
  <c r="F202" i="24"/>
  <c r="F201" i="24"/>
  <c r="F206" i="24"/>
  <c r="T200" i="24"/>
  <c r="T206" i="24"/>
  <c r="T201" i="24"/>
  <c r="T202" i="24"/>
  <c r="T204" i="24"/>
  <c r="T203" i="24"/>
  <c r="T205" i="24"/>
  <c r="F91" i="24"/>
  <c r="T91" i="24"/>
  <c r="T288" i="24"/>
  <c r="F107" i="24"/>
  <c r="T107" i="24"/>
  <c r="T289" i="24"/>
  <c r="F110" i="24"/>
  <c r="T110" i="24"/>
  <c r="T290" i="24"/>
  <c r="F113" i="24"/>
  <c r="T113" i="24"/>
  <c r="T291" i="24"/>
  <c r="F275" i="24"/>
  <c r="T292" i="24"/>
  <c r="T275" i="24"/>
  <c r="E192" i="4"/>
  <c r="F192" i="24" s="1"/>
  <c r="I192" i="4"/>
  <c r="M192" i="4"/>
  <c r="Q192" i="4"/>
  <c r="U192" i="4"/>
  <c r="Y192" i="4"/>
  <c r="T192" i="24" s="1"/>
  <c r="F248" i="24"/>
  <c r="T293" i="24"/>
  <c r="T248" i="24"/>
  <c r="F252" i="24"/>
  <c r="T294" i="24"/>
  <c r="T252" i="24"/>
  <c r="F134" i="24"/>
  <c r="T134" i="24"/>
  <c r="T297" i="24"/>
  <c r="F209" i="24"/>
  <c r="F217" i="24"/>
  <c r="F211" i="24"/>
  <c r="F215" i="24"/>
  <c r="F216" i="24"/>
  <c r="F214" i="24"/>
  <c r="F213" i="24"/>
  <c r="F212" i="24"/>
  <c r="F210" i="24"/>
  <c r="T209" i="24"/>
  <c r="T216" i="24"/>
  <c r="T212" i="24"/>
  <c r="T211" i="24"/>
  <c r="T210" i="24"/>
  <c r="T215" i="24"/>
  <c r="T214" i="24"/>
  <c r="T213" i="24"/>
  <c r="T217" i="24"/>
  <c r="F218" i="24"/>
  <c r="F219" i="24"/>
  <c r="F222" i="24"/>
  <c r="F221" i="24"/>
  <c r="F220" i="24"/>
  <c r="T218" i="24"/>
  <c r="T219" i="24"/>
  <c r="T220" i="24"/>
  <c r="T221" i="24"/>
  <c r="T222" i="24"/>
  <c r="F224" i="24"/>
  <c r="T224" i="24"/>
  <c r="F226" i="24"/>
  <c r="T298" i="24"/>
  <c r="T226" i="24"/>
  <c r="F227" i="24"/>
  <c r="T299" i="24"/>
  <c r="T227" i="24"/>
  <c r="F162" i="24"/>
  <c r="T162" i="24"/>
  <c r="T300" i="24"/>
  <c r="F169" i="24"/>
  <c r="T169" i="24"/>
  <c r="T301" i="24"/>
  <c r="E19" i="24"/>
  <c r="S19" i="24"/>
  <c r="E29" i="24"/>
  <c r="E286" i="24"/>
  <c r="AA286" i="24" s="1"/>
  <c r="S29" i="24"/>
  <c r="S286" i="24"/>
  <c r="M193" i="17"/>
  <c r="Q193" i="17"/>
  <c r="U193" i="17"/>
  <c r="Y193" i="17"/>
  <c r="S193" i="24" s="1"/>
  <c r="M191" i="17"/>
  <c r="Q191" i="17"/>
  <c r="U191" i="17"/>
  <c r="Y191" i="17"/>
  <c r="S191" i="24" s="1"/>
  <c r="E271" i="24"/>
  <c r="AA271" i="24" s="1"/>
  <c r="E199" i="24"/>
  <c r="AA199" i="24" s="1"/>
  <c r="I194" i="17"/>
  <c r="S271" i="24"/>
  <c r="S260" i="24"/>
  <c r="S199" i="24"/>
  <c r="E200" i="24"/>
  <c r="AA200" i="24" s="1"/>
  <c r="E204" i="24"/>
  <c r="AA204" i="24" s="1"/>
  <c r="E206" i="24"/>
  <c r="AA206" i="24" s="1"/>
  <c r="E202" i="24"/>
  <c r="AA202" i="24" s="1"/>
  <c r="E201" i="24"/>
  <c r="AA201" i="24" s="1"/>
  <c r="E205" i="24"/>
  <c r="AA205" i="24" s="1"/>
  <c r="E203" i="24"/>
  <c r="AA203" i="24" s="1"/>
  <c r="S200" i="24"/>
  <c r="S202" i="24"/>
  <c r="S201" i="24"/>
  <c r="S204" i="24"/>
  <c r="S206" i="24"/>
  <c r="S205" i="24"/>
  <c r="S203" i="24"/>
  <c r="E91" i="24"/>
  <c r="AA91" i="24" s="1"/>
  <c r="E288" i="24"/>
  <c r="AA288" i="24" s="1"/>
  <c r="S91" i="24"/>
  <c r="S288" i="24"/>
  <c r="E107" i="24"/>
  <c r="AA107" i="24" s="1"/>
  <c r="E289" i="24"/>
  <c r="AA289" i="24" s="1"/>
  <c r="S107" i="24"/>
  <c r="S289" i="24"/>
  <c r="E110" i="24"/>
  <c r="AA110" i="24" s="1"/>
  <c r="E290" i="24"/>
  <c r="AA290" i="24" s="1"/>
  <c r="S110" i="24"/>
  <c r="S290" i="24"/>
  <c r="E113" i="24"/>
  <c r="AA113" i="24" s="1"/>
  <c r="E291" i="24"/>
  <c r="AA291" i="24" s="1"/>
  <c r="S113" i="24"/>
  <c r="S291" i="24"/>
  <c r="E292" i="24"/>
  <c r="AA292" i="24" s="1"/>
  <c r="E275" i="24"/>
  <c r="AA275" i="24" s="1"/>
  <c r="S292" i="24"/>
  <c r="S275" i="24"/>
  <c r="M192" i="17"/>
  <c r="Q192" i="17"/>
  <c r="U192" i="17"/>
  <c r="Y192" i="17"/>
  <c r="S192" i="24" s="1"/>
  <c r="E293" i="24"/>
  <c r="AA293" i="24" s="1"/>
  <c r="E248" i="24"/>
  <c r="AA248" i="24" s="1"/>
  <c r="S293" i="24"/>
  <c r="S248" i="24"/>
  <c r="E294" i="24"/>
  <c r="AA294" i="24" s="1"/>
  <c r="E252" i="24"/>
  <c r="AA252" i="24" s="1"/>
  <c r="S294" i="24"/>
  <c r="S252" i="24"/>
  <c r="E134" i="24"/>
  <c r="E297" i="24"/>
  <c r="AA297" i="24" s="1"/>
  <c r="S134" i="24"/>
  <c r="S297" i="24"/>
  <c r="E209" i="24"/>
  <c r="AA209" i="24" s="1"/>
  <c r="E213" i="24"/>
  <c r="AA213" i="24" s="1"/>
  <c r="E211" i="24"/>
  <c r="AA211" i="24" s="1"/>
  <c r="E216" i="24"/>
  <c r="AA216" i="24" s="1"/>
  <c r="E212" i="24"/>
  <c r="AA212" i="24" s="1"/>
  <c r="E217" i="24"/>
  <c r="AA217" i="24" s="1"/>
  <c r="E210" i="24"/>
  <c r="AA210" i="24" s="1"/>
  <c r="E215" i="24"/>
  <c r="AA215" i="24" s="1"/>
  <c r="E214" i="24"/>
  <c r="AA214" i="24" s="1"/>
  <c r="S209" i="24"/>
  <c r="S215" i="24"/>
  <c r="S210" i="24"/>
  <c r="S212" i="24"/>
  <c r="S211" i="24"/>
  <c r="S216" i="24"/>
  <c r="S217" i="24"/>
  <c r="S213" i="24"/>
  <c r="S214" i="24"/>
  <c r="E218" i="24"/>
  <c r="AA218" i="24" s="1"/>
  <c r="E219" i="24"/>
  <c r="AA219" i="24" s="1"/>
  <c r="E220" i="24"/>
  <c r="AA220" i="24" s="1"/>
  <c r="E221" i="24"/>
  <c r="AA221" i="24" s="1"/>
  <c r="E222" i="24"/>
  <c r="AA222" i="24" s="1"/>
  <c r="S218" i="24"/>
  <c r="S221" i="24"/>
  <c r="S220" i="24"/>
  <c r="S219" i="24"/>
  <c r="S222" i="24"/>
  <c r="I190" i="17"/>
  <c r="S224" i="24"/>
  <c r="E298" i="24"/>
  <c r="AA298" i="24" s="1"/>
  <c r="E226" i="24"/>
  <c r="AA226" i="24" s="1"/>
  <c r="S298" i="24"/>
  <c r="S226" i="24"/>
  <c r="E299" i="24"/>
  <c r="AA299" i="24" s="1"/>
  <c r="E227" i="24"/>
  <c r="AA227" i="24" s="1"/>
  <c r="S299" i="24"/>
  <c r="S227" i="24"/>
  <c r="E162" i="24"/>
  <c r="AA162" i="24" s="1"/>
  <c r="E300" i="24"/>
  <c r="AA300" i="24" s="1"/>
  <c r="S162" i="24"/>
  <c r="S300" i="24"/>
  <c r="E169" i="24"/>
  <c r="AA169" i="24" s="1"/>
  <c r="E301" i="24"/>
  <c r="AA301" i="24" s="1"/>
  <c r="S169" i="24"/>
  <c r="S301" i="24"/>
  <c r="J229" i="24"/>
  <c r="J243" i="5"/>
  <c r="J262" i="5"/>
  <c r="J207" i="5"/>
  <c r="J254" i="5"/>
  <c r="J229" i="5"/>
  <c r="J230" i="5"/>
  <c r="J231" i="5"/>
  <c r="J262" i="24"/>
  <c r="J207" i="24"/>
  <c r="J254" i="24"/>
  <c r="K243" i="5"/>
  <c r="K262" i="5"/>
  <c r="K207" i="5"/>
  <c r="K229" i="5"/>
  <c r="K230" i="5"/>
  <c r="K231" i="5"/>
  <c r="K264" i="5"/>
  <c r="M32" i="24"/>
  <c r="M33" i="24"/>
  <c r="M34" i="24"/>
  <c r="M42" i="24"/>
  <c r="M50" i="24"/>
  <c r="M51" i="24"/>
  <c r="M53" i="24"/>
  <c r="M52" i="24"/>
  <c r="M60" i="24"/>
  <c r="M65" i="24"/>
  <c r="M14" i="24"/>
  <c r="M87" i="24"/>
  <c r="M109" i="24"/>
  <c r="M114" i="24"/>
  <c r="M115" i="24"/>
  <c r="M118" i="24"/>
  <c r="M119" i="24"/>
  <c r="M120" i="24"/>
  <c r="M121" i="24"/>
  <c r="M122" i="24"/>
  <c r="M123" i="24"/>
  <c r="M124" i="24"/>
  <c r="M137" i="24"/>
  <c r="M138" i="24"/>
  <c r="M139" i="24"/>
  <c r="M141" i="24"/>
  <c r="M156" i="24"/>
  <c r="M157" i="24"/>
  <c r="M158" i="24"/>
  <c r="M159" i="24"/>
  <c r="M174" i="24"/>
  <c r="L32" i="24"/>
  <c r="L33" i="24"/>
  <c r="L34" i="24"/>
  <c r="L42" i="24"/>
  <c r="L50" i="24"/>
  <c r="L51" i="24"/>
  <c r="L53" i="24"/>
  <c r="L52" i="24"/>
  <c r="L60" i="24"/>
  <c r="L65" i="24"/>
  <c r="L14" i="24"/>
  <c r="L87" i="24"/>
  <c r="L109" i="24"/>
  <c r="L114" i="24"/>
  <c r="L115" i="24"/>
  <c r="L118" i="24"/>
  <c r="L119" i="24"/>
  <c r="L120" i="24"/>
  <c r="L121" i="24"/>
  <c r="L122" i="24"/>
  <c r="L123" i="24"/>
  <c r="L124" i="24"/>
  <c r="L137" i="24"/>
  <c r="L138" i="24"/>
  <c r="L139" i="24"/>
  <c r="L141" i="24"/>
  <c r="L156" i="24"/>
  <c r="L157" i="24"/>
  <c r="L158" i="24"/>
  <c r="L159" i="24"/>
  <c r="L174" i="24"/>
  <c r="J243" i="24"/>
  <c r="J231" i="24"/>
  <c r="H207" i="5"/>
  <c r="H229" i="5"/>
  <c r="H231" i="5"/>
  <c r="H264" i="5"/>
  <c r="J230" i="24"/>
  <c r="J264" i="24"/>
  <c r="I262" i="24"/>
  <c r="I207" i="24"/>
  <c r="I230" i="24"/>
  <c r="I264" i="24"/>
  <c r="F32" i="24"/>
  <c r="T32" i="24"/>
  <c r="F33" i="24"/>
  <c r="T33" i="24"/>
  <c r="F34" i="24"/>
  <c r="T34" i="24"/>
  <c r="F42" i="24"/>
  <c r="T42" i="24"/>
  <c r="F50" i="24"/>
  <c r="T50" i="24"/>
  <c r="F51" i="24"/>
  <c r="T51" i="24"/>
  <c r="F53" i="24"/>
  <c r="T53" i="24"/>
  <c r="F52" i="24"/>
  <c r="T52" i="24"/>
  <c r="F60" i="24"/>
  <c r="T60" i="24"/>
  <c r="F65" i="24"/>
  <c r="T65" i="24"/>
  <c r="F14" i="24"/>
  <c r="T14" i="24"/>
  <c r="F87" i="24"/>
  <c r="T87" i="24"/>
  <c r="F109" i="24"/>
  <c r="T109" i="24"/>
  <c r="F114" i="24"/>
  <c r="T114" i="24"/>
  <c r="F115" i="24"/>
  <c r="T115" i="24"/>
  <c r="F118" i="24"/>
  <c r="T118" i="24"/>
  <c r="F119" i="24"/>
  <c r="T119" i="24"/>
  <c r="F120" i="24"/>
  <c r="T120" i="24"/>
  <c r="F121" i="24"/>
  <c r="T121" i="24"/>
  <c r="F122" i="24"/>
  <c r="T122" i="24"/>
  <c r="F123" i="24"/>
  <c r="T123" i="24"/>
  <c r="F124" i="24"/>
  <c r="T124" i="24"/>
  <c r="F137" i="24"/>
  <c r="T137" i="24"/>
  <c r="F138" i="24"/>
  <c r="T138" i="24"/>
  <c r="F139" i="24"/>
  <c r="T139" i="24"/>
  <c r="F141" i="24"/>
  <c r="T141" i="24"/>
  <c r="F156" i="24"/>
  <c r="T156" i="24"/>
  <c r="F157" i="24"/>
  <c r="T157" i="24"/>
  <c r="F158" i="24"/>
  <c r="T158" i="24"/>
  <c r="F159" i="24"/>
  <c r="T159" i="24"/>
  <c r="F174" i="24"/>
  <c r="T174" i="24"/>
  <c r="E32" i="24"/>
  <c r="AA32" i="24" s="1"/>
  <c r="S32" i="24"/>
  <c r="E33" i="24"/>
  <c r="AA33" i="24" s="1"/>
  <c r="S33" i="24"/>
  <c r="E34" i="24"/>
  <c r="AA34" i="24" s="1"/>
  <c r="S34" i="24"/>
  <c r="E42" i="24"/>
  <c r="AA42" i="24" s="1"/>
  <c r="S42" i="24"/>
  <c r="E50" i="24"/>
  <c r="AA50" i="24" s="1"/>
  <c r="S50" i="24"/>
  <c r="E51" i="24"/>
  <c r="AA51" i="24" s="1"/>
  <c r="S51" i="24"/>
  <c r="E53" i="24"/>
  <c r="AA53" i="24" s="1"/>
  <c r="S53" i="24"/>
  <c r="E52" i="24"/>
  <c r="AA52" i="24" s="1"/>
  <c r="S52" i="24"/>
  <c r="E60" i="24"/>
  <c r="AA60" i="24" s="1"/>
  <c r="S60" i="24"/>
  <c r="E65" i="24"/>
  <c r="AA65" i="24" s="1"/>
  <c r="S65" i="24"/>
  <c r="E14" i="24"/>
  <c r="AA14" i="24" s="1"/>
  <c r="S14" i="24"/>
  <c r="E87" i="24"/>
  <c r="AA87" i="24" s="1"/>
  <c r="S87" i="24"/>
  <c r="E109" i="24"/>
  <c r="AA109" i="24" s="1"/>
  <c r="S109" i="24"/>
  <c r="E114" i="24"/>
  <c r="AA114" i="24" s="1"/>
  <c r="S114" i="24"/>
  <c r="E115" i="24"/>
  <c r="AA115" i="24" s="1"/>
  <c r="S115" i="24"/>
  <c r="E118" i="24"/>
  <c r="S118" i="24"/>
  <c r="E119" i="24"/>
  <c r="AA119" i="24" s="1"/>
  <c r="S119" i="24"/>
  <c r="E120" i="24"/>
  <c r="AA120" i="24" s="1"/>
  <c r="S120" i="24"/>
  <c r="E121" i="24"/>
  <c r="AA121" i="24" s="1"/>
  <c r="S121" i="24"/>
  <c r="E122" i="24"/>
  <c r="AA122" i="24" s="1"/>
  <c r="S122" i="24"/>
  <c r="E123" i="24"/>
  <c r="AA123" i="24" s="1"/>
  <c r="S123" i="24"/>
  <c r="E124" i="24"/>
  <c r="AA124" i="24" s="1"/>
  <c r="S124" i="24"/>
  <c r="E137" i="24"/>
  <c r="AA137" i="24" s="1"/>
  <c r="S137" i="24"/>
  <c r="E138" i="24"/>
  <c r="AA138" i="24" s="1"/>
  <c r="S138" i="24"/>
  <c r="E139" i="24"/>
  <c r="AA139" i="24" s="1"/>
  <c r="S139" i="24"/>
  <c r="E141" i="24"/>
  <c r="AA141" i="24" s="1"/>
  <c r="S141" i="24"/>
  <c r="E156" i="24"/>
  <c r="AA156" i="24" s="1"/>
  <c r="S156" i="24"/>
  <c r="E157" i="24"/>
  <c r="AA157" i="24" s="1"/>
  <c r="S157" i="24"/>
  <c r="E158" i="24"/>
  <c r="AA158" i="24" s="1"/>
  <c r="S158" i="24"/>
  <c r="E159" i="24"/>
  <c r="AA159" i="24" s="1"/>
  <c r="S159" i="24"/>
  <c r="E174" i="24"/>
  <c r="AA174" i="24" s="1"/>
  <c r="S174" i="24"/>
  <c r="J38" i="24"/>
  <c r="J28" i="24"/>
  <c r="J239" i="24"/>
  <c r="J59" i="24"/>
  <c r="J73" i="24"/>
  <c r="J23" i="24"/>
  <c r="J27" i="24"/>
  <c r="J233" i="24"/>
  <c r="J36" i="24"/>
  <c r="J40" i="24"/>
  <c r="J44" i="24"/>
  <c r="J48" i="24"/>
  <c r="J269" i="24"/>
  <c r="J54" i="24"/>
  <c r="J58" i="24"/>
  <c r="J62" i="24"/>
  <c r="J66" i="24"/>
  <c r="J70" i="24"/>
  <c r="J74" i="24"/>
  <c r="J77" i="24"/>
  <c r="J80" i="24"/>
  <c r="J84" i="24"/>
  <c r="J88" i="24"/>
  <c r="J92" i="24"/>
  <c r="J96" i="24"/>
  <c r="J99" i="24"/>
  <c r="J101" i="24"/>
  <c r="J103" i="24"/>
  <c r="J111" i="24"/>
  <c r="J247" i="24"/>
  <c r="J251" i="24"/>
  <c r="J126" i="24"/>
  <c r="J133" i="24"/>
  <c r="J263" i="24"/>
  <c r="J145" i="24"/>
  <c r="J148" i="24"/>
  <c r="J153" i="24"/>
  <c r="J225" i="24"/>
  <c r="J161" i="24"/>
  <c r="J164" i="24"/>
  <c r="J277" i="24"/>
  <c r="J176" i="24"/>
  <c r="J179" i="24"/>
  <c r="J6" i="5"/>
  <c r="F7" i="5"/>
  <c r="J21" i="5"/>
  <c r="J22" i="5"/>
  <c r="F23" i="5"/>
  <c r="J25" i="5"/>
  <c r="J27" i="5"/>
  <c r="J28" i="5"/>
  <c r="F256" i="5"/>
  <c r="J256" i="5"/>
  <c r="J31" i="5"/>
  <c r="J257" i="5"/>
  <c r="J233" i="5"/>
  <c r="F239" i="5"/>
  <c r="J36" i="5"/>
  <c r="F37" i="5"/>
  <c r="J38" i="5"/>
  <c r="J39" i="5"/>
  <c r="J40" i="5"/>
  <c r="F41" i="5"/>
  <c r="J259" i="5"/>
  <c r="J43" i="5"/>
  <c r="J44" i="5"/>
  <c r="F45" i="5"/>
  <c r="J46" i="5"/>
  <c r="J47" i="5"/>
  <c r="J48" i="5"/>
  <c r="F267" i="5"/>
  <c r="J267" i="5"/>
  <c r="J268" i="5"/>
  <c r="J270" i="5"/>
  <c r="J54" i="5"/>
  <c r="J55" i="5"/>
  <c r="J56" i="5"/>
  <c r="F57" i="5"/>
  <c r="J58" i="5"/>
  <c r="J59" i="5"/>
  <c r="J61" i="5"/>
  <c r="F62" i="5"/>
  <c r="J63" i="5"/>
  <c r="J64" i="5"/>
  <c r="J261" i="5"/>
  <c r="J66" i="5"/>
  <c r="F67" i="5"/>
  <c r="J68" i="5"/>
  <c r="J70" i="5"/>
  <c r="J71" i="5"/>
  <c r="F72" i="5"/>
  <c r="J73" i="5"/>
  <c r="J74" i="5"/>
  <c r="J75" i="5"/>
  <c r="F76" i="5"/>
  <c r="J77" i="5"/>
  <c r="J78" i="5"/>
  <c r="J79" i="5"/>
  <c r="F80" i="5"/>
  <c r="J81" i="5"/>
  <c r="J82" i="5"/>
  <c r="J83" i="5"/>
  <c r="F84" i="5"/>
  <c r="J85" i="5"/>
  <c r="J86" i="5"/>
  <c r="J244" i="5"/>
  <c r="J88" i="5"/>
  <c r="F89" i="5"/>
  <c r="J90" i="5"/>
  <c r="J92" i="5"/>
  <c r="J93" i="5"/>
  <c r="F94" i="5"/>
  <c r="J95" i="5"/>
  <c r="J96" i="5"/>
  <c r="F98" i="5"/>
  <c r="J99" i="5"/>
  <c r="J101" i="5"/>
  <c r="F102" i="5"/>
  <c r="J103" i="5"/>
  <c r="J104" i="5"/>
  <c r="J105" i="5"/>
  <c r="F106" i="5"/>
  <c r="J108" i="5"/>
  <c r="J273" i="5"/>
  <c r="J111" i="5"/>
  <c r="J112" i="5"/>
  <c r="F274" i="5"/>
  <c r="F116" i="5"/>
  <c r="J117" i="5"/>
  <c r="J246" i="5"/>
  <c r="J192" i="5" s="1"/>
  <c r="J247" i="5"/>
  <c r="J249" i="5"/>
  <c r="F250" i="5"/>
  <c r="J251" i="5"/>
  <c r="J253" i="5"/>
  <c r="J126" i="5"/>
  <c r="F127" i="5"/>
  <c r="J128" i="5"/>
  <c r="J131" i="5"/>
  <c r="F132" i="5"/>
  <c r="J133" i="5"/>
  <c r="J135" i="5"/>
  <c r="J136" i="5"/>
  <c r="F276" i="5"/>
  <c r="F140" i="5"/>
  <c r="J263" i="5"/>
  <c r="J142" i="5"/>
  <c r="J143" i="5"/>
  <c r="J144" i="5"/>
  <c r="F145" i="5"/>
  <c r="J146" i="5"/>
  <c r="J147" i="5"/>
  <c r="F148" i="5"/>
  <c r="J149" i="5"/>
  <c r="J151" i="5"/>
  <c r="J152" i="5"/>
  <c r="F153" i="5"/>
  <c r="J154" i="5"/>
  <c r="J225" i="5"/>
  <c r="J160" i="5"/>
  <c r="J161" i="5"/>
  <c r="F163" i="5"/>
  <c r="J164" i="5"/>
  <c r="J165" i="5"/>
  <c r="F167" i="5"/>
  <c r="J168" i="5"/>
  <c r="J170" i="5"/>
  <c r="J171" i="5"/>
  <c r="F172" i="5"/>
  <c r="J173" i="5"/>
  <c r="J175" i="5"/>
  <c r="J176" i="5"/>
  <c r="F177" i="5"/>
  <c r="J178" i="5"/>
  <c r="J179" i="5"/>
  <c r="J180" i="5"/>
  <c r="F181" i="5"/>
  <c r="J182" i="5"/>
  <c r="F35" i="5"/>
  <c r="J35" i="5"/>
  <c r="J49" i="5"/>
  <c r="J7" i="24"/>
  <c r="J37" i="24"/>
  <c r="J41" i="24"/>
  <c r="J45" i="24"/>
  <c r="J270" i="24"/>
  <c r="J55" i="24"/>
  <c r="J63" i="24"/>
  <c r="J6" i="24"/>
  <c r="J22" i="24"/>
  <c r="J257" i="24"/>
  <c r="J35" i="24"/>
  <c r="J39" i="24"/>
  <c r="J43" i="24"/>
  <c r="J47" i="24"/>
  <c r="J268" i="24"/>
  <c r="J57" i="24"/>
  <c r="AF57" i="24" s="1"/>
  <c r="J61" i="24"/>
  <c r="J261" i="24"/>
  <c r="J272" i="24"/>
  <c r="J79" i="24"/>
  <c r="J83" i="24"/>
  <c r="J244" i="24"/>
  <c r="J95" i="24"/>
  <c r="J106" i="24"/>
  <c r="J274" i="24"/>
  <c r="J246" i="24"/>
  <c r="J250" i="24"/>
  <c r="J136" i="24"/>
  <c r="AF136" i="24" s="1"/>
  <c r="J140" i="24"/>
  <c r="J144" i="24"/>
  <c r="J152" i="24"/>
  <c r="J224" i="24"/>
  <c r="J228" i="24"/>
  <c r="J160" i="24"/>
  <c r="J163" i="24"/>
  <c r="J168" i="24"/>
  <c r="J173" i="24"/>
  <c r="J175" i="24"/>
  <c r="J178" i="24"/>
  <c r="J182" i="24"/>
  <c r="AF182" i="24" s="1"/>
  <c r="G6" i="5"/>
  <c r="K6" i="5"/>
  <c r="G21" i="5"/>
  <c r="K21" i="5"/>
  <c r="G22" i="5"/>
  <c r="G25" i="5"/>
  <c r="G27" i="5"/>
  <c r="K27" i="5"/>
  <c r="G28" i="5"/>
  <c r="G31" i="5"/>
  <c r="G257" i="5"/>
  <c r="K257" i="5"/>
  <c r="G233" i="5"/>
  <c r="G36" i="5"/>
  <c r="G38" i="5"/>
  <c r="G39" i="5"/>
  <c r="K39" i="5"/>
  <c r="G40" i="5"/>
  <c r="G259" i="5"/>
  <c r="G43" i="5"/>
  <c r="K43" i="5"/>
  <c r="G44" i="5"/>
  <c r="G46" i="5"/>
  <c r="G47" i="5"/>
  <c r="K47" i="5"/>
  <c r="G48" i="5"/>
  <c r="G267" i="5"/>
  <c r="K267" i="5"/>
  <c r="G268" i="5"/>
  <c r="K269" i="5"/>
  <c r="G270" i="5"/>
  <c r="G54" i="5"/>
  <c r="G55" i="5"/>
  <c r="K55" i="5"/>
  <c r="G56" i="5"/>
  <c r="G58" i="5"/>
  <c r="G59" i="5"/>
  <c r="K59" i="5"/>
  <c r="G61" i="5"/>
  <c r="G63" i="5"/>
  <c r="G64" i="5"/>
  <c r="K64" i="5"/>
  <c r="G261" i="5"/>
  <c r="G66" i="5"/>
  <c r="G68" i="5"/>
  <c r="G70" i="5"/>
  <c r="K70" i="5"/>
  <c r="G71" i="5"/>
  <c r="G73" i="5"/>
  <c r="G74" i="5"/>
  <c r="K74" i="5"/>
  <c r="G75" i="5"/>
  <c r="K272" i="5"/>
  <c r="G77" i="5"/>
  <c r="G78" i="5"/>
  <c r="K78" i="5"/>
  <c r="G79" i="5"/>
  <c r="G81" i="5"/>
  <c r="G82" i="5"/>
  <c r="K82" i="5"/>
  <c r="G83" i="5"/>
  <c r="G85" i="5"/>
  <c r="G86" i="5"/>
  <c r="K86" i="5"/>
  <c r="G244" i="5"/>
  <c r="G88" i="5"/>
  <c r="G90" i="5"/>
  <c r="G92" i="5"/>
  <c r="K92" i="5"/>
  <c r="G93" i="5"/>
  <c r="G95" i="5"/>
  <c r="G96" i="5"/>
  <c r="K96" i="5"/>
  <c r="G99" i="5"/>
  <c r="K99" i="5"/>
  <c r="G101" i="5"/>
  <c r="G103" i="5"/>
  <c r="G104" i="5"/>
  <c r="K104" i="5"/>
  <c r="G105" i="5"/>
  <c r="G108" i="5"/>
  <c r="G273" i="5"/>
  <c r="K273" i="5"/>
  <c r="G111" i="5"/>
  <c r="K111" i="5"/>
  <c r="G112" i="5"/>
  <c r="G117" i="5"/>
  <c r="G246" i="5"/>
  <c r="G192" i="5" s="1"/>
  <c r="G247" i="5"/>
  <c r="G249" i="5"/>
  <c r="G251" i="5"/>
  <c r="G253" i="5"/>
  <c r="G126" i="5"/>
  <c r="G128" i="5"/>
  <c r="G131" i="5"/>
  <c r="G133" i="5"/>
  <c r="G135" i="5"/>
  <c r="K135" i="5"/>
  <c r="G136" i="5"/>
  <c r="G263" i="5"/>
  <c r="G142" i="5"/>
  <c r="G143" i="5"/>
  <c r="K143" i="5"/>
  <c r="G144" i="5"/>
  <c r="G146" i="5"/>
  <c r="G147" i="5"/>
  <c r="K147" i="5"/>
  <c r="G149" i="5"/>
  <c r="G151" i="5"/>
  <c r="K151" i="5"/>
  <c r="G152" i="5"/>
  <c r="G154" i="5"/>
  <c r="G225" i="5"/>
  <c r="K225" i="5"/>
  <c r="K228" i="5"/>
  <c r="G160" i="5"/>
  <c r="K160" i="5"/>
  <c r="G161" i="5"/>
  <c r="G164" i="5"/>
  <c r="G165" i="5"/>
  <c r="K165" i="5"/>
  <c r="G168" i="5"/>
  <c r="G170" i="5"/>
  <c r="K170" i="5"/>
  <c r="G171" i="5"/>
  <c r="G173" i="5"/>
  <c r="K277" i="5"/>
  <c r="G175" i="5"/>
  <c r="K175" i="5"/>
  <c r="G176" i="5"/>
  <c r="G178" i="5"/>
  <c r="G179" i="5"/>
  <c r="K179" i="5"/>
  <c r="G180" i="5"/>
  <c r="G182" i="5"/>
  <c r="M24" i="24"/>
  <c r="M9" i="24"/>
  <c r="M26" i="24"/>
  <c r="M15" i="24"/>
  <c r="M30" i="24"/>
  <c r="M10" i="24"/>
  <c r="G35" i="5"/>
  <c r="M35" i="24"/>
  <c r="M11" i="24"/>
  <c r="G49" i="5"/>
  <c r="K49" i="5"/>
  <c r="M49" i="24"/>
  <c r="M13" i="24"/>
  <c r="M12" i="24"/>
  <c r="M69" i="24"/>
  <c r="M8" i="24"/>
  <c r="M155" i="24"/>
  <c r="M16" i="24"/>
  <c r="L24" i="24"/>
  <c r="L9" i="24"/>
  <c r="L26" i="24"/>
  <c r="L15" i="24"/>
  <c r="L30" i="24"/>
  <c r="L10" i="24"/>
  <c r="L35" i="24"/>
  <c r="L11" i="24"/>
  <c r="L49" i="24"/>
  <c r="L13" i="24"/>
  <c r="L12" i="24"/>
  <c r="L69" i="24"/>
  <c r="L8" i="24"/>
  <c r="L155" i="24"/>
  <c r="L16" i="24"/>
  <c r="J25" i="24"/>
  <c r="J46" i="24"/>
  <c r="J267" i="24"/>
  <c r="J56" i="24"/>
  <c r="AF56" i="24" s="1"/>
  <c r="J64" i="24"/>
  <c r="J68" i="24"/>
  <c r="J72" i="24"/>
  <c r="J76" i="24"/>
  <c r="AF76" i="24" s="1"/>
  <c r="J78" i="24"/>
  <c r="J82" i="24"/>
  <c r="J86" i="24"/>
  <c r="J90" i="24"/>
  <c r="AF90" i="24" s="1"/>
  <c r="J94" i="24"/>
  <c r="J98" i="24"/>
  <c r="J102" i="24"/>
  <c r="J105" i="24"/>
  <c r="AF105" i="24" s="1"/>
  <c r="J273" i="24"/>
  <c r="J117" i="24"/>
  <c r="J249" i="24"/>
  <c r="J253" i="24"/>
  <c r="AF253" i="24" s="1"/>
  <c r="J128" i="24"/>
  <c r="J132" i="24"/>
  <c r="J135" i="24"/>
  <c r="J276" i="24"/>
  <c r="AF276" i="24" s="1"/>
  <c r="J143" i="24"/>
  <c r="J147" i="24"/>
  <c r="J151" i="24"/>
  <c r="J154" i="24"/>
  <c r="AF154" i="24" s="1"/>
  <c r="J165" i="24"/>
  <c r="J167" i="24"/>
  <c r="J172" i="24"/>
  <c r="J177" i="24"/>
  <c r="AF177" i="24" s="1"/>
  <c r="J181" i="24"/>
  <c r="D6" i="5"/>
  <c r="H7" i="5"/>
  <c r="H21" i="5"/>
  <c r="H22" i="5"/>
  <c r="H23" i="5"/>
  <c r="H25" i="5"/>
  <c r="H27" i="5"/>
  <c r="H28" i="5"/>
  <c r="D256" i="5"/>
  <c r="H31" i="5"/>
  <c r="D257" i="5"/>
  <c r="H233" i="5"/>
  <c r="D239" i="5"/>
  <c r="H36" i="5"/>
  <c r="H37" i="5"/>
  <c r="H38" i="5"/>
  <c r="H39" i="5"/>
  <c r="H40" i="5"/>
  <c r="H41" i="5"/>
  <c r="H259" i="5"/>
  <c r="D43" i="5"/>
  <c r="H44" i="5"/>
  <c r="D45" i="5"/>
  <c r="H46" i="5"/>
  <c r="D47" i="5"/>
  <c r="H48" i="5"/>
  <c r="D267" i="5"/>
  <c r="H267" i="5"/>
  <c r="H268" i="5"/>
  <c r="D269" i="5"/>
  <c r="H270" i="5"/>
  <c r="H54" i="5"/>
  <c r="D55" i="5"/>
  <c r="H56" i="5"/>
  <c r="D57" i="5"/>
  <c r="H58" i="5"/>
  <c r="D59" i="5"/>
  <c r="H61" i="5"/>
  <c r="D62" i="5"/>
  <c r="H63" i="5"/>
  <c r="D64" i="5"/>
  <c r="H261" i="5"/>
  <c r="H66" i="5"/>
  <c r="H67" i="5"/>
  <c r="H68" i="5"/>
  <c r="H70" i="5"/>
  <c r="H71" i="5"/>
  <c r="H72" i="5"/>
  <c r="H73" i="5"/>
  <c r="H74" i="5"/>
  <c r="H75" i="5"/>
  <c r="H76" i="5"/>
  <c r="H77" i="5"/>
  <c r="D78" i="5"/>
  <c r="H79" i="5"/>
  <c r="D80" i="5"/>
  <c r="H81" i="5"/>
  <c r="D82" i="5"/>
  <c r="H83" i="5"/>
  <c r="D84" i="5"/>
  <c r="H85" i="5"/>
  <c r="D86" i="5"/>
  <c r="H244" i="5"/>
  <c r="H88" i="5"/>
  <c r="H89" i="5"/>
  <c r="H90" i="5"/>
  <c r="H92" i="5"/>
  <c r="H93" i="5"/>
  <c r="H94" i="5"/>
  <c r="H95" i="5"/>
  <c r="H96" i="5"/>
  <c r="H98" i="5"/>
  <c r="H99" i="5"/>
  <c r="H101" i="5"/>
  <c r="H102" i="5"/>
  <c r="D103" i="5"/>
  <c r="H104" i="5"/>
  <c r="D105" i="5"/>
  <c r="H106" i="5"/>
  <c r="D108" i="5"/>
  <c r="H273" i="5"/>
  <c r="H111" i="5"/>
  <c r="H112" i="5"/>
  <c r="H274" i="5"/>
  <c r="D116" i="5"/>
  <c r="H117" i="5"/>
  <c r="H246" i="5"/>
  <c r="H192" i="5" s="1"/>
  <c r="H247" i="5"/>
  <c r="D249" i="5"/>
  <c r="H251" i="5"/>
  <c r="H253" i="5"/>
  <c r="H126" i="5"/>
  <c r="H127" i="5"/>
  <c r="H128" i="5"/>
  <c r="H131" i="5"/>
  <c r="D132" i="5"/>
  <c r="H132" i="5"/>
  <c r="H133" i="5"/>
  <c r="D135" i="5"/>
  <c r="H135" i="5"/>
  <c r="H136" i="5"/>
  <c r="D276" i="5"/>
  <c r="H276" i="5"/>
  <c r="D140" i="5"/>
  <c r="H263" i="5"/>
  <c r="D142" i="5"/>
  <c r="D144" i="5"/>
  <c r="D146" i="5"/>
  <c r="D149" i="5"/>
  <c r="D152" i="5"/>
  <c r="D154" i="5"/>
  <c r="H160" i="5"/>
  <c r="D161" i="5"/>
  <c r="H163" i="5"/>
  <c r="H164" i="5"/>
  <c r="H171" i="5"/>
  <c r="H172" i="5"/>
  <c r="H173" i="5"/>
  <c r="D277" i="5"/>
  <c r="D175" i="5"/>
  <c r="H176" i="5"/>
  <c r="D177" i="5"/>
  <c r="D179" i="5"/>
  <c r="D181" i="5"/>
  <c r="H182" i="5"/>
  <c r="H49" i="5"/>
  <c r="J21" i="24"/>
  <c r="AF21" i="24" s="1"/>
  <c r="J31" i="24"/>
  <c r="J259" i="24"/>
  <c r="J256" i="24"/>
  <c r="J49" i="24"/>
  <c r="J67" i="24"/>
  <c r="J71" i="24"/>
  <c r="J75" i="24"/>
  <c r="J81" i="24"/>
  <c r="AF81" i="24" s="1"/>
  <c r="J85" i="24"/>
  <c r="J89" i="24"/>
  <c r="J93" i="24"/>
  <c r="J104" i="24"/>
  <c r="AF104" i="24" s="1"/>
  <c r="J108" i="24"/>
  <c r="J112" i="24"/>
  <c r="J116" i="24"/>
  <c r="J127" i="24"/>
  <c r="AF127" i="24" s="1"/>
  <c r="J131" i="24"/>
  <c r="J142" i="24"/>
  <c r="J146" i="24"/>
  <c r="J149" i="24"/>
  <c r="AF149" i="24" s="1"/>
  <c r="J170" i="24"/>
  <c r="J171" i="24"/>
  <c r="J180" i="24"/>
  <c r="I6" i="24"/>
  <c r="I6" i="5"/>
  <c r="I7" i="24"/>
  <c r="I25" i="24"/>
  <c r="I28" i="5"/>
  <c r="I256" i="24"/>
  <c r="I257" i="5"/>
  <c r="I233" i="24"/>
  <c r="I239" i="24"/>
  <c r="I35" i="24"/>
  <c r="I36" i="5"/>
  <c r="I40" i="24"/>
  <c r="I41" i="24"/>
  <c r="I43" i="5"/>
  <c r="I45" i="5"/>
  <c r="I47" i="5"/>
  <c r="I49" i="24"/>
  <c r="I267" i="5"/>
  <c r="I268" i="5"/>
  <c r="I269" i="24"/>
  <c r="I270" i="5"/>
  <c r="I55" i="5"/>
  <c r="I56" i="24"/>
  <c r="I57" i="5"/>
  <c r="I59" i="5"/>
  <c r="I61" i="24"/>
  <c r="I62" i="5"/>
  <c r="I64" i="5"/>
  <c r="I66" i="24"/>
  <c r="I66" i="5"/>
  <c r="I68" i="24"/>
  <c r="I71" i="5"/>
  <c r="I73" i="5"/>
  <c r="I272" i="24"/>
  <c r="I272" i="5"/>
  <c r="I78" i="5"/>
  <c r="I79" i="24"/>
  <c r="I80" i="5"/>
  <c r="I82" i="5"/>
  <c r="I84" i="5"/>
  <c r="I86" i="5"/>
  <c r="I88" i="5"/>
  <c r="I90" i="5"/>
  <c r="I92" i="24"/>
  <c r="I93" i="5"/>
  <c r="I95" i="5"/>
  <c r="I101" i="5"/>
  <c r="I103" i="24"/>
  <c r="I104" i="24"/>
  <c r="I104" i="5"/>
  <c r="I105" i="24"/>
  <c r="I106" i="24"/>
  <c r="I106" i="5"/>
  <c r="I108" i="24"/>
  <c r="I273" i="24"/>
  <c r="I273" i="5"/>
  <c r="I111" i="24"/>
  <c r="I112" i="5"/>
  <c r="I116" i="24"/>
  <c r="I246" i="24"/>
  <c r="I247" i="24"/>
  <c r="I247" i="5"/>
  <c r="I249" i="24"/>
  <c r="I250" i="24"/>
  <c r="I250" i="5"/>
  <c r="I251" i="24"/>
  <c r="I253" i="24"/>
  <c r="I253" i="5"/>
  <c r="I126" i="24"/>
  <c r="I126" i="5"/>
  <c r="I127" i="24"/>
  <c r="I128" i="24"/>
  <c r="I128" i="5"/>
  <c r="I131" i="24"/>
  <c r="I131" i="5"/>
  <c r="I132" i="24"/>
  <c r="I133" i="24"/>
  <c r="I133" i="5"/>
  <c r="I135" i="24"/>
  <c r="I136" i="24"/>
  <c r="I136" i="5"/>
  <c r="I276" i="24"/>
  <c r="I140" i="24"/>
  <c r="I140" i="5"/>
  <c r="I142" i="24"/>
  <c r="I142" i="5"/>
  <c r="I143" i="24"/>
  <c r="I144" i="24"/>
  <c r="I144" i="5"/>
  <c r="I145" i="24"/>
  <c r="I146" i="24"/>
  <c r="I146" i="5"/>
  <c r="I147" i="24"/>
  <c r="I148" i="24"/>
  <c r="I149" i="24"/>
  <c r="I149" i="5"/>
  <c r="I151" i="24"/>
  <c r="I152" i="24"/>
  <c r="I152" i="5"/>
  <c r="I153" i="24"/>
  <c r="I154" i="24"/>
  <c r="I154" i="5"/>
  <c r="I224" i="24"/>
  <c r="I228" i="24"/>
  <c r="I228" i="5"/>
  <c r="I160" i="24"/>
  <c r="I160" i="5"/>
  <c r="I161" i="24"/>
  <c r="I163" i="24"/>
  <c r="AE163" i="24" s="1"/>
  <c r="I164" i="24"/>
  <c r="I164" i="5"/>
  <c r="I165" i="24"/>
  <c r="I167" i="24"/>
  <c r="I168" i="24"/>
  <c r="I170" i="24"/>
  <c r="I171" i="24"/>
  <c r="I171" i="5"/>
  <c r="I172" i="24"/>
  <c r="I173" i="24"/>
  <c r="I173" i="5"/>
  <c r="I277" i="24"/>
  <c r="I175" i="24"/>
  <c r="I175" i="5"/>
  <c r="I176" i="24"/>
  <c r="I177" i="24"/>
  <c r="I177" i="5"/>
  <c r="I178" i="24"/>
  <c r="I179" i="24"/>
  <c r="I180" i="24"/>
  <c r="I181" i="24"/>
  <c r="F24" i="24"/>
  <c r="F9" i="24"/>
  <c r="T24" i="24"/>
  <c r="T9" i="24"/>
  <c r="F26" i="24"/>
  <c r="F15" i="24"/>
  <c r="T26" i="24"/>
  <c r="T15" i="24"/>
  <c r="F30" i="24"/>
  <c r="F10" i="24"/>
  <c r="T30" i="24"/>
  <c r="T10" i="24"/>
  <c r="F35" i="24"/>
  <c r="F11" i="24"/>
  <c r="T35" i="24"/>
  <c r="T11" i="24"/>
  <c r="F13" i="24"/>
  <c r="F12" i="24"/>
  <c r="I49" i="5"/>
  <c r="T49" i="24"/>
  <c r="T13" i="24"/>
  <c r="T12" i="24"/>
  <c r="F69" i="24"/>
  <c r="F8" i="24"/>
  <c r="T69" i="24"/>
  <c r="T8" i="24"/>
  <c r="F155" i="24"/>
  <c r="F16" i="24"/>
  <c r="T155" i="24"/>
  <c r="T16" i="24"/>
  <c r="E24" i="24"/>
  <c r="AA24" i="24" s="1"/>
  <c r="E9" i="24"/>
  <c r="AA9" i="24" s="1"/>
  <c r="S24" i="24"/>
  <c r="S9" i="24"/>
  <c r="E26" i="24"/>
  <c r="AA26" i="24" s="1"/>
  <c r="E15" i="24"/>
  <c r="AA15" i="24" s="1"/>
  <c r="S26" i="24"/>
  <c r="S15" i="24"/>
  <c r="E30" i="24"/>
  <c r="AA30" i="24" s="1"/>
  <c r="E10" i="24"/>
  <c r="AA10" i="24" s="1"/>
  <c r="S30" i="24"/>
  <c r="S10" i="24"/>
  <c r="E35" i="24"/>
  <c r="AA35" i="24" s="1"/>
  <c r="E11" i="24"/>
  <c r="AA11" i="24" s="1"/>
  <c r="S35" i="24"/>
  <c r="S11" i="24"/>
  <c r="E49" i="24"/>
  <c r="AA49" i="24" s="1"/>
  <c r="E13" i="24"/>
  <c r="AA13" i="24" s="1"/>
  <c r="E12" i="24"/>
  <c r="AA12" i="24" s="1"/>
  <c r="S49" i="24"/>
  <c r="S13" i="24"/>
  <c r="S12" i="24"/>
  <c r="E69" i="24"/>
  <c r="E8" i="24"/>
  <c r="AA8" i="24" s="1"/>
  <c r="S69" i="24"/>
  <c r="S8" i="24"/>
  <c r="E155" i="24"/>
  <c r="E16" i="24"/>
  <c r="AA16" i="24" s="1"/>
  <c r="S155" i="24"/>
  <c r="S16" i="24"/>
  <c r="AP179" i="24" l="1"/>
  <c r="AP160" i="24"/>
  <c r="AP152" i="24"/>
  <c r="AP140" i="24"/>
  <c r="AP116" i="24"/>
  <c r="AP112" i="24"/>
  <c r="AP90" i="24"/>
  <c r="AP67" i="24"/>
  <c r="AP256" i="24"/>
  <c r="AP233" i="24"/>
  <c r="AP88" i="24"/>
  <c r="AP73" i="24"/>
  <c r="AP229" i="24"/>
  <c r="AP225" i="24"/>
  <c r="AP148" i="24"/>
  <c r="AP147" i="24"/>
  <c r="AP143" i="24"/>
  <c r="AP263" i="24"/>
  <c r="AB174" i="24"/>
  <c r="AB158" i="24"/>
  <c r="AB156" i="24"/>
  <c r="AB139" i="24"/>
  <c r="AB137" i="24"/>
  <c r="AB123" i="24"/>
  <c r="AB121" i="24"/>
  <c r="AB119" i="24"/>
  <c r="AB115" i="24"/>
  <c r="AB109" i="24"/>
  <c r="AB14" i="24"/>
  <c r="AB60" i="24"/>
  <c r="AB53" i="24"/>
  <c r="AB50" i="24"/>
  <c r="AB34" i="24"/>
  <c r="AB32" i="24"/>
  <c r="AP144" i="24"/>
  <c r="AP136" i="24"/>
  <c r="AP249" i="24"/>
  <c r="AP246" i="24"/>
  <c r="AP82" i="24"/>
  <c r="AP272" i="24"/>
  <c r="AP269" i="24"/>
  <c r="AP23" i="24"/>
  <c r="AP21" i="24"/>
  <c r="AP7" i="24"/>
  <c r="AP135" i="24"/>
  <c r="AP128" i="24"/>
  <c r="AP244" i="24"/>
  <c r="AP132" i="24"/>
  <c r="AP130" i="24"/>
  <c r="AP251" i="24"/>
  <c r="AP273" i="24"/>
  <c r="AP104" i="24"/>
  <c r="AP97" i="24"/>
  <c r="AP84" i="24"/>
  <c r="AP78" i="24"/>
  <c r="AP71" i="24"/>
  <c r="AP287" i="24"/>
  <c r="AP63" i="24"/>
  <c r="AP56" i="24"/>
  <c r="AP117" i="24"/>
  <c r="AP94" i="24"/>
  <c r="AP79" i="24"/>
  <c r="AP77" i="24"/>
  <c r="AE276" i="24"/>
  <c r="AE256" i="24"/>
  <c r="AF170" i="24"/>
  <c r="AF131" i="24"/>
  <c r="AF108" i="24"/>
  <c r="AF85" i="24"/>
  <c r="AF67" i="24"/>
  <c r="AF31" i="24"/>
  <c r="AF181" i="24"/>
  <c r="AF143" i="24"/>
  <c r="AF128" i="24"/>
  <c r="AF273" i="24"/>
  <c r="AF94" i="24"/>
  <c r="AF78" i="24"/>
  <c r="AF64" i="24"/>
  <c r="AF25" i="24"/>
  <c r="AF173" i="24"/>
  <c r="AF228" i="24"/>
  <c r="AF140" i="24"/>
  <c r="AF274" i="24"/>
  <c r="AF83" i="24"/>
  <c r="AF61" i="24"/>
  <c r="AF43" i="24"/>
  <c r="AF172" i="24"/>
  <c r="AF151" i="24"/>
  <c r="AF135" i="24"/>
  <c r="AF249" i="24"/>
  <c r="AF102" i="24"/>
  <c r="AF86" i="24"/>
  <c r="AF72" i="24"/>
  <c r="AF267" i="24"/>
  <c r="AP111" i="24"/>
  <c r="AP108" i="24"/>
  <c r="AP85" i="24"/>
  <c r="AP46" i="24"/>
  <c r="AP44" i="24"/>
  <c r="AP259" i="24"/>
  <c r="AB35" i="24"/>
  <c r="AB30" i="24"/>
  <c r="AB26" i="24"/>
  <c r="AB24" i="24"/>
  <c r="AE149" i="24"/>
  <c r="AE143" i="24"/>
  <c r="AE135" i="24"/>
  <c r="AE273" i="24"/>
  <c r="AE56" i="24"/>
  <c r="AF142" i="24"/>
  <c r="AF112" i="24"/>
  <c r="AF89" i="24"/>
  <c r="AF71" i="24"/>
  <c r="AF259" i="24"/>
  <c r="AF175" i="24"/>
  <c r="AF160" i="24"/>
  <c r="AF246" i="24"/>
  <c r="AF244" i="24"/>
  <c r="AF261" i="24"/>
  <c r="AF47" i="24"/>
  <c r="AF257" i="24"/>
  <c r="AP264" i="24"/>
  <c r="AP154" i="24"/>
  <c r="AP146" i="24"/>
  <c r="AP142" i="24"/>
  <c r="AP133" i="24"/>
  <c r="AP254" i="24"/>
  <c r="AP207" i="24"/>
  <c r="AP95" i="24"/>
  <c r="AP86" i="24"/>
  <c r="AP75" i="24"/>
  <c r="AP262" i="24"/>
  <c r="AP61" i="24"/>
  <c r="AP58" i="24"/>
  <c r="AP267" i="24"/>
  <c r="AP239" i="24"/>
  <c r="AP257" i="24"/>
  <c r="AP126" i="24"/>
  <c r="AP274" i="24"/>
  <c r="AP96" i="24"/>
  <c r="AP48" i="24"/>
  <c r="AB191" i="24"/>
  <c r="AB324" i="24"/>
  <c r="AP176" i="24"/>
  <c r="AB212" i="24"/>
  <c r="AB275" i="24"/>
  <c r="AB203" i="24"/>
  <c r="J195" i="17"/>
  <c r="AP102" i="24"/>
  <c r="AP83" i="24"/>
  <c r="AP81" i="24"/>
  <c r="AP76" i="24"/>
  <c r="AP68" i="24"/>
  <c r="AP55" i="24"/>
  <c r="AP268" i="24"/>
  <c r="AP40" i="24"/>
  <c r="AP38" i="24"/>
  <c r="AP28" i="24"/>
  <c r="AE179" i="24"/>
  <c r="AF180" i="24"/>
  <c r="AF146" i="24"/>
  <c r="AF116" i="24"/>
  <c r="AF93" i="24"/>
  <c r="AF75" i="24"/>
  <c r="AF256" i="24"/>
  <c r="AF167" i="24"/>
  <c r="AF147" i="24"/>
  <c r="AF132" i="24"/>
  <c r="AF117" i="24"/>
  <c r="AF98" i="24"/>
  <c r="AF82" i="24"/>
  <c r="AF68" i="24"/>
  <c r="AF46" i="24"/>
  <c r="AF178" i="24"/>
  <c r="AF163" i="24"/>
  <c r="AF152" i="24"/>
  <c r="AF250" i="24"/>
  <c r="AF95" i="24"/>
  <c r="AF272" i="24"/>
  <c r="AF268" i="24"/>
  <c r="AB220" i="24"/>
  <c r="AB213" i="24"/>
  <c r="AB192" i="24"/>
  <c r="AB113" i="24"/>
  <c r="AB110" i="24"/>
  <c r="AB107" i="24"/>
  <c r="AB91" i="24"/>
  <c r="AB206" i="24"/>
  <c r="AB205" i="24"/>
  <c r="AB271" i="24"/>
  <c r="AX284" i="24"/>
  <c r="AP276" i="24"/>
  <c r="AP92" i="24"/>
  <c r="AP89" i="24"/>
  <c r="AP72" i="24"/>
  <c r="AP70" i="24"/>
  <c r="AP66" i="24"/>
  <c r="AP64" i="24"/>
  <c r="AP284" i="24"/>
  <c r="AP22" i="24"/>
  <c r="AP20" i="24"/>
  <c r="AP170" i="24"/>
  <c r="AF39" i="24"/>
  <c r="AF22" i="24"/>
  <c r="AE181" i="24"/>
  <c r="AE175" i="24"/>
  <c r="AE173" i="24"/>
  <c r="AE152" i="24"/>
  <c r="AE145" i="24"/>
  <c r="AE251" i="24"/>
  <c r="AE249" i="24"/>
  <c r="AE246" i="24"/>
  <c r="AE61" i="24"/>
  <c r="AE269" i="24"/>
  <c r="AE40" i="24"/>
  <c r="AE239" i="24"/>
  <c r="AE177" i="24"/>
  <c r="AE160" i="24"/>
  <c r="AE154" i="24"/>
  <c r="AE147" i="24"/>
  <c r="AE132" i="24"/>
  <c r="AE128" i="24"/>
  <c r="AE116" i="24"/>
  <c r="AE104" i="24"/>
  <c r="BD24" i="24"/>
  <c r="AO24" i="24"/>
  <c r="AP69" i="24"/>
  <c r="T313" i="24"/>
  <c r="BE69" i="24"/>
  <c r="E263" i="5"/>
  <c r="G263" i="24" s="1"/>
  <c r="I263" i="24"/>
  <c r="AE263" i="24" s="1"/>
  <c r="E112" i="5"/>
  <c r="G112" i="24" s="1"/>
  <c r="I112" i="24"/>
  <c r="AE112" i="24" s="1"/>
  <c r="E99" i="5"/>
  <c r="G99" i="24" s="1"/>
  <c r="I99" i="24"/>
  <c r="AE99" i="24" s="1"/>
  <c r="I314" i="24"/>
  <c r="AE314" i="24" s="1"/>
  <c r="AE79" i="24"/>
  <c r="E70" i="5"/>
  <c r="G70" i="24" s="1"/>
  <c r="I70" i="24"/>
  <c r="AE70" i="24" s="1"/>
  <c r="E63" i="5"/>
  <c r="G63" i="24" s="1"/>
  <c r="I63" i="24"/>
  <c r="AE63" i="24" s="1"/>
  <c r="E54" i="5"/>
  <c r="G54" i="24" s="1"/>
  <c r="I54" i="24"/>
  <c r="AE54" i="24" s="1"/>
  <c r="E36" i="5"/>
  <c r="G36" i="24" s="1"/>
  <c r="I36" i="24"/>
  <c r="AE36" i="24" s="1"/>
  <c r="E27" i="5"/>
  <c r="G27" i="24" s="1"/>
  <c r="I27" i="24"/>
  <c r="AE27" i="24" s="1"/>
  <c r="AA118" i="24"/>
  <c r="E317" i="24"/>
  <c r="AA317" i="24" s="1"/>
  <c r="E231" i="5"/>
  <c r="G231" i="24" s="1"/>
  <c r="I231" i="24"/>
  <c r="AE231" i="24" s="1"/>
  <c r="E229" i="5"/>
  <c r="G229" i="24" s="1"/>
  <c r="I229" i="24"/>
  <c r="AE229" i="24" s="1"/>
  <c r="AE207" i="24"/>
  <c r="E243" i="5"/>
  <c r="G243" i="24" s="1"/>
  <c r="I243" i="24"/>
  <c r="AE243" i="24" s="1"/>
  <c r="AW157" i="24"/>
  <c r="AH157" i="24"/>
  <c r="AW138" i="24"/>
  <c r="AH138" i="24"/>
  <c r="AW122" i="24"/>
  <c r="AH122" i="24"/>
  <c r="L317" i="24"/>
  <c r="AW118" i="24"/>
  <c r="AH118" i="24"/>
  <c r="AH87" i="24"/>
  <c r="AW87" i="24"/>
  <c r="AW52" i="24"/>
  <c r="AH52" i="24"/>
  <c r="AW42" i="24"/>
  <c r="AH42" i="24"/>
  <c r="AX174" i="24"/>
  <c r="AI174" i="24"/>
  <c r="AX156" i="24"/>
  <c r="AI156" i="24"/>
  <c r="AX137" i="24"/>
  <c r="AI137" i="24"/>
  <c r="AX121" i="24"/>
  <c r="AI121" i="24"/>
  <c r="AX115" i="24"/>
  <c r="AI115" i="24"/>
  <c r="AX14" i="24"/>
  <c r="AI14" i="24"/>
  <c r="AX53" i="24"/>
  <c r="AI53" i="24"/>
  <c r="AX34" i="24"/>
  <c r="AI34" i="24"/>
  <c r="BD219" i="24"/>
  <c r="AO219" i="24"/>
  <c r="AO216" i="24"/>
  <c r="BD216" i="24"/>
  <c r="BD215" i="24"/>
  <c r="AO215" i="24"/>
  <c r="S319" i="24"/>
  <c r="BD134" i="24"/>
  <c r="AO134" i="24"/>
  <c r="AO294" i="24"/>
  <c r="BD294" i="24"/>
  <c r="BD293" i="24"/>
  <c r="AO293" i="24"/>
  <c r="AO292" i="24"/>
  <c r="BD292" i="24"/>
  <c r="AO113" i="24"/>
  <c r="BD113" i="24"/>
  <c r="BD110" i="24"/>
  <c r="AO110" i="24"/>
  <c r="AO107" i="24"/>
  <c r="BD107" i="24"/>
  <c r="AO91" i="24"/>
  <c r="BD91" i="24"/>
  <c r="AO205" i="24"/>
  <c r="BD205" i="24"/>
  <c r="BD202" i="24"/>
  <c r="AO202" i="24"/>
  <c r="E194" i="17"/>
  <c r="E194" i="24" s="1"/>
  <c r="AA194" i="24" s="1"/>
  <c r="E260" i="24"/>
  <c r="AA260" i="24" s="1"/>
  <c r="AO29" i="24"/>
  <c r="S312" i="24"/>
  <c r="BD29" i="24"/>
  <c r="AA310" i="24"/>
  <c r="AA19" i="24"/>
  <c r="AB169" i="24"/>
  <c r="AB162" i="24"/>
  <c r="F299" i="24"/>
  <c r="AB299" i="24" s="1"/>
  <c r="F298" i="24"/>
  <c r="AB298" i="24" s="1"/>
  <c r="BE221" i="24"/>
  <c r="AP221" i="24"/>
  <c r="AB218" i="24"/>
  <c r="BE215" i="24"/>
  <c r="AP215" i="24"/>
  <c r="AP216" i="24"/>
  <c r="BE216" i="24"/>
  <c r="AB211" i="24"/>
  <c r="T319" i="24"/>
  <c r="BE134" i="24"/>
  <c r="AP134" i="24"/>
  <c r="AP294" i="24"/>
  <c r="BE294" i="24"/>
  <c r="BE293" i="24"/>
  <c r="AP293" i="24"/>
  <c r="F292" i="24"/>
  <c r="AB292" i="24" s="1"/>
  <c r="BE202" i="24"/>
  <c r="AP202" i="24"/>
  <c r="Y194" i="4"/>
  <c r="T194" i="24" s="1"/>
  <c r="T260" i="24"/>
  <c r="F312" i="24"/>
  <c r="AB29" i="24"/>
  <c r="AE296" i="24"/>
  <c r="AW300" i="24"/>
  <c r="AH300" i="24"/>
  <c r="AW226" i="24"/>
  <c r="AH226" i="24"/>
  <c r="AH224" i="24"/>
  <c r="AW222" i="24"/>
  <c r="AH222" i="24"/>
  <c r="AW213" i="24"/>
  <c r="AH213" i="24"/>
  <c r="AW210" i="24"/>
  <c r="AH210" i="24"/>
  <c r="AW294" i="24"/>
  <c r="AH294" i="24"/>
  <c r="AW291" i="24"/>
  <c r="AH291" i="24"/>
  <c r="AW289" i="24"/>
  <c r="AH289" i="24"/>
  <c r="AW204" i="24"/>
  <c r="AH204" i="24"/>
  <c r="AH200" i="24"/>
  <c r="AW200" i="24"/>
  <c r="AW191" i="24"/>
  <c r="AH191" i="24"/>
  <c r="AW286" i="24"/>
  <c r="AH286" i="24"/>
  <c r="AH19" i="24"/>
  <c r="L310" i="24"/>
  <c r="AW19" i="24"/>
  <c r="AX169" i="24"/>
  <c r="AI169" i="24"/>
  <c r="AI299" i="24"/>
  <c r="AX222" i="24"/>
  <c r="AI222" i="24"/>
  <c r="AX211" i="24"/>
  <c r="AI211" i="24"/>
  <c r="AX214" i="24"/>
  <c r="AI214" i="24"/>
  <c r="AX252" i="24"/>
  <c r="AI252" i="24"/>
  <c r="AX113" i="24"/>
  <c r="AI113" i="24"/>
  <c r="AX107" i="24"/>
  <c r="AI107" i="24"/>
  <c r="AX205" i="24"/>
  <c r="AI205" i="24"/>
  <c r="AX199" i="24"/>
  <c r="AI199" i="24"/>
  <c r="AX193" i="24"/>
  <c r="AI193" i="24"/>
  <c r="M312" i="24"/>
  <c r="AX29" i="24"/>
  <c r="AI29" i="24"/>
  <c r="AW324" i="24"/>
  <c r="AH324" i="24"/>
  <c r="BD322" i="24"/>
  <c r="AO322" i="24"/>
  <c r="BD314" i="24"/>
  <c r="AO314" i="24"/>
  <c r="BE320" i="24"/>
  <c r="AP320" i="24"/>
  <c r="BE316" i="24"/>
  <c r="AP316" i="24"/>
  <c r="AX315" i="24"/>
  <c r="AI315" i="24"/>
  <c r="AX320" i="24"/>
  <c r="AI320" i="24"/>
  <c r="AB315" i="24"/>
  <c r="BE314" i="24"/>
  <c r="AP314" i="24"/>
  <c r="AB233" i="24"/>
  <c r="AB311" i="24"/>
  <c r="BD320" i="24"/>
  <c r="AO320" i="24"/>
  <c r="AW318" i="24"/>
  <c r="AH318" i="24"/>
  <c r="BE322" i="24"/>
  <c r="AP322" i="24"/>
  <c r="AP161" i="24"/>
  <c r="AP250" i="24"/>
  <c r="AP103" i="24"/>
  <c r="AP99" i="24"/>
  <c r="AP74" i="24"/>
  <c r="AP243" i="24"/>
  <c r="AX287" i="24"/>
  <c r="AP59" i="24"/>
  <c r="AP285" i="24"/>
  <c r="AA69" i="24"/>
  <c r="E313" i="24"/>
  <c r="AA313" i="24" s="1"/>
  <c r="BD26" i="24"/>
  <c r="AO26" i="24"/>
  <c r="E49" i="5"/>
  <c r="G49" i="24" s="1"/>
  <c r="F49" i="24"/>
  <c r="AB49" i="24" s="1"/>
  <c r="I322" i="24"/>
  <c r="AE322" i="24" s="1"/>
  <c r="AE165" i="24"/>
  <c r="E225" i="5"/>
  <c r="G225" i="24" s="1"/>
  <c r="I225" i="24"/>
  <c r="AE225" i="24" s="1"/>
  <c r="E94" i="5"/>
  <c r="G94" i="24" s="1"/>
  <c r="I94" i="24"/>
  <c r="AE94" i="24" s="1"/>
  <c r="E85" i="5"/>
  <c r="G85" i="24" s="1"/>
  <c r="I85" i="24"/>
  <c r="AE85" i="24" s="1"/>
  <c r="E77" i="5"/>
  <c r="G77" i="24" s="1"/>
  <c r="I77" i="24"/>
  <c r="AE77" i="24" s="1"/>
  <c r="E67" i="5"/>
  <c r="G67" i="24" s="1"/>
  <c r="I67" i="24"/>
  <c r="AE67" i="24" s="1"/>
  <c r="E44" i="5"/>
  <c r="G44" i="24" s="1"/>
  <c r="I44" i="24"/>
  <c r="AE44" i="24" s="1"/>
  <c r="E21" i="5"/>
  <c r="G21" i="24" s="1"/>
  <c r="I21" i="24"/>
  <c r="AE21" i="24" s="1"/>
  <c r="AW26" i="24"/>
  <c r="AH26" i="24"/>
  <c r="M321" i="24"/>
  <c r="AX155" i="24"/>
  <c r="AI155" i="24"/>
  <c r="BD16" i="24"/>
  <c r="AO16" i="24"/>
  <c r="AB16" i="24"/>
  <c r="AP10" i="24"/>
  <c r="BE10" i="24"/>
  <c r="AF49" i="24"/>
  <c r="L321" i="24"/>
  <c r="AW155" i="24"/>
  <c r="AH155" i="24"/>
  <c r="AW10" i="24"/>
  <c r="AH10" i="24"/>
  <c r="AH9" i="24"/>
  <c r="AW9" i="24"/>
  <c r="AX8" i="24"/>
  <c r="AI8" i="24"/>
  <c r="AX12" i="24"/>
  <c r="AI12" i="24"/>
  <c r="AX30" i="24"/>
  <c r="AI30" i="24"/>
  <c r="AX24" i="24"/>
  <c r="AI24" i="24"/>
  <c r="AF63" i="24"/>
  <c r="BD174" i="24"/>
  <c r="AO174" i="24"/>
  <c r="BD158" i="24"/>
  <c r="AO158" i="24"/>
  <c r="BD156" i="24"/>
  <c r="AO156" i="24"/>
  <c r="AO139" i="24"/>
  <c r="BD139" i="24"/>
  <c r="AO137" i="24"/>
  <c r="BD137" i="24"/>
  <c r="AO123" i="24"/>
  <c r="BD123" i="24"/>
  <c r="AO121" i="24"/>
  <c r="BD121" i="24"/>
  <c r="AO119" i="24"/>
  <c r="BD119" i="24"/>
  <c r="AO115" i="24"/>
  <c r="BD115" i="24"/>
  <c r="AO109" i="24"/>
  <c r="BD109" i="24"/>
  <c r="BD14" i="24"/>
  <c r="AO14" i="24"/>
  <c r="AO60" i="24"/>
  <c r="BD60" i="24"/>
  <c r="AO53" i="24"/>
  <c r="BD53" i="24"/>
  <c r="BD50" i="24"/>
  <c r="AO50" i="24"/>
  <c r="BD34" i="24"/>
  <c r="AO34" i="24"/>
  <c r="BD32" i="24"/>
  <c r="AO32" i="24"/>
  <c r="AP159" i="24"/>
  <c r="BE159" i="24"/>
  <c r="AP157" i="24"/>
  <c r="BE157" i="24"/>
  <c r="AP141" i="24"/>
  <c r="BE141" i="24"/>
  <c r="BE138" i="24"/>
  <c r="AP138" i="24"/>
  <c r="BE124" i="24"/>
  <c r="AP124" i="24"/>
  <c r="BE122" i="24"/>
  <c r="AP122" i="24"/>
  <c r="AP120" i="24"/>
  <c r="BE120" i="24"/>
  <c r="T317" i="24"/>
  <c r="BE118" i="24"/>
  <c r="AP118" i="24"/>
  <c r="BE114" i="24"/>
  <c r="AP114" i="24"/>
  <c r="AP87" i="24"/>
  <c r="BE87" i="24"/>
  <c r="AP65" i="24"/>
  <c r="BE65" i="24"/>
  <c r="BE52" i="24"/>
  <c r="AP52" i="24"/>
  <c r="AP51" i="24"/>
  <c r="BE51" i="24"/>
  <c r="BE42" i="24"/>
  <c r="AP42" i="24"/>
  <c r="AP33" i="24"/>
  <c r="BE33" i="24"/>
  <c r="AW174" i="24"/>
  <c r="AH174" i="24"/>
  <c r="AH156" i="24"/>
  <c r="AW156" i="24"/>
  <c r="AW137" i="24"/>
  <c r="AH137" i="24"/>
  <c r="AW121" i="24"/>
  <c r="AH121" i="24"/>
  <c r="AH115" i="24"/>
  <c r="AW115" i="24"/>
  <c r="AW14" i="24"/>
  <c r="AH14" i="24"/>
  <c r="AH53" i="24"/>
  <c r="AW53" i="24"/>
  <c r="AW34" i="24"/>
  <c r="AH34" i="24"/>
  <c r="AX159" i="24"/>
  <c r="AI159" i="24"/>
  <c r="AX141" i="24"/>
  <c r="AI141" i="24"/>
  <c r="AX124" i="24"/>
  <c r="AI124" i="24"/>
  <c r="AX120" i="24"/>
  <c r="AI120" i="24"/>
  <c r="AX114" i="24"/>
  <c r="AI114" i="24"/>
  <c r="AX65" i="24"/>
  <c r="AI65" i="24"/>
  <c r="AX51" i="24"/>
  <c r="AI51" i="24"/>
  <c r="AX33" i="24"/>
  <c r="AI33" i="24"/>
  <c r="BD301" i="24"/>
  <c r="AO301" i="24"/>
  <c r="AO300" i="24"/>
  <c r="BD300" i="24"/>
  <c r="AO227" i="24"/>
  <c r="BD227" i="24"/>
  <c r="BD226" i="24"/>
  <c r="AO226" i="24"/>
  <c r="AO224" i="24"/>
  <c r="BD224" i="24"/>
  <c r="AO220" i="24"/>
  <c r="BD220" i="24"/>
  <c r="AO214" i="24"/>
  <c r="BD214" i="24"/>
  <c r="BD211" i="24"/>
  <c r="AO211" i="24"/>
  <c r="BD209" i="24"/>
  <c r="AO209" i="24"/>
  <c r="AO206" i="24"/>
  <c r="BD206" i="24"/>
  <c r="BD200" i="24"/>
  <c r="AO200" i="24"/>
  <c r="AO199" i="24"/>
  <c r="BD199" i="24"/>
  <c r="BE301" i="24"/>
  <c r="AP301" i="24"/>
  <c r="AP300" i="24"/>
  <c r="BE300" i="24"/>
  <c r="AP227" i="24"/>
  <c r="BE227" i="24"/>
  <c r="BE226" i="24"/>
  <c r="AP226" i="24"/>
  <c r="AP224" i="24"/>
  <c r="BE224" i="24"/>
  <c r="AP220" i="24"/>
  <c r="BE220" i="24"/>
  <c r="AB221" i="24"/>
  <c r="AP217" i="24"/>
  <c r="BE217" i="24"/>
  <c r="AP210" i="24"/>
  <c r="BE210" i="24"/>
  <c r="BE209" i="24"/>
  <c r="AP209" i="24"/>
  <c r="AB214" i="24"/>
  <c r="AB217" i="24"/>
  <c r="F297" i="24"/>
  <c r="AB297" i="24" s="1"/>
  <c r="AB252" i="24"/>
  <c r="AB248" i="24"/>
  <c r="BE275" i="24"/>
  <c r="AP275" i="24"/>
  <c r="Q195" i="4"/>
  <c r="AP291" i="24"/>
  <c r="BE291" i="24"/>
  <c r="AP290" i="24"/>
  <c r="BE290" i="24"/>
  <c r="BE289" i="24"/>
  <c r="AP289" i="24"/>
  <c r="AP288" i="24"/>
  <c r="BE288" i="24"/>
  <c r="AP205" i="24"/>
  <c r="BE205" i="24"/>
  <c r="AP201" i="24"/>
  <c r="BE201" i="24"/>
  <c r="AB201" i="24"/>
  <c r="AB204" i="24"/>
  <c r="AP271" i="24"/>
  <c r="BE271" i="24"/>
  <c r="BE191" i="24"/>
  <c r="AP191" i="24"/>
  <c r="AP286" i="24"/>
  <c r="BE286" i="24"/>
  <c r="AP19" i="24"/>
  <c r="T310" i="24"/>
  <c r="BE19" i="24"/>
  <c r="AW162" i="24"/>
  <c r="AH162" i="24"/>
  <c r="AW298" i="24"/>
  <c r="AH298" i="24"/>
  <c r="AW221" i="24"/>
  <c r="AH221" i="24"/>
  <c r="AW218" i="24"/>
  <c r="AH218" i="24"/>
  <c r="AW212" i="24"/>
  <c r="AH212" i="24"/>
  <c r="AW217" i="24"/>
  <c r="AH217" i="24"/>
  <c r="AH297" i="24"/>
  <c r="AW297" i="24"/>
  <c r="AW248" i="24"/>
  <c r="AH248" i="24"/>
  <c r="AW192" i="24"/>
  <c r="AH192" i="24"/>
  <c r="AW113" i="24"/>
  <c r="AH113" i="24"/>
  <c r="AH107" i="24"/>
  <c r="AW107" i="24"/>
  <c r="AW201" i="24"/>
  <c r="AH201" i="24"/>
  <c r="AH260" i="24"/>
  <c r="AW260" i="24"/>
  <c r="AH29" i="24"/>
  <c r="L312" i="24"/>
  <c r="AW29" i="24"/>
  <c r="AI300" i="24"/>
  <c r="AX226" i="24"/>
  <c r="AI226" i="24"/>
  <c r="AX224" i="24"/>
  <c r="AI224" i="24"/>
  <c r="AX219" i="24"/>
  <c r="AI219" i="24"/>
  <c r="AX210" i="24"/>
  <c r="AI210" i="24"/>
  <c r="AX216" i="24"/>
  <c r="AI216" i="24"/>
  <c r="AI294" i="24"/>
  <c r="AX275" i="24"/>
  <c r="AI275" i="24"/>
  <c r="AI290" i="24"/>
  <c r="AI288" i="24"/>
  <c r="AX206" i="24"/>
  <c r="AI206" i="24"/>
  <c r="AX204" i="24"/>
  <c r="AI204" i="24"/>
  <c r="O194" i="4"/>
  <c r="M194" i="24" s="1"/>
  <c r="M260" i="24"/>
  <c r="D296" i="6"/>
  <c r="AW323" i="24"/>
  <c r="AH323" i="24"/>
  <c r="AW320" i="24"/>
  <c r="AH320" i="24"/>
  <c r="BD315" i="24"/>
  <c r="AO315" i="24"/>
  <c r="BD311" i="24"/>
  <c r="AO311" i="24"/>
  <c r="BE324" i="24"/>
  <c r="AP324" i="24"/>
  <c r="BE323" i="24"/>
  <c r="AP323" i="24"/>
  <c r="AB318" i="24"/>
  <c r="BD324" i="24"/>
  <c r="AO324" i="24"/>
  <c r="BD323" i="24"/>
  <c r="AO323" i="24"/>
  <c r="AW314" i="24"/>
  <c r="AH314" i="24"/>
  <c r="AW233" i="24"/>
  <c r="AW311" i="24"/>
  <c r="AH311" i="24"/>
  <c r="AP182" i="24"/>
  <c r="AX323" i="24"/>
  <c r="AI323" i="24"/>
  <c r="AP165" i="24"/>
  <c r="AP231" i="24"/>
  <c r="AP153" i="24"/>
  <c r="AP145" i="24"/>
  <c r="E296" i="5"/>
  <c r="G296" i="24" s="1"/>
  <c r="AO35" i="24"/>
  <c r="BD35" i="24"/>
  <c r="BD30" i="24"/>
  <c r="AO30" i="24"/>
  <c r="I323" i="24"/>
  <c r="AE323" i="24" s="1"/>
  <c r="AE168" i="24"/>
  <c r="I316" i="24"/>
  <c r="AE316" i="24" s="1"/>
  <c r="AE106" i="24"/>
  <c r="E102" i="5"/>
  <c r="G102" i="24" s="1"/>
  <c r="I102" i="24"/>
  <c r="AE102" i="24" s="1"/>
  <c r="E96" i="5"/>
  <c r="G96" i="24" s="1"/>
  <c r="I96" i="24"/>
  <c r="AE96" i="24" s="1"/>
  <c r="E89" i="5"/>
  <c r="G89" i="24" s="1"/>
  <c r="I89" i="24"/>
  <c r="AE89" i="24" s="1"/>
  <c r="E244" i="5"/>
  <c r="G244" i="24" s="1"/>
  <c r="I244" i="24"/>
  <c r="AE244" i="24" s="1"/>
  <c r="E81" i="5"/>
  <c r="G81" i="24" s="1"/>
  <c r="I81" i="24"/>
  <c r="AE81" i="24" s="1"/>
  <c r="E76" i="5"/>
  <c r="G76" i="24" s="1"/>
  <c r="I76" i="24"/>
  <c r="AE76" i="24" s="1"/>
  <c r="E72" i="5"/>
  <c r="G72" i="24" s="1"/>
  <c r="I72" i="24"/>
  <c r="AE72" i="24" s="1"/>
  <c r="E261" i="5"/>
  <c r="G261" i="24" s="1"/>
  <c r="I261" i="24"/>
  <c r="AE261" i="24" s="1"/>
  <c r="E267" i="5"/>
  <c r="G267" i="24" s="1"/>
  <c r="I267" i="24"/>
  <c r="AE267" i="24" s="1"/>
  <c r="E46" i="5"/>
  <c r="G46" i="24" s="1"/>
  <c r="I46" i="24"/>
  <c r="AE46" i="24" s="1"/>
  <c r="E259" i="5"/>
  <c r="G259" i="24" s="1"/>
  <c r="I259" i="24"/>
  <c r="AE259" i="24" s="1"/>
  <c r="E38" i="5"/>
  <c r="G38" i="24" s="1"/>
  <c r="I38" i="24"/>
  <c r="AE38" i="24" s="1"/>
  <c r="E257" i="5"/>
  <c r="G257" i="24" s="1"/>
  <c r="I257" i="24"/>
  <c r="AE257" i="24" s="1"/>
  <c r="E23" i="5"/>
  <c r="G23" i="24" s="1"/>
  <c r="I23" i="24"/>
  <c r="AE23" i="24" s="1"/>
  <c r="AH49" i="24"/>
  <c r="AW49" i="24"/>
  <c r="BD8" i="24"/>
  <c r="AO8" i="24"/>
  <c r="BD12" i="24"/>
  <c r="AO12" i="24"/>
  <c r="AB8" i="24"/>
  <c r="AP49" i="24"/>
  <c r="BE49" i="24"/>
  <c r="AP11" i="24"/>
  <c r="BE11" i="24"/>
  <c r="AP15" i="24"/>
  <c r="BE15" i="24"/>
  <c r="AP9" i="24"/>
  <c r="BE9" i="24"/>
  <c r="AO155" i="24"/>
  <c r="S321" i="24"/>
  <c r="BD155" i="24"/>
  <c r="AO69" i="24"/>
  <c r="S313" i="24"/>
  <c r="BD69" i="24"/>
  <c r="AO13" i="24"/>
  <c r="BD13" i="24"/>
  <c r="F321" i="24"/>
  <c r="AB155" i="24"/>
  <c r="F313" i="24"/>
  <c r="AB313" i="24" s="1"/>
  <c r="AB69" i="24"/>
  <c r="AB12" i="24"/>
  <c r="AP35" i="24"/>
  <c r="BE35" i="24"/>
  <c r="AP30" i="24"/>
  <c r="BE30" i="24"/>
  <c r="BE26" i="24"/>
  <c r="AP26" i="24"/>
  <c r="AP24" i="24"/>
  <c r="BE24" i="24"/>
  <c r="E182" i="5"/>
  <c r="G182" i="24" s="1"/>
  <c r="I182" i="24"/>
  <c r="AE182" i="24" s="1"/>
  <c r="AE180" i="24"/>
  <c r="AE178" i="24"/>
  <c r="AE176" i="24"/>
  <c r="AE277" i="24"/>
  <c r="AE172" i="24"/>
  <c r="AE170" i="24"/>
  <c r="AE167" i="24"/>
  <c r="AE164" i="24"/>
  <c r="AE161" i="24"/>
  <c r="AE228" i="24"/>
  <c r="AE153" i="24"/>
  <c r="AE151" i="24"/>
  <c r="AE148" i="24"/>
  <c r="AE146" i="24"/>
  <c r="AE144" i="24"/>
  <c r="I320" i="24"/>
  <c r="AE320" i="24" s="1"/>
  <c r="AE142" i="24"/>
  <c r="AE140" i="24"/>
  <c r="AE136" i="24"/>
  <c r="AE133" i="24"/>
  <c r="AE131" i="24"/>
  <c r="AE127" i="24"/>
  <c r="AE253" i="24"/>
  <c r="AE250" i="24"/>
  <c r="AE247" i="24"/>
  <c r="E117" i="5"/>
  <c r="G117" i="24" s="1"/>
  <c r="I117" i="24"/>
  <c r="AE117" i="24" s="1"/>
  <c r="E274" i="5"/>
  <c r="G274" i="24" s="1"/>
  <c r="I274" i="24"/>
  <c r="AE274" i="24" s="1"/>
  <c r="AE111" i="24"/>
  <c r="AE108" i="24"/>
  <c r="AE105" i="24"/>
  <c r="AE103" i="24"/>
  <c r="E101" i="5"/>
  <c r="G101" i="24" s="1"/>
  <c r="I101" i="24"/>
  <c r="AE101" i="24" s="1"/>
  <c r="E98" i="5"/>
  <c r="G98" i="24" s="1"/>
  <c r="I98" i="24"/>
  <c r="AE98" i="24" s="1"/>
  <c r="E95" i="5"/>
  <c r="G95" i="24" s="1"/>
  <c r="I95" i="24"/>
  <c r="AE95" i="24" s="1"/>
  <c r="E93" i="5"/>
  <c r="G93" i="24" s="1"/>
  <c r="I93" i="24"/>
  <c r="AE93" i="24" s="1"/>
  <c r="E90" i="5"/>
  <c r="G90" i="24" s="1"/>
  <c r="I90" i="24"/>
  <c r="AE90" i="24" s="1"/>
  <c r="E88" i="5"/>
  <c r="G88" i="24" s="1"/>
  <c r="I88" i="24"/>
  <c r="AE88" i="24" s="1"/>
  <c r="E86" i="5"/>
  <c r="G86" i="24" s="1"/>
  <c r="I86" i="24"/>
  <c r="AE86" i="24" s="1"/>
  <c r="E84" i="5"/>
  <c r="G84" i="24" s="1"/>
  <c r="I84" i="24"/>
  <c r="AE84" i="24" s="1"/>
  <c r="E82" i="5"/>
  <c r="G82" i="24" s="1"/>
  <c r="I82" i="24"/>
  <c r="AE82" i="24" s="1"/>
  <c r="E80" i="5"/>
  <c r="G80" i="24" s="1"/>
  <c r="I80" i="24"/>
  <c r="AE80" i="24" s="1"/>
  <c r="E78" i="5"/>
  <c r="G78" i="24" s="1"/>
  <c r="I78" i="24"/>
  <c r="AE78" i="24" s="1"/>
  <c r="AE272" i="24"/>
  <c r="E75" i="5"/>
  <c r="G75" i="24" s="1"/>
  <c r="I75" i="24"/>
  <c r="AE75" i="24" s="1"/>
  <c r="E73" i="5"/>
  <c r="G73" i="24" s="1"/>
  <c r="I73" i="24"/>
  <c r="AE73" i="24" s="1"/>
  <c r="E71" i="5"/>
  <c r="G71" i="24" s="1"/>
  <c r="I71" i="24"/>
  <c r="AE71" i="24" s="1"/>
  <c r="AE68" i="24"/>
  <c r="AE66" i="24"/>
  <c r="E64" i="5"/>
  <c r="G64" i="24" s="1"/>
  <c r="I64" i="24"/>
  <c r="AE64" i="24" s="1"/>
  <c r="E62" i="5"/>
  <c r="G62" i="24" s="1"/>
  <c r="I62" i="24"/>
  <c r="AE62" i="24" s="1"/>
  <c r="E59" i="5"/>
  <c r="G59" i="24" s="1"/>
  <c r="I59" i="24"/>
  <c r="AE59" i="24" s="1"/>
  <c r="E57" i="5"/>
  <c r="G57" i="24" s="1"/>
  <c r="I57" i="24"/>
  <c r="AE57" i="24" s="1"/>
  <c r="E55" i="5"/>
  <c r="G55" i="24" s="1"/>
  <c r="I55" i="24"/>
  <c r="AE55" i="24" s="1"/>
  <c r="E270" i="5"/>
  <c r="G270" i="24" s="1"/>
  <c r="I270" i="24"/>
  <c r="AE270" i="24" s="1"/>
  <c r="E268" i="5"/>
  <c r="G268" i="24" s="1"/>
  <c r="I268" i="24"/>
  <c r="AE268" i="24" s="1"/>
  <c r="AE49" i="24"/>
  <c r="E47" i="5"/>
  <c r="G47" i="24" s="1"/>
  <c r="I47" i="24"/>
  <c r="AE47" i="24" s="1"/>
  <c r="E45" i="5"/>
  <c r="G45" i="24" s="1"/>
  <c r="I45" i="24"/>
  <c r="AE45" i="24" s="1"/>
  <c r="E43" i="5"/>
  <c r="G43" i="24" s="1"/>
  <c r="I43" i="24"/>
  <c r="AE43" i="24" s="1"/>
  <c r="AE41" i="24"/>
  <c r="E39" i="5"/>
  <c r="G39" i="24" s="1"/>
  <c r="I39" i="24"/>
  <c r="AE39" i="24" s="1"/>
  <c r="E37" i="5"/>
  <c r="G37" i="24" s="1"/>
  <c r="I37" i="24"/>
  <c r="AE37" i="24" s="1"/>
  <c r="AE35" i="24"/>
  <c r="AE233" i="24"/>
  <c r="E31" i="5"/>
  <c r="G31" i="24" s="1"/>
  <c r="I31" i="24"/>
  <c r="AE31" i="24" s="1"/>
  <c r="E28" i="5"/>
  <c r="G28" i="24" s="1"/>
  <c r="I28" i="24"/>
  <c r="AE25" i="24"/>
  <c r="E22" i="5"/>
  <c r="G22" i="24" s="1"/>
  <c r="I22" i="24"/>
  <c r="AE22" i="24" s="1"/>
  <c r="AE7" i="24"/>
  <c r="AW8" i="24"/>
  <c r="AH8" i="24"/>
  <c r="AW12" i="24"/>
  <c r="AH12" i="24"/>
  <c r="AW30" i="24"/>
  <c r="AH30" i="24"/>
  <c r="AW24" i="24"/>
  <c r="AH24" i="24"/>
  <c r="M313" i="24"/>
  <c r="AX69" i="24"/>
  <c r="AI69" i="24"/>
  <c r="AX13" i="24"/>
  <c r="AI13" i="24"/>
  <c r="AX11" i="24"/>
  <c r="AI11" i="24"/>
  <c r="AX15" i="24"/>
  <c r="AI15" i="24"/>
  <c r="F49" i="5"/>
  <c r="AB159" i="24"/>
  <c r="AB157" i="24"/>
  <c r="AB141" i="24"/>
  <c r="AB138" i="24"/>
  <c r="AB124" i="24"/>
  <c r="AB122" i="24"/>
  <c r="AB120" i="24"/>
  <c r="F317" i="24"/>
  <c r="AB317" i="24" s="1"/>
  <c r="AB118" i="24"/>
  <c r="AB114" i="24"/>
  <c r="AB87" i="24"/>
  <c r="AB65" i="24"/>
  <c r="AB52" i="24"/>
  <c r="AB51" i="24"/>
  <c r="AB42" i="24"/>
  <c r="AB33" i="24"/>
  <c r="AE264" i="24"/>
  <c r="AE230" i="24"/>
  <c r="E254" i="5"/>
  <c r="G254" i="24" s="1"/>
  <c r="I254" i="24"/>
  <c r="AE254" i="24" s="1"/>
  <c r="AE262" i="24"/>
  <c r="AW159" i="24"/>
  <c r="AH159" i="24"/>
  <c r="AW141" i="24"/>
  <c r="AH141" i="24"/>
  <c r="AW124" i="24"/>
  <c r="AH124" i="24"/>
  <c r="AW120" i="24"/>
  <c r="AH120" i="24"/>
  <c r="AW114" i="24"/>
  <c r="AH114" i="24"/>
  <c r="AH65" i="24"/>
  <c r="AW65" i="24"/>
  <c r="AH51" i="24"/>
  <c r="AW51" i="24"/>
  <c r="AH33" i="24"/>
  <c r="AW33" i="24"/>
  <c r="AX158" i="24"/>
  <c r="AI158" i="24"/>
  <c r="AX139" i="24"/>
  <c r="AI139" i="24"/>
  <c r="AX123" i="24"/>
  <c r="AI123" i="24"/>
  <c r="AX119" i="24"/>
  <c r="AI119" i="24"/>
  <c r="AX109" i="24"/>
  <c r="AI109" i="24"/>
  <c r="AX60" i="24"/>
  <c r="AI60" i="24"/>
  <c r="AX50" i="24"/>
  <c r="AI50" i="24"/>
  <c r="AX32" i="24"/>
  <c r="AI32" i="24"/>
  <c r="BD169" i="24"/>
  <c r="AO169" i="24"/>
  <c r="BD162" i="24"/>
  <c r="AO162" i="24"/>
  <c r="BD299" i="24"/>
  <c r="AO299" i="24"/>
  <c r="AO298" i="24"/>
  <c r="BD298" i="24"/>
  <c r="E190" i="17"/>
  <c r="E190" i="24" s="1"/>
  <c r="AA190" i="24" s="1"/>
  <c r="E224" i="24"/>
  <c r="AA224" i="24" s="1"/>
  <c r="BD221" i="24"/>
  <c r="AO221" i="24"/>
  <c r="AO213" i="24"/>
  <c r="BD213" i="24"/>
  <c r="AO212" i="24"/>
  <c r="BD212" i="24"/>
  <c r="AA134" i="24"/>
  <c r="E319" i="24"/>
  <c r="AA319" i="24" s="1"/>
  <c r="BD204" i="24"/>
  <c r="AO204" i="24"/>
  <c r="AO260" i="24"/>
  <c r="BD260" i="24"/>
  <c r="AA29" i="24"/>
  <c r="E312" i="24"/>
  <c r="AA312" i="24" s="1"/>
  <c r="AP169" i="24"/>
  <c r="BE169" i="24"/>
  <c r="BE162" i="24"/>
  <c r="AP162" i="24"/>
  <c r="BE299" i="24"/>
  <c r="AP299" i="24"/>
  <c r="AP298" i="24"/>
  <c r="BE298" i="24"/>
  <c r="BE219" i="24"/>
  <c r="AP219" i="24"/>
  <c r="AB222" i="24"/>
  <c r="BE213" i="24"/>
  <c r="AP213" i="24"/>
  <c r="BE211" i="24"/>
  <c r="AP211" i="24"/>
  <c r="AB210" i="24"/>
  <c r="AB216" i="24"/>
  <c r="AB209" i="24"/>
  <c r="F319" i="24"/>
  <c r="AB319" i="24" s="1"/>
  <c r="AB134" i="24"/>
  <c r="F294" i="24"/>
  <c r="AB294" i="24" s="1"/>
  <c r="F293" i="24"/>
  <c r="AB293" i="24" s="1"/>
  <c r="AP292" i="24"/>
  <c r="BE292" i="24"/>
  <c r="AP113" i="24"/>
  <c r="BE113" i="24"/>
  <c r="BE110" i="24"/>
  <c r="AP110" i="24"/>
  <c r="AP107" i="24"/>
  <c r="BE107" i="24"/>
  <c r="AP91" i="24"/>
  <c r="BE91" i="24"/>
  <c r="AP203" i="24"/>
  <c r="BE203" i="24"/>
  <c r="AP206" i="24"/>
  <c r="BE206" i="24"/>
  <c r="AB202" i="24"/>
  <c r="AB200" i="24"/>
  <c r="AB199" i="24"/>
  <c r="AP29" i="24"/>
  <c r="T312" i="24"/>
  <c r="BE29" i="24"/>
  <c r="F310" i="24"/>
  <c r="AB310" i="24" s="1"/>
  <c r="AB19" i="24"/>
  <c r="AW301" i="24"/>
  <c r="AH301" i="24"/>
  <c r="AW227" i="24"/>
  <c r="AH227" i="24"/>
  <c r="AW220" i="24"/>
  <c r="AH220" i="24"/>
  <c r="AW211" i="24"/>
  <c r="AH211" i="24"/>
  <c r="AW214" i="24"/>
  <c r="AH214" i="24"/>
  <c r="AW209" i="24"/>
  <c r="AH209" i="24"/>
  <c r="L319" i="24"/>
  <c r="AW134" i="24"/>
  <c r="AH134" i="24"/>
  <c r="AW293" i="24"/>
  <c r="AH293" i="24"/>
  <c r="AW275" i="24"/>
  <c r="AH275" i="24"/>
  <c r="AW290" i="24"/>
  <c r="AH290" i="24"/>
  <c r="AW288" i="24"/>
  <c r="AH288" i="24"/>
  <c r="AW203" i="24"/>
  <c r="AH203" i="24"/>
  <c r="AW202" i="24"/>
  <c r="AH202" i="24"/>
  <c r="AW199" i="24"/>
  <c r="AH199" i="24"/>
  <c r="AX162" i="24"/>
  <c r="AI162" i="24"/>
  <c r="AX298" i="24"/>
  <c r="AI298" i="24"/>
  <c r="AX221" i="24"/>
  <c r="AI221" i="24"/>
  <c r="AI218" i="24"/>
  <c r="AX218" i="24"/>
  <c r="AX213" i="24"/>
  <c r="AI213" i="24"/>
  <c r="AX217" i="24"/>
  <c r="AI217" i="24"/>
  <c r="AI297" i="24"/>
  <c r="AX248" i="24"/>
  <c r="AI248" i="24"/>
  <c r="AX192" i="24"/>
  <c r="AI192" i="24"/>
  <c r="AI292" i="24"/>
  <c r="AX292" i="24"/>
  <c r="AX110" i="24"/>
  <c r="AI110" i="24"/>
  <c r="AX91" i="24"/>
  <c r="AI91" i="24"/>
  <c r="AX201" i="24"/>
  <c r="AI201" i="24"/>
  <c r="AX203" i="24"/>
  <c r="AI203" i="24"/>
  <c r="AX271" i="24"/>
  <c r="AI271" i="24"/>
  <c r="AX318" i="24"/>
  <c r="AI318" i="24"/>
  <c r="AX311" i="24"/>
  <c r="AI311" i="24"/>
  <c r="BE315" i="24"/>
  <c r="AP315" i="24"/>
  <c r="BE311" i="24"/>
  <c r="AP311" i="24"/>
  <c r="AP17" i="24"/>
  <c r="BE6" i="24"/>
  <c r="AP6" i="24"/>
  <c r="AP18" i="24"/>
  <c r="AP238" i="24"/>
  <c r="AP237" i="24"/>
  <c r="AP235" i="24"/>
  <c r="AP234" i="24"/>
  <c r="AP265" i="24"/>
  <c r="AP241" i="24"/>
  <c r="AP240" i="24"/>
  <c r="AP236" i="24"/>
  <c r="AP242" i="24"/>
  <c r="AP129" i="24"/>
  <c r="AP180" i="24"/>
  <c r="AP277" i="24"/>
  <c r="AP172" i="24"/>
  <c r="AP57" i="24"/>
  <c r="AP270" i="24"/>
  <c r="AP36" i="24"/>
  <c r="AA155" i="24"/>
  <c r="E321" i="24"/>
  <c r="AA321" i="24" s="1"/>
  <c r="AP155" i="24"/>
  <c r="T321" i="24"/>
  <c r="BE155" i="24"/>
  <c r="AP13" i="24"/>
  <c r="BE13" i="24"/>
  <c r="I324" i="24"/>
  <c r="AE324" i="24" s="1"/>
  <c r="AE171" i="24"/>
  <c r="AE126" i="24"/>
  <c r="I318" i="24"/>
  <c r="AE318" i="24" s="1"/>
  <c r="AE92" i="24"/>
  <c r="I315" i="24"/>
  <c r="AE315" i="24" s="1"/>
  <c r="E83" i="5"/>
  <c r="G83" i="24" s="1"/>
  <c r="I83" i="24"/>
  <c r="AE83" i="24" s="1"/>
  <c r="E74" i="5"/>
  <c r="G74" i="24" s="1"/>
  <c r="I74" i="24"/>
  <c r="AE74" i="24" s="1"/>
  <c r="E58" i="5"/>
  <c r="G58" i="24" s="1"/>
  <c r="I58" i="24"/>
  <c r="AE58" i="24" s="1"/>
  <c r="E48" i="5"/>
  <c r="G48" i="24" s="1"/>
  <c r="I48" i="24"/>
  <c r="AE48" i="24" s="1"/>
  <c r="AE6" i="24"/>
  <c r="AE18" i="24"/>
  <c r="AE17" i="24"/>
  <c r="AE236" i="24"/>
  <c r="AE241" i="24"/>
  <c r="AE237" i="24"/>
  <c r="AE242" i="24"/>
  <c r="AE234" i="24"/>
  <c r="AE238" i="24"/>
  <c r="AE265" i="24"/>
  <c r="AE235" i="24"/>
  <c r="AE240" i="24"/>
  <c r="AE129" i="24"/>
  <c r="AW16" i="24"/>
  <c r="AH16" i="24"/>
  <c r="AH35" i="24"/>
  <c r="AW35" i="24"/>
  <c r="AX10" i="24"/>
  <c r="AI10" i="24"/>
  <c r="AX9" i="24"/>
  <c r="AI9" i="24"/>
  <c r="AO49" i="24"/>
  <c r="BD49" i="24"/>
  <c r="AO11" i="24"/>
  <c r="BD11" i="24"/>
  <c r="BD10" i="24"/>
  <c r="AO10" i="24"/>
  <c r="AO15" i="24"/>
  <c r="BD15" i="24"/>
  <c r="AO9" i="24"/>
  <c r="BD9" i="24"/>
  <c r="AP16" i="24"/>
  <c r="BE16" i="24"/>
  <c r="BE8" i="24"/>
  <c r="AP8" i="24"/>
  <c r="AP12" i="24"/>
  <c r="BE12" i="24"/>
  <c r="AB13" i="24"/>
  <c r="AB11" i="24"/>
  <c r="AB10" i="24"/>
  <c r="AB15" i="24"/>
  <c r="AB9" i="24"/>
  <c r="AH69" i="24"/>
  <c r="L313" i="24"/>
  <c r="AW69" i="24"/>
  <c r="AH13" i="24"/>
  <c r="AW13" i="24"/>
  <c r="AH11" i="24"/>
  <c r="AW11" i="24"/>
  <c r="AH15" i="24"/>
  <c r="AW15" i="24"/>
  <c r="AX16" i="24"/>
  <c r="AI16" i="24"/>
  <c r="AX49" i="24"/>
  <c r="AI49" i="24"/>
  <c r="AX35" i="24"/>
  <c r="AI35" i="24"/>
  <c r="AX26" i="24"/>
  <c r="AI26" i="24"/>
  <c r="AF224" i="24"/>
  <c r="AF35" i="24"/>
  <c r="AO159" i="24"/>
  <c r="BD159" i="24"/>
  <c r="AO157" i="24"/>
  <c r="BD157" i="24"/>
  <c r="AO141" i="24"/>
  <c r="BD141" i="24"/>
  <c r="BD138" i="24"/>
  <c r="AO138" i="24"/>
  <c r="BD124" i="24"/>
  <c r="AO124" i="24"/>
  <c r="BD122" i="24"/>
  <c r="AO122" i="24"/>
  <c r="BD120" i="24"/>
  <c r="AO120" i="24"/>
  <c r="BD118" i="24"/>
  <c r="S317" i="24"/>
  <c r="AO118" i="24"/>
  <c r="BD114" i="24"/>
  <c r="AO114" i="24"/>
  <c r="AO87" i="24"/>
  <c r="BD87" i="24"/>
  <c r="AO65" i="24"/>
  <c r="BD65" i="24"/>
  <c r="AO52" i="24"/>
  <c r="BD52" i="24"/>
  <c r="AO51" i="24"/>
  <c r="BD51" i="24"/>
  <c r="BD42" i="24"/>
  <c r="AO42" i="24"/>
  <c r="AO33" i="24"/>
  <c r="BD33" i="24"/>
  <c r="BE174" i="24"/>
  <c r="AP174" i="24"/>
  <c r="BE158" i="24"/>
  <c r="AP158" i="24"/>
  <c r="BE156" i="24"/>
  <c r="AP156" i="24"/>
  <c r="AP139" i="24"/>
  <c r="BE139" i="24"/>
  <c r="AP137" i="24"/>
  <c r="BE137" i="24"/>
  <c r="AP123" i="24"/>
  <c r="BE123" i="24"/>
  <c r="AP121" i="24"/>
  <c r="BE121" i="24"/>
  <c r="AP119" i="24"/>
  <c r="BE119" i="24"/>
  <c r="AP115" i="24"/>
  <c r="BE115" i="24"/>
  <c r="AP109" i="24"/>
  <c r="BE109" i="24"/>
  <c r="BE14" i="24"/>
  <c r="AP14" i="24"/>
  <c r="BE60" i="24"/>
  <c r="AP60" i="24"/>
  <c r="AP53" i="24"/>
  <c r="BE53" i="24"/>
  <c r="BE50" i="24"/>
  <c r="AP50" i="24"/>
  <c r="AP34" i="24"/>
  <c r="BE34" i="24"/>
  <c r="BE32" i="24"/>
  <c r="AP32" i="24"/>
  <c r="AW158" i="24"/>
  <c r="AH158" i="24"/>
  <c r="AW139" i="24"/>
  <c r="AH139" i="24"/>
  <c r="AH123" i="24"/>
  <c r="AW123" i="24"/>
  <c r="AH119" i="24"/>
  <c r="AW119" i="24"/>
  <c r="AH109" i="24"/>
  <c r="AW109" i="24"/>
  <c r="AW60" i="24"/>
  <c r="AH60" i="24"/>
  <c r="AW50" i="24"/>
  <c r="AH50" i="24"/>
  <c r="AW32" i="24"/>
  <c r="AH32" i="24"/>
  <c r="AX157" i="24"/>
  <c r="AI157" i="24"/>
  <c r="AX138" i="24"/>
  <c r="AI138" i="24"/>
  <c r="AX122" i="24"/>
  <c r="AI122" i="24"/>
  <c r="M317" i="24"/>
  <c r="AX118" i="24"/>
  <c r="AI118" i="24"/>
  <c r="AX87" i="24"/>
  <c r="AI87" i="24"/>
  <c r="AX52" i="24"/>
  <c r="AI52" i="24"/>
  <c r="AX42" i="24"/>
  <c r="AI42" i="24"/>
  <c r="AO222" i="24"/>
  <c r="BD222" i="24"/>
  <c r="AO218" i="24"/>
  <c r="BD218" i="24"/>
  <c r="BD217" i="24"/>
  <c r="AO217" i="24"/>
  <c r="AO210" i="24"/>
  <c r="BD210" i="24"/>
  <c r="AO297" i="24"/>
  <c r="BD297" i="24"/>
  <c r="BD252" i="24"/>
  <c r="AO252" i="24"/>
  <c r="AO248" i="24"/>
  <c r="BD248" i="24"/>
  <c r="AO192" i="24"/>
  <c r="BD192" i="24"/>
  <c r="BD275" i="24"/>
  <c r="AO275" i="24"/>
  <c r="BD291" i="24"/>
  <c r="AO291" i="24"/>
  <c r="AO290" i="24"/>
  <c r="BD290" i="24"/>
  <c r="AO289" i="24"/>
  <c r="BD289" i="24"/>
  <c r="AO288" i="24"/>
  <c r="BD288" i="24"/>
  <c r="AO203" i="24"/>
  <c r="BD203" i="24"/>
  <c r="AO201" i="24"/>
  <c r="BD201" i="24"/>
  <c r="BD271" i="24"/>
  <c r="AO271" i="24"/>
  <c r="BD191" i="24"/>
  <c r="AO191" i="24"/>
  <c r="BD193" i="24"/>
  <c r="AO193" i="24"/>
  <c r="AO286" i="24"/>
  <c r="BD286" i="24"/>
  <c r="AO19" i="24"/>
  <c r="S310" i="24"/>
  <c r="BD19" i="24"/>
  <c r="F301" i="24"/>
  <c r="AB301" i="24" s="1"/>
  <c r="F300" i="24"/>
  <c r="AB300" i="24" s="1"/>
  <c r="AB227" i="24"/>
  <c r="AB226" i="24"/>
  <c r="AP222" i="24"/>
  <c r="BE222" i="24"/>
  <c r="AP218" i="24"/>
  <c r="BE218" i="24"/>
  <c r="AB219" i="24"/>
  <c r="AP214" i="24"/>
  <c r="BE214" i="24"/>
  <c r="AP212" i="24"/>
  <c r="BE212" i="24"/>
  <c r="AB215" i="24"/>
  <c r="AP297" i="24"/>
  <c r="BE297" i="24"/>
  <c r="AP252" i="24"/>
  <c r="BE252" i="24"/>
  <c r="BE248" i="24"/>
  <c r="AP248" i="24"/>
  <c r="AP192" i="24"/>
  <c r="BE192" i="24"/>
  <c r="F291" i="24"/>
  <c r="AB291" i="24" s="1"/>
  <c r="F290" i="24"/>
  <c r="AB290" i="24" s="1"/>
  <c r="F289" i="24"/>
  <c r="AB289" i="24" s="1"/>
  <c r="F288" i="24"/>
  <c r="AB288" i="24" s="1"/>
  <c r="BE204" i="24"/>
  <c r="AP204" i="24"/>
  <c r="BE200" i="24"/>
  <c r="AP200" i="24"/>
  <c r="AP199" i="24"/>
  <c r="BE199" i="24"/>
  <c r="E194" i="4"/>
  <c r="F194" i="24" s="1"/>
  <c r="AB194" i="24" s="1"/>
  <c r="F260" i="24"/>
  <c r="AB260" i="24" s="1"/>
  <c r="BE193" i="24"/>
  <c r="AP193" i="24"/>
  <c r="F286" i="24"/>
  <c r="AB286" i="24" s="1"/>
  <c r="AW169" i="24"/>
  <c r="AH169" i="24"/>
  <c r="AW299" i="24"/>
  <c r="AH299" i="24"/>
  <c r="AW219" i="24"/>
  <c r="AH219" i="24"/>
  <c r="AW215" i="24"/>
  <c r="AH215" i="24"/>
  <c r="AW216" i="24"/>
  <c r="AH216" i="24"/>
  <c r="AW252" i="24"/>
  <c r="AH252" i="24"/>
  <c r="AW292" i="24"/>
  <c r="AH292" i="24"/>
  <c r="AW110" i="24"/>
  <c r="AH110" i="24"/>
  <c r="AH91" i="24"/>
  <c r="AW91" i="24"/>
  <c r="AW205" i="24"/>
  <c r="AH205" i="24"/>
  <c r="AW206" i="24"/>
  <c r="AH206" i="24"/>
  <c r="AW271" i="24"/>
  <c r="AH271" i="24"/>
  <c r="AH193" i="24"/>
  <c r="AW193" i="24"/>
  <c r="AI301" i="24"/>
  <c r="AX227" i="24"/>
  <c r="AI227" i="24"/>
  <c r="AX220" i="24"/>
  <c r="AX215" i="24"/>
  <c r="AI215" i="24"/>
  <c r="AI212" i="24"/>
  <c r="AX212" i="24"/>
  <c r="AX209" i="24"/>
  <c r="AI209" i="24"/>
  <c r="M319" i="24"/>
  <c r="AX134" i="24"/>
  <c r="AI134" i="24"/>
  <c r="AX293" i="24"/>
  <c r="AI293" i="24"/>
  <c r="AI291" i="24"/>
  <c r="AI289" i="24"/>
  <c r="AX202" i="24"/>
  <c r="AI202" i="24"/>
  <c r="AX200" i="24"/>
  <c r="AI200" i="24"/>
  <c r="AX191" i="24"/>
  <c r="AI191" i="24"/>
  <c r="AI286" i="24"/>
  <c r="M310" i="24"/>
  <c r="AX19" i="24"/>
  <c r="AI19" i="24"/>
  <c r="BD318" i="24"/>
  <c r="AO318" i="24"/>
  <c r="AW316" i="24"/>
  <c r="AH316" i="24"/>
  <c r="AX322" i="24"/>
  <c r="AI322" i="24"/>
  <c r="AX314" i="24"/>
  <c r="AI314" i="24"/>
  <c r="AI220" i="24"/>
  <c r="BE318" i="24"/>
  <c r="AP318" i="24"/>
  <c r="AX316" i="24"/>
  <c r="AI316" i="24"/>
  <c r="AB314" i="24"/>
  <c r="AW322" i="24"/>
  <c r="AH322" i="24"/>
  <c r="BD316" i="24"/>
  <c r="AO316" i="24"/>
  <c r="AW315" i="24"/>
  <c r="AH315" i="24"/>
  <c r="AP178" i="24"/>
  <c r="AX324" i="24"/>
  <c r="AI324" i="24"/>
  <c r="AP167" i="24"/>
  <c r="AB322" i="24"/>
  <c r="AP163" i="24"/>
  <c r="AP253" i="24"/>
  <c r="AP247" i="24"/>
  <c r="AP98" i="24"/>
  <c r="AF270" i="24"/>
  <c r="AF7" i="24"/>
  <c r="AF48" i="24"/>
  <c r="AF40" i="24"/>
  <c r="AF264" i="24"/>
  <c r="AF230" i="24"/>
  <c r="AF231" i="24"/>
  <c r="AF254" i="24"/>
  <c r="AF6" i="24"/>
  <c r="AF18" i="24"/>
  <c r="AF17" i="24"/>
  <c r="AF234" i="24"/>
  <c r="AF238" i="24"/>
  <c r="AF265" i="24"/>
  <c r="AF235" i="24"/>
  <c r="AF240" i="24"/>
  <c r="AF236" i="24"/>
  <c r="AF241" i="24"/>
  <c r="AF237" i="24"/>
  <c r="AF242" i="24"/>
  <c r="AF129" i="24"/>
  <c r="AF148" i="24"/>
  <c r="AF263" i="24"/>
  <c r="AF133" i="24"/>
  <c r="J318" i="24"/>
  <c r="AF318" i="24" s="1"/>
  <c r="AF126" i="24"/>
  <c r="AF247" i="24"/>
  <c r="AF111" i="24"/>
  <c r="AF103" i="24"/>
  <c r="AF96" i="24"/>
  <c r="AF88" i="24"/>
  <c r="AF80" i="24"/>
  <c r="AF74" i="24"/>
  <c r="AF62" i="24"/>
  <c r="AF54" i="24"/>
  <c r="AF27" i="24"/>
  <c r="AF23" i="24"/>
  <c r="AF59" i="24"/>
  <c r="AF28" i="24"/>
  <c r="J311" i="24"/>
  <c r="AF311" i="24" s="1"/>
  <c r="AF243" i="24"/>
  <c r="AF207" i="24"/>
  <c r="AF229" i="24"/>
  <c r="J324" i="24"/>
  <c r="AF324" i="24" s="1"/>
  <c r="AF171" i="24"/>
  <c r="J316" i="24"/>
  <c r="AF316" i="24" s="1"/>
  <c r="AF106" i="24"/>
  <c r="AF55" i="24"/>
  <c r="AF37" i="24"/>
  <c r="AF176" i="24"/>
  <c r="AF277" i="24"/>
  <c r="AF161" i="24"/>
  <c r="AF269" i="24"/>
  <c r="AF44" i="24"/>
  <c r="AF36" i="24"/>
  <c r="AF73" i="24"/>
  <c r="AF38" i="24"/>
  <c r="J323" i="24"/>
  <c r="AF323" i="24" s="1"/>
  <c r="AF168" i="24"/>
  <c r="J320" i="24"/>
  <c r="AF320" i="24" s="1"/>
  <c r="AF144" i="24"/>
  <c r="J322" i="24"/>
  <c r="AF322" i="24" s="1"/>
  <c r="AF165" i="24"/>
  <c r="J314" i="24"/>
  <c r="AF314" i="24" s="1"/>
  <c r="AF79" i="24"/>
  <c r="AF45" i="24"/>
  <c r="AF41" i="24"/>
  <c r="AF179" i="24"/>
  <c r="AF164" i="24"/>
  <c r="AF225" i="24"/>
  <c r="AF153" i="24"/>
  <c r="AF145" i="24"/>
  <c r="AF251" i="24"/>
  <c r="AF101" i="24"/>
  <c r="AF99" i="24"/>
  <c r="J315" i="24"/>
  <c r="AF315" i="24" s="1"/>
  <c r="AF92" i="24"/>
  <c r="AF84" i="24"/>
  <c r="AF77" i="24"/>
  <c r="AF70" i="24"/>
  <c r="AF66" i="24"/>
  <c r="AF58" i="24"/>
  <c r="AF233" i="24"/>
  <c r="AF239" i="24"/>
  <c r="AF262" i="24"/>
  <c r="E296" i="6"/>
  <c r="H296" i="24" s="1"/>
  <c r="J296" i="24"/>
  <c r="AF296" i="24" s="1"/>
  <c r="L195" i="4"/>
  <c r="E195" i="17"/>
  <c r="E195" i="24" s="1"/>
  <c r="AA195" i="24" s="1"/>
  <c r="L195" i="17"/>
  <c r="D195" i="17"/>
  <c r="M194" i="17"/>
  <c r="E188" i="17"/>
  <c r="E188" i="24" s="1"/>
  <c r="AA188" i="24" s="1"/>
  <c r="D188" i="17"/>
  <c r="G195" i="17"/>
  <c r="K35" i="5"/>
  <c r="K195" i="4"/>
  <c r="J195" i="4"/>
  <c r="O195" i="4"/>
  <c r="M195" i="24" s="1"/>
  <c r="J188" i="17"/>
  <c r="F195" i="17"/>
  <c r="K195" i="17"/>
  <c r="I195" i="17"/>
  <c r="H195" i="17"/>
  <c r="R194" i="17"/>
  <c r="D193" i="5"/>
  <c r="J193" i="5"/>
  <c r="E181" i="22"/>
  <c r="E181" i="7"/>
  <c r="E181" i="10" s="1"/>
  <c r="E181" i="12" s="1"/>
  <c r="E181" i="6"/>
  <c r="H181" i="24" s="1"/>
  <c r="E180" i="22"/>
  <c r="E180" i="7"/>
  <c r="E180" i="10" s="1"/>
  <c r="E180" i="12" s="1"/>
  <c r="E180" i="6"/>
  <c r="H180" i="24" s="1"/>
  <c r="E179" i="22"/>
  <c r="E179" i="7"/>
  <c r="E179" i="10" s="1"/>
  <c r="E179" i="12" s="1"/>
  <c r="E179" i="6"/>
  <c r="H179" i="24" s="1"/>
  <c r="E178" i="22"/>
  <c r="E178" i="7"/>
  <c r="E178" i="10" s="1"/>
  <c r="E178" i="12" s="1"/>
  <c r="E178" i="6"/>
  <c r="H178" i="24" s="1"/>
  <c r="E177" i="22"/>
  <c r="E177" i="7"/>
  <c r="E177" i="10" s="1"/>
  <c r="E177" i="12" s="1"/>
  <c r="E177" i="6"/>
  <c r="H177" i="24" s="1"/>
  <c r="E176" i="22"/>
  <c r="E176" i="7"/>
  <c r="E176" i="10" s="1"/>
  <c r="E176" i="12" s="1"/>
  <c r="E176" i="6"/>
  <c r="H176" i="24" s="1"/>
  <c r="E175" i="22"/>
  <c r="E175" i="7"/>
  <c r="E175" i="10" s="1"/>
  <c r="E175" i="12" s="1"/>
  <c r="E175" i="6"/>
  <c r="H175" i="24" s="1"/>
  <c r="E173" i="22"/>
  <c r="E173" i="7"/>
  <c r="E173" i="10" s="1"/>
  <c r="E173" i="12" s="1"/>
  <c r="E173" i="6"/>
  <c r="H173" i="24" s="1"/>
  <c r="E172" i="22"/>
  <c r="E172" i="7"/>
  <c r="E172" i="10" s="1"/>
  <c r="E172" i="12" s="1"/>
  <c r="E172" i="6"/>
  <c r="H172" i="24" s="1"/>
  <c r="E171" i="22"/>
  <c r="E171" i="7"/>
  <c r="E171" i="10" s="1"/>
  <c r="E171" i="12" s="1"/>
  <c r="E171" i="6"/>
  <c r="H171" i="24" s="1"/>
  <c r="E170" i="22"/>
  <c r="E170" i="7"/>
  <c r="E170" i="10" s="1"/>
  <c r="E170" i="12" s="1"/>
  <c r="E170" i="6"/>
  <c r="H170" i="24" s="1"/>
  <c r="E168" i="22"/>
  <c r="E168" i="7"/>
  <c r="E168" i="10" s="1"/>
  <c r="E168" i="12" s="1"/>
  <c r="E168" i="6"/>
  <c r="H168" i="24" s="1"/>
  <c r="E167" i="22"/>
  <c r="E167" i="7"/>
  <c r="E167" i="10" s="1"/>
  <c r="E167" i="12" s="1"/>
  <c r="E167" i="6"/>
  <c r="H167" i="24" s="1"/>
  <c r="E165" i="22"/>
  <c r="E165" i="7"/>
  <c r="E165" i="10" s="1"/>
  <c r="E165" i="12" s="1"/>
  <c r="E165" i="6"/>
  <c r="H165" i="24" s="1"/>
  <c r="E164" i="22"/>
  <c r="E164" i="7"/>
  <c r="E164" i="10" s="1"/>
  <c r="E164" i="12" s="1"/>
  <c r="E164" i="6"/>
  <c r="H164" i="24" s="1"/>
  <c r="E163" i="22"/>
  <c r="E163" i="7"/>
  <c r="E163" i="10" s="1"/>
  <c r="E163" i="12" s="1"/>
  <c r="E163" i="6"/>
  <c r="H163" i="24" s="1"/>
  <c r="E161" i="22"/>
  <c r="E161" i="7"/>
  <c r="E161" i="10" s="1"/>
  <c r="E161" i="12" s="1"/>
  <c r="E161" i="6"/>
  <c r="H161" i="24" s="1"/>
  <c r="E160" i="22"/>
  <c r="E160" i="7"/>
  <c r="E160" i="10" s="1"/>
  <c r="E160" i="12" s="1"/>
  <c r="E160" i="6"/>
  <c r="H160" i="24" s="1"/>
  <c r="E154" i="22"/>
  <c r="E154" i="7"/>
  <c r="E154" i="10" s="1"/>
  <c r="E154" i="12" s="1"/>
  <c r="E154" i="6"/>
  <c r="H154" i="24" s="1"/>
  <c r="E153" i="22"/>
  <c r="E153" i="7"/>
  <c r="E153" i="10" s="1"/>
  <c r="E153" i="12" s="1"/>
  <c r="E153" i="6"/>
  <c r="H153" i="24" s="1"/>
  <c r="E152" i="22"/>
  <c r="E152" i="7"/>
  <c r="E152" i="10" s="1"/>
  <c r="E152" i="12" s="1"/>
  <c r="E152" i="6"/>
  <c r="H152" i="24" s="1"/>
  <c r="E151" i="22"/>
  <c r="E151" i="7"/>
  <c r="E151" i="10" s="1"/>
  <c r="E151" i="12" s="1"/>
  <c r="E151" i="6"/>
  <c r="H151" i="24" s="1"/>
  <c r="E149" i="22"/>
  <c r="E149" i="7"/>
  <c r="E149" i="10" s="1"/>
  <c r="E149" i="12" s="1"/>
  <c r="E149" i="6"/>
  <c r="H149" i="24" s="1"/>
  <c r="E148" i="22"/>
  <c r="E148" i="7"/>
  <c r="E148" i="10" s="1"/>
  <c r="E148" i="12" s="1"/>
  <c r="E148" i="6"/>
  <c r="H148" i="24" s="1"/>
  <c r="E147" i="22"/>
  <c r="E147" i="7"/>
  <c r="E147" i="10" s="1"/>
  <c r="E147" i="12" s="1"/>
  <c r="E147" i="6"/>
  <c r="H147" i="24" s="1"/>
  <c r="E146" i="22"/>
  <c r="E146" i="7"/>
  <c r="E146" i="10" s="1"/>
  <c r="E146" i="12" s="1"/>
  <c r="E146" i="6"/>
  <c r="H146" i="24" s="1"/>
  <c r="E145" i="22"/>
  <c r="E145" i="7"/>
  <c r="E145" i="10" s="1"/>
  <c r="E145" i="12" s="1"/>
  <c r="E145" i="6"/>
  <c r="H145" i="24" s="1"/>
  <c r="E144" i="22"/>
  <c r="E144" i="7"/>
  <c r="E144" i="10" s="1"/>
  <c r="E144" i="12" s="1"/>
  <c r="E144" i="6"/>
  <c r="H144" i="24" s="1"/>
  <c r="E143" i="22"/>
  <c r="E143" i="7"/>
  <c r="E143" i="10" s="1"/>
  <c r="E143" i="12" s="1"/>
  <c r="E143" i="6"/>
  <c r="H143" i="24" s="1"/>
  <c r="E142" i="22"/>
  <c r="E142" i="7"/>
  <c r="E142" i="10" s="1"/>
  <c r="E142" i="12" s="1"/>
  <c r="E142" i="6"/>
  <c r="H142" i="24" s="1"/>
  <c r="E140" i="22"/>
  <c r="E140" i="7"/>
  <c r="E140" i="10" s="1"/>
  <c r="E140" i="12" s="1"/>
  <c r="E140" i="6"/>
  <c r="H140" i="24" s="1"/>
  <c r="E276" i="7"/>
  <c r="E276" i="10" s="1"/>
  <c r="E276" i="12" s="1"/>
  <c r="E276" i="22"/>
  <c r="E276" i="6"/>
  <c r="H276" i="24" s="1"/>
  <c r="E136" i="22"/>
  <c r="E136" i="7"/>
  <c r="E136" i="10" s="1"/>
  <c r="E136" i="12" s="1"/>
  <c r="E136" i="6"/>
  <c r="H136" i="24" s="1"/>
  <c r="E135" i="22"/>
  <c r="E135" i="7"/>
  <c r="E135" i="10" s="1"/>
  <c r="E135" i="12" s="1"/>
  <c r="E135" i="6"/>
  <c r="H135" i="24" s="1"/>
  <c r="E133" i="22"/>
  <c r="E133" i="7"/>
  <c r="E133" i="10" s="1"/>
  <c r="E133" i="12" s="1"/>
  <c r="E133" i="6"/>
  <c r="H133" i="24" s="1"/>
  <c r="E132" i="22"/>
  <c r="E132" i="7"/>
  <c r="E132" i="10" s="1"/>
  <c r="E132" i="12" s="1"/>
  <c r="E132" i="6"/>
  <c r="H132" i="24" s="1"/>
  <c r="E131" i="22"/>
  <c r="E131" i="7"/>
  <c r="E131" i="10" s="1"/>
  <c r="E131" i="12" s="1"/>
  <c r="E131" i="6"/>
  <c r="H131" i="24" s="1"/>
  <c r="E128" i="22"/>
  <c r="E128" i="7"/>
  <c r="E128" i="10" s="1"/>
  <c r="E128" i="12" s="1"/>
  <c r="E128" i="6"/>
  <c r="H128" i="24" s="1"/>
  <c r="E127" i="22"/>
  <c r="E127" i="7"/>
  <c r="E127" i="10" s="1"/>
  <c r="E127" i="12" s="1"/>
  <c r="E127" i="6"/>
  <c r="H127" i="24" s="1"/>
  <c r="E126" i="22"/>
  <c r="E126" i="7"/>
  <c r="E126" i="10" s="1"/>
  <c r="E126" i="12" s="1"/>
  <c r="E126" i="6"/>
  <c r="H126" i="24" s="1"/>
  <c r="E253" i="7"/>
  <c r="E253" i="10" s="1"/>
  <c r="E253" i="12" s="1"/>
  <c r="E253" i="22"/>
  <c r="E253" i="6"/>
  <c r="H253" i="24" s="1"/>
  <c r="E251" i="7"/>
  <c r="E251" i="10" s="1"/>
  <c r="E251" i="12" s="1"/>
  <c r="E251" i="22"/>
  <c r="E251" i="6"/>
  <c r="H251" i="24" s="1"/>
  <c r="E249" i="7"/>
  <c r="E249" i="10" s="1"/>
  <c r="E249" i="12" s="1"/>
  <c r="E249" i="22"/>
  <c r="E249" i="6"/>
  <c r="H249" i="24" s="1"/>
  <c r="E247" i="7"/>
  <c r="E247" i="10" s="1"/>
  <c r="E247" i="12" s="1"/>
  <c r="E247" i="22"/>
  <c r="E247" i="6"/>
  <c r="H247" i="24" s="1"/>
  <c r="E192" i="2"/>
  <c r="I192" i="24" s="1"/>
  <c r="AE192" i="24" s="1"/>
  <c r="E246" i="7"/>
  <c r="E246" i="10" s="1"/>
  <c r="E246" i="22"/>
  <c r="E246" i="6"/>
  <c r="H246" i="24" s="1"/>
  <c r="E116" i="22"/>
  <c r="E116" i="7"/>
  <c r="E116" i="10" s="1"/>
  <c r="E116" i="12" s="1"/>
  <c r="E116" i="6"/>
  <c r="H116" i="24" s="1"/>
  <c r="I275" i="24"/>
  <c r="AE275" i="24" s="1"/>
  <c r="I113" i="24"/>
  <c r="AE113" i="24" s="1"/>
  <c r="E111" i="22"/>
  <c r="E111" i="7"/>
  <c r="E111" i="10" s="1"/>
  <c r="E111" i="12" s="1"/>
  <c r="E111" i="6"/>
  <c r="H111" i="24" s="1"/>
  <c r="E273" i="7"/>
  <c r="E273" i="10" s="1"/>
  <c r="E273" i="12" s="1"/>
  <c r="E273" i="22"/>
  <c r="E273" i="6"/>
  <c r="H273" i="24" s="1"/>
  <c r="E108" i="22"/>
  <c r="E108" i="7"/>
  <c r="E108" i="10" s="1"/>
  <c r="E108" i="12" s="1"/>
  <c r="E108" i="6"/>
  <c r="H108" i="24" s="1"/>
  <c r="E106" i="22"/>
  <c r="E106" i="7"/>
  <c r="E106" i="10" s="1"/>
  <c r="E106" i="12" s="1"/>
  <c r="E106" i="6"/>
  <c r="H106" i="24" s="1"/>
  <c r="E105" i="22"/>
  <c r="E105" i="7"/>
  <c r="E105" i="10" s="1"/>
  <c r="E105" i="12" s="1"/>
  <c r="E105" i="6"/>
  <c r="H105" i="24" s="1"/>
  <c r="E104" i="22"/>
  <c r="E104" i="7"/>
  <c r="E104" i="10" s="1"/>
  <c r="E104" i="12" s="1"/>
  <c r="E104" i="6"/>
  <c r="H104" i="24" s="1"/>
  <c r="E103" i="22"/>
  <c r="E103" i="7"/>
  <c r="E103" i="10" s="1"/>
  <c r="E103" i="12" s="1"/>
  <c r="E103" i="6"/>
  <c r="H103" i="24" s="1"/>
  <c r="E92" i="22"/>
  <c r="E92" i="7"/>
  <c r="E92" i="10" s="1"/>
  <c r="E92" i="12" s="1"/>
  <c r="E92" i="6"/>
  <c r="H92" i="24" s="1"/>
  <c r="I91" i="24"/>
  <c r="AE91" i="24" s="1"/>
  <c r="E288" i="5"/>
  <c r="G288" i="24" s="1"/>
  <c r="E79" i="22"/>
  <c r="E79" i="7"/>
  <c r="E79" i="10" s="1"/>
  <c r="E79" i="12" s="1"/>
  <c r="E79" i="6"/>
  <c r="H79" i="24" s="1"/>
  <c r="E68" i="22"/>
  <c r="E68" i="7"/>
  <c r="E68" i="10" s="1"/>
  <c r="E68" i="12" s="1"/>
  <c r="E68" i="6"/>
  <c r="H68" i="24" s="1"/>
  <c r="E66" i="22"/>
  <c r="E66" i="7"/>
  <c r="E66" i="10" s="1"/>
  <c r="E66" i="12" s="1"/>
  <c r="E66" i="6"/>
  <c r="H66" i="24" s="1"/>
  <c r="E61" i="22"/>
  <c r="E61" i="7"/>
  <c r="E61" i="10" s="1"/>
  <c r="E61" i="12" s="1"/>
  <c r="E61" i="6"/>
  <c r="H61" i="24" s="1"/>
  <c r="I200" i="24"/>
  <c r="AE200" i="24" s="1"/>
  <c r="I206" i="24"/>
  <c r="AE206" i="24" s="1"/>
  <c r="I202" i="24"/>
  <c r="AE202" i="24" s="1"/>
  <c r="I205" i="24"/>
  <c r="AE205" i="24" s="1"/>
  <c r="I201" i="24"/>
  <c r="AE201" i="24" s="1"/>
  <c r="I203" i="24"/>
  <c r="AE203" i="24" s="1"/>
  <c r="I204" i="24"/>
  <c r="AE204" i="24" s="1"/>
  <c r="E56" i="22"/>
  <c r="E56" i="7"/>
  <c r="E56" i="10" s="1"/>
  <c r="E56" i="12" s="1"/>
  <c r="E56" i="6"/>
  <c r="H56" i="24" s="1"/>
  <c r="E41" i="22"/>
  <c r="E41" i="7"/>
  <c r="E41" i="10" s="1"/>
  <c r="E41" i="12" s="1"/>
  <c r="E41" i="6"/>
  <c r="H41" i="24" s="1"/>
  <c r="E40" i="22"/>
  <c r="E40" i="7"/>
  <c r="E40" i="10" s="1"/>
  <c r="E40" i="12" s="1"/>
  <c r="E40" i="6"/>
  <c r="H40" i="24" s="1"/>
  <c r="E191" i="2"/>
  <c r="I191" i="24" s="1"/>
  <c r="AE191" i="24" s="1"/>
  <c r="E233" i="7"/>
  <c r="E233" i="10" s="1"/>
  <c r="E233" i="22"/>
  <c r="E233" i="6"/>
  <c r="H233" i="24" s="1"/>
  <c r="I29" i="24"/>
  <c r="E25" i="22"/>
  <c r="E25" i="7"/>
  <c r="E25" i="10" s="1"/>
  <c r="E25" i="12" s="1"/>
  <c r="E25" i="6"/>
  <c r="H25" i="24" s="1"/>
  <c r="I19" i="24"/>
  <c r="E7" i="22"/>
  <c r="E7" i="7"/>
  <c r="E7" i="10" s="1"/>
  <c r="E7" i="12" s="1"/>
  <c r="E7" i="6"/>
  <c r="H7" i="24" s="1"/>
  <c r="E17" i="22"/>
  <c r="E6" i="22"/>
  <c r="E6" i="7"/>
  <c r="E6" i="10" s="1"/>
  <c r="E6" i="12" s="1"/>
  <c r="E18" i="22"/>
  <c r="E6" i="6"/>
  <c r="H6" i="24" s="1"/>
  <c r="E234" i="22"/>
  <c r="E235" i="22"/>
  <c r="E236" i="22"/>
  <c r="E237" i="22"/>
  <c r="E238" i="22"/>
  <c r="E240" i="22"/>
  <c r="E241" i="22"/>
  <c r="E242" i="22"/>
  <c r="E265" i="22"/>
  <c r="E129" i="22"/>
  <c r="F165" i="20"/>
  <c r="F165" i="8"/>
  <c r="G163" i="20"/>
  <c r="G163" i="8"/>
  <c r="K160" i="20"/>
  <c r="K160" i="8"/>
  <c r="K160" i="19"/>
  <c r="D263" i="20"/>
  <c r="D263" i="8"/>
  <c r="J276" i="8"/>
  <c r="J276" i="19"/>
  <c r="J276" i="20"/>
  <c r="D133" i="20"/>
  <c r="D133" i="8"/>
  <c r="F132" i="20"/>
  <c r="F132" i="8"/>
  <c r="H126" i="8"/>
  <c r="H126" i="20"/>
  <c r="J98" i="8"/>
  <c r="J98" i="19"/>
  <c r="J98" i="20"/>
  <c r="K95" i="8"/>
  <c r="K95" i="19"/>
  <c r="K95" i="20"/>
  <c r="F94" i="8"/>
  <c r="F94" i="20"/>
  <c r="I89" i="19"/>
  <c r="I89" i="20"/>
  <c r="I89" i="8"/>
  <c r="K244" i="8"/>
  <c r="K244" i="19"/>
  <c r="K244" i="20"/>
  <c r="F86" i="20"/>
  <c r="F86" i="8"/>
  <c r="E85" i="20"/>
  <c r="E85" i="8"/>
  <c r="G83" i="20"/>
  <c r="G83" i="8"/>
  <c r="I81" i="19"/>
  <c r="I81" i="20"/>
  <c r="I81" i="8"/>
  <c r="F78" i="8"/>
  <c r="F78" i="20"/>
  <c r="G272" i="8"/>
  <c r="G272" i="20"/>
  <c r="E71" i="20"/>
  <c r="E71" i="8"/>
  <c r="D70" i="20"/>
  <c r="D70" i="8"/>
  <c r="D58" i="8"/>
  <c r="D58" i="20"/>
  <c r="E49" i="20"/>
  <c r="E49" i="8"/>
  <c r="H23" i="8"/>
  <c r="H23" i="20"/>
  <c r="J47" i="8"/>
  <c r="J47" i="19"/>
  <c r="J47" i="20"/>
  <c r="J257" i="8"/>
  <c r="J257" i="19"/>
  <c r="J257" i="20"/>
  <c r="H193" i="3"/>
  <c r="H256" i="20"/>
  <c r="H256" i="8"/>
  <c r="K23" i="19"/>
  <c r="K23" i="20"/>
  <c r="K23" i="8"/>
  <c r="D7" i="20"/>
  <c r="D7" i="8"/>
  <c r="H181" i="22"/>
  <c r="H181" i="7"/>
  <c r="H181" i="10" s="1"/>
  <c r="H181" i="12" s="1"/>
  <c r="H181" i="6"/>
  <c r="H180" i="22"/>
  <c r="H180" i="7"/>
  <c r="H180" i="10" s="1"/>
  <c r="H180" i="12" s="1"/>
  <c r="H180" i="6"/>
  <c r="H179" i="22"/>
  <c r="H179" i="7"/>
  <c r="H179" i="10" s="1"/>
  <c r="H179" i="12" s="1"/>
  <c r="H179" i="6"/>
  <c r="H178" i="7"/>
  <c r="H178" i="10" s="1"/>
  <c r="H178" i="12" s="1"/>
  <c r="H178" i="22"/>
  <c r="H178" i="6"/>
  <c r="H170" i="22"/>
  <c r="H170" i="7"/>
  <c r="H170" i="10" s="1"/>
  <c r="H170" i="12" s="1"/>
  <c r="H170" i="6"/>
  <c r="H168" i="22"/>
  <c r="H168" i="7"/>
  <c r="H168" i="10" s="1"/>
  <c r="H168" i="12" s="1"/>
  <c r="H168" i="6"/>
  <c r="H167" i="7"/>
  <c r="H167" i="10" s="1"/>
  <c r="H167" i="12" s="1"/>
  <c r="H167" i="22"/>
  <c r="H167" i="6"/>
  <c r="H165" i="22"/>
  <c r="H165" i="7"/>
  <c r="H165" i="10" s="1"/>
  <c r="H165" i="12" s="1"/>
  <c r="H165" i="6"/>
  <c r="H300" i="22"/>
  <c r="H225" i="7"/>
  <c r="H225" i="10" s="1"/>
  <c r="H225" i="12" s="1"/>
  <c r="H225" i="22"/>
  <c r="H225" i="6"/>
  <c r="D224" i="7"/>
  <c r="D224" i="10" s="1"/>
  <c r="D190" i="2"/>
  <c r="D224" i="22"/>
  <c r="D224" i="6"/>
  <c r="H154" i="22"/>
  <c r="H154" i="7"/>
  <c r="H154" i="10" s="1"/>
  <c r="H154" i="12" s="1"/>
  <c r="H154" i="6"/>
  <c r="H153" i="22"/>
  <c r="H153" i="7"/>
  <c r="H153" i="10" s="1"/>
  <c r="H153" i="12" s="1"/>
  <c r="H153" i="6"/>
  <c r="H152" i="22"/>
  <c r="H152" i="7"/>
  <c r="H152" i="10" s="1"/>
  <c r="H152" i="12" s="1"/>
  <c r="H152" i="6"/>
  <c r="H151" i="22"/>
  <c r="H151" i="7"/>
  <c r="H151" i="10" s="1"/>
  <c r="H151" i="12" s="1"/>
  <c r="H151" i="6"/>
  <c r="H149" i="22"/>
  <c r="H149" i="7"/>
  <c r="H149" i="10" s="1"/>
  <c r="H149" i="12" s="1"/>
  <c r="H149" i="6"/>
  <c r="H148" i="22"/>
  <c r="H148" i="7"/>
  <c r="H148" i="10" s="1"/>
  <c r="H148" i="12" s="1"/>
  <c r="H148" i="6"/>
  <c r="H147" i="22"/>
  <c r="H147" i="7"/>
  <c r="H147" i="10" s="1"/>
  <c r="H147" i="12" s="1"/>
  <c r="H147" i="6"/>
  <c r="H146" i="7"/>
  <c r="H146" i="10" s="1"/>
  <c r="H146" i="12" s="1"/>
  <c r="H146" i="22"/>
  <c r="H146" i="6"/>
  <c r="H145" i="22"/>
  <c r="H145" i="7"/>
  <c r="H145" i="10" s="1"/>
  <c r="H145" i="12" s="1"/>
  <c r="H145" i="6"/>
  <c r="H144" i="22"/>
  <c r="H144" i="7"/>
  <c r="H144" i="10" s="1"/>
  <c r="H144" i="12" s="1"/>
  <c r="H144" i="6"/>
  <c r="H143" i="22"/>
  <c r="H143" i="7"/>
  <c r="H143" i="10" s="1"/>
  <c r="H143" i="12" s="1"/>
  <c r="H143" i="6"/>
  <c r="H142" i="22"/>
  <c r="H142" i="7"/>
  <c r="H142" i="10" s="1"/>
  <c r="H142" i="12" s="1"/>
  <c r="H142" i="6"/>
  <c r="E35" i="5"/>
  <c r="G35" i="24" s="1"/>
  <c r="E277" i="7"/>
  <c r="E277" i="10" s="1"/>
  <c r="E277" i="12" s="1"/>
  <c r="E277" i="22"/>
  <c r="E277" i="6"/>
  <c r="E228" i="7"/>
  <c r="E228" i="10" s="1"/>
  <c r="E228" i="12" s="1"/>
  <c r="E228" i="22"/>
  <c r="E228" i="6"/>
  <c r="E190" i="2"/>
  <c r="I190" i="24" s="1"/>
  <c r="AE190" i="24" s="1"/>
  <c r="E224" i="7"/>
  <c r="E224" i="10" s="1"/>
  <c r="E224" i="22"/>
  <c r="E224" i="6"/>
  <c r="H224" i="24" s="1"/>
  <c r="E250" i="7"/>
  <c r="E250" i="10" s="1"/>
  <c r="E250" i="12" s="1"/>
  <c r="E250" i="22"/>
  <c r="E250" i="6"/>
  <c r="E272" i="7"/>
  <c r="E272" i="10" s="1"/>
  <c r="E272" i="12" s="1"/>
  <c r="E272" i="22"/>
  <c r="E272" i="6"/>
  <c r="E269" i="7"/>
  <c r="E269" i="10" s="1"/>
  <c r="E269" i="12" s="1"/>
  <c r="E269" i="22"/>
  <c r="E269" i="6"/>
  <c r="E239" i="7"/>
  <c r="E239" i="10" s="1"/>
  <c r="E239" i="12" s="1"/>
  <c r="E239" i="22"/>
  <c r="E239" i="6"/>
  <c r="E193" i="2"/>
  <c r="I193" i="24" s="1"/>
  <c r="AE193" i="24" s="1"/>
  <c r="E256" i="7"/>
  <c r="E256" i="10" s="1"/>
  <c r="E256" i="22"/>
  <c r="E256" i="6"/>
  <c r="H256" i="24" s="1"/>
  <c r="G182" i="20"/>
  <c r="G182" i="8"/>
  <c r="I180" i="19"/>
  <c r="I180" i="20"/>
  <c r="I180" i="8"/>
  <c r="K178" i="8"/>
  <c r="K178" i="19"/>
  <c r="K178" i="20"/>
  <c r="F177" i="20"/>
  <c r="F177" i="8"/>
  <c r="G175" i="20"/>
  <c r="G175" i="8"/>
  <c r="H277" i="8"/>
  <c r="H277" i="20"/>
  <c r="E171" i="8"/>
  <c r="E171" i="11" s="1"/>
  <c r="E171" i="13" s="1"/>
  <c r="E171" i="20"/>
  <c r="G168" i="20"/>
  <c r="G168" i="8"/>
  <c r="G228" i="8"/>
  <c r="G228" i="20"/>
  <c r="G224" i="8"/>
  <c r="G224" i="20"/>
  <c r="G190" i="3"/>
  <c r="D153" i="8"/>
  <c r="D153" i="20"/>
  <c r="J151" i="19"/>
  <c r="J151" i="20"/>
  <c r="J151" i="8"/>
  <c r="H148" i="20"/>
  <c r="H148" i="8"/>
  <c r="F147" i="20"/>
  <c r="F147" i="8"/>
  <c r="E146" i="8"/>
  <c r="E146" i="20"/>
  <c r="D145" i="20"/>
  <c r="D145" i="8"/>
  <c r="G144" i="20"/>
  <c r="G144" i="8"/>
  <c r="J143" i="19"/>
  <c r="J143" i="20"/>
  <c r="J143" i="8"/>
  <c r="I142" i="19"/>
  <c r="I142" i="20"/>
  <c r="I142" i="8"/>
  <c r="H263" i="20"/>
  <c r="H263" i="8"/>
  <c r="K140" i="20"/>
  <c r="K140" i="8"/>
  <c r="K140" i="19"/>
  <c r="F276" i="8"/>
  <c r="F276" i="20"/>
  <c r="G136" i="20"/>
  <c r="G136" i="8"/>
  <c r="J135" i="19"/>
  <c r="J135" i="20"/>
  <c r="J135" i="8"/>
  <c r="H133" i="20"/>
  <c r="H133" i="8"/>
  <c r="J132" i="19"/>
  <c r="J132" i="20"/>
  <c r="J132" i="8"/>
  <c r="I131" i="19"/>
  <c r="I131" i="20"/>
  <c r="I131" i="8"/>
  <c r="F128" i="20"/>
  <c r="F128" i="8"/>
  <c r="E127" i="8"/>
  <c r="E127" i="20"/>
  <c r="D126" i="20"/>
  <c r="D126" i="8"/>
  <c r="F253" i="20"/>
  <c r="F253" i="8"/>
  <c r="J252" i="24"/>
  <c r="AF252" i="24" s="1"/>
  <c r="D251" i="8"/>
  <c r="D251" i="20"/>
  <c r="E116" i="8"/>
  <c r="E116" i="20"/>
  <c r="G274" i="20"/>
  <c r="G274" i="8"/>
  <c r="H111" i="20"/>
  <c r="H111" i="8"/>
  <c r="E108" i="8"/>
  <c r="E108" i="20"/>
  <c r="G106" i="20"/>
  <c r="G106" i="8"/>
  <c r="I104" i="19"/>
  <c r="I104" i="20"/>
  <c r="I104" i="8"/>
  <c r="J102" i="8"/>
  <c r="J102" i="19"/>
  <c r="J102" i="20"/>
  <c r="H99" i="20"/>
  <c r="H99" i="8"/>
  <c r="F98" i="20"/>
  <c r="F98" i="8"/>
  <c r="D96" i="8"/>
  <c r="D96" i="20"/>
  <c r="G95" i="8"/>
  <c r="G95" i="20"/>
  <c r="J94" i="8"/>
  <c r="J94" i="19"/>
  <c r="J94" i="20"/>
  <c r="I93" i="19"/>
  <c r="I93" i="20"/>
  <c r="I93" i="8"/>
  <c r="H92" i="20"/>
  <c r="H92" i="8"/>
  <c r="F90" i="20"/>
  <c r="F90" i="8"/>
  <c r="E89" i="8"/>
  <c r="E89" i="20"/>
  <c r="D88" i="8"/>
  <c r="D88" i="20"/>
  <c r="G244" i="20"/>
  <c r="G244" i="8"/>
  <c r="J86" i="19"/>
  <c r="J86" i="20"/>
  <c r="J86" i="8"/>
  <c r="I85" i="19"/>
  <c r="I85" i="20"/>
  <c r="I85" i="8"/>
  <c r="H84" i="20"/>
  <c r="H84" i="8"/>
  <c r="K83" i="20"/>
  <c r="K83" i="8"/>
  <c r="K83" i="19"/>
  <c r="F82" i="8"/>
  <c r="F82" i="20"/>
  <c r="E81" i="8"/>
  <c r="E81" i="20"/>
  <c r="D80" i="20"/>
  <c r="D80" i="8"/>
  <c r="G79" i="20"/>
  <c r="G79" i="8"/>
  <c r="J78" i="20"/>
  <c r="J78" i="8"/>
  <c r="J78" i="19"/>
  <c r="H77" i="8"/>
  <c r="H77" i="20"/>
  <c r="E75" i="20"/>
  <c r="E75" i="8"/>
  <c r="H70" i="20"/>
  <c r="H70" i="8"/>
  <c r="J68" i="19"/>
  <c r="J68" i="20"/>
  <c r="J68" i="8"/>
  <c r="K47" i="19"/>
  <c r="K47" i="20"/>
  <c r="K47" i="8"/>
  <c r="F46" i="20"/>
  <c r="F46" i="8"/>
  <c r="K257" i="20"/>
  <c r="K257" i="8"/>
  <c r="K257" i="19"/>
  <c r="K22" i="20"/>
  <c r="K22" i="8"/>
  <c r="K22" i="19"/>
  <c r="F21" i="8"/>
  <c r="F21" i="20"/>
  <c r="D49" i="5"/>
  <c r="H35" i="5"/>
  <c r="H277" i="7"/>
  <c r="H277" i="10" s="1"/>
  <c r="H277" i="12" s="1"/>
  <c r="H277" i="22"/>
  <c r="H277" i="6"/>
  <c r="H228" i="7"/>
  <c r="H228" i="10" s="1"/>
  <c r="H228" i="12" s="1"/>
  <c r="H228" i="22"/>
  <c r="H228" i="6"/>
  <c r="H224" i="7"/>
  <c r="H224" i="10" s="1"/>
  <c r="H190" i="2"/>
  <c r="H224" i="22"/>
  <c r="H224" i="6"/>
  <c r="H250" i="7"/>
  <c r="H250" i="10" s="1"/>
  <c r="H250" i="12" s="1"/>
  <c r="H250" i="22"/>
  <c r="H250" i="6"/>
  <c r="H272" i="7"/>
  <c r="H272" i="10" s="1"/>
  <c r="H272" i="12" s="1"/>
  <c r="H272" i="22"/>
  <c r="H272" i="6"/>
  <c r="H69" i="5"/>
  <c r="H269" i="7"/>
  <c r="H269" i="10" s="1"/>
  <c r="H269" i="12" s="1"/>
  <c r="H269" i="22"/>
  <c r="H269" i="6"/>
  <c r="H239" i="7"/>
  <c r="H239" i="10" s="1"/>
  <c r="H239" i="12" s="1"/>
  <c r="H239" i="22"/>
  <c r="H239" i="6"/>
  <c r="H256" i="7"/>
  <c r="H256" i="10" s="1"/>
  <c r="H193" i="2"/>
  <c r="H256" i="22"/>
  <c r="H256" i="6"/>
  <c r="H24" i="5"/>
  <c r="K277" i="8"/>
  <c r="K277" i="19"/>
  <c r="K277" i="20"/>
  <c r="F173" i="20"/>
  <c r="F173" i="8"/>
  <c r="D171" i="20"/>
  <c r="D171" i="8"/>
  <c r="J168" i="8"/>
  <c r="J168" i="19"/>
  <c r="J168" i="20"/>
  <c r="I165" i="8"/>
  <c r="I165" i="19"/>
  <c r="I165" i="20"/>
  <c r="J162" i="24"/>
  <c r="AF162" i="24" s="1"/>
  <c r="J227" i="24"/>
  <c r="AF227" i="24" s="1"/>
  <c r="G225" i="8"/>
  <c r="G225" i="20"/>
  <c r="I154" i="8"/>
  <c r="I154" i="19"/>
  <c r="I154" i="20"/>
  <c r="K153" i="8"/>
  <c r="K153" i="19"/>
  <c r="K153" i="20"/>
  <c r="F152" i="20"/>
  <c r="F152" i="8"/>
  <c r="E151" i="20"/>
  <c r="E151" i="8"/>
  <c r="D149" i="20"/>
  <c r="D149" i="8"/>
  <c r="G148" i="8"/>
  <c r="G148" i="20"/>
  <c r="I147" i="8"/>
  <c r="I147" i="19"/>
  <c r="I147" i="20"/>
  <c r="H146" i="20"/>
  <c r="H146" i="8"/>
  <c r="K145" i="19"/>
  <c r="K145" i="20"/>
  <c r="K145" i="8"/>
  <c r="F144" i="20"/>
  <c r="F144" i="8"/>
  <c r="E143" i="20"/>
  <c r="E143" i="8"/>
  <c r="D142" i="8"/>
  <c r="D142" i="20"/>
  <c r="G263" i="8"/>
  <c r="G263" i="20"/>
  <c r="J140" i="8"/>
  <c r="J140" i="19"/>
  <c r="J140" i="20"/>
  <c r="I276" i="8"/>
  <c r="I276" i="19"/>
  <c r="I276" i="20"/>
  <c r="F136" i="20"/>
  <c r="F136" i="8"/>
  <c r="E135" i="20"/>
  <c r="E135" i="8"/>
  <c r="G133" i="20"/>
  <c r="G133" i="8"/>
  <c r="I132" i="8"/>
  <c r="I132" i="19"/>
  <c r="I132" i="20"/>
  <c r="H131" i="20"/>
  <c r="H131" i="8"/>
  <c r="I128" i="19"/>
  <c r="I128" i="20"/>
  <c r="I128" i="8"/>
  <c r="H127" i="20"/>
  <c r="H127" i="8"/>
  <c r="K126" i="20"/>
  <c r="K126" i="8"/>
  <c r="K126" i="19"/>
  <c r="E253" i="8"/>
  <c r="E253" i="20"/>
  <c r="G251" i="20"/>
  <c r="G251" i="8"/>
  <c r="I249" i="19"/>
  <c r="I249" i="20"/>
  <c r="I249" i="8"/>
  <c r="K247" i="20"/>
  <c r="K247" i="8"/>
  <c r="K247" i="19"/>
  <c r="F192" i="3"/>
  <c r="F246" i="8"/>
  <c r="F246" i="20"/>
  <c r="E117" i="8"/>
  <c r="E117" i="20"/>
  <c r="D116" i="8"/>
  <c r="D116" i="20"/>
  <c r="J274" i="19"/>
  <c r="J274" i="20"/>
  <c r="J274" i="8"/>
  <c r="H112" i="20"/>
  <c r="H112" i="8"/>
  <c r="K111" i="20"/>
  <c r="K111" i="8"/>
  <c r="K111" i="19"/>
  <c r="E273" i="8"/>
  <c r="E273" i="11" s="1"/>
  <c r="E273" i="13" s="1"/>
  <c r="E273" i="20"/>
  <c r="D108" i="20"/>
  <c r="D108" i="8"/>
  <c r="J106" i="20"/>
  <c r="J106" i="8"/>
  <c r="J106" i="19"/>
  <c r="I105" i="20"/>
  <c r="I105" i="8"/>
  <c r="I105" i="19"/>
  <c r="H104" i="8"/>
  <c r="H104" i="20"/>
  <c r="K103" i="8"/>
  <c r="K103" i="19"/>
  <c r="K103" i="20"/>
  <c r="E102" i="8"/>
  <c r="E102" i="20"/>
  <c r="G101" i="20"/>
  <c r="G101" i="8"/>
  <c r="K99" i="19"/>
  <c r="K99" i="20"/>
  <c r="K99" i="8"/>
  <c r="F272" i="20"/>
  <c r="F272" i="8"/>
  <c r="G269" i="8"/>
  <c r="G269" i="20"/>
  <c r="G277" i="7"/>
  <c r="G277" i="10" s="1"/>
  <c r="G277" i="12" s="1"/>
  <c r="G277" i="22"/>
  <c r="G277" i="6"/>
  <c r="G228" i="7"/>
  <c r="G228" i="10" s="1"/>
  <c r="G228" i="12" s="1"/>
  <c r="G228" i="22"/>
  <c r="G228" i="6"/>
  <c r="G190" i="2"/>
  <c r="G224" i="7"/>
  <c r="G224" i="10" s="1"/>
  <c r="G224" i="22"/>
  <c r="G224" i="6"/>
  <c r="G250" i="7"/>
  <c r="G250" i="10" s="1"/>
  <c r="G250" i="12" s="1"/>
  <c r="G250" i="22"/>
  <c r="G250" i="6"/>
  <c r="G272" i="7"/>
  <c r="G272" i="10" s="1"/>
  <c r="G272" i="12" s="1"/>
  <c r="G272" i="22"/>
  <c r="G272" i="6"/>
  <c r="G269" i="7"/>
  <c r="G269" i="10" s="1"/>
  <c r="G269" i="12" s="1"/>
  <c r="G269" i="22"/>
  <c r="G269" i="6"/>
  <c r="K49" i="22"/>
  <c r="K49" i="7"/>
  <c r="K49" i="10" s="1"/>
  <c r="K49" i="12" s="1"/>
  <c r="K49" i="6"/>
  <c r="G35" i="7"/>
  <c r="G35" i="10" s="1"/>
  <c r="G35" i="12" s="1"/>
  <c r="G35" i="22"/>
  <c r="G35" i="6"/>
  <c r="G239" i="7"/>
  <c r="G239" i="10" s="1"/>
  <c r="G239" i="12" s="1"/>
  <c r="G239" i="22"/>
  <c r="G239" i="6"/>
  <c r="K256" i="7"/>
  <c r="K256" i="10" s="1"/>
  <c r="K193" i="2"/>
  <c r="K256" i="22"/>
  <c r="K256" i="6"/>
  <c r="G193" i="2"/>
  <c r="G256" i="7"/>
  <c r="G256" i="10" s="1"/>
  <c r="G256" i="22"/>
  <c r="G256" i="6"/>
  <c r="K24" i="5"/>
  <c r="I173" i="8"/>
  <c r="I173" i="19"/>
  <c r="I173" i="20"/>
  <c r="H172" i="20"/>
  <c r="H172" i="8"/>
  <c r="K171" i="19"/>
  <c r="K171" i="20"/>
  <c r="K171" i="8"/>
  <c r="G170" i="20"/>
  <c r="G170" i="8"/>
  <c r="I168" i="20"/>
  <c r="I168" i="8"/>
  <c r="I168" i="19"/>
  <c r="H167" i="8"/>
  <c r="H167" i="20"/>
  <c r="H165" i="20"/>
  <c r="H165" i="8"/>
  <c r="J164" i="8"/>
  <c r="J164" i="19"/>
  <c r="J164" i="20"/>
  <c r="I163" i="19"/>
  <c r="I163" i="20"/>
  <c r="I163" i="8"/>
  <c r="J161" i="19"/>
  <c r="J161" i="20"/>
  <c r="J161" i="8"/>
  <c r="I160" i="19"/>
  <c r="I160" i="20"/>
  <c r="I160" i="8"/>
  <c r="F225" i="8"/>
  <c r="F225" i="20"/>
  <c r="H154" i="20"/>
  <c r="H154" i="8"/>
  <c r="J153" i="8"/>
  <c r="J153" i="19"/>
  <c r="J153" i="20"/>
  <c r="I152" i="19"/>
  <c r="I152" i="20"/>
  <c r="I152" i="8"/>
  <c r="H151" i="20"/>
  <c r="H151" i="8"/>
  <c r="K149" i="19"/>
  <c r="K149" i="20"/>
  <c r="K149" i="8"/>
  <c r="F148" i="20"/>
  <c r="F148" i="8"/>
  <c r="D147" i="8"/>
  <c r="D147" i="20"/>
  <c r="G146" i="20"/>
  <c r="G146" i="8"/>
  <c r="J145" i="19"/>
  <c r="J145" i="20"/>
  <c r="J145" i="8"/>
  <c r="I144" i="19"/>
  <c r="I144" i="20"/>
  <c r="I144" i="8"/>
  <c r="H143" i="20"/>
  <c r="H143" i="8"/>
  <c r="K142" i="19"/>
  <c r="K142" i="20"/>
  <c r="K142" i="8"/>
  <c r="F263" i="20"/>
  <c r="F263" i="8"/>
  <c r="E140" i="8"/>
  <c r="E140" i="20"/>
  <c r="D276" i="20"/>
  <c r="D276" i="8"/>
  <c r="I136" i="8"/>
  <c r="I136" i="19"/>
  <c r="I136" i="20"/>
  <c r="H135" i="20"/>
  <c r="H135" i="8"/>
  <c r="F133" i="20"/>
  <c r="F133" i="8"/>
  <c r="D132" i="8"/>
  <c r="D132" i="20"/>
  <c r="G131" i="20"/>
  <c r="G131" i="8"/>
  <c r="D128" i="20"/>
  <c r="D128" i="8"/>
  <c r="G127" i="20"/>
  <c r="G127" i="8"/>
  <c r="J126" i="20"/>
  <c r="J126" i="8"/>
  <c r="J126" i="19"/>
  <c r="H253" i="8"/>
  <c r="H253" i="20"/>
  <c r="F251" i="8"/>
  <c r="F251" i="20"/>
  <c r="D249" i="20"/>
  <c r="D249" i="8"/>
  <c r="J247" i="20"/>
  <c r="J247" i="8"/>
  <c r="J247" i="19"/>
  <c r="I246" i="20"/>
  <c r="I192" i="3"/>
  <c r="I246" i="19"/>
  <c r="I246" i="8"/>
  <c r="H117" i="20"/>
  <c r="H117" i="8"/>
  <c r="K116" i="20"/>
  <c r="K116" i="8"/>
  <c r="K116" i="19"/>
  <c r="E274" i="8"/>
  <c r="E274" i="20"/>
  <c r="G112" i="20"/>
  <c r="G112" i="8"/>
  <c r="J111" i="20"/>
  <c r="J111" i="8"/>
  <c r="J111" i="19"/>
  <c r="H273" i="8"/>
  <c r="H273" i="20"/>
  <c r="K108" i="8"/>
  <c r="K108" i="19"/>
  <c r="K108" i="20"/>
  <c r="E106" i="20"/>
  <c r="E106" i="8"/>
  <c r="E106" i="11" s="1"/>
  <c r="E106" i="13" s="1"/>
  <c r="D105" i="20"/>
  <c r="D105" i="8"/>
  <c r="G104" i="8"/>
  <c r="G104" i="20"/>
  <c r="J103" i="8"/>
  <c r="J103" i="19"/>
  <c r="J103" i="20"/>
  <c r="H102" i="8"/>
  <c r="H102" i="20"/>
  <c r="J101" i="8"/>
  <c r="J101" i="19"/>
  <c r="J101" i="20"/>
  <c r="J99" i="8"/>
  <c r="J99" i="19"/>
  <c r="J99" i="20"/>
  <c r="H98" i="20"/>
  <c r="H98" i="8"/>
  <c r="D68" i="20"/>
  <c r="D68" i="8"/>
  <c r="G67" i="8"/>
  <c r="G67" i="20"/>
  <c r="J66" i="8"/>
  <c r="J66" i="19"/>
  <c r="J66" i="20"/>
  <c r="I261" i="8"/>
  <c r="I261" i="19"/>
  <c r="I261" i="20"/>
  <c r="H64" i="8"/>
  <c r="H64" i="20"/>
  <c r="K63" i="8"/>
  <c r="K63" i="19"/>
  <c r="K63" i="20"/>
  <c r="F62" i="20"/>
  <c r="F62" i="8"/>
  <c r="E61" i="20"/>
  <c r="E61" i="8"/>
  <c r="G59" i="8"/>
  <c r="G59" i="20"/>
  <c r="J58" i="8"/>
  <c r="J58" i="19"/>
  <c r="J58" i="20"/>
  <c r="I57" i="8"/>
  <c r="I57" i="19"/>
  <c r="I57" i="20"/>
  <c r="H56" i="8"/>
  <c r="H56" i="20"/>
  <c r="K55" i="19"/>
  <c r="K55" i="20"/>
  <c r="K55" i="8"/>
  <c r="F54" i="20"/>
  <c r="F54" i="8"/>
  <c r="G270" i="20"/>
  <c r="G270" i="8"/>
  <c r="J269" i="20"/>
  <c r="J269" i="8"/>
  <c r="J269" i="19"/>
  <c r="K49" i="20"/>
  <c r="K49" i="8"/>
  <c r="K49" i="19"/>
  <c r="K239" i="20"/>
  <c r="K239" i="8"/>
  <c r="K239" i="19"/>
  <c r="F191" i="3"/>
  <c r="F233" i="8"/>
  <c r="F233" i="20"/>
  <c r="E257" i="8"/>
  <c r="E257" i="20"/>
  <c r="D31" i="20"/>
  <c r="D31" i="8"/>
  <c r="H25" i="20"/>
  <c r="H25" i="8"/>
  <c r="J23" i="19"/>
  <c r="J23" i="20"/>
  <c r="J23" i="8"/>
  <c r="I22" i="19"/>
  <c r="I22" i="20"/>
  <c r="I22" i="8"/>
  <c r="H21" i="20"/>
  <c r="H21" i="8"/>
  <c r="E63" i="8"/>
  <c r="E63" i="20"/>
  <c r="F56" i="20"/>
  <c r="F56" i="8"/>
  <c r="E55" i="20"/>
  <c r="E55" i="8"/>
  <c r="H269" i="20"/>
  <c r="H269" i="8"/>
  <c r="H40" i="8"/>
  <c r="H40" i="20"/>
  <c r="E37" i="20"/>
  <c r="E37" i="8"/>
  <c r="J31" i="8"/>
  <c r="J31" i="19"/>
  <c r="J31" i="20"/>
  <c r="I256" i="8"/>
  <c r="I256" i="19"/>
  <c r="I193" i="3"/>
  <c r="I256" i="20"/>
  <c r="F25" i="20"/>
  <c r="F25" i="8"/>
  <c r="H17" i="20"/>
  <c r="H6" i="8"/>
  <c r="H18" i="20"/>
  <c r="H6" i="20"/>
  <c r="H235" i="20"/>
  <c r="H237" i="20"/>
  <c r="H240" i="20"/>
  <c r="H242" i="20"/>
  <c r="H234" i="20"/>
  <c r="H236" i="20"/>
  <c r="H238" i="20"/>
  <c r="H241" i="20"/>
  <c r="H265" i="20"/>
  <c r="H129" i="20"/>
  <c r="J43" i="19"/>
  <c r="J43" i="20"/>
  <c r="J43" i="8"/>
  <c r="I259" i="19"/>
  <c r="I259" i="20"/>
  <c r="I259" i="8"/>
  <c r="K36" i="19"/>
  <c r="K36" i="20"/>
  <c r="K36" i="8"/>
  <c r="J35" i="19"/>
  <c r="J35" i="20"/>
  <c r="J35" i="8"/>
  <c r="D239" i="20"/>
  <c r="D239" i="8"/>
  <c r="J277" i="7"/>
  <c r="J277" i="10" s="1"/>
  <c r="J277" i="12" s="1"/>
  <c r="J277" i="22"/>
  <c r="J277" i="6"/>
  <c r="J228" i="7"/>
  <c r="J228" i="10" s="1"/>
  <c r="J228" i="12" s="1"/>
  <c r="J228" i="22"/>
  <c r="J228" i="6"/>
  <c r="J250" i="7"/>
  <c r="J250" i="10" s="1"/>
  <c r="J250" i="12" s="1"/>
  <c r="J250" i="22"/>
  <c r="J250" i="6"/>
  <c r="J272" i="7"/>
  <c r="J272" i="10" s="1"/>
  <c r="J272" i="12" s="1"/>
  <c r="J272" i="22"/>
  <c r="J272" i="6"/>
  <c r="J269" i="7"/>
  <c r="J269" i="10" s="1"/>
  <c r="J269" i="12" s="1"/>
  <c r="J269" i="22"/>
  <c r="J269" i="6"/>
  <c r="J239" i="7"/>
  <c r="J239" i="10" s="1"/>
  <c r="J239" i="12" s="1"/>
  <c r="J239" i="22"/>
  <c r="J239" i="6"/>
  <c r="D182" i="8"/>
  <c r="D182" i="20"/>
  <c r="G181" i="8"/>
  <c r="G181" i="20"/>
  <c r="J180" i="19"/>
  <c r="J180" i="20"/>
  <c r="J180" i="8"/>
  <c r="I179" i="19"/>
  <c r="I179" i="20"/>
  <c r="I179" i="8"/>
  <c r="H178" i="20"/>
  <c r="H178" i="8"/>
  <c r="K177" i="19"/>
  <c r="K177" i="20"/>
  <c r="K177" i="8"/>
  <c r="E176" i="20"/>
  <c r="E176" i="8"/>
  <c r="D175" i="8"/>
  <c r="D175" i="20"/>
  <c r="E277" i="8"/>
  <c r="E277" i="20"/>
  <c r="D173" i="20"/>
  <c r="D173" i="8"/>
  <c r="G172" i="20"/>
  <c r="G172" i="8"/>
  <c r="J171" i="20"/>
  <c r="J171" i="8"/>
  <c r="J171" i="19"/>
  <c r="J170" i="20"/>
  <c r="J170" i="8"/>
  <c r="J170" i="19"/>
  <c r="H168" i="8"/>
  <c r="H168" i="20"/>
  <c r="K167" i="8"/>
  <c r="K167" i="19"/>
  <c r="K167" i="20"/>
  <c r="G165" i="20"/>
  <c r="G165" i="8"/>
  <c r="I164" i="19"/>
  <c r="I164" i="20"/>
  <c r="I164" i="8"/>
  <c r="H163" i="20"/>
  <c r="H163" i="8"/>
  <c r="E161" i="20"/>
  <c r="E161" i="8"/>
  <c r="D160" i="8"/>
  <c r="D160" i="20"/>
  <c r="D228" i="8"/>
  <c r="D228" i="20"/>
  <c r="H250" i="20"/>
  <c r="H250" i="8"/>
  <c r="H272" i="20"/>
  <c r="H272" i="8"/>
  <c r="E269" i="8"/>
  <c r="E269" i="20"/>
  <c r="J49" i="8"/>
  <c r="J49" i="19"/>
  <c r="J49" i="20"/>
  <c r="F49" i="8"/>
  <c r="F49" i="20"/>
  <c r="I48" i="19"/>
  <c r="I48" i="20"/>
  <c r="I48" i="8"/>
  <c r="H47" i="20"/>
  <c r="H47" i="8"/>
  <c r="K46" i="19"/>
  <c r="K46" i="20"/>
  <c r="K46" i="8"/>
  <c r="F45" i="20"/>
  <c r="F45" i="8"/>
  <c r="E44" i="8"/>
  <c r="E44" i="20"/>
  <c r="D43" i="20"/>
  <c r="D43" i="8"/>
  <c r="G259" i="20"/>
  <c r="G259" i="8"/>
  <c r="J41" i="19"/>
  <c r="J41" i="20"/>
  <c r="J41" i="8"/>
  <c r="I40" i="19"/>
  <c r="I40" i="20"/>
  <c r="I40" i="8"/>
  <c r="H39" i="20"/>
  <c r="H39" i="8"/>
  <c r="K38" i="20"/>
  <c r="K38" i="8"/>
  <c r="K38" i="19"/>
  <c r="F37" i="8"/>
  <c r="F37" i="20"/>
  <c r="E36" i="8"/>
  <c r="E36" i="20"/>
  <c r="J239" i="8"/>
  <c r="J239" i="19"/>
  <c r="J239" i="20"/>
  <c r="E73" i="20"/>
  <c r="E73" i="8"/>
  <c r="H66" i="8"/>
  <c r="H66" i="20"/>
  <c r="F64" i="8"/>
  <c r="F64" i="20"/>
  <c r="D54" i="20"/>
  <c r="D54" i="8"/>
  <c r="G268" i="20"/>
  <c r="G268" i="8"/>
  <c r="J267" i="20"/>
  <c r="J267" i="8"/>
  <c r="J267" i="19"/>
  <c r="I49" i="20"/>
  <c r="I49" i="8"/>
  <c r="I49" i="19"/>
  <c r="F31" i="8"/>
  <c r="F31" i="20"/>
  <c r="I28" i="8"/>
  <c r="I28" i="19"/>
  <c r="I28" i="20"/>
  <c r="G44" i="8"/>
  <c r="G44" i="20"/>
  <c r="D41" i="20"/>
  <c r="D41" i="8"/>
  <c r="F39" i="20"/>
  <c r="F39" i="8"/>
  <c r="E38" i="8"/>
  <c r="E38" i="20"/>
  <c r="D37" i="8"/>
  <c r="D37" i="20"/>
  <c r="E125" i="24"/>
  <c r="AA125" i="24" s="1"/>
  <c r="E295" i="24"/>
  <c r="AA295" i="24" s="1"/>
  <c r="T125" i="24"/>
  <c r="T295" i="24"/>
  <c r="I264" i="8"/>
  <c r="I264" i="19"/>
  <c r="I264" i="20"/>
  <c r="I230" i="8"/>
  <c r="I230" i="19"/>
  <c r="I230" i="20"/>
  <c r="G207" i="20"/>
  <c r="G207" i="8"/>
  <c r="D264" i="7"/>
  <c r="D264" i="10" s="1"/>
  <c r="D264" i="12" s="1"/>
  <c r="D264" i="22"/>
  <c r="D264" i="6"/>
  <c r="D231" i="7"/>
  <c r="D231" i="10" s="1"/>
  <c r="D231" i="12" s="1"/>
  <c r="D231" i="22"/>
  <c r="D231" i="6"/>
  <c r="D230" i="7"/>
  <c r="D230" i="10" s="1"/>
  <c r="D230" i="12" s="1"/>
  <c r="D230" i="22"/>
  <c r="D230" i="6"/>
  <c r="D229" i="7"/>
  <c r="D229" i="10" s="1"/>
  <c r="D229" i="12" s="1"/>
  <c r="D229" i="22"/>
  <c r="D229" i="6"/>
  <c r="D254" i="7"/>
  <c r="D254" i="10" s="1"/>
  <c r="D254" i="12" s="1"/>
  <c r="D254" i="22"/>
  <c r="D254" i="6"/>
  <c r="D207" i="7"/>
  <c r="D207" i="10" s="1"/>
  <c r="D207" i="12" s="1"/>
  <c r="D207" i="22"/>
  <c r="D207" i="6"/>
  <c r="H262" i="7"/>
  <c r="H262" i="10" s="1"/>
  <c r="H262" i="12" s="1"/>
  <c r="H262" i="22"/>
  <c r="H262" i="6"/>
  <c r="D264" i="20"/>
  <c r="D264" i="8"/>
  <c r="D230" i="8"/>
  <c r="D230" i="20"/>
  <c r="F254" i="8"/>
  <c r="F254" i="20"/>
  <c r="L125" i="24"/>
  <c r="L295" i="24"/>
  <c r="G264" i="7"/>
  <c r="G264" i="10" s="1"/>
  <c r="G264" i="12" s="1"/>
  <c r="G264" i="22"/>
  <c r="G264" i="6"/>
  <c r="G231" i="7"/>
  <c r="G231" i="10" s="1"/>
  <c r="G231" i="12" s="1"/>
  <c r="G231" i="22"/>
  <c r="G231" i="6"/>
  <c r="G230" i="7"/>
  <c r="G230" i="10" s="1"/>
  <c r="G230" i="12" s="1"/>
  <c r="G230" i="22"/>
  <c r="G230" i="6"/>
  <c r="G229" i="7"/>
  <c r="G229" i="10" s="1"/>
  <c r="G229" i="12" s="1"/>
  <c r="G229" i="22"/>
  <c r="G229" i="6"/>
  <c r="G254" i="7"/>
  <c r="G254" i="10" s="1"/>
  <c r="G254" i="12" s="1"/>
  <c r="G254" i="22"/>
  <c r="G254" i="6"/>
  <c r="G207" i="7"/>
  <c r="G207" i="10" s="1"/>
  <c r="G207" i="12" s="1"/>
  <c r="G207" i="22"/>
  <c r="G207" i="6"/>
  <c r="G262" i="7"/>
  <c r="G262" i="10" s="1"/>
  <c r="G262" i="12" s="1"/>
  <c r="G262" i="22"/>
  <c r="G262" i="6"/>
  <c r="K264" i="8"/>
  <c r="K264" i="19"/>
  <c r="K264" i="20"/>
  <c r="D231" i="20"/>
  <c r="D231" i="8"/>
  <c r="J229" i="19"/>
  <c r="J229" i="20"/>
  <c r="J229" i="8"/>
  <c r="E207" i="20"/>
  <c r="E207" i="8"/>
  <c r="F264" i="7"/>
  <c r="F264" i="10" s="1"/>
  <c r="F264" i="12" s="1"/>
  <c r="F264" i="22"/>
  <c r="F264" i="6"/>
  <c r="F231" i="7"/>
  <c r="F231" i="10" s="1"/>
  <c r="F231" i="12" s="1"/>
  <c r="F231" i="22"/>
  <c r="F231" i="6"/>
  <c r="F230" i="7"/>
  <c r="F230" i="10" s="1"/>
  <c r="F230" i="12" s="1"/>
  <c r="F230" i="22"/>
  <c r="F230" i="6"/>
  <c r="F229" i="7"/>
  <c r="F229" i="10" s="1"/>
  <c r="F229" i="12" s="1"/>
  <c r="F229" i="22"/>
  <c r="F229" i="6"/>
  <c r="F254" i="7"/>
  <c r="F254" i="10" s="1"/>
  <c r="F254" i="12" s="1"/>
  <c r="F254" i="22"/>
  <c r="F254" i="6"/>
  <c r="F207" i="7"/>
  <c r="F207" i="10" s="1"/>
  <c r="F207" i="12" s="1"/>
  <c r="F207" i="22"/>
  <c r="F207" i="6"/>
  <c r="F262" i="7"/>
  <c r="F262" i="10" s="1"/>
  <c r="F262" i="12" s="1"/>
  <c r="F262" i="22"/>
  <c r="F262" i="6"/>
  <c r="J264" i="20"/>
  <c r="J264" i="8"/>
  <c r="J264" i="19"/>
  <c r="E229" i="8"/>
  <c r="E229" i="20"/>
  <c r="H262" i="8"/>
  <c r="H262" i="20"/>
  <c r="U189" i="17"/>
  <c r="M189" i="17"/>
  <c r="E189" i="17"/>
  <c r="E189" i="24" s="1"/>
  <c r="AA189" i="24" s="1"/>
  <c r="Q188" i="17"/>
  <c r="M188" i="17"/>
  <c r="E180" i="5"/>
  <c r="G180" i="24" s="1"/>
  <c r="E178" i="5"/>
  <c r="G178" i="24" s="1"/>
  <c r="E176" i="5"/>
  <c r="G176" i="24" s="1"/>
  <c r="E277" i="5"/>
  <c r="G277" i="24" s="1"/>
  <c r="E172" i="5"/>
  <c r="G172" i="24" s="1"/>
  <c r="E170" i="5"/>
  <c r="G170" i="24" s="1"/>
  <c r="E167" i="5"/>
  <c r="G167" i="24" s="1"/>
  <c r="E165" i="5"/>
  <c r="G165" i="24" s="1"/>
  <c r="E163" i="5"/>
  <c r="G163" i="24" s="1"/>
  <c r="E161" i="5"/>
  <c r="G161" i="24" s="1"/>
  <c r="E153" i="5"/>
  <c r="G153" i="24" s="1"/>
  <c r="E151" i="5"/>
  <c r="G151" i="24" s="1"/>
  <c r="E148" i="5"/>
  <c r="G148" i="24" s="1"/>
  <c r="E147" i="5"/>
  <c r="G147" i="24" s="1"/>
  <c r="E145" i="5"/>
  <c r="G145" i="24" s="1"/>
  <c r="E143" i="5"/>
  <c r="G143" i="24" s="1"/>
  <c r="E276" i="5"/>
  <c r="G276" i="24" s="1"/>
  <c r="I189" i="4"/>
  <c r="E135" i="5"/>
  <c r="G135" i="24" s="1"/>
  <c r="E132" i="5"/>
  <c r="G132" i="24" s="1"/>
  <c r="E127" i="5"/>
  <c r="G127" i="24" s="1"/>
  <c r="E251" i="5"/>
  <c r="G251" i="24" s="1"/>
  <c r="E249" i="5"/>
  <c r="G249" i="24" s="1"/>
  <c r="E113" i="5"/>
  <c r="G113" i="24" s="1"/>
  <c r="E111" i="5"/>
  <c r="G111" i="24" s="1"/>
  <c r="E108" i="5"/>
  <c r="G108" i="24" s="1"/>
  <c r="E105" i="5"/>
  <c r="G105" i="24" s="1"/>
  <c r="E103" i="5"/>
  <c r="G103" i="24" s="1"/>
  <c r="E92" i="5"/>
  <c r="G92" i="24" s="1"/>
  <c r="E91" i="5"/>
  <c r="G91" i="24" s="1"/>
  <c r="E79" i="5"/>
  <c r="G79" i="24" s="1"/>
  <c r="E61" i="5"/>
  <c r="G61" i="24" s="1"/>
  <c r="E206" i="5"/>
  <c r="G206" i="24" s="1"/>
  <c r="E205" i="5"/>
  <c r="G205" i="24" s="1"/>
  <c r="E56" i="5"/>
  <c r="G56" i="24" s="1"/>
  <c r="U188" i="4"/>
  <c r="E188" i="4"/>
  <c r="F188" i="24" s="1"/>
  <c r="AB188" i="24" s="1"/>
  <c r="E269" i="5"/>
  <c r="G269" i="24" s="1"/>
  <c r="M195" i="4"/>
  <c r="E41" i="5"/>
  <c r="G41" i="24" s="1"/>
  <c r="E239" i="5"/>
  <c r="G239" i="24" s="1"/>
  <c r="E233" i="5"/>
  <c r="G233" i="24" s="1"/>
  <c r="E7" i="5"/>
  <c r="G7" i="24" s="1"/>
  <c r="I296" i="22"/>
  <c r="K296" i="19"/>
  <c r="K296" i="20"/>
  <c r="X190" i="17"/>
  <c r="P190" i="17"/>
  <c r="T189" i="17"/>
  <c r="P189" i="17"/>
  <c r="D189" i="17"/>
  <c r="P188" i="17"/>
  <c r="T195" i="17"/>
  <c r="P282" i="17"/>
  <c r="H277" i="5"/>
  <c r="H170" i="5"/>
  <c r="H167" i="5"/>
  <c r="H165" i="5"/>
  <c r="D230" i="5"/>
  <c r="X190" i="4"/>
  <c r="P190" i="4"/>
  <c r="H224" i="5"/>
  <c r="H190" i="5" s="1"/>
  <c r="H190" i="4"/>
  <c r="H154" i="5"/>
  <c r="H152" i="5"/>
  <c r="H149" i="5"/>
  <c r="H146" i="5"/>
  <c r="H144" i="5"/>
  <c r="H142" i="5"/>
  <c r="X189" i="4"/>
  <c r="T189" i="4"/>
  <c r="H189" i="4"/>
  <c r="D189" i="4"/>
  <c r="D254" i="5"/>
  <c r="D296" i="22"/>
  <c r="F296" i="20"/>
  <c r="S188" i="17"/>
  <c r="O188" i="17"/>
  <c r="L188" i="24" s="1"/>
  <c r="S190" i="4"/>
  <c r="K190" i="4"/>
  <c r="K224" i="5"/>
  <c r="K190" i="5" s="1"/>
  <c r="O189" i="4"/>
  <c r="M189" i="24" s="1"/>
  <c r="G254" i="5"/>
  <c r="G250" i="5"/>
  <c r="W188" i="4"/>
  <c r="K188" i="4"/>
  <c r="G239" i="5"/>
  <c r="K256" i="5"/>
  <c r="K193" i="5" s="1"/>
  <c r="E296" i="20"/>
  <c r="V190" i="17"/>
  <c r="N190" i="17"/>
  <c r="V189" i="17"/>
  <c r="N189" i="17"/>
  <c r="F189" i="17"/>
  <c r="R195" i="17"/>
  <c r="F264" i="5"/>
  <c r="V189" i="4"/>
  <c r="R189" i="4"/>
  <c r="F189" i="4"/>
  <c r="J250" i="5"/>
  <c r="V188" i="4"/>
  <c r="F188" i="4"/>
  <c r="J239" i="5"/>
  <c r="J191" i="5" s="1"/>
  <c r="F296" i="22"/>
  <c r="I181" i="22"/>
  <c r="I181" i="7"/>
  <c r="I181" i="10" s="1"/>
  <c r="I181" i="12" s="1"/>
  <c r="I181" i="6"/>
  <c r="I180" i="22"/>
  <c r="I180" i="7"/>
  <c r="I180" i="10" s="1"/>
  <c r="I180" i="12" s="1"/>
  <c r="I180" i="6"/>
  <c r="I179" i="22"/>
  <c r="I179" i="7"/>
  <c r="I179" i="10" s="1"/>
  <c r="I179" i="12" s="1"/>
  <c r="I179" i="6"/>
  <c r="I178" i="22"/>
  <c r="I178" i="7"/>
  <c r="I178" i="10" s="1"/>
  <c r="I178" i="12" s="1"/>
  <c r="I178" i="6"/>
  <c r="I170" i="22"/>
  <c r="I170" i="7"/>
  <c r="I170" i="10" s="1"/>
  <c r="I170" i="12" s="1"/>
  <c r="I170" i="6"/>
  <c r="I168" i="22"/>
  <c r="I168" i="7"/>
  <c r="I168" i="10" s="1"/>
  <c r="I168" i="12" s="1"/>
  <c r="I168" i="6"/>
  <c r="I300" i="22"/>
  <c r="I299" i="22"/>
  <c r="I298" i="22"/>
  <c r="I219" i="5"/>
  <c r="I210" i="5"/>
  <c r="I297" i="22"/>
  <c r="I294" i="22"/>
  <c r="I293" i="22"/>
  <c r="I116" i="22"/>
  <c r="I116" i="7"/>
  <c r="I116" i="10" s="1"/>
  <c r="I116" i="12" s="1"/>
  <c r="I116" i="6"/>
  <c r="I274" i="7"/>
  <c r="I274" i="10" s="1"/>
  <c r="I274" i="12" s="1"/>
  <c r="I274" i="22"/>
  <c r="I274" i="6"/>
  <c r="I291" i="22"/>
  <c r="I290" i="22"/>
  <c r="I289" i="22"/>
  <c r="I92" i="22"/>
  <c r="I92" i="7"/>
  <c r="I92" i="10" s="1"/>
  <c r="I92" i="12" s="1"/>
  <c r="I92" i="6"/>
  <c r="I288" i="22"/>
  <c r="I79" i="22"/>
  <c r="I79" i="7"/>
  <c r="I79" i="10" s="1"/>
  <c r="I79" i="12" s="1"/>
  <c r="I79" i="6"/>
  <c r="I75" i="22"/>
  <c r="I75" i="7"/>
  <c r="I75" i="10" s="1"/>
  <c r="I75" i="12" s="1"/>
  <c r="I75" i="6"/>
  <c r="I70" i="22"/>
  <c r="I70" i="7"/>
  <c r="I70" i="10" s="1"/>
  <c r="I70" i="12" s="1"/>
  <c r="I70" i="6"/>
  <c r="I68" i="22"/>
  <c r="I68" i="7"/>
  <c r="I68" i="10" s="1"/>
  <c r="I68" i="12" s="1"/>
  <c r="I68" i="6"/>
  <c r="I67" i="22"/>
  <c r="I67" i="7"/>
  <c r="I67" i="10" s="1"/>
  <c r="I67" i="12" s="1"/>
  <c r="I67" i="6"/>
  <c r="I56" i="22"/>
  <c r="I56" i="7"/>
  <c r="I56" i="10" s="1"/>
  <c r="I56" i="12" s="1"/>
  <c r="I56" i="6"/>
  <c r="I40" i="22"/>
  <c r="I40" i="7"/>
  <c r="I40" i="10" s="1"/>
  <c r="I40" i="12" s="1"/>
  <c r="I40" i="6"/>
  <c r="I38" i="22"/>
  <c r="I38" i="7"/>
  <c r="I38" i="10" s="1"/>
  <c r="I38" i="12" s="1"/>
  <c r="I38" i="6"/>
  <c r="I37" i="22"/>
  <c r="I37" i="7"/>
  <c r="I37" i="10" s="1"/>
  <c r="I37" i="12" s="1"/>
  <c r="I37" i="6"/>
  <c r="I35" i="22"/>
  <c r="I35" i="7"/>
  <c r="I35" i="10" s="1"/>
  <c r="I35" i="12" s="1"/>
  <c r="I35" i="6"/>
  <c r="I191" i="2"/>
  <c r="I233" i="7"/>
  <c r="I233" i="10" s="1"/>
  <c r="I233" i="22"/>
  <c r="I233" i="6"/>
  <c r="I256" i="7"/>
  <c r="I256" i="10" s="1"/>
  <c r="I193" i="2"/>
  <c r="I193" i="22" s="1"/>
  <c r="I256" i="22"/>
  <c r="I256" i="6"/>
  <c r="I286" i="22"/>
  <c r="I26" i="24"/>
  <c r="AE26" i="24" s="1"/>
  <c r="I25" i="22"/>
  <c r="I25" i="7"/>
  <c r="I25" i="10" s="1"/>
  <c r="I25" i="12" s="1"/>
  <c r="I25" i="6"/>
  <c r="I23" i="22"/>
  <c r="I23" i="7"/>
  <c r="I23" i="10" s="1"/>
  <c r="I23" i="12" s="1"/>
  <c r="I23" i="6"/>
  <c r="I22" i="22"/>
  <c r="I22" i="7"/>
  <c r="I22" i="10" s="1"/>
  <c r="I22" i="12" s="1"/>
  <c r="I22" i="6"/>
  <c r="I21" i="22"/>
  <c r="I21" i="7"/>
  <c r="I21" i="10" s="1"/>
  <c r="I21" i="12" s="1"/>
  <c r="I21" i="6"/>
  <c r="I7" i="22"/>
  <c r="I7" i="7"/>
  <c r="I7" i="10" s="1"/>
  <c r="I7" i="12" s="1"/>
  <c r="I7" i="6"/>
  <c r="F181" i="20"/>
  <c r="F181" i="8"/>
  <c r="D179" i="20"/>
  <c r="D179" i="8"/>
  <c r="J177" i="20"/>
  <c r="J177" i="8"/>
  <c r="J177" i="19"/>
  <c r="K175" i="8"/>
  <c r="K175" i="19"/>
  <c r="K175" i="20"/>
  <c r="G173" i="20"/>
  <c r="G173" i="8"/>
  <c r="I171" i="8"/>
  <c r="I171" i="19"/>
  <c r="I171" i="20"/>
  <c r="K168" i="8"/>
  <c r="K168" i="19"/>
  <c r="K168" i="20"/>
  <c r="F167" i="8"/>
  <c r="F167" i="20"/>
  <c r="J165" i="19"/>
  <c r="J165" i="20"/>
  <c r="J165" i="8"/>
  <c r="J226" i="24"/>
  <c r="AF226" i="24" s="1"/>
  <c r="J249" i="8"/>
  <c r="J249" i="19"/>
  <c r="J249" i="20"/>
  <c r="H247" i="20"/>
  <c r="H247" i="8"/>
  <c r="F117" i="8"/>
  <c r="F117" i="20"/>
  <c r="F273" i="8"/>
  <c r="F273" i="20"/>
  <c r="K272" i="20"/>
  <c r="K272" i="8"/>
  <c r="K272" i="19"/>
  <c r="F76" i="8"/>
  <c r="F76" i="20"/>
  <c r="D74" i="20"/>
  <c r="D74" i="8"/>
  <c r="I270" i="20"/>
  <c r="I270" i="8"/>
  <c r="I270" i="19"/>
  <c r="D48" i="8"/>
  <c r="D48" i="20"/>
  <c r="J46" i="19"/>
  <c r="J46" i="20"/>
  <c r="J46" i="8"/>
  <c r="G22" i="20"/>
  <c r="G22" i="8"/>
  <c r="G23" i="8"/>
  <c r="G23" i="20"/>
  <c r="D181" i="22"/>
  <c r="D181" i="7"/>
  <c r="D181" i="10" s="1"/>
  <c r="D181" i="12" s="1"/>
  <c r="D181" i="6"/>
  <c r="D180" i="7"/>
  <c r="D180" i="10" s="1"/>
  <c r="D180" i="12" s="1"/>
  <c r="D180" i="22"/>
  <c r="D180" i="6"/>
  <c r="D179" i="22"/>
  <c r="D179" i="7"/>
  <c r="D179" i="10" s="1"/>
  <c r="D179" i="12" s="1"/>
  <c r="D179" i="6"/>
  <c r="D178" i="22"/>
  <c r="D178" i="7"/>
  <c r="D178" i="10" s="1"/>
  <c r="D178" i="12" s="1"/>
  <c r="D178" i="6"/>
  <c r="D173" i="7"/>
  <c r="D173" i="10" s="1"/>
  <c r="D173" i="12" s="1"/>
  <c r="D173" i="22"/>
  <c r="D173" i="6"/>
  <c r="D172" i="22"/>
  <c r="D172" i="7"/>
  <c r="D172" i="10" s="1"/>
  <c r="D172" i="12" s="1"/>
  <c r="D172" i="6"/>
  <c r="D171" i="22"/>
  <c r="D171" i="7"/>
  <c r="D171" i="10" s="1"/>
  <c r="D171" i="12" s="1"/>
  <c r="D171" i="6"/>
  <c r="D170" i="22"/>
  <c r="D170" i="7"/>
  <c r="D170" i="10" s="1"/>
  <c r="D170" i="12" s="1"/>
  <c r="D170" i="6"/>
  <c r="D168" i="22"/>
  <c r="D168" i="7"/>
  <c r="D168" i="10" s="1"/>
  <c r="D168" i="12" s="1"/>
  <c r="D168" i="6"/>
  <c r="D167" i="22"/>
  <c r="D167" i="7"/>
  <c r="D167" i="10" s="1"/>
  <c r="D167" i="12" s="1"/>
  <c r="D167" i="6"/>
  <c r="D165" i="22"/>
  <c r="D165" i="7"/>
  <c r="D165" i="10" s="1"/>
  <c r="D165" i="12" s="1"/>
  <c r="D165" i="6"/>
  <c r="D164" i="7"/>
  <c r="D164" i="10" s="1"/>
  <c r="D164" i="12" s="1"/>
  <c r="D164" i="22"/>
  <c r="D164" i="6"/>
  <c r="D163" i="22"/>
  <c r="D163" i="7"/>
  <c r="D163" i="10" s="1"/>
  <c r="D163" i="12" s="1"/>
  <c r="D163" i="6"/>
  <c r="D161" i="22"/>
  <c r="D161" i="7"/>
  <c r="D161" i="10" s="1"/>
  <c r="D161" i="12" s="1"/>
  <c r="D161" i="6"/>
  <c r="D160" i="22"/>
  <c r="D160" i="7"/>
  <c r="D160" i="10" s="1"/>
  <c r="D160" i="12" s="1"/>
  <c r="D160" i="6"/>
  <c r="D225" i="7"/>
  <c r="D225" i="10" s="1"/>
  <c r="D225" i="12" s="1"/>
  <c r="D225" i="22"/>
  <c r="D225" i="6"/>
  <c r="D210" i="5"/>
  <c r="D297" i="22"/>
  <c r="D128" i="7"/>
  <c r="D128" i="10" s="1"/>
  <c r="D128" i="12" s="1"/>
  <c r="D128" i="22"/>
  <c r="D128" i="6"/>
  <c r="D127" i="22"/>
  <c r="D127" i="7"/>
  <c r="D127" i="10" s="1"/>
  <c r="D127" i="12" s="1"/>
  <c r="D127" i="6"/>
  <c r="D126" i="7"/>
  <c r="D126" i="10" s="1"/>
  <c r="D126" i="12" s="1"/>
  <c r="D126" i="22"/>
  <c r="D126" i="6"/>
  <c r="D253" i="7"/>
  <c r="D253" i="10" s="1"/>
  <c r="D253" i="12" s="1"/>
  <c r="D253" i="22"/>
  <c r="D253" i="6"/>
  <c r="D294" i="22"/>
  <c r="D251" i="7"/>
  <c r="D251" i="10" s="1"/>
  <c r="D251" i="12" s="1"/>
  <c r="D251" i="22"/>
  <c r="D251" i="6"/>
  <c r="D249" i="7"/>
  <c r="D249" i="10" s="1"/>
  <c r="D249" i="12" s="1"/>
  <c r="D249" i="22"/>
  <c r="D249" i="6"/>
  <c r="D293" i="22"/>
  <c r="D247" i="7"/>
  <c r="D247" i="10" s="1"/>
  <c r="D247" i="12" s="1"/>
  <c r="D247" i="22"/>
  <c r="D247" i="6"/>
  <c r="D192" i="2"/>
  <c r="D246" i="7"/>
  <c r="D246" i="10" s="1"/>
  <c r="D246" i="22"/>
  <c r="D246" i="6"/>
  <c r="D117" i="22"/>
  <c r="D117" i="7"/>
  <c r="D117" i="10" s="1"/>
  <c r="D117" i="12" s="1"/>
  <c r="D117" i="6"/>
  <c r="D116" i="22"/>
  <c r="D116" i="7"/>
  <c r="D116" i="10" s="1"/>
  <c r="D116" i="12" s="1"/>
  <c r="D116" i="6"/>
  <c r="D292" i="22"/>
  <c r="D274" i="7"/>
  <c r="D274" i="10" s="1"/>
  <c r="D274" i="12" s="1"/>
  <c r="D274" i="22"/>
  <c r="D274" i="6"/>
  <c r="D291" i="22"/>
  <c r="D112" i="22"/>
  <c r="D112" i="7"/>
  <c r="D112" i="10" s="1"/>
  <c r="D112" i="12" s="1"/>
  <c r="D112" i="6"/>
  <c r="D111" i="22"/>
  <c r="D111" i="7"/>
  <c r="D111" i="10" s="1"/>
  <c r="D111" i="12" s="1"/>
  <c r="D111" i="6"/>
  <c r="D290" i="22"/>
  <c r="D273" i="7"/>
  <c r="D273" i="10" s="1"/>
  <c r="D273" i="12" s="1"/>
  <c r="D273" i="22"/>
  <c r="D273" i="6"/>
  <c r="D108" i="22"/>
  <c r="D108" i="7"/>
  <c r="D108" i="10" s="1"/>
  <c r="D108" i="12" s="1"/>
  <c r="D108" i="6"/>
  <c r="D289" i="22"/>
  <c r="D106" i="22"/>
  <c r="D106" i="7"/>
  <c r="D106" i="10" s="1"/>
  <c r="D106" i="12" s="1"/>
  <c r="D106" i="6"/>
  <c r="D105" i="22"/>
  <c r="D105" i="7"/>
  <c r="D105" i="10" s="1"/>
  <c r="D105" i="12" s="1"/>
  <c r="D105" i="6"/>
  <c r="D104" i="22"/>
  <c r="D104" i="7"/>
  <c r="D104" i="10" s="1"/>
  <c r="D104" i="12" s="1"/>
  <c r="D104" i="6"/>
  <c r="D103" i="22"/>
  <c r="D103" i="7"/>
  <c r="D103" i="10" s="1"/>
  <c r="D103" i="12" s="1"/>
  <c r="D103" i="6"/>
  <c r="D102" i="22"/>
  <c r="D102" i="7"/>
  <c r="D102" i="10" s="1"/>
  <c r="D102" i="12" s="1"/>
  <c r="D102" i="6"/>
  <c r="D101" i="22"/>
  <c r="D101" i="7"/>
  <c r="D101" i="10" s="1"/>
  <c r="D101" i="12" s="1"/>
  <c r="D101" i="6"/>
  <c r="D99" i="22"/>
  <c r="D99" i="7"/>
  <c r="D99" i="10" s="1"/>
  <c r="D99" i="12" s="1"/>
  <c r="D99" i="6"/>
  <c r="D98" i="7"/>
  <c r="D98" i="10" s="1"/>
  <c r="D98" i="12" s="1"/>
  <c r="D98" i="22"/>
  <c r="D98" i="6"/>
  <c r="D96" i="22"/>
  <c r="D96" i="7"/>
  <c r="D96" i="10" s="1"/>
  <c r="D96" i="12" s="1"/>
  <c r="D96" i="6"/>
  <c r="D95" i="22"/>
  <c r="D95" i="7"/>
  <c r="D95" i="10" s="1"/>
  <c r="D95" i="12" s="1"/>
  <c r="D95" i="6"/>
  <c r="D94" i="22"/>
  <c r="D94" i="7"/>
  <c r="D94" i="10" s="1"/>
  <c r="D94" i="12" s="1"/>
  <c r="D94" i="6"/>
  <c r="D93" i="22"/>
  <c r="D93" i="7"/>
  <c r="D93" i="10" s="1"/>
  <c r="D93" i="12" s="1"/>
  <c r="D93" i="6"/>
  <c r="D92" i="22"/>
  <c r="D92" i="7"/>
  <c r="D92" i="10" s="1"/>
  <c r="D92" i="12" s="1"/>
  <c r="D92" i="6"/>
  <c r="D288" i="22"/>
  <c r="D90" i="22"/>
  <c r="D90" i="7"/>
  <c r="D90" i="10" s="1"/>
  <c r="D90" i="12" s="1"/>
  <c r="D90" i="6"/>
  <c r="D89" i="22"/>
  <c r="D89" i="7"/>
  <c r="D89" i="10" s="1"/>
  <c r="D89" i="12" s="1"/>
  <c r="D89" i="6"/>
  <c r="D88" i="22"/>
  <c r="D88" i="7"/>
  <c r="D88" i="10" s="1"/>
  <c r="D88" i="12" s="1"/>
  <c r="D88" i="6"/>
  <c r="D244" i="7"/>
  <c r="D244" i="10" s="1"/>
  <c r="D244" i="12" s="1"/>
  <c r="D244" i="22"/>
  <c r="D244" i="6"/>
  <c r="D86" i="22"/>
  <c r="D86" i="7"/>
  <c r="D86" i="10" s="1"/>
  <c r="D86" i="12" s="1"/>
  <c r="D86" i="6"/>
  <c r="D85" i="22"/>
  <c r="D85" i="7"/>
  <c r="D85" i="10" s="1"/>
  <c r="D85" i="12" s="1"/>
  <c r="D85" i="6"/>
  <c r="D84" i="7"/>
  <c r="D84" i="10" s="1"/>
  <c r="D84" i="12" s="1"/>
  <c r="D84" i="22"/>
  <c r="D84" i="6"/>
  <c r="D83" i="22"/>
  <c r="D83" i="7"/>
  <c r="D83" i="10" s="1"/>
  <c r="D83" i="12" s="1"/>
  <c r="D83" i="6"/>
  <c r="D82" i="22"/>
  <c r="D82" i="7"/>
  <c r="D82" i="10" s="1"/>
  <c r="D82" i="12" s="1"/>
  <c r="D82" i="6"/>
  <c r="D81" i="22"/>
  <c r="D81" i="7"/>
  <c r="D81" i="10" s="1"/>
  <c r="D81" i="12" s="1"/>
  <c r="D81" i="6"/>
  <c r="D80" i="7"/>
  <c r="D80" i="10" s="1"/>
  <c r="D80" i="12" s="1"/>
  <c r="D80" i="22"/>
  <c r="D80" i="6"/>
  <c r="D79" i="22"/>
  <c r="D79" i="7"/>
  <c r="D79" i="10" s="1"/>
  <c r="D79" i="12" s="1"/>
  <c r="D79" i="6"/>
  <c r="D78" i="22"/>
  <c r="D78" i="7"/>
  <c r="D78" i="10" s="1"/>
  <c r="D78" i="12" s="1"/>
  <c r="D78" i="6"/>
  <c r="D77" i="22"/>
  <c r="D77" i="7"/>
  <c r="D77" i="10" s="1"/>
  <c r="D77" i="12" s="1"/>
  <c r="D77" i="6"/>
  <c r="D76" i="22"/>
  <c r="D76" i="7"/>
  <c r="D76" i="10" s="1"/>
  <c r="D76" i="12" s="1"/>
  <c r="D76" i="6"/>
  <c r="D75" i="22"/>
  <c r="D75" i="7"/>
  <c r="D75" i="10" s="1"/>
  <c r="D75" i="12" s="1"/>
  <c r="D75" i="6"/>
  <c r="D74" i="22"/>
  <c r="D74" i="7"/>
  <c r="D74" i="10" s="1"/>
  <c r="D74" i="12" s="1"/>
  <c r="D74" i="6"/>
  <c r="D73" i="22"/>
  <c r="D73" i="7"/>
  <c r="D73" i="10" s="1"/>
  <c r="D73" i="12" s="1"/>
  <c r="D73" i="6"/>
  <c r="D72" i="22"/>
  <c r="D72" i="7"/>
  <c r="D72" i="10" s="1"/>
  <c r="D72" i="12" s="1"/>
  <c r="D72" i="6"/>
  <c r="D71" i="22"/>
  <c r="D71" i="7"/>
  <c r="D71" i="10" s="1"/>
  <c r="D71" i="12" s="1"/>
  <c r="D71" i="6"/>
  <c r="D70" i="22"/>
  <c r="D70" i="7"/>
  <c r="D70" i="10" s="1"/>
  <c r="D70" i="12" s="1"/>
  <c r="D70" i="6"/>
  <c r="D68" i="22"/>
  <c r="D68" i="7"/>
  <c r="D68" i="10" s="1"/>
  <c r="D68" i="12" s="1"/>
  <c r="D68" i="6"/>
  <c r="D67" i="22"/>
  <c r="D67" i="7"/>
  <c r="D67" i="10" s="1"/>
  <c r="D67" i="12" s="1"/>
  <c r="D67" i="6"/>
  <c r="D66" i="7"/>
  <c r="D66" i="10" s="1"/>
  <c r="D66" i="12" s="1"/>
  <c r="D66" i="22"/>
  <c r="D66" i="6"/>
  <c r="D261" i="7"/>
  <c r="D261" i="10" s="1"/>
  <c r="D261" i="12" s="1"/>
  <c r="D261" i="22"/>
  <c r="D261" i="6"/>
  <c r="D64" i="22"/>
  <c r="D64" i="7"/>
  <c r="D64" i="10" s="1"/>
  <c r="D64" i="12" s="1"/>
  <c r="D64" i="6"/>
  <c r="D63" i="7"/>
  <c r="D63" i="10" s="1"/>
  <c r="D63" i="12" s="1"/>
  <c r="D63" i="22"/>
  <c r="D63" i="6"/>
  <c r="D62" i="22"/>
  <c r="D62" i="7"/>
  <c r="D62" i="10" s="1"/>
  <c r="D62" i="12" s="1"/>
  <c r="D62" i="6"/>
  <c r="D61" i="22"/>
  <c r="D61" i="7"/>
  <c r="D61" i="10" s="1"/>
  <c r="D61" i="12" s="1"/>
  <c r="D61" i="6"/>
  <c r="D205" i="5"/>
  <c r="D59" i="22"/>
  <c r="D59" i="7"/>
  <c r="D59" i="10" s="1"/>
  <c r="D59" i="12" s="1"/>
  <c r="D59" i="6"/>
  <c r="D58" i="22"/>
  <c r="D58" i="7"/>
  <c r="D58" i="10" s="1"/>
  <c r="D58" i="12" s="1"/>
  <c r="D58" i="6"/>
  <c r="D57" i="22"/>
  <c r="D57" i="7"/>
  <c r="D57" i="10" s="1"/>
  <c r="D57" i="12" s="1"/>
  <c r="D57" i="6"/>
  <c r="D56" i="7"/>
  <c r="D56" i="10" s="1"/>
  <c r="D56" i="12" s="1"/>
  <c r="D56" i="22"/>
  <c r="D56" i="6"/>
  <c r="D55" i="22"/>
  <c r="D55" i="7"/>
  <c r="D55" i="10" s="1"/>
  <c r="D55" i="12" s="1"/>
  <c r="D55" i="6"/>
  <c r="D54" i="7"/>
  <c r="D54" i="10" s="1"/>
  <c r="D54" i="12" s="1"/>
  <c r="D54" i="22"/>
  <c r="D54" i="6"/>
  <c r="D270" i="7"/>
  <c r="D270" i="10" s="1"/>
  <c r="D270" i="12" s="1"/>
  <c r="D270" i="22"/>
  <c r="D270" i="6"/>
  <c r="D268" i="7"/>
  <c r="D268" i="10" s="1"/>
  <c r="D268" i="12" s="1"/>
  <c r="D268" i="22"/>
  <c r="D268" i="6"/>
  <c r="D267" i="7"/>
  <c r="D267" i="10" s="1"/>
  <c r="D267" i="22"/>
  <c r="D267" i="6"/>
  <c r="H49" i="22"/>
  <c r="H49" i="7"/>
  <c r="H49" i="10" s="1"/>
  <c r="H49" i="12" s="1"/>
  <c r="H49" i="6"/>
  <c r="D48" i="22"/>
  <c r="D48" i="7"/>
  <c r="D48" i="10" s="1"/>
  <c r="D48" i="12" s="1"/>
  <c r="D48" i="6"/>
  <c r="D47" i="22"/>
  <c r="D47" i="7"/>
  <c r="D47" i="10" s="1"/>
  <c r="D47" i="12" s="1"/>
  <c r="D47" i="6"/>
  <c r="D46" i="7"/>
  <c r="D46" i="10" s="1"/>
  <c r="D46" i="12" s="1"/>
  <c r="D46" i="22"/>
  <c r="D46" i="6"/>
  <c r="D45" i="22"/>
  <c r="D45" i="7"/>
  <c r="D45" i="10" s="1"/>
  <c r="D45" i="12" s="1"/>
  <c r="D45" i="6"/>
  <c r="D44" i="7"/>
  <c r="D44" i="10" s="1"/>
  <c r="D44" i="12" s="1"/>
  <c r="D44" i="22"/>
  <c r="D44" i="6"/>
  <c r="D43" i="22"/>
  <c r="D43" i="7"/>
  <c r="D43" i="10" s="1"/>
  <c r="D43" i="12" s="1"/>
  <c r="D43" i="6"/>
  <c r="D259" i="7"/>
  <c r="D259" i="10" s="1"/>
  <c r="D259" i="22"/>
  <c r="D259" i="6"/>
  <c r="D41" i="7"/>
  <c r="D41" i="10" s="1"/>
  <c r="D41" i="12" s="1"/>
  <c r="D41" i="22"/>
  <c r="D41" i="6"/>
  <c r="D40" i="22"/>
  <c r="D40" i="7"/>
  <c r="D40" i="10" s="1"/>
  <c r="D40" i="12" s="1"/>
  <c r="D40" i="6"/>
  <c r="D39" i="22"/>
  <c r="D39" i="7"/>
  <c r="D39" i="10" s="1"/>
  <c r="D39" i="12" s="1"/>
  <c r="D39" i="6"/>
  <c r="D38" i="22"/>
  <c r="D38" i="7"/>
  <c r="D38" i="10" s="1"/>
  <c r="D38" i="12" s="1"/>
  <c r="D38" i="6"/>
  <c r="D37" i="22"/>
  <c r="D37" i="7"/>
  <c r="D37" i="10" s="1"/>
  <c r="D37" i="12" s="1"/>
  <c r="D37" i="6"/>
  <c r="D36" i="22"/>
  <c r="D36" i="7"/>
  <c r="D36" i="10" s="1"/>
  <c r="D36" i="12" s="1"/>
  <c r="D36" i="6"/>
  <c r="D191" i="2"/>
  <c r="D191" i="22" s="1"/>
  <c r="D233" i="7"/>
  <c r="D233" i="10" s="1"/>
  <c r="D233" i="22"/>
  <c r="D233" i="6"/>
  <c r="D257" i="7"/>
  <c r="D257" i="10" s="1"/>
  <c r="D257" i="12" s="1"/>
  <c r="D257" i="22"/>
  <c r="D257" i="6"/>
  <c r="D31" i="22"/>
  <c r="D31" i="7"/>
  <c r="D31" i="10" s="1"/>
  <c r="D31" i="12" s="1"/>
  <c r="D31" i="6"/>
  <c r="D286" i="22"/>
  <c r="D28" i="22"/>
  <c r="D28" i="7"/>
  <c r="D28" i="10" s="1"/>
  <c r="D28" i="12" s="1"/>
  <c r="D28" i="6"/>
  <c r="D27" i="22"/>
  <c r="D27" i="7"/>
  <c r="D27" i="10" s="1"/>
  <c r="D27" i="12" s="1"/>
  <c r="D27" i="6"/>
  <c r="D25" i="22"/>
  <c r="D25" i="7"/>
  <c r="D25" i="10" s="1"/>
  <c r="D25" i="12" s="1"/>
  <c r="D25" i="6"/>
  <c r="D23" i="22"/>
  <c r="D23" i="7"/>
  <c r="D23" i="10" s="1"/>
  <c r="D23" i="12" s="1"/>
  <c r="D23" i="6"/>
  <c r="D22" i="22"/>
  <c r="D22" i="7"/>
  <c r="D22" i="10" s="1"/>
  <c r="D22" i="12" s="1"/>
  <c r="D22" i="6"/>
  <c r="D21" i="22"/>
  <c r="D21" i="7"/>
  <c r="D21" i="10" s="1"/>
  <c r="D21" i="12" s="1"/>
  <c r="D21" i="6"/>
  <c r="D7" i="22"/>
  <c r="D7" i="7"/>
  <c r="D7" i="10" s="1"/>
  <c r="D7" i="12" s="1"/>
  <c r="D7" i="6"/>
  <c r="D17" i="22"/>
  <c r="D18" i="22"/>
  <c r="D6" i="7"/>
  <c r="D6" i="10" s="1"/>
  <c r="D6" i="12" s="1"/>
  <c r="D6" i="22"/>
  <c r="D6" i="6"/>
  <c r="D234" i="22"/>
  <c r="D235" i="22"/>
  <c r="D236" i="22"/>
  <c r="D237" i="22"/>
  <c r="D238" i="22"/>
  <c r="D240" i="22"/>
  <c r="D241" i="22"/>
  <c r="D242" i="22"/>
  <c r="D265" i="22"/>
  <c r="D129" i="22"/>
  <c r="F182" i="8"/>
  <c r="F182" i="20"/>
  <c r="D180" i="20"/>
  <c r="D180" i="8"/>
  <c r="J178" i="8"/>
  <c r="J178" i="19"/>
  <c r="J178" i="20"/>
  <c r="K176" i="20"/>
  <c r="K176" i="8"/>
  <c r="K176" i="19"/>
  <c r="F175" i="20"/>
  <c r="F175" i="8"/>
  <c r="J173" i="20"/>
  <c r="J173" i="8"/>
  <c r="J173" i="19"/>
  <c r="I172" i="8"/>
  <c r="I172" i="19"/>
  <c r="I172" i="20"/>
  <c r="H171" i="8"/>
  <c r="H171" i="20"/>
  <c r="H170" i="20"/>
  <c r="H170" i="8"/>
  <c r="F168" i="20"/>
  <c r="F168" i="8"/>
  <c r="E167" i="20"/>
  <c r="E167" i="8"/>
  <c r="E167" i="11" s="1"/>
  <c r="E167" i="13" s="1"/>
  <c r="E165" i="20"/>
  <c r="E165" i="8"/>
  <c r="G164" i="8"/>
  <c r="G164" i="20"/>
  <c r="J163" i="19"/>
  <c r="J163" i="20"/>
  <c r="J163" i="8"/>
  <c r="I300" i="6"/>
  <c r="K161" i="19"/>
  <c r="K161" i="20"/>
  <c r="K161" i="8"/>
  <c r="F160" i="20"/>
  <c r="F160" i="8"/>
  <c r="F228" i="8"/>
  <c r="F228" i="20"/>
  <c r="F224" i="8"/>
  <c r="F190" i="3"/>
  <c r="F224" i="20"/>
  <c r="J250" i="8"/>
  <c r="J250" i="19"/>
  <c r="J250" i="20"/>
  <c r="I98" i="20"/>
  <c r="I98" i="8"/>
  <c r="I98" i="19"/>
  <c r="K96" i="8"/>
  <c r="K96" i="19"/>
  <c r="K96" i="20"/>
  <c r="F95" i="20"/>
  <c r="F95" i="8"/>
  <c r="E94" i="8"/>
  <c r="E94" i="20"/>
  <c r="D93" i="20"/>
  <c r="D93" i="8"/>
  <c r="D93" i="11" s="1"/>
  <c r="D93" i="13" s="1"/>
  <c r="G92" i="8"/>
  <c r="G92" i="20"/>
  <c r="I90" i="8"/>
  <c r="I90" i="19"/>
  <c r="I90" i="20"/>
  <c r="H89" i="8"/>
  <c r="H89" i="20"/>
  <c r="K88" i="8"/>
  <c r="K88" i="19"/>
  <c r="K88" i="20"/>
  <c r="F244" i="20"/>
  <c r="F244" i="8"/>
  <c r="E86" i="20"/>
  <c r="E86" i="8"/>
  <c r="D85" i="20"/>
  <c r="D85" i="8"/>
  <c r="G84" i="20"/>
  <c r="G84" i="8"/>
  <c r="J83" i="20"/>
  <c r="J83" i="8"/>
  <c r="J83" i="19"/>
  <c r="I82" i="19"/>
  <c r="I82" i="20"/>
  <c r="I82" i="8"/>
  <c r="H81" i="8"/>
  <c r="H81" i="20"/>
  <c r="K80" i="8"/>
  <c r="K80" i="19"/>
  <c r="K80" i="20"/>
  <c r="F79" i="20"/>
  <c r="F79" i="8"/>
  <c r="E78" i="20"/>
  <c r="E78" i="8"/>
  <c r="G77" i="20"/>
  <c r="G77" i="8"/>
  <c r="I76" i="20"/>
  <c r="I76" i="8"/>
  <c r="I76" i="19"/>
  <c r="H75" i="8"/>
  <c r="H75" i="20"/>
  <c r="K74" i="8"/>
  <c r="K74" i="19"/>
  <c r="K74" i="20"/>
  <c r="D73" i="8"/>
  <c r="D73" i="20"/>
  <c r="E72" i="20"/>
  <c r="E72" i="8"/>
  <c r="D71" i="20"/>
  <c r="D71" i="8"/>
  <c r="G70" i="8"/>
  <c r="G70" i="20"/>
  <c r="I68" i="8"/>
  <c r="I68" i="19"/>
  <c r="I68" i="20"/>
  <c r="H67" i="20"/>
  <c r="H67" i="8"/>
  <c r="K66" i="8"/>
  <c r="K66" i="19"/>
  <c r="K66" i="20"/>
  <c r="F261" i="20"/>
  <c r="F261" i="8"/>
  <c r="E64" i="20"/>
  <c r="E64" i="8"/>
  <c r="D63" i="8"/>
  <c r="D63" i="20"/>
  <c r="G62" i="8"/>
  <c r="G62" i="20"/>
  <c r="J61" i="19"/>
  <c r="J61" i="20"/>
  <c r="J61" i="8"/>
  <c r="H59" i="20"/>
  <c r="H59" i="8"/>
  <c r="K58" i="19"/>
  <c r="K58" i="20"/>
  <c r="K58" i="8"/>
  <c r="F57" i="20"/>
  <c r="F57" i="8"/>
  <c r="E56" i="8"/>
  <c r="E56" i="11" s="1"/>
  <c r="E56" i="13" s="1"/>
  <c r="E56" i="20"/>
  <c r="D55" i="8"/>
  <c r="D55" i="20"/>
  <c r="G54" i="20"/>
  <c r="G54" i="8"/>
  <c r="H270" i="20"/>
  <c r="H270" i="8"/>
  <c r="F268" i="8"/>
  <c r="F268" i="20"/>
  <c r="E267" i="20"/>
  <c r="E267" i="8"/>
  <c r="G48" i="20"/>
  <c r="G48" i="8"/>
  <c r="I46" i="19"/>
  <c r="I46" i="20"/>
  <c r="I46" i="8"/>
  <c r="D45" i="20"/>
  <c r="D45" i="8"/>
  <c r="G40" i="8"/>
  <c r="G40" i="20"/>
  <c r="K27" i="8"/>
  <c r="K27" i="19"/>
  <c r="K27" i="20"/>
  <c r="E25" i="20"/>
  <c r="E25" i="8"/>
  <c r="E25" i="11" s="1"/>
  <c r="E25" i="13" s="1"/>
  <c r="K182" i="22"/>
  <c r="K182" i="7"/>
  <c r="K182" i="10" s="1"/>
  <c r="K182" i="12" s="1"/>
  <c r="K182" i="6"/>
  <c r="K181" i="22"/>
  <c r="K181" i="7"/>
  <c r="K181" i="10" s="1"/>
  <c r="K181" i="12" s="1"/>
  <c r="K181" i="6"/>
  <c r="K180" i="22"/>
  <c r="K180" i="7"/>
  <c r="K180" i="10" s="1"/>
  <c r="K180" i="12" s="1"/>
  <c r="K180" i="6"/>
  <c r="K179" i="22"/>
  <c r="K179" i="7"/>
  <c r="K179" i="10" s="1"/>
  <c r="K179" i="12" s="1"/>
  <c r="K179" i="6"/>
  <c r="K178" i="22"/>
  <c r="K178" i="7"/>
  <c r="K178" i="10" s="1"/>
  <c r="K178" i="12" s="1"/>
  <c r="K178" i="6"/>
  <c r="K177" i="22"/>
  <c r="K177" i="7"/>
  <c r="K177" i="10" s="1"/>
  <c r="K177" i="12" s="1"/>
  <c r="K177" i="6"/>
  <c r="K176" i="22"/>
  <c r="K176" i="7"/>
  <c r="K176" i="10" s="1"/>
  <c r="K176" i="12" s="1"/>
  <c r="K176" i="6"/>
  <c r="K175" i="22"/>
  <c r="K175" i="7"/>
  <c r="K175" i="10" s="1"/>
  <c r="K175" i="12" s="1"/>
  <c r="K175" i="6"/>
  <c r="K173" i="22"/>
  <c r="K173" i="7"/>
  <c r="K173" i="10" s="1"/>
  <c r="K173" i="12" s="1"/>
  <c r="K173" i="6"/>
  <c r="K172" i="22"/>
  <c r="K172" i="7"/>
  <c r="K172" i="10" s="1"/>
  <c r="K172" i="12" s="1"/>
  <c r="K172" i="6"/>
  <c r="K171" i="22"/>
  <c r="K171" i="7"/>
  <c r="K171" i="10" s="1"/>
  <c r="K171" i="12" s="1"/>
  <c r="K171" i="6"/>
  <c r="K170" i="22"/>
  <c r="K170" i="7"/>
  <c r="K170" i="10" s="1"/>
  <c r="K170" i="12" s="1"/>
  <c r="K170" i="6"/>
  <c r="K301" i="22"/>
  <c r="K168" i="22"/>
  <c r="K168" i="7"/>
  <c r="K168" i="10" s="1"/>
  <c r="K168" i="12" s="1"/>
  <c r="K168" i="6"/>
  <c r="K167" i="22"/>
  <c r="K167" i="7"/>
  <c r="K167" i="10" s="1"/>
  <c r="K167" i="12" s="1"/>
  <c r="K167" i="6"/>
  <c r="K165" i="22"/>
  <c r="K165" i="7"/>
  <c r="K165" i="10" s="1"/>
  <c r="K165" i="12" s="1"/>
  <c r="K165" i="6"/>
  <c r="K164" i="22"/>
  <c r="K164" i="7"/>
  <c r="K164" i="10" s="1"/>
  <c r="K164" i="12" s="1"/>
  <c r="K164" i="6"/>
  <c r="K163" i="22"/>
  <c r="K163" i="7"/>
  <c r="K163" i="10" s="1"/>
  <c r="K163" i="12" s="1"/>
  <c r="K163" i="6"/>
  <c r="K300" i="22"/>
  <c r="K161" i="22"/>
  <c r="K161" i="7"/>
  <c r="K161" i="10" s="1"/>
  <c r="K161" i="12" s="1"/>
  <c r="K161" i="6"/>
  <c r="K160" i="22"/>
  <c r="K160" i="7"/>
  <c r="K160" i="10" s="1"/>
  <c r="K160" i="12" s="1"/>
  <c r="K160" i="6"/>
  <c r="K299" i="22"/>
  <c r="K298" i="22"/>
  <c r="K225" i="7"/>
  <c r="K225" i="10" s="1"/>
  <c r="K225" i="12" s="1"/>
  <c r="K225" i="22"/>
  <c r="K225" i="6"/>
  <c r="K224" i="7"/>
  <c r="K224" i="10" s="1"/>
  <c r="K190" i="2"/>
  <c r="K224" i="22"/>
  <c r="K224" i="6"/>
  <c r="K154" i="22"/>
  <c r="K154" i="7"/>
  <c r="K154" i="10" s="1"/>
  <c r="K154" i="12" s="1"/>
  <c r="K154" i="6"/>
  <c r="K153" i="22"/>
  <c r="K153" i="7"/>
  <c r="K153" i="10" s="1"/>
  <c r="K153" i="12" s="1"/>
  <c r="K153" i="6"/>
  <c r="K152" i="22"/>
  <c r="K152" i="7"/>
  <c r="K152" i="10" s="1"/>
  <c r="K152" i="12" s="1"/>
  <c r="K152" i="6"/>
  <c r="K151" i="22"/>
  <c r="K151" i="7"/>
  <c r="K151" i="10" s="1"/>
  <c r="K151" i="12" s="1"/>
  <c r="K151" i="6"/>
  <c r="K149" i="22"/>
  <c r="K149" i="7"/>
  <c r="K149" i="10" s="1"/>
  <c r="K149" i="12" s="1"/>
  <c r="K149" i="6"/>
  <c r="K148" i="22"/>
  <c r="K148" i="7"/>
  <c r="K148" i="10" s="1"/>
  <c r="K148" i="12" s="1"/>
  <c r="K148" i="6"/>
  <c r="K147" i="22"/>
  <c r="K147" i="7"/>
  <c r="K147" i="10" s="1"/>
  <c r="K147" i="12" s="1"/>
  <c r="K147" i="6"/>
  <c r="K146" i="22"/>
  <c r="K146" i="7"/>
  <c r="K146" i="10" s="1"/>
  <c r="K146" i="12" s="1"/>
  <c r="K146" i="6"/>
  <c r="K145" i="22"/>
  <c r="K145" i="7"/>
  <c r="K145" i="10" s="1"/>
  <c r="K145" i="12" s="1"/>
  <c r="K145" i="6"/>
  <c r="K144" i="22"/>
  <c r="K144" i="7"/>
  <c r="K144" i="10" s="1"/>
  <c r="K144" i="12" s="1"/>
  <c r="K144" i="6"/>
  <c r="K143" i="22"/>
  <c r="K143" i="7"/>
  <c r="K143" i="10" s="1"/>
  <c r="K143" i="12" s="1"/>
  <c r="K143" i="6"/>
  <c r="K142" i="22"/>
  <c r="K142" i="7"/>
  <c r="K142" i="10" s="1"/>
  <c r="K142" i="12" s="1"/>
  <c r="K142" i="6"/>
  <c r="K263" i="7"/>
  <c r="K263" i="10" s="1"/>
  <c r="K263" i="12" s="1"/>
  <c r="K263" i="22"/>
  <c r="K263" i="6"/>
  <c r="K140" i="22"/>
  <c r="K140" i="7"/>
  <c r="K140" i="10" s="1"/>
  <c r="K140" i="12" s="1"/>
  <c r="K140" i="6"/>
  <c r="K276" i="7"/>
  <c r="K276" i="10" s="1"/>
  <c r="K276" i="12" s="1"/>
  <c r="K276" i="22"/>
  <c r="K276" i="6"/>
  <c r="K222" i="5"/>
  <c r="K215" i="5"/>
  <c r="K136" i="22"/>
  <c r="K136" i="7"/>
  <c r="K136" i="10" s="1"/>
  <c r="K136" i="12" s="1"/>
  <c r="K136" i="6"/>
  <c r="K135" i="22"/>
  <c r="K135" i="7"/>
  <c r="K135" i="10" s="1"/>
  <c r="K135" i="12" s="1"/>
  <c r="K135" i="6"/>
  <c r="K134" i="5"/>
  <c r="K297" i="22"/>
  <c r="K133" i="22"/>
  <c r="K133" i="7"/>
  <c r="K133" i="10" s="1"/>
  <c r="K133" i="12" s="1"/>
  <c r="K133" i="6"/>
  <c r="K132" i="22"/>
  <c r="K132" i="7"/>
  <c r="K132" i="10" s="1"/>
  <c r="K132" i="12" s="1"/>
  <c r="K132" i="6"/>
  <c r="K131" i="22"/>
  <c r="K131" i="7"/>
  <c r="K131" i="10" s="1"/>
  <c r="K131" i="12" s="1"/>
  <c r="K131" i="6"/>
  <c r="K128" i="22"/>
  <c r="K128" i="7"/>
  <c r="K128" i="10" s="1"/>
  <c r="K128" i="12" s="1"/>
  <c r="K128" i="6"/>
  <c r="K127" i="22"/>
  <c r="K127" i="7"/>
  <c r="K127" i="10" s="1"/>
  <c r="K127" i="12" s="1"/>
  <c r="K127" i="6"/>
  <c r="K126" i="22"/>
  <c r="K126" i="7"/>
  <c r="K126" i="10" s="1"/>
  <c r="K126" i="12" s="1"/>
  <c r="K126" i="6"/>
  <c r="K253" i="7"/>
  <c r="K253" i="10" s="1"/>
  <c r="K253" i="12" s="1"/>
  <c r="K253" i="22"/>
  <c r="K253" i="6"/>
  <c r="K294" i="22"/>
  <c r="K251" i="7"/>
  <c r="K251" i="10" s="1"/>
  <c r="K251" i="12" s="1"/>
  <c r="K251" i="22"/>
  <c r="K251" i="6"/>
  <c r="K249" i="7"/>
  <c r="K249" i="10" s="1"/>
  <c r="K249" i="12" s="1"/>
  <c r="K249" i="22"/>
  <c r="K249" i="6"/>
  <c r="K293" i="22"/>
  <c r="K247" i="7"/>
  <c r="K247" i="10" s="1"/>
  <c r="K247" i="12" s="1"/>
  <c r="K247" i="22"/>
  <c r="K247" i="6"/>
  <c r="K246" i="7"/>
  <c r="K246" i="10" s="1"/>
  <c r="K192" i="2"/>
  <c r="K246" i="22"/>
  <c r="K246" i="6"/>
  <c r="K117" i="22"/>
  <c r="K117" i="7"/>
  <c r="K117" i="10" s="1"/>
  <c r="K117" i="12" s="1"/>
  <c r="K117" i="6"/>
  <c r="K116" i="22"/>
  <c r="K116" i="7"/>
  <c r="K116" i="10" s="1"/>
  <c r="K116" i="12" s="1"/>
  <c r="K116" i="6"/>
  <c r="K292" i="22"/>
  <c r="K274" i="7"/>
  <c r="K274" i="10" s="1"/>
  <c r="K274" i="12" s="1"/>
  <c r="K274" i="22"/>
  <c r="K274" i="6"/>
  <c r="K291" i="22"/>
  <c r="K112" i="22"/>
  <c r="K112" i="7"/>
  <c r="K112" i="10" s="1"/>
  <c r="K112" i="12" s="1"/>
  <c r="K112" i="6"/>
  <c r="K111" i="22"/>
  <c r="K111" i="7"/>
  <c r="K111" i="10" s="1"/>
  <c r="K111" i="12" s="1"/>
  <c r="K111" i="6"/>
  <c r="K290" i="22"/>
  <c r="K273" i="7"/>
  <c r="K273" i="10" s="1"/>
  <c r="K273" i="12" s="1"/>
  <c r="K273" i="22"/>
  <c r="K273" i="6"/>
  <c r="K108" i="22"/>
  <c r="K108" i="7"/>
  <c r="K108" i="10" s="1"/>
  <c r="K108" i="12" s="1"/>
  <c r="K108" i="6"/>
  <c r="K289" i="22"/>
  <c r="K106" i="22"/>
  <c r="K106" i="7"/>
  <c r="K106" i="10" s="1"/>
  <c r="K106" i="12" s="1"/>
  <c r="K106" i="6"/>
  <c r="K105" i="22"/>
  <c r="K105" i="7"/>
  <c r="K105" i="10" s="1"/>
  <c r="K105" i="12" s="1"/>
  <c r="K105" i="6"/>
  <c r="K104" i="22"/>
  <c r="K104" i="7"/>
  <c r="K104" i="10" s="1"/>
  <c r="K104" i="12" s="1"/>
  <c r="K104" i="6"/>
  <c r="K103" i="22"/>
  <c r="K103" i="7"/>
  <c r="K103" i="10" s="1"/>
  <c r="K103" i="12" s="1"/>
  <c r="K103" i="6"/>
  <c r="K102" i="22"/>
  <c r="K102" i="7"/>
  <c r="K102" i="10" s="1"/>
  <c r="K102" i="12" s="1"/>
  <c r="K102" i="6"/>
  <c r="K101" i="22"/>
  <c r="K101" i="7"/>
  <c r="K101" i="10" s="1"/>
  <c r="K101" i="12" s="1"/>
  <c r="K101" i="6"/>
  <c r="K99" i="22"/>
  <c r="K99" i="7"/>
  <c r="K99" i="10" s="1"/>
  <c r="K99" i="12" s="1"/>
  <c r="K99" i="6"/>
  <c r="K98" i="22"/>
  <c r="K98" i="7"/>
  <c r="K98" i="10" s="1"/>
  <c r="K98" i="12" s="1"/>
  <c r="K98" i="6"/>
  <c r="K96" i="22"/>
  <c r="K96" i="7"/>
  <c r="K96" i="10" s="1"/>
  <c r="K96" i="12" s="1"/>
  <c r="K96" i="6"/>
  <c r="K95" i="22"/>
  <c r="K95" i="7"/>
  <c r="K95" i="10" s="1"/>
  <c r="K95" i="12" s="1"/>
  <c r="K95" i="6"/>
  <c r="K94" i="22"/>
  <c r="K94" i="7"/>
  <c r="K94" i="10" s="1"/>
  <c r="K94" i="12" s="1"/>
  <c r="K94" i="6"/>
  <c r="K93" i="22"/>
  <c r="K93" i="7"/>
  <c r="K93" i="10" s="1"/>
  <c r="K93" i="12" s="1"/>
  <c r="K93" i="6"/>
  <c r="K92" i="22"/>
  <c r="K92" i="7"/>
  <c r="K92" i="10" s="1"/>
  <c r="K92" i="12" s="1"/>
  <c r="K92" i="6"/>
  <c r="K288" i="22"/>
  <c r="K90" i="22"/>
  <c r="K90" i="7"/>
  <c r="K90" i="10" s="1"/>
  <c r="K90" i="12" s="1"/>
  <c r="K90" i="6"/>
  <c r="K89" i="22"/>
  <c r="K89" i="7"/>
  <c r="K89" i="10" s="1"/>
  <c r="K89" i="12" s="1"/>
  <c r="K89" i="6"/>
  <c r="K88" i="22"/>
  <c r="K88" i="7"/>
  <c r="K88" i="10" s="1"/>
  <c r="K88" i="12" s="1"/>
  <c r="K88" i="6"/>
  <c r="K244" i="7"/>
  <c r="K244" i="10" s="1"/>
  <c r="K244" i="12" s="1"/>
  <c r="K244" i="22"/>
  <c r="K244" i="6"/>
  <c r="K86" i="22"/>
  <c r="K86" i="7"/>
  <c r="K86" i="10" s="1"/>
  <c r="K86" i="12" s="1"/>
  <c r="K86" i="6"/>
  <c r="K85" i="22"/>
  <c r="K85" i="7"/>
  <c r="K85" i="10" s="1"/>
  <c r="K85" i="12" s="1"/>
  <c r="K85" i="6"/>
  <c r="K84" i="22"/>
  <c r="K84" i="7"/>
  <c r="K84" i="10" s="1"/>
  <c r="K84" i="12" s="1"/>
  <c r="K84" i="6"/>
  <c r="K83" i="22"/>
  <c r="K83" i="7"/>
  <c r="K83" i="10" s="1"/>
  <c r="K83" i="12" s="1"/>
  <c r="K83" i="6"/>
  <c r="K82" i="22"/>
  <c r="K82" i="7"/>
  <c r="K82" i="10" s="1"/>
  <c r="K82" i="12" s="1"/>
  <c r="K82" i="6"/>
  <c r="K81" i="22"/>
  <c r="K81" i="7"/>
  <c r="K81" i="10" s="1"/>
  <c r="K81" i="12" s="1"/>
  <c r="K81" i="6"/>
  <c r="K80" i="22"/>
  <c r="K80" i="7"/>
  <c r="K80" i="10" s="1"/>
  <c r="K80" i="12" s="1"/>
  <c r="K80" i="6"/>
  <c r="K79" i="22"/>
  <c r="K79" i="7"/>
  <c r="K79" i="10" s="1"/>
  <c r="K79" i="12" s="1"/>
  <c r="K79" i="6"/>
  <c r="K78" i="22"/>
  <c r="K78" i="7"/>
  <c r="K78" i="10" s="1"/>
  <c r="K78" i="12" s="1"/>
  <c r="K78" i="6"/>
  <c r="K77" i="22"/>
  <c r="K77" i="7"/>
  <c r="K77" i="10" s="1"/>
  <c r="K77" i="12" s="1"/>
  <c r="K77" i="6"/>
  <c r="K76" i="22"/>
  <c r="K76" i="7"/>
  <c r="K76" i="10" s="1"/>
  <c r="K76" i="12" s="1"/>
  <c r="K76" i="6"/>
  <c r="K75" i="22"/>
  <c r="K75" i="7"/>
  <c r="K75" i="10" s="1"/>
  <c r="K75" i="12" s="1"/>
  <c r="K75" i="6"/>
  <c r="K74" i="22"/>
  <c r="K74" i="7"/>
  <c r="K74" i="10" s="1"/>
  <c r="K74" i="12" s="1"/>
  <c r="K74" i="6"/>
  <c r="K73" i="22"/>
  <c r="K73" i="7"/>
  <c r="K73" i="10" s="1"/>
  <c r="K73" i="12" s="1"/>
  <c r="K73" i="6"/>
  <c r="K72" i="22"/>
  <c r="K72" i="7"/>
  <c r="K72" i="10" s="1"/>
  <c r="K72" i="12" s="1"/>
  <c r="K72" i="6"/>
  <c r="K71" i="22"/>
  <c r="K71" i="7"/>
  <c r="K71" i="10" s="1"/>
  <c r="K71" i="12" s="1"/>
  <c r="K71" i="6"/>
  <c r="K70" i="22"/>
  <c r="K70" i="7"/>
  <c r="K70" i="10" s="1"/>
  <c r="K70" i="12" s="1"/>
  <c r="K70" i="6"/>
  <c r="K68" i="22"/>
  <c r="K68" i="7"/>
  <c r="K68" i="10" s="1"/>
  <c r="K68" i="12" s="1"/>
  <c r="K68" i="6"/>
  <c r="K67" i="22"/>
  <c r="K67" i="7"/>
  <c r="K67" i="10" s="1"/>
  <c r="K67" i="12" s="1"/>
  <c r="K67" i="6"/>
  <c r="K66" i="22"/>
  <c r="K66" i="7"/>
  <c r="K66" i="10" s="1"/>
  <c r="K66" i="12" s="1"/>
  <c r="K66" i="6"/>
  <c r="K261" i="7"/>
  <c r="K261" i="10" s="1"/>
  <c r="K261" i="12" s="1"/>
  <c r="K261" i="22"/>
  <c r="K261" i="6"/>
  <c r="K64" i="22"/>
  <c r="K64" i="7"/>
  <c r="K64" i="10" s="1"/>
  <c r="K64" i="12" s="1"/>
  <c r="K64" i="6"/>
  <c r="K63" i="22"/>
  <c r="K63" i="7"/>
  <c r="K63" i="10" s="1"/>
  <c r="K63" i="12" s="1"/>
  <c r="K63" i="6"/>
  <c r="K62" i="22"/>
  <c r="K62" i="7"/>
  <c r="K62" i="10" s="1"/>
  <c r="K62" i="12" s="1"/>
  <c r="K62" i="6"/>
  <c r="K61" i="22"/>
  <c r="K61" i="7"/>
  <c r="K61" i="10" s="1"/>
  <c r="K61" i="12" s="1"/>
  <c r="K61" i="6"/>
  <c r="K200" i="5"/>
  <c r="K59" i="22"/>
  <c r="K59" i="7"/>
  <c r="K59" i="10" s="1"/>
  <c r="K59" i="12" s="1"/>
  <c r="K59" i="6"/>
  <c r="K58" i="22"/>
  <c r="K58" i="7"/>
  <c r="K58" i="10" s="1"/>
  <c r="K58" i="12" s="1"/>
  <c r="K58" i="6"/>
  <c r="K57" i="22"/>
  <c r="K57" i="7"/>
  <c r="K57" i="10" s="1"/>
  <c r="K57" i="12" s="1"/>
  <c r="K57" i="6"/>
  <c r="K56" i="22"/>
  <c r="K56" i="7"/>
  <c r="K56" i="10" s="1"/>
  <c r="K56" i="12" s="1"/>
  <c r="K56" i="6"/>
  <c r="K55" i="22"/>
  <c r="K55" i="7"/>
  <c r="K55" i="10" s="1"/>
  <c r="K55" i="12" s="1"/>
  <c r="K55" i="6"/>
  <c r="K54" i="22"/>
  <c r="K54" i="7"/>
  <c r="K54" i="10" s="1"/>
  <c r="K54" i="12" s="1"/>
  <c r="K54" i="6"/>
  <c r="K270" i="7"/>
  <c r="K270" i="10" s="1"/>
  <c r="K270" i="12" s="1"/>
  <c r="K270" i="22"/>
  <c r="K270" i="6"/>
  <c r="K268" i="7"/>
  <c r="K268" i="10" s="1"/>
  <c r="K268" i="12" s="1"/>
  <c r="K268" i="22"/>
  <c r="K268" i="6"/>
  <c r="K267" i="7"/>
  <c r="K267" i="10" s="1"/>
  <c r="K267" i="22"/>
  <c r="K267" i="6"/>
  <c r="G49" i="22"/>
  <c r="G49" i="7"/>
  <c r="G49" i="10" s="1"/>
  <c r="G49" i="12" s="1"/>
  <c r="G49" i="6"/>
  <c r="K48" i="22"/>
  <c r="K48" i="7"/>
  <c r="K48" i="10" s="1"/>
  <c r="K48" i="12" s="1"/>
  <c r="K48" i="6"/>
  <c r="K47" i="22"/>
  <c r="K47" i="7"/>
  <c r="K47" i="10" s="1"/>
  <c r="K47" i="12" s="1"/>
  <c r="K47" i="6"/>
  <c r="K46" i="22"/>
  <c r="K46" i="7"/>
  <c r="K46" i="10" s="1"/>
  <c r="K46" i="12" s="1"/>
  <c r="K46" i="6"/>
  <c r="K45" i="22"/>
  <c r="K45" i="7"/>
  <c r="K45" i="10" s="1"/>
  <c r="K45" i="12" s="1"/>
  <c r="K45" i="6"/>
  <c r="K44" i="22"/>
  <c r="K44" i="7"/>
  <c r="K44" i="10" s="1"/>
  <c r="K44" i="12" s="1"/>
  <c r="K44" i="6"/>
  <c r="K43" i="22"/>
  <c r="K43" i="7"/>
  <c r="K43" i="10" s="1"/>
  <c r="K43" i="12" s="1"/>
  <c r="K43" i="6"/>
  <c r="K259" i="7"/>
  <c r="K259" i="10" s="1"/>
  <c r="K259" i="22"/>
  <c r="K259" i="6"/>
  <c r="K41" i="22"/>
  <c r="K41" i="7"/>
  <c r="K41" i="10" s="1"/>
  <c r="K41" i="12" s="1"/>
  <c r="K41" i="6"/>
  <c r="K40" i="22"/>
  <c r="K40" i="7"/>
  <c r="K40" i="10" s="1"/>
  <c r="K40" i="12" s="1"/>
  <c r="K40" i="6"/>
  <c r="K39" i="22"/>
  <c r="K39" i="7"/>
  <c r="K39" i="10" s="1"/>
  <c r="K39" i="12" s="1"/>
  <c r="K39" i="6"/>
  <c r="K38" i="22"/>
  <c r="K38" i="7"/>
  <c r="K38" i="10" s="1"/>
  <c r="K38" i="12" s="1"/>
  <c r="K38" i="6"/>
  <c r="K37" i="22"/>
  <c r="K37" i="7"/>
  <c r="K37" i="10" s="1"/>
  <c r="K37" i="12" s="1"/>
  <c r="K37" i="6"/>
  <c r="K36" i="22"/>
  <c r="K36" i="7"/>
  <c r="K36" i="10" s="1"/>
  <c r="K36" i="12" s="1"/>
  <c r="K36" i="6"/>
  <c r="K35" i="22"/>
  <c r="K35" i="7"/>
  <c r="K35" i="10" s="1"/>
  <c r="K35" i="12" s="1"/>
  <c r="K35" i="6"/>
  <c r="K191" i="2"/>
  <c r="K233" i="7"/>
  <c r="K233" i="10" s="1"/>
  <c r="K233" i="22"/>
  <c r="K233" i="6"/>
  <c r="K257" i="7"/>
  <c r="K257" i="10" s="1"/>
  <c r="K257" i="12" s="1"/>
  <c r="K257" i="22"/>
  <c r="K257" i="6"/>
  <c r="K31" i="22"/>
  <c r="K31" i="7"/>
  <c r="K31" i="10" s="1"/>
  <c r="K31" i="12" s="1"/>
  <c r="K31" i="6"/>
  <c r="K286" i="22"/>
  <c r="K28" i="22"/>
  <c r="K28" i="7"/>
  <c r="K28" i="10" s="1"/>
  <c r="K28" i="12" s="1"/>
  <c r="K28" i="6"/>
  <c r="K27" i="22"/>
  <c r="K27" i="7"/>
  <c r="K27" i="10" s="1"/>
  <c r="K27" i="12" s="1"/>
  <c r="K27" i="6"/>
  <c r="K25" i="22"/>
  <c r="K25" i="7"/>
  <c r="K25" i="10" s="1"/>
  <c r="K25" i="12" s="1"/>
  <c r="K25" i="6"/>
  <c r="K23" i="22"/>
  <c r="K23" i="7"/>
  <c r="K23" i="10" s="1"/>
  <c r="K23" i="12" s="1"/>
  <c r="K23" i="6"/>
  <c r="K22" i="22"/>
  <c r="K22" i="7"/>
  <c r="K22" i="10" s="1"/>
  <c r="K22" i="12" s="1"/>
  <c r="K22" i="6"/>
  <c r="K21" i="22"/>
  <c r="K21" i="7"/>
  <c r="K21" i="10" s="1"/>
  <c r="K21" i="12" s="1"/>
  <c r="K21" i="6"/>
  <c r="K7" i="22"/>
  <c r="K7" i="7"/>
  <c r="K7" i="10" s="1"/>
  <c r="K7" i="12" s="1"/>
  <c r="K7" i="6"/>
  <c r="K17" i="22"/>
  <c r="K18" i="22"/>
  <c r="K6" i="7"/>
  <c r="K6" i="10" s="1"/>
  <c r="K6" i="12" s="1"/>
  <c r="K6" i="22"/>
  <c r="K6" i="6"/>
  <c r="K237" i="22"/>
  <c r="K242" i="22"/>
  <c r="K234" i="22"/>
  <c r="K238" i="22"/>
  <c r="K265" i="22"/>
  <c r="K235" i="22"/>
  <c r="K240" i="22"/>
  <c r="K236" i="22"/>
  <c r="K241" i="22"/>
  <c r="K129" i="22"/>
  <c r="E182" i="20"/>
  <c r="E182" i="8"/>
  <c r="D181" i="20"/>
  <c r="D181" i="8"/>
  <c r="G180" i="8"/>
  <c r="G180" i="20"/>
  <c r="J179" i="8"/>
  <c r="J179" i="19"/>
  <c r="J179" i="20"/>
  <c r="I178" i="8"/>
  <c r="I178" i="11" s="1"/>
  <c r="I178" i="13" s="1"/>
  <c r="I178" i="19"/>
  <c r="I178" i="20"/>
  <c r="H177" i="8"/>
  <c r="H177" i="20"/>
  <c r="J176" i="19"/>
  <c r="J176" i="20"/>
  <c r="J176" i="8"/>
  <c r="I175" i="19"/>
  <c r="I175" i="20"/>
  <c r="I175" i="8"/>
  <c r="J277" i="19"/>
  <c r="J277" i="20"/>
  <c r="J277" i="8"/>
  <c r="I228" i="8"/>
  <c r="I228" i="19"/>
  <c r="I228" i="20"/>
  <c r="E224" i="20"/>
  <c r="E190" i="3"/>
  <c r="J190" i="24" s="1"/>
  <c r="AF190" i="24" s="1"/>
  <c r="E224" i="8"/>
  <c r="E224" i="11" s="1"/>
  <c r="E190" i="11" s="1"/>
  <c r="E250" i="20"/>
  <c r="E250" i="8"/>
  <c r="F96" i="20"/>
  <c r="F96" i="8"/>
  <c r="E95" i="8"/>
  <c r="E95" i="20"/>
  <c r="D94" i="8"/>
  <c r="D94" i="20"/>
  <c r="G93" i="20"/>
  <c r="G93" i="8"/>
  <c r="J92" i="19"/>
  <c r="J92" i="20"/>
  <c r="J92" i="8"/>
  <c r="H90" i="20"/>
  <c r="H90" i="8"/>
  <c r="K89" i="20"/>
  <c r="K89" i="8"/>
  <c r="K89" i="19"/>
  <c r="F88" i="8"/>
  <c r="F88" i="20"/>
  <c r="E244" i="8"/>
  <c r="E244" i="20"/>
  <c r="D86" i="20"/>
  <c r="D86" i="8"/>
  <c r="D86" i="11" s="1"/>
  <c r="D86" i="13" s="1"/>
  <c r="G85" i="20"/>
  <c r="G85" i="8"/>
  <c r="J84" i="20"/>
  <c r="J84" i="8"/>
  <c r="J84" i="19"/>
  <c r="I83" i="20"/>
  <c r="I83" i="8"/>
  <c r="I83" i="19"/>
  <c r="H82" i="8"/>
  <c r="H82" i="20"/>
  <c r="K81" i="8"/>
  <c r="K81" i="19"/>
  <c r="K81" i="20"/>
  <c r="F80" i="20"/>
  <c r="F80" i="8"/>
  <c r="E79" i="20"/>
  <c r="E79" i="8"/>
  <c r="D78" i="20"/>
  <c r="D78" i="8"/>
  <c r="F77" i="8"/>
  <c r="F77" i="20"/>
  <c r="E272" i="8"/>
  <c r="E272" i="11" s="1"/>
  <c r="E272" i="13" s="1"/>
  <c r="E272" i="20"/>
  <c r="D76" i="20"/>
  <c r="D76" i="8"/>
  <c r="G75" i="20"/>
  <c r="G75" i="8"/>
  <c r="J74" i="20"/>
  <c r="J74" i="8"/>
  <c r="J74" i="19"/>
  <c r="K73" i="20"/>
  <c r="K73" i="8"/>
  <c r="K73" i="19"/>
  <c r="D72" i="8"/>
  <c r="D72" i="20"/>
  <c r="G71" i="20"/>
  <c r="G71" i="8"/>
  <c r="J70" i="8"/>
  <c r="J70" i="19"/>
  <c r="J70" i="20"/>
  <c r="I287" i="6"/>
  <c r="G49" i="20"/>
  <c r="G49" i="8"/>
  <c r="J48" i="19"/>
  <c r="J48" i="20"/>
  <c r="J48" i="8"/>
  <c r="I47" i="19"/>
  <c r="I47" i="20"/>
  <c r="I47" i="8"/>
  <c r="H46" i="20"/>
  <c r="H46" i="8"/>
  <c r="K45" i="20"/>
  <c r="K45" i="8"/>
  <c r="K45" i="19"/>
  <c r="F44" i="8"/>
  <c r="F44" i="20"/>
  <c r="E43" i="8"/>
  <c r="E43" i="20"/>
  <c r="D259" i="20"/>
  <c r="D259" i="8"/>
  <c r="G41" i="20"/>
  <c r="G41" i="8"/>
  <c r="J40" i="20"/>
  <c r="J40" i="8"/>
  <c r="J40" i="19"/>
  <c r="I39" i="20"/>
  <c r="I39" i="8"/>
  <c r="I39" i="19"/>
  <c r="H38" i="8"/>
  <c r="H38" i="20"/>
  <c r="K37" i="8"/>
  <c r="K37" i="19"/>
  <c r="K37" i="20"/>
  <c r="F36" i="20"/>
  <c r="F36" i="8"/>
  <c r="J233" i="19"/>
  <c r="J233" i="8"/>
  <c r="J233" i="20"/>
  <c r="J191" i="3"/>
  <c r="I257" i="8"/>
  <c r="I257" i="19"/>
  <c r="I257" i="20"/>
  <c r="H31" i="20"/>
  <c r="H31" i="8"/>
  <c r="K28" i="8"/>
  <c r="K28" i="19"/>
  <c r="K28" i="20"/>
  <c r="F27" i="20"/>
  <c r="F27" i="8"/>
  <c r="F23" i="20"/>
  <c r="F23" i="8"/>
  <c r="E22" i="8"/>
  <c r="E22" i="20"/>
  <c r="D21" i="20"/>
  <c r="D21" i="8"/>
  <c r="D21" i="11" s="1"/>
  <c r="D21" i="13" s="1"/>
  <c r="G21" i="20"/>
  <c r="G21" i="8"/>
  <c r="I6" i="19"/>
  <c r="I18" i="20"/>
  <c r="I6" i="8"/>
  <c r="I6" i="20"/>
  <c r="I17" i="20"/>
  <c r="I235" i="20"/>
  <c r="I240" i="20"/>
  <c r="I234" i="20"/>
  <c r="I238" i="20"/>
  <c r="I265" i="20"/>
  <c r="I237" i="20"/>
  <c r="I242" i="20"/>
  <c r="I236" i="20"/>
  <c r="I241" i="20"/>
  <c r="I129" i="20"/>
  <c r="I73" i="19"/>
  <c r="I73" i="20"/>
  <c r="I73" i="8"/>
  <c r="I63" i="19"/>
  <c r="I63" i="20"/>
  <c r="I63" i="8"/>
  <c r="H62" i="20"/>
  <c r="H62" i="8"/>
  <c r="K61" i="20"/>
  <c r="K61" i="8"/>
  <c r="K61" i="19"/>
  <c r="I55" i="20"/>
  <c r="I55" i="8"/>
  <c r="I55" i="19"/>
  <c r="E45" i="8"/>
  <c r="E45" i="20"/>
  <c r="E41" i="8"/>
  <c r="E41" i="11" s="1"/>
  <c r="E41" i="13" s="1"/>
  <c r="E41" i="20"/>
  <c r="D40" i="20"/>
  <c r="D40" i="8"/>
  <c r="J38" i="19"/>
  <c r="J38" i="20"/>
  <c r="J38" i="8"/>
  <c r="I37" i="19"/>
  <c r="I37" i="20"/>
  <c r="I37" i="8"/>
  <c r="D27" i="20"/>
  <c r="D27" i="8"/>
  <c r="K285" i="6"/>
  <c r="J24" i="24"/>
  <c r="AF24" i="24" s="1"/>
  <c r="K233" i="8"/>
  <c r="K233" i="19"/>
  <c r="K233" i="20"/>
  <c r="K191" i="3"/>
  <c r="J22" i="8"/>
  <c r="J22" i="19"/>
  <c r="J22" i="20"/>
  <c r="I21" i="8"/>
  <c r="I21" i="19"/>
  <c r="I21" i="20"/>
  <c r="H7" i="20"/>
  <c r="H7" i="8"/>
  <c r="F182" i="22"/>
  <c r="F182" i="7"/>
  <c r="F182" i="10" s="1"/>
  <c r="F182" i="12" s="1"/>
  <c r="F182" i="6"/>
  <c r="F181" i="22"/>
  <c r="F181" i="7"/>
  <c r="F181" i="10" s="1"/>
  <c r="F181" i="12" s="1"/>
  <c r="F181" i="6"/>
  <c r="F180" i="22"/>
  <c r="F180" i="7"/>
  <c r="F180" i="10" s="1"/>
  <c r="F180" i="12" s="1"/>
  <c r="F180" i="6"/>
  <c r="F179" i="22"/>
  <c r="F179" i="7"/>
  <c r="F179" i="10" s="1"/>
  <c r="F179" i="12" s="1"/>
  <c r="F179" i="6"/>
  <c r="F178" i="22"/>
  <c r="F178" i="7"/>
  <c r="F178" i="10" s="1"/>
  <c r="F178" i="12" s="1"/>
  <c r="F178" i="6"/>
  <c r="F177" i="22"/>
  <c r="F177" i="7"/>
  <c r="F177" i="10" s="1"/>
  <c r="F177" i="12" s="1"/>
  <c r="F177" i="6"/>
  <c r="F176" i="22"/>
  <c r="F176" i="7"/>
  <c r="F176" i="10" s="1"/>
  <c r="F176" i="12" s="1"/>
  <c r="F176" i="6"/>
  <c r="F175" i="22"/>
  <c r="F175" i="7"/>
  <c r="F175" i="10" s="1"/>
  <c r="F175" i="12" s="1"/>
  <c r="F175" i="6"/>
  <c r="F173" i="22"/>
  <c r="F173" i="7"/>
  <c r="F173" i="10" s="1"/>
  <c r="F173" i="12" s="1"/>
  <c r="F173" i="6"/>
  <c r="F172" i="22"/>
  <c r="F172" i="7"/>
  <c r="F172" i="10" s="1"/>
  <c r="F172" i="12" s="1"/>
  <c r="F172" i="6"/>
  <c r="F171" i="22"/>
  <c r="F171" i="7"/>
  <c r="F171" i="10" s="1"/>
  <c r="F171" i="12" s="1"/>
  <c r="F171" i="6"/>
  <c r="F170" i="22"/>
  <c r="F170" i="7"/>
  <c r="F170" i="10" s="1"/>
  <c r="F170" i="12" s="1"/>
  <c r="F170" i="6"/>
  <c r="F301" i="22"/>
  <c r="F168" i="22"/>
  <c r="F168" i="7"/>
  <c r="F168" i="10" s="1"/>
  <c r="F168" i="12" s="1"/>
  <c r="F168" i="6"/>
  <c r="F167" i="22"/>
  <c r="F167" i="7"/>
  <c r="F167" i="10" s="1"/>
  <c r="F167" i="12" s="1"/>
  <c r="F167" i="6"/>
  <c r="F165" i="22"/>
  <c r="F165" i="7"/>
  <c r="F165" i="10" s="1"/>
  <c r="F165" i="12" s="1"/>
  <c r="F165" i="6"/>
  <c r="F164" i="22"/>
  <c r="F164" i="7"/>
  <c r="F164" i="10" s="1"/>
  <c r="F164" i="12" s="1"/>
  <c r="F164" i="6"/>
  <c r="F163" i="22"/>
  <c r="F163" i="7"/>
  <c r="F163" i="10" s="1"/>
  <c r="F163" i="12" s="1"/>
  <c r="F163" i="6"/>
  <c r="F300" i="22"/>
  <c r="F161" i="22"/>
  <c r="F161" i="7"/>
  <c r="F161" i="10" s="1"/>
  <c r="F161" i="12" s="1"/>
  <c r="F161" i="6"/>
  <c r="F160" i="22"/>
  <c r="F160" i="7"/>
  <c r="F160" i="10" s="1"/>
  <c r="F160" i="12" s="1"/>
  <c r="F160" i="6"/>
  <c r="F299" i="22"/>
  <c r="F298" i="22"/>
  <c r="F225" i="7"/>
  <c r="F225" i="10" s="1"/>
  <c r="F225" i="12" s="1"/>
  <c r="F225" i="22"/>
  <c r="F225" i="6"/>
  <c r="F190" i="2"/>
  <c r="F224" i="7"/>
  <c r="F224" i="10" s="1"/>
  <c r="F224" i="22"/>
  <c r="F224" i="6"/>
  <c r="F154" i="22"/>
  <c r="F154" i="7"/>
  <c r="F154" i="10" s="1"/>
  <c r="F154" i="12" s="1"/>
  <c r="F154" i="6"/>
  <c r="F153" i="22"/>
  <c r="F153" i="7"/>
  <c r="F153" i="10" s="1"/>
  <c r="F153" i="12" s="1"/>
  <c r="F153" i="6"/>
  <c r="F152" i="22"/>
  <c r="F152" i="7"/>
  <c r="F152" i="10" s="1"/>
  <c r="F152" i="12" s="1"/>
  <c r="F152" i="6"/>
  <c r="F151" i="22"/>
  <c r="F151" i="7"/>
  <c r="F151" i="10" s="1"/>
  <c r="F151" i="12" s="1"/>
  <c r="F151" i="6"/>
  <c r="F149" i="22"/>
  <c r="F149" i="7"/>
  <c r="F149" i="10" s="1"/>
  <c r="F149" i="12" s="1"/>
  <c r="F149" i="6"/>
  <c r="F148" i="22"/>
  <c r="F148" i="7"/>
  <c r="F148" i="10" s="1"/>
  <c r="F148" i="12" s="1"/>
  <c r="F148" i="6"/>
  <c r="F147" i="22"/>
  <c r="F147" i="7"/>
  <c r="F147" i="10" s="1"/>
  <c r="F147" i="12" s="1"/>
  <c r="F147" i="6"/>
  <c r="F146" i="22"/>
  <c r="F146" i="7"/>
  <c r="F146" i="10" s="1"/>
  <c r="F146" i="12" s="1"/>
  <c r="F146" i="6"/>
  <c r="F145" i="22"/>
  <c r="F145" i="7"/>
  <c r="F145" i="10" s="1"/>
  <c r="F145" i="12" s="1"/>
  <c r="F145" i="6"/>
  <c r="F144" i="22"/>
  <c r="F144" i="7"/>
  <c r="F144" i="10" s="1"/>
  <c r="F144" i="12" s="1"/>
  <c r="F144" i="6"/>
  <c r="F143" i="22"/>
  <c r="F143" i="7"/>
  <c r="F143" i="10" s="1"/>
  <c r="F143" i="12" s="1"/>
  <c r="F143" i="6"/>
  <c r="F142" i="22"/>
  <c r="F142" i="7"/>
  <c r="F142" i="10" s="1"/>
  <c r="F142" i="12" s="1"/>
  <c r="F142" i="6"/>
  <c r="F263" i="7"/>
  <c r="F263" i="10" s="1"/>
  <c r="F263" i="12" s="1"/>
  <c r="F263" i="22"/>
  <c r="F263" i="6"/>
  <c r="F140" i="22"/>
  <c r="F140" i="7"/>
  <c r="F140" i="10" s="1"/>
  <c r="F140" i="12" s="1"/>
  <c r="F140" i="6"/>
  <c r="F276" i="7"/>
  <c r="F276" i="10" s="1"/>
  <c r="F276" i="12" s="1"/>
  <c r="F276" i="22"/>
  <c r="F276" i="6"/>
  <c r="F212" i="5"/>
  <c r="F217" i="5"/>
  <c r="F136" i="22"/>
  <c r="F136" i="7"/>
  <c r="F136" i="10" s="1"/>
  <c r="F136" i="12" s="1"/>
  <c r="F136" i="6"/>
  <c r="F135" i="22"/>
  <c r="F135" i="7"/>
  <c r="F135" i="10" s="1"/>
  <c r="F135" i="12" s="1"/>
  <c r="F135" i="6"/>
  <c r="F297" i="22"/>
  <c r="F133" i="22"/>
  <c r="F133" i="7"/>
  <c r="F133" i="10" s="1"/>
  <c r="F133" i="12" s="1"/>
  <c r="F133" i="6"/>
  <c r="F132" i="22"/>
  <c r="F132" i="7"/>
  <c r="F132" i="10" s="1"/>
  <c r="F132" i="12" s="1"/>
  <c r="F132" i="6"/>
  <c r="F131" i="22"/>
  <c r="F131" i="7"/>
  <c r="F131" i="10" s="1"/>
  <c r="F131" i="12" s="1"/>
  <c r="F131" i="6"/>
  <c r="F128" i="22"/>
  <c r="F128" i="7"/>
  <c r="F128" i="10" s="1"/>
  <c r="F128" i="12" s="1"/>
  <c r="F128" i="6"/>
  <c r="F127" i="22"/>
  <c r="F127" i="7"/>
  <c r="F127" i="10" s="1"/>
  <c r="F127" i="12" s="1"/>
  <c r="F127" i="6"/>
  <c r="F126" i="22"/>
  <c r="F126" i="7"/>
  <c r="F126" i="10" s="1"/>
  <c r="F126" i="12" s="1"/>
  <c r="F126" i="6"/>
  <c r="F253" i="7"/>
  <c r="F253" i="10" s="1"/>
  <c r="F253" i="12" s="1"/>
  <c r="F253" i="22"/>
  <c r="F253" i="6"/>
  <c r="F294" i="22"/>
  <c r="F251" i="7"/>
  <c r="F251" i="10" s="1"/>
  <c r="F251" i="12" s="1"/>
  <c r="F251" i="22"/>
  <c r="F251" i="6"/>
  <c r="F249" i="7"/>
  <c r="F249" i="10" s="1"/>
  <c r="F249" i="12" s="1"/>
  <c r="F249" i="22"/>
  <c r="F249" i="6"/>
  <c r="F293" i="22"/>
  <c r="F247" i="7"/>
  <c r="F247" i="10" s="1"/>
  <c r="F247" i="12" s="1"/>
  <c r="F247" i="22"/>
  <c r="F247" i="6"/>
  <c r="F192" i="2"/>
  <c r="F192" i="22" s="1"/>
  <c r="F246" i="7"/>
  <c r="F246" i="10" s="1"/>
  <c r="F246" i="22"/>
  <c r="F246" i="6"/>
  <c r="F117" i="22"/>
  <c r="F117" i="7"/>
  <c r="F117" i="10" s="1"/>
  <c r="F117" i="12" s="1"/>
  <c r="F117" i="6"/>
  <c r="F116" i="22"/>
  <c r="F116" i="7"/>
  <c r="F116" i="10" s="1"/>
  <c r="F116" i="12" s="1"/>
  <c r="F116" i="6"/>
  <c r="F292" i="22"/>
  <c r="F275" i="5"/>
  <c r="F274" i="7"/>
  <c r="F274" i="10" s="1"/>
  <c r="F274" i="12" s="1"/>
  <c r="F274" i="22"/>
  <c r="F274" i="6"/>
  <c r="F291" i="22"/>
  <c r="F112" i="22"/>
  <c r="F112" i="7"/>
  <c r="F112" i="10" s="1"/>
  <c r="F112" i="12" s="1"/>
  <c r="F112" i="6"/>
  <c r="F111" i="22"/>
  <c r="F111" i="7"/>
  <c r="F111" i="10" s="1"/>
  <c r="F111" i="12" s="1"/>
  <c r="F111" i="6"/>
  <c r="F110" i="5"/>
  <c r="F290" i="22"/>
  <c r="F273" i="7"/>
  <c r="F273" i="10" s="1"/>
  <c r="F273" i="12" s="1"/>
  <c r="F273" i="22"/>
  <c r="F273" i="6"/>
  <c r="F108" i="22"/>
  <c r="F108" i="7"/>
  <c r="F108" i="10" s="1"/>
  <c r="F108" i="12" s="1"/>
  <c r="F108" i="6"/>
  <c r="F289" i="22"/>
  <c r="F106" i="22"/>
  <c r="F106" i="7"/>
  <c r="F106" i="10" s="1"/>
  <c r="F106" i="12" s="1"/>
  <c r="F106" i="6"/>
  <c r="F105" i="22"/>
  <c r="F105" i="7"/>
  <c r="F105" i="10" s="1"/>
  <c r="F105" i="12" s="1"/>
  <c r="F105" i="6"/>
  <c r="F104" i="22"/>
  <c r="F104" i="7"/>
  <c r="F104" i="10" s="1"/>
  <c r="F104" i="12" s="1"/>
  <c r="F104" i="6"/>
  <c r="F103" i="22"/>
  <c r="F103" i="7"/>
  <c r="F103" i="10" s="1"/>
  <c r="F103" i="12" s="1"/>
  <c r="F103" i="6"/>
  <c r="F102" i="22"/>
  <c r="F102" i="7"/>
  <c r="F102" i="10" s="1"/>
  <c r="F102" i="12" s="1"/>
  <c r="F102" i="6"/>
  <c r="F101" i="22"/>
  <c r="F101" i="7"/>
  <c r="F101" i="10" s="1"/>
  <c r="F101" i="12" s="1"/>
  <c r="F101" i="6"/>
  <c r="F99" i="22"/>
  <c r="F99" i="7"/>
  <c r="F99" i="10" s="1"/>
  <c r="F99" i="12" s="1"/>
  <c r="F99" i="6"/>
  <c r="F98" i="22"/>
  <c r="F98" i="7"/>
  <c r="F98" i="10" s="1"/>
  <c r="F98" i="12" s="1"/>
  <c r="F98" i="6"/>
  <c r="F96" i="22"/>
  <c r="F96" i="7"/>
  <c r="F96" i="10" s="1"/>
  <c r="F96" i="12" s="1"/>
  <c r="F96" i="6"/>
  <c r="F95" i="22"/>
  <c r="F95" i="7"/>
  <c r="F95" i="10" s="1"/>
  <c r="F95" i="12" s="1"/>
  <c r="F95" i="6"/>
  <c r="F94" i="22"/>
  <c r="F94" i="7"/>
  <c r="F94" i="10" s="1"/>
  <c r="F94" i="12" s="1"/>
  <c r="F94" i="6"/>
  <c r="F93" i="22"/>
  <c r="F93" i="7"/>
  <c r="F93" i="10" s="1"/>
  <c r="F93" i="12" s="1"/>
  <c r="F93" i="6"/>
  <c r="F92" i="22"/>
  <c r="F92" i="7"/>
  <c r="F92" i="10" s="1"/>
  <c r="F92" i="12" s="1"/>
  <c r="F92" i="6"/>
  <c r="F91" i="5"/>
  <c r="F288" i="22"/>
  <c r="F90" i="22"/>
  <c r="F90" i="7"/>
  <c r="F90" i="10" s="1"/>
  <c r="F90" i="12" s="1"/>
  <c r="F90" i="6"/>
  <c r="F89" i="22"/>
  <c r="F89" i="7"/>
  <c r="F89" i="10" s="1"/>
  <c r="F89" i="12" s="1"/>
  <c r="F89" i="6"/>
  <c r="F88" i="22"/>
  <c r="F88" i="7"/>
  <c r="F88" i="10" s="1"/>
  <c r="F88" i="12" s="1"/>
  <c r="F88" i="6"/>
  <c r="F244" i="7"/>
  <c r="F244" i="10" s="1"/>
  <c r="F244" i="12" s="1"/>
  <c r="F244" i="22"/>
  <c r="F244" i="6"/>
  <c r="F86" i="22"/>
  <c r="F86" i="7"/>
  <c r="F86" i="10" s="1"/>
  <c r="F86" i="12" s="1"/>
  <c r="F86" i="6"/>
  <c r="F85" i="22"/>
  <c r="F85" i="7"/>
  <c r="F85" i="10" s="1"/>
  <c r="F85" i="12" s="1"/>
  <c r="F85" i="6"/>
  <c r="F84" i="22"/>
  <c r="F84" i="7"/>
  <c r="F84" i="10" s="1"/>
  <c r="F84" i="12" s="1"/>
  <c r="F84" i="6"/>
  <c r="F83" i="22"/>
  <c r="F83" i="7"/>
  <c r="F83" i="10" s="1"/>
  <c r="F83" i="12" s="1"/>
  <c r="F83" i="6"/>
  <c r="F82" i="22"/>
  <c r="F82" i="7"/>
  <c r="F82" i="10" s="1"/>
  <c r="F82" i="12" s="1"/>
  <c r="F82" i="6"/>
  <c r="F81" i="22"/>
  <c r="F81" i="7"/>
  <c r="F81" i="10" s="1"/>
  <c r="F81" i="12" s="1"/>
  <c r="F81" i="6"/>
  <c r="F80" i="22"/>
  <c r="F80" i="7"/>
  <c r="F80" i="10" s="1"/>
  <c r="F80" i="12" s="1"/>
  <c r="F80" i="6"/>
  <c r="F79" i="22"/>
  <c r="F79" i="7"/>
  <c r="F79" i="10" s="1"/>
  <c r="F79" i="12" s="1"/>
  <c r="F79" i="6"/>
  <c r="F78" i="22"/>
  <c r="F78" i="7"/>
  <c r="F78" i="10" s="1"/>
  <c r="F78" i="12" s="1"/>
  <c r="F78" i="6"/>
  <c r="F77" i="22"/>
  <c r="F77" i="7"/>
  <c r="F77" i="10" s="1"/>
  <c r="F77" i="12" s="1"/>
  <c r="F77" i="6"/>
  <c r="F76" i="22"/>
  <c r="F76" i="7"/>
  <c r="F76" i="10" s="1"/>
  <c r="F76" i="12" s="1"/>
  <c r="F76" i="6"/>
  <c r="F75" i="22"/>
  <c r="F75" i="7"/>
  <c r="F75" i="10" s="1"/>
  <c r="F75" i="12" s="1"/>
  <c r="F75" i="6"/>
  <c r="F74" i="22"/>
  <c r="F74" i="7"/>
  <c r="F74" i="10" s="1"/>
  <c r="F74" i="12" s="1"/>
  <c r="F74" i="6"/>
  <c r="F73" i="22"/>
  <c r="F73" i="7"/>
  <c r="F73" i="10" s="1"/>
  <c r="F73" i="12" s="1"/>
  <c r="F73" i="6"/>
  <c r="F72" i="22"/>
  <c r="F72" i="7"/>
  <c r="F72" i="10" s="1"/>
  <c r="F72" i="12" s="1"/>
  <c r="F72" i="6"/>
  <c r="F71" i="22"/>
  <c r="F71" i="7"/>
  <c r="F71" i="10" s="1"/>
  <c r="F71" i="12" s="1"/>
  <c r="F71" i="6"/>
  <c r="F70" i="22"/>
  <c r="F70" i="7"/>
  <c r="F70" i="10" s="1"/>
  <c r="F70" i="12" s="1"/>
  <c r="F70" i="6"/>
  <c r="F68" i="22"/>
  <c r="F68" i="7"/>
  <c r="F68" i="10" s="1"/>
  <c r="F68" i="12" s="1"/>
  <c r="F68" i="6"/>
  <c r="F67" i="22"/>
  <c r="F67" i="7"/>
  <c r="F67" i="10" s="1"/>
  <c r="F67" i="12" s="1"/>
  <c r="F67" i="6"/>
  <c r="F66" i="22"/>
  <c r="F66" i="7"/>
  <c r="F66" i="10" s="1"/>
  <c r="F66" i="12" s="1"/>
  <c r="F66" i="6"/>
  <c r="F261" i="7"/>
  <c r="F261" i="10" s="1"/>
  <c r="F261" i="12" s="1"/>
  <c r="F261" i="22"/>
  <c r="F261" i="6"/>
  <c r="F64" i="22"/>
  <c r="F64" i="7"/>
  <c r="F64" i="10" s="1"/>
  <c r="F64" i="12" s="1"/>
  <c r="F64" i="6"/>
  <c r="F63" i="22"/>
  <c r="F63" i="7"/>
  <c r="F63" i="10" s="1"/>
  <c r="F63" i="12" s="1"/>
  <c r="F63" i="6"/>
  <c r="F62" i="22"/>
  <c r="F62" i="7"/>
  <c r="F62" i="10" s="1"/>
  <c r="F62" i="12" s="1"/>
  <c r="F62" i="6"/>
  <c r="F61" i="22"/>
  <c r="F61" i="7"/>
  <c r="F61" i="10" s="1"/>
  <c r="F61" i="12" s="1"/>
  <c r="F61" i="6"/>
  <c r="F59" i="22"/>
  <c r="F59" i="7"/>
  <c r="F59" i="10" s="1"/>
  <c r="F59" i="12" s="1"/>
  <c r="F59" i="6"/>
  <c r="F58" i="22"/>
  <c r="F58" i="7"/>
  <c r="F58" i="10" s="1"/>
  <c r="F58" i="12" s="1"/>
  <c r="F58" i="6"/>
  <c r="F57" i="22"/>
  <c r="F57" i="7"/>
  <c r="F57" i="10" s="1"/>
  <c r="F57" i="12" s="1"/>
  <c r="F57" i="6"/>
  <c r="F56" i="22"/>
  <c r="F56" i="7"/>
  <c r="F56" i="10" s="1"/>
  <c r="F56" i="12" s="1"/>
  <c r="F56" i="6"/>
  <c r="F55" i="22"/>
  <c r="F55" i="7"/>
  <c r="F55" i="10" s="1"/>
  <c r="F55" i="12" s="1"/>
  <c r="F55" i="6"/>
  <c r="F54" i="22"/>
  <c r="F54" i="7"/>
  <c r="F54" i="10" s="1"/>
  <c r="F54" i="12" s="1"/>
  <c r="F54" i="6"/>
  <c r="F270" i="7"/>
  <c r="F270" i="10" s="1"/>
  <c r="F270" i="12" s="1"/>
  <c r="F270" i="22"/>
  <c r="F270" i="6"/>
  <c r="F268" i="7"/>
  <c r="F268" i="10" s="1"/>
  <c r="F268" i="12" s="1"/>
  <c r="F268" i="22"/>
  <c r="F268" i="6"/>
  <c r="F267" i="7"/>
  <c r="F267" i="10" s="1"/>
  <c r="F267" i="22"/>
  <c r="F267" i="6"/>
  <c r="J49" i="22"/>
  <c r="J49" i="7"/>
  <c r="J49" i="10" s="1"/>
  <c r="J49" i="12" s="1"/>
  <c r="J49" i="6"/>
  <c r="F48" i="22"/>
  <c r="F48" i="7"/>
  <c r="F48" i="10" s="1"/>
  <c r="F48" i="12" s="1"/>
  <c r="F48" i="6"/>
  <c r="F47" i="22"/>
  <c r="F47" i="7"/>
  <c r="F47" i="10" s="1"/>
  <c r="F47" i="12" s="1"/>
  <c r="F47" i="6"/>
  <c r="F46" i="22"/>
  <c r="F46" i="7"/>
  <c r="F46" i="10" s="1"/>
  <c r="F46" i="12" s="1"/>
  <c r="F46" i="6"/>
  <c r="F45" i="22"/>
  <c r="F45" i="7"/>
  <c r="F45" i="10" s="1"/>
  <c r="F45" i="12" s="1"/>
  <c r="F45" i="6"/>
  <c r="F44" i="22"/>
  <c r="F44" i="7"/>
  <c r="F44" i="10" s="1"/>
  <c r="F44" i="12" s="1"/>
  <c r="F44" i="6"/>
  <c r="F43" i="22"/>
  <c r="F43" i="7"/>
  <c r="F43" i="10" s="1"/>
  <c r="F43" i="12" s="1"/>
  <c r="F43" i="6"/>
  <c r="F259" i="7"/>
  <c r="F259" i="10" s="1"/>
  <c r="F259" i="22"/>
  <c r="F259" i="6"/>
  <c r="F41" i="22"/>
  <c r="F41" i="7"/>
  <c r="F41" i="10" s="1"/>
  <c r="F41" i="12" s="1"/>
  <c r="F41" i="6"/>
  <c r="F40" i="22"/>
  <c r="F40" i="7"/>
  <c r="F40" i="10" s="1"/>
  <c r="F40" i="12" s="1"/>
  <c r="F40" i="6"/>
  <c r="F39" i="22"/>
  <c r="F39" i="7"/>
  <c r="F39" i="10" s="1"/>
  <c r="F39" i="12" s="1"/>
  <c r="F39" i="6"/>
  <c r="F38" i="22"/>
  <c r="F38" i="7"/>
  <c r="F38" i="10" s="1"/>
  <c r="F38" i="12" s="1"/>
  <c r="F38" i="6"/>
  <c r="F37" i="22"/>
  <c r="F37" i="7"/>
  <c r="F37" i="10" s="1"/>
  <c r="F37" i="12" s="1"/>
  <c r="F37" i="6"/>
  <c r="F36" i="22"/>
  <c r="F36" i="7"/>
  <c r="F36" i="10" s="1"/>
  <c r="F36" i="12" s="1"/>
  <c r="F36" i="6"/>
  <c r="F191" i="2"/>
  <c r="F233" i="7"/>
  <c r="F233" i="10" s="1"/>
  <c r="F233" i="22"/>
  <c r="F233" i="6"/>
  <c r="F257" i="7"/>
  <c r="F257" i="10" s="1"/>
  <c r="F257" i="12" s="1"/>
  <c r="F257" i="22"/>
  <c r="F257" i="6"/>
  <c r="F31" i="22"/>
  <c r="F31" i="7"/>
  <c r="F31" i="10" s="1"/>
  <c r="F31" i="12" s="1"/>
  <c r="F31" i="6"/>
  <c r="F286" i="22"/>
  <c r="F28" i="22"/>
  <c r="F28" i="7"/>
  <c r="F28" i="10" s="1"/>
  <c r="F28" i="12" s="1"/>
  <c r="F28" i="6"/>
  <c r="F27" i="22"/>
  <c r="F27" i="7"/>
  <c r="F27" i="10" s="1"/>
  <c r="F27" i="12" s="1"/>
  <c r="F27" i="6"/>
  <c r="F25" i="22"/>
  <c r="F25" i="7"/>
  <c r="F25" i="10" s="1"/>
  <c r="F25" i="12" s="1"/>
  <c r="F25" i="6"/>
  <c r="F23" i="22"/>
  <c r="F23" i="7"/>
  <c r="F23" i="10" s="1"/>
  <c r="F23" i="12" s="1"/>
  <c r="F23" i="6"/>
  <c r="F22" i="22"/>
  <c r="F22" i="7"/>
  <c r="F22" i="10" s="1"/>
  <c r="F22" i="12" s="1"/>
  <c r="F22" i="6"/>
  <c r="F21" i="22"/>
  <c r="F21" i="7"/>
  <c r="F21" i="10" s="1"/>
  <c r="F21" i="12" s="1"/>
  <c r="F21" i="6"/>
  <c r="V283" i="5"/>
  <c r="N283" i="5"/>
  <c r="F7" i="22"/>
  <c r="F7" i="7"/>
  <c r="F7" i="10" s="1"/>
  <c r="F7" i="12" s="1"/>
  <c r="F7" i="6"/>
  <c r="F18" i="22"/>
  <c r="F6" i="22"/>
  <c r="F17" i="22"/>
  <c r="F6" i="7"/>
  <c r="F6" i="10" s="1"/>
  <c r="F6" i="12" s="1"/>
  <c r="F6" i="6"/>
  <c r="F234" i="22"/>
  <c r="F238" i="22"/>
  <c r="F265" i="22"/>
  <c r="F235" i="22"/>
  <c r="F240" i="22"/>
  <c r="F236" i="22"/>
  <c r="F241" i="22"/>
  <c r="F237" i="22"/>
  <c r="F242" i="22"/>
  <c r="F129" i="22"/>
  <c r="H182" i="20"/>
  <c r="H182" i="8"/>
  <c r="K181" i="19"/>
  <c r="K181" i="20"/>
  <c r="K181" i="8"/>
  <c r="F180" i="20"/>
  <c r="F180" i="8"/>
  <c r="E179" i="8"/>
  <c r="E179" i="11" s="1"/>
  <c r="E179" i="13" s="1"/>
  <c r="E179" i="20"/>
  <c r="D178" i="8"/>
  <c r="D178" i="11" s="1"/>
  <c r="D178" i="13" s="1"/>
  <c r="D178" i="20"/>
  <c r="G177" i="20"/>
  <c r="G177" i="8"/>
  <c r="I176" i="19"/>
  <c r="I176" i="20"/>
  <c r="I176" i="8"/>
  <c r="H175" i="20"/>
  <c r="H175" i="8"/>
  <c r="I277" i="20"/>
  <c r="I277" i="8"/>
  <c r="I277" i="19"/>
  <c r="H173" i="8"/>
  <c r="H173" i="20"/>
  <c r="K172" i="8"/>
  <c r="K172" i="19"/>
  <c r="K172" i="20"/>
  <c r="F171" i="8"/>
  <c r="F171" i="20"/>
  <c r="F170" i="20"/>
  <c r="F170" i="8"/>
  <c r="J169" i="24"/>
  <c r="AF169" i="24" s="1"/>
  <c r="D168" i="8"/>
  <c r="D168" i="20"/>
  <c r="G167" i="20"/>
  <c r="G167" i="8"/>
  <c r="K165" i="19"/>
  <c r="K165" i="20"/>
  <c r="K165" i="8"/>
  <c r="E164" i="20"/>
  <c r="E164" i="8"/>
  <c r="D163" i="20"/>
  <c r="D163" i="8"/>
  <c r="I161" i="8"/>
  <c r="I161" i="19"/>
  <c r="I161" i="20"/>
  <c r="H160" i="20"/>
  <c r="H160" i="8"/>
  <c r="E225" i="20"/>
  <c r="E225" i="8"/>
  <c r="K154" i="20"/>
  <c r="K154" i="8"/>
  <c r="K154" i="11" s="1"/>
  <c r="K154" i="13" s="1"/>
  <c r="K154" i="19"/>
  <c r="E153" i="8"/>
  <c r="E153" i="20"/>
  <c r="D152" i="8"/>
  <c r="D152" i="20"/>
  <c r="G151" i="20"/>
  <c r="G151" i="8"/>
  <c r="J149" i="19"/>
  <c r="J149" i="20"/>
  <c r="J149" i="8"/>
  <c r="I148" i="19"/>
  <c r="I148" i="20"/>
  <c r="I148" i="8"/>
  <c r="K147" i="19"/>
  <c r="K147" i="20"/>
  <c r="K147" i="8"/>
  <c r="F146" i="20"/>
  <c r="F146" i="8"/>
  <c r="E145" i="8"/>
  <c r="E145" i="20"/>
  <c r="D144" i="8"/>
  <c r="D144" i="20"/>
  <c r="G143" i="20"/>
  <c r="G143" i="8"/>
  <c r="J142" i="19"/>
  <c r="J142" i="20"/>
  <c r="J142" i="8"/>
  <c r="I263" i="19"/>
  <c r="I263" i="20"/>
  <c r="I263" i="8"/>
  <c r="H140" i="20"/>
  <c r="H140" i="8"/>
  <c r="K276" i="20"/>
  <c r="K276" i="8"/>
  <c r="K276" i="19"/>
  <c r="D136" i="8"/>
  <c r="D136" i="20"/>
  <c r="G135" i="20"/>
  <c r="G135" i="8"/>
  <c r="I133" i="19"/>
  <c r="I133" i="20"/>
  <c r="I133" i="8"/>
  <c r="K132" i="19"/>
  <c r="K132" i="20"/>
  <c r="K132" i="8"/>
  <c r="F131" i="20"/>
  <c r="F131" i="8"/>
  <c r="G128" i="20"/>
  <c r="G128" i="8"/>
  <c r="J127" i="20"/>
  <c r="J127" i="8"/>
  <c r="J127" i="19"/>
  <c r="I126" i="20"/>
  <c r="I126" i="8"/>
  <c r="I126" i="19"/>
  <c r="K253" i="20"/>
  <c r="K253" i="8"/>
  <c r="K253" i="19"/>
  <c r="E251" i="8"/>
  <c r="E251" i="11" s="1"/>
  <c r="E251" i="13" s="1"/>
  <c r="E251" i="20"/>
  <c r="G249" i="20"/>
  <c r="G249" i="8"/>
  <c r="I247" i="19"/>
  <c r="I247" i="20"/>
  <c r="I247" i="8"/>
  <c r="H246" i="20"/>
  <c r="H192" i="3"/>
  <c r="H246" i="8"/>
  <c r="K117" i="19"/>
  <c r="K117" i="20"/>
  <c r="K117" i="8"/>
  <c r="F116" i="20"/>
  <c r="F116" i="8"/>
  <c r="J275" i="24"/>
  <c r="AF275" i="24" s="1"/>
  <c r="D274" i="8"/>
  <c r="D274" i="20"/>
  <c r="J112" i="19"/>
  <c r="J112" i="20"/>
  <c r="J112" i="8"/>
  <c r="I111" i="19"/>
  <c r="I111" i="20"/>
  <c r="I111" i="8"/>
  <c r="K273" i="20"/>
  <c r="K273" i="8"/>
  <c r="K273" i="11" s="1"/>
  <c r="K273" i="13" s="1"/>
  <c r="K273" i="19"/>
  <c r="F108" i="8"/>
  <c r="F108" i="20"/>
  <c r="J107" i="24"/>
  <c r="AF107" i="24" s="1"/>
  <c r="D106" i="20"/>
  <c r="D106" i="8"/>
  <c r="G105" i="20"/>
  <c r="G105" i="8"/>
  <c r="J104" i="20"/>
  <c r="J104" i="8"/>
  <c r="J104" i="19"/>
  <c r="I103" i="20"/>
  <c r="I103" i="8"/>
  <c r="I103" i="19"/>
  <c r="K102" i="20"/>
  <c r="K102" i="8"/>
  <c r="K102" i="19"/>
  <c r="E101" i="8"/>
  <c r="E101" i="20"/>
  <c r="E99" i="20"/>
  <c r="E99" i="8"/>
  <c r="G98" i="20"/>
  <c r="G98" i="8"/>
  <c r="I96" i="19"/>
  <c r="I96" i="20"/>
  <c r="I96" i="8"/>
  <c r="H95" i="20"/>
  <c r="H95" i="8"/>
  <c r="K94" i="20"/>
  <c r="K94" i="8"/>
  <c r="K94" i="19"/>
  <c r="F93" i="8"/>
  <c r="F93" i="20"/>
  <c r="E92" i="8"/>
  <c r="E92" i="11" s="1"/>
  <c r="E92" i="13" s="1"/>
  <c r="E92" i="20"/>
  <c r="G90" i="20"/>
  <c r="G90" i="8"/>
  <c r="J89" i="20"/>
  <c r="J89" i="8"/>
  <c r="J89" i="19"/>
  <c r="I88" i="20"/>
  <c r="I88" i="8"/>
  <c r="I88" i="19"/>
  <c r="H244" i="8"/>
  <c r="H244" i="20"/>
  <c r="K86" i="8"/>
  <c r="K86" i="19"/>
  <c r="K86" i="20"/>
  <c r="F85" i="20"/>
  <c r="F85" i="8"/>
  <c r="E84" i="20"/>
  <c r="E84" i="8"/>
  <c r="D83" i="20"/>
  <c r="D83" i="8"/>
  <c r="G82" i="8"/>
  <c r="G82" i="20"/>
  <c r="J81" i="8"/>
  <c r="J81" i="19"/>
  <c r="J81" i="20"/>
  <c r="I80" i="8"/>
  <c r="I80" i="19"/>
  <c r="I80" i="20"/>
  <c r="H79" i="20"/>
  <c r="H79" i="8"/>
  <c r="K78" i="8"/>
  <c r="K78" i="19"/>
  <c r="K78" i="20"/>
  <c r="E77" i="20"/>
  <c r="E77" i="8"/>
  <c r="G76" i="20"/>
  <c r="G76" i="8"/>
  <c r="J75" i="20"/>
  <c r="J75" i="8"/>
  <c r="J75" i="19"/>
  <c r="I74" i="20"/>
  <c r="I74" i="8"/>
  <c r="I74" i="19"/>
  <c r="J73" i="20"/>
  <c r="J73" i="8"/>
  <c r="J73" i="19"/>
  <c r="K72" i="20"/>
  <c r="K72" i="8"/>
  <c r="K72" i="19"/>
  <c r="F71" i="8"/>
  <c r="F71" i="20"/>
  <c r="E70" i="8"/>
  <c r="E70" i="20"/>
  <c r="K68" i="19"/>
  <c r="K68" i="20"/>
  <c r="K68" i="8"/>
  <c r="F67" i="20"/>
  <c r="F67" i="8"/>
  <c r="E66" i="20"/>
  <c r="E66" i="8"/>
  <c r="D261" i="8"/>
  <c r="D261" i="11" s="1"/>
  <c r="D261" i="13" s="1"/>
  <c r="D261" i="20"/>
  <c r="G64" i="8"/>
  <c r="G64" i="20"/>
  <c r="J63" i="19"/>
  <c r="J63" i="20"/>
  <c r="J63" i="8"/>
  <c r="I62" i="8"/>
  <c r="I62" i="20"/>
  <c r="I62" i="19"/>
  <c r="H61" i="20"/>
  <c r="H61" i="8"/>
  <c r="F59" i="20"/>
  <c r="F59" i="8"/>
  <c r="E58" i="8"/>
  <c r="E58" i="20"/>
  <c r="D57" i="20"/>
  <c r="D57" i="8"/>
  <c r="D57" i="11" s="1"/>
  <c r="D57" i="13" s="1"/>
  <c r="G56" i="20"/>
  <c r="G56" i="8"/>
  <c r="J55" i="19"/>
  <c r="J55" i="20"/>
  <c r="J55" i="8"/>
  <c r="I54" i="19"/>
  <c r="I54" i="20"/>
  <c r="I54" i="8"/>
  <c r="J270" i="19"/>
  <c r="J270" i="20"/>
  <c r="J270" i="8"/>
  <c r="H268" i="20"/>
  <c r="H268" i="8"/>
  <c r="K267" i="20"/>
  <c r="K267" i="8"/>
  <c r="K267" i="19"/>
  <c r="D35" i="8"/>
  <c r="D35" i="20"/>
  <c r="E233" i="8"/>
  <c r="E233" i="11" s="1"/>
  <c r="E233" i="20"/>
  <c r="E191" i="3"/>
  <c r="J191" i="24" s="1"/>
  <c r="AF191" i="24" s="1"/>
  <c r="D257" i="8"/>
  <c r="D257" i="20"/>
  <c r="G31" i="20"/>
  <c r="G31" i="8"/>
  <c r="I286" i="6"/>
  <c r="J28" i="19"/>
  <c r="J28" i="20"/>
  <c r="J28" i="8"/>
  <c r="I27" i="19"/>
  <c r="I27" i="20"/>
  <c r="I27" i="8"/>
  <c r="G25" i="8"/>
  <c r="G25" i="20"/>
  <c r="I23" i="8"/>
  <c r="I23" i="19"/>
  <c r="I23" i="20"/>
  <c r="H22" i="8"/>
  <c r="H22" i="20"/>
  <c r="F7" i="20"/>
  <c r="F7" i="8"/>
  <c r="F72" i="20"/>
  <c r="F72" i="8"/>
  <c r="D66" i="8"/>
  <c r="D66" i="11" s="1"/>
  <c r="D66" i="13" s="1"/>
  <c r="D66" i="20"/>
  <c r="G261" i="8"/>
  <c r="G261" i="20"/>
  <c r="J64" i="19"/>
  <c r="J64" i="20"/>
  <c r="J64" i="8"/>
  <c r="I59" i="19"/>
  <c r="I59" i="20"/>
  <c r="I59" i="8"/>
  <c r="H54" i="20"/>
  <c r="H54" i="8"/>
  <c r="K268" i="19"/>
  <c r="K268" i="20"/>
  <c r="K268" i="8"/>
  <c r="K268" i="11" s="1"/>
  <c r="K268" i="13" s="1"/>
  <c r="F267" i="20"/>
  <c r="F267" i="8"/>
  <c r="G43" i="8"/>
  <c r="G43" i="20"/>
  <c r="H36" i="8"/>
  <c r="H36" i="20"/>
  <c r="E239" i="20"/>
  <c r="E239" i="8"/>
  <c r="E239" i="11" s="1"/>
  <c r="E239" i="13" s="1"/>
  <c r="F125" i="24"/>
  <c r="AB125" i="24" s="1"/>
  <c r="I264" i="7"/>
  <c r="I264" i="10" s="1"/>
  <c r="I264" i="12" s="1"/>
  <c r="I264" i="22"/>
  <c r="I264" i="6"/>
  <c r="I231" i="7"/>
  <c r="I231" i="10" s="1"/>
  <c r="I231" i="12" s="1"/>
  <c r="I231" i="22"/>
  <c r="I231" i="6"/>
  <c r="I230" i="7"/>
  <c r="I230" i="10" s="1"/>
  <c r="I230" i="12" s="1"/>
  <c r="I230" i="22"/>
  <c r="I230" i="6"/>
  <c r="I229" i="7"/>
  <c r="I229" i="10" s="1"/>
  <c r="I229" i="12" s="1"/>
  <c r="I229" i="22"/>
  <c r="I229" i="6"/>
  <c r="I254" i="7"/>
  <c r="I254" i="10" s="1"/>
  <c r="I254" i="12" s="1"/>
  <c r="I254" i="22"/>
  <c r="I254" i="6"/>
  <c r="I207" i="7"/>
  <c r="I207" i="10" s="1"/>
  <c r="I207" i="12" s="1"/>
  <c r="I207" i="22"/>
  <c r="I207" i="6"/>
  <c r="I262" i="7"/>
  <c r="I262" i="10" s="1"/>
  <c r="I262" i="12" s="1"/>
  <c r="I262" i="22"/>
  <c r="I262" i="6"/>
  <c r="I243" i="7"/>
  <c r="I243" i="10" s="1"/>
  <c r="I243" i="12" s="1"/>
  <c r="I243" i="22"/>
  <c r="I243" i="6"/>
  <c r="E264" i="20"/>
  <c r="E264" i="8"/>
  <c r="E230" i="8"/>
  <c r="E230" i="20"/>
  <c r="K262" i="8"/>
  <c r="K262" i="19"/>
  <c r="K262" i="20"/>
  <c r="D262" i="7"/>
  <c r="D262" i="10" s="1"/>
  <c r="D262" i="12" s="1"/>
  <c r="D262" i="22"/>
  <c r="D262" i="6"/>
  <c r="D262" i="23" s="1"/>
  <c r="H243" i="7"/>
  <c r="H243" i="10" s="1"/>
  <c r="H243" i="12" s="1"/>
  <c r="H243" i="22"/>
  <c r="H243" i="6"/>
  <c r="H271" i="5"/>
  <c r="I231" i="8"/>
  <c r="I231" i="19"/>
  <c r="I231" i="20"/>
  <c r="K229" i="8"/>
  <c r="K229" i="19"/>
  <c r="K229" i="20"/>
  <c r="I243" i="8"/>
  <c r="I243" i="19"/>
  <c r="I243" i="20"/>
  <c r="G243" i="7"/>
  <c r="G243" i="10" s="1"/>
  <c r="G243" i="12" s="1"/>
  <c r="G243" i="22"/>
  <c r="G243" i="6"/>
  <c r="G271" i="5"/>
  <c r="G264" i="8"/>
  <c r="G264" i="11" s="1"/>
  <c r="G264" i="13" s="1"/>
  <c r="G264" i="20"/>
  <c r="K230" i="19"/>
  <c r="K230" i="20"/>
  <c r="K230" i="8"/>
  <c r="F229" i="20"/>
  <c r="F229" i="8"/>
  <c r="I262" i="19"/>
  <c r="I262" i="20"/>
  <c r="I262" i="8"/>
  <c r="D243" i="20"/>
  <c r="D243" i="8"/>
  <c r="F243" i="7"/>
  <c r="F243" i="10" s="1"/>
  <c r="F243" i="12" s="1"/>
  <c r="F243" i="22"/>
  <c r="F243" i="6"/>
  <c r="F243" i="23" s="1"/>
  <c r="F264" i="8"/>
  <c r="F264" i="11" s="1"/>
  <c r="F264" i="13" s="1"/>
  <c r="F264" i="20"/>
  <c r="J230" i="8"/>
  <c r="J230" i="19"/>
  <c r="J230" i="20"/>
  <c r="H254" i="8"/>
  <c r="H254" i="20"/>
  <c r="D262" i="20"/>
  <c r="D262" i="8"/>
  <c r="G243" i="20"/>
  <c r="G243" i="8"/>
  <c r="U190" i="17"/>
  <c r="M190" i="17"/>
  <c r="Q189" i="17"/>
  <c r="I189" i="17"/>
  <c r="U188" i="17"/>
  <c r="U195" i="17"/>
  <c r="Q195" i="17"/>
  <c r="U194" i="17"/>
  <c r="U282" i="17"/>
  <c r="I181" i="5"/>
  <c r="I179" i="5"/>
  <c r="I168" i="5"/>
  <c r="I264" i="5"/>
  <c r="I230" i="5"/>
  <c r="Y190" i="4"/>
  <c r="T190" i="24" s="1"/>
  <c r="Q190" i="4"/>
  <c r="I190" i="4"/>
  <c r="I224" i="5"/>
  <c r="I190" i="5" s="1"/>
  <c r="I220" i="5"/>
  <c r="I218" i="5"/>
  <c r="Y189" i="4"/>
  <c r="T189" i="24" s="1"/>
  <c r="Q189" i="4"/>
  <c r="M189" i="4"/>
  <c r="I215" i="5"/>
  <c r="I212" i="5"/>
  <c r="I209" i="5"/>
  <c r="I248" i="5"/>
  <c r="I116" i="5"/>
  <c r="E275" i="5"/>
  <c r="G275" i="24" s="1"/>
  <c r="I207" i="5"/>
  <c r="I75" i="5"/>
  <c r="I262" i="5"/>
  <c r="I68" i="5"/>
  <c r="I205" i="5"/>
  <c r="I202" i="5"/>
  <c r="E201" i="5"/>
  <c r="G201" i="24" s="1"/>
  <c r="E204" i="5"/>
  <c r="G204" i="24" s="1"/>
  <c r="Y188" i="4"/>
  <c r="T188" i="24" s="1"/>
  <c r="I40" i="5"/>
  <c r="I38" i="5"/>
  <c r="I193" i="7"/>
  <c r="I25" i="5"/>
  <c r="I22" i="5"/>
  <c r="L189" i="17"/>
  <c r="T188" i="17"/>
  <c r="T194" i="17"/>
  <c r="H180" i="5"/>
  <c r="H178" i="5"/>
  <c r="D172" i="5"/>
  <c r="D170" i="5"/>
  <c r="D167" i="5"/>
  <c r="D165" i="5"/>
  <c r="D163" i="5"/>
  <c r="D229" i="5"/>
  <c r="H228" i="5"/>
  <c r="D220" i="5"/>
  <c r="D216" i="5"/>
  <c r="D217" i="5"/>
  <c r="D134" i="5"/>
  <c r="D127" i="5"/>
  <c r="D253" i="5"/>
  <c r="D247" i="5"/>
  <c r="D274" i="5"/>
  <c r="D113" i="5"/>
  <c r="D111" i="5"/>
  <c r="D110" i="5"/>
  <c r="D207" i="5"/>
  <c r="D101" i="5"/>
  <c r="D95" i="5"/>
  <c r="D93" i="5"/>
  <c r="D90" i="5"/>
  <c r="D88" i="5"/>
  <c r="D76" i="5"/>
  <c r="D74" i="5"/>
  <c r="H262" i="5"/>
  <c r="D73" i="5"/>
  <c r="D71" i="5"/>
  <c r="D68" i="5"/>
  <c r="D66" i="5"/>
  <c r="D203" i="5"/>
  <c r="L188" i="4"/>
  <c r="D268" i="5"/>
  <c r="P195" i="4"/>
  <c r="X194" i="4"/>
  <c r="H194" i="4"/>
  <c r="D41" i="5"/>
  <c r="D39" i="5"/>
  <c r="D37" i="5"/>
  <c r="D29" i="5"/>
  <c r="D27" i="5"/>
  <c r="D23" i="5"/>
  <c r="D21" i="5"/>
  <c r="D7" i="5"/>
  <c r="S190" i="17"/>
  <c r="G188" i="17"/>
  <c r="W195" i="17"/>
  <c r="O195" i="17"/>
  <c r="L195" i="24" s="1"/>
  <c r="W194" i="17"/>
  <c r="O194" i="17"/>
  <c r="L194" i="24" s="1"/>
  <c r="K182" i="5"/>
  <c r="K178" i="5"/>
  <c r="G277" i="5"/>
  <c r="K173" i="5"/>
  <c r="K169" i="5"/>
  <c r="K168" i="5"/>
  <c r="K164" i="5"/>
  <c r="G231" i="5"/>
  <c r="G230" i="5"/>
  <c r="G229" i="5"/>
  <c r="G228" i="5"/>
  <c r="K154" i="5"/>
  <c r="K149" i="5"/>
  <c r="K146" i="5"/>
  <c r="K142" i="5"/>
  <c r="K263" i="5"/>
  <c r="K219" i="5"/>
  <c r="S189" i="4"/>
  <c r="K214" i="5"/>
  <c r="K211" i="5"/>
  <c r="G189" i="4"/>
  <c r="K133" i="5"/>
  <c r="K128" i="5"/>
  <c r="K117" i="5"/>
  <c r="K110" i="5"/>
  <c r="K108" i="5"/>
  <c r="K103" i="5"/>
  <c r="K95" i="5"/>
  <c r="K91" i="5"/>
  <c r="K90" i="5"/>
  <c r="K85" i="5"/>
  <c r="K81" i="5"/>
  <c r="K77" i="5"/>
  <c r="G262" i="5"/>
  <c r="G243" i="5"/>
  <c r="K73" i="5"/>
  <c r="K68" i="5"/>
  <c r="K63" i="5"/>
  <c r="K205" i="5"/>
  <c r="K58" i="5"/>
  <c r="K54" i="5"/>
  <c r="O188" i="4"/>
  <c r="M188" i="24" s="1"/>
  <c r="K270" i="5"/>
  <c r="K268" i="5"/>
  <c r="K46" i="5"/>
  <c r="G194" i="4"/>
  <c r="K38" i="5"/>
  <c r="K31" i="5"/>
  <c r="K25" i="5"/>
  <c r="S282" i="4"/>
  <c r="K296" i="22"/>
  <c r="J189" i="17"/>
  <c r="R188" i="17"/>
  <c r="N188" i="17"/>
  <c r="F180" i="5"/>
  <c r="F176" i="5"/>
  <c r="J277" i="5"/>
  <c r="F171" i="5"/>
  <c r="F161" i="5"/>
  <c r="J228" i="5"/>
  <c r="R190" i="4"/>
  <c r="J190" i="4"/>
  <c r="J224" i="5"/>
  <c r="J190" i="5" s="1"/>
  <c r="F152" i="5"/>
  <c r="F144" i="5"/>
  <c r="F219" i="5"/>
  <c r="F218" i="5"/>
  <c r="N189" i="4"/>
  <c r="J189" i="4"/>
  <c r="F209" i="5"/>
  <c r="F136" i="5"/>
  <c r="F131" i="5"/>
  <c r="F126" i="5"/>
  <c r="F254" i="5"/>
  <c r="F253" i="5"/>
  <c r="F251" i="5"/>
  <c r="F249" i="5"/>
  <c r="F247" i="5"/>
  <c r="F246" i="5"/>
  <c r="F192" i="5" s="1"/>
  <c r="F112" i="5"/>
  <c r="F107" i="5"/>
  <c r="F105" i="5"/>
  <c r="F101" i="5"/>
  <c r="F93" i="5"/>
  <c r="F88" i="5"/>
  <c r="F244" i="5"/>
  <c r="F83" i="5"/>
  <c r="F79" i="5"/>
  <c r="F75" i="5"/>
  <c r="F71" i="5"/>
  <c r="F66" i="5"/>
  <c r="F261" i="5"/>
  <c r="F61" i="5"/>
  <c r="F206" i="5"/>
  <c r="F56" i="5"/>
  <c r="J188" i="4"/>
  <c r="F260" i="5"/>
  <c r="V195" i="4"/>
  <c r="F48" i="5"/>
  <c r="F44" i="5"/>
  <c r="F40" i="5"/>
  <c r="F36" i="5"/>
  <c r="F233" i="5"/>
  <c r="F28" i="5"/>
  <c r="F22" i="5"/>
  <c r="F19" i="5"/>
  <c r="H296" i="20"/>
  <c r="I182" i="22"/>
  <c r="I182" i="7"/>
  <c r="I182" i="10" s="1"/>
  <c r="I182" i="12" s="1"/>
  <c r="I182" i="6"/>
  <c r="I177" i="22"/>
  <c r="I177" i="7"/>
  <c r="I177" i="10" s="1"/>
  <c r="I177" i="12" s="1"/>
  <c r="I177" i="6"/>
  <c r="I176" i="22"/>
  <c r="I176" i="7"/>
  <c r="I176" i="10" s="1"/>
  <c r="I176" i="12" s="1"/>
  <c r="I176" i="6"/>
  <c r="I175" i="22"/>
  <c r="I175" i="7"/>
  <c r="I175" i="10" s="1"/>
  <c r="I175" i="12" s="1"/>
  <c r="I175" i="6"/>
  <c r="I173" i="22"/>
  <c r="I173" i="7"/>
  <c r="I173" i="10" s="1"/>
  <c r="I173" i="12" s="1"/>
  <c r="I173" i="6"/>
  <c r="I172" i="22"/>
  <c r="I172" i="7"/>
  <c r="I172" i="10" s="1"/>
  <c r="I172" i="12" s="1"/>
  <c r="I172" i="6"/>
  <c r="I171" i="22"/>
  <c r="I171" i="7"/>
  <c r="I171" i="10" s="1"/>
  <c r="I171" i="12" s="1"/>
  <c r="I171" i="6"/>
  <c r="I301" i="22"/>
  <c r="I167" i="22"/>
  <c r="I167" i="7"/>
  <c r="I167" i="10" s="1"/>
  <c r="I167" i="12" s="1"/>
  <c r="I167" i="6"/>
  <c r="I165" i="22"/>
  <c r="I165" i="7"/>
  <c r="I165" i="10" s="1"/>
  <c r="I165" i="12" s="1"/>
  <c r="I165" i="6"/>
  <c r="I164" i="22"/>
  <c r="I164" i="7"/>
  <c r="I164" i="10" s="1"/>
  <c r="I164" i="12" s="1"/>
  <c r="I164" i="6"/>
  <c r="I163" i="22"/>
  <c r="I163" i="7"/>
  <c r="I163" i="10" s="1"/>
  <c r="I163" i="12" s="1"/>
  <c r="I163" i="6"/>
  <c r="I161" i="22"/>
  <c r="I161" i="7"/>
  <c r="I161" i="10" s="1"/>
  <c r="I161" i="12" s="1"/>
  <c r="I161" i="6"/>
  <c r="I160" i="22"/>
  <c r="I160" i="7"/>
  <c r="I160" i="10" s="1"/>
  <c r="I160" i="12" s="1"/>
  <c r="I160" i="6"/>
  <c r="I225" i="7"/>
  <c r="I225" i="10" s="1"/>
  <c r="I225" i="12" s="1"/>
  <c r="I225" i="22"/>
  <c r="I225" i="6"/>
  <c r="I154" i="22"/>
  <c r="I154" i="7"/>
  <c r="I154" i="10" s="1"/>
  <c r="I154" i="12" s="1"/>
  <c r="I154" i="6"/>
  <c r="I153" i="22"/>
  <c r="I153" i="7"/>
  <c r="I153" i="10" s="1"/>
  <c r="I153" i="12" s="1"/>
  <c r="I153" i="6"/>
  <c r="I152" i="22"/>
  <c r="I152" i="7"/>
  <c r="I152" i="10" s="1"/>
  <c r="I152" i="12" s="1"/>
  <c r="I152" i="6"/>
  <c r="I151" i="22"/>
  <c r="I151" i="7"/>
  <c r="I151" i="10" s="1"/>
  <c r="I151" i="12" s="1"/>
  <c r="I151" i="6"/>
  <c r="I149" i="22"/>
  <c r="I149" i="7"/>
  <c r="I149" i="10" s="1"/>
  <c r="I149" i="12" s="1"/>
  <c r="I149" i="6"/>
  <c r="I148" i="22"/>
  <c r="I148" i="7"/>
  <c r="I148" i="10" s="1"/>
  <c r="I148" i="12" s="1"/>
  <c r="I148" i="6"/>
  <c r="I147" i="22"/>
  <c r="I147" i="7"/>
  <c r="I147" i="10" s="1"/>
  <c r="I147" i="12" s="1"/>
  <c r="I147" i="6"/>
  <c r="I146" i="22"/>
  <c r="I146" i="7"/>
  <c r="I146" i="10" s="1"/>
  <c r="I146" i="12" s="1"/>
  <c r="I146" i="6"/>
  <c r="I145" i="22"/>
  <c r="I145" i="7"/>
  <c r="I145" i="10" s="1"/>
  <c r="I145" i="12" s="1"/>
  <c r="I145" i="6"/>
  <c r="I144" i="22"/>
  <c r="I144" i="7"/>
  <c r="I144" i="10" s="1"/>
  <c r="I144" i="12" s="1"/>
  <c r="I144" i="6"/>
  <c r="I143" i="22"/>
  <c r="I143" i="7"/>
  <c r="I143" i="10" s="1"/>
  <c r="I143" i="12" s="1"/>
  <c r="I143" i="6"/>
  <c r="I142" i="22"/>
  <c r="I142" i="7"/>
  <c r="I142" i="10" s="1"/>
  <c r="I142" i="12" s="1"/>
  <c r="I142" i="6"/>
  <c r="I263" i="7"/>
  <c r="I263" i="10" s="1"/>
  <c r="I263" i="12" s="1"/>
  <c r="I263" i="22"/>
  <c r="I263" i="6"/>
  <c r="I140" i="22"/>
  <c r="I140" i="7"/>
  <c r="I140" i="10" s="1"/>
  <c r="I140" i="12" s="1"/>
  <c r="I140" i="6"/>
  <c r="I276" i="7"/>
  <c r="I276" i="10" s="1"/>
  <c r="I276" i="12" s="1"/>
  <c r="I276" i="22"/>
  <c r="I276" i="6"/>
  <c r="I136" i="22"/>
  <c r="I136" i="7"/>
  <c r="I136" i="10" s="1"/>
  <c r="I136" i="12" s="1"/>
  <c r="I136" i="6"/>
  <c r="I135" i="22"/>
  <c r="I135" i="7"/>
  <c r="I135" i="10" s="1"/>
  <c r="I135" i="12" s="1"/>
  <c r="I135" i="6"/>
  <c r="I133" i="22"/>
  <c r="I133" i="7"/>
  <c r="I133" i="10" s="1"/>
  <c r="I133" i="12" s="1"/>
  <c r="I133" i="6"/>
  <c r="I132" i="22"/>
  <c r="I132" i="7"/>
  <c r="I132" i="10" s="1"/>
  <c r="I132" i="12" s="1"/>
  <c r="I132" i="6"/>
  <c r="I131" i="22"/>
  <c r="I131" i="7"/>
  <c r="I131" i="10" s="1"/>
  <c r="I131" i="12" s="1"/>
  <c r="I131" i="6"/>
  <c r="I128" i="22"/>
  <c r="I128" i="7"/>
  <c r="I128" i="10" s="1"/>
  <c r="I128" i="12" s="1"/>
  <c r="I128" i="6"/>
  <c r="I127" i="22"/>
  <c r="I127" i="7"/>
  <c r="I127" i="10" s="1"/>
  <c r="I127" i="12" s="1"/>
  <c r="I127" i="6"/>
  <c r="I126" i="22"/>
  <c r="I126" i="7"/>
  <c r="I126" i="10" s="1"/>
  <c r="I126" i="12" s="1"/>
  <c r="I126" i="6"/>
  <c r="I253" i="7"/>
  <c r="I253" i="10" s="1"/>
  <c r="I253" i="12" s="1"/>
  <c r="I253" i="22"/>
  <c r="I253" i="6"/>
  <c r="I251" i="7"/>
  <c r="I251" i="10" s="1"/>
  <c r="I251" i="12" s="1"/>
  <c r="I251" i="22"/>
  <c r="I251" i="6"/>
  <c r="I249" i="7"/>
  <c r="I249" i="10" s="1"/>
  <c r="I249" i="12" s="1"/>
  <c r="I249" i="22"/>
  <c r="I249" i="6"/>
  <c r="I247" i="7"/>
  <c r="I247" i="10" s="1"/>
  <c r="I247" i="12" s="1"/>
  <c r="I247" i="22"/>
  <c r="I247" i="6"/>
  <c r="I192" i="2"/>
  <c r="I246" i="7"/>
  <c r="I246" i="10" s="1"/>
  <c r="I246" i="22"/>
  <c r="I246" i="6"/>
  <c r="I117" i="22"/>
  <c r="I117" i="7"/>
  <c r="I117" i="10" s="1"/>
  <c r="I117" i="12" s="1"/>
  <c r="I117" i="6"/>
  <c r="I292" i="22"/>
  <c r="I112" i="22"/>
  <c r="I112" i="7"/>
  <c r="I112" i="10" s="1"/>
  <c r="I112" i="12" s="1"/>
  <c r="I112" i="6"/>
  <c r="I111" i="22"/>
  <c r="I111" i="7"/>
  <c r="I111" i="10" s="1"/>
  <c r="I111" i="12" s="1"/>
  <c r="I111" i="6"/>
  <c r="I273" i="7"/>
  <c r="I273" i="10" s="1"/>
  <c r="I273" i="12" s="1"/>
  <c r="I273" i="22"/>
  <c r="I273" i="6"/>
  <c r="I108" i="22"/>
  <c r="I108" i="7"/>
  <c r="I108" i="10" s="1"/>
  <c r="I108" i="12" s="1"/>
  <c r="I108" i="6"/>
  <c r="I106" i="22"/>
  <c r="I106" i="7"/>
  <c r="I106" i="10" s="1"/>
  <c r="I106" i="12" s="1"/>
  <c r="I106" i="6"/>
  <c r="I105" i="22"/>
  <c r="I105" i="7"/>
  <c r="I105" i="10" s="1"/>
  <c r="I105" i="12" s="1"/>
  <c r="I105" i="6"/>
  <c r="I104" i="22"/>
  <c r="I104" i="7"/>
  <c r="I104" i="10" s="1"/>
  <c r="I104" i="12" s="1"/>
  <c r="I104" i="6"/>
  <c r="I103" i="22"/>
  <c r="I103" i="7"/>
  <c r="I103" i="10" s="1"/>
  <c r="I103" i="12" s="1"/>
  <c r="I103" i="6"/>
  <c r="I102" i="22"/>
  <c r="I102" i="7"/>
  <c r="I102" i="10" s="1"/>
  <c r="I102" i="12" s="1"/>
  <c r="I102" i="6"/>
  <c r="I101" i="22"/>
  <c r="I101" i="7"/>
  <c r="I101" i="10" s="1"/>
  <c r="I101" i="12" s="1"/>
  <c r="I101" i="6"/>
  <c r="I99" i="22"/>
  <c r="I99" i="7"/>
  <c r="I99" i="10" s="1"/>
  <c r="I99" i="12" s="1"/>
  <c r="I99" i="6"/>
  <c r="I98" i="22"/>
  <c r="I98" i="7"/>
  <c r="I98" i="10" s="1"/>
  <c r="I98" i="12" s="1"/>
  <c r="I98" i="6"/>
  <c r="I96" i="22"/>
  <c r="I96" i="7"/>
  <c r="I96" i="10" s="1"/>
  <c r="I96" i="12" s="1"/>
  <c r="I96" i="6"/>
  <c r="I95" i="22"/>
  <c r="I95" i="7"/>
  <c r="I95" i="10" s="1"/>
  <c r="I95" i="12" s="1"/>
  <c r="I95" i="6"/>
  <c r="I94" i="22"/>
  <c r="I94" i="7"/>
  <c r="I94" i="10" s="1"/>
  <c r="I94" i="12" s="1"/>
  <c r="I94" i="6"/>
  <c r="I93" i="22"/>
  <c r="I93" i="7"/>
  <c r="I93" i="10" s="1"/>
  <c r="I93" i="12" s="1"/>
  <c r="I93" i="6"/>
  <c r="I90" i="22"/>
  <c r="I90" i="7"/>
  <c r="I90" i="10" s="1"/>
  <c r="I90" i="12" s="1"/>
  <c r="I90" i="6"/>
  <c r="I89" i="22"/>
  <c r="I89" i="7"/>
  <c r="I89" i="10" s="1"/>
  <c r="I89" i="12" s="1"/>
  <c r="I89" i="6"/>
  <c r="I88" i="22"/>
  <c r="I88" i="7"/>
  <c r="I88" i="10" s="1"/>
  <c r="I88" i="12" s="1"/>
  <c r="I88" i="6"/>
  <c r="I244" i="7"/>
  <c r="I244" i="10" s="1"/>
  <c r="I244" i="12" s="1"/>
  <c r="I244" i="22"/>
  <c r="I244" i="6"/>
  <c r="I86" i="22"/>
  <c r="I86" i="7"/>
  <c r="I86" i="10" s="1"/>
  <c r="I86" i="12" s="1"/>
  <c r="I86" i="6"/>
  <c r="I85" i="22"/>
  <c r="I85" i="7"/>
  <c r="I85" i="10" s="1"/>
  <c r="I85" i="12" s="1"/>
  <c r="I85" i="6"/>
  <c r="I84" i="22"/>
  <c r="I84" i="7"/>
  <c r="I84" i="10" s="1"/>
  <c r="I84" i="12" s="1"/>
  <c r="I84" i="6"/>
  <c r="I83" i="22"/>
  <c r="I83" i="7"/>
  <c r="I83" i="10" s="1"/>
  <c r="I83" i="12" s="1"/>
  <c r="I83" i="6"/>
  <c r="I82" i="22"/>
  <c r="I82" i="7"/>
  <c r="I82" i="10" s="1"/>
  <c r="I82" i="12" s="1"/>
  <c r="I82" i="6"/>
  <c r="I81" i="22"/>
  <c r="I81" i="7"/>
  <c r="I81" i="10" s="1"/>
  <c r="I81" i="12" s="1"/>
  <c r="I81" i="6"/>
  <c r="I80" i="22"/>
  <c r="I80" i="7"/>
  <c r="I80" i="10" s="1"/>
  <c r="I80" i="12" s="1"/>
  <c r="I80" i="6"/>
  <c r="I78" i="22"/>
  <c r="I78" i="7"/>
  <c r="I78" i="10" s="1"/>
  <c r="I78" i="12" s="1"/>
  <c r="I78" i="6"/>
  <c r="I77" i="22"/>
  <c r="I77" i="7"/>
  <c r="I77" i="10" s="1"/>
  <c r="I77" i="12" s="1"/>
  <c r="I77" i="6"/>
  <c r="I76" i="22"/>
  <c r="I76" i="7"/>
  <c r="I76" i="10" s="1"/>
  <c r="I76" i="12" s="1"/>
  <c r="I76" i="6"/>
  <c r="I74" i="22"/>
  <c r="I74" i="7"/>
  <c r="I74" i="10" s="1"/>
  <c r="I74" i="12" s="1"/>
  <c r="I74" i="6"/>
  <c r="I73" i="22"/>
  <c r="I73" i="7"/>
  <c r="I73" i="10" s="1"/>
  <c r="I73" i="12" s="1"/>
  <c r="I73" i="6"/>
  <c r="I72" i="22"/>
  <c r="I72" i="7"/>
  <c r="I72" i="10" s="1"/>
  <c r="I72" i="12" s="1"/>
  <c r="I72" i="6"/>
  <c r="I71" i="22"/>
  <c r="I71" i="7"/>
  <c r="I71" i="10" s="1"/>
  <c r="I71" i="12" s="1"/>
  <c r="I71" i="6"/>
  <c r="I66" i="22"/>
  <c r="I66" i="7"/>
  <c r="I66" i="10" s="1"/>
  <c r="I66" i="12" s="1"/>
  <c r="I66" i="6"/>
  <c r="I261" i="7"/>
  <c r="I261" i="10" s="1"/>
  <c r="I261" i="12" s="1"/>
  <c r="I261" i="22"/>
  <c r="I261" i="6"/>
  <c r="I64" i="22"/>
  <c r="I64" i="7"/>
  <c r="I64" i="10" s="1"/>
  <c r="I64" i="12" s="1"/>
  <c r="I64" i="6"/>
  <c r="I63" i="22"/>
  <c r="I63" i="7"/>
  <c r="I63" i="10" s="1"/>
  <c r="I63" i="12" s="1"/>
  <c r="I63" i="6"/>
  <c r="I62" i="22"/>
  <c r="I62" i="7"/>
  <c r="I62" i="10" s="1"/>
  <c r="I62" i="12" s="1"/>
  <c r="I62" i="6"/>
  <c r="I61" i="22"/>
  <c r="I61" i="7"/>
  <c r="I61" i="10" s="1"/>
  <c r="I61" i="12" s="1"/>
  <c r="I61" i="6"/>
  <c r="I59" i="22"/>
  <c r="I59" i="7"/>
  <c r="I59" i="10" s="1"/>
  <c r="I59" i="12" s="1"/>
  <c r="I59" i="6"/>
  <c r="I58" i="22"/>
  <c r="I58" i="7"/>
  <c r="I58" i="10" s="1"/>
  <c r="I58" i="12" s="1"/>
  <c r="I58" i="6"/>
  <c r="I57" i="22"/>
  <c r="I57" i="7"/>
  <c r="I57" i="10" s="1"/>
  <c r="I57" i="12" s="1"/>
  <c r="I57" i="6"/>
  <c r="I55" i="22"/>
  <c r="I55" i="7"/>
  <c r="I55" i="10" s="1"/>
  <c r="I55" i="12" s="1"/>
  <c r="I55" i="6"/>
  <c r="I54" i="22"/>
  <c r="I54" i="7"/>
  <c r="I54" i="10" s="1"/>
  <c r="I54" i="12" s="1"/>
  <c r="I54" i="6"/>
  <c r="I270" i="7"/>
  <c r="I270" i="10" s="1"/>
  <c r="I270" i="12" s="1"/>
  <c r="I270" i="22"/>
  <c r="I270" i="6"/>
  <c r="I268" i="7"/>
  <c r="I268" i="10" s="1"/>
  <c r="I268" i="12" s="1"/>
  <c r="I268" i="22"/>
  <c r="I268" i="6"/>
  <c r="I267" i="7"/>
  <c r="I267" i="10" s="1"/>
  <c r="I267" i="22"/>
  <c r="I267" i="6"/>
  <c r="I48" i="22"/>
  <c r="I48" i="7"/>
  <c r="I48" i="10" s="1"/>
  <c r="I48" i="12" s="1"/>
  <c r="I48" i="6"/>
  <c r="I47" i="22"/>
  <c r="I47" i="7"/>
  <c r="I47" i="10" s="1"/>
  <c r="I47" i="12" s="1"/>
  <c r="I47" i="6"/>
  <c r="I46" i="22"/>
  <c r="I46" i="7"/>
  <c r="I46" i="10" s="1"/>
  <c r="I46" i="12" s="1"/>
  <c r="I46" i="6"/>
  <c r="I45" i="22"/>
  <c r="I45" i="7"/>
  <c r="I45" i="10" s="1"/>
  <c r="I45" i="12" s="1"/>
  <c r="I45" i="6"/>
  <c r="I44" i="22"/>
  <c r="I44" i="7"/>
  <c r="I44" i="10" s="1"/>
  <c r="I44" i="12" s="1"/>
  <c r="I44" i="6"/>
  <c r="I43" i="22"/>
  <c r="I43" i="7"/>
  <c r="I43" i="10" s="1"/>
  <c r="I43" i="12" s="1"/>
  <c r="I43" i="6"/>
  <c r="I259" i="7"/>
  <c r="I259" i="10" s="1"/>
  <c r="I259" i="22"/>
  <c r="I259" i="6"/>
  <c r="I41" i="22"/>
  <c r="I41" i="7"/>
  <c r="I41" i="10" s="1"/>
  <c r="I41" i="12" s="1"/>
  <c r="I41" i="6"/>
  <c r="I39" i="22"/>
  <c r="I39" i="7"/>
  <c r="I39" i="10" s="1"/>
  <c r="I39" i="12" s="1"/>
  <c r="I39" i="6"/>
  <c r="I36" i="22"/>
  <c r="I36" i="7"/>
  <c r="I36" i="10" s="1"/>
  <c r="I36" i="12" s="1"/>
  <c r="I36" i="6"/>
  <c r="E35" i="22"/>
  <c r="E35" i="7"/>
  <c r="E35" i="10" s="1"/>
  <c r="E35" i="12" s="1"/>
  <c r="E35" i="6"/>
  <c r="I257" i="7"/>
  <c r="I257" i="10" s="1"/>
  <c r="I257" i="12" s="1"/>
  <c r="I257" i="22"/>
  <c r="I257" i="6"/>
  <c r="I31" i="22"/>
  <c r="I31" i="7"/>
  <c r="I31" i="10" s="1"/>
  <c r="I31" i="12" s="1"/>
  <c r="I31" i="6"/>
  <c r="I28" i="22"/>
  <c r="I28" i="7"/>
  <c r="I28" i="10" s="1"/>
  <c r="I28" i="12" s="1"/>
  <c r="I28" i="6"/>
  <c r="I27" i="22"/>
  <c r="I27" i="7"/>
  <c r="I27" i="10" s="1"/>
  <c r="I27" i="12" s="1"/>
  <c r="I27" i="6"/>
  <c r="I6" i="22"/>
  <c r="I18" i="22"/>
  <c r="I17" i="22"/>
  <c r="I6" i="7"/>
  <c r="I6" i="10" s="1"/>
  <c r="I6" i="12" s="1"/>
  <c r="I6" i="6"/>
  <c r="I234" i="22"/>
  <c r="I235" i="22"/>
  <c r="I236" i="22"/>
  <c r="I237" i="22"/>
  <c r="I238" i="22"/>
  <c r="I240" i="22"/>
  <c r="I241" i="22"/>
  <c r="I242" i="22"/>
  <c r="I265" i="22"/>
  <c r="I129" i="22"/>
  <c r="K182" i="19"/>
  <c r="K182" i="20"/>
  <c r="K182" i="8"/>
  <c r="K182" i="11" s="1"/>
  <c r="K182" i="13" s="1"/>
  <c r="E180" i="20"/>
  <c r="E180" i="8"/>
  <c r="E180" i="11" s="1"/>
  <c r="E180" i="13" s="1"/>
  <c r="G178" i="8"/>
  <c r="G178" i="20"/>
  <c r="H176" i="8"/>
  <c r="H176" i="20"/>
  <c r="J172" i="8"/>
  <c r="J172" i="19"/>
  <c r="J172" i="20"/>
  <c r="I170" i="8"/>
  <c r="I170" i="11" s="1"/>
  <c r="I170" i="13" s="1"/>
  <c r="I170" i="19"/>
  <c r="I170" i="20"/>
  <c r="D161" i="20"/>
  <c r="D161" i="8"/>
  <c r="D225" i="20"/>
  <c r="D225" i="8"/>
  <c r="D225" i="11" s="1"/>
  <c r="D225" i="13" s="1"/>
  <c r="F154" i="20"/>
  <c r="F154" i="8"/>
  <c r="F154" i="11" s="1"/>
  <c r="F154" i="13" s="1"/>
  <c r="G152" i="8"/>
  <c r="G152" i="20"/>
  <c r="I149" i="19"/>
  <c r="I149" i="20"/>
  <c r="I149" i="8"/>
  <c r="G250" i="8"/>
  <c r="G250" i="20"/>
  <c r="K246" i="19"/>
  <c r="K192" i="3"/>
  <c r="K246" i="20"/>
  <c r="K246" i="8"/>
  <c r="K246" i="11" s="1"/>
  <c r="K192" i="11" s="1"/>
  <c r="I112" i="20"/>
  <c r="I112" i="8"/>
  <c r="I112" i="19"/>
  <c r="J105" i="8"/>
  <c r="J105" i="19"/>
  <c r="J105" i="20"/>
  <c r="H103" i="20"/>
  <c r="H103" i="8"/>
  <c r="H101" i="8"/>
  <c r="H101" i="20"/>
  <c r="F68" i="20"/>
  <c r="F68" i="8"/>
  <c r="G47" i="8"/>
  <c r="G47" i="20"/>
  <c r="K39" i="8"/>
  <c r="K39" i="19"/>
  <c r="K39" i="20"/>
  <c r="D23" i="20"/>
  <c r="D23" i="8"/>
  <c r="D23" i="11" s="1"/>
  <c r="D23" i="13" s="1"/>
  <c r="J21" i="19"/>
  <c r="J21" i="20"/>
  <c r="J21" i="8"/>
  <c r="I7" i="19"/>
  <c r="I7" i="20"/>
  <c r="I7" i="8"/>
  <c r="F47" i="20"/>
  <c r="F47" i="8"/>
  <c r="E259" i="20"/>
  <c r="E259" i="8"/>
  <c r="F257" i="8"/>
  <c r="F257" i="20"/>
  <c r="E31" i="8"/>
  <c r="E31" i="20"/>
  <c r="D28" i="20"/>
  <c r="D28" i="8"/>
  <c r="E21" i="20"/>
  <c r="E21" i="8"/>
  <c r="J19" i="24"/>
  <c r="G17" i="20"/>
  <c r="G18" i="20"/>
  <c r="G6" i="20"/>
  <c r="G6" i="8"/>
  <c r="G234" i="20"/>
  <c r="G235" i="20"/>
  <c r="G236" i="20"/>
  <c r="G237" i="20"/>
  <c r="G238" i="20"/>
  <c r="G240" i="20"/>
  <c r="G241" i="20"/>
  <c r="G242" i="20"/>
  <c r="G265" i="20"/>
  <c r="G129" i="20"/>
  <c r="D182" i="7"/>
  <c r="D182" i="10" s="1"/>
  <c r="D182" i="12" s="1"/>
  <c r="D182" i="22"/>
  <c r="D182" i="6"/>
  <c r="D182" i="23" s="1"/>
  <c r="D177" i="22"/>
  <c r="D177" i="7"/>
  <c r="D177" i="10" s="1"/>
  <c r="D177" i="12" s="1"/>
  <c r="D177" i="6"/>
  <c r="D177" i="23" s="1"/>
  <c r="D176" i="7"/>
  <c r="D176" i="10" s="1"/>
  <c r="D176" i="12" s="1"/>
  <c r="D176" i="22"/>
  <c r="D176" i="6"/>
  <c r="D175" i="22"/>
  <c r="D175" i="7"/>
  <c r="D175" i="10" s="1"/>
  <c r="D175" i="12" s="1"/>
  <c r="D175" i="6"/>
  <c r="D175" i="23" s="1"/>
  <c r="D169" i="5"/>
  <c r="D301" i="22"/>
  <c r="D300" i="22"/>
  <c r="D299" i="22"/>
  <c r="D298" i="22"/>
  <c r="D154" i="22"/>
  <c r="D154" i="7"/>
  <c r="D154" i="10" s="1"/>
  <c r="D154" i="12" s="1"/>
  <c r="D154" i="6"/>
  <c r="D154" i="23" s="1"/>
  <c r="D153" i="7"/>
  <c r="D153" i="10" s="1"/>
  <c r="D153" i="12" s="1"/>
  <c r="D153" i="22"/>
  <c r="D153" i="6"/>
  <c r="D152" i="22"/>
  <c r="D152" i="7"/>
  <c r="D152" i="10" s="1"/>
  <c r="D152" i="12" s="1"/>
  <c r="D152" i="6"/>
  <c r="D152" i="23" s="1"/>
  <c r="D151" i="7"/>
  <c r="D151" i="10" s="1"/>
  <c r="D151" i="12" s="1"/>
  <c r="D151" i="22"/>
  <c r="D151" i="6"/>
  <c r="D151" i="23" s="1"/>
  <c r="D149" i="22"/>
  <c r="D149" i="7"/>
  <c r="D149" i="10" s="1"/>
  <c r="D149" i="12" s="1"/>
  <c r="D149" i="6"/>
  <c r="D149" i="23" s="1"/>
  <c r="D148" i="7"/>
  <c r="D148" i="10" s="1"/>
  <c r="D148" i="12" s="1"/>
  <c r="D148" i="22"/>
  <c r="D148" i="6"/>
  <c r="D147" i="22"/>
  <c r="D147" i="7"/>
  <c r="D147" i="10" s="1"/>
  <c r="D147" i="12" s="1"/>
  <c r="D147" i="6"/>
  <c r="D147" i="23" s="1"/>
  <c r="D146" i="22"/>
  <c r="D146" i="7"/>
  <c r="D146" i="10" s="1"/>
  <c r="D146" i="12" s="1"/>
  <c r="D146" i="6"/>
  <c r="D146" i="23" s="1"/>
  <c r="D145" i="22"/>
  <c r="D145" i="7"/>
  <c r="D145" i="10" s="1"/>
  <c r="D145" i="12" s="1"/>
  <c r="D145" i="6"/>
  <c r="D145" i="23" s="1"/>
  <c r="D144" i="22"/>
  <c r="D144" i="7"/>
  <c r="D144" i="10" s="1"/>
  <c r="D144" i="12" s="1"/>
  <c r="D144" i="6"/>
  <c r="D143" i="22"/>
  <c r="D143" i="7"/>
  <c r="D143" i="10" s="1"/>
  <c r="D143" i="12" s="1"/>
  <c r="D143" i="6"/>
  <c r="D143" i="23" s="1"/>
  <c r="D142" i="7"/>
  <c r="D142" i="10" s="1"/>
  <c r="D142" i="12" s="1"/>
  <c r="D142" i="22"/>
  <c r="D142" i="6"/>
  <c r="D142" i="23" s="1"/>
  <c r="D263" i="7"/>
  <c r="D263" i="10" s="1"/>
  <c r="D263" i="12" s="1"/>
  <c r="D263" i="22"/>
  <c r="D263" i="6"/>
  <c r="D263" i="23" s="1"/>
  <c r="D140" i="22"/>
  <c r="D140" i="7"/>
  <c r="D140" i="10" s="1"/>
  <c r="D140" i="12" s="1"/>
  <c r="D140" i="6"/>
  <c r="D276" i="7"/>
  <c r="D276" i="10" s="1"/>
  <c r="D276" i="12" s="1"/>
  <c r="D276" i="22"/>
  <c r="D276" i="6"/>
  <c r="D276" i="23" s="1"/>
  <c r="D136" i="7"/>
  <c r="D136" i="10" s="1"/>
  <c r="D136" i="12" s="1"/>
  <c r="D136" i="22"/>
  <c r="D136" i="6"/>
  <c r="D136" i="23" s="1"/>
  <c r="D135" i="22"/>
  <c r="D135" i="7"/>
  <c r="D135" i="10" s="1"/>
  <c r="D135" i="12" s="1"/>
  <c r="D135" i="6"/>
  <c r="D135" i="23" s="1"/>
  <c r="D133" i="22"/>
  <c r="D133" i="7"/>
  <c r="D133" i="10" s="1"/>
  <c r="D133" i="12" s="1"/>
  <c r="D133" i="6"/>
  <c r="D132" i="22"/>
  <c r="D132" i="7"/>
  <c r="D132" i="10" s="1"/>
  <c r="D132" i="12" s="1"/>
  <c r="D132" i="6"/>
  <c r="D132" i="23" s="1"/>
  <c r="D131" i="22"/>
  <c r="D131" i="7"/>
  <c r="D131" i="10" s="1"/>
  <c r="D131" i="12" s="1"/>
  <c r="D131" i="6"/>
  <c r="D131" i="23" s="1"/>
  <c r="I69" i="5"/>
  <c r="I35" i="5"/>
  <c r="I26" i="5"/>
  <c r="I277" i="7"/>
  <c r="I277" i="10" s="1"/>
  <c r="I277" i="12" s="1"/>
  <c r="I277" i="22"/>
  <c r="I277" i="6"/>
  <c r="I228" i="7"/>
  <c r="I228" i="10" s="1"/>
  <c r="I228" i="12" s="1"/>
  <c r="I228" i="22"/>
  <c r="I228" i="6"/>
  <c r="I190" i="2"/>
  <c r="I190" i="22" s="1"/>
  <c r="I224" i="7"/>
  <c r="I224" i="10" s="1"/>
  <c r="I224" i="22"/>
  <c r="I224" i="6"/>
  <c r="I250" i="7"/>
  <c r="I250" i="10" s="1"/>
  <c r="I250" i="12" s="1"/>
  <c r="I250" i="22"/>
  <c r="I250" i="6"/>
  <c r="I272" i="7"/>
  <c r="I272" i="10" s="1"/>
  <c r="I272" i="12" s="1"/>
  <c r="I272" i="22"/>
  <c r="I272" i="6"/>
  <c r="I269" i="7"/>
  <c r="I269" i="10" s="1"/>
  <c r="I269" i="12" s="1"/>
  <c r="I269" i="22"/>
  <c r="I269" i="6"/>
  <c r="I49" i="22"/>
  <c r="I49" i="7"/>
  <c r="I49" i="10" s="1"/>
  <c r="I49" i="12" s="1"/>
  <c r="I49" i="6"/>
  <c r="E49" i="22"/>
  <c r="E49" i="7"/>
  <c r="E49" i="10" s="1"/>
  <c r="E49" i="12" s="1"/>
  <c r="E49" i="6"/>
  <c r="I239" i="7"/>
  <c r="I239" i="10" s="1"/>
  <c r="I239" i="12" s="1"/>
  <c r="I239" i="22"/>
  <c r="I239" i="6"/>
  <c r="D277" i="20"/>
  <c r="D277" i="8"/>
  <c r="H164" i="8"/>
  <c r="H164" i="20"/>
  <c r="K163" i="8"/>
  <c r="K163" i="11" s="1"/>
  <c r="K163" i="13" s="1"/>
  <c r="K163" i="19"/>
  <c r="K163" i="20"/>
  <c r="G160" i="20"/>
  <c r="G160" i="8"/>
  <c r="K228" i="19"/>
  <c r="K228" i="20"/>
  <c r="K228" i="8"/>
  <c r="K224" i="19"/>
  <c r="K224" i="8"/>
  <c r="K224" i="20"/>
  <c r="K190" i="3"/>
  <c r="J154" i="8"/>
  <c r="J154" i="19"/>
  <c r="J154" i="20"/>
  <c r="H153" i="20"/>
  <c r="H153" i="8"/>
  <c r="K152" i="19"/>
  <c r="K152" i="20"/>
  <c r="K152" i="8"/>
  <c r="K152" i="11" s="1"/>
  <c r="K152" i="13" s="1"/>
  <c r="F151" i="20"/>
  <c r="F151" i="8"/>
  <c r="E149" i="8"/>
  <c r="E149" i="11" s="1"/>
  <c r="E149" i="13" s="1"/>
  <c r="E149" i="20"/>
  <c r="D148" i="8"/>
  <c r="D148" i="20"/>
  <c r="I146" i="8"/>
  <c r="I146" i="19"/>
  <c r="I146" i="20"/>
  <c r="K144" i="19"/>
  <c r="K144" i="20"/>
  <c r="K144" i="8"/>
  <c r="F143" i="20"/>
  <c r="F143" i="8"/>
  <c r="F143" i="11" s="1"/>
  <c r="F143" i="13" s="1"/>
  <c r="G140" i="20"/>
  <c r="G140" i="8"/>
  <c r="K136" i="20"/>
  <c r="K136" i="8"/>
  <c r="K136" i="19"/>
  <c r="F135" i="8"/>
  <c r="F135" i="11" s="1"/>
  <c r="F135" i="13" s="1"/>
  <c r="F135" i="20"/>
  <c r="J128" i="8"/>
  <c r="J128" i="19"/>
  <c r="J128" i="20"/>
  <c r="I127" i="8"/>
  <c r="I127" i="11" s="1"/>
  <c r="I127" i="13" s="1"/>
  <c r="I127" i="19"/>
  <c r="I127" i="20"/>
  <c r="J253" i="8"/>
  <c r="J253" i="19"/>
  <c r="J253" i="20"/>
  <c r="H251" i="20"/>
  <c r="H251" i="8"/>
  <c r="F249" i="20"/>
  <c r="F249" i="8"/>
  <c r="F249" i="11" s="1"/>
  <c r="F249" i="13" s="1"/>
  <c r="J248" i="24"/>
  <c r="AF248" i="24" s="1"/>
  <c r="D247" i="8"/>
  <c r="D247" i="20"/>
  <c r="G246" i="8"/>
  <c r="G192" i="3"/>
  <c r="G246" i="20"/>
  <c r="J117" i="8"/>
  <c r="J117" i="19"/>
  <c r="J117" i="20"/>
  <c r="I116" i="8"/>
  <c r="I116" i="19"/>
  <c r="I116" i="20"/>
  <c r="K274" i="8"/>
  <c r="K274" i="19"/>
  <c r="K274" i="20"/>
  <c r="E112" i="20"/>
  <c r="E112" i="8"/>
  <c r="D111" i="8"/>
  <c r="D111" i="20"/>
  <c r="J273" i="8"/>
  <c r="J273" i="19"/>
  <c r="J273" i="20"/>
  <c r="I108" i="8"/>
  <c r="I108" i="19"/>
  <c r="I108" i="20"/>
  <c r="K106" i="19"/>
  <c r="K106" i="20"/>
  <c r="K106" i="8"/>
  <c r="K106" i="11" s="1"/>
  <c r="K106" i="13" s="1"/>
  <c r="F105" i="20"/>
  <c r="F105" i="8"/>
  <c r="F105" i="11" s="1"/>
  <c r="F105" i="13" s="1"/>
  <c r="E104" i="8"/>
  <c r="E104" i="20"/>
  <c r="D103" i="8"/>
  <c r="D103" i="11" s="1"/>
  <c r="D103" i="13" s="1"/>
  <c r="D103" i="20"/>
  <c r="F102" i="20"/>
  <c r="F102" i="8"/>
  <c r="D101" i="20"/>
  <c r="D101" i="8"/>
  <c r="D99" i="8"/>
  <c r="D99" i="20"/>
  <c r="H96" i="8"/>
  <c r="H96" i="20"/>
  <c r="E93" i="20"/>
  <c r="E93" i="8"/>
  <c r="D92" i="20"/>
  <c r="D92" i="8"/>
  <c r="D92" i="11" s="1"/>
  <c r="D92" i="13" s="1"/>
  <c r="J90" i="20"/>
  <c r="J90" i="8"/>
  <c r="J90" i="19"/>
  <c r="H88" i="8"/>
  <c r="H88" i="20"/>
  <c r="D84" i="20"/>
  <c r="D84" i="8"/>
  <c r="D84" i="11" s="1"/>
  <c r="D84" i="13" s="1"/>
  <c r="J82" i="19"/>
  <c r="J82" i="20"/>
  <c r="J82" i="8"/>
  <c r="H80" i="20"/>
  <c r="H80" i="8"/>
  <c r="K79" i="19"/>
  <c r="K79" i="20"/>
  <c r="K79" i="8"/>
  <c r="J76" i="19"/>
  <c r="J76" i="20"/>
  <c r="J76" i="8"/>
  <c r="I75" i="19"/>
  <c r="I75" i="20"/>
  <c r="I75" i="8"/>
  <c r="H74" i="20"/>
  <c r="H74" i="8"/>
  <c r="K287" i="6"/>
  <c r="H58" i="20"/>
  <c r="H58" i="8"/>
  <c r="K57" i="8"/>
  <c r="K57" i="11" s="1"/>
  <c r="K57" i="13" s="1"/>
  <c r="K57" i="19"/>
  <c r="K57" i="20"/>
  <c r="D193" i="3"/>
  <c r="D256" i="20"/>
  <c r="D256" i="8"/>
  <c r="D35" i="5"/>
  <c r="D277" i="7"/>
  <c r="D277" i="10" s="1"/>
  <c r="D277" i="12" s="1"/>
  <c r="D277" i="22"/>
  <c r="D277" i="6"/>
  <c r="D228" i="7"/>
  <c r="D228" i="10" s="1"/>
  <c r="D228" i="12" s="1"/>
  <c r="D228" i="22"/>
  <c r="D228" i="6"/>
  <c r="D228" i="23" s="1"/>
  <c r="D250" i="7"/>
  <c r="D250" i="10" s="1"/>
  <c r="D250" i="12" s="1"/>
  <c r="D250" i="22"/>
  <c r="D250" i="6"/>
  <c r="D250" i="23" s="1"/>
  <c r="D272" i="7"/>
  <c r="D272" i="10" s="1"/>
  <c r="D272" i="12" s="1"/>
  <c r="D272" i="22"/>
  <c r="D272" i="6"/>
  <c r="D272" i="23" s="1"/>
  <c r="D269" i="7"/>
  <c r="D269" i="10" s="1"/>
  <c r="D269" i="12" s="1"/>
  <c r="D269" i="22"/>
  <c r="D269" i="6"/>
  <c r="D239" i="7"/>
  <c r="D239" i="10" s="1"/>
  <c r="D239" i="12" s="1"/>
  <c r="D239" i="22"/>
  <c r="D239" i="6"/>
  <c r="D239" i="23" s="1"/>
  <c r="D193" i="2"/>
  <c r="D256" i="7"/>
  <c r="D256" i="10" s="1"/>
  <c r="D256" i="22"/>
  <c r="D256" i="6"/>
  <c r="D24" i="5"/>
  <c r="E181" i="20"/>
  <c r="E181" i="8"/>
  <c r="E181" i="11" s="1"/>
  <c r="E181" i="13" s="1"/>
  <c r="G179" i="20"/>
  <c r="G179" i="8"/>
  <c r="I177" i="20"/>
  <c r="I177" i="8"/>
  <c r="I177" i="19"/>
  <c r="G277" i="8"/>
  <c r="G277" i="20"/>
  <c r="I299" i="6"/>
  <c r="K225" i="8"/>
  <c r="K225" i="11" s="1"/>
  <c r="K225" i="13" s="1"/>
  <c r="K225" i="19"/>
  <c r="K225" i="20"/>
  <c r="J224" i="19"/>
  <c r="J224" i="8"/>
  <c r="J224" i="20"/>
  <c r="J190" i="3"/>
  <c r="E154" i="8"/>
  <c r="E154" i="20"/>
  <c r="G153" i="20"/>
  <c r="G153" i="8"/>
  <c r="J152" i="19"/>
  <c r="J152" i="20"/>
  <c r="J152" i="8"/>
  <c r="I151" i="19"/>
  <c r="I151" i="20"/>
  <c r="I151" i="8"/>
  <c r="H149" i="20"/>
  <c r="H149" i="8"/>
  <c r="H149" i="11" s="1"/>
  <c r="H149" i="13" s="1"/>
  <c r="K148" i="20"/>
  <c r="K148" i="8"/>
  <c r="K148" i="11" s="1"/>
  <c r="K148" i="13" s="1"/>
  <c r="K148" i="19"/>
  <c r="E147" i="8"/>
  <c r="E147" i="11" s="1"/>
  <c r="E147" i="13" s="1"/>
  <c r="E147" i="20"/>
  <c r="D146" i="20"/>
  <c r="D146" i="8"/>
  <c r="G145" i="20"/>
  <c r="G145" i="8"/>
  <c r="J144" i="19"/>
  <c r="J144" i="20"/>
  <c r="J144" i="8"/>
  <c r="I143" i="19"/>
  <c r="I143" i="20"/>
  <c r="I143" i="8"/>
  <c r="H142" i="20"/>
  <c r="H142" i="8"/>
  <c r="H142" i="11" s="1"/>
  <c r="H142" i="13" s="1"/>
  <c r="K263" i="20"/>
  <c r="K263" i="8"/>
  <c r="K263" i="19"/>
  <c r="F140" i="8"/>
  <c r="F140" i="20"/>
  <c r="E276" i="8"/>
  <c r="E276" i="11" s="1"/>
  <c r="E276" i="13" s="1"/>
  <c r="E276" i="20"/>
  <c r="J136" i="19"/>
  <c r="J136" i="20"/>
  <c r="J136" i="8"/>
  <c r="I135" i="8"/>
  <c r="I135" i="19"/>
  <c r="I135" i="20"/>
  <c r="K133" i="19"/>
  <c r="K133" i="20"/>
  <c r="K133" i="8"/>
  <c r="E132" i="20"/>
  <c r="E132" i="8"/>
  <c r="D131" i="8"/>
  <c r="D131" i="20"/>
  <c r="E128" i="8"/>
  <c r="E128" i="20"/>
  <c r="D127" i="20"/>
  <c r="D127" i="8"/>
  <c r="G126" i="20"/>
  <c r="G126" i="8"/>
  <c r="I253" i="20"/>
  <c r="I253" i="8"/>
  <c r="I253" i="19"/>
  <c r="K251" i="8"/>
  <c r="K251" i="11" s="1"/>
  <c r="K251" i="13" s="1"/>
  <c r="K251" i="19"/>
  <c r="K251" i="20"/>
  <c r="E249" i="8"/>
  <c r="E249" i="11" s="1"/>
  <c r="E249" i="13" s="1"/>
  <c r="E249" i="20"/>
  <c r="G247" i="20"/>
  <c r="G247" i="8"/>
  <c r="J246" i="20"/>
  <c r="J192" i="3"/>
  <c r="J246" i="8"/>
  <c r="J246" i="19"/>
  <c r="I117" i="19"/>
  <c r="I117" i="20"/>
  <c r="I117" i="8"/>
  <c r="H116" i="20"/>
  <c r="H116" i="8"/>
  <c r="K292" i="6"/>
  <c r="F274" i="8"/>
  <c r="F274" i="20"/>
  <c r="J113" i="24"/>
  <c r="AF113" i="24" s="1"/>
  <c r="D112" i="20"/>
  <c r="D112" i="8"/>
  <c r="G111" i="20"/>
  <c r="G111" i="8"/>
  <c r="I273" i="20"/>
  <c r="I273" i="8"/>
  <c r="I273" i="19"/>
  <c r="H108" i="8"/>
  <c r="H108" i="20"/>
  <c r="K289" i="6"/>
  <c r="F106" i="8"/>
  <c r="F106" i="20"/>
  <c r="E105" i="20"/>
  <c r="E105" i="8"/>
  <c r="D104" i="20"/>
  <c r="D104" i="8"/>
  <c r="G103" i="8"/>
  <c r="G103" i="20"/>
  <c r="I102" i="8"/>
  <c r="I102" i="19"/>
  <c r="I102" i="20"/>
  <c r="K101" i="8"/>
  <c r="K101" i="19"/>
  <c r="K101" i="20"/>
  <c r="G99" i="20"/>
  <c r="G99" i="8"/>
  <c r="J272" i="8"/>
  <c r="J272" i="11" s="1"/>
  <c r="J272" i="13" s="1"/>
  <c r="J272" i="19"/>
  <c r="J272" i="20"/>
  <c r="K269" i="19"/>
  <c r="K269" i="20"/>
  <c r="K269" i="8"/>
  <c r="G26" i="5"/>
  <c r="G24" i="5"/>
  <c r="K277" i="7"/>
  <c r="K277" i="10" s="1"/>
  <c r="K277" i="12" s="1"/>
  <c r="K277" i="22"/>
  <c r="K277" i="6"/>
  <c r="K277" i="23" s="1"/>
  <c r="K228" i="7"/>
  <c r="K228" i="10" s="1"/>
  <c r="K228" i="12" s="1"/>
  <c r="K228" i="22"/>
  <c r="K228" i="6"/>
  <c r="K228" i="23" s="1"/>
  <c r="K250" i="7"/>
  <c r="K250" i="10" s="1"/>
  <c r="K250" i="12" s="1"/>
  <c r="K250" i="22"/>
  <c r="K250" i="6"/>
  <c r="K250" i="23" s="1"/>
  <c r="K272" i="7"/>
  <c r="K272" i="10" s="1"/>
  <c r="K272" i="12" s="1"/>
  <c r="K272" i="22"/>
  <c r="K272" i="6"/>
  <c r="K272" i="23" s="1"/>
  <c r="K269" i="7"/>
  <c r="K269" i="10" s="1"/>
  <c r="K269" i="12" s="1"/>
  <c r="K269" i="22"/>
  <c r="K269" i="6"/>
  <c r="K269" i="23" s="1"/>
  <c r="K239" i="7"/>
  <c r="K239" i="10" s="1"/>
  <c r="K239" i="12" s="1"/>
  <c r="K239" i="22"/>
  <c r="K239" i="6"/>
  <c r="K239" i="23" s="1"/>
  <c r="E173" i="8"/>
  <c r="E173" i="20"/>
  <c r="D172" i="20"/>
  <c r="D172" i="8"/>
  <c r="D172" i="11" s="1"/>
  <c r="D172" i="13" s="1"/>
  <c r="G171" i="20"/>
  <c r="G171" i="8"/>
  <c r="K170" i="19"/>
  <c r="K170" i="20"/>
  <c r="K170" i="8"/>
  <c r="E168" i="8"/>
  <c r="E168" i="20"/>
  <c r="D167" i="8"/>
  <c r="D167" i="11" s="1"/>
  <c r="D167" i="13" s="1"/>
  <c r="D167" i="20"/>
  <c r="D165" i="20"/>
  <c r="D165" i="8"/>
  <c r="D165" i="11" s="1"/>
  <c r="D165" i="13" s="1"/>
  <c r="F164" i="20"/>
  <c r="F164" i="8"/>
  <c r="F164" i="11" s="1"/>
  <c r="F164" i="13" s="1"/>
  <c r="E163" i="8"/>
  <c r="E163" i="20"/>
  <c r="F161" i="20"/>
  <c r="F161" i="8"/>
  <c r="E160" i="20"/>
  <c r="E160" i="8"/>
  <c r="J225" i="8"/>
  <c r="J225" i="19"/>
  <c r="J225" i="20"/>
  <c r="I224" i="19"/>
  <c r="I190" i="3"/>
  <c r="I224" i="20"/>
  <c r="I224" i="8"/>
  <c r="D154" i="8"/>
  <c r="D154" i="20"/>
  <c r="F153" i="20"/>
  <c r="F153" i="8"/>
  <c r="E152" i="20"/>
  <c r="E152" i="8"/>
  <c r="E152" i="11" s="1"/>
  <c r="E152" i="13" s="1"/>
  <c r="D151" i="8"/>
  <c r="D151" i="20"/>
  <c r="G149" i="20"/>
  <c r="G149" i="8"/>
  <c r="J148" i="19"/>
  <c r="J148" i="20"/>
  <c r="J148" i="8"/>
  <c r="H147" i="20"/>
  <c r="H147" i="8"/>
  <c r="K146" i="19"/>
  <c r="K146" i="20"/>
  <c r="K146" i="8"/>
  <c r="F145" i="20"/>
  <c r="F145" i="8"/>
  <c r="F145" i="11" s="1"/>
  <c r="F145" i="13" s="1"/>
  <c r="E144" i="8"/>
  <c r="E144" i="20"/>
  <c r="D143" i="20"/>
  <c r="D143" i="8"/>
  <c r="G142" i="20"/>
  <c r="G142" i="8"/>
  <c r="J263" i="19"/>
  <c r="J263" i="20"/>
  <c r="J263" i="8"/>
  <c r="I140" i="19"/>
  <c r="I140" i="20"/>
  <c r="I140" i="8"/>
  <c r="I140" i="11" s="1"/>
  <c r="I140" i="13" s="1"/>
  <c r="H276" i="20"/>
  <c r="H276" i="8"/>
  <c r="E136" i="8"/>
  <c r="E136" i="11" s="1"/>
  <c r="E136" i="13" s="1"/>
  <c r="E136" i="20"/>
  <c r="D135" i="20"/>
  <c r="D135" i="8"/>
  <c r="J133" i="19"/>
  <c r="J133" i="20"/>
  <c r="J133" i="8"/>
  <c r="H132" i="20"/>
  <c r="H132" i="8"/>
  <c r="K131" i="20"/>
  <c r="K131" i="8"/>
  <c r="K131" i="19"/>
  <c r="H128" i="8"/>
  <c r="H128" i="20"/>
  <c r="J96" i="8"/>
  <c r="J96" i="19"/>
  <c r="J96" i="20"/>
  <c r="I95" i="8"/>
  <c r="I95" i="19"/>
  <c r="I95" i="20"/>
  <c r="H94" i="8"/>
  <c r="H94" i="20"/>
  <c r="K93" i="8"/>
  <c r="K93" i="19"/>
  <c r="K93" i="20"/>
  <c r="F92" i="20"/>
  <c r="F92" i="8"/>
  <c r="J91" i="24"/>
  <c r="AF91" i="24" s="1"/>
  <c r="D90" i="8"/>
  <c r="D90" i="11" s="1"/>
  <c r="D90" i="13" s="1"/>
  <c r="D90" i="20"/>
  <c r="G89" i="20"/>
  <c r="G89" i="8"/>
  <c r="J88" i="8"/>
  <c r="J88" i="19"/>
  <c r="J88" i="20"/>
  <c r="I244" i="8"/>
  <c r="I244" i="19"/>
  <c r="I244" i="20"/>
  <c r="H86" i="20"/>
  <c r="H86" i="8"/>
  <c r="K85" i="19"/>
  <c r="K85" i="20"/>
  <c r="K85" i="8"/>
  <c r="F84" i="20"/>
  <c r="F84" i="8"/>
  <c r="E83" i="8"/>
  <c r="E83" i="20"/>
  <c r="D82" i="8"/>
  <c r="D82" i="11" s="1"/>
  <c r="D82" i="13" s="1"/>
  <c r="D82" i="20"/>
  <c r="G81" i="20"/>
  <c r="G81" i="8"/>
  <c r="J80" i="19"/>
  <c r="J80" i="20"/>
  <c r="J80" i="8"/>
  <c r="I79" i="19"/>
  <c r="I79" i="20"/>
  <c r="I79" i="8"/>
  <c r="H78" i="20"/>
  <c r="H78" i="8"/>
  <c r="J77" i="20"/>
  <c r="J77" i="8"/>
  <c r="J77" i="19"/>
  <c r="H76" i="8"/>
  <c r="H76" i="20"/>
  <c r="K75" i="8"/>
  <c r="K75" i="19"/>
  <c r="K75" i="20"/>
  <c r="F74" i="20"/>
  <c r="F74" i="8"/>
  <c r="F74" i="11" s="1"/>
  <c r="F74" i="13" s="1"/>
  <c r="G73" i="20"/>
  <c r="G73" i="8"/>
  <c r="H72" i="20"/>
  <c r="H72" i="8"/>
  <c r="K71" i="20"/>
  <c r="K71" i="8"/>
  <c r="K71" i="19"/>
  <c r="F70" i="8"/>
  <c r="F70" i="11" s="1"/>
  <c r="F70" i="13" s="1"/>
  <c r="F70" i="20"/>
  <c r="F269" i="8"/>
  <c r="F269" i="20"/>
  <c r="E268" i="20"/>
  <c r="E268" i="8"/>
  <c r="D267" i="20"/>
  <c r="D267" i="8"/>
  <c r="F48" i="8"/>
  <c r="F48" i="20"/>
  <c r="E47" i="8"/>
  <c r="E47" i="20"/>
  <c r="D46" i="20"/>
  <c r="D46" i="8"/>
  <c r="D46" i="11" s="1"/>
  <c r="D46" i="13" s="1"/>
  <c r="G45" i="20"/>
  <c r="G45" i="8"/>
  <c r="J44" i="20"/>
  <c r="J44" i="8"/>
  <c r="J44" i="19"/>
  <c r="I43" i="20"/>
  <c r="I43" i="8"/>
  <c r="I43" i="19"/>
  <c r="H259" i="8"/>
  <c r="H259" i="20"/>
  <c r="K41" i="8"/>
  <c r="K41" i="19"/>
  <c r="K41" i="20"/>
  <c r="F40" i="8"/>
  <c r="F40" i="20"/>
  <c r="E39" i="20"/>
  <c r="E39" i="8"/>
  <c r="D38" i="20"/>
  <c r="D38" i="8"/>
  <c r="G37" i="8"/>
  <c r="G37" i="20"/>
  <c r="J36" i="8"/>
  <c r="J36" i="19"/>
  <c r="J36" i="20"/>
  <c r="I35" i="8"/>
  <c r="I35" i="11" s="1"/>
  <c r="I35" i="13" s="1"/>
  <c r="I35" i="19"/>
  <c r="I35" i="20"/>
  <c r="E35" i="8"/>
  <c r="E35" i="20"/>
  <c r="G239" i="20"/>
  <c r="G239" i="8"/>
  <c r="G239" i="11" s="1"/>
  <c r="G239" i="13" s="1"/>
  <c r="G28" i="8"/>
  <c r="G28" i="20"/>
  <c r="J27" i="8"/>
  <c r="J27" i="19"/>
  <c r="J27" i="20"/>
  <c r="I285" i="6"/>
  <c r="J26" i="24"/>
  <c r="AF26" i="24" s="1"/>
  <c r="K284" i="6"/>
  <c r="K7" i="20"/>
  <c r="K7" i="8"/>
  <c r="K7" i="19"/>
  <c r="F6" i="20"/>
  <c r="F17" i="20"/>
  <c r="F18" i="20"/>
  <c r="F6" i="8"/>
  <c r="F234" i="20"/>
  <c r="F235" i="20"/>
  <c r="F236" i="20"/>
  <c r="F237" i="20"/>
  <c r="F238" i="20"/>
  <c r="F240" i="20"/>
  <c r="F241" i="20"/>
  <c r="F242" i="20"/>
  <c r="F265" i="20"/>
  <c r="F129" i="20"/>
  <c r="E270" i="8"/>
  <c r="E270" i="20"/>
  <c r="D269" i="20"/>
  <c r="D269" i="8"/>
  <c r="G257" i="20"/>
  <c r="G257" i="8"/>
  <c r="J25" i="20"/>
  <c r="J25" i="8"/>
  <c r="J25" i="19"/>
  <c r="E7" i="8"/>
  <c r="E7" i="11" s="1"/>
  <c r="E7" i="13" s="1"/>
  <c r="E7" i="20"/>
  <c r="F43" i="20"/>
  <c r="F43" i="8"/>
  <c r="H41" i="20"/>
  <c r="H41" i="8"/>
  <c r="G36" i="20"/>
  <c r="G36" i="8"/>
  <c r="F277" i="7"/>
  <c r="F277" i="10" s="1"/>
  <c r="F277" i="12" s="1"/>
  <c r="F277" i="22"/>
  <c r="F277" i="6"/>
  <c r="F277" i="23" s="1"/>
  <c r="F228" i="7"/>
  <c r="F228" i="10" s="1"/>
  <c r="F228" i="12" s="1"/>
  <c r="F228" i="22"/>
  <c r="F228" i="6"/>
  <c r="F228" i="23" s="1"/>
  <c r="J190" i="2"/>
  <c r="J224" i="7"/>
  <c r="J224" i="10" s="1"/>
  <c r="J224" i="22"/>
  <c r="J224" i="6"/>
  <c r="F250" i="7"/>
  <c r="F250" i="10" s="1"/>
  <c r="F250" i="12" s="1"/>
  <c r="F250" i="22"/>
  <c r="F250" i="6"/>
  <c r="F250" i="23" s="1"/>
  <c r="F272" i="7"/>
  <c r="F272" i="10" s="1"/>
  <c r="F272" i="12" s="1"/>
  <c r="F272" i="22"/>
  <c r="F272" i="6"/>
  <c r="F269" i="7"/>
  <c r="F269" i="10" s="1"/>
  <c r="F269" i="12" s="1"/>
  <c r="F269" i="22"/>
  <c r="F269" i="6"/>
  <c r="F49" i="22"/>
  <c r="F49" i="7"/>
  <c r="F49" i="10" s="1"/>
  <c r="F49" i="12" s="1"/>
  <c r="F49" i="6"/>
  <c r="F49" i="23" s="1"/>
  <c r="F35" i="22"/>
  <c r="F35" i="7"/>
  <c r="F35" i="10" s="1"/>
  <c r="F35" i="12" s="1"/>
  <c r="F35" i="6"/>
  <c r="F35" i="23" s="1"/>
  <c r="F239" i="7"/>
  <c r="F239" i="10" s="1"/>
  <c r="F239" i="12" s="1"/>
  <c r="F239" i="22"/>
  <c r="F239" i="6"/>
  <c r="F239" i="23" s="1"/>
  <c r="F256" i="7"/>
  <c r="F256" i="10" s="1"/>
  <c r="F193" i="2"/>
  <c r="F256" i="22"/>
  <c r="F256" i="6"/>
  <c r="F24" i="5"/>
  <c r="H228" i="8"/>
  <c r="H228" i="20"/>
  <c r="D224" i="8"/>
  <c r="D224" i="11" s="1"/>
  <c r="D190" i="11" s="1"/>
  <c r="D190" i="3"/>
  <c r="D224" i="20"/>
  <c r="D250" i="8"/>
  <c r="D250" i="11" s="1"/>
  <c r="D250" i="13" s="1"/>
  <c r="D250" i="20"/>
  <c r="D272" i="20"/>
  <c r="D272" i="8"/>
  <c r="I269" i="20"/>
  <c r="I269" i="8"/>
  <c r="I269" i="19"/>
  <c r="E48" i="8"/>
  <c r="E48" i="20"/>
  <c r="D47" i="20"/>
  <c r="D47" i="8"/>
  <c r="D47" i="11" s="1"/>
  <c r="D47" i="13" s="1"/>
  <c r="G46" i="20"/>
  <c r="G46" i="8"/>
  <c r="J45" i="19"/>
  <c r="J45" i="20"/>
  <c r="J45" i="8"/>
  <c r="I44" i="19"/>
  <c r="I44" i="20"/>
  <c r="I44" i="8"/>
  <c r="H43" i="20"/>
  <c r="H43" i="8"/>
  <c r="K259" i="20"/>
  <c r="K259" i="8"/>
  <c r="K259" i="11" s="1"/>
  <c r="K259" i="19"/>
  <c r="F41" i="8"/>
  <c r="F41" i="11" s="1"/>
  <c r="F41" i="13" s="1"/>
  <c r="F41" i="20"/>
  <c r="E40" i="8"/>
  <c r="E40" i="20"/>
  <c r="D39" i="20"/>
  <c r="D39" i="8"/>
  <c r="G38" i="20"/>
  <c r="G38" i="8"/>
  <c r="J37" i="20"/>
  <c r="J37" i="8"/>
  <c r="J37" i="19"/>
  <c r="I36" i="20"/>
  <c r="I36" i="8"/>
  <c r="I36" i="19"/>
  <c r="H35" i="8"/>
  <c r="H35" i="20"/>
  <c r="F239" i="8"/>
  <c r="F239" i="20"/>
  <c r="F256" i="8"/>
  <c r="F256" i="20"/>
  <c r="F193" i="3"/>
  <c r="I67" i="19"/>
  <c r="I67" i="20"/>
  <c r="I67" i="8"/>
  <c r="D44" i="20"/>
  <c r="D44" i="8"/>
  <c r="J259" i="20"/>
  <c r="J259" i="8"/>
  <c r="J259" i="19"/>
  <c r="D233" i="8"/>
  <c r="D191" i="3"/>
  <c r="D233" i="20"/>
  <c r="K44" i="8"/>
  <c r="K44" i="11" s="1"/>
  <c r="K44" i="13" s="1"/>
  <c r="K44" i="19"/>
  <c r="K44" i="20"/>
  <c r="J39" i="8"/>
  <c r="J39" i="19"/>
  <c r="J39" i="20"/>
  <c r="I38" i="8"/>
  <c r="I38" i="11" s="1"/>
  <c r="I38" i="13" s="1"/>
  <c r="I38" i="19"/>
  <c r="I38" i="20"/>
  <c r="H37" i="8"/>
  <c r="H37" i="20"/>
  <c r="F35" i="20"/>
  <c r="F35" i="8"/>
  <c r="H239" i="20"/>
  <c r="H239" i="8"/>
  <c r="H239" i="11" s="1"/>
  <c r="H239" i="13" s="1"/>
  <c r="E264" i="7"/>
  <c r="E264" i="10" s="1"/>
  <c r="E264" i="12" s="1"/>
  <c r="E264" i="22"/>
  <c r="E264" i="6"/>
  <c r="E231" i="7"/>
  <c r="E231" i="10" s="1"/>
  <c r="E231" i="12" s="1"/>
  <c r="E231" i="22"/>
  <c r="E231" i="6"/>
  <c r="E230" i="7"/>
  <c r="E230" i="10" s="1"/>
  <c r="E230" i="12" s="1"/>
  <c r="E230" i="22"/>
  <c r="E230" i="6"/>
  <c r="E229" i="7"/>
  <c r="E229" i="10" s="1"/>
  <c r="E229" i="12" s="1"/>
  <c r="E229" i="22"/>
  <c r="E229" i="6"/>
  <c r="E254" i="7"/>
  <c r="E254" i="10" s="1"/>
  <c r="E254" i="12" s="1"/>
  <c r="E254" i="22"/>
  <c r="E254" i="6"/>
  <c r="E207" i="7"/>
  <c r="E207" i="10" s="1"/>
  <c r="E207" i="12" s="1"/>
  <c r="E207" i="22"/>
  <c r="E207" i="6"/>
  <c r="E262" i="7"/>
  <c r="E262" i="10" s="1"/>
  <c r="E262" i="12" s="1"/>
  <c r="E262" i="22"/>
  <c r="E262" i="6"/>
  <c r="I260" i="24"/>
  <c r="AE260" i="24" s="1"/>
  <c r="J231" i="20"/>
  <c r="J231" i="8"/>
  <c r="J231" i="19"/>
  <c r="H229" i="8"/>
  <c r="H229" i="20"/>
  <c r="K254" i="8"/>
  <c r="K254" i="19"/>
  <c r="K254" i="20"/>
  <c r="G262" i="8"/>
  <c r="G262" i="20"/>
  <c r="E231" i="20"/>
  <c r="E231" i="8"/>
  <c r="G229" i="20"/>
  <c r="G229" i="8"/>
  <c r="G229" i="11" s="1"/>
  <c r="G229" i="13" s="1"/>
  <c r="J207" i="20"/>
  <c r="J207" i="8"/>
  <c r="J207" i="19"/>
  <c r="J262" i="20"/>
  <c r="J262" i="8"/>
  <c r="J262" i="19"/>
  <c r="M125" i="24"/>
  <c r="M295" i="24"/>
  <c r="G230" i="8"/>
  <c r="G230" i="20"/>
  <c r="I254" i="8"/>
  <c r="I254" i="11" s="1"/>
  <c r="I254" i="13" s="1"/>
  <c r="I254" i="19"/>
  <c r="I254" i="20"/>
  <c r="E262" i="20"/>
  <c r="E262" i="8"/>
  <c r="K231" i="8"/>
  <c r="K231" i="19"/>
  <c r="K231" i="20"/>
  <c r="F230" i="20"/>
  <c r="F230" i="8"/>
  <c r="F230" i="11" s="1"/>
  <c r="F230" i="13" s="1"/>
  <c r="D254" i="20"/>
  <c r="D254" i="8"/>
  <c r="D254" i="11" s="1"/>
  <c r="D254" i="13" s="1"/>
  <c r="H207" i="8"/>
  <c r="H207" i="20"/>
  <c r="J243" i="8"/>
  <c r="J243" i="19"/>
  <c r="J243" i="20"/>
  <c r="Y188" i="17"/>
  <c r="S188" i="24" s="1"/>
  <c r="I188" i="17"/>
  <c r="Y195" i="17"/>
  <c r="S195" i="24" s="1"/>
  <c r="E181" i="5"/>
  <c r="G181" i="24" s="1"/>
  <c r="E179" i="5"/>
  <c r="G179" i="24" s="1"/>
  <c r="E177" i="5"/>
  <c r="G177" i="24" s="1"/>
  <c r="E175" i="5"/>
  <c r="G175" i="24" s="1"/>
  <c r="E173" i="5"/>
  <c r="G173" i="24" s="1"/>
  <c r="E171" i="5"/>
  <c r="G171" i="24" s="1"/>
  <c r="I169" i="5"/>
  <c r="E168" i="5"/>
  <c r="G168" i="24" s="1"/>
  <c r="E164" i="5"/>
  <c r="G164" i="24" s="1"/>
  <c r="I162" i="5"/>
  <c r="E264" i="5"/>
  <c r="G264" i="24" s="1"/>
  <c r="E160" i="5"/>
  <c r="G160" i="24" s="1"/>
  <c r="E230" i="5"/>
  <c r="G230" i="24" s="1"/>
  <c r="E228" i="5"/>
  <c r="G228" i="24" s="1"/>
  <c r="E154" i="5"/>
  <c r="G154" i="24" s="1"/>
  <c r="E152" i="5"/>
  <c r="G152" i="24" s="1"/>
  <c r="E149" i="5"/>
  <c r="G149" i="24" s="1"/>
  <c r="E146" i="5"/>
  <c r="G146" i="24" s="1"/>
  <c r="E144" i="5"/>
  <c r="G144" i="24" s="1"/>
  <c r="E142" i="5"/>
  <c r="G142" i="24" s="1"/>
  <c r="E140" i="5"/>
  <c r="G140" i="24" s="1"/>
  <c r="I221" i="5"/>
  <c r="U189" i="4"/>
  <c r="I211" i="5"/>
  <c r="I213" i="5"/>
  <c r="E189" i="4"/>
  <c r="F189" i="24" s="1"/>
  <c r="AB189" i="24" s="1"/>
  <c r="E136" i="5"/>
  <c r="G136" i="24" s="1"/>
  <c r="I134" i="5"/>
  <c r="E133" i="5"/>
  <c r="G133" i="24" s="1"/>
  <c r="E131" i="5"/>
  <c r="G131" i="24" s="1"/>
  <c r="E128" i="5"/>
  <c r="G128" i="24" s="1"/>
  <c r="E126" i="5"/>
  <c r="G126" i="24" s="1"/>
  <c r="E253" i="5"/>
  <c r="G253" i="24" s="1"/>
  <c r="E250" i="5"/>
  <c r="G250" i="24" s="1"/>
  <c r="E247" i="5"/>
  <c r="G247" i="24" s="1"/>
  <c r="E246" i="5"/>
  <c r="E116" i="5"/>
  <c r="G116" i="24" s="1"/>
  <c r="I113" i="5"/>
  <c r="I110" i="5"/>
  <c r="E273" i="5"/>
  <c r="G273" i="24" s="1"/>
  <c r="I107" i="5"/>
  <c r="E106" i="5"/>
  <c r="G106" i="24" s="1"/>
  <c r="E104" i="5"/>
  <c r="G104" i="24" s="1"/>
  <c r="E207" i="5"/>
  <c r="G207" i="24" s="1"/>
  <c r="I91" i="5"/>
  <c r="E272" i="5"/>
  <c r="G272" i="24" s="1"/>
  <c r="E262" i="5"/>
  <c r="G262" i="24" s="1"/>
  <c r="E68" i="5"/>
  <c r="G68" i="24" s="1"/>
  <c r="E66" i="5"/>
  <c r="G66" i="24" s="1"/>
  <c r="I204" i="5"/>
  <c r="I203" i="5"/>
  <c r="E202" i="5"/>
  <c r="G202" i="24" s="1"/>
  <c r="E200" i="5"/>
  <c r="G200" i="24" s="1"/>
  <c r="I188" i="4"/>
  <c r="E195" i="4"/>
  <c r="F195" i="24" s="1"/>
  <c r="AB195" i="24" s="1"/>
  <c r="Q194" i="4"/>
  <c r="E40" i="5"/>
  <c r="G40" i="24" s="1"/>
  <c r="I233" i="5"/>
  <c r="I256" i="5"/>
  <c r="I193" i="5" s="1"/>
  <c r="I29" i="5"/>
  <c r="E25" i="5"/>
  <c r="G25" i="24" s="1"/>
  <c r="E19" i="5"/>
  <c r="G19" i="24" s="1"/>
  <c r="E6" i="5"/>
  <c r="G6" i="24" s="1"/>
  <c r="E296" i="22"/>
  <c r="G296" i="20"/>
  <c r="T190" i="17"/>
  <c r="H188" i="17"/>
  <c r="X195" i="17"/>
  <c r="P195" i="17"/>
  <c r="L282" i="17"/>
  <c r="D182" i="5"/>
  <c r="D180" i="5"/>
  <c r="D178" i="5"/>
  <c r="D176" i="5"/>
  <c r="H168" i="5"/>
  <c r="D264" i="5"/>
  <c r="D160" i="5"/>
  <c r="D228" i="5"/>
  <c r="H225" i="5"/>
  <c r="T190" i="4"/>
  <c r="L190" i="4"/>
  <c r="D190" i="4"/>
  <c r="D224" i="5"/>
  <c r="D190" i="5" s="1"/>
  <c r="H153" i="5"/>
  <c r="H151" i="5"/>
  <c r="H148" i="5"/>
  <c r="H147" i="5"/>
  <c r="H145" i="5"/>
  <c r="H143" i="5"/>
  <c r="D263" i="5"/>
  <c r="D221" i="5"/>
  <c r="D215" i="5"/>
  <c r="D212" i="5"/>
  <c r="D251" i="5"/>
  <c r="H250" i="5"/>
  <c r="D117" i="5"/>
  <c r="D273" i="5"/>
  <c r="D106" i="5"/>
  <c r="D104" i="5"/>
  <c r="D244" i="5"/>
  <c r="D85" i="5"/>
  <c r="D83" i="5"/>
  <c r="D81" i="5"/>
  <c r="D79" i="5"/>
  <c r="D77" i="5"/>
  <c r="H272" i="5"/>
  <c r="D262" i="5"/>
  <c r="H243" i="5"/>
  <c r="D261" i="5"/>
  <c r="D63" i="5"/>
  <c r="D61" i="5"/>
  <c r="D206" i="5"/>
  <c r="D204" i="5"/>
  <c r="D58" i="5"/>
  <c r="D56" i="5"/>
  <c r="D54" i="5"/>
  <c r="T188" i="4"/>
  <c r="P188" i="4"/>
  <c r="D188" i="4"/>
  <c r="T195" i="4"/>
  <c r="H195" i="4"/>
  <c r="D48" i="5"/>
  <c r="D46" i="5"/>
  <c r="D44" i="5"/>
  <c r="L194" i="4"/>
  <c r="D191" i="7"/>
  <c r="D31" i="5"/>
  <c r="H256" i="5"/>
  <c r="T282" i="4"/>
  <c r="H296" i="22"/>
  <c r="J296" i="19"/>
  <c r="J296" i="20"/>
  <c r="S189" i="17"/>
  <c r="G189" i="17"/>
  <c r="W188" i="17"/>
  <c r="K181" i="5"/>
  <c r="K177" i="5"/>
  <c r="K172" i="5"/>
  <c r="K167" i="5"/>
  <c r="K163" i="5"/>
  <c r="W190" i="4"/>
  <c r="O190" i="4"/>
  <c r="M190" i="24" s="1"/>
  <c r="G190" i="4"/>
  <c r="G224" i="5"/>
  <c r="G190" i="5" s="1"/>
  <c r="K153" i="5"/>
  <c r="K148" i="5"/>
  <c r="K145" i="5"/>
  <c r="K140" i="5"/>
  <c r="K276" i="5"/>
  <c r="K221" i="5"/>
  <c r="W189" i="4"/>
  <c r="K216" i="5"/>
  <c r="K189" i="4"/>
  <c r="K210" i="5"/>
  <c r="K132" i="5"/>
  <c r="K127" i="5"/>
  <c r="K116" i="5"/>
  <c r="K275" i="5"/>
  <c r="K274" i="5"/>
  <c r="K107" i="5"/>
  <c r="K106" i="5"/>
  <c r="G207" i="5"/>
  <c r="K102" i="5"/>
  <c r="K98" i="5"/>
  <c r="K94" i="5"/>
  <c r="K89" i="5"/>
  <c r="K84" i="5"/>
  <c r="K80" i="5"/>
  <c r="G272" i="5"/>
  <c r="K76" i="5"/>
  <c r="K72" i="5"/>
  <c r="K67" i="5"/>
  <c r="K62" i="5"/>
  <c r="K206" i="5"/>
  <c r="K204" i="5"/>
  <c r="K57" i="5"/>
  <c r="G269" i="5"/>
  <c r="K45" i="5"/>
  <c r="S194" i="4"/>
  <c r="K41" i="5"/>
  <c r="K37" i="5"/>
  <c r="G256" i="5"/>
  <c r="G193" i="5" s="1"/>
  <c r="K23" i="5"/>
  <c r="K19" i="5"/>
  <c r="K7" i="5"/>
  <c r="I296" i="19"/>
  <c r="I296" i="20"/>
  <c r="R190" i="17"/>
  <c r="V195" i="17"/>
  <c r="N195" i="17"/>
  <c r="V194" i="17"/>
  <c r="N194" i="17"/>
  <c r="V282" i="17"/>
  <c r="N282" i="17"/>
  <c r="F282" i="17"/>
  <c r="F179" i="5"/>
  <c r="F175" i="5"/>
  <c r="F277" i="5"/>
  <c r="F170" i="5"/>
  <c r="F165" i="5"/>
  <c r="F162" i="5"/>
  <c r="F160" i="5"/>
  <c r="F231" i="5"/>
  <c r="F230" i="5"/>
  <c r="F229" i="5"/>
  <c r="F228" i="5"/>
  <c r="F225" i="5"/>
  <c r="F151" i="5"/>
  <c r="F147" i="5"/>
  <c r="F143" i="5"/>
  <c r="F220" i="5"/>
  <c r="F215" i="5"/>
  <c r="F213" i="5"/>
  <c r="F135" i="5"/>
  <c r="F252" i="5"/>
  <c r="F248" i="5"/>
  <c r="F192" i="7"/>
  <c r="F113" i="5"/>
  <c r="F111" i="5"/>
  <c r="F273" i="5"/>
  <c r="F104" i="5"/>
  <c r="F99" i="5"/>
  <c r="F96" i="5"/>
  <c r="F92" i="5"/>
  <c r="F86" i="5"/>
  <c r="F82" i="5"/>
  <c r="F78" i="5"/>
  <c r="J272" i="5"/>
  <c r="F74" i="5"/>
  <c r="F262" i="5"/>
  <c r="F243" i="5"/>
  <c r="F70" i="5"/>
  <c r="F64" i="5"/>
  <c r="F202" i="5"/>
  <c r="F201" i="5"/>
  <c r="F59" i="5"/>
  <c r="F55" i="5"/>
  <c r="N188" i="4"/>
  <c r="J269" i="5"/>
  <c r="F47" i="5"/>
  <c r="F43" i="5"/>
  <c r="R194" i="4"/>
  <c r="F259" i="5"/>
  <c r="F39" i="5"/>
  <c r="F257" i="5"/>
  <c r="F193" i="5" s="1"/>
  <c r="F29" i="5"/>
  <c r="F27" i="5"/>
  <c r="F21" i="5"/>
  <c r="R282" i="4"/>
  <c r="F6" i="5"/>
  <c r="J296" i="22"/>
  <c r="E182" i="22"/>
  <c r="E182" i="7"/>
  <c r="E182" i="10" s="1"/>
  <c r="E182" i="12" s="1"/>
  <c r="E182" i="6"/>
  <c r="I169" i="24"/>
  <c r="AE169" i="24" s="1"/>
  <c r="E300" i="5"/>
  <c r="G300" i="24" s="1"/>
  <c r="E299" i="5"/>
  <c r="G299" i="24" s="1"/>
  <c r="AC299" i="24" s="1"/>
  <c r="I226" i="24"/>
  <c r="AE226" i="24" s="1"/>
  <c r="E225" i="7"/>
  <c r="E225" i="10" s="1"/>
  <c r="E225" i="12" s="1"/>
  <c r="E225" i="22"/>
  <c r="E225" i="6"/>
  <c r="E263" i="7"/>
  <c r="E263" i="10" s="1"/>
  <c r="E263" i="12" s="1"/>
  <c r="E263" i="22"/>
  <c r="E263" i="6"/>
  <c r="I221" i="24"/>
  <c r="AE221" i="24" s="1"/>
  <c r="I209" i="24"/>
  <c r="AE209" i="24" s="1"/>
  <c r="I214" i="24"/>
  <c r="AE214" i="24" s="1"/>
  <c r="I213" i="24"/>
  <c r="AE213" i="24" s="1"/>
  <c r="I212" i="24"/>
  <c r="AE212" i="24" s="1"/>
  <c r="I217" i="24"/>
  <c r="AE217" i="24" s="1"/>
  <c r="I215" i="24"/>
  <c r="AE215" i="24" s="1"/>
  <c r="I134" i="24"/>
  <c r="I252" i="24"/>
  <c r="AE252" i="24" s="1"/>
  <c r="E293" i="5"/>
  <c r="G293" i="24" s="1"/>
  <c r="AC293" i="24" s="1"/>
  <c r="I248" i="24"/>
  <c r="AE248" i="24" s="1"/>
  <c r="E117" i="22"/>
  <c r="E117" i="7"/>
  <c r="E117" i="10" s="1"/>
  <c r="E117" i="12" s="1"/>
  <c r="E117" i="6"/>
  <c r="E274" i="7"/>
  <c r="E274" i="10" s="1"/>
  <c r="E274" i="12" s="1"/>
  <c r="E274" i="22"/>
  <c r="E274" i="6"/>
  <c r="E112" i="22"/>
  <c r="E112" i="7"/>
  <c r="E112" i="10" s="1"/>
  <c r="E112" i="12" s="1"/>
  <c r="E112" i="6"/>
  <c r="I110" i="24"/>
  <c r="AE110" i="24" s="1"/>
  <c r="E290" i="5"/>
  <c r="G290" i="24" s="1"/>
  <c r="AC290" i="24" s="1"/>
  <c r="I107" i="24"/>
  <c r="AE107" i="24" s="1"/>
  <c r="E102" i="22"/>
  <c r="E102" i="7"/>
  <c r="E102" i="10" s="1"/>
  <c r="E102" i="12" s="1"/>
  <c r="E102" i="6"/>
  <c r="E101" i="22"/>
  <c r="E101" i="7"/>
  <c r="E101" i="10" s="1"/>
  <c r="E101" i="12" s="1"/>
  <c r="E101" i="6"/>
  <c r="E99" i="22"/>
  <c r="E99" i="7"/>
  <c r="E99" i="10" s="1"/>
  <c r="E99" i="12" s="1"/>
  <c r="E99" i="6"/>
  <c r="E98" i="22"/>
  <c r="E98" i="7"/>
  <c r="E98" i="10" s="1"/>
  <c r="E98" i="12" s="1"/>
  <c r="E98" i="6"/>
  <c r="E96" i="22"/>
  <c r="E96" i="7"/>
  <c r="E96" i="10" s="1"/>
  <c r="E96" i="12" s="1"/>
  <c r="E96" i="6"/>
  <c r="E95" i="22"/>
  <c r="E95" i="7"/>
  <c r="E95" i="10" s="1"/>
  <c r="E95" i="12" s="1"/>
  <c r="E95" i="6"/>
  <c r="E94" i="22"/>
  <c r="E94" i="7"/>
  <c r="E94" i="10" s="1"/>
  <c r="E94" i="12" s="1"/>
  <c r="E94" i="6"/>
  <c r="E93" i="22"/>
  <c r="E93" i="7"/>
  <c r="E93" i="10" s="1"/>
  <c r="E93" i="12" s="1"/>
  <c r="E93" i="6"/>
  <c r="E90" i="22"/>
  <c r="E90" i="7"/>
  <c r="E90" i="10" s="1"/>
  <c r="E90" i="12" s="1"/>
  <c r="E90" i="6"/>
  <c r="E89" i="22"/>
  <c r="E89" i="7"/>
  <c r="E89" i="10" s="1"/>
  <c r="E89" i="12" s="1"/>
  <c r="E89" i="6"/>
  <c r="E88" i="22"/>
  <c r="E88" i="7"/>
  <c r="E88" i="10" s="1"/>
  <c r="E88" i="12" s="1"/>
  <c r="E88" i="6"/>
  <c r="E244" i="7"/>
  <c r="E244" i="10" s="1"/>
  <c r="E244" i="12" s="1"/>
  <c r="E244" i="22"/>
  <c r="E244" i="6"/>
  <c r="E86" i="22"/>
  <c r="E86" i="7"/>
  <c r="E86" i="10" s="1"/>
  <c r="E86" i="12" s="1"/>
  <c r="E86" i="6"/>
  <c r="E85" i="22"/>
  <c r="E85" i="7"/>
  <c r="E85" i="10" s="1"/>
  <c r="E85" i="12" s="1"/>
  <c r="E85" i="6"/>
  <c r="E84" i="22"/>
  <c r="E84" i="7"/>
  <c r="E84" i="10" s="1"/>
  <c r="E84" i="12" s="1"/>
  <c r="E84" i="6"/>
  <c r="E83" i="22"/>
  <c r="E83" i="7"/>
  <c r="E83" i="10" s="1"/>
  <c r="E83" i="12" s="1"/>
  <c r="E83" i="6"/>
  <c r="E82" i="22"/>
  <c r="E82" i="7"/>
  <c r="E82" i="10" s="1"/>
  <c r="E82" i="12" s="1"/>
  <c r="E82" i="6"/>
  <c r="E81" i="22"/>
  <c r="E81" i="7"/>
  <c r="E81" i="10" s="1"/>
  <c r="E81" i="12" s="1"/>
  <c r="E81" i="6"/>
  <c r="E80" i="22"/>
  <c r="E80" i="7"/>
  <c r="E80" i="10" s="1"/>
  <c r="E80" i="12" s="1"/>
  <c r="E80" i="6"/>
  <c r="E78" i="22"/>
  <c r="E78" i="7"/>
  <c r="E78" i="10" s="1"/>
  <c r="E78" i="12" s="1"/>
  <c r="E78" i="6"/>
  <c r="E77" i="22"/>
  <c r="E77" i="7"/>
  <c r="E77" i="10" s="1"/>
  <c r="E77" i="12" s="1"/>
  <c r="E77" i="6"/>
  <c r="E76" i="22"/>
  <c r="E76" i="7"/>
  <c r="E76" i="10" s="1"/>
  <c r="E76" i="12" s="1"/>
  <c r="E76" i="6"/>
  <c r="E75" i="22"/>
  <c r="E75" i="7"/>
  <c r="E75" i="10" s="1"/>
  <c r="E75" i="12" s="1"/>
  <c r="E75" i="6"/>
  <c r="E74" i="22"/>
  <c r="E74" i="7"/>
  <c r="E74" i="10" s="1"/>
  <c r="E74" i="12" s="1"/>
  <c r="E74" i="6"/>
  <c r="E73" i="22"/>
  <c r="E73" i="7"/>
  <c r="E73" i="10" s="1"/>
  <c r="E73" i="12" s="1"/>
  <c r="E73" i="6"/>
  <c r="E72" i="22"/>
  <c r="E72" i="7"/>
  <c r="E72" i="10" s="1"/>
  <c r="E72" i="12" s="1"/>
  <c r="E72" i="6"/>
  <c r="E71" i="22"/>
  <c r="E71" i="7"/>
  <c r="E71" i="10" s="1"/>
  <c r="E71" i="12" s="1"/>
  <c r="E71" i="6"/>
  <c r="E70" i="22"/>
  <c r="E70" i="7"/>
  <c r="E70" i="10" s="1"/>
  <c r="E70" i="12" s="1"/>
  <c r="E70" i="6"/>
  <c r="E67" i="22"/>
  <c r="E67" i="7"/>
  <c r="E67" i="10" s="1"/>
  <c r="E67" i="12" s="1"/>
  <c r="E67" i="6"/>
  <c r="E261" i="7"/>
  <c r="E261" i="10" s="1"/>
  <c r="E261" i="12" s="1"/>
  <c r="E261" i="22"/>
  <c r="E261" i="6"/>
  <c r="E64" i="22"/>
  <c r="E64" i="7"/>
  <c r="E64" i="10" s="1"/>
  <c r="E64" i="12" s="1"/>
  <c r="E64" i="6"/>
  <c r="E63" i="22"/>
  <c r="E63" i="7"/>
  <c r="E63" i="10" s="1"/>
  <c r="E63" i="12" s="1"/>
  <c r="E63" i="6"/>
  <c r="E62" i="22"/>
  <c r="E62" i="7"/>
  <c r="E62" i="10" s="1"/>
  <c r="E62" i="12" s="1"/>
  <c r="E62" i="6"/>
  <c r="E59" i="22"/>
  <c r="E59" i="7"/>
  <c r="E59" i="10" s="1"/>
  <c r="E59" i="12" s="1"/>
  <c r="E59" i="6"/>
  <c r="E58" i="22"/>
  <c r="E58" i="7"/>
  <c r="E58" i="10" s="1"/>
  <c r="E58" i="12" s="1"/>
  <c r="E58" i="6"/>
  <c r="E57" i="22"/>
  <c r="E57" i="7"/>
  <c r="E57" i="10" s="1"/>
  <c r="E57" i="12" s="1"/>
  <c r="E57" i="6"/>
  <c r="E55" i="22"/>
  <c r="E55" i="7"/>
  <c r="E55" i="10" s="1"/>
  <c r="E55" i="12" s="1"/>
  <c r="E55" i="6"/>
  <c r="E54" i="22"/>
  <c r="E54" i="7"/>
  <c r="E54" i="10" s="1"/>
  <c r="E54" i="12" s="1"/>
  <c r="E54" i="6"/>
  <c r="E270" i="7"/>
  <c r="E270" i="10" s="1"/>
  <c r="E270" i="12" s="1"/>
  <c r="E270" i="22"/>
  <c r="E270" i="6"/>
  <c r="E268" i="7"/>
  <c r="E268" i="10" s="1"/>
  <c r="E268" i="12" s="1"/>
  <c r="E268" i="22"/>
  <c r="E268" i="6"/>
  <c r="E267" i="7"/>
  <c r="E267" i="10" s="1"/>
  <c r="E195" i="2"/>
  <c r="I195" i="24" s="1"/>
  <c r="AE195" i="24" s="1"/>
  <c r="E267" i="22"/>
  <c r="E267" i="6"/>
  <c r="E48" i="22"/>
  <c r="E48" i="7"/>
  <c r="E48" i="10" s="1"/>
  <c r="E48" i="12" s="1"/>
  <c r="E48" i="6"/>
  <c r="E47" i="22"/>
  <c r="E47" i="7"/>
  <c r="E47" i="10" s="1"/>
  <c r="E47" i="12" s="1"/>
  <c r="E47" i="6"/>
  <c r="E46" i="22"/>
  <c r="E46" i="7"/>
  <c r="E46" i="10" s="1"/>
  <c r="E46" i="12" s="1"/>
  <c r="E46" i="6"/>
  <c r="E45" i="22"/>
  <c r="E45" i="7"/>
  <c r="E45" i="10" s="1"/>
  <c r="E45" i="12" s="1"/>
  <c r="E45" i="6"/>
  <c r="E44" i="22"/>
  <c r="E44" i="7"/>
  <c r="E44" i="10" s="1"/>
  <c r="E44" i="12" s="1"/>
  <c r="E44" i="6"/>
  <c r="E43" i="22"/>
  <c r="E43" i="7"/>
  <c r="E43" i="10" s="1"/>
  <c r="E43" i="12" s="1"/>
  <c r="E43" i="6"/>
  <c r="E259" i="7"/>
  <c r="E259" i="10" s="1"/>
  <c r="E194" i="2"/>
  <c r="I194" i="24" s="1"/>
  <c r="AE194" i="24" s="1"/>
  <c r="E259" i="22"/>
  <c r="E259" i="6"/>
  <c r="E39" i="22"/>
  <c r="E39" i="7"/>
  <c r="E39" i="10" s="1"/>
  <c r="E39" i="12" s="1"/>
  <c r="E39" i="6"/>
  <c r="E38" i="22"/>
  <c r="E38" i="7"/>
  <c r="E38" i="10" s="1"/>
  <c r="E38" i="12" s="1"/>
  <c r="E38" i="6"/>
  <c r="E37" i="22"/>
  <c r="E37" i="7"/>
  <c r="E37" i="10" s="1"/>
  <c r="E37" i="12" s="1"/>
  <c r="E37" i="6"/>
  <c r="E36" i="22"/>
  <c r="E36" i="7"/>
  <c r="E36" i="10" s="1"/>
  <c r="E36" i="12" s="1"/>
  <c r="E36" i="6"/>
  <c r="E257" i="7"/>
  <c r="E257" i="10" s="1"/>
  <c r="E257" i="12" s="1"/>
  <c r="E257" i="22"/>
  <c r="E257" i="6"/>
  <c r="E31" i="22"/>
  <c r="E31" i="7"/>
  <c r="E31" i="10" s="1"/>
  <c r="E31" i="12" s="1"/>
  <c r="E31" i="6"/>
  <c r="E28" i="22"/>
  <c r="E28" i="7"/>
  <c r="E28" i="10" s="1"/>
  <c r="E28" i="12" s="1"/>
  <c r="E28" i="6"/>
  <c r="E27" i="22"/>
  <c r="E27" i="7"/>
  <c r="E27" i="10" s="1"/>
  <c r="E27" i="12" s="1"/>
  <c r="E27" i="6"/>
  <c r="E23" i="22"/>
  <c r="E23" i="7"/>
  <c r="E23" i="10" s="1"/>
  <c r="E23" i="12" s="1"/>
  <c r="E23" i="6"/>
  <c r="E22" i="22"/>
  <c r="E22" i="7"/>
  <c r="E22" i="10" s="1"/>
  <c r="E22" i="12" s="1"/>
  <c r="E22" i="6"/>
  <c r="E21" i="22"/>
  <c r="E21" i="7"/>
  <c r="E21" i="10" s="1"/>
  <c r="E21" i="12" s="1"/>
  <c r="E21" i="6"/>
  <c r="U283" i="5"/>
  <c r="J181" i="8"/>
  <c r="J181" i="19"/>
  <c r="J181" i="20"/>
  <c r="H179" i="8"/>
  <c r="H179" i="20"/>
  <c r="D176" i="20"/>
  <c r="D176" i="8"/>
  <c r="D176" i="11" s="1"/>
  <c r="D176" i="13" s="1"/>
  <c r="K173" i="8"/>
  <c r="K173" i="11" s="1"/>
  <c r="K173" i="13" s="1"/>
  <c r="K173" i="19"/>
  <c r="K173" i="20"/>
  <c r="F172" i="20"/>
  <c r="F172" i="8"/>
  <c r="E170" i="20"/>
  <c r="E170" i="8"/>
  <c r="J167" i="19"/>
  <c r="J167" i="20"/>
  <c r="J167" i="8"/>
  <c r="D164" i="20"/>
  <c r="D164" i="8"/>
  <c r="D164" i="11" s="1"/>
  <c r="D164" i="13" s="1"/>
  <c r="H161" i="8"/>
  <c r="H161" i="20"/>
  <c r="H225" i="8"/>
  <c r="H225" i="20"/>
  <c r="J147" i="19"/>
  <c r="J147" i="20"/>
  <c r="J147" i="8"/>
  <c r="H145" i="8"/>
  <c r="H145" i="20"/>
  <c r="E142" i="20"/>
  <c r="E142" i="8"/>
  <c r="J134" i="24"/>
  <c r="E131" i="8"/>
  <c r="E131" i="11" s="1"/>
  <c r="E131" i="13" s="1"/>
  <c r="E131" i="20"/>
  <c r="I294" i="6"/>
  <c r="K250" i="8"/>
  <c r="K250" i="11" s="1"/>
  <c r="K250" i="13" s="1"/>
  <c r="K250" i="19"/>
  <c r="K250" i="20"/>
  <c r="D77" i="20"/>
  <c r="D77" i="8"/>
  <c r="E67" i="20"/>
  <c r="E67" i="8"/>
  <c r="G57" i="8"/>
  <c r="G57" i="20"/>
  <c r="J56" i="19"/>
  <c r="J56" i="20"/>
  <c r="J56" i="8"/>
  <c r="H48" i="20"/>
  <c r="H48" i="8"/>
  <c r="H191" i="3"/>
  <c r="H233" i="8"/>
  <c r="H233" i="20"/>
  <c r="E193" i="3"/>
  <c r="J193" i="24" s="1"/>
  <c r="AF193" i="24" s="1"/>
  <c r="E256" i="8"/>
  <c r="E256" i="11" s="1"/>
  <c r="E256" i="20"/>
  <c r="H45" i="20"/>
  <c r="H45" i="8"/>
  <c r="I31" i="8"/>
  <c r="I31" i="11" s="1"/>
  <c r="I31" i="13" s="1"/>
  <c r="I31" i="19"/>
  <c r="I31" i="20"/>
  <c r="H182" i="22"/>
  <c r="H182" i="7"/>
  <c r="H182" i="10" s="1"/>
  <c r="H182" i="12" s="1"/>
  <c r="H182" i="6"/>
  <c r="H177" i="22"/>
  <c r="H177" i="7"/>
  <c r="H177" i="10" s="1"/>
  <c r="H177" i="12" s="1"/>
  <c r="H177" i="6"/>
  <c r="H176" i="7"/>
  <c r="H176" i="10" s="1"/>
  <c r="H176" i="12" s="1"/>
  <c r="H176" i="22"/>
  <c r="H176" i="6"/>
  <c r="H175" i="22"/>
  <c r="H175" i="7"/>
  <c r="H175" i="10" s="1"/>
  <c r="H175" i="12" s="1"/>
  <c r="H175" i="6"/>
  <c r="H173" i="22"/>
  <c r="H173" i="7"/>
  <c r="H173" i="10" s="1"/>
  <c r="H173" i="12" s="1"/>
  <c r="H173" i="6"/>
  <c r="H172" i="22"/>
  <c r="H172" i="7"/>
  <c r="H172" i="10" s="1"/>
  <c r="H172" i="12" s="1"/>
  <c r="H172" i="6"/>
  <c r="H171" i="22"/>
  <c r="H171" i="7"/>
  <c r="H171" i="10" s="1"/>
  <c r="H171" i="12" s="1"/>
  <c r="H171" i="6"/>
  <c r="H301" i="22"/>
  <c r="H164" i="22"/>
  <c r="H164" i="7"/>
  <c r="H164" i="10" s="1"/>
  <c r="H164" i="12" s="1"/>
  <c r="H164" i="6"/>
  <c r="H163" i="22"/>
  <c r="H163" i="7"/>
  <c r="H163" i="10" s="1"/>
  <c r="H163" i="12" s="1"/>
  <c r="H163" i="6"/>
  <c r="H161" i="22"/>
  <c r="H161" i="7"/>
  <c r="H161" i="10" s="1"/>
  <c r="H161" i="12" s="1"/>
  <c r="H161" i="6"/>
  <c r="H160" i="22"/>
  <c r="H160" i="7"/>
  <c r="H160" i="10" s="1"/>
  <c r="H160" i="12" s="1"/>
  <c r="H160" i="6"/>
  <c r="H299" i="22"/>
  <c r="H298" i="22"/>
  <c r="H263" i="7"/>
  <c r="H263" i="10" s="1"/>
  <c r="H263" i="12" s="1"/>
  <c r="H263" i="22"/>
  <c r="H263" i="6"/>
  <c r="H140" i="22"/>
  <c r="H140" i="7"/>
  <c r="H140" i="10" s="1"/>
  <c r="H140" i="12" s="1"/>
  <c r="H140" i="6"/>
  <c r="H276" i="7"/>
  <c r="H276" i="10" s="1"/>
  <c r="H276" i="12" s="1"/>
  <c r="H276" i="22"/>
  <c r="H276" i="6"/>
  <c r="H218" i="5"/>
  <c r="H219" i="5"/>
  <c r="H222" i="5"/>
  <c r="H209" i="5"/>
  <c r="H210" i="5"/>
  <c r="H216" i="5"/>
  <c r="H215" i="5"/>
  <c r="H136" i="22"/>
  <c r="H136" i="7"/>
  <c r="H136" i="10" s="1"/>
  <c r="H136" i="12" s="1"/>
  <c r="H136" i="6"/>
  <c r="H135" i="22"/>
  <c r="H135" i="7"/>
  <c r="H135" i="10" s="1"/>
  <c r="H135" i="12" s="1"/>
  <c r="H135" i="6"/>
  <c r="H297" i="22"/>
  <c r="H133" i="22"/>
  <c r="H133" i="7"/>
  <c r="H133" i="10" s="1"/>
  <c r="H133" i="12" s="1"/>
  <c r="H133" i="6"/>
  <c r="H132" i="7"/>
  <c r="H132" i="10" s="1"/>
  <c r="H132" i="12" s="1"/>
  <c r="H132" i="22"/>
  <c r="H132" i="6"/>
  <c r="H131" i="22"/>
  <c r="H131" i="7"/>
  <c r="H131" i="10" s="1"/>
  <c r="H131" i="12" s="1"/>
  <c r="H131" i="6"/>
  <c r="H128" i="22"/>
  <c r="H128" i="7"/>
  <c r="H128" i="10" s="1"/>
  <c r="H128" i="12" s="1"/>
  <c r="H128" i="6"/>
  <c r="H127" i="22"/>
  <c r="H127" i="7"/>
  <c r="H127" i="10" s="1"/>
  <c r="H127" i="12" s="1"/>
  <c r="H127" i="6"/>
  <c r="H126" i="22"/>
  <c r="H126" i="7"/>
  <c r="H126" i="10" s="1"/>
  <c r="H126" i="12" s="1"/>
  <c r="H126" i="6"/>
  <c r="H253" i="7"/>
  <c r="H253" i="10" s="1"/>
  <c r="H253" i="12" s="1"/>
  <c r="H253" i="22"/>
  <c r="H253" i="6"/>
  <c r="H294" i="22"/>
  <c r="H251" i="7"/>
  <c r="H251" i="10" s="1"/>
  <c r="H251" i="12" s="1"/>
  <c r="H251" i="22"/>
  <c r="H251" i="6"/>
  <c r="H249" i="7"/>
  <c r="H249" i="10" s="1"/>
  <c r="H249" i="12" s="1"/>
  <c r="H249" i="22"/>
  <c r="H249" i="6"/>
  <c r="H293" i="22"/>
  <c r="H247" i="7"/>
  <c r="H247" i="10" s="1"/>
  <c r="H247" i="12" s="1"/>
  <c r="H247" i="22"/>
  <c r="H247" i="6"/>
  <c r="H246" i="7"/>
  <c r="H246" i="10" s="1"/>
  <c r="H192" i="2"/>
  <c r="H192" i="22" s="1"/>
  <c r="H246" i="22"/>
  <c r="H246" i="6"/>
  <c r="H117" i="22"/>
  <c r="H117" i="7"/>
  <c r="H117" i="10" s="1"/>
  <c r="H117" i="12" s="1"/>
  <c r="H117" i="6"/>
  <c r="H116" i="7"/>
  <c r="H116" i="10" s="1"/>
  <c r="H116" i="12" s="1"/>
  <c r="H116" i="22"/>
  <c r="H116" i="6"/>
  <c r="H292" i="22"/>
  <c r="H195" i="2"/>
  <c r="H274" i="7"/>
  <c r="H274" i="10" s="1"/>
  <c r="H274" i="12" s="1"/>
  <c r="H274" i="22"/>
  <c r="H274" i="6"/>
  <c r="H291" i="22"/>
  <c r="H112" i="22"/>
  <c r="H112" i="7"/>
  <c r="H112" i="10" s="1"/>
  <c r="H112" i="12" s="1"/>
  <c r="H112" i="6"/>
  <c r="H111" i="22"/>
  <c r="H111" i="7"/>
  <c r="H111" i="10" s="1"/>
  <c r="H111" i="12" s="1"/>
  <c r="H111" i="6"/>
  <c r="H290" i="22"/>
  <c r="H273" i="7"/>
  <c r="H273" i="10" s="1"/>
  <c r="H273" i="12" s="1"/>
  <c r="H273" i="22"/>
  <c r="H273" i="6"/>
  <c r="H108" i="22"/>
  <c r="H108" i="7"/>
  <c r="H108" i="10" s="1"/>
  <c r="H108" i="12" s="1"/>
  <c r="H108" i="6"/>
  <c r="H289" i="22"/>
  <c r="H106" i="22"/>
  <c r="H106" i="7"/>
  <c r="H106" i="10" s="1"/>
  <c r="H106" i="12" s="1"/>
  <c r="H106" i="6"/>
  <c r="H105" i="22"/>
  <c r="H105" i="7"/>
  <c r="H105" i="10" s="1"/>
  <c r="H105" i="12" s="1"/>
  <c r="H105" i="6"/>
  <c r="H104" i="22"/>
  <c r="H104" i="7"/>
  <c r="H104" i="10" s="1"/>
  <c r="H104" i="12" s="1"/>
  <c r="H104" i="6"/>
  <c r="H103" i="7"/>
  <c r="H103" i="10" s="1"/>
  <c r="H103" i="12" s="1"/>
  <c r="H103" i="22"/>
  <c r="H103" i="6"/>
  <c r="H102" i="22"/>
  <c r="H102" i="7"/>
  <c r="H102" i="10" s="1"/>
  <c r="H102" i="12" s="1"/>
  <c r="H102" i="6"/>
  <c r="H101" i="22"/>
  <c r="H101" i="7"/>
  <c r="H101" i="10" s="1"/>
  <c r="H101" i="12" s="1"/>
  <c r="H101" i="6"/>
  <c r="H99" i="22"/>
  <c r="H99" i="7"/>
  <c r="H99" i="10" s="1"/>
  <c r="H99" i="12" s="1"/>
  <c r="H99" i="6"/>
  <c r="H98" i="7"/>
  <c r="H98" i="10" s="1"/>
  <c r="H98" i="12" s="1"/>
  <c r="H98" i="22"/>
  <c r="H98" i="6"/>
  <c r="H96" i="22"/>
  <c r="H96" i="7"/>
  <c r="H96" i="10" s="1"/>
  <c r="H96" i="12" s="1"/>
  <c r="H96" i="6"/>
  <c r="H95" i="7"/>
  <c r="H95" i="10" s="1"/>
  <c r="H95" i="12" s="1"/>
  <c r="H95" i="22"/>
  <c r="H95" i="6"/>
  <c r="H94" i="22"/>
  <c r="H94" i="7"/>
  <c r="H94" i="10" s="1"/>
  <c r="H94" i="12" s="1"/>
  <c r="H94" i="6"/>
  <c r="H93" i="22"/>
  <c r="H93" i="7"/>
  <c r="H93" i="10" s="1"/>
  <c r="H93" i="12" s="1"/>
  <c r="H93" i="6"/>
  <c r="H92" i="22"/>
  <c r="H92" i="7"/>
  <c r="H92" i="10" s="1"/>
  <c r="H92" i="12" s="1"/>
  <c r="H92" i="6"/>
  <c r="H91" i="5"/>
  <c r="H288" i="22"/>
  <c r="H90" i="22"/>
  <c r="H90" i="7"/>
  <c r="H90" i="10" s="1"/>
  <c r="H90" i="12" s="1"/>
  <c r="H90" i="6"/>
  <c r="H89" i="22"/>
  <c r="H89" i="7"/>
  <c r="H89" i="10" s="1"/>
  <c r="H89" i="12" s="1"/>
  <c r="H89" i="6"/>
  <c r="H88" i="22"/>
  <c r="H88" i="7"/>
  <c r="H88" i="10" s="1"/>
  <c r="H88" i="12" s="1"/>
  <c r="H88" i="6"/>
  <c r="H244" i="7"/>
  <c r="H244" i="10" s="1"/>
  <c r="H244" i="12" s="1"/>
  <c r="H244" i="22"/>
  <c r="H244" i="6"/>
  <c r="H86" i="7"/>
  <c r="H86" i="10" s="1"/>
  <c r="H86" i="12" s="1"/>
  <c r="H86" i="22"/>
  <c r="H86" i="6"/>
  <c r="H85" i="22"/>
  <c r="H85" i="7"/>
  <c r="H85" i="10" s="1"/>
  <c r="H85" i="12" s="1"/>
  <c r="H85" i="6"/>
  <c r="H84" i="7"/>
  <c r="H84" i="10" s="1"/>
  <c r="H84" i="12" s="1"/>
  <c r="H84" i="22"/>
  <c r="H84" i="6"/>
  <c r="H83" i="22"/>
  <c r="H83" i="7"/>
  <c r="H83" i="10" s="1"/>
  <c r="H83" i="12" s="1"/>
  <c r="H83" i="6"/>
  <c r="H82" i="22"/>
  <c r="H82" i="7"/>
  <c r="H82" i="10" s="1"/>
  <c r="H82" i="12" s="1"/>
  <c r="H82" i="6"/>
  <c r="H81" i="22"/>
  <c r="H81" i="7"/>
  <c r="H81" i="10" s="1"/>
  <c r="H81" i="12" s="1"/>
  <c r="H81" i="6"/>
  <c r="H80" i="22"/>
  <c r="H80" i="7"/>
  <c r="H80" i="10" s="1"/>
  <c r="H80" i="12" s="1"/>
  <c r="H80" i="6"/>
  <c r="H79" i="22"/>
  <c r="H79" i="7"/>
  <c r="H79" i="10" s="1"/>
  <c r="H79" i="12" s="1"/>
  <c r="H79" i="6"/>
  <c r="H78" i="7"/>
  <c r="H78" i="10" s="1"/>
  <c r="H78" i="12" s="1"/>
  <c r="H78" i="22"/>
  <c r="H78" i="6"/>
  <c r="H77" i="22"/>
  <c r="H77" i="7"/>
  <c r="H77" i="10" s="1"/>
  <c r="H77" i="12" s="1"/>
  <c r="H77" i="6"/>
  <c r="H76" i="7"/>
  <c r="H76" i="10" s="1"/>
  <c r="H76" i="12" s="1"/>
  <c r="H76" i="22"/>
  <c r="H76" i="6"/>
  <c r="H75" i="22"/>
  <c r="H75" i="7"/>
  <c r="H75" i="10" s="1"/>
  <c r="H75" i="12" s="1"/>
  <c r="H75" i="6"/>
  <c r="H74" i="22"/>
  <c r="H74" i="7"/>
  <c r="H74" i="10" s="1"/>
  <c r="H74" i="12" s="1"/>
  <c r="H74" i="6"/>
  <c r="H73" i="22"/>
  <c r="H73" i="7"/>
  <c r="H73" i="10" s="1"/>
  <c r="H73" i="12" s="1"/>
  <c r="H73" i="6"/>
  <c r="H72" i="22"/>
  <c r="H72" i="7"/>
  <c r="H72" i="10" s="1"/>
  <c r="H72" i="12" s="1"/>
  <c r="H72" i="6"/>
  <c r="H71" i="22"/>
  <c r="H71" i="7"/>
  <c r="H71" i="10" s="1"/>
  <c r="H71" i="12" s="1"/>
  <c r="H71" i="6"/>
  <c r="H70" i="7"/>
  <c r="H70" i="10" s="1"/>
  <c r="H70" i="12" s="1"/>
  <c r="H70" i="22"/>
  <c r="H70" i="6"/>
  <c r="D69" i="5"/>
  <c r="H68" i="22"/>
  <c r="H68" i="7"/>
  <c r="H68" i="10" s="1"/>
  <c r="H68" i="12" s="1"/>
  <c r="H68" i="6"/>
  <c r="H67" i="22"/>
  <c r="H67" i="7"/>
  <c r="H67" i="10" s="1"/>
  <c r="H67" i="12" s="1"/>
  <c r="H67" i="6"/>
  <c r="H66" i="22"/>
  <c r="H66" i="7"/>
  <c r="H66" i="10" s="1"/>
  <c r="H66" i="12" s="1"/>
  <c r="H66" i="6"/>
  <c r="H261" i="7"/>
  <c r="H261" i="10" s="1"/>
  <c r="H261" i="12" s="1"/>
  <c r="H261" i="22"/>
  <c r="H261" i="6"/>
  <c r="H64" i="22"/>
  <c r="H64" i="7"/>
  <c r="H64" i="10" s="1"/>
  <c r="H64" i="12" s="1"/>
  <c r="H64" i="6"/>
  <c r="H63" i="22"/>
  <c r="H63" i="7"/>
  <c r="H63" i="10" s="1"/>
  <c r="H63" i="12" s="1"/>
  <c r="H63" i="6"/>
  <c r="H62" i="22"/>
  <c r="H62" i="7"/>
  <c r="H62" i="10" s="1"/>
  <c r="H62" i="12" s="1"/>
  <c r="H62" i="6"/>
  <c r="H61" i="7"/>
  <c r="H61" i="10" s="1"/>
  <c r="H61" i="12" s="1"/>
  <c r="H61" i="22"/>
  <c r="H61" i="6"/>
  <c r="H200" i="5"/>
  <c r="H204" i="5"/>
  <c r="H205" i="5"/>
  <c r="H59" i="22"/>
  <c r="H59" i="7"/>
  <c r="H59" i="10" s="1"/>
  <c r="H59" i="12" s="1"/>
  <c r="H59" i="6"/>
  <c r="H58" i="22"/>
  <c r="H58" i="7"/>
  <c r="H58" i="10" s="1"/>
  <c r="H58" i="12" s="1"/>
  <c r="H58" i="6"/>
  <c r="H57" i="22"/>
  <c r="H57" i="7"/>
  <c r="H57" i="10" s="1"/>
  <c r="H57" i="12" s="1"/>
  <c r="H57" i="6"/>
  <c r="H56" i="22"/>
  <c r="H56" i="7"/>
  <c r="H56" i="10" s="1"/>
  <c r="H56" i="12" s="1"/>
  <c r="H56" i="6"/>
  <c r="H55" i="22"/>
  <c r="H55" i="7"/>
  <c r="H55" i="10" s="1"/>
  <c r="H55" i="12" s="1"/>
  <c r="H55" i="6"/>
  <c r="H54" i="7"/>
  <c r="H54" i="10" s="1"/>
  <c r="H54" i="12" s="1"/>
  <c r="H54" i="22"/>
  <c r="H54" i="6"/>
  <c r="H270" i="7"/>
  <c r="H270" i="10" s="1"/>
  <c r="H270" i="12" s="1"/>
  <c r="H270" i="22"/>
  <c r="H270" i="6"/>
  <c r="H268" i="7"/>
  <c r="H268" i="10" s="1"/>
  <c r="H268" i="12" s="1"/>
  <c r="H268" i="22"/>
  <c r="H268" i="6"/>
  <c r="H267" i="7"/>
  <c r="H267" i="10" s="1"/>
  <c r="H267" i="22"/>
  <c r="H267" i="6"/>
  <c r="D49" i="22"/>
  <c r="D49" i="7"/>
  <c r="D49" i="10" s="1"/>
  <c r="D49" i="12" s="1"/>
  <c r="D49" i="6"/>
  <c r="D49" i="23" s="1"/>
  <c r="H48" i="7"/>
  <c r="H48" i="10" s="1"/>
  <c r="H48" i="12" s="1"/>
  <c r="H48" i="22"/>
  <c r="H48" i="6"/>
  <c r="H47" i="22"/>
  <c r="H47" i="7"/>
  <c r="H47" i="10" s="1"/>
  <c r="H47" i="12" s="1"/>
  <c r="H47" i="6"/>
  <c r="H46" i="22"/>
  <c r="H46" i="7"/>
  <c r="H46" i="10" s="1"/>
  <c r="H46" i="12" s="1"/>
  <c r="H46" i="6"/>
  <c r="H45" i="22"/>
  <c r="H45" i="7"/>
  <c r="H45" i="10" s="1"/>
  <c r="H45" i="12" s="1"/>
  <c r="H45" i="6"/>
  <c r="H44" i="22"/>
  <c r="H44" i="7"/>
  <c r="H44" i="10" s="1"/>
  <c r="H44" i="12" s="1"/>
  <c r="H44" i="6"/>
  <c r="H43" i="22"/>
  <c r="H43" i="7"/>
  <c r="H43" i="10" s="1"/>
  <c r="H43" i="12" s="1"/>
  <c r="H43" i="6"/>
  <c r="H259" i="7"/>
  <c r="H259" i="10" s="1"/>
  <c r="H194" i="2"/>
  <c r="H194" i="22" s="1"/>
  <c r="H259" i="22"/>
  <c r="H259" i="6"/>
  <c r="H41" i="22"/>
  <c r="H41" i="7"/>
  <c r="H41" i="10" s="1"/>
  <c r="H41" i="12" s="1"/>
  <c r="H41" i="6"/>
  <c r="H40" i="22"/>
  <c r="H40" i="7"/>
  <c r="H40" i="10" s="1"/>
  <c r="H40" i="12" s="1"/>
  <c r="H40" i="6"/>
  <c r="H39" i="7"/>
  <c r="H39" i="10" s="1"/>
  <c r="H39" i="12" s="1"/>
  <c r="H39" i="22"/>
  <c r="H39" i="6"/>
  <c r="H38" i="22"/>
  <c r="H38" i="7"/>
  <c r="H38" i="10" s="1"/>
  <c r="H38" i="12" s="1"/>
  <c r="H38" i="6"/>
  <c r="H37" i="7"/>
  <c r="H37" i="10" s="1"/>
  <c r="H37" i="12" s="1"/>
  <c r="H37" i="22"/>
  <c r="H37" i="6"/>
  <c r="H36" i="22"/>
  <c r="H36" i="7"/>
  <c r="H36" i="10" s="1"/>
  <c r="H36" i="12" s="1"/>
  <c r="H36" i="6"/>
  <c r="H35" i="22"/>
  <c r="H35" i="7"/>
  <c r="H35" i="10" s="1"/>
  <c r="H35" i="12" s="1"/>
  <c r="H35" i="6"/>
  <c r="D35" i="22"/>
  <c r="D35" i="7"/>
  <c r="D35" i="10" s="1"/>
  <c r="D35" i="12" s="1"/>
  <c r="D35" i="6"/>
  <c r="D35" i="23" s="1"/>
  <c r="H191" i="2"/>
  <c r="H233" i="7"/>
  <c r="H233" i="10" s="1"/>
  <c r="H233" i="22"/>
  <c r="H233" i="6"/>
  <c r="H257" i="7"/>
  <c r="H257" i="10" s="1"/>
  <c r="H257" i="12" s="1"/>
  <c r="H257" i="22"/>
  <c r="H257" i="6"/>
  <c r="H31" i="22"/>
  <c r="H31" i="7"/>
  <c r="H31" i="10" s="1"/>
  <c r="H31" i="12" s="1"/>
  <c r="H31" i="6"/>
  <c r="H286" i="22"/>
  <c r="H28" i="22"/>
  <c r="H28" i="7"/>
  <c r="H28" i="10" s="1"/>
  <c r="H28" i="12" s="1"/>
  <c r="H28" i="6"/>
  <c r="H27" i="22"/>
  <c r="H27" i="7"/>
  <c r="H27" i="10" s="1"/>
  <c r="H27" i="12" s="1"/>
  <c r="H27" i="6"/>
  <c r="H25" i="7"/>
  <c r="H25" i="10" s="1"/>
  <c r="H25" i="12" s="1"/>
  <c r="H25" i="22"/>
  <c r="H25" i="6"/>
  <c r="H23" i="22"/>
  <c r="H23" i="7"/>
  <c r="H23" i="10" s="1"/>
  <c r="H23" i="12" s="1"/>
  <c r="H23" i="6"/>
  <c r="H22" i="22"/>
  <c r="H22" i="7"/>
  <c r="H22" i="10" s="1"/>
  <c r="H22" i="12" s="1"/>
  <c r="H22" i="6"/>
  <c r="H21" i="22"/>
  <c r="H21" i="7"/>
  <c r="H21" i="10" s="1"/>
  <c r="H21" i="12" s="1"/>
  <c r="H21" i="6"/>
  <c r="X283" i="5"/>
  <c r="P283" i="5"/>
  <c r="H7" i="22"/>
  <c r="H7" i="7"/>
  <c r="H7" i="10" s="1"/>
  <c r="H7" i="12" s="1"/>
  <c r="H7" i="6"/>
  <c r="H6" i="22"/>
  <c r="H17" i="22"/>
  <c r="H6" i="7"/>
  <c r="H6" i="10" s="1"/>
  <c r="H6" i="12" s="1"/>
  <c r="H18" i="22"/>
  <c r="H6" i="6"/>
  <c r="H234" i="22"/>
  <c r="H235" i="22"/>
  <c r="H236" i="22"/>
  <c r="H237" i="22"/>
  <c r="H238" i="22"/>
  <c r="H240" i="22"/>
  <c r="H241" i="22"/>
  <c r="H242" i="22"/>
  <c r="H265" i="22"/>
  <c r="H129" i="22"/>
  <c r="J182" i="20"/>
  <c r="J182" i="8"/>
  <c r="J182" i="19"/>
  <c r="I181" i="20"/>
  <c r="I181" i="8"/>
  <c r="I181" i="11" s="1"/>
  <c r="I181" i="13" s="1"/>
  <c r="I181" i="19"/>
  <c r="H180" i="8"/>
  <c r="H180" i="20"/>
  <c r="K179" i="8"/>
  <c r="K179" i="19"/>
  <c r="K179" i="20"/>
  <c r="F178" i="8"/>
  <c r="F178" i="11" s="1"/>
  <c r="F178" i="13" s="1"/>
  <c r="F178" i="20"/>
  <c r="E177" i="20"/>
  <c r="E177" i="8"/>
  <c r="E177" i="11" s="1"/>
  <c r="E177" i="13" s="1"/>
  <c r="G176" i="20"/>
  <c r="G176" i="8"/>
  <c r="J175" i="20"/>
  <c r="J175" i="8"/>
  <c r="J175" i="19"/>
  <c r="E172" i="8"/>
  <c r="E172" i="11" s="1"/>
  <c r="E172" i="13" s="1"/>
  <c r="E172" i="20"/>
  <c r="D170" i="20"/>
  <c r="D170" i="8"/>
  <c r="D170" i="11" s="1"/>
  <c r="D170" i="13" s="1"/>
  <c r="I167" i="19"/>
  <c r="I167" i="20"/>
  <c r="I167" i="8"/>
  <c r="I167" i="11" s="1"/>
  <c r="I167" i="13" s="1"/>
  <c r="K164" i="8"/>
  <c r="K164" i="11" s="1"/>
  <c r="K164" i="13" s="1"/>
  <c r="K164" i="19"/>
  <c r="K164" i="20"/>
  <c r="F163" i="20"/>
  <c r="F163" i="8"/>
  <c r="G161" i="20"/>
  <c r="G161" i="8"/>
  <c r="J160" i="20"/>
  <c r="J160" i="8"/>
  <c r="J160" i="19"/>
  <c r="J228" i="20"/>
  <c r="J228" i="8"/>
  <c r="J228" i="11" s="1"/>
  <c r="J228" i="13" s="1"/>
  <c r="J228" i="19"/>
  <c r="F250" i="8"/>
  <c r="F250" i="20"/>
  <c r="E98" i="8"/>
  <c r="E98" i="20"/>
  <c r="G96" i="20"/>
  <c r="G96" i="8"/>
  <c r="J95" i="19"/>
  <c r="J95" i="20"/>
  <c r="J95" i="8"/>
  <c r="I94" i="19"/>
  <c r="I94" i="20"/>
  <c r="I94" i="8"/>
  <c r="H93" i="20"/>
  <c r="H93" i="8"/>
  <c r="K92" i="20"/>
  <c r="K92" i="8"/>
  <c r="K92" i="19"/>
  <c r="E90" i="8"/>
  <c r="E90" i="20"/>
  <c r="D89" i="20"/>
  <c r="D89" i="8"/>
  <c r="G88" i="20"/>
  <c r="G88" i="8"/>
  <c r="J244" i="20"/>
  <c r="J244" i="8"/>
  <c r="J244" i="19"/>
  <c r="I86" i="20"/>
  <c r="I86" i="8"/>
  <c r="I86" i="19"/>
  <c r="H85" i="8"/>
  <c r="H85" i="20"/>
  <c r="K84" i="8"/>
  <c r="K84" i="11" s="1"/>
  <c r="K84" i="13" s="1"/>
  <c r="K84" i="19"/>
  <c r="K84" i="20"/>
  <c r="F83" i="20"/>
  <c r="F83" i="8"/>
  <c r="F83" i="11" s="1"/>
  <c r="F83" i="13" s="1"/>
  <c r="E82" i="20"/>
  <c r="E82" i="8"/>
  <c r="D81" i="20"/>
  <c r="D81" i="8"/>
  <c r="D81" i="11" s="1"/>
  <c r="D81" i="13" s="1"/>
  <c r="G80" i="8"/>
  <c r="G80" i="20"/>
  <c r="J79" i="8"/>
  <c r="J79" i="19"/>
  <c r="J79" i="20"/>
  <c r="I78" i="8"/>
  <c r="I78" i="11" s="1"/>
  <c r="I78" i="13" s="1"/>
  <c r="I78" i="19"/>
  <c r="I78" i="20"/>
  <c r="K77" i="8"/>
  <c r="K77" i="19"/>
  <c r="K77" i="20"/>
  <c r="E76" i="8"/>
  <c r="E76" i="20"/>
  <c r="D75" i="20"/>
  <c r="D75" i="8"/>
  <c r="G74" i="20"/>
  <c r="G74" i="8"/>
  <c r="H73" i="8"/>
  <c r="H73" i="20"/>
  <c r="I72" i="8"/>
  <c r="I72" i="19"/>
  <c r="I72" i="20"/>
  <c r="H71" i="8"/>
  <c r="H71" i="20"/>
  <c r="K70" i="8"/>
  <c r="K70" i="19"/>
  <c r="K70" i="20"/>
  <c r="E68" i="20"/>
  <c r="E68" i="8"/>
  <c r="E68" i="11" s="1"/>
  <c r="E68" i="13" s="1"/>
  <c r="D67" i="20"/>
  <c r="D67" i="8"/>
  <c r="G66" i="8"/>
  <c r="G66" i="20"/>
  <c r="J261" i="8"/>
  <c r="J261" i="19"/>
  <c r="J261" i="20"/>
  <c r="I64" i="8"/>
  <c r="I64" i="11" s="1"/>
  <c r="I64" i="13" s="1"/>
  <c r="I64" i="19"/>
  <c r="I64" i="20"/>
  <c r="H63" i="20"/>
  <c r="H63" i="8"/>
  <c r="H63" i="11" s="1"/>
  <c r="H63" i="13" s="1"/>
  <c r="K62" i="8"/>
  <c r="K62" i="19"/>
  <c r="K62" i="20"/>
  <c r="F61" i="20"/>
  <c r="F61" i="8"/>
  <c r="F61" i="11" s="1"/>
  <c r="F61" i="13" s="1"/>
  <c r="D59" i="20"/>
  <c r="D59" i="8"/>
  <c r="G58" i="8"/>
  <c r="G58" i="20"/>
  <c r="J57" i="8"/>
  <c r="J57" i="19"/>
  <c r="J57" i="20"/>
  <c r="I56" i="8"/>
  <c r="I56" i="11" s="1"/>
  <c r="I56" i="13" s="1"/>
  <c r="I56" i="19"/>
  <c r="I56" i="20"/>
  <c r="H55" i="20"/>
  <c r="H55" i="8"/>
  <c r="K54" i="19"/>
  <c r="K54" i="20"/>
  <c r="K54" i="8"/>
  <c r="D270" i="20"/>
  <c r="D270" i="8"/>
  <c r="J268" i="19"/>
  <c r="J268" i="20"/>
  <c r="J268" i="8"/>
  <c r="I267" i="19"/>
  <c r="I267" i="20"/>
  <c r="I267" i="8"/>
  <c r="I267" i="11" s="1"/>
  <c r="H49" i="20"/>
  <c r="H49" i="8"/>
  <c r="D49" i="8"/>
  <c r="D49" i="20"/>
  <c r="K48" i="8"/>
  <c r="K48" i="11" s="1"/>
  <c r="K48" i="13" s="1"/>
  <c r="K48" i="19"/>
  <c r="K48" i="20"/>
  <c r="E46" i="8"/>
  <c r="E46" i="11" s="1"/>
  <c r="E46" i="13" s="1"/>
  <c r="E46" i="20"/>
  <c r="K40" i="19"/>
  <c r="K40" i="20"/>
  <c r="K40" i="8"/>
  <c r="G27" i="20"/>
  <c r="G27" i="8"/>
  <c r="I25" i="19"/>
  <c r="I25" i="20"/>
  <c r="I25" i="8"/>
  <c r="G182" i="7"/>
  <c r="G182" i="10" s="1"/>
  <c r="G182" i="12" s="1"/>
  <c r="G182" i="22"/>
  <c r="G182" i="6"/>
  <c r="G181" i="22"/>
  <c r="G181" i="7"/>
  <c r="G181" i="10" s="1"/>
  <c r="G181" i="12" s="1"/>
  <c r="G181" i="6"/>
  <c r="G180" i="22"/>
  <c r="G180" i="7"/>
  <c r="G180" i="10" s="1"/>
  <c r="G180" i="12" s="1"/>
  <c r="G180" i="6"/>
  <c r="G179" i="22"/>
  <c r="G179" i="7"/>
  <c r="G179" i="10" s="1"/>
  <c r="G179" i="12" s="1"/>
  <c r="G179" i="6"/>
  <c r="G178" i="22"/>
  <c r="G178" i="7"/>
  <c r="G178" i="10" s="1"/>
  <c r="G178" i="12" s="1"/>
  <c r="G178" i="6"/>
  <c r="G177" i="22"/>
  <c r="G177" i="7"/>
  <c r="G177" i="10" s="1"/>
  <c r="G177" i="12" s="1"/>
  <c r="G177" i="6"/>
  <c r="G176" i="22"/>
  <c r="G176" i="7"/>
  <c r="G176" i="10" s="1"/>
  <c r="G176" i="12" s="1"/>
  <c r="G176" i="6"/>
  <c r="G175" i="22"/>
  <c r="G175" i="7"/>
  <c r="G175" i="10" s="1"/>
  <c r="G175" i="12" s="1"/>
  <c r="G175" i="6"/>
  <c r="G173" i="22"/>
  <c r="G173" i="7"/>
  <c r="G173" i="10" s="1"/>
  <c r="G173" i="12" s="1"/>
  <c r="G173" i="6"/>
  <c r="G172" i="22"/>
  <c r="G172" i="7"/>
  <c r="G172" i="10" s="1"/>
  <c r="G172" i="12" s="1"/>
  <c r="G172" i="6"/>
  <c r="G171" i="22"/>
  <c r="G171" i="7"/>
  <c r="G171" i="10" s="1"/>
  <c r="G171" i="12" s="1"/>
  <c r="G171" i="6"/>
  <c r="G170" i="22"/>
  <c r="G170" i="7"/>
  <c r="G170" i="10" s="1"/>
  <c r="G170" i="12" s="1"/>
  <c r="G170" i="6"/>
  <c r="G301" i="22"/>
  <c r="G168" i="22"/>
  <c r="G168" i="7"/>
  <c r="G168" i="10" s="1"/>
  <c r="G168" i="12" s="1"/>
  <c r="G168" i="6"/>
  <c r="G167" i="22"/>
  <c r="G167" i="7"/>
  <c r="G167" i="10" s="1"/>
  <c r="G167" i="12" s="1"/>
  <c r="G167" i="6"/>
  <c r="G165" i="22"/>
  <c r="G165" i="7"/>
  <c r="G165" i="10" s="1"/>
  <c r="G165" i="12" s="1"/>
  <c r="G165" i="6"/>
  <c r="G164" i="7"/>
  <c r="G164" i="10" s="1"/>
  <c r="G164" i="12" s="1"/>
  <c r="G164" i="22"/>
  <c r="G164" i="6"/>
  <c r="G163" i="22"/>
  <c r="G163" i="7"/>
  <c r="G163" i="10" s="1"/>
  <c r="G163" i="12" s="1"/>
  <c r="G163" i="6"/>
  <c r="G300" i="22"/>
  <c r="G161" i="22"/>
  <c r="G161" i="7"/>
  <c r="G161" i="10" s="1"/>
  <c r="G161" i="12" s="1"/>
  <c r="G161" i="6"/>
  <c r="G160" i="22"/>
  <c r="G160" i="7"/>
  <c r="G160" i="10" s="1"/>
  <c r="G160" i="12" s="1"/>
  <c r="G160" i="6"/>
  <c r="G299" i="22"/>
  <c r="G227" i="5"/>
  <c r="G298" i="22"/>
  <c r="G225" i="7"/>
  <c r="G225" i="10" s="1"/>
  <c r="G225" i="12" s="1"/>
  <c r="G225" i="22"/>
  <c r="G225" i="6"/>
  <c r="G154" i="22"/>
  <c r="G154" i="7"/>
  <c r="G154" i="10" s="1"/>
  <c r="G154" i="12" s="1"/>
  <c r="G154" i="6"/>
  <c r="G153" i="7"/>
  <c r="G153" i="10" s="1"/>
  <c r="G153" i="12" s="1"/>
  <c r="G153" i="22"/>
  <c r="G153" i="6"/>
  <c r="G152" i="22"/>
  <c r="G152" i="7"/>
  <c r="G152" i="10" s="1"/>
  <c r="G152" i="12" s="1"/>
  <c r="G152" i="6"/>
  <c r="G151" i="7"/>
  <c r="G151" i="10" s="1"/>
  <c r="G151" i="12" s="1"/>
  <c r="G151" i="22"/>
  <c r="G151" i="6"/>
  <c r="G149" i="22"/>
  <c r="G149" i="7"/>
  <c r="G149" i="10" s="1"/>
  <c r="G149" i="12" s="1"/>
  <c r="G149" i="6"/>
  <c r="G148" i="22"/>
  <c r="G148" i="7"/>
  <c r="G148" i="10" s="1"/>
  <c r="G148" i="12" s="1"/>
  <c r="G148" i="6"/>
  <c r="G147" i="22"/>
  <c r="G147" i="7"/>
  <c r="G147" i="10" s="1"/>
  <c r="G147" i="12" s="1"/>
  <c r="G147" i="6"/>
  <c r="G146" i="22"/>
  <c r="G146" i="7"/>
  <c r="G146" i="10" s="1"/>
  <c r="G146" i="12" s="1"/>
  <c r="G146" i="6"/>
  <c r="G145" i="22"/>
  <c r="G145" i="7"/>
  <c r="G145" i="10" s="1"/>
  <c r="G145" i="12" s="1"/>
  <c r="G145" i="6"/>
  <c r="G144" i="7"/>
  <c r="G144" i="10" s="1"/>
  <c r="G144" i="12" s="1"/>
  <c r="G144" i="22"/>
  <c r="G144" i="6"/>
  <c r="G143" i="22"/>
  <c r="G143" i="7"/>
  <c r="G143" i="10" s="1"/>
  <c r="G143" i="12" s="1"/>
  <c r="G143" i="6"/>
  <c r="G142" i="7"/>
  <c r="G142" i="10" s="1"/>
  <c r="G142" i="12" s="1"/>
  <c r="G142" i="22"/>
  <c r="G142" i="6"/>
  <c r="G263" i="7"/>
  <c r="G263" i="10" s="1"/>
  <c r="G263" i="12" s="1"/>
  <c r="G263" i="22"/>
  <c r="G263" i="6"/>
  <c r="G140" i="22"/>
  <c r="G140" i="7"/>
  <c r="G140" i="10" s="1"/>
  <c r="G140" i="12" s="1"/>
  <c r="G140" i="6"/>
  <c r="G276" i="7"/>
  <c r="G276" i="10" s="1"/>
  <c r="G276" i="12" s="1"/>
  <c r="G276" i="22"/>
  <c r="G276" i="6"/>
  <c r="G218" i="5"/>
  <c r="G221" i="5"/>
  <c r="G219" i="5"/>
  <c r="G211" i="5"/>
  <c r="G136" i="22"/>
  <c r="G136" i="7"/>
  <c r="G136" i="10" s="1"/>
  <c r="G136" i="12" s="1"/>
  <c r="G136" i="6"/>
  <c r="G135" i="22"/>
  <c r="G135" i="7"/>
  <c r="G135" i="10" s="1"/>
  <c r="G135" i="12" s="1"/>
  <c r="G135" i="6"/>
  <c r="G297" i="22"/>
  <c r="G133" i="22"/>
  <c r="G133" i="7"/>
  <c r="G133" i="10" s="1"/>
  <c r="G133" i="12" s="1"/>
  <c r="G133" i="6"/>
  <c r="G132" i="7"/>
  <c r="G132" i="10" s="1"/>
  <c r="G132" i="12" s="1"/>
  <c r="G132" i="22"/>
  <c r="G132" i="6"/>
  <c r="G131" i="22"/>
  <c r="G131" i="7"/>
  <c r="G131" i="10" s="1"/>
  <c r="G131" i="12" s="1"/>
  <c r="G131" i="6"/>
  <c r="G128" i="7"/>
  <c r="G128" i="10" s="1"/>
  <c r="G128" i="12" s="1"/>
  <c r="G128" i="22"/>
  <c r="G128" i="6"/>
  <c r="G127" i="22"/>
  <c r="G127" i="7"/>
  <c r="G127" i="10" s="1"/>
  <c r="G127" i="12" s="1"/>
  <c r="G127" i="6"/>
  <c r="G126" i="22"/>
  <c r="G126" i="7"/>
  <c r="G126" i="10" s="1"/>
  <c r="G126" i="12" s="1"/>
  <c r="G126" i="6"/>
  <c r="G253" i="7"/>
  <c r="G253" i="10" s="1"/>
  <c r="G253" i="12" s="1"/>
  <c r="G253" i="22"/>
  <c r="G253" i="6"/>
  <c r="G294" i="22"/>
  <c r="G252" i="5"/>
  <c r="G251" i="7"/>
  <c r="G251" i="10" s="1"/>
  <c r="G251" i="12" s="1"/>
  <c r="G251" i="22"/>
  <c r="G251" i="6"/>
  <c r="G249" i="7"/>
  <c r="G249" i="10" s="1"/>
  <c r="G249" i="12" s="1"/>
  <c r="G249" i="22"/>
  <c r="G249" i="6"/>
  <c r="G293" i="22"/>
  <c r="G248" i="5"/>
  <c r="G247" i="7"/>
  <c r="G247" i="10" s="1"/>
  <c r="G247" i="12" s="1"/>
  <c r="G247" i="22"/>
  <c r="G247" i="6"/>
  <c r="G192" i="2"/>
  <c r="G192" i="22" s="1"/>
  <c r="G246" i="7"/>
  <c r="G246" i="10" s="1"/>
  <c r="G246" i="22"/>
  <c r="G246" i="6"/>
  <c r="G117" i="22"/>
  <c r="G117" i="7"/>
  <c r="G117" i="10" s="1"/>
  <c r="G117" i="12" s="1"/>
  <c r="G117" i="6"/>
  <c r="G116" i="22"/>
  <c r="G116" i="7"/>
  <c r="G116" i="10" s="1"/>
  <c r="G116" i="12" s="1"/>
  <c r="G116" i="6"/>
  <c r="G292" i="22"/>
  <c r="G195" i="2"/>
  <c r="G274" i="7"/>
  <c r="G274" i="10" s="1"/>
  <c r="G274" i="12" s="1"/>
  <c r="G274" i="22"/>
  <c r="G274" i="6"/>
  <c r="G291" i="22"/>
  <c r="G112" i="22"/>
  <c r="G112" i="7"/>
  <c r="G112" i="10" s="1"/>
  <c r="G112" i="12" s="1"/>
  <c r="G112" i="6"/>
  <c r="G111" i="22"/>
  <c r="G111" i="7"/>
  <c r="G111" i="10" s="1"/>
  <c r="G111" i="12" s="1"/>
  <c r="G111" i="6"/>
  <c r="G290" i="22"/>
  <c r="G273" i="7"/>
  <c r="G273" i="10" s="1"/>
  <c r="G273" i="12" s="1"/>
  <c r="G273" i="22"/>
  <c r="G273" i="6"/>
  <c r="G108" i="22"/>
  <c r="G108" i="7"/>
  <c r="G108" i="10" s="1"/>
  <c r="G108" i="12" s="1"/>
  <c r="G108" i="6"/>
  <c r="G289" i="22"/>
  <c r="G106" i="22"/>
  <c r="G106" i="7"/>
  <c r="G106" i="10" s="1"/>
  <c r="G106" i="12" s="1"/>
  <c r="G106" i="6"/>
  <c r="G105" i="22"/>
  <c r="G105" i="7"/>
  <c r="G105" i="10" s="1"/>
  <c r="G105" i="12" s="1"/>
  <c r="G105" i="6"/>
  <c r="G104" i="22"/>
  <c r="G104" i="7"/>
  <c r="G104" i="10" s="1"/>
  <c r="G104" i="12" s="1"/>
  <c r="G104" i="6"/>
  <c r="G103" i="22"/>
  <c r="G103" i="7"/>
  <c r="G103" i="10" s="1"/>
  <c r="G103" i="12" s="1"/>
  <c r="G103" i="6"/>
  <c r="G102" i="22"/>
  <c r="G102" i="7"/>
  <c r="G102" i="10" s="1"/>
  <c r="G102" i="12" s="1"/>
  <c r="G102" i="6"/>
  <c r="G101" i="22"/>
  <c r="G101" i="7"/>
  <c r="G101" i="10" s="1"/>
  <c r="G101" i="12" s="1"/>
  <c r="G101" i="6"/>
  <c r="G99" i="22"/>
  <c r="G99" i="7"/>
  <c r="G99" i="10" s="1"/>
  <c r="G99" i="12" s="1"/>
  <c r="G99" i="6"/>
  <c r="G98" i="22"/>
  <c r="G98" i="7"/>
  <c r="G98" i="10" s="1"/>
  <c r="G98" i="12" s="1"/>
  <c r="G98" i="6"/>
  <c r="G96" i="22"/>
  <c r="G96" i="7"/>
  <c r="G96" i="10" s="1"/>
  <c r="G96" i="12" s="1"/>
  <c r="G96" i="6"/>
  <c r="G95" i="22"/>
  <c r="G95" i="7"/>
  <c r="G95" i="10" s="1"/>
  <c r="G95" i="12" s="1"/>
  <c r="G95" i="6"/>
  <c r="G94" i="22"/>
  <c r="G94" i="7"/>
  <c r="G94" i="10" s="1"/>
  <c r="G94" i="12" s="1"/>
  <c r="G94" i="6"/>
  <c r="G93" i="22"/>
  <c r="G93" i="7"/>
  <c r="G93" i="10" s="1"/>
  <c r="G93" i="12" s="1"/>
  <c r="G93" i="6"/>
  <c r="G92" i="22"/>
  <c r="G92" i="7"/>
  <c r="G92" i="10" s="1"/>
  <c r="G92" i="12" s="1"/>
  <c r="G92" i="6"/>
  <c r="G288" i="22"/>
  <c r="G90" i="22"/>
  <c r="G90" i="7"/>
  <c r="G90" i="10" s="1"/>
  <c r="G90" i="12" s="1"/>
  <c r="G90" i="6"/>
  <c r="G89" i="22"/>
  <c r="G89" i="7"/>
  <c r="G89" i="10" s="1"/>
  <c r="G89" i="12" s="1"/>
  <c r="G89" i="6"/>
  <c r="G88" i="22"/>
  <c r="G88" i="7"/>
  <c r="G88" i="10" s="1"/>
  <c r="G88" i="12" s="1"/>
  <c r="G88" i="6"/>
  <c r="G244" i="7"/>
  <c r="G244" i="10" s="1"/>
  <c r="G244" i="12" s="1"/>
  <c r="G244" i="22"/>
  <c r="G244" i="6"/>
  <c r="G86" i="22"/>
  <c r="G86" i="7"/>
  <c r="G86" i="10" s="1"/>
  <c r="G86" i="12" s="1"/>
  <c r="G86" i="6"/>
  <c r="G85" i="22"/>
  <c r="G85" i="7"/>
  <c r="G85" i="10" s="1"/>
  <c r="G85" i="12" s="1"/>
  <c r="G85" i="6"/>
  <c r="G84" i="7"/>
  <c r="G84" i="10" s="1"/>
  <c r="G84" i="12" s="1"/>
  <c r="G84" i="22"/>
  <c r="G84" i="6"/>
  <c r="G83" i="22"/>
  <c r="G83" i="7"/>
  <c r="G83" i="10" s="1"/>
  <c r="G83" i="12" s="1"/>
  <c r="G83" i="6"/>
  <c r="G82" i="22"/>
  <c r="G82" i="7"/>
  <c r="G82" i="10" s="1"/>
  <c r="G82" i="12" s="1"/>
  <c r="G82" i="6"/>
  <c r="G81" i="22"/>
  <c r="G81" i="7"/>
  <c r="G81" i="10" s="1"/>
  <c r="G81" i="12" s="1"/>
  <c r="G81" i="6"/>
  <c r="G80" i="22"/>
  <c r="G80" i="7"/>
  <c r="G80" i="10" s="1"/>
  <c r="G80" i="12" s="1"/>
  <c r="G80" i="6"/>
  <c r="G79" i="22"/>
  <c r="G79" i="7"/>
  <c r="G79" i="10" s="1"/>
  <c r="G79" i="12" s="1"/>
  <c r="G79" i="6"/>
  <c r="G78" i="22"/>
  <c r="G78" i="7"/>
  <c r="G78" i="10" s="1"/>
  <c r="G78" i="12" s="1"/>
  <c r="G78" i="6"/>
  <c r="G77" i="22"/>
  <c r="G77" i="7"/>
  <c r="G77" i="10" s="1"/>
  <c r="G77" i="12" s="1"/>
  <c r="G77" i="6"/>
  <c r="G76" i="7"/>
  <c r="G76" i="10" s="1"/>
  <c r="G76" i="12" s="1"/>
  <c r="G76" i="22"/>
  <c r="G76" i="6"/>
  <c r="G75" i="22"/>
  <c r="G75" i="7"/>
  <c r="G75" i="10" s="1"/>
  <c r="G75" i="12" s="1"/>
  <c r="G75" i="6"/>
  <c r="G74" i="7"/>
  <c r="G74" i="10" s="1"/>
  <c r="G74" i="12" s="1"/>
  <c r="G74" i="22"/>
  <c r="G74" i="6"/>
  <c r="G73" i="22"/>
  <c r="G73" i="7"/>
  <c r="G73" i="10" s="1"/>
  <c r="G73" i="12" s="1"/>
  <c r="G73" i="6"/>
  <c r="G72" i="22"/>
  <c r="G72" i="7"/>
  <c r="G72" i="10" s="1"/>
  <c r="G72" i="12" s="1"/>
  <c r="G72" i="6"/>
  <c r="G71" i="22"/>
  <c r="G71" i="7"/>
  <c r="G71" i="10" s="1"/>
  <c r="G71" i="12" s="1"/>
  <c r="G71" i="6"/>
  <c r="G70" i="22"/>
  <c r="G70" i="7"/>
  <c r="G70" i="10" s="1"/>
  <c r="G70" i="12" s="1"/>
  <c r="G70" i="6"/>
  <c r="G68" i="22"/>
  <c r="G68" i="7"/>
  <c r="G68" i="10" s="1"/>
  <c r="G68" i="12" s="1"/>
  <c r="G68" i="6"/>
  <c r="G67" i="22"/>
  <c r="G67" i="7"/>
  <c r="G67" i="10" s="1"/>
  <c r="G67" i="12" s="1"/>
  <c r="G67" i="6"/>
  <c r="G66" i="7"/>
  <c r="G66" i="10" s="1"/>
  <c r="G66" i="12" s="1"/>
  <c r="G66" i="22"/>
  <c r="G66" i="6"/>
  <c r="G261" i="7"/>
  <c r="G261" i="10" s="1"/>
  <c r="G261" i="12" s="1"/>
  <c r="G261" i="22"/>
  <c r="G261" i="6"/>
  <c r="G64" i="22"/>
  <c r="G64" i="7"/>
  <c r="G64" i="10" s="1"/>
  <c r="G64" i="12" s="1"/>
  <c r="G64" i="6"/>
  <c r="G63" i="22"/>
  <c r="G63" i="7"/>
  <c r="G63" i="10" s="1"/>
  <c r="G63" i="12" s="1"/>
  <c r="G63" i="6"/>
  <c r="G62" i="22"/>
  <c r="G62" i="7"/>
  <c r="G62" i="10" s="1"/>
  <c r="G62" i="12" s="1"/>
  <c r="G62" i="6"/>
  <c r="G61" i="22"/>
  <c r="G61" i="7"/>
  <c r="G61" i="10" s="1"/>
  <c r="G61" i="12" s="1"/>
  <c r="G61" i="6"/>
  <c r="G200" i="5"/>
  <c r="G206" i="5"/>
  <c r="G59" i="22"/>
  <c r="G59" i="7"/>
  <c r="G59" i="10" s="1"/>
  <c r="G59" i="12" s="1"/>
  <c r="G59" i="6"/>
  <c r="G58" i="7"/>
  <c r="G58" i="10" s="1"/>
  <c r="G58" i="12" s="1"/>
  <c r="G58" i="22"/>
  <c r="G58" i="6"/>
  <c r="G57" i="22"/>
  <c r="G57" i="7"/>
  <c r="G57" i="10" s="1"/>
  <c r="G57" i="12" s="1"/>
  <c r="G57" i="6"/>
  <c r="G56" i="22"/>
  <c r="G56" i="7"/>
  <c r="G56" i="10" s="1"/>
  <c r="G56" i="12" s="1"/>
  <c r="G56" i="6"/>
  <c r="G55" i="22"/>
  <c r="G55" i="7"/>
  <c r="G55" i="10" s="1"/>
  <c r="G55" i="12" s="1"/>
  <c r="G55" i="6"/>
  <c r="G54" i="22"/>
  <c r="G54" i="7"/>
  <c r="G54" i="10" s="1"/>
  <c r="G54" i="12" s="1"/>
  <c r="G54" i="6"/>
  <c r="G270" i="7"/>
  <c r="G270" i="10" s="1"/>
  <c r="G270" i="12" s="1"/>
  <c r="G270" i="22"/>
  <c r="G270" i="6"/>
  <c r="G268" i="7"/>
  <c r="G268" i="10" s="1"/>
  <c r="G268" i="12" s="1"/>
  <c r="G268" i="22"/>
  <c r="G268" i="6"/>
  <c r="G267" i="7"/>
  <c r="G267" i="10" s="1"/>
  <c r="G267" i="22"/>
  <c r="G267" i="6"/>
  <c r="G48" i="7"/>
  <c r="G48" i="10" s="1"/>
  <c r="G48" i="12" s="1"/>
  <c r="G48" i="22"/>
  <c r="G48" i="6"/>
  <c r="G47" i="22"/>
  <c r="G47" i="7"/>
  <c r="G47" i="10" s="1"/>
  <c r="G47" i="12" s="1"/>
  <c r="G47" i="6"/>
  <c r="G46" i="7"/>
  <c r="G46" i="10" s="1"/>
  <c r="G46" i="12" s="1"/>
  <c r="G46" i="22"/>
  <c r="G46" i="6"/>
  <c r="G45" i="22"/>
  <c r="G45" i="7"/>
  <c r="G45" i="10" s="1"/>
  <c r="G45" i="12" s="1"/>
  <c r="G45" i="6"/>
  <c r="G44" i="7"/>
  <c r="G44" i="10" s="1"/>
  <c r="G44" i="12" s="1"/>
  <c r="G44" i="22"/>
  <c r="G44" i="6"/>
  <c r="G43" i="22"/>
  <c r="G43" i="7"/>
  <c r="G43" i="10" s="1"/>
  <c r="G43" i="12" s="1"/>
  <c r="G43" i="6"/>
  <c r="G259" i="7"/>
  <c r="G259" i="10" s="1"/>
  <c r="G194" i="2"/>
  <c r="G194" i="22" s="1"/>
  <c r="G259" i="22"/>
  <c r="G259" i="6"/>
  <c r="G41" i="22"/>
  <c r="G41" i="7"/>
  <c r="G41" i="10" s="1"/>
  <c r="G41" i="12" s="1"/>
  <c r="G41" i="6"/>
  <c r="G40" i="22"/>
  <c r="G40" i="7"/>
  <c r="G40" i="10" s="1"/>
  <c r="G40" i="12" s="1"/>
  <c r="G40" i="6"/>
  <c r="G39" i="7"/>
  <c r="G39" i="10" s="1"/>
  <c r="G39" i="12" s="1"/>
  <c r="G39" i="22"/>
  <c r="G39" i="6"/>
  <c r="G38" i="22"/>
  <c r="G38" i="7"/>
  <c r="G38" i="10" s="1"/>
  <c r="G38" i="12" s="1"/>
  <c r="G38" i="6"/>
  <c r="G37" i="22"/>
  <c r="G37" i="7"/>
  <c r="G37" i="10" s="1"/>
  <c r="G37" i="12" s="1"/>
  <c r="G37" i="6"/>
  <c r="G36" i="22"/>
  <c r="G36" i="7"/>
  <c r="G36" i="10" s="1"/>
  <c r="G36" i="12" s="1"/>
  <c r="G36" i="6"/>
  <c r="G191" i="2"/>
  <c r="G233" i="7"/>
  <c r="G233" i="10" s="1"/>
  <c r="G233" i="22"/>
  <c r="G233" i="6"/>
  <c r="G257" i="7"/>
  <c r="G257" i="10" s="1"/>
  <c r="G257" i="12" s="1"/>
  <c r="G257" i="22"/>
  <c r="G257" i="6"/>
  <c r="G31" i="22"/>
  <c r="G31" i="7"/>
  <c r="G31" i="10" s="1"/>
  <c r="G31" i="12" s="1"/>
  <c r="G31" i="6"/>
  <c r="G286" i="22"/>
  <c r="G28" i="22"/>
  <c r="G28" i="7"/>
  <c r="G28" i="10" s="1"/>
  <c r="G28" i="12" s="1"/>
  <c r="G28" i="6"/>
  <c r="G27" i="22"/>
  <c r="G27" i="7"/>
  <c r="G27" i="10" s="1"/>
  <c r="G27" i="12" s="1"/>
  <c r="G27" i="6"/>
  <c r="G25" i="22"/>
  <c r="G25" i="7"/>
  <c r="G25" i="10" s="1"/>
  <c r="G25" i="12" s="1"/>
  <c r="G25" i="6"/>
  <c r="G23" i="7"/>
  <c r="G23" i="10" s="1"/>
  <c r="G23" i="12" s="1"/>
  <c r="G23" i="22"/>
  <c r="G23" i="6"/>
  <c r="G22" i="22"/>
  <c r="G22" i="7"/>
  <c r="G22" i="10" s="1"/>
  <c r="G22" i="12" s="1"/>
  <c r="G22" i="6"/>
  <c r="G21" i="22"/>
  <c r="G21" i="7"/>
  <c r="G21" i="10" s="1"/>
  <c r="G21" i="12" s="1"/>
  <c r="G21" i="6"/>
  <c r="G7" i="22"/>
  <c r="G7" i="7"/>
  <c r="G7" i="10" s="1"/>
  <c r="G7" i="12" s="1"/>
  <c r="G7" i="6"/>
  <c r="G17" i="22"/>
  <c r="G18" i="22"/>
  <c r="G6" i="7"/>
  <c r="G6" i="10" s="1"/>
  <c r="G6" i="12" s="1"/>
  <c r="G6" i="22"/>
  <c r="G6" i="6"/>
  <c r="G236" i="22"/>
  <c r="G241" i="22"/>
  <c r="G237" i="22"/>
  <c r="G242" i="22"/>
  <c r="G234" i="22"/>
  <c r="G238" i="22"/>
  <c r="G265" i="22"/>
  <c r="G235" i="22"/>
  <c r="G240" i="22"/>
  <c r="G129" i="22"/>
  <c r="I182" i="20"/>
  <c r="I182" i="8"/>
  <c r="I182" i="11" s="1"/>
  <c r="I182" i="13" s="1"/>
  <c r="I182" i="19"/>
  <c r="H181" i="8"/>
  <c r="H181" i="20"/>
  <c r="K180" i="8"/>
  <c r="K180" i="11" s="1"/>
  <c r="K180" i="13" s="1"/>
  <c r="K180" i="19"/>
  <c r="K180" i="20"/>
  <c r="F179" i="20"/>
  <c r="F179" i="8"/>
  <c r="E178" i="20"/>
  <c r="E178" i="8"/>
  <c r="E178" i="11" s="1"/>
  <c r="E178" i="13" s="1"/>
  <c r="D177" i="20"/>
  <c r="D177" i="8"/>
  <c r="D177" i="11" s="1"/>
  <c r="D177" i="13" s="1"/>
  <c r="F176" i="8"/>
  <c r="F176" i="11" s="1"/>
  <c r="F176" i="13" s="1"/>
  <c r="F176" i="20"/>
  <c r="E175" i="20"/>
  <c r="E175" i="8"/>
  <c r="F277" i="20"/>
  <c r="F277" i="8"/>
  <c r="F277" i="11" s="1"/>
  <c r="F277" i="13" s="1"/>
  <c r="E228" i="20"/>
  <c r="E228" i="8"/>
  <c r="E228" i="11" s="1"/>
  <c r="E228" i="13" s="1"/>
  <c r="K127" i="20"/>
  <c r="K127" i="8"/>
  <c r="K127" i="19"/>
  <c r="F126" i="8"/>
  <c r="F126" i="20"/>
  <c r="D253" i="8"/>
  <c r="D253" i="11" s="1"/>
  <c r="D253" i="13" s="1"/>
  <c r="D253" i="20"/>
  <c r="J251" i="19"/>
  <c r="J251" i="20"/>
  <c r="J251" i="8"/>
  <c r="I250" i="19"/>
  <c r="I250" i="20"/>
  <c r="I250" i="8"/>
  <c r="H249" i="20"/>
  <c r="H249" i="8"/>
  <c r="H249" i="11" s="1"/>
  <c r="H249" i="13" s="1"/>
  <c r="K293" i="6"/>
  <c r="F247" i="8"/>
  <c r="F247" i="11" s="1"/>
  <c r="F247" i="13" s="1"/>
  <c r="F247" i="20"/>
  <c r="E192" i="3"/>
  <c r="J192" i="24" s="1"/>
  <c r="AF192" i="24" s="1"/>
  <c r="E246" i="20"/>
  <c r="E246" i="8"/>
  <c r="E246" i="11" s="1"/>
  <c r="E192" i="11" s="1"/>
  <c r="D117" i="8"/>
  <c r="D117" i="20"/>
  <c r="G116" i="20"/>
  <c r="G116" i="8"/>
  <c r="I274" i="19"/>
  <c r="I274" i="20"/>
  <c r="I274" i="8"/>
  <c r="I274" i="11" s="1"/>
  <c r="I274" i="13" s="1"/>
  <c r="K112" i="20"/>
  <c r="K112" i="8"/>
  <c r="K112" i="11" s="1"/>
  <c r="K112" i="13" s="1"/>
  <c r="K112" i="19"/>
  <c r="F111" i="8"/>
  <c r="F111" i="20"/>
  <c r="J110" i="24"/>
  <c r="AF110" i="24" s="1"/>
  <c r="D273" i="20"/>
  <c r="D273" i="8"/>
  <c r="D273" i="11" s="1"/>
  <c r="D273" i="13" s="1"/>
  <c r="G108" i="20"/>
  <c r="G108" i="8"/>
  <c r="I106" i="20"/>
  <c r="I106" i="8"/>
  <c r="I106" i="11" s="1"/>
  <c r="I106" i="13" s="1"/>
  <c r="I106" i="19"/>
  <c r="H105" i="8"/>
  <c r="H105" i="20"/>
  <c r="K104" i="8"/>
  <c r="K104" i="11" s="1"/>
  <c r="K104" i="13" s="1"/>
  <c r="K104" i="19"/>
  <c r="K104" i="20"/>
  <c r="F103" i="20"/>
  <c r="F103" i="8"/>
  <c r="F103" i="11" s="1"/>
  <c r="F103" i="13" s="1"/>
  <c r="D102" i="20"/>
  <c r="D102" i="8"/>
  <c r="D102" i="11" s="1"/>
  <c r="D102" i="13" s="1"/>
  <c r="F101" i="20"/>
  <c r="F101" i="8"/>
  <c r="F101" i="11" s="1"/>
  <c r="F101" i="13" s="1"/>
  <c r="F99" i="8"/>
  <c r="F99" i="20"/>
  <c r="D98" i="8"/>
  <c r="D98" i="11" s="1"/>
  <c r="D98" i="13" s="1"/>
  <c r="D98" i="20"/>
  <c r="I272" i="19"/>
  <c r="I272" i="20"/>
  <c r="I272" i="8"/>
  <c r="I272" i="11" s="1"/>
  <c r="I272" i="13" s="1"/>
  <c r="J69" i="24"/>
  <c r="H68" i="20"/>
  <c r="H68" i="8"/>
  <c r="K67" i="20"/>
  <c r="K67" i="8"/>
  <c r="K67" i="11" s="1"/>
  <c r="K67" i="13" s="1"/>
  <c r="K67" i="19"/>
  <c r="F66" i="8"/>
  <c r="F66" i="20"/>
  <c r="E261" i="8"/>
  <c r="E261" i="11" s="1"/>
  <c r="E261" i="13" s="1"/>
  <c r="E261" i="20"/>
  <c r="D64" i="20"/>
  <c r="D64" i="8"/>
  <c r="G63" i="20"/>
  <c r="G63" i="8"/>
  <c r="J62" i="20"/>
  <c r="J62" i="8"/>
  <c r="J62" i="19"/>
  <c r="I61" i="20"/>
  <c r="I61" i="8"/>
  <c r="I61" i="11" s="1"/>
  <c r="I61" i="13" s="1"/>
  <c r="I61" i="19"/>
  <c r="K59" i="20"/>
  <c r="K59" i="8"/>
  <c r="K59" i="11" s="1"/>
  <c r="K59" i="13" s="1"/>
  <c r="K59" i="19"/>
  <c r="F58" i="8"/>
  <c r="F58" i="11" s="1"/>
  <c r="F58" i="13" s="1"/>
  <c r="F58" i="20"/>
  <c r="E57" i="20"/>
  <c r="E57" i="8"/>
  <c r="E57" i="11" s="1"/>
  <c r="E57" i="13" s="1"/>
  <c r="D56" i="20"/>
  <c r="D56" i="8"/>
  <c r="G55" i="20"/>
  <c r="G55" i="8"/>
  <c r="J54" i="20"/>
  <c r="J54" i="8"/>
  <c r="J54" i="19"/>
  <c r="K270" i="20"/>
  <c r="K270" i="8"/>
  <c r="K270" i="19"/>
  <c r="I268" i="20"/>
  <c r="I268" i="8"/>
  <c r="I268" i="11" s="1"/>
  <c r="I268" i="13" s="1"/>
  <c r="I268" i="19"/>
  <c r="H267" i="8"/>
  <c r="H267" i="11" s="1"/>
  <c r="H267" i="20"/>
  <c r="K256" i="8"/>
  <c r="K256" i="11" s="1"/>
  <c r="K256" i="19"/>
  <c r="K193" i="3"/>
  <c r="K256" i="20"/>
  <c r="G193" i="3"/>
  <c r="G256" i="8"/>
  <c r="G256" i="11" s="1"/>
  <c r="G256" i="20"/>
  <c r="D25" i="8"/>
  <c r="D25" i="11" s="1"/>
  <c r="D25" i="13" s="1"/>
  <c r="D25" i="20"/>
  <c r="G7" i="20"/>
  <c r="G7" i="8"/>
  <c r="J6" i="19"/>
  <c r="J18" i="20"/>
  <c r="J6" i="8"/>
  <c r="J6" i="20"/>
  <c r="J17" i="20"/>
  <c r="J234" i="20"/>
  <c r="J235" i="20"/>
  <c r="J236" i="20"/>
  <c r="J237" i="20"/>
  <c r="J238" i="20"/>
  <c r="J240" i="20"/>
  <c r="J241" i="20"/>
  <c r="J242" i="20"/>
  <c r="J265" i="20"/>
  <c r="J129" i="20"/>
  <c r="K21" i="19"/>
  <c r="K21" i="20"/>
  <c r="K21" i="8"/>
  <c r="K21" i="11" s="1"/>
  <c r="K21" i="13" s="1"/>
  <c r="E17" i="20"/>
  <c r="E18" i="20"/>
  <c r="E6" i="20"/>
  <c r="E6" i="8"/>
  <c r="E6" i="11" s="1"/>
  <c r="E6" i="13" s="1"/>
  <c r="E236" i="20"/>
  <c r="E241" i="20"/>
  <c r="E235" i="20"/>
  <c r="E240" i="20"/>
  <c r="E234" i="20"/>
  <c r="E238" i="20"/>
  <c r="E265" i="20"/>
  <c r="E237" i="20"/>
  <c r="E242" i="20"/>
  <c r="E129" i="20"/>
  <c r="J72" i="20"/>
  <c r="J72" i="8"/>
  <c r="J72" i="19"/>
  <c r="D62" i="8"/>
  <c r="D62" i="20"/>
  <c r="G61" i="8"/>
  <c r="G61" i="20"/>
  <c r="I45" i="8"/>
  <c r="I45" i="19"/>
  <c r="I45" i="20"/>
  <c r="I41" i="8"/>
  <c r="I41" i="19"/>
  <c r="I41" i="20"/>
  <c r="G39" i="20"/>
  <c r="G39" i="8"/>
  <c r="F38" i="20"/>
  <c r="F38" i="8"/>
  <c r="H27" i="8"/>
  <c r="H27" i="11" s="1"/>
  <c r="H27" i="13" s="1"/>
  <c r="H27" i="20"/>
  <c r="I284" i="6"/>
  <c r="D6" i="20"/>
  <c r="D6" i="8"/>
  <c r="D17" i="20"/>
  <c r="D18" i="20"/>
  <c r="D234" i="20"/>
  <c r="D236" i="20"/>
  <c r="D238" i="20"/>
  <c r="D241" i="20"/>
  <c r="D265" i="20"/>
  <c r="D235" i="20"/>
  <c r="D237" i="20"/>
  <c r="D240" i="20"/>
  <c r="D242" i="20"/>
  <c r="D129" i="20"/>
  <c r="G233" i="8"/>
  <c r="G233" i="20"/>
  <c r="G191" i="3"/>
  <c r="H28" i="20"/>
  <c r="H28" i="8"/>
  <c r="F22" i="20"/>
  <c r="F22" i="8"/>
  <c r="K6" i="20"/>
  <c r="K6" i="8"/>
  <c r="K17" i="20"/>
  <c r="K18" i="20"/>
  <c r="K6" i="19"/>
  <c r="K236" i="20"/>
  <c r="K234" i="20"/>
  <c r="K235" i="20"/>
  <c r="K237" i="20"/>
  <c r="K238" i="20"/>
  <c r="K240" i="20"/>
  <c r="K241" i="20"/>
  <c r="K242" i="20"/>
  <c r="K265" i="20"/>
  <c r="K129" i="20"/>
  <c r="J182" i="22"/>
  <c r="J182" i="7"/>
  <c r="J182" i="10" s="1"/>
  <c r="J182" i="12" s="1"/>
  <c r="J182" i="6"/>
  <c r="J181" i="22"/>
  <c r="J181" i="7"/>
  <c r="J181" i="10" s="1"/>
  <c r="J181" i="12" s="1"/>
  <c r="J181" i="6"/>
  <c r="J180" i="22"/>
  <c r="J180" i="7"/>
  <c r="J180" i="10" s="1"/>
  <c r="J180" i="12" s="1"/>
  <c r="J180" i="6"/>
  <c r="J179" i="22"/>
  <c r="J179" i="7"/>
  <c r="J179" i="10" s="1"/>
  <c r="J179" i="12" s="1"/>
  <c r="J179" i="6"/>
  <c r="J178" i="22"/>
  <c r="J178" i="7"/>
  <c r="J178" i="10" s="1"/>
  <c r="J178" i="12" s="1"/>
  <c r="J178" i="6"/>
  <c r="J177" i="22"/>
  <c r="J177" i="7"/>
  <c r="J177" i="10" s="1"/>
  <c r="J177" i="12" s="1"/>
  <c r="J177" i="6"/>
  <c r="J176" i="22"/>
  <c r="J176" i="7"/>
  <c r="J176" i="10" s="1"/>
  <c r="J176" i="12" s="1"/>
  <c r="J176" i="6"/>
  <c r="J175" i="22"/>
  <c r="J175" i="7"/>
  <c r="J175" i="10" s="1"/>
  <c r="J175" i="12" s="1"/>
  <c r="J175" i="6"/>
  <c r="J173" i="22"/>
  <c r="J173" i="7"/>
  <c r="J173" i="10" s="1"/>
  <c r="J173" i="12" s="1"/>
  <c r="J173" i="6"/>
  <c r="J172" i="22"/>
  <c r="J172" i="7"/>
  <c r="J172" i="10" s="1"/>
  <c r="J172" i="12" s="1"/>
  <c r="J172" i="6"/>
  <c r="J171" i="22"/>
  <c r="J171" i="7"/>
  <c r="J171" i="10" s="1"/>
  <c r="J171" i="12" s="1"/>
  <c r="J171" i="6"/>
  <c r="J170" i="22"/>
  <c r="J170" i="7"/>
  <c r="J170" i="10" s="1"/>
  <c r="J170" i="12" s="1"/>
  <c r="J170" i="6"/>
  <c r="J301" i="22"/>
  <c r="J168" i="22"/>
  <c r="J168" i="7"/>
  <c r="J168" i="10" s="1"/>
  <c r="J168" i="12" s="1"/>
  <c r="J168" i="6"/>
  <c r="J167" i="22"/>
  <c r="J167" i="7"/>
  <c r="J167" i="10" s="1"/>
  <c r="J167" i="12" s="1"/>
  <c r="J167" i="6"/>
  <c r="J165" i="22"/>
  <c r="J165" i="7"/>
  <c r="J165" i="10" s="1"/>
  <c r="J165" i="12" s="1"/>
  <c r="J165" i="6"/>
  <c r="J164" i="22"/>
  <c r="J164" i="7"/>
  <c r="J164" i="10" s="1"/>
  <c r="J164" i="12" s="1"/>
  <c r="J164" i="6"/>
  <c r="J163" i="22"/>
  <c r="J163" i="7"/>
  <c r="J163" i="10" s="1"/>
  <c r="J163" i="12" s="1"/>
  <c r="J163" i="6"/>
  <c r="J300" i="22"/>
  <c r="J161" i="22"/>
  <c r="J161" i="7"/>
  <c r="J161" i="10" s="1"/>
  <c r="J161" i="12" s="1"/>
  <c r="J161" i="6"/>
  <c r="J160" i="22"/>
  <c r="J160" i="7"/>
  <c r="J160" i="10" s="1"/>
  <c r="J160" i="12" s="1"/>
  <c r="J160" i="6"/>
  <c r="J299" i="22"/>
  <c r="J298" i="22"/>
  <c r="J225" i="7"/>
  <c r="J225" i="10" s="1"/>
  <c r="J225" i="12" s="1"/>
  <c r="J225" i="22"/>
  <c r="J225" i="6"/>
  <c r="J154" i="22"/>
  <c r="J154" i="7"/>
  <c r="J154" i="10" s="1"/>
  <c r="J154" i="12" s="1"/>
  <c r="J154" i="6"/>
  <c r="J153" i="22"/>
  <c r="J153" i="7"/>
  <c r="J153" i="10" s="1"/>
  <c r="J153" i="12" s="1"/>
  <c r="J153" i="6"/>
  <c r="J152" i="22"/>
  <c r="J152" i="7"/>
  <c r="J152" i="10" s="1"/>
  <c r="J152" i="12" s="1"/>
  <c r="J152" i="6"/>
  <c r="J151" i="22"/>
  <c r="J151" i="7"/>
  <c r="J151" i="10" s="1"/>
  <c r="J151" i="12" s="1"/>
  <c r="J151" i="6"/>
  <c r="J149" i="22"/>
  <c r="J149" i="7"/>
  <c r="J149" i="10" s="1"/>
  <c r="J149" i="12" s="1"/>
  <c r="J149" i="6"/>
  <c r="J148" i="22"/>
  <c r="J148" i="7"/>
  <c r="J148" i="10" s="1"/>
  <c r="J148" i="12" s="1"/>
  <c r="J148" i="6"/>
  <c r="J147" i="22"/>
  <c r="J147" i="7"/>
  <c r="J147" i="10" s="1"/>
  <c r="J147" i="12" s="1"/>
  <c r="J147" i="6"/>
  <c r="J146" i="22"/>
  <c r="J146" i="7"/>
  <c r="J146" i="10" s="1"/>
  <c r="J146" i="12" s="1"/>
  <c r="J146" i="6"/>
  <c r="J145" i="22"/>
  <c r="J145" i="7"/>
  <c r="J145" i="10" s="1"/>
  <c r="J145" i="12" s="1"/>
  <c r="J145" i="6"/>
  <c r="J144" i="22"/>
  <c r="J144" i="7"/>
  <c r="J144" i="10" s="1"/>
  <c r="J144" i="12" s="1"/>
  <c r="J144" i="6"/>
  <c r="J143" i="22"/>
  <c r="J143" i="7"/>
  <c r="J143" i="10" s="1"/>
  <c r="J143" i="12" s="1"/>
  <c r="J143" i="6"/>
  <c r="J142" i="22"/>
  <c r="J142" i="7"/>
  <c r="J142" i="10" s="1"/>
  <c r="J142" i="12" s="1"/>
  <c r="J142" i="6"/>
  <c r="J263" i="7"/>
  <c r="J263" i="10" s="1"/>
  <c r="J263" i="12" s="1"/>
  <c r="J263" i="22"/>
  <c r="J263" i="6"/>
  <c r="J140" i="22"/>
  <c r="J140" i="7"/>
  <c r="J140" i="10" s="1"/>
  <c r="J140" i="12" s="1"/>
  <c r="J140" i="6"/>
  <c r="J276" i="7"/>
  <c r="J276" i="10" s="1"/>
  <c r="J276" i="12" s="1"/>
  <c r="J276" i="22"/>
  <c r="J276" i="6"/>
  <c r="J218" i="5"/>
  <c r="J210" i="5"/>
  <c r="J212" i="5"/>
  <c r="J136" i="22"/>
  <c r="J136" i="7"/>
  <c r="J136" i="10" s="1"/>
  <c r="J136" i="12" s="1"/>
  <c r="J136" i="6"/>
  <c r="J135" i="22"/>
  <c r="J135" i="7"/>
  <c r="J135" i="10" s="1"/>
  <c r="J135" i="12" s="1"/>
  <c r="J135" i="6"/>
  <c r="J134" i="5"/>
  <c r="J297" i="22"/>
  <c r="J133" i="22"/>
  <c r="J133" i="7"/>
  <c r="J133" i="10" s="1"/>
  <c r="J133" i="12" s="1"/>
  <c r="J133" i="6"/>
  <c r="J132" i="22"/>
  <c r="J132" i="7"/>
  <c r="J132" i="10" s="1"/>
  <c r="J132" i="12" s="1"/>
  <c r="J132" i="6"/>
  <c r="J131" i="22"/>
  <c r="J131" i="7"/>
  <c r="J131" i="10" s="1"/>
  <c r="J131" i="12" s="1"/>
  <c r="J131" i="6"/>
  <c r="J128" i="22"/>
  <c r="J128" i="7"/>
  <c r="J128" i="10" s="1"/>
  <c r="J128" i="12" s="1"/>
  <c r="J128" i="6"/>
  <c r="J127" i="22"/>
  <c r="J127" i="7"/>
  <c r="J127" i="10" s="1"/>
  <c r="J127" i="12" s="1"/>
  <c r="J127" i="6"/>
  <c r="J126" i="22"/>
  <c r="J126" i="7"/>
  <c r="J126" i="10" s="1"/>
  <c r="J126" i="12" s="1"/>
  <c r="J126" i="6"/>
  <c r="J253" i="7"/>
  <c r="J253" i="10" s="1"/>
  <c r="J253" i="12" s="1"/>
  <c r="J253" i="22"/>
  <c r="J253" i="6"/>
  <c r="J294" i="22"/>
  <c r="J252" i="5"/>
  <c r="J251" i="7"/>
  <c r="J251" i="10" s="1"/>
  <c r="J251" i="12" s="1"/>
  <c r="J251" i="22"/>
  <c r="J251" i="6"/>
  <c r="J249" i="7"/>
  <c r="J249" i="10" s="1"/>
  <c r="J249" i="12" s="1"/>
  <c r="J249" i="22"/>
  <c r="J249" i="6"/>
  <c r="J293" i="22"/>
  <c r="J248" i="5"/>
  <c r="J247" i="7"/>
  <c r="J247" i="10" s="1"/>
  <c r="J247" i="12" s="1"/>
  <c r="J247" i="22"/>
  <c r="J247" i="6"/>
  <c r="J192" i="2"/>
  <c r="J192" i="22" s="1"/>
  <c r="J246" i="7"/>
  <c r="J246" i="10" s="1"/>
  <c r="J246" i="22"/>
  <c r="J246" i="6"/>
  <c r="J117" i="22"/>
  <c r="J117" i="7"/>
  <c r="J117" i="10" s="1"/>
  <c r="J117" i="12" s="1"/>
  <c r="J117" i="6"/>
  <c r="J116" i="22"/>
  <c r="J116" i="7"/>
  <c r="J116" i="10" s="1"/>
  <c r="J116" i="12" s="1"/>
  <c r="J116" i="6"/>
  <c r="J292" i="22"/>
  <c r="J274" i="7"/>
  <c r="J274" i="10" s="1"/>
  <c r="J274" i="12" s="1"/>
  <c r="J274" i="22"/>
  <c r="J274" i="6"/>
  <c r="J291" i="22"/>
  <c r="J112" i="22"/>
  <c r="J112" i="7"/>
  <c r="J112" i="10" s="1"/>
  <c r="J112" i="12" s="1"/>
  <c r="J112" i="6"/>
  <c r="J111" i="22"/>
  <c r="J111" i="7"/>
  <c r="J111" i="10" s="1"/>
  <c r="J111" i="12" s="1"/>
  <c r="J111" i="6"/>
  <c r="J110" i="5"/>
  <c r="J290" i="22"/>
  <c r="J273" i="7"/>
  <c r="J273" i="10" s="1"/>
  <c r="J273" i="12" s="1"/>
  <c r="J273" i="22"/>
  <c r="J273" i="6"/>
  <c r="J108" i="22"/>
  <c r="J108" i="7"/>
  <c r="J108" i="10" s="1"/>
  <c r="J108" i="12" s="1"/>
  <c r="J108" i="6"/>
  <c r="J289" i="22"/>
  <c r="J106" i="22"/>
  <c r="J106" i="7"/>
  <c r="J106" i="10" s="1"/>
  <c r="J106" i="12" s="1"/>
  <c r="J106" i="6"/>
  <c r="J105" i="22"/>
  <c r="J105" i="7"/>
  <c r="J105" i="10" s="1"/>
  <c r="J105" i="12" s="1"/>
  <c r="J105" i="6"/>
  <c r="J104" i="22"/>
  <c r="J104" i="7"/>
  <c r="J104" i="10" s="1"/>
  <c r="J104" i="12" s="1"/>
  <c r="J104" i="6"/>
  <c r="J103" i="22"/>
  <c r="J103" i="7"/>
  <c r="J103" i="10" s="1"/>
  <c r="J103" i="12" s="1"/>
  <c r="J103" i="6"/>
  <c r="J102" i="22"/>
  <c r="J102" i="7"/>
  <c r="J102" i="10" s="1"/>
  <c r="J102" i="12" s="1"/>
  <c r="J102" i="6"/>
  <c r="J101" i="22"/>
  <c r="J101" i="7"/>
  <c r="J101" i="10" s="1"/>
  <c r="J101" i="12" s="1"/>
  <c r="J101" i="6"/>
  <c r="J99" i="22"/>
  <c r="J99" i="7"/>
  <c r="J99" i="10" s="1"/>
  <c r="J99" i="12" s="1"/>
  <c r="J99" i="6"/>
  <c r="J98" i="22"/>
  <c r="J98" i="7"/>
  <c r="J98" i="10" s="1"/>
  <c r="J98" i="12" s="1"/>
  <c r="J98" i="6"/>
  <c r="J96" i="22"/>
  <c r="J96" i="7"/>
  <c r="J96" i="10" s="1"/>
  <c r="J96" i="12" s="1"/>
  <c r="J96" i="6"/>
  <c r="J95" i="22"/>
  <c r="J95" i="7"/>
  <c r="J95" i="10" s="1"/>
  <c r="J95" i="12" s="1"/>
  <c r="J95" i="6"/>
  <c r="J94" i="22"/>
  <c r="J94" i="7"/>
  <c r="J94" i="10" s="1"/>
  <c r="J94" i="12" s="1"/>
  <c r="J94" i="6"/>
  <c r="J93" i="22"/>
  <c r="J93" i="7"/>
  <c r="J93" i="10" s="1"/>
  <c r="J93" i="12" s="1"/>
  <c r="J93" i="6"/>
  <c r="J92" i="22"/>
  <c r="J92" i="7"/>
  <c r="J92" i="10" s="1"/>
  <c r="J92" i="12" s="1"/>
  <c r="J92" i="6"/>
  <c r="J91" i="5"/>
  <c r="J288" i="22"/>
  <c r="J90" i="22"/>
  <c r="J90" i="7"/>
  <c r="J90" i="10" s="1"/>
  <c r="J90" i="12" s="1"/>
  <c r="J90" i="6"/>
  <c r="J89" i="22"/>
  <c r="J89" i="7"/>
  <c r="J89" i="10" s="1"/>
  <c r="J89" i="12" s="1"/>
  <c r="J89" i="6"/>
  <c r="J88" i="22"/>
  <c r="J88" i="7"/>
  <c r="J88" i="10" s="1"/>
  <c r="J88" i="12" s="1"/>
  <c r="J88" i="6"/>
  <c r="J244" i="7"/>
  <c r="J244" i="10" s="1"/>
  <c r="J244" i="12" s="1"/>
  <c r="J244" i="22"/>
  <c r="J244" i="6"/>
  <c r="J86" i="22"/>
  <c r="J86" i="7"/>
  <c r="J86" i="10" s="1"/>
  <c r="J86" i="12" s="1"/>
  <c r="J86" i="6"/>
  <c r="J85" i="22"/>
  <c r="J85" i="7"/>
  <c r="J85" i="10" s="1"/>
  <c r="J85" i="12" s="1"/>
  <c r="J85" i="6"/>
  <c r="J84" i="22"/>
  <c r="J84" i="7"/>
  <c r="J84" i="10" s="1"/>
  <c r="J84" i="12" s="1"/>
  <c r="J84" i="6"/>
  <c r="J83" i="22"/>
  <c r="J83" i="7"/>
  <c r="J83" i="10" s="1"/>
  <c r="J83" i="12" s="1"/>
  <c r="J83" i="6"/>
  <c r="J82" i="22"/>
  <c r="J82" i="7"/>
  <c r="J82" i="10" s="1"/>
  <c r="J82" i="12" s="1"/>
  <c r="J82" i="6"/>
  <c r="J81" i="22"/>
  <c r="J81" i="7"/>
  <c r="J81" i="10" s="1"/>
  <c r="J81" i="12" s="1"/>
  <c r="J81" i="6"/>
  <c r="J80" i="22"/>
  <c r="J80" i="7"/>
  <c r="J80" i="10" s="1"/>
  <c r="J80" i="12" s="1"/>
  <c r="J80" i="6"/>
  <c r="J79" i="22"/>
  <c r="J79" i="7"/>
  <c r="J79" i="10" s="1"/>
  <c r="J79" i="12" s="1"/>
  <c r="J79" i="6"/>
  <c r="J78" i="22"/>
  <c r="J78" i="7"/>
  <c r="J78" i="10" s="1"/>
  <c r="J78" i="12" s="1"/>
  <c r="J78" i="6"/>
  <c r="J77" i="22"/>
  <c r="J77" i="7"/>
  <c r="J77" i="10" s="1"/>
  <c r="J77" i="12" s="1"/>
  <c r="J77" i="6"/>
  <c r="J76" i="22"/>
  <c r="J76" i="7"/>
  <c r="J76" i="10" s="1"/>
  <c r="J76" i="12" s="1"/>
  <c r="J76" i="6"/>
  <c r="J75" i="22"/>
  <c r="J75" i="7"/>
  <c r="J75" i="10" s="1"/>
  <c r="J75" i="12" s="1"/>
  <c r="J75" i="6"/>
  <c r="J74" i="22"/>
  <c r="J74" i="7"/>
  <c r="J74" i="10" s="1"/>
  <c r="J74" i="12" s="1"/>
  <c r="J74" i="6"/>
  <c r="J73" i="22"/>
  <c r="J73" i="7"/>
  <c r="J73" i="10" s="1"/>
  <c r="J73" i="12" s="1"/>
  <c r="J73" i="6"/>
  <c r="J72" i="22"/>
  <c r="J72" i="7"/>
  <c r="J72" i="10" s="1"/>
  <c r="J72" i="12" s="1"/>
  <c r="J72" i="6"/>
  <c r="J71" i="22"/>
  <c r="J71" i="7"/>
  <c r="J71" i="10" s="1"/>
  <c r="J71" i="12" s="1"/>
  <c r="J71" i="6"/>
  <c r="J70" i="22"/>
  <c r="J70" i="7"/>
  <c r="J70" i="10" s="1"/>
  <c r="J70" i="12" s="1"/>
  <c r="J70" i="6"/>
  <c r="J68" i="22"/>
  <c r="J68" i="7"/>
  <c r="J68" i="10" s="1"/>
  <c r="J68" i="12" s="1"/>
  <c r="J68" i="6"/>
  <c r="J67" i="22"/>
  <c r="J67" i="7"/>
  <c r="J67" i="10" s="1"/>
  <c r="J67" i="12" s="1"/>
  <c r="J67" i="6"/>
  <c r="J66" i="22"/>
  <c r="J66" i="7"/>
  <c r="J66" i="10" s="1"/>
  <c r="J66" i="12" s="1"/>
  <c r="J66" i="6"/>
  <c r="J261" i="7"/>
  <c r="J261" i="10" s="1"/>
  <c r="J261" i="12" s="1"/>
  <c r="J261" i="22"/>
  <c r="J261" i="6"/>
  <c r="J64" i="22"/>
  <c r="J64" i="7"/>
  <c r="J64" i="10" s="1"/>
  <c r="J64" i="12" s="1"/>
  <c r="J64" i="6"/>
  <c r="J63" i="22"/>
  <c r="J63" i="7"/>
  <c r="J63" i="10" s="1"/>
  <c r="J63" i="12" s="1"/>
  <c r="J63" i="6"/>
  <c r="J62" i="22"/>
  <c r="J62" i="7"/>
  <c r="J62" i="10" s="1"/>
  <c r="J62" i="12" s="1"/>
  <c r="J62" i="6"/>
  <c r="J61" i="22"/>
  <c r="J61" i="7"/>
  <c r="J61" i="10" s="1"/>
  <c r="J61" i="12" s="1"/>
  <c r="J61" i="6"/>
  <c r="J206" i="5"/>
  <c r="J202" i="5"/>
  <c r="J203" i="5"/>
  <c r="J59" i="22"/>
  <c r="J59" i="7"/>
  <c r="J59" i="10" s="1"/>
  <c r="J59" i="12" s="1"/>
  <c r="J59" i="6"/>
  <c r="J58" i="22"/>
  <c r="J58" i="7"/>
  <c r="J58" i="10" s="1"/>
  <c r="J58" i="12" s="1"/>
  <c r="J58" i="6"/>
  <c r="J57" i="22"/>
  <c r="J57" i="7"/>
  <c r="J57" i="10" s="1"/>
  <c r="J57" i="12" s="1"/>
  <c r="J57" i="6"/>
  <c r="J56" i="22"/>
  <c r="J56" i="7"/>
  <c r="J56" i="10" s="1"/>
  <c r="J56" i="12" s="1"/>
  <c r="J56" i="6"/>
  <c r="J55" i="22"/>
  <c r="J55" i="7"/>
  <c r="J55" i="10" s="1"/>
  <c r="J55" i="12" s="1"/>
  <c r="J55" i="6"/>
  <c r="J54" i="22"/>
  <c r="J54" i="7"/>
  <c r="J54" i="10" s="1"/>
  <c r="J54" i="12" s="1"/>
  <c r="J54" i="6"/>
  <c r="J270" i="7"/>
  <c r="J270" i="10" s="1"/>
  <c r="J270" i="12" s="1"/>
  <c r="J270" i="22"/>
  <c r="J270" i="6"/>
  <c r="J268" i="7"/>
  <c r="J268" i="10" s="1"/>
  <c r="J268" i="12" s="1"/>
  <c r="J268" i="22"/>
  <c r="J268" i="6"/>
  <c r="J267" i="7"/>
  <c r="J267" i="10" s="1"/>
  <c r="J267" i="22"/>
  <c r="J267" i="6"/>
  <c r="J48" i="22"/>
  <c r="J48" i="7"/>
  <c r="J48" i="10" s="1"/>
  <c r="J48" i="12" s="1"/>
  <c r="J48" i="6"/>
  <c r="J47" i="22"/>
  <c r="J47" i="7"/>
  <c r="J47" i="10" s="1"/>
  <c r="J47" i="12" s="1"/>
  <c r="J47" i="6"/>
  <c r="J46" i="22"/>
  <c r="J46" i="7"/>
  <c r="J46" i="10" s="1"/>
  <c r="J46" i="12" s="1"/>
  <c r="J46" i="6"/>
  <c r="J45" i="22"/>
  <c r="J45" i="7"/>
  <c r="J45" i="10" s="1"/>
  <c r="J45" i="12" s="1"/>
  <c r="J45" i="6"/>
  <c r="J44" i="22"/>
  <c r="J44" i="7"/>
  <c r="J44" i="10" s="1"/>
  <c r="J44" i="12" s="1"/>
  <c r="J44" i="6"/>
  <c r="J43" i="22"/>
  <c r="J43" i="7"/>
  <c r="J43" i="10" s="1"/>
  <c r="J43" i="12" s="1"/>
  <c r="J43" i="6"/>
  <c r="J259" i="7"/>
  <c r="J259" i="10" s="1"/>
  <c r="J259" i="22"/>
  <c r="J259" i="6"/>
  <c r="J41" i="22"/>
  <c r="J41" i="7"/>
  <c r="J41" i="10" s="1"/>
  <c r="J41" i="12" s="1"/>
  <c r="J41" i="6"/>
  <c r="J40" i="22"/>
  <c r="J40" i="7"/>
  <c r="J40" i="10" s="1"/>
  <c r="J40" i="12" s="1"/>
  <c r="J40" i="6"/>
  <c r="J39" i="22"/>
  <c r="J39" i="7"/>
  <c r="J39" i="10" s="1"/>
  <c r="J39" i="12" s="1"/>
  <c r="J39" i="6"/>
  <c r="J38" i="22"/>
  <c r="J38" i="7"/>
  <c r="J38" i="10" s="1"/>
  <c r="J38" i="12" s="1"/>
  <c r="J38" i="6"/>
  <c r="J37" i="22"/>
  <c r="J37" i="7"/>
  <c r="J37" i="10" s="1"/>
  <c r="J37" i="12" s="1"/>
  <c r="J37" i="6"/>
  <c r="J36" i="22"/>
  <c r="J36" i="7"/>
  <c r="J36" i="10" s="1"/>
  <c r="J36" i="12" s="1"/>
  <c r="J36" i="6"/>
  <c r="J35" i="22"/>
  <c r="J35" i="7"/>
  <c r="J35" i="10" s="1"/>
  <c r="J35" i="12" s="1"/>
  <c r="J35" i="6"/>
  <c r="J191" i="2"/>
  <c r="J233" i="7"/>
  <c r="J233" i="10" s="1"/>
  <c r="J233" i="22"/>
  <c r="J233" i="6"/>
  <c r="J257" i="7"/>
  <c r="J257" i="10" s="1"/>
  <c r="J257" i="12" s="1"/>
  <c r="J257" i="22"/>
  <c r="J257" i="6"/>
  <c r="J31" i="22"/>
  <c r="J31" i="7"/>
  <c r="J31" i="10" s="1"/>
  <c r="J31" i="12" s="1"/>
  <c r="J31" i="6"/>
  <c r="J256" i="7"/>
  <c r="J256" i="10" s="1"/>
  <c r="J193" i="2"/>
  <c r="J256" i="22"/>
  <c r="J256" i="6"/>
  <c r="J286" i="22"/>
  <c r="J28" i="22"/>
  <c r="J28" i="7"/>
  <c r="J28" i="10" s="1"/>
  <c r="J28" i="12" s="1"/>
  <c r="J28" i="6"/>
  <c r="J27" i="22"/>
  <c r="J27" i="7"/>
  <c r="J27" i="10" s="1"/>
  <c r="J27" i="12" s="1"/>
  <c r="J27" i="6"/>
  <c r="J25" i="22"/>
  <c r="J25" i="7"/>
  <c r="J25" i="10" s="1"/>
  <c r="J25" i="12" s="1"/>
  <c r="J25" i="6"/>
  <c r="J23" i="22"/>
  <c r="J23" i="7"/>
  <c r="J23" i="10" s="1"/>
  <c r="J23" i="12" s="1"/>
  <c r="J23" i="6"/>
  <c r="J22" i="22"/>
  <c r="J22" i="7"/>
  <c r="J22" i="10" s="1"/>
  <c r="J22" i="12" s="1"/>
  <c r="J22" i="6"/>
  <c r="J21" i="22"/>
  <c r="J21" i="7"/>
  <c r="J21" i="10" s="1"/>
  <c r="J21" i="12" s="1"/>
  <c r="J21" i="6"/>
  <c r="R283" i="5"/>
  <c r="J19" i="5"/>
  <c r="J7" i="22"/>
  <c r="J7" i="7"/>
  <c r="J7" i="10" s="1"/>
  <c r="J7" i="12" s="1"/>
  <c r="J7" i="6"/>
  <c r="J17" i="22"/>
  <c r="J18" i="22"/>
  <c r="J6" i="7"/>
  <c r="J6" i="10" s="1"/>
  <c r="J6" i="12" s="1"/>
  <c r="J6" i="22"/>
  <c r="J6" i="6"/>
  <c r="J235" i="22"/>
  <c r="J240" i="22"/>
  <c r="J236" i="22"/>
  <c r="J241" i="22"/>
  <c r="J237" i="22"/>
  <c r="J242" i="22"/>
  <c r="J234" i="22"/>
  <c r="J238" i="22"/>
  <c r="J265" i="22"/>
  <c r="J129" i="22"/>
  <c r="I225" i="8"/>
  <c r="I225" i="19"/>
  <c r="I225" i="20"/>
  <c r="H190" i="3"/>
  <c r="H224" i="20"/>
  <c r="H224" i="8"/>
  <c r="H224" i="11" s="1"/>
  <c r="H190" i="11" s="1"/>
  <c r="G154" i="20"/>
  <c r="G154" i="8"/>
  <c r="I153" i="8"/>
  <c r="I153" i="11" s="1"/>
  <c r="I153" i="13" s="1"/>
  <c r="I153" i="19"/>
  <c r="I153" i="20"/>
  <c r="H152" i="20"/>
  <c r="H152" i="8"/>
  <c r="H152" i="11" s="1"/>
  <c r="H152" i="13" s="1"/>
  <c r="K151" i="19"/>
  <c r="K151" i="20"/>
  <c r="K151" i="8"/>
  <c r="F149" i="20"/>
  <c r="F149" i="8"/>
  <c r="F149" i="11" s="1"/>
  <c r="F149" i="13" s="1"/>
  <c r="E148" i="8"/>
  <c r="E148" i="20"/>
  <c r="G147" i="20"/>
  <c r="G147" i="8"/>
  <c r="J146" i="19"/>
  <c r="J146" i="20"/>
  <c r="J146" i="8"/>
  <c r="I145" i="19"/>
  <c r="I145" i="20"/>
  <c r="I145" i="8"/>
  <c r="H144" i="20"/>
  <c r="H144" i="8"/>
  <c r="K143" i="19"/>
  <c r="K143" i="20"/>
  <c r="K143" i="8"/>
  <c r="K143" i="11" s="1"/>
  <c r="K143" i="13" s="1"/>
  <c r="F142" i="20"/>
  <c r="F142" i="8"/>
  <c r="E263" i="8"/>
  <c r="E263" i="20"/>
  <c r="D140" i="20"/>
  <c r="D140" i="8"/>
  <c r="G276" i="20"/>
  <c r="G276" i="8"/>
  <c r="G276" i="11" s="1"/>
  <c r="G276" i="13" s="1"/>
  <c r="H136" i="20"/>
  <c r="H136" i="8"/>
  <c r="K135" i="20"/>
  <c r="K135" i="8"/>
  <c r="K135" i="11" s="1"/>
  <c r="K135" i="13" s="1"/>
  <c r="K135" i="19"/>
  <c r="E133" i="20"/>
  <c r="E133" i="8"/>
  <c r="G132" i="20"/>
  <c r="G132" i="8"/>
  <c r="J131" i="19"/>
  <c r="J131" i="20"/>
  <c r="J131" i="8"/>
  <c r="K128" i="19"/>
  <c r="K128" i="20"/>
  <c r="K128" i="8"/>
  <c r="K128" i="11" s="1"/>
  <c r="K128" i="13" s="1"/>
  <c r="F127" i="20"/>
  <c r="F127" i="8"/>
  <c r="F127" i="11" s="1"/>
  <c r="F127" i="13" s="1"/>
  <c r="E126" i="8"/>
  <c r="E126" i="20"/>
  <c r="G253" i="20"/>
  <c r="G253" i="8"/>
  <c r="J294" i="6"/>
  <c r="I251" i="19"/>
  <c r="I251" i="20"/>
  <c r="I251" i="8"/>
  <c r="I251" i="11" s="1"/>
  <c r="I251" i="13" s="1"/>
  <c r="K249" i="8"/>
  <c r="K249" i="19"/>
  <c r="K249" i="20"/>
  <c r="E247" i="20"/>
  <c r="E247" i="8"/>
  <c r="E247" i="11" s="1"/>
  <c r="E247" i="13" s="1"/>
  <c r="D246" i="8"/>
  <c r="D192" i="3"/>
  <c r="D246" i="20"/>
  <c r="G117" i="8"/>
  <c r="G117" i="20"/>
  <c r="J116" i="8"/>
  <c r="J116" i="11" s="1"/>
  <c r="J116" i="13" s="1"/>
  <c r="J116" i="19"/>
  <c r="J116" i="20"/>
  <c r="I292" i="6"/>
  <c r="H274" i="8"/>
  <c r="H274" i="11" s="1"/>
  <c r="H274" i="13" s="1"/>
  <c r="H274" i="20"/>
  <c r="K291" i="6"/>
  <c r="F112" i="20"/>
  <c r="F112" i="8"/>
  <c r="F112" i="11" s="1"/>
  <c r="F112" i="13" s="1"/>
  <c r="E111" i="20"/>
  <c r="E111" i="8"/>
  <c r="G273" i="8"/>
  <c r="G273" i="20"/>
  <c r="J108" i="19"/>
  <c r="J108" i="20"/>
  <c r="J108" i="8"/>
  <c r="I289" i="6"/>
  <c r="H106" i="20"/>
  <c r="H106" i="8"/>
  <c r="K105" i="19"/>
  <c r="K105" i="20"/>
  <c r="K105" i="8"/>
  <c r="F104" i="20"/>
  <c r="F104" i="8"/>
  <c r="E103" i="8"/>
  <c r="E103" i="20"/>
  <c r="G102" i="20"/>
  <c r="G102" i="8"/>
  <c r="I101" i="8"/>
  <c r="I101" i="19"/>
  <c r="I101" i="20"/>
  <c r="I99" i="8"/>
  <c r="I99" i="19"/>
  <c r="I99" i="20"/>
  <c r="K98" i="8"/>
  <c r="K98" i="11" s="1"/>
  <c r="K98" i="13" s="1"/>
  <c r="K98" i="19"/>
  <c r="K98" i="20"/>
  <c r="E96" i="20"/>
  <c r="E96" i="8"/>
  <c r="D95" i="20"/>
  <c r="D95" i="8"/>
  <c r="G94" i="8"/>
  <c r="G94" i="20"/>
  <c r="J93" i="8"/>
  <c r="J93" i="19"/>
  <c r="J93" i="20"/>
  <c r="I92" i="8"/>
  <c r="I92" i="11" s="1"/>
  <c r="I92" i="13" s="1"/>
  <c r="I92" i="20"/>
  <c r="I92" i="19"/>
  <c r="K90" i="19"/>
  <c r="K90" i="20"/>
  <c r="K90" i="8"/>
  <c r="F89" i="20"/>
  <c r="F89" i="8"/>
  <c r="E88" i="20"/>
  <c r="E88" i="8"/>
  <c r="E88" i="11" s="1"/>
  <c r="E88" i="13" s="1"/>
  <c r="D244" i="8"/>
  <c r="D244" i="11" s="1"/>
  <c r="D244" i="13" s="1"/>
  <c r="D244" i="20"/>
  <c r="G86" i="20"/>
  <c r="G86" i="8"/>
  <c r="J85" i="8"/>
  <c r="J85" i="19"/>
  <c r="J85" i="20"/>
  <c r="I84" i="19"/>
  <c r="I84" i="20"/>
  <c r="I84" i="8"/>
  <c r="H83" i="20"/>
  <c r="H83" i="8"/>
  <c r="H83" i="11" s="1"/>
  <c r="H83" i="13" s="1"/>
  <c r="K82" i="19"/>
  <c r="K82" i="20"/>
  <c r="K82" i="8"/>
  <c r="F81" i="20"/>
  <c r="F81" i="8"/>
  <c r="F81" i="11" s="1"/>
  <c r="F81" i="13" s="1"/>
  <c r="E80" i="8"/>
  <c r="E80" i="11" s="1"/>
  <c r="E80" i="13" s="1"/>
  <c r="E80" i="20"/>
  <c r="D79" i="8"/>
  <c r="D79" i="20"/>
  <c r="G78" i="20"/>
  <c r="G78" i="8"/>
  <c r="I77" i="19"/>
  <c r="I77" i="20"/>
  <c r="I77" i="8"/>
  <c r="I77" i="11" s="1"/>
  <c r="I77" i="13" s="1"/>
  <c r="K76" i="19"/>
  <c r="K76" i="20"/>
  <c r="K76" i="8"/>
  <c r="K76" i="11" s="1"/>
  <c r="K76" i="13" s="1"/>
  <c r="F75" i="20"/>
  <c r="F75" i="8"/>
  <c r="F75" i="11" s="1"/>
  <c r="F75" i="13" s="1"/>
  <c r="E74" i="8"/>
  <c r="E74" i="20"/>
  <c r="F73" i="8"/>
  <c r="F73" i="20"/>
  <c r="G72" i="20"/>
  <c r="G72" i="8"/>
  <c r="J71" i="19"/>
  <c r="J71" i="20"/>
  <c r="J71" i="8"/>
  <c r="I70" i="19"/>
  <c r="I70" i="20"/>
  <c r="I70" i="8"/>
  <c r="G68" i="8"/>
  <c r="G68" i="20"/>
  <c r="J67" i="8"/>
  <c r="J67" i="19"/>
  <c r="J67" i="20"/>
  <c r="I66" i="8"/>
  <c r="I66" i="19"/>
  <c r="I66" i="20"/>
  <c r="H261" i="8"/>
  <c r="H261" i="20"/>
  <c r="K64" i="8"/>
  <c r="K64" i="19"/>
  <c r="K64" i="20"/>
  <c r="F63" i="20"/>
  <c r="F63" i="8"/>
  <c r="F63" i="11" s="1"/>
  <c r="F63" i="13" s="1"/>
  <c r="E62" i="20"/>
  <c r="E62" i="8"/>
  <c r="E62" i="11" s="1"/>
  <c r="E62" i="13" s="1"/>
  <c r="D61" i="8"/>
  <c r="D61" i="11" s="1"/>
  <c r="D61" i="13" s="1"/>
  <c r="D61" i="20"/>
  <c r="J59" i="8"/>
  <c r="J59" i="19"/>
  <c r="J59" i="20"/>
  <c r="I58" i="8"/>
  <c r="I58" i="19"/>
  <c r="I58" i="20"/>
  <c r="H57" i="8"/>
  <c r="H57" i="11" s="1"/>
  <c r="H57" i="13" s="1"/>
  <c r="H57" i="20"/>
  <c r="K56" i="19"/>
  <c r="K56" i="20"/>
  <c r="K56" i="8"/>
  <c r="F55" i="20"/>
  <c r="F55" i="8"/>
  <c r="E54" i="20"/>
  <c r="E54" i="8"/>
  <c r="F270" i="8"/>
  <c r="F270" i="11" s="1"/>
  <c r="F270" i="13" s="1"/>
  <c r="F270" i="20"/>
  <c r="D268" i="8"/>
  <c r="D268" i="11" s="1"/>
  <c r="D268" i="13" s="1"/>
  <c r="D268" i="20"/>
  <c r="G267" i="20"/>
  <c r="G267" i="8"/>
  <c r="I233" i="19"/>
  <c r="I233" i="8"/>
  <c r="I233" i="11" s="1"/>
  <c r="I233" i="20"/>
  <c r="I191" i="3"/>
  <c r="H257" i="20"/>
  <c r="H257" i="8"/>
  <c r="K31" i="19"/>
  <c r="K31" i="20"/>
  <c r="K31" i="8"/>
  <c r="J256" i="19"/>
  <c r="J256" i="8"/>
  <c r="J256" i="20"/>
  <c r="J193" i="3"/>
  <c r="J29" i="24"/>
  <c r="F28" i="20"/>
  <c r="F28" i="8"/>
  <c r="E27" i="8"/>
  <c r="E27" i="20"/>
  <c r="K25" i="8"/>
  <c r="K25" i="19"/>
  <c r="K25" i="20"/>
  <c r="E23" i="8"/>
  <c r="E23" i="11" s="1"/>
  <c r="E23" i="13" s="1"/>
  <c r="E23" i="20"/>
  <c r="D22" i="20"/>
  <c r="D22" i="8"/>
  <c r="D22" i="11" s="1"/>
  <c r="D22" i="13" s="1"/>
  <c r="J7" i="20"/>
  <c r="J7" i="8"/>
  <c r="J7" i="19"/>
  <c r="I71" i="20"/>
  <c r="I71" i="8"/>
  <c r="I71" i="19"/>
  <c r="K261" i="20"/>
  <c r="K261" i="8"/>
  <c r="K261" i="19"/>
  <c r="E59" i="8"/>
  <c r="E59" i="20"/>
  <c r="H44" i="20"/>
  <c r="H44" i="8"/>
  <c r="H44" i="11" s="1"/>
  <c r="H44" i="13" s="1"/>
  <c r="K43" i="19"/>
  <c r="K43" i="20"/>
  <c r="K43" i="8"/>
  <c r="F259" i="20"/>
  <c r="F259" i="8"/>
  <c r="F259" i="11" s="1"/>
  <c r="D36" i="20"/>
  <c r="D36" i="8"/>
  <c r="D36" i="11" s="1"/>
  <c r="D36" i="13" s="1"/>
  <c r="K35" i="20"/>
  <c r="K35" i="8"/>
  <c r="K35" i="19"/>
  <c r="G35" i="8"/>
  <c r="G35" i="20"/>
  <c r="I239" i="8"/>
  <c r="I239" i="11" s="1"/>
  <c r="I239" i="13" s="1"/>
  <c r="I239" i="19"/>
  <c r="I239" i="20"/>
  <c r="E28" i="8"/>
  <c r="E28" i="20"/>
  <c r="S125" i="24"/>
  <c r="S295" i="24"/>
  <c r="E243" i="7"/>
  <c r="E243" i="10" s="1"/>
  <c r="E243" i="12" s="1"/>
  <c r="E243" i="22"/>
  <c r="E243" i="6"/>
  <c r="I195" i="2"/>
  <c r="I260" i="5"/>
  <c r="F231" i="20"/>
  <c r="F231" i="8"/>
  <c r="D229" i="20"/>
  <c r="D229" i="8"/>
  <c r="G254" i="8"/>
  <c r="G254" i="20"/>
  <c r="K207" i="8"/>
  <c r="K207" i="19"/>
  <c r="K207" i="20"/>
  <c r="H264" i="7"/>
  <c r="H264" i="10" s="1"/>
  <c r="H264" i="12" s="1"/>
  <c r="H264" i="22"/>
  <c r="H264" i="6"/>
  <c r="H231" i="7"/>
  <c r="H231" i="10" s="1"/>
  <c r="H231" i="12" s="1"/>
  <c r="H231" i="22"/>
  <c r="H231" i="6"/>
  <c r="H230" i="7"/>
  <c r="H230" i="10" s="1"/>
  <c r="H230" i="12" s="1"/>
  <c r="H230" i="22"/>
  <c r="H230" i="6"/>
  <c r="H229" i="7"/>
  <c r="H229" i="10" s="1"/>
  <c r="H229" i="12" s="1"/>
  <c r="H229" i="22"/>
  <c r="H229" i="6"/>
  <c r="H254" i="7"/>
  <c r="H254" i="10" s="1"/>
  <c r="H254" i="12" s="1"/>
  <c r="H254" i="22"/>
  <c r="H254" i="6"/>
  <c r="H207" i="7"/>
  <c r="H207" i="10" s="1"/>
  <c r="H207" i="12" s="1"/>
  <c r="H207" i="22"/>
  <c r="H207" i="6"/>
  <c r="D243" i="7"/>
  <c r="D243" i="10" s="1"/>
  <c r="D243" i="12" s="1"/>
  <c r="D243" i="22"/>
  <c r="D243" i="6"/>
  <c r="D243" i="23" s="1"/>
  <c r="D194" i="2"/>
  <c r="H264" i="8"/>
  <c r="H264" i="20"/>
  <c r="H230" i="20"/>
  <c r="H230" i="8"/>
  <c r="J254" i="19"/>
  <c r="J254" i="20"/>
  <c r="J254" i="8"/>
  <c r="F207" i="20"/>
  <c r="F207" i="8"/>
  <c r="F207" i="11" s="1"/>
  <c r="F207" i="13" s="1"/>
  <c r="F262" i="8"/>
  <c r="F262" i="11" s="1"/>
  <c r="F262" i="13" s="1"/>
  <c r="F262" i="20"/>
  <c r="E243" i="8"/>
  <c r="E243" i="20"/>
  <c r="K264" i="7"/>
  <c r="K264" i="10" s="1"/>
  <c r="K264" i="12" s="1"/>
  <c r="K264" i="22"/>
  <c r="K264" i="6"/>
  <c r="K264" i="23" s="1"/>
  <c r="K231" i="7"/>
  <c r="K231" i="10" s="1"/>
  <c r="K231" i="12" s="1"/>
  <c r="K231" i="22"/>
  <c r="K231" i="6"/>
  <c r="K231" i="23" s="1"/>
  <c r="K230" i="7"/>
  <c r="K230" i="10" s="1"/>
  <c r="K230" i="12" s="1"/>
  <c r="K230" i="22"/>
  <c r="K230" i="6"/>
  <c r="K230" i="23" s="1"/>
  <c r="K229" i="7"/>
  <c r="K229" i="10" s="1"/>
  <c r="K229" i="12" s="1"/>
  <c r="K229" i="22"/>
  <c r="K229" i="6"/>
  <c r="K229" i="23" s="1"/>
  <c r="K254" i="7"/>
  <c r="K254" i="10" s="1"/>
  <c r="K254" i="12" s="1"/>
  <c r="K254" i="22"/>
  <c r="K254" i="6"/>
  <c r="K254" i="23" s="1"/>
  <c r="K207" i="7"/>
  <c r="K207" i="10" s="1"/>
  <c r="K207" i="12" s="1"/>
  <c r="K207" i="22"/>
  <c r="K207" i="6"/>
  <c r="K207" i="23" s="1"/>
  <c r="K262" i="7"/>
  <c r="K262" i="10" s="1"/>
  <c r="K262" i="12" s="1"/>
  <c r="K262" i="22"/>
  <c r="K262" i="6"/>
  <c r="K262" i="23" s="1"/>
  <c r="K243" i="7"/>
  <c r="K243" i="10" s="1"/>
  <c r="K243" i="12" s="1"/>
  <c r="K243" i="22"/>
  <c r="K243" i="6"/>
  <c r="K243" i="23" s="1"/>
  <c r="K271" i="5"/>
  <c r="K194" i="2"/>
  <c r="H231" i="20"/>
  <c r="H231" i="8"/>
  <c r="E254" i="20"/>
  <c r="E254" i="8"/>
  <c r="E254" i="11" s="1"/>
  <c r="E254" i="13" s="1"/>
  <c r="I207" i="20"/>
  <c r="I207" i="8"/>
  <c r="I207" i="19"/>
  <c r="H243" i="8"/>
  <c r="H243" i="11" s="1"/>
  <c r="H243" i="13" s="1"/>
  <c r="H243" i="20"/>
  <c r="J264" i="7"/>
  <c r="J264" i="10" s="1"/>
  <c r="J264" i="12" s="1"/>
  <c r="J264" i="22"/>
  <c r="J264" i="6"/>
  <c r="J231" i="7"/>
  <c r="J231" i="10" s="1"/>
  <c r="J231" i="12" s="1"/>
  <c r="J231" i="22"/>
  <c r="J231" i="6"/>
  <c r="J230" i="7"/>
  <c r="J230" i="10" s="1"/>
  <c r="J230" i="12" s="1"/>
  <c r="J230" i="22"/>
  <c r="J230" i="6"/>
  <c r="J229" i="7"/>
  <c r="J229" i="10" s="1"/>
  <c r="J229" i="12" s="1"/>
  <c r="J229" i="22"/>
  <c r="J229" i="6"/>
  <c r="J254" i="7"/>
  <c r="J254" i="10" s="1"/>
  <c r="J254" i="12" s="1"/>
  <c r="J254" i="22"/>
  <c r="J254" i="6"/>
  <c r="J207" i="7"/>
  <c r="J207" i="10" s="1"/>
  <c r="J207" i="12" s="1"/>
  <c r="J207" i="22"/>
  <c r="J207" i="6"/>
  <c r="J262" i="7"/>
  <c r="J262" i="10" s="1"/>
  <c r="J262" i="12" s="1"/>
  <c r="J262" i="22"/>
  <c r="J262" i="6"/>
  <c r="J243" i="7"/>
  <c r="J243" i="10" s="1"/>
  <c r="J243" i="12" s="1"/>
  <c r="J243" i="22"/>
  <c r="J243" i="6"/>
  <c r="J271" i="5"/>
  <c r="J260" i="5"/>
  <c r="G231" i="8"/>
  <c r="G231" i="11" s="1"/>
  <c r="G231" i="13" s="1"/>
  <c r="G231" i="20"/>
  <c r="I229" i="19"/>
  <c r="I229" i="20"/>
  <c r="I229" i="8"/>
  <c r="D207" i="20"/>
  <c r="D207" i="8"/>
  <c r="D207" i="11" s="1"/>
  <c r="D207" i="13" s="1"/>
  <c r="K243" i="19"/>
  <c r="K243" i="20"/>
  <c r="K243" i="8"/>
  <c r="F243" i="20"/>
  <c r="F243" i="8"/>
  <c r="Y190" i="17"/>
  <c r="S190" i="24" s="1"/>
  <c r="Q190" i="17"/>
  <c r="Y189" i="17"/>
  <c r="S189" i="24" s="1"/>
  <c r="M195" i="17"/>
  <c r="Y194" i="17"/>
  <c r="S194" i="24" s="1"/>
  <c r="Q194" i="17"/>
  <c r="Q282" i="17"/>
  <c r="I182" i="5"/>
  <c r="I180" i="5"/>
  <c r="I178" i="5"/>
  <c r="I176" i="5"/>
  <c r="I277" i="5"/>
  <c r="I172" i="5"/>
  <c r="I170" i="5"/>
  <c r="I167" i="5"/>
  <c r="I165" i="5"/>
  <c r="I163" i="5"/>
  <c r="I161" i="5"/>
  <c r="I231" i="5"/>
  <c r="I229" i="5"/>
  <c r="I227" i="5"/>
  <c r="I226" i="5"/>
  <c r="I225" i="5"/>
  <c r="U190" i="4"/>
  <c r="M190" i="4"/>
  <c r="E190" i="4"/>
  <c r="F190" i="24" s="1"/>
  <c r="AB190" i="24" s="1"/>
  <c r="E224" i="5"/>
  <c r="I153" i="5"/>
  <c r="I151" i="5"/>
  <c r="I148" i="5"/>
  <c r="I147" i="5"/>
  <c r="I145" i="5"/>
  <c r="I143" i="5"/>
  <c r="I263" i="5"/>
  <c r="I276" i="5"/>
  <c r="I222" i="5"/>
  <c r="E221" i="5"/>
  <c r="G221" i="24" s="1"/>
  <c r="AC221" i="24" s="1"/>
  <c r="I217" i="5"/>
  <c r="I214" i="5"/>
  <c r="E212" i="5"/>
  <c r="G212" i="24" s="1"/>
  <c r="AC212" i="24" s="1"/>
  <c r="E215" i="5"/>
  <c r="G215" i="24" s="1"/>
  <c r="AC215" i="24" s="1"/>
  <c r="I135" i="5"/>
  <c r="I132" i="5"/>
  <c r="I127" i="5"/>
  <c r="I254" i="5"/>
  <c r="I252" i="5"/>
  <c r="I251" i="5"/>
  <c r="I249" i="5"/>
  <c r="E248" i="5"/>
  <c r="G248" i="24" s="1"/>
  <c r="AC248" i="24" s="1"/>
  <c r="I246" i="5"/>
  <c r="I192" i="5" s="1"/>
  <c r="I117" i="5"/>
  <c r="I275" i="5"/>
  <c r="I274" i="5"/>
  <c r="I111" i="5"/>
  <c r="I108" i="5"/>
  <c r="I105" i="5"/>
  <c r="I103" i="5"/>
  <c r="I102" i="5"/>
  <c r="I99" i="5"/>
  <c r="I98" i="5"/>
  <c r="I96" i="5"/>
  <c r="I94" i="5"/>
  <c r="I92" i="5"/>
  <c r="I89" i="5"/>
  <c r="I244" i="5"/>
  <c r="I85" i="5"/>
  <c r="I83" i="5"/>
  <c r="I81" i="5"/>
  <c r="I79" i="5"/>
  <c r="I77" i="5"/>
  <c r="I76" i="5"/>
  <c r="I74" i="5"/>
  <c r="I243" i="5"/>
  <c r="I72" i="5"/>
  <c r="I70" i="5"/>
  <c r="I67" i="5"/>
  <c r="I261" i="5"/>
  <c r="I63" i="5"/>
  <c r="I61" i="5"/>
  <c r="I206" i="5"/>
  <c r="I200" i="5"/>
  <c r="E203" i="5"/>
  <c r="G203" i="24" s="1"/>
  <c r="AC203" i="24" s="1"/>
  <c r="I58" i="5"/>
  <c r="I56" i="5"/>
  <c r="I54" i="5"/>
  <c r="Q188" i="4"/>
  <c r="M188" i="4"/>
  <c r="I269" i="5"/>
  <c r="Y195" i="4"/>
  <c r="T195" i="24" s="1"/>
  <c r="U195" i="4"/>
  <c r="I195" i="4"/>
  <c r="I48" i="5"/>
  <c r="I46" i="5"/>
  <c r="I44" i="5"/>
  <c r="U194" i="4"/>
  <c r="I259" i="5"/>
  <c r="I41" i="5"/>
  <c r="I39" i="5"/>
  <c r="I37" i="5"/>
  <c r="I239" i="5"/>
  <c r="I31" i="5"/>
  <c r="E256" i="5"/>
  <c r="I27" i="5"/>
  <c r="I23" i="5"/>
  <c r="I21" i="5"/>
  <c r="Q282" i="4"/>
  <c r="I7" i="5"/>
  <c r="X189" i="17"/>
  <c r="H189" i="17"/>
  <c r="X188" i="17"/>
  <c r="L188" i="17"/>
  <c r="X194" i="17"/>
  <c r="P194" i="17"/>
  <c r="H181" i="5"/>
  <c r="H179" i="5"/>
  <c r="H177" i="5"/>
  <c r="H175" i="5"/>
  <c r="D173" i="5"/>
  <c r="D171" i="5"/>
  <c r="H169" i="5"/>
  <c r="D168" i="5"/>
  <c r="D164" i="5"/>
  <c r="H162" i="5"/>
  <c r="H161" i="5"/>
  <c r="D231" i="5"/>
  <c r="H230" i="5"/>
  <c r="H227" i="5"/>
  <c r="H226" i="5"/>
  <c r="D225" i="5"/>
  <c r="D153" i="5"/>
  <c r="D151" i="5"/>
  <c r="D148" i="5"/>
  <c r="D147" i="5"/>
  <c r="D145" i="5"/>
  <c r="D143" i="5"/>
  <c r="H140" i="5"/>
  <c r="H221" i="5"/>
  <c r="D222" i="5"/>
  <c r="D218" i="5"/>
  <c r="P189" i="4"/>
  <c r="L189" i="4"/>
  <c r="H213" i="5"/>
  <c r="H211" i="5"/>
  <c r="D213" i="5"/>
  <c r="D211" i="5"/>
  <c r="D209" i="5"/>
  <c r="D136" i="5"/>
  <c r="H134" i="5"/>
  <c r="D133" i="5"/>
  <c r="D131" i="5"/>
  <c r="D128" i="5"/>
  <c r="D126" i="5"/>
  <c r="H254" i="5"/>
  <c r="D250" i="5"/>
  <c r="H249" i="5"/>
  <c r="D248" i="5"/>
  <c r="D246" i="5"/>
  <c r="D192" i="5" s="1"/>
  <c r="H116" i="5"/>
  <c r="D275" i="5"/>
  <c r="H113" i="5"/>
  <c r="D112" i="5"/>
  <c r="H110" i="5"/>
  <c r="H108" i="5"/>
  <c r="H105" i="5"/>
  <c r="H103" i="5"/>
  <c r="D102" i="5"/>
  <c r="D99" i="5"/>
  <c r="D98" i="5"/>
  <c r="D96" i="5"/>
  <c r="D94" i="5"/>
  <c r="D92" i="5"/>
  <c r="D91" i="5"/>
  <c r="D89" i="5"/>
  <c r="H86" i="5"/>
  <c r="H84" i="5"/>
  <c r="H82" i="5"/>
  <c r="H80" i="5"/>
  <c r="H78" i="5"/>
  <c r="D272" i="5"/>
  <c r="D75" i="5"/>
  <c r="D243" i="5"/>
  <c r="D72" i="5"/>
  <c r="D70" i="5"/>
  <c r="D67" i="5"/>
  <c r="H64" i="5"/>
  <c r="H62" i="5"/>
  <c r="H206" i="5"/>
  <c r="H203" i="5"/>
  <c r="D202" i="5"/>
  <c r="D201" i="5"/>
  <c r="H59" i="5"/>
  <c r="H57" i="5"/>
  <c r="H55" i="5"/>
  <c r="X188" i="4"/>
  <c r="H199" i="5"/>
  <c r="H188" i="4"/>
  <c r="D270" i="5"/>
  <c r="H269" i="5"/>
  <c r="X195" i="4"/>
  <c r="D195" i="4"/>
  <c r="H47" i="5"/>
  <c r="H45" i="5"/>
  <c r="H43" i="5"/>
  <c r="D259" i="5"/>
  <c r="D40" i="5"/>
  <c r="D38" i="5"/>
  <c r="D36" i="5"/>
  <c r="H239" i="5"/>
  <c r="H191" i="5" s="1"/>
  <c r="D233" i="5"/>
  <c r="H257" i="5"/>
  <c r="H29" i="5"/>
  <c r="D28" i="5"/>
  <c r="D25" i="5"/>
  <c r="D22" i="5"/>
  <c r="D19" i="5"/>
  <c r="H6" i="5"/>
  <c r="W190" i="17"/>
  <c r="O190" i="17"/>
  <c r="L190" i="24" s="1"/>
  <c r="W189" i="17"/>
  <c r="O189" i="17"/>
  <c r="L189" i="24" s="1"/>
  <c r="K189" i="17"/>
  <c r="K188" i="17"/>
  <c r="S195" i="17"/>
  <c r="S194" i="17"/>
  <c r="K282" i="17"/>
  <c r="G181" i="5"/>
  <c r="K180" i="5"/>
  <c r="G177" i="5"/>
  <c r="K176" i="5"/>
  <c r="G172" i="5"/>
  <c r="K171" i="5"/>
  <c r="G169" i="5"/>
  <c r="G167" i="5"/>
  <c r="G163" i="5"/>
  <c r="K162" i="5"/>
  <c r="G264" i="5"/>
  <c r="K161" i="5"/>
  <c r="G153" i="5"/>
  <c r="K152" i="5"/>
  <c r="G148" i="5"/>
  <c r="G145" i="5"/>
  <c r="K144" i="5"/>
  <c r="G140" i="5"/>
  <c r="G276" i="5"/>
  <c r="K220" i="5"/>
  <c r="K218" i="5"/>
  <c r="G220" i="5"/>
  <c r="K213" i="5"/>
  <c r="K217" i="5"/>
  <c r="K209" i="5"/>
  <c r="G215" i="5"/>
  <c r="G212" i="5"/>
  <c r="K136" i="5"/>
  <c r="G134" i="5"/>
  <c r="G132" i="5"/>
  <c r="K131" i="5"/>
  <c r="G127" i="5"/>
  <c r="K126" i="5"/>
  <c r="K254" i="5"/>
  <c r="K253" i="5"/>
  <c r="K252" i="5"/>
  <c r="K251" i="5"/>
  <c r="K250" i="5"/>
  <c r="K249" i="5"/>
  <c r="K248" i="5"/>
  <c r="K247" i="5"/>
  <c r="K246" i="5"/>
  <c r="K192" i="5" s="1"/>
  <c r="G116" i="5"/>
  <c r="G274" i="5"/>
  <c r="K113" i="5"/>
  <c r="K112" i="5"/>
  <c r="G110" i="5"/>
  <c r="G106" i="5"/>
  <c r="K105" i="5"/>
  <c r="G102" i="5"/>
  <c r="K101" i="5"/>
  <c r="G98" i="5"/>
  <c r="G94" i="5"/>
  <c r="K93" i="5"/>
  <c r="G91" i="5"/>
  <c r="G89" i="5"/>
  <c r="K88" i="5"/>
  <c r="K244" i="5"/>
  <c r="G84" i="5"/>
  <c r="K83" i="5"/>
  <c r="G80" i="5"/>
  <c r="K79" i="5"/>
  <c r="G76" i="5"/>
  <c r="K75" i="5"/>
  <c r="G72" i="5"/>
  <c r="K71" i="5"/>
  <c r="G67" i="5"/>
  <c r="K66" i="5"/>
  <c r="K261" i="5"/>
  <c r="G62" i="5"/>
  <c r="K61" i="5"/>
  <c r="K201" i="5"/>
  <c r="K203" i="5"/>
  <c r="G204" i="5"/>
  <c r="G57" i="5"/>
  <c r="K56" i="5"/>
  <c r="S188" i="4"/>
  <c r="G188" i="4"/>
  <c r="G199" i="5"/>
  <c r="W195" i="4"/>
  <c r="S195" i="4"/>
  <c r="G195" i="4"/>
  <c r="K48" i="5"/>
  <c r="G45" i="5"/>
  <c r="K44" i="5"/>
  <c r="K259" i="5"/>
  <c r="G41" i="5"/>
  <c r="K40" i="5"/>
  <c r="G37" i="5"/>
  <c r="K36" i="5"/>
  <c r="K239" i="5"/>
  <c r="K233" i="5"/>
  <c r="K29" i="5"/>
  <c r="K28" i="5"/>
  <c r="G23" i="5"/>
  <c r="K22" i="5"/>
  <c r="W282" i="4"/>
  <c r="G7" i="5"/>
  <c r="G296" i="22"/>
  <c r="R189" i="17"/>
  <c r="V188" i="17"/>
  <c r="F188" i="17"/>
  <c r="F182" i="5"/>
  <c r="J181" i="5"/>
  <c r="F178" i="5"/>
  <c r="J177" i="5"/>
  <c r="F173" i="5"/>
  <c r="J172" i="5"/>
  <c r="F168" i="5"/>
  <c r="J167" i="5"/>
  <c r="F164" i="5"/>
  <c r="J163" i="5"/>
  <c r="J264" i="5"/>
  <c r="F227" i="5"/>
  <c r="F226" i="5"/>
  <c r="V190" i="4"/>
  <c r="N190" i="4"/>
  <c r="F190" i="4"/>
  <c r="F224" i="5"/>
  <c r="F190" i="5" s="1"/>
  <c r="F154" i="5"/>
  <c r="J153" i="5"/>
  <c r="F149" i="5"/>
  <c r="J148" i="5"/>
  <c r="F146" i="5"/>
  <c r="J145" i="5"/>
  <c r="F142" i="5"/>
  <c r="F263" i="5"/>
  <c r="J140" i="5"/>
  <c r="J276" i="5"/>
  <c r="J221" i="5"/>
  <c r="F221" i="5"/>
  <c r="J215" i="5"/>
  <c r="J213" i="5"/>
  <c r="F211" i="5"/>
  <c r="F214" i="5"/>
  <c r="F133" i="5"/>
  <c r="J132" i="5"/>
  <c r="F128" i="5"/>
  <c r="J127" i="5"/>
  <c r="J192" i="7"/>
  <c r="F117" i="5"/>
  <c r="J116" i="5"/>
  <c r="J275" i="5"/>
  <c r="J274" i="5"/>
  <c r="F108" i="5"/>
  <c r="J107" i="5"/>
  <c r="J106" i="5"/>
  <c r="F103" i="5"/>
  <c r="F207" i="5"/>
  <c r="J102" i="5"/>
  <c r="J98" i="5"/>
  <c r="F95" i="5"/>
  <c r="J94" i="5"/>
  <c r="F90" i="5"/>
  <c r="J89" i="5"/>
  <c r="F85" i="5"/>
  <c r="J84" i="5"/>
  <c r="F81" i="5"/>
  <c r="J80" i="5"/>
  <c r="F77" i="5"/>
  <c r="F272" i="5"/>
  <c r="J76" i="5"/>
  <c r="F73" i="5"/>
  <c r="J72" i="5"/>
  <c r="F68" i="5"/>
  <c r="J67" i="5"/>
  <c r="F63" i="5"/>
  <c r="J62" i="5"/>
  <c r="J204" i="5"/>
  <c r="F205" i="5"/>
  <c r="F203" i="5"/>
  <c r="F58" i="5"/>
  <c r="J57" i="5"/>
  <c r="F54" i="5"/>
  <c r="R188" i="4"/>
  <c r="F270" i="5"/>
  <c r="F269" i="5"/>
  <c r="F268" i="5"/>
  <c r="R195" i="4"/>
  <c r="N195" i="4"/>
  <c r="F195" i="4"/>
  <c r="F46" i="5"/>
  <c r="J45" i="5"/>
  <c r="V194" i="4"/>
  <c r="F194" i="4"/>
  <c r="J41" i="5"/>
  <c r="F38" i="5"/>
  <c r="J37" i="5"/>
  <c r="F31" i="5"/>
  <c r="F25" i="5"/>
  <c r="J23" i="5"/>
  <c r="J7" i="5"/>
  <c r="D296" i="20"/>
  <c r="J194" i="3"/>
  <c r="I194" i="3"/>
  <c r="J200" i="24"/>
  <c r="AF200" i="24" s="1"/>
  <c r="J203" i="24"/>
  <c r="AF203" i="24" s="1"/>
  <c r="J206" i="24"/>
  <c r="AF206" i="24" s="1"/>
  <c r="J202" i="24"/>
  <c r="AF202" i="24" s="1"/>
  <c r="J204" i="24"/>
  <c r="AF204" i="24" s="1"/>
  <c r="J201" i="24"/>
  <c r="AF201" i="24" s="1"/>
  <c r="J205" i="24"/>
  <c r="AF205" i="24" s="1"/>
  <c r="H195" i="3"/>
  <c r="K194" i="3"/>
  <c r="J271" i="24"/>
  <c r="AF271" i="24" s="1"/>
  <c r="J199" i="24"/>
  <c r="AF199" i="24" s="1"/>
  <c r="J218" i="24"/>
  <c r="AF218" i="24" s="1"/>
  <c r="J221" i="24"/>
  <c r="AF221" i="24" s="1"/>
  <c r="J219" i="24"/>
  <c r="AF219" i="24" s="1"/>
  <c r="J222" i="24"/>
  <c r="AF222" i="24" s="1"/>
  <c r="J220" i="24"/>
  <c r="AF220" i="24" s="1"/>
  <c r="J209" i="24"/>
  <c r="AF209" i="24" s="1"/>
  <c r="J216" i="24"/>
  <c r="AF216" i="24" s="1"/>
  <c r="J215" i="24"/>
  <c r="AF215" i="24" s="1"/>
  <c r="J217" i="24"/>
  <c r="AF217" i="24" s="1"/>
  <c r="J211" i="24"/>
  <c r="AF211" i="24" s="1"/>
  <c r="J210" i="24"/>
  <c r="AF210" i="24" s="1"/>
  <c r="J214" i="24"/>
  <c r="AF214" i="24" s="1"/>
  <c r="J212" i="24"/>
  <c r="AF212" i="24" s="1"/>
  <c r="J213" i="24"/>
  <c r="AF213" i="24" s="1"/>
  <c r="D195" i="3"/>
  <c r="G195" i="3"/>
  <c r="J42" i="24"/>
  <c r="AF42" i="24" s="1"/>
  <c r="J50" i="24"/>
  <c r="AF50" i="24" s="1"/>
  <c r="J155" i="24"/>
  <c r="J87" i="24"/>
  <c r="AF87" i="24" s="1"/>
  <c r="J156" i="24"/>
  <c r="AF156" i="24" s="1"/>
  <c r="J137" i="24"/>
  <c r="AF137" i="24" s="1"/>
  <c r="J122" i="24"/>
  <c r="AF122" i="24" s="1"/>
  <c r="J115" i="24"/>
  <c r="AF115" i="24" s="1"/>
  <c r="J33" i="24"/>
  <c r="AF33" i="24" s="1"/>
  <c r="J120" i="24"/>
  <c r="AF120" i="24" s="1"/>
  <c r="J139" i="24"/>
  <c r="AF139" i="24" s="1"/>
  <c r="J121" i="24"/>
  <c r="AF121" i="24" s="1"/>
  <c r="J51" i="24"/>
  <c r="AF51" i="24" s="1"/>
  <c r="J52" i="24"/>
  <c r="AF52" i="24" s="1"/>
  <c r="J157" i="24"/>
  <c r="AF157" i="24" s="1"/>
  <c r="J30" i="24"/>
  <c r="AF30" i="24" s="1"/>
  <c r="J60" i="24"/>
  <c r="AF60" i="24" s="1"/>
  <c r="J118" i="24"/>
  <c r="J65" i="24"/>
  <c r="AF65" i="24" s="1"/>
  <c r="J141" i="24"/>
  <c r="AF141" i="24" s="1"/>
  <c r="J119" i="24"/>
  <c r="AF119" i="24" s="1"/>
  <c r="J138" i="24"/>
  <c r="AF138" i="24" s="1"/>
  <c r="J123" i="24"/>
  <c r="AF123" i="24" s="1"/>
  <c r="J158" i="24"/>
  <c r="AF158" i="24" s="1"/>
  <c r="J124" i="24"/>
  <c r="AF124" i="24" s="1"/>
  <c r="J109" i="24"/>
  <c r="AF109" i="24" s="1"/>
  <c r="J114" i="24"/>
  <c r="AF114" i="24" s="1"/>
  <c r="J32" i="24"/>
  <c r="AF32" i="24" s="1"/>
  <c r="I114" i="24"/>
  <c r="AE114" i="24" s="1"/>
  <c r="I65" i="24"/>
  <c r="AE65" i="24" s="1"/>
  <c r="I50" i="24"/>
  <c r="AE50" i="24" s="1"/>
  <c r="I32" i="24"/>
  <c r="AE32" i="24" s="1"/>
  <c r="H141" i="5"/>
  <c r="H138" i="5"/>
  <c r="H120" i="5"/>
  <c r="H118" i="5"/>
  <c r="H115" i="5"/>
  <c r="H109" i="5"/>
  <c r="G158" i="5"/>
  <c r="G157" i="5"/>
  <c r="G156" i="5"/>
  <c r="G52" i="5"/>
  <c r="G50" i="5"/>
  <c r="G42" i="5"/>
  <c r="J156" i="5"/>
  <c r="J137" i="5"/>
  <c r="J120" i="5"/>
  <c r="J115" i="5"/>
  <c r="J109" i="5"/>
  <c r="J42" i="5"/>
  <c r="J32" i="5"/>
  <c r="I158" i="24"/>
  <c r="AE158" i="24" s="1"/>
  <c r="I157" i="24"/>
  <c r="AE157" i="24" s="1"/>
  <c r="I156" i="24"/>
  <c r="AE156" i="24" s="1"/>
  <c r="I139" i="24"/>
  <c r="AE139" i="24" s="1"/>
  <c r="I137" i="24"/>
  <c r="AE137" i="24" s="1"/>
  <c r="I123" i="24"/>
  <c r="AE123" i="24" s="1"/>
  <c r="I118" i="24"/>
  <c r="I87" i="24"/>
  <c r="AE87" i="24" s="1"/>
  <c r="H50" i="5"/>
  <c r="G138" i="5"/>
  <c r="G124" i="5"/>
  <c r="G122" i="5"/>
  <c r="G121" i="5"/>
  <c r="G120" i="5"/>
  <c r="G119" i="5"/>
  <c r="G115" i="5"/>
  <c r="G114" i="5"/>
  <c r="G109" i="5"/>
  <c r="J124" i="5"/>
  <c r="I30" i="24"/>
  <c r="AE30" i="24" s="1"/>
  <c r="H155" i="5"/>
  <c r="H30" i="5"/>
  <c r="K30" i="5"/>
  <c r="I139" i="5"/>
  <c r="I137" i="5"/>
  <c r="I123" i="5"/>
  <c r="I121" i="5"/>
  <c r="I120" i="5"/>
  <c r="I119" i="5"/>
  <c r="I87" i="5"/>
  <c r="I50" i="5"/>
  <c r="D141" i="5"/>
  <c r="D119" i="5"/>
  <c r="D118" i="5"/>
  <c r="K158" i="5"/>
  <c r="K156" i="5"/>
  <c r="K124" i="5"/>
  <c r="K121" i="5"/>
  <c r="K87" i="5"/>
  <c r="K60" i="5"/>
  <c r="K32" i="5"/>
  <c r="F157" i="5"/>
  <c r="F50" i="5"/>
  <c r="F32" i="5"/>
  <c r="I158" i="5"/>
  <c r="I156" i="5"/>
  <c r="I114" i="5"/>
  <c r="I30" i="5"/>
  <c r="D137" i="5"/>
  <c r="D123" i="5"/>
  <c r="D115" i="5"/>
  <c r="D114" i="5"/>
  <c r="D109" i="5"/>
  <c r="D65" i="5"/>
  <c r="K155" i="5"/>
  <c r="K137" i="5"/>
  <c r="K115" i="5"/>
  <c r="K42" i="5"/>
  <c r="F155" i="5"/>
  <c r="I155" i="5"/>
  <c r="D159" i="5"/>
  <c r="D14" i="5"/>
  <c r="D53" i="5"/>
  <c r="D34" i="5"/>
  <c r="K159" i="5"/>
  <c r="K8" i="5"/>
  <c r="K10" i="5"/>
  <c r="K9" i="5"/>
  <c r="J8" i="24"/>
  <c r="AF8" i="24" s="1"/>
  <c r="F159" i="5"/>
  <c r="F53" i="5"/>
  <c r="F11" i="5"/>
  <c r="F34" i="5"/>
  <c r="F9" i="5"/>
  <c r="I13" i="5"/>
  <c r="J12" i="24"/>
  <c r="AF12" i="24" s="1"/>
  <c r="I11" i="5"/>
  <c r="J13" i="24"/>
  <c r="AF13" i="24" s="1"/>
  <c r="J166" i="24"/>
  <c r="AF166" i="24" s="1"/>
  <c r="J159" i="24"/>
  <c r="AF159" i="24" s="1"/>
  <c r="J100" i="24"/>
  <c r="AF100" i="24" s="1"/>
  <c r="J12" i="5"/>
  <c r="J15" i="5"/>
  <c r="I53" i="24"/>
  <c r="AE53" i="24" s="1"/>
  <c r="I34" i="24"/>
  <c r="AE34" i="24" s="1"/>
  <c r="I20" i="24"/>
  <c r="AE20" i="24" s="1"/>
  <c r="H16" i="5"/>
  <c r="H53" i="5"/>
  <c r="H10" i="5"/>
  <c r="D10" i="5"/>
  <c r="G174" i="5"/>
  <c r="K12" i="5"/>
  <c r="G11" i="5"/>
  <c r="G34" i="5"/>
  <c r="G10" i="5"/>
  <c r="J16" i="24"/>
  <c r="AF16" i="24" s="1"/>
  <c r="J11" i="24"/>
  <c r="AF11" i="24" s="1"/>
  <c r="J15" i="24"/>
  <c r="AF15" i="24" s="1"/>
  <c r="J20" i="24"/>
  <c r="AF20" i="24" s="1"/>
  <c r="J9" i="24"/>
  <c r="AF9" i="24" s="1"/>
  <c r="J174" i="5"/>
  <c r="J159" i="5"/>
  <c r="J16" i="5"/>
  <c r="J14" i="5"/>
  <c r="J53" i="5"/>
  <c r="J13" i="5"/>
  <c r="J34" i="5"/>
  <c r="J174" i="24"/>
  <c r="AF174" i="24" s="1"/>
  <c r="J53" i="24"/>
  <c r="AF53" i="24" s="1"/>
  <c r="I166" i="24"/>
  <c r="AE166" i="24" s="1"/>
  <c r="I150" i="24"/>
  <c r="AE150" i="24" s="1"/>
  <c r="I130" i="24"/>
  <c r="AE130" i="24" s="1"/>
  <c r="I100" i="24"/>
  <c r="AE100" i="24" s="1"/>
  <c r="I97" i="24"/>
  <c r="AE97" i="24" s="1"/>
  <c r="I13" i="24"/>
  <c r="AE13" i="24" s="1"/>
  <c r="H159" i="5"/>
  <c r="I9" i="24"/>
  <c r="AE9" i="24" s="1"/>
  <c r="J97" i="24"/>
  <c r="AF97" i="24" s="1"/>
  <c r="J10" i="24"/>
  <c r="AF10" i="24" s="1"/>
  <c r="H13" i="5"/>
  <c r="H11" i="5"/>
  <c r="H15" i="5"/>
  <c r="J150" i="24"/>
  <c r="AF150" i="24" s="1"/>
  <c r="J130" i="24"/>
  <c r="AF130" i="24" s="1"/>
  <c r="J14" i="24"/>
  <c r="AF14" i="24" s="1"/>
  <c r="J34" i="24"/>
  <c r="AF34" i="24" s="1"/>
  <c r="F243" i="11" l="1"/>
  <c r="F243" i="13" s="1"/>
  <c r="G254" i="11"/>
  <c r="G254" i="13" s="1"/>
  <c r="K35" i="11"/>
  <c r="K35" i="13" s="1"/>
  <c r="K25" i="11"/>
  <c r="K25" i="13" s="1"/>
  <c r="I58" i="11"/>
  <c r="I58" i="13" s="1"/>
  <c r="K6" i="11"/>
  <c r="K6" i="13" s="1"/>
  <c r="K270" i="11"/>
  <c r="K270" i="13" s="1"/>
  <c r="D64" i="11"/>
  <c r="D64" i="13" s="1"/>
  <c r="H49" i="11"/>
  <c r="H49" i="13" s="1"/>
  <c r="F172" i="11"/>
  <c r="F172" i="13" s="1"/>
  <c r="I67" i="11"/>
  <c r="I67" i="13" s="1"/>
  <c r="F48" i="11"/>
  <c r="F48" i="13" s="1"/>
  <c r="K75" i="11"/>
  <c r="K75" i="13" s="1"/>
  <c r="I79" i="11"/>
  <c r="I79" i="13" s="1"/>
  <c r="K170" i="11"/>
  <c r="K170" i="13" s="1"/>
  <c r="D101" i="11"/>
  <c r="D101" i="13" s="1"/>
  <c r="D247" i="11"/>
  <c r="D247" i="13" s="1"/>
  <c r="J277" i="11"/>
  <c r="J277" i="13" s="1"/>
  <c r="E165" i="11"/>
  <c r="E165" i="13" s="1"/>
  <c r="I207" i="11"/>
  <c r="I207" i="13" s="1"/>
  <c r="D229" i="11"/>
  <c r="D229" i="13" s="1"/>
  <c r="I71" i="11"/>
  <c r="I71" i="13" s="1"/>
  <c r="H257" i="11"/>
  <c r="H257" i="13" s="1"/>
  <c r="E54" i="11"/>
  <c r="E54" i="13" s="1"/>
  <c r="K56" i="11"/>
  <c r="K56" i="13" s="1"/>
  <c r="D95" i="11"/>
  <c r="D95" i="13" s="1"/>
  <c r="I101" i="11"/>
  <c r="I101" i="13" s="1"/>
  <c r="E103" i="11"/>
  <c r="E103" i="13" s="1"/>
  <c r="I225" i="11"/>
  <c r="I225" i="13" s="1"/>
  <c r="F66" i="11"/>
  <c r="F66" i="13" s="1"/>
  <c r="H105" i="11"/>
  <c r="H105" i="13" s="1"/>
  <c r="D117" i="11"/>
  <c r="D117" i="13" s="1"/>
  <c r="H181" i="11"/>
  <c r="H181" i="13" s="1"/>
  <c r="I25" i="11"/>
  <c r="I25" i="13" s="1"/>
  <c r="K62" i="11"/>
  <c r="K62" i="13" s="1"/>
  <c r="D77" i="11"/>
  <c r="D77" i="13" s="1"/>
  <c r="H145" i="11"/>
  <c r="H145" i="13" s="1"/>
  <c r="F40" i="11"/>
  <c r="F40" i="13" s="1"/>
  <c r="D267" i="11"/>
  <c r="K146" i="11"/>
  <c r="K146" i="13" s="1"/>
  <c r="E128" i="11"/>
  <c r="E128" i="13" s="1"/>
  <c r="K79" i="11"/>
  <c r="K79" i="13" s="1"/>
  <c r="K274" i="11"/>
  <c r="K274" i="13" s="1"/>
  <c r="K39" i="11"/>
  <c r="K39" i="13" s="1"/>
  <c r="G250" i="11"/>
  <c r="G250" i="13" s="1"/>
  <c r="F229" i="11"/>
  <c r="F229" i="13" s="1"/>
  <c r="E79" i="11"/>
  <c r="E79" i="13" s="1"/>
  <c r="E176" i="11"/>
  <c r="E176" i="13" s="1"/>
  <c r="E146" i="11"/>
  <c r="E146" i="13" s="1"/>
  <c r="G35" i="11"/>
  <c r="G35" i="13" s="1"/>
  <c r="K43" i="11"/>
  <c r="K43" i="13" s="1"/>
  <c r="E27" i="11"/>
  <c r="E27" i="13" s="1"/>
  <c r="F104" i="11"/>
  <c r="F104" i="13" s="1"/>
  <c r="D246" i="11"/>
  <c r="D192" i="11" s="1"/>
  <c r="K151" i="11"/>
  <c r="K151" i="13" s="1"/>
  <c r="F99" i="11"/>
  <c r="F99" i="13" s="1"/>
  <c r="D89" i="11"/>
  <c r="D89" i="13" s="1"/>
  <c r="F250" i="11"/>
  <c r="F250" i="13" s="1"/>
  <c r="E142" i="11"/>
  <c r="E142" i="13" s="1"/>
  <c r="H225" i="11"/>
  <c r="H225" i="13" s="1"/>
  <c r="K7" i="11"/>
  <c r="K7" i="13" s="1"/>
  <c r="K71" i="11"/>
  <c r="K71" i="13" s="1"/>
  <c r="K93" i="11"/>
  <c r="K93" i="13" s="1"/>
  <c r="K131" i="11"/>
  <c r="K131" i="13" s="1"/>
  <c r="E160" i="11"/>
  <c r="E160" i="13" s="1"/>
  <c r="D127" i="11"/>
  <c r="D127" i="13" s="1"/>
  <c r="H170" i="11"/>
  <c r="H170" i="13" s="1"/>
  <c r="F131" i="11"/>
  <c r="F131" i="13" s="1"/>
  <c r="AX286" i="24"/>
  <c r="D257" i="11"/>
  <c r="D257" i="13" s="1"/>
  <c r="K72" i="11"/>
  <c r="K72" i="13" s="1"/>
  <c r="D106" i="11"/>
  <c r="D106" i="13" s="1"/>
  <c r="I21" i="11"/>
  <c r="I21" i="13" s="1"/>
  <c r="H165" i="11"/>
  <c r="H165" i="13" s="1"/>
  <c r="I44" i="11"/>
  <c r="I44" i="13" s="1"/>
  <c r="I244" i="11"/>
  <c r="I244" i="13" s="1"/>
  <c r="K132" i="11"/>
  <c r="K132" i="13" s="1"/>
  <c r="D55" i="11"/>
  <c r="D55" i="13" s="1"/>
  <c r="I68" i="11"/>
  <c r="I68" i="13" s="1"/>
  <c r="K261" i="11"/>
  <c r="K261" i="13" s="1"/>
  <c r="K31" i="11"/>
  <c r="K31" i="13" s="1"/>
  <c r="H261" i="11"/>
  <c r="H261" i="13" s="1"/>
  <c r="D79" i="11"/>
  <c r="D79" i="13" s="1"/>
  <c r="E263" i="11"/>
  <c r="E263" i="13" s="1"/>
  <c r="F38" i="11"/>
  <c r="F38" i="13" s="1"/>
  <c r="I250" i="11"/>
  <c r="I250" i="13" s="1"/>
  <c r="K54" i="11"/>
  <c r="K54" i="13" s="1"/>
  <c r="K77" i="11"/>
  <c r="K77" i="13" s="1"/>
  <c r="G262" i="11"/>
  <c r="G262" i="13" s="1"/>
  <c r="D233" i="11"/>
  <c r="D44" i="11"/>
  <c r="D44" i="13" s="1"/>
  <c r="D39" i="11"/>
  <c r="D39" i="13" s="1"/>
  <c r="K85" i="11"/>
  <c r="K85" i="13" s="1"/>
  <c r="F92" i="11"/>
  <c r="F92" i="13" s="1"/>
  <c r="E144" i="11"/>
  <c r="E144" i="13" s="1"/>
  <c r="F102" i="11"/>
  <c r="F102" i="13" s="1"/>
  <c r="K224" i="11"/>
  <c r="K190" i="11" s="1"/>
  <c r="I229" i="11"/>
  <c r="I229" i="13" s="1"/>
  <c r="F231" i="11"/>
  <c r="F231" i="13" s="1"/>
  <c r="F28" i="11"/>
  <c r="F28" i="13" s="1"/>
  <c r="F55" i="11"/>
  <c r="F55" i="13" s="1"/>
  <c r="I70" i="11"/>
  <c r="I70" i="13" s="1"/>
  <c r="E111" i="11"/>
  <c r="E111" i="13" s="1"/>
  <c r="K249" i="11"/>
  <c r="K249" i="13" s="1"/>
  <c r="E126" i="11"/>
  <c r="E126" i="13" s="1"/>
  <c r="F142" i="11"/>
  <c r="F142" i="13" s="1"/>
  <c r="E148" i="11"/>
  <c r="E148" i="13" s="1"/>
  <c r="I45" i="11"/>
  <c r="I45" i="13" s="1"/>
  <c r="D62" i="11"/>
  <c r="D62" i="13" s="1"/>
  <c r="F126" i="11"/>
  <c r="F126" i="13" s="1"/>
  <c r="E163" i="11"/>
  <c r="E163" i="13" s="1"/>
  <c r="E168" i="11"/>
  <c r="E168" i="13" s="1"/>
  <c r="K101" i="11"/>
  <c r="K101" i="13" s="1"/>
  <c r="E105" i="11"/>
  <c r="E105" i="13" s="1"/>
  <c r="I273" i="11"/>
  <c r="I273" i="13" s="1"/>
  <c r="F274" i="11"/>
  <c r="F274" i="13" s="1"/>
  <c r="D161" i="11"/>
  <c r="D161" i="13" s="1"/>
  <c r="J250" i="11"/>
  <c r="J250" i="13" s="1"/>
  <c r="K64" i="11"/>
  <c r="K64" i="13" s="1"/>
  <c r="K105" i="11"/>
  <c r="K105" i="13" s="1"/>
  <c r="I41" i="11"/>
  <c r="I41" i="13" s="1"/>
  <c r="D270" i="11"/>
  <c r="D270" i="13" s="1"/>
  <c r="D75" i="11"/>
  <c r="D75" i="13" s="1"/>
  <c r="H179" i="11"/>
  <c r="H179" i="13" s="1"/>
  <c r="G230" i="11"/>
  <c r="G230" i="13" s="1"/>
  <c r="H228" i="11"/>
  <c r="H228" i="13" s="1"/>
  <c r="K41" i="11"/>
  <c r="K41" i="13" s="1"/>
  <c r="H147" i="11"/>
  <c r="H147" i="13" s="1"/>
  <c r="F161" i="11"/>
  <c r="F161" i="13" s="1"/>
  <c r="E173" i="11"/>
  <c r="E173" i="13" s="1"/>
  <c r="E132" i="11"/>
  <c r="E132" i="13" s="1"/>
  <c r="K263" i="11"/>
  <c r="K263" i="13" s="1"/>
  <c r="G277" i="11"/>
  <c r="G277" i="13" s="1"/>
  <c r="D111" i="11"/>
  <c r="D111" i="13" s="1"/>
  <c r="E66" i="11"/>
  <c r="E66" i="13" s="1"/>
  <c r="E153" i="11"/>
  <c r="E153" i="13" s="1"/>
  <c r="E250" i="11"/>
  <c r="E250" i="13" s="1"/>
  <c r="E59" i="11"/>
  <c r="E59" i="13" s="1"/>
  <c r="G253" i="11"/>
  <c r="G253" i="13" s="1"/>
  <c r="D272" i="11"/>
  <c r="D272" i="13" s="1"/>
  <c r="D151" i="11"/>
  <c r="D151" i="13" s="1"/>
  <c r="K276" i="11"/>
  <c r="K276" i="13" s="1"/>
  <c r="I37" i="11"/>
  <c r="I37" i="13" s="1"/>
  <c r="E253" i="11"/>
  <c r="E253" i="13" s="1"/>
  <c r="E135" i="11"/>
  <c r="E135" i="13" s="1"/>
  <c r="E108" i="11"/>
  <c r="E108" i="13" s="1"/>
  <c r="AX301" i="24"/>
  <c r="F257" i="11"/>
  <c r="F257" i="13" s="1"/>
  <c r="D27" i="11"/>
  <c r="D27" i="13" s="1"/>
  <c r="D259" i="11"/>
  <c r="H178" i="11"/>
  <c r="H178" i="13" s="1"/>
  <c r="AX297" i="24"/>
  <c r="H264" i="11"/>
  <c r="H264" i="13" s="1"/>
  <c r="D274" i="11"/>
  <c r="D274" i="13" s="1"/>
  <c r="K117" i="11"/>
  <c r="K117" i="13" s="1"/>
  <c r="V282" i="4"/>
  <c r="E28" i="11"/>
  <c r="E28" i="13" s="1"/>
  <c r="E82" i="11"/>
  <c r="E82" i="13" s="1"/>
  <c r="E90" i="11"/>
  <c r="E90" i="13" s="1"/>
  <c r="I269" i="11"/>
  <c r="I269" i="13" s="1"/>
  <c r="K68" i="11"/>
  <c r="K68" i="13" s="1"/>
  <c r="D83" i="11"/>
  <c r="D83" i="13" s="1"/>
  <c r="AX299" i="24"/>
  <c r="E96" i="11"/>
  <c r="E96" i="13" s="1"/>
  <c r="H106" i="11"/>
  <c r="H106" i="13" s="1"/>
  <c r="E151" i="11"/>
  <c r="E151" i="13" s="1"/>
  <c r="G267" i="11"/>
  <c r="G273" i="11"/>
  <c r="G273" i="13" s="1"/>
  <c r="E74" i="11"/>
  <c r="E74" i="13" s="1"/>
  <c r="K90" i="11"/>
  <c r="K90" i="13" s="1"/>
  <c r="I145" i="11"/>
  <c r="I145" i="13" s="1"/>
  <c r="H28" i="11"/>
  <c r="H28" i="13" s="1"/>
  <c r="E175" i="11"/>
  <c r="E175" i="13" s="1"/>
  <c r="F179" i="11"/>
  <c r="F179" i="13" s="1"/>
  <c r="K40" i="11"/>
  <c r="K40" i="13" s="1"/>
  <c r="K179" i="11"/>
  <c r="K179" i="13" s="1"/>
  <c r="E170" i="11"/>
  <c r="E170" i="13" s="1"/>
  <c r="D38" i="11"/>
  <c r="D38" i="13" s="1"/>
  <c r="D104" i="11"/>
  <c r="D104" i="13" s="1"/>
  <c r="F140" i="11"/>
  <c r="F140" i="13" s="1"/>
  <c r="E154" i="11"/>
  <c r="E154" i="13" s="1"/>
  <c r="I75" i="11"/>
  <c r="I75" i="13" s="1"/>
  <c r="D99" i="11"/>
  <c r="D99" i="13" s="1"/>
  <c r="E104" i="11"/>
  <c r="E104" i="13" s="1"/>
  <c r="K136" i="11"/>
  <c r="K136" i="13" s="1"/>
  <c r="D28" i="11"/>
  <c r="D28" i="13" s="1"/>
  <c r="D163" i="11"/>
  <c r="D163" i="13" s="1"/>
  <c r="D40" i="11"/>
  <c r="D40" i="13" s="1"/>
  <c r="D78" i="11"/>
  <c r="D78" i="13" s="1"/>
  <c r="E140" i="11"/>
  <c r="E140" i="13" s="1"/>
  <c r="E127" i="11"/>
  <c r="E127" i="13" s="1"/>
  <c r="I66" i="11"/>
  <c r="I66" i="13" s="1"/>
  <c r="D140" i="11"/>
  <c r="D140" i="13" s="1"/>
  <c r="D56" i="11"/>
  <c r="D56" i="13" s="1"/>
  <c r="F111" i="11"/>
  <c r="F111" i="13" s="1"/>
  <c r="D59" i="11"/>
  <c r="D59" i="13" s="1"/>
  <c r="K92" i="11"/>
  <c r="K92" i="13" s="1"/>
  <c r="I94" i="11"/>
  <c r="I94" i="13" s="1"/>
  <c r="F163" i="11"/>
  <c r="F163" i="13" s="1"/>
  <c r="E40" i="11"/>
  <c r="E40" i="13" s="1"/>
  <c r="F106" i="11"/>
  <c r="F106" i="13" s="1"/>
  <c r="D112" i="11"/>
  <c r="D112" i="13" s="1"/>
  <c r="I135" i="11"/>
  <c r="I135" i="13" s="1"/>
  <c r="I116" i="11"/>
  <c r="I116" i="13" s="1"/>
  <c r="H153" i="11"/>
  <c r="H153" i="13" s="1"/>
  <c r="I23" i="11"/>
  <c r="I23" i="13" s="1"/>
  <c r="K86" i="11"/>
  <c r="K86" i="13" s="1"/>
  <c r="K102" i="11"/>
  <c r="K102" i="13" s="1"/>
  <c r="E61" i="11"/>
  <c r="E61" i="13" s="1"/>
  <c r="G78" i="11"/>
  <c r="G78" i="13" s="1"/>
  <c r="K82" i="11"/>
  <c r="K82" i="13" s="1"/>
  <c r="G68" i="11"/>
  <c r="G68" i="13" s="1"/>
  <c r="F73" i="11"/>
  <c r="F73" i="13" s="1"/>
  <c r="I84" i="11"/>
  <c r="I84" i="13" s="1"/>
  <c r="F89" i="11"/>
  <c r="F89" i="13" s="1"/>
  <c r="I99" i="11"/>
  <c r="I99" i="13" s="1"/>
  <c r="G102" i="11"/>
  <c r="G102" i="13" s="1"/>
  <c r="E133" i="11"/>
  <c r="E133" i="13" s="1"/>
  <c r="H144" i="11"/>
  <c r="H144" i="13" s="1"/>
  <c r="G147" i="11"/>
  <c r="G147" i="13" s="1"/>
  <c r="F22" i="11"/>
  <c r="F22" i="13" s="1"/>
  <c r="K127" i="11"/>
  <c r="K127" i="13" s="1"/>
  <c r="D67" i="11"/>
  <c r="D67" i="13" s="1"/>
  <c r="K70" i="11"/>
  <c r="K70" i="13" s="1"/>
  <c r="H180" i="11"/>
  <c r="H180" i="13" s="1"/>
  <c r="F43" i="11"/>
  <c r="F43" i="13" s="1"/>
  <c r="F153" i="11"/>
  <c r="F153" i="13" s="1"/>
  <c r="K133" i="11"/>
  <c r="K133" i="13" s="1"/>
  <c r="K144" i="11"/>
  <c r="K144" i="13" s="1"/>
  <c r="K78" i="11"/>
  <c r="K78" i="13" s="1"/>
  <c r="E145" i="11"/>
  <c r="E145" i="13" s="1"/>
  <c r="E164" i="11"/>
  <c r="E164" i="13" s="1"/>
  <c r="D168" i="11"/>
  <c r="D168" i="13" s="1"/>
  <c r="K181" i="11"/>
  <c r="K181" i="13" s="1"/>
  <c r="D76" i="11"/>
  <c r="D76" i="13" s="1"/>
  <c r="D94" i="11"/>
  <c r="D94" i="13" s="1"/>
  <c r="D181" i="11"/>
  <c r="D181" i="13" s="1"/>
  <c r="H143" i="11"/>
  <c r="H143" i="13" s="1"/>
  <c r="F68" i="11"/>
  <c r="F68" i="13" s="1"/>
  <c r="F108" i="11"/>
  <c r="F108" i="13" s="1"/>
  <c r="F85" i="11"/>
  <c r="F85" i="13" s="1"/>
  <c r="F170" i="11"/>
  <c r="F170" i="13" s="1"/>
  <c r="F116" i="11"/>
  <c r="F116" i="13" s="1"/>
  <c r="F269" i="23"/>
  <c r="F272" i="23"/>
  <c r="D269" i="23"/>
  <c r="D277" i="23"/>
  <c r="D133" i="23"/>
  <c r="D140" i="23"/>
  <c r="D144" i="23"/>
  <c r="D148" i="23"/>
  <c r="D153" i="23"/>
  <c r="D176" i="23"/>
  <c r="I7" i="11"/>
  <c r="I7" i="13" s="1"/>
  <c r="H264" i="23"/>
  <c r="D6" i="11"/>
  <c r="D6" i="13" s="1"/>
  <c r="H254" i="23"/>
  <c r="H230" i="23"/>
  <c r="G72" i="11"/>
  <c r="G72" i="13" s="1"/>
  <c r="J146" i="11"/>
  <c r="J146" i="13" s="1"/>
  <c r="H68" i="11"/>
  <c r="H68" i="13" s="1"/>
  <c r="I72" i="11"/>
  <c r="I72" i="13" s="1"/>
  <c r="E76" i="11"/>
  <c r="E76" i="13" s="1"/>
  <c r="I86" i="11"/>
  <c r="I86" i="13" s="1"/>
  <c r="K73" i="11"/>
  <c r="K73" i="13" s="1"/>
  <c r="G94" i="11"/>
  <c r="G94" i="13" s="1"/>
  <c r="G132" i="11"/>
  <c r="G132" i="13" s="1"/>
  <c r="G154" i="11"/>
  <c r="G154" i="13" s="1"/>
  <c r="I112" i="11"/>
  <c r="I112" i="13" s="1"/>
  <c r="J93" i="11"/>
  <c r="J93" i="13" s="1"/>
  <c r="I143" i="11"/>
  <c r="I143" i="13" s="1"/>
  <c r="D146" i="11"/>
  <c r="D146" i="13" s="1"/>
  <c r="I269" i="23"/>
  <c r="F35" i="11"/>
  <c r="F35" i="13" s="1"/>
  <c r="H151" i="11"/>
  <c r="H151" i="13" s="1"/>
  <c r="AC300" i="24"/>
  <c r="AC25" i="24"/>
  <c r="AC40" i="24"/>
  <c r="AC200" i="24"/>
  <c r="AC66" i="24"/>
  <c r="AC116" i="24"/>
  <c r="AC253" i="24"/>
  <c r="AC133" i="24"/>
  <c r="AC140" i="24"/>
  <c r="AC149" i="24"/>
  <c r="AC230" i="24"/>
  <c r="AC164" i="24"/>
  <c r="AC173" i="24"/>
  <c r="AC181" i="24"/>
  <c r="AC288" i="24"/>
  <c r="E16" i="5"/>
  <c r="G16" i="24" s="1"/>
  <c r="AC16" i="24" s="1"/>
  <c r="I16" i="24"/>
  <c r="AE16" i="24" s="1"/>
  <c r="E15" i="5"/>
  <c r="G15" i="24" s="1"/>
  <c r="AC15" i="24" s="1"/>
  <c r="I15" i="24"/>
  <c r="AE15" i="24" s="1"/>
  <c r="E14" i="5"/>
  <c r="G14" i="24" s="1"/>
  <c r="AC14" i="24" s="1"/>
  <c r="I14" i="24"/>
  <c r="AE14" i="24" s="1"/>
  <c r="E12" i="5"/>
  <c r="G12" i="24" s="1"/>
  <c r="AC12" i="24" s="1"/>
  <c r="I12" i="24"/>
  <c r="AE12" i="24" s="1"/>
  <c r="E119" i="5"/>
  <c r="G119" i="24" s="1"/>
  <c r="AC119" i="24" s="1"/>
  <c r="I119" i="24"/>
  <c r="AE119" i="24" s="1"/>
  <c r="E42" i="5"/>
  <c r="G42" i="24" s="1"/>
  <c r="AC42" i="24" s="1"/>
  <c r="I42" i="24"/>
  <c r="AE42" i="24" s="1"/>
  <c r="E141" i="5"/>
  <c r="G141" i="24" s="1"/>
  <c r="AC141" i="24" s="1"/>
  <c r="I141" i="24"/>
  <c r="AE141" i="24" s="1"/>
  <c r="AW190" i="24"/>
  <c r="AH190" i="24"/>
  <c r="I282" i="4"/>
  <c r="J262" i="23"/>
  <c r="J230" i="23"/>
  <c r="J284" i="22"/>
  <c r="J284" i="5"/>
  <c r="D287" i="22"/>
  <c r="D287" i="5"/>
  <c r="E289" i="22"/>
  <c r="I289" i="24"/>
  <c r="AE289" i="24" s="1"/>
  <c r="E294" i="22"/>
  <c r="I294" i="24"/>
  <c r="AE294" i="24" s="1"/>
  <c r="E219" i="5"/>
  <c r="G219" i="24" s="1"/>
  <c r="AC219" i="24" s="1"/>
  <c r="I219" i="24"/>
  <c r="AE219" i="24" s="1"/>
  <c r="E218" i="5"/>
  <c r="G218" i="24" s="1"/>
  <c r="AC218" i="24" s="1"/>
  <c r="I218" i="24"/>
  <c r="AE218" i="24" s="1"/>
  <c r="E298" i="22"/>
  <c r="I298" i="24"/>
  <c r="AE298" i="24" s="1"/>
  <c r="E162" i="5"/>
  <c r="G162" i="24" s="1"/>
  <c r="AC162" i="24" s="1"/>
  <c r="I162" i="24"/>
  <c r="AE162" i="24" s="1"/>
  <c r="AX190" i="24"/>
  <c r="AI190" i="24"/>
  <c r="AC19" i="24"/>
  <c r="AC272" i="24"/>
  <c r="G316" i="24"/>
  <c r="AC316" i="24" s="1"/>
  <c r="AC106" i="24"/>
  <c r="AC250" i="24"/>
  <c r="AC131" i="24"/>
  <c r="AC146" i="24"/>
  <c r="AC228" i="24"/>
  <c r="G324" i="24"/>
  <c r="AC324" i="24" s="1"/>
  <c r="AC171" i="24"/>
  <c r="AC179" i="24"/>
  <c r="AO188" i="24"/>
  <c r="BD188" i="24"/>
  <c r="AI295" i="24"/>
  <c r="F287" i="22"/>
  <c r="F287" i="5"/>
  <c r="I95" i="11"/>
  <c r="I95" i="13" s="1"/>
  <c r="I284" i="22"/>
  <c r="I284" i="5"/>
  <c r="Q283" i="5"/>
  <c r="AC204" i="24"/>
  <c r="AC275" i="24"/>
  <c r="BE189" i="24"/>
  <c r="AP189" i="24"/>
  <c r="E282" i="17"/>
  <c r="E282" i="24" s="1"/>
  <c r="AA282" i="24" s="1"/>
  <c r="E283" i="24"/>
  <c r="AA283" i="24" s="1"/>
  <c r="F195" i="2"/>
  <c r="K267" i="11"/>
  <c r="J297" i="6"/>
  <c r="K165" i="11"/>
  <c r="K165" i="13" s="1"/>
  <c r="F285" i="22"/>
  <c r="F285" i="5"/>
  <c r="J286" i="6"/>
  <c r="D73" i="11"/>
  <c r="D73" i="13" s="1"/>
  <c r="K301" i="6"/>
  <c r="T283" i="5"/>
  <c r="J291" i="6"/>
  <c r="I285" i="22"/>
  <c r="I285" i="5"/>
  <c r="E287" i="22"/>
  <c r="I287" i="24"/>
  <c r="AE287" i="24" s="1"/>
  <c r="E287" i="5"/>
  <c r="G287" i="24" s="1"/>
  <c r="AC287" i="24" s="1"/>
  <c r="AC239" i="24"/>
  <c r="AC206" i="24"/>
  <c r="G315" i="24"/>
  <c r="AC315" i="24" s="1"/>
  <c r="AC92" i="24"/>
  <c r="AC111" i="24"/>
  <c r="AC127" i="24"/>
  <c r="AC276" i="24"/>
  <c r="AC148" i="24"/>
  <c r="AC163" i="24"/>
  <c r="AC172" i="24"/>
  <c r="AC180" i="24"/>
  <c r="K300" i="6"/>
  <c r="H167" i="11"/>
  <c r="H167" i="13" s="1"/>
  <c r="J301" i="6"/>
  <c r="G284" i="22"/>
  <c r="G284" i="5"/>
  <c r="G285" i="22"/>
  <c r="G285" i="5"/>
  <c r="E143" i="11"/>
  <c r="E143" i="13" s="1"/>
  <c r="I293" i="6"/>
  <c r="I298" i="6"/>
  <c r="M283" i="5"/>
  <c r="E286" i="22"/>
  <c r="I286" i="24"/>
  <c r="AE286" i="24" s="1"/>
  <c r="E291" i="22"/>
  <c r="I291" i="24"/>
  <c r="AE291" i="24" s="1"/>
  <c r="J288" i="5"/>
  <c r="F293" i="5"/>
  <c r="K288" i="5"/>
  <c r="K290" i="5"/>
  <c r="G293" i="5"/>
  <c r="K300" i="5"/>
  <c r="H294" i="5"/>
  <c r="E286" i="5"/>
  <c r="G286" i="24" s="1"/>
  <c r="AC286" i="24" s="1"/>
  <c r="AW313" i="24"/>
  <c r="AH313" i="24"/>
  <c r="J299" i="5"/>
  <c r="K299" i="5"/>
  <c r="D286" i="5"/>
  <c r="D291" i="5"/>
  <c r="I292" i="5"/>
  <c r="I298" i="5"/>
  <c r="AC254" i="24"/>
  <c r="AX313" i="24"/>
  <c r="AI313" i="24"/>
  <c r="AC31" i="24"/>
  <c r="AC37" i="24"/>
  <c r="AC268" i="24"/>
  <c r="AC55" i="24"/>
  <c r="AC59" i="24"/>
  <c r="AC64" i="24"/>
  <c r="AC71" i="24"/>
  <c r="AC75" i="24"/>
  <c r="AB321" i="24"/>
  <c r="BD313" i="24"/>
  <c r="AO313" i="24"/>
  <c r="AC296" i="24"/>
  <c r="F288" i="5"/>
  <c r="J293" i="5"/>
  <c r="K286" i="5"/>
  <c r="AX294" i="24"/>
  <c r="AW312" i="24"/>
  <c r="AH312" i="24"/>
  <c r="H292" i="5"/>
  <c r="H299" i="5"/>
  <c r="I286" i="5"/>
  <c r="I289" i="5"/>
  <c r="I301" i="5"/>
  <c r="AC44" i="24"/>
  <c r="AC77" i="24"/>
  <c r="AC94" i="24"/>
  <c r="F299" i="5"/>
  <c r="K298" i="5"/>
  <c r="H288" i="5"/>
  <c r="D297" i="5"/>
  <c r="I293" i="5"/>
  <c r="BE319" i="24"/>
  <c r="AP319" i="24"/>
  <c r="AC229" i="24"/>
  <c r="AC36" i="24"/>
  <c r="AC63" i="24"/>
  <c r="AC112" i="24"/>
  <c r="BE313" i="24"/>
  <c r="AP313" i="24"/>
  <c r="E60" i="5"/>
  <c r="G60" i="24" s="1"/>
  <c r="AC60" i="24" s="1"/>
  <c r="I60" i="24"/>
  <c r="AE60" i="24" s="1"/>
  <c r="E124" i="5"/>
  <c r="G124" i="24" s="1"/>
  <c r="AC124" i="24" s="1"/>
  <c r="I124" i="24"/>
  <c r="AE124" i="24" s="1"/>
  <c r="G282" i="4"/>
  <c r="E190" i="5"/>
  <c r="G190" i="24" s="1"/>
  <c r="AC190" i="24" s="1"/>
  <c r="G224" i="24"/>
  <c r="AC224" i="24" s="1"/>
  <c r="AO194" i="24"/>
  <c r="BD194" i="24"/>
  <c r="BD190" i="24"/>
  <c r="AO190" i="24"/>
  <c r="BD295" i="24"/>
  <c r="AO295" i="24"/>
  <c r="J285" i="22"/>
  <c r="J285" i="5"/>
  <c r="J287" i="22"/>
  <c r="J287" i="5"/>
  <c r="J292" i="6"/>
  <c r="W283" i="5"/>
  <c r="H285" i="22"/>
  <c r="H285" i="5"/>
  <c r="J299" i="6"/>
  <c r="E297" i="22"/>
  <c r="I297" i="24"/>
  <c r="AE297" i="24" s="1"/>
  <c r="E216" i="5"/>
  <c r="G216" i="24" s="1"/>
  <c r="AC216" i="24" s="1"/>
  <c r="I216" i="24"/>
  <c r="AE216" i="24" s="1"/>
  <c r="E220" i="5"/>
  <c r="G220" i="24" s="1"/>
  <c r="AC220" i="24" s="1"/>
  <c r="I220" i="24"/>
  <c r="AE220" i="24" s="1"/>
  <c r="E227" i="5"/>
  <c r="G227" i="24" s="1"/>
  <c r="AC227" i="24" s="1"/>
  <c r="I227" i="24"/>
  <c r="AE227" i="24" s="1"/>
  <c r="E301" i="22"/>
  <c r="I301" i="24"/>
  <c r="AE301" i="24" s="1"/>
  <c r="D282" i="4"/>
  <c r="AX125" i="24"/>
  <c r="AI125" i="24"/>
  <c r="E199" i="5"/>
  <c r="G199" i="24" s="1"/>
  <c r="AC199" i="24" s="1"/>
  <c r="I199" i="24"/>
  <c r="AE199" i="24" s="1"/>
  <c r="J290" i="6"/>
  <c r="D284" i="22"/>
  <c r="D284" i="5"/>
  <c r="O282" i="17"/>
  <c r="L283" i="24"/>
  <c r="AW195" i="24"/>
  <c r="AH195" i="24"/>
  <c r="AC201" i="24"/>
  <c r="J293" i="6"/>
  <c r="S283" i="5"/>
  <c r="J285" i="6"/>
  <c r="E284" i="22"/>
  <c r="I284" i="24"/>
  <c r="AE284" i="24" s="1"/>
  <c r="E284" i="5"/>
  <c r="G284" i="24" s="1"/>
  <c r="AC284" i="24" s="1"/>
  <c r="E69" i="5"/>
  <c r="G69" i="24" s="1"/>
  <c r="I69" i="24"/>
  <c r="AX189" i="24"/>
  <c r="AI189" i="24"/>
  <c r="AW188" i="24"/>
  <c r="AH188" i="24"/>
  <c r="AC7" i="24"/>
  <c r="AC41" i="24"/>
  <c r="AC61" i="24"/>
  <c r="AC103" i="24"/>
  <c r="AC113" i="24"/>
  <c r="AC132" i="24"/>
  <c r="AC143" i="24"/>
  <c r="AC151" i="24"/>
  <c r="G322" i="24"/>
  <c r="AC322" i="24" s="1"/>
  <c r="AC165" i="24"/>
  <c r="AC277" i="24"/>
  <c r="AW295" i="24"/>
  <c r="AH295" i="24"/>
  <c r="K294" i="6"/>
  <c r="I291" i="6"/>
  <c r="H284" i="22"/>
  <c r="H284" i="5"/>
  <c r="H287" i="22"/>
  <c r="H287" i="5"/>
  <c r="I312" i="24"/>
  <c r="AE312" i="24" s="1"/>
  <c r="AE29" i="24"/>
  <c r="F289" i="5"/>
  <c r="J294" i="5"/>
  <c r="G289" i="5"/>
  <c r="G291" i="5"/>
  <c r="G301" i="5"/>
  <c r="D298" i="5"/>
  <c r="I297" i="5"/>
  <c r="BD310" i="24"/>
  <c r="AO310" i="24"/>
  <c r="AX317" i="24"/>
  <c r="AI317" i="24"/>
  <c r="AC48" i="24"/>
  <c r="AC74" i="24"/>
  <c r="BE321" i="24"/>
  <c r="AP321" i="24"/>
  <c r="F292" i="5"/>
  <c r="G298" i="5"/>
  <c r="D288" i="5"/>
  <c r="H297" i="5"/>
  <c r="AE28" i="24"/>
  <c r="I311" i="24"/>
  <c r="AE311" i="24" s="1"/>
  <c r="AC43" i="24"/>
  <c r="AC47" i="24"/>
  <c r="AC80" i="24"/>
  <c r="AC84" i="24"/>
  <c r="AC88" i="24"/>
  <c r="AC93" i="24"/>
  <c r="AC98" i="24"/>
  <c r="AC274" i="24"/>
  <c r="AC23" i="24"/>
  <c r="AC38" i="24"/>
  <c r="AC46" i="24"/>
  <c r="AC261" i="24"/>
  <c r="AC76" i="24"/>
  <c r="AC244" i="24"/>
  <c r="AC96" i="24"/>
  <c r="J289" i="5"/>
  <c r="F294" i="5"/>
  <c r="AX260" i="24"/>
  <c r="AI260" i="24"/>
  <c r="AX288" i="24"/>
  <c r="AX290" i="24"/>
  <c r="K293" i="5"/>
  <c r="AX300" i="24"/>
  <c r="D293" i="5"/>
  <c r="I288" i="5"/>
  <c r="I300" i="5"/>
  <c r="AW321" i="24"/>
  <c r="AH321" i="24"/>
  <c r="J292" i="5"/>
  <c r="K297" i="5"/>
  <c r="G299" i="5"/>
  <c r="AW224" i="24"/>
  <c r="H289" i="5"/>
  <c r="H300" i="5"/>
  <c r="AB312" i="24"/>
  <c r="AW317" i="24"/>
  <c r="AH317" i="24"/>
  <c r="AC243" i="24"/>
  <c r="E120" i="5"/>
  <c r="G120" i="24" s="1"/>
  <c r="AC120" i="24" s="1"/>
  <c r="I120" i="24"/>
  <c r="AE120" i="24" s="1"/>
  <c r="E109" i="5"/>
  <c r="G109" i="24" s="1"/>
  <c r="AC109" i="24" s="1"/>
  <c r="I109" i="24"/>
  <c r="AE109" i="24" s="1"/>
  <c r="E10" i="5"/>
  <c r="G10" i="24" s="1"/>
  <c r="AC10" i="24" s="1"/>
  <c r="I10" i="24"/>
  <c r="AE10" i="24" s="1"/>
  <c r="E51" i="5"/>
  <c r="G51" i="24" s="1"/>
  <c r="AC51" i="24" s="1"/>
  <c r="I51" i="24"/>
  <c r="AE51" i="24" s="1"/>
  <c r="O282" i="4"/>
  <c r="M283" i="24"/>
  <c r="AH189" i="24"/>
  <c r="AW189" i="24"/>
  <c r="Y282" i="4"/>
  <c r="T283" i="24"/>
  <c r="E193" i="5"/>
  <c r="G193" i="24" s="1"/>
  <c r="AC193" i="24" s="1"/>
  <c r="G256" i="24"/>
  <c r="AC256" i="24" s="1"/>
  <c r="AO125" i="24"/>
  <c r="BD125" i="24"/>
  <c r="J284" i="6"/>
  <c r="G287" i="22"/>
  <c r="G287" i="5"/>
  <c r="E290" i="22"/>
  <c r="I290" i="24"/>
  <c r="AE290" i="24" s="1"/>
  <c r="E293" i="22"/>
  <c r="I293" i="24"/>
  <c r="AE293" i="24" s="1"/>
  <c r="AE134" i="24"/>
  <c r="I319" i="24"/>
  <c r="AE319" i="24" s="1"/>
  <c r="E211" i="5"/>
  <c r="G211" i="24" s="1"/>
  <c r="AC211" i="24" s="1"/>
  <c r="I211" i="24"/>
  <c r="AE211" i="24" s="1"/>
  <c r="E299" i="22"/>
  <c r="I299" i="24"/>
  <c r="AE299" i="24" s="1"/>
  <c r="AC202" i="24"/>
  <c r="AC68" i="24"/>
  <c r="AC207" i="24"/>
  <c r="AC273" i="24"/>
  <c r="E192" i="5"/>
  <c r="G192" i="24" s="1"/>
  <c r="AC192" i="24" s="1"/>
  <c r="G246" i="24"/>
  <c r="AC246" i="24" s="1"/>
  <c r="G318" i="24"/>
  <c r="AC318" i="24" s="1"/>
  <c r="AC126" i="24"/>
  <c r="AC142" i="24"/>
  <c r="AC152" i="24"/>
  <c r="AC160" i="24"/>
  <c r="G323" i="24"/>
  <c r="AC323" i="24" s="1"/>
  <c r="AC168" i="24"/>
  <c r="AC175" i="24"/>
  <c r="BD195" i="24"/>
  <c r="AO195" i="24"/>
  <c r="E271" i="5"/>
  <c r="G271" i="24" s="1"/>
  <c r="AC271" i="24" s="1"/>
  <c r="I271" i="24"/>
  <c r="AE271" i="24" s="1"/>
  <c r="I36" i="11"/>
  <c r="I36" i="13" s="1"/>
  <c r="F284" i="22"/>
  <c r="F284" i="5"/>
  <c r="AX188" i="24"/>
  <c r="AI188" i="24"/>
  <c r="AP190" i="24"/>
  <c r="BE190" i="24"/>
  <c r="K253" i="11"/>
  <c r="K253" i="13" s="1"/>
  <c r="I288" i="6"/>
  <c r="K285" i="22"/>
  <c r="K285" i="5"/>
  <c r="J288" i="6"/>
  <c r="K290" i="6"/>
  <c r="E24" i="5"/>
  <c r="G24" i="24" s="1"/>
  <c r="AC24" i="24" s="1"/>
  <c r="I24" i="24"/>
  <c r="AE24" i="24" s="1"/>
  <c r="E285" i="22"/>
  <c r="I285" i="24"/>
  <c r="AE285" i="24" s="1"/>
  <c r="E285" i="5"/>
  <c r="G285" i="24" s="1"/>
  <c r="AC285" i="24" s="1"/>
  <c r="I287" i="22"/>
  <c r="I287" i="5"/>
  <c r="E29" i="5"/>
  <c r="G29" i="24" s="1"/>
  <c r="AC56" i="24"/>
  <c r="G314" i="24"/>
  <c r="AC314" i="24" s="1"/>
  <c r="AC79" i="24"/>
  <c r="AC105" i="24"/>
  <c r="AC249" i="24"/>
  <c r="AC135" i="24"/>
  <c r="AC145" i="24"/>
  <c r="AC153" i="24"/>
  <c r="AC167" i="24"/>
  <c r="AC176" i="24"/>
  <c r="AH125" i="24"/>
  <c r="AW125" i="24"/>
  <c r="BE295" i="24"/>
  <c r="AP295" i="24"/>
  <c r="H272" i="11"/>
  <c r="H272" i="13" s="1"/>
  <c r="E161" i="11"/>
  <c r="E161" i="13" s="1"/>
  <c r="I301" i="6"/>
  <c r="I290" i="6"/>
  <c r="K297" i="6"/>
  <c r="K284" i="22"/>
  <c r="K284" i="5"/>
  <c r="K287" i="22"/>
  <c r="K287" i="5"/>
  <c r="K288" i="6"/>
  <c r="I297" i="6"/>
  <c r="AC35" i="24"/>
  <c r="E288" i="22"/>
  <c r="I288" i="24"/>
  <c r="AE288" i="24" s="1"/>
  <c r="J290" i="5"/>
  <c r="J300" i="5"/>
  <c r="AX310" i="24"/>
  <c r="AI310" i="24"/>
  <c r="AX319" i="24"/>
  <c r="AI319" i="24"/>
  <c r="D292" i="5"/>
  <c r="D299" i="5"/>
  <c r="E289" i="5"/>
  <c r="G289" i="24" s="1"/>
  <c r="AC289" i="24" s="1"/>
  <c r="E291" i="5"/>
  <c r="G291" i="24" s="1"/>
  <c r="AC291" i="24" s="1"/>
  <c r="F297" i="5"/>
  <c r="G297" i="5"/>
  <c r="D289" i="5"/>
  <c r="D300" i="5"/>
  <c r="E294" i="5"/>
  <c r="G294" i="24" s="1"/>
  <c r="AC294" i="24" s="1"/>
  <c r="G311" i="24"/>
  <c r="AC311" i="24" s="1"/>
  <c r="AC28" i="24"/>
  <c r="AC39" i="24"/>
  <c r="AC270" i="24"/>
  <c r="AC57" i="24"/>
  <c r="AC62" i="24"/>
  <c r="AC73" i="24"/>
  <c r="F290" i="5"/>
  <c r="F300" i="5"/>
  <c r="AX194" i="24"/>
  <c r="AI194" i="24"/>
  <c r="K289" i="5"/>
  <c r="K291" i="5"/>
  <c r="G294" i="5"/>
  <c r="K301" i="5"/>
  <c r="D294" i="5"/>
  <c r="BE310" i="24"/>
  <c r="AP310" i="24"/>
  <c r="I291" i="5"/>
  <c r="AX321" i="24"/>
  <c r="AI321" i="24"/>
  <c r="AC21" i="24"/>
  <c r="AC67" i="24"/>
  <c r="AC85" i="24"/>
  <c r="AC225" i="24"/>
  <c r="AC49" i="24"/>
  <c r="J297" i="5"/>
  <c r="K292" i="5"/>
  <c r="H290" i="5"/>
  <c r="H301" i="5"/>
  <c r="AP260" i="24"/>
  <c r="BE260" i="24"/>
  <c r="E298" i="5"/>
  <c r="G298" i="24" s="1"/>
  <c r="AC298" i="24" s="1"/>
  <c r="BD312" i="24"/>
  <c r="AO312" i="24"/>
  <c r="BD319" i="24"/>
  <c r="AO319" i="24"/>
  <c r="AC231" i="24"/>
  <c r="AC27" i="24"/>
  <c r="AC54" i="24"/>
  <c r="AC70" i="24"/>
  <c r="AC99" i="24"/>
  <c r="AC263" i="24"/>
  <c r="E11" i="5"/>
  <c r="G11" i="24" s="1"/>
  <c r="AC11" i="24" s="1"/>
  <c r="I11" i="24"/>
  <c r="AE11" i="24" s="1"/>
  <c r="E159" i="5"/>
  <c r="G159" i="24" s="1"/>
  <c r="AC159" i="24" s="1"/>
  <c r="I159" i="24"/>
  <c r="AE159" i="24" s="1"/>
  <c r="E8" i="5"/>
  <c r="G8" i="24" s="1"/>
  <c r="AC8" i="24" s="1"/>
  <c r="I8" i="24"/>
  <c r="AE8" i="24" s="1"/>
  <c r="E155" i="5"/>
  <c r="G155" i="24" s="1"/>
  <c r="I155" i="24"/>
  <c r="E121" i="5"/>
  <c r="G121" i="24" s="1"/>
  <c r="AC121" i="24" s="1"/>
  <c r="I121" i="24"/>
  <c r="AE121" i="24" s="1"/>
  <c r="E174" i="5"/>
  <c r="G174" i="24" s="1"/>
  <c r="AC174" i="24" s="1"/>
  <c r="I174" i="24"/>
  <c r="AE174" i="24" s="1"/>
  <c r="AE118" i="24"/>
  <c r="I317" i="24"/>
  <c r="AE317" i="24" s="1"/>
  <c r="E122" i="5"/>
  <c r="G122" i="24" s="1"/>
  <c r="AC122" i="24" s="1"/>
  <c r="I122" i="24"/>
  <c r="AE122" i="24" s="1"/>
  <c r="E138" i="5"/>
  <c r="G138" i="24" s="1"/>
  <c r="AC138" i="24" s="1"/>
  <c r="I138" i="24"/>
  <c r="AE138" i="24" s="1"/>
  <c r="E33" i="5"/>
  <c r="G33" i="24" s="1"/>
  <c r="AC33" i="24" s="1"/>
  <c r="I33" i="24"/>
  <c r="AE33" i="24" s="1"/>
  <c r="E52" i="5"/>
  <c r="G52" i="24" s="1"/>
  <c r="AC52" i="24" s="1"/>
  <c r="I52" i="24"/>
  <c r="AE52" i="24" s="1"/>
  <c r="E115" i="5"/>
  <c r="G115" i="24" s="1"/>
  <c r="AC115" i="24" s="1"/>
  <c r="I115" i="24"/>
  <c r="AE115" i="24" s="1"/>
  <c r="BE195" i="24"/>
  <c r="AP195" i="24"/>
  <c r="Y282" i="17"/>
  <c r="S283" i="24"/>
  <c r="BD189" i="24"/>
  <c r="AO189" i="24"/>
  <c r="J298" i="6"/>
  <c r="J289" i="6"/>
  <c r="J287" i="6"/>
  <c r="D285" i="22"/>
  <c r="D285" i="5"/>
  <c r="E210" i="5"/>
  <c r="G210" i="24" s="1"/>
  <c r="AC210" i="24" s="1"/>
  <c r="I210" i="24"/>
  <c r="AE210" i="24" s="1"/>
  <c r="E222" i="5"/>
  <c r="G222" i="24" s="1"/>
  <c r="AC222" i="24" s="1"/>
  <c r="I222" i="24"/>
  <c r="AE222" i="24" s="1"/>
  <c r="E300" i="22"/>
  <c r="I300" i="24"/>
  <c r="AE300" i="24" s="1"/>
  <c r="AC18" i="24"/>
  <c r="AC6" i="24"/>
  <c r="AC17" i="24"/>
  <c r="AC238" i="24"/>
  <c r="AC237" i="24"/>
  <c r="AC235" i="24"/>
  <c r="AC234" i="24"/>
  <c r="AC240" i="24"/>
  <c r="AC241" i="24"/>
  <c r="AC236" i="24"/>
  <c r="AC265" i="24"/>
  <c r="AC242" i="24"/>
  <c r="AC129" i="24"/>
  <c r="AC262" i="24"/>
  <c r="AC104" i="24"/>
  <c r="AC247" i="24"/>
  <c r="AC128" i="24"/>
  <c r="AC136" i="24"/>
  <c r="G320" i="24"/>
  <c r="AC320" i="24" s="1"/>
  <c r="AC144" i="24"/>
  <c r="AC154" i="24"/>
  <c r="AC264" i="24"/>
  <c r="AC177" i="24"/>
  <c r="I117" i="11"/>
  <c r="I117" i="13" s="1"/>
  <c r="I151" i="11"/>
  <c r="I151" i="13" s="1"/>
  <c r="AW194" i="24"/>
  <c r="AH194" i="24"/>
  <c r="E282" i="4"/>
  <c r="F282" i="24" s="1"/>
  <c r="F283" i="24"/>
  <c r="AB283" i="24" s="1"/>
  <c r="AP188" i="24"/>
  <c r="BE188" i="24"/>
  <c r="F295" i="24"/>
  <c r="AB295" i="24" s="1"/>
  <c r="K94" i="11"/>
  <c r="K94" i="13" s="1"/>
  <c r="K299" i="6"/>
  <c r="L283" i="5"/>
  <c r="K286" i="6"/>
  <c r="F282" i="4"/>
  <c r="AC233" i="24"/>
  <c r="AC269" i="24"/>
  <c r="AC205" i="24"/>
  <c r="AC91" i="24"/>
  <c r="AC108" i="24"/>
  <c r="AC251" i="24"/>
  <c r="AC147" i="24"/>
  <c r="AC161" i="24"/>
  <c r="AC170" i="24"/>
  <c r="AC178" i="24"/>
  <c r="D264" i="11"/>
  <c r="D264" i="13" s="1"/>
  <c r="AP125" i="24"/>
  <c r="BE125" i="24"/>
  <c r="E277" i="11"/>
  <c r="E277" i="13" s="1"/>
  <c r="K49" i="11"/>
  <c r="K49" i="13" s="1"/>
  <c r="H154" i="11"/>
  <c r="H154" i="13" s="1"/>
  <c r="K298" i="6"/>
  <c r="H146" i="11"/>
  <c r="H146" i="13" s="1"/>
  <c r="E116" i="11"/>
  <c r="E116" i="13" s="1"/>
  <c r="J300" i="6"/>
  <c r="I310" i="24"/>
  <c r="AE310" i="24" s="1"/>
  <c r="AE19" i="24"/>
  <c r="E292" i="22"/>
  <c r="I292" i="24"/>
  <c r="AE292" i="24" s="1"/>
  <c r="AX195" i="24"/>
  <c r="AI195" i="24"/>
  <c r="F286" i="5"/>
  <c r="F291" i="5"/>
  <c r="F301" i="5"/>
  <c r="G286" i="5"/>
  <c r="AX289" i="24"/>
  <c r="AX291" i="24"/>
  <c r="K294" i="5"/>
  <c r="H293" i="5"/>
  <c r="E301" i="5"/>
  <c r="G301" i="24" s="1"/>
  <c r="AC301" i="24" s="1"/>
  <c r="BD317" i="24"/>
  <c r="AO317" i="24"/>
  <c r="AC58" i="24"/>
  <c r="AC83" i="24"/>
  <c r="F298" i="5"/>
  <c r="G292" i="5"/>
  <c r="AW319" i="24"/>
  <c r="AH319" i="24"/>
  <c r="D290" i="5"/>
  <c r="D301" i="5"/>
  <c r="BE312" i="24"/>
  <c r="AP312" i="24"/>
  <c r="AB224" i="24"/>
  <c r="I299" i="5"/>
  <c r="AC22" i="24"/>
  <c r="AC45" i="24"/>
  <c r="AC78" i="24"/>
  <c r="AC82" i="24"/>
  <c r="AC86" i="24"/>
  <c r="AC90" i="24"/>
  <c r="AC95" i="24"/>
  <c r="AC101" i="24"/>
  <c r="AC117" i="24"/>
  <c r="AE224" i="24"/>
  <c r="AC182" i="24"/>
  <c r="BD321" i="24"/>
  <c r="AO321" i="24"/>
  <c r="AC257" i="24"/>
  <c r="AC259" i="24"/>
  <c r="AC267" i="24"/>
  <c r="AC72" i="24"/>
  <c r="AC81" i="24"/>
  <c r="AC89" i="24"/>
  <c r="AC102" i="24"/>
  <c r="J286" i="5"/>
  <c r="J291" i="5"/>
  <c r="J301" i="5"/>
  <c r="G288" i="5"/>
  <c r="G290" i="5"/>
  <c r="G300" i="5"/>
  <c r="H298" i="5"/>
  <c r="I290" i="5"/>
  <c r="E297" i="5"/>
  <c r="G297" i="24" s="1"/>
  <c r="AC297" i="24" s="1"/>
  <c r="BE317" i="24"/>
  <c r="AP317" i="24"/>
  <c r="J298" i="5"/>
  <c r="AX312" i="24"/>
  <c r="AI312" i="24"/>
  <c r="AW310" i="24"/>
  <c r="AH310" i="24"/>
  <c r="H286" i="5"/>
  <c r="H291" i="5"/>
  <c r="AP194" i="24"/>
  <c r="BE194" i="24"/>
  <c r="E292" i="5"/>
  <c r="G292" i="24" s="1"/>
  <c r="AC292" i="24" s="1"/>
  <c r="I294" i="5"/>
  <c r="E243" i="23"/>
  <c r="H243" i="24"/>
  <c r="AD243" i="24" s="1"/>
  <c r="J312" i="24"/>
  <c r="AF312" i="24" s="1"/>
  <c r="AF29" i="24"/>
  <c r="E287" i="20"/>
  <c r="E287" i="6"/>
  <c r="H287" i="24" s="1"/>
  <c r="AD287" i="24" s="1"/>
  <c r="J287" i="24"/>
  <c r="AF287" i="24" s="1"/>
  <c r="H291" i="20"/>
  <c r="H291" i="6"/>
  <c r="E21" i="23"/>
  <c r="H21" i="24"/>
  <c r="AD21" i="24" s="1"/>
  <c r="E28" i="23"/>
  <c r="H28" i="24"/>
  <c r="E37" i="23"/>
  <c r="H37" i="24"/>
  <c r="AD37" i="24" s="1"/>
  <c r="E44" i="23"/>
  <c r="H44" i="24"/>
  <c r="AD44" i="24" s="1"/>
  <c r="E48" i="23"/>
  <c r="H48" i="24"/>
  <c r="AD48" i="24" s="1"/>
  <c r="E55" i="23"/>
  <c r="H55" i="24"/>
  <c r="AD55" i="24" s="1"/>
  <c r="E261" i="23"/>
  <c r="H261" i="24"/>
  <c r="AD261" i="24" s="1"/>
  <c r="E72" i="23"/>
  <c r="H72" i="24"/>
  <c r="AD72" i="24" s="1"/>
  <c r="E76" i="23"/>
  <c r="H76" i="24"/>
  <c r="AD76" i="24" s="1"/>
  <c r="E81" i="23"/>
  <c r="H81" i="24"/>
  <c r="AD81" i="24" s="1"/>
  <c r="E85" i="23"/>
  <c r="H85" i="24"/>
  <c r="AD85" i="24" s="1"/>
  <c r="E89" i="23"/>
  <c r="H89" i="24"/>
  <c r="AD89" i="24" s="1"/>
  <c r="E95" i="23"/>
  <c r="H95" i="24"/>
  <c r="AD95" i="24" s="1"/>
  <c r="E101" i="23"/>
  <c r="H101" i="24"/>
  <c r="AD101" i="24" s="1"/>
  <c r="E263" i="23"/>
  <c r="H263" i="24"/>
  <c r="AD263" i="24" s="1"/>
  <c r="E262" i="23"/>
  <c r="H262" i="24"/>
  <c r="AD262" i="24" s="1"/>
  <c r="E230" i="23"/>
  <c r="H230" i="24"/>
  <c r="AD230" i="24" s="1"/>
  <c r="H286" i="20"/>
  <c r="H286" i="6"/>
  <c r="D287" i="20"/>
  <c r="D287" i="6"/>
  <c r="G284" i="20"/>
  <c r="G284" i="6"/>
  <c r="E285" i="20"/>
  <c r="J285" i="24"/>
  <c r="AF285" i="24" s="1"/>
  <c r="E285" i="6"/>
  <c r="H285" i="24" s="1"/>
  <c r="AD285" i="24" s="1"/>
  <c r="E288" i="20"/>
  <c r="E288" i="6"/>
  <c r="H288" i="24" s="1"/>
  <c r="AD288" i="24" s="1"/>
  <c r="J288" i="24"/>
  <c r="AF288" i="24" s="1"/>
  <c r="G298" i="20"/>
  <c r="G298" i="6"/>
  <c r="D300" i="20"/>
  <c r="D300" i="6"/>
  <c r="F301" i="20"/>
  <c r="F301" i="6"/>
  <c r="D284" i="20"/>
  <c r="D284" i="6"/>
  <c r="D293" i="20"/>
  <c r="D293" i="6"/>
  <c r="H298" i="20"/>
  <c r="H298" i="6"/>
  <c r="F300" i="20"/>
  <c r="F300" i="6"/>
  <c r="E49" i="23"/>
  <c r="H49" i="24"/>
  <c r="AD49" i="24" s="1"/>
  <c r="H285" i="20"/>
  <c r="H285" i="6"/>
  <c r="D288" i="20"/>
  <c r="D288" i="6"/>
  <c r="H290" i="20"/>
  <c r="H290" i="6"/>
  <c r="G291" i="20"/>
  <c r="G291" i="6"/>
  <c r="E292" i="20"/>
  <c r="J292" i="24"/>
  <c r="AF292" i="24" s="1"/>
  <c r="E292" i="6"/>
  <c r="H292" i="24" s="1"/>
  <c r="AD292" i="24" s="1"/>
  <c r="D285" i="20"/>
  <c r="D285" i="6"/>
  <c r="F290" i="20"/>
  <c r="F290" i="6"/>
  <c r="G292" i="20"/>
  <c r="G292" i="6"/>
  <c r="H293" i="20"/>
  <c r="H293" i="6"/>
  <c r="E299" i="20"/>
  <c r="E299" i="6"/>
  <c r="H299" i="24" s="1"/>
  <c r="AD299" i="24" s="1"/>
  <c r="J299" i="24"/>
  <c r="AF299" i="24" s="1"/>
  <c r="E269" i="23"/>
  <c r="H269" i="24"/>
  <c r="AD269" i="24" s="1"/>
  <c r="G288" i="20"/>
  <c r="G288" i="6"/>
  <c r="AD18" i="24"/>
  <c r="AD17" i="24"/>
  <c r="AD6" i="24"/>
  <c r="AD234" i="24"/>
  <c r="AD240" i="24"/>
  <c r="AD237" i="24"/>
  <c r="AD265" i="24"/>
  <c r="AD238" i="24"/>
  <c r="AD236" i="24"/>
  <c r="AD242" i="24"/>
  <c r="AD235" i="24"/>
  <c r="AD241" i="24"/>
  <c r="AD129" i="24"/>
  <c r="AD56" i="24"/>
  <c r="AD61" i="24"/>
  <c r="H315" i="24"/>
  <c r="AD315" i="24" s="1"/>
  <c r="AD92" i="24"/>
  <c r="H316" i="24"/>
  <c r="AD316" i="24" s="1"/>
  <c r="AD106" i="24"/>
  <c r="AD128" i="24"/>
  <c r="AD135" i="24"/>
  <c r="AD276" i="24"/>
  <c r="H320" i="24"/>
  <c r="AD320" i="24" s="1"/>
  <c r="AD144" i="24"/>
  <c r="AD148" i="24"/>
  <c r="AD153" i="24"/>
  <c r="AD164" i="24"/>
  <c r="AD170" i="24"/>
  <c r="AD175" i="24"/>
  <c r="AD179" i="24"/>
  <c r="J321" i="24"/>
  <c r="AF321" i="24" s="1"/>
  <c r="AF155" i="24"/>
  <c r="F293" i="20"/>
  <c r="F293" i="6"/>
  <c r="G299" i="20"/>
  <c r="G299" i="6"/>
  <c r="J313" i="24"/>
  <c r="AF313" i="24" s="1"/>
  <c r="AF69" i="24"/>
  <c r="E290" i="20"/>
  <c r="E290" i="6"/>
  <c r="H290" i="24" s="1"/>
  <c r="AD290" i="24" s="1"/>
  <c r="J290" i="24"/>
  <c r="AF290" i="24" s="1"/>
  <c r="H284" i="20"/>
  <c r="H284" i="6"/>
  <c r="E297" i="20"/>
  <c r="J297" i="24"/>
  <c r="AF297" i="24" s="1"/>
  <c r="E297" i="6"/>
  <c r="H297" i="24" s="1"/>
  <c r="AD297" i="24" s="1"/>
  <c r="E27" i="23"/>
  <c r="H27" i="24"/>
  <c r="AD27" i="24" s="1"/>
  <c r="E36" i="23"/>
  <c r="H36" i="24"/>
  <c r="AD36" i="24" s="1"/>
  <c r="E259" i="23"/>
  <c r="H259" i="24"/>
  <c r="AD259" i="24" s="1"/>
  <c r="E43" i="23"/>
  <c r="H43" i="24"/>
  <c r="AD43" i="24" s="1"/>
  <c r="E47" i="23"/>
  <c r="H47" i="24"/>
  <c r="AD47" i="24" s="1"/>
  <c r="E54" i="23"/>
  <c r="H54" i="24"/>
  <c r="AD54" i="24" s="1"/>
  <c r="E59" i="23"/>
  <c r="H59" i="24"/>
  <c r="AD59" i="24" s="1"/>
  <c r="E64" i="23"/>
  <c r="H64" i="24"/>
  <c r="AD64" i="24" s="1"/>
  <c r="E71" i="23"/>
  <c r="H71" i="24"/>
  <c r="AD71" i="24" s="1"/>
  <c r="E75" i="23"/>
  <c r="H75" i="24"/>
  <c r="AD75" i="24" s="1"/>
  <c r="E80" i="23"/>
  <c r="H80" i="24"/>
  <c r="AD80" i="24" s="1"/>
  <c r="E84" i="23"/>
  <c r="H84" i="24"/>
  <c r="AD84" i="24" s="1"/>
  <c r="E88" i="23"/>
  <c r="H88" i="24"/>
  <c r="AD88" i="24" s="1"/>
  <c r="E94" i="23"/>
  <c r="H94" i="24"/>
  <c r="AD94" i="24" s="1"/>
  <c r="E99" i="23"/>
  <c r="H99" i="24"/>
  <c r="AD99" i="24" s="1"/>
  <c r="E274" i="23"/>
  <c r="H274" i="24"/>
  <c r="AD274" i="24" s="1"/>
  <c r="E229" i="23"/>
  <c r="H229" i="24"/>
  <c r="AD229" i="24" s="1"/>
  <c r="F284" i="20"/>
  <c r="F284" i="6"/>
  <c r="F286" i="20"/>
  <c r="F286" i="6"/>
  <c r="G297" i="20"/>
  <c r="G297" i="6"/>
  <c r="F287" i="20"/>
  <c r="F287" i="6"/>
  <c r="H297" i="20"/>
  <c r="H297" i="6"/>
  <c r="F291" i="20"/>
  <c r="F291" i="6"/>
  <c r="E289" i="20"/>
  <c r="J289" i="24"/>
  <c r="AF289" i="24" s="1"/>
  <c r="E289" i="6"/>
  <c r="H289" i="24" s="1"/>
  <c r="AD289" i="24" s="1"/>
  <c r="F298" i="20"/>
  <c r="F298" i="6"/>
  <c r="E284" i="20"/>
  <c r="J284" i="24"/>
  <c r="AF284" i="24" s="1"/>
  <c r="E284" i="6"/>
  <c r="H284" i="24" s="1"/>
  <c r="AD284" i="24" s="1"/>
  <c r="E298" i="20"/>
  <c r="E298" i="6"/>
  <c r="H298" i="24" s="1"/>
  <c r="AD298" i="24" s="1"/>
  <c r="J298" i="24"/>
  <c r="AF298" i="24" s="1"/>
  <c r="F289" i="20"/>
  <c r="F289" i="6"/>
  <c r="G293" i="20"/>
  <c r="G293" i="6"/>
  <c r="E294" i="20"/>
  <c r="E294" i="6"/>
  <c r="H294" i="24" s="1"/>
  <c r="AD294" i="24" s="1"/>
  <c r="J294" i="24"/>
  <c r="AF294" i="24" s="1"/>
  <c r="AD256" i="24"/>
  <c r="E239" i="23"/>
  <c r="H239" i="24"/>
  <c r="AD239" i="24" s="1"/>
  <c r="AD224" i="24"/>
  <c r="E277" i="23"/>
  <c r="H277" i="24"/>
  <c r="AD277" i="24" s="1"/>
  <c r="AD7" i="24"/>
  <c r="AD41" i="24"/>
  <c r="H314" i="24"/>
  <c r="AD314" i="24" s="1"/>
  <c r="AD79" i="24"/>
  <c r="AD105" i="24"/>
  <c r="AD111" i="24"/>
  <c r="AD246" i="24"/>
  <c r="AD127" i="24"/>
  <c r="AD133" i="24"/>
  <c r="AD143" i="24"/>
  <c r="AD147" i="24"/>
  <c r="AD152" i="24"/>
  <c r="AD163" i="24"/>
  <c r="H323" i="24"/>
  <c r="AD323" i="24" s="1"/>
  <c r="AD168" i="24"/>
  <c r="AD173" i="24"/>
  <c r="AD178" i="24"/>
  <c r="E194" i="3"/>
  <c r="J194" i="24" s="1"/>
  <c r="AF194" i="24" s="1"/>
  <c r="J260" i="24"/>
  <c r="AF260" i="24" s="1"/>
  <c r="H287" i="20"/>
  <c r="H287" i="6"/>
  <c r="H288" i="20"/>
  <c r="H288" i="6"/>
  <c r="G294" i="20"/>
  <c r="G294" i="6"/>
  <c r="F288" i="20"/>
  <c r="F288" i="6"/>
  <c r="G286" i="20"/>
  <c r="G286" i="6"/>
  <c r="J319" i="24"/>
  <c r="AF319" i="24" s="1"/>
  <c r="AF134" i="24"/>
  <c r="E23" i="23"/>
  <c r="H23" i="24"/>
  <c r="AD23" i="24" s="1"/>
  <c r="E257" i="23"/>
  <c r="H257" i="24"/>
  <c r="AD257" i="24" s="1"/>
  <c r="E39" i="23"/>
  <c r="H39" i="24"/>
  <c r="AD39" i="24" s="1"/>
  <c r="E46" i="23"/>
  <c r="H46" i="24"/>
  <c r="AD46" i="24" s="1"/>
  <c r="E270" i="23"/>
  <c r="H270" i="24"/>
  <c r="AD270" i="24" s="1"/>
  <c r="E58" i="23"/>
  <c r="H58" i="24"/>
  <c r="AD58" i="24" s="1"/>
  <c r="E63" i="23"/>
  <c r="H63" i="24"/>
  <c r="AD63" i="24" s="1"/>
  <c r="E70" i="23"/>
  <c r="H70" i="24"/>
  <c r="AD70" i="24" s="1"/>
  <c r="E74" i="23"/>
  <c r="H74" i="24"/>
  <c r="AD74" i="24" s="1"/>
  <c r="E78" i="23"/>
  <c r="H78" i="24"/>
  <c r="AD78" i="24" s="1"/>
  <c r="E83" i="23"/>
  <c r="H83" i="24"/>
  <c r="AD83" i="24" s="1"/>
  <c r="E244" i="23"/>
  <c r="H244" i="24"/>
  <c r="AD244" i="24" s="1"/>
  <c r="E93" i="23"/>
  <c r="H93" i="24"/>
  <c r="AD93" i="24" s="1"/>
  <c r="E98" i="23"/>
  <c r="H98" i="24"/>
  <c r="AD98" i="24" s="1"/>
  <c r="E112" i="23"/>
  <c r="H112" i="24"/>
  <c r="AD112" i="24" s="1"/>
  <c r="E117" i="23"/>
  <c r="H117" i="24"/>
  <c r="AD117" i="24" s="1"/>
  <c r="E182" i="23"/>
  <c r="H182" i="24"/>
  <c r="AD182" i="24" s="1"/>
  <c r="E254" i="23"/>
  <c r="H254" i="24"/>
  <c r="AD254" i="24" s="1"/>
  <c r="E264" i="23"/>
  <c r="H264" i="24"/>
  <c r="AD264" i="24" s="1"/>
  <c r="D299" i="20"/>
  <c r="D299" i="6"/>
  <c r="H292" i="20"/>
  <c r="H292" i="6"/>
  <c r="J310" i="24"/>
  <c r="AF310" i="24" s="1"/>
  <c r="AF19" i="24"/>
  <c r="D289" i="20"/>
  <c r="D289" i="6"/>
  <c r="H301" i="20"/>
  <c r="H301" i="6"/>
  <c r="G300" i="20"/>
  <c r="G300" i="6"/>
  <c r="F285" i="20"/>
  <c r="F285" i="6"/>
  <c r="G289" i="20"/>
  <c r="G289" i="6"/>
  <c r="D297" i="20"/>
  <c r="D297" i="6"/>
  <c r="D298" i="20"/>
  <c r="D298" i="6"/>
  <c r="E300" i="20"/>
  <c r="J300" i="24"/>
  <c r="AF300" i="24" s="1"/>
  <c r="E300" i="6"/>
  <c r="H300" i="24" s="1"/>
  <c r="AD300" i="24" s="1"/>
  <c r="G301" i="20"/>
  <c r="G301" i="6"/>
  <c r="E250" i="23"/>
  <c r="H250" i="24"/>
  <c r="AD250" i="24" s="1"/>
  <c r="E228" i="23"/>
  <c r="H228" i="24"/>
  <c r="AD228" i="24" s="1"/>
  <c r="AD233" i="24"/>
  <c r="AD40" i="24"/>
  <c r="AD68" i="24"/>
  <c r="AD104" i="24"/>
  <c r="AD273" i="24"/>
  <c r="AD116" i="24"/>
  <c r="AD247" i="24"/>
  <c r="AD251" i="24"/>
  <c r="H318" i="24"/>
  <c r="AD318" i="24" s="1"/>
  <c r="AD126" i="24"/>
  <c r="AD132" i="24"/>
  <c r="AD142" i="24"/>
  <c r="AD146" i="24"/>
  <c r="AD151" i="24"/>
  <c r="AD161" i="24"/>
  <c r="AD167" i="24"/>
  <c r="AD172" i="24"/>
  <c r="AD177" i="24"/>
  <c r="AD181" i="24"/>
  <c r="AD296" i="24"/>
  <c r="J317" i="24"/>
  <c r="AF317" i="24" s="1"/>
  <c r="AF118" i="24"/>
  <c r="E286" i="20"/>
  <c r="E286" i="6"/>
  <c r="H286" i="24" s="1"/>
  <c r="AD286" i="24" s="1"/>
  <c r="J286" i="24"/>
  <c r="AF286" i="24" s="1"/>
  <c r="D290" i="20"/>
  <c r="D290" i="6"/>
  <c r="F297" i="20"/>
  <c r="F297" i="6"/>
  <c r="E22" i="23"/>
  <c r="H22" i="24"/>
  <c r="AD22" i="24" s="1"/>
  <c r="E31" i="23"/>
  <c r="H31" i="24"/>
  <c r="AD31" i="24" s="1"/>
  <c r="E38" i="23"/>
  <c r="H38" i="24"/>
  <c r="AD38" i="24" s="1"/>
  <c r="E45" i="23"/>
  <c r="H45" i="24"/>
  <c r="AD45" i="24" s="1"/>
  <c r="E267" i="23"/>
  <c r="H267" i="24"/>
  <c r="AD267" i="24" s="1"/>
  <c r="E268" i="23"/>
  <c r="H268" i="24"/>
  <c r="AD268" i="24" s="1"/>
  <c r="E57" i="23"/>
  <c r="H57" i="24"/>
  <c r="AD57" i="24" s="1"/>
  <c r="E62" i="23"/>
  <c r="H62" i="24"/>
  <c r="AD62" i="24" s="1"/>
  <c r="E67" i="23"/>
  <c r="H67" i="24"/>
  <c r="AD67" i="24" s="1"/>
  <c r="E73" i="23"/>
  <c r="H73" i="24"/>
  <c r="AD73" i="24" s="1"/>
  <c r="E77" i="23"/>
  <c r="H77" i="24"/>
  <c r="AD77" i="24" s="1"/>
  <c r="E82" i="23"/>
  <c r="H82" i="24"/>
  <c r="AD82" i="24" s="1"/>
  <c r="E86" i="23"/>
  <c r="H86" i="24"/>
  <c r="AD86" i="24" s="1"/>
  <c r="E90" i="23"/>
  <c r="H90" i="24"/>
  <c r="AD90" i="24" s="1"/>
  <c r="E96" i="23"/>
  <c r="H96" i="24"/>
  <c r="AD96" i="24" s="1"/>
  <c r="E102" i="23"/>
  <c r="H102" i="24"/>
  <c r="AD102" i="24" s="1"/>
  <c r="E225" i="23"/>
  <c r="H225" i="24"/>
  <c r="AD225" i="24" s="1"/>
  <c r="E207" i="23"/>
  <c r="H207" i="24"/>
  <c r="AD207" i="24" s="1"/>
  <c r="E231" i="23"/>
  <c r="H231" i="24"/>
  <c r="AD231" i="24" s="1"/>
  <c r="E291" i="20"/>
  <c r="E291" i="6"/>
  <c r="H291" i="24" s="1"/>
  <c r="AD291" i="24" s="1"/>
  <c r="J291" i="24"/>
  <c r="AF291" i="24" s="1"/>
  <c r="H294" i="20"/>
  <c r="H294" i="6"/>
  <c r="H294" i="23" s="1"/>
  <c r="G287" i="20"/>
  <c r="G287" i="6"/>
  <c r="H289" i="20"/>
  <c r="H289" i="6"/>
  <c r="H289" i="23" s="1"/>
  <c r="G290" i="20"/>
  <c r="G290" i="6"/>
  <c r="E293" i="20"/>
  <c r="J293" i="24"/>
  <c r="AF293" i="24" s="1"/>
  <c r="E293" i="6"/>
  <c r="H293" i="24" s="1"/>
  <c r="AD293" i="24" s="1"/>
  <c r="D292" i="20"/>
  <c r="D292" i="6"/>
  <c r="E35" i="23"/>
  <c r="H35" i="24"/>
  <c r="AD35" i="24" s="1"/>
  <c r="F294" i="20"/>
  <c r="F294" i="6"/>
  <c r="E301" i="20"/>
  <c r="J301" i="24"/>
  <c r="AF301" i="24" s="1"/>
  <c r="E301" i="6"/>
  <c r="H301" i="24" s="1"/>
  <c r="AD301" i="24" s="1"/>
  <c r="G285" i="20"/>
  <c r="G285" i="6"/>
  <c r="D286" i="20"/>
  <c r="D286" i="6"/>
  <c r="F299" i="20"/>
  <c r="F299" i="6"/>
  <c r="D291" i="20"/>
  <c r="D291" i="6"/>
  <c r="F292" i="20"/>
  <c r="F292" i="6"/>
  <c r="H299" i="20"/>
  <c r="H299" i="6"/>
  <c r="H300" i="20"/>
  <c r="H300" i="6"/>
  <c r="D294" i="20"/>
  <c r="D294" i="6"/>
  <c r="D301" i="20"/>
  <c r="D301" i="6"/>
  <c r="E272" i="23"/>
  <c r="H272" i="24"/>
  <c r="AD272" i="24" s="1"/>
  <c r="AD25" i="24"/>
  <c r="AD66" i="24"/>
  <c r="AD103" i="24"/>
  <c r="AD108" i="24"/>
  <c r="AD249" i="24"/>
  <c r="AD253" i="24"/>
  <c r="AD131" i="24"/>
  <c r="AD136" i="24"/>
  <c r="AD140" i="24"/>
  <c r="AD145" i="24"/>
  <c r="AD149" i="24"/>
  <c r="AD154" i="24"/>
  <c r="AD160" i="24"/>
  <c r="H322" i="24"/>
  <c r="AD322" i="24" s="1"/>
  <c r="AD165" i="24"/>
  <c r="H324" i="24"/>
  <c r="AD324" i="24" s="1"/>
  <c r="AD171" i="24"/>
  <c r="AD176" i="24"/>
  <c r="AD180" i="24"/>
  <c r="P25" i="24"/>
  <c r="P27" i="24"/>
  <c r="P37" i="24"/>
  <c r="P41" i="24"/>
  <c r="P45" i="24"/>
  <c r="P57" i="24"/>
  <c r="P60" i="24"/>
  <c r="P64" i="24"/>
  <c r="P68" i="24"/>
  <c r="P71" i="24"/>
  <c r="P72" i="24"/>
  <c r="P76" i="24"/>
  <c r="P80" i="24"/>
  <c r="P88" i="24"/>
  <c r="P91" i="24"/>
  <c r="P95" i="24"/>
  <c r="P101" i="24"/>
  <c r="P105" i="24"/>
  <c r="P108" i="24"/>
  <c r="P114" i="24"/>
  <c r="P117" i="24"/>
  <c r="P120" i="24"/>
  <c r="P143" i="24"/>
  <c r="P146" i="24"/>
  <c r="P147" i="24"/>
  <c r="P152" i="24"/>
  <c r="P157" i="24"/>
  <c r="P161" i="24"/>
  <c r="P164" i="24"/>
  <c r="P171" i="24"/>
  <c r="P172" i="24"/>
  <c r="P176" i="24"/>
  <c r="P177" i="24"/>
  <c r="P180" i="24"/>
  <c r="P181" i="24"/>
  <c r="P32" i="5"/>
  <c r="P114" i="5"/>
  <c r="M87" i="5"/>
  <c r="M123" i="5"/>
  <c r="L121" i="5"/>
  <c r="L156" i="5"/>
  <c r="N32" i="5"/>
  <c r="N107" i="5"/>
  <c r="N110" i="5"/>
  <c r="N113" i="5"/>
  <c r="N138" i="5"/>
  <c r="P202" i="24"/>
  <c r="P246" i="24"/>
  <c r="P210" i="5"/>
  <c r="P299" i="5"/>
  <c r="M298" i="5"/>
  <c r="M224" i="5"/>
  <c r="M190" i="5" s="1"/>
  <c r="P224" i="5"/>
  <c r="P190" i="5" s="1"/>
  <c r="Q292" i="5"/>
  <c r="N260" i="5"/>
  <c r="P199" i="5"/>
  <c r="N204" i="5"/>
  <c r="N202" i="5"/>
  <c r="N293" i="5"/>
  <c r="N294" i="5"/>
  <c r="N210" i="5"/>
  <c r="N221" i="5"/>
  <c r="N298" i="5"/>
  <c r="N299" i="5"/>
  <c r="L204" i="5"/>
  <c r="L202" i="5"/>
  <c r="L275" i="5"/>
  <c r="L248" i="5"/>
  <c r="L210" i="5"/>
  <c r="L213" i="5"/>
  <c r="L209" i="5"/>
  <c r="L220" i="5"/>
  <c r="Q202" i="5"/>
  <c r="Q215" i="5"/>
  <c r="Q222" i="5"/>
  <c r="Q227" i="5"/>
  <c r="L296" i="5"/>
  <c r="M271" i="5"/>
  <c r="M204" i="5"/>
  <c r="M275" i="5"/>
  <c r="L69" i="5"/>
  <c r="M19" i="5"/>
  <c r="Q26" i="5"/>
  <c r="N69" i="5"/>
  <c r="P29" i="24"/>
  <c r="P33" i="24"/>
  <c r="P36" i="24"/>
  <c r="P40" i="24"/>
  <c r="P43" i="24"/>
  <c r="P44" i="24"/>
  <c r="P48" i="24"/>
  <c r="P51" i="24"/>
  <c r="P56" i="24"/>
  <c r="P63" i="24"/>
  <c r="P67" i="24"/>
  <c r="P75" i="24"/>
  <c r="P79" i="24"/>
  <c r="P83" i="24"/>
  <c r="P94" i="24"/>
  <c r="P99" i="24"/>
  <c r="P104" i="24"/>
  <c r="P110" i="24"/>
  <c r="P113" i="24"/>
  <c r="P116" i="24"/>
  <c r="P127" i="24"/>
  <c r="P132" i="24"/>
  <c r="P133" i="24"/>
  <c r="P136" i="24"/>
  <c r="P142" i="24"/>
  <c r="P151" i="24"/>
  <c r="P160" i="24"/>
  <c r="P163" i="24"/>
  <c r="P167" i="24"/>
  <c r="P168" i="24"/>
  <c r="P170" i="24"/>
  <c r="P107" i="5"/>
  <c r="P138" i="5"/>
  <c r="P157" i="5"/>
  <c r="M120" i="5"/>
  <c r="M134" i="5"/>
  <c r="M139" i="5"/>
  <c r="M158" i="5"/>
  <c r="Q123" i="5"/>
  <c r="N115" i="5"/>
  <c r="N119" i="5"/>
  <c r="N122" i="5"/>
  <c r="P30" i="24"/>
  <c r="P24" i="5"/>
  <c r="L52" i="5"/>
  <c r="L60" i="5"/>
  <c r="L87" i="5"/>
  <c r="L91" i="5"/>
  <c r="L169" i="5"/>
  <c r="N224" i="5"/>
  <c r="N190" i="5" s="1"/>
  <c r="P203" i="24"/>
  <c r="P219" i="24"/>
  <c r="P292" i="5"/>
  <c r="P252" i="5"/>
  <c r="P220" i="5"/>
  <c r="P226" i="5"/>
  <c r="M248" i="5"/>
  <c r="M213" i="5"/>
  <c r="M219" i="5"/>
  <c r="Q199" i="5"/>
  <c r="L299" i="5"/>
  <c r="P260" i="5"/>
  <c r="N203" i="5"/>
  <c r="N200" i="5"/>
  <c r="N213" i="5"/>
  <c r="N216" i="5"/>
  <c r="N222" i="5"/>
  <c r="P256" i="24"/>
  <c r="L203" i="5"/>
  <c r="L206" i="5"/>
  <c r="L292" i="5"/>
  <c r="L293" i="5"/>
  <c r="L252" i="5"/>
  <c r="L211" i="5"/>
  <c r="L221" i="5"/>
  <c r="Q203" i="5"/>
  <c r="Q206" i="5"/>
  <c r="Q248" i="5"/>
  <c r="Q252" i="5"/>
  <c r="Q217" i="5"/>
  <c r="Q213" i="5"/>
  <c r="Q219" i="5"/>
  <c r="Q299" i="5"/>
  <c r="N296" i="5"/>
  <c r="Q296" i="5"/>
  <c r="L224" i="5"/>
  <c r="L190" i="5" s="1"/>
  <c r="M205" i="5"/>
  <c r="M203" i="5"/>
  <c r="M292" i="5"/>
  <c r="N285" i="5"/>
  <c r="N287" i="5"/>
  <c r="P289" i="5"/>
  <c r="P297" i="5"/>
  <c r="Q287" i="5"/>
  <c r="M291" i="5"/>
  <c r="M300" i="5"/>
  <c r="M285" i="5"/>
  <c r="M287" i="5"/>
  <c r="N289" i="5"/>
  <c r="N297" i="5"/>
  <c r="P285" i="5"/>
  <c r="L289" i="5"/>
  <c r="L301" i="5"/>
  <c r="Q286" i="5"/>
  <c r="Q288" i="5"/>
  <c r="Q300" i="5"/>
  <c r="N290" i="5"/>
  <c r="N301" i="5"/>
  <c r="L286" i="5"/>
  <c r="L291" i="5"/>
  <c r="Q290" i="5"/>
  <c r="L284" i="5"/>
  <c r="P290" i="5"/>
  <c r="P301" i="5"/>
  <c r="M286" i="5"/>
  <c r="P50" i="24"/>
  <c r="P55" i="24"/>
  <c r="P62" i="24"/>
  <c r="P66" i="24"/>
  <c r="P78" i="24"/>
  <c r="P82" i="24"/>
  <c r="P93" i="24"/>
  <c r="P98" i="24"/>
  <c r="P103" i="24"/>
  <c r="P126" i="24"/>
  <c r="P145" i="24"/>
  <c r="P149" i="24"/>
  <c r="P154" i="24"/>
  <c r="P158" i="24"/>
  <c r="P162" i="24"/>
  <c r="P115" i="5"/>
  <c r="P122" i="5"/>
  <c r="M155" i="5"/>
  <c r="L134" i="5"/>
  <c r="Q134" i="5"/>
  <c r="Q139" i="5"/>
  <c r="Q169" i="5"/>
  <c r="N134" i="5"/>
  <c r="N169" i="5"/>
  <c r="P69" i="24"/>
  <c r="L19" i="5"/>
  <c r="L42" i="5"/>
  <c r="L107" i="5"/>
  <c r="Q157" i="5"/>
  <c r="P283" i="24"/>
  <c r="O283" i="5"/>
  <c r="P201" i="24"/>
  <c r="P217" i="24"/>
  <c r="P215" i="24"/>
  <c r="P209" i="24"/>
  <c r="P218" i="24"/>
  <c r="P293" i="5"/>
  <c r="P294" i="5"/>
  <c r="P212" i="5"/>
  <c r="P221" i="5"/>
  <c r="P298" i="5"/>
  <c r="M293" i="5"/>
  <c r="M294" i="5"/>
  <c r="M216" i="5"/>
  <c r="M220" i="5"/>
  <c r="M218" i="5"/>
  <c r="M299" i="5"/>
  <c r="P271" i="5"/>
  <c r="N201" i="5"/>
  <c r="N275" i="5"/>
  <c r="N211" i="5"/>
  <c r="N215" i="5"/>
  <c r="N209" i="5"/>
  <c r="N219" i="5"/>
  <c r="N218" i="5"/>
  <c r="L201" i="5"/>
  <c r="L200" i="5"/>
  <c r="L294" i="5"/>
  <c r="L212" i="5"/>
  <c r="L216" i="5"/>
  <c r="L222" i="5"/>
  <c r="Q201" i="5"/>
  <c r="Q293" i="5"/>
  <c r="Q294" i="5"/>
  <c r="Q211" i="5"/>
  <c r="Q216" i="5"/>
  <c r="Q220" i="5"/>
  <c r="Q218" i="5"/>
  <c r="Q226" i="5"/>
  <c r="M202" i="5"/>
  <c r="M201" i="5"/>
  <c r="Q224" i="5"/>
  <c r="Q190" i="5" s="1"/>
  <c r="M32" i="5"/>
  <c r="P23" i="24"/>
  <c r="P39" i="24"/>
  <c r="P47" i="24"/>
  <c r="P49" i="24"/>
  <c r="P59" i="24"/>
  <c r="P70" i="24"/>
  <c r="P74" i="24"/>
  <c r="P86" i="24"/>
  <c r="P90" i="24"/>
  <c r="P109" i="24"/>
  <c r="P135" i="24"/>
  <c r="P148" i="24"/>
  <c r="P156" i="24"/>
  <c r="P165" i="24"/>
  <c r="P175" i="24"/>
  <c r="P179" i="24"/>
  <c r="L26" i="5"/>
  <c r="Q35" i="5"/>
  <c r="N26" i="5"/>
  <c r="N35" i="5"/>
  <c r="P7" i="24"/>
  <c r="P21" i="24"/>
  <c r="P22" i="24"/>
  <c r="P28" i="24"/>
  <c r="P31" i="24"/>
  <c r="P38" i="24"/>
  <c r="P46" i="24"/>
  <c r="P54" i="24"/>
  <c r="P58" i="24"/>
  <c r="P61" i="24"/>
  <c r="P65" i="24"/>
  <c r="P73" i="24"/>
  <c r="P77" i="24"/>
  <c r="P81" i="24"/>
  <c r="P84" i="24"/>
  <c r="P85" i="24"/>
  <c r="P89" i="24"/>
  <c r="P92" i="24"/>
  <c r="P96" i="24"/>
  <c r="P102" i="24"/>
  <c r="P106" i="24"/>
  <c r="P111" i="24"/>
  <c r="P112" i="24"/>
  <c r="P118" i="24"/>
  <c r="P121" i="24"/>
  <c r="P124" i="24"/>
  <c r="P128" i="24"/>
  <c r="P131" i="24"/>
  <c r="P134" i="24"/>
  <c r="P137" i="24"/>
  <c r="P140" i="24"/>
  <c r="P144" i="24"/>
  <c r="P153" i="24"/>
  <c r="P173" i="24"/>
  <c r="P178" i="24"/>
  <c r="P182" i="24"/>
  <c r="P33" i="5"/>
  <c r="P121" i="5"/>
  <c r="P134" i="5"/>
  <c r="P137" i="5"/>
  <c r="M29" i="5"/>
  <c r="L124" i="5"/>
  <c r="Q118" i="5"/>
  <c r="N49" i="5"/>
  <c r="N91" i="5"/>
  <c r="N123" i="5"/>
  <c r="N139" i="5"/>
  <c r="P155" i="24"/>
  <c r="P26" i="5"/>
  <c r="L32" i="5"/>
  <c r="L50" i="5"/>
  <c r="P205" i="24"/>
  <c r="P200" i="24"/>
  <c r="P252" i="24"/>
  <c r="P210" i="24"/>
  <c r="P221" i="24"/>
  <c r="P226" i="24"/>
  <c r="P227" i="24"/>
  <c r="P203" i="5"/>
  <c r="P200" i="5"/>
  <c r="P214" i="5"/>
  <c r="P217" i="5"/>
  <c r="P222" i="5"/>
  <c r="P227" i="5"/>
  <c r="M211" i="5"/>
  <c r="M221" i="5"/>
  <c r="M226" i="5"/>
  <c r="P296" i="5"/>
  <c r="M296" i="5"/>
  <c r="L298" i="5"/>
  <c r="Q275" i="5"/>
  <c r="N199" i="5"/>
  <c r="N205" i="5"/>
  <c r="N292" i="5"/>
  <c r="N248" i="5"/>
  <c r="N252" i="5"/>
  <c r="N212" i="5"/>
  <c r="N217" i="5"/>
  <c r="N220" i="5"/>
  <c r="N226" i="5"/>
  <c r="N227" i="5"/>
  <c r="L214" i="5"/>
  <c r="L215" i="5"/>
  <c r="L218" i="5"/>
  <c r="Q205" i="5"/>
  <c r="Q200" i="5"/>
  <c r="Q210" i="5"/>
  <c r="Q212" i="5"/>
  <c r="Q209" i="5"/>
  <c r="Q221" i="5"/>
  <c r="Q298" i="5"/>
  <c r="M199" i="5"/>
  <c r="M206" i="5"/>
  <c r="M200" i="5"/>
  <c r="N284" i="5"/>
  <c r="P288" i="5"/>
  <c r="Q285" i="5"/>
  <c r="M289" i="5"/>
  <c r="M290" i="5"/>
  <c r="M301" i="5"/>
  <c r="M284" i="5"/>
  <c r="N288" i="5"/>
  <c r="P287" i="5"/>
  <c r="L297" i="5"/>
  <c r="L300" i="5"/>
  <c r="Q289" i="5"/>
  <c r="Q297" i="5"/>
  <c r="N286" i="5"/>
  <c r="N291" i="5"/>
  <c r="N300" i="5"/>
  <c r="P284" i="5"/>
  <c r="L288" i="5"/>
  <c r="L290" i="5"/>
  <c r="Q291" i="5"/>
  <c r="Q301" i="5"/>
  <c r="L285" i="5"/>
  <c r="L287" i="5"/>
  <c r="P286" i="5"/>
  <c r="P291" i="5"/>
  <c r="P300" i="5"/>
  <c r="Q284" i="5"/>
  <c r="M288" i="5"/>
  <c r="M297" i="5"/>
  <c r="U30" i="5"/>
  <c r="U65" i="5"/>
  <c r="U114" i="5"/>
  <c r="U162" i="5"/>
  <c r="R32" i="5"/>
  <c r="R119" i="5"/>
  <c r="W19" i="5"/>
  <c r="W109" i="5"/>
  <c r="W124" i="5"/>
  <c r="W155" i="5"/>
  <c r="X30" i="5"/>
  <c r="X52" i="5"/>
  <c r="T24" i="5"/>
  <c r="T30" i="5"/>
  <c r="T69" i="5"/>
  <c r="R35" i="5"/>
  <c r="R69" i="5"/>
  <c r="R26" i="5"/>
  <c r="U155" i="5"/>
  <c r="X155" i="5"/>
  <c r="X157" i="5"/>
  <c r="U107" i="5"/>
  <c r="U169" i="5"/>
  <c r="R29" i="5"/>
  <c r="R120" i="5"/>
  <c r="W60" i="5"/>
  <c r="X33" i="5"/>
  <c r="X42" i="5"/>
  <c r="X51" i="5"/>
  <c r="X107" i="5"/>
  <c r="X120" i="5"/>
  <c r="X134" i="5"/>
  <c r="X138" i="5"/>
  <c r="U35" i="5"/>
  <c r="X169" i="5"/>
  <c r="U141" i="5"/>
  <c r="R19" i="5"/>
  <c r="R42" i="5"/>
  <c r="R52" i="5"/>
  <c r="R118" i="5"/>
  <c r="R137" i="5"/>
  <c r="R162" i="5"/>
  <c r="X24" i="5"/>
  <c r="X32" i="5"/>
  <c r="U87" i="5"/>
  <c r="U110" i="5"/>
  <c r="R155" i="5"/>
  <c r="U26" i="5"/>
  <c r="U60" i="5"/>
  <c r="U113" i="5"/>
  <c r="U120" i="5"/>
  <c r="U124" i="5"/>
  <c r="R113" i="5"/>
  <c r="R158" i="5"/>
  <c r="W122" i="5"/>
  <c r="X65" i="5"/>
  <c r="X91" i="5"/>
  <c r="X115" i="5"/>
  <c r="X123" i="5"/>
  <c r="X137" i="5"/>
  <c r="S26" i="5"/>
  <c r="W7" i="24"/>
  <c r="W25" i="24"/>
  <c r="W29" i="24"/>
  <c r="W61" i="24"/>
  <c r="W63" i="24"/>
  <c r="W67" i="24"/>
  <c r="W164" i="24"/>
  <c r="V29" i="5"/>
  <c r="V87" i="5"/>
  <c r="V109" i="5"/>
  <c r="V114" i="5"/>
  <c r="V121" i="5"/>
  <c r="V122" i="5"/>
  <c r="V139" i="5"/>
  <c r="V141" i="5"/>
  <c r="S32" i="5"/>
  <c r="S42" i="5"/>
  <c r="S50" i="5"/>
  <c r="S60" i="5"/>
  <c r="S115" i="5"/>
  <c r="S123" i="5"/>
  <c r="S139" i="5"/>
  <c r="S141" i="5"/>
  <c r="S157" i="5"/>
  <c r="T107" i="5"/>
  <c r="T113" i="5"/>
  <c r="T138" i="5"/>
  <c r="T158" i="5"/>
  <c r="W21" i="24"/>
  <c r="W23" i="24"/>
  <c r="W27" i="24"/>
  <c r="W32" i="24"/>
  <c r="W38" i="24"/>
  <c r="W41" i="24"/>
  <c r="W43" i="24"/>
  <c r="W45" i="24"/>
  <c r="W47" i="24"/>
  <c r="W54" i="24"/>
  <c r="W93" i="24"/>
  <c r="W95" i="24"/>
  <c r="W101" i="24"/>
  <c r="W103" i="24"/>
  <c r="W105" i="24"/>
  <c r="W107" i="24"/>
  <c r="W112" i="24"/>
  <c r="W117" i="24"/>
  <c r="W119" i="24"/>
  <c r="W126" i="24"/>
  <c r="W128" i="24"/>
  <c r="W131" i="24"/>
  <c r="W133" i="24"/>
  <c r="W138" i="24"/>
  <c r="W165" i="24"/>
  <c r="W167" i="24"/>
  <c r="W169" i="24"/>
  <c r="S199" i="5"/>
  <c r="T260" i="5"/>
  <c r="R292" i="5"/>
  <c r="R293" i="5"/>
  <c r="R294" i="5"/>
  <c r="R211" i="5"/>
  <c r="R222" i="5"/>
  <c r="W206" i="5"/>
  <c r="W211" i="5"/>
  <c r="W222" i="5"/>
  <c r="W224" i="5"/>
  <c r="W190" i="5" s="1"/>
  <c r="X204" i="5"/>
  <c r="X292" i="5"/>
  <c r="X252" i="5"/>
  <c r="X215" i="5"/>
  <c r="X221" i="5"/>
  <c r="U201" i="5"/>
  <c r="U200" i="5"/>
  <c r="U275" i="5"/>
  <c r="T212" i="5"/>
  <c r="T216" i="5"/>
  <c r="T221" i="5"/>
  <c r="W246" i="24"/>
  <c r="W215" i="24"/>
  <c r="W219" i="24"/>
  <c r="W218" i="24"/>
  <c r="X271" i="5"/>
  <c r="V201" i="5"/>
  <c r="V248" i="5"/>
  <c r="V212" i="5"/>
  <c r="V211" i="5"/>
  <c r="V224" i="5"/>
  <c r="V190" i="5" s="1"/>
  <c r="S202" i="5"/>
  <c r="S201" i="5"/>
  <c r="S292" i="5"/>
  <c r="S293" i="5"/>
  <c r="S294" i="5"/>
  <c r="S213" i="5"/>
  <c r="S215" i="5"/>
  <c r="S221" i="5"/>
  <c r="T205" i="5"/>
  <c r="T206" i="5"/>
  <c r="T293" i="5"/>
  <c r="T226" i="5"/>
  <c r="V296" i="5"/>
  <c r="X224" i="5"/>
  <c r="X190" i="5" s="1"/>
  <c r="X227" i="5"/>
  <c r="U252" i="5"/>
  <c r="U212" i="5"/>
  <c r="U215" i="5"/>
  <c r="U219" i="5"/>
  <c r="U218" i="5"/>
  <c r="U226" i="5"/>
  <c r="R110" i="5"/>
  <c r="R115" i="5"/>
  <c r="R123" i="5"/>
  <c r="R139" i="5"/>
  <c r="R141" i="5"/>
  <c r="R156" i="5"/>
  <c r="W30" i="5"/>
  <c r="W69" i="5"/>
  <c r="W107" i="5"/>
  <c r="W113" i="5"/>
  <c r="W120" i="5"/>
  <c r="W134" i="5"/>
  <c r="W138" i="5"/>
  <c r="W162" i="5"/>
  <c r="X26" i="5"/>
  <c r="X118" i="5"/>
  <c r="X119" i="5"/>
  <c r="X124" i="5"/>
  <c r="U32" i="5"/>
  <c r="U42" i="5"/>
  <c r="S24" i="5"/>
  <c r="T26" i="5"/>
  <c r="W40" i="24"/>
  <c r="U49" i="5"/>
  <c r="W57" i="24"/>
  <c r="W59" i="24"/>
  <c r="W72" i="24"/>
  <c r="W74" i="24"/>
  <c r="W78" i="24"/>
  <c r="W80" i="24"/>
  <c r="W82" i="24"/>
  <c r="W84" i="24"/>
  <c r="W86" i="24"/>
  <c r="W88" i="24"/>
  <c r="W90" i="24"/>
  <c r="W142" i="24"/>
  <c r="W144" i="24"/>
  <c r="W146" i="24"/>
  <c r="W149" i="24"/>
  <c r="W152" i="24"/>
  <c r="W154" i="24"/>
  <c r="W155" i="24"/>
  <c r="W157" i="24"/>
  <c r="W160" i="24"/>
  <c r="W182" i="24"/>
  <c r="V30" i="5"/>
  <c r="V33" i="5"/>
  <c r="V42" i="5"/>
  <c r="V51" i="5"/>
  <c r="V52" i="5"/>
  <c r="V69" i="5"/>
  <c r="V107" i="5"/>
  <c r="V113" i="5"/>
  <c r="V120" i="5"/>
  <c r="V134" i="5"/>
  <c r="V138" i="5"/>
  <c r="V162" i="5"/>
  <c r="S29" i="5"/>
  <c r="S118" i="5"/>
  <c r="S120" i="5"/>
  <c r="S169" i="5"/>
  <c r="T60" i="5"/>
  <c r="T123" i="5"/>
  <c r="T139" i="5"/>
  <c r="T141" i="5"/>
  <c r="T156" i="5"/>
  <c r="W76" i="24"/>
  <c r="W108" i="24"/>
  <c r="W110" i="24"/>
  <c r="W115" i="24"/>
  <c r="W136" i="24"/>
  <c r="W141" i="24"/>
  <c r="W170" i="24"/>
  <c r="W172" i="24"/>
  <c r="W176" i="24"/>
  <c r="W178" i="24"/>
  <c r="W180" i="24"/>
  <c r="U199" i="7"/>
  <c r="U199" i="10" s="1"/>
  <c r="R205" i="7"/>
  <c r="R205" i="10" s="1"/>
  <c r="R205" i="12" s="1"/>
  <c r="W293" i="5"/>
  <c r="R296" i="5"/>
  <c r="T213" i="7"/>
  <c r="T213" i="10" s="1"/>
  <c r="T213" i="12" s="1"/>
  <c r="T220" i="7"/>
  <c r="T220" i="10" s="1"/>
  <c r="Y213" i="7"/>
  <c r="Y213" i="10" s="1"/>
  <c r="Y213" i="12" s="1"/>
  <c r="V203" i="7"/>
  <c r="V203" i="10" s="1"/>
  <c r="V203" i="12" s="1"/>
  <c r="V213" i="5"/>
  <c r="V220" i="5"/>
  <c r="S217" i="5"/>
  <c r="T298" i="5"/>
  <c r="X299" i="5"/>
  <c r="U294" i="5"/>
  <c r="U298" i="5"/>
  <c r="Y188" i="2"/>
  <c r="R301" i="5"/>
  <c r="X284" i="5"/>
  <c r="X259" i="22"/>
  <c r="X297" i="5"/>
  <c r="U286" i="5"/>
  <c r="U291" i="5"/>
  <c r="S284" i="5"/>
  <c r="S301" i="5"/>
  <c r="R284" i="5"/>
  <c r="U284" i="5"/>
  <c r="W286" i="5"/>
  <c r="X276" i="22"/>
  <c r="U290" i="5"/>
  <c r="T115" i="7"/>
  <c r="T115" i="10" s="1"/>
  <c r="T115" i="12" s="1"/>
  <c r="Y68" i="5"/>
  <c r="U68" i="24" s="1"/>
  <c r="V94" i="7"/>
  <c r="V94" i="10" s="1"/>
  <c r="V94" i="12" s="1"/>
  <c r="V96" i="7"/>
  <c r="V96" i="10" s="1"/>
  <c r="V96" i="12" s="1"/>
  <c r="V99" i="5"/>
  <c r="V104" i="7"/>
  <c r="V104" i="10" s="1"/>
  <c r="V104" i="12" s="1"/>
  <c r="V106" i="7"/>
  <c r="V106" i="10" s="1"/>
  <c r="V106" i="12" s="1"/>
  <c r="V112" i="5"/>
  <c r="V117" i="7"/>
  <c r="V117" i="10" s="1"/>
  <c r="V117" i="12" s="1"/>
  <c r="V119" i="7"/>
  <c r="V119" i="10" s="1"/>
  <c r="V119" i="12" s="1"/>
  <c r="V126" i="5"/>
  <c r="V128" i="5"/>
  <c r="V132" i="5"/>
  <c r="V173" i="5"/>
  <c r="V175" i="5"/>
  <c r="V178" i="7"/>
  <c r="V178" i="10" s="1"/>
  <c r="V178" i="12" s="1"/>
  <c r="V179" i="7"/>
  <c r="V179" i="10" s="1"/>
  <c r="V179" i="12" s="1"/>
  <c r="S6" i="7"/>
  <c r="S6" i="10" s="1"/>
  <c r="S25" i="22"/>
  <c r="S33" i="7"/>
  <c r="S33" i="10" s="1"/>
  <c r="S33" i="12" s="1"/>
  <c r="S37" i="7"/>
  <c r="S37" i="10" s="1"/>
  <c r="S37" i="12" s="1"/>
  <c r="S43" i="22"/>
  <c r="S55" i="7"/>
  <c r="S55" i="10" s="1"/>
  <c r="S55" i="12" s="1"/>
  <c r="S71" i="7"/>
  <c r="S71" i="10" s="1"/>
  <c r="S71" i="12" s="1"/>
  <c r="S75" i="5"/>
  <c r="S80" i="7"/>
  <c r="S80" i="10" s="1"/>
  <c r="S80" i="12" s="1"/>
  <c r="S84" i="5"/>
  <c r="S88" i="7"/>
  <c r="S88" i="10" s="1"/>
  <c r="S88" i="12" s="1"/>
  <c r="S135" i="5"/>
  <c r="S137" i="5"/>
  <c r="S144" i="22"/>
  <c r="S170" i="5"/>
  <c r="S180" i="7"/>
  <c r="S180" i="10" s="1"/>
  <c r="S180" i="12" s="1"/>
  <c r="T28" i="7"/>
  <c r="T28" i="10" s="1"/>
  <c r="T28" i="12" s="1"/>
  <c r="T42" i="7"/>
  <c r="T42" i="10" s="1"/>
  <c r="T42" i="12" s="1"/>
  <c r="T51" i="7"/>
  <c r="T51" i="10" s="1"/>
  <c r="T51" i="12" s="1"/>
  <c r="T52" i="7"/>
  <c r="T52" i="10" s="1"/>
  <c r="T52" i="12" s="1"/>
  <c r="T116" i="7"/>
  <c r="T116" i="10" s="1"/>
  <c r="T116" i="12" s="1"/>
  <c r="Y22" i="5"/>
  <c r="U22" i="24" s="1"/>
  <c r="Y39" i="7"/>
  <c r="Y39" i="10" s="1"/>
  <c r="Y39" i="12" s="1"/>
  <c r="Y48" i="7"/>
  <c r="Y48" i="10" s="1"/>
  <c r="Y48" i="12" s="1"/>
  <c r="Y52" i="7"/>
  <c r="Y52" i="10" s="1"/>
  <c r="Y52" i="12" s="1"/>
  <c r="Y92" i="7"/>
  <c r="Y92" i="10" s="1"/>
  <c r="Y92" i="12" s="1"/>
  <c r="Y96" i="7"/>
  <c r="Y96" i="10" s="1"/>
  <c r="Y96" i="12" s="1"/>
  <c r="Y99" i="7"/>
  <c r="Y99" i="10" s="1"/>
  <c r="Y99" i="12" s="1"/>
  <c r="Y104" i="7"/>
  <c r="Y104" i="10" s="1"/>
  <c r="Y104" i="12" s="1"/>
  <c r="Y113" i="7"/>
  <c r="Y113" i="10" s="1"/>
  <c r="Y113" i="12" s="1"/>
  <c r="Y116" i="5"/>
  <c r="U116" i="24" s="1"/>
  <c r="Y120" i="7"/>
  <c r="Y120" i="10" s="1"/>
  <c r="Y120" i="12" s="1"/>
  <c r="Y132" i="7"/>
  <c r="Y132" i="10" s="1"/>
  <c r="Y132" i="12" s="1"/>
  <c r="R210" i="7"/>
  <c r="R210" i="10" s="1"/>
  <c r="W192" i="2"/>
  <c r="W252" i="22"/>
  <c r="W216" i="7"/>
  <c r="W216" i="10" s="1"/>
  <c r="W216" i="12" s="1"/>
  <c r="W227" i="22"/>
  <c r="X248" i="5"/>
  <c r="X219" i="22"/>
  <c r="T211" i="7"/>
  <c r="T211" i="10" s="1"/>
  <c r="Y204" i="7"/>
  <c r="Y204" i="10" s="1"/>
  <c r="Y204" i="12" s="1"/>
  <c r="Y214" i="7"/>
  <c r="Y214" i="10" s="1"/>
  <c r="Y214" i="12" s="1"/>
  <c r="Y222" i="7"/>
  <c r="Y222" i="10" s="1"/>
  <c r="W199" i="22"/>
  <c r="V202" i="5"/>
  <c r="V204" i="7"/>
  <c r="V204" i="10" s="1"/>
  <c r="V204" i="12" s="1"/>
  <c r="S298" i="5"/>
  <c r="S299" i="5"/>
  <c r="T292" i="5"/>
  <c r="U216" i="5"/>
  <c r="U211" i="5"/>
  <c r="U221" i="5"/>
  <c r="R173" i="7"/>
  <c r="R173" i="10" s="1"/>
  <c r="R173" i="12" s="1"/>
  <c r="R175" i="5"/>
  <c r="W21" i="5"/>
  <c r="W22" i="5"/>
  <c r="W35" i="7"/>
  <c r="W35" i="10" s="1"/>
  <c r="W35" i="12" s="1"/>
  <c r="W37" i="7"/>
  <c r="W37" i="10" s="1"/>
  <c r="W37" i="12" s="1"/>
  <c r="W39" i="7"/>
  <c r="W39" i="10" s="1"/>
  <c r="W39" i="12" s="1"/>
  <c r="W40" i="5"/>
  <c r="W41" i="5"/>
  <c r="W42" i="5"/>
  <c r="W43" i="5"/>
  <c r="W44" i="7"/>
  <c r="W44" i="10" s="1"/>
  <c r="W44" i="12" s="1"/>
  <c r="W45" i="7"/>
  <c r="W45" i="10" s="1"/>
  <c r="W45" i="12" s="1"/>
  <c r="W46" i="7"/>
  <c r="W46" i="10" s="1"/>
  <c r="W46" i="12" s="1"/>
  <c r="W47" i="5"/>
  <c r="W49" i="7"/>
  <c r="W49" i="10" s="1"/>
  <c r="W49" i="12" s="1"/>
  <c r="W51" i="7"/>
  <c r="W51" i="10" s="1"/>
  <c r="W51" i="12" s="1"/>
  <c r="W52" i="7"/>
  <c r="W52" i="10" s="1"/>
  <c r="W52" i="12" s="1"/>
  <c r="W55" i="7"/>
  <c r="W55" i="10" s="1"/>
  <c r="W55" i="12" s="1"/>
  <c r="W57" i="22"/>
  <c r="W59" i="7"/>
  <c r="W59" i="10" s="1"/>
  <c r="W59" i="12" s="1"/>
  <c r="W123" i="5"/>
  <c r="X71" i="5"/>
  <c r="X75" i="5"/>
  <c r="X77" i="5"/>
  <c r="X79" i="5"/>
  <c r="X81" i="5"/>
  <c r="X83" i="5"/>
  <c r="X85" i="5"/>
  <c r="X89" i="7"/>
  <c r="X89" i="10" s="1"/>
  <c r="X89" i="12" s="1"/>
  <c r="X108" i="7"/>
  <c r="X108" i="10" s="1"/>
  <c r="X108" i="12" s="1"/>
  <c r="X114" i="7"/>
  <c r="X114" i="10" s="1"/>
  <c r="X114" i="12" s="1"/>
  <c r="X136" i="7"/>
  <c r="X136" i="10" s="1"/>
  <c r="X136" i="12" s="1"/>
  <c r="X140" i="7"/>
  <c r="X140" i="10" s="1"/>
  <c r="X140" i="12" s="1"/>
  <c r="X142" i="7"/>
  <c r="X142" i="10" s="1"/>
  <c r="X142" i="12" s="1"/>
  <c r="X144" i="7"/>
  <c r="X144" i="10" s="1"/>
  <c r="X144" i="12" s="1"/>
  <c r="X146" i="7"/>
  <c r="X146" i="10" s="1"/>
  <c r="X146" i="12" s="1"/>
  <c r="X148" i="7"/>
  <c r="X148" i="10" s="1"/>
  <c r="X148" i="12" s="1"/>
  <c r="U19" i="7"/>
  <c r="U19" i="10" s="1"/>
  <c r="U19" i="12" s="1"/>
  <c r="U31" i="7"/>
  <c r="U31" i="10" s="1"/>
  <c r="U31" i="12" s="1"/>
  <c r="U43" i="5"/>
  <c r="U51" i="7"/>
  <c r="U51" i="10" s="1"/>
  <c r="U51" i="12" s="1"/>
  <c r="Y24" i="7"/>
  <c r="Y24" i="10" s="1"/>
  <c r="Y24" i="12" s="1"/>
  <c r="Y56" i="5"/>
  <c r="U56" i="24" s="1"/>
  <c r="Y73" i="5"/>
  <c r="U73" i="24" s="1"/>
  <c r="Y75" i="7"/>
  <c r="Y75" i="10" s="1"/>
  <c r="Y75" i="12" s="1"/>
  <c r="Y77" i="5"/>
  <c r="U77" i="24" s="1"/>
  <c r="Y81" i="5"/>
  <c r="U81" i="24" s="1"/>
  <c r="Y83" i="7"/>
  <c r="Y83" i="10" s="1"/>
  <c r="Y83" i="12" s="1"/>
  <c r="Y85" i="5"/>
  <c r="U85" i="24" s="1"/>
  <c r="Y89" i="7"/>
  <c r="Y89" i="10" s="1"/>
  <c r="Y89" i="12" s="1"/>
  <c r="W91" i="24"/>
  <c r="V61" i="7"/>
  <c r="V61" i="10" s="1"/>
  <c r="V61" i="12" s="1"/>
  <c r="V62" i="5"/>
  <c r="V66" i="5"/>
  <c r="V158" i="7"/>
  <c r="V158" i="10" s="1"/>
  <c r="V158" i="12" s="1"/>
  <c r="S23" i="5"/>
  <c r="S62" i="7"/>
  <c r="S62" i="10" s="1"/>
  <c r="S62" i="12" s="1"/>
  <c r="S66" i="5"/>
  <c r="S95" i="7"/>
  <c r="S95" i="10" s="1"/>
  <c r="S95" i="12" s="1"/>
  <c r="S101" i="5"/>
  <c r="S107" i="7"/>
  <c r="S107" i="10" s="1"/>
  <c r="S107" i="12" s="1"/>
  <c r="S119" i="22"/>
  <c r="S128" i="5"/>
  <c r="S133" i="7"/>
  <c r="S133" i="10" s="1"/>
  <c r="S133" i="12" s="1"/>
  <c r="S138" i="7"/>
  <c r="S138" i="10" s="1"/>
  <c r="S138" i="12" s="1"/>
  <c r="T70" i="7"/>
  <c r="T70" i="10" s="1"/>
  <c r="T70" i="12" s="1"/>
  <c r="T78" i="5"/>
  <c r="T82" i="5"/>
  <c r="T86" i="5"/>
  <c r="T88" i="5"/>
  <c r="T108" i="7"/>
  <c r="T108" i="10" s="1"/>
  <c r="T108" i="12" s="1"/>
  <c r="T114" i="7"/>
  <c r="T114" i="10" s="1"/>
  <c r="T114" i="12" s="1"/>
  <c r="T149" i="5"/>
  <c r="T160" i="7"/>
  <c r="T160" i="10" s="1"/>
  <c r="T160" i="12" s="1"/>
  <c r="Y109" i="5"/>
  <c r="U109" i="24" s="1"/>
  <c r="Y135" i="7"/>
  <c r="Y135" i="10" s="1"/>
  <c r="Y135" i="12" s="1"/>
  <c r="Y179" i="7"/>
  <c r="Y179" i="10" s="1"/>
  <c r="Y179" i="12" s="1"/>
  <c r="Y181" i="5"/>
  <c r="U181" i="24" s="1"/>
  <c r="T199" i="22"/>
  <c r="R206" i="5"/>
  <c r="R200" i="5"/>
  <c r="R248" i="7"/>
  <c r="R248" i="10" s="1"/>
  <c r="R252" i="5"/>
  <c r="R214" i="5"/>
  <c r="R209" i="5"/>
  <c r="W294" i="5"/>
  <c r="W212" i="5"/>
  <c r="W298" i="5"/>
  <c r="W299" i="5"/>
  <c r="X202" i="5"/>
  <c r="X205" i="5"/>
  <c r="X293" i="5"/>
  <c r="X213" i="7"/>
  <c r="X213" i="10" s="1"/>
  <c r="X213" i="12" s="1"/>
  <c r="X222" i="7"/>
  <c r="X222" i="10" s="1"/>
  <c r="U204" i="5"/>
  <c r="U296" i="5"/>
  <c r="T217" i="7"/>
  <c r="T217" i="10" s="1"/>
  <c r="T217" i="12" s="1"/>
  <c r="W201" i="24"/>
  <c r="Y206" i="7"/>
  <c r="Y206" i="10" s="1"/>
  <c r="Y206" i="12" s="1"/>
  <c r="Y217" i="7"/>
  <c r="Y217" i="10" s="1"/>
  <c r="Y217" i="12" s="1"/>
  <c r="Y209" i="7"/>
  <c r="Y209" i="10" s="1"/>
  <c r="Y209" i="12" s="1"/>
  <c r="Y220" i="7"/>
  <c r="Y220" i="10" s="1"/>
  <c r="X199" i="22"/>
  <c r="V206" i="7"/>
  <c r="V206" i="10" s="1"/>
  <c r="V206" i="12" s="1"/>
  <c r="V294" i="5"/>
  <c r="V298" i="5"/>
  <c r="S205" i="5"/>
  <c r="S203" i="5"/>
  <c r="S248" i="7"/>
  <c r="S248" i="10" s="1"/>
  <c r="S252" i="5"/>
  <c r="T204" i="5"/>
  <c r="T294" i="5"/>
  <c r="Y283" i="5"/>
  <c r="W283" i="24"/>
  <c r="U293" i="5"/>
  <c r="U210" i="7"/>
  <c r="U210" i="10" s="1"/>
  <c r="U213" i="7"/>
  <c r="U213" i="10" s="1"/>
  <c r="U213" i="12" s="1"/>
  <c r="U209" i="7"/>
  <c r="U209" i="10" s="1"/>
  <c r="U209" i="12" s="1"/>
  <c r="U299" i="5"/>
  <c r="R286" i="5"/>
  <c r="W289" i="5"/>
  <c r="W290" i="5"/>
  <c r="W247" i="22"/>
  <c r="W297" i="5"/>
  <c r="W300" i="5"/>
  <c r="X285" i="5"/>
  <c r="X239" i="22"/>
  <c r="X261" i="22"/>
  <c r="X289" i="5"/>
  <c r="X247" i="22"/>
  <c r="X225" i="22"/>
  <c r="X277" i="22"/>
  <c r="U251" i="22"/>
  <c r="U225" i="22"/>
  <c r="U301" i="5"/>
  <c r="V231" i="22"/>
  <c r="W262" i="22"/>
  <c r="W254" i="22"/>
  <c r="W264" i="22"/>
  <c r="U243" i="22"/>
  <c r="S285" i="5"/>
  <c r="T287" i="5"/>
  <c r="V269" i="22"/>
  <c r="V249" i="22"/>
  <c r="S286" i="5"/>
  <c r="S288" i="5"/>
  <c r="S297" i="5"/>
  <c r="T259" i="22"/>
  <c r="T270" i="22"/>
  <c r="T272" i="22"/>
  <c r="T289" i="5"/>
  <c r="T290" i="5"/>
  <c r="T228" i="22"/>
  <c r="R243" i="22"/>
  <c r="T243" i="22"/>
  <c r="X207" i="22"/>
  <c r="X231" i="22"/>
  <c r="V285" i="5"/>
  <c r="V233" i="22"/>
  <c r="V259" i="22"/>
  <c r="V270" i="22"/>
  <c r="V272" i="22"/>
  <c r="V273" i="22"/>
  <c r="V247" i="22"/>
  <c r="V253" i="22"/>
  <c r="V263" i="22"/>
  <c r="V301" i="5"/>
  <c r="S289" i="5"/>
  <c r="S291" i="5"/>
  <c r="S300" i="5"/>
  <c r="T286" i="5"/>
  <c r="T233" i="22"/>
  <c r="T267" i="22"/>
  <c r="T225" i="22"/>
  <c r="U264" i="22"/>
  <c r="U285" i="5"/>
  <c r="U287" i="5"/>
  <c r="R233" i="22"/>
  <c r="R272" i="22"/>
  <c r="R288" i="5"/>
  <c r="R253" i="22"/>
  <c r="W285" i="5"/>
  <c r="W259" i="22"/>
  <c r="W268" i="22"/>
  <c r="W291" i="5"/>
  <c r="W251" i="22"/>
  <c r="W225" i="22"/>
  <c r="X286" i="5"/>
  <c r="X257" i="22"/>
  <c r="X272" i="22"/>
  <c r="X253" i="22"/>
  <c r="X263" i="22"/>
  <c r="X301" i="5"/>
  <c r="U288" i="5"/>
  <c r="U274" i="22"/>
  <c r="U297" i="5"/>
  <c r="E25" i="23"/>
  <c r="D269" i="11"/>
  <c r="D269" i="13" s="1"/>
  <c r="I224" i="11"/>
  <c r="I190" i="11" s="1"/>
  <c r="J131" i="11"/>
  <c r="J131" i="13" s="1"/>
  <c r="G86" i="11"/>
  <c r="G86" i="13" s="1"/>
  <c r="E98" i="11"/>
  <c r="E98" i="13" s="1"/>
  <c r="F6" i="11"/>
  <c r="F6" i="13" s="1"/>
  <c r="F84" i="11"/>
  <c r="F84" i="13" s="1"/>
  <c r="F151" i="11"/>
  <c r="F151" i="13" s="1"/>
  <c r="F146" i="11"/>
  <c r="F146" i="13" s="1"/>
  <c r="K233" i="11"/>
  <c r="K45" i="11"/>
  <c r="K45" i="13" s="1"/>
  <c r="D72" i="11"/>
  <c r="D72" i="13" s="1"/>
  <c r="E269" i="11"/>
  <c r="E269" i="13" s="1"/>
  <c r="S282" i="17"/>
  <c r="G117" i="11"/>
  <c r="G117" i="13" s="1"/>
  <c r="D143" i="11"/>
  <c r="D143" i="13" s="1"/>
  <c r="I253" i="11"/>
  <c r="I253" i="13" s="1"/>
  <c r="I108" i="11"/>
  <c r="I108" i="13" s="1"/>
  <c r="I149" i="11"/>
  <c r="I149" i="13" s="1"/>
  <c r="F72" i="11"/>
  <c r="F72" i="13" s="1"/>
  <c r="F93" i="11"/>
  <c r="F93" i="13" s="1"/>
  <c r="K147" i="11"/>
  <c r="K147" i="13" s="1"/>
  <c r="K172" i="11"/>
  <c r="K172" i="13" s="1"/>
  <c r="J239" i="11"/>
  <c r="J239" i="13" s="1"/>
  <c r="H168" i="11"/>
  <c r="H168" i="13" s="1"/>
  <c r="H207" i="23"/>
  <c r="H229" i="23"/>
  <c r="H231" i="23"/>
  <c r="H136" i="11"/>
  <c r="H136" i="13" s="1"/>
  <c r="F271" i="5"/>
  <c r="F195" i="5" s="1"/>
  <c r="E35" i="11"/>
  <c r="E35" i="13" s="1"/>
  <c r="F47" i="11"/>
  <c r="F47" i="13" s="1"/>
  <c r="F171" i="11"/>
  <c r="F171" i="13" s="1"/>
  <c r="F180" i="11"/>
  <c r="F180" i="13" s="1"/>
  <c r="D180" i="11"/>
  <c r="D180" i="13" s="1"/>
  <c r="H250" i="11"/>
  <c r="H250" i="13" s="1"/>
  <c r="H269" i="11"/>
  <c r="H269" i="13" s="1"/>
  <c r="H148" i="11"/>
  <c r="H148" i="13" s="1"/>
  <c r="H93" i="11"/>
  <c r="H93" i="13" s="1"/>
  <c r="I43" i="11"/>
  <c r="I43" i="13" s="1"/>
  <c r="F71" i="11"/>
  <c r="F71" i="13" s="1"/>
  <c r="G116" i="11"/>
  <c r="G116" i="13" s="1"/>
  <c r="I177" i="11"/>
  <c r="I177" i="13" s="1"/>
  <c r="I282" i="17"/>
  <c r="H231" i="11"/>
  <c r="H231" i="13" s="1"/>
  <c r="J108" i="11"/>
  <c r="J108" i="13" s="1"/>
  <c r="I250" i="23"/>
  <c r="I228" i="23"/>
  <c r="D71" i="11"/>
  <c r="D71" i="13" s="1"/>
  <c r="D131" i="11"/>
  <c r="D131" i="13" s="1"/>
  <c r="I146" i="11"/>
  <c r="I146" i="13" s="1"/>
  <c r="I239" i="23"/>
  <c r="I272" i="23"/>
  <c r="F267" i="11"/>
  <c r="K61" i="11"/>
  <c r="K61" i="13" s="1"/>
  <c r="K89" i="11"/>
  <c r="K89" i="13" s="1"/>
  <c r="D45" i="11"/>
  <c r="D45" i="13" s="1"/>
  <c r="K7" i="23"/>
  <c r="K23" i="23"/>
  <c r="K54" i="23"/>
  <c r="K58" i="23"/>
  <c r="J243" i="23"/>
  <c r="J254" i="23"/>
  <c r="J264" i="23"/>
  <c r="G233" i="11"/>
  <c r="G61" i="11"/>
  <c r="G61" i="13" s="1"/>
  <c r="K22" i="23"/>
  <c r="K28" i="23"/>
  <c r="K57" i="23"/>
  <c r="J85" i="11"/>
  <c r="J85" i="13" s="1"/>
  <c r="G108" i="11"/>
  <c r="G108" i="13" s="1"/>
  <c r="D135" i="11"/>
  <c r="D135" i="13" s="1"/>
  <c r="K37" i="11"/>
  <c r="K37" i="13" s="1"/>
  <c r="G49" i="11"/>
  <c r="G49" i="13" s="1"/>
  <c r="K27" i="23"/>
  <c r="K37" i="23"/>
  <c r="K41" i="23"/>
  <c r="K43" i="23"/>
  <c r="K47" i="23"/>
  <c r="D63" i="11"/>
  <c r="D63" i="13" s="1"/>
  <c r="D85" i="11"/>
  <c r="D85" i="13" s="1"/>
  <c r="D179" i="11"/>
  <c r="D179" i="13" s="1"/>
  <c r="D49" i="11"/>
  <c r="D49" i="13" s="1"/>
  <c r="E231" i="11"/>
  <c r="E231" i="13" s="1"/>
  <c r="D260" i="5"/>
  <c r="D194" i="5" s="1"/>
  <c r="I271" i="5"/>
  <c r="I195" i="5" s="1"/>
  <c r="J194" i="5"/>
  <c r="E243" i="11"/>
  <c r="E243" i="13" s="1"/>
  <c r="H230" i="11"/>
  <c r="H230" i="13" s="1"/>
  <c r="J256" i="11"/>
  <c r="J67" i="11"/>
  <c r="J67" i="13" s="1"/>
  <c r="J71" i="11"/>
  <c r="J71" i="13" s="1"/>
  <c r="G7" i="11"/>
  <c r="G7" i="13" s="1"/>
  <c r="G55" i="11"/>
  <c r="G55" i="13" s="1"/>
  <c r="D154" i="11"/>
  <c r="D154" i="13" s="1"/>
  <c r="I102" i="11"/>
  <c r="I102" i="13" s="1"/>
  <c r="I49" i="23"/>
  <c r="I277" i="23"/>
  <c r="U282" i="4"/>
  <c r="I262" i="11"/>
  <c r="I262" i="13" s="1"/>
  <c r="I231" i="11"/>
  <c r="I231" i="13" s="1"/>
  <c r="F7" i="11"/>
  <c r="F7" i="13" s="1"/>
  <c r="F59" i="11"/>
  <c r="F59" i="13" s="1"/>
  <c r="F67" i="11"/>
  <c r="F67" i="13" s="1"/>
  <c r="K81" i="11"/>
  <c r="K81" i="13" s="1"/>
  <c r="J22" i="23"/>
  <c r="J36" i="23"/>
  <c r="J40" i="23"/>
  <c r="J46" i="23"/>
  <c r="H55" i="11"/>
  <c r="H55" i="13" s="1"/>
  <c r="I36" i="23"/>
  <c r="I45" i="23"/>
  <c r="I267" i="23"/>
  <c r="I270" i="23"/>
  <c r="I66" i="23"/>
  <c r="I74" i="23"/>
  <c r="I88" i="23"/>
  <c r="I112" i="23"/>
  <c r="I253" i="23"/>
  <c r="K36" i="23"/>
  <c r="K40" i="23"/>
  <c r="K46" i="23"/>
  <c r="K267" i="23"/>
  <c r="K270" i="23"/>
  <c r="K77" i="23"/>
  <c r="K81" i="23"/>
  <c r="K85" i="23"/>
  <c r="D7" i="23"/>
  <c r="F254" i="11"/>
  <c r="F254" i="13" s="1"/>
  <c r="J207" i="23"/>
  <c r="J231" i="23"/>
  <c r="J7" i="11"/>
  <c r="J7" i="13" s="1"/>
  <c r="J59" i="11"/>
  <c r="J59" i="13" s="1"/>
  <c r="J27" i="23"/>
  <c r="J35" i="23"/>
  <c r="J39" i="23"/>
  <c r="J45" i="23"/>
  <c r="J267" i="23"/>
  <c r="J270" i="23"/>
  <c r="J66" i="23"/>
  <c r="H71" i="11"/>
  <c r="H71" i="13" s="1"/>
  <c r="G176" i="11"/>
  <c r="G176" i="13" s="1"/>
  <c r="H7" i="23"/>
  <c r="H28" i="23"/>
  <c r="H36" i="23"/>
  <c r="H40" i="23"/>
  <c r="H43" i="23"/>
  <c r="H47" i="23"/>
  <c r="H55" i="23"/>
  <c r="H59" i="23"/>
  <c r="E189" i="5"/>
  <c r="G189" i="24" s="1"/>
  <c r="AC189" i="24" s="1"/>
  <c r="L282" i="4"/>
  <c r="I259" i="23"/>
  <c r="I44" i="23"/>
  <c r="I48" i="23"/>
  <c r="I268" i="23"/>
  <c r="I145" i="23"/>
  <c r="I149" i="23"/>
  <c r="I154" i="23"/>
  <c r="K63" i="23"/>
  <c r="G191" i="5"/>
  <c r="E191" i="5"/>
  <c r="G191" i="24" s="1"/>
  <c r="AC191" i="24" s="1"/>
  <c r="H262" i="11"/>
  <c r="H262" i="13" s="1"/>
  <c r="J195" i="5"/>
  <c r="K269" i="11"/>
  <c r="K269" i="13" s="1"/>
  <c r="I28" i="23"/>
  <c r="I58" i="23"/>
  <c r="I62" i="23"/>
  <c r="I80" i="23"/>
  <c r="I84" i="23"/>
  <c r="I249" i="23"/>
  <c r="I131" i="23"/>
  <c r="K73" i="23"/>
  <c r="K89" i="23"/>
  <c r="D230" i="11"/>
  <c r="D230" i="13" s="1"/>
  <c r="J269" i="11"/>
  <c r="J269" i="13" s="1"/>
  <c r="J229" i="23"/>
  <c r="K207" i="11"/>
  <c r="K207" i="13" s="1"/>
  <c r="J23" i="23"/>
  <c r="J257" i="23"/>
  <c r="J57" i="23"/>
  <c r="J62" i="23"/>
  <c r="E67" i="11"/>
  <c r="E67" i="13" s="1"/>
  <c r="F239" i="11"/>
  <c r="F239" i="13" s="1"/>
  <c r="I257" i="23"/>
  <c r="I57" i="23"/>
  <c r="I95" i="23"/>
  <c r="I101" i="23"/>
  <c r="I105" i="23"/>
  <c r="I263" i="23"/>
  <c r="K67" i="23"/>
  <c r="I189" i="5"/>
  <c r="E195" i="5"/>
  <c r="G195" i="24" s="1"/>
  <c r="AC195" i="24" s="1"/>
  <c r="G207" i="11"/>
  <c r="G207" i="13" s="1"/>
  <c r="E7" i="23"/>
  <c r="K194" i="8"/>
  <c r="K194" i="20"/>
  <c r="H195" i="8"/>
  <c r="H195" i="20"/>
  <c r="K194" i="7"/>
  <c r="K194" i="22"/>
  <c r="F195" i="7"/>
  <c r="F195" i="22"/>
  <c r="D195" i="20"/>
  <c r="J194" i="19"/>
  <c r="J194" i="20"/>
  <c r="D194" i="7"/>
  <c r="D194" i="22"/>
  <c r="G195" i="8"/>
  <c r="G195" i="20"/>
  <c r="E194" i="8"/>
  <c r="E194" i="20"/>
  <c r="I194" i="20"/>
  <c r="K195" i="5"/>
  <c r="I195" i="7"/>
  <c r="I195" i="22"/>
  <c r="F10" i="20"/>
  <c r="F10" i="8"/>
  <c r="D8" i="20"/>
  <c r="D8" i="8"/>
  <c r="D16" i="20"/>
  <c r="D16" i="8"/>
  <c r="L24" i="22"/>
  <c r="L24" i="7"/>
  <c r="L24" i="10" s="1"/>
  <c r="L24" i="12" s="1"/>
  <c r="D12" i="22"/>
  <c r="D12" i="7"/>
  <c r="D12" i="10" s="1"/>
  <c r="D12" i="12" s="1"/>
  <c r="D12" i="6"/>
  <c r="D12" i="23" s="1"/>
  <c r="L155" i="22"/>
  <c r="L155" i="7"/>
  <c r="L155" i="10" s="1"/>
  <c r="L155" i="12" s="1"/>
  <c r="D10" i="20"/>
  <c r="D10" i="8"/>
  <c r="M42" i="22"/>
  <c r="M42" i="7"/>
  <c r="M42" i="10" s="1"/>
  <c r="M42" i="12" s="1"/>
  <c r="M51" i="7"/>
  <c r="M51" i="10" s="1"/>
  <c r="M51" i="12" s="1"/>
  <c r="M51" i="22"/>
  <c r="M52" i="22"/>
  <c r="M52" i="7"/>
  <c r="M52" i="10" s="1"/>
  <c r="M52" i="12" s="1"/>
  <c r="I125" i="24"/>
  <c r="AE125" i="24" s="1"/>
  <c r="E166" i="22"/>
  <c r="E166" i="7"/>
  <c r="E166" i="10" s="1"/>
  <c r="E166" i="12" s="1"/>
  <c r="E166" i="6"/>
  <c r="E166" i="5"/>
  <c r="G166" i="24" s="1"/>
  <c r="AC166" i="24" s="1"/>
  <c r="D11" i="20"/>
  <c r="D11" i="8"/>
  <c r="H14" i="8"/>
  <c r="H14" i="20"/>
  <c r="D166" i="20"/>
  <c r="D166" i="8"/>
  <c r="K34" i="19"/>
  <c r="K34" i="20"/>
  <c r="K34" i="8"/>
  <c r="G20" i="22"/>
  <c r="G20" i="7"/>
  <c r="G20" i="10" s="1"/>
  <c r="G20" i="12" s="1"/>
  <c r="G20" i="6"/>
  <c r="G20" i="23" s="1"/>
  <c r="G20" i="5"/>
  <c r="G12" i="22"/>
  <c r="G12" i="7"/>
  <c r="G12" i="10" s="1"/>
  <c r="G12" i="12" s="1"/>
  <c r="G12" i="6"/>
  <c r="G12" i="23" s="1"/>
  <c r="O49" i="22"/>
  <c r="O49" i="7"/>
  <c r="O49" i="10" s="1"/>
  <c r="O49" i="12" s="1"/>
  <c r="G53" i="22"/>
  <c r="G53" i="7"/>
  <c r="G53" i="10" s="1"/>
  <c r="G53" i="12" s="1"/>
  <c r="G53" i="6"/>
  <c r="G53" i="23" s="1"/>
  <c r="G14" i="22"/>
  <c r="G14" i="7"/>
  <c r="G14" i="10" s="1"/>
  <c r="G14" i="12" s="1"/>
  <c r="G14" i="6"/>
  <c r="G14" i="23" s="1"/>
  <c r="G97" i="22"/>
  <c r="G97" i="7"/>
  <c r="G97" i="10" s="1"/>
  <c r="G97" i="12" s="1"/>
  <c r="G97" i="6"/>
  <c r="G97" i="23" s="1"/>
  <c r="G97" i="5"/>
  <c r="G100" i="22"/>
  <c r="G100" i="7"/>
  <c r="G100" i="10" s="1"/>
  <c r="G100" i="12" s="1"/>
  <c r="G100" i="6"/>
  <c r="G100" i="23" s="1"/>
  <c r="G100" i="5"/>
  <c r="G295" i="22"/>
  <c r="G130" i="22"/>
  <c r="G130" i="7"/>
  <c r="G130" i="10" s="1"/>
  <c r="G130" i="12" s="1"/>
  <c r="G130" i="6"/>
  <c r="G130" i="23" s="1"/>
  <c r="G130" i="5"/>
  <c r="G150" i="22"/>
  <c r="G150" i="7"/>
  <c r="G150" i="10" s="1"/>
  <c r="G150" i="12" s="1"/>
  <c r="G150" i="6"/>
  <c r="G150" i="23" s="1"/>
  <c r="G150" i="5"/>
  <c r="O156" i="7"/>
  <c r="O156" i="10" s="1"/>
  <c r="O156" i="12" s="1"/>
  <c r="O156" i="22"/>
  <c r="O157" i="22"/>
  <c r="O157" i="7"/>
  <c r="O157" i="10" s="1"/>
  <c r="O157" i="12" s="1"/>
  <c r="O160" i="22"/>
  <c r="O160" i="7"/>
  <c r="O160" i="10" s="1"/>
  <c r="O160" i="12" s="1"/>
  <c r="O160" i="5"/>
  <c r="N160" i="24" s="1"/>
  <c r="O161" i="22"/>
  <c r="O161" i="7"/>
  <c r="O161" i="10" s="1"/>
  <c r="O161" i="12" s="1"/>
  <c r="O161" i="5"/>
  <c r="N161" i="24" s="1"/>
  <c r="O162" i="22"/>
  <c r="O162" i="7"/>
  <c r="O162" i="10" s="1"/>
  <c r="O162" i="12" s="1"/>
  <c r="O163" i="22"/>
  <c r="O163" i="7"/>
  <c r="O163" i="10" s="1"/>
  <c r="O163" i="12" s="1"/>
  <c r="O163" i="5"/>
  <c r="N163" i="24" s="1"/>
  <c r="O164" i="22"/>
  <c r="O164" i="7"/>
  <c r="O164" i="10" s="1"/>
  <c r="O164" i="12" s="1"/>
  <c r="O164" i="5"/>
  <c r="N164" i="24" s="1"/>
  <c r="O168" i="22"/>
  <c r="O168" i="7"/>
  <c r="O168" i="10" s="1"/>
  <c r="O168" i="12" s="1"/>
  <c r="O168" i="5"/>
  <c r="N168" i="24" s="1"/>
  <c r="O172" i="7"/>
  <c r="O172" i="10" s="1"/>
  <c r="O172" i="12" s="1"/>
  <c r="O172" i="22"/>
  <c r="O172" i="5"/>
  <c r="N172" i="24" s="1"/>
  <c r="O173" i="22"/>
  <c r="O173" i="7"/>
  <c r="O173" i="10" s="1"/>
  <c r="O173" i="12" s="1"/>
  <c r="O173" i="5"/>
  <c r="N173" i="24" s="1"/>
  <c r="O175" i="22"/>
  <c r="O175" i="7"/>
  <c r="O175" i="10" s="1"/>
  <c r="O175" i="12" s="1"/>
  <c r="O175" i="5"/>
  <c r="N175" i="24" s="1"/>
  <c r="O177" i="22"/>
  <c r="O177" i="7"/>
  <c r="O177" i="10" s="1"/>
  <c r="O177" i="12" s="1"/>
  <c r="O177" i="5"/>
  <c r="N177" i="24" s="1"/>
  <c r="O178" i="7"/>
  <c r="O178" i="10" s="1"/>
  <c r="O178" i="12" s="1"/>
  <c r="O178" i="22"/>
  <c r="O178" i="5"/>
  <c r="N178" i="24" s="1"/>
  <c r="O179" i="22"/>
  <c r="O179" i="7"/>
  <c r="O179" i="10" s="1"/>
  <c r="O179" i="12" s="1"/>
  <c r="O179" i="5"/>
  <c r="N179" i="24" s="1"/>
  <c r="O181" i="22"/>
  <c r="O181" i="7"/>
  <c r="O181" i="10" s="1"/>
  <c r="O181" i="12" s="1"/>
  <c r="O181" i="5"/>
  <c r="N181" i="24" s="1"/>
  <c r="O182" i="22"/>
  <c r="O182" i="7"/>
  <c r="O182" i="10" s="1"/>
  <c r="O182" i="12" s="1"/>
  <c r="O182" i="5"/>
  <c r="N182" i="24" s="1"/>
  <c r="J15" i="8"/>
  <c r="J15" i="19"/>
  <c r="J15" i="20"/>
  <c r="F14" i="20"/>
  <c r="F14" i="8"/>
  <c r="F100" i="20"/>
  <c r="F100" i="8"/>
  <c r="J166" i="20"/>
  <c r="J166" i="8"/>
  <c r="J166" i="19"/>
  <c r="K174" i="20"/>
  <c r="K174" i="8"/>
  <c r="K174" i="19"/>
  <c r="H20" i="22"/>
  <c r="H20" i="7"/>
  <c r="H20" i="10" s="1"/>
  <c r="H20" i="12" s="1"/>
  <c r="H20" i="6"/>
  <c r="H20" i="23" s="1"/>
  <c r="H20" i="5"/>
  <c r="H9" i="22"/>
  <c r="H9" i="7"/>
  <c r="H9" i="10" s="1"/>
  <c r="H9" i="12" s="1"/>
  <c r="H9" i="6"/>
  <c r="H9" i="23" s="1"/>
  <c r="H34" i="22"/>
  <c r="H34" i="7"/>
  <c r="H34" i="10" s="1"/>
  <c r="H34" i="12" s="1"/>
  <c r="H34" i="6"/>
  <c r="H34" i="23" s="1"/>
  <c r="L49" i="22"/>
  <c r="L49" i="7"/>
  <c r="L49" i="10" s="1"/>
  <c r="L49" i="12" s="1"/>
  <c r="P50" i="7"/>
  <c r="P50" i="10" s="1"/>
  <c r="P50" i="12" s="1"/>
  <c r="P50" i="22"/>
  <c r="P51" i="22"/>
  <c r="P51" i="7"/>
  <c r="P51" i="10" s="1"/>
  <c r="P51" i="12" s="1"/>
  <c r="P52" i="7"/>
  <c r="P52" i="10" s="1"/>
  <c r="P52" i="12" s="1"/>
  <c r="P52" i="22"/>
  <c r="P54" i="22"/>
  <c r="P54" i="7"/>
  <c r="P54" i="10" s="1"/>
  <c r="P54" i="12" s="1"/>
  <c r="P54" i="5"/>
  <c r="P56" i="7"/>
  <c r="P56" i="10" s="1"/>
  <c r="P56" i="12" s="1"/>
  <c r="P56" i="22"/>
  <c r="P56" i="5"/>
  <c r="P57" i="22"/>
  <c r="P57" i="7"/>
  <c r="P57" i="10" s="1"/>
  <c r="P57" i="12" s="1"/>
  <c r="P57" i="5"/>
  <c r="P58" i="7"/>
  <c r="P58" i="10" s="1"/>
  <c r="P58" i="12" s="1"/>
  <c r="P58" i="22"/>
  <c r="P58" i="5"/>
  <c r="P59" i="22"/>
  <c r="P59" i="7"/>
  <c r="P59" i="10" s="1"/>
  <c r="P59" i="12" s="1"/>
  <c r="P59" i="5"/>
  <c r="P60" i="22"/>
  <c r="P60" i="7"/>
  <c r="P60" i="10" s="1"/>
  <c r="P60" i="12" s="1"/>
  <c r="P61" i="22"/>
  <c r="P61" i="7"/>
  <c r="P61" i="10" s="1"/>
  <c r="P61" i="12" s="1"/>
  <c r="P61" i="5"/>
  <c r="P62" i="22"/>
  <c r="P62" i="7"/>
  <c r="P62" i="10" s="1"/>
  <c r="P62" i="12" s="1"/>
  <c r="P62" i="5"/>
  <c r="P64" i="22"/>
  <c r="P64" i="7"/>
  <c r="P64" i="10" s="1"/>
  <c r="P64" i="12" s="1"/>
  <c r="P64" i="5"/>
  <c r="P65" i="7"/>
  <c r="P65" i="10" s="1"/>
  <c r="P65" i="12" s="1"/>
  <c r="P65" i="22"/>
  <c r="P66" i="7"/>
  <c r="P66" i="10" s="1"/>
  <c r="P66" i="12" s="1"/>
  <c r="P66" i="22"/>
  <c r="P66" i="5"/>
  <c r="P67" i="7"/>
  <c r="P67" i="10" s="1"/>
  <c r="P67" i="12" s="1"/>
  <c r="P67" i="22"/>
  <c r="P67" i="5"/>
  <c r="P68" i="22"/>
  <c r="P68" i="7"/>
  <c r="P68" i="10" s="1"/>
  <c r="P68" i="12" s="1"/>
  <c r="P68" i="5"/>
  <c r="H8" i="22"/>
  <c r="H8" i="7"/>
  <c r="H8" i="10" s="1"/>
  <c r="H8" i="12" s="1"/>
  <c r="H8" i="6"/>
  <c r="H8" i="23" s="1"/>
  <c r="H14" i="22"/>
  <c r="H14" i="7"/>
  <c r="H14" i="10" s="1"/>
  <c r="H14" i="12" s="1"/>
  <c r="H14" i="6"/>
  <c r="H14" i="23" s="1"/>
  <c r="H97" i="22"/>
  <c r="H97" i="7"/>
  <c r="H97" i="10" s="1"/>
  <c r="H97" i="12" s="1"/>
  <c r="H97" i="6"/>
  <c r="H97" i="23" s="1"/>
  <c r="H97" i="5"/>
  <c r="H100" i="22"/>
  <c r="H100" i="7"/>
  <c r="H100" i="10" s="1"/>
  <c r="H100" i="12" s="1"/>
  <c r="H100" i="6"/>
  <c r="H100" i="23" s="1"/>
  <c r="H100" i="5"/>
  <c r="H295" i="22"/>
  <c r="H150" i="22"/>
  <c r="H150" i="7"/>
  <c r="H150" i="10" s="1"/>
  <c r="H150" i="12" s="1"/>
  <c r="H150" i="6"/>
  <c r="H150" i="23" s="1"/>
  <c r="H150" i="5"/>
  <c r="P151" i="22"/>
  <c r="P151" i="7"/>
  <c r="P151" i="10" s="1"/>
  <c r="P151" i="12" s="1"/>
  <c r="P151" i="5"/>
  <c r="P153" i="22"/>
  <c r="P153" i="7"/>
  <c r="P153" i="10" s="1"/>
  <c r="P153" i="12" s="1"/>
  <c r="P153" i="5"/>
  <c r="P156" i="7"/>
  <c r="P156" i="10" s="1"/>
  <c r="P156" i="12" s="1"/>
  <c r="P156" i="22"/>
  <c r="P158" i="22"/>
  <c r="P158" i="7"/>
  <c r="P158" i="10" s="1"/>
  <c r="P158" i="12" s="1"/>
  <c r="P160" i="7"/>
  <c r="P160" i="10" s="1"/>
  <c r="P160" i="12" s="1"/>
  <c r="P160" i="22"/>
  <c r="P160" i="5"/>
  <c r="P162" i="22"/>
  <c r="P162" i="7"/>
  <c r="P162" i="10" s="1"/>
  <c r="P162" i="12" s="1"/>
  <c r="P164" i="7"/>
  <c r="P164" i="10" s="1"/>
  <c r="P164" i="12" s="1"/>
  <c r="P164" i="22"/>
  <c r="P164" i="5"/>
  <c r="P168" i="22"/>
  <c r="P168" i="7"/>
  <c r="P168" i="10" s="1"/>
  <c r="P168" i="12" s="1"/>
  <c r="P168" i="5"/>
  <c r="P176" i="22"/>
  <c r="P176" i="7"/>
  <c r="P176" i="10" s="1"/>
  <c r="P176" i="12" s="1"/>
  <c r="P176" i="5"/>
  <c r="P178" i="22"/>
  <c r="P178" i="7"/>
  <c r="P178" i="10" s="1"/>
  <c r="P178" i="12" s="1"/>
  <c r="P178" i="5"/>
  <c r="P180" i="7"/>
  <c r="P180" i="10" s="1"/>
  <c r="P180" i="12" s="1"/>
  <c r="P180" i="22"/>
  <c r="P180" i="5"/>
  <c r="P182" i="7"/>
  <c r="P182" i="10" s="1"/>
  <c r="P182" i="12" s="1"/>
  <c r="P182" i="22"/>
  <c r="P182" i="5"/>
  <c r="G20" i="20"/>
  <c r="G20" i="8"/>
  <c r="Q30" i="22"/>
  <c r="Q30" i="7"/>
  <c r="Q30" i="10" s="1"/>
  <c r="Q30" i="12" s="1"/>
  <c r="E34" i="22"/>
  <c r="E34" i="7"/>
  <c r="E34" i="10" s="1"/>
  <c r="E34" i="12" s="1"/>
  <c r="E34" i="6"/>
  <c r="M37" i="22"/>
  <c r="M37" i="7"/>
  <c r="M37" i="10" s="1"/>
  <c r="M37" i="12" s="1"/>
  <c r="M37" i="5"/>
  <c r="M39" i="22"/>
  <c r="M39" i="7"/>
  <c r="M39" i="10" s="1"/>
  <c r="M39" i="12" s="1"/>
  <c r="M39" i="5"/>
  <c r="E53" i="22"/>
  <c r="E53" i="7"/>
  <c r="E53" i="10" s="1"/>
  <c r="E53" i="12" s="1"/>
  <c r="E53" i="6"/>
  <c r="M56" i="22"/>
  <c r="M56" i="7"/>
  <c r="M56" i="10" s="1"/>
  <c r="M56" i="12" s="1"/>
  <c r="M56" i="5"/>
  <c r="M58" i="7"/>
  <c r="M58" i="10" s="1"/>
  <c r="M58" i="12" s="1"/>
  <c r="M58" i="22"/>
  <c r="M58" i="5"/>
  <c r="M60" i="22"/>
  <c r="M60" i="7"/>
  <c r="M60" i="10" s="1"/>
  <c r="M60" i="12" s="1"/>
  <c r="M62" i="7"/>
  <c r="M62" i="10" s="1"/>
  <c r="M62" i="12" s="1"/>
  <c r="M62" i="22"/>
  <c r="M62" i="5"/>
  <c r="M64" i="22"/>
  <c r="M64" i="7"/>
  <c r="M64" i="10" s="1"/>
  <c r="M64" i="12" s="1"/>
  <c r="M64" i="5"/>
  <c r="M66" i="22"/>
  <c r="M66" i="7"/>
  <c r="M66" i="10" s="1"/>
  <c r="M66" i="12" s="1"/>
  <c r="M66" i="5"/>
  <c r="M68" i="22"/>
  <c r="M68" i="7"/>
  <c r="M68" i="10" s="1"/>
  <c r="M68" i="12" s="1"/>
  <c r="M68" i="5"/>
  <c r="M70" i="22"/>
  <c r="M70" i="7"/>
  <c r="M70" i="10" s="1"/>
  <c r="M70" i="12" s="1"/>
  <c r="M70" i="5"/>
  <c r="M72" i="22"/>
  <c r="M72" i="7"/>
  <c r="M72" i="10" s="1"/>
  <c r="M72" i="12" s="1"/>
  <c r="M72" i="5"/>
  <c r="M74" i="7"/>
  <c r="M74" i="10" s="1"/>
  <c r="M74" i="12" s="1"/>
  <c r="M74" i="22"/>
  <c r="M74" i="5"/>
  <c r="M76" i="22"/>
  <c r="M76" i="7"/>
  <c r="M76" i="10" s="1"/>
  <c r="M76" i="12" s="1"/>
  <c r="M76" i="5"/>
  <c r="M77" i="22"/>
  <c r="M77" i="7"/>
  <c r="M77" i="10" s="1"/>
  <c r="M77" i="12" s="1"/>
  <c r="M77" i="5"/>
  <c r="M79" i="22"/>
  <c r="M79" i="7"/>
  <c r="M79" i="10" s="1"/>
  <c r="M79" i="12" s="1"/>
  <c r="M79" i="5"/>
  <c r="M81" i="22"/>
  <c r="M81" i="7"/>
  <c r="M81" i="10" s="1"/>
  <c r="M81" i="12" s="1"/>
  <c r="M81" i="5"/>
  <c r="M83" i="22"/>
  <c r="M83" i="7"/>
  <c r="M83" i="10" s="1"/>
  <c r="M83" i="12" s="1"/>
  <c r="M83" i="5"/>
  <c r="M85" i="22"/>
  <c r="M85" i="7"/>
  <c r="M85" i="10" s="1"/>
  <c r="M85" i="12" s="1"/>
  <c r="M85" i="5"/>
  <c r="M89" i="22"/>
  <c r="M89" i="7"/>
  <c r="M89" i="10" s="1"/>
  <c r="M89" i="12" s="1"/>
  <c r="M89" i="5"/>
  <c r="M91" i="7"/>
  <c r="M91" i="10" s="1"/>
  <c r="M91" i="12" s="1"/>
  <c r="M91" i="22"/>
  <c r="M93" i="22"/>
  <c r="M93" i="7"/>
  <c r="M93" i="10" s="1"/>
  <c r="M93" i="12" s="1"/>
  <c r="M93" i="5"/>
  <c r="M95" i="7"/>
  <c r="M95" i="10" s="1"/>
  <c r="M95" i="12" s="1"/>
  <c r="M95" i="22"/>
  <c r="M95" i="5"/>
  <c r="M101" i="22"/>
  <c r="M101" i="7"/>
  <c r="M101" i="10" s="1"/>
  <c r="M101" i="12" s="1"/>
  <c r="M101" i="5"/>
  <c r="M103" i="7"/>
  <c r="M103" i="10" s="1"/>
  <c r="M103" i="12" s="1"/>
  <c r="M103" i="22"/>
  <c r="M103" i="5"/>
  <c r="M105" i="22"/>
  <c r="M105" i="7"/>
  <c r="M105" i="10" s="1"/>
  <c r="M105" i="12" s="1"/>
  <c r="M105" i="5"/>
  <c r="M107" i="22"/>
  <c r="M107" i="7"/>
  <c r="M107" i="10" s="1"/>
  <c r="M107" i="12" s="1"/>
  <c r="M109" i="22"/>
  <c r="M109" i="7"/>
  <c r="M109" i="10" s="1"/>
  <c r="M109" i="12" s="1"/>
  <c r="M115" i="7"/>
  <c r="M115" i="10" s="1"/>
  <c r="M115" i="12" s="1"/>
  <c r="M115" i="22"/>
  <c r="M117" i="22"/>
  <c r="M117" i="7"/>
  <c r="M117" i="10" s="1"/>
  <c r="M117" i="12" s="1"/>
  <c r="M117" i="5"/>
  <c r="M119" i="7"/>
  <c r="M119" i="10" s="1"/>
  <c r="M119" i="12" s="1"/>
  <c r="M119" i="22"/>
  <c r="M121" i="22"/>
  <c r="M121" i="7"/>
  <c r="M121" i="10" s="1"/>
  <c r="M121" i="12" s="1"/>
  <c r="M122" i="22"/>
  <c r="M122" i="7"/>
  <c r="M122" i="10" s="1"/>
  <c r="M122" i="12" s="1"/>
  <c r="M124" i="22"/>
  <c r="M124" i="7"/>
  <c r="M124" i="10" s="1"/>
  <c r="M124" i="12" s="1"/>
  <c r="M132" i="7"/>
  <c r="M132" i="10" s="1"/>
  <c r="M132" i="12" s="1"/>
  <c r="M132" i="22"/>
  <c r="M132" i="5"/>
  <c r="M136" i="22"/>
  <c r="M136" i="7"/>
  <c r="M136" i="10" s="1"/>
  <c r="M136" i="12" s="1"/>
  <c r="M136" i="5"/>
  <c r="M138" i="22"/>
  <c r="M138" i="7"/>
  <c r="M138" i="10" s="1"/>
  <c r="M138" i="12" s="1"/>
  <c r="M140" i="22"/>
  <c r="M140" i="7"/>
  <c r="M140" i="10" s="1"/>
  <c r="M140" i="12" s="1"/>
  <c r="M140" i="5"/>
  <c r="M142" i="22"/>
  <c r="M142" i="7"/>
  <c r="M142" i="10" s="1"/>
  <c r="M142" i="12" s="1"/>
  <c r="M142" i="5"/>
  <c r="M144" i="22"/>
  <c r="M144" i="7"/>
  <c r="M144" i="10" s="1"/>
  <c r="M144" i="12" s="1"/>
  <c r="M144" i="5"/>
  <c r="M149" i="7"/>
  <c r="M149" i="10" s="1"/>
  <c r="M149" i="12" s="1"/>
  <c r="M149" i="22"/>
  <c r="M149" i="5"/>
  <c r="M152" i="22"/>
  <c r="M152" i="7"/>
  <c r="M152" i="10" s="1"/>
  <c r="M152" i="12" s="1"/>
  <c r="M152" i="5"/>
  <c r="M154" i="22"/>
  <c r="M154" i="7"/>
  <c r="M154" i="10" s="1"/>
  <c r="M154" i="12" s="1"/>
  <c r="M154" i="5"/>
  <c r="M156" i="22"/>
  <c r="M156" i="7"/>
  <c r="M156" i="10" s="1"/>
  <c r="M156" i="12" s="1"/>
  <c r="M160" i="7"/>
  <c r="M160" i="10" s="1"/>
  <c r="M160" i="12" s="1"/>
  <c r="M160" i="22"/>
  <c r="M160" i="5"/>
  <c r="M162" i="22"/>
  <c r="M162" i="7"/>
  <c r="M162" i="10" s="1"/>
  <c r="M162" i="12" s="1"/>
  <c r="M164" i="7"/>
  <c r="M164" i="10" s="1"/>
  <c r="M164" i="12" s="1"/>
  <c r="M164" i="22"/>
  <c r="M164" i="5"/>
  <c r="M168" i="22"/>
  <c r="M168" i="7"/>
  <c r="M168" i="10" s="1"/>
  <c r="M168" i="12" s="1"/>
  <c r="M168" i="5"/>
  <c r="M182" i="22"/>
  <c r="M182" i="7"/>
  <c r="M182" i="10" s="1"/>
  <c r="M182" i="12" s="1"/>
  <c r="M182" i="5"/>
  <c r="F12" i="20"/>
  <c r="F12" i="8"/>
  <c r="J97" i="19"/>
  <c r="J97" i="20"/>
  <c r="J97" i="8"/>
  <c r="J9" i="22"/>
  <c r="J9" i="7"/>
  <c r="J9" i="10" s="1"/>
  <c r="J9" i="12" s="1"/>
  <c r="J9" i="6"/>
  <c r="J9" i="23" s="1"/>
  <c r="J10" i="22"/>
  <c r="J10" i="7"/>
  <c r="J10" i="10" s="1"/>
  <c r="J10" i="12" s="1"/>
  <c r="J10" i="6"/>
  <c r="J10" i="23" s="1"/>
  <c r="G15" i="20"/>
  <c r="G15" i="8"/>
  <c r="G12" i="8"/>
  <c r="G12" i="20"/>
  <c r="G97" i="8"/>
  <c r="G97" i="20"/>
  <c r="I150" i="19"/>
  <c r="I150" i="20"/>
  <c r="I150" i="8"/>
  <c r="D13" i="8"/>
  <c r="D13" i="20"/>
  <c r="F150" i="20"/>
  <c r="F150" i="8"/>
  <c r="D15" i="22"/>
  <c r="D15" i="7"/>
  <c r="D15" i="10" s="1"/>
  <c r="D15" i="12" s="1"/>
  <c r="D15" i="6"/>
  <c r="D15" i="23" s="1"/>
  <c r="D11" i="22"/>
  <c r="D11" i="7"/>
  <c r="D11" i="10" s="1"/>
  <c r="D11" i="12" s="1"/>
  <c r="D11" i="6"/>
  <c r="D11" i="23" s="1"/>
  <c r="D8" i="22"/>
  <c r="D8" i="7"/>
  <c r="D8" i="10" s="1"/>
  <c r="D8" i="12" s="1"/>
  <c r="D8" i="6"/>
  <c r="D8" i="23" s="1"/>
  <c r="E13" i="20"/>
  <c r="E13" i="8"/>
  <c r="G14" i="20"/>
  <c r="G14" i="8"/>
  <c r="G100" i="8"/>
  <c r="G100" i="11" s="1"/>
  <c r="G100" i="13" s="1"/>
  <c r="G100" i="20"/>
  <c r="M26" i="22"/>
  <c r="M26" i="7"/>
  <c r="M26" i="10" s="1"/>
  <c r="M26" i="12" s="1"/>
  <c r="M30" i="22"/>
  <c r="M30" i="7"/>
  <c r="M30" i="10" s="1"/>
  <c r="M30" i="12" s="1"/>
  <c r="M69" i="7"/>
  <c r="M69" i="10" s="1"/>
  <c r="M69" i="12" s="1"/>
  <c r="M69" i="22"/>
  <c r="L116" i="22"/>
  <c r="L116" i="7"/>
  <c r="L116" i="10" s="1"/>
  <c r="L116" i="12" s="1"/>
  <c r="L116" i="5"/>
  <c r="L118" i="22"/>
  <c r="L118" i="7"/>
  <c r="L118" i="10" s="1"/>
  <c r="L118" i="12" s="1"/>
  <c r="L120" i="22"/>
  <c r="L120" i="7"/>
  <c r="L120" i="10" s="1"/>
  <c r="L120" i="12" s="1"/>
  <c r="L123" i="22"/>
  <c r="L123" i="7"/>
  <c r="L123" i="10" s="1"/>
  <c r="L123" i="12" s="1"/>
  <c r="L126" i="22"/>
  <c r="L126" i="7"/>
  <c r="L126" i="10" s="1"/>
  <c r="L126" i="12" s="1"/>
  <c r="L126" i="5"/>
  <c r="L131" i="22"/>
  <c r="L131" i="7"/>
  <c r="L131" i="10" s="1"/>
  <c r="L131" i="12" s="1"/>
  <c r="L131" i="5"/>
  <c r="L133" i="22"/>
  <c r="L133" i="7"/>
  <c r="L133" i="10" s="1"/>
  <c r="L133" i="12" s="1"/>
  <c r="L133" i="5"/>
  <c r="L135" i="22"/>
  <c r="L135" i="7"/>
  <c r="L135" i="10" s="1"/>
  <c r="L135" i="12" s="1"/>
  <c r="L135" i="5"/>
  <c r="L137" i="22"/>
  <c r="L137" i="7"/>
  <c r="L137" i="10" s="1"/>
  <c r="L137" i="12" s="1"/>
  <c r="L139" i="22"/>
  <c r="L139" i="7"/>
  <c r="L139" i="10" s="1"/>
  <c r="L139" i="12" s="1"/>
  <c r="L143" i="22"/>
  <c r="L143" i="7"/>
  <c r="L143" i="10" s="1"/>
  <c r="L143" i="12" s="1"/>
  <c r="L143" i="5"/>
  <c r="L145" i="22"/>
  <c r="L145" i="7"/>
  <c r="L145" i="10" s="1"/>
  <c r="L145" i="12" s="1"/>
  <c r="L145" i="5"/>
  <c r="L147" i="22"/>
  <c r="L147" i="7"/>
  <c r="L147" i="10" s="1"/>
  <c r="L147" i="12" s="1"/>
  <c r="L147" i="5"/>
  <c r="L151" i="22"/>
  <c r="L151" i="7"/>
  <c r="L151" i="10" s="1"/>
  <c r="L151" i="12" s="1"/>
  <c r="L151" i="5"/>
  <c r="L153" i="22"/>
  <c r="L153" i="7"/>
  <c r="L153" i="10" s="1"/>
  <c r="L153" i="12" s="1"/>
  <c r="L153" i="5"/>
  <c r="P155" i="7"/>
  <c r="P155" i="10" s="1"/>
  <c r="P155" i="12" s="1"/>
  <c r="P155" i="22"/>
  <c r="L157" i="22"/>
  <c r="L157" i="7"/>
  <c r="L157" i="10" s="1"/>
  <c r="L157" i="12" s="1"/>
  <c r="L161" i="22"/>
  <c r="L161" i="7"/>
  <c r="L161" i="10" s="1"/>
  <c r="L161" i="12" s="1"/>
  <c r="L161" i="5"/>
  <c r="H10" i="20"/>
  <c r="H10" i="8"/>
  <c r="K159" i="20"/>
  <c r="K159" i="8"/>
  <c r="K159" i="19"/>
  <c r="Q19" i="22"/>
  <c r="Q19" i="7"/>
  <c r="Q19" i="10" s="1"/>
  <c r="Q19" i="12" s="1"/>
  <c r="Q22" i="22"/>
  <c r="Q22" i="7"/>
  <c r="Q22" i="10" s="1"/>
  <c r="Q22" i="12" s="1"/>
  <c r="Q22" i="5"/>
  <c r="I9" i="22"/>
  <c r="I9" i="7"/>
  <c r="I9" i="10" s="1"/>
  <c r="I9" i="12" s="1"/>
  <c r="I9" i="6"/>
  <c r="I9" i="23" s="1"/>
  <c r="Q27" i="22"/>
  <c r="Q27" i="7"/>
  <c r="Q27" i="10" s="1"/>
  <c r="Q27" i="12" s="1"/>
  <c r="Q27" i="5"/>
  <c r="Q29" i="22"/>
  <c r="Q29" i="7"/>
  <c r="Q29" i="10" s="1"/>
  <c r="Q29" i="12" s="1"/>
  <c r="Q31" i="22"/>
  <c r="Q31" i="7"/>
  <c r="Q31" i="10" s="1"/>
  <c r="Q31" i="12" s="1"/>
  <c r="Q31" i="5"/>
  <c r="Q33" i="22"/>
  <c r="Q33" i="7"/>
  <c r="Q33" i="10" s="1"/>
  <c r="Q33" i="12" s="1"/>
  <c r="I34" i="22"/>
  <c r="I34" i="7"/>
  <c r="I34" i="10" s="1"/>
  <c r="I34" i="12" s="1"/>
  <c r="I34" i="6"/>
  <c r="I34" i="23" s="1"/>
  <c r="Q36" i="22"/>
  <c r="Q36" i="7"/>
  <c r="Q36" i="10" s="1"/>
  <c r="Q36" i="12" s="1"/>
  <c r="Q36" i="5"/>
  <c r="Q37" i="22"/>
  <c r="Q37" i="7"/>
  <c r="Q37" i="10" s="1"/>
  <c r="Q37" i="12" s="1"/>
  <c r="Q37" i="5"/>
  <c r="Q39" i="22"/>
  <c r="Q39" i="7"/>
  <c r="Q39" i="10" s="1"/>
  <c r="Q39" i="12" s="1"/>
  <c r="Q39" i="5"/>
  <c r="Q42" i="22"/>
  <c r="Q42" i="7"/>
  <c r="Q42" i="10" s="1"/>
  <c r="Q42" i="12" s="1"/>
  <c r="Q44" i="22"/>
  <c r="Q44" i="7"/>
  <c r="Q44" i="10" s="1"/>
  <c r="Q44" i="12" s="1"/>
  <c r="Q44" i="5"/>
  <c r="Q46" i="22"/>
  <c r="Q46" i="7"/>
  <c r="Q46" i="10" s="1"/>
  <c r="Q46" i="12" s="1"/>
  <c r="Q46" i="5"/>
  <c r="Q48" i="22"/>
  <c r="Q48" i="7"/>
  <c r="Q48" i="10" s="1"/>
  <c r="Q48" i="12" s="1"/>
  <c r="Q48" i="5"/>
  <c r="Q51" i="22"/>
  <c r="Q51" i="7"/>
  <c r="Q51" i="10" s="1"/>
  <c r="Q51" i="12" s="1"/>
  <c r="Q52" i="22"/>
  <c r="Q52" i="7"/>
  <c r="Q52" i="10" s="1"/>
  <c r="Q52" i="12" s="1"/>
  <c r="Q93" i="22"/>
  <c r="Q93" i="7"/>
  <c r="Q93" i="10" s="1"/>
  <c r="Q93" i="12" s="1"/>
  <c r="Q93" i="5"/>
  <c r="Q95" i="22"/>
  <c r="Q95" i="7"/>
  <c r="Q95" i="10" s="1"/>
  <c r="Q95" i="12" s="1"/>
  <c r="Q95" i="5"/>
  <c r="Q101" i="22"/>
  <c r="Q101" i="7"/>
  <c r="Q101" i="10" s="1"/>
  <c r="Q101" i="12" s="1"/>
  <c r="Q101" i="5"/>
  <c r="Q103" i="22"/>
  <c r="Q103" i="7"/>
  <c r="Q103" i="10" s="1"/>
  <c r="Q103" i="12" s="1"/>
  <c r="Q103" i="5"/>
  <c r="Q105" i="22"/>
  <c r="Q105" i="7"/>
  <c r="Q105" i="10" s="1"/>
  <c r="Q105" i="12" s="1"/>
  <c r="Q105" i="5"/>
  <c r="Q107" i="22"/>
  <c r="Q107" i="7"/>
  <c r="Q107" i="10" s="1"/>
  <c r="Q107" i="12" s="1"/>
  <c r="Q109" i="22"/>
  <c r="Q109" i="7"/>
  <c r="Q109" i="10" s="1"/>
  <c r="Q109" i="12" s="1"/>
  <c r="Q113" i="22"/>
  <c r="Q113" i="7"/>
  <c r="Q113" i="10" s="1"/>
  <c r="Q113" i="12" s="1"/>
  <c r="Q115" i="22"/>
  <c r="Q115" i="7"/>
  <c r="Q115" i="10" s="1"/>
  <c r="Q115" i="12" s="1"/>
  <c r="Q117" i="22"/>
  <c r="Q117" i="7"/>
  <c r="Q117" i="10" s="1"/>
  <c r="Q117" i="12" s="1"/>
  <c r="Q117" i="5"/>
  <c r="Q119" i="22"/>
  <c r="Q119" i="7"/>
  <c r="Q119" i="10" s="1"/>
  <c r="Q119" i="12" s="1"/>
  <c r="Q121" i="22"/>
  <c r="Q121" i="7"/>
  <c r="Q121" i="10" s="1"/>
  <c r="Q121" i="12" s="1"/>
  <c r="Q122" i="22"/>
  <c r="Q122" i="7"/>
  <c r="Q122" i="10" s="1"/>
  <c r="Q122" i="12" s="1"/>
  <c r="Q124" i="22"/>
  <c r="Q124" i="7"/>
  <c r="Q124" i="10" s="1"/>
  <c r="Q124" i="12" s="1"/>
  <c r="Q136" i="22"/>
  <c r="Q136" i="7"/>
  <c r="Q136" i="10" s="1"/>
  <c r="Q136" i="12" s="1"/>
  <c r="Q136" i="5"/>
  <c r="Q138" i="22"/>
  <c r="Q138" i="7"/>
  <c r="Q138" i="10" s="1"/>
  <c r="Q138" i="12" s="1"/>
  <c r="Q140" i="22"/>
  <c r="Q140" i="7"/>
  <c r="Q140" i="10" s="1"/>
  <c r="Q140" i="12" s="1"/>
  <c r="Q140" i="5"/>
  <c r="Q173" i="22"/>
  <c r="Q173" i="7"/>
  <c r="Q173" i="10" s="1"/>
  <c r="Q173" i="12" s="1"/>
  <c r="Q173" i="5"/>
  <c r="Q175" i="22"/>
  <c r="Q175" i="7"/>
  <c r="Q175" i="10" s="1"/>
  <c r="Q175" i="12" s="1"/>
  <c r="Q175" i="5"/>
  <c r="Q177" i="22"/>
  <c r="Q177" i="7"/>
  <c r="Q177" i="10" s="1"/>
  <c r="Q177" i="12" s="1"/>
  <c r="Q177" i="5"/>
  <c r="Q179" i="22"/>
  <c r="Q179" i="7"/>
  <c r="Q179" i="10" s="1"/>
  <c r="Q179" i="12" s="1"/>
  <c r="Q179" i="5"/>
  <c r="K11" i="20"/>
  <c r="K11" i="8"/>
  <c r="K11" i="19"/>
  <c r="J9" i="20"/>
  <c r="J9" i="8"/>
  <c r="J9" i="19"/>
  <c r="F34" i="8"/>
  <c r="F34" i="20"/>
  <c r="H8" i="8"/>
  <c r="H8" i="20"/>
  <c r="D100" i="20"/>
  <c r="D100" i="8"/>
  <c r="D130" i="20"/>
  <c r="D130" i="8"/>
  <c r="H16" i="8"/>
  <c r="H16" i="20"/>
  <c r="F20" i="22"/>
  <c r="F20" i="7"/>
  <c r="F20" i="10" s="1"/>
  <c r="F20" i="12" s="1"/>
  <c r="F20" i="6"/>
  <c r="F20" i="23" s="1"/>
  <c r="F20" i="5"/>
  <c r="N25" i="22"/>
  <c r="N25" i="7"/>
  <c r="N25" i="10" s="1"/>
  <c r="N25" i="12" s="1"/>
  <c r="N25" i="5"/>
  <c r="N31" i="22"/>
  <c r="N31" i="7"/>
  <c r="N31" i="10" s="1"/>
  <c r="N31" i="12" s="1"/>
  <c r="N31" i="5"/>
  <c r="N33" i="22"/>
  <c r="N33" i="7"/>
  <c r="N33" i="10" s="1"/>
  <c r="N33" i="12" s="1"/>
  <c r="N36" i="22"/>
  <c r="N36" i="7"/>
  <c r="N36" i="10" s="1"/>
  <c r="N36" i="12" s="1"/>
  <c r="N36" i="5"/>
  <c r="N37" i="22"/>
  <c r="N37" i="7"/>
  <c r="N37" i="10" s="1"/>
  <c r="N37" i="12" s="1"/>
  <c r="N37" i="5"/>
  <c r="N38" i="22"/>
  <c r="N38" i="7"/>
  <c r="N38" i="10" s="1"/>
  <c r="N38" i="12" s="1"/>
  <c r="N38" i="5"/>
  <c r="N39" i="22"/>
  <c r="N39" i="7"/>
  <c r="N39" i="10" s="1"/>
  <c r="N39" i="12" s="1"/>
  <c r="N39" i="5"/>
  <c r="N40" i="22"/>
  <c r="N40" i="7"/>
  <c r="N40" i="10" s="1"/>
  <c r="N40" i="12" s="1"/>
  <c r="N40" i="5"/>
  <c r="N41" i="22"/>
  <c r="N41" i="7"/>
  <c r="N41" i="10" s="1"/>
  <c r="N41" i="12" s="1"/>
  <c r="N41" i="5"/>
  <c r="N42" i="22"/>
  <c r="N42" i="7"/>
  <c r="N42" i="10" s="1"/>
  <c r="N42" i="12" s="1"/>
  <c r="N44" i="22"/>
  <c r="N44" i="7"/>
  <c r="N44" i="10" s="1"/>
  <c r="N44" i="12" s="1"/>
  <c r="N44" i="5"/>
  <c r="N45" i="22"/>
  <c r="N45" i="7"/>
  <c r="N45" i="10" s="1"/>
  <c r="N45" i="12" s="1"/>
  <c r="N45" i="5"/>
  <c r="N46" i="22"/>
  <c r="N46" i="7"/>
  <c r="N46" i="10" s="1"/>
  <c r="N46" i="12" s="1"/>
  <c r="N46" i="5"/>
  <c r="N47" i="22"/>
  <c r="N47" i="7"/>
  <c r="N47" i="10" s="1"/>
  <c r="N47" i="12" s="1"/>
  <c r="N47" i="5"/>
  <c r="N48" i="22"/>
  <c r="N48" i="7"/>
  <c r="N48" i="10" s="1"/>
  <c r="N48" i="12" s="1"/>
  <c r="N48" i="5"/>
  <c r="F13" i="22"/>
  <c r="F13" i="7"/>
  <c r="F13" i="10" s="1"/>
  <c r="F13" i="12" s="1"/>
  <c r="F13" i="6"/>
  <c r="F13" i="23" s="1"/>
  <c r="N50" i="22"/>
  <c r="N50" i="7"/>
  <c r="N50" i="10" s="1"/>
  <c r="N50" i="12" s="1"/>
  <c r="N51" i="22"/>
  <c r="N51" i="7"/>
  <c r="N51" i="10" s="1"/>
  <c r="N51" i="12" s="1"/>
  <c r="N52" i="22"/>
  <c r="N52" i="7"/>
  <c r="N52" i="10" s="1"/>
  <c r="N52" i="12" s="1"/>
  <c r="N54" i="22"/>
  <c r="N54" i="7"/>
  <c r="N54" i="10" s="1"/>
  <c r="N54" i="12" s="1"/>
  <c r="N54" i="5"/>
  <c r="N55" i="22"/>
  <c r="N55" i="7"/>
  <c r="N55" i="10" s="1"/>
  <c r="N55" i="12" s="1"/>
  <c r="N55" i="5"/>
  <c r="N56" i="22"/>
  <c r="N56" i="7"/>
  <c r="N56" i="10" s="1"/>
  <c r="N56" i="12" s="1"/>
  <c r="N56" i="5"/>
  <c r="N57" i="22"/>
  <c r="N57" i="7"/>
  <c r="N57" i="10" s="1"/>
  <c r="N57" i="12" s="1"/>
  <c r="N57" i="5"/>
  <c r="N58" i="22"/>
  <c r="N58" i="7"/>
  <c r="N58" i="10" s="1"/>
  <c r="N58" i="12" s="1"/>
  <c r="N58" i="5"/>
  <c r="N59" i="22"/>
  <c r="N59" i="7"/>
  <c r="N59" i="10" s="1"/>
  <c r="N59" i="12" s="1"/>
  <c r="N59" i="5"/>
  <c r="N60" i="22"/>
  <c r="N60" i="7"/>
  <c r="N60" i="10" s="1"/>
  <c r="N60" i="12" s="1"/>
  <c r="N61" i="22"/>
  <c r="N61" i="7"/>
  <c r="N61" i="10" s="1"/>
  <c r="N61" i="12" s="1"/>
  <c r="N61" i="5"/>
  <c r="N62" i="22"/>
  <c r="N62" i="7"/>
  <c r="N62" i="10" s="1"/>
  <c r="N62" i="12" s="1"/>
  <c r="N62" i="5"/>
  <c r="N64" i="22"/>
  <c r="N64" i="7"/>
  <c r="N64" i="10" s="1"/>
  <c r="N64" i="12" s="1"/>
  <c r="N64" i="5"/>
  <c r="N65" i="22"/>
  <c r="N65" i="7"/>
  <c r="N65" i="10" s="1"/>
  <c r="N65" i="12" s="1"/>
  <c r="N66" i="22"/>
  <c r="N66" i="7"/>
  <c r="N66" i="10" s="1"/>
  <c r="N66" i="12" s="1"/>
  <c r="N66" i="5"/>
  <c r="N67" i="22"/>
  <c r="N67" i="7"/>
  <c r="N67" i="10" s="1"/>
  <c r="N67" i="12" s="1"/>
  <c r="N67" i="5"/>
  <c r="N68" i="22"/>
  <c r="N68" i="7"/>
  <c r="N68" i="10" s="1"/>
  <c r="N68" i="12" s="1"/>
  <c r="N68" i="5"/>
  <c r="F8" i="22"/>
  <c r="F8" i="7"/>
  <c r="F8" i="10" s="1"/>
  <c r="F8" i="12" s="1"/>
  <c r="F8" i="6"/>
  <c r="F8" i="23" s="1"/>
  <c r="F14" i="22"/>
  <c r="F14" i="7"/>
  <c r="F14" i="10" s="1"/>
  <c r="F14" i="12" s="1"/>
  <c r="F14" i="6"/>
  <c r="F14" i="23" s="1"/>
  <c r="F97" i="22"/>
  <c r="F97" i="7"/>
  <c r="F97" i="10" s="1"/>
  <c r="F97" i="12" s="1"/>
  <c r="F97" i="6"/>
  <c r="F97" i="23" s="1"/>
  <c r="F97" i="5"/>
  <c r="F295" i="22"/>
  <c r="F130" i="22"/>
  <c r="F130" i="7"/>
  <c r="F130" i="10" s="1"/>
  <c r="F130" i="12" s="1"/>
  <c r="F130" i="6"/>
  <c r="F130" i="23" s="1"/>
  <c r="F130" i="5"/>
  <c r="F150" i="22"/>
  <c r="F150" i="7"/>
  <c r="F150" i="10" s="1"/>
  <c r="F150" i="12" s="1"/>
  <c r="F150" i="6"/>
  <c r="F150" i="23" s="1"/>
  <c r="F150" i="5"/>
  <c r="N156" i="22"/>
  <c r="N156" i="7"/>
  <c r="N156" i="10" s="1"/>
  <c r="N156" i="12" s="1"/>
  <c r="N157" i="22"/>
  <c r="N157" i="7"/>
  <c r="N157" i="10" s="1"/>
  <c r="N157" i="12" s="1"/>
  <c r="N158" i="22"/>
  <c r="N158" i="7"/>
  <c r="N158" i="10" s="1"/>
  <c r="N158" i="12" s="1"/>
  <c r="N160" i="22"/>
  <c r="N160" i="7"/>
  <c r="N160" i="10" s="1"/>
  <c r="N160" i="12" s="1"/>
  <c r="N160" i="5"/>
  <c r="N161" i="22"/>
  <c r="N161" i="7"/>
  <c r="N161" i="10" s="1"/>
  <c r="N161" i="12" s="1"/>
  <c r="N161" i="5"/>
  <c r="N162" i="22"/>
  <c r="N162" i="7"/>
  <c r="N162" i="10" s="1"/>
  <c r="N162" i="12" s="1"/>
  <c r="N163" i="22"/>
  <c r="N163" i="7"/>
  <c r="N163" i="10" s="1"/>
  <c r="N163" i="12" s="1"/>
  <c r="N163" i="5"/>
  <c r="N164" i="22"/>
  <c r="N164" i="7"/>
  <c r="N164" i="10" s="1"/>
  <c r="N164" i="12" s="1"/>
  <c r="N164" i="5"/>
  <c r="N165" i="22"/>
  <c r="N165" i="7"/>
  <c r="N165" i="10" s="1"/>
  <c r="N165" i="12" s="1"/>
  <c r="N165" i="5"/>
  <c r="N167" i="22"/>
  <c r="N167" i="7"/>
  <c r="N167" i="10" s="1"/>
  <c r="N167" i="12" s="1"/>
  <c r="N167" i="5"/>
  <c r="N168" i="22"/>
  <c r="N168" i="7"/>
  <c r="N168" i="10" s="1"/>
  <c r="N168" i="12" s="1"/>
  <c r="N168" i="5"/>
  <c r="N172" i="22"/>
  <c r="N172" i="7"/>
  <c r="N172" i="10" s="1"/>
  <c r="N172" i="12" s="1"/>
  <c r="N172" i="5"/>
  <c r="N173" i="22"/>
  <c r="N173" i="7"/>
  <c r="N173" i="10" s="1"/>
  <c r="N173" i="12" s="1"/>
  <c r="N173" i="5"/>
  <c r="N175" i="22"/>
  <c r="N175" i="7"/>
  <c r="N175" i="10" s="1"/>
  <c r="N175" i="12" s="1"/>
  <c r="N175" i="5"/>
  <c r="N177" i="22"/>
  <c r="N177" i="7"/>
  <c r="N177" i="10" s="1"/>
  <c r="N177" i="12" s="1"/>
  <c r="N177" i="5"/>
  <c r="N178" i="22"/>
  <c r="N178" i="7"/>
  <c r="N178" i="10" s="1"/>
  <c r="N178" i="12" s="1"/>
  <c r="N178" i="5"/>
  <c r="N179" i="22"/>
  <c r="N179" i="7"/>
  <c r="N179" i="10" s="1"/>
  <c r="N179" i="12" s="1"/>
  <c r="N179" i="5"/>
  <c r="N181" i="22"/>
  <c r="N181" i="7"/>
  <c r="N181" i="10" s="1"/>
  <c r="N181" i="12" s="1"/>
  <c r="N181" i="5"/>
  <c r="N182" i="22"/>
  <c r="N182" i="7"/>
  <c r="N182" i="10" s="1"/>
  <c r="N182" i="12" s="1"/>
  <c r="N182" i="5"/>
  <c r="D53" i="20"/>
  <c r="D53" i="8"/>
  <c r="E8" i="20"/>
  <c r="E8" i="8"/>
  <c r="K20" i="22"/>
  <c r="K20" i="7"/>
  <c r="K20" i="10" s="1"/>
  <c r="K20" i="12" s="1"/>
  <c r="K20" i="6"/>
  <c r="K20" i="23" s="1"/>
  <c r="K20" i="5"/>
  <c r="O30" i="22"/>
  <c r="O30" i="7"/>
  <c r="O30" i="10" s="1"/>
  <c r="O30" i="12" s="1"/>
  <c r="K34" i="22"/>
  <c r="K34" i="7"/>
  <c r="K34" i="10" s="1"/>
  <c r="K34" i="12" s="1"/>
  <c r="K34" i="6"/>
  <c r="K34" i="23" s="1"/>
  <c r="K13" i="22"/>
  <c r="K13" i="7"/>
  <c r="K13" i="10" s="1"/>
  <c r="K13" i="12" s="1"/>
  <c r="K13" i="6"/>
  <c r="K13" i="23" s="1"/>
  <c r="K53" i="22"/>
  <c r="K53" i="7"/>
  <c r="K53" i="10" s="1"/>
  <c r="K53" i="12" s="1"/>
  <c r="K53" i="6"/>
  <c r="K53" i="23" s="1"/>
  <c r="O69" i="22"/>
  <c r="O69" i="7"/>
  <c r="O69" i="10" s="1"/>
  <c r="O69" i="12" s="1"/>
  <c r="K14" i="22"/>
  <c r="K14" i="7"/>
  <c r="K14" i="10" s="1"/>
  <c r="K14" i="12" s="1"/>
  <c r="K14" i="6"/>
  <c r="K14" i="23" s="1"/>
  <c r="O155" i="22"/>
  <c r="O155" i="7"/>
  <c r="O155" i="10" s="1"/>
  <c r="O155" i="12" s="1"/>
  <c r="H9" i="20"/>
  <c r="H9" i="8"/>
  <c r="H12" i="20"/>
  <c r="H12" i="8"/>
  <c r="J14" i="20"/>
  <c r="J14" i="8"/>
  <c r="J14" i="19"/>
  <c r="J100" i="20"/>
  <c r="J100" i="8"/>
  <c r="J100" i="19"/>
  <c r="G174" i="8"/>
  <c r="G174" i="20"/>
  <c r="L25" i="22"/>
  <c r="L25" i="7"/>
  <c r="L25" i="10" s="1"/>
  <c r="L25" i="12" s="1"/>
  <c r="L25" i="5"/>
  <c r="L27" i="22"/>
  <c r="L27" i="7"/>
  <c r="L27" i="10" s="1"/>
  <c r="L27" i="12" s="1"/>
  <c r="L27" i="5"/>
  <c r="L28" i="22"/>
  <c r="L28" i="7"/>
  <c r="L28" i="10" s="1"/>
  <c r="L28" i="12" s="1"/>
  <c r="L28" i="5"/>
  <c r="L29" i="22"/>
  <c r="L29" i="7"/>
  <c r="L29" i="10" s="1"/>
  <c r="L29" i="12" s="1"/>
  <c r="L31" i="22"/>
  <c r="L31" i="7"/>
  <c r="L31" i="10" s="1"/>
  <c r="L31" i="12" s="1"/>
  <c r="L31" i="5"/>
  <c r="L33" i="22"/>
  <c r="L33" i="7"/>
  <c r="L33" i="10" s="1"/>
  <c r="L33" i="12" s="1"/>
  <c r="P35" i="22"/>
  <c r="P35" i="7"/>
  <c r="P35" i="10" s="1"/>
  <c r="P35" i="12" s="1"/>
  <c r="D13" i="22"/>
  <c r="D13" i="7"/>
  <c r="D13" i="10" s="1"/>
  <c r="D13" i="12" s="1"/>
  <c r="D13" i="6"/>
  <c r="D13" i="23" s="1"/>
  <c r="P69" i="22"/>
  <c r="P69" i="7"/>
  <c r="P69" i="10" s="1"/>
  <c r="P69" i="12" s="1"/>
  <c r="D97" i="22"/>
  <c r="D97" i="7"/>
  <c r="D97" i="10" s="1"/>
  <c r="D97" i="12" s="1"/>
  <c r="D97" i="6"/>
  <c r="D97" i="23" s="1"/>
  <c r="D97" i="5"/>
  <c r="D100" i="22"/>
  <c r="D100" i="7"/>
  <c r="D100" i="10" s="1"/>
  <c r="D100" i="12" s="1"/>
  <c r="D100" i="6"/>
  <c r="D100" i="23" s="1"/>
  <c r="D100" i="5"/>
  <c r="D295" i="22"/>
  <c r="L168" i="22"/>
  <c r="L168" i="7"/>
  <c r="L168" i="10" s="1"/>
  <c r="L168" i="12" s="1"/>
  <c r="L168" i="5"/>
  <c r="L170" i="22"/>
  <c r="L170" i="7"/>
  <c r="L170" i="10" s="1"/>
  <c r="L170" i="12" s="1"/>
  <c r="L170" i="5"/>
  <c r="L176" i="22"/>
  <c r="L176" i="7"/>
  <c r="L176" i="10" s="1"/>
  <c r="L176" i="12" s="1"/>
  <c r="L176" i="5"/>
  <c r="L178" i="22"/>
  <c r="L178" i="7"/>
  <c r="L178" i="10" s="1"/>
  <c r="L178" i="12" s="1"/>
  <c r="L178" i="5"/>
  <c r="L182" i="22"/>
  <c r="L182" i="7"/>
  <c r="L182" i="10" s="1"/>
  <c r="L182" i="12" s="1"/>
  <c r="L182" i="5"/>
  <c r="D174" i="8"/>
  <c r="D174" i="20"/>
  <c r="Q7" i="22"/>
  <c r="Q7" i="7"/>
  <c r="Q7" i="10" s="1"/>
  <c r="Q7" i="12" s="1"/>
  <c r="Q7" i="5"/>
  <c r="Q25" i="22"/>
  <c r="Q25" i="7"/>
  <c r="Q25" i="10" s="1"/>
  <c r="Q25" i="12" s="1"/>
  <c r="Q25" i="5"/>
  <c r="Q49" i="22"/>
  <c r="Q49" i="7"/>
  <c r="Q49" i="10" s="1"/>
  <c r="Q49" i="12" s="1"/>
  <c r="I53" i="22"/>
  <c r="I53" i="7"/>
  <c r="I53" i="10" s="1"/>
  <c r="I53" i="12" s="1"/>
  <c r="I53" i="6"/>
  <c r="I53" i="23" s="1"/>
  <c r="Q56" i="22"/>
  <c r="Q56" i="7"/>
  <c r="Q56" i="10" s="1"/>
  <c r="Q56" i="12" s="1"/>
  <c r="Q56" i="5"/>
  <c r="Q58" i="22"/>
  <c r="Q58" i="7"/>
  <c r="Q58" i="10" s="1"/>
  <c r="Q58" i="12" s="1"/>
  <c r="Q58" i="5"/>
  <c r="Q60" i="22"/>
  <c r="Q60" i="7"/>
  <c r="Q60" i="10" s="1"/>
  <c r="Q60" i="12" s="1"/>
  <c r="Q62" i="22"/>
  <c r="Q62" i="7"/>
  <c r="Q62" i="10" s="1"/>
  <c r="Q62" i="12" s="1"/>
  <c r="Q62" i="5"/>
  <c r="Q64" i="22"/>
  <c r="Q64" i="7"/>
  <c r="Q64" i="10" s="1"/>
  <c r="Q64" i="12" s="1"/>
  <c r="Q64" i="5"/>
  <c r="Q66" i="22"/>
  <c r="Q66" i="7"/>
  <c r="Q66" i="10" s="1"/>
  <c r="Q66" i="12" s="1"/>
  <c r="Q66" i="5"/>
  <c r="Q68" i="22"/>
  <c r="Q68" i="7"/>
  <c r="Q68" i="10" s="1"/>
  <c r="Q68" i="12" s="1"/>
  <c r="Q68" i="5"/>
  <c r="Q72" i="22"/>
  <c r="Q72" i="7"/>
  <c r="Q72" i="10" s="1"/>
  <c r="Q72" i="12" s="1"/>
  <c r="Q72" i="5"/>
  <c r="Q74" i="22"/>
  <c r="Q74" i="7"/>
  <c r="Q74" i="10" s="1"/>
  <c r="Q74" i="12" s="1"/>
  <c r="Q74" i="5"/>
  <c r="Q76" i="22"/>
  <c r="Q76" i="7"/>
  <c r="Q76" i="10" s="1"/>
  <c r="Q76" i="12" s="1"/>
  <c r="Q76" i="5"/>
  <c r="Q78" i="22"/>
  <c r="Q78" i="7"/>
  <c r="Q78" i="10" s="1"/>
  <c r="Q78" i="12" s="1"/>
  <c r="Q78" i="5"/>
  <c r="Q80" i="22"/>
  <c r="Q80" i="7"/>
  <c r="Q80" i="10" s="1"/>
  <c r="Q80" i="12" s="1"/>
  <c r="Q80" i="5"/>
  <c r="Q82" i="22"/>
  <c r="Q82" i="7"/>
  <c r="Q82" i="10" s="1"/>
  <c r="Q82" i="12" s="1"/>
  <c r="Q82" i="5"/>
  <c r="Q86" i="22"/>
  <c r="Q86" i="7"/>
  <c r="Q86" i="10" s="1"/>
  <c r="Q86" i="12" s="1"/>
  <c r="Q86" i="5"/>
  <c r="Q88" i="22"/>
  <c r="Q88" i="7"/>
  <c r="Q88" i="10" s="1"/>
  <c r="Q88" i="12" s="1"/>
  <c r="Q88" i="5"/>
  <c r="Q90" i="22"/>
  <c r="Q90" i="7"/>
  <c r="Q90" i="10" s="1"/>
  <c r="Q90" i="12" s="1"/>
  <c r="Q90" i="5"/>
  <c r="I295" i="22"/>
  <c r="Q143" i="22"/>
  <c r="Q143" i="7"/>
  <c r="Q143" i="10" s="1"/>
  <c r="Q143" i="12" s="1"/>
  <c r="Q143" i="5"/>
  <c r="Q145" i="22"/>
  <c r="Q145" i="7"/>
  <c r="Q145" i="10" s="1"/>
  <c r="Q145" i="12" s="1"/>
  <c r="Q145" i="5"/>
  <c r="Q147" i="22"/>
  <c r="Q147" i="7"/>
  <c r="Q147" i="10" s="1"/>
  <c r="Q147" i="12" s="1"/>
  <c r="Q147" i="5"/>
  <c r="Q148" i="22"/>
  <c r="Q148" i="7"/>
  <c r="Q148" i="10" s="1"/>
  <c r="Q148" i="12" s="1"/>
  <c r="Q148" i="5"/>
  <c r="Q151" i="22"/>
  <c r="Q151" i="7"/>
  <c r="Q151" i="10" s="1"/>
  <c r="Q151" i="12" s="1"/>
  <c r="Q151" i="5"/>
  <c r="Q153" i="22"/>
  <c r="Q153" i="7"/>
  <c r="Q153" i="10" s="1"/>
  <c r="Q153" i="12" s="1"/>
  <c r="Q153" i="5"/>
  <c r="I16" i="22"/>
  <c r="I16" i="7"/>
  <c r="I16" i="10" s="1"/>
  <c r="I16" i="12" s="1"/>
  <c r="I16" i="6"/>
  <c r="I16" i="23" s="1"/>
  <c r="Q156" i="22"/>
  <c r="Q156" i="7"/>
  <c r="Q156" i="10" s="1"/>
  <c r="Q156" i="12" s="1"/>
  <c r="Q160" i="22"/>
  <c r="Q160" i="7"/>
  <c r="Q160" i="10" s="1"/>
  <c r="Q160" i="12" s="1"/>
  <c r="Q160" i="5"/>
  <c r="Q162" i="22"/>
  <c r="Q162" i="7"/>
  <c r="Q162" i="10" s="1"/>
  <c r="Q162" i="12" s="1"/>
  <c r="I174" i="22"/>
  <c r="I174" i="7"/>
  <c r="I174" i="10" s="1"/>
  <c r="I174" i="12" s="1"/>
  <c r="I174" i="6"/>
  <c r="I174" i="23" s="1"/>
  <c r="D30" i="22"/>
  <c r="D30" i="7"/>
  <c r="D30" i="10" s="1"/>
  <c r="D30" i="12" s="1"/>
  <c r="D30" i="6"/>
  <c r="D30" i="23" s="1"/>
  <c r="F109" i="22"/>
  <c r="F109" i="7"/>
  <c r="F109" i="10" s="1"/>
  <c r="F109" i="12" s="1"/>
  <c r="F109" i="6"/>
  <c r="F109" i="23" s="1"/>
  <c r="F115" i="22"/>
  <c r="F115" i="7"/>
  <c r="F115" i="10" s="1"/>
  <c r="F115" i="12" s="1"/>
  <c r="F115" i="6"/>
  <c r="F115" i="23" s="1"/>
  <c r="F118" i="22"/>
  <c r="F118" i="7"/>
  <c r="F118" i="10" s="1"/>
  <c r="F118" i="12" s="1"/>
  <c r="F118" i="6"/>
  <c r="F118" i="23" s="1"/>
  <c r="F120" i="22"/>
  <c r="F120" i="7"/>
  <c r="F120" i="10" s="1"/>
  <c r="F120" i="12" s="1"/>
  <c r="F120" i="6"/>
  <c r="F120" i="23" s="1"/>
  <c r="K65" i="22"/>
  <c r="K65" i="7"/>
  <c r="K65" i="10" s="1"/>
  <c r="K65" i="12" s="1"/>
  <c r="K65" i="6"/>
  <c r="K65" i="23" s="1"/>
  <c r="K120" i="22"/>
  <c r="K120" i="7"/>
  <c r="K120" i="10" s="1"/>
  <c r="K120" i="12" s="1"/>
  <c r="K120" i="6"/>
  <c r="K120" i="23" s="1"/>
  <c r="K123" i="22"/>
  <c r="K123" i="7"/>
  <c r="K123" i="10" s="1"/>
  <c r="K123" i="12" s="1"/>
  <c r="K123" i="6"/>
  <c r="K123" i="23" s="1"/>
  <c r="I65" i="22"/>
  <c r="I65" i="7"/>
  <c r="I65" i="10" s="1"/>
  <c r="I65" i="12" s="1"/>
  <c r="I65" i="6"/>
  <c r="I65" i="23" s="1"/>
  <c r="I109" i="22"/>
  <c r="I109" i="7"/>
  <c r="I109" i="10" s="1"/>
  <c r="I109" i="12" s="1"/>
  <c r="I109" i="6"/>
  <c r="I109" i="23" s="1"/>
  <c r="I115" i="22"/>
  <c r="I115" i="7"/>
  <c r="I115" i="10" s="1"/>
  <c r="I115" i="12" s="1"/>
  <c r="I115" i="6"/>
  <c r="I115" i="23" s="1"/>
  <c r="F51" i="22"/>
  <c r="F51" i="7"/>
  <c r="F51" i="10" s="1"/>
  <c r="F51" i="12" s="1"/>
  <c r="F51" i="6"/>
  <c r="F51" i="23" s="1"/>
  <c r="F60" i="22"/>
  <c r="F60" i="7"/>
  <c r="F60" i="10" s="1"/>
  <c r="F60" i="12" s="1"/>
  <c r="F60" i="6"/>
  <c r="F60" i="23" s="1"/>
  <c r="F65" i="22"/>
  <c r="F65" i="7"/>
  <c r="F65" i="10" s="1"/>
  <c r="F65" i="12" s="1"/>
  <c r="F65" i="6"/>
  <c r="F65" i="23" s="1"/>
  <c r="F156" i="22"/>
  <c r="F156" i="7"/>
  <c r="F156" i="10" s="1"/>
  <c r="F156" i="12" s="1"/>
  <c r="F156" i="6"/>
  <c r="F156" i="23" s="1"/>
  <c r="F158" i="22"/>
  <c r="F158" i="7"/>
  <c r="F158" i="10" s="1"/>
  <c r="F158" i="12" s="1"/>
  <c r="F158" i="6"/>
  <c r="F158" i="23" s="1"/>
  <c r="K119" i="22"/>
  <c r="K119" i="7"/>
  <c r="K119" i="10" s="1"/>
  <c r="K119" i="12" s="1"/>
  <c r="K119" i="6"/>
  <c r="K119" i="23" s="1"/>
  <c r="K138" i="22"/>
  <c r="K138" i="7"/>
  <c r="K138" i="10" s="1"/>
  <c r="K138" i="12" s="1"/>
  <c r="K138" i="6"/>
  <c r="K138" i="23" s="1"/>
  <c r="D32" i="22"/>
  <c r="D32" i="7"/>
  <c r="D32" i="10" s="1"/>
  <c r="D32" i="12" s="1"/>
  <c r="D32" i="6"/>
  <c r="D32" i="23" s="1"/>
  <c r="D33" i="22"/>
  <c r="D33" i="7"/>
  <c r="D33" i="10" s="1"/>
  <c r="D33" i="12" s="1"/>
  <c r="D33" i="6"/>
  <c r="D33" i="23" s="1"/>
  <c r="D50" i="22"/>
  <c r="D50" i="7"/>
  <c r="D50" i="10" s="1"/>
  <c r="D50" i="12" s="1"/>
  <c r="D50" i="6"/>
  <c r="D50" i="23" s="1"/>
  <c r="D60" i="22"/>
  <c r="D60" i="7"/>
  <c r="D60" i="10" s="1"/>
  <c r="D60" i="12" s="1"/>
  <c r="D60" i="6"/>
  <c r="D60" i="23" s="1"/>
  <c r="I32" i="22"/>
  <c r="I32" i="7"/>
  <c r="I32" i="10" s="1"/>
  <c r="I32" i="12" s="1"/>
  <c r="I32" i="6"/>
  <c r="I32" i="23" s="1"/>
  <c r="I52" i="22"/>
  <c r="I52" i="7"/>
  <c r="I52" i="10" s="1"/>
  <c r="I52" i="12" s="1"/>
  <c r="I52" i="6"/>
  <c r="I52" i="23" s="1"/>
  <c r="I122" i="22"/>
  <c r="I122" i="7"/>
  <c r="I122" i="10" s="1"/>
  <c r="I122" i="12" s="1"/>
  <c r="I122" i="6"/>
  <c r="I122" i="23" s="1"/>
  <c r="I124" i="22"/>
  <c r="I124" i="7"/>
  <c r="I124" i="10" s="1"/>
  <c r="I124" i="12" s="1"/>
  <c r="I124" i="6"/>
  <c r="I124" i="23" s="1"/>
  <c r="I138" i="22"/>
  <c r="I138" i="7"/>
  <c r="I138" i="10" s="1"/>
  <c r="I138" i="12" s="1"/>
  <c r="I138" i="6"/>
  <c r="I138" i="23" s="1"/>
  <c r="I141" i="22"/>
  <c r="I141" i="7"/>
  <c r="I141" i="10" s="1"/>
  <c r="I141" i="12" s="1"/>
  <c r="I141" i="6"/>
  <c r="I141" i="23" s="1"/>
  <c r="E30" i="22"/>
  <c r="E30" i="7"/>
  <c r="E30" i="10" s="1"/>
  <c r="E30" i="12" s="1"/>
  <c r="E30" i="6"/>
  <c r="J87" i="22"/>
  <c r="J87" i="7"/>
  <c r="J87" i="10" s="1"/>
  <c r="J87" i="12" s="1"/>
  <c r="J87" i="6"/>
  <c r="J87" i="23" s="1"/>
  <c r="J122" i="22"/>
  <c r="J122" i="7"/>
  <c r="J122" i="10" s="1"/>
  <c r="J122" i="12" s="1"/>
  <c r="J122" i="6"/>
  <c r="J122" i="23" s="1"/>
  <c r="G32" i="22"/>
  <c r="G32" i="7"/>
  <c r="G32" i="10" s="1"/>
  <c r="G32" i="12" s="1"/>
  <c r="G32" i="6"/>
  <c r="G32" i="23" s="1"/>
  <c r="G33" i="22"/>
  <c r="G33" i="7"/>
  <c r="G33" i="10" s="1"/>
  <c r="G33" i="12" s="1"/>
  <c r="G33" i="6"/>
  <c r="G33" i="23" s="1"/>
  <c r="G60" i="22"/>
  <c r="G60" i="7"/>
  <c r="G60" i="10" s="1"/>
  <c r="G60" i="12" s="1"/>
  <c r="G60" i="6"/>
  <c r="G60" i="23" s="1"/>
  <c r="G123" i="22"/>
  <c r="G123" i="7"/>
  <c r="G123" i="10" s="1"/>
  <c r="G123" i="12" s="1"/>
  <c r="G123" i="6"/>
  <c r="G123" i="23" s="1"/>
  <c r="G137" i="22"/>
  <c r="G137" i="7"/>
  <c r="G137" i="10" s="1"/>
  <c r="G137" i="12" s="1"/>
  <c r="G137" i="6"/>
  <c r="G137" i="23" s="1"/>
  <c r="G139" i="22"/>
  <c r="G139" i="7"/>
  <c r="G139" i="10" s="1"/>
  <c r="G139" i="12" s="1"/>
  <c r="G139" i="6"/>
  <c r="G139" i="23" s="1"/>
  <c r="H52" i="22"/>
  <c r="H52" i="7"/>
  <c r="H52" i="10" s="1"/>
  <c r="H52" i="12" s="1"/>
  <c r="H52" i="6"/>
  <c r="H52" i="23" s="1"/>
  <c r="H157" i="22"/>
  <c r="H157" i="7"/>
  <c r="H157" i="10" s="1"/>
  <c r="H157" i="12" s="1"/>
  <c r="H157" i="6"/>
  <c r="H157" i="23" s="1"/>
  <c r="E123" i="22"/>
  <c r="E123" i="7"/>
  <c r="E123" i="10" s="1"/>
  <c r="E123" i="12" s="1"/>
  <c r="E123" i="6"/>
  <c r="E137" i="22"/>
  <c r="E137" i="7"/>
  <c r="E137" i="10" s="1"/>
  <c r="E137" i="12" s="1"/>
  <c r="E137" i="6"/>
  <c r="E139" i="22"/>
  <c r="E139" i="7"/>
  <c r="E139" i="10" s="1"/>
  <c r="E139" i="12" s="1"/>
  <c r="E139" i="6"/>
  <c r="E157" i="22"/>
  <c r="E157" i="7"/>
  <c r="E157" i="10" s="1"/>
  <c r="E157" i="12" s="1"/>
  <c r="E157" i="6"/>
  <c r="J51" i="22"/>
  <c r="J51" i="7"/>
  <c r="J51" i="10" s="1"/>
  <c r="J51" i="12" s="1"/>
  <c r="J51" i="6"/>
  <c r="J51" i="23" s="1"/>
  <c r="J60" i="22"/>
  <c r="J60" i="7"/>
  <c r="J60" i="10" s="1"/>
  <c r="J60" i="12" s="1"/>
  <c r="J60" i="6"/>
  <c r="J60" i="23" s="1"/>
  <c r="J118" i="22"/>
  <c r="J118" i="7"/>
  <c r="J118" i="10" s="1"/>
  <c r="J118" i="12" s="1"/>
  <c r="J118" i="6"/>
  <c r="J118" i="23" s="1"/>
  <c r="J141" i="22"/>
  <c r="J141" i="7"/>
  <c r="J141" i="10" s="1"/>
  <c r="J141" i="12" s="1"/>
  <c r="J141" i="6"/>
  <c r="J141" i="23" s="1"/>
  <c r="G51" i="22"/>
  <c r="G51" i="7"/>
  <c r="G51" i="10" s="1"/>
  <c r="G51" i="12" s="1"/>
  <c r="G51" i="6"/>
  <c r="G51" i="23" s="1"/>
  <c r="H33" i="22"/>
  <c r="H33" i="7"/>
  <c r="H33" i="10" s="1"/>
  <c r="H33" i="12" s="1"/>
  <c r="H33" i="6"/>
  <c r="H33" i="23" s="1"/>
  <c r="H42" i="22"/>
  <c r="H42" i="7"/>
  <c r="H42" i="10" s="1"/>
  <c r="H42" i="12" s="1"/>
  <c r="H42" i="6"/>
  <c r="H42" i="23" s="1"/>
  <c r="H137" i="22"/>
  <c r="H137" i="7"/>
  <c r="H137" i="10" s="1"/>
  <c r="H137" i="12" s="1"/>
  <c r="H137" i="6"/>
  <c r="H137" i="23" s="1"/>
  <c r="E50" i="22"/>
  <c r="E50" i="7"/>
  <c r="E50" i="10" s="1"/>
  <c r="E50" i="12" s="1"/>
  <c r="E50" i="6"/>
  <c r="E114" i="22"/>
  <c r="E114" i="7"/>
  <c r="E114" i="10" s="1"/>
  <c r="E114" i="12" s="1"/>
  <c r="E114" i="6"/>
  <c r="E32" i="8"/>
  <c r="E32" i="20"/>
  <c r="E114" i="8"/>
  <c r="E114" i="11" s="1"/>
  <c r="E114" i="13" s="1"/>
  <c r="E114" i="20"/>
  <c r="J119" i="19"/>
  <c r="J119" i="20"/>
  <c r="J119" i="8"/>
  <c r="G138" i="20"/>
  <c r="G138" i="8"/>
  <c r="J114" i="19"/>
  <c r="J114" i="20"/>
  <c r="J114" i="8"/>
  <c r="G122" i="20"/>
  <c r="G122" i="8"/>
  <c r="K137" i="20"/>
  <c r="K137" i="8"/>
  <c r="K137" i="19"/>
  <c r="G156" i="8"/>
  <c r="G156" i="20"/>
  <c r="G87" i="8"/>
  <c r="G87" i="20"/>
  <c r="I120" i="19"/>
  <c r="I120" i="20"/>
  <c r="I120" i="8"/>
  <c r="D137" i="20"/>
  <c r="D137" i="8"/>
  <c r="K65" i="19"/>
  <c r="K65" i="20"/>
  <c r="K65" i="8"/>
  <c r="F52" i="20"/>
  <c r="F52" i="8"/>
  <c r="H65" i="8"/>
  <c r="H65" i="20"/>
  <c r="I115" i="8"/>
  <c r="I115" i="19"/>
  <c r="I115" i="20"/>
  <c r="F120" i="20"/>
  <c r="F120" i="8"/>
  <c r="J123" i="8"/>
  <c r="J123" i="19"/>
  <c r="J123" i="20"/>
  <c r="J138" i="19"/>
  <c r="J138" i="20"/>
  <c r="J138" i="8"/>
  <c r="H155" i="20"/>
  <c r="H155" i="8"/>
  <c r="G33" i="20"/>
  <c r="G33" i="8"/>
  <c r="H50" i="8"/>
  <c r="H50" i="20"/>
  <c r="I114" i="8"/>
  <c r="I114" i="19"/>
  <c r="I114" i="20"/>
  <c r="F119" i="8"/>
  <c r="F119" i="20"/>
  <c r="J122" i="19"/>
  <c r="J122" i="20"/>
  <c r="J122" i="8"/>
  <c r="J51" i="8"/>
  <c r="J51" i="19"/>
  <c r="J51" i="20"/>
  <c r="J32" i="19"/>
  <c r="J32" i="20"/>
  <c r="J32" i="8"/>
  <c r="H33" i="20"/>
  <c r="H33" i="8"/>
  <c r="J139" i="19"/>
  <c r="J139" i="20"/>
  <c r="J139" i="8"/>
  <c r="E157" i="20"/>
  <c r="E157" i="8"/>
  <c r="H42" i="8"/>
  <c r="H42" i="20"/>
  <c r="H139" i="8"/>
  <c r="H139" i="20"/>
  <c r="J156" i="19"/>
  <c r="J156" i="20"/>
  <c r="J156" i="8"/>
  <c r="F114" i="20"/>
  <c r="F114" i="8"/>
  <c r="J118" i="19"/>
  <c r="J118" i="20"/>
  <c r="J118" i="8"/>
  <c r="G137" i="20"/>
  <c r="G137" i="8"/>
  <c r="K141" i="20"/>
  <c r="K141" i="8"/>
  <c r="K141" i="19"/>
  <c r="K156" i="20"/>
  <c r="K156" i="8"/>
  <c r="K156" i="19"/>
  <c r="D30" i="8"/>
  <c r="D30" i="20"/>
  <c r="K114" i="8"/>
  <c r="K114" i="19"/>
  <c r="K114" i="20"/>
  <c r="D119" i="20"/>
  <c r="D119" i="8"/>
  <c r="J124" i="8"/>
  <c r="J124" i="19"/>
  <c r="J124" i="20"/>
  <c r="F50" i="20"/>
  <c r="F50" i="8"/>
  <c r="D32" i="20"/>
  <c r="D32" i="8"/>
  <c r="D32" i="11" s="1"/>
  <c r="D32" i="13" s="1"/>
  <c r="K50" i="20"/>
  <c r="K50" i="8"/>
  <c r="K50" i="19"/>
  <c r="K60" i="20"/>
  <c r="K60" i="8"/>
  <c r="K60" i="19"/>
  <c r="K109" i="20"/>
  <c r="K109" i="8"/>
  <c r="K109" i="19"/>
  <c r="H118" i="8"/>
  <c r="H118" i="20"/>
  <c r="E122" i="20"/>
  <c r="E122" i="8"/>
  <c r="E137" i="20"/>
  <c r="E137" i="8"/>
  <c r="I141" i="19"/>
  <c r="I141" i="20"/>
  <c r="I141" i="8"/>
  <c r="K158" i="19"/>
  <c r="K158" i="20"/>
  <c r="K158" i="8"/>
  <c r="F60" i="20"/>
  <c r="F60" i="8"/>
  <c r="D42" i="8"/>
  <c r="D42" i="20"/>
  <c r="E50" i="20"/>
  <c r="E50" i="8"/>
  <c r="E50" i="11" s="1"/>
  <c r="E50" i="13" s="1"/>
  <c r="F65" i="20"/>
  <c r="F65" i="8"/>
  <c r="F65" i="11" s="1"/>
  <c r="F65" i="13" s="1"/>
  <c r="F32" i="20"/>
  <c r="F32" i="8"/>
  <c r="D115" i="8"/>
  <c r="D115" i="20"/>
  <c r="J121" i="8"/>
  <c r="J121" i="19"/>
  <c r="J121" i="20"/>
  <c r="D194" i="3"/>
  <c r="D260" i="20"/>
  <c r="D260" i="8"/>
  <c r="F194" i="3"/>
  <c r="K194" i="19" s="1"/>
  <c r="F260" i="20"/>
  <c r="F260" i="8"/>
  <c r="K204" i="19"/>
  <c r="K204" i="20"/>
  <c r="K204" i="8"/>
  <c r="E213" i="20"/>
  <c r="E213" i="8"/>
  <c r="E211" i="8"/>
  <c r="E211" i="20"/>
  <c r="E209" i="8"/>
  <c r="E209" i="20"/>
  <c r="F222" i="20"/>
  <c r="F222" i="8"/>
  <c r="F206" i="20"/>
  <c r="F206" i="8"/>
  <c r="F200" i="8"/>
  <c r="F200" i="20"/>
  <c r="I205" i="8"/>
  <c r="I205" i="19"/>
  <c r="I205" i="20"/>
  <c r="J201" i="8"/>
  <c r="J201" i="19"/>
  <c r="J201" i="20"/>
  <c r="D202" i="20"/>
  <c r="D202" i="8"/>
  <c r="D203" i="20"/>
  <c r="D203" i="8"/>
  <c r="J210" i="19"/>
  <c r="J210" i="8"/>
  <c r="J210" i="20"/>
  <c r="J189" i="3"/>
  <c r="J215" i="8"/>
  <c r="J215" i="19"/>
  <c r="J215" i="20"/>
  <c r="G220" i="20"/>
  <c r="G220" i="8"/>
  <c r="G218" i="20"/>
  <c r="G218" i="8"/>
  <c r="K213" i="20"/>
  <c r="K213" i="8"/>
  <c r="K213" i="19"/>
  <c r="K215" i="20"/>
  <c r="K215" i="8"/>
  <c r="K215" i="19"/>
  <c r="H220" i="8"/>
  <c r="H220" i="20"/>
  <c r="D216" i="20"/>
  <c r="D216" i="8"/>
  <c r="D213" i="20"/>
  <c r="D213" i="8"/>
  <c r="D209" i="20"/>
  <c r="D209" i="8"/>
  <c r="E221" i="8"/>
  <c r="E221" i="20"/>
  <c r="E271" i="8"/>
  <c r="E271" i="20"/>
  <c r="K188" i="3"/>
  <c r="K199" i="19"/>
  <c r="K199" i="8"/>
  <c r="K199" i="20"/>
  <c r="H260" i="8"/>
  <c r="H260" i="20"/>
  <c r="G206" i="8"/>
  <c r="G206" i="20"/>
  <c r="G201" i="20"/>
  <c r="G201" i="8"/>
  <c r="I211" i="19"/>
  <c r="I211" i="20"/>
  <c r="I211" i="8"/>
  <c r="I215" i="19"/>
  <c r="I215" i="20"/>
  <c r="I215" i="8"/>
  <c r="J222" i="19"/>
  <c r="J222" i="20"/>
  <c r="J222" i="8"/>
  <c r="H205" i="20"/>
  <c r="H205" i="8"/>
  <c r="H201" i="8"/>
  <c r="H201" i="20"/>
  <c r="E201" i="8"/>
  <c r="E201" i="20"/>
  <c r="E203" i="20"/>
  <c r="E203" i="8"/>
  <c r="H213" i="20"/>
  <c r="H213" i="8"/>
  <c r="H211" i="8"/>
  <c r="H211" i="20"/>
  <c r="I199" i="8"/>
  <c r="I199" i="19"/>
  <c r="I188" i="3"/>
  <c r="I199" i="20"/>
  <c r="J195" i="3"/>
  <c r="J271" i="20"/>
  <c r="J271" i="8"/>
  <c r="J271" i="19"/>
  <c r="F215" i="8"/>
  <c r="F215" i="20"/>
  <c r="F217" i="8"/>
  <c r="F217" i="20"/>
  <c r="K219" i="8"/>
  <c r="K219" i="19"/>
  <c r="K219" i="20"/>
  <c r="G213" i="20"/>
  <c r="G213" i="8"/>
  <c r="G214" i="20"/>
  <c r="G214" i="8"/>
  <c r="G209" i="8"/>
  <c r="G209" i="20"/>
  <c r="D222" i="8"/>
  <c r="D222" i="20"/>
  <c r="I222" i="8"/>
  <c r="I222" i="19"/>
  <c r="I222" i="20"/>
  <c r="O296" i="22"/>
  <c r="K191" i="5"/>
  <c r="J199" i="7"/>
  <c r="J199" i="10" s="1"/>
  <c r="J188" i="2"/>
  <c r="J188" i="22" s="1"/>
  <c r="J199" i="22"/>
  <c r="J199" i="6"/>
  <c r="R271" i="22"/>
  <c r="J141" i="5"/>
  <c r="K188" i="2"/>
  <c r="K199" i="7"/>
  <c r="K199" i="10" s="1"/>
  <c r="K199" i="22"/>
  <c r="K199" i="6"/>
  <c r="K34" i="5"/>
  <c r="K53" i="5"/>
  <c r="K14" i="5"/>
  <c r="K120" i="5"/>
  <c r="J254" i="11"/>
  <c r="J254" i="13" s="1"/>
  <c r="D271" i="7"/>
  <c r="D271" i="10" s="1"/>
  <c r="D271" i="12" s="1"/>
  <c r="D271" i="22"/>
  <c r="D271" i="6"/>
  <c r="U260" i="7"/>
  <c r="U260" i="10" s="1"/>
  <c r="M115" i="5"/>
  <c r="M119" i="5"/>
  <c r="E29" i="20"/>
  <c r="E29" i="8"/>
  <c r="H69" i="20"/>
  <c r="H69" i="8"/>
  <c r="H91" i="8"/>
  <c r="H91" i="20"/>
  <c r="K291" i="19"/>
  <c r="K291" i="20"/>
  <c r="I292" i="19"/>
  <c r="I292" i="20"/>
  <c r="D192" i="8"/>
  <c r="D192" i="20"/>
  <c r="J294" i="19"/>
  <c r="J294" i="20"/>
  <c r="J301" i="23"/>
  <c r="J299" i="23"/>
  <c r="J297" i="23"/>
  <c r="J293" i="23"/>
  <c r="J291" i="23"/>
  <c r="J300" i="23"/>
  <c r="J298" i="23"/>
  <c r="J296" i="23"/>
  <c r="J294" i="23"/>
  <c r="J292" i="23"/>
  <c r="J290" i="23"/>
  <c r="J288" i="23"/>
  <c r="J287" i="23"/>
  <c r="J285" i="23"/>
  <c r="J289" i="23"/>
  <c r="J284" i="23"/>
  <c r="J286" i="23"/>
  <c r="J17" i="23"/>
  <c r="J18" i="23"/>
  <c r="J6" i="23"/>
  <c r="J234" i="23"/>
  <c r="J236" i="23"/>
  <c r="J235" i="23"/>
  <c r="J238" i="23"/>
  <c r="J237" i="23"/>
  <c r="J241" i="23"/>
  <c r="J240" i="23"/>
  <c r="J265" i="23"/>
  <c r="J242" i="23"/>
  <c r="J129" i="23"/>
  <c r="J283" i="5"/>
  <c r="J21" i="23"/>
  <c r="J25" i="23"/>
  <c r="J26" i="22"/>
  <c r="J26" i="7"/>
  <c r="J26" i="10" s="1"/>
  <c r="J26" i="12" s="1"/>
  <c r="J26" i="6"/>
  <c r="J26" i="23" s="1"/>
  <c r="N256" i="22"/>
  <c r="J31" i="23"/>
  <c r="J233" i="12"/>
  <c r="J191" i="12" s="1"/>
  <c r="J191" i="10"/>
  <c r="J38" i="23"/>
  <c r="J259" i="23"/>
  <c r="J44" i="23"/>
  <c r="J48" i="23"/>
  <c r="R267" i="22"/>
  <c r="J268" i="23"/>
  <c r="J56" i="23"/>
  <c r="J201" i="7"/>
  <c r="J201" i="10" s="1"/>
  <c r="J201" i="12" s="1"/>
  <c r="J201" i="22"/>
  <c r="J201" i="6"/>
  <c r="J201" i="23" s="1"/>
  <c r="J200" i="7"/>
  <c r="J200" i="10" s="1"/>
  <c r="J200" i="12" s="1"/>
  <c r="J200" i="22"/>
  <c r="J200" i="6"/>
  <c r="J200" i="23" s="1"/>
  <c r="R201" i="7"/>
  <c r="R201" i="10" s="1"/>
  <c r="R201" i="12" s="1"/>
  <c r="R201" i="22"/>
  <c r="J61" i="23"/>
  <c r="J261" i="23"/>
  <c r="J73" i="23"/>
  <c r="J77" i="23"/>
  <c r="J81" i="23"/>
  <c r="J85" i="23"/>
  <c r="J89" i="23"/>
  <c r="R288" i="22"/>
  <c r="J93" i="23"/>
  <c r="J98" i="23"/>
  <c r="J103" i="23"/>
  <c r="J111" i="23"/>
  <c r="J275" i="7"/>
  <c r="J275" i="10" s="1"/>
  <c r="J275" i="12" s="1"/>
  <c r="J275" i="22"/>
  <c r="J275" i="6"/>
  <c r="J275" i="23" s="1"/>
  <c r="J116" i="23"/>
  <c r="J246" i="12"/>
  <c r="J192" i="12" s="1"/>
  <c r="J192" i="10"/>
  <c r="J247" i="23"/>
  <c r="R247" i="22"/>
  <c r="R294" i="22"/>
  <c r="J126" i="23"/>
  <c r="J132" i="23"/>
  <c r="J136" i="23"/>
  <c r="J213" i="7"/>
  <c r="J213" i="10" s="1"/>
  <c r="J213" i="12" s="1"/>
  <c r="J213" i="22"/>
  <c r="J213" i="6"/>
  <c r="J213" i="23" s="1"/>
  <c r="J216" i="7"/>
  <c r="J216" i="10" s="1"/>
  <c r="J216" i="12" s="1"/>
  <c r="J216" i="22"/>
  <c r="J216" i="6"/>
  <c r="J216" i="23" s="1"/>
  <c r="J222" i="7"/>
  <c r="J222" i="10" s="1"/>
  <c r="J222" i="12" s="1"/>
  <c r="J222" i="22"/>
  <c r="J222" i="6"/>
  <c r="J222" i="23" s="1"/>
  <c r="J142" i="23"/>
  <c r="J146" i="23"/>
  <c r="J151" i="23"/>
  <c r="N190" i="2"/>
  <c r="N190" i="22" s="1"/>
  <c r="N224" i="7"/>
  <c r="N224" i="10" s="1"/>
  <c r="N224" i="22"/>
  <c r="J161" i="23"/>
  <c r="J162" i="22"/>
  <c r="J162" i="7"/>
  <c r="J162" i="10" s="1"/>
  <c r="J162" i="12" s="1"/>
  <c r="J162" i="6"/>
  <c r="J162" i="23" s="1"/>
  <c r="J165" i="23"/>
  <c r="J170" i="23"/>
  <c r="J175" i="23"/>
  <c r="J179" i="23"/>
  <c r="F13" i="5"/>
  <c r="F8" i="5"/>
  <c r="I284" i="19"/>
  <c r="I284" i="20"/>
  <c r="G39" i="11"/>
  <c r="G39" i="13" s="1"/>
  <c r="J6" i="11"/>
  <c r="J6" i="13" s="1"/>
  <c r="E110" i="20"/>
  <c r="E110" i="8"/>
  <c r="J275" i="19"/>
  <c r="J275" i="20"/>
  <c r="J275" i="8"/>
  <c r="K293" i="19"/>
  <c r="K293" i="20"/>
  <c r="G7" i="23"/>
  <c r="O283" i="22"/>
  <c r="G29" i="22"/>
  <c r="G29" i="7"/>
  <c r="G29" i="10" s="1"/>
  <c r="G29" i="12" s="1"/>
  <c r="G29" i="6"/>
  <c r="G29" i="23" s="1"/>
  <c r="G31" i="23"/>
  <c r="G233" i="12"/>
  <c r="G191" i="12" s="1"/>
  <c r="G191" i="10"/>
  <c r="G233" i="13"/>
  <c r="W233" i="22"/>
  <c r="G36" i="23"/>
  <c r="G40" i="23"/>
  <c r="G43" i="23"/>
  <c r="G47" i="23"/>
  <c r="G195" i="7"/>
  <c r="G195" i="22"/>
  <c r="G268" i="23"/>
  <c r="O268" i="22"/>
  <c r="O269" i="22"/>
  <c r="G56" i="23"/>
  <c r="G204" i="7"/>
  <c r="G204" i="10" s="1"/>
  <c r="G204" i="12" s="1"/>
  <c r="G204" i="22"/>
  <c r="G204" i="6"/>
  <c r="G204" i="23" s="1"/>
  <c r="G202" i="7"/>
  <c r="G202" i="10" s="1"/>
  <c r="G202" i="12" s="1"/>
  <c r="G202" i="22"/>
  <c r="G202" i="6"/>
  <c r="G202" i="23" s="1"/>
  <c r="O205" i="7"/>
  <c r="O205" i="10" s="1"/>
  <c r="O205" i="12" s="1"/>
  <c r="O205" i="22"/>
  <c r="O200" i="7"/>
  <c r="O200" i="10" s="1"/>
  <c r="O200" i="22"/>
  <c r="G61" i="23"/>
  <c r="G261" i="23"/>
  <c r="O261" i="22"/>
  <c r="G71" i="23"/>
  <c r="G75" i="23"/>
  <c r="G79" i="23"/>
  <c r="G83" i="23"/>
  <c r="G244" i="23"/>
  <c r="O244" i="22"/>
  <c r="W244" i="22"/>
  <c r="O288" i="22"/>
  <c r="G94" i="23"/>
  <c r="G99" i="23"/>
  <c r="G104" i="23"/>
  <c r="G107" i="22"/>
  <c r="G107" i="7"/>
  <c r="G107" i="10" s="1"/>
  <c r="G107" i="12" s="1"/>
  <c r="G107" i="6"/>
  <c r="G107" i="23" s="1"/>
  <c r="G110" i="7"/>
  <c r="G110" i="10" s="1"/>
  <c r="G110" i="12" s="1"/>
  <c r="G110" i="22"/>
  <c r="G110" i="6"/>
  <c r="G110" i="23" s="1"/>
  <c r="G113" i="22"/>
  <c r="G113" i="7"/>
  <c r="G113" i="10" s="1"/>
  <c r="G113" i="12" s="1"/>
  <c r="G113" i="6"/>
  <c r="G113" i="23" s="1"/>
  <c r="G275" i="7"/>
  <c r="G275" i="10" s="1"/>
  <c r="G275" i="12" s="1"/>
  <c r="G275" i="22"/>
  <c r="G275" i="6"/>
  <c r="G275" i="23" s="1"/>
  <c r="G192" i="6"/>
  <c r="G192" i="23" s="1"/>
  <c r="G246" i="23"/>
  <c r="O192" i="2"/>
  <c r="P192" i="24" s="1"/>
  <c r="O246" i="7"/>
  <c r="O246" i="10" s="1"/>
  <c r="O246" i="22"/>
  <c r="O246" i="5"/>
  <c r="G247" i="23"/>
  <c r="O247" i="22"/>
  <c r="O293" i="22"/>
  <c r="G126" i="23"/>
  <c r="G132" i="23"/>
  <c r="G135" i="23"/>
  <c r="G210" i="7"/>
  <c r="G210" i="10" s="1"/>
  <c r="G189" i="2"/>
  <c r="G210" i="22"/>
  <c r="G210" i="6"/>
  <c r="G212" i="7"/>
  <c r="G212" i="10" s="1"/>
  <c r="G212" i="12" s="1"/>
  <c r="G212" i="22"/>
  <c r="G212" i="6"/>
  <c r="G212" i="23" s="1"/>
  <c r="O217" i="7"/>
  <c r="O217" i="10" s="1"/>
  <c r="O217" i="12" s="1"/>
  <c r="O217" i="22"/>
  <c r="O215" i="7"/>
  <c r="O215" i="10" s="1"/>
  <c r="O215" i="12" s="1"/>
  <c r="O215" i="22"/>
  <c r="O209" i="7"/>
  <c r="O209" i="10" s="1"/>
  <c r="O209" i="12" s="1"/>
  <c r="O209" i="22"/>
  <c r="G220" i="7"/>
  <c r="G220" i="10" s="1"/>
  <c r="G220" i="12" s="1"/>
  <c r="G220" i="22"/>
  <c r="G220" i="6"/>
  <c r="G220" i="23" s="1"/>
  <c r="O220" i="7"/>
  <c r="O220" i="10" s="1"/>
  <c r="O220" i="22"/>
  <c r="O218" i="7"/>
  <c r="O218" i="10" s="1"/>
  <c r="O218" i="12" s="1"/>
  <c r="O218" i="22"/>
  <c r="G263" i="23"/>
  <c r="O263" i="22"/>
  <c r="G145" i="23"/>
  <c r="G149" i="23"/>
  <c r="G154" i="23"/>
  <c r="O226" i="7"/>
  <c r="O226" i="10" s="1"/>
  <c r="O226" i="22"/>
  <c r="O227" i="7"/>
  <c r="O227" i="10" s="1"/>
  <c r="O227" i="22"/>
  <c r="G160" i="23"/>
  <c r="G163" i="23"/>
  <c r="G168" i="23"/>
  <c r="G171" i="23"/>
  <c r="G176" i="23"/>
  <c r="G180" i="23"/>
  <c r="G66" i="11"/>
  <c r="G66" i="13" s="1"/>
  <c r="H73" i="11"/>
  <c r="H73" i="13" s="1"/>
  <c r="H85" i="11"/>
  <c r="H85" i="13" s="1"/>
  <c r="J160" i="11"/>
  <c r="J160" i="13" s="1"/>
  <c r="H283" i="5"/>
  <c r="H23" i="23"/>
  <c r="H25" i="23"/>
  <c r="D26" i="22"/>
  <c r="D26" i="7"/>
  <c r="D26" i="10" s="1"/>
  <c r="D26" i="12" s="1"/>
  <c r="D26" i="6"/>
  <c r="D26" i="23" s="1"/>
  <c r="H27" i="23"/>
  <c r="H257" i="23"/>
  <c r="P257" i="22"/>
  <c r="P233" i="22"/>
  <c r="H35" i="23"/>
  <c r="H39" i="23"/>
  <c r="H259" i="12"/>
  <c r="H46" i="23"/>
  <c r="H267" i="23"/>
  <c r="H54" i="23"/>
  <c r="H58" i="23"/>
  <c r="H202" i="7"/>
  <c r="H202" i="10" s="1"/>
  <c r="H202" i="12" s="1"/>
  <c r="H202" i="22"/>
  <c r="H202" i="6"/>
  <c r="H202" i="23" s="1"/>
  <c r="P206" i="7"/>
  <c r="P206" i="10" s="1"/>
  <c r="P206" i="12" s="1"/>
  <c r="P206" i="22"/>
  <c r="P205" i="7"/>
  <c r="P205" i="10" s="1"/>
  <c r="P205" i="12" s="1"/>
  <c r="P205" i="22"/>
  <c r="X204" i="7"/>
  <c r="X204" i="10" s="1"/>
  <c r="X204" i="12" s="1"/>
  <c r="X204" i="22"/>
  <c r="X206" i="7"/>
  <c r="X206" i="10" s="1"/>
  <c r="X206" i="12" s="1"/>
  <c r="X206" i="22"/>
  <c r="H63" i="23"/>
  <c r="H67" i="23"/>
  <c r="H71" i="23"/>
  <c r="H75" i="23"/>
  <c r="H79" i="23"/>
  <c r="H83" i="23"/>
  <c r="H244" i="23"/>
  <c r="P244" i="22"/>
  <c r="P288" i="22"/>
  <c r="H94" i="23"/>
  <c r="H99" i="23"/>
  <c r="H104" i="23"/>
  <c r="H107" i="22"/>
  <c r="H107" i="7"/>
  <c r="H107" i="10" s="1"/>
  <c r="H107" i="12" s="1"/>
  <c r="H107" i="6"/>
  <c r="H107" i="23" s="1"/>
  <c r="H110" i="22"/>
  <c r="H110" i="7"/>
  <c r="H110" i="10" s="1"/>
  <c r="H110" i="12" s="1"/>
  <c r="H110" i="6"/>
  <c r="H110" i="23" s="1"/>
  <c r="H113" i="22"/>
  <c r="H113" i="7"/>
  <c r="H113" i="10" s="1"/>
  <c r="H113" i="12" s="1"/>
  <c r="H113" i="6"/>
  <c r="H113" i="23" s="1"/>
  <c r="H275" i="7"/>
  <c r="H275" i="10" s="1"/>
  <c r="H275" i="12" s="1"/>
  <c r="H275" i="22"/>
  <c r="H275" i="6"/>
  <c r="H275" i="23" s="1"/>
  <c r="H192" i="6"/>
  <c r="H192" i="23" s="1"/>
  <c r="H246" i="23"/>
  <c r="P246" i="7"/>
  <c r="P246" i="10" s="1"/>
  <c r="P192" i="2"/>
  <c r="P246" i="22"/>
  <c r="P246" i="5"/>
  <c r="P192" i="5" s="1"/>
  <c r="H247" i="23"/>
  <c r="P247" i="22"/>
  <c r="P293" i="22"/>
  <c r="H126" i="23"/>
  <c r="H132" i="23"/>
  <c r="H135" i="23"/>
  <c r="H217" i="7"/>
  <c r="H217" i="10" s="1"/>
  <c r="H217" i="12" s="1"/>
  <c r="H217" i="22"/>
  <c r="H217" i="6"/>
  <c r="H217" i="23" s="1"/>
  <c r="H211" i="7"/>
  <c r="H211" i="10" s="1"/>
  <c r="H211" i="12" s="1"/>
  <c r="H211" i="22"/>
  <c r="H211" i="6"/>
  <c r="H211" i="23" s="1"/>
  <c r="P210" i="7"/>
  <c r="P210" i="10" s="1"/>
  <c r="P189" i="2"/>
  <c r="P210" i="22"/>
  <c r="P213" i="7"/>
  <c r="P213" i="10" s="1"/>
  <c r="P213" i="12" s="1"/>
  <c r="P213" i="22"/>
  <c r="P209" i="7"/>
  <c r="P209" i="10" s="1"/>
  <c r="P209" i="12" s="1"/>
  <c r="P209" i="22"/>
  <c r="X210" i="22"/>
  <c r="H221" i="7"/>
  <c r="H221" i="10" s="1"/>
  <c r="H221" i="12" s="1"/>
  <c r="H221" i="22"/>
  <c r="H221" i="6"/>
  <c r="H221" i="23" s="1"/>
  <c r="P219" i="7"/>
  <c r="P219" i="10" s="1"/>
  <c r="P219" i="22"/>
  <c r="P218" i="7"/>
  <c r="P218" i="10" s="1"/>
  <c r="P218" i="12" s="1"/>
  <c r="P218" i="22"/>
  <c r="H263" i="23"/>
  <c r="P263" i="22"/>
  <c r="P225" i="22"/>
  <c r="P298" i="22"/>
  <c r="P228" i="22"/>
  <c r="P301" i="22"/>
  <c r="H172" i="23"/>
  <c r="H177" i="23"/>
  <c r="J299" i="19"/>
  <c r="J299" i="20"/>
  <c r="E107" i="22"/>
  <c r="E107" i="7"/>
  <c r="E107" i="10" s="1"/>
  <c r="E107" i="12" s="1"/>
  <c r="E107" i="6"/>
  <c r="M249" i="22"/>
  <c r="M250" i="22"/>
  <c r="M251" i="22"/>
  <c r="M294" i="22"/>
  <c r="E134" i="22"/>
  <c r="E134" i="7"/>
  <c r="E134" i="10" s="1"/>
  <c r="E134" i="12" s="1"/>
  <c r="E134" i="6"/>
  <c r="E215" i="7"/>
  <c r="E215" i="10" s="1"/>
  <c r="E215" i="12" s="1"/>
  <c r="E215" i="22"/>
  <c r="E215" i="6"/>
  <c r="E213" i="7"/>
  <c r="E213" i="10" s="1"/>
  <c r="E213" i="12" s="1"/>
  <c r="E213" i="22"/>
  <c r="E213" i="6"/>
  <c r="M211" i="7"/>
  <c r="M211" i="10" s="1"/>
  <c r="M211" i="22"/>
  <c r="M214" i="7"/>
  <c r="M214" i="10" s="1"/>
  <c r="M214" i="12" s="1"/>
  <c r="M214" i="22"/>
  <c r="M209" i="7"/>
  <c r="M209" i="10" s="1"/>
  <c r="M209" i="12" s="1"/>
  <c r="M209" i="22"/>
  <c r="E221" i="7"/>
  <c r="E221" i="10" s="1"/>
  <c r="E221" i="12" s="1"/>
  <c r="E221" i="22"/>
  <c r="E221" i="6"/>
  <c r="M221" i="7"/>
  <c r="M221" i="10" s="1"/>
  <c r="M221" i="22"/>
  <c r="M263" i="22"/>
  <c r="E226" i="7"/>
  <c r="E226" i="10" s="1"/>
  <c r="E226" i="12" s="1"/>
  <c r="E226" i="22"/>
  <c r="E226" i="6"/>
  <c r="M227" i="7"/>
  <c r="M227" i="10" s="1"/>
  <c r="M227" i="22"/>
  <c r="F194" i="5"/>
  <c r="R201" i="5"/>
  <c r="K189" i="5"/>
  <c r="O226" i="5"/>
  <c r="N226" i="24" s="1"/>
  <c r="L271" i="5"/>
  <c r="P205" i="5"/>
  <c r="D191" i="5"/>
  <c r="N262" i="22"/>
  <c r="N207" i="22"/>
  <c r="N254" i="22"/>
  <c r="N229" i="22"/>
  <c r="N230" i="22"/>
  <c r="N231" i="22"/>
  <c r="N264" i="22"/>
  <c r="N157" i="5"/>
  <c r="E262" i="11"/>
  <c r="E262" i="13" s="1"/>
  <c r="O262" i="22"/>
  <c r="O207" i="22"/>
  <c r="O254" i="22"/>
  <c r="O229" i="22"/>
  <c r="O230" i="22"/>
  <c r="O231" i="22"/>
  <c r="O264" i="22"/>
  <c r="L229" i="22"/>
  <c r="L120" i="5"/>
  <c r="H157" i="5"/>
  <c r="H229" i="11"/>
  <c r="H229" i="13" s="1"/>
  <c r="E260" i="7"/>
  <c r="E260" i="10" s="1"/>
  <c r="E260" i="12" s="1"/>
  <c r="E260" i="22"/>
  <c r="E260" i="6"/>
  <c r="H260" i="24" s="1"/>
  <c r="AD260" i="24" s="1"/>
  <c r="Q199" i="7"/>
  <c r="Q199" i="10" s="1"/>
  <c r="Q188" i="2"/>
  <c r="Q188" i="22" s="1"/>
  <c r="Q199" i="22"/>
  <c r="Q115" i="5"/>
  <c r="Q122" i="5"/>
  <c r="Q138" i="5"/>
  <c r="H29" i="8"/>
  <c r="H29" i="20"/>
  <c r="G38" i="11"/>
  <c r="G38" i="13" s="1"/>
  <c r="H43" i="11"/>
  <c r="H43" i="13" s="1"/>
  <c r="G46" i="11"/>
  <c r="G46" i="13" s="1"/>
  <c r="D190" i="8"/>
  <c r="D190" i="20"/>
  <c r="F256" i="23"/>
  <c r="F193" i="6"/>
  <c r="F193" i="23" s="1"/>
  <c r="J190" i="6"/>
  <c r="J190" i="23" s="1"/>
  <c r="J224" i="23"/>
  <c r="J26" i="5"/>
  <c r="J25" i="11"/>
  <c r="J25" i="13" s="1"/>
  <c r="G24" i="20"/>
  <c r="G24" i="8"/>
  <c r="E26" i="8"/>
  <c r="E26" i="20"/>
  <c r="E39" i="11"/>
  <c r="E39" i="13" s="1"/>
  <c r="G45" i="11"/>
  <c r="G45" i="13" s="1"/>
  <c r="H72" i="11"/>
  <c r="H72" i="13" s="1"/>
  <c r="J77" i="11"/>
  <c r="J77" i="13" s="1"/>
  <c r="J88" i="11"/>
  <c r="J88" i="13" s="1"/>
  <c r="H276" i="11"/>
  <c r="H276" i="13" s="1"/>
  <c r="G142" i="11"/>
  <c r="G142" i="13" s="1"/>
  <c r="G149" i="11"/>
  <c r="G149" i="13" s="1"/>
  <c r="I190" i="8"/>
  <c r="I190" i="19"/>
  <c r="I190" i="20"/>
  <c r="J225" i="11"/>
  <c r="J225" i="13" s="1"/>
  <c r="D227" i="8"/>
  <c r="D227" i="20"/>
  <c r="O69" i="5"/>
  <c r="N69" i="24" s="1"/>
  <c r="G103" i="11"/>
  <c r="G103" i="13" s="1"/>
  <c r="H108" i="11"/>
  <c r="H108" i="13" s="1"/>
  <c r="J290" i="19"/>
  <c r="J290" i="20"/>
  <c r="K292" i="19"/>
  <c r="K292" i="20"/>
  <c r="J246" i="11"/>
  <c r="J192" i="11" s="1"/>
  <c r="J224" i="11"/>
  <c r="J190" i="11" s="1"/>
  <c r="I227" i="8"/>
  <c r="I227" i="19"/>
  <c r="I227" i="20"/>
  <c r="D256" i="12"/>
  <c r="D193" i="12" s="1"/>
  <c r="D193" i="10"/>
  <c r="T224" i="7"/>
  <c r="T224" i="10" s="1"/>
  <c r="D12" i="5"/>
  <c r="L155" i="5"/>
  <c r="D193" i="8"/>
  <c r="D193" i="20"/>
  <c r="H58" i="11"/>
  <c r="H58" i="13" s="1"/>
  <c r="K287" i="19"/>
  <c r="K287" i="20"/>
  <c r="J117" i="11"/>
  <c r="J117" i="13" s="1"/>
  <c r="J128" i="11"/>
  <c r="J128" i="13" s="1"/>
  <c r="F162" i="20"/>
  <c r="F162" i="8"/>
  <c r="I224" i="12"/>
  <c r="I190" i="12" s="1"/>
  <c r="I190" i="10"/>
  <c r="I224" i="13"/>
  <c r="I190" i="13" s="1"/>
  <c r="L226" i="7"/>
  <c r="L226" i="10" s="1"/>
  <c r="L226" i="12" s="1"/>
  <c r="L226" i="22"/>
  <c r="D227" i="7"/>
  <c r="D227" i="10" s="1"/>
  <c r="D227" i="12" s="1"/>
  <c r="D227" i="22"/>
  <c r="D227" i="6"/>
  <c r="D227" i="23" s="1"/>
  <c r="L301" i="22"/>
  <c r="E19" i="20"/>
  <c r="E19" i="8"/>
  <c r="G47" i="11"/>
  <c r="G47" i="13" s="1"/>
  <c r="H101" i="11"/>
  <c r="H101" i="13" s="1"/>
  <c r="D275" i="20"/>
  <c r="D275" i="8"/>
  <c r="I283" i="5"/>
  <c r="I61" i="23"/>
  <c r="I261" i="23"/>
  <c r="I73" i="23"/>
  <c r="I78" i="23"/>
  <c r="I83" i="23"/>
  <c r="I244" i="23"/>
  <c r="I94" i="23"/>
  <c r="I99" i="23"/>
  <c r="I104" i="23"/>
  <c r="I111" i="23"/>
  <c r="Q274" i="22"/>
  <c r="Q292" i="22"/>
  <c r="I192" i="6"/>
  <c r="I192" i="23" s="1"/>
  <c r="I246" i="23"/>
  <c r="Y192" i="2"/>
  <c r="W192" i="24" s="1"/>
  <c r="Y246" i="7"/>
  <c r="Y246" i="10" s="1"/>
  <c r="Y246" i="5"/>
  <c r="I128" i="23"/>
  <c r="I136" i="23"/>
  <c r="Y212" i="7"/>
  <c r="Y212" i="10" s="1"/>
  <c r="Y212" i="12" s="1"/>
  <c r="Y215" i="7"/>
  <c r="Y215" i="10" s="1"/>
  <c r="Y215" i="12" s="1"/>
  <c r="Y219" i="7"/>
  <c r="Y219" i="10" s="1"/>
  <c r="Y218" i="7"/>
  <c r="Y218" i="10" s="1"/>
  <c r="Y218" i="12" s="1"/>
  <c r="I140" i="23"/>
  <c r="I144" i="23"/>
  <c r="I148" i="23"/>
  <c r="I153" i="23"/>
  <c r="I161" i="23"/>
  <c r="I163" i="23"/>
  <c r="Q301" i="22"/>
  <c r="I172" i="23"/>
  <c r="I177" i="23"/>
  <c r="I16" i="5"/>
  <c r="J199" i="5"/>
  <c r="K260" i="5"/>
  <c r="G113" i="5"/>
  <c r="O217" i="5"/>
  <c r="N217" i="24" s="1"/>
  <c r="H194" i="7"/>
  <c r="H217" i="5"/>
  <c r="M282" i="17"/>
  <c r="G243" i="11"/>
  <c r="G243" i="13" s="1"/>
  <c r="F260" i="7"/>
  <c r="F260" i="10" s="1"/>
  <c r="F260" i="12" s="1"/>
  <c r="F260" i="22"/>
  <c r="F260" i="6"/>
  <c r="N260" i="7"/>
  <c r="N260" i="10" s="1"/>
  <c r="N260" i="22"/>
  <c r="K230" i="11"/>
  <c r="K230" i="13" s="1"/>
  <c r="G188" i="2"/>
  <c r="G199" i="7"/>
  <c r="G199" i="10" s="1"/>
  <c r="G199" i="22"/>
  <c r="G199" i="6"/>
  <c r="O188" i="2"/>
  <c r="O188" i="7" s="1"/>
  <c r="O199" i="7"/>
  <c r="O199" i="10" s="1"/>
  <c r="O199" i="22"/>
  <c r="G32" i="5"/>
  <c r="P188" i="2"/>
  <c r="P199" i="7"/>
  <c r="P199" i="10" s="1"/>
  <c r="P199" i="22"/>
  <c r="P51" i="5"/>
  <c r="P65" i="5"/>
  <c r="E264" i="11"/>
  <c r="E264" i="13" s="1"/>
  <c r="I262" i="23"/>
  <c r="I230" i="23"/>
  <c r="E157" i="5"/>
  <c r="G157" i="24" s="1"/>
  <c r="AC157" i="24" s="1"/>
  <c r="H36" i="11"/>
  <c r="H36" i="13" s="1"/>
  <c r="H54" i="11"/>
  <c r="H54" i="13" s="1"/>
  <c r="H26" i="20"/>
  <c r="H26" i="8"/>
  <c r="J28" i="11"/>
  <c r="J28" i="13" s="1"/>
  <c r="I29" i="19"/>
  <c r="I29" i="20"/>
  <c r="I29" i="8"/>
  <c r="J270" i="11"/>
  <c r="J270" i="13" s="1"/>
  <c r="J73" i="11"/>
  <c r="J73" i="13" s="1"/>
  <c r="G76" i="11"/>
  <c r="G76" i="13" s="1"/>
  <c r="G82" i="11"/>
  <c r="G82" i="13" s="1"/>
  <c r="J89" i="11"/>
  <c r="J89" i="13" s="1"/>
  <c r="E99" i="11"/>
  <c r="E99" i="13" s="1"/>
  <c r="I103" i="11"/>
  <c r="I103" i="13" s="1"/>
  <c r="H192" i="8"/>
  <c r="H192" i="20"/>
  <c r="F252" i="8"/>
  <c r="F252" i="20"/>
  <c r="J127" i="11"/>
  <c r="J127" i="13" s="1"/>
  <c r="J297" i="19"/>
  <c r="J297" i="20"/>
  <c r="D144" i="11"/>
  <c r="D144" i="13" s="1"/>
  <c r="I148" i="11"/>
  <c r="I148" i="13" s="1"/>
  <c r="G177" i="11"/>
  <c r="G177" i="13" s="1"/>
  <c r="F7" i="23"/>
  <c r="N283" i="22"/>
  <c r="F28" i="23"/>
  <c r="F233" i="23"/>
  <c r="F191" i="6"/>
  <c r="F191" i="23" s="1"/>
  <c r="F38" i="23"/>
  <c r="F259" i="23"/>
  <c r="F45" i="23"/>
  <c r="J49" i="23"/>
  <c r="N267" i="22"/>
  <c r="F270" i="23"/>
  <c r="N270" i="22"/>
  <c r="F57" i="23"/>
  <c r="F203" i="7"/>
  <c r="F203" i="10" s="1"/>
  <c r="F203" i="12" s="1"/>
  <c r="F203" i="22"/>
  <c r="F203" i="6"/>
  <c r="F203" i="23" s="1"/>
  <c r="F206" i="7"/>
  <c r="F206" i="10" s="1"/>
  <c r="F206" i="12" s="1"/>
  <c r="F206" i="22"/>
  <c r="F206" i="6"/>
  <c r="F206" i="23" s="1"/>
  <c r="N204" i="7"/>
  <c r="N204" i="10" s="1"/>
  <c r="N204" i="12" s="1"/>
  <c r="N204" i="22"/>
  <c r="N202" i="7"/>
  <c r="N202" i="10" s="1"/>
  <c r="N202" i="12" s="1"/>
  <c r="N202" i="22"/>
  <c r="F62" i="23"/>
  <c r="F66" i="23"/>
  <c r="F70" i="23"/>
  <c r="F74" i="23"/>
  <c r="F78" i="23"/>
  <c r="F82" i="23"/>
  <c r="F86" i="23"/>
  <c r="F90" i="23"/>
  <c r="F93" i="23"/>
  <c r="F98" i="23"/>
  <c r="F103" i="23"/>
  <c r="N289" i="22"/>
  <c r="N290" i="22"/>
  <c r="N291" i="22"/>
  <c r="F117" i="23"/>
  <c r="F248" i="7"/>
  <c r="F248" i="10" s="1"/>
  <c r="F248" i="12" s="1"/>
  <c r="F248" i="22"/>
  <c r="F248" i="6"/>
  <c r="F248" i="23" s="1"/>
  <c r="V248" i="7"/>
  <c r="V248" i="10" s="1"/>
  <c r="V248" i="22"/>
  <c r="N252" i="7"/>
  <c r="N252" i="10" s="1"/>
  <c r="N252" i="22"/>
  <c r="F253" i="23"/>
  <c r="N253" i="22"/>
  <c r="F131" i="23"/>
  <c r="F134" i="22"/>
  <c r="F134" i="7"/>
  <c r="F134" i="10" s="1"/>
  <c r="F134" i="12" s="1"/>
  <c r="F134" i="6"/>
  <c r="F134" i="23" s="1"/>
  <c r="F189" i="2"/>
  <c r="F210" i="7"/>
  <c r="F210" i="10" s="1"/>
  <c r="F210" i="22"/>
  <c r="F210" i="6"/>
  <c r="F214" i="7"/>
  <c r="F214" i="10" s="1"/>
  <c r="F214" i="12" s="1"/>
  <c r="F214" i="22"/>
  <c r="F214" i="6"/>
  <c r="F214" i="23" s="1"/>
  <c r="N212" i="7"/>
  <c r="N212" i="10" s="1"/>
  <c r="N212" i="12" s="1"/>
  <c r="N212" i="22"/>
  <c r="N217" i="7"/>
  <c r="N217" i="10" s="1"/>
  <c r="N217" i="12" s="1"/>
  <c r="N217" i="22"/>
  <c r="F222" i="7"/>
  <c r="F222" i="10" s="1"/>
  <c r="F222" i="12" s="1"/>
  <c r="F222" i="22"/>
  <c r="F222" i="6"/>
  <c r="F222" i="23" s="1"/>
  <c r="N220" i="7"/>
  <c r="N220" i="10" s="1"/>
  <c r="N220" i="22"/>
  <c r="F140" i="23"/>
  <c r="F144" i="23"/>
  <c r="F148" i="23"/>
  <c r="F153" i="23"/>
  <c r="F224" i="12"/>
  <c r="F190" i="12" s="1"/>
  <c r="F190" i="10"/>
  <c r="F225" i="23"/>
  <c r="N225" i="22"/>
  <c r="N298" i="22"/>
  <c r="N299" i="22"/>
  <c r="N228" i="22"/>
  <c r="F162" i="22"/>
  <c r="F162" i="7"/>
  <c r="F162" i="10" s="1"/>
  <c r="F162" i="12" s="1"/>
  <c r="F162" i="6"/>
  <c r="F162" i="23" s="1"/>
  <c r="F167" i="23"/>
  <c r="F170" i="23"/>
  <c r="F175" i="23"/>
  <c r="F179" i="23"/>
  <c r="J9" i="5"/>
  <c r="J10" i="5"/>
  <c r="E24" i="20"/>
  <c r="E24" i="8"/>
  <c r="K26" i="20"/>
  <c r="K26" i="8"/>
  <c r="K26" i="19"/>
  <c r="I55" i="11"/>
  <c r="I55" i="13" s="1"/>
  <c r="G21" i="11"/>
  <c r="G21" i="13" s="1"/>
  <c r="F27" i="11"/>
  <c r="F27" i="13" s="1"/>
  <c r="K28" i="11"/>
  <c r="K28" i="13" s="1"/>
  <c r="J191" i="19"/>
  <c r="J191" i="20"/>
  <c r="J191" i="8"/>
  <c r="F36" i="11"/>
  <c r="F36" i="13" s="1"/>
  <c r="I39" i="11"/>
  <c r="I39" i="13" s="1"/>
  <c r="F44" i="11"/>
  <c r="F44" i="13" s="1"/>
  <c r="H46" i="11"/>
  <c r="H46" i="13" s="1"/>
  <c r="F77" i="11"/>
  <c r="F77" i="13" s="1"/>
  <c r="J84" i="11"/>
  <c r="J84" i="13" s="1"/>
  <c r="I91" i="19"/>
  <c r="I91" i="20"/>
  <c r="I91" i="8"/>
  <c r="G93" i="11"/>
  <c r="G93" i="13" s="1"/>
  <c r="J179" i="11"/>
  <c r="J179" i="13" s="1"/>
  <c r="O284" i="22"/>
  <c r="O256" i="7"/>
  <c r="O256" i="10" s="1"/>
  <c r="O193" i="2"/>
  <c r="P193" i="24" s="1"/>
  <c r="O256" i="22"/>
  <c r="O256" i="5"/>
  <c r="K233" i="23"/>
  <c r="K191" i="6"/>
  <c r="K191" i="23" s="1"/>
  <c r="K259" i="12"/>
  <c r="K259" i="13"/>
  <c r="K202" i="7"/>
  <c r="K202" i="10" s="1"/>
  <c r="K202" i="12" s="1"/>
  <c r="K202" i="22"/>
  <c r="K202" i="6"/>
  <c r="K202" i="23" s="1"/>
  <c r="K201" i="7"/>
  <c r="K201" i="10" s="1"/>
  <c r="K201" i="12" s="1"/>
  <c r="K201" i="22"/>
  <c r="K201" i="6"/>
  <c r="K201" i="23" s="1"/>
  <c r="K62" i="23"/>
  <c r="K66" i="23"/>
  <c r="K72" i="23"/>
  <c r="K76" i="23"/>
  <c r="K80" i="23"/>
  <c r="K84" i="23"/>
  <c r="K88" i="23"/>
  <c r="K92" i="23"/>
  <c r="K96" i="23"/>
  <c r="K102" i="23"/>
  <c r="K106" i="23"/>
  <c r="K107" i="22"/>
  <c r="K107" i="7"/>
  <c r="K107" i="10" s="1"/>
  <c r="K107" i="12" s="1"/>
  <c r="K107" i="6"/>
  <c r="K107" i="23" s="1"/>
  <c r="K274" i="23"/>
  <c r="K246" i="12"/>
  <c r="K192" i="12" s="1"/>
  <c r="K192" i="10"/>
  <c r="K246" i="13"/>
  <c r="K192" i="13" s="1"/>
  <c r="K252" i="7"/>
  <c r="K252" i="10" s="1"/>
  <c r="K252" i="12" s="1"/>
  <c r="K252" i="22"/>
  <c r="K252" i="6"/>
  <c r="K252" i="23" s="1"/>
  <c r="K253" i="23"/>
  <c r="K131" i="23"/>
  <c r="K135" i="23"/>
  <c r="K211" i="7"/>
  <c r="K211" i="10" s="1"/>
  <c r="K211" i="12" s="1"/>
  <c r="K211" i="22"/>
  <c r="K211" i="6"/>
  <c r="K211" i="23" s="1"/>
  <c r="K210" i="7"/>
  <c r="K210" i="10" s="1"/>
  <c r="K189" i="2"/>
  <c r="K210" i="22"/>
  <c r="K210" i="6"/>
  <c r="K209" i="7"/>
  <c r="K209" i="10" s="1"/>
  <c r="K209" i="12" s="1"/>
  <c r="K209" i="22"/>
  <c r="K209" i="6"/>
  <c r="K209" i="23" s="1"/>
  <c r="K220" i="7"/>
  <c r="K220" i="10" s="1"/>
  <c r="K220" i="12" s="1"/>
  <c r="K220" i="22"/>
  <c r="K220" i="6"/>
  <c r="K220" i="23" s="1"/>
  <c r="K218" i="7"/>
  <c r="K218" i="10" s="1"/>
  <c r="K218" i="12" s="1"/>
  <c r="K218" i="22"/>
  <c r="K218" i="6"/>
  <c r="K218" i="23" s="1"/>
  <c r="K263" i="23"/>
  <c r="K145" i="23"/>
  <c r="K149" i="23"/>
  <c r="K154" i="23"/>
  <c r="K226" i="7"/>
  <c r="K226" i="10" s="1"/>
  <c r="K226" i="12" s="1"/>
  <c r="K226" i="22"/>
  <c r="K226" i="6"/>
  <c r="K226" i="23" s="1"/>
  <c r="K227" i="7"/>
  <c r="K227" i="10" s="1"/>
  <c r="K227" i="12" s="1"/>
  <c r="K227" i="22"/>
  <c r="K227" i="6"/>
  <c r="K227" i="23" s="1"/>
  <c r="K160" i="23"/>
  <c r="K164" i="23"/>
  <c r="K173" i="23"/>
  <c r="K178" i="23"/>
  <c r="K182" i="23"/>
  <c r="O49" i="5"/>
  <c r="N49" i="24" s="1"/>
  <c r="J26" i="8"/>
  <c r="J26" i="11" s="1"/>
  <c r="J26" i="13" s="1"/>
  <c r="J26" i="19"/>
  <c r="J26" i="20"/>
  <c r="I46" i="11"/>
  <c r="I46" i="13" s="1"/>
  <c r="G54" i="11"/>
  <c r="G54" i="13" s="1"/>
  <c r="K58" i="11"/>
  <c r="K58" i="13" s="1"/>
  <c r="E64" i="11"/>
  <c r="E64" i="13" s="1"/>
  <c r="E72" i="11"/>
  <c r="E72" i="13" s="1"/>
  <c r="H75" i="11"/>
  <c r="H75" i="13" s="1"/>
  <c r="G77" i="11"/>
  <c r="G77" i="13" s="1"/>
  <c r="F79" i="11"/>
  <c r="F79" i="13" s="1"/>
  <c r="K80" i="11"/>
  <c r="K80" i="13" s="1"/>
  <c r="I90" i="11"/>
  <c r="I90" i="13" s="1"/>
  <c r="G92" i="11"/>
  <c r="G92" i="13" s="1"/>
  <c r="E94" i="11"/>
  <c r="E94" i="13" s="1"/>
  <c r="F228" i="11"/>
  <c r="F228" i="13" s="1"/>
  <c r="J163" i="11"/>
  <c r="J163" i="13" s="1"/>
  <c r="G164" i="11"/>
  <c r="G164" i="13" s="1"/>
  <c r="K176" i="11"/>
  <c r="K176" i="13" s="1"/>
  <c r="J178" i="11"/>
  <c r="J178" i="13" s="1"/>
  <c r="F182" i="11"/>
  <c r="F182" i="13" s="1"/>
  <c r="L283" i="22"/>
  <c r="D29" i="22"/>
  <c r="D29" i="7"/>
  <c r="D29" i="10" s="1"/>
  <c r="D29" i="12" s="1"/>
  <c r="D29" i="6"/>
  <c r="D29" i="23" s="1"/>
  <c r="P256" i="22"/>
  <c r="D31" i="23"/>
  <c r="D37" i="23"/>
  <c r="D41" i="23"/>
  <c r="L259" i="22"/>
  <c r="D43" i="23"/>
  <c r="D47" i="23"/>
  <c r="D267" i="12"/>
  <c r="D267" i="13"/>
  <c r="D55" i="23"/>
  <c r="D59" i="23"/>
  <c r="D206" i="7"/>
  <c r="D206" i="10" s="1"/>
  <c r="D206" i="12" s="1"/>
  <c r="D206" i="22"/>
  <c r="D206" i="6"/>
  <c r="D206" i="23" s="1"/>
  <c r="D200" i="7"/>
  <c r="D200" i="10" s="1"/>
  <c r="D200" i="12" s="1"/>
  <c r="D200" i="22"/>
  <c r="D200" i="6"/>
  <c r="L205" i="7"/>
  <c r="L205" i="10" s="1"/>
  <c r="L205" i="12" s="1"/>
  <c r="L205" i="22"/>
  <c r="T205" i="7"/>
  <c r="T205" i="10" s="1"/>
  <c r="T205" i="12" s="1"/>
  <c r="T205" i="22"/>
  <c r="T206" i="7"/>
  <c r="T206" i="10" s="1"/>
  <c r="T206" i="12" s="1"/>
  <c r="T206" i="22"/>
  <c r="D64" i="23"/>
  <c r="D67" i="23"/>
  <c r="D73" i="23"/>
  <c r="D80" i="23"/>
  <c r="D84" i="23"/>
  <c r="L288" i="22"/>
  <c r="D94" i="23"/>
  <c r="D99" i="23"/>
  <c r="D104" i="23"/>
  <c r="D107" i="7"/>
  <c r="D107" i="10" s="1"/>
  <c r="D107" i="12" s="1"/>
  <c r="D107" i="22"/>
  <c r="D107" i="6"/>
  <c r="D107" i="23" s="1"/>
  <c r="L290" i="22"/>
  <c r="L291" i="22"/>
  <c r="L275" i="7"/>
  <c r="L275" i="10" s="1"/>
  <c r="L275" i="12" s="1"/>
  <c r="L275" i="22"/>
  <c r="D116" i="23"/>
  <c r="D246" i="12"/>
  <c r="D192" i="12" s="1"/>
  <c r="D192" i="10"/>
  <c r="D246" i="13"/>
  <c r="D192" i="13" s="1"/>
  <c r="L248" i="7"/>
  <c r="L248" i="10" s="1"/>
  <c r="L248" i="12" s="1"/>
  <c r="L248" i="22"/>
  <c r="D249" i="23"/>
  <c r="L249" i="22"/>
  <c r="L294" i="22"/>
  <c r="D127" i="23"/>
  <c r="D214" i="7"/>
  <c r="D214" i="10" s="1"/>
  <c r="D214" i="12" s="1"/>
  <c r="D214" i="22"/>
  <c r="D214" i="6"/>
  <c r="D214" i="23" s="1"/>
  <c r="D212" i="7"/>
  <c r="D212" i="10" s="1"/>
  <c r="D212" i="12" s="1"/>
  <c r="D212" i="22"/>
  <c r="D212" i="6"/>
  <c r="D212" i="23" s="1"/>
  <c r="D209" i="7"/>
  <c r="D209" i="10" s="1"/>
  <c r="D209" i="12" s="1"/>
  <c r="D209" i="22"/>
  <c r="D209" i="6"/>
  <c r="D209" i="23" s="1"/>
  <c r="L214" i="7"/>
  <c r="L214" i="10" s="1"/>
  <c r="L214" i="12" s="1"/>
  <c r="L214" i="22"/>
  <c r="L215" i="7"/>
  <c r="L215" i="10" s="1"/>
  <c r="L215" i="12" s="1"/>
  <c r="L215" i="22"/>
  <c r="D221" i="7"/>
  <c r="D221" i="10" s="1"/>
  <c r="D221" i="12" s="1"/>
  <c r="D221" i="22"/>
  <c r="D221" i="6"/>
  <c r="D221" i="23" s="1"/>
  <c r="L219" i="7"/>
  <c r="L219" i="10" s="1"/>
  <c r="L219" i="12" s="1"/>
  <c r="L219" i="22"/>
  <c r="L218" i="7"/>
  <c r="L218" i="10" s="1"/>
  <c r="L218" i="12" s="1"/>
  <c r="L218" i="22"/>
  <c r="D164" i="23"/>
  <c r="D171" i="23"/>
  <c r="D179" i="23"/>
  <c r="K29" i="8"/>
  <c r="K29" i="19"/>
  <c r="K29" i="20"/>
  <c r="D29" i="8"/>
  <c r="D29" i="20"/>
  <c r="F76" i="11"/>
  <c r="F76" i="13" s="1"/>
  <c r="J291" i="19"/>
  <c r="J291" i="20"/>
  <c r="H247" i="11"/>
  <c r="H247" i="13" s="1"/>
  <c r="J249" i="11"/>
  <c r="J249" i="13" s="1"/>
  <c r="F227" i="20"/>
  <c r="F227" i="8"/>
  <c r="K168" i="11"/>
  <c r="K168" i="13" s="1"/>
  <c r="G173" i="11"/>
  <c r="G173" i="13" s="1"/>
  <c r="K175" i="11"/>
  <c r="K175" i="13" s="1"/>
  <c r="I7" i="23"/>
  <c r="I22" i="23"/>
  <c r="I25" i="23"/>
  <c r="E26" i="22"/>
  <c r="E26" i="7"/>
  <c r="E26" i="10" s="1"/>
  <c r="E26" i="12" s="1"/>
  <c r="E26" i="6"/>
  <c r="Q286" i="22"/>
  <c r="I193" i="10"/>
  <c r="I256" i="12"/>
  <c r="I193" i="12" s="1"/>
  <c r="I191" i="7"/>
  <c r="I191" i="22"/>
  <c r="I38" i="23"/>
  <c r="Q267" i="22"/>
  <c r="I56" i="23"/>
  <c r="I203" i="7"/>
  <c r="I203" i="10" s="1"/>
  <c r="I203" i="12" s="1"/>
  <c r="I203" i="22"/>
  <c r="I203" i="6"/>
  <c r="I203" i="23" s="1"/>
  <c r="I200" i="7"/>
  <c r="I200" i="10" s="1"/>
  <c r="I200" i="12" s="1"/>
  <c r="I200" i="22"/>
  <c r="I200" i="6"/>
  <c r="I200" i="23" s="1"/>
  <c r="Q202" i="7"/>
  <c r="Q202" i="10" s="1"/>
  <c r="Q202" i="12" s="1"/>
  <c r="Q202" i="22"/>
  <c r="I67" i="23"/>
  <c r="Q288" i="22"/>
  <c r="Q289" i="22"/>
  <c r="I110" i="22"/>
  <c r="I110" i="7"/>
  <c r="I110" i="10" s="1"/>
  <c r="I110" i="12" s="1"/>
  <c r="I110" i="6"/>
  <c r="I110" i="23" s="1"/>
  <c r="I274" i="23"/>
  <c r="Q192" i="2"/>
  <c r="Q246" i="7"/>
  <c r="Q246" i="10" s="1"/>
  <c r="Q246" i="22"/>
  <c r="Q246" i="5"/>
  <c r="Q192" i="5" s="1"/>
  <c r="I248" i="7"/>
  <c r="I248" i="10" s="1"/>
  <c r="I248" i="12" s="1"/>
  <c r="I248" i="22"/>
  <c r="I248" i="6"/>
  <c r="I248" i="23" s="1"/>
  <c r="Q252" i="7"/>
  <c r="Q252" i="10" s="1"/>
  <c r="Q252" i="22"/>
  <c r="I214" i="7"/>
  <c r="I214" i="10" s="1"/>
  <c r="I214" i="12" s="1"/>
  <c r="I214" i="22"/>
  <c r="I214" i="6"/>
  <c r="I214" i="23" s="1"/>
  <c r="I211" i="7"/>
  <c r="I211" i="10" s="1"/>
  <c r="I211" i="12" s="1"/>
  <c r="I211" i="22"/>
  <c r="I211" i="6"/>
  <c r="I211" i="23" s="1"/>
  <c r="I209" i="7"/>
  <c r="I209" i="10" s="1"/>
  <c r="I209" i="12" s="1"/>
  <c r="I209" i="22"/>
  <c r="I209" i="6"/>
  <c r="I209" i="23" s="1"/>
  <c r="Q211" i="7"/>
  <c r="Q211" i="10" s="1"/>
  <c r="Q211" i="22"/>
  <c r="Q216" i="7"/>
  <c r="Q216" i="10" s="1"/>
  <c r="Q216" i="12" s="1"/>
  <c r="Q216" i="22"/>
  <c r="I220" i="7"/>
  <c r="I220" i="10" s="1"/>
  <c r="I220" i="12" s="1"/>
  <c r="I220" i="22"/>
  <c r="I220" i="6"/>
  <c r="I220" i="23" s="1"/>
  <c r="Q220" i="7"/>
  <c r="Q220" i="10" s="1"/>
  <c r="Q220" i="22"/>
  <c r="Q218" i="7"/>
  <c r="Q218" i="10" s="1"/>
  <c r="Q218" i="12" s="1"/>
  <c r="Q218" i="22"/>
  <c r="Q225" i="22"/>
  <c r="Q298" i="22"/>
  <c r="Q228" i="22"/>
  <c r="I168" i="23"/>
  <c r="I170" i="23"/>
  <c r="Q277" i="22"/>
  <c r="I181" i="23"/>
  <c r="Q49" i="5"/>
  <c r="J201" i="5"/>
  <c r="K227" i="5"/>
  <c r="D271" i="5"/>
  <c r="D195" i="5" s="1"/>
  <c r="D107" i="5"/>
  <c r="P209" i="5"/>
  <c r="M214" i="5"/>
  <c r="J264" i="11"/>
  <c r="J264" i="13" s="1"/>
  <c r="F254" i="23"/>
  <c r="F264" i="23"/>
  <c r="D231" i="11"/>
  <c r="D231" i="13" s="1"/>
  <c r="K264" i="11"/>
  <c r="K264" i="13" s="1"/>
  <c r="G207" i="23"/>
  <c r="G231" i="23"/>
  <c r="G53" i="5"/>
  <c r="G60" i="5"/>
  <c r="G14" i="5"/>
  <c r="D254" i="23"/>
  <c r="D264" i="23"/>
  <c r="D50" i="5"/>
  <c r="D60" i="5"/>
  <c r="D125" i="5"/>
  <c r="P156" i="5"/>
  <c r="M188" i="2"/>
  <c r="M188" i="22" s="1"/>
  <c r="M199" i="7"/>
  <c r="M199" i="10" s="1"/>
  <c r="M199" i="22"/>
  <c r="I65" i="5"/>
  <c r="I174" i="5"/>
  <c r="D37" i="11"/>
  <c r="D37" i="13" s="1"/>
  <c r="G44" i="11"/>
  <c r="G44" i="13" s="1"/>
  <c r="G268" i="11"/>
  <c r="G268" i="13" s="1"/>
  <c r="E73" i="11"/>
  <c r="E73" i="13" s="1"/>
  <c r="E36" i="11"/>
  <c r="E36" i="13" s="1"/>
  <c r="K38" i="11"/>
  <c r="K38" i="13" s="1"/>
  <c r="I40" i="11"/>
  <c r="I40" i="13" s="1"/>
  <c r="D43" i="11"/>
  <c r="D43" i="13" s="1"/>
  <c r="F45" i="11"/>
  <c r="F45" i="13" s="1"/>
  <c r="D160" i="11"/>
  <c r="D160" i="13" s="1"/>
  <c r="G165" i="11"/>
  <c r="G165" i="13" s="1"/>
  <c r="K167" i="11"/>
  <c r="K167" i="13" s="1"/>
  <c r="I169" i="20"/>
  <c r="I169" i="8"/>
  <c r="I169" i="19"/>
  <c r="H6" i="11"/>
  <c r="H6" i="13" s="1"/>
  <c r="J23" i="11"/>
  <c r="J23" i="13" s="1"/>
  <c r="F233" i="11"/>
  <c r="H64" i="11"/>
  <c r="H64" i="13" s="1"/>
  <c r="G67" i="11"/>
  <c r="G67" i="13" s="1"/>
  <c r="H102" i="11"/>
  <c r="H102" i="13" s="1"/>
  <c r="H273" i="11"/>
  <c r="H273" i="13" s="1"/>
  <c r="J111" i="11"/>
  <c r="J111" i="13" s="1"/>
  <c r="J247" i="11"/>
  <c r="J247" i="13" s="1"/>
  <c r="D249" i="11"/>
  <c r="D249" i="13" s="1"/>
  <c r="D132" i="11"/>
  <c r="D132" i="13" s="1"/>
  <c r="D276" i="11"/>
  <c r="D276" i="13" s="1"/>
  <c r="F263" i="11"/>
  <c r="F263" i="13" s="1"/>
  <c r="D147" i="11"/>
  <c r="D147" i="13" s="1"/>
  <c r="I152" i="11"/>
  <c r="I152" i="13" s="1"/>
  <c r="K298" i="19"/>
  <c r="K298" i="20"/>
  <c r="I160" i="11"/>
  <c r="I160" i="13" s="1"/>
  <c r="I163" i="11"/>
  <c r="I163" i="13" s="1"/>
  <c r="H172" i="11"/>
  <c r="H172" i="13" s="1"/>
  <c r="I173" i="11"/>
  <c r="I173" i="13" s="1"/>
  <c r="G24" i="22"/>
  <c r="G24" i="7"/>
  <c r="G24" i="10" s="1"/>
  <c r="G24" i="12" s="1"/>
  <c r="G24" i="6"/>
  <c r="G24" i="23" s="1"/>
  <c r="G26" i="22"/>
  <c r="G26" i="7"/>
  <c r="G26" i="10" s="1"/>
  <c r="G26" i="12" s="1"/>
  <c r="G26" i="6"/>
  <c r="G26" i="23" s="1"/>
  <c r="G193" i="7"/>
  <c r="G193" i="22"/>
  <c r="K256" i="12"/>
  <c r="K193" i="12" s="1"/>
  <c r="K193" i="10"/>
  <c r="K256" i="13"/>
  <c r="G35" i="23"/>
  <c r="K69" i="22"/>
  <c r="K69" i="7"/>
  <c r="K69" i="10" s="1"/>
  <c r="K69" i="12" s="1"/>
  <c r="K69" i="6"/>
  <c r="K69" i="23" s="1"/>
  <c r="G250" i="23"/>
  <c r="K99" i="11"/>
  <c r="K99" i="13" s="1"/>
  <c r="J106" i="11"/>
  <c r="J106" i="13" s="1"/>
  <c r="D108" i="11"/>
  <c r="D108" i="13" s="1"/>
  <c r="I113" i="19"/>
  <c r="I113" i="20"/>
  <c r="I113" i="8"/>
  <c r="F192" i="8"/>
  <c r="F192" i="20"/>
  <c r="D252" i="8"/>
  <c r="D252" i="20"/>
  <c r="K126" i="11"/>
  <c r="K126" i="13" s="1"/>
  <c r="I128" i="11"/>
  <c r="I128" i="13" s="1"/>
  <c r="G133" i="11"/>
  <c r="G133" i="13" s="1"/>
  <c r="F144" i="11"/>
  <c r="F144" i="13" s="1"/>
  <c r="D149" i="11"/>
  <c r="D149" i="13" s="1"/>
  <c r="F152" i="11"/>
  <c r="F152" i="13" s="1"/>
  <c r="K153" i="11"/>
  <c r="K153" i="13" s="1"/>
  <c r="D171" i="11"/>
  <c r="D171" i="13" s="1"/>
  <c r="L285" i="22"/>
  <c r="H256" i="12"/>
  <c r="H193" i="10"/>
  <c r="H269" i="23"/>
  <c r="H69" i="22"/>
  <c r="H69" i="7"/>
  <c r="H69" i="10" s="1"/>
  <c r="H69" i="12" s="1"/>
  <c r="H69" i="6"/>
  <c r="H69" i="23" s="1"/>
  <c r="H190" i="6"/>
  <c r="H190" i="23" s="1"/>
  <c r="H224" i="23"/>
  <c r="L190" i="2"/>
  <c r="L190" i="22" s="1"/>
  <c r="L224" i="7"/>
  <c r="L224" i="10" s="1"/>
  <c r="L224" i="22"/>
  <c r="F19" i="8"/>
  <c r="F19" i="20"/>
  <c r="K22" i="11"/>
  <c r="K22" i="13" s="1"/>
  <c r="H77" i="11"/>
  <c r="H77" i="13" s="1"/>
  <c r="G79" i="11"/>
  <c r="G79" i="13" s="1"/>
  <c r="J86" i="11"/>
  <c r="J86" i="13" s="1"/>
  <c r="E89" i="11"/>
  <c r="E89" i="13" s="1"/>
  <c r="G95" i="11"/>
  <c r="G95" i="13" s="1"/>
  <c r="D251" i="11"/>
  <c r="D251" i="13" s="1"/>
  <c r="I134" i="19"/>
  <c r="I134" i="20"/>
  <c r="I134" i="8"/>
  <c r="G136" i="11"/>
  <c r="G136" i="13" s="1"/>
  <c r="J143" i="11"/>
  <c r="J143" i="13" s="1"/>
  <c r="G224" i="11"/>
  <c r="G190" i="11" s="1"/>
  <c r="G228" i="11"/>
  <c r="G228" i="13" s="1"/>
  <c r="D169" i="20"/>
  <c r="D169" i="8"/>
  <c r="H277" i="11"/>
  <c r="H277" i="13" s="1"/>
  <c r="I180" i="11"/>
  <c r="I180" i="13" s="1"/>
  <c r="E190" i="7"/>
  <c r="E190" i="22"/>
  <c r="E26" i="5"/>
  <c r="G26" i="24" s="1"/>
  <c r="AC26" i="24" s="1"/>
  <c r="M30" i="5"/>
  <c r="H145" i="23"/>
  <c r="H149" i="23"/>
  <c r="H154" i="23"/>
  <c r="P300" i="22"/>
  <c r="H167" i="23"/>
  <c r="H180" i="23"/>
  <c r="H193" i="20"/>
  <c r="H193" i="8"/>
  <c r="H23" i="11"/>
  <c r="H23" i="13" s="1"/>
  <c r="D58" i="11"/>
  <c r="D58" i="13" s="1"/>
  <c r="F78" i="11"/>
  <c r="F78" i="13" s="1"/>
  <c r="G83" i="11"/>
  <c r="G83" i="13" s="1"/>
  <c r="F86" i="11"/>
  <c r="F86" i="13" s="1"/>
  <c r="K244" i="11"/>
  <c r="K244" i="13" s="1"/>
  <c r="F132" i="11"/>
  <c r="F132" i="13" s="1"/>
  <c r="J300" i="19"/>
  <c r="J300" i="20"/>
  <c r="F165" i="11"/>
  <c r="F165" i="13" s="1"/>
  <c r="E301" i="23"/>
  <c r="E299" i="23"/>
  <c r="E293" i="23"/>
  <c r="E291" i="23"/>
  <c r="E289" i="23"/>
  <c r="E287" i="23"/>
  <c r="E294" i="23"/>
  <c r="E288" i="23"/>
  <c r="E286" i="23"/>
  <c r="E284" i="23"/>
  <c r="E296" i="23"/>
  <c r="E290" i="23"/>
  <c r="E285" i="23"/>
  <c r="E292" i="23"/>
  <c r="E300" i="23"/>
  <c r="E6" i="23"/>
  <c r="E17" i="23"/>
  <c r="E18" i="23"/>
  <c r="E242" i="23"/>
  <c r="E237" i="23"/>
  <c r="E241" i="23"/>
  <c r="E236" i="23"/>
  <c r="E240" i="23"/>
  <c r="E235" i="23"/>
  <c r="E265" i="23"/>
  <c r="E238" i="23"/>
  <c r="E234" i="23"/>
  <c r="E129" i="23"/>
  <c r="Q284" i="22"/>
  <c r="M286" i="22"/>
  <c r="E233" i="12"/>
  <c r="E191" i="10"/>
  <c r="E233" i="13"/>
  <c r="E40" i="23"/>
  <c r="M267" i="22"/>
  <c r="E56" i="23"/>
  <c r="E201" i="7"/>
  <c r="E201" i="10" s="1"/>
  <c r="E201" i="12" s="1"/>
  <c r="E201" i="22"/>
  <c r="E201" i="6"/>
  <c r="E200" i="7"/>
  <c r="E200" i="10" s="1"/>
  <c r="E200" i="12" s="1"/>
  <c r="E200" i="22"/>
  <c r="E200" i="6"/>
  <c r="M204" i="7"/>
  <c r="M204" i="10" s="1"/>
  <c r="M204" i="12" s="1"/>
  <c r="M204" i="22"/>
  <c r="E61" i="23"/>
  <c r="M261" i="22"/>
  <c r="M288" i="22"/>
  <c r="E103" i="23"/>
  <c r="E273" i="23"/>
  <c r="E111" i="23"/>
  <c r="M275" i="7"/>
  <c r="M275" i="10" s="1"/>
  <c r="M275" i="22"/>
  <c r="E192" i="7"/>
  <c r="E192" i="22"/>
  <c r="E249" i="23"/>
  <c r="E253" i="23"/>
  <c r="E131" i="23"/>
  <c r="E142" i="23"/>
  <c r="E146" i="23"/>
  <c r="E151" i="23"/>
  <c r="Q190" i="2"/>
  <c r="Q224" i="7"/>
  <c r="Q224" i="10" s="1"/>
  <c r="Q224" i="22"/>
  <c r="E164" i="23"/>
  <c r="E171" i="23"/>
  <c r="E176" i="23"/>
  <c r="E180" i="23"/>
  <c r="I166" i="8"/>
  <c r="I166" i="19"/>
  <c r="I166" i="20"/>
  <c r="L26" i="22"/>
  <c r="L26" i="7"/>
  <c r="L26" i="10" s="1"/>
  <c r="L26" i="12" s="1"/>
  <c r="H11" i="22"/>
  <c r="H11" i="7"/>
  <c r="H11" i="10" s="1"/>
  <c r="H11" i="12" s="1"/>
  <c r="H11" i="6"/>
  <c r="H11" i="23" s="1"/>
  <c r="K8" i="19"/>
  <c r="K8" i="20"/>
  <c r="K8" i="8"/>
  <c r="E15" i="22"/>
  <c r="E15" i="7"/>
  <c r="E15" i="10" s="1"/>
  <c r="E15" i="12" s="1"/>
  <c r="E15" i="6"/>
  <c r="M25" i="7"/>
  <c r="M25" i="10" s="1"/>
  <c r="M25" i="12" s="1"/>
  <c r="M25" i="22"/>
  <c r="M25" i="5"/>
  <c r="M46" i="22"/>
  <c r="M46" i="7"/>
  <c r="M46" i="10" s="1"/>
  <c r="M46" i="12" s="1"/>
  <c r="M46" i="5"/>
  <c r="I12" i="22"/>
  <c r="I12" i="7"/>
  <c r="I12" i="10" s="1"/>
  <c r="I12" i="12" s="1"/>
  <c r="I12" i="6"/>
  <c r="I12" i="23" s="1"/>
  <c r="H15" i="8"/>
  <c r="H15" i="20"/>
  <c r="J13" i="8"/>
  <c r="J13" i="19"/>
  <c r="J13" i="20"/>
  <c r="D150" i="8"/>
  <c r="D150" i="20"/>
  <c r="N24" i="7"/>
  <c r="N24" i="10" s="1"/>
  <c r="N24" i="12" s="1"/>
  <c r="N24" i="22"/>
  <c r="F12" i="22"/>
  <c r="F12" i="7"/>
  <c r="F12" i="10" s="1"/>
  <c r="F12" i="12" s="1"/>
  <c r="F12" i="6"/>
  <c r="F12" i="23" s="1"/>
  <c r="J295" i="22"/>
  <c r="J166" i="22"/>
  <c r="J166" i="7"/>
  <c r="J166" i="10" s="1"/>
  <c r="J166" i="12" s="1"/>
  <c r="J166" i="6"/>
  <c r="J166" i="23" s="1"/>
  <c r="J166" i="5"/>
  <c r="D34" i="8"/>
  <c r="D34" i="20"/>
  <c r="O28" i="7"/>
  <c r="O28" i="10" s="1"/>
  <c r="O28" i="12" s="1"/>
  <c r="O28" i="22"/>
  <c r="O28" i="5"/>
  <c r="N28" i="24" s="1"/>
  <c r="O29" i="22"/>
  <c r="O29" i="7"/>
  <c r="O29" i="10" s="1"/>
  <c r="O29" i="12" s="1"/>
  <c r="R24" i="7"/>
  <c r="R24" i="10" s="1"/>
  <c r="R24" i="12" s="1"/>
  <c r="R24" i="22"/>
  <c r="U24" i="7"/>
  <c r="U24" i="10" s="1"/>
  <c r="U24" i="12" s="1"/>
  <c r="X149" i="22"/>
  <c r="X149" i="7"/>
  <c r="X149" i="10" s="1"/>
  <c r="X149" i="12" s="1"/>
  <c r="X149" i="5"/>
  <c r="X156" i="22"/>
  <c r="X156" i="7"/>
  <c r="X156" i="10" s="1"/>
  <c r="X156" i="12" s="1"/>
  <c r="X162" i="22"/>
  <c r="X162" i="7"/>
  <c r="X162" i="10" s="1"/>
  <c r="X162" i="12" s="1"/>
  <c r="X172" i="22"/>
  <c r="X172" i="7"/>
  <c r="X172" i="10" s="1"/>
  <c r="X172" i="12" s="1"/>
  <c r="X172" i="5"/>
  <c r="X178" i="22"/>
  <c r="X178" i="7"/>
  <c r="X178" i="10" s="1"/>
  <c r="X178" i="12" s="1"/>
  <c r="X178" i="5"/>
  <c r="U56" i="7"/>
  <c r="U56" i="10" s="1"/>
  <c r="U56" i="12" s="1"/>
  <c r="U56" i="5"/>
  <c r="U62" i="7"/>
  <c r="U62" i="10" s="1"/>
  <c r="U62" i="12" s="1"/>
  <c r="U62" i="5"/>
  <c r="U66" i="7"/>
  <c r="U66" i="10" s="1"/>
  <c r="U66" i="12" s="1"/>
  <c r="U66" i="5"/>
  <c r="U68" i="7"/>
  <c r="U68" i="10" s="1"/>
  <c r="U68" i="12" s="1"/>
  <c r="U68" i="5"/>
  <c r="U74" i="7"/>
  <c r="U74" i="10" s="1"/>
  <c r="U74" i="12" s="1"/>
  <c r="U74" i="5"/>
  <c r="U81" i="7"/>
  <c r="U81" i="10" s="1"/>
  <c r="U81" i="12" s="1"/>
  <c r="U81" i="5"/>
  <c r="U87" i="7"/>
  <c r="U87" i="10" s="1"/>
  <c r="U87" i="12" s="1"/>
  <c r="U93" i="7"/>
  <c r="U93" i="10" s="1"/>
  <c r="U93" i="12" s="1"/>
  <c r="U93" i="5"/>
  <c r="U103" i="7"/>
  <c r="U103" i="10" s="1"/>
  <c r="U103" i="12" s="1"/>
  <c r="U103" i="5"/>
  <c r="U109" i="7"/>
  <c r="U109" i="10" s="1"/>
  <c r="U109" i="12" s="1"/>
  <c r="U115" i="7"/>
  <c r="U115" i="10" s="1"/>
  <c r="U115" i="12" s="1"/>
  <c r="U117" i="7"/>
  <c r="U117" i="10" s="1"/>
  <c r="U117" i="12" s="1"/>
  <c r="U117" i="5"/>
  <c r="U122" i="7"/>
  <c r="U122" i="10" s="1"/>
  <c r="U122" i="12" s="1"/>
  <c r="U132" i="7"/>
  <c r="U132" i="10" s="1"/>
  <c r="U132" i="12" s="1"/>
  <c r="U132" i="5"/>
  <c r="U138" i="7"/>
  <c r="U138" i="10" s="1"/>
  <c r="U138" i="12" s="1"/>
  <c r="U146" i="7"/>
  <c r="U146" i="10" s="1"/>
  <c r="U146" i="12" s="1"/>
  <c r="U146" i="5"/>
  <c r="U152" i="7"/>
  <c r="U152" i="10" s="1"/>
  <c r="U152" i="12" s="1"/>
  <c r="U152" i="5"/>
  <c r="U157" i="7"/>
  <c r="U157" i="10" s="1"/>
  <c r="U157" i="12" s="1"/>
  <c r="U167" i="7"/>
  <c r="U167" i="10" s="1"/>
  <c r="U167" i="12" s="1"/>
  <c r="U167" i="5"/>
  <c r="U175" i="7"/>
  <c r="U175" i="10" s="1"/>
  <c r="U175" i="12" s="1"/>
  <c r="U175" i="5"/>
  <c r="U181" i="7"/>
  <c r="U181" i="10" s="1"/>
  <c r="U181" i="12" s="1"/>
  <c r="U181" i="5"/>
  <c r="R21" i="22"/>
  <c r="R21" i="7"/>
  <c r="R21" i="10" s="1"/>
  <c r="R21" i="12" s="1"/>
  <c r="R21" i="5"/>
  <c r="R37" i="7"/>
  <c r="R37" i="10" s="1"/>
  <c r="R37" i="12" s="1"/>
  <c r="R37" i="22"/>
  <c r="R37" i="5"/>
  <c r="R39" i="22"/>
  <c r="R39" i="7"/>
  <c r="R39" i="10" s="1"/>
  <c r="R39" i="12" s="1"/>
  <c r="R39" i="5"/>
  <c r="R41" i="22"/>
  <c r="R41" i="7"/>
  <c r="R41" i="10" s="1"/>
  <c r="R41" i="12" s="1"/>
  <c r="R41" i="5"/>
  <c r="R47" i="22"/>
  <c r="R47" i="7"/>
  <c r="R47" i="10" s="1"/>
  <c r="R47" i="12" s="1"/>
  <c r="R47" i="5"/>
  <c r="R50" i="22"/>
  <c r="R50" i="7"/>
  <c r="R50" i="10" s="1"/>
  <c r="R50" i="12" s="1"/>
  <c r="R54" i="22"/>
  <c r="R54" i="7"/>
  <c r="R54" i="10" s="1"/>
  <c r="R54" i="12" s="1"/>
  <c r="R54" i="5"/>
  <c r="R56" i="7"/>
  <c r="R56" i="10" s="1"/>
  <c r="R56" i="12" s="1"/>
  <c r="R56" i="22"/>
  <c r="R56" i="5"/>
  <c r="R58" i="22"/>
  <c r="R58" i="7"/>
  <c r="R58" i="10" s="1"/>
  <c r="R58" i="12" s="1"/>
  <c r="R58" i="5"/>
  <c r="R60" i="7"/>
  <c r="R60" i="10" s="1"/>
  <c r="R60" i="12" s="1"/>
  <c r="R60" i="22"/>
  <c r="R62" i="22"/>
  <c r="R62" i="7"/>
  <c r="R62" i="10" s="1"/>
  <c r="R62" i="12" s="1"/>
  <c r="R62" i="5"/>
  <c r="R64" i="22"/>
  <c r="R64" i="7"/>
  <c r="R64" i="10" s="1"/>
  <c r="R64" i="12" s="1"/>
  <c r="R64" i="5"/>
  <c r="R66" i="22"/>
  <c r="R66" i="7"/>
  <c r="R66" i="10" s="1"/>
  <c r="R66" i="12" s="1"/>
  <c r="R66" i="5"/>
  <c r="R68" i="7"/>
  <c r="R68" i="10" s="1"/>
  <c r="R68" i="12" s="1"/>
  <c r="R68" i="22"/>
  <c r="R68" i="5"/>
  <c r="R70" i="22"/>
  <c r="R70" i="7"/>
  <c r="R70" i="10" s="1"/>
  <c r="R70" i="12" s="1"/>
  <c r="R70" i="5"/>
  <c r="R72" i="7"/>
  <c r="R72" i="10" s="1"/>
  <c r="R72" i="12" s="1"/>
  <c r="R72" i="22"/>
  <c r="R72" i="5"/>
  <c r="R74" i="22"/>
  <c r="R74" i="7"/>
  <c r="R74" i="10" s="1"/>
  <c r="R74" i="12" s="1"/>
  <c r="R74" i="5"/>
  <c r="R76" i="7"/>
  <c r="R76" i="10" s="1"/>
  <c r="R76" i="12" s="1"/>
  <c r="R76" i="22"/>
  <c r="R76" i="5"/>
  <c r="R77" i="22"/>
  <c r="R77" i="7"/>
  <c r="R77" i="10" s="1"/>
  <c r="R77" i="12" s="1"/>
  <c r="R77" i="5"/>
  <c r="R79" i="22"/>
  <c r="R79" i="7"/>
  <c r="R79" i="10" s="1"/>
  <c r="R79" i="12" s="1"/>
  <c r="R79" i="5"/>
  <c r="R81" i="22"/>
  <c r="R81" i="7"/>
  <c r="R81" i="10" s="1"/>
  <c r="R81" i="12" s="1"/>
  <c r="R81" i="5"/>
  <c r="R83" i="7"/>
  <c r="R83" i="10" s="1"/>
  <c r="R83" i="12" s="1"/>
  <c r="R83" i="22"/>
  <c r="R83" i="5"/>
  <c r="R85" i="22"/>
  <c r="R85" i="7"/>
  <c r="R85" i="10" s="1"/>
  <c r="R85" i="12" s="1"/>
  <c r="R85" i="5"/>
  <c r="R87" i="7"/>
  <c r="R87" i="10" s="1"/>
  <c r="R87" i="12" s="1"/>
  <c r="R87" i="22"/>
  <c r="R89" i="22"/>
  <c r="R89" i="7"/>
  <c r="R89" i="10" s="1"/>
  <c r="R89" i="12" s="1"/>
  <c r="R89" i="5"/>
  <c r="R91" i="22"/>
  <c r="R91" i="7"/>
  <c r="R91" i="10" s="1"/>
  <c r="R91" i="12" s="1"/>
  <c r="R93" i="22"/>
  <c r="R93" i="7"/>
  <c r="R93" i="10" s="1"/>
  <c r="R93" i="12" s="1"/>
  <c r="R93" i="5"/>
  <c r="R95" i="7"/>
  <c r="R95" i="10" s="1"/>
  <c r="R95" i="12" s="1"/>
  <c r="R95" i="22"/>
  <c r="R95" i="5"/>
  <c r="R101" i="22"/>
  <c r="R101" i="7"/>
  <c r="R101" i="10" s="1"/>
  <c r="R101" i="12" s="1"/>
  <c r="R101" i="5"/>
  <c r="R103" i="7"/>
  <c r="R103" i="10" s="1"/>
  <c r="R103" i="12" s="1"/>
  <c r="R103" i="22"/>
  <c r="R103" i="5"/>
  <c r="R105" i="22"/>
  <c r="R105" i="7"/>
  <c r="R105" i="10" s="1"/>
  <c r="R105" i="12" s="1"/>
  <c r="R105" i="5"/>
  <c r="R107" i="7"/>
  <c r="R107" i="10" s="1"/>
  <c r="R107" i="12" s="1"/>
  <c r="R107" i="22"/>
  <c r="R109" i="22"/>
  <c r="R109" i="7"/>
  <c r="R109" i="10" s="1"/>
  <c r="R109" i="12" s="1"/>
  <c r="R111" i="22"/>
  <c r="R111" i="7"/>
  <c r="R111" i="10" s="1"/>
  <c r="R111" i="12" s="1"/>
  <c r="R111" i="5"/>
  <c r="R113" i="22"/>
  <c r="R113" i="7"/>
  <c r="R113" i="10" s="1"/>
  <c r="R113" i="12" s="1"/>
  <c r="R115" i="7"/>
  <c r="R115" i="10" s="1"/>
  <c r="R115" i="12" s="1"/>
  <c r="R115" i="22"/>
  <c r="R117" i="22"/>
  <c r="R117" i="7"/>
  <c r="R117" i="10" s="1"/>
  <c r="R117" i="12" s="1"/>
  <c r="R117" i="5"/>
  <c r="R119" i="7"/>
  <c r="R119" i="10" s="1"/>
  <c r="R119" i="12" s="1"/>
  <c r="R119" i="22"/>
  <c r="R121" i="22"/>
  <c r="R121" i="7"/>
  <c r="R121" i="10" s="1"/>
  <c r="R121" i="12" s="1"/>
  <c r="R122" i="7"/>
  <c r="R122" i="10" s="1"/>
  <c r="R122" i="12" s="1"/>
  <c r="R122" i="22"/>
  <c r="R124" i="22"/>
  <c r="R124" i="7"/>
  <c r="R124" i="10" s="1"/>
  <c r="R124" i="12" s="1"/>
  <c r="R127" i="7"/>
  <c r="R127" i="10" s="1"/>
  <c r="R127" i="12" s="1"/>
  <c r="R127" i="22"/>
  <c r="R127" i="5"/>
  <c r="R132" i="7"/>
  <c r="R132" i="10" s="1"/>
  <c r="R132" i="12" s="1"/>
  <c r="R132" i="22"/>
  <c r="R132" i="5"/>
  <c r="R134" i="22"/>
  <c r="R134" i="7"/>
  <c r="R134" i="10" s="1"/>
  <c r="R134" i="12" s="1"/>
  <c r="R136" i="22"/>
  <c r="R136" i="7"/>
  <c r="R136" i="10" s="1"/>
  <c r="R136" i="12" s="1"/>
  <c r="R136" i="5"/>
  <c r="R138" i="22"/>
  <c r="R138" i="7"/>
  <c r="R138" i="10" s="1"/>
  <c r="R138" i="12" s="1"/>
  <c r="R140" i="22"/>
  <c r="R140" i="7"/>
  <c r="R140" i="10" s="1"/>
  <c r="R140" i="12" s="1"/>
  <c r="R140" i="5"/>
  <c r="R142" i="22"/>
  <c r="R142" i="7"/>
  <c r="R142" i="10" s="1"/>
  <c r="R142" i="12" s="1"/>
  <c r="R142" i="5"/>
  <c r="R144" i="22"/>
  <c r="R144" i="7"/>
  <c r="R144" i="10" s="1"/>
  <c r="R144" i="12" s="1"/>
  <c r="R144" i="5"/>
  <c r="R146" i="22"/>
  <c r="R146" i="7"/>
  <c r="R146" i="10" s="1"/>
  <c r="R146" i="12" s="1"/>
  <c r="R146" i="5"/>
  <c r="R149" i="22"/>
  <c r="R149" i="7"/>
  <c r="R149" i="10" s="1"/>
  <c r="R149" i="12" s="1"/>
  <c r="R149" i="5"/>
  <c r="R152" i="7"/>
  <c r="R152" i="10" s="1"/>
  <c r="R152" i="12" s="1"/>
  <c r="R152" i="22"/>
  <c r="R152" i="5"/>
  <c r="R154" i="22"/>
  <c r="R154" i="7"/>
  <c r="R154" i="10" s="1"/>
  <c r="R154" i="12" s="1"/>
  <c r="R154" i="5"/>
  <c r="R157" i="22"/>
  <c r="R157" i="7"/>
  <c r="R157" i="10" s="1"/>
  <c r="R157" i="12" s="1"/>
  <c r="J159" i="22"/>
  <c r="J159" i="7"/>
  <c r="J159" i="10" s="1"/>
  <c r="J159" i="12" s="1"/>
  <c r="J159" i="6"/>
  <c r="J159" i="23" s="1"/>
  <c r="R161" i="22"/>
  <c r="R161" i="7"/>
  <c r="R161" i="10" s="1"/>
  <c r="R161" i="12" s="1"/>
  <c r="R161" i="5"/>
  <c r="R163" i="7"/>
  <c r="R163" i="10" s="1"/>
  <c r="R163" i="12" s="1"/>
  <c r="R163" i="22"/>
  <c r="R163" i="5"/>
  <c r="R165" i="22"/>
  <c r="R165" i="7"/>
  <c r="R165" i="10" s="1"/>
  <c r="R165" i="12" s="1"/>
  <c r="R165" i="5"/>
  <c r="R167" i="22"/>
  <c r="R167" i="7"/>
  <c r="R167" i="10" s="1"/>
  <c r="R167" i="12" s="1"/>
  <c r="R167" i="5"/>
  <c r="R169" i="22"/>
  <c r="R169" i="7"/>
  <c r="R169" i="10" s="1"/>
  <c r="R169" i="12" s="1"/>
  <c r="R171" i="22"/>
  <c r="R171" i="7"/>
  <c r="R171" i="10" s="1"/>
  <c r="R171" i="12" s="1"/>
  <c r="R171" i="5"/>
  <c r="F20" i="8"/>
  <c r="F20" i="11" s="1"/>
  <c r="F20" i="13" s="1"/>
  <c r="F20" i="20"/>
  <c r="G13" i="20"/>
  <c r="G13" i="8"/>
  <c r="O21" i="22"/>
  <c r="O21" i="7"/>
  <c r="O21" i="10" s="1"/>
  <c r="O21" i="12" s="1"/>
  <c r="O21" i="5"/>
  <c r="N21" i="24" s="1"/>
  <c r="W26" i="22"/>
  <c r="W26" i="7"/>
  <c r="W26" i="10" s="1"/>
  <c r="W26" i="12" s="1"/>
  <c r="W29" i="22"/>
  <c r="W29" i="7"/>
  <c r="W29" i="10" s="1"/>
  <c r="W29" i="12" s="1"/>
  <c r="W30" i="22"/>
  <c r="W30" i="7"/>
  <c r="W30" i="10" s="1"/>
  <c r="W30" i="12" s="1"/>
  <c r="W31" i="22"/>
  <c r="W31" i="7"/>
  <c r="W31" i="10" s="1"/>
  <c r="W31" i="12" s="1"/>
  <c r="W31" i="5"/>
  <c r="W32" i="22"/>
  <c r="W32" i="7"/>
  <c r="W32" i="10" s="1"/>
  <c r="W32" i="12" s="1"/>
  <c r="W33" i="22"/>
  <c r="W33" i="7"/>
  <c r="W33" i="10" s="1"/>
  <c r="W33" i="12" s="1"/>
  <c r="G34" i="22"/>
  <c r="G34" i="7"/>
  <c r="G34" i="10" s="1"/>
  <c r="G34" i="12" s="1"/>
  <c r="G34" i="6"/>
  <c r="G34" i="23" s="1"/>
  <c r="O43" i="22"/>
  <c r="O43" i="7"/>
  <c r="O43" i="10" s="1"/>
  <c r="O43" i="12" s="1"/>
  <c r="O43" i="5"/>
  <c r="N43" i="24" s="1"/>
  <c r="K12" i="22"/>
  <c r="K12" i="7"/>
  <c r="K12" i="10" s="1"/>
  <c r="K12" i="12" s="1"/>
  <c r="K12" i="6"/>
  <c r="K12" i="23" s="1"/>
  <c r="S49" i="7"/>
  <c r="S49" i="10" s="1"/>
  <c r="S49" i="12" s="1"/>
  <c r="O71" i="7"/>
  <c r="O71" i="10" s="1"/>
  <c r="O71" i="12" s="1"/>
  <c r="O71" i="22"/>
  <c r="O71" i="5"/>
  <c r="N71" i="24" s="1"/>
  <c r="O84" i="22"/>
  <c r="O84" i="7"/>
  <c r="O84" i="10" s="1"/>
  <c r="O84" i="12" s="1"/>
  <c r="O84" i="5"/>
  <c r="N84" i="24" s="1"/>
  <c r="O109" i="22"/>
  <c r="O109" i="7"/>
  <c r="O109" i="10" s="1"/>
  <c r="O109" i="12" s="1"/>
  <c r="O111" i="22"/>
  <c r="O111" i="7"/>
  <c r="O111" i="10" s="1"/>
  <c r="O111" i="12" s="1"/>
  <c r="O111" i="5"/>
  <c r="N111" i="24" s="1"/>
  <c r="O113" i="22"/>
  <c r="O113" i="7"/>
  <c r="O113" i="10" s="1"/>
  <c r="O113" i="12" s="1"/>
  <c r="O128" i="22"/>
  <c r="O128" i="7"/>
  <c r="O128" i="10" s="1"/>
  <c r="O128" i="12" s="1"/>
  <c r="O128" i="5"/>
  <c r="N128" i="24" s="1"/>
  <c r="O132" i="7"/>
  <c r="O132" i="10" s="1"/>
  <c r="O132" i="12" s="1"/>
  <c r="O132" i="22"/>
  <c r="O132" i="5"/>
  <c r="N132" i="24" s="1"/>
  <c r="O134" i="22"/>
  <c r="O134" i="7"/>
  <c r="O134" i="10" s="1"/>
  <c r="O134" i="12" s="1"/>
  <c r="O138" i="7"/>
  <c r="O138" i="10" s="1"/>
  <c r="O138" i="12" s="1"/>
  <c r="O138" i="22"/>
  <c r="O146" i="22"/>
  <c r="O146" i="7"/>
  <c r="O146" i="10" s="1"/>
  <c r="O146" i="12" s="1"/>
  <c r="O146" i="5"/>
  <c r="N146" i="24" s="1"/>
  <c r="O148" i="7"/>
  <c r="O148" i="10" s="1"/>
  <c r="O148" i="12" s="1"/>
  <c r="O148" i="22"/>
  <c r="O148" i="5"/>
  <c r="N148" i="24" s="1"/>
  <c r="G16" i="22"/>
  <c r="G16" i="7"/>
  <c r="G16" i="10" s="1"/>
  <c r="G16" i="12" s="1"/>
  <c r="G16" i="6"/>
  <c r="G16" i="23" s="1"/>
  <c r="W155" i="22"/>
  <c r="W155" i="7"/>
  <c r="W155" i="10" s="1"/>
  <c r="W155" i="12" s="1"/>
  <c r="W156" i="22"/>
  <c r="W156" i="7"/>
  <c r="W156" i="10" s="1"/>
  <c r="W156" i="12" s="1"/>
  <c r="W157" i="22"/>
  <c r="W157" i="7"/>
  <c r="W157" i="10" s="1"/>
  <c r="W157" i="12" s="1"/>
  <c r="W160" i="22"/>
  <c r="W160" i="7"/>
  <c r="W160" i="10" s="1"/>
  <c r="W160" i="12" s="1"/>
  <c r="W160" i="5"/>
  <c r="W161" i="22"/>
  <c r="W161" i="7"/>
  <c r="W161" i="10" s="1"/>
  <c r="W161" i="12" s="1"/>
  <c r="W161" i="5"/>
  <c r="W162" i="7"/>
  <c r="W162" i="10" s="1"/>
  <c r="W162" i="12" s="1"/>
  <c r="W162" i="22"/>
  <c r="W163" i="7"/>
  <c r="W163" i="10" s="1"/>
  <c r="W163" i="12" s="1"/>
  <c r="W163" i="22"/>
  <c r="W163" i="5"/>
  <c r="W164" i="7"/>
  <c r="W164" i="10" s="1"/>
  <c r="W164" i="12" s="1"/>
  <c r="W164" i="22"/>
  <c r="W164" i="5"/>
  <c r="W165" i="22"/>
  <c r="W165" i="7"/>
  <c r="W165" i="10" s="1"/>
  <c r="W165" i="12" s="1"/>
  <c r="W165" i="5"/>
  <c r="G166" i="22"/>
  <c r="G166" i="7"/>
  <c r="G166" i="10" s="1"/>
  <c r="G166" i="12" s="1"/>
  <c r="G166" i="6"/>
  <c r="G166" i="23" s="1"/>
  <c r="G166" i="5"/>
  <c r="W167" i="22"/>
  <c r="W167" i="7"/>
  <c r="W167" i="10" s="1"/>
  <c r="W167" i="12" s="1"/>
  <c r="W167" i="5"/>
  <c r="W168" i="22"/>
  <c r="W168" i="7"/>
  <c r="W168" i="10" s="1"/>
  <c r="W168" i="12" s="1"/>
  <c r="W168" i="5"/>
  <c r="W170" i="22"/>
  <c r="W170" i="7"/>
  <c r="W170" i="10" s="1"/>
  <c r="W170" i="12" s="1"/>
  <c r="W170" i="5"/>
  <c r="W171" i="22"/>
  <c r="W171" i="7"/>
  <c r="W171" i="10" s="1"/>
  <c r="W171" i="12" s="1"/>
  <c r="W171" i="5"/>
  <c r="W172" i="22"/>
  <c r="W172" i="7"/>
  <c r="W172" i="10" s="1"/>
  <c r="W172" i="12" s="1"/>
  <c r="W172" i="5"/>
  <c r="W173" i="22"/>
  <c r="W173" i="7"/>
  <c r="W173" i="10" s="1"/>
  <c r="W173" i="12" s="1"/>
  <c r="W173" i="5"/>
  <c r="W175" i="7"/>
  <c r="W175" i="10" s="1"/>
  <c r="W175" i="12" s="1"/>
  <c r="W175" i="22"/>
  <c r="W175" i="5"/>
  <c r="W176" i="22"/>
  <c r="W176" i="7"/>
  <c r="W176" i="10" s="1"/>
  <c r="W176" i="12" s="1"/>
  <c r="W176" i="5"/>
  <c r="W177" i="22"/>
  <c r="W177" i="7"/>
  <c r="W177" i="10" s="1"/>
  <c r="W177" i="12" s="1"/>
  <c r="W177" i="5"/>
  <c r="W178" i="22"/>
  <c r="W178" i="7"/>
  <c r="W178" i="10" s="1"/>
  <c r="W178" i="12" s="1"/>
  <c r="W178" i="5"/>
  <c r="W179" i="7"/>
  <c r="W179" i="10" s="1"/>
  <c r="W179" i="12" s="1"/>
  <c r="W179" i="22"/>
  <c r="W179" i="5"/>
  <c r="W180" i="22"/>
  <c r="W180" i="7"/>
  <c r="W180" i="10" s="1"/>
  <c r="W180" i="12" s="1"/>
  <c r="W180" i="5"/>
  <c r="W181" i="7"/>
  <c r="W181" i="10" s="1"/>
  <c r="W181" i="12" s="1"/>
  <c r="W181" i="22"/>
  <c r="W181" i="5"/>
  <c r="W182" i="22"/>
  <c r="W182" i="7"/>
  <c r="W182" i="10" s="1"/>
  <c r="W182" i="12" s="1"/>
  <c r="W182" i="5"/>
  <c r="D9" i="22"/>
  <c r="D9" i="7"/>
  <c r="D9" i="10" s="1"/>
  <c r="D9" i="12" s="1"/>
  <c r="D9" i="6"/>
  <c r="D9" i="23" s="1"/>
  <c r="P43" i="22"/>
  <c r="P43" i="7"/>
  <c r="P43" i="10" s="1"/>
  <c r="P43" i="12" s="1"/>
  <c r="P43" i="5"/>
  <c r="H12" i="22"/>
  <c r="H12" i="7"/>
  <c r="H12" i="10" s="1"/>
  <c r="H12" i="12" s="1"/>
  <c r="H12" i="6"/>
  <c r="H12" i="23" s="1"/>
  <c r="X49" i="22"/>
  <c r="X49" i="7"/>
  <c r="X49" i="10" s="1"/>
  <c r="X49" i="12" s="1"/>
  <c r="X50" i="22"/>
  <c r="X50" i="7"/>
  <c r="X50" i="10" s="1"/>
  <c r="X50" i="12" s="1"/>
  <c r="X51" i="22"/>
  <c r="X51" i="7"/>
  <c r="X51" i="10" s="1"/>
  <c r="X51" i="12" s="1"/>
  <c r="X52" i="7"/>
  <c r="X52" i="10" s="1"/>
  <c r="X52" i="12" s="1"/>
  <c r="X52" i="22"/>
  <c r="X54" i="22"/>
  <c r="X54" i="7"/>
  <c r="X54" i="10" s="1"/>
  <c r="X54" i="12" s="1"/>
  <c r="X54" i="5"/>
  <c r="X55" i="7"/>
  <c r="X55" i="10" s="1"/>
  <c r="X55" i="12" s="1"/>
  <c r="X55" i="22"/>
  <c r="X55" i="5"/>
  <c r="X56" i="22"/>
  <c r="X56" i="7"/>
  <c r="X56" i="10" s="1"/>
  <c r="X56" i="12" s="1"/>
  <c r="X56" i="5"/>
  <c r="X57" i="7"/>
  <c r="X57" i="10" s="1"/>
  <c r="X57" i="12" s="1"/>
  <c r="X57" i="22"/>
  <c r="X57" i="5"/>
  <c r="X58" i="22"/>
  <c r="X58" i="7"/>
  <c r="X58" i="10" s="1"/>
  <c r="X58" i="12" s="1"/>
  <c r="X58" i="5"/>
  <c r="X59" i="22"/>
  <c r="X59" i="7"/>
  <c r="X59" i="10" s="1"/>
  <c r="X59" i="12" s="1"/>
  <c r="X59" i="5"/>
  <c r="X61" i="7"/>
  <c r="X61" i="10" s="1"/>
  <c r="X61" i="12" s="1"/>
  <c r="X61" i="22"/>
  <c r="X61" i="5"/>
  <c r="X62" i="22"/>
  <c r="X62" i="7"/>
  <c r="X62" i="10" s="1"/>
  <c r="X62" i="12" s="1"/>
  <c r="X62" i="5"/>
  <c r="X63" i="7"/>
  <c r="X63" i="10" s="1"/>
  <c r="X63" i="12" s="1"/>
  <c r="X63" i="22"/>
  <c r="X63" i="5"/>
  <c r="X64" i="22"/>
  <c r="X64" i="7"/>
  <c r="X64" i="10" s="1"/>
  <c r="X64" i="12" s="1"/>
  <c r="X64" i="5"/>
  <c r="X65" i="7"/>
  <c r="X65" i="10" s="1"/>
  <c r="X65" i="12" s="1"/>
  <c r="X65" i="22"/>
  <c r="X66" i="22"/>
  <c r="X66" i="7"/>
  <c r="X66" i="10" s="1"/>
  <c r="X66" i="12" s="1"/>
  <c r="X66" i="5"/>
  <c r="X67" i="22"/>
  <c r="X67" i="7"/>
  <c r="X67" i="10" s="1"/>
  <c r="X67" i="12" s="1"/>
  <c r="X67" i="5"/>
  <c r="X68" i="7"/>
  <c r="X68" i="10" s="1"/>
  <c r="X68" i="12" s="1"/>
  <c r="X68" i="22"/>
  <c r="X68" i="5"/>
  <c r="P71" i="7"/>
  <c r="P71" i="10" s="1"/>
  <c r="P71" i="12" s="1"/>
  <c r="P71" i="22"/>
  <c r="P71" i="5"/>
  <c r="P87" i="22"/>
  <c r="P87" i="7"/>
  <c r="P87" i="10" s="1"/>
  <c r="P87" i="12" s="1"/>
  <c r="P104" i="22"/>
  <c r="P104" i="7"/>
  <c r="P104" i="10" s="1"/>
  <c r="P104" i="12" s="1"/>
  <c r="P104" i="5"/>
  <c r="P111" i="22"/>
  <c r="P111" i="7"/>
  <c r="P111" i="10" s="1"/>
  <c r="P111" i="12" s="1"/>
  <c r="P111" i="5"/>
  <c r="P128" i="22"/>
  <c r="P128" i="7"/>
  <c r="P128" i="10" s="1"/>
  <c r="P128" i="12" s="1"/>
  <c r="P128" i="5"/>
  <c r="P141" i="22"/>
  <c r="P141" i="7"/>
  <c r="P141" i="10" s="1"/>
  <c r="P141" i="12" s="1"/>
  <c r="P148" i="22"/>
  <c r="P148" i="7"/>
  <c r="P148" i="10" s="1"/>
  <c r="P148" i="12" s="1"/>
  <c r="P148" i="5"/>
  <c r="P161" i="22"/>
  <c r="P161" i="7"/>
  <c r="P161" i="10" s="1"/>
  <c r="P161" i="12" s="1"/>
  <c r="P161" i="5"/>
  <c r="P165" i="22"/>
  <c r="P165" i="7"/>
  <c r="P165" i="10" s="1"/>
  <c r="P165" i="12" s="1"/>
  <c r="P165" i="5"/>
  <c r="P167" i="22"/>
  <c r="P167" i="7"/>
  <c r="P167" i="10" s="1"/>
  <c r="P167" i="12" s="1"/>
  <c r="P167" i="5"/>
  <c r="P169" i="22"/>
  <c r="P169" i="7"/>
  <c r="P169" i="10" s="1"/>
  <c r="P169" i="12" s="1"/>
  <c r="P171" i="7"/>
  <c r="P171" i="10" s="1"/>
  <c r="P171" i="12" s="1"/>
  <c r="P171" i="22"/>
  <c r="P171" i="5"/>
  <c r="P181" i="22"/>
  <c r="P181" i="7"/>
  <c r="P181" i="10" s="1"/>
  <c r="P181" i="12" s="1"/>
  <c r="P181" i="5"/>
  <c r="X182" i="22"/>
  <c r="X182" i="7"/>
  <c r="X182" i="10" s="1"/>
  <c r="X182" i="12" s="1"/>
  <c r="X182" i="5"/>
  <c r="U7" i="7"/>
  <c r="U7" i="10" s="1"/>
  <c r="U7" i="12" s="1"/>
  <c r="U7" i="5"/>
  <c r="E20" i="22"/>
  <c r="E20" i="7"/>
  <c r="E20" i="10" s="1"/>
  <c r="E20" i="12" s="1"/>
  <c r="E20" i="6"/>
  <c r="E20" i="5"/>
  <c r="G20" i="24" s="1"/>
  <c r="AC20" i="24" s="1"/>
  <c r="U21" i="7"/>
  <c r="U21" i="10" s="1"/>
  <c r="U21" i="12" s="1"/>
  <c r="U21" i="5"/>
  <c r="U23" i="7"/>
  <c r="U23" i="10" s="1"/>
  <c r="U23" i="12" s="1"/>
  <c r="U23" i="5"/>
  <c r="U27" i="7"/>
  <c r="U27" i="10" s="1"/>
  <c r="U27" i="12" s="1"/>
  <c r="U27" i="5"/>
  <c r="U36" i="5"/>
  <c r="M63" i="22"/>
  <c r="M63" i="7"/>
  <c r="M63" i="10" s="1"/>
  <c r="M63" i="12" s="1"/>
  <c r="M63" i="5"/>
  <c r="M71" i="22"/>
  <c r="M71" i="7"/>
  <c r="M71" i="10" s="1"/>
  <c r="M71" i="12" s="1"/>
  <c r="M71" i="5"/>
  <c r="M84" i="22"/>
  <c r="M84" i="7"/>
  <c r="M84" i="10" s="1"/>
  <c r="M84" i="12" s="1"/>
  <c r="M84" i="5"/>
  <c r="M104" i="22"/>
  <c r="M104" i="7"/>
  <c r="M104" i="10" s="1"/>
  <c r="M104" i="12" s="1"/>
  <c r="M104" i="5"/>
  <c r="M128" i="22"/>
  <c r="M128" i="7"/>
  <c r="M128" i="10" s="1"/>
  <c r="M128" i="12" s="1"/>
  <c r="M128" i="5"/>
  <c r="M141" i="22"/>
  <c r="M141" i="7"/>
  <c r="M141" i="10" s="1"/>
  <c r="M141" i="12" s="1"/>
  <c r="M148" i="22"/>
  <c r="M148" i="7"/>
  <c r="M148" i="10" s="1"/>
  <c r="M148" i="12" s="1"/>
  <c r="M148" i="5"/>
  <c r="M161" i="22"/>
  <c r="M161" i="7"/>
  <c r="M161" i="10" s="1"/>
  <c r="M161" i="12" s="1"/>
  <c r="M161" i="5"/>
  <c r="M165" i="22"/>
  <c r="M165" i="7"/>
  <c r="M165" i="10" s="1"/>
  <c r="M165" i="12" s="1"/>
  <c r="M165" i="5"/>
  <c r="M167" i="22"/>
  <c r="M167" i="7"/>
  <c r="M167" i="10" s="1"/>
  <c r="M167" i="12" s="1"/>
  <c r="M167" i="5"/>
  <c r="M169" i="22"/>
  <c r="M169" i="7"/>
  <c r="M169" i="10" s="1"/>
  <c r="M169" i="12" s="1"/>
  <c r="I34" i="19"/>
  <c r="I34" i="20"/>
  <c r="I34" i="8"/>
  <c r="I174" i="19"/>
  <c r="I174" i="20"/>
  <c r="I174" i="8"/>
  <c r="I174" i="11" s="1"/>
  <c r="I174" i="13" s="1"/>
  <c r="J8" i="22"/>
  <c r="J8" i="7"/>
  <c r="J8" i="10" s="1"/>
  <c r="J8" i="12" s="1"/>
  <c r="J8" i="6"/>
  <c r="J8" i="23" s="1"/>
  <c r="I10" i="19"/>
  <c r="I10" i="20"/>
  <c r="I10" i="8"/>
  <c r="I14" i="19"/>
  <c r="I14" i="20"/>
  <c r="I14" i="8"/>
  <c r="S35" i="7"/>
  <c r="S35" i="10" s="1"/>
  <c r="S35" i="12" s="1"/>
  <c r="S69" i="7"/>
  <c r="S69" i="10" s="1"/>
  <c r="S69" i="12" s="1"/>
  <c r="S155" i="7"/>
  <c r="S155" i="10" s="1"/>
  <c r="S155" i="12" s="1"/>
  <c r="T30" i="22"/>
  <c r="T30" i="7"/>
  <c r="T30" i="10" s="1"/>
  <c r="T30" i="12" s="1"/>
  <c r="T155" i="22"/>
  <c r="T155" i="7"/>
  <c r="T155" i="10" s="1"/>
  <c r="T155" i="12" s="1"/>
  <c r="I15" i="22"/>
  <c r="I15" i="7"/>
  <c r="I15" i="10" s="1"/>
  <c r="I15" i="12" s="1"/>
  <c r="I15" i="6"/>
  <c r="I15" i="23" s="1"/>
  <c r="L132" i="22"/>
  <c r="L132" i="7"/>
  <c r="L132" i="10" s="1"/>
  <c r="L132" i="12" s="1"/>
  <c r="L132" i="5"/>
  <c r="L138" i="22"/>
  <c r="L138" i="7"/>
  <c r="L138" i="10" s="1"/>
  <c r="L138" i="12" s="1"/>
  <c r="L146" i="22"/>
  <c r="L146" i="7"/>
  <c r="L146" i="10" s="1"/>
  <c r="L146" i="12" s="1"/>
  <c r="L146" i="5"/>
  <c r="L158" i="22"/>
  <c r="L158" i="7"/>
  <c r="L158" i="10" s="1"/>
  <c r="L158" i="12" s="1"/>
  <c r="T164" i="22"/>
  <c r="T164" i="7"/>
  <c r="T164" i="10" s="1"/>
  <c r="T164" i="12" s="1"/>
  <c r="T164" i="5"/>
  <c r="D166" i="22"/>
  <c r="D166" i="7"/>
  <c r="D166" i="10" s="1"/>
  <c r="D166" i="12" s="1"/>
  <c r="D166" i="6"/>
  <c r="D166" i="23" s="1"/>
  <c r="D166" i="5"/>
  <c r="T168" i="22"/>
  <c r="T168" i="7"/>
  <c r="T168" i="10" s="1"/>
  <c r="T168" i="12" s="1"/>
  <c r="T168" i="5"/>
  <c r="T170" i="22"/>
  <c r="T170" i="7"/>
  <c r="T170" i="10" s="1"/>
  <c r="T170" i="12" s="1"/>
  <c r="T170" i="5"/>
  <c r="T172" i="22"/>
  <c r="T172" i="7"/>
  <c r="T172" i="10" s="1"/>
  <c r="T172" i="12" s="1"/>
  <c r="T172" i="5"/>
  <c r="D174" i="22"/>
  <c r="D174" i="7"/>
  <c r="D174" i="10" s="1"/>
  <c r="D174" i="12" s="1"/>
  <c r="D174" i="6"/>
  <c r="D174" i="23" s="1"/>
  <c r="T176" i="22"/>
  <c r="T176" i="7"/>
  <c r="T176" i="10" s="1"/>
  <c r="T176" i="12" s="1"/>
  <c r="T176" i="5"/>
  <c r="T178" i="22"/>
  <c r="T178" i="7"/>
  <c r="T178" i="10" s="1"/>
  <c r="T178" i="12" s="1"/>
  <c r="T178" i="5"/>
  <c r="T180" i="22"/>
  <c r="T180" i="7"/>
  <c r="T180" i="10" s="1"/>
  <c r="T180" i="12" s="1"/>
  <c r="T180" i="5"/>
  <c r="T182" i="22"/>
  <c r="T182" i="7"/>
  <c r="T182" i="10" s="1"/>
  <c r="T182" i="12" s="1"/>
  <c r="T182" i="5"/>
  <c r="Y7" i="7"/>
  <c r="Y7" i="10" s="1"/>
  <c r="Y7" i="12" s="1"/>
  <c r="Y7" i="5"/>
  <c r="U7" i="24" s="1"/>
  <c r="Q21" i="22"/>
  <c r="Q21" i="7"/>
  <c r="Q21" i="10" s="1"/>
  <c r="Q21" i="12" s="1"/>
  <c r="Q21" i="5"/>
  <c r="Y29" i="7"/>
  <c r="Y29" i="10" s="1"/>
  <c r="Y29" i="12" s="1"/>
  <c r="Q43" i="22"/>
  <c r="Q43" i="7"/>
  <c r="Q43" i="10" s="1"/>
  <c r="Q43" i="12" s="1"/>
  <c r="Q43" i="5"/>
  <c r="Y72" i="7"/>
  <c r="Y72" i="10" s="1"/>
  <c r="Y72" i="12" s="1"/>
  <c r="Y72" i="5"/>
  <c r="U72" i="24" s="1"/>
  <c r="Y74" i="7"/>
  <c r="Y74" i="10" s="1"/>
  <c r="Y74" i="12" s="1"/>
  <c r="Y74" i="5"/>
  <c r="U74" i="24" s="1"/>
  <c r="I14" i="22"/>
  <c r="I14" i="7"/>
  <c r="I14" i="10" s="1"/>
  <c r="I14" i="12" s="1"/>
  <c r="I14" i="6"/>
  <c r="I14" i="23" s="1"/>
  <c r="Y78" i="7"/>
  <c r="Y78" i="10" s="1"/>
  <c r="Y78" i="12" s="1"/>
  <c r="Y78" i="5"/>
  <c r="U78" i="24" s="1"/>
  <c r="Y80" i="7"/>
  <c r="Y80" i="10" s="1"/>
  <c r="Y80" i="12" s="1"/>
  <c r="Y80" i="5"/>
  <c r="U80" i="24" s="1"/>
  <c r="Y82" i="7"/>
  <c r="Y82" i="10" s="1"/>
  <c r="Y82" i="12" s="1"/>
  <c r="Y82" i="5"/>
  <c r="U82" i="24" s="1"/>
  <c r="Y84" i="7"/>
  <c r="Y84" i="10" s="1"/>
  <c r="Y84" i="12" s="1"/>
  <c r="Y84" i="5"/>
  <c r="U84" i="24" s="1"/>
  <c r="Y86" i="7"/>
  <c r="Y86" i="10" s="1"/>
  <c r="Y86" i="12" s="1"/>
  <c r="Y86" i="5"/>
  <c r="U86" i="24" s="1"/>
  <c r="Y88" i="7"/>
  <c r="Y88" i="10" s="1"/>
  <c r="Y88" i="12" s="1"/>
  <c r="Y88" i="5"/>
  <c r="U88" i="24" s="1"/>
  <c r="Y90" i="7"/>
  <c r="Y90" i="10" s="1"/>
  <c r="Y90" i="12" s="1"/>
  <c r="Y90" i="5"/>
  <c r="U90" i="24" s="1"/>
  <c r="Q128" i="22"/>
  <c r="Q128" i="7"/>
  <c r="Q128" i="10" s="1"/>
  <c r="Q128" i="12" s="1"/>
  <c r="Q128" i="5"/>
  <c r="Q141" i="22"/>
  <c r="Q141" i="7"/>
  <c r="Q141" i="10" s="1"/>
  <c r="Q141" i="12" s="1"/>
  <c r="Q158" i="22"/>
  <c r="Q158" i="7"/>
  <c r="Q158" i="10" s="1"/>
  <c r="Q158" i="12" s="1"/>
  <c r="Y160" i="7"/>
  <c r="Y160" i="10" s="1"/>
  <c r="Y160" i="12" s="1"/>
  <c r="Y160" i="5"/>
  <c r="U160" i="24" s="1"/>
  <c r="Y162" i="7"/>
  <c r="Y162" i="10" s="1"/>
  <c r="Y162" i="12" s="1"/>
  <c r="Y164" i="7"/>
  <c r="Y164" i="10" s="1"/>
  <c r="Y164" i="12" s="1"/>
  <c r="Y164" i="5"/>
  <c r="U164" i="24" s="1"/>
  <c r="Q170" i="22"/>
  <c r="Q170" i="7"/>
  <c r="Q170" i="10" s="1"/>
  <c r="Q170" i="12" s="1"/>
  <c r="Q170" i="5"/>
  <c r="Q176" i="22"/>
  <c r="Q176" i="7"/>
  <c r="Q176" i="10" s="1"/>
  <c r="Q176" i="12" s="1"/>
  <c r="Q176" i="5"/>
  <c r="Q180" i="22"/>
  <c r="Q180" i="7"/>
  <c r="Q180" i="10" s="1"/>
  <c r="Q180" i="12" s="1"/>
  <c r="Q180" i="5"/>
  <c r="I12" i="20"/>
  <c r="I12" i="8"/>
  <c r="I12" i="19"/>
  <c r="I53" i="20"/>
  <c r="I53" i="8"/>
  <c r="I53" i="19"/>
  <c r="H150" i="8"/>
  <c r="H150" i="11" s="1"/>
  <c r="H150" i="13" s="1"/>
  <c r="H150" i="20"/>
  <c r="N21" i="22"/>
  <c r="N21" i="7"/>
  <c r="N21" i="10" s="1"/>
  <c r="N21" i="12" s="1"/>
  <c r="N21" i="5"/>
  <c r="V24" i="22"/>
  <c r="V24" i="7"/>
  <c r="V24" i="10" s="1"/>
  <c r="V24" i="12" s="1"/>
  <c r="V25" i="22"/>
  <c r="V25" i="7"/>
  <c r="V25" i="10" s="1"/>
  <c r="V25" i="12" s="1"/>
  <c r="V25" i="5"/>
  <c r="F10" i="22"/>
  <c r="F10" i="7"/>
  <c r="F10" i="10" s="1"/>
  <c r="F10" i="12" s="1"/>
  <c r="F10" i="6"/>
  <c r="F10" i="23" s="1"/>
  <c r="V30" i="22"/>
  <c r="V30" i="7"/>
  <c r="V30" i="10" s="1"/>
  <c r="V30" i="12" s="1"/>
  <c r="V31" i="22"/>
  <c r="V31" i="7"/>
  <c r="V31" i="10" s="1"/>
  <c r="V31" i="12" s="1"/>
  <c r="V31" i="5"/>
  <c r="V32" i="22"/>
  <c r="V32" i="7"/>
  <c r="V32" i="10" s="1"/>
  <c r="V32" i="12" s="1"/>
  <c r="V33" i="22"/>
  <c r="V33" i="7"/>
  <c r="V33" i="10" s="1"/>
  <c r="V33" i="12" s="1"/>
  <c r="V35" i="22"/>
  <c r="V35" i="7"/>
  <c r="V35" i="10" s="1"/>
  <c r="V35" i="12" s="1"/>
  <c r="V36" i="22"/>
  <c r="V36" i="7"/>
  <c r="V36" i="10" s="1"/>
  <c r="V36" i="12" s="1"/>
  <c r="V36" i="5"/>
  <c r="V37" i="22"/>
  <c r="V37" i="7"/>
  <c r="V37" i="10" s="1"/>
  <c r="V37" i="12" s="1"/>
  <c r="V37" i="5"/>
  <c r="V38" i="22"/>
  <c r="V38" i="7"/>
  <c r="V38" i="10" s="1"/>
  <c r="V38" i="12" s="1"/>
  <c r="V38" i="5"/>
  <c r="V39" i="22"/>
  <c r="V39" i="7"/>
  <c r="V39" i="10" s="1"/>
  <c r="V39" i="12" s="1"/>
  <c r="V39" i="5"/>
  <c r="V40" i="22"/>
  <c r="V40" i="7"/>
  <c r="V40" i="10" s="1"/>
  <c r="V40" i="12" s="1"/>
  <c r="V40" i="5"/>
  <c r="V41" i="22"/>
  <c r="V41" i="7"/>
  <c r="V41" i="10" s="1"/>
  <c r="V41" i="12" s="1"/>
  <c r="V41" i="5"/>
  <c r="V42" i="22"/>
  <c r="V42" i="7"/>
  <c r="V42" i="10" s="1"/>
  <c r="V42" i="12" s="1"/>
  <c r="V43" i="22"/>
  <c r="V43" i="7"/>
  <c r="V43" i="10" s="1"/>
  <c r="V43" i="12" s="1"/>
  <c r="V43" i="5"/>
  <c r="V44" i="22"/>
  <c r="V44" i="7"/>
  <c r="V44" i="10" s="1"/>
  <c r="V44" i="12" s="1"/>
  <c r="V44" i="5"/>
  <c r="V45" i="22"/>
  <c r="V45" i="7"/>
  <c r="V45" i="10" s="1"/>
  <c r="V45" i="12" s="1"/>
  <c r="V45" i="5"/>
  <c r="V46" i="22"/>
  <c r="V46" i="7"/>
  <c r="V46" i="10" s="1"/>
  <c r="V46" i="12" s="1"/>
  <c r="V46" i="5"/>
  <c r="V47" i="22"/>
  <c r="V47" i="7"/>
  <c r="V47" i="10" s="1"/>
  <c r="V47" i="12" s="1"/>
  <c r="V47" i="5"/>
  <c r="V48" i="22"/>
  <c r="V48" i="7"/>
  <c r="V48" i="10" s="1"/>
  <c r="V48" i="12" s="1"/>
  <c r="V48" i="5"/>
  <c r="V49" i="22"/>
  <c r="V49" i="7"/>
  <c r="V49" i="10" s="1"/>
  <c r="V49" i="12" s="1"/>
  <c r="V50" i="22"/>
  <c r="V50" i="7"/>
  <c r="V50" i="10" s="1"/>
  <c r="V50" i="12" s="1"/>
  <c r="V51" i="22"/>
  <c r="V51" i="7"/>
  <c r="V51" i="10" s="1"/>
  <c r="V51" i="12" s="1"/>
  <c r="V52" i="22"/>
  <c r="V52" i="7"/>
  <c r="V52" i="10" s="1"/>
  <c r="V52" i="12" s="1"/>
  <c r="V54" i="22"/>
  <c r="V54" i="7"/>
  <c r="V54" i="10" s="1"/>
  <c r="V54" i="12" s="1"/>
  <c r="V54" i="5"/>
  <c r="V55" i="22"/>
  <c r="V55" i="7"/>
  <c r="V55" i="10" s="1"/>
  <c r="V55" i="12" s="1"/>
  <c r="V55" i="5"/>
  <c r="V56" i="22"/>
  <c r="V56" i="7"/>
  <c r="V56" i="10" s="1"/>
  <c r="V56" i="12" s="1"/>
  <c r="V56" i="5"/>
  <c r="V57" i="22"/>
  <c r="V57" i="7"/>
  <c r="V57" i="10" s="1"/>
  <c r="V57" i="12" s="1"/>
  <c r="V57" i="5"/>
  <c r="V58" i="22"/>
  <c r="V58" i="7"/>
  <c r="V58" i="10" s="1"/>
  <c r="V58" i="12" s="1"/>
  <c r="V58" i="5"/>
  <c r="V59" i="22"/>
  <c r="V59" i="7"/>
  <c r="V59" i="10" s="1"/>
  <c r="V59" i="12" s="1"/>
  <c r="V59" i="5"/>
  <c r="V60" i="22"/>
  <c r="V60" i="7"/>
  <c r="V60" i="10" s="1"/>
  <c r="V60" i="12" s="1"/>
  <c r="V68" i="5"/>
  <c r="N71" i="22"/>
  <c r="N71" i="7"/>
  <c r="N71" i="10" s="1"/>
  <c r="N71" i="12" s="1"/>
  <c r="N71" i="5"/>
  <c r="N84" i="22"/>
  <c r="N84" i="7"/>
  <c r="N84" i="10" s="1"/>
  <c r="N84" i="12" s="1"/>
  <c r="N84" i="5"/>
  <c r="N87" i="22"/>
  <c r="N87" i="7"/>
  <c r="N87" i="10" s="1"/>
  <c r="N87" i="12" s="1"/>
  <c r="N109" i="22"/>
  <c r="N109" i="7"/>
  <c r="N109" i="10" s="1"/>
  <c r="N109" i="12" s="1"/>
  <c r="N111" i="22"/>
  <c r="N111" i="7"/>
  <c r="N111" i="10" s="1"/>
  <c r="N111" i="12" s="1"/>
  <c r="N111" i="5"/>
  <c r="N113" i="22"/>
  <c r="N113" i="7"/>
  <c r="N113" i="10" s="1"/>
  <c r="N113" i="12" s="1"/>
  <c r="N127" i="22"/>
  <c r="N127" i="7"/>
  <c r="N127" i="10" s="1"/>
  <c r="N127" i="12" s="1"/>
  <c r="N127" i="5"/>
  <c r="N132" i="22"/>
  <c r="N132" i="7"/>
  <c r="N132" i="10" s="1"/>
  <c r="N132" i="12" s="1"/>
  <c r="N132" i="5"/>
  <c r="N134" i="22"/>
  <c r="N134" i="7"/>
  <c r="N134" i="10" s="1"/>
  <c r="N134" i="12" s="1"/>
  <c r="N138" i="22"/>
  <c r="N138" i="7"/>
  <c r="N138" i="10" s="1"/>
  <c r="N138" i="12" s="1"/>
  <c r="N146" i="22"/>
  <c r="N146" i="7"/>
  <c r="N146" i="10" s="1"/>
  <c r="N146" i="12" s="1"/>
  <c r="N146" i="5"/>
  <c r="V157" i="22"/>
  <c r="V157" i="7"/>
  <c r="V157" i="10" s="1"/>
  <c r="V157" i="12" s="1"/>
  <c r="V162" i="22"/>
  <c r="V162" i="7"/>
  <c r="V162" i="10" s="1"/>
  <c r="V162" i="12" s="1"/>
  <c r="V163" i="22"/>
  <c r="V163" i="7"/>
  <c r="V163" i="10" s="1"/>
  <c r="V163" i="12" s="1"/>
  <c r="V163" i="5"/>
  <c r="V164" i="22"/>
  <c r="V164" i="7"/>
  <c r="V164" i="10" s="1"/>
  <c r="V164" i="12" s="1"/>
  <c r="V164" i="5"/>
  <c r="V165" i="22"/>
  <c r="V165" i="7"/>
  <c r="V165" i="10" s="1"/>
  <c r="V165" i="12" s="1"/>
  <c r="V165" i="5"/>
  <c r="V167" i="22"/>
  <c r="V167" i="7"/>
  <c r="V167" i="10" s="1"/>
  <c r="V167" i="12" s="1"/>
  <c r="V167" i="5"/>
  <c r="V168" i="22"/>
  <c r="V168" i="7"/>
  <c r="V168" i="10" s="1"/>
  <c r="V168" i="12" s="1"/>
  <c r="V168" i="5"/>
  <c r="V173" i="22"/>
  <c r="I20" i="20"/>
  <c r="I20" i="8"/>
  <c r="I20" i="19"/>
  <c r="S22" i="7"/>
  <c r="S22" i="10" s="1"/>
  <c r="S22" i="12" s="1"/>
  <c r="S22" i="5"/>
  <c r="S61" i="7"/>
  <c r="S61" i="10" s="1"/>
  <c r="S61" i="12" s="1"/>
  <c r="S61" i="5"/>
  <c r="S63" i="7"/>
  <c r="S63" i="10" s="1"/>
  <c r="S63" i="12" s="1"/>
  <c r="S63" i="5"/>
  <c r="S65" i="7"/>
  <c r="S65" i="10" s="1"/>
  <c r="S65" i="12" s="1"/>
  <c r="S67" i="7"/>
  <c r="S67" i="10" s="1"/>
  <c r="S67" i="12" s="1"/>
  <c r="S67" i="5"/>
  <c r="S70" i="7"/>
  <c r="S70" i="10" s="1"/>
  <c r="S70" i="12" s="1"/>
  <c r="S70" i="5"/>
  <c r="S72" i="7"/>
  <c r="S72" i="10" s="1"/>
  <c r="S72" i="12" s="1"/>
  <c r="S72" i="5"/>
  <c r="S74" i="7"/>
  <c r="S74" i="10" s="1"/>
  <c r="S74" i="12" s="1"/>
  <c r="S74" i="5"/>
  <c r="S76" i="7"/>
  <c r="S76" i="10" s="1"/>
  <c r="S76" i="12" s="1"/>
  <c r="S76" i="5"/>
  <c r="S77" i="7"/>
  <c r="S77" i="10" s="1"/>
  <c r="S77" i="12" s="1"/>
  <c r="S77" i="5"/>
  <c r="S79" i="7"/>
  <c r="S79" i="10" s="1"/>
  <c r="S79" i="12" s="1"/>
  <c r="S79" i="5"/>
  <c r="S81" i="7"/>
  <c r="S81" i="10" s="1"/>
  <c r="S81" i="12" s="1"/>
  <c r="S81" i="5"/>
  <c r="S83" i="7"/>
  <c r="S83" i="10" s="1"/>
  <c r="S83" i="12" s="1"/>
  <c r="S83" i="5"/>
  <c r="S85" i="7"/>
  <c r="S85" i="10" s="1"/>
  <c r="S85" i="12" s="1"/>
  <c r="S85" i="5"/>
  <c r="S87" i="7"/>
  <c r="S87" i="10" s="1"/>
  <c r="S87" i="12" s="1"/>
  <c r="S89" i="7"/>
  <c r="S89" i="10" s="1"/>
  <c r="S89" i="12" s="1"/>
  <c r="S89" i="5"/>
  <c r="S91" i="7"/>
  <c r="S91" i="10" s="1"/>
  <c r="S91" i="12" s="1"/>
  <c r="S111" i="7"/>
  <c r="S111" i="10" s="1"/>
  <c r="S111" i="12" s="1"/>
  <c r="S111" i="5"/>
  <c r="S113" i="7"/>
  <c r="S113" i="10" s="1"/>
  <c r="S113" i="12" s="1"/>
  <c r="S115" i="7"/>
  <c r="S115" i="10" s="1"/>
  <c r="S115" i="12" s="1"/>
  <c r="S124" i="7"/>
  <c r="S124" i="10" s="1"/>
  <c r="S124" i="12" s="1"/>
  <c r="S127" i="7"/>
  <c r="S127" i="10" s="1"/>
  <c r="S127" i="12" s="1"/>
  <c r="S127" i="5"/>
  <c r="S132" i="7"/>
  <c r="S132" i="10" s="1"/>
  <c r="S132" i="12" s="1"/>
  <c r="S132" i="5"/>
  <c r="S134" i="7"/>
  <c r="S134" i="10" s="1"/>
  <c r="S134" i="12" s="1"/>
  <c r="S136" i="7"/>
  <c r="S136" i="10" s="1"/>
  <c r="S136" i="12" s="1"/>
  <c r="S136" i="5"/>
  <c r="K150" i="22"/>
  <c r="K150" i="7"/>
  <c r="K150" i="10" s="1"/>
  <c r="K150" i="12" s="1"/>
  <c r="K150" i="6"/>
  <c r="K150" i="23" s="1"/>
  <c r="K150" i="5"/>
  <c r="S154" i="7"/>
  <c r="S154" i="10" s="1"/>
  <c r="S154" i="12" s="1"/>
  <c r="S158" i="7"/>
  <c r="S158" i="10" s="1"/>
  <c r="S158" i="12" s="1"/>
  <c r="S160" i="7"/>
  <c r="S160" i="10" s="1"/>
  <c r="S160" i="12" s="1"/>
  <c r="S160" i="5"/>
  <c r="S162" i="7"/>
  <c r="S162" i="10" s="1"/>
  <c r="S162" i="12" s="1"/>
  <c r="S168" i="7"/>
  <c r="S168" i="10" s="1"/>
  <c r="S168" i="12" s="1"/>
  <c r="H97" i="8"/>
  <c r="H97" i="11" s="1"/>
  <c r="H97" i="13" s="1"/>
  <c r="H97" i="20"/>
  <c r="T29" i="22"/>
  <c r="T29" i="7"/>
  <c r="T29" i="10" s="1"/>
  <c r="T29" i="12" s="1"/>
  <c r="T31" i="22"/>
  <c r="T31" i="7"/>
  <c r="T31" i="10" s="1"/>
  <c r="T31" i="12" s="1"/>
  <c r="T31" i="5"/>
  <c r="T32" i="22"/>
  <c r="T32" i="7"/>
  <c r="T32" i="10" s="1"/>
  <c r="T32" i="12" s="1"/>
  <c r="T33" i="22"/>
  <c r="T33" i="7"/>
  <c r="T33" i="10" s="1"/>
  <c r="T33" i="12" s="1"/>
  <c r="L43" i="22"/>
  <c r="L43" i="7"/>
  <c r="L43" i="10" s="1"/>
  <c r="L43" i="12" s="1"/>
  <c r="L43" i="5"/>
  <c r="L71" i="22"/>
  <c r="L71" i="7"/>
  <c r="L71" i="10" s="1"/>
  <c r="L71" i="12" s="1"/>
  <c r="L71" i="5"/>
  <c r="L87" i="22"/>
  <c r="L87" i="7"/>
  <c r="L87" i="10" s="1"/>
  <c r="L87" i="12" s="1"/>
  <c r="L104" i="22"/>
  <c r="L104" i="7"/>
  <c r="L104" i="10" s="1"/>
  <c r="L104" i="12" s="1"/>
  <c r="L104" i="5"/>
  <c r="L109" i="22"/>
  <c r="L109" i="7"/>
  <c r="L109" i="10" s="1"/>
  <c r="L109" i="12" s="1"/>
  <c r="L111" i="22"/>
  <c r="L111" i="7"/>
  <c r="L111" i="10" s="1"/>
  <c r="L111" i="12" s="1"/>
  <c r="L111" i="5"/>
  <c r="L113" i="22"/>
  <c r="L113" i="7"/>
  <c r="L113" i="10" s="1"/>
  <c r="L113" i="12" s="1"/>
  <c r="T117" i="22"/>
  <c r="T117" i="7"/>
  <c r="T117" i="10" s="1"/>
  <c r="T117" i="12" s="1"/>
  <c r="T117" i="5"/>
  <c r="T119" i="22"/>
  <c r="T119" i="7"/>
  <c r="T119" i="10" s="1"/>
  <c r="T119" i="12" s="1"/>
  <c r="T132" i="7"/>
  <c r="T132" i="10" s="1"/>
  <c r="T132" i="12" s="1"/>
  <c r="T136" i="22"/>
  <c r="T136" i="7"/>
  <c r="T136" i="10" s="1"/>
  <c r="T136" i="12" s="1"/>
  <c r="T136" i="5"/>
  <c r="T138" i="22"/>
  <c r="T138" i="7"/>
  <c r="T138" i="10" s="1"/>
  <c r="T138" i="12" s="1"/>
  <c r="T142" i="7"/>
  <c r="T142" i="10" s="1"/>
  <c r="T142" i="12" s="1"/>
  <c r="T161" i="22"/>
  <c r="T161" i="7"/>
  <c r="T161" i="10" s="1"/>
  <c r="T161" i="12" s="1"/>
  <c r="T161" i="5"/>
  <c r="L165" i="22"/>
  <c r="L165" i="7"/>
  <c r="L165" i="10" s="1"/>
  <c r="L165" i="12" s="1"/>
  <c r="L165" i="5"/>
  <c r="L167" i="22"/>
  <c r="L167" i="7"/>
  <c r="L167" i="10" s="1"/>
  <c r="L167" i="12" s="1"/>
  <c r="L167" i="5"/>
  <c r="L181" i="22"/>
  <c r="L181" i="7"/>
  <c r="L181" i="10" s="1"/>
  <c r="L181" i="12" s="1"/>
  <c r="L181" i="5"/>
  <c r="Q63" i="22"/>
  <c r="Q63" i="7"/>
  <c r="Q63" i="10" s="1"/>
  <c r="Q63" i="12" s="1"/>
  <c r="Q63" i="5"/>
  <c r="Q71" i="22"/>
  <c r="Q71" i="7"/>
  <c r="Q71" i="10" s="1"/>
  <c r="Q71" i="12" s="1"/>
  <c r="Q71" i="5"/>
  <c r="Y76" i="7"/>
  <c r="Y76" i="10" s="1"/>
  <c r="Y76" i="12" s="1"/>
  <c r="Y76" i="5"/>
  <c r="U76" i="24" s="1"/>
  <c r="Q87" i="22"/>
  <c r="Q87" i="7"/>
  <c r="Q87" i="10" s="1"/>
  <c r="Q87" i="12" s="1"/>
  <c r="Y93" i="7"/>
  <c r="Y93" i="10" s="1"/>
  <c r="Y93" i="12" s="1"/>
  <c r="Y93" i="5"/>
  <c r="U93" i="24" s="1"/>
  <c r="Y95" i="7"/>
  <c r="Y95" i="10" s="1"/>
  <c r="Y95" i="12" s="1"/>
  <c r="Y95" i="5"/>
  <c r="U95" i="24" s="1"/>
  <c r="Y101" i="7"/>
  <c r="Y101" i="10" s="1"/>
  <c r="Y101" i="12" s="1"/>
  <c r="Y101" i="5"/>
  <c r="U101" i="24" s="1"/>
  <c r="Y103" i="7"/>
  <c r="Y103" i="10" s="1"/>
  <c r="Y103" i="12" s="1"/>
  <c r="Y103" i="5"/>
  <c r="U103" i="24" s="1"/>
  <c r="Y105" i="7"/>
  <c r="Y105" i="10" s="1"/>
  <c r="Y105" i="12" s="1"/>
  <c r="Y105" i="5"/>
  <c r="U105" i="24" s="1"/>
  <c r="Y107" i="7"/>
  <c r="Y107" i="10" s="1"/>
  <c r="Y107" i="12" s="1"/>
  <c r="Y115" i="7"/>
  <c r="Y115" i="10" s="1"/>
  <c r="Y115" i="12" s="1"/>
  <c r="Y117" i="7"/>
  <c r="Y117" i="10" s="1"/>
  <c r="Y117" i="12" s="1"/>
  <c r="Y117" i="5"/>
  <c r="U117" i="24" s="1"/>
  <c r="Y119" i="7"/>
  <c r="Y119" i="10" s="1"/>
  <c r="Y119" i="12" s="1"/>
  <c r="Y136" i="7"/>
  <c r="Y136" i="10" s="1"/>
  <c r="Y136" i="12" s="1"/>
  <c r="Y136" i="5"/>
  <c r="U136" i="24" s="1"/>
  <c r="Y138" i="7"/>
  <c r="Y138" i="10" s="1"/>
  <c r="Y138" i="12" s="1"/>
  <c r="Q146" i="22"/>
  <c r="Q146" i="7"/>
  <c r="Q146" i="10" s="1"/>
  <c r="Q146" i="12" s="1"/>
  <c r="Q146" i="5"/>
  <c r="Q161" i="22"/>
  <c r="Q161" i="7"/>
  <c r="Q161" i="10" s="1"/>
  <c r="Q161" i="12" s="1"/>
  <c r="Q161" i="5"/>
  <c r="Y165" i="7"/>
  <c r="Y165" i="10" s="1"/>
  <c r="Y165" i="12" s="1"/>
  <c r="Y165" i="5"/>
  <c r="U165" i="24" s="1"/>
  <c r="Y167" i="7"/>
  <c r="Y167" i="10" s="1"/>
  <c r="Y167" i="12" s="1"/>
  <c r="Y167" i="5"/>
  <c r="U167" i="24" s="1"/>
  <c r="Y169" i="7"/>
  <c r="Y169" i="10" s="1"/>
  <c r="Y169" i="12" s="1"/>
  <c r="F30" i="22"/>
  <c r="F30" i="7"/>
  <c r="F30" i="10" s="1"/>
  <c r="F30" i="12" s="1"/>
  <c r="F30" i="6"/>
  <c r="F30" i="23" s="1"/>
  <c r="J155" i="22"/>
  <c r="J155" i="7"/>
  <c r="J155" i="10" s="1"/>
  <c r="J155" i="12" s="1"/>
  <c r="J155" i="6"/>
  <c r="J155" i="23" s="1"/>
  <c r="F122" i="22"/>
  <c r="F122" i="7"/>
  <c r="F122" i="10" s="1"/>
  <c r="F122" i="12" s="1"/>
  <c r="F122" i="6"/>
  <c r="F122" i="23" s="1"/>
  <c r="F124" i="22"/>
  <c r="F124" i="7"/>
  <c r="F124" i="10" s="1"/>
  <c r="F124" i="12" s="1"/>
  <c r="F124" i="6"/>
  <c r="F124" i="23" s="1"/>
  <c r="F138" i="22"/>
  <c r="F138" i="7"/>
  <c r="F138" i="10" s="1"/>
  <c r="F138" i="12" s="1"/>
  <c r="F138" i="6"/>
  <c r="F138" i="23" s="1"/>
  <c r="F141" i="22"/>
  <c r="F141" i="7"/>
  <c r="F141" i="10" s="1"/>
  <c r="F141" i="12" s="1"/>
  <c r="F141" i="6"/>
  <c r="F141" i="23" s="1"/>
  <c r="K52" i="22"/>
  <c r="K52" i="7"/>
  <c r="K52" i="10" s="1"/>
  <c r="K52" i="12" s="1"/>
  <c r="K52" i="6"/>
  <c r="K52" i="23" s="1"/>
  <c r="K118" i="22"/>
  <c r="K118" i="7"/>
  <c r="K118" i="10" s="1"/>
  <c r="K118" i="12" s="1"/>
  <c r="K118" i="6"/>
  <c r="K118" i="23" s="1"/>
  <c r="K141" i="22"/>
  <c r="K141" i="7"/>
  <c r="K141" i="10" s="1"/>
  <c r="K141" i="12" s="1"/>
  <c r="K141" i="6"/>
  <c r="K141" i="23" s="1"/>
  <c r="D42" i="22"/>
  <c r="D42" i="7"/>
  <c r="D42" i="10" s="1"/>
  <c r="D42" i="12" s="1"/>
  <c r="D42" i="6"/>
  <c r="D42" i="23" s="1"/>
  <c r="D109" i="22"/>
  <c r="D109" i="7"/>
  <c r="D109" i="10" s="1"/>
  <c r="D109" i="12" s="1"/>
  <c r="D109" i="6"/>
  <c r="D109" i="23" s="1"/>
  <c r="D115" i="22"/>
  <c r="D115" i="7"/>
  <c r="D115" i="10" s="1"/>
  <c r="D115" i="12" s="1"/>
  <c r="D115" i="6"/>
  <c r="D115" i="23" s="1"/>
  <c r="D122" i="22"/>
  <c r="D122" i="7"/>
  <c r="D122" i="10" s="1"/>
  <c r="D122" i="12" s="1"/>
  <c r="D122" i="6"/>
  <c r="D122" i="23" s="1"/>
  <c r="D124" i="22"/>
  <c r="D124" i="7"/>
  <c r="D124" i="10" s="1"/>
  <c r="D124" i="12" s="1"/>
  <c r="D124" i="6"/>
  <c r="D124" i="23" s="1"/>
  <c r="D138" i="22"/>
  <c r="D138" i="7"/>
  <c r="D138" i="10" s="1"/>
  <c r="D138" i="12" s="1"/>
  <c r="D138" i="6"/>
  <c r="D138" i="23" s="1"/>
  <c r="D157" i="22"/>
  <c r="D157" i="7"/>
  <c r="D157" i="10" s="1"/>
  <c r="D157" i="12" s="1"/>
  <c r="D157" i="6"/>
  <c r="D157" i="23" s="1"/>
  <c r="I30" i="22"/>
  <c r="I30" i="7"/>
  <c r="I30" i="10" s="1"/>
  <c r="I30" i="12" s="1"/>
  <c r="I30" i="6"/>
  <c r="I30" i="23" s="1"/>
  <c r="I60" i="22"/>
  <c r="I60" i="7"/>
  <c r="I60" i="10" s="1"/>
  <c r="I60" i="12" s="1"/>
  <c r="I60" i="6"/>
  <c r="I60" i="23" s="1"/>
  <c r="I157" i="22"/>
  <c r="I157" i="7"/>
  <c r="I157" i="10" s="1"/>
  <c r="I157" i="12" s="1"/>
  <c r="I157" i="6"/>
  <c r="I157" i="23" s="1"/>
  <c r="F33" i="22"/>
  <c r="F33" i="7"/>
  <c r="F33" i="10" s="1"/>
  <c r="F33" i="12" s="1"/>
  <c r="F33" i="6"/>
  <c r="F33" i="23" s="1"/>
  <c r="F52" i="22"/>
  <c r="F52" i="7"/>
  <c r="F52" i="10" s="1"/>
  <c r="F52" i="12" s="1"/>
  <c r="F52" i="6"/>
  <c r="F52" i="23" s="1"/>
  <c r="K50" i="22"/>
  <c r="K50" i="7"/>
  <c r="K50" i="10" s="1"/>
  <c r="K50" i="12" s="1"/>
  <c r="K50" i="6"/>
  <c r="K50" i="23" s="1"/>
  <c r="K114" i="22"/>
  <c r="K114" i="7"/>
  <c r="K114" i="10" s="1"/>
  <c r="K114" i="12" s="1"/>
  <c r="K114" i="6"/>
  <c r="K114" i="23" s="1"/>
  <c r="K124" i="22"/>
  <c r="K124" i="7"/>
  <c r="K124" i="10" s="1"/>
  <c r="K124" i="12" s="1"/>
  <c r="K124" i="6"/>
  <c r="K124" i="23" s="1"/>
  <c r="D52" i="22"/>
  <c r="D52" i="7"/>
  <c r="D52" i="10" s="1"/>
  <c r="D52" i="12" s="1"/>
  <c r="D52" i="6"/>
  <c r="D52" i="23" s="1"/>
  <c r="D87" i="22"/>
  <c r="D87" i="7"/>
  <c r="D87" i="10" s="1"/>
  <c r="D87" i="12" s="1"/>
  <c r="D87" i="6"/>
  <c r="D87" i="23" s="1"/>
  <c r="D118" i="22"/>
  <c r="D118" i="7"/>
  <c r="D118" i="10" s="1"/>
  <c r="D118" i="12" s="1"/>
  <c r="D118" i="6"/>
  <c r="D118" i="23" s="1"/>
  <c r="D121" i="22"/>
  <c r="D121" i="7"/>
  <c r="D121" i="10" s="1"/>
  <c r="D121" i="12" s="1"/>
  <c r="D121" i="6"/>
  <c r="D121" i="23" s="1"/>
  <c r="D139" i="22"/>
  <c r="D139" i="7"/>
  <c r="D139" i="10" s="1"/>
  <c r="D139" i="12" s="1"/>
  <c r="D139" i="6"/>
  <c r="D139" i="23" s="1"/>
  <c r="I51" i="22"/>
  <c r="I51" i="7"/>
  <c r="I51" i="10" s="1"/>
  <c r="I51" i="12" s="1"/>
  <c r="I51" i="6"/>
  <c r="I51" i="23" s="1"/>
  <c r="I119" i="22"/>
  <c r="I119" i="7"/>
  <c r="I119" i="10" s="1"/>
  <c r="I119" i="12" s="1"/>
  <c r="I119" i="6"/>
  <c r="I119" i="23" s="1"/>
  <c r="I121" i="22"/>
  <c r="I121" i="7"/>
  <c r="I121" i="10" s="1"/>
  <c r="I121" i="12" s="1"/>
  <c r="I121" i="6"/>
  <c r="I121" i="23" s="1"/>
  <c r="G155" i="22"/>
  <c r="G155" i="7"/>
  <c r="G155" i="10" s="1"/>
  <c r="G155" i="12" s="1"/>
  <c r="G155" i="6"/>
  <c r="G155" i="23" s="1"/>
  <c r="E155" i="22"/>
  <c r="E155" i="7"/>
  <c r="E155" i="10" s="1"/>
  <c r="E155" i="12" s="1"/>
  <c r="E155" i="6"/>
  <c r="J121" i="22"/>
  <c r="J121" i="7"/>
  <c r="J121" i="10" s="1"/>
  <c r="J121" i="12" s="1"/>
  <c r="J121" i="6"/>
  <c r="J121" i="23" s="1"/>
  <c r="J157" i="22"/>
  <c r="J157" i="7"/>
  <c r="J157" i="10" s="1"/>
  <c r="J157" i="12" s="1"/>
  <c r="J157" i="6"/>
  <c r="J157" i="23" s="1"/>
  <c r="G109" i="22"/>
  <c r="G109" i="7"/>
  <c r="G109" i="10" s="1"/>
  <c r="G109" i="12" s="1"/>
  <c r="G109" i="6"/>
  <c r="G109" i="23" s="1"/>
  <c r="G115" i="22"/>
  <c r="G115" i="7"/>
  <c r="G115" i="10" s="1"/>
  <c r="G115" i="12" s="1"/>
  <c r="G115" i="6"/>
  <c r="G115" i="23" s="1"/>
  <c r="G118" i="22"/>
  <c r="G118" i="7"/>
  <c r="G118" i="10" s="1"/>
  <c r="G118" i="12" s="1"/>
  <c r="G118" i="6"/>
  <c r="G118" i="23" s="1"/>
  <c r="G120" i="22"/>
  <c r="G120" i="7"/>
  <c r="G120" i="10" s="1"/>
  <c r="G120" i="12" s="1"/>
  <c r="G120" i="6"/>
  <c r="G120" i="23" s="1"/>
  <c r="H51" i="22"/>
  <c r="H51" i="7"/>
  <c r="H51" i="10" s="1"/>
  <c r="H51" i="12" s="1"/>
  <c r="H51" i="6"/>
  <c r="H51" i="23" s="1"/>
  <c r="H60" i="22"/>
  <c r="H60" i="7"/>
  <c r="H60" i="10" s="1"/>
  <c r="H60" i="12" s="1"/>
  <c r="H60" i="6"/>
  <c r="H60" i="23" s="1"/>
  <c r="E87" i="22"/>
  <c r="E87" i="7"/>
  <c r="E87" i="10" s="1"/>
  <c r="E87" i="12" s="1"/>
  <c r="E87" i="6"/>
  <c r="E118" i="22"/>
  <c r="E118" i="7"/>
  <c r="E118" i="10" s="1"/>
  <c r="E118" i="12" s="1"/>
  <c r="E118" i="6"/>
  <c r="E120" i="22"/>
  <c r="E120" i="7"/>
  <c r="E120" i="10" s="1"/>
  <c r="E120" i="12" s="1"/>
  <c r="E120" i="6"/>
  <c r="J33" i="22"/>
  <c r="J33" i="7"/>
  <c r="J33" i="10" s="1"/>
  <c r="J33" i="12" s="1"/>
  <c r="J33" i="6"/>
  <c r="J33" i="23" s="1"/>
  <c r="J50" i="22"/>
  <c r="J50" i="7"/>
  <c r="J50" i="10" s="1"/>
  <c r="J50" i="12" s="1"/>
  <c r="J50" i="6"/>
  <c r="J50" i="23" s="1"/>
  <c r="J52" i="22"/>
  <c r="J52" i="7"/>
  <c r="J52" i="10" s="1"/>
  <c r="J52" i="12" s="1"/>
  <c r="J52" i="6"/>
  <c r="J52" i="23" s="1"/>
  <c r="J139" i="22"/>
  <c r="J139" i="7"/>
  <c r="J139" i="10" s="1"/>
  <c r="J139" i="12" s="1"/>
  <c r="J139" i="6"/>
  <c r="J139" i="23" s="1"/>
  <c r="G156" i="22"/>
  <c r="G156" i="7"/>
  <c r="G156" i="10" s="1"/>
  <c r="G156" i="12" s="1"/>
  <c r="G156" i="6"/>
  <c r="G156" i="23" s="1"/>
  <c r="G158" i="22"/>
  <c r="G158" i="7"/>
  <c r="G158" i="10" s="1"/>
  <c r="G158" i="12" s="1"/>
  <c r="G158" i="6"/>
  <c r="G158" i="23" s="1"/>
  <c r="H87" i="22"/>
  <c r="H87" i="7"/>
  <c r="H87" i="10" s="1"/>
  <c r="H87" i="12" s="1"/>
  <c r="H87" i="6"/>
  <c r="H87" i="23" s="1"/>
  <c r="H114" i="22"/>
  <c r="H114" i="7"/>
  <c r="H114" i="10" s="1"/>
  <c r="H114" i="12" s="1"/>
  <c r="H114" i="6"/>
  <c r="H114" i="23" s="1"/>
  <c r="H119" i="22"/>
  <c r="H119" i="7"/>
  <c r="H119" i="10" s="1"/>
  <c r="H119" i="12" s="1"/>
  <c r="H119" i="6"/>
  <c r="H119" i="23" s="1"/>
  <c r="H121" i="22"/>
  <c r="H121" i="7"/>
  <c r="H121" i="10" s="1"/>
  <c r="H121" i="12" s="1"/>
  <c r="H121" i="6"/>
  <c r="H121" i="23" s="1"/>
  <c r="H122" i="22"/>
  <c r="H122" i="7"/>
  <c r="H122" i="10" s="1"/>
  <c r="H122" i="12" s="1"/>
  <c r="H122" i="6"/>
  <c r="H122" i="23" s="1"/>
  <c r="H124" i="22"/>
  <c r="H124" i="7"/>
  <c r="H124" i="10" s="1"/>
  <c r="H124" i="12" s="1"/>
  <c r="H124" i="6"/>
  <c r="H124" i="23" s="1"/>
  <c r="H139" i="22"/>
  <c r="H139" i="7"/>
  <c r="H139" i="10" s="1"/>
  <c r="H139" i="12" s="1"/>
  <c r="H139" i="6"/>
  <c r="H139" i="23" s="1"/>
  <c r="D155" i="22"/>
  <c r="D155" i="7"/>
  <c r="D155" i="10" s="1"/>
  <c r="D155" i="12" s="1"/>
  <c r="D155" i="6"/>
  <c r="D155" i="23" s="1"/>
  <c r="E32" i="22"/>
  <c r="E32" i="7"/>
  <c r="E32" i="10" s="1"/>
  <c r="E32" i="12" s="1"/>
  <c r="E32" i="6"/>
  <c r="E42" i="22"/>
  <c r="E42" i="7"/>
  <c r="E42" i="10" s="1"/>
  <c r="E42" i="12" s="1"/>
  <c r="E42" i="6"/>
  <c r="E52" i="22"/>
  <c r="E52" i="7"/>
  <c r="E52" i="10" s="1"/>
  <c r="E52" i="12" s="1"/>
  <c r="E52" i="6"/>
  <c r="E141" i="22"/>
  <c r="E141" i="7"/>
  <c r="E141" i="10" s="1"/>
  <c r="E141" i="12" s="1"/>
  <c r="E141" i="6"/>
  <c r="J50" i="19"/>
  <c r="J50" i="20"/>
  <c r="J50" i="8"/>
  <c r="G42" i="20"/>
  <c r="G42" i="8"/>
  <c r="I30" i="19"/>
  <c r="I30" i="20"/>
  <c r="I30" i="8"/>
  <c r="D60" i="20"/>
  <c r="D60" i="8"/>
  <c r="D60" i="11" s="1"/>
  <c r="D60" i="13" s="1"/>
  <c r="F115" i="8"/>
  <c r="F115" i="20"/>
  <c r="G120" i="8"/>
  <c r="G120" i="20"/>
  <c r="K123" i="8"/>
  <c r="K123" i="11" s="1"/>
  <c r="K123" i="13" s="1"/>
  <c r="K123" i="19"/>
  <c r="K123" i="20"/>
  <c r="D139" i="20"/>
  <c r="D139" i="8"/>
  <c r="K157" i="19"/>
  <c r="K157" i="20"/>
  <c r="K157" i="8"/>
  <c r="G115" i="20"/>
  <c r="G115" i="8"/>
  <c r="G115" i="11" s="1"/>
  <c r="G115" i="13" s="1"/>
  <c r="K119" i="20"/>
  <c r="K119" i="8"/>
  <c r="K119" i="11" s="1"/>
  <c r="K119" i="13" s="1"/>
  <c r="K119" i="19"/>
  <c r="D123" i="8"/>
  <c r="D123" i="20"/>
  <c r="H138" i="8"/>
  <c r="H138" i="20"/>
  <c r="D157" i="20"/>
  <c r="D157" i="8"/>
  <c r="G114" i="20"/>
  <c r="G114" i="8"/>
  <c r="D122" i="8"/>
  <c r="D122" i="20"/>
  <c r="E138" i="8"/>
  <c r="E138" i="20"/>
  <c r="G155" i="20"/>
  <c r="G155" i="8"/>
  <c r="G155" i="11" s="1"/>
  <c r="G155" i="13" s="1"/>
  <c r="I33" i="19"/>
  <c r="I33" i="20"/>
  <c r="I33" i="8"/>
  <c r="D87" i="20"/>
  <c r="D87" i="8"/>
  <c r="G124" i="8"/>
  <c r="G124" i="20"/>
  <c r="G139" i="20"/>
  <c r="G139" i="8"/>
  <c r="G139" i="11" s="1"/>
  <c r="G139" i="13" s="1"/>
  <c r="I156" i="19"/>
  <c r="I156" i="20"/>
  <c r="I156" i="8"/>
  <c r="I51" i="8"/>
  <c r="I51" i="19"/>
  <c r="I51" i="20"/>
  <c r="H60" i="20"/>
  <c r="H60" i="8"/>
  <c r="J115" i="19"/>
  <c r="J115" i="20"/>
  <c r="J115" i="8"/>
  <c r="G123" i="20"/>
  <c r="G123" i="8"/>
  <c r="D52" i="8"/>
  <c r="D52" i="20"/>
  <c r="J65" i="8"/>
  <c r="J65" i="19"/>
  <c r="J65" i="20"/>
  <c r="E30" i="8"/>
  <c r="E30" i="11" s="1"/>
  <c r="E30" i="13" s="1"/>
  <c r="E30" i="20"/>
  <c r="K87" i="8"/>
  <c r="K87" i="19"/>
  <c r="K87" i="20"/>
  <c r="H156" i="20"/>
  <c r="H156" i="8"/>
  <c r="F158" i="20"/>
  <c r="F158" i="8"/>
  <c r="F158" i="11" s="1"/>
  <c r="F158" i="13" s="1"/>
  <c r="F30" i="8"/>
  <c r="F30" i="20"/>
  <c r="D155" i="20"/>
  <c r="D155" i="8"/>
  <c r="D50" i="20"/>
  <c r="D50" i="8"/>
  <c r="D50" i="11" s="1"/>
  <c r="D50" i="13" s="1"/>
  <c r="F137" i="20"/>
  <c r="F137" i="8"/>
  <c r="J141" i="20"/>
  <c r="J141" i="8"/>
  <c r="J141" i="19"/>
  <c r="G157" i="8"/>
  <c r="G157" i="20"/>
  <c r="G119" i="20"/>
  <c r="G119" i="8"/>
  <c r="K122" i="8"/>
  <c r="K122" i="19"/>
  <c r="K122" i="20"/>
  <c r="D138" i="20"/>
  <c r="D138" i="8"/>
  <c r="H157" i="20"/>
  <c r="H157" i="8"/>
  <c r="H115" i="8"/>
  <c r="H115" i="20"/>
  <c r="E120" i="20"/>
  <c r="E120" i="8"/>
  <c r="I138" i="19"/>
  <c r="I138" i="20"/>
  <c r="I138" i="8"/>
  <c r="H51" i="20"/>
  <c r="H51" i="8"/>
  <c r="D65" i="20"/>
  <c r="D65" i="8"/>
  <c r="D114" i="8"/>
  <c r="D114" i="20"/>
  <c r="I119" i="8"/>
  <c r="I119" i="19"/>
  <c r="I119" i="20"/>
  <c r="F123" i="20"/>
  <c r="F123" i="8"/>
  <c r="F138" i="20"/>
  <c r="F138" i="8"/>
  <c r="E156" i="20"/>
  <c r="E156" i="8"/>
  <c r="E87" i="8"/>
  <c r="E87" i="20"/>
  <c r="F51" i="20"/>
  <c r="F51" i="8"/>
  <c r="F51" i="11" s="1"/>
  <c r="F51" i="13" s="1"/>
  <c r="F87" i="20"/>
  <c r="F87" i="8"/>
  <c r="E42" i="20"/>
  <c r="E42" i="8"/>
  <c r="E42" i="11" s="1"/>
  <c r="E42" i="13" s="1"/>
  <c r="G188" i="3"/>
  <c r="G199" i="8"/>
  <c r="G199" i="11" s="1"/>
  <c r="G199" i="20"/>
  <c r="D188" i="3"/>
  <c r="D199" i="8"/>
  <c r="D199" i="20"/>
  <c r="F195" i="3"/>
  <c r="F271" i="8"/>
  <c r="F271" i="20"/>
  <c r="K202" i="8"/>
  <c r="K202" i="11" s="1"/>
  <c r="K202" i="13" s="1"/>
  <c r="K202" i="19"/>
  <c r="K202" i="20"/>
  <c r="K203" i="8"/>
  <c r="K203" i="19"/>
  <c r="K203" i="20"/>
  <c r="E212" i="8"/>
  <c r="E212" i="20"/>
  <c r="E217" i="20"/>
  <c r="E217" i="8"/>
  <c r="F220" i="20"/>
  <c r="F220" i="8"/>
  <c r="F218" i="8"/>
  <c r="F218" i="20"/>
  <c r="F201" i="8"/>
  <c r="F201" i="20"/>
  <c r="I201" i="8"/>
  <c r="I201" i="19"/>
  <c r="I201" i="20"/>
  <c r="I204" i="19"/>
  <c r="I204" i="20"/>
  <c r="I204" i="8"/>
  <c r="J206" i="8"/>
  <c r="J206" i="19"/>
  <c r="J206" i="20"/>
  <c r="J204" i="8"/>
  <c r="J204" i="19"/>
  <c r="J204" i="20"/>
  <c r="D206" i="20"/>
  <c r="D206" i="8"/>
  <c r="D206" i="11" s="1"/>
  <c r="D206" i="13" s="1"/>
  <c r="D201" i="20"/>
  <c r="D201" i="8"/>
  <c r="J211" i="20"/>
  <c r="J211" i="8"/>
  <c r="J211" i="19"/>
  <c r="J216" i="20"/>
  <c r="J216" i="8"/>
  <c r="J216" i="11" s="1"/>
  <c r="J216" i="13" s="1"/>
  <c r="J216" i="19"/>
  <c r="G219" i="8"/>
  <c r="G219" i="20"/>
  <c r="K211" i="8"/>
  <c r="K211" i="11" s="1"/>
  <c r="K211" i="13" s="1"/>
  <c r="K211" i="19"/>
  <c r="K211" i="20"/>
  <c r="K216" i="8"/>
  <c r="K216" i="19"/>
  <c r="K216" i="20"/>
  <c r="H219" i="8"/>
  <c r="H219" i="20"/>
  <c r="D211" i="20"/>
  <c r="D211" i="8"/>
  <c r="D210" i="20"/>
  <c r="D189" i="3"/>
  <c r="D210" i="8"/>
  <c r="E220" i="20"/>
  <c r="E220" i="8"/>
  <c r="E218" i="8"/>
  <c r="E218" i="20"/>
  <c r="K260" i="20"/>
  <c r="K260" i="8"/>
  <c r="K260" i="19"/>
  <c r="H271" i="20"/>
  <c r="H271" i="8"/>
  <c r="G205" i="8"/>
  <c r="G205" i="20"/>
  <c r="G200" i="8"/>
  <c r="G200" i="20"/>
  <c r="I212" i="8"/>
  <c r="I212" i="19"/>
  <c r="I212" i="20"/>
  <c r="I213" i="19"/>
  <c r="I213" i="20"/>
  <c r="I213" i="8"/>
  <c r="J219" i="8"/>
  <c r="J219" i="19"/>
  <c r="J219" i="20"/>
  <c r="H204" i="20"/>
  <c r="H204" i="8"/>
  <c r="H202" i="20"/>
  <c r="H202" i="8"/>
  <c r="H202" i="11" s="1"/>
  <c r="H202" i="13" s="1"/>
  <c r="E204" i="8"/>
  <c r="E204" i="20"/>
  <c r="E200" i="20"/>
  <c r="E200" i="8"/>
  <c r="H217" i="20"/>
  <c r="H217" i="8"/>
  <c r="H217" i="11" s="1"/>
  <c r="H217" i="13" s="1"/>
  <c r="H215" i="20"/>
  <c r="H215" i="8"/>
  <c r="I195" i="3"/>
  <c r="I271" i="20"/>
  <c r="I271" i="8"/>
  <c r="I271" i="19"/>
  <c r="F216" i="8"/>
  <c r="F216" i="20"/>
  <c r="F212" i="8"/>
  <c r="F212" i="20"/>
  <c r="F209" i="20"/>
  <c r="F209" i="8"/>
  <c r="K222" i="19"/>
  <c r="K222" i="20"/>
  <c r="K222" i="8"/>
  <c r="G210" i="20"/>
  <c r="G210" i="8"/>
  <c r="G210" i="11" s="1"/>
  <c r="G189" i="3"/>
  <c r="G211" i="20"/>
  <c r="G211" i="8"/>
  <c r="D221" i="8"/>
  <c r="D221" i="11" s="1"/>
  <c r="D221" i="13" s="1"/>
  <c r="D221" i="20"/>
  <c r="D218" i="8"/>
  <c r="D218" i="20"/>
  <c r="I221" i="8"/>
  <c r="I221" i="19"/>
  <c r="I221" i="20"/>
  <c r="K194" i="5"/>
  <c r="G188" i="5"/>
  <c r="O134" i="5"/>
  <c r="N134" i="24" s="1"/>
  <c r="S162" i="5"/>
  <c r="I194" i="5"/>
  <c r="K243" i="11"/>
  <c r="K243" i="13" s="1"/>
  <c r="J271" i="7"/>
  <c r="J271" i="10" s="1"/>
  <c r="J271" i="12" s="1"/>
  <c r="J271" i="22"/>
  <c r="J271" i="6"/>
  <c r="J52" i="5"/>
  <c r="J87" i="5"/>
  <c r="J118" i="5"/>
  <c r="J121" i="5"/>
  <c r="J125" i="5"/>
  <c r="K271" i="7"/>
  <c r="K271" i="10" s="1"/>
  <c r="K271" i="12" s="1"/>
  <c r="K271" i="22"/>
  <c r="K271" i="6"/>
  <c r="K52" i="5"/>
  <c r="K118" i="5"/>
  <c r="L260" i="7"/>
  <c r="L260" i="10" s="1"/>
  <c r="L260" i="12" s="1"/>
  <c r="L260" i="22"/>
  <c r="T260" i="7"/>
  <c r="T260" i="10" s="1"/>
  <c r="T260" i="22"/>
  <c r="H34" i="5"/>
  <c r="H60" i="5"/>
  <c r="H14" i="5"/>
  <c r="H122" i="5"/>
  <c r="H124" i="5"/>
  <c r="D157" i="5"/>
  <c r="I188" i="2"/>
  <c r="I199" i="7"/>
  <c r="I199" i="10" s="1"/>
  <c r="I199" i="22"/>
  <c r="I199" i="6"/>
  <c r="E191" i="12"/>
  <c r="Q42" i="5"/>
  <c r="Q52" i="5"/>
  <c r="E118" i="5"/>
  <c r="G118" i="24" s="1"/>
  <c r="M124" i="5"/>
  <c r="M141" i="5"/>
  <c r="G19" i="20"/>
  <c r="G19" i="8"/>
  <c r="J193" i="20"/>
  <c r="J193" i="8"/>
  <c r="J193" i="19"/>
  <c r="I289" i="19"/>
  <c r="I289" i="20"/>
  <c r="D110" i="8"/>
  <c r="D110" i="20"/>
  <c r="K113" i="19"/>
  <c r="K113" i="20"/>
  <c r="K113" i="8"/>
  <c r="I275" i="8"/>
  <c r="I275" i="19"/>
  <c r="I275" i="20"/>
  <c r="F248" i="20"/>
  <c r="F248" i="8"/>
  <c r="F248" i="11" s="1"/>
  <c r="F248" i="13" s="1"/>
  <c r="J252" i="8"/>
  <c r="J252" i="19"/>
  <c r="J252" i="20"/>
  <c r="G227" i="8"/>
  <c r="G227" i="20"/>
  <c r="J7" i="23"/>
  <c r="J19" i="22"/>
  <c r="J19" i="7"/>
  <c r="J19" i="10" s="1"/>
  <c r="J19" i="12" s="1"/>
  <c r="J19" i="6"/>
  <c r="J19" i="23" s="1"/>
  <c r="N285" i="22"/>
  <c r="J28" i="23"/>
  <c r="J29" i="22"/>
  <c r="J29" i="7"/>
  <c r="J29" i="10" s="1"/>
  <c r="J29" i="12" s="1"/>
  <c r="J29" i="6"/>
  <c r="J29" i="23" s="1"/>
  <c r="J193" i="7"/>
  <c r="J193" i="22"/>
  <c r="J191" i="7"/>
  <c r="J191" i="22"/>
  <c r="J37" i="23"/>
  <c r="J41" i="23"/>
  <c r="J43" i="23"/>
  <c r="J47" i="23"/>
  <c r="J195" i="2"/>
  <c r="J55" i="23"/>
  <c r="J59" i="23"/>
  <c r="J205" i="7"/>
  <c r="J205" i="10" s="1"/>
  <c r="J205" i="12" s="1"/>
  <c r="J205" i="22"/>
  <c r="J205" i="6"/>
  <c r="J205" i="23" s="1"/>
  <c r="J64" i="23"/>
  <c r="J68" i="23"/>
  <c r="J69" i="22"/>
  <c r="J69" i="7"/>
  <c r="J69" i="10" s="1"/>
  <c r="J69" i="12" s="1"/>
  <c r="J69" i="6"/>
  <c r="J69" i="23" s="1"/>
  <c r="J72" i="23"/>
  <c r="J76" i="23"/>
  <c r="J80" i="23"/>
  <c r="J84" i="23"/>
  <c r="J88" i="23"/>
  <c r="J92" i="23"/>
  <c r="J96" i="23"/>
  <c r="J102" i="23"/>
  <c r="J106" i="23"/>
  <c r="J107" i="22"/>
  <c r="J107" i="7"/>
  <c r="J107" i="10" s="1"/>
  <c r="J107" i="12" s="1"/>
  <c r="J107" i="6"/>
  <c r="J107" i="23" s="1"/>
  <c r="J274" i="23"/>
  <c r="J252" i="7"/>
  <c r="J252" i="10" s="1"/>
  <c r="J252" i="12" s="1"/>
  <c r="J252" i="22"/>
  <c r="J252" i="6"/>
  <c r="J252" i="23" s="1"/>
  <c r="J253" i="23"/>
  <c r="J131" i="23"/>
  <c r="J135" i="23"/>
  <c r="J211" i="7"/>
  <c r="J211" i="10" s="1"/>
  <c r="J211" i="12" s="1"/>
  <c r="J211" i="22"/>
  <c r="J211" i="6"/>
  <c r="J211" i="23" s="1"/>
  <c r="J215" i="7"/>
  <c r="J215" i="10" s="1"/>
  <c r="J215" i="12" s="1"/>
  <c r="J215" i="22"/>
  <c r="J215" i="6"/>
  <c r="J215" i="23" s="1"/>
  <c r="J209" i="7"/>
  <c r="J209" i="10" s="1"/>
  <c r="J209" i="12" s="1"/>
  <c r="J209" i="22"/>
  <c r="J209" i="6"/>
  <c r="J209" i="23" s="1"/>
  <c r="J219" i="7"/>
  <c r="J219" i="10" s="1"/>
  <c r="J219" i="12" s="1"/>
  <c r="J219" i="22"/>
  <c r="J219" i="6"/>
  <c r="J219" i="23" s="1"/>
  <c r="J218" i="7"/>
  <c r="J218" i="10" s="1"/>
  <c r="J218" i="12" s="1"/>
  <c r="J218" i="22"/>
  <c r="J218" i="6"/>
  <c r="J218" i="23" s="1"/>
  <c r="J263" i="23"/>
  <c r="J145" i="23"/>
  <c r="J149" i="23"/>
  <c r="J154" i="23"/>
  <c r="J226" i="7"/>
  <c r="J226" i="10" s="1"/>
  <c r="J226" i="12" s="1"/>
  <c r="J226" i="22"/>
  <c r="J226" i="6"/>
  <c r="J226" i="23" s="1"/>
  <c r="J227" i="7"/>
  <c r="J227" i="10" s="1"/>
  <c r="J227" i="12" s="1"/>
  <c r="J227" i="22"/>
  <c r="J227" i="6"/>
  <c r="J227" i="23" s="1"/>
  <c r="J160" i="23"/>
  <c r="J164" i="23"/>
  <c r="J173" i="23"/>
  <c r="J178" i="23"/>
  <c r="J182" i="23"/>
  <c r="I283" i="6"/>
  <c r="I283" i="23" s="1"/>
  <c r="I24" i="8"/>
  <c r="I24" i="19"/>
  <c r="I24" i="20"/>
  <c r="J72" i="11"/>
  <c r="J72" i="13" s="1"/>
  <c r="K193" i="20"/>
  <c r="K193" i="8"/>
  <c r="K193" i="19"/>
  <c r="G63" i="11"/>
  <c r="G63" i="13" s="1"/>
  <c r="J289" i="19"/>
  <c r="J289" i="20"/>
  <c r="K248" i="20"/>
  <c r="K248" i="8"/>
  <c r="K248" i="19"/>
  <c r="G283" i="5"/>
  <c r="G23" i="23"/>
  <c r="G25" i="23"/>
  <c r="O286" i="22"/>
  <c r="G191" i="7"/>
  <c r="G191" i="22"/>
  <c r="O239" i="22"/>
  <c r="G39" i="23"/>
  <c r="G259" i="12"/>
  <c r="G46" i="23"/>
  <c r="G267" i="12"/>
  <c r="G267" i="13"/>
  <c r="G55" i="23"/>
  <c r="G59" i="23"/>
  <c r="G203" i="7"/>
  <c r="G203" i="10" s="1"/>
  <c r="G203" i="12" s="1"/>
  <c r="G203" i="22"/>
  <c r="G203" i="6"/>
  <c r="G203" i="23" s="1"/>
  <c r="G200" i="7"/>
  <c r="G200" i="10" s="1"/>
  <c r="G200" i="12" s="1"/>
  <c r="G200" i="22"/>
  <c r="G200" i="6"/>
  <c r="G200" i="23" s="1"/>
  <c r="O202" i="7"/>
  <c r="O202" i="10" s="1"/>
  <c r="O202" i="12" s="1"/>
  <c r="O202" i="22"/>
  <c r="G64" i="23"/>
  <c r="G68" i="23"/>
  <c r="G70" i="23"/>
  <c r="G74" i="23"/>
  <c r="G78" i="23"/>
  <c r="G82" i="23"/>
  <c r="G86" i="23"/>
  <c r="G90" i="23"/>
  <c r="G93" i="23"/>
  <c r="G98" i="23"/>
  <c r="G103" i="23"/>
  <c r="O289" i="22"/>
  <c r="O290" i="22"/>
  <c r="O291" i="22"/>
  <c r="G117" i="23"/>
  <c r="G248" i="7"/>
  <c r="G248" i="10" s="1"/>
  <c r="G248" i="12" s="1"/>
  <c r="G248" i="22"/>
  <c r="G248" i="6"/>
  <c r="G248" i="23" s="1"/>
  <c r="W248" i="7"/>
  <c r="W248" i="10" s="1"/>
  <c r="W248" i="22"/>
  <c r="O252" i="7"/>
  <c r="O252" i="10" s="1"/>
  <c r="O252" i="22"/>
  <c r="G253" i="23"/>
  <c r="O253" i="22"/>
  <c r="G131" i="23"/>
  <c r="G134" i="7"/>
  <c r="G134" i="10" s="1"/>
  <c r="G134" i="12" s="1"/>
  <c r="G134" i="22"/>
  <c r="G134" i="6"/>
  <c r="G134" i="23" s="1"/>
  <c r="G216" i="7"/>
  <c r="G216" i="10" s="1"/>
  <c r="G216" i="12" s="1"/>
  <c r="G216" i="22"/>
  <c r="G216" i="6"/>
  <c r="G216" i="23" s="1"/>
  <c r="G214" i="7"/>
  <c r="G214" i="10" s="1"/>
  <c r="G214" i="12" s="1"/>
  <c r="G214" i="22"/>
  <c r="G214" i="6"/>
  <c r="G214" i="23" s="1"/>
  <c r="O211" i="7"/>
  <c r="O211" i="10" s="1"/>
  <c r="O211" i="22"/>
  <c r="O210" i="7"/>
  <c r="O210" i="10" s="1"/>
  <c r="O189" i="2"/>
  <c r="P189" i="24" s="1"/>
  <c r="O210" i="22"/>
  <c r="G221" i="7"/>
  <c r="G221" i="10" s="1"/>
  <c r="G221" i="12" s="1"/>
  <c r="G221" i="22"/>
  <c r="G221" i="6"/>
  <c r="G221" i="23" s="1"/>
  <c r="O221" i="7"/>
  <c r="O221" i="10" s="1"/>
  <c r="O221" i="22"/>
  <c r="G140" i="23"/>
  <c r="G144" i="23"/>
  <c r="G148" i="23"/>
  <c r="G153" i="23"/>
  <c r="G225" i="23"/>
  <c r="O225" i="22"/>
  <c r="O298" i="22"/>
  <c r="O299" i="22"/>
  <c r="O228" i="22"/>
  <c r="G162" i="22"/>
  <c r="G162" i="7"/>
  <c r="G162" i="10" s="1"/>
  <c r="G162" i="12" s="1"/>
  <c r="G162" i="6"/>
  <c r="G162" i="23" s="1"/>
  <c r="G167" i="23"/>
  <c r="G170" i="23"/>
  <c r="G175" i="23"/>
  <c r="G179" i="23"/>
  <c r="K13" i="5"/>
  <c r="H24" i="20"/>
  <c r="H24" i="8"/>
  <c r="G27" i="11"/>
  <c r="G27" i="13" s="1"/>
  <c r="J57" i="11"/>
  <c r="J57" i="13" s="1"/>
  <c r="J287" i="19"/>
  <c r="J287" i="20"/>
  <c r="G74" i="11"/>
  <c r="G74" i="13" s="1"/>
  <c r="G80" i="11"/>
  <c r="G80" i="13" s="1"/>
  <c r="J244" i="11"/>
  <c r="J244" i="13" s="1"/>
  <c r="J175" i="11"/>
  <c r="J175" i="13" s="1"/>
  <c r="H19" i="22"/>
  <c r="H19" i="7"/>
  <c r="H19" i="10" s="1"/>
  <c r="H19" i="12" s="1"/>
  <c r="H19" i="6"/>
  <c r="H19" i="23" s="1"/>
  <c r="X283" i="22"/>
  <c r="H22" i="23"/>
  <c r="H29" i="22"/>
  <c r="H29" i="7"/>
  <c r="H29" i="10" s="1"/>
  <c r="H29" i="12" s="1"/>
  <c r="H29" i="6"/>
  <c r="H29" i="23" s="1"/>
  <c r="H31" i="23"/>
  <c r="H233" i="12"/>
  <c r="H191" i="10"/>
  <c r="H38" i="23"/>
  <c r="H259" i="23"/>
  <c r="H45" i="23"/>
  <c r="P267" i="22"/>
  <c r="H270" i="23"/>
  <c r="P270" i="22"/>
  <c r="H57" i="23"/>
  <c r="H203" i="7"/>
  <c r="H203" i="10" s="1"/>
  <c r="H203" i="12" s="1"/>
  <c r="H203" i="22"/>
  <c r="H203" i="6"/>
  <c r="H203" i="23" s="1"/>
  <c r="H206" i="7"/>
  <c r="H206" i="10" s="1"/>
  <c r="H206" i="12" s="1"/>
  <c r="H206" i="22"/>
  <c r="H206" i="6"/>
  <c r="H206" i="23" s="1"/>
  <c r="P204" i="7"/>
  <c r="P204" i="10" s="1"/>
  <c r="P204" i="12" s="1"/>
  <c r="P204" i="22"/>
  <c r="P202" i="7"/>
  <c r="P202" i="10" s="1"/>
  <c r="P202" i="12" s="1"/>
  <c r="P202" i="22"/>
  <c r="H62" i="23"/>
  <c r="H66" i="23"/>
  <c r="H70" i="23"/>
  <c r="H74" i="23"/>
  <c r="H78" i="23"/>
  <c r="H82" i="23"/>
  <c r="H86" i="23"/>
  <c r="H90" i="23"/>
  <c r="H93" i="23"/>
  <c r="H98" i="23"/>
  <c r="H103" i="23"/>
  <c r="P289" i="22"/>
  <c r="P290" i="22"/>
  <c r="P291" i="22"/>
  <c r="X292" i="22"/>
  <c r="H117" i="23"/>
  <c r="H248" i="7"/>
  <c r="H248" i="10" s="1"/>
  <c r="H248" i="12" s="1"/>
  <c r="H248" i="22"/>
  <c r="H248" i="6"/>
  <c r="H248" i="23" s="1"/>
  <c r="P252" i="7"/>
  <c r="P252" i="10" s="1"/>
  <c r="P252" i="22"/>
  <c r="H253" i="23"/>
  <c r="P253" i="22"/>
  <c r="H131" i="23"/>
  <c r="H134" i="22"/>
  <c r="H134" i="7"/>
  <c r="H134" i="10" s="1"/>
  <c r="H134" i="12" s="1"/>
  <c r="H134" i="6"/>
  <c r="H134" i="23" s="1"/>
  <c r="H214" i="7"/>
  <c r="H214" i="10" s="1"/>
  <c r="H214" i="12" s="1"/>
  <c r="H214" i="22"/>
  <c r="H214" i="6"/>
  <c r="H214" i="23" s="1"/>
  <c r="H212" i="7"/>
  <c r="H212" i="10" s="1"/>
  <c r="H212" i="12" s="1"/>
  <c r="H212" i="22"/>
  <c r="H212" i="6"/>
  <c r="H212" i="23" s="1"/>
  <c r="P211" i="7"/>
  <c r="P211" i="10" s="1"/>
  <c r="P211" i="22"/>
  <c r="P216" i="7"/>
  <c r="P216" i="10" s="1"/>
  <c r="P216" i="12" s="1"/>
  <c r="P216" i="22"/>
  <c r="X211" i="7"/>
  <c r="X211" i="10" s="1"/>
  <c r="X211" i="22"/>
  <c r="X215" i="7"/>
  <c r="X215" i="10" s="1"/>
  <c r="X215" i="12" s="1"/>
  <c r="X215" i="22"/>
  <c r="X209" i="7"/>
  <c r="X209" i="10" s="1"/>
  <c r="X209" i="12" s="1"/>
  <c r="X209" i="22"/>
  <c r="H222" i="7"/>
  <c r="H222" i="10" s="1"/>
  <c r="H222" i="12" s="1"/>
  <c r="H222" i="22"/>
  <c r="H222" i="6"/>
  <c r="H222" i="23" s="1"/>
  <c r="P220" i="7"/>
  <c r="P220" i="10" s="1"/>
  <c r="P220" i="22"/>
  <c r="X221" i="7"/>
  <c r="X221" i="10" s="1"/>
  <c r="X221" i="22"/>
  <c r="X218" i="7"/>
  <c r="X218" i="10" s="1"/>
  <c r="X218" i="12" s="1"/>
  <c r="X218" i="22"/>
  <c r="H140" i="23"/>
  <c r="H226" i="7"/>
  <c r="H226" i="10" s="1"/>
  <c r="H226" i="12" s="1"/>
  <c r="H226" i="22"/>
  <c r="H226" i="6"/>
  <c r="H226" i="23" s="1"/>
  <c r="P227" i="7"/>
  <c r="P227" i="10" s="1"/>
  <c r="P227" i="22"/>
  <c r="H164" i="23"/>
  <c r="H171" i="23"/>
  <c r="H176" i="23"/>
  <c r="H233" i="11"/>
  <c r="H233" i="13" s="1"/>
  <c r="J56" i="11"/>
  <c r="J56" i="13" s="1"/>
  <c r="G57" i="11"/>
  <c r="G57" i="13" s="1"/>
  <c r="I294" i="19"/>
  <c r="I294" i="20"/>
  <c r="J227" i="20"/>
  <c r="J227" i="8"/>
  <c r="J227" i="19"/>
  <c r="M239" i="22"/>
  <c r="E195" i="7"/>
  <c r="E195" i="22"/>
  <c r="M289" i="22"/>
  <c r="E110" i="22"/>
  <c r="E110" i="7"/>
  <c r="E110" i="10" s="1"/>
  <c r="E110" i="12" s="1"/>
  <c r="E110" i="6"/>
  <c r="M248" i="7"/>
  <c r="M248" i="10" s="1"/>
  <c r="M248" i="22"/>
  <c r="E252" i="7"/>
  <c r="E252" i="10" s="1"/>
  <c r="E252" i="12" s="1"/>
  <c r="E252" i="22"/>
  <c r="E252" i="6"/>
  <c r="M297" i="22"/>
  <c r="E217" i="7"/>
  <c r="E217" i="10" s="1"/>
  <c r="E217" i="12" s="1"/>
  <c r="E217" i="22"/>
  <c r="E217" i="6"/>
  <c r="E216" i="7"/>
  <c r="E216" i="10" s="1"/>
  <c r="E216" i="12" s="1"/>
  <c r="E216" i="22"/>
  <c r="E216" i="6"/>
  <c r="M212" i="7"/>
  <c r="M212" i="10" s="1"/>
  <c r="M212" i="12" s="1"/>
  <c r="M212" i="22"/>
  <c r="M189" i="2"/>
  <c r="M210" i="7"/>
  <c r="M210" i="10" s="1"/>
  <c r="M210" i="22"/>
  <c r="E222" i="7"/>
  <c r="E222" i="10" s="1"/>
  <c r="E222" i="12" s="1"/>
  <c r="E222" i="22"/>
  <c r="E222" i="6"/>
  <c r="M222" i="7"/>
  <c r="M222" i="10" s="1"/>
  <c r="M222" i="22"/>
  <c r="M276" i="22"/>
  <c r="M299" i="22"/>
  <c r="E162" i="22"/>
  <c r="E162" i="7"/>
  <c r="E162" i="10" s="1"/>
  <c r="E162" i="12" s="1"/>
  <c r="E162" i="6"/>
  <c r="M277" i="22"/>
  <c r="J282" i="4"/>
  <c r="R91" i="5"/>
  <c r="R134" i="5"/>
  <c r="O215" i="5"/>
  <c r="N215" i="24" s="1"/>
  <c r="O227" i="5"/>
  <c r="N227" i="24" s="1"/>
  <c r="H193" i="5"/>
  <c r="P213" i="5"/>
  <c r="X218" i="5"/>
  <c r="Q29" i="5"/>
  <c r="Q107" i="5"/>
  <c r="Q113" i="5"/>
  <c r="M212" i="5"/>
  <c r="Y169" i="5"/>
  <c r="U169" i="24" s="1"/>
  <c r="H207" i="11"/>
  <c r="H207" i="13" s="1"/>
  <c r="N42" i="5"/>
  <c r="N52" i="5"/>
  <c r="N87" i="5"/>
  <c r="N158" i="5"/>
  <c r="W156" i="5"/>
  <c r="L254" i="22"/>
  <c r="L264" i="22"/>
  <c r="T32" i="5"/>
  <c r="L109" i="5"/>
  <c r="L118" i="5"/>
  <c r="L137" i="5"/>
  <c r="E188" i="2"/>
  <c r="E199" i="7"/>
  <c r="E199" i="10" s="1"/>
  <c r="E199" i="22"/>
  <c r="E199" i="6"/>
  <c r="H199" i="24" s="1"/>
  <c r="AD199" i="24" s="1"/>
  <c r="Q271" i="7"/>
  <c r="Q271" i="10" s="1"/>
  <c r="Q271" i="22"/>
  <c r="U51" i="5"/>
  <c r="Q87" i="5"/>
  <c r="Q119" i="5"/>
  <c r="Q158" i="5"/>
  <c r="H37" i="11"/>
  <c r="H37" i="13" s="1"/>
  <c r="F256" i="11"/>
  <c r="F193" i="11" s="1"/>
  <c r="H35" i="11"/>
  <c r="H35" i="13" s="1"/>
  <c r="J45" i="11"/>
  <c r="J45" i="13" s="1"/>
  <c r="E48" i="11"/>
  <c r="E48" i="13" s="1"/>
  <c r="F69" i="22"/>
  <c r="F69" i="7"/>
  <c r="F69" i="10" s="1"/>
  <c r="F69" i="12" s="1"/>
  <c r="F69" i="6"/>
  <c r="F69" i="23" s="1"/>
  <c r="J155" i="5"/>
  <c r="H41" i="11"/>
  <c r="H41" i="13" s="1"/>
  <c r="H283" i="6"/>
  <c r="K284" i="19"/>
  <c r="K284" i="20"/>
  <c r="I285" i="19"/>
  <c r="I285" i="20"/>
  <c r="J27" i="11"/>
  <c r="J27" i="13" s="1"/>
  <c r="F29" i="20"/>
  <c r="F29" i="8"/>
  <c r="G37" i="11"/>
  <c r="G37" i="13" s="1"/>
  <c r="H259" i="11"/>
  <c r="H259" i="13" s="1"/>
  <c r="E47" i="11"/>
  <c r="E47" i="13" s="1"/>
  <c r="H86" i="11"/>
  <c r="H86" i="13" s="1"/>
  <c r="G89" i="11"/>
  <c r="G89" i="13" s="1"/>
  <c r="H94" i="11"/>
  <c r="H94" i="13" s="1"/>
  <c r="H128" i="11"/>
  <c r="H128" i="13" s="1"/>
  <c r="H132" i="11"/>
  <c r="H132" i="13" s="1"/>
  <c r="J263" i="11"/>
  <c r="J263" i="13" s="1"/>
  <c r="J148" i="11"/>
  <c r="J148" i="13" s="1"/>
  <c r="W26" i="5"/>
  <c r="S49" i="5"/>
  <c r="K289" i="19"/>
  <c r="K289" i="20"/>
  <c r="J110" i="20"/>
  <c r="J110" i="8"/>
  <c r="J110" i="19"/>
  <c r="K275" i="20"/>
  <c r="K275" i="8"/>
  <c r="K275" i="19"/>
  <c r="J192" i="19"/>
  <c r="J192" i="20"/>
  <c r="J192" i="8"/>
  <c r="H252" i="8"/>
  <c r="H252" i="20"/>
  <c r="G126" i="11"/>
  <c r="G126" i="13" s="1"/>
  <c r="G145" i="11"/>
  <c r="G145" i="13" s="1"/>
  <c r="D193" i="7"/>
  <c r="D193" i="22"/>
  <c r="L24" i="5"/>
  <c r="L49" i="5"/>
  <c r="T155" i="5"/>
  <c r="K69" i="20"/>
  <c r="K69" i="8"/>
  <c r="K69" i="11" s="1"/>
  <c r="K69" i="13" s="1"/>
  <c r="K69" i="19"/>
  <c r="H80" i="11"/>
  <c r="H80" i="13" s="1"/>
  <c r="H88" i="11"/>
  <c r="H88" i="13" s="1"/>
  <c r="J273" i="11"/>
  <c r="J273" i="13" s="1"/>
  <c r="F113" i="20"/>
  <c r="F113" i="8"/>
  <c r="D148" i="11"/>
  <c r="D148" i="13" s="1"/>
  <c r="J154" i="11"/>
  <c r="J154" i="13" s="1"/>
  <c r="G160" i="11"/>
  <c r="G160" i="13" s="1"/>
  <c r="H164" i="11"/>
  <c r="H164" i="13" s="1"/>
  <c r="I24" i="22"/>
  <c r="I24" i="7"/>
  <c r="I24" i="10" s="1"/>
  <c r="I24" i="12" s="1"/>
  <c r="I24" i="6"/>
  <c r="I24" i="23" s="1"/>
  <c r="M285" i="22"/>
  <c r="Q30" i="5"/>
  <c r="T222" i="7"/>
  <c r="T222" i="10" s="1"/>
  <c r="L298" i="22"/>
  <c r="L228" i="22"/>
  <c r="E21" i="11"/>
  <c r="E21" i="13" s="1"/>
  <c r="J283" i="6"/>
  <c r="J283" i="23" s="1"/>
  <c r="H103" i="11"/>
  <c r="H103" i="13" s="1"/>
  <c r="J105" i="11"/>
  <c r="J105" i="13" s="1"/>
  <c r="J172" i="11"/>
  <c r="J172" i="13" s="1"/>
  <c r="G178" i="11"/>
  <c r="G178" i="13" s="1"/>
  <c r="I301" i="23"/>
  <c r="I299" i="23"/>
  <c r="I297" i="23"/>
  <c r="I293" i="23"/>
  <c r="I291" i="23"/>
  <c r="I289" i="23"/>
  <c r="I287" i="23"/>
  <c r="I296" i="23"/>
  <c r="I286" i="23"/>
  <c r="I284" i="23"/>
  <c r="I298" i="23"/>
  <c r="I290" i="23"/>
  <c r="I300" i="23"/>
  <c r="I292" i="23"/>
  <c r="I288" i="23"/>
  <c r="I285" i="23"/>
  <c r="I294" i="23"/>
  <c r="I18" i="23"/>
  <c r="I17" i="23"/>
  <c r="I6" i="23"/>
  <c r="I241" i="23"/>
  <c r="I236" i="23"/>
  <c r="I240" i="23"/>
  <c r="I235" i="23"/>
  <c r="I265" i="23"/>
  <c r="I238" i="23"/>
  <c r="I234" i="23"/>
  <c r="I242" i="23"/>
  <c r="I237" i="23"/>
  <c r="I129" i="23"/>
  <c r="I19" i="22"/>
  <c r="I19" i="7"/>
  <c r="I19" i="10" s="1"/>
  <c r="I19" i="12" s="1"/>
  <c r="I19" i="6"/>
  <c r="I19" i="23" s="1"/>
  <c r="I27" i="23"/>
  <c r="I31" i="23"/>
  <c r="I41" i="23"/>
  <c r="I43" i="23"/>
  <c r="I47" i="23"/>
  <c r="I267" i="12"/>
  <c r="I267" i="13"/>
  <c r="I55" i="23"/>
  <c r="I64" i="23"/>
  <c r="I72" i="23"/>
  <c r="I77" i="23"/>
  <c r="I82" i="23"/>
  <c r="I86" i="23"/>
  <c r="I90" i="23"/>
  <c r="I93" i="23"/>
  <c r="I98" i="23"/>
  <c r="I103" i="23"/>
  <c r="I273" i="23"/>
  <c r="I275" i="7"/>
  <c r="I275" i="10" s="1"/>
  <c r="I275" i="12" s="1"/>
  <c r="I275" i="22"/>
  <c r="I275" i="6"/>
  <c r="I275" i="23" s="1"/>
  <c r="I117" i="23"/>
  <c r="Y252" i="7"/>
  <c r="Y252" i="10" s="1"/>
  <c r="I127" i="23"/>
  <c r="I133" i="23"/>
  <c r="I135" i="23"/>
  <c r="I276" i="23"/>
  <c r="I143" i="23"/>
  <c r="I147" i="23"/>
  <c r="I152" i="23"/>
  <c r="I160" i="23"/>
  <c r="I167" i="23"/>
  <c r="I171" i="23"/>
  <c r="I176" i="23"/>
  <c r="F191" i="5"/>
  <c r="J216" i="5"/>
  <c r="J219" i="5"/>
  <c r="J227" i="5"/>
  <c r="K282" i="4"/>
  <c r="G29" i="5"/>
  <c r="G202" i="5"/>
  <c r="O202" i="5"/>
  <c r="N202" i="24" s="1"/>
  <c r="S91" i="5"/>
  <c r="O113" i="5"/>
  <c r="N113" i="24" s="1"/>
  <c r="G216" i="5"/>
  <c r="L29" i="5"/>
  <c r="P206" i="5"/>
  <c r="M282" i="4"/>
  <c r="Q271" i="5"/>
  <c r="E217" i="5"/>
  <c r="G217" i="24" s="1"/>
  <c r="AC217" i="24" s="1"/>
  <c r="M227" i="5"/>
  <c r="F199" i="7"/>
  <c r="F199" i="10" s="1"/>
  <c r="F188" i="2"/>
  <c r="F199" i="22"/>
  <c r="F199" i="6"/>
  <c r="N271" i="7"/>
  <c r="N271" i="10" s="1"/>
  <c r="N271" i="22"/>
  <c r="N243" i="22"/>
  <c r="R87" i="5"/>
  <c r="F118" i="5"/>
  <c r="R124" i="5"/>
  <c r="G260" i="7"/>
  <c r="G260" i="10" s="1"/>
  <c r="G260" i="12" s="1"/>
  <c r="G260" i="22"/>
  <c r="G260" i="6"/>
  <c r="O271" i="7"/>
  <c r="O271" i="10" s="1"/>
  <c r="O271" i="22"/>
  <c r="G243" i="23"/>
  <c r="O243" i="22"/>
  <c r="S87" i="5"/>
  <c r="G118" i="5"/>
  <c r="S124" i="5"/>
  <c r="K141" i="5"/>
  <c r="I243" i="11"/>
  <c r="I243" i="13" s="1"/>
  <c r="H260" i="7"/>
  <c r="H260" i="10" s="1"/>
  <c r="H260" i="12" s="1"/>
  <c r="H260" i="22"/>
  <c r="H260" i="6"/>
  <c r="P260" i="7"/>
  <c r="P260" i="10" s="1"/>
  <c r="P260" i="22"/>
  <c r="X271" i="7"/>
  <c r="X271" i="10" s="1"/>
  <c r="X271" i="22"/>
  <c r="P262" i="22"/>
  <c r="P207" i="22"/>
  <c r="P254" i="22"/>
  <c r="P229" i="22"/>
  <c r="P230" i="22"/>
  <c r="P231" i="22"/>
  <c r="L157" i="5"/>
  <c r="I243" i="23"/>
  <c r="I229" i="23"/>
  <c r="I32" i="5"/>
  <c r="I34" i="5"/>
  <c r="I53" i="5"/>
  <c r="E125" i="5"/>
  <c r="G125" i="24" s="1"/>
  <c r="AC125" i="24" s="1"/>
  <c r="U122" i="5"/>
  <c r="U138" i="5"/>
  <c r="U157" i="5"/>
  <c r="J64" i="11"/>
  <c r="J64" i="13" s="1"/>
  <c r="G261" i="11"/>
  <c r="G261" i="13" s="1"/>
  <c r="H22" i="11"/>
  <c r="H22" i="13" s="1"/>
  <c r="I27" i="11"/>
  <c r="I27" i="13" s="1"/>
  <c r="G31" i="11"/>
  <c r="G31" i="13" s="1"/>
  <c r="E191" i="8"/>
  <c r="E191" i="20"/>
  <c r="D35" i="11"/>
  <c r="D35" i="13" s="1"/>
  <c r="G56" i="11"/>
  <c r="G56" i="13" s="1"/>
  <c r="H61" i="11"/>
  <c r="H61" i="13" s="1"/>
  <c r="I62" i="11"/>
  <c r="I62" i="13" s="1"/>
  <c r="E70" i="11"/>
  <c r="E70" i="13" s="1"/>
  <c r="I88" i="11"/>
  <c r="I88" i="13" s="1"/>
  <c r="D91" i="20"/>
  <c r="D91" i="8"/>
  <c r="H95" i="11"/>
  <c r="H95" i="13" s="1"/>
  <c r="G105" i="11"/>
  <c r="G105" i="13" s="1"/>
  <c r="H110" i="20"/>
  <c r="H110" i="8"/>
  <c r="H110" i="11" s="1"/>
  <c r="H110" i="13" s="1"/>
  <c r="J112" i="11"/>
  <c r="J112" i="13" s="1"/>
  <c r="G113" i="20"/>
  <c r="G113" i="8"/>
  <c r="G113" i="11" s="1"/>
  <c r="G113" i="13" s="1"/>
  <c r="E275" i="8"/>
  <c r="E275" i="20"/>
  <c r="J293" i="19"/>
  <c r="J293" i="20"/>
  <c r="I126" i="11"/>
  <c r="I126" i="13" s="1"/>
  <c r="I133" i="11"/>
  <c r="I133" i="13" s="1"/>
  <c r="J134" i="8"/>
  <c r="J134" i="19"/>
  <c r="J134" i="20"/>
  <c r="D136" i="11"/>
  <c r="D136" i="13" s="1"/>
  <c r="H140" i="11"/>
  <c r="H140" i="13" s="1"/>
  <c r="G143" i="11"/>
  <c r="G143" i="13" s="1"/>
  <c r="D152" i="11"/>
  <c r="D152" i="13" s="1"/>
  <c r="K299" i="19"/>
  <c r="K299" i="20"/>
  <c r="G162" i="8"/>
  <c r="G162" i="20"/>
  <c r="G167" i="11"/>
  <c r="G167" i="13" s="1"/>
  <c r="I277" i="11"/>
  <c r="I277" i="13" s="1"/>
  <c r="I176" i="11"/>
  <c r="I176" i="13" s="1"/>
  <c r="F283" i="5"/>
  <c r="F23" i="23"/>
  <c r="F27" i="23"/>
  <c r="F257" i="23"/>
  <c r="N257" i="22"/>
  <c r="N233" i="22"/>
  <c r="F37" i="23"/>
  <c r="F41" i="23"/>
  <c r="N259" i="22"/>
  <c r="F44" i="23"/>
  <c r="F48" i="23"/>
  <c r="N195" i="2"/>
  <c r="F268" i="23"/>
  <c r="N268" i="22"/>
  <c r="N269" i="22"/>
  <c r="F56" i="23"/>
  <c r="F201" i="7"/>
  <c r="F201" i="10" s="1"/>
  <c r="F201" i="12" s="1"/>
  <c r="F201" i="22"/>
  <c r="F201" i="6"/>
  <c r="F201" i="23" s="1"/>
  <c r="F204" i="7"/>
  <c r="F204" i="10" s="1"/>
  <c r="F204" i="12" s="1"/>
  <c r="F204" i="22"/>
  <c r="F204" i="6"/>
  <c r="F204" i="23" s="1"/>
  <c r="N203" i="7"/>
  <c r="N203" i="10" s="1"/>
  <c r="N203" i="12" s="1"/>
  <c r="N203" i="22"/>
  <c r="N200" i="7"/>
  <c r="N200" i="10" s="1"/>
  <c r="N200" i="22"/>
  <c r="V201" i="7"/>
  <c r="V201" i="10" s="1"/>
  <c r="V201" i="12" s="1"/>
  <c r="V201" i="22"/>
  <c r="F61" i="23"/>
  <c r="F261" i="23"/>
  <c r="N261" i="22"/>
  <c r="F73" i="23"/>
  <c r="F77" i="23"/>
  <c r="F81" i="23"/>
  <c r="F85" i="23"/>
  <c r="F89" i="23"/>
  <c r="F92" i="23"/>
  <c r="F96" i="23"/>
  <c r="F102" i="23"/>
  <c r="F106" i="23"/>
  <c r="F273" i="23"/>
  <c r="N273" i="22"/>
  <c r="F112" i="23"/>
  <c r="N275" i="7"/>
  <c r="N275" i="10" s="1"/>
  <c r="N275" i="22"/>
  <c r="F116" i="23"/>
  <c r="F192" i="10"/>
  <c r="F246" i="12"/>
  <c r="F192" i="12" s="1"/>
  <c r="F251" i="23"/>
  <c r="N251" i="22"/>
  <c r="N294" i="22"/>
  <c r="F128" i="23"/>
  <c r="N297" i="22"/>
  <c r="F216" i="7"/>
  <c r="F216" i="10" s="1"/>
  <c r="F216" i="12" s="1"/>
  <c r="F216" i="22"/>
  <c r="F216" i="6"/>
  <c r="F216" i="23" s="1"/>
  <c r="F213" i="7"/>
  <c r="F213" i="10" s="1"/>
  <c r="F213" i="12" s="1"/>
  <c r="F213" i="22"/>
  <c r="F213" i="6"/>
  <c r="F213" i="23" s="1"/>
  <c r="N214" i="7"/>
  <c r="N214" i="10" s="1"/>
  <c r="N214" i="12" s="1"/>
  <c r="N214" i="22"/>
  <c r="N189" i="2"/>
  <c r="N210" i="7"/>
  <c r="N210" i="10" s="1"/>
  <c r="N210" i="22"/>
  <c r="V217" i="22"/>
  <c r="F219" i="7"/>
  <c r="F219" i="10" s="1"/>
  <c r="F219" i="12" s="1"/>
  <c r="F219" i="22"/>
  <c r="F219" i="6"/>
  <c r="F219" i="23" s="1"/>
  <c r="N221" i="7"/>
  <c r="N221" i="10" s="1"/>
  <c r="N221" i="22"/>
  <c r="F276" i="23"/>
  <c r="N276" i="22"/>
  <c r="F143" i="23"/>
  <c r="F147" i="23"/>
  <c r="F152" i="23"/>
  <c r="F190" i="7"/>
  <c r="F190" i="22"/>
  <c r="F226" i="7"/>
  <c r="F226" i="10" s="1"/>
  <c r="F226" i="12" s="1"/>
  <c r="F226" i="22"/>
  <c r="F226" i="6"/>
  <c r="F226" i="23" s="1"/>
  <c r="F227" i="7"/>
  <c r="F227" i="10" s="1"/>
  <c r="F227" i="12" s="1"/>
  <c r="F227" i="22"/>
  <c r="F227" i="6"/>
  <c r="F227" i="23" s="1"/>
  <c r="N300" i="22"/>
  <c r="F165" i="23"/>
  <c r="F169" i="22"/>
  <c r="F169" i="7"/>
  <c r="F169" i="10" s="1"/>
  <c r="F169" i="12" s="1"/>
  <c r="F169" i="6"/>
  <c r="F169" i="23" s="1"/>
  <c r="F173" i="23"/>
  <c r="F178" i="23"/>
  <c r="F182" i="23"/>
  <c r="H62" i="11"/>
  <c r="H62" i="13" s="1"/>
  <c r="I6" i="11"/>
  <c r="I6" i="13" s="1"/>
  <c r="E22" i="11"/>
  <c r="E22" i="13" s="1"/>
  <c r="J286" i="19"/>
  <c r="J286" i="20"/>
  <c r="G41" i="11"/>
  <c r="G41" i="13" s="1"/>
  <c r="J48" i="11"/>
  <c r="J48" i="13" s="1"/>
  <c r="G75" i="11"/>
  <c r="G75" i="13" s="1"/>
  <c r="F80" i="11"/>
  <c r="F80" i="13" s="1"/>
  <c r="I83" i="11"/>
  <c r="I83" i="13" s="1"/>
  <c r="F88" i="11"/>
  <c r="F88" i="13" s="1"/>
  <c r="H90" i="11"/>
  <c r="H90" i="13" s="1"/>
  <c r="J92" i="11"/>
  <c r="J92" i="13" s="1"/>
  <c r="E95" i="11"/>
  <c r="E95" i="13" s="1"/>
  <c r="E182" i="11"/>
  <c r="E182" i="13" s="1"/>
  <c r="K300" i="23"/>
  <c r="K298" i="23"/>
  <c r="K296" i="23"/>
  <c r="K294" i="23"/>
  <c r="K292" i="23"/>
  <c r="K290" i="23"/>
  <c r="K288" i="23"/>
  <c r="K301" i="23"/>
  <c r="K293" i="23"/>
  <c r="K287" i="23"/>
  <c r="K285" i="23"/>
  <c r="K297" i="23"/>
  <c r="K289" i="23"/>
  <c r="K286" i="23"/>
  <c r="K284" i="23"/>
  <c r="K299" i="23"/>
  <c r="K291" i="23"/>
  <c r="K18" i="23"/>
  <c r="K6" i="23"/>
  <c r="K17" i="23"/>
  <c r="K238" i="23"/>
  <c r="K241" i="23"/>
  <c r="K235" i="23"/>
  <c r="K265" i="23"/>
  <c r="K237" i="23"/>
  <c r="K240" i="23"/>
  <c r="K242" i="23"/>
  <c r="K234" i="23"/>
  <c r="K236" i="23"/>
  <c r="K129" i="23"/>
  <c r="K283" i="5"/>
  <c r="K21" i="23"/>
  <c r="K25" i="23"/>
  <c r="K26" i="22"/>
  <c r="K26" i="7"/>
  <c r="K26" i="10" s="1"/>
  <c r="K26" i="12" s="1"/>
  <c r="K26" i="6"/>
  <c r="K26" i="23" s="1"/>
  <c r="K257" i="23"/>
  <c r="K35" i="23"/>
  <c r="K39" i="23"/>
  <c r="K45" i="23"/>
  <c r="G49" i="23"/>
  <c r="K268" i="23"/>
  <c r="K56" i="23"/>
  <c r="K206" i="7"/>
  <c r="K206" i="10" s="1"/>
  <c r="K206" i="12" s="1"/>
  <c r="K206" i="22"/>
  <c r="K206" i="6"/>
  <c r="K206" i="23" s="1"/>
  <c r="K200" i="7"/>
  <c r="K200" i="10" s="1"/>
  <c r="K200" i="12" s="1"/>
  <c r="K200" i="22"/>
  <c r="K200" i="6"/>
  <c r="K200" i="23" s="1"/>
  <c r="K61" i="23"/>
  <c r="K261" i="23"/>
  <c r="K71" i="23"/>
  <c r="K75" i="23"/>
  <c r="K79" i="23"/>
  <c r="K83" i="23"/>
  <c r="K244" i="23"/>
  <c r="K95" i="23"/>
  <c r="K101" i="23"/>
  <c r="K105" i="23"/>
  <c r="K273" i="23"/>
  <c r="K110" i="22"/>
  <c r="K110" i="7"/>
  <c r="K110" i="10" s="1"/>
  <c r="K110" i="12" s="1"/>
  <c r="K110" i="6"/>
  <c r="K110" i="23" s="1"/>
  <c r="K192" i="6"/>
  <c r="K192" i="23" s="1"/>
  <c r="K246" i="23"/>
  <c r="K251" i="23"/>
  <c r="K128" i="23"/>
  <c r="K212" i="7"/>
  <c r="K212" i="10" s="1"/>
  <c r="K212" i="12" s="1"/>
  <c r="K212" i="22"/>
  <c r="K212" i="6"/>
  <c r="K212" i="23" s="1"/>
  <c r="K214" i="7"/>
  <c r="K214" i="10" s="1"/>
  <c r="K214" i="12" s="1"/>
  <c r="K214" i="22"/>
  <c r="K214" i="6"/>
  <c r="K214" i="23" s="1"/>
  <c r="K221" i="7"/>
  <c r="K221" i="10" s="1"/>
  <c r="K221" i="12" s="1"/>
  <c r="K221" i="22"/>
  <c r="K221" i="6"/>
  <c r="K221" i="23" s="1"/>
  <c r="K140" i="23"/>
  <c r="K144" i="23"/>
  <c r="K148" i="23"/>
  <c r="K153" i="23"/>
  <c r="K190" i="7"/>
  <c r="K190" i="22"/>
  <c r="K225" i="23"/>
  <c r="S228" i="22"/>
  <c r="K163" i="23"/>
  <c r="K168" i="23"/>
  <c r="K169" i="22"/>
  <c r="K169" i="7"/>
  <c r="K169" i="10" s="1"/>
  <c r="K169" i="12" s="1"/>
  <c r="K169" i="6"/>
  <c r="K169" i="23" s="1"/>
  <c r="K172" i="23"/>
  <c r="K177" i="23"/>
  <c r="K181" i="23"/>
  <c r="G40" i="11"/>
  <c r="G40" i="13" s="1"/>
  <c r="E195" i="3"/>
  <c r="J195" i="24" s="1"/>
  <c r="AF195" i="24" s="1"/>
  <c r="F268" i="11"/>
  <c r="F268" i="13" s="1"/>
  <c r="J61" i="11"/>
  <c r="J61" i="13" s="1"/>
  <c r="G62" i="11"/>
  <c r="G62" i="13" s="1"/>
  <c r="G70" i="11"/>
  <c r="G70" i="13" s="1"/>
  <c r="G84" i="11"/>
  <c r="G84" i="13" s="1"/>
  <c r="E86" i="11"/>
  <c r="E86" i="13" s="1"/>
  <c r="H89" i="11"/>
  <c r="H89" i="13" s="1"/>
  <c r="J288" i="19"/>
  <c r="J288" i="20"/>
  <c r="F95" i="11"/>
  <c r="F95" i="13" s="1"/>
  <c r="K96" i="11"/>
  <c r="K96" i="13" s="1"/>
  <c r="F190" i="20"/>
  <c r="F190" i="8"/>
  <c r="F160" i="11"/>
  <c r="F160" i="13" s="1"/>
  <c r="F168" i="11"/>
  <c r="F168" i="13" s="1"/>
  <c r="K301" i="19"/>
  <c r="K301" i="20"/>
  <c r="I172" i="11"/>
  <c r="I172" i="13" s="1"/>
  <c r="F175" i="11"/>
  <c r="F175" i="13" s="1"/>
  <c r="D283" i="5"/>
  <c r="D23" i="23"/>
  <c r="L286" i="22"/>
  <c r="D233" i="23"/>
  <c r="D191" i="6"/>
  <c r="D191" i="23" s="1"/>
  <c r="D36" i="23"/>
  <c r="D40" i="23"/>
  <c r="L194" i="2"/>
  <c r="L194" i="22" s="1"/>
  <c r="D46" i="23"/>
  <c r="D267" i="23"/>
  <c r="L269" i="22"/>
  <c r="D54" i="23"/>
  <c r="D58" i="23"/>
  <c r="D204" i="7"/>
  <c r="D204" i="10" s="1"/>
  <c r="D204" i="12" s="1"/>
  <c r="D204" i="22"/>
  <c r="D204" i="6"/>
  <c r="D204" i="23" s="1"/>
  <c r="L204" i="7"/>
  <c r="L204" i="10" s="1"/>
  <c r="L204" i="12" s="1"/>
  <c r="L204" i="22"/>
  <c r="L202" i="7"/>
  <c r="L202" i="10" s="1"/>
  <c r="L202" i="12" s="1"/>
  <c r="L202" i="22"/>
  <c r="D63" i="23"/>
  <c r="D66" i="23"/>
  <c r="D72" i="23"/>
  <c r="D76" i="23"/>
  <c r="L272" i="22"/>
  <c r="D79" i="23"/>
  <c r="D83" i="23"/>
  <c r="D244" i="23"/>
  <c r="L244" i="22"/>
  <c r="D90" i="23"/>
  <c r="D93" i="23"/>
  <c r="D98" i="23"/>
  <c r="D103" i="23"/>
  <c r="L289" i="22"/>
  <c r="D112" i="23"/>
  <c r="L292" i="22"/>
  <c r="D192" i="7"/>
  <c r="D192" i="22"/>
  <c r="L293" i="22"/>
  <c r="D251" i="23"/>
  <c r="L251" i="22"/>
  <c r="D252" i="7"/>
  <c r="D252" i="10" s="1"/>
  <c r="D252" i="12" s="1"/>
  <c r="D252" i="22"/>
  <c r="D252" i="6"/>
  <c r="D252" i="23" s="1"/>
  <c r="D126" i="23"/>
  <c r="D134" i="22"/>
  <c r="D134" i="7"/>
  <c r="D134" i="10" s="1"/>
  <c r="D134" i="12" s="1"/>
  <c r="D134" i="6"/>
  <c r="D134" i="23" s="1"/>
  <c r="D215" i="7"/>
  <c r="D215" i="10" s="1"/>
  <c r="D215" i="12" s="1"/>
  <c r="D215" i="22"/>
  <c r="D215" i="6"/>
  <c r="D215" i="23" s="1"/>
  <c r="D213" i="7"/>
  <c r="D213" i="10" s="1"/>
  <c r="D213" i="12" s="1"/>
  <c r="D213" i="22"/>
  <c r="D213" i="6"/>
  <c r="D213" i="23" s="1"/>
  <c r="L210" i="7"/>
  <c r="L210" i="10" s="1"/>
  <c r="L189" i="2"/>
  <c r="L210" i="22"/>
  <c r="L213" i="7"/>
  <c r="L213" i="10" s="1"/>
  <c r="L213" i="12" s="1"/>
  <c r="L213" i="22"/>
  <c r="L209" i="7"/>
  <c r="L209" i="10" s="1"/>
  <c r="L209" i="12" s="1"/>
  <c r="L209" i="22"/>
  <c r="D222" i="7"/>
  <c r="D222" i="10" s="1"/>
  <c r="D222" i="12" s="1"/>
  <c r="D222" i="22"/>
  <c r="D222" i="6"/>
  <c r="D222" i="23" s="1"/>
  <c r="L220" i="7"/>
  <c r="L220" i="10" s="1"/>
  <c r="L220" i="12" s="1"/>
  <c r="L220" i="22"/>
  <c r="L263" i="22"/>
  <c r="D161" i="23"/>
  <c r="D163" i="23"/>
  <c r="D168" i="23"/>
  <c r="D170" i="23"/>
  <c r="D178" i="23"/>
  <c r="D9" i="5"/>
  <c r="X49" i="5"/>
  <c r="G22" i="11"/>
  <c r="G22" i="13" s="1"/>
  <c r="J46" i="11"/>
  <c r="J46" i="13" s="1"/>
  <c r="D48" i="11"/>
  <c r="D48" i="13" s="1"/>
  <c r="D74" i="11"/>
  <c r="D74" i="13" s="1"/>
  <c r="F273" i="11"/>
  <c r="F273" i="13" s="1"/>
  <c r="J113" i="8"/>
  <c r="J113" i="19"/>
  <c r="J113" i="20"/>
  <c r="J165" i="11"/>
  <c r="J165" i="13" s="1"/>
  <c r="F167" i="11"/>
  <c r="F167" i="13" s="1"/>
  <c r="I21" i="23"/>
  <c r="I256" i="23"/>
  <c r="I193" i="6"/>
  <c r="I193" i="23" s="1"/>
  <c r="I233" i="23"/>
  <c r="I191" i="6"/>
  <c r="I191" i="23" s="1"/>
  <c r="I37" i="23"/>
  <c r="Q268" i="22"/>
  <c r="Q269" i="22"/>
  <c r="Q270" i="22"/>
  <c r="I201" i="7"/>
  <c r="I201" i="10" s="1"/>
  <c r="I201" i="12" s="1"/>
  <c r="I201" i="22"/>
  <c r="I201" i="6"/>
  <c r="I201" i="23" s="1"/>
  <c r="Q203" i="7"/>
  <c r="Q203" i="10" s="1"/>
  <c r="Q203" i="12" s="1"/>
  <c r="Q203" i="22"/>
  <c r="Q206" i="7"/>
  <c r="Q206" i="10" s="1"/>
  <c r="Q206" i="12" s="1"/>
  <c r="Q206" i="22"/>
  <c r="Q261" i="22"/>
  <c r="I69" i="22"/>
  <c r="I69" i="7"/>
  <c r="I69" i="10" s="1"/>
  <c r="I69" i="12" s="1"/>
  <c r="I69" i="6"/>
  <c r="I69" i="23" s="1"/>
  <c r="I79" i="23"/>
  <c r="Q244" i="22"/>
  <c r="I92" i="23"/>
  <c r="Q290" i="22"/>
  <c r="I116" i="23"/>
  <c r="Q249" i="22"/>
  <c r="Q250" i="22"/>
  <c r="Q294" i="22"/>
  <c r="I134" i="22"/>
  <c r="I134" i="7"/>
  <c r="I134" i="10" s="1"/>
  <c r="I134" i="12" s="1"/>
  <c r="I134" i="6"/>
  <c r="I134" i="23" s="1"/>
  <c r="I189" i="2"/>
  <c r="I189" i="22" s="1"/>
  <c r="I210" i="7"/>
  <c r="I210" i="10" s="1"/>
  <c r="I210" i="22"/>
  <c r="I210" i="6"/>
  <c r="I212" i="7"/>
  <c r="I212" i="10" s="1"/>
  <c r="I212" i="12" s="1"/>
  <c r="I212" i="22"/>
  <c r="I212" i="6"/>
  <c r="I212" i="23" s="1"/>
  <c r="Q189" i="2"/>
  <c r="Q189" i="22" s="1"/>
  <c r="Q210" i="7"/>
  <c r="Q210" i="10" s="1"/>
  <c r="Q210" i="22"/>
  <c r="Q212" i="7"/>
  <c r="Q212" i="10" s="1"/>
  <c r="Q212" i="12" s="1"/>
  <c r="Q212" i="22"/>
  <c r="Q209" i="7"/>
  <c r="Q209" i="10" s="1"/>
  <c r="Q209" i="12" s="1"/>
  <c r="Q209" i="22"/>
  <c r="I221" i="7"/>
  <c r="I221" i="10" s="1"/>
  <c r="I221" i="12" s="1"/>
  <c r="I221" i="22"/>
  <c r="I221" i="6"/>
  <c r="I221" i="23" s="1"/>
  <c r="Q221" i="7"/>
  <c r="Q221" i="10" s="1"/>
  <c r="Q221" i="22"/>
  <c r="Y190" i="2"/>
  <c r="W190" i="24" s="1"/>
  <c r="Y224" i="7"/>
  <c r="Y224" i="10" s="1"/>
  <c r="I226" i="7"/>
  <c r="I226" i="10" s="1"/>
  <c r="I226" i="12" s="1"/>
  <c r="I226" i="22"/>
  <c r="I226" i="6"/>
  <c r="I226" i="23" s="1"/>
  <c r="Q227" i="7"/>
  <c r="Q227" i="10" s="1"/>
  <c r="Q227" i="22"/>
  <c r="I180" i="23"/>
  <c r="I15" i="5"/>
  <c r="V296" i="22"/>
  <c r="J29" i="5"/>
  <c r="J209" i="5"/>
  <c r="J222" i="5"/>
  <c r="J162" i="5"/>
  <c r="J282" i="17"/>
  <c r="K199" i="5"/>
  <c r="K188" i="5" s="1"/>
  <c r="K202" i="5"/>
  <c r="G214" i="5"/>
  <c r="K226" i="5"/>
  <c r="H282" i="4"/>
  <c r="X282" i="4"/>
  <c r="H260" i="5"/>
  <c r="H194" i="5" s="1"/>
  <c r="P204" i="5"/>
  <c r="H214" i="5"/>
  <c r="L219" i="5"/>
  <c r="L189" i="5" s="1"/>
  <c r="Q296" i="22"/>
  <c r="I19" i="5"/>
  <c r="M91" i="5"/>
  <c r="E134" i="5"/>
  <c r="G134" i="24" s="1"/>
  <c r="Y219" i="5"/>
  <c r="M162" i="5"/>
  <c r="F207" i="23"/>
  <c r="V207" i="22"/>
  <c r="F231" i="23"/>
  <c r="F60" i="5"/>
  <c r="F14" i="5"/>
  <c r="F109" i="5"/>
  <c r="F115" i="5"/>
  <c r="F120" i="5"/>
  <c r="F122" i="5"/>
  <c r="F124" i="5"/>
  <c r="F138" i="5"/>
  <c r="F141" i="5"/>
  <c r="E207" i="11"/>
  <c r="E207" i="13" s="1"/>
  <c r="J229" i="11"/>
  <c r="J229" i="13" s="1"/>
  <c r="G262" i="23"/>
  <c r="G230" i="23"/>
  <c r="W230" i="22"/>
  <c r="G125" i="5"/>
  <c r="O156" i="5"/>
  <c r="N156" i="24" s="1"/>
  <c r="D207" i="23"/>
  <c r="T207" i="22"/>
  <c r="D231" i="23"/>
  <c r="T231" i="22"/>
  <c r="D121" i="5"/>
  <c r="D139" i="5"/>
  <c r="M271" i="7"/>
  <c r="M271" i="10" s="1"/>
  <c r="M271" i="22"/>
  <c r="M42" i="5"/>
  <c r="M52" i="5"/>
  <c r="Y119" i="5"/>
  <c r="U119" i="24" s="1"/>
  <c r="D41" i="11"/>
  <c r="D41" i="13" s="1"/>
  <c r="F31" i="11"/>
  <c r="F31" i="13" s="1"/>
  <c r="F64" i="11"/>
  <c r="F64" i="13" s="1"/>
  <c r="H47" i="11"/>
  <c r="H47" i="13" s="1"/>
  <c r="K300" i="19"/>
  <c r="K300" i="20"/>
  <c r="I164" i="11"/>
  <c r="I164" i="13" s="1"/>
  <c r="J171" i="11"/>
  <c r="J171" i="13" s="1"/>
  <c r="D173" i="11"/>
  <c r="D173" i="13" s="1"/>
  <c r="K177" i="11"/>
  <c r="K177" i="13" s="1"/>
  <c r="J180" i="11"/>
  <c r="J180" i="13" s="1"/>
  <c r="G181" i="11"/>
  <c r="G181" i="13" s="1"/>
  <c r="J250" i="23"/>
  <c r="J277" i="23"/>
  <c r="N24" i="5"/>
  <c r="D239" i="11"/>
  <c r="D239" i="13" s="1"/>
  <c r="J43" i="11"/>
  <c r="J43" i="13" s="1"/>
  <c r="I193" i="8"/>
  <c r="I193" i="19"/>
  <c r="I193" i="20"/>
  <c r="E55" i="11"/>
  <c r="E55" i="13" s="1"/>
  <c r="I22" i="11"/>
  <c r="I22" i="13" s="1"/>
  <c r="H25" i="11"/>
  <c r="H25" i="13" s="1"/>
  <c r="F191" i="20"/>
  <c r="F191" i="8"/>
  <c r="F54" i="11"/>
  <c r="F54" i="13" s="1"/>
  <c r="J58" i="11"/>
  <c r="J58" i="13" s="1"/>
  <c r="D68" i="11"/>
  <c r="D68" i="13" s="1"/>
  <c r="G104" i="11"/>
  <c r="G104" i="13" s="1"/>
  <c r="I290" i="19"/>
  <c r="I290" i="20"/>
  <c r="D113" i="20"/>
  <c r="D113" i="8"/>
  <c r="F275" i="8"/>
  <c r="F275" i="20"/>
  <c r="H117" i="11"/>
  <c r="H117" i="13" s="1"/>
  <c r="I192" i="19"/>
  <c r="I192" i="20"/>
  <c r="I192" i="8"/>
  <c r="H253" i="11"/>
  <c r="H253" i="13" s="1"/>
  <c r="G127" i="11"/>
  <c r="G127" i="13" s="1"/>
  <c r="G131" i="11"/>
  <c r="G131" i="13" s="1"/>
  <c r="F133" i="11"/>
  <c r="F133" i="13" s="1"/>
  <c r="K297" i="19"/>
  <c r="K297" i="20"/>
  <c r="G146" i="11"/>
  <c r="G146" i="13" s="1"/>
  <c r="F148" i="11"/>
  <c r="F148" i="13" s="1"/>
  <c r="J153" i="11"/>
  <c r="J153" i="13" s="1"/>
  <c r="F225" i="11"/>
  <c r="F225" i="13" s="1"/>
  <c r="K226" i="20"/>
  <c r="K226" i="8"/>
  <c r="K226" i="11" s="1"/>
  <c r="K226" i="13" s="1"/>
  <c r="K226" i="19"/>
  <c r="J164" i="11"/>
  <c r="J164" i="13" s="1"/>
  <c r="J301" i="19"/>
  <c r="J301" i="20"/>
  <c r="K171" i="11"/>
  <c r="K171" i="13" s="1"/>
  <c r="G193" i="6"/>
  <c r="G193" i="23" s="1"/>
  <c r="G256" i="23"/>
  <c r="K256" i="23"/>
  <c r="K193" i="6"/>
  <c r="K193" i="23" s="1"/>
  <c r="G239" i="23"/>
  <c r="G272" i="23"/>
  <c r="G224" i="12"/>
  <c r="G190" i="12" s="1"/>
  <c r="G190" i="10"/>
  <c r="G224" i="13"/>
  <c r="G190" i="13" s="1"/>
  <c r="S155" i="5"/>
  <c r="G269" i="11"/>
  <c r="G269" i="13" s="1"/>
  <c r="K103" i="11"/>
  <c r="K103" i="13" s="1"/>
  <c r="I105" i="11"/>
  <c r="I105" i="13" s="1"/>
  <c r="F110" i="8"/>
  <c r="F110" i="20"/>
  <c r="H112" i="11"/>
  <c r="H112" i="13" s="1"/>
  <c r="J274" i="11"/>
  <c r="J274" i="13" s="1"/>
  <c r="G275" i="20"/>
  <c r="G275" i="8"/>
  <c r="G275" i="11" s="1"/>
  <c r="G275" i="13" s="1"/>
  <c r="E117" i="11"/>
  <c r="E117" i="13" s="1"/>
  <c r="H248" i="20"/>
  <c r="H248" i="8"/>
  <c r="G251" i="11"/>
  <c r="G251" i="13" s="1"/>
  <c r="J140" i="11"/>
  <c r="J140" i="13" s="1"/>
  <c r="D142" i="11"/>
  <c r="D142" i="13" s="1"/>
  <c r="I147" i="11"/>
  <c r="I147" i="13" s="1"/>
  <c r="G225" i="11"/>
  <c r="G225" i="13" s="1"/>
  <c r="E227" i="20"/>
  <c r="E227" i="8"/>
  <c r="J168" i="11"/>
  <c r="J168" i="13" s="1"/>
  <c r="H256" i="23"/>
  <c r="H193" i="6"/>
  <c r="H193" i="23" s="1"/>
  <c r="H239" i="23"/>
  <c r="H250" i="23"/>
  <c r="H277" i="23"/>
  <c r="P155" i="5"/>
  <c r="F46" i="11"/>
  <c r="F46" i="13" s="1"/>
  <c r="E75" i="11"/>
  <c r="E75" i="13" s="1"/>
  <c r="E81" i="11"/>
  <c r="E81" i="13" s="1"/>
  <c r="K83" i="11"/>
  <c r="K83" i="13" s="1"/>
  <c r="I85" i="11"/>
  <c r="I85" i="13" s="1"/>
  <c r="F90" i="11"/>
  <c r="F90" i="13" s="1"/>
  <c r="K288" i="19"/>
  <c r="K288" i="20"/>
  <c r="I93" i="11"/>
  <c r="I93" i="13" s="1"/>
  <c r="H99" i="11"/>
  <c r="H99" i="13" s="1"/>
  <c r="J102" i="11"/>
  <c r="J102" i="13" s="1"/>
  <c r="G106" i="11"/>
  <c r="G106" i="13" s="1"/>
  <c r="G274" i="11"/>
  <c r="G274" i="13" s="1"/>
  <c r="I293" i="19"/>
  <c r="I293" i="20"/>
  <c r="D126" i="11"/>
  <c r="D126" i="13" s="1"/>
  <c r="F128" i="11"/>
  <c r="F128" i="13" s="1"/>
  <c r="H133" i="11"/>
  <c r="H133" i="13" s="1"/>
  <c r="J135" i="11"/>
  <c r="J135" i="13" s="1"/>
  <c r="K140" i="11"/>
  <c r="K140" i="13" s="1"/>
  <c r="I142" i="11"/>
  <c r="I142" i="13" s="1"/>
  <c r="D145" i="11"/>
  <c r="D145" i="13" s="1"/>
  <c r="F147" i="11"/>
  <c r="F147" i="13" s="1"/>
  <c r="J151" i="11"/>
  <c r="J151" i="13" s="1"/>
  <c r="D153" i="11"/>
  <c r="D153" i="13" s="1"/>
  <c r="I298" i="19"/>
  <c r="I298" i="20"/>
  <c r="G168" i="11"/>
  <c r="G168" i="13" s="1"/>
  <c r="G175" i="11"/>
  <c r="G175" i="13" s="1"/>
  <c r="E256" i="12"/>
  <c r="E193" i="10"/>
  <c r="E256" i="13"/>
  <c r="E190" i="6"/>
  <c r="E224" i="23"/>
  <c r="M26" i="5"/>
  <c r="H144" i="23"/>
  <c r="H148" i="23"/>
  <c r="H153" i="23"/>
  <c r="D190" i="7"/>
  <c r="D190" i="22"/>
  <c r="H225" i="23"/>
  <c r="H165" i="23"/>
  <c r="H179" i="23"/>
  <c r="D7" i="11"/>
  <c r="D7" i="13" s="1"/>
  <c r="E49" i="11"/>
  <c r="E49" i="13" s="1"/>
  <c r="D70" i="11"/>
  <c r="D70" i="13" s="1"/>
  <c r="I81" i="11"/>
  <c r="I81" i="13" s="1"/>
  <c r="I89" i="11"/>
  <c r="I89" i="13" s="1"/>
  <c r="G91" i="8"/>
  <c r="G91" i="20"/>
  <c r="J98" i="11"/>
  <c r="J98" i="13" s="1"/>
  <c r="J162" i="20"/>
  <c r="J162" i="8"/>
  <c r="J162" i="19"/>
  <c r="M283" i="22"/>
  <c r="E191" i="7"/>
  <c r="E191" i="22"/>
  <c r="M268" i="22"/>
  <c r="M269" i="22"/>
  <c r="M270" i="22"/>
  <c r="E205" i="7"/>
  <c r="E205" i="10" s="1"/>
  <c r="E205" i="12" s="1"/>
  <c r="E205" i="22"/>
  <c r="E205" i="6"/>
  <c r="M205" i="7"/>
  <c r="M205" i="10" s="1"/>
  <c r="M205" i="12" s="1"/>
  <c r="M205" i="22"/>
  <c r="M203" i="7"/>
  <c r="M203" i="10" s="1"/>
  <c r="M203" i="12" s="1"/>
  <c r="M203" i="22"/>
  <c r="E79" i="23"/>
  <c r="M244" i="22"/>
  <c r="E92" i="23"/>
  <c r="E106" i="23"/>
  <c r="E108" i="23"/>
  <c r="M292" i="22"/>
  <c r="E192" i="6"/>
  <c r="E246" i="23"/>
  <c r="U246" i="7"/>
  <c r="U246" i="10" s="1"/>
  <c r="U192" i="2"/>
  <c r="U246" i="5"/>
  <c r="U192" i="5" s="1"/>
  <c r="E128" i="23"/>
  <c r="E136" i="23"/>
  <c r="U212" i="7"/>
  <c r="U212" i="10" s="1"/>
  <c r="U212" i="12" s="1"/>
  <c r="U215" i="7"/>
  <c r="U215" i="10" s="1"/>
  <c r="U215" i="12" s="1"/>
  <c r="U219" i="7"/>
  <c r="U219" i="10" s="1"/>
  <c r="U218" i="7"/>
  <c r="U218" i="10" s="1"/>
  <c r="U218" i="12" s="1"/>
  <c r="E140" i="23"/>
  <c r="E145" i="23"/>
  <c r="E149" i="23"/>
  <c r="E154" i="23"/>
  <c r="E161" i="23"/>
  <c r="E163" i="23"/>
  <c r="E168" i="23"/>
  <c r="E170" i="23"/>
  <c r="E175" i="23"/>
  <c r="E179" i="23"/>
  <c r="F11" i="8"/>
  <c r="F11" i="20"/>
  <c r="F8" i="8"/>
  <c r="F8" i="11" s="1"/>
  <c r="F8" i="13" s="1"/>
  <c r="F8" i="20"/>
  <c r="J16" i="8"/>
  <c r="J16" i="19"/>
  <c r="J16" i="20"/>
  <c r="E8" i="22"/>
  <c r="E8" i="7"/>
  <c r="E8" i="10" s="1"/>
  <c r="E8" i="12" s="1"/>
  <c r="E8" i="6"/>
  <c r="K166" i="8"/>
  <c r="K166" i="19"/>
  <c r="K166" i="20"/>
  <c r="M23" i="22"/>
  <c r="M23" i="7"/>
  <c r="M23" i="10" s="1"/>
  <c r="M23" i="12" s="1"/>
  <c r="M23" i="5"/>
  <c r="M28" i="22"/>
  <c r="M28" i="7"/>
  <c r="M28" i="10" s="1"/>
  <c r="M28" i="12" s="1"/>
  <c r="M28" i="5"/>
  <c r="Q35" i="22"/>
  <c r="Q35" i="7"/>
  <c r="Q35" i="10" s="1"/>
  <c r="Q35" i="12" s="1"/>
  <c r="M44" i="22"/>
  <c r="M44" i="7"/>
  <c r="M44" i="10" s="1"/>
  <c r="M44" i="12" s="1"/>
  <c r="M44" i="5"/>
  <c r="E14" i="22"/>
  <c r="E14" i="7"/>
  <c r="E14" i="10" s="1"/>
  <c r="E14" i="12" s="1"/>
  <c r="E14" i="6"/>
  <c r="N69" i="22"/>
  <c r="N69" i="7"/>
  <c r="N69" i="10" s="1"/>
  <c r="N69" i="12" s="1"/>
  <c r="K15" i="19"/>
  <c r="K15" i="20"/>
  <c r="K15" i="8"/>
  <c r="G9" i="20"/>
  <c r="G9" i="8"/>
  <c r="K13" i="19"/>
  <c r="K13" i="20"/>
  <c r="K13" i="8"/>
  <c r="K13" i="11" s="1"/>
  <c r="K13" i="13" s="1"/>
  <c r="E16" i="20"/>
  <c r="E16" i="8"/>
  <c r="G9" i="22"/>
  <c r="G9" i="7"/>
  <c r="G9" i="10" s="1"/>
  <c r="G9" i="12" s="1"/>
  <c r="G9" i="6"/>
  <c r="G9" i="23" s="1"/>
  <c r="O27" i="7"/>
  <c r="O27" i="10" s="1"/>
  <c r="O27" i="12" s="1"/>
  <c r="O27" i="22"/>
  <c r="O27" i="5"/>
  <c r="N27" i="24" s="1"/>
  <c r="O31" i="22"/>
  <c r="O31" i="7"/>
  <c r="O31" i="10" s="1"/>
  <c r="O31" i="12" s="1"/>
  <c r="O31" i="5"/>
  <c r="N31" i="24" s="1"/>
  <c r="O33" i="7"/>
  <c r="O33" i="10" s="1"/>
  <c r="O33" i="12" s="1"/>
  <c r="O33" i="22"/>
  <c r="G11" i="22"/>
  <c r="G11" i="7"/>
  <c r="G11" i="10" s="1"/>
  <c r="G11" i="12" s="1"/>
  <c r="G11" i="6"/>
  <c r="G11" i="23" s="1"/>
  <c r="E9" i="22"/>
  <c r="E9" i="7"/>
  <c r="E9" i="10" s="1"/>
  <c r="E9" i="12" s="1"/>
  <c r="E9" i="6"/>
  <c r="X152" i="22"/>
  <c r="X152" i="7"/>
  <c r="X152" i="10" s="1"/>
  <c r="X152" i="12" s="1"/>
  <c r="X152" i="5"/>
  <c r="X158" i="22"/>
  <c r="X158" i="7"/>
  <c r="X158" i="10" s="1"/>
  <c r="X158" i="12" s="1"/>
  <c r="X164" i="22"/>
  <c r="X164" i="7"/>
  <c r="X164" i="10" s="1"/>
  <c r="X164" i="12" s="1"/>
  <c r="X164" i="5"/>
  <c r="X170" i="22"/>
  <c r="X170" i="7"/>
  <c r="X170" i="10" s="1"/>
  <c r="X170" i="12" s="1"/>
  <c r="X170" i="5"/>
  <c r="X180" i="22"/>
  <c r="X180" i="7"/>
  <c r="X180" i="10" s="1"/>
  <c r="X180" i="12" s="1"/>
  <c r="X180" i="5"/>
  <c r="U29" i="7"/>
  <c r="U29" i="10" s="1"/>
  <c r="U29" i="12" s="1"/>
  <c r="U38" i="22"/>
  <c r="U38" i="7"/>
  <c r="U38" i="10" s="1"/>
  <c r="U38" i="12" s="1"/>
  <c r="U38" i="5"/>
  <c r="U58" i="22"/>
  <c r="U58" i="7"/>
  <c r="U58" i="10" s="1"/>
  <c r="U58" i="12" s="1"/>
  <c r="U58" i="5"/>
  <c r="U64" i="22"/>
  <c r="U64" i="7"/>
  <c r="U64" i="10" s="1"/>
  <c r="U64" i="12" s="1"/>
  <c r="U64" i="5"/>
  <c r="U72" i="22"/>
  <c r="U72" i="7"/>
  <c r="U72" i="10" s="1"/>
  <c r="U72" i="12" s="1"/>
  <c r="U72" i="5"/>
  <c r="U77" i="22"/>
  <c r="U77" i="7"/>
  <c r="U77" i="10" s="1"/>
  <c r="U77" i="12" s="1"/>
  <c r="U77" i="5"/>
  <c r="U79" i="22"/>
  <c r="U79" i="7"/>
  <c r="U79" i="10" s="1"/>
  <c r="U79" i="12" s="1"/>
  <c r="U79" i="5"/>
  <c r="U85" i="22"/>
  <c r="U85" i="7"/>
  <c r="U85" i="10" s="1"/>
  <c r="U85" i="12" s="1"/>
  <c r="U85" i="5"/>
  <c r="U91" i="22"/>
  <c r="U91" i="7"/>
  <c r="U91" i="10" s="1"/>
  <c r="U91" i="12" s="1"/>
  <c r="U101" i="22"/>
  <c r="U101" i="7"/>
  <c r="U101" i="10" s="1"/>
  <c r="U101" i="12" s="1"/>
  <c r="U101" i="5"/>
  <c r="U107" i="22"/>
  <c r="U107" i="7"/>
  <c r="U107" i="10" s="1"/>
  <c r="U107" i="12" s="1"/>
  <c r="U113" i="22"/>
  <c r="U113" i="7"/>
  <c r="U113" i="10" s="1"/>
  <c r="U113" i="12" s="1"/>
  <c r="U121" i="22"/>
  <c r="U121" i="7"/>
  <c r="U121" i="10" s="1"/>
  <c r="U121" i="12" s="1"/>
  <c r="U127" i="22"/>
  <c r="U127" i="7"/>
  <c r="U127" i="10" s="1"/>
  <c r="U127" i="12" s="1"/>
  <c r="U127" i="5"/>
  <c r="U136" i="22"/>
  <c r="U136" i="7"/>
  <c r="U136" i="10" s="1"/>
  <c r="U136" i="12" s="1"/>
  <c r="U136" i="5"/>
  <c r="U142" i="22"/>
  <c r="U142" i="7"/>
  <c r="U142" i="10" s="1"/>
  <c r="U142" i="12" s="1"/>
  <c r="U142" i="5"/>
  <c r="U149" i="22"/>
  <c r="U149" i="7"/>
  <c r="U149" i="10" s="1"/>
  <c r="U149" i="12" s="1"/>
  <c r="U149" i="5"/>
  <c r="U163" i="22"/>
  <c r="U163" i="7"/>
  <c r="U163" i="10" s="1"/>
  <c r="U163" i="12" s="1"/>
  <c r="U163" i="5"/>
  <c r="U165" i="22"/>
  <c r="U165" i="7"/>
  <c r="U165" i="10" s="1"/>
  <c r="U165" i="12" s="1"/>
  <c r="U165" i="5"/>
  <c r="U173" i="22"/>
  <c r="U173" i="7"/>
  <c r="U173" i="10" s="1"/>
  <c r="U173" i="12" s="1"/>
  <c r="U173" i="5"/>
  <c r="U179" i="22"/>
  <c r="U179" i="7"/>
  <c r="U179" i="10" s="1"/>
  <c r="U179" i="12" s="1"/>
  <c r="U179" i="5"/>
  <c r="H130" i="8"/>
  <c r="H130" i="20"/>
  <c r="R7" i="22"/>
  <c r="R7" i="7"/>
  <c r="R7" i="10" s="1"/>
  <c r="R7" i="12" s="1"/>
  <c r="R7" i="5"/>
  <c r="R25" i="7"/>
  <c r="R25" i="10" s="1"/>
  <c r="R25" i="12" s="1"/>
  <c r="R25" i="22"/>
  <c r="R25" i="5"/>
  <c r="R43" i="22"/>
  <c r="R43" i="7"/>
  <c r="R43" i="10" s="1"/>
  <c r="R43" i="12" s="1"/>
  <c r="R43" i="5"/>
  <c r="G10" i="8"/>
  <c r="G10" i="20"/>
  <c r="E150" i="8"/>
  <c r="E150" i="20"/>
  <c r="J174" i="8"/>
  <c r="J174" i="19"/>
  <c r="J174" i="20"/>
  <c r="K16" i="22"/>
  <c r="K16" i="7"/>
  <c r="K16" i="10" s="1"/>
  <c r="K16" i="12" s="1"/>
  <c r="K16" i="6"/>
  <c r="K16" i="23" s="1"/>
  <c r="J295" i="6"/>
  <c r="J295" i="23" s="1"/>
  <c r="J150" i="20"/>
  <c r="J150" i="8"/>
  <c r="J150" i="19"/>
  <c r="H15" i="22"/>
  <c r="H15" i="7"/>
  <c r="H15" i="10" s="1"/>
  <c r="H15" i="12" s="1"/>
  <c r="H15" i="6"/>
  <c r="H15" i="23" s="1"/>
  <c r="L35" i="22"/>
  <c r="L35" i="7"/>
  <c r="L35" i="10" s="1"/>
  <c r="L35" i="12" s="1"/>
  <c r="E10" i="8"/>
  <c r="E10" i="20"/>
  <c r="E97" i="20"/>
  <c r="E97" i="8"/>
  <c r="K100" i="8"/>
  <c r="K100" i="19"/>
  <c r="K100" i="20"/>
  <c r="H174" i="22"/>
  <c r="H174" i="7"/>
  <c r="H174" i="10" s="1"/>
  <c r="H174" i="12" s="1"/>
  <c r="H174" i="6"/>
  <c r="H174" i="23" s="1"/>
  <c r="G159" i="20"/>
  <c r="G159" i="8"/>
  <c r="M6" i="22"/>
  <c r="M18" i="22"/>
  <c r="M17" i="22"/>
  <c r="M6" i="7"/>
  <c r="M6" i="10" s="1"/>
  <c r="M234" i="22"/>
  <c r="M235" i="22"/>
  <c r="M236" i="22"/>
  <c r="M237" i="22"/>
  <c r="M238" i="22"/>
  <c r="M240" i="22"/>
  <c r="M241" i="22"/>
  <c r="M242" i="22"/>
  <c r="M265" i="22"/>
  <c r="M129" i="22"/>
  <c r="M6" i="5"/>
  <c r="M22" i="22"/>
  <c r="M22" i="7"/>
  <c r="M22" i="10" s="1"/>
  <c r="M22" i="12" s="1"/>
  <c r="M22" i="5"/>
  <c r="M27" i="22"/>
  <c r="M27" i="7"/>
  <c r="M27" i="10" s="1"/>
  <c r="M27" i="12" s="1"/>
  <c r="M27" i="5"/>
  <c r="M41" i="22"/>
  <c r="M41" i="7"/>
  <c r="M41" i="10" s="1"/>
  <c r="M41" i="12" s="1"/>
  <c r="M41" i="5"/>
  <c r="M45" i="7"/>
  <c r="M45" i="10" s="1"/>
  <c r="M45" i="12" s="1"/>
  <c r="M45" i="22"/>
  <c r="M45" i="5"/>
  <c r="M50" i="22"/>
  <c r="M50" i="7"/>
  <c r="M50" i="10" s="1"/>
  <c r="M50" i="12" s="1"/>
  <c r="E130" i="22"/>
  <c r="E130" i="7"/>
  <c r="E130" i="10" s="1"/>
  <c r="E130" i="12" s="1"/>
  <c r="E130" i="6"/>
  <c r="E130" i="5"/>
  <c r="G130" i="24" s="1"/>
  <c r="AC130" i="24" s="1"/>
  <c r="E150" i="22"/>
  <c r="E150" i="7"/>
  <c r="E150" i="10" s="1"/>
  <c r="E150" i="12" s="1"/>
  <c r="E150" i="6"/>
  <c r="E150" i="5"/>
  <c r="G150" i="24" s="1"/>
  <c r="AC150" i="24" s="1"/>
  <c r="E159" i="22"/>
  <c r="E159" i="7"/>
  <c r="E159" i="10" s="1"/>
  <c r="E159" i="12" s="1"/>
  <c r="E159" i="6"/>
  <c r="J34" i="20"/>
  <c r="J34" i="8"/>
  <c r="J34" i="19"/>
  <c r="F13" i="20"/>
  <c r="F13" i="8"/>
  <c r="F13" i="11" s="1"/>
  <c r="F13" i="13" s="1"/>
  <c r="E53" i="8"/>
  <c r="E53" i="11" s="1"/>
  <c r="E53" i="13" s="1"/>
  <c r="E53" i="20"/>
  <c r="H100" i="8"/>
  <c r="H100" i="11" s="1"/>
  <c r="H100" i="13" s="1"/>
  <c r="H100" i="20"/>
  <c r="D159" i="20"/>
  <c r="D159" i="8"/>
  <c r="E174" i="20"/>
  <c r="E174" i="8"/>
  <c r="J20" i="22"/>
  <c r="J20" i="7"/>
  <c r="J20" i="10" s="1"/>
  <c r="J20" i="12" s="1"/>
  <c r="J20" i="6"/>
  <c r="J20" i="23" s="1"/>
  <c r="J20" i="5"/>
  <c r="N30" i="22"/>
  <c r="N30" i="7"/>
  <c r="N30" i="10" s="1"/>
  <c r="N30" i="12" s="1"/>
  <c r="J34" i="22"/>
  <c r="J34" i="7"/>
  <c r="J34" i="10" s="1"/>
  <c r="J34" i="12" s="1"/>
  <c r="J34" i="6"/>
  <c r="J34" i="23" s="1"/>
  <c r="N35" i="22"/>
  <c r="N35" i="7"/>
  <c r="N35" i="10" s="1"/>
  <c r="N35" i="12" s="1"/>
  <c r="J13" i="22"/>
  <c r="J13" i="7"/>
  <c r="J13" i="10" s="1"/>
  <c r="J13" i="12" s="1"/>
  <c r="J13" i="6"/>
  <c r="J13" i="23" s="1"/>
  <c r="J53" i="22"/>
  <c r="J53" i="7"/>
  <c r="J53" i="10" s="1"/>
  <c r="J53" i="12" s="1"/>
  <c r="J53" i="6"/>
  <c r="J53" i="23" s="1"/>
  <c r="J97" i="22"/>
  <c r="J97" i="7"/>
  <c r="J97" i="10" s="1"/>
  <c r="J97" i="12" s="1"/>
  <c r="J97" i="6"/>
  <c r="J97" i="23" s="1"/>
  <c r="J97" i="5"/>
  <c r="J100" i="22"/>
  <c r="J100" i="7"/>
  <c r="J100" i="10" s="1"/>
  <c r="J100" i="12" s="1"/>
  <c r="J100" i="6"/>
  <c r="J100" i="23" s="1"/>
  <c r="J100" i="5"/>
  <c r="J130" i="22"/>
  <c r="J130" i="7"/>
  <c r="J130" i="10" s="1"/>
  <c r="J130" i="12" s="1"/>
  <c r="J130" i="6"/>
  <c r="J130" i="23" s="1"/>
  <c r="J130" i="5"/>
  <c r="J150" i="22"/>
  <c r="J150" i="7"/>
  <c r="J150" i="10" s="1"/>
  <c r="J150" i="12" s="1"/>
  <c r="J150" i="6"/>
  <c r="J150" i="23" s="1"/>
  <c r="J150" i="5"/>
  <c r="N155" i="22"/>
  <c r="N155" i="7"/>
  <c r="N155" i="10" s="1"/>
  <c r="N155" i="12" s="1"/>
  <c r="K20" i="20"/>
  <c r="K20" i="8"/>
  <c r="K20" i="11" s="1"/>
  <c r="K20" i="13" s="1"/>
  <c r="K20" i="19"/>
  <c r="E9" i="8"/>
  <c r="E9" i="20"/>
  <c r="H53" i="20"/>
  <c r="H53" i="8"/>
  <c r="E15" i="20"/>
  <c r="E15" i="8"/>
  <c r="E11" i="20"/>
  <c r="E11" i="8"/>
  <c r="J53" i="20"/>
  <c r="J53" i="8"/>
  <c r="J53" i="19"/>
  <c r="O17" i="22"/>
  <c r="O6" i="22"/>
  <c r="O6" i="7"/>
  <c r="O6" i="10" s="1"/>
  <c r="O18" i="22"/>
  <c r="O234" i="22"/>
  <c r="O238" i="22"/>
  <c r="O235" i="22"/>
  <c r="O240" i="22"/>
  <c r="O265" i="22"/>
  <c r="O236" i="22"/>
  <c r="O241" i="22"/>
  <c r="O237" i="22"/>
  <c r="O242" i="22"/>
  <c r="O129" i="22"/>
  <c r="O6" i="5"/>
  <c r="N6" i="24" s="1"/>
  <c r="O7" i="22"/>
  <c r="O7" i="7"/>
  <c r="O7" i="10" s="1"/>
  <c r="O7" i="12" s="1"/>
  <c r="O7" i="5"/>
  <c r="N7" i="24" s="1"/>
  <c r="O19" i="22"/>
  <c r="O19" i="7"/>
  <c r="O19" i="10" s="1"/>
  <c r="O19" i="12" s="1"/>
  <c r="O22" i="22"/>
  <c r="O22" i="7"/>
  <c r="O22" i="10" s="1"/>
  <c r="O22" i="12" s="1"/>
  <c r="O22" i="5"/>
  <c r="N22" i="24" s="1"/>
  <c r="O23" i="22"/>
  <c r="O23" i="7"/>
  <c r="O23" i="10" s="1"/>
  <c r="O23" i="12" s="1"/>
  <c r="O23" i="5"/>
  <c r="N23" i="24" s="1"/>
  <c r="O25" i="22"/>
  <c r="O25" i="7"/>
  <c r="O25" i="10" s="1"/>
  <c r="O25" i="12" s="1"/>
  <c r="O25" i="5"/>
  <c r="N25" i="24" s="1"/>
  <c r="G15" i="22"/>
  <c r="G15" i="7"/>
  <c r="G15" i="10" s="1"/>
  <c r="G15" i="12" s="1"/>
  <c r="G15" i="6"/>
  <c r="G15" i="23" s="1"/>
  <c r="G10" i="22"/>
  <c r="G10" i="7"/>
  <c r="G10" i="10" s="1"/>
  <c r="G10" i="12" s="1"/>
  <c r="G10" i="6"/>
  <c r="G10" i="23" s="1"/>
  <c r="O36" i="22"/>
  <c r="O36" i="7"/>
  <c r="O36" i="10" s="1"/>
  <c r="O36" i="12" s="1"/>
  <c r="O36" i="5"/>
  <c r="N36" i="24" s="1"/>
  <c r="O37" i="22"/>
  <c r="O37" i="7"/>
  <c r="O37" i="10" s="1"/>
  <c r="O37" i="12" s="1"/>
  <c r="O37" i="5"/>
  <c r="N37" i="24" s="1"/>
  <c r="O38" i="7"/>
  <c r="O38" i="10" s="1"/>
  <c r="O38" i="12" s="1"/>
  <c r="O38" i="22"/>
  <c r="O38" i="5"/>
  <c r="N38" i="24" s="1"/>
  <c r="O39" i="22"/>
  <c r="O39" i="7"/>
  <c r="O39" i="10" s="1"/>
  <c r="O39" i="12" s="1"/>
  <c r="O39" i="5"/>
  <c r="N39" i="24" s="1"/>
  <c r="O40" i="7"/>
  <c r="O40" i="10" s="1"/>
  <c r="O40" i="12" s="1"/>
  <c r="O40" i="22"/>
  <c r="O40" i="5"/>
  <c r="N40" i="24" s="1"/>
  <c r="O41" i="22"/>
  <c r="O41" i="7"/>
  <c r="O41" i="10" s="1"/>
  <c r="O41" i="12" s="1"/>
  <c r="O41" i="5"/>
  <c r="N41" i="24" s="1"/>
  <c r="O42" i="22"/>
  <c r="O42" i="7"/>
  <c r="O42" i="10" s="1"/>
  <c r="O42" i="12" s="1"/>
  <c r="O44" i="22"/>
  <c r="O44" i="7"/>
  <c r="O44" i="10" s="1"/>
  <c r="O44" i="12" s="1"/>
  <c r="O44" i="5"/>
  <c r="N44" i="24" s="1"/>
  <c r="O45" i="22"/>
  <c r="O45" i="7"/>
  <c r="O45" i="10" s="1"/>
  <c r="O45" i="12" s="1"/>
  <c r="O45" i="5"/>
  <c r="N45" i="24" s="1"/>
  <c r="O46" i="22"/>
  <c r="O46" i="7"/>
  <c r="O46" i="10" s="1"/>
  <c r="O46" i="12" s="1"/>
  <c r="O46" i="5"/>
  <c r="N46" i="24" s="1"/>
  <c r="O47" i="22"/>
  <c r="O47" i="7"/>
  <c r="O47" i="10" s="1"/>
  <c r="O47" i="12" s="1"/>
  <c r="O47" i="5"/>
  <c r="N47" i="24" s="1"/>
  <c r="O48" i="22"/>
  <c r="O48" i="7"/>
  <c r="O48" i="10" s="1"/>
  <c r="O48" i="12" s="1"/>
  <c r="O48" i="5"/>
  <c r="N48" i="24" s="1"/>
  <c r="O50" i="7"/>
  <c r="O50" i="10" s="1"/>
  <c r="O50" i="12" s="1"/>
  <c r="O50" i="22"/>
  <c r="O51" i="22"/>
  <c r="O51" i="7"/>
  <c r="O51" i="10" s="1"/>
  <c r="O51" i="12" s="1"/>
  <c r="O52" i="7"/>
  <c r="O52" i="10" s="1"/>
  <c r="O52" i="12" s="1"/>
  <c r="O52" i="22"/>
  <c r="O54" i="22"/>
  <c r="O54" i="7"/>
  <c r="O54" i="10" s="1"/>
  <c r="O54" i="12" s="1"/>
  <c r="O54" i="5"/>
  <c r="N54" i="24" s="1"/>
  <c r="O55" i="7"/>
  <c r="O55" i="10" s="1"/>
  <c r="O55" i="12" s="1"/>
  <c r="O55" i="22"/>
  <c r="O55" i="5"/>
  <c r="N55" i="24" s="1"/>
  <c r="O56" i="22"/>
  <c r="O56" i="7"/>
  <c r="O56" i="10" s="1"/>
  <c r="O56" i="12" s="1"/>
  <c r="O56" i="5"/>
  <c r="N56" i="24" s="1"/>
  <c r="O57" i="7"/>
  <c r="O57" i="10" s="1"/>
  <c r="O57" i="12" s="1"/>
  <c r="O57" i="22"/>
  <c r="O57" i="5"/>
  <c r="N57" i="24" s="1"/>
  <c r="O58" i="22"/>
  <c r="O58" i="7"/>
  <c r="O58" i="10" s="1"/>
  <c r="O58" i="12" s="1"/>
  <c r="O58" i="5"/>
  <c r="N58" i="24" s="1"/>
  <c r="O59" i="22"/>
  <c r="O59" i="7"/>
  <c r="O59" i="10" s="1"/>
  <c r="O59" i="12" s="1"/>
  <c r="O59" i="5"/>
  <c r="N59" i="24" s="1"/>
  <c r="O60" i="22"/>
  <c r="O60" i="7"/>
  <c r="O60" i="10" s="1"/>
  <c r="O60" i="12" s="1"/>
  <c r="O61" i="22"/>
  <c r="O61" i="7"/>
  <c r="O61" i="10" s="1"/>
  <c r="O61" i="12" s="1"/>
  <c r="O61" i="5"/>
  <c r="N61" i="24" s="1"/>
  <c r="O62" i="22"/>
  <c r="O62" i="7"/>
  <c r="O62" i="10" s="1"/>
  <c r="O62" i="12" s="1"/>
  <c r="O62" i="5"/>
  <c r="N62" i="24" s="1"/>
  <c r="O63" i="7"/>
  <c r="O63" i="10" s="1"/>
  <c r="O63" i="12" s="1"/>
  <c r="O63" i="22"/>
  <c r="O63" i="5"/>
  <c r="N63" i="24" s="1"/>
  <c r="O64" i="22"/>
  <c r="O64" i="7"/>
  <c r="O64" i="10" s="1"/>
  <c r="O64" i="12" s="1"/>
  <c r="O64" i="5"/>
  <c r="N64" i="24" s="1"/>
  <c r="O65" i="7"/>
  <c r="O65" i="10" s="1"/>
  <c r="O65" i="12" s="1"/>
  <c r="O65" i="22"/>
  <c r="O66" i="22"/>
  <c r="O66" i="7"/>
  <c r="O66" i="10" s="1"/>
  <c r="O66" i="12" s="1"/>
  <c r="O66" i="5"/>
  <c r="N66" i="24" s="1"/>
  <c r="O67" i="22"/>
  <c r="O67" i="7"/>
  <c r="O67" i="10" s="1"/>
  <c r="O67" i="12" s="1"/>
  <c r="O67" i="5"/>
  <c r="N67" i="24" s="1"/>
  <c r="O68" i="22"/>
  <c r="O68" i="7"/>
  <c r="O68" i="10" s="1"/>
  <c r="O68" i="12" s="1"/>
  <c r="O68" i="5"/>
  <c r="N68" i="24" s="1"/>
  <c r="O70" i="7"/>
  <c r="O70" i="10" s="1"/>
  <c r="O70" i="12" s="1"/>
  <c r="O70" i="22"/>
  <c r="O70" i="5"/>
  <c r="N70" i="24" s="1"/>
  <c r="O72" i="22"/>
  <c r="O72" i="7"/>
  <c r="O72" i="10" s="1"/>
  <c r="O72" i="12" s="1"/>
  <c r="O72" i="5"/>
  <c r="N72" i="24" s="1"/>
  <c r="O73" i="22"/>
  <c r="O73" i="7"/>
  <c r="O73" i="10" s="1"/>
  <c r="O73" i="12" s="1"/>
  <c r="O73" i="5"/>
  <c r="N73" i="24" s="1"/>
  <c r="O74" i="7"/>
  <c r="O74" i="10" s="1"/>
  <c r="O74" i="12" s="1"/>
  <c r="O74" i="22"/>
  <c r="O74" i="5"/>
  <c r="N74" i="24" s="1"/>
  <c r="O75" i="22"/>
  <c r="O75" i="7"/>
  <c r="O75" i="10" s="1"/>
  <c r="O75" i="12" s="1"/>
  <c r="O75" i="5"/>
  <c r="N75" i="24" s="1"/>
  <c r="O76" i="22"/>
  <c r="O76" i="7"/>
  <c r="O76" i="10" s="1"/>
  <c r="O76" i="12" s="1"/>
  <c r="O76" i="5"/>
  <c r="N76" i="24" s="1"/>
  <c r="O77" i="7"/>
  <c r="O77" i="10" s="1"/>
  <c r="O77" i="12" s="1"/>
  <c r="O77" i="22"/>
  <c r="O77" i="5"/>
  <c r="N77" i="24" s="1"/>
  <c r="O78" i="22"/>
  <c r="O78" i="7"/>
  <c r="O78" i="10" s="1"/>
  <c r="O78" i="12" s="1"/>
  <c r="O78" i="5"/>
  <c r="N78" i="24" s="1"/>
  <c r="O79" i="7"/>
  <c r="O79" i="10" s="1"/>
  <c r="O79" i="12" s="1"/>
  <c r="O79" i="22"/>
  <c r="O79" i="5"/>
  <c r="N79" i="24" s="1"/>
  <c r="O80" i="22"/>
  <c r="O80" i="7"/>
  <c r="O80" i="10" s="1"/>
  <c r="O80" i="12" s="1"/>
  <c r="O80" i="5"/>
  <c r="N80" i="24" s="1"/>
  <c r="O81" i="7"/>
  <c r="O81" i="10" s="1"/>
  <c r="O81" i="12" s="1"/>
  <c r="O81" i="22"/>
  <c r="O81" i="5"/>
  <c r="N81" i="24" s="1"/>
  <c r="O82" i="22"/>
  <c r="O82" i="7"/>
  <c r="O82" i="10" s="1"/>
  <c r="O82" i="12" s="1"/>
  <c r="O82" i="5"/>
  <c r="N82" i="24" s="1"/>
  <c r="O83" i="22"/>
  <c r="O83" i="7"/>
  <c r="O83" i="10" s="1"/>
  <c r="O83" i="12" s="1"/>
  <c r="O83" i="5"/>
  <c r="N83" i="24" s="1"/>
  <c r="O85" i="22"/>
  <c r="O85" i="7"/>
  <c r="O85" i="10" s="1"/>
  <c r="O85" i="12" s="1"/>
  <c r="O85" i="5"/>
  <c r="N85" i="24" s="1"/>
  <c r="O86" i="22"/>
  <c r="O86" i="7"/>
  <c r="O86" i="10" s="1"/>
  <c r="O86" i="12" s="1"/>
  <c r="O86" i="5"/>
  <c r="N86" i="24" s="1"/>
  <c r="O87" i="22"/>
  <c r="O87" i="7"/>
  <c r="O87" i="10" s="1"/>
  <c r="O87" i="12" s="1"/>
  <c r="O88" i="22"/>
  <c r="O88" i="7"/>
  <c r="O88" i="10" s="1"/>
  <c r="O88" i="12" s="1"/>
  <c r="O88" i="5"/>
  <c r="N88" i="24" s="1"/>
  <c r="O89" i="7"/>
  <c r="O89" i="10" s="1"/>
  <c r="O89" i="12" s="1"/>
  <c r="O89" i="22"/>
  <c r="O89" i="5"/>
  <c r="N89" i="24" s="1"/>
  <c r="O90" i="22"/>
  <c r="O90" i="7"/>
  <c r="O90" i="10" s="1"/>
  <c r="O90" i="12" s="1"/>
  <c r="O90" i="5"/>
  <c r="N90" i="24" s="1"/>
  <c r="O91" i="22"/>
  <c r="O91" i="7"/>
  <c r="O91" i="10" s="1"/>
  <c r="O91" i="12" s="1"/>
  <c r="O92" i="22"/>
  <c r="O92" i="7"/>
  <c r="O92" i="10" s="1"/>
  <c r="O92" i="12" s="1"/>
  <c r="O92" i="5"/>
  <c r="N92" i="24" s="1"/>
  <c r="O93" i="22"/>
  <c r="O93" i="7"/>
  <c r="O93" i="10" s="1"/>
  <c r="O93" i="12" s="1"/>
  <c r="O93" i="5"/>
  <c r="N93" i="24" s="1"/>
  <c r="O94" i="22"/>
  <c r="O94" i="7"/>
  <c r="O94" i="10" s="1"/>
  <c r="O94" i="12" s="1"/>
  <c r="O94" i="5"/>
  <c r="N94" i="24" s="1"/>
  <c r="O95" i="22"/>
  <c r="O95" i="7"/>
  <c r="O95" i="10" s="1"/>
  <c r="O95" i="12" s="1"/>
  <c r="O95" i="5"/>
  <c r="N95" i="24" s="1"/>
  <c r="O96" i="22"/>
  <c r="O96" i="7"/>
  <c r="O96" i="10" s="1"/>
  <c r="O96" i="12" s="1"/>
  <c r="O96" i="5"/>
  <c r="N96" i="24" s="1"/>
  <c r="O98" i="7"/>
  <c r="O98" i="10" s="1"/>
  <c r="O98" i="12" s="1"/>
  <c r="O98" i="22"/>
  <c r="O98" i="5"/>
  <c r="N98" i="24" s="1"/>
  <c r="O99" i="7"/>
  <c r="O99" i="10" s="1"/>
  <c r="O99" i="12" s="1"/>
  <c r="O99" i="22"/>
  <c r="O99" i="5"/>
  <c r="N99" i="24" s="1"/>
  <c r="O101" i="22"/>
  <c r="O101" i="7"/>
  <c r="O101" i="10" s="1"/>
  <c r="O101" i="12" s="1"/>
  <c r="O101" i="5"/>
  <c r="N101" i="24" s="1"/>
  <c r="O102" i="22"/>
  <c r="O102" i="7"/>
  <c r="O102" i="10" s="1"/>
  <c r="O102" i="12" s="1"/>
  <c r="O102" i="5"/>
  <c r="N102" i="24" s="1"/>
  <c r="O103" i="22"/>
  <c r="O103" i="7"/>
  <c r="O103" i="10" s="1"/>
  <c r="O103" i="12" s="1"/>
  <c r="O103" i="5"/>
  <c r="N103" i="24" s="1"/>
  <c r="O104" i="22"/>
  <c r="O104" i="7"/>
  <c r="O104" i="10" s="1"/>
  <c r="O104" i="12" s="1"/>
  <c r="O104" i="5"/>
  <c r="N104" i="24" s="1"/>
  <c r="O105" i="22"/>
  <c r="O105" i="7"/>
  <c r="O105" i="10" s="1"/>
  <c r="O105" i="12" s="1"/>
  <c r="O105" i="5"/>
  <c r="N105" i="24" s="1"/>
  <c r="O106" i="7"/>
  <c r="O106" i="10" s="1"/>
  <c r="O106" i="12" s="1"/>
  <c r="O106" i="22"/>
  <c r="O106" i="5"/>
  <c r="N106" i="24" s="1"/>
  <c r="O107" i="22"/>
  <c r="O107" i="7"/>
  <c r="O107" i="10" s="1"/>
  <c r="O107" i="12" s="1"/>
  <c r="O108" i="7"/>
  <c r="O108" i="10" s="1"/>
  <c r="O108" i="12" s="1"/>
  <c r="O108" i="22"/>
  <c r="O108" i="5"/>
  <c r="N108" i="24" s="1"/>
  <c r="O110" i="22"/>
  <c r="O110" i="7"/>
  <c r="O110" i="10" s="1"/>
  <c r="O110" i="12" s="1"/>
  <c r="O112" i="7"/>
  <c r="O112" i="10" s="1"/>
  <c r="O112" i="12" s="1"/>
  <c r="O112" i="22"/>
  <c r="O112" i="5"/>
  <c r="N112" i="24" s="1"/>
  <c r="O114" i="22"/>
  <c r="O114" i="7"/>
  <c r="O114" i="10" s="1"/>
  <c r="O114" i="12" s="1"/>
  <c r="O115" i="22"/>
  <c r="O115" i="7"/>
  <c r="O115" i="10" s="1"/>
  <c r="O115" i="12" s="1"/>
  <c r="O116" i="7"/>
  <c r="O116" i="10" s="1"/>
  <c r="O116" i="12" s="1"/>
  <c r="O116" i="22"/>
  <c r="O116" i="5"/>
  <c r="N116" i="24" s="1"/>
  <c r="O117" i="22"/>
  <c r="O117" i="7"/>
  <c r="O117" i="10" s="1"/>
  <c r="O117" i="12" s="1"/>
  <c r="O117" i="5"/>
  <c r="N117" i="24" s="1"/>
  <c r="O118" i="22"/>
  <c r="O118" i="7"/>
  <c r="O118" i="10" s="1"/>
  <c r="O118" i="12" s="1"/>
  <c r="O119" i="22"/>
  <c r="O119" i="7"/>
  <c r="O119" i="10" s="1"/>
  <c r="O119" i="12" s="1"/>
  <c r="O120" i="22"/>
  <c r="O120" i="7"/>
  <c r="O120" i="10" s="1"/>
  <c r="O120" i="12" s="1"/>
  <c r="O121" i="22"/>
  <c r="O121" i="7"/>
  <c r="O121" i="10" s="1"/>
  <c r="O121" i="12" s="1"/>
  <c r="O122" i="22"/>
  <c r="O122" i="7"/>
  <c r="O122" i="10" s="1"/>
  <c r="O122" i="12" s="1"/>
  <c r="O123" i="7"/>
  <c r="O123" i="10" s="1"/>
  <c r="O123" i="12" s="1"/>
  <c r="O123" i="22"/>
  <c r="O124" i="22"/>
  <c r="O124" i="7"/>
  <c r="O124" i="10" s="1"/>
  <c r="O124" i="12" s="1"/>
  <c r="O126" i="22"/>
  <c r="O126" i="7"/>
  <c r="O126" i="10" s="1"/>
  <c r="O126" i="12" s="1"/>
  <c r="O126" i="5"/>
  <c r="N126" i="24" s="1"/>
  <c r="O127" i="22"/>
  <c r="O127" i="7"/>
  <c r="O127" i="10" s="1"/>
  <c r="O127" i="12" s="1"/>
  <c r="O127" i="5"/>
  <c r="N127" i="24" s="1"/>
  <c r="O131" i="22"/>
  <c r="O131" i="7"/>
  <c r="O131" i="10" s="1"/>
  <c r="O131" i="12" s="1"/>
  <c r="O131" i="5"/>
  <c r="N131" i="24" s="1"/>
  <c r="O133" i="22"/>
  <c r="O133" i="7"/>
  <c r="O133" i="10" s="1"/>
  <c r="O133" i="12" s="1"/>
  <c r="O133" i="5"/>
  <c r="N133" i="24" s="1"/>
  <c r="O135" i="22"/>
  <c r="O135" i="7"/>
  <c r="O135" i="10" s="1"/>
  <c r="O135" i="12" s="1"/>
  <c r="O135" i="5"/>
  <c r="N135" i="24" s="1"/>
  <c r="O136" i="22"/>
  <c r="O136" i="7"/>
  <c r="O136" i="10" s="1"/>
  <c r="O136" i="12" s="1"/>
  <c r="O136" i="5"/>
  <c r="N136" i="24" s="1"/>
  <c r="O137" i="22"/>
  <c r="O137" i="7"/>
  <c r="O137" i="10" s="1"/>
  <c r="O137" i="12" s="1"/>
  <c r="O139" i="22"/>
  <c r="O139" i="7"/>
  <c r="O139" i="10" s="1"/>
  <c r="O139" i="12" s="1"/>
  <c r="O140" i="7"/>
  <c r="O140" i="10" s="1"/>
  <c r="O140" i="12" s="1"/>
  <c r="O140" i="22"/>
  <c r="O140" i="5"/>
  <c r="N140" i="24" s="1"/>
  <c r="O141" i="22"/>
  <c r="O141" i="7"/>
  <c r="O141" i="10" s="1"/>
  <c r="O141" i="12" s="1"/>
  <c r="O142" i="7"/>
  <c r="O142" i="10" s="1"/>
  <c r="O142" i="12" s="1"/>
  <c r="O142" i="22"/>
  <c r="O142" i="5"/>
  <c r="N142" i="24" s="1"/>
  <c r="O143" i="22"/>
  <c r="O143" i="7"/>
  <c r="O143" i="10" s="1"/>
  <c r="O143" i="12" s="1"/>
  <c r="O143" i="5"/>
  <c r="N143" i="24" s="1"/>
  <c r="O144" i="22"/>
  <c r="O144" i="7"/>
  <c r="O144" i="10" s="1"/>
  <c r="O144" i="12" s="1"/>
  <c r="O144" i="5"/>
  <c r="N144" i="24" s="1"/>
  <c r="O145" i="22"/>
  <c r="O145" i="7"/>
  <c r="O145" i="10" s="1"/>
  <c r="O145" i="12" s="1"/>
  <c r="O145" i="5"/>
  <c r="N145" i="24" s="1"/>
  <c r="O147" i="22"/>
  <c r="O147" i="7"/>
  <c r="O147" i="10" s="1"/>
  <c r="O147" i="12" s="1"/>
  <c r="O147" i="5"/>
  <c r="N147" i="24" s="1"/>
  <c r="O149" i="7"/>
  <c r="O149" i="10" s="1"/>
  <c r="O149" i="12" s="1"/>
  <c r="O149" i="22"/>
  <c r="O149" i="5"/>
  <c r="N149" i="24" s="1"/>
  <c r="O151" i="7"/>
  <c r="O151" i="10" s="1"/>
  <c r="O151" i="12" s="1"/>
  <c r="O151" i="22"/>
  <c r="O151" i="5"/>
  <c r="N151" i="24" s="1"/>
  <c r="O152" i="22"/>
  <c r="O152" i="7"/>
  <c r="O152" i="10" s="1"/>
  <c r="O152" i="12" s="1"/>
  <c r="O152" i="5"/>
  <c r="N152" i="24" s="1"/>
  <c r="O153" i="22"/>
  <c r="O153" i="7"/>
  <c r="O153" i="10" s="1"/>
  <c r="O153" i="12" s="1"/>
  <c r="O153" i="5"/>
  <c r="N153" i="24" s="1"/>
  <c r="O154" i="22"/>
  <c r="O154" i="7"/>
  <c r="O154" i="10" s="1"/>
  <c r="O154" i="12" s="1"/>
  <c r="O154" i="5"/>
  <c r="N154" i="24" s="1"/>
  <c r="G159" i="22"/>
  <c r="G159" i="7"/>
  <c r="G159" i="10" s="1"/>
  <c r="G159" i="12" s="1"/>
  <c r="G159" i="6"/>
  <c r="G159" i="23" s="1"/>
  <c r="G174" i="22"/>
  <c r="G174" i="7"/>
  <c r="G174" i="10" s="1"/>
  <c r="G174" i="12" s="1"/>
  <c r="G174" i="6"/>
  <c r="G174" i="23" s="1"/>
  <c r="G53" i="20"/>
  <c r="G53" i="8"/>
  <c r="G53" i="11" s="1"/>
  <c r="G53" i="13" s="1"/>
  <c r="D97" i="8"/>
  <c r="D97" i="11" s="1"/>
  <c r="D97" i="13" s="1"/>
  <c r="D97" i="20"/>
  <c r="F16" i="8"/>
  <c r="F16" i="20"/>
  <c r="P17" i="22"/>
  <c r="P18" i="22"/>
  <c r="P6" i="7"/>
  <c r="P6" i="10" s="1"/>
  <c r="P6" i="22"/>
  <c r="P234" i="22"/>
  <c r="P235" i="22"/>
  <c r="P236" i="22"/>
  <c r="P237" i="22"/>
  <c r="P238" i="22"/>
  <c r="P240" i="22"/>
  <c r="P241" i="22"/>
  <c r="P242" i="22"/>
  <c r="P265" i="22"/>
  <c r="P129" i="22"/>
  <c r="P6" i="5"/>
  <c r="P7" i="22"/>
  <c r="P7" i="7"/>
  <c r="P7" i="10" s="1"/>
  <c r="P7" i="12" s="1"/>
  <c r="P7" i="5"/>
  <c r="P19" i="22"/>
  <c r="P19" i="7"/>
  <c r="P19" i="10" s="1"/>
  <c r="P19" i="12" s="1"/>
  <c r="P21" i="22"/>
  <c r="P21" i="7"/>
  <c r="P21" i="10" s="1"/>
  <c r="P21" i="12" s="1"/>
  <c r="P21" i="5"/>
  <c r="P22" i="22"/>
  <c r="P22" i="7"/>
  <c r="P22" i="10" s="1"/>
  <c r="P22" i="12" s="1"/>
  <c r="P22" i="5"/>
  <c r="P23" i="22"/>
  <c r="P23" i="7"/>
  <c r="P23" i="10" s="1"/>
  <c r="P23" i="12" s="1"/>
  <c r="P23" i="5"/>
  <c r="P25" i="22"/>
  <c r="P25" i="7"/>
  <c r="P25" i="10" s="1"/>
  <c r="P25" i="12" s="1"/>
  <c r="P25" i="5"/>
  <c r="P27" i="22"/>
  <c r="P27" i="7"/>
  <c r="P27" i="10" s="1"/>
  <c r="P27" i="12" s="1"/>
  <c r="P27" i="5"/>
  <c r="P28" i="7"/>
  <c r="P28" i="10" s="1"/>
  <c r="P28" i="12" s="1"/>
  <c r="P28" i="22"/>
  <c r="P28" i="5"/>
  <c r="P29" i="22"/>
  <c r="P29" i="7"/>
  <c r="P29" i="10" s="1"/>
  <c r="P29" i="12" s="1"/>
  <c r="D10" i="22"/>
  <c r="D10" i="7"/>
  <c r="D10" i="10" s="1"/>
  <c r="D10" i="12" s="1"/>
  <c r="D10" i="6"/>
  <c r="D10" i="23" s="1"/>
  <c r="P31" i="22"/>
  <c r="P31" i="7"/>
  <c r="P31" i="10" s="1"/>
  <c r="P31" i="12" s="1"/>
  <c r="P31" i="5"/>
  <c r="P32" i="7"/>
  <c r="P32" i="10" s="1"/>
  <c r="P32" i="12" s="1"/>
  <c r="P32" i="22"/>
  <c r="P33" i="22"/>
  <c r="P33" i="7"/>
  <c r="P33" i="10" s="1"/>
  <c r="P33" i="12" s="1"/>
  <c r="P36" i="7"/>
  <c r="P36" i="10" s="1"/>
  <c r="P36" i="12" s="1"/>
  <c r="P36" i="22"/>
  <c r="P36" i="5"/>
  <c r="P37" i="7"/>
  <c r="P37" i="10" s="1"/>
  <c r="P37" i="12" s="1"/>
  <c r="P37" i="22"/>
  <c r="P37" i="5"/>
  <c r="P38" i="7"/>
  <c r="P38" i="10" s="1"/>
  <c r="P38" i="12" s="1"/>
  <c r="P38" i="22"/>
  <c r="P38" i="5"/>
  <c r="P39" i="22"/>
  <c r="P39" i="7"/>
  <c r="P39" i="10" s="1"/>
  <c r="P39" i="12" s="1"/>
  <c r="P39" i="5"/>
  <c r="P40" i="7"/>
  <c r="P40" i="10" s="1"/>
  <c r="P40" i="12" s="1"/>
  <c r="P40" i="22"/>
  <c r="P40" i="5"/>
  <c r="P41" i="22"/>
  <c r="P41" i="7"/>
  <c r="P41" i="10" s="1"/>
  <c r="P41" i="12" s="1"/>
  <c r="P41" i="5"/>
  <c r="P42" i="7"/>
  <c r="P42" i="10" s="1"/>
  <c r="P42" i="12" s="1"/>
  <c r="P42" i="22"/>
  <c r="P44" i="22"/>
  <c r="P44" i="7"/>
  <c r="P44" i="10" s="1"/>
  <c r="P44" i="12" s="1"/>
  <c r="P44" i="5"/>
  <c r="P45" i="7"/>
  <c r="P45" i="10" s="1"/>
  <c r="P45" i="12" s="1"/>
  <c r="P45" i="22"/>
  <c r="P45" i="5"/>
  <c r="P46" i="7"/>
  <c r="P46" i="10" s="1"/>
  <c r="P46" i="12" s="1"/>
  <c r="P46" i="22"/>
  <c r="P46" i="5"/>
  <c r="P47" i="22"/>
  <c r="P47" i="7"/>
  <c r="P47" i="10" s="1"/>
  <c r="P47" i="12" s="1"/>
  <c r="P47" i="5"/>
  <c r="P48" i="22"/>
  <c r="P48" i="7"/>
  <c r="P48" i="10" s="1"/>
  <c r="P48" i="12" s="1"/>
  <c r="P48" i="5"/>
  <c r="P49" i="22"/>
  <c r="P49" i="7"/>
  <c r="P49" i="10" s="1"/>
  <c r="P49" i="12" s="1"/>
  <c r="H53" i="22"/>
  <c r="H53" i="7"/>
  <c r="H53" i="10" s="1"/>
  <c r="H53" i="12" s="1"/>
  <c r="H53" i="6"/>
  <c r="H53" i="23" s="1"/>
  <c r="P70" i="22"/>
  <c r="P70" i="7"/>
  <c r="P70" i="10" s="1"/>
  <c r="P70" i="12" s="1"/>
  <c r="P70" i="5"/>
  <c r="P72" i="22"/>
  <c r="P72" i="7"/>
  <c r="P72" i="10" s="1"/>
  <c r="P72" i="12" s="1"/>
  <c r="P72" i="5"/>
  <c r="P73" i="7"/>
  <c r="P73" i="10" s="1"/>
  <c r="P73" i="12" s="1"/>
  <c r="P73" i="22"/>
  <c r="P73" i="5"/>
  <c r="P74" i="7"/>
  <c r="P74" i="10" s="1"/>
  <c r="P74" i="12" s="1"/>
  <c r="P74" i="22"/>
  <c r="P74" i="5"/>
  <c r="P75" i="7"/>
  <c r="P75" i="10" s="1"/>
  <c r="P75" i="12" s="1"/>
  <c r="P75" i="22"/>
  <c r="P75" i="5"/>
  <c r="P76" i="22"/>
  <c r="P76" i="7"/>
  <c r="P76" i="10" s="1"/>
  <c r="P76" i="12" s="1"/>
  <c r="P76" i="5"/>
  <c r="P77" i="7"/>
  <c r="P77" i="10" s="1"/>
  <c r="P77" i="12" s="1"/>
  <c r="P77" i="22"/>
  <c r="P77" i="5"/>
  <c r="P78" i="22"/>
  <c r="P78" i="7"/>
  <c r="P78" i="10" s="1"/>
  <c r="P78" i="12" s="1"/>
  <c r="P78" i="5"/>
  <c r="P79" i="7"/>
  <c r="P79" i="10" s="1"/>
  <c r="P79" i="12" s="1"/>
  <c r="P79" i="22"/>
  <c r="P79" i="5"/>
  <c r="P80" i="22"/>
  <c r="P80" i="7"/>
  <c r="P80" i="10" s="1"/>
  <c r="P80" i="12" s="1"/>
  <c r="P80" i="5"/>
  <c r="P81" i="7"/>
  <c r="P81" i="10" s="1"/>
  <c r="P81" i="12" s="1"/>
  <c r="P81" i="22"/>
  <c r="P81" i="5"/>
  <c r="P82" i="22"/>
  <c r="P82" i="7"/>
  <c r="P82" i="10" s="1"/>
  <c r="P82" i="12" s="1"/>
  <c r="P82" i="5"/>
  <c r="P83" i="22"/>
  <c r="P83" i="7"/>
  <c r="P83" i="10" s="1"/>
  <c r="P83" i="12" s="1"/>
  <c r="P83" i="5"/>
  <c r="P84" i="22"/>
  <c r="P84" i="7"/>
  <c r="P84" i="10" s="1"/>
  <c r="P84" i="12" s="1"/>
  <c r="P84" i="5"/>
  <c r="P85" i="22"/>
  <c r="P85" i="7"/>
  <c r="P85" i="10" s="1"/>
  <c r="P85" i="12" s="1"/>
  <c r="P85" i="5"/>
  <c r="P86" i="22"/>
  <c r="P86" i="7"/>
  <c r="P86" i="10" s="1"/>
  <c r="P86" i="12" s="1"/>
  <c r="P86" i="5"/>
  <c r="P88" i="7"/>
  <c r="P88" i="10" s="1"/>
  <c r="P88" i="12" s="1"/>
  <c r="P88" i="22"/>
  <c r="P88" i="5"/>
  <c r="P89" i="7"/>
  <c r="P89" i="10" s="1"/>
  <c r="P89" i="12" s="1"/>
  <c r="P89" i="22"/>
  <c r="P89" i="5"/>
  <c r="P90" i="7"/>
  <c r="P90" i="10" s="1"/>
  <c r="P90" i="12" s="1"/>
  <c r="P90" i="22"/>
  <c r="P90" i="5"/>
  <c r="P91" i="22"/>
  <c r="P91" i="7"/>
  <c r="P91" i="10" s="1"/>
  <c r="P91" i="12" s="1"/>
  <c r="P92" i="7"/>
  <c r="P92" i="10" s="1"/>
  <c r="P92" i="12" s="1"/>
  <c r="P92" i="22"/>
  <c r="P92" i="5"/>
  <c r="P93" i="22"/>
  <c r="P93" i="7"/>
  <c r="P93" i="10" s="1"/>
  <c r="P93" i="12" s="1"/>
  <c r="P93" i="5"/>
  <c r="P94" i="22"/>
  <c r="P94" i="7"/>
  <c r="P94" i="10" s="1"/>
  <c r="P94" i="12" s="1"/>
  <c r="P94" i="5"/>
  <c r="P95" i="22"/>
  <c r="P95" i="7"/>
  <c r="P95" i="10" s="1"/>
  <c r="P95" i="12" s="1"/>
  <c r="P95" i="5"/>
  <c r="P96" i="22"/>
  <c r="P96" i="7"/>
  <c r="P96" i="10" s="1"/>
  <c r="P96" i="12" s="1"/>
  <c r="P96" i="5"/>
  <c r="P98" i="22"/>
  <c r="P98" i="7"/>
  <c r="P98" i="10" s="1"/>
  <c r="P98" i="12" s="1"/>
  <c r="P98" i="5"/>
  <c r="P99" i="7"/>
  <c r="P99" i="10" s="1"/>
  <c r="P99" i="12" s="1"/>
  <c r="P99" i="22"/>
  <c r="P99" i="5"/>
  <c r="P101" i="22"/>
  <c r="P101" i="7"/>
  <c r="P101" i="10" s="1"/>
  <c r="P101" i="12" s="1"/>
  <c r="P101" i="5"/>
  <c r="P102" i="22"/>
  <c r="P102" i="7"/>
  <c r="P102" i="10" s="1"/>
  <c r="P102" i="12" s="1"/>
  <c r="P102" i="5"/>
  <c r="P103" i="22"/>
  <c r="P103" i="7"/>
  <c r="P103" i="10" s="1"/>
  <c r="P103" i="12" s="1"/>
  <c r="P103" i="5"/>
  <c r="P105" i="22"/>
  <c r="P105" i="7"/>
  <c r="P105" i="10" s="1"/>
  <c r="P105" i="12" s="1"/>
  <c r="P105" i="5"/>
  <c r="P106" i="22"/>
  <c r="P106" i="7"/>
  <c r="P106" i="10" s="1"/>
  <c r="P106" i="12" s="1"/>
  <c r="P106" i="5"/>
  <c r="P107" i="7"/>
  <c r="P107" i="10" s="1"/>
  <c r="P107" i="12" s="1"/>
  <c r="P107" i="22"/>
  <c r="P108" i="22"/>
  <c r="P108" i="7"/>
  <c r="P108" i="10" s="1"/>
  <c r="P108" i="12" s="1"/>
  <c r="P108" i="5"/>
  <c r="P109" i="7"/>
  <c r="P109" i="10" s="1"/>
  <c r="P109" i="12" s="1"/>
  <c r="P109" i="22"/>
  <c r="P110" i="22"/>
  <c r="P110" i="7"/>
  <c r="P110" i="10" s="1"/>
  <c r="P110" i="12" s="1"/>
  <c r="P112" i="7"/>
  <c r="P112" i="10" s="1"/>
  <c r="P112" i="12" s="1"/>
  <c r="P112" i="22"/>
  <c r="P112" i="5"/>
  <c r="P113" i="22"/>
  <c r="P113" i="7"/>
  <c r="P113" i="10" s="1"/>
  <c r="P113" i="12" s="1"/>
  <c r="P114" i="7"/>
  <c r="P114" i="10" s="1"/>
  <c r="P114" i="12" s="1"/>
  <c r="P114" i="22"/>
  <c r="P115" i="22"/>
  <c r="P115" i="7"/>
  <c r="P115" i="10" s="1"/>
  <c r="P115" i="12" s="1"/>
  <c r="P116" i="7"/>
  <c r="P116" i="10" s="1"/>
  <c r="P116" i="12" s="1"/>
  <c r="P116" i="22"/>
  <c r="P116" i="5"/>
  <c r="P117" i="22"/>
  <c r="P117" i="7"/>
  <c r="P117" i="10" s="1"/>
  <c r="P117" i="12" s="1"/>
  <c r="P117" i="5"/>
  <c r="P118" i="22"/>
  <c r="P118" i="7"/>
  <c r="P118" i="10" s="1"/>
  <c r="P118" i="12" s="1"/>
  <c r="P119" i="22"/>
  <c r="P119" i="7"/>
  <c r="P119" i="10" s="1"/>
  <c r="P119" i="12" s="1"/>
  <c r="P120" i="7"/>
  <c r="P120" i="10" s="1"/>
  <c r="P120" i="12" s="1"/>
  <c r="P120" i="22"/>
  <c r="P121" i="22"/>
  <c r="P121" i="7"/>
  <c r="P121" i="10" s="1"/>
  <c r="P121" i="12" s="1"/>
  <c r="P122" i="7"/>
  <c r="P122" i="10" s="1"/>
  <c r="P122" i="12" s="1"/>
  <c r="P122" i="22"/>
  <c r="P123" i="7"/>
  <c r="P123" i="10" s="1"/>
  <c r="P123" i="12" s="1"/>
  <c r="P123" i="22"/>
  <c r="P124" i="7"/>
  <c r="P124" i="10" s="1"/>
  <c r="P124" i="12" s="1"/>
  <c r="P124" i="22"/>
  <c r="P126" i="7"/>
  <c r="P126" i="10" s="1"/>
  <c r="P126" i="12" s="1"/>
  <c r="P126" i="22"/>
  <c r="P126" i="5"/>
  <c r="P127" i="22"/>
  <c r="P127" i="7"/>
  <c r="P127" i="10" s="1"/>
  <c r="P127" i="12" s="1"/>
  <c r="P127" i="5"/>
  <c r="P131" i="22"/>
  <c r="P131" i="7"/>
  <c r="P131" i="10" s="1"/>
  <c r="P131" i="12" s="1"/>
  <c r="P131" i="5"/>
  <c r="P132" i="22"/>
  <c r="P132" i="7"/>
  <c r="P132" i="10" s="1"/>
  <c r="P132" i="12" s="1"/>
  <c r="P132" i="5"/>
  <c r="P133" i="22"/>
  <c r="P133" i="7"/>
  <c r="P133" i="10" s="1"/>
  <c r="P133" i="12" s="1"/>
  <c r="P133" i="5"/>
  <c r="P134" i="7"/>
  <c r="P134" i="10" s="1"/>
  <c r="P134" i="12" s="1"/>
  <c r="P134" i="22"/>
  <c r="P135" i="7"/>
  <c r="P135" i="10" s="1"/>
  <c r="P135" i="12" s="1"/>
  <c r="P135" i="22"/>
  <c r="P135" i="5"/>
  <c r="P136" i="7"/>
  <c r="P136" i="10" s="1"/>
  <c r="P136" i="12" s="1"/>
  <c r="P136" i="22"/>
  <c r="P136" i="5"/>
  <c r="P137" i="22"/>
  <c r="P137" i="7"/>
  <c r="P137" i="10" s="1"/>
  <c r="P137" i="12" s="1"/>
  <c r="P138" i="22"/>
  <c r="P138" i="7"/>
  <c r="P138" i="10" s="1"/>
  <c r="P138" i="12" s="1"/>
  <c r="P139" i="22"/>
  <c r="P139" i="7"/>
  <c r="P139" i="10" s="1"/>
  <c r="P139" i="12" s="1"/>
  <c r="P140" i="7"/>
  <c r="P140" i="10" s="1"/>
  <c r="P140" i="12" s="1"/>
  <c r="P140" i="22"/>
  <c r="P140" i="5"/>
  <c r="P142" i="22"/>
  <c r="P142" i="7"/>
  <c r="P142" i="10" s="1"/>
  <c r="P142" i="12" s="1"/>
  <c r="P142" i="5"/>
  <c r="P143" i="7"/>
  <c r="P143" i="10" s="1"/>
  <c r="P143" i="12" s="1"/>
  <c r="P143" i="22"/>
  <c r="P143" i="5"/>
  <c r="P144" i="22"/>
  <c r="P144" i="7"/>
  <c r="P144" i="10" s="1"/>
  <c r="P144" i="12" s="1"/>
  <c r="P144" i="5"/>
  <c r="P145" i="22"/>
  <c r="P145" i="7"/>
  <c r="P145" i="10" s="1"/>
  <c r="P145" i="12" s="1"/>
  <c r="P145" i="5"/>
  <c r="P146" i="22"/>
  <c r="P146" i="7"/>
  <c r="P146" i="10" s="1"/>
  <c r="P146" i="12" s="1"/>
  <c r="P146" i="5"/>
  <c r="P147" i="22"/>
  <c r="P147" i="7"/>
  <c r="P147" i="10" s="1"/>
  <c r="P147" i="12" s="1"/>
  <c r="P147" i="5"/>
  <c r="P149" i="22"/>
  <c r="P149" i="7"/>
  <c r="P149" i="10" s="1"/>
  <c r="P149" i="12" s="1"/>
  <c r="P149" i="5"/>
  <c r="P152" i="7"/>
  <c r="P152" i="10" s="1"/>
  <c r="P152" i="12" s="1"/>
  <c r="P152" i="22"/>
  <c r="P152" i="5"/>
  <c r="P154" i="22"/>
  <c r="P154" i="7"/>
  <c r="P154" i="10" s="1"/>
  <c r="P154" i="12" s="1"/>
  <c r="P154" i="5"/>
  <c r="P157" i="22"/>
  <c r="P157" i="7"/>
  <c r="P157" i="10" s="1"/>
  <c r="P157" i="12" s="1"/>
  <c r="P163" i="22"/>
  <c r="P163" i="7"/>
  <c r="P163" i="10" s="1"/>
  <c r="P163" i="12" s="1"/>
  <c r="P163" i="5"/>
  <c r="P173" i="22"/>
  <c r="P173" i="7"/>
  <c r="P173" i="10" s="1"/>
  <c r="P173" i="12" s="1"/>
  <c r="P173" i="5"/>
  <c r="P175" i="22"/>
  <c r="P175" i="7"/>
  <c r="P175" i="10" s="1"/>
  <c r="P175" i="12" s="1"/>
  <c r="P175" i="5"/>
  <c r="P177" i="7"/>
  <c r="P177" i="10" s="1"/>
  <c r="P177" i="12" s="1"/>
  <c r="P177" i="22"/>
  <c r="P177" i="5"/>
  <c r="P179" i="22"/>
  <c r="P179" i="7"/>
  <c r="P179" i="10" s="1"/>
  <c r="P179" i="12" s="1"/>
  <c r="P179" i="5"/>
  <c r="D20" i="8"/>
  <c r="D20" i="20"/>
  <c r="H174" i="8"/>
  <c r="H174" i="20"/>
  <c r="M29" i="22"/>
  <c r="M29" i="7"/>
  <c r="M29" i="10" s="1"/>
  <c r="M29" i="12" s="1"/>
  <c r="M38" i="22"/>
  <c r="M38" i="7"/>
  <c r="M38" i="10" s="1"/>
  <c r="M38" i="12" s="1"/>
  <c r="M38" i="5"/>
  <c r="M40" i="7"/>
  <c r="M40" i="10" s="1"/>
  <c r="M40" i="12" s="1"/>
  <c r="M40" i="22"/>
  <c r="M40" i="5"/>
  <c r="M57" i="22"/>
  <c r="M57" i="7"/>
  <c r="M57" i="10" s="1"/>
  <c r="M57" i="12" s="1"/>
  <c r="M57" i="5"/>
  <c r="M59" i="7"/>
  <c r="M59" i="10" s="1"/>
  <c r="M59" i="12" s="1"/>
  <c r="M59" i="22"/>
  <c r="M59" i="5"/>
  <c r="M61" i="22"/>
  <c r="M61" i="7"/>
  <c r="M61" i="10" s="1"/>
  <c r="M61" i="12" s="1"/>
  <c r="M61" i="5"/>
  <c r="M65" i="22"/>
  <c r="M65" i="7"/>
  <c r="M65" i="10" s="1"/>
  <c r="M65" i="12" s="1"/>
  <c r="M67" i="22"/>
  <c r="M67" i="7"/>
  <c r="M67" i="10" s="1"/>
  <c r="M67" i="12" s="1"/>
  <c r="M67" i="5"/>
  <c r="Q69" i="22"/>
  <c r="Q69" i="7"/>
  <c r="Q69" i="10" s="1"/>
  <c r="Q69" i="12" s="1"/>
  <c r="M73" i="22"/>
  <c r="M73" i="7"/>
  <c r="M73" i="10" s="1"/>
  <c r="M73" i="12" s="1"/>
  <c r="M73" i="5"/>
  <c r="M75" i="7"/>
  <c r="M75" i="10" s="1"/>
  <c r="M75" i="12" s="1"/>
  <c r="M75" i="22"/>
  <c r="M75" i="5"/>
  <c r="M78" i="7"/>
  <c r="M78" i="10" s="1"/>
  <c r="M78" i="12" s="1"/>
  <c r="M78" i="22"/>
  <c r="M78" i="5"/>
  <c r="M80" i="7"/>
  <c r="M80" i="10" s="1"/>
  <c r="M80" i="12" s="1"/>
  <c r="M80" i="22"/>
  <c r="M80" i="5"/>
  <c r="M82" i="22"/>
  <c r="M82" i="7"/>
  <c r="M82" i="10" s="1"/>
  <c r="M82" i="12" s="1"/>
  <c r="M82" i="5"/>
  <c r="M86" i="22"/>
  <c r="M86" i="7"/>
  <c r="M86" i="10" s="1"/>
  <c r="M86" i="12" s="1"/>
  <c r="M86" i="5"/>
  <c r="M88" i="22"/>
  <c r="M88" i="7"/>
  <c r="M88" i="10" s="1"/>
  <c r="M88" i="12" s="1"/>
  <c r="M88" i="5"/>
  <c r="M90" i="7"/>
  <c r="M90" i="10" s="1"/>
  <c r="M90" i="12" s="1"/>
  <c r="M90" i="22"/>
  <c r="M90" i="5"/>
  <c r="M92" i="22"/>
  <c r="M92" i="7"/>
  <c r="M92" i="10" s="1"/>
  <c r="M92" i="12" s="1"/>
  <c r="M92" i="5"/>
  <c r="M94" i="7"/>
  <c r="M94" i="10" s="1"/>
  <c r="M94" i="12" s="1"/>
  <c r="M94" i="22"/>
  <c r="M94" i="5"/>
  <c r="M96" i="22"/>
  <c r="M96" i="7"/>
  <c r="M96" i="10" s="1"/>
  <c r="M96" i="12" s="1"/>
  <c r="M96" i="5"/>
  <c r="M98" i="22"/>
  <c r="M98" i="7"/>
  <c r="M98" i="10" s="1"/>
  <c r="M98" i="12" s="1"/>
  <c r="M98" i="5"/>
  <c r="M99" i="22"/>
  <c r="M99" i="7"/>
  <c r="M99" i="10" s="1"/>
  <c r="M99" i="12" s="1"/>
  <c r="M99" i="5"/>
  <c r="M102" i="22"/>
  <c r="M102" i="7"/>
  <c r="M102" i="10" s="1"/>
  <c r="M102" i="12" s="1"/>
  <c r="M102" i="5"/>
  <c r="M106" i="22"/>
  <c r="M106" i="7"/>
  <c r="M106" i="10" s="1"/>
  <c r="M106" i="12" s="1"/>
  <c r="M106" i="5"/>
  <c r="M108" i="7"/>
  <c r="M108" i="10" s="1"/>
  <c r="M108" i="12" s="1"/>
  <c r="M108" i="22"/>
  <c r="M108" i="5"/>
  <c r="M110" i="22"/>
  <c r="M110" i="7"/>
  <c r="M110" i="10" s="1"/>
  <c r="M110" i="12" s="1"/>
  <c r="M112" i="7"/>
  <c r="M112" i="10" s="1"/>
  <c r="M112" i="12" s="1"/>
  <c r="M112" i="22"/>
  <c r="M112" i="5"/>
  <c r="M114" i="22"/>
  <c r="M114" i="7"/>
  <c r="M114" i="10" s="1"/>
  <c r="M114" i="12" s="1"/>
  <c r="M116" i="22"/>
  <c r="M116" i="7"/>
  <c r="M116" i="10" s="1"/>
  <c r="M116" i="12" s="1"/>
  <c r="M116" i="5"/>
  <c r="M118" i="22"/>
  <c r="M118" i="7"/>
  <c r="M118" i="10" s="1"/>
  <c r="M118" i="12" s="1"/>
  <c r="M120" i="22"/>
  <c r="M120" i="7"/>
  <c r="M120" i="10" s="1"/>
  <c r="M120" i="12" s="1"/>
  <c r="M123" i="7"/>
  <c r="M123" i="10" s="1"/>
  <c r="M123" i="12" s="1"/>
  <c r="M123" i="22"/>
  <c r="M126" i="7"/>
  <c r="M126" i="10" s="1"/>
  <c r="M126" i="12" s="1"/>
  <c r="M126" i="22"/>
  <c r="M126" i="5"/>
  <c r="M131" i="22"/>
  <c r="M131" i="7"/>
  <c r="M131" i="10" s="1"/>
  <c r="M131" i="12" s="1"/>
  <c r="M131" i="5"/>
  <c r="M133" i="7"/>
  <c r="M133" i="10" s="1"/>
  <c r="M133" i="12" s="1"/>
  <c r="M133" i="22"/>
  <c r="M133" i="5"/>
  <c r="M135" i="22"/>
  <c r="M135" i="7"/>
  <c r="M135" i="10" s="1"/>
  <c r="M135" i="12" s="1"/>
  <c r="M135" i="5"/>
  <c r="M137" i="22"/>
  <c r="M137" i="7"/>
  <c r="M137" i="10" s="1"/>
  <c r="M137" i="12" s="1"/>
  <c r="M139" i="22"/>
  <c r="M139" i="7"/>
  <c r="M139" i="10" s="1"/>
  <c r="M139" i="12" s="1"/>
  <c r="M143" i="7"/>
  <c r="M143" i="10" s="1"/>
  <c r="M143" i="12" s="1"/>
  <c r="M143" i="22"/>
  <c r="M143" i="5"/>
  <c r="M145" i="22"/>
  <c r="M145" i="7"/>
  <c r="M145" i="10" s="1"/>
  <c r="M145" i="12" s="1"/>
  <c r="M145" i="5"/>
  <c r="M147" i="7"/>
  <c r="M147" i="10" s="1"/>
  <c r="M147" i="12" s="1"/>
  <c r="M147" i="22"/>
  <c r="M147" i="5"/>
  <c r="M151" i="22"/>
  <c r="M151" i="7"/>
  <c r="M151" i="10" s="1"/>
  <c r="M151" i="12" s="1"/>
  <c r="M151" i="5"/>
  <c r="M153" i="22"/>
  <c r="M153" i="7"/>
  <c r="M153" i="10" s="1"/>
  <c r="M153" i="12" s="1"/>
  <c r="M153" i="5"/>
  <c r="Q155" i="22"/>
  <c r="Q155" i="7"/>
  <c r="Q155" i="10" s="1"/>
  <c r="Q155" i="12" s="1"/>
  <c r="M157" i="22"/>
  <c r="M157" i="7"/>
  <c r="M157" i="10" s="1"/>
  <c r="M157" i="12" s="1"/>
  <c r="M163" i="22"/>
  <c r="M163" i="7"/>
  <c r="M163" i="10" s="1"/>
  <c r="M163" i="12" s="1"/>
  <c r="M163" i="5"/>
  <c r="M171" i="22"/>
  <c r="M171" i="7"/>
  <c r="M171" i="10" s="1"/>
  <c r="M171" i="12" s="1"/>
  <c r="M171" i="5"/>
  <c r="M173" i="22"/>
  <c r="M173" i="7"/>
  <c r="M173" i="10" s="1"/>
  <c r="M173" i="12" s="1"/>
  <c r="M173" i="5"/>
  <c r="M175" i="7"/>
  <c r="M175" i="10" s="1"/>
  <c r="M175" i="12" s="1"/>
  <c r="M175" i="22"/>
  <c r="M175" i="5"/>
  <c r="M177" i="22"/>
  <c r="M177" i="7"/>
  <c r="M177" i="10" s="1"/>
  <c r="M177" i="12" s="1"/>
  <c r="M177" i="5"/>
  <c r="M179" i="7"/>
  <c r="M179" i="10" s="1"/>
  <c r="M179" i="12" s="1"/>
  <c r="M179" i="22"/>
  <c r="M179" i="5"/>
  <c r="M181" i="22"/>
  <c r="M181" i="7"/>
  <c r="M181" i="10" s="1"/>
  <c r="M181" i="12" s="1"/>
  <c r="M181" i="5"/>
  <c r="D15" i="20"/>
  <c r="D15" i="8"/>
  <c r="D15" i="11" s="1"/>
  <c r="D15" i="13" s="1"/>
  <c r="J12" i="20"/>
  <c r="J12" i="8"/>
  <c r="J12" i="19"/>
  <c r="F15" i="22"/>
  <c r="F15" i="7"/>
  <c r="F15" i="10" s="1"/>
  <c r="F15" i="12" s="1"/>
  <c r="F15" i="6"/>
  <c r="F15" i="23" s="1"/>
  <c r="J11" i="22"/>
  <c r="J11" i="7"/>
  <c r="J11" i="10" s="1"/>
  <c r="J11" i="12" s="1"/>
  <c r="J11" i="6"/>
  <c r="J11" i="23" s="1"/>
  <c r="F16" i="22"/>
  <c r="F16" i="7"/>
  <c r="F16" i="10" s="1"/>
  <c r="F16" i="12" s="1"/>
  <c r="F16" i="6"/>
  <c r="F16" i="23" s="1"/>
  <c r="J11" i="20"/>
  <c r="J11" i="8"/>
  <c r="J11" i="19"/>
  <c r="K12" i="20"/>
  <c r="K12" i="8"/>
  <c r="K12" i="11" s="1"/>
  <c r="K12" i="13" s="1"/>
  <c r="K12" i="19"/>
  <c r="E100" i="8"/>
  <c r="E100" i="20"/>
  <c r="I130" i="8"/>
  <c r="I130" i="19"/>
  <c r="I130" i="20"/>
  <c r="E159" i="8"/>
  <c r="E159" i="20"/>
  <c r="F174" i="20"/>
  <c r="F174" i="8"/>
  <c r="F15" i="20"/>
  <c r="F15" i="8"/>
  <c r="H13" i="20"/>
  <c r="H13" i="8"/>
  <c r="F130" i="8"/>
  <c r="F130" i="20"/>
  <c r="J159" i="8"/>
  <c r="J159" i="11" s="1"/>
  <c r="J159" i="13" s="1"/>
  <c r="J159" i="19"/>
  <c r="J159" i="20"/>
  <c r="D16" i="22"/>
  <c r="D16" i="7"/>
  <c r="D16" i="10" s="1"/>
  <c r="D16" i="12" s="1"/>
  <c r="D16" i="6"/>
  <c r="D16" i="23" s="1"/>
  <c r="I97" i="20"/>
  <c r="I97" i="8"/>
  <c r="I97" i="19"/>
  <c r="G130" i="8"/>
  <c r="G130" i="11" s="1"/>
  <c r="G130" i="13" s="1"/>
  <c r="G130" i="20"/>
  <c r="G16" i="8"/>
  <c r="G16" i="11" s="1"/>
  <c r="G16" i="13" s="1"/>
  <c r="G16" i="20"/>
  <c r="M24" i="7"/>
  <c r="M24" i="10" s="1"/>
  <c r="M24" i="12" s="1"/>
  <c r="M24" i="22"/>
  <c r="I10" i="22"/>
  <c r="I10" i="7"/>
  <c r="I10" i="10" s="1"/>
  <c r="I10" i="12" s="1"/>
  <c r="I10" i="6"/>
  <c r="I10" i="23" s="1"/>
  <c r="M35" i="22"/>
  <c r="M35" i="7"/>
  <c r="M35" i="10" s="1"/>
  <c r="M35" i="12" s="1"/>
  <c r="I8" i="22"/>
  <c r="I8" i="7"/>
  <c r="I8" i="10" s="1"/>
  <c r="I8" i="12" s="1"/>
  <c r="I8" i="6"/>
  <c r="I8" i="23" s="1"/>
  <c r="M155" i="7"/>
  <c r="M155" i="10" s="1"/>
  <c r="M155" i="12" s="1"/>
  <c r="M155" i="22"/>
  <c r="L117" i="22"/>
  <c r="L117" i="7"/>
  <c r="L117" i="10" s="1"/>
  <c r="L117" i="12" s="1"/>
  <c r="L117" i="5"/>
  <c r="L119" i="22"/>
  <c r="L119" i="7"/>
  <c r="L119" i="10" s="1"/>
  <c r="L119" i="12" s="1"/>
  <c r="L121" i="22"/>
  <c r="L121" i="7"/>
  <c r="L121" i="10" s="1"/>
  <c r="L121" i="12" s="1"/>
  <c r="L122" i="22"/>
  <c r="L122" i="7"/>
  <c r="L122" i="10" s="1"/>
  <c r="L122" i="12" s="1"/>
  <c r="L124" i="22"/>
  <c r="L124" i="7"/>
  <c r="L124" i="10" s="1"/>
  <c r="L124" i="12" s="1"/>
  <c r="L127" i="22"/>
  <c r="L127" i="7"/>
  <c r="L127" i="10" s="1"/>
  <c r="L127" i="12" s="1"/>
  <c r="L127" i="5"/>
  <c r="L134" i="22"/>
  <c r="L134" i="7"/>
  <c r="L134" i="10" s="1"/>
  <c r="L134" i="12" s="1"/>
  <c r="L136" i="22"/>
  <c r="L136" i="7"/>
  <c r="L136" i="10" s="1"/>
  <c r="L136" i="12" s="1"/>
  <c r="L136" i="5"/>
  <c r="L140" i="22"/>
  <c r="L140" i="7"/>
  <c r="L140" i="10" s="1"/>
  <c r="L140" i="12" s="1"/>
  <c r="L140" i="5"/>
  <c r="L142" i="22"/>
  <c r="L142" i="7"/>
  <c r="L142" i="10" s="1"/>
  <c r="L142" i="12" s="1"/>
  <c r="L142" i="5"/>
  <c r="L144" i="22"/>
  <c r="L144" i="7"/>
  <c r="L144" i="10" s="1"/>
  <c r="L144" i="12" s="1"/>
  <c r="L144" i="5"/>
  <c r="L149" i="22"/>
  <c r="L149" i="7"/>
  <c r="L149" i="10" s="1"/>
  <c r="L149" i="12" s="1"/>
  <c r="L149" i="5"/>
  <c r="L152" i="22"/>
  <c r="L152" i="7"/>
  <c r="L152" i="10" s="1"/>
  <c r="L152" i="12" s="1"/>
  <c r="L152" i="5"/>
  <c r="L154" i="22"/>
  <c r="L154" i="7"/>
  <c r="L154" i="10" s="1"/>
  <c r="L154" i="12" s="1"/>
  <c r="L154" i="5"/>
  <c r="L156" i="22"/>
  <c r="L156" i="7"/>
  <c r="L156" i="10" s="1"/>
  <c r="L156" i="12" s="1"/>
  <c r="L160" i="22"/>
  <c r="L160" i="7"/>
  <c r="L160" i="10" s="1"/>
  <c r="L160" i="12" s="1"/>
  <c r="L160" i="5"/>
  <c r="L162" i="22"/>
  <c r="L162" i="7"/>
  <c r="L162" i="10" s="1"/>
  <c r="L162" i="12" s="1"/>
  <c r="E12" i="20"/>
  <c r="E12" i="8"/>
  <c r="G166" i="20"/>
  <c r="G166" i="8"/>
  <c r="G166" i="11" s="1"/>
  <c r="G166" i="13" s="1"/>
  <c r="Q23" i="22"/>
  <c r="Q23" i="7"/>
  <c r="Q23" i="10" s="1"/>
  <c r="Q23" i="12" s="1"/>
  <c r="Q23" i="5"/>
  <c r="Q28" i="22"/>
  <c r="Q28" i="7"/>
  <c r="Q28" i="10" s="1"/>
  <c r="Q28" i="12" s="1"/>
  <c r="Q28" i="5"/>
  <c r="Q32" i="22"/>
  <c r="Q32" i="7"/>
  <c r="Q32" i="10" s="1"/>
  <c r="Q32" i="12" s="1"/>
  <c r="Q38" i="22"/>
  <c r="Q38" i="7"/>
  <c r="Q38" i="10" s="1"/>
  <c r="Q38" i="12" s="1"/>
  <c r="Q38" i="5"/>
  <c r="Q40" i="22"/>
  <c r="Q40" i="7"/>
  <c r="Q40" i="10" s="1"/>
  <c r="Q40" i="12" s="1"/>
  <c r="Q40" i="5"/>
  <c r="Q41" i="22"/>
  <c r="Q41" i="7"/>
  <c r="Q41" i="10" s="1"/>
  <c r="Q41" i="12" s="1"/>
  <c r="Q41" i="5"/>
  <c r="Q45" i="22"/>
  <c r="Q45" i="7"/>
  <c r="Q45" i="10" s="1"/>
  <c r="Q45" i="12" s="1"/>
  <c r="Q45" i="5"/>
  <c r="Q47" i="22"/>
  <c r="Q47" i="7"/>
  <c r="Q47" i="10" s="1"/>
  <c r="Q47" i="12" s="1"/>
  <c r="Q47" i="5"/>
  <c r="M49" i="7"/>
  <c r="M49" i="10" s="1"/>
  <c r="M49" i="12" s="1"/>
  <c r="M49" i="22"/>
  <c r="Q50" i="22"/>
  <c r="Q50" i="7"/>
  <c r="Q50" i="10" s="1"/>
  <c r="Q50" i="12" s="1"/>
  <c r="Q54" i="22"/>
  <c r="Q54" i="7"/>
  <c r="Q54" i="10" s="1"/>
  <c r="Q54" i="12" s="1"/>
  <c r="Q54" i="5"/>
  <c r="Q70" i="22"/>
  <c r="Q70" i="7"/>
  <c r="Q70" i="10" s="1"/>
  <c r="Q70" i="12" s="1"/>
  <c r="Q70" i="5"/>
  <c r="Q92" i="22"/>
  <c r="Q92" i="7"/>
  <c r="Q92" i="10" s="1"/>
  <c r="Q92" i="12" s="1"/>
  <c r="Q92" i="5"/>
  <c r="Q94" i="22"/>
  <c r="Q94" i="7"/>
  <c r="Q94" i="10" s="1"/>
  <c r="Q94" i="12" s="1"/>
  <c r="Q94" i="5"/>
  <c r="Q96" i="22"/>
  <c r="Q96" i="7"/>
  <c r="Q96" i="10" s="1"/>
  <c r="Q96" i="12" s="1"/>
  <c r="Q96" i="5"/>
  <c r="Q98" i="22"/>
  <c r="Q98" i="7"/>
  <c r="Q98" i="10" s="1"/>
  <c r="Q98" i="12" s="1"/>
  <c r="Q98" i="5"/>
  <c r="Q99" i="22"/>
  <c r="Q99" i="7"/>
  <c r="Q99" i="10" s="1"/>
  <c r="Q99" i="12" s="1"/>
  <c r="Q99" i="5"/>
  <c r="Q102" i="22"/>
  <c r="Q102" i="7"/>
  <c r="Q102" i="10" s="1"/>
  <c r="Q102" i="12" s="1"/>
  <c r="Q102" i="5"/>
  <c r="Q104" i="22"/>
  <c r="Q104" i="7"/>
  <c r="Q104" i="10" s="1"/>
  <c r="Q104" i="12" s="1"/>
  <c r="Q104" i="5"/>
  <c r="Q106" i="22"/>
  <c r="Q106" i="7"/>
  <c r="Q106" i="10" s="1"/>
  <c r="Q106" i="12" s="1"/>
  <c r="Q106" i="5"/>
  <c r="Q108" i="22"/>
  <c r="Q108" i="7"/>
  <c r="Q108" i="10" s="1"/>
  <c r="Q108" i="12" s="1"/>
  <c r="Q108" i="5"/>
  <c r="Q110" i="22"/>
  <c r="Q110" i="7"/>
  <c r="Q110" i="10" s="1"/>
  <c r="Q110" i="12" s="1"/>
  <c r="Q112" i="22"/>
  <c r="Q112" i="7"/>
  <c r="Q112" i="10" s="1"/>
  <c r="Q112" i="12" s="1"/>
  <c r="Q112" i="5"/>
  <c r="Q114" i="22"/>
  <c r="Q114" i="7"/>
  <c r="Q114" i="10" s="1"/>
  <c r="Q114" i="12" s="1"/>
  <c r="Q116" i="22"/>
  <c r="Q116" i="7"/>
  <c r="Q116" i="10" s="1"/>
  <c r="Q116" i="12" s="1"/>
  <c r="Q116" i="5"/>
  <c r="Q118" i="22"/>
  <c r="Q118" i="7"/>
  <c r="Q118" i="10" s="1"/>
  <c r="Q118" i="12" s="1"/>
  <c r="Q120" i="22"/>
  <c r="Q120" i="7"/>
  <c r="Q120" i="10" s="1"/>
  <c r="Q120" i="12" s="1"/>
  <c r="Q123" i="22"/>
  <c r="Q123" i="7"/>
  <c r="Q123" i="10" s="1"/>
  <c r="Q123" i="12" s="1"/>
  <c r="Q126" i="22"/>
  <c r="Q126" i="7"/>
  <c r="Q126" i="10" s="1"/>
  <c r="Q126" i="12" s="1"/>
  <c r="Q126" i="5"/>
  <c r="Q131" i="22"/>
  <c r="Q131" i="7"/>
  <c r="Q131" i="10" s="1"/>
  <c r="Q131" i="12" s="1"/>
  <c r="Q131" i="5"/>
  <c r="Q133" i="22"/>
  <c r="Q133" i="7"/>
  <c r="Q133" i="10" s="1"/>
  <c r="Q133" i="12" s="1"/>
  <c r="Q133" i="5"/>
  <c r="Q135" i="22"/>
  <c r="Q135" i="7"/>
  <c r="Q135" i="10" s="1"/>
  <c r="Q135" i="12" s="1"/>
  <c r="Q135" i="5"/>
  <c r="Q137" i="22"/>
  <c r="Q137" i="7"/>
  <c r="Q137" i="10" s="1"/>
  <c r="Q137" i="12" s="1"/>
  <c r="Q139" i="22"/>
  <c r="Q139" i="7"/>
  <c r="Q139" i="10" s="1"/>
  <c r="Q139" i="12" s="1"/>
  <c r="E16" i="22"/>
  <c r="E16" i="7"/>
  <c r="E16" i="10" s="1"/>
  <c r="E16" i="12" s="1"/>
  <c r="E16" i="6"/>
  <c r="Q168" i="22"/>
  <c r="Q168" i="7"/>
  <c r="Q168" i="10" s="1"/>
  <c r="Q168" i="12" s="1"/>
  <c r="Q168" i="5"/>
  <c r="Q172" i="22"/>
  <c r="Q172" i="7"/>
  <c r="Q172" i="10" s="1"/>
  <c r="Q172" i="12" s="1"/>
  <c r="Q172" i="5"/>
  <c r="Q178" i="22"/>
  <c r="Q178" i="7"/>
  <c r="Q178" i="10" s="1"/>
  <c r="Q178" i="12" s="1"/>
  <c r="Q178" i="5"/>
  <c r="Q182" i="22"/>
  <c r="Q182" i="7"/>
  <c r="Q182" i="10" s="1"/>
  <c r="Q182" i="12" s="1"/>
  <c r="Q182" i="5"/>
  <c r="H34" i="8"/>
  <c r="H34" i="11" s="1"/>
  <c r="H34" i="13" s="1"/>
  <c r="H34" i="20"/>
  <c r="J10" i="8"/>
  <c r="J10" i="11" s="1"/>
  <c r="J10" i="13" s="1"/>
  <c r="J10" i="19"/>
  <c r="J10" i="20"/>
  <c r="D14" i="20"/>
  <c r="D14" i="8"/>
  <c r="H159" i="20"/>
  <c r="H159" i="8"/>
  <c r="N6" i="22"/>
  <c r="N17" i="22"/>
  <c r="N6" i="7"/>
  <c r="N6" i="10" s="1"/>
  <c r="N18" i="22"/>
  <c r="N236" i="22"/>
  <c r="N241" i="22"/>
  <c r="N237" i="22"/>
  <c r="N242" i="22"/>
  <c r="N234" i="22"/>
  <c r="N238" i="22"/>
  <c r="N235" i="22"/>
  <c r="N240" i="22"/>
  <c r="N265" i="22"/>
  <c r="N129" i="22"/>
  <c r="N6" i="5"/>
  <c r="N7" i="7"/>
  <c r="N7" i="10" s="1"/>
  <c r="N7" i="12" s="1"/>
  <c r="N7" i="22"/>
  <c r="N7" i="5"/>
  <c r="N19" i="7"/>
  <c r="N19" i="10" s="1"/>
  <c r="N19" i="12" s="1"/>
  <c r="N19" i="22"/>
  <c r="N22" i="7"/>
  <c r="N22" i="10" s="1"/>
  <c r="N22" i="12" s="1"/>
  <c r="N22" i="22"/>
  <c r="N22" i="5"/>
  <c r="N23" i="7"/>
  <c r="N23" i="10" s="1"/>
  <c r="N23" i="12" s="1"/>
  <c r="N23" i="22"/>
  <c r="N23" i="5"/>
  <c r="F9" i="22"/>
  <c r="F9" i="7"/>
  <c r="F9" i="10" s="1"/>
  <c r="F9" i="12" s="1"/>
  <c r="F9" i="6"/>
  <c r="F9" i="23" s="1"/>
  <c r="N27" i="7"/>
  <c r="N27" i="10" s="1"/>
  <c r="N27" i="12" s="1"/>
  <c r="N27" i="22"/>
  <c r="N27" i="5"/>
  <c r="N28" i="22"/>
  <c r="N28" i="7"/>
  <c r="N28" i="10" s="1"/>
  <c r="N28" i="12" s="1"/>
  <c r="N28" i="5"/>
  <c r="N29" i="22"/>
  <c r="N29" i="7"/>
  <c r="N29" i="10" s="1"/>
  <c r="N29" i="12" s="1"/>
  <c r="F34" i="22"/>
  <c r="F34" i="7"/>
  <c r="F34" i="10" s="1"/>
  <c r="F34" i="12" s="1"/>
  <c r="F34" i="6"/>
  <c r="F34" i="23" s="1"/>
  <c r="F11" i="22"/>
  <c r="F11" i="7"/>
  <c r="F11" i="10" s="1"/>
  <c r="F11" i="12" s="1"/>
  <c r="F11" i="6"/>
  <c r="F11" i="23" s="1"/>
  <c r="N49" i="7"/>
  <c r="N49" i="10" s="1"/>
  <c r="N49" i="12" s="1"/>
  <c r="N49" i="22"/>
  <c r="F53" i="22"/>
  <c r="F53" i="7"/>
  <c r="F53" i="10" s="1"/>
  <c r="F53" i="12" s="1"/>
  <c r="F53" i="6"/>
  <c r="F53" i="23" s="1"/>
  <c r="N70" i="7"/>
  <c r="N70" i="10" s="1"/>
  <c r="N70" i="12" s="1"/>
  <c r="N70" i="22"/>
  <c r="N70" i="5"/>
  <c r="N72" i="22"/>
  <c r="N72" i="7"/>
  <c r="N72" i="10" s="1"/>
  <c r="N72" i="12" s="1"/>
  <c r="N72" i="5"/>
  <c r="N73" i="7"/>
  <c r="N73" i="10" s="1"/>
  <c r="N73" i="12" s="1"/>
  <c r="N73" i="22"/>
  <c r="N73" i="5"/>
  <c r="N74" i="22"/>
  <c r="N74" i="7"/>
  <c r="N74" i="10" s="1"/>
  <c r="N74" i="12" s="1"/>
  <c r="N74" i="5"/>
  <c r="N75" i="7"/>
  <c r="N75" i="10" s="1"/>
  <c r="N75" i="12" s="1"/>
  <c r="N75" i="22"/>
  <c r="N75" i="5"/>
  <c r="N76" i="22"/>
  <c r="N76" i="7"/>
  <c r="N76" i="10" s="1"/>
  <c r="N76" i="12" s="1"/>
  <c r="N76" i="5"/>
  <c r="N77" i="7"/>
  <c r="N77" i="10" s="1"/>
  <c r="N77" i="12" s="1"/>
  <c r="N77" i="22"/>
  <c r="N77" i="5"/>
  <c r="N78" i="22"/>
  <c r="N78" i="7"/>
  <c r="N78" i="10" s="1"/>
  <c r="N78" i="12" s="1"/>
  <c r="N78" i="5"/>
  <c r="N79" i="7"/>
  <c r="N79" i="10" s="1"/>
  <c r="N79" i="12" s="1"/>
  <c r="N79" i="22"/>
  <c r="N79" i="5"/>
  <c r="N80" i="22"/>
  <c r="N80" i="7"/>
  <c r="N80" i="10" s="1"/>
  <c r="N80" i="12" s="1"/>
  <c r="N80" i="5"/>
  <c r="N81" i="22"/>
  <c r="N81" i="7"/>
  <c r="N81" i="10" s="1"/>
  <c r="N81" i="12" s="1"/>
  <c r="N81" i="5"/>
  <c r="N82" i="22"/>
  <c r="N82" i="7"/>
  <c r="N82" i="10" s="1"/>
  <c r="N82" i="12" s="1"/>
  <c r="N82" i="5"/>
  <c r="N83" i="22"/>
  <c r="N83" i="7"/>
  <c r="N83" i="10" s="1"/>
  <c r="N83" i="12" s="1"/>
  <c r="N83" i="5"/>
  <c r="N85" i="22"/>
  <c r="N85" i="7"/>
  <c r="N85" i="10" s="1"/>
  <c r="N85" i="12" s="1"/>
  <c r="N85" i="5"/>
  <c r="N86" i="7"/>
  <c r="N86" i="10" s="1"/>
  <c r="N86" i="12" s="1"/>
  <c r="N86" i="22"/>
  <c r="N86" i="5"/>
  <c r="N88" i="7"/>
  <c r="N88" i="10" s="1"/>
  <c r="N88" i="12" s="1"/>
  <c r="N88" i="22"/>
  <c r="N88" i="5"/>
  <c r="N89" i="22"/>
  <c r="N89" i="7"/>
  <c r="N89" i="10" s="1"/>
  <c r="N89" i="12" s="1"/>
  <c r="N89" i="5"/>
  <c r="N90" i="22"/>
  <c r="N90" i="7"/>
  <c r="N90" i="10" s="1"/>
  <c r="N90" i="12" s="1"/>
  <c r="N90" i="5"/>
  <c r="N91" i="7"/>
  <c r="N91" i="10" s="1"/>
  <c r="N91" i="12" s="1"/>
  <c r="N91" i="22"/>
  <c r="N92" i="22"/>
  <c r="N92" i="7"/>
  <c r="N92" i="10" s="1"/>
  <c r="N92" i="12" s="1"/>
  <c r="N92" i="5"/>
  <c r="N93" i="7"/>
  <c r="N93" i="10" s="1"/>
  <c r="N93" i="12" s="1"/>
  <c r="N93" i="22"/>
  <c r="N93" i="5"/>
  <c r="N94" i="22"/>
  <c r="N94" i="7"/>
  <c r="N94" i="10" s="1"/>
  <c r="N94" i="12" s="1"/>
  <c r="N94" i="5"/>
  <c r="N95" i="7"/>
  <c r="N95" i="10" s="1"/>
  <c r="N95" i="12" s="1"/>
  <c r="N95" i="22"/>
  <c r="N95" i="5"/>
  <c r="N96" i="22"/>
  <c r="N96" i="7"/>
  <c r="N96" i="10" s="1"/>
  <c r="N96" i="12" s="1"/>
  <c r="N96" i="5"/>
  <c r="N98" i="7"/>
  <c r="N98" i="10" s="1"/>
  <c r="N98" i="12" s="1"/>
  <c r="N98" i="22"/>
  <c r="N98" i="5"/>
  <c r="N99" i="22"/>
  <c r="N99" i="7"/>
  <c r="N99" i="10" s="1"/>
  <c r="N99" i="12" s="1"/>
  <c r="N99" i="5"/>
  <c r="N101" i="7"/>
  <c r="N101" i="10" s="1"/>
  <c r="N101" i="12" s="1"/>
  <c r="N101" i="22"/>
  <c r="N101" i="5"/>
  <c r="N102" i="22"/>
  <c r="N102" i="7"/>
  <c r="N102" i="10" s="1"/>
  <c r="N102" i="12" s="1"/>
  <c r="N102" i="5"/>
  <c r="N103" i="7"/>
  <c r="N103" i="10" s="1"/>
  <c r="N103" i="12" s="1"/>
  <c r="N103" i="22"/>
  <c r="N103" i="5"/>
  <c r="N104" i="22"/>
  <c r="N104" i="7"/>
  <c r="N104" i="10" s="1"/>
  <c r="N104" i="12" s="1"/>
  <c r="N104" i="5"/>
  <c r="N105" i="7"/>
  <c r="N105" i="10" s="1"/>
  <c r="N105" i="12" s="1"/>
  <c r="N105" i="22"/>
  <c r="N105" i="5"/>
  <c r="N106" i="7"/>
  <c r="N106" i="10" s="1"/>
  <c r="N106" i="12" s="1"/>
  <c r="N106" i="22"/>
  <c r="N106" i="5"/>
  <c r="N107" i="22"/>
  <c r="N107" i="7"/>
  <c r="N107" i="10" s="1"/>
  <c r="N107" i="12" s="1"/>
  <c r="N108" i="22"/>
  <c r="N108" i="7"/>
  <c r="N108" i="10" s="1"/>
  <c r="N108" i="12" s="1"/>
  <c r="N108" i="5"/>
  <c r="N110" i="22"/>
  <c r="N110" i="7"/>
  <c r="N110" i="10" s="1"/>
  <c r="N110" i="12" s="1"/>
  <c r="N112" i="22"/>
  <c r="N112" i="7"/>
  <c r="N112" i="10" s="1"/>
  <c r="N112" i="12" s="1"/>
  <c r="N112" i="5"/>
  <c r="N114" i="7"/>
  <c r="N114" i="10" s="1"/>
  <c r="N114" i="12" s="1"/>
  <c r="N114" i="22"/>
  <c r="N115" i="22"/>
  <c r="N115" i="7"/>
  <c r="N115" i="10" s="1"/>
  <c r="N115" i="12" s="1"/>
  <c r="N116" i="22"/>
  <c r="N116" i="7"/>
  <c r="N116" i="10" s="1"/>
  <c r="N116" i="12" s="1"/>
  <c r="N116" i="5"/>
  <c r="N117" i="22"/>
  <c r="N117" i="7"/>
  <c r="N117" i="10" s="1"/>
  <c r="N117" i="12" s="1"/>
  <c r="N117" i="5"/>
  <c r="N118" i="22"/>
  <c r="N118" i="7"/>
  <c r="N118" i="10" s="1"/>
  <c r="N118" i="12" s="1"/>
  <c r="N119" i="22"/>
  <c r="N119" i="7"/>
  <c r="N119" i="10" s="1"/>
  <c r="N119" i="12" s="1"/>
  <c r="N120" i="7"/>
  <c r="N120" i="10" s="1"/>
  <c r="N120" i="12" s="1"/>
  <c r="N120" i="22"/>
  <c r="N121" i="7"/>
  <c r="N121" i="10" s="1"/>
  <c r="N121" i="12" s="1"/>
  <c r="N121" i="22"/>
  <c r="N122" i="7"/>
  <c r="N122" i="10" s="1"/>
  <c r="N122" i="12" s="1"/>
  <c r="N122" i="22"/>
  <c r="N123" i="22"/>
  <c r="N123" i="7"/>
  <c r="N123" i="10" s="1"/>
  <c r="N123" i="12" s="1"/>
  <c r="N124" i="22"/>
  <c r="N124" i="7"/>
  <c r="N124" i="10" s="1"/>
  <c r="N124" i="12" s="1"/>
  <c r="N126" i="22"/>
  <c r="N126" i="7"/>
  <c r="N126" i="10" s="1"/>
  <c r="N126" i="12" s="1"/>
  <c r="N126" i="5"/>
  <c r="N128" i="7"/>
  <c r="N128" i="10" s="1"/>
  <c r="N128" i="12" s="1"/>
  <c r="N128" i="22"/>
  <c r="N128" i="5"/>
  <c r="N131" i="7"/>
  <c r="N131" i="10" s="1"/>
  <c r="N131" i="12" s="1"/>
  <c r="N131" i="22"/>
  <c r="N131" i="5"/>
  <c r="N133" i="22"/>
  <c r="N133" i="7"/>
  <c r="N133" i="10" s="1"/>
  <c r="N133" i="12" s="1"/>
  <c r="N133" i="5"/>
  <c r="N135" i="22"/>
  <c r="N135" i="7"/>
  <c r="N135" i="10" s="1"/>
  <c r="N135" i="12" s="1"/>
  <c r="N135" i="5"/>
  <c r="N136" i="22"/>
  <c r="N136" i="7"/>
  <c r="N136" i="10" s="1"/>
  <c r="N136" i="12" s="1"/>
  <c r="N136" i="5"/>
  <c r="N137" i="22"/>
  <c r="N137" i="7"/>
  <c r="N137" i="10" s="1"/>
  <c r="N137" i="12" s="1"/>
  <c r="N139" i="7"/>
  <c r="N139" i="10" s="1"/>
  <c r="N139" i="12" s="1"/>
  <c r="N139" i="22"/>
  <c r="N140" i="22"/>
  <c r="N140" i="7"/>
  <c r="N140" i="10" s="1"/>
  <c r="N140" i="12" s="1"/>
  <c r="N140" i="5"/>
  <c r="N141" i="22"/>
  <c r="N141" i="7"/>
  <c r="N141" i="10" s="1"/>
  <c r="N141" i="12" s="1"/>
  <c r="N142" i="22"/>
  <c r="N142" i="7"/>
  <c r="N142" i="10" s="1"/>
  <c r="N142" i="12" s="1"/>
  <c r="N142" i="5"/>
  <c r="N143" i="22"/>
  <c r="N143" i="7"/>
  <c r="N143" i="10" s="1"/>
  <c r="N143" i="12" s="1"/>
  <c r="N143" i="5"/>
  <c r="N144" i="22"/>
  <c r="N144" i="7"/>
  <c r="N144" i="10" s="1"/>
  <c r="N144" i="12" s="1"/>
  <c r="N144" i="5"/>
  <c r="N145" i="7"/>
  <c r="N145" i="10" s="1"/>
  <c r="N145" i="12" s="1"/>
  <c r="N145" i="22"/>
  <c r="N145" i="5"/>
  <c r="N147" i="7"/>
  <c r="N147" i="10" s="1"/>
  <c r="N147" i="12" s="1"/>
  <c r="N147" i="22"/>
  <c r="N147" i="5"/>
  <c r="N148" i="7"/>
  <c r="N148" i="10" s="1"/>
  <c r="N148" i="12" s="1"/>
  <c r="N148" i="22"/>
  <c r="N148" i="5"/>
  <c r="N149" i="22"/>
  <c r="N149" i="7"/>
  <c r="N149" i="10" s="1"/>
  <c r="N149" i="12" s="1"/>
  <c r="N149" i="5"/>
  <c r="N151" i="7"/>
  <c r="N151" i="10" s="1"/>
  <c r="N151" i="12" s="1"/>
  <c r="N151" i="22"/>
  <c r="N151" i="5"/>
  <c r="N152" i="22"/>
  <c r="N152" i="7"/>
  <c r="N152" i="10" s="1"/>
  <c r="N152" i="12" s="1"/>
  <c r="N152" i="5"/>
  <c r="N153" i="22"/>
  <c r="N153" i="7"/>
  <c r="N153" i="10" s="1"/>
  <c r="N153" i="12" s="1"/>
  <c r="N153" i="5"/>
  <c r="N154" i="22"/>
  <c r="N154" i="7"/>
  <c r="N154" i="10" s="1"/>
  <c r="N154" i="12" s="1"/>
  <c r="N154" i="5"/>
  <c r="F159" i="22"/>
  <c r="F159" i="7"/>
  <c r="F159" i="10" s="1"/>
  <c r="F159" i="12" s="1"/>
  <c r="F159" i="6"/>
  <c r="F159" i="23" s="1"/>
  <c r="F166" i="22"/>
  <c r="F166" i="7"/>
  <c r="F166" i="10" s="1"/>
  <c r="F166" i="12" s="1"/>
  <c r="F166" i="6"/>
  <c r="F166" i="23" s="1"/>
  <c r="F166" i="5"/>
  <c r="F174" i="22"/>
  <c r="F174" i="7"/>
  <c r="F174" i="10" s="1"/>
  <c r="F174" i="12" s="1"/>
  <c r="F174" i="6"/>
  <c r="F174" i="23" s="1"/>
  <c r="K10" i="8"/>
  <c r="K10" i="19"/>
  <c r="K10" i="20"/>
  <c r="F53" i="20"/>
  <c r="F53" i="8"/>
  <c r="O24" i="22"/>
  <c r="O24" i="7"/>
  <c r="O24" i="10" s="1"/>
  <c r="O24" i="12" s="1"/>
  <c r="O26" i="7"/>
  <c r="O26" i="10" s="1"/>
  <c r="O26" i="12" s="1"/>
  <c r="O26" i="22"/>
  <c r="K10" i="22"/>
  <c r="K10" i="7"/>
  <c r="K10" i="10" s="1"/>
  <c r="K10" i="12" s="1"/>
  <c r="K10" i="6"/>
  <c r="K10" i="23" s="1"/>
  <c r="O35" i="22"/>
  <c r="O35" i="7"/>
  <c r="O35" i="10" s="1"/>
  <c r="O35" i="12" s="1"/>
  <c r="K8" i="22"/>
  <c r="K8" i="7"/>
  <c r="K8" i="10" s="1"/>
  <c r="K8" i="12" s="1"/>
  <c r="K8" i="6"/>
  <c r="K8" i="23" s="1"/>
  <c r="K97" i="22"/>
  <c r="K97" i="7"/>
  <c r="K97" i="10" s="1"/>
  <c r="K97" i="12" s="1"/>
  <c r="K97" i="6"/>
  <c r="K97" i="23" s="1"/>
  <c r="K97" i="5"/>
  <c r="K100" i="22"/>
  <c r="K100" i="7"/>
  <c r="K100" i="10" s="1"/>
  <c r="K100" i="12" s="1"/>
  <c r="K100" i="6"/>
  <c r="K100" i="23" s="1"/>
  <c r="K100" i="5"/>
  <c r="K130" i="22"/>
  <c r="K130" i="7"/>
  <c r="K130" i="10" s="1"/>
  <c r="K130" i="12" s="1"/>
  <c r="K130" i="6"/>
  <c r="K130" i="23" s="1"/>
  <c r="K130" i="5"/>
  <c r="K166" i="22"/>
  <c r="K166" i="7"/>
  <c r="K166" i="10" s="1"/>
  <c r="K166" i="12" s="1"/>
  <c r="K166" i="6"/>
  <c r="K166" i="23" s="1"/>
  <c r="K166" i="5"/>
  <c r="K174" i="22"/>
  <c r="K174" i="7"/>
  <c r="K174" i="10" s="1"/>
  <c r="K174" i="12" s="1"/>
  <c r="K174" i="6"/>
  <c r="K174" i="23" s="1"/>
  <c r="D12" i="8"/>
  <c r="D12" i="11" s="1"/>
  <c r="D12" i="13" s="1"/>
  <c r="D12" i="20"/>
  <c r="J8" i="8"/>
  <c r="J8" i="11" s="1"/>
  <c r="J8" i="13" s="1"/>
  <c r="J8" i="19"/>
  <c r="J8" i="20"/>
  <c r="F166" i="20"/>
  <c r="F166" i="8"/>
  <c r="F166" i="11" s="1"/>
  <c r="F166" i="13" s="1"/>
  <c r="L6" i="22"/>
  <c r="L18" i="22"/>
  <c r="L6" i="7"/>
  <c r="L6" i="10" s="1"/>
  <c r="L6" i="12" s="1"/>
  <c r="L17" i="22"/>
  <c r="L234" i="22"/>
  <c r="L235" i="22"/>
  <c r="L236" i="22"/>
  <c r="L237" i="22"/>
  <c r="L238" i="22"/>
  <c r="L240" i="22"/>
  <c r="L241" i="22"/>
  <c r="L242" i="22"/>
  <c r="L265" i="22"/>
  <c r="L129" i="22"/>
  <c r="L6" i="5"/>
  <c r="L7" i="22"/>
  <c r="L7" i="7"/>
  <c r="L7" i="10" s="1"/>
  <c r="L7" i="12" s="1"/>
  <c r="L7" i="5"/>
  <c r="L19" i="22"/>
  <c r="L19" i="7"/>
  <c r="L19" i="10" s="1"/>
  <c r="L19" i="12" s="1"/>
  <c r="L21" i="22"/>
  <c r="L21" i="7"/>
  <c r="L21" i="10" s="1"/>
  <c r="L21" i="12" s="1"/>
  <c r="L21" i="5"/>
  <c r="L22" i="22"/>
  <c r="L22" i="7"/>
  <c r="L22" i="10" s="1"/>
  <c r="L22" i="12" s="1"/>
  <c r="L22" i="5"/>
  <c r="L23" i="22"/>
  <c r="L23" i="7"/>
  <c r="L23" i="10" s="1"/>
  <c r="L23" i="12" s="1"/>
  <c r="L23" i="5"/>
  <c r="P24" i="22"/>
  <c r="P24" i="7"/>
  <c r="P24" i="10" s="1"/>
  <c r="P24" i="12" s="1"/>
  <c r="P26" i="7"/>
  <c r="P26" i="10" s="1"/>
  <c r="P26" i="12" s="1"/>
  <c r="P26" i="22"/>
  <c r="P30" i="22"/>
  <c r="P30" i="7"/>
  <c r="P30" i="10" s="1"/>
  <c r="P30" i="12" s="1"/>
  <c r="D34" i="22"/>
  <c r="D34" i="7"/>
  <c r="D34" i="10" s="1"/>
  <c r="D34" i="12" s="1"/>
  <c r="D34" i="6"/>
  <c r="D34" i="23" s="1"/>
  <c r="L36" i="22"/>
  <c r="L36" i="7"/>
  <c r="L36" i="10" s="1"/>
  <c r="L36" i="12" s="1"/>
  <c r="L36" i="5"/>
  <c r="L37" i="7"/>
  <c r="L37" i="10" s="1"/>
  <c r="L37" i="12" s="1"/>
  <c r="L37" i="22"/>
  <c r="L37" i="5"/>
  <c r="L38" i="7"/>
  <c r="L38" i="10" s="1"/>
  <c r="L38" i="12" s="1"/>
  <c r="L38" i="22"/>
  <c r="L38" i="5"/>
  <c r="L39" i="22"/>
  <c r="L39" i="7"/>
  <c r="L39" i="10" s="1"/>
  <c r="L39" i="12" s="1"/>
  <c r="L39" i="5"/>
  <c r="L40" i="22"/>
  <c r="L40" i="7"/>
  <c r="L40" i="10" s="1"/>
  <c r="L40" i="12" s="1"/>
  <c r="L40" i="5"/>
  <c r="L41" i="22"/>
  <c r="L41" i="7"/>
  <c r="L41" i="10" s="1"/>
  <c r="L41" i="12" s="1"/>
  <c r="L41" i="5"/>
  <c r="L42" i="22"/>
  <c r="L42" i="7"/>
  <c r="L42" i="10" s="1"/>
  <c r="L42" i="12" s="1"/>
  <c r="L44" i="7"/>
  <c r="L44" i="10" s="1"/>
  <c r="L44" i="12" s="1"/>
  <c r="L44" i="22"/>
  <c r="L44" i="5"/>
  <c r="L45" i="7"/>
  <c r="L45" i="10" s="1"/>
  <c r="L45" i="12" s="1"/>
  <c r="L45" i="22"/>
  <c r="L45" i="5"/>
  <c r="L46" i="7"/>
  <c r="L46" i="10" s="1"/>
  <c r="L46" i="12" s="1"/>
  <c r="L46" i="22"/>
  <c r="L46" i="5"/>
  <c r="L47" i="22"/>
  <c r="L47" i="7"/>
  <c r="L47" i="10" s="1"/>
  <c r="L47" i="12" s="1"/>
  <c r="L47" i="5"/>
  <c r="L48" i="22"/>
  <c r="L48" i="7"/>
  <c r="L48" i="10" s="1"/>
  <c r="L48" i="12" s="1"/>
  <c r="L48" i="5"/>
  <c r="L50" i="22"/>
  <c r="L50" i="7"/>
  <c r="L50" i="10" s="1"/>
  <c r="L50" i="12" s="1"/>
  <c r="L51" i="22"/>
  <c r="L51" i="7"/>
  <c r="L51" i="10" s="1"/>
  <c r="L51" i="12" s="1"/>
  <c r="L52" i="22"/>
  <c r="L52" i="7"/>
  <c r="L52" i="10" s="1"/>
  <c r="L52" i="12" s="1"/>
  <c r="L54" i="7"/>
  <c r="L54" i="10" s="1"/>
  <c r="L54" i="12" s="1"/>
  <c r="L54" i="22"/>
  <c r="L54" i="5"/>
  <c r="L55" i="7"/>
  <c r="L55" i="10" s="1"/>
  <c r="L55" i="12" s="1"/>
  <c r="L55" i="22"/>
  <c r="L55" i="5"/>
  <c r="L56" i="7"/>
  <c r="L56" i="10" s="1"/>
  <c r="L56" i="12" s="1"/>
  <c r="L56" i="22"/>
  <c r="L56" i="5"/>
  <c r="L57" i="22"/>
  <c r="L57" i="7"/>
  <c r="L57" i="10" s="1"/>
  <c r="L57" i="12" s="1"/>
  <c r="L57" i="5"/>
  <c r="L58" i="22"/>
  <c r="L58" i="7"/>
  <c r="L58" i="10" s="1"/>
  <c r="L58" i="12" s="1"/>
  <c r="L58" i="5"/>
  <c r="L59" i="22"/>
  <c r="L59" i="7"/>
  <c r="L59" i="10" s="1"/>
  <c r="L59" i="12" s="1"/>
  <c r="L59" i="5"/>
  <c r="L60" i="22"/>
  <c r="L60" i="7"/>
  <c r="L60" i="10" s="1"/>
  <c r="L60" i="12" s="1"/>
  <c r="L61" i="22"/>
  <c r="L61" i="7"/>
  <c r="L61" i="10" s="1"/>
  <c r="L61" i="12" s="1"/>
  <c r="L61" i="5"/>
  <c r="L62" i="7"/>
  <c r="L62" i="10" s="1"/>
  <c r="L62" i="12" s="1"/>
  <c r="L62" i="22"/>
  <c r="L62" i="5"/>
  <c r="L63" i="7"/>
  <c r="L63" i="10" s="1"/>
  <c r="L63" i="12" s="1"/>
  <c r="L63" i="22"/>
  <c r="L63" i="5"/>
  <c r="L64" i="7"/>
  <c r="L64" i="10" s="1"/>
  <c r="L64" i="12" s="1"/>
  <c r="L64" i="22"/>
  <c r="L64" i="5"/>
  <c r="L65" i="22"/>
  <c r="L65" i="7"/>
  <c r="L65" i="10" s="1"/>
  <c r="L65" i="12" s="1"/>
  <c r="L66" i="22"/>
  <c r="L66" i="7"/>
  <c r="L66" i="10" s="1"/>
  <c r="L66" i="12" s="1"/>
  <c r="L66" i="5"/>
  <c r="L67" i="22"/>
  <c r="L67" i="7"/>
  <c r="L67" i="10" s="1"/>
  <c r="L67" i="12" s="1"/>
  <c r="L67" i="5"/>
  <c r="L68" i="7"/>
  <c r="L68" i="10" s="1"/>
  <c r="L68" i="12" s="1"/>
  <c r="L68" i="22"/>
  <c r="L68" i="5"/>
  <c r="L70" i="22"/>
  <c r="L70" i="7"/>
  <c r="L70" i="10" s="1"/>
  <c r="L70" i="12" s="1"/>
  <c r="L70" i="5"/>
  <c r="L72" i="22"/>
  <c r="L72" i="7"/>
  <c r="L72" i="10" s="1"/>
  <c r="L72" i="12" s="1"/>
  <c r="L72" i="5"/>
  <c r="L73" i="22"/>
  <c r="L73" i="7"/>
  <c r="L73" i="10" s="1"/>
  <c r="L73" i="12" s="1"/>
  <c r="L73" i="5"/>
  <c r="L74" i="22"/>
  <c r="L74" i="7"/>
  <c r="L74" i="10" s="1"/>
  <c r="L74" i="12" s="1"/>
  <c r="L74" i="5"/>
  <c r="L75" i="22"/>
  <c r="L75" i="7"/>
  <c r="L75" i="10" s="1"/>
  <c r="L75" i="12" s="1"/>
  <c r="L75" i="5"/>
  <c r="L76" i="22"/>
  <c r="L76" i="7"/>
  <c r="L76" i="10" s="1"/>
  <c r="L76" i="12" s="1"/>
  <c r="L76" i="5"/>
  <c r="L77" i="22"/>
  <c r="L77" i="7"/>
  <c r="L77" i="10" s="1"/>
  <c r="L77" i="12" s="1"/>
  <c r="L77" i="5"/>
  <c r="L78" i="7"/>
  <c r="L78" i="10" s="1"/>
  <c r="L78" i="12" s="1"/>
  <c r="L78" i="22"/>
  <c r="L78" i="5"/>
  <c r="L79" i="7"/>
  <c r="L79" i="10" s="1"/>
  <c r="L79" i="12" s="1"/>
  <c r="L79" i="22"/>
  <c r="L79" i="5"/>
  <c r="L80" i="7"/>
  <c r="L80" i="10" s="1"/>
  <c r="L80" i="12" s="1"/>
  <c r="L80" i="22"/>
  <c r="L80" i="5"/>
  <c r="L81" i="22"/>
  <c r="L81" i="7"/>
  <c r="L81" i="10" s="1"/>
  <c r="L81" i="12" s="1"/>
  <c r="L81" i="5"/>
  <c r="L82" i="22"/>
  <c r="L82" i="7"/>
  <c r="L82" i="10" s="1"/>
  <c r="L82" i="12" s="1"/>
  <c r="L82" i="5"/>
  <c r="L83" i="22"/>
  <c r="L83" i="7"/>
  <c r="L83" i="10" s="1"/>
  <c r="L83" i="12" s="1"/>
  <c r="L83" i="5"/>
  <c r="L84" i="22"/>
  <c r="L84" i="7"/>
  <c r="L84" i="10" s="1"/>
  <c r="L84" i="12" s="1"/>
  <c r="L84" i="5"/>
  <c r="L85" i="22"/>
  <c r="L85" i="7"/>
  <c r="L85" i="10" s="1"/>
  <c r="L85" i="12" s="1"/>
  <c r="L85" i="5"/>
  <c r="L86" i="7"/>
  <c r="L86" i="10" s="1"/>
  <c r="L86" i="12" s="1"/>
  <c r="L86" i="22"/>
  <c r="L86" i="5"/>
  <c r="L88" i="7"/>
  <c r="L88" i="10" s="1"/>
  <c r="L88" i="12" s="1"/>
  <c r="L88" i="22"/>
  <c r="L88" i="5"/>
  <c r="L89" i="22"/>
  <c r="L89" i="7"/>
  <c r="L89" i="10" s="1"/>
  <c r="L89" i="12" s="1"/>
  <c r="L89" i="5"/>
  <c r="L90" i="22"/>
  <c r="L90" i="7"/>
  <c r="L90" i="10" s="1"/>
  <c r="L90" i="12" s="1"/>
  <c r="L90" i="5"/>
  <c r="L91" i="22"/>
  <c r="L91" i="7"/>
  <c r="L91" i="10" s="1"/>
  <c r="L91" i="12" s="1"/>
  <c r="L92" i="22"/>
  <c r="L92" i="7"/>
  <c r="L92" i="10" s="1"/>
  <c r="L92" i="12" s="1"/>
  <c r="L92" i="5"/>
  <c r="L93" i="7"/>
  <c r="L93" i="10" s="1"/>
  <c r="L93" i="12" s="1"/>
  <c r="L93" i="22"/>
  <c r="L93" i="5"/>
  <c r="L94" i="22"/>
  <c r="L94" i="7"/>
  <c r="L94" i="10" s="1"/>
  <c r="L94" i="12" s="1"/>
  <c r="L94" i="5"/>
  <c r="L95" i="7"/>
  <c r="L95" i="10" s="1"/>
  <c r="L95" i="12" s="1"/>
  <c r="L95" i="22"/>
  <c r="L95" i="5"/>
  <c r="L96" i="7"/>
  <c r="L96" i="10" s="1"/>
  <c r="L96" i="12" s="1"/>
  <c r="L96" i="22"/>
  <c r="L96" i="5"/>
  <c r="L98" i="22"/>
  <c r="L98" i="7"/>
  <c r="L98" i="10" s="1"/>
  <c r="L98" i="12" s="1"/>
  <c r="L98" i="5"/>
  <c r="L99" i="22"/>
  <c r="L99" i="7"/>
  <c r="L99" i="10" s="1"/>
  <c r="L99" i="12" s="1"/>
  <c r="L99" i="5"/>
  <c r="L101" i="22"/>
  <c r="L101" i="7"/>
  <c r="L101" i="10" s="1"/>
  <c r="L101" i="12" s="1"/>
  <c r="L101" i="5"/>
  <c r="L102" i="22"/>
  <c r="L102" i="7"/>
  <c r="L102" i="10" s="1"/>
  <c r="L102" i="12" s="1"/>
  <c r="L102" i="5"/>
  <c r="L103" i="7"/>
  <c r="L103" i="10" s="1"/>
  <c r="L103" i="12" s="1"/>
  <c r="L103" i="22"/>
  <c r="L103" i="5"/>
  <c r="L105" i="7"/>
  <c r="L105" i="10" s="1"/>
  <c r="L105" i="12" s="1"/>
  <c r="L105" i="22"/>
  <c r="L105" i="5"/>
  <c r="L106" i="7"/>
  <c r="L106" i="10" s="1"/>
  <c r="L106" i="12" s="1"/>
  <c r="L106" i="22"/>
  <c r="L106" i="5"/>
  <c r="L107" i="22"/>
  <c r="L107" i="7"/>
  <c r="L107" i="10" s="1"/>
  <c r="L107" i="12" s="1"/>
  <c r="L108" i="22"/>
  <c r="L108" i="7"/>
  <c r="L108" i="10" s="1"/>
  <c r="L108" i="12" s="1"/>
  <c r="L108" i="5"/>
  <c r="L110" i="22"/>
  <c r="L110" i="7"/>
  <c r="L110" i="10" s="1"/>
  <c r="L110" i="12" s="1"/>
  <c r="L112" i="7"/>
  <c r="L112" i="10" s="1"/>
  <c r="L112" i="12" s="1"/>
  <c r="L112" i="22"/>
  <c r="L112" i="5"/>
  <c r="L114" i="7"/>
  <c r="L114" i="10" s="1"/>
  <c r="L114" i="12" s="1"/>
  <c r="L114" i="22"/>
  <c r="L115" i="22"/>
  <c r="L115" i="7"/>
  <c r="L115" i="10" s="1"/>
  <c r="L115" i="12" s="1"/>
  <c r="D130" i="22"/>
  <c r="D130" i="7"/>
  <c r="D130" i="10" s="1"/>
  <c r="D130" i="12" s="1"/>
  <c r="D130" i="6"/>
  <c r="D130" i="23" s="1"/>
  <c r="D130" i="5"/>
  <c r="D150" i="22"/>
  <c r="D150" i="7"/>
  <c r="D150" i="10" s="1"/>
  <c r="D150" i="12" s="1"/>
  <c r="D150" i="6"/>
  <c r="D150" i="23" s="1"/>
  <c r="D150" i="5"/>
  <c r="D159" i="22"/>
  <c r="D159" i="7"/>
  <c r="D159" i="10" s="1"/>
  <c r="D159" i="12" s="1"/>
  <c r="D159" i="6"/>
  <c r="D159" i="23" s="1"/>
  <c r="L163" i="7"/>
  <c r="L163" i="10" s="1"/>
  <c r="L163" i="12" s="1"/>
  <c r="L163" i="22"/>
  <c r="L163" i="5"/>
  <c r="L169" i="22"/>
  <c r="L169" i="7"/>
  <c r="L169" i="10" s="1"/>
  <c r="L169" i="12" s="1"/>
  <c r="L171" i="22"/>
  <c r="L171" i="7"/>
  <c r="L171" i="10" s="1"/>
  <c r="L171" i="12" s="1"/>
  <c r="L171" i="5"/>
  <c r="L173" i="22"/>
  <c r="L173" i="7"/>
  <c r="L173" i="10" s="1"/>
  <c r="L173" i="12" s="1"/>
  <c r="L173" i="5"/>
  <c r="L175" i="7"/>
  <c r="L175" i="10" s="1"/>
  <c r="L175" i="12" s="1"/>
  <c r="L175" i="22"/>
  <c r="L175" i="5"/>
  <c r="L177" i="22"/>
  <c r="L177" i="7"/>
  <c r="L177" i="10" s="1"/>
  <c r="L177" i="12" s="1"/>
  <c r="L177" i="5"/>
  <c r="L179" i="7"/>
  <c r="L179" i="10" s="1"/>
  <c r="L179" i="12" s="1"/>
  <c r="L179" i="22"/>
  <c r="L179" i="5"/>
  <c r="H20" i="20"/>
  <c r="H20" i="8"/>
  <c r="H20" i="11" s="1"/>
  <c r="H20" i="13" s="1"/>
  <c r="Q18" i="22"/>
  <c r="Q17" i="22"/>
  <c r="Q6" i="22"/>
  <c r="Q6" i="7"/>
  <c r="Q6" i="10" s="1"/>
  <c r="Q234" i="22"/>
  <c r="Q235" i="22"/>
  <c r="Q236" i="22"/>
  <c r="Q237" i="22"/>
  <c r="Q238" i="22"/>
  <c r="Q240" i="22"/>
  <c r="Q241" i="22"/>
  <c r="Q242" i="22"/>
  <c r="Q265" i="22"/>
  <c r="Q129" i="22"/>
  <c r="Q6" i="5"/>
  <c r="E12" i="22"/>
  <c r="E12" i="7"/>
  <c r="E12" i="10" s="1"/>
  <c r="E12" i="12" s="1"/>
  <c r="E12" i="6"/>
  <c r="Q57" i="22"/>
  <c r="Q57" i="7"/>
  <c r="Q57" i="10" s="1"/>
  <c r="Q57" i="12" s="1"/>
  <c r="Q57" i="5"/>
  <c r="Q59" i="22"/>
  <c r="Q59" i="7"/>
  <c r="Q59" i="10" s="1"/>
  <c r="Q59" i="12" s="1"/>
  <c r="Q59" i="5"/>
  <c r="Q61" i="22"/>
  <c r="Q61" i="7"/>
  <c r="Q61" i="10" s="1"/>
  <c r="Q61" i="12" s="1"/>
  <c r="Q61" i="5"/>
  <c r="Q65" i="22"/>
  <c r="Q65" i="7"/>
  <c r="Q65" i="10" s="1"/>
  <c r="Q65" i="12" s="1"/>
  <c r="Q67" i="22"/>
  <c r="Q67" i="7"/>
  <c r="Q67" i="10" s="1"/>
  <c r="Q67" i="12" s="1"/>
  <c r="Q67" i="5"/>
  <c r="Q73" i="22"/>
  <c r="Q73" i="7"/>
  <c r="Q73" i="10" s="1"/>
  <c r="Q73" i="12" s="1"/>
  <c r="Q73" i="5"/>
  <c r="Q75" i="22"/>
  <c r="Q75" i="7"/>
  <c r="Q75" i="10" s="1"/>
  <c r="Q75" i="12" s="1"/>
  <c r="Q75" i="5"/>
  <c r="Q77" i="22"/>
  <c r="Q77" i="7"/>
  <c r="Q77" i="10" s="1"/>
  <c r="Q77" i="12" s="1"/>
  <c r="Q77" i="5"/>
  <c r="Q79" i="22"/>
  <c r="Q79" i="7"/>
  <c r="Q79" i="10" s="1"/>
  <c r="Q79" i="12" s="1"/>
  <c r="Q79" i="5"/>
  <c r="Q81" i="22"/>
  <c r="Q81" i="7"/>
  <c r="Q81" i="10" s="1"/>
  <c r="Q81" i="12" s="1"/>
  <c r="Q81" i="5"/>
  <c r="Q83" i="22"/>
  <c r="Q83" i="7"/>
  <c r="Q83" i="10" s="1"/>
  <c r="Q83" i="12" s="1"/>
  <c r="Q83" i="5"/>
  <c r="Q85" i="22"/>
  <c r="Q85" i="7"/>
  <c r="Q85" i="10" s="1"/>
  <c r="Q85" i="12" s="1"/>
  <c r="Q85" i="5"/>
  <c r="Q89" i="22"/>
  <c r="Q89" i="7"/>
  <c r="Q89" i="10" s="1"/>
  <c r="Q89" i="12" s="1"/>
  <c r="Q89" i="5"/>
  <c r="Q91" i="22"/>
  <c r="Q91" i="7"/>
  <c r="Q91" i="10" s="1"/>
  <c r="Q91" i="12" s="1"/>
  <c r="I97" i="22"/>
  <c r="I97" i="7"/>
  <c r="I97" i="10" s="1"/>
  <c r="I97" i="12" s="1"/>
  <c r="I97" i="6"/>
  <c r="I97" i="23" s="1"/>
  <c r="I97" i="5"/>
  <c r="I100" i="22"/>
  <c r="I100" i="7"/>
  <c r="I100" i="10" s="1"/>
  <c r="I100" i="12" s="1"/>
  <c r="I100" i="6"/>
  <c r="I100" i="23" s="1"/>
  <c r="I100" i="5"/>
  <c r="I130" i="22"/>
  <c r="I130" i="7"/>
  <c r="I130" i="10" s="1"/>
  <c r="I130" i="12" s="1"/>
  <c r="I130" i="6"/>
  <c r="I130" i="23" s="1"/>
  <c r="I130" i="5"/>
  <c r="Q142" i="22"/>
  <c r="Q142" i="7"/>
  <c r="Q142" i="10" s="1"/>
  <c r="Q142" i="12" s="1"/>
  <c r="Q142" i="5"/>
  <c r="Q144" i="22"/>
  <c r="Q144" i="7"/>
  <c r="Q144" i="10" s="1"/>
  <c r="Q144" i="12" s="1"/>
  <c r="Q144" i="5"/>
  <c r="Q149" i="22"/>
  <c r="Q149" i="7"/>
  <c r="Q149" i="10" s="1"/>
  <c r="Q149" i="12" s="1"/>
  <c r="Q149" i="5"/>
  <c r="Q152" i="22"/>
  <c r="Q152" i="7"/>
  <c r="Q152" i="10" s="1"/>
  <c r="Q152" i="12" s="1"/>
  <c r="Q152" i="5"/>
  <c r="Q154" i="22"/>
  <c r="Q154" i="7"/>
  <c r="Q154" i="10" s="1"/>
  <c r="Q154" i="12" s="1"/>
  <c r="Q154" i="5"/>
  <c r="Q157" i="22"/>
  <c r="Q157" i="7"/>
  <c r="Q157" i="10" s="1"/>
  <c r="Q157" i="12" s="1"/>
  <c r="I159" i="22"/>
  <c r="I159" i="7"/>
  <c r="I159" i="10" s="1"/>
  <c r="I159" i="12" s="1"/>
  <c r="I159" i="6"/>
  <c r="I159" i="23" s="1"/>
  <c r="Q163" i="22"/>
  <c r="Q163" i="7"/>
  <c r="Q163" i="10" s="1"/>
  <c r="Q163" i="12" s="1"/>
  <c r="Q163" i="5"/>
  <c r="I155" i="22"/>
  <c r="I155" i="7"/>
  <c r="I155" i="10" s="1"/>
  <c r="I155" i="12" s="1"/>
  <c r="I155" i="6"/>
  <c r="I155" i="23" s="1"/>
  <c r="F87" i="22"/>
  <c r="F87" i="7"/>
  <c r="F87" i="10" s="1"/>
  <c r="F87" i="12" s="1"/>
  <c r="F87" i="6"/>
  <c r="F87" i="23" s="1"/>
  <c r="F114" i="22"/>
  <c r="F114" i="7"/>
  <c r="F114" i="10" s="1"/>
  <c r="F114" i="12" s="1"/>
  <c r="F114" i="6"/>
  <c r="F114" i="23" s="1"/>
  <c r="F119" i="22"/>
  <c r="F119" i="7"/>
  <c r="F119" i="10" s="1"/>
  <c r="F119" i="12" s="1"/>
  <c r="F119" i="6"/>
  <c r="F119" i="23" s="1"/>
  <c r="F121" i="22"/>
  <c r="F121" i="7"/>
  <c r="F121" i="10" s="1"/>
  <c r="F121" i="12" s="1"/>
  <c r="F121" i="6"/>
  <c r="F121" i="23" s="1"/>
  <c r="K33" i="22"/>
  <c r="K33" i="7"/>
  <c r="K33" i="10" s="1"/>
  <c r="K33" i="12" s="1"/>
  <c r="K33" i="6"/>
  <c r="K33" i="23" s="1"/>
  <c r="K51" i="22"/>
  <c r="K51" i="7"/>
  <c r="K51" i="10" s="1"/>
  <c r="K51" i="12" s="1"/>
  <c r="K51" i="6"/>
  <c r="K51" i="23" s="1"/>
  <c r="K137" i="22"/>
  <c r="K137" i="7"/>
  <c r="K137" i="10" s="1"/>
  <c r="K137" i="12" s="1"/>
  <c r="K137" i="6"/>
  <c r="K137" i="23" s="1"/>
  <c r="K139" i="22"/>
  <c r="K139" i="7"/>
  <c r="K139" i="10" s="1"/>
  <c r="K139" i="12" s="1"/>
  <c r="K139" i="6"/>
  <c r="K139" i="23" s="1"/>
  <c r="K157" i="22"/>
  <c r="K157" i="7"/>
  <c r="K157" i="10" s="1"/>
  <c r="K157" i="12" s="1"/>
  <c r="K157" i="6"/>
  <c r="K157" i="23" s="1"/>
  <c r="I114" i="22"/>
  <c r="I114" i="7"/>
  <c r="I114" i="10" s="1"/>
  <c r="I114" i="12" s="1"/>
  <c r="I114" i="6"/>
  <c r="I114" i="23" s="1"/>
  <c r="F50" i="22"/>
  <c r="F50" i="7"/>
  <c r="F50" i="10" s="1"/>
  <c r="F50" i="12" s="1"/>
  <c r="F50" i="6"/>
  <c r="F50" i="23" s="1"/>
  <c r="F157" i="22"/>
  <c r="F157" i="7"/>
  <c r="F157" i="10" s="1"/>
  <c r="F157" i="12" s="1"/>
  <c r="F157" i="6"/>
  <c r="F157" i="23" s="1"/>
  <c r="K32" i="22"/>
  <c r="K32" i="7"/>
  <c r="K32" i="10" s="1"/>
  <c r="K32" i="12" s="1"/>
  <c r="K32" i="6"/>
  <c r="K32" i="23" s="1"/>
  <c r="K109" i="22"/>
  <c r="K109" i="7"/>
  <c r="K109" i="10" s="1"/>
  <c r="K109" i="12" s="1"/>
  <c r="K109" i="6"/>
  <c r="K109" i="23" s="1"/>
  <c r="K122" i="22"/>
  <c r="K122" i="7"/>
  <c r="K122" i="10" s="1"/>
  <c r="K122" i="12" s="1"/>
  <c r="K122" i="6"/>
  <c r="K122" i="23" s="1"/>
  <c r="K158" i="22"/>
  <c r="K158" i="7"/>
  <c r="K158" i="10" s="1"/>
  <c r="K158" i="12" s="1"/>
  <c r="K158" i="6"/>
  <c r="K158" i="23" s="1"/>
  <c r="D51" i="22"/>
  <c r="D51" i="7"/>
  <c r="D51" i="10" s="1"/>
  <c r="D51" i="12" s="1"/>
  <c r="D51" i="6"/>
  <c r="D51" i="23" s="1"/>
  <c r="I123" i="22"/>
  <c r="I123" i="7"/>
  <c r="I123" i="10" s="1"/>
  <c r="I123" i="12" s="1"/>
  <c r="I123" i="6"/>
  <c r="I123" i="23" s="1"/>
  <c r="I137" i="22"/>
  <c r="I137" i="7"/>
  <c r="I137" i="10" s="1"/>
  <c r="I137" i="12" s="1"/>
  <c r="I137" i="6"/>
  <c r="I137" i="23" s="1"/>
  <c r="I139" i="22"/>
  <c r="I139" i="7"/>
  <c r="I139" i="10" s="1"/>
  <c r="I139" i="12" s="1"/>
  <c r="I139" i="6"/>
  <c r="I139" i="23" s="1"/>
  <c r="G30" i="22"/>
  <c r="G30" i="7"/>
  <c r="G30" i="10" s="1"/>
  <c r="G30" i="12" s="1"/>
  <c r="G30" i="6"/>
  <c r="G30" i="23" s="1"/>
  <c r="H155" i="22"/>
  <c r="H155" i="7"/>
  <c r="H155" i="10" s="1"/>
  <c r="H155" i="12" s="1"/>
  <c r="H155" i="6"/>
  <c r="H155" i="23" s="1"/>
  <c r="J119" i="22"/>
  <c r="J119" i="7"/>
  <c r="J119" i="10" s="1"/>
  <c r="J119" i="12" s="1"/>
  <c r="J119" i="6"/>
  <c r="J119" i="23" s="1"/>
  <c r="J138" i="22"/>
  <c r="J138" i="7"/>
  <c r="J138" i="10" s="1"/>
  <c r="J138" i="12" s="1"/>
  <c r="J138" i="6"/>
  <c r="J138" i="23" s="1"/>
  <c r="G65" i="22"/>
  <c r="G65" i="7"/>
  <c r="G65" i="10" s="1"/>
  <c r="G65" i="12" s="1"/>
  <c r="G65" i="6"/>
  <c r="G65" i="23" s="1"/>
  <c r="G122" i="22"/>
  <c r="G122" i="7"/>
  <c r="G122" i="10" s="1"/>
  <c r="G122" i="12" s="1"/>
  <c r="G122" i="6"/>
  <c r="G122" i="23" s="1"/>
  <c r="G124" i="22"/>
  <c r="G124" i="7"/>
  <c r="G124" i="10" s="1"/>
  <c r="G124" i="12" s="1"/>
  <c r="G124" i="6"/>
  <c r="G124" i="23" s="1"/>
  <c r="G138" i="22"/>
  <c r="G138" i="7"/>
  <c r="G138" i="10" s="1"/>
  <c r="G138" i="12" s="1"/>
  <c r="G138" i="6"/>
  <c r="G138" i="23" s="1"/>
  <c r="G141" i="22"/>
  <c r="G141" i="7"/>
  <c r="G141" i="10" s="1"/>
  <c r="G141" i="12" s="1"/>
  <c r="G141" i="6"/>
  <c r="G141" i="23" s="1"/>
  <c r="H156" i="22"/>
  <c r="H156" i="7"/>
  <c r="H156" i="10" s="1"/>
  <c r="H156" i="12" s="1"/>
  <c r="H156" i="6"/>
  <c r="H156" i="23" s="1"/>
  <c r="H158" i="22"/>
  <c r="H158" i="7"/>
  <c r="H158" i="10" s="1"/>
  <c r="H158" i="12" s="1"/>
  <c r="H158" i="6"/>
  <c r="H158" i="23" s="1"/>
  <c r="E60" i="22"/>
  <c r="E60" i="7"/>
  <c r="E60" i="10" s="1"/>
  <c r="E60" i="12" s="1"/>
  <c r="E60" i="6"/>
  <c r="E122" i="22"/>
  <c r="E122" i="7"/>
  <c r="E122" i="10" s="1"/>
  <c r="E122" i="12" s="1"/>
  <c r="E122" i="6"/>
  <c r="E124" i="22"/>
  <c r="E124" i="7"/>
  <c r="E124" i="10" s="1"/>
  <c r="E124" i="12" s="1"/>
  <c r="E124" i="6"/>
  <c r="E138" i="22"/>
  <c r="E138" i="7"/>
  <c r="E138" i="10" s="1"/>
  <c r="E138" i="12" s="1"/>
  <c r="E138" i="6"/>
  <c r="E156" i="22"/>
  <c r="E156" i="7"/>
  <c r="E156" i="10" s="1"/>
  <c r="E156" i="12" s="1"/>
  <c r="E156" i="6"/>
  <c r="E158" i="22"/>
  <c r="E158" i="7"/>
  <c r="E158" i="10" s="1"/>
  <c r="E158" i="12" s="1"/>
  <c r="E158" i="6"/>
  <c r="J30" i="22"/>
  <c r="J30" i="7"/>
  <c r="J30" i="10" s="1"/>
  <c r="J30" i="12" s="1"/>
  <c r="J30" i="6"/>
  <c r="J30" i="23" s="1"/>
  <c r="J32" i="22"/>
  <c r="J32" i="7"/>
  <c r="J32" i="10" s="1"/>
  <c r="J32" i="12" s="1"/>
  <c r="J32" i="6"/>
  <c r="J32" i="23" s="1"/>
  <c r="J42" i="22"/>
  <c r="J42" i="7"/>
  <c r="J42" i="10" s="1"/>
  <c r="J42" i="12" s="1"/>
  <c r="J42" i="6"/>
  <c r="J42" i="23" s="1"/>
  <c r="J115" i="22"/>
  <c r="J115" i="7"/>
  <c r="J115" i="10" s="1"/>
  <c r="J115" i="12" s="1"/>
  <c r="J115" i="6"/>
  <c r="J115" i="23" s="1"/>
  <c r="J137" i="22"/>
  <c r="J137" i="7"/>
  <c r="J137" i="10" s="1"/>
  <c r="J137" i="12" s="1"/>
  <c r="J137" i="6"/>
  <c r="J137" i="23" s="1"/>
  <c r="J158" i="22"/>
  <c r="J158" i="7"/>
  <c r="J158" i="10" s="1"/>
  <c r="J158" i="12" s="1"/>
  <c r="J158" i="6"/>
  <c r="J158" i="23" s="1"/>
  <c r="G50" i="22"/>
  <c r="G50" i="7"/>
  <c r="G50" i="10" s="1"/>
  <c r="G50" i="12" s="1"/>
  <c r="G50" i="6"/>
  <c r="G50" i="23" s="1"/>
  <c r="G87" i="22"/>
  <c r="G87" i="7"/>
  <c r="G87" i="10" s="1"/>
  <c r="G87" i="12" s="1"/>
  <c r="G87" i="6"/>
  <c r="G87" i="23" s="1"/>
  <c r="H32" i="22"/>
  <c r="H32" i="7"/>
  <c r="H32" i="10" s="1"/>
  <c r="H32" i="12" s="1"/>
  <c r="H32" i="6"/>
  <c r="H32" i="23" s="1"/>
  <c r="E51" i="22"/>
  <c r="E51" i="7"/>
  <c r="E51" i="10" s="1"/>
  <c r="E51" i="12" s="1"/>
  <c r="E51" i="6"/>
  <c r="E109" i="22"/>
  <c r="E109" i="7"/>
  <c r="E109" i="10" s="1"/>
  <c r="E109" i="12" s="1"/>
  <c r="E109" i="6"/>
  <c r="E115" i="22"/>
  <c r="E115" i="7"/>
  <c r="E115" i="10" s="1"/>
  <c r="E115" i="12" s="1"/>
  <c r="E115" i="6"/>
  <c r="G51" i="20"/>
  <c r="G51" i="8"/>
  <c r="G51" i="11" s="1"/>
  <c r="G51" i="13" s="1"/>
  <c r="F33" i="8"/>
  <c r="F33" i="20"/>
  <c r="I65" i="8"/>
  <c r="I65" i="11" s="1"/>
  <c r="I65" i="13" s="1"/>
  <c r="I65" i="19"/>
  <c r="I65" i="20"/>
  <c r="D121" i="8"/>
  <c r="D121" i="20"/>
  <c r="H124" i="20"/>
  <c r="H124" i="8"/>
  <c r="F141" i="20"/>
  <c r="F141" i="8"/>
  <c r="F141" i="11" s="1"/>
  <c r="F141" i="13" s="1"/>
  <c r="H158" i="8"/>
  <c r="H158" i="20"/>
  <c r="H120" i="20"/>
  <c r="H120" i="8"/>
  <c r="E124" i="20"/>
  <c r="E124" i="8"/>
  <c r="I139" i="19"/>
  <c r="I139" i="20"/>
  <c r="I139" i="8"/>
  <c r="E158" i="20"/>
  <c r="E158" i="8"/>
  <c r="E123" i="8"/>
  <c r="E123" i="11" s="1"/>
  <c r="E123" i="13" s="1"/>
  <c r="E123" i="20"/>
  <c r="F139" i="20"/>
  <c r="F139" i="8"/>
  <c r="I157" i="19"/>
  <c r="I157" i="20"/>
  <c r="I157" i="8"/>
  <c r="I157" i="11" s="1"/>
  <c r="I157" i="13" s="1"/>
  <c r="J30" i="19"/>
  <c r="J30" i="20"/>
  <c r="J30" i="8"/>
  <c r="J30" i="11" s="1"/>
  <c r="J30" i="13" s="1"/>
  <c r="G50" i="20"/>
  <c r="G50" i="8"/>
  <c r="G50" i="11" s="1"/>
  <c r="G50" i="13" s="1"/>
  <c r="G60" i="20"/>
  <c r="G60" i="8"/>
  <c r="G60" i="11" s="1"/>
  <c r="G60" i="13" s="1"/>
  <c r="G109" i="8"/>
  <c r="G109" i="20"/>
  <c r="D118" i="8"/>
  <c r="D118" i="11" s="1"/>
  <c r="D118" i="13" s="1"/>
  <c r="D118" i="20"/>
  <c r="K121" i="19"/>
  <c r="K121" i="20"/>
  <c r="K121" i="8"/>
  <c r="E141" i="20"/>
  <c r="E141" i="8"/>
  <c r="E141" i="11" s="1"/>
  <c r="E141" i="13" s="1"/>
  <c r="J157" i="19"/>
  <c r="J157" i="20"/>
  <c r="J157" i="8"/>
  <c r="J157" i="11" s="1"/>
  <c r="J157" i="13" s="1"/>
  <c r="G30" i="20"/>
  <c r="G30" i="8"/>
  <c r="E65" i="8"/>
  <c r="E65" i="20"/>
  <c r="K120" i="8"/>
  <c r="K120" i="19"/>
  <c r="K120" i="20"/>
  <c r="D124" i="8"/>
  <c r="D124" i="11" s="1"/>
  <c r="D124" i="13" s="1"/>
  <c r="D124" i="20"/>
  <c r="J87" i="19"/>
  <c r="J87" i="20"/>
  <c r="J87" i="8"/>
  <c r="J87" i="11" s="1"/>
  <c r="J87" i="13" s="1"/>
  <c r="I123" i="8"/>
  <c r="I123" i="19"/>
  <c r="I123" i="20"/>
  <c r="D141" i="20"/>
  <c r="D141" i="8"/>
  <c r="J158" i="19"/>
  <c r="J158" i="20"/>
  <c r="J158" i="8"/>
  <c r="D33" i="20"/>
  <c r="D33" i="8"/>
  <c r="D33" i="11" s="1"/>
  <c r="D33" i="13" s="1"/>
  <c r="G32" i="8"/>
  <c r="G32" i="11" s="1"/>
  <c r="G32" i="13" s="1"/>
  <c r="G32" i="20"/>
  <c r="E51" i="8"/>
  <c r="E51" i="20"/>
  <c r="D158" i="20"/>
  <c r="D158" i="8"/>
  <c r="K115" i="19"/>
  <c r="K115" i="20"/>
  <c r="K115" i="8"/>
  <c r="D120" i="20"/>
  <c r="D120" i="8"/>
  <c r="H123" i="8"/>
  <c r="H123" i="20"/>
  <c r="E139" i="20"/>
  <c r="E139" i="8"/>
  <c r="E139" i="11" s="1"/>
  <c r="E139" i="13" s="1"/>
  <c r="J155" i="8"/>
  <c r="J155" i="11" s="1"/>
  <c r="J155" i="13" s="1"/>
  <c r="J155" i="19"/>
  <c r="J155" i="20"/>
  <c r="I158" i="19"/>
  <c r="I158" i="20"/>
  <c r="I158" i="8"/>
  <c r="J109" i="8"/>
  <c r="J109" i="19"/>
  <c r="J109" i="20"/>
  <c r="F121" i="20"/>
  <c r="F121" i="8"/>
  <c r="K51" i="19"/>
  <c r="K51" i="20"/>
  <c r="K51" i="8"/>
  <c r="E33" i="20"/>
  <c r="E33" i="8"/>
  <c r="J52" i="20"/>
  <c r="J52" i="8"/>
  <c r="J52" i="19"/>
  <c r="H87" i="8"/>
  <c r="H87" i="20"/>
  <c r="E115" i="8"/>
  <c r="E115" i="20"/>
  <c r="J120" i="8"/>
  <c r="J120" i="19"/>
  <c r="J120" i="20"/>
  <c r="F157" i="20"/>
  <c r="F157" i="8"/>
  <c r="K33" i="19"/>
  <c r="K33" i="20"/>
  <c r="K33" i="8"/>
  <c r="I32" i="19"/>
  <c r="I32" i="20"/>
  <c r="I32" i="8"/>
  <c r="I32" i="11" s="1"/>
  <c r="I32" i="13" s="1"/>
  <c r="H52" i="20"/>
  <c r="H52" i="8"/>
  <c r="H52" i="11" s="1"/>
  <c r="H52" i="13" s="1"/>
  <c r="I52" i="20"/>
  <c r="I52" i="8"/>
  <c r="I52" i="11" s="1"/>
  <c r="I52" i="13" s="1"/>
  <c r="I52" i="19"/>
  <c r="K118" i="20"/>
  <c r="K118" i="8"/>
  <c r="K118" i="19"/>
  <c r="G194" i="3"/>
  <c r="G260" i="8"/>
  <c r="G260" i="11" s="1"/>
  <c r="G260" i="13" s="1"/>
  <c r="G260" i="20"/>
  <c r="D271" i="8"/>
  <c r="D271" i="11" s="1"/>
  <c r="D271" i="13" s="1"/>
  <c r="D271" i="20"/>
  <c r="K206" i="8"/>
  <c r="K206" i="11" s="1"/>
  <c r="K206" i="13" s="1"/>
  <c r="K206" i="19"/>
  <c r="K206" i="20"/>
  <c r="K201" i="8"/>
  <c r="K201" i="11" s="1"/>
  <c r="K201" i="13" s="1"/>
  <c r="K201" i="19"/>
  <c r="K201" i="20"/>
  <c r="E214" i="20"/>
  <c r="E214" i="8"/>
  <c r="E215" i="20"/>
  <c r="E215" i="8"/>
  <c r="E215" i="11" s="1"/>
  <c r="E215" i="13" s="1"/>
  <c r="F219" i="20"/>
  <c r="F219" i="8"/>
  <c r="F219" i="11" s="1"/>
  <c r="F219" i="13" s="1"/>
  <c r="F202" i="8"/>
  <c r="F202" i="20"/>
  <c r="F205" i="8"/>
  <c r="F205" i="20"/>
  <c r="I202" i="8"/>
  <c r="I202" i="19"/>
  <c r="I202" i="20"/>
  <c r="I203" i="8"/>
  <c r="I203" i="11" s="1"/>
  <c r="I203" i="13" s="1"/>
  <c r="I203" i="19"/>
  <c r="I203" i="20"/>
  <c r="J203" i="19"/>
  <c r="J203" i="20"/>
  <c r="J203" i="8"/>
  <c r="J202" i="8"/>
  <c r="J202" i="19"/>
  <c r="J202" i="20"/>
  <c r="D205" i="20"/>
  <c r="D205" i="8"/>
  <c r="D200" i="20"/>
  <c r="D200" i="8"/>
  <c r="D200" i="11" s="1"/>
  <c r="D200" i="13" s="1"/>
  <c r="J217" i="20"/>
  <c r="J217" i="8"/>
  <c r="J217" i="19"/>
  <c r="J212" i="20"/>
  <c r="J212" i="8"/>
  <c r="J212" i="19"/>
  <c r="G222" i="8"/>
  <c r="G222" i="20"/>
  <c r="K214" i="8"/>
  <c r="K214" i="11" s="1"/>
  <c r="K214" i="13" s="1"/>
  <c r="K214" i="19"/>
  <c r="K214" i="20"/>
  <c r="K212" i="8"/>
  <c r="K212" i="11" s="1"/>
  <c r="K212" i="13" s="1"/>
  <c r="K212" i="19"/>
  <c r="K212" i="20"/>
  <c r="K209" i="8"/>
  <c r="K209" i="11" s="1"/>
  <c r="K209" i="13" s="1"/>
  <c r="K209" i="19"/>
  <c r="K209" i="20"/>
  <c r="H221" i="8"/>
  <c r="H221" i="11" s="1"/>
  <c r="H221" i="13" s="1"/>
  <c r="H221" i="20"/>
  <c r="D212" i="20"/>
  <c r="D212" i="8"/>
  <c r="D212" i="11" s="1"/>
  <c r="D212" i="13" s="1"/>
  <c r="D217" i="20"/>
  <c r="D217" i="8"/>
  <c r="E222" i="8"/>
  <c r="E222" i="11" s="1"/>
  <c r="E222" i="13" s="1"/>
  <c r="E222" i="20"/>
  <c r="E199" i="8"/>
  <c r="E199" i="11" s="1"/>
  <c r="E199" i="20"/>
  <c r="E188" i="3"/>
  <c r="J188" i="24" s="1"/>
  <c r="AF188" i="24" s="1"/>
  <c r="K271" i="20"/>
  <c r="K271" i="8"/>
  <c r="K271" i="11" s="1"/>
  <c r="K271" i="13" s="1"/>
  <c r="K271" i="19"/>
  <c r="G204" i="8"/>
  <c r="G204" i="11" s="1"/>
  <c r="G204" i="13" s="1"/>
  <c r="G204" i="20"/>
  <c r="I216" i="8"/>
  <c r="I216" i="19"/>
  <c r="I216" i="20"/>
  <c r="I189" i="3"/>
  <c r="I210" i="19"/>
  <c r="I210" i="8"/>
  <c r="I210" i="11" s="1"/>
  <c r="I210" i="20"/>
  <c r="I209" i="20"/>
  <c r="I209" i="8"/>
  <c r="I209" i="11" s="1"/>
  <c r="I209" i="13" s="1"/>
  <c r="I209" i="19"/>
  <c r="J221" i="20"/>
  <c r="J221" i="8"/>
  <c r="J221" i="19"/>
  <c r="H203" i="8"/>
  <c r="H203" i="11" s="1"/>
  <c r="H203" i="13" s="1"/>
  <c r="H203" i="20"/>
  <c r="H200" i="8"/>
  <c r="H200" i="20"/>
  <c r="E202" i="20"/>
  <c r="E202" i="8"/>
  <c r="H214" i="20"/>
  <c r="H214" i="8"/>
  <c r="H214" i="11" s="1"/>
  <c r="H214" i="13" s="1"/>
  <c r="H216" i="8"/>
  <c r="H216" i="20"/>
  <c r="H209" i="8"/>
  <c r="H209" i="20"/>
  <c r="J260" i="8"/>
  <c r="J260" i="19"/>
  <c r="J260" i="20"/>
  <c r="F211" i="20"/>
  <c r="F211" i="8"/>
  <c r="F214" i="20"/>
  <c r="F214" i="8"/>
  <c r="F214" i="11" s="1"/>
  <c r="F214" i="13" s="1"/>
  <c r="K221" i="20"/>
  <c r="K221" i="8"/>
  <c r="K221" i="11" s="1"/>
  <c r="K221" i="13" s="1"/>
  <c r="K221" i="19"/>
  <c r="G216" i="8"/>
  <c r="G216" i="11" s="1"/>
  <c r="G216" i="13" s="1"/>
  <c r="G216" i="20"/>
  <c r="G217" i="8"/>
  <c r="G217" i="20"/>
  <c r="D220" i="20"/>
  <c r="D220" i="8"/>
  <c r="I220" i="19"/>
  <c r="I220" i="20"/>
  <c r="I220" i="8"/>
  <c r="I220" i="11" s="1"/>
  <c r="I220" i="13" s="1"/>
  <c r="I218" i="19"/>
  <c r="I218" i="20"/>
  <c r="I218" i="8"/>
  <c r="R107" i="5"/>
  <c r="H188" i="5"/>
  <c r="P110" i="5"/>
  <c r="P113" i="5"/>
  <c r="P162" i="5"/>
  <c r="J50" i="5"/>
  <c r="J60" i="5"/>
  <c r="J122" i="5"/>
  <c r="J138" i="5"/>
  <c r="J157" i="5"/>
  <c r="K50" i="5"/>
  <c r="K109" i="5"/>
  <c r="K122" i="5"/>
  <c r="K138" i="5"/>
  <c r="D260" i="7"/>
  <c r="D260" i="10" s="1"/>
  <c r="D260" i="12" s="1"/>
  <c r="D260" i="22"/>
  <c r="D260" i="6"/>
  <c r="L199" i="7"/>
  <c r="L199" i="10" s="1"/>
  <c r="L188" i="2"/>
  <c r="L188" i="22" s="1"/>
  <c r="L199" i="22"/>
  <c r="X50" i="5"/>
  <c r="H125" i="5"/>
  <c r="I260" i="7"/>
  <c r="I260" i="10" s="1"/>
  <c r="I260" i="12" s="1"/>
  <c r="I260" i="22"/>
  <c r="I260" i="6"/>
  <c r="U271" i="7"/>
  <c r="U271" i="10" s="1"/>
  <c r="Q50" i="5"/>
  <c r="M60" i="5"/>
  <c r="M109" i="5"/>
  <c r="M118" i="5"/>
  <c r="M121" i="5"/>
  <c r="M137" i="5"/>
  <c r="M156" i="5"/>
  <c r="J284" i="19"/>
  <c r="J284" i="20"/>
  <c r="I191" i="8"/>
  <c r="I191" i="19"/>
  <c r="I191" i="20"/>
  <c r="I107" i="8"/>
  <c r="I107" i="19"/>
  <c r="I107" i="20"/>
  <c r="H190" i="8"/>
  <c r="H190" i="20"/>
  <c r="J298" i="19"/>
  <c r="J298" i="20"/>
  <c r="J24" i="22"/>
  <c r="J24" i="7"/>
  <c r="J24" i="10" s="1"/>
  <c r="J24" i="12" s="1"/>
  <c r="J24" i="6"/>
  <c r="J24" i="23" s="1"/>
  <c r="J256" i="12"/>
  <c r="J193" i="12" s="1"/>
  <c r="J193" i="10"/>
  <c r="J256" i="13"/>
  <c r="J233" i="23"/>
  <c r="J191" i="6"/>
  <c r="J191" i="23" s="1"/>
  <c r="J259" i="12"/>
  <c r="J195" i="10"/>
  <c r="J267" i="12"/>
  <c r="J195" i="12" s="1"/>
  <c r="J54" i="23"/>
  <c r="J58" i="23"/>
  <c r="J204" i="7"/>
  <c r="J204" i="10" s="1"/>
  <c r="J204" i="12" s="1"/>
  <c r="J204" i="22"/>
  <c r="J204" i="6"/>
  <c r="J204" i="23" s="1"/>
  <c r="J202" i="7"/>
  <c r="J202" i="10" s="1"/>
  <c r="J202" i="12" s="1"/>
  <c r="J202" i="22"/>
  <c r="J202" i="6"/>
  <c r="J202" i="23" s="1"/>
  <c r="R204" i="22"/>
  <c r="J63" i="23"/>
  <c r="J67" i="23"/>
  <c r="N287" i="22"/>
  <c r="J71" i="23"/>
  <c r="J75" i="23"/>
  <c r="J79" i="23"/>
  <c r="J83" i="23"/>
  <c r="J244" i="23"/>
  <c r="J95" i="23"/>
  <c r="J101" i="23"/>
  <c r="J105" i="23"/>
  <c r="J273" i="23"/>
  <c r="J110" i="22"/>
  <c r="J110" i="7"/>
  <c r="J110" i="10" s="1"/>
  <c r="J110" i="12" s="1"/>
  <c r="J110" i="6"/>
  <c r="J110" i="23" s="1"/>
  <c r="J192" i="6"/>
  <c r="J192" i="23" s="1"/>
  <c r="J246" i="23"/>
  <c r="R246" i="7"/>
  <c r="R246" i="10" s="1"/>
  <c r="R293" i="22"/>
  <c r="J251" i="23"/>
  <c r="R251" i="22"/>
  <c r="J128" i="23"/>
  <c r="J212" i="7"/>
  <c r="J212" i="10" s="1"/>
  <c r="J212" i="12" s="1"/>
  <c r="J212" i="22"/>
  <c r="J212" i="6"/>
  <c r="J212" i="23" s="1"/>
  <c r="J217" i="7"/>
  <c r="J217" i="10" s="1"/>
  <c r="J217" i="12" s="1"/>
  <c r="J217" i="22"/>
  <c r="J217" i="6"/>
  <c r="J217" i="23" s="1"/>
  <c r="R209" i="7"/>
  <c r="R209" i="10" s="1"/>
  <c r="R209" i="12" s="1"/>
  <c r="J220" i="7"/>
  <c r="J220" i="10" s="1"/>
  <c r="J220" i="12" s="1"/>
  <c r="J220" i="22"/>
  <c r="J220" i="6"/>
  <c r="J220" i="23" s="1"/>
  <c r="R221" i="7"/>
  <c r="R221" i="10" s="1"/>
  <c r="J140" i="23"/>
  <c r="J144" i="23"/>
  <c r="J148" i="23"/>
  <c r="J153" i="23"/>
  <c r="J225" i="23"/>
  <c r="J163" i="23"/>
  <c r="J168" i="23"/>
  <c r="J169" i="22"/>
  <c r="J169" i="7"/>
  <c r="J169" i="10" s="1"/>
  <c r="J169" i="12" s="1"/>
  <c r="J169" i="6"/>
  <c r="J169" i="23" s="1"/>
  <c r="J172" i="23"/>
  <c r="J177" i="23"/>
  <c r="J181" i="23"/>
  <c r="F10" i="5"/>
  <c r="I19" i="20"/>
  <c r="I19" i="8"/>
  <c r="I19" i="11" s="1"/>
  <c r="I19" i="13" s="1"/>
  <c r="I19" i="19"/>
  <c r="D19" i="8"/>
  <c r="D19" i="20"/>
  <c r="J54" i="11"/>
  <c r="J54" i="13" s="1"/>
  <c r="J107" i="20"/>
  <c r="J107" i="8"/>
  <c r="J107" i="11" s="1"/>
  <c r="J107" i="13" s="1"/>
  <c r="J107" i="19"/>
  <c r="G19" i="22"/>
  <c r="G19" i="7"/>
  <c r="G19" i="10" s="1"/>
  <c r="G19" i="12" s="1"/>
  <c r="G19" i="6"/>
  <c r="G19" i="23" s="1"/>
  <c r="W283" i="22"/>
  <c r="G22" i="23"/>
  <c r="G28" i="23"/>
  <c r="G233" i="23"/>
  <c r="G191" i="6"/>
  <c r="G191" i="23" s="1"/>
  <c r="G38" i="23"/>
  <c r="G259" i="23"/>
  <c r="G45" i="23"/>
  <c r="G267" i="23"/>
  <c r="G54" i="23"/>
  <c r="G58" i="23"/>
  <c r="G201" i="7"/>
  <c r="G201" i="10" s="1"/>
  <c r="G201" i="12" s="1"/>
  <c r="G201" i="22"/>
  <c r="G201" i="6"/>
  <c r="G201" i="23" s="1"/>
  <c r="O203" i="7"/>
  <c r="O203" i="10" s="1"/>
  <c r="O203" i="12" s="1"/>
  <c r="O203" i="22"/>
  <c r="O206" i="7"/>
  <c r="O206" i="10" s="1"/>
  <c r="O206" i="12" s="1"/>
  <c r="O206" i="22"/>
  <c r="W205" i="7"/>
  <c r="W205" i="10" s="1"/>
  <c r="W205" i="12" s="1"/>
  <c r="W205" i="22"/>
  <c r="W206" i="7"/>
  <c r="W206" i="10" s="1"/>
  <c r="W206" i="12" s="1"/>
  <c r="W206" i="22"/>
  <c r="G63" i="23"/>
  <c r="G67" i="23"/>
  <c r="G73" i="23"/>
  <c r="G77" i="23"/>
  <c r="G81" i="23"/>
  <c r="G85" i="23"/>
  <c r="G89" i="23"/>
  <c r="G92" i="23"/>
  <c r="G96" i="23"/>
  <c r="G102" i="23"/>
  <c r="G106" i="23"/>
  <c r="G273" i="23"/>
  <c r="O273" i="22"/>
  <c r="G112" i="23"/>
  <c r="O275" i="7"/>
  <c r="O275" i="10" s="1"/>
  <c r="O275" i="22"/>
  <c r="G116" i="23"/>
  <c r="G246" i="12"/>
  <c r="G192" i="12" s="1"/>
  <c r="G192" i="10"/>
  <c r="W293" i="22"/>
  <c r="G251" i="23"/>
  <c r="O251" i="22"/>
  <c r="O294" i="22"/>
  <c r="G128" i="23"/>
  <c r="O297" i="22"/>
  <c r="G217" i="7"/>
  <c r="G217" i="10" s="1"/>
  <c r="G217" i="12" s="1"/>
  <c r="G217" i="22"/>
  <c r="G217" i="6"/>
  <c r="G217" i="23" s="1"/>
  <c r="G213" i="7"/>
  <c r="G213" i="10" s="1"/>
  <c r="G213" i="12" s="1"/>
  <c r="G213" i="22"/>
  <c r="G213" i="6"/>
  <c r="G213" i="23" s="1"/>
  <c r="O212" i="7"/>
  <c r="O212" i="10" s="1"/>
  <c r="O212" i="12" s="1"/>
  <c r="O212" i="22"/>
  <c r="O214" i="7"/>
  <c r="O214" i="10" s="1"/>
  <c r="O214" i="12" s="1"/>
  <c r="O214" i="22"/>
  <c r="G222" i="7"/>
  <c r="G222" i="10" s="1"/>
  <c r="G222" i="12" s="1"/>
  <c r="G222" i="22"/>
  <c r="G222" i="6"/>
  <c r="G222" i="23" s="1"/>
  <c r="O222" i="7"/>
  <c r="O222" i="10" s="1"/>
  <c r="O222" i="22"/>
  <c r="W220" i="22"/>
  <c r="G276" i="23"/>
  <c r="O276" i="22"/>
  <c r="G143" i="23"/>
  <c r="G147" i="23"/>
  <c r="G152" i="23"/>
  <c r="G226" i="7"/>
  <c r="G226" i="10" s="1"/>
  <c r="G226" i="12" s="1"/>
  <c r="G226" i="22"/>
  <c r="G226" i="6"/>
  <c r="G226" i="23" s="1"/>
  <c r="G227" i="7"/>
  <c r="G227" i="10" s="1"/>
  <c r="G227" i="12" s="1"/>
  <c r="G227" i="22"/>
  <c r="G227" i="6"/>
  <c r="G227" i="23" s="1"/>
  <c r="O300" i="22"/>
  <c r="G165" i="23"/>
  <c r="G169" i="22"/>
  <c r="G169" i="7"/>
  <c r="G169" i="10" s="1"/>
  <c r="G169" i="12" s="1"/>
  <c r="G169" i="6"/>
  <c r="G169" i="23" s="1"/>
  <c r="G173" i="23"/>
  <c r="O277" i="22"/>
  <c r="G178" i="23"/>
  <c r="G182" i="23"/>
  <c r="K16" i="5"/>
  <c r="J268" i="11"/>
  <c r="J268" i="13" s="1"/>
  <c r="J261" i="11"/>
  <c r="J261" i="13" s="1"/>
  <c r="J69" i="8"/>
  <c r="J69" i="19"/>
  <c r="J69" i="20"/>
  <c r="F91" i="8"/>
  <c r="F91" i="20"/>
  <c r="G96" i="11"/>
  <c r="G96" i="13" s="1"/>
  <c r="G161" i="11"/>
  <c r="G161" i="13" s="1"/>
  <c r="J182" i="11"/>
  <c r="J182" i="13" s="1"/>
  <c r="H300" i="23"/>
  <c r="H298" i="23"/>
  <c r="H296" i="23"/>
  <c r="H292" i="23"/>
  <c r="H290" i="23"/>
  <c r="H301" i="23"/>
  <c r="H299" i="23"/>
  <c r="H297" i="23"/>
  <c r="H293" i="23"/>
  <c r="H291" i="23"/>
  <c r="H287" i="23"/>
  <c r="H286" i="23"/>
  <c r="H284" i="23"/>
  <c r="H288" i="23"/>
  <c r="H285" i="23"/>
  <c r="H283" i="23"/>
  <c r="H18" i="23"/>
  <c r="H6" i="23"/>
  <c r="H17" i="23"/>
  <c r="H241" i="23"/>
  <c r="H236" i="23"/>
  <c r="H240" i="23"/>
  <c r="H235" i="23"/>
  <c r="H265" i="23"/>
  <c r="H238" i="23"/>
  <c r="H234" i="23"/>
  <c r="H242" i="23"/>
  <c r="H237" i="23"/>
  <c r="H129" i="23"/>
  <c r="H21" i="23"/>
  <c r="H26" i="22"/>
  <c r="H26" i="7"/>
  <c r="H26" i="10" s="1"/>
  <c r="H26" i="12" s="1"/>
  <c r="H26" i="6"/>
  <c r="H26" i="23" s="1"/>
  <c r="P286" i="22"/>
  <c r="H193" i="12"/>
  <c r="H191" i="7"/>
  <c r="H191" i="22"/>
  <c r="P239" i="22"/>
  <c r="H37" i="23"/>
  <c r="H41" i="23"/>
  <c r="P259" i="22"/>
  <c r="H44" i="23"/>
  <c r="H48" i="23"/>
  <c r="H195" i="7"/>
  <c r="H195" i="22"/>
  <c r="H268" i="23"/>
  <c r="P268" i="22"/>
  <c r="X268" i="22"/>
  <c r="P269" i="22"/>
  <c r="X269" i="22"/>
  <c r="H56" i="23"/>
  <c r="H201" i="7"/>
  <c r="H201" i="10" s="1"/>
  <c r="H201" i="12" s="1"/>
  <c r="H201" i="22"/>
  <c r="H201" i="6"/>
  <c r="H201" i="23" s="1"/>
  <c r="H204" i="7"/>
  <c r="H204" i="10" s="1"/>
  <c r="H204" i="12" s="1"/>
  <c r="H204" i="22"/>
  <c r="H204" i="6"/>
  <c r="H204" i="23" s="1"/>
  <c r="P203" i="7"/>
  <c r="P203" i="10" s="1"/>
  <c r="P203" i="12" s="1"/>
  <c r="P203" i="22"/>
  <c r="P200" i="7"/>
  <c r="P200" i="10" s="1"/>
  <c r="P200" i="22"/>
  <c r="H61" i="23"/>
  <c r="H261" i="23"/>
  <c r="P261" i="22"/>
  <c r="H73" i="23"/>
  <c r="H77" i="23"/>
  <c r="H81" i="23"/>
  <c r="H85" i="23"/>
  <c r="H191" i="12"/>
  <c r="H89" i="23"/>
  <c r="H92" i="23"/>
  <c r="H96" i="23"/>
  <c r="H102" i="23"/>
  <c r="H106" i="23"/>
  <c r="X289" i="22"/>
  <c r="H273" i="23"/>
  <c r="P273" i="22"/>
  <c r="H112" i="23"/>
  <c r="P275" i="7"/>
  <c r="P275" i="10" s="1"/>
  <c r="P275" i="22"/>
  <c r="H116" i="23"/>
  <c r="X246" i="7"/>
  <c r="X246" i="10" s="1"/>
  <c r="X192" i="2"/>
  <c r="X246" i="22"/>
  <c r="X246" i="5"/>
  <c r="X192" i="5" s="1"/>
  <c r="H251" i="23"/>
  <c r="P251" i="22"/>
  <c r="P294" i="22"/>
  <c r="H128" i="23"/>
  <c r="P297" i="22"/>
  <c r="H216" i="7"/>
  <c r="H216" i="10" s="1"/>
  <c r="H216" i="12" s="1"/>
  <c r="H216" i="22"/>
  <c r="H216" i="6"/>
  <c r="H216" i="23" s="1"/>
  <c r="H213" i="7"/>
  <c r="H213" i="10" s="1"/>
  <c r="H213" i="12" s="1"/>
  <c r="H213" i="22"/>
  <c r="H213" i="6"/>
  <c r="H213" i="23" s="1"/>
  <c r="P212" i="7"/>
  <c r="P212" i="10" s="1"/>
  <c r="P212" i="12" s="1"/>
  <c r="P212" i="22"/>
  <c r="P215" i="7"/>
  <c r="P215" i="10" s="1"/>
  <c r="P215" i="12" s="1"/>
  <c r="P215" i="22"/>
  <c r="H219" i="7"/>
  <c r="H219" i="10" s="1"/>
  <c r="H219" i="12" s="1"/>
  <c r="H219" i="22"/>
  <c r="H219" i="6"/>
  <c r="H219" i="23" s="1"/>
  <c r="P221" i="7"/>
  <c r="P221" i="10" s="1"/>
  <c r="P221" i="22"/>
  <c r="X220" i="7"/>
  <c r="X220" i="10" s="1"/>
  <c r="H276" i="23"/>
  <c r="P276" i="22"/>
  <c r="P299" i="22"/>
  <c r="H161" i="23"/>
  <c r="H163" i="23"/>
  <c r="H175" i="23"/>
  <c r="H9" i="5"/>
  <c r="H12" i="5"/>
  <c r="H191" i="8"/>
  <c r="H191" i="20"/>
  <c r="I252" i="8"/>
  <c r="I252" i="19"/>
  <c r="I252" i="20"/>
  <c r="E134" i="20"/>
  <c r="E134" i="8"/>
  <c r="E134" i="11" s="1"/>
  <c r="E134" i="13" s="1"/>
  <c r="J167" i="11"/>
  <c r="J167" i="13" s="1"/>
  <c r="J181" i="11"/>
  <c r="J181" i="13" s="1"/>
  <c r="Q285" i="22"/>
  <c r="Q256" i="22"/>
  <c r="E194" i="7"/>
  <c r="E194" i="22"/>
  <c r="E267" i="12"/>
  <c r="M290" i="22"/>
  <c r="U275" i="7"/>
  <c r="U275" i="10" s="1"/>
  <c r="M247" i="22"/>
  <c r="M293" i="22"/>
  <c r="M253" i="22"/>
  <c r="E211" i="7"/>
  <c r="E211" i="10" s="1"/>
  <c r="E211" i="12" s="1"/>
  <c r="E211" i="22"/>
  <c r="E211" i="6"/>
  <c r="E214" i="7"/>
  <c r="E214" i="10" s="1"/>
  <c r="E214" i="12" s="1"/>
  <c r="E214" i="22"/>
  <c r="E214" i="6"/>
  <c r="M213" i="7"/>
  <c r="M213" i="10" s="1"/>
  <c r="M213" i="12" s="1"/>
  <c r="M213" i="22"/>
  <c r="M215" i="7"/>
  <c r="M215" i="10" s="1"/>
  <c r="M215" i="12" s="1"/>
  <c r="M215" i="22"/>
  <c r="E219" i="7"/>
  <c r="E219" i="10" s="1"/>
  <c r="E219" i="12" s="1"/>
  <c r="E219" i="22"/>
  <c r="E219" i="6"/>
  <c r="E218" i="7"/>
  <c r="E218" i="10" s="1"/>
  <c r="E218" i="12" s="1"/>
  <c r="E218" i="22"/>
  <c r="E218" i="6"/>
  <c r="M219" i="7"/>
  <c r="M219" i="10" s="1"/>
  <c r="M219" i="22"/>
  <c r="M226" i="7"/>
  <c r="M226" i="10" s="1"/>
  <c r="M226" i="22"/>
  <c r="E227" i="7"/>
  <c r="E227" i="10" s="1"/>
  <c r="E227" i="12" s="1"/>
  <c r="E227" i="22"/>
  <c r="E227" i="6"/>
  <c r="M300" i="22"/>
  <c r="E169" i="22"/>
  <c r="E169" i="7"/>
  <c r="E169" i="10" s="1"/>
  <c r="E169" i="12" s="1"/>
  <c r="E169" i="6"/>
  <c r="J217" i="5"/>
  <c r="J169" i="5"/>
  <c r="G201" i="5"/>
  <c r="O205" i="5"/>
  <c r="N205" i="24" s="1"/>
  <c r="S107" i="5"/>
  <c r="G213" i="5"/>
  <c r="O218" i="5"/>
  <c r="N218" i="24" s="1"/>
  <c r="P296" i="22"/>
  <c r="H212" i="5"/>
  <c r="P211" i="5"/>
  <c r="X209" i="5"/>
  <c r="L190" i="7"/>
  <c r="D282" i="17"/>
  <c r="T282" i="17"/>
  <c r="Y29" i="5"/>
  <c r="U29" i="24" s="1"/>
  <c r="Q91" i="5"/>
  <c r="Y107" i="5"/>
  <c r="U107" i="24" s="1"/>
  <c r="Q110" i="5"/>
  <c r="M215" i="5"/>
  <c r="K231" i="11"/>
  <c r="K231" i="13" s="1"/>
  <c r="N50" i="5"/>
  <c r="N60" i="5"/>
  <c r="N109" i="5"/>
  <c r="N120" i="5"/>
  <c r="N124" i="5"/>
  <c r="N141" i="5"/>
  <c r="O50" i="5"/>
  <c r="N50" i="24" s="1"/>
  <c r="O60" i="5"/>
  <c r="N60" i="24" s="1"/>
  <c r="O109" i="5"/>
  <c r="N109" i="24" s="1"/>
  <c r="O120" i="5"/>
  <c r="N120" i="24" s="1"/>
  <c r="O124" i="5"/>
  <c r="N124" i="24" s="1"/>
  <c r="G141" i="5"/>
  <c r="G159" i="5"/>
  <c r="J207" i="11"/>
  <c r="J207" i="13" s="1"/>
  <c r="L207" i="22"/>
  <c r="L231" i="22"/>
  <c r="L33" i="5"/>
  <c r="L51" i="5"/>
  <c r="L65" i="5"/>
  <c r="L114" i="5"/>
  <c r="L122" i="5"/>
  <c r="L138" i="5"/>
  <c r="H156" i="5"/>
  <c r="H158" i="5"/>
  <c r="H174" i="5"/>
  <c r="K254" i="11"/>
  <c r="K254" i="13" s="1"/>
  <c r="J231" i="11"/>
  <c r="J231" i="13" s="1"/>
  <c r="E271" i="7"/>
  <c r="E271" i="10" s="1"/>
  <c r="E271" i="12" s="1"/>
  <c r="E271" i="22"/>
  <c r="E271" i="6"/>
  <c r="H271" i="24" s="1"/>
  <c r="AD271" i="24" s="1"/>
  <c r="Q243" i="22"/>
  <c r="U229" i="22"/>
  <c r="E32" i="5"/>
  <c r="G32" i="24" s="1"/>
  <c r="AC32" i="24" s="1"/>
  <c r="E34" i="5"/>
  <c r="G34" i="24" s="1"/>
  <c r="AC34" i="24" s="1"/>
  <c r="E50" i="5"/>
  <c r="G50" i="24" s="1"/>
  <c r="AC50" i="24" s="1"/>
  <c r="E53" i="5"/>
  <c r="G53" i="24" s="1"/>
  <c r="AC53" i="24" s="1"/>
  <c r="Q60" i="5"/>
  <c r="Q109" i="5"/>
  <c r="Q120" i="5"/>
  <c r="Q124" i="5"/>
  <c r="Q141" i="5"/>
  <c r="D191" i="8"/>
  <c r="D191" i="20"/>
  <c r="J259" i="11"/>
  <c r="J259" i="13" s="1"/>
  <c r="F24" i="20"/>
  <c r="F24" i="8"/>
  <c r="J37" i="11"/>
  <c r="J37" i="13" s="1"/>
  <c r="D69" i="20"/>
  <c r="D69" i="8"/>
  <c r="F193" i="7"/>
  <c r="F193" i="22"/>
  <c r="J224" i="12"/>
  <c r="J190" i="12" s="1"/>
  <c r="J190" i="10"/>
  <c r="J224" i="13"/>
  <c r="J190" i="13" s="1"/>
  <c r="J24" i="5"/>
  <c r="J30" i="5"/>
  <c r="G257" i="11"/>
  <c r="G257" i="13" s="1"/>
  <c r="H19" i="20"/>
  <c r="H19" i="8"/>
  <c r="K24" i="19"/>
  <c r="K24" i="20"/>
  <c r="K24" i="8"/>
  <c r="I26" i="8"/>
  <c r="I26" i="19"/>
  <c r="I26" i="20"/>
  <c r="J44" i="11"/>
  <c r="J44" i="13" s="1"/>
  <c r="F269" i="11"/>
  <c r="F269" i="13" s="1"/>
  <c r="G73" i="11"/>
  <c r="G73" i="13" s="1"/>
  <c r="H76" i="11"/>
  <c r="H76" i="13" s="1"/>
  <c r="H78" i="11"/>
  <c r="H78" i="13" s="1"/>
  <c r="G81" i="11"/>
  <c r="G81" i="13" s="1"/>
  <c r="E91" i="20"/>
  <c r="E91" i="8"/>
  <c r="G226" i="8"/>
  <c r="G226" i="20"/>
  <c r="D162" i="20"/>
  <c r="D162" i="8"/>
  <c r="F169" i="20"/>
  <c r="F169" i="8"/>
  <c r="G171" i="11"/>
  <c r="G171" i="13" s="1"/>
  <c r="G30" i="5"/>
  <c r="G155" i="5"/>
  <c r="D24" i="20"/>
  <c r="D24" i="8"/>
  <c r="K107" i="8"/>
  <c r="K107" i="11" s="1"/>
  <c r="K107" i="13" s="1"/>
  <c r="K107" i="19"/>
  <c r="K107" i="20"/>
  <c r="G111" i="11"/>
  <c r="G111" i="13" s="1"/>
  <c r="H116" i="11"/>
  <c r="H116" i="13" s="1"/>
  <c r="D248" i="20"/>
  <c r="D248" i="8"/>
  <c r="J144" i="11"/>
  <c r="J144" i="13" s="1"/>
  <c r="G153" i="11"/>
  <c r="G153" i="13" s="1"/>
  <c r="J190" i="20"/>
  <c r="J190" i="8"/>
  <c r="J190" i="19"/>
  <c r="H226" i="8"/>
  <c r="H226" i="11" s="1"/>
  <c r="H226" i="13" s="1"/>
  <c r="H226" i="20"/>
  <c r="G179" i="11"/>
  <c r="G179" i="13" s="1"/>
  <c r="D256" i="23"/>
  <c r="D193" i="6"/>
  <c r="D193" i="23" s="1"/>
  <c r="D30" i="5"/>
  <c r="L35" i="5"/>
  <c r="D256" i="11"/>
  <c r="D193" i="11" s="1"/>
  <c r="H74" i="11"/>
  <c r="H74" i="13" s="1"/>
  <c r="H96" i="11"/>
  <c r="H96" i="13" s="1"/>
  <c r="E112" i="11"/>
  <c r="E112" i="13" s="1"/>
  <c r="H275" i="8"/>
  <c r="H275" i="11" s="1"/>
  <c r="H275" i="13" s="1"/>
  <c r="H275" i="20"/>
  <c r="G192" i="8"/>
  <c r="G192" i="20"/>
  <c r="H251" i="11"/>
  <c r="H251" i="13" s="1"/>
  <c r="J253" i="11"/>
  <c r="J253" i="13" s="1"/>
  <c r="G140" i="11"/>
  <c r="G140" i="13" s="1"/>
  <c r="K190" i="19"/>
  <c r="K190" i="20"/>
  <c r="K190" i="8"/>
  <c r="K228" i="11"/>
  <c r="K228" i="13" s="1"/>
  <c r="D277" i="11"/>
  <c r="D277" i="13" s="1"/>
  <c r="M284" i="22"/>
  <c r="I190" i="6"/>
  <c r="I190" i="23" s="1"/>
  <c r="I224" i="23"/>
  <c r="M190" i="2"/>
  <c r="M224" i="7"/>
  <c r="M224" i="10" s="1"/>
  <c r="M224" i="22"/>
  <c r="I24" i="5"/>
  <c r="Q155" i="5"/>
  <c r="T210" i="7"/>
  <c r="T210" i="10" s="1"/>
  <c r="T276" i="22"/>
  <c r="L225" i="22"/>
  <c r="D226" i="7"/>
  <c r="D226" i="10" s="1"/>
  <c r="D226" i="12" s="1"/>
  <c r="D226" i="22"/>
  <c r="D226" i="6"/>
  <c r="D226" i="23" s="1"/>
  <c r="L227" i="7"/>
  <c r="L227" i="10" s="1"/>
  <c r="L227" i="12" s="1"/>
  <c r="L227" i="22"/>
  <c r="D162" i="22"/>
  <c r="D162" i="7"/>
  <c r="D162" i="10" s="1"/>
  <c r="D162" i="12" s="1"/>
  <c r="D162" i="6"/>
  <c r="D162" i="23" s="1"/>
  <c r="L277" i="22"/>
  <c r="D8" i="5"/>
  <c r="E31" i="11"/>
  <c r="E31" i="13" s="1"/>
  <c r="E259" i="11"/>
  <c r="J19" i="19"/>
  <c r="J19" i="20"/>
  <c r="J19" i="8"/>
  <c r="I39" i="23"/>
  <c r="I259" i="12"/>
  <c r="I46" i="23"/>
  <c r="I54" i="23"/>
  <c r="I59" i="23"/>
  <c r="I63" i="23"/>
  <c r="I71" i="23"/>
  <c r="I76" i="23"/>
  <c r="I81" i="23"/>
  <c r="I85" i="23"/>
  <c r="I89" i="23"/>
  <c r="I96" i="23"/>
  <c r="I102" i="23"/>
  <c r="I106" i="23"/>
  <c r="I108" i="23"/>
  <c r="I246" i="12"/>
  <c r="I192" i="12" s="1"/>
  <c r="I192" i="10"/>
  <c r="I247" i="23"/>
  <c r="I251" i="23"/>
  <c r="I126" i="23"/>
  <c r="I132" i="23"/>
  <c r="I142" i="23"/>
  <c r="I146" i="23"/>
  <c r="I151" i="23"/>
  <c r="I225" i="23"/>
  <c r="I165" i="23"/>
  <c r="I175" i="23"/>
  <c r="I12" i="5"/>
  <c r="N19" i="5"/>
  <c r="N189" i="5"/>
  <c r="R217" i="5"/>
  <c r="J226" i="5"/>
  <c r="O29" i="5"/>
  <c r="N29" i="24" s="1"/>
  <c r="G194" i="7"/>
  <c r="O252" i="5"/>
  <c r="N252" i="24" s="1"/>
  <c r="S134" i="5"/>
  <c r="G162" i="5"/>
  <c r="H19" i="5"/>
  <c r="T29" i="5"/>
  <c r="L199" i="5"/>
  <c r="H202" i="5"/>
  <c r="P202" i="5"/>
  <c r="H275" i="5"/>
  <c r="H195" i="5" s="1"/>
  <c r="H248" i="5"/>
  <c r="P215" i="5"/>
  <c r="X211" i="5"/>
  <c r="T220" i="5"/>
  <c r="D226" i="5"/>
  <c r="D227" i="5"/>
  <c r="D162" i="5"/>
  <c r="E252" i="5"/>
  <c r="G252" i="24" s="1"/>
  <c r="AC252" i="24" s="1"/>
  <c r="E214" i="5"/>
  <c r="G214" i="24" s="1"/>
  <c r="AC214" i="24" s="1"/>
  <c r="Q189" i="5"/>
  <c r="Y218" i="5"/>
  <c r="U218" i="24" s="1"/>
  <c r="D262" i="11"/>
  <c r="D262" i="13" s="1"/>
  <c r="J230" i="11"/>
  <c r="J230" i="13" s="1"/>
  <c r="F271" i="7"/>
  <c r="F271" i="10" s="1"/>
  <c r="F271" i="12" s="1"/>
  <c r="F271" i="22"/>
  <c r="F271" i="6"/>
  <c r="V32" i="5"/>
  <c r="R50" i="5"/>
  <c r="R60" i="5"/>
  <c r="R109" i="5"/>
  <c r="N118" i="5"/>
  <c r="R121" i="5"/>
  <c r="G271" i="7"/>
  <c r="G271" i="10" s="1"/>
  <c r="G271" i="12" s="1"/>
  <c r="G271" i="22"/>
  <c r="G271" i="6"/>
  <c r="G271" i="23" s="1"/>
  <c r="W260" i="7"/>
  <c r="W260" i="10" s="1"/>
  <c r="W32" i="5"/>
  <c r="O118" i="5"/>
  <c r="N118" i="24" s="1"/>
  <c r="K174" i="5"/>
  <c r="K229" i="11"/>
  <c r="K229" i="13" s="1"/>
  <c r="H188" i="2"/>
  <c r="H199" i="7"/>
  <c r="H199" i="10" s="1"/>
  <c r="H199" i="22"/>
  <c r="H199" i="6"/>
  <c r="H199" i="23" s="1"/>
  <c r="P271" i="7"/>
  <c r="P271" i="10" s="1"/>
  <c r="P271" i="22"/>
  <c r="H243" i="23"/>
  <c r="P243" i="22"/>
  <c r="X243" i="22"/>
  <c r="P42" i="5"/>
  <c r="P52" i="5"/>
  <c r="P87" i="5"/>
  <c r="P119" i="5"/>
  <c r="P123" i="5"/>
  <c r="P139" i="5"/>
  <c r="L158" i="5"/>
  <c r="I254" i="23"/>
  <c r="I264" i="23"/>
  <c r="Q32" i="5"/>
  <c r="U109" i="5"/>
  <c r="U115" i="5"/>
  <c r="E123" i="5"/>
  <c r="G123" i="24" s="1"/>
  <c r="AC123" i="24" s="1"/>
  <c r="E137" i="5"/>
  <c r="G137" i="24" s="1"/>
  <c r="AC137" i="24" s="1"/>
  <c r="E139" i="5"/>
  <c r="G139" i="24" s="1"/>
  <c r="AC139" i="24" s="1"/>
  <c r="E156" i="5"/>
  <c r="G156" i="24" s="1"/>
  <c r="AC156" i="24" s="1"/>
  <c r="E158" i="5"/>
  <c r="G158" i="24" s="1"/>
  <c r="AC158" i="24" s="1"/>
  <c r="G43" i="11"/>
  <c r="G43" i="13" s="1"/>
  <c r="I59" i="11"/>
  <c r="I59" i="13" s="1"/>
  <c r="K283" i="6"/>
  <c r="G25" i="11"/>
  <c r="G25" i="13" s="1"/>
  <c r="K195" i="3"/>
  <c r="H268" i="11"/>
  <c r="H268" i="13" s="1"/>
  <c r="J55" i="11"/>
  <c r="J55" i="13" s="1"/>
  <c r="E58" i="11"/>
  <c r="E58" i="13" s="1"/>
  <c r="J63" i="11"/>
  <c r="J63" i="13" s="1"/>
  <c r="G64" i="11"/>
  <c r="G64" i="13" s="1"/>
  <c r="J75" i="11"/>
  <c r="J75" i="13" s="1"/>
  <c r="E77" i="11"/>
  <c r="E77" i="13" s="1"/>
  <c r="J81" i="11"/>
  <c r="J81" i="13" s="1"/>
  <c r="G90" i="11"/>
  <c r="G90" i="13" s="1"/>
  <c r="G98" i="11"/>
  <c r="G98" i="13" s="1"/>
  <c r="E107" i="20"/>
  <c r="E107" i="8"/>
  <c r="E107" i="11" s="1"/>
  <c r="E107" i="13" s="1"/>
  <c r="I111" i="11"/>
  <c r="I111" i="13" s="1"/>
  <c r="I247" i="11"/>
  <c r="I247" i="13" s="1"/>
  <c r="J248" i="19"/>
  <c r="J248" i="20"/>
  <c r="J248" i="8"/>
  <c r="G128" i="11"/>
  <c r="G128" i="13" s="1"/>
  <c r="G135" i="11"/>
  <c r="G135" i="13" s="1"/>
  <c r="J142" i="11"/>
  <c r="J142" i="13" s="1"/>
  <c r="G151" i="11"/>
  <c r="G151" i="13" s="1"/>
  <c r="F226" i="20"/>
  <c r="F226" i="8"/>
  <c r="F226" i="11" s="1"/>
  <c r="F226" i="13" s="1"/>
  <c r="K227" i="8"/>
  <c r="K227" i="11" s="1"/>
  <c r="K227" i="13" s="1"/>
  <c r="K227" i="19"/>
  <c r="K227" i="20"/>
  <c r="E169" i="20"/>
  <c r="E169" i="8"/>
  <c r="F19" i="22"/>
  <c r="F19" i="7"/>
  <c r="F19" i="10" s="1"/>
  <c r="F19" i="12" s="1"/>
  <c r="F19" i="6"/>
  <c r="F19" i="23" s="1"/>
  <c r="V283" i="22"/>
  <c r="F22" i="23"/>
  <c r="F29" i="22"/>
  <c r="F29" i="7"/>
  <c r="F29" i="10" s="1"/>
  <c r="F29" i="12" s="1"/>
  <c r="F29" i="6"/>
  <c r="F29" i="23" s="1"/>
  <c r="F31" i="23"/>
  <c r="F233" i="12"/>
  <c r="F191" i="12" s="1"/>
  <c r="F191" i="10"/>
  <c r="F233" i="13"/>
  <c r="F36" i="23"/>
  <c r="F40" i="23"/>
  <c r="F259" i="12"/>
  <c r="F194" i="12" s="1"/>
  <c r="F194" i="10"/>
  <c r="F259" i="13"/>
  <c r="F43" i="23"/>
  <c r="F47" i="23"/>
  <c r="F267" i="12"/>
  <c r="F267" i="13"/>
  <c r="F55" i="23"/>
  <c r="F59" i="23"/>
  <c r="F205" i="7"/>
  <c r="F205" i="10" s="1"/>
  <c r="F205" i="12" s="1"/>
  <c r="F205" i="22"/>
  <c r="F205" i="6"/>
  <c r="F205" i="23" s="1"/>
  <c r="F200" i="7"/>
  <c r="F200" i="10" s="1"/>
  <c r="F200" i="12" s="1"/>
  <c r="F200" i="22"/>
  <c r="F200" i="6"/>
  <c r="F200" i="23" s="1"/>
  <c r="N201" i="7"/>
  <c r="N201" i="10" s="1"/>
  <c r="N201" i="12" s="1"/>
  <c r="N201" i="22"/>
  <c r="V205" i="7"/>
  <c r="V205" i="10" s="1"/>
  <c r="V205" i="12" s="1"/>
  <c r="F64" i="23"/>
  <c r="F68" i="23"/>
  <c r="F72" i="23"/>
  <c r="F76" i="23"/>
  <c r="N272" i="22"/>
  <c r="F80" i="23"/>
  <c r="F84" i="23"/>
  <c r="F88" i="23"/>
  <c r="F91" i="22"/>
  <c r="F91" i="7"/>
  <c r="F91" i="10" s="1"/>
  <c r="F91" i="12" s="1"/>
  <c r="F91" i="6"/>
  <c r="F91" i="23" s="1"/>
  <c r="F95" i="23"/>
  <c r="F101" i="23"/>
  <c r="F105" i="23"/>
  <c r="F108" i="23"/>
  <c r="F111" i="23"/>
  <c r="F274" i="23"/>
  <c r="N274" i="22"/>
  <c r="N292" i="22"/>
  <c r="N248" i="7"/>
  <c r="N248" i="10" s="1"/>
  <c r="N248" i="22"/>
  <c r="F249" i="23"/>
  <c r="N249" i="22"/>
  <c r="N250" i="22"/>
  <c r="F252" i="7"/>
  <c r="F252" i="10" s="1"/>
  <c r="F252" i="12" s="1"/>
  <c r="F252" i="22"/>
  <c r="F252" i="6"/>
  <c r="F252" i="23" s="1"/>
  <c r="F127" i="23"/>
  <c r="F133" i="23"/>
  <c r="F136" i="23"/>
  <c r="F215" i="7"/>
  <c r="F215" i="10" s="1"/>
  <c r="F215" i="12" s="1"/>
  <c r="F215" i="22"/>
  <c r="F215" i="6"/>
  <c r="F215" i="23" s="1"/>
  <c r="F211" i="7"/>
  <c r="F211" i="10" s="1"/>
  <c r="F211" i="12" s="1"/>
  <c r="F211" i="22"/>
  <c r="F211" i="6"/>
  <c r="F211" i="23" s="1"/>
  <c r="F209" i="7"/>
  <c r="F209" i="10" s="1"/>
  <c r="F209" i="12" s="1"/>
  <c r="F209" i="22"/>
  <c r="F209" i="6"/>
  <c r="F209" i="23" s="1"/>
  <c r="N213" i="7"/>
  <c r="N213" i="10" s="1"/>
  <c r="N213" i="12" s="1"/>
  <c r="N213" i="22"/>
  <c r="N216" i="7"/>
  <c r="N216" i="10" s="1"/>
  <c r="N216" i="12" s="1"/>
  <c r="N216" i="22"/>
  <c r="V212" i="7"/>
  <c r="V212" i="10" s="1"/>
  <c r="V212" i="12" s="1"/>
  <c r="V212" i="22"/>
  <c r="V211" i="7"/>
  <c r="V211" i="10" s="1"/>
  <c r="V211" i="22"/>
  <c r="F220" i="7"/>
  <c r="F220" i="10" s="1"/>
  <c r="F220" i="12" s="1"/>
  <c r="F220" i="22"/>
  <c r="F220" i="6"/>
  <c r="F220" i="23" s="1"/>
  <c r="F218" i="7"/>
  <c r="F218" i="10" s="1"/>
  <c r="F218" i="12" s="1"/>
  <c r="F218" i="22"/>
  <c r="F218" i="6"/>
  <c r="F218" i="23" s="1"/>
  <c r="N222" i="7"/>
  <c r="N222" i="10" s="1"/>
  <c r="N222" i="22"/>
  <c r="V222" i="7"/>
  <c r="V222" i="10" s="1"/>
  <c r="V222" i="22"/>
  <c r="F142" i="23"/>
  <c r="F146" i="23"/>
  <c r="F151" i="23"/>
  <c r="F190" i="6"/>
  <c r="F190" i="23" s="1"/>
  <c r="F224" i="23"/>
  <c r="V190" i="2"/>
  <c r="V190" i="22" s="1"/>
  <c r="V224" i="7"/>
  <c r="V224" i="10" s="1"/>
  <c r="V224" i="22"/>
  <c r="F161" i="23"/>
  <c r="F164" i="23"/>
  <c r="N301" i="22"/>
  <c r="F172" i="23"/>
  <c r="F177" i="23"/>
  <c r="F181" i="23"/>
  <c r="J11" i="5"/>
  <c r="V49" i="5"/>
  <c r="J22" i="11"/>
  <c r="J22" i="13" s="1"/>
  <c r="G26" i="8"/>
  <c r="G26" i="11" s="1"/>
  <c r="G26" i="13" s="1"/>
  <c r="G26" i="20"/>
  <c r="J38" i="11"/>
  <c r="J38" i="13" s="1"/>
  <c r="E45" i="11"/>
  <c r="E45" i="13" s="1"/>
  <c r="I73" i="11"/>
  <c r="I73" i="13" s="1"/>
  <c r="F23" i="11"/>
  <c r="F23" i="13" s="1"/>
  <c r="J29" i="19"/>
  <c r="J29" i="20"/>
  <c r="J29" i="8"/>
  <c r="J29" i="11" s="1"/>
  <c r="J29" i="13" s="1"/>
  <c r="J233" i="11"/>
  <c r="H38" i="11"/>
  <c r="H38" i="13" s="1"/>
  <c r="E43" i="11"/>
  <c r="E43" i="13" s="1"/>
  <c r="I47" i="11"/>
  <c r="I47" i="13" s="1"/>
  <c r="I287" i="19"/>
  <c r="I287" i="20"/>
  <c r="J70" i="11"/>
  <c r="J70" i="13" s="1"/>
  <c r="G85" i="11"/>
  <c r="G85" i="13" s="1"/>
  <c r="F96" i="11"/>
  <c r="F96" i="13" s="1"/>
  <c r="J176" i="11"/>
  <c r="J176" i="13" s="1"/>
  <c r="H177" i="11"/>
  <c r="H177" i="13" s="1"/>
  <c r="G180" i="11"/>
  <c r="G180" i="13" s="1"/>
  <c r="K19" i="22"/>
  <c r="K19" i="7"/>
  <c r="K19" i="10" s="1"/>
  <c r="K19" i="12" s="1"/>
  <c r="K19" i="6"/>
  <c r="K19" i="23" s="1"/>
  <c r="O285" i="22"/>
  <c r="K29" i="22"/>
  <c r="K29" i="7"/>
  <c r="K29" i="10" s="1"/>
  <c r="K29" i="12" s="1"/>
  <c r="K29" i="6"/>
  <c r="K29" i="23" s="1"/>
  <c r="K31" i="23"/>
  <c r="K233" i="12"/>
  <c r="K191" i="12" s="1"/>
  <c r="K191" i="10"/>
  <c r="K233" i="13"/>
  <c r="K38" i="23"/>
  <c r="K259" i="23"/>
  <c r="K44" i="23"/>
  <c r="K48" i="23"/>
  <c r="K267" i="12"/>
  <c r="K267" i="13"/>
  <c r="K55" i="23"/>
  <c r="K59" i="23"/>
  <c r="K204" i="7"/>
  <c r="K204" i="10" s="1"/>
  <c r="K204" i="12" s="1"/>
  <c r="K204" i="22"/>
  <c r="K204" i="6"/>
  <c r="K204" i="23" s="1"/>
  <c r="K64" i="23"/>
  <c r="K68" i="23"/>
  <c r="K70" i="23"/>
  <c r="K74" i="23"/>
  <c r="K78" i="23"/>
  <c r="K82" i="23"/>
  <c r="K86" i="23"/>
  <c r="K90" i="23"/>
  <c r="K91" i="22"/>
  <c r="K91" i="7"/>
  <c r="K91" i="10" s="1"/>
  <c r="K91" i="12" s="1"/>
  <c r="K91" i="6"/>
  <c r="K91" i="23" s="1"/>
  <c r="K94" i="23"/>
  <c r="K99" i="23"/>
  <c r="K104" i="23"/>
  <c r="K108" i="23"/>
  <c r="K112" i="23"/>
  <c r="K113" i="22"/>
  <c r="K113" i="7"/>
  <c r="K113" i="10" s="1"/>
  <c r="K113" i="12" s="1"/>
  <c r="K113" i="6"/>
  <c r="K113" i="23" s="1"/>
  <c r="K117" i="23"/>
  <c r="K248" i="7"/>
  <c r="K248" i="10" s="1"/>
  <c r="K248" i="12" s="1"/>
  <c r="K248" i="22"/>
  <c r="K248" i="6"/>
  <c r="K248" i="23" s="1"/>
  <c r="K249" i="23"/>
  <c r="K127" i="23"/>
  <c r="K133" i="23"/>
  <c r="K134" i="22"/>
  <c r="K134" i="7"/>
  <c r="K134" i="10" s="1"/>
  <c r="K134" i="12" s="1"/>
  <c r="K134" i="6"/>
  <c r="K134" i="23" s="1"/>
  <c r="K213" i="7"/>
  <c r="K213" i="10" s="1"/>
  <c r="K213" i="12" s="1"/>
  <c r="K213" i="22"/>
  <c r="K213" i="6"/>
  <c r="K213" i="23" s="1"/>
  <c r="K216" i="7"/>
  <c r="K216" i="10" s="1"/>
  <c r="K216" i="12" s="1"/>
  <c r="K216" i="22"/>
  <c r="K216" i="6"/>
  <c r="K216" i="23" s="1"/>
  <c r="S213" i="7"/>
  <c r="S213" i="10" s="1"/>
  <c r="S213" i="12" s="1"/>
  <c r="S215" i="7"/>
  <c r="S215" i="10" s="1"/>
  <c r="S215" i="12" s="1"/>
  <c r="K222" i="7"/>
  <c r="K222" i="10" s="1"/>
  <c r="K222" i="12" s="1"/>
  <c r="K222" i="22"/>
  <c r="K222" i="6"/>
  <c r="K222" i="23" s="1"/>
  <c r="S221" i="7"/>
  <c r="S221" i="10" s="1"/>
  <c r="K276" i="23"/>
  <c r="K143" i="23"/>
  <c r="K147" i="23"/>
  <c r="K152" i="23"/>
  <c r="K224" i="12"/>
  <c r="K190" i="12" s="1"/>
  <c r="K190" i="10"/>
  <c r="K224" i="13"/>
  <c r="K190" i="13" s="1"/>
  <c r="K167" i="23"/>
  <c r="K171" i="23"/>
  <c r="K176" i="23"/>
  <c r="K180" i="23"/>
  <c r="G15" i="5"/>
  <c r="G16" i="5"/>
  <c r="E267" i="11"/>
  <c r="H270" i="11"/>
  <c r="H270" i="13" s="1"/>
  <c r="F57" i="11"/>
  <c r="F57" i="13" s="1"/>
  <c r="F261" i="11"/>
  <c r="F261" i="13" s="1"/>
  <c r="K66" i="11"/>
  <c r="K66" i="13" s="1"/>
  <c r="K74" i="11"/>
  <c r="K74" i="13" s="1"/>
  <c r="I76" i="11"/>
  <c r="I76" i="13" s="1"/>
  <c r="E78" i="11"/>
  <c r="E78" i="13" s="1"/>
  <c r="H81" i="11"/>
  <c r="H81" i="13" s="1"/>
  <c r="J91" i="8"/>
  <c r="J91" i="19"/>
  <c r="J91" i="20"/>
  <c r="F224" i="11"/>
  <c r="F190" i="11" s="1"/>
  <c r="I300" i="19"/>
  <c r="I300" i="20"/>
  <c r="K169" i="8"/>
  <c r="K169" i="19"/>
  <c r="K169" i="20"/>
  <c r="H171" i="11"/>
  <c r="H171" i="13" s="1"/>
  <c r="D19" i="22"/>
  <c r="D19" i="7"/>
  <c r="D19" i="10" s="1"/>
  <c r="D19" i="12" s="1"/>
  <c r="D19" i="6"/>
  <c r="D19" i="23" s="1"/>
  <c r="T283" i="22"/>
  <c r="D22" i="23"/>
  <c r="P284" i="22"/>
  <c r="P285" i="22"/>
  <c r="D28" i="23"/>
  <c r="T286" i="22"/>
  <c r="L233" i="22"/>
  <c r="T239" i="22"/>
  <c r="D39" i="23"/>
  <c r="D259" i="12"/>
  <c r="D259" i="13"/>
  <c r="D45" i="23"/>
  <c r="H49" i="23"/>
  <c r="L267" i="22"/>
  <c r="D268" i="23"/>
  <c r="L268" i="22"/>
  <c r="D57" i="23"/>
  <c r="D205" i="7"/>
  <c r="D205" i="10" s="1"/>
  <c r="D205" i="12" s="1"/>
  <c r="D205" i="22"/>
  <c r="D205" i="6"/>
  <c r="D205" i="23" s="1"/>
  <c r="D203" i="7"/>
  <c r="D203" i="10" s="1"/>
  <c r="D203" i="12" s="1"/>
  <c r="D203" i="22"/>
  <c r="D203" i="6"/>
  <c r="D203" i="23" s="1"/>
  <c r="L203" i="7"/>
  <c r="L203" i="10" s="1"/>
  <c r="L203" i="12" s="1"/>
  <c r="L203" i="22"/>
  <c r="L206" i="7"/>
  <c r="L206" i="10" s="1"/>
  <c r="L206" i="12" s="1"/>
  <c r="L206" i="22"/>
  <c r="T200" i="7"/>
  <c r="T200" i="10" s="1"/>
  <c r="D62" i="23"/>
  <c r="T261" i="22"/>
  <c r="P287" i="22"/>
  <c r="D71" i="23"/>
  <c r="D75" i="23"/>
  <c r="D78" i="23"/>
  <c r="D82" i="23"/>
  <c r="D86" i="23"/>
  <c r="D89" i="23"/>
  <c r="D92" i="23"/>
  <c r="D96" i="23"/>
  <c r="D102" i="23"/>
  <c r="D106" i="23"/>
  <c r="D273" i="23"/>
  <c r="L273" i="22"/>
  <c r="D111" i="23"/>
  <c r="D274" i="23"/>
  <c r="L274" i="22"/>
  <c r="D275" i="7"/>
  <c r="D275" i="10" s="1"/>
  <c r="D275" i="12" s="1"/>
  <c r="D275" i="22"/>
  <c r="D275" i="6"/>
  <c r="D275" i="23" s="1"/>
  <c r="D192" i="6"/>
  <c r="D192" i="23" s="1"/>
  <c r="D246" i="23"/>
  <c r="L192" i="2"/>
  <c r="L246" i="7"/>
  <c r="L246" i="10" s="1"/>
  <c r="L246" i="22"/>
  <c r="L246" i="5"/>
  <c r="L192" i="5" s="1"/>
  <c r="D247" i="23"/>
  <c r="L247" i="22"/>
  <c r="D248" i="7"/>
  <c r="D248" i="10" s="1"/>
  <c r="D248" i="12" s="1"/>
  <c r="D248" i="22"/>
  <c r="D248" i="6"/>
  <c r="D248" i="23" s="1"/>
  <c r="T253" i="22"/>
  <c r="L297" i="22"/>
  <c r="D210" i="7"/>
  <c r="D210" i="10" s="1"/>
  <c r="D189" i="2"/>
  <c r="D210" i="22"/>
  <c r="D210" i="6"/>
  <c r="D216" i="7"/>
  <c r="D216" i="10" s="1"/>
  <c r="D216" i="12" s="1"/>
  <c r="D216" i="22"/>
  <c r="D216" i="6"/>
  <c r="D216" i="23" s="1"/>
  <c r="L211" i="7"/>
  <c r="L211" i="10" s="1"/>
  <c r="L211" i="12" s="1"/>
  <c r="L211" i="22"/>
  <c r="L217" i="7"/>
  <c r="L217" i="10" s="1"/>
  <c r="L217" i="12" s="1"/>
  <c r="L217" i="22"/>
  <c r="D219" i="7"/>
  <c r="D219" i="10" s="1"/>
  <c r="D219" i="12" s="1"/>
  <c r="D219" i="22"/>
  <c r="D219" i="6"/>
  <c r="D219" i="23" s="1"/>
  <c r="L221" i="7"/>
  <c r="L221" i="10" s="1"/>
  <c r="L221" i="12" s="1"/>
  <c r="L221" i="22"/>
  <c r="L276" i="22"/>
  <c r="T226" i="7"/>
  <c r="T226" i="10" s="1"/>
  <c r="T226" i="22"/>
  <c r="D160" i="23"/>
  <c r="D167" i="23"/>
  <c r="D173" i="23"/>
  <c r="T277" i="22"/>
  <c r="D181" i="23"/>
  <c r="G23" i="11"/>
  <c r="G23" i="13" s="1"/>
  <c r="K272" i="11"/>
  <c r="K272" i="13" s="1"/>
  <c r="K290" i="19"/>
  <c r="K290" i="20"/>
  <c r="E226" i="8"/>
  <c r="E226" i="11" s="1"/>
  <c r="E226" i="13" s="1"/>
  <c r="E226" i="20"/>
  <c r="J177" i="11"/>
  <c r="J177" i="13" s="1"/>
  <c r="F181" i="11"/>
  <c r="F181" i="13" s="1"/>
  <c r="I26" i="22"/>
  <c r="I26" i="7"/>
  <c r="I26" i="10" s="1"/>
  <c r="I26" i="12" s="1"/>
  <c r="I26" i="6"/>
  <c r="I26" i="23" s="1"/>
  <c r="Q257" i="22"/>
  <c r="Q233" i="22"/>
  <c r="I35" i="23"/>
  <c r="Q195" i="2"/>
  <c r="I206" i="7"/>
  <c r="I206" i="10" s="1"/>
  <c r="I206" i="12" s="1"/>
  <c r="I206" i="22"/>
  <c r="I206" i="6"/>
  <c r="I206" i="23" s="1"/>
  <c r="I205" i="7"/>
  <c r="I205" i="10" s="1"/>
  <c r="I205" i="12" s="1"/>
  <c r="I205" i="22"/>
  <c r="I205" i="6"/>
  <c r="I205" i="23" s="1"/>
  <c r="Q201" i="7"/>
  <c r="Q201" i="10" s="1"/>
  <c r="Q201" i="12" s="1"/>
  <c r="Q201" i="22"/>
  <c r="Q204" i="7"/>
  <c r="Q204" i="10" s="1"/>
  <c r="Q204" i="12" s="1"/>
  <c r="Q204" i="22"/>
  <c r="I75" i="23"/>
  <c r="Q272" i="22"/>
  <c r="Q273" i="22"/>
  <c r="I113" i="22"/>
  <c r="I113" i="7"/>
  <c r="I113" i="10" s="1"/>
  <c r="I113" i="12" s="1"/>
  <c r="I113" i="6"/>
  <c r="I113" i="23" s="1"/>
  <c r="Q248" i="7"/>
  <c r="Q248" i="10" s="1"/>
  <c r="Q248" i="22"/>
  <c r="I252" i="7"/>
  <c r="I252" i="10" s="1"/>
  <c r="I252" i="12" s="1"/>
  <c r="I252" i="22"/>
  <c r="I252" i="6"/>
  <c r="I252" i="23" s="1"/>
  <c r="Q297" i="22"/>
  <c r="I215" i="7"/>
  <c r="I215" i="10" s="1"/>
  <c r="I215" i="12" s="1"/>
  <c r="I215" i="22"/>
  <c r="I215" i="6"/>
  <c r="I215" i="23" s="1"/>
  <c r="I213" i="7"/>
  <c r="I213" i="10" s="1"/>
  <c r="I213" i="12" s="1"/>
  <c r="I213" i="22"/>
  <c r="I213" i="6"/>
  <c r="I213" i="23" s="1"/>
  <c r="Q215" i="7"/>
  <c r="Q215" i="10" s="1"/>
  <c r="Q215" i="12" s="1"/>
  <c r="Q215" i="22"/>
  <c r="Q214" i="7"/>
  <c r="Q214" i="10" s="1"/>
  <c r="Q214" i="12" s="1"/>
  <c r="Q214" i="22"/>
  <c r="I222" i="7"/>
  <c r="I222" i="10" s="1"/>
  <c r="I222" i="12" s="1"/>
  <c r="I222" i="22"/>
  <c r="I222" i="6"/>
  <c r="I222" i="23" s="1"/>
  <c r="Q222" i="7"/>
  <c r="Q222" i="10" s="1"/>
  <c r="Q222" i="22"/>
  <c r="Q276" i="22"/>
  <c r="Q263" i="22"/>
  <c r="Q299" i="22"/>
  <c r="I162" i="22"/>
  <c r="I162" i="7"/>
  <c r="I162" i="10" s="1"/>
  <c r="I162" i="12" s="1"/>
  <c r="I162" i="6"/>
  <c r="I162" i="23" s="1"/>
  <c r="I179" i="23"/>
  <c r="N282" i="4"/>
  <c r="F199" i="5"/>
  <c r="F200" i="5"/>
  <c r="F216" i="5"/>
  <c r="J211" i="5"/>
  <c r="N214" i="5"/>
  <c r="V222" i="5"/>
  <c r="O203" i="5"/>
  <c r="N203" i="24" s="1"/>
  <c r="W204" i="5"/>
  <c r="G275" i="5"/>
  <c r="G195" i="5" s="1"/>
  <c r="O210" i="5"/>
  <c r="N210" i="24" s="1"/>
  <c r="L260" i="5"/>
  <c r="H201" i="5"/>
  <c r="D214" i="5"/>
  <c r="P216" i="5"/>
  <c r="T214" i="5"/>
  <c r="P218" i="5"/>
  <c r="Q19" i="5"/>
  <c r="U29" i="5"/>
  <c r="U91" i="5"/>
  <c r="E107" i="5"/>
  <c r="G107" i="24" s="1"/>
  <c r="AC107" i="24" s="1"/>
  <c r="E110" i="5"/>
  <c r="G110" i="24" s="1"/>
  <c r="AC110" i="24" s="1"/>
  <c r="E213" i="5"/>
  <c r="G213" i="24" s="1"/>
  <c r="AC213" i="24" s="1"/>
  <c r="M209" i="5"/>
  <c r="Q214" i="5"/>
  <c r="E169" i="5"/>
  <c r="G169" i="24" s="1"/>
  <c r="AC169" i="24" s="1"/>
  <c r="E229" i="11"/>
  <c r="E229" i="13" s="1"/>
  <c r="F262" i="23"/>
  <c r="F230" i="23"/>
  <c r="V50" i="5"/>
  <c r="V60" i="5"/>
  <c r="F125" i="5"/>
  <c r="V157" i="5"/>
  <c r="G229" i="23"/>
  <c r="G33" i="5"/>
  <c r="G51" i="5"/>
  <c r="G65" i="5"/>
  <c r="G87" i="5"/>
  <c r="G123" i="5"/>
  <c r="G137" i="5"/>
  <c r="G139" i="5"/>
  <c r="O157" i="5"/>
  <c r="N157" i="24" s="1"/>
  <c r="H262" i="23"/>
  <c r="D230" i="23"/>
  <c r="D33" i="5"/>
  <c r="D42" i="5"/>
  <c r="D51" i="5"/>
  <c r="D52" i="5"/>
  <c r="D87" i="5"/>
  <c r="T119" i="5"/>
  <c r="P158" i="5"/>
  <c r="I264" i="11"/>
  <c r="I264" i="13" s="1"/>
  <c r="M50" i="5"/>
  <c r="I60" i="5"/>
  <c r="I14" i="5"/>
  <c r="I109" i="5"/>
  <c r="I115" i="5"/>
  <c r="I122" i="5"/>
  <c r="I124" i="5"/>
  <c r="I138" i="5"/>
  <c r="I141" i="5"/>
  <c r="I157" i="5"/>
  <c r="I159" i="5"/>
  <c r="E38" i="11"/>
  <c r="E38" i="13" s="1"/>
  <c r="J267" i="11"/>
  <c r="D54" i="11"/>
  <c r="D54" i="13" s="1"/>
  <c r="F37" i="11"/>
  <c r="F37" i="13" s="1"/>
  <c r="H39" i="11"/>
  <c r="H39" i="13" s="1"/>
  <c r="G259" i="11"/>
  <c r="K46" i="11"/>
  <c r="K46" i="13" s="1"/>
  <c r="J49" i="11"/>
  <c r="J49" i="13" s="1"/>
  <c r="D228" i="11"/>
  <c r="D228" i="13" s="1"/>
  <c r="K162" i="19"/>
  <c r="K162" i="20"/>
  <c r="K162" i="8"/>
  <c r="J170" i="11"/>
  <c r="J170" i="13" s="1"/>
  <c r="D175" i="11"/>
  <c r="D175" i="13" s="1"/>
  <c r="I179" i="11"/>
  <c r="I179" i="13" s="1"/>
  <c r="J269" i="23"/>
  <c r="J272" i="23"/>
  <c r="J228" i="23"/>
  <c r="V24" i="5"/>
  <c r="F30" i="5"/>
  <c r="V35" i="5"/>
  <c r="K36" i="11"/>
  <c r="K36" i="13" s="1"/>
  <c r="I259" i="11"/>
  <c r="F25" i="11"/>
  <c r="F25" i="13" s="1"/>
  <c r="J31" i="11"/>
  <c r="J31" i="13" s="1"/>
  <c r="H40" i="11"/>
  <c r="H40" i="13" s="1"/>
  <c r="E63" i="11"/>
  <c r="E63" i="13" s="1"/>
  <c r="E257" i="11"/>
  <c r="E257" i="13" s="1"/>
  <c r="I57" i="11"/>
  <c r="I57" i="13" s="1"/>
  <c r="F62" i="11"/>
  <c r="F62" i="13" s="1"/>
  <c r="K63" i="11"/>
  <c r="K63" i="13" s="1"/>
  <c r="J66" i="11"/>
  <c r="J66" i="13" s="1"/>
  <c r="J101" i="11"/>
  <c r="J101" i="13" s="1"/>
  <c r="D105" i="11"/>
  <c r="D105" i="13" s="1"/>
  <c r="K108" i="11"/>
  <c r="K108" i="13" s="1"/>
  <c r="I110" i="20"/>
  <c r="I110" i="8"/>
  <c r="I110" i="11" s="1"/>
  <c r="I110" i="13" s="1"/>
  <c r="I110" i="19"/>
  <c r="G112" i="11"/>
  <c r="G112" i="13" s="1"/>
  <c r="K294" i="19"/>
  <c r="K294" i="20"/>
  <c r="K134" i="19"/>
  <c r="K134" i="20"/>
  <c r="K134" i="8"/>
  <c r="K142" i="11"/>
  <c r="K142" i="13" s="1"/>
  <c r="J145" i="11"/>
  <c r="J145" i="13" s="1"/>
  <c r="J169" i="20"/>
  <c r="J169" i="8"/>
  <c r="J169" i="19"/>
  <c r="K24" i="22"/>
  <c r="K24" i="7"/>
  <c r="K24" i="10" s="1"/>
  <c r="K24" i="12" s="1"/>
  <c r="K24" i="6"/>
  <c r="K24" i="23" s="1"/>
  <c r="G269" i="23"/>
  <c r="G190" i="7"/>
  <c r="G190" i="22"/>
  <c r="G277" i="23"/>
  <c r="K69" i="5"/>
  <c r="F272" i="11"/>
  <c r="F272" i="13" s="1"/>
  <c r="E102" i="11"/>
  <c r="E102" i="13" s="1"/>
  <c r="K247" i="11"/>
  <c r="K247" i="13" s="1"/>
  <c r="I249" i="11"/>
  <c r="I249" i="13" s="1"/>
  <c r="H127" i="11"/>
  <c r="H127" i="13" s="1"/>
  <c r="F136" i="11"/>
  <c r="F136" i="13" s="1"/>
  <c r="I276" i="11"/>
  <c r="I276" i="13" s="1"/>
  <c r="K145" i="11"/>
  <c r="K145" i="13" s="1"/>
  <c r="I165" i="11"/>
  <c r="I165" i="13" s="1"/>
  <c r="F173" i="11"/>
  <c r="F173" i="13" s="1"/>
  <c r="K277" i="11"/>
  <c r="K277" i="13" s="1"/>
  <c r="H24" i="22"/>
  <c r="H24" i="7"/>
  <c r="H24" i="10" s="1"/>
  <c r="H24" i="12" s="1"/>
  <c r="H24" i="6"/>
  <c r="H24" i="23" s="1"/>
  <c r="L256" i="22"/>
  <c r="H272" i="23"/>
  <c r="H190" i="7"/>
  <c r="H190" i="22"/>
  <c r="H228" i="23"/>
  <c r="P35" i="5"/>
  <c r="P69" i="5"/>
  <c r="F21" i="11"/>
  <c r="F21" i="13" s="1"/>
  <c r="J68" i="11"/>
  <c r="J68" i="13" s="1"/>
  <c r="J78" i="11"/>
  <c r="J78" i="13" s="1"/>
  <c r="D80" i="11"/>
  <c r="D80" i="13" s="1"/>
  <c r="D88" i="11"/>
  <c r="D88" i="13" s="1"/>
  <c r="K91" i="19"/>
  <c r="K91" i="20"/>
  <c r="K91" i="8"/>
  <c r="J94" i="11"/>
  <c r="J94" i="13" s="1"/>
  <c r="D96" i="11"/>
  <c r="D96" i="13" s="1"/>
  <c r="I104" i="11"/>
  <c r="I104" i="13" s="1"/>
  <c r="I248" i="8"/>
  <c r="I248" i="11" s="1"/>
  <c r="I248" i="13" s="1"/>
  <c r="I248" i="19"/>
  <c r="I248" i="20"/>
  <c r="E252" i="20"/>
  <c r="E252" i="8"/>
  <c r="E252" i="11" s="1"/>
  <c r="E252" i="13" s="1"/>
  <c r="J132" i="11"/>
  <c r="J132" i="13" s="1"/>
  <c r="G190" i="8"/>
  <c r="G190" i="20"/>
  <c r="I226" i="8"/>
  <c r="I226" i="11" s="1"/>
  <c r="I226" i="13" s="1"/>
  <c r="I226" i="19"/>
  <c r="I226" i="20"/>
  <c r="U285" i="22"/>
  <c r="E193" i="7"/>
  <c r="E193" i="22"/>
  <c r="M24" i="5"/>
  <c r="M49" i="5"/>
  <c r="M69" i="5"/>
  <c r="H143" i="23"/>
  <c r="H147" i="23"/>
  <c r="H152" i="23"/>
  <c r="D224" i="12"/>
  <c r="D190" i="12" s="1"/>
  <c r="D190" i="10"/>
  <c r="D224" i="13"/>
  <c r="D190" i="13" s="1"/>
  <c r="X227" i="7"/>
  <c r="X227" i="10" s="1"/>
  <c r="X227" i="22"/>
  <c r="H178" i="23"/>
  <c r="D13" i="5"/>
  <c r="H8" i="5"/>
  <c r="H256" i="11"/>
  <c r="H193" i="11" s="1"/>
  <c r="J47" i="11"/>
  <c r="J47" i="13" s="1"/>
  <c r="G272" i="11"/>
  <c r="G272" i="13" s="1"/>
  <c r="E85" i="11"/>
  <c r="E85" i="13" s="1"/>
  <c r="K95" i="11"/>
  <c r="K95" i="13" s="1"/>
  <c r="D133" i="11"/>
  <c r="D133" i="13" s="1"/>
  <c r="J276" i="11"/>
  <c r="J276" i="13" s="1"/>
  <c r="K160" i="11"/>
  <c r="K160" i="13" s="1"/>
  <c r="G163" i="11"/>
  <c r="G163" i="13" s="1"/>
  <c r="I283" i="24"/>
  <c r="AE283" i="24" s="1"/>
  <c r="E233" i="23"/>
  <c r="E191" i="6"/>
  <c r="M195" i="2"/>
  <c r="E204" i="7"/>
  <c r="E204" i="10" s="1"/>
  <c r="E204" i="12" s="1"/>
  <c r="E204" i="22"/>
  <c r="E204" i="6"/>
  <c r="E202" i="7"/>
  <c r="E202" i="10" s="1"/>
  <c r="E202" i="12" s="1"/>
  <c r="E202" i="22"/>
  <c r="E202" i="6"/>
  <c r="M202" i="7"/>
  <c r="M202" i="10" s="1"/>
  <c r="M202" i="12" s="1"/>
  <c r="M202" i="22"/>
  <c r="M201" i="7"/>
  <c r="M201" i="10" s="1"/>
  <c r="M201" i="12" s="1"/>
  <c r="M201" i="22"/>
  <c r="E68" i="23"/>
  <c r="M272" i="22"/>
  <c r="E105" i="23"/>
  <c r="E113" i="22"/>
  <c r="E113" i="7"/>
  <c r="E113" i="10" s="1"/>
  <c r="E113" i="12" s="1"/>
  <c r="E113" i="6"/>
  <c r="E275" i="7"/>
  <c r="E275" i="10" s="1"/>
  <c r="E275" i="12" s="1"/>
  <c r="E275" i="22"/>
  <c r="E275" i="6"/>
  <c r="E116" i="23"/>
  <c r="U248" i="22"/>
  <c r="U252" i="7"/>
  <c r="U252" i="10" s="1"/>
  <c r="E127" i="23"/>
  <c r="E133" i="23"/>
  <c r="E135" i="23"/>
  <c r="U214" i="7"/>
  <c r="U214" i="10" s="1"/>
  <c r="U214" i="12" s="1"/>
  <c r="U220" i="22"/>
  <c r="E276" i="23"/>
  <c r="U276" i="22"/>
  <c r="E144" i="23"/>
  <c r="E148" i="23"/>
  <c r="E153" i="23"/>
  <c r="U226" i="7"/>
  <c r="U226" i="10" s="1"/>
  <c r="U226" i="22"/>
  <c r="E160" i="23"/>
  <c r="E167" i="23"/>
  <c r="E173" i="23"/>
  <c r="E178" i="23"/>
  <c r="E9" i="5"/>
  <c r="G9" i="24" s="1"/>
  <c r="AC9" i="24" s="1"/>
  <c r="K15" i="22"/>
  <c r="K15" i="7"/>
  <c r="K15" i="10" s="1"/>
  <c r="K15" i="12" s="1"/>
  <c r="K15" i="6"/>
  <c r="K15" i="23" s="1"/>
  <c r="J130" i="19"/>
  <c r="J130" i="20"/>
  <c r="J130" i="8"/>
  <c r="J130" i="11" s="1"/>
  <c r="J130" i="13" s="1"/>
  <c r="E11" i="22"/>
  <c r="E11" i="7"/>
  <c r="E11" i="10" s="1"/>
  <c r="E11" i="12" s="1"/>
  <c r="E11" i="6"/>
  <c r="M7" i="7"/>
  <c r="M7" i="10" s="1"/>
  <c r="M7" i="12" s="1"/>
  <c r="M7" i="22"/>
  <c r="M7" i="5"/>
  <c r="Q26" i="22"/>
  <c r="Q26" i="7"/>
  <c r="Q26" i="10" s="1"/>
  <c r="Q26" i="12" s="1"/>
  <c r="M48" i="22"/>
  <c r="M48" i="7"/>
  <c r="M48" i="10" s="1"/>
  <c r="M48" i="12" s="1"/>
  <c r="M48" i="5"/>
  <c r="N26" i="22"/>
  <c r="N26" i="7"/>
  <c r="N26" i="10" s="1"/>
  <c r="N26" i="12" s="1"/>
  <c r="J14" i="22"/>
  <c r="J14" i="7"/>
  <c r="J14" i="10" s="1"/>
  <c r="J14" i="12" s="1"/>
  <c r="J14" i="6"/>
  <c r="J14" i="23" s="1"/>
  <c r="E20" i="20"/>
  <c r="E20" i="8"/>
  <c r="R35" i="22"/>
  <c r="R35" i="7"/>
  <c r="R35" i="10" s="1"/>
  <c r="R35" i="12" s="1"/>
  <c r="K97" i="8"/>
  <c r="K97" i="19"/>
  <c r="K97" i="20"/>
  <c r="H13" i="22"/>
  <c r="H13" i="7"/>
  <c r="H13" i="10" s="1"/>
  <c r="H13" i="12" s="1"/>
  <c r="H13" i="6"/>
  <c r="H13" i="23" s="1"/>
  <c r="U30" i="7"/>
  <c r="U30" i="10" s="1"/>
  <c r="U30" i="12" s="1"/>
  <c r="X154" i="22"/>
  <c r="X154" i="7"/>
  <c r="X154" i="10" s="1"/>
  <c r="X154" i="12" s="1"/>
  <c r="X154" i="5"/>
  <c r="X160" i="22"/>
  <c r="X160" i="7"/>
  <c r="X160" i="10" s="1"/>
  <c r="X160" i="12" s="1"/>
  <c r="X160" i="5"/>
  <c r="X168" i="22"/>
  <c r="X168" i="7"/>
  <c r="X168" i="10" s="1"/>
  <c r="X168" i="12" s="1"/>
  <c r="X168" i="5"/>
  <c r="X176" i="22"/>
  <c r="X176" i="7"/>
  <c r="X176" i="10" s="1"/>
  <c r="X176" i="12" s="1"/>
  <c r="X176" i="5"/>
  <c r="U60" i="22"/>
  <c r="U60" i="7"/>
  <c r="U60" i="10" s="1"/>
  <c r="U60" i="12" s="1"/>
  <c r="U70" i="22"/>
  <c r="U70" i="7"/>
  <c r="U70" i="10" s="1"/>
  <c r="U70" i="12" s="1"/>
  <c r="U70" i="5"/>
  <c r="U76" i="22"/>
  <c r="U76" i="7"/>
  <c r="U76" i="10" s="1"/>
  <c r="U76" i="12" s="1"/>
  <c r="U76" i="5"/>
  <c r="U83" i="22"/>
  <c r="U83" i="7"/>
  <c r="U83" i="10" s="1"/>
  <c r="U83" i="12" s="1"/>
  <c r="U83" i="5"/>
  <c r="U89" i="22"/>
  <c r="U89" i="7"/>
  <c r="U89" i="10" s="1"/>
  <c r="U89" i="12" s="1"/>
  <c r="U89" i="5"/>
  <c r="U95" i="22"/>
  <c r="U95" i="7"/>
  <c r="U95" i="10" s="1"/>
  <c r="U95" i="12" s="1"/>
  <c r="U95" i="5"/>
  <c r="E97" i="22"/>
  <c r="E97" i="7"/>
  <c r="E97" i="10" s="1"/>
  <c r="E97" i="12" s="1"/>
  <c r="E97" i="6"/>
  <c r="E97" i="5"/>
  <c r="G97" i="24" s="1"/>
  <c r="AC97" i="24" s="1"/>
  <c r="U105" i="22"/>
  <c r="U105" i="7"/>
  <c r="U105" i="10" s="1"/>
  <c r="U105" i="12" s="1"/>
  <c r="U105" i="5"/>
  <c r="U111" i="22"/>
  <c r="U111" i="7"/>
  <c r="U111" i="10" s="1"/>
  <c r="U111" i="12" s="1"/>
  <c r="U111" i="5"/>
  <c r="U119" i="22"/>
  <c r="U119" i="7"/>
  <c r="U119" i="10" s="1"/>
  <c r="U119" i="12" s="1"/>
  <c r="U124" i="22"/>
  <c r="U124" i="7"/>
  <c r="U124" i="10" s="1"/>
  <c r="U124" i="12" s="1"/>
  <c r="U134" i="22"/>
  <c r="U134" i="7"/>
  <c r="U134" i="10" s="1"/>
  <c r="U134" i="12" s="1"/>
  <c r="U140" i="22"/>
  <c r="U140" i="7"/>
  <c r="U140" i="10" s="1"/>
  <c r="U140" i="12" s="1"/>
  <c r="U140" i="5"/>
  <c r="U144" i="22"/>
  <c r="U144" i="7"/>
  <c r="U144" i="10" s="1"/>
  <c r="U144" i="12" s="1"/>
  <c r="U144" i="5"/>
  <c r="U154" i="22"/>
  <c r="U154" i="7"/>
  <c r="U154" i="10" s="1"/>
  <c r="U154" i="12" s="1"/>
  <c r="U154" i="5"/>
  <c r="U161" i="22"/>
  <c r="U161" i="7"/>
  <c r="U161" i="10" s="1"/>
  <c r="U161" i="12" s="1"/>
  <c r="U161" i="5"/>
  <c r="U169" i="22"/>
  <c r="U169" i="7"/>
  <c r="U169" i="10" s="1"/>
  <c r="U169" i="12" s="1"/>
  <c r="U171" i="22"/>
  <c r="U171" i="7"/>
  <c r="U171" i="10" s="1"/>
  <c r="U171" i="12" s="1"/>
  <c r="U171" i="5"/>
  <c r="U177" i="22"/>
  <c r="U177" i="7"/>
  <c r="U177" i="10" s="1"/>
  <c r="U177" i="12" s="1"/>
  <c r="U177" i="5"/>
  <c r="R23" i="22"/>
  <c r="R23" i="7"/>
  <c r="R23" i="10" s="1"/>
  <c r="R23" i="12" s="1"/>
  <c r="R23" i="5"/>
  <c r="R27" i="22"/>
  <c r="R27" i="7"/>
  <c r="R27" i="10" s="1"/>
  <c r="R27" i="12" s="1"/>
  <c r="R27" i="5"/>
  <c r="R29" i="22"/>
  <c r="R29" i="7"/>
  <c r="R29" i="10" s="1"/>
  <c r="R29" i="12" s="1"/>
  <c r="R32" i="7"/>
  <c r="R32" i="10" s="1"/>
  <c r="R32" i="12" s="1"/>
  <c r="R32" i="22"/>
  <c r="R45" i="7"/>
  <c r="R45" i="10" s="1"/>
  <c r="R45" i="12" s="1"/>
  <c r="R45" i="22"/>
  <c r="R45" i="5"/>
  <c r="E34" i="8"/>
  <c r="E34" i="11" s="1"/>
  <c r="E34" i="13" s="1"/>
  <c r="E34" i="20"/>
  <c r="F9" i="20"/>
  <c r="F9" i="8"/>
  <c r="F9" i="11" s="1"/>
  <c r="F9" i="13" s="1"/>
  <c r="H11" i="20"/>
  <c r="H11" i="8"/>
  <c r="H11" i="11" s="1"/>
  <c r="H11" i="13" s="1"/>
  <c r="F97" i="8"/>
  <c r="F97" i="11" s="1"/>
  <c r="F97" i="13" s="1"/>
  <c r="F97" i="20"/>
  <c r="K9" i="19"/>
  <c r="K9" i="20"/>
  <c r="K9" i="8"/>
  <c r="E14" i="20"/>
  <c r="E14" i="8"/>
  <c r="E14" i="11" s="1"/>
  <c r="E14" i="13" s="1"/>
  <c r="J125" i="24"/>
  <c r="AF125" i="24" s="1"/>
  <c r="I159" i="19"/>
  <c r="I159" i="20"/>
  <c r="I159" i="8"/>
  <c r="D9" i="20"/>
  <c r="D9" i="8"/>
  <c r="D9" i="11" s="1"/>
  <c r="D9" i="13" s="1"/>
  <c r="F159" i="20"/>
  <c r="F159" i="8"/>
  <c r="L30" i="22"/>
  <c r="L30" i="7"/>
  <c r="L30" i="10" s="1"/>
  <c r="L30" i="12" s="1"/>
  <c r="L69" i="22"/>
  <c r="L69" i="7"/>
  <c r="L69" i="10" s="1"/>
  <c r="L69" i="12" s="1"/>
  <c r="H166" i="22"/>
  <c r="H166" i="7"/>
  <c r="H166" i="10" s="1"/>
  <c r="H166" i="12" s="1"/>
  <c r="H166" i="6"/>
  <c r="H166" i="23" s="1"/>
  <c r="H166" i="5"/>
  <c r="G8" i="20"/>
  <c r="G8" i="8"/>
  <c r="M19" i="22"/>
  <c r="M19" i="7"/>
  <c r="M19" i="10" s="1"/>
  <c r="M19" i="12" s="1"/>
  <c r="Q24" i="22"/>
  <c r="Q24" i="7"/>
  <c r="Q24" i="10" s="1"/>
  <c r="Q24" i="12" s="1"/>
  <c r="M31" i="22"/>
  <c r="M31" i="7"/>
  <c r="M31" i="10" s="1"/>
  <c r="M31" i="12" s="1"/>
  <c r="M31" i="5"/>
  <c r="M33" i="22"/>
  <c r="M33" i="7"/>
  <c r="M33" i="10" s="1"/>
  <c r="M33" i="12" s="1"/>
  <c r="M36" i="7"/>
  <c r="M36" i="10" s="1"/>
  <c r="M36" i="12" s="1"/>
  <c r="M36" i="22"/>
  <c r="M36" i="5"/>
  <c r="M43" i="22"/>
  <c r="M43" i="7"/>
  <c r="M43" i="10" s="1"/>
  <c r="M43" i="12" s="1"/>
  <c r="M43" i="5"/>
  <c r="M47" i="22"/>
  <c r="M47" i="7"/>
  <c r="M47" i="10" s="1"/>
  <c r="M47" i="12" s="1"/>
  <c r="M47" i="5"/>
  <c r="E13" i="22"/>
  <c r="E13" i="7"/>
  <c r="E13" i="10" s="1"/>
  <c r="E13" i="12" s="1"/>
  <c r="E13" i="6"/>
  <c r="M54" i="22"/>
  <c r="M54" i="7"/>
  <c r="M54" i="10" s="1"/>
  <c r="M54" i="12" s="1"/>
  <c r="M54" i="5"/>
  <c r="E100" i="22"/>
  <c r="E100" i="7"/>
  <c r="E100" i="10" s="1"/>
  <c r="E100" i="12" s="1"/>
  <c r="E100" i="6"/>
  <c r="E100" i="5"/>
  <c r="G100" i="24" s="1"/>
  <c r="AC100" i="24" s="1"/>
  <c r="G11" i="20"/>
  <c r="G11" i="8"/>
  <c r="G11" i="11" s="1"/>
  <c r="G11" i="13" s="1"/>
  <c r="R26" i="22"/>
  <c r="R26" i="7"/>
  <c r="R26" i="10" s="1"/>
  <c r="R26" i="12" s="1"/>
  <c r="R30" i="22"/>
  <c r="R30" i="7"/>
  <c r="R30" i="10" s="1"/>
  <c r="R30" i="12" s="1"/>
  <c r="R69" i="7"/>
  <c r="R69" i="10" s="1"/>
  <c r="R69" i="12" s="1"/>
  <c r="R69" i="22"/>
  <c r="R155" i="22"/>
  <c r="R155" i="7"/>
  <c r="R155" i="10" s="1"/>
  <c r="R155" i="12" s="1"/>
  <c r="I9" i="19"/>
  <c r="I9" i="20"/>
  <c r="I9" i="8"/>
  <c r="I9" i="11" s="1"/>
  <c r="I9" i="13" s="1"/>
  <c r="I15" i="19"/>
  <c r="I15" i="20"/>
  <c r="I15" i="8"/>
  <c r="I15" i="11" s="1"/>
  <c r="I15" i="13" s="1"/>
  <c r="I11" i="19"/>
  <c r="I11" i="20"/>
  <c r="I11" i="8"/>
  <c r="I100" i="19"/>
  <c r="I100" i="20"/>
  <c r="I100" i="8"/>
  <c r="E130" i="20"/>
  <c r="E130" i="8"/>
  <c r="E130" i="11" s="1"/>
  <c r="E130" i="13" s="1"/>
  <c r="I16" i="20"/>
  <c r="I16" i="8"/>
  <c r="I16" i="11" s="1"/>
  <c r="I16" i="13" s="1"/>
  <c r="I16" i="19"/>
  <c r="K11" i="22"/>
  <c r="K11" i="7"/>
  <c r="K11" i="10" s="1"/>
  <c r="K11" i="12" s="1"/>
  <c r="K11" i="6"/>
  <c r="K11" i="23" s="1"/>
  <c r="G13" i="22"/>
  <c r="G13" i="7"/>
  <c r="G13" i="10" s="1"/>
  <c r="G13" i="12" s="1"/>
  <c r="G13" i="6"/>
  <c r="G13" i="23" s="1"/>
  <c r="G8" i="22"/>
  <c r="G8" i="7"/>
  <c r="G8" i="10" s="1"/>
  <c r="G8" i="12" s="1"/>
  <c r="G8" i="6"/>
  <c r="G8" i="23" s="1"/>
  <c r="K14" i="19"/>
  <c r="K14" i="20"/>
  <c r="K14" i="8"/>
  <c r="K14" i="11" s="1"/>
  <c r="K14" i="13" s="1"/>
  <c r="K130" i="19"/>
  <c r="K130" i="20"/>
  <c r="K130" i="8"/>
  <c r="K150" i="19"/>
  <c r="K150" i="20"/>
  <c r="K150" i="8"/>
  <c r="K150" i="11" s="1"/>
  <c r="K150" i="13" s="1"/>
  <c r="U26" i="22"/>
  <c r="U26" i="7"/>
  <c r="U26" i="10" s="1"/>
  <c r="U26" i="12" s="1"/>
  <c r="U35" i="22"/>
  <c r="U35" i="7"/>
  <c r="U35" i="10" s="1"/>
  <c r="U35" i="12" s="1"/>
  <c r="U69" i="7"/>
  <c r="U69" i="10" s="1"/>
  <c r="U69" i="12" s="1"/>
  <c r="U155" i="7"/>
  <c r="U155" i="10" s="1"/>
  <c r="U155" i="12" s="1"/>
  <c r="X151" i="22"/>
  <c r="X151" i="7"/>
  <c r="X151" i="10" s="1"/>
  <c r="X151" i="12" s="1"/>
  <c r="X151" i="5"/>
  <c r="X153" i="22"/>
  <c r="X153" i="7"/>
  <c r="X153" i="10" s="1"/>
  <c r="X153" i="12" s="1"/>
  <c r="X153" i="5"/>
  <c r="X155" i="22"/>
  <c r="X155" i="7"/>
  <c r="X155" i="10" s="1"/>
  <c r="X155" i="12" s="1"/>
  <c r="X157" i="22"/>
  <c r="X157" i="7"/>
  <c r="X157" i="10" s="1"/>
  <c r="X157" i="12" s="1"/>
  <c r="H159" i="22"/>
  <c r="H159" i="7"/>
  <c r="H159" i="10" s="1"/>
  <c r="H159" i="12" s="1"/>
  <c r="H159" i="6"/>
  <c r="H159" i="23" s="1"/>
  <c r="X161" i="22"/>
  <c r="X161" i="7"/>
  <c r="X161" i="10" s="1"/>
  <c r="X161" i="12" s="1"/>
  <c r="X161" i="5"/>
  <c r="X163" i="22"/>
  <c r="X163" i="7"/>
  <c r="X163" i="10" s="1"/>
  <c r="X163" i="12" s="1"/>
  <c r="X163" i="5"/>
  <c r="X165" i="22"/>
  <c r="X165" i="7"/>
  <c r="X165" i="10" s="1"/>
  <c r="X165" i="12" s="1"/>
  <c r="X165" i="5"/>
  <c r="X167" i="22"/>
  <c r="X167" i="7"/>
  <c r="X167" i="10" s="1"/>
  <c r="X167" i="12" s="1"/>
  <c r="X167" i="5"/>
  <c r="X169" i="22"/>
  <c r="X169" i="7"/>
  <c r="X169" i="10" s="1"/>
  <c r="X169" i="12" s="1"/>
  <c r="X171" i="22"/>
  <c r="X171" i="7"/>
  <c r="X171" i="10" s="1"/>
  <c r="X171" i="12" s="1"/>
  <c r="X171" i="5"/>
  <c r="X173" i="22"/>
  <c r="X173" i="7"/>
  <c r="X173" i="10" s="1"/>
  <c r="X173" i="12" s="1"/>
  <c r="X173" i="5"/>
  <c r="X175" i="22"/>
  <c r="X175" i="7"/>
  <c r="X175" i="10" s="1"/>
  <c r="X175" i="12" s="1"/>
  <c r="X175" i="5"/>
  <c r="X177" i="22"/>
  <c r="X177" i="7"/>
  <c r="X177" i="10" s="1"/>
  <c r="X177" i="12" s="1"/>
  <c r="X177" i="5"/>
  <c r="X179" i="22"/>
  <c r="X179" i="7"/>
  <c r="X179" i="10" s="1"/>
  <c r="X179" i="12" s="1"/>
  <c r="X179" i="5"/>
  <c r="X181" i="22"/>
  <c r="X181" i="7"/>
  <c r="X181" i="10" s="1"/>
  <c r="X181" i="12" s="1"/>
  <c r="X181" i="5"/>
  <c r="K16" i="19"/>
  <c r="K16" i="20"/>
  <c r="K16" i="8"/>
  <c r="M21" i="22"/>
  <c r="M21" i="7"/>
  <c r="M21" i="10" s="1"/>
  <c r="M21" i="12" s="1"/>
  <c r="M21" i="5"/>
  <c r="M32" i="7"/>
  <c r="M32" i="10" s="1"/>
  <c r="M32" i="12" s="1"/>
  <c r="M32" i="22"/>
  <c r="U37" i="22"/>
  <c r="U37" i="7"/>
  <c r="U37" i="10" s="1"/>
  <c r="U37" i="12" s="1"/>
  <c r="U37" i="5"/>
  <c r="U39" i="22"/>
  <c r="U39" i="7"/>
  <c r="U39" i="10" s="1"/>
  <c r="U39" i="12" s="1"/>
  <c r="U39" i="5"/>
  <c r="M55" i="22"/>
  <c r="M55" i="7"/>
  <c r="M55" i="10" s="1"/>
  <c r="M55" i="12" s="1"/>
  <c r="M55" i="5"/>
  <c r="U57" i="22"/>
  <c r="U57" i="7"/>
  <c r="U57" i="10" s="1"/>
  <c r="U57" i="12" s="1"/>
  <c r="U57" i="5"/>
  <c r="U59" i="22"/>
  <c r="U59" i="7"/>
  <c r="U59" i="10" s="1"/>
  <c r="U59" i="12" s="1"/>
  <c r="U59" i="5"/>
  <c r="U61" i="22"/>
  <c r="U61" i="7"/>
  <c r="U61" i="10" s="1"/>
  <c r="U61" i="12" s="1"/>
  <c r="U61" i="5"/>
  <c r="U63" i="22"/>
  <c r="U63" i="7"/>
  <c r="U63" i="10" s="1"/>
  <c r="U63" i="12" s="1"/>
  <c r="U63" i="5"/>
  <c r="U65" i="22"/>
  <c r="U65" i="7"/>
  <c r="U65" i="10" s="1"/>
  <c r="U65" i="12" s="1"/>
  <c r="U67" i="22"/>
  <c r="U67" i="7"/>
  <c r="U67" i="10" s="1"/>
  <c r="U67" i="12" s="1"/>
  <c r="U67" i="5"/>
  <c r="U71" i="22"/>
  <c r="U71" i="7"/>
  <c r="U71" i="10" s="1"/>
  <c r="U71" i="12" s="1"/>
  <c r="U71" i="5"/>
  <c r="U73" i="22"/>
  <c r="U73" i="7"/>
  <c r="U73" i="10" s="1"/>
  <c r="U73" i="12" s="1"/>
  <c r="U73" i="5"/>
  <c r="U75" i="22"/>
  <c r="U75" i="7"/>
  <c r="U75" i="10" s="1"/>
  <c r="U75" i="12" s="1"/>
  <c r="U75" i="5"/>
  <c r="U78" i="22"/>
  <c r="U78" i="7"/>
  <c r="U78" i="10" s="1"/>
  <c r="U78" i="12" s="1"/>
  <c r="U78" i="5"/>
  <c r="U80" i="22"/>
  <c r="U80" i="7"/>
  <c r="U80" i="10" s="1"/>
  <c r="U80" i="12" s="1"/>
  <c r="U80" i="5"/>
  <c r="U82" i="22"/>
  <c r="U82" i="7"/>
  <c r="U82" i="10" s="1"/>
  <c r="U82" i="12" s="1"/>
  <c r="U82" i="5"/>
  <c r="U84" i="22"/>
  <c r="U84" i="7"/>
  <c r="U84" i="10" s="1"/>
  <c r="U84" i="12" s="1"/>
  <c r="U84" i="5"/>
  <c r="U86" i="22"/>
  <c r="U86" i="7"/>
  <c r="U86" i="10" s="1"/>
  <c r="U86" i="12" s="1"/>
  <c r="U86" i="5"/>
  <c r="U88" i="22"/>
  <c r="U88" i="7"/>
  <c r="U88" i="10" s="1"/>
  <c r="U88" i="12" s="1"/>
  <c r="U88" i="5"/>
  <c r="U90" i="22"/>
  <c r="U90" i="7"/>
  <c r="U90" i="10" s="1"/>
  <c r="U90" i="12" s="1"/>
  <c r="U90" i="5"/>
  <c r="U92" i="22"/>
  <c r="U92" i="7"/>
  <c r="U92" i="10" s="1"/>
  <c r="U92" i="12" s="1"/>
  <c r="U92" i="5"/>
  <c r="U94" i="22"/>
  <c r="U94" i="7"/>
  <c r="U94" i="10" s="1"/>
  <c r="U94" i="12" s="1"/>
  <c r="U94" i="5"/>
  <c r="U96" i="22"/>
  <c r="U96" i="7"/>
  <c r="U96" i="10" s="1"/>
  <c r="U96" i="12" s="1"/>
  <c r="U96" i="5"/>
  <c r="U98" i="22"/>
  <c r="U98" i="7"/>
  <c r="U98" i="10" s="1"/>
  <c r="U98" i="12" s="1"/>
  <c r="U98" i="5"/>
  <c r="U99" i="22"/>
  <c r="U99" i="7"/>
  <c r="U99" i="10" s="1"/>
  <c r="U99" i="12" s="1"/>
  <c r="U99" i="5"/>
  <c r="U102" i="22"/>
  <c r="U102" i="7"/>
  <c r="U102" i="10" s="1"/>
  <c r="U102" i="12" s="1"/>
  <c r="U102" i="5"/>
  <c r="U104" i="22"/>
  <c r="U104" i="7"/>
  <c r="U104" i="10" s="1"/>
  <c r="U104" i="12" s="1"/>
  <c r="U104" i="5"/>
  <c r="U106" i="22"/>
  <c r="U106" i="7"/>
  <c r="U106" i="10" s="1"/>
  <c r="U106" i="12" s="1"/>
  <c r="U106" i="5"/>
  <c r="U108" i="22"/>
  <c r="U108" i="7"/>
  <c r="U108" i="10" s="1"/>
  <c r="U108" i="12" s="1"/>
  <c r="U108" i="5"/>
  <c r="U110" i="22"/>
  <c r="U110" i="7"/>
  <c r="U110" i="10" s="1"/>
  <c r="U110" i="12" s="1"/>
  <c r="U112" i="22"/>
  <c r="U112" i="7"/>
  <c r="U112" i="10" s="1"/>
  <c r="U112" i="12" s="1"/>
  <c r="U112" i="5"/>
  <c r="U114" i="22"/>
  <c r="U114" i="7"/>
  <c r="U114" i="10" s="1"/>
  <c r="U114" i="12" s="1"/>
  <c r="U116" i="22"/>
  <c r="U116" i="7"/>
  <c r="U116" i="10" s="1"/>
  <c r="U116" i="12" s="1"/>
  <c r="U116" i="5"/>
  <c r="U118" i="22"/>
  <c r="U118" i="7"/>
  <c r="U118" i="10" s="1"/>
  <c r="U118" i="12" s="1"/>
  <c r="U120" i="22"/>
  <c r="U120" i="7"/>
  <c r="U120" i="10" s="1"/>
  <c r="U120" i="12" s="1"/>
  <c r="U123" i="22"/>
  <c r="U123" i="7"/>
  <c r="U123" i="10" s="1"/>
  <c r="U123" i="12" s="1"/>
  <c r="U126" i="22"/>
  <c r="U126" i="7"/>
  <c r="U126" i="10" s="1"/>
  <c r="U126" i="12" s="1"/>
  <c r="U126" i="5"/>
  <c r="U128" i="22"/>
  <c r="U128" i="7"/>
  <c r="U128" i="10" s="1"/>
  <c r="U128" i="12" s="1"/>
  <c r="U128" i="5"/>
  <c r="U131" i="22"/>
  <c r="U131" i="7"/>
  <c r="U131" i="10" s="1"/>
  <c r="U131" i="12" s="1"/>
  <c r="U131" i="5"/>
  <c r="U133" i="22"/>
  <c r="U133" i="7"/>
  <c r="U133" i="10" s="1"/>
  <c r="U133" i="12" s="1"/>
  <c r="U133" i="5"/>
  <c r="U135" i="22"/>
  <c r="U135" i="7"/>
  <c r="U135" i="10" s="1"/>
  <c r="U135" i="12" s="1"/>
  <c r="U135" i="5"/>
  <c r="U137" i="22"/>
  <c r="U137" i="7"/>
  <c r="U137" i="10" s="1"/>
  <c r="U137" i="12" s="1"/>
  <c r="U139" i="22"/>
  <c r="U139" i="7"/>
  <c r="U139" i="10" s="1"/>
  <c r="U139" i="12" s="1"/>
  <c r="U141" i="22"/>
  <c r="U141" i="7"/>
  <c r="U141" i="10" s="1"/>
  <c r="U141" i="12" s="1"/>
  <c r="U143" i="22"/>
  <c r="U143" i="7"/>
  <c r="U143" i="10" s="1"/>
  <c r="U143" i="12" s="1"/>
  <c r="U143" i="5"/>
  <c r="U145" i="22"/>
  <c r="U145" i="7"/>
  <c r="U145" i="10" s="1"/>
  <c r="U145" i="12" s="1"/>
  <c r="U145" i="5"/>
  <c r="U147" i="22"/>
  <c r="U147" i="7"/>
  <c r="U147" i="10" s="1"/>
  <c r="U147" i="12" s="1"/>
  <c r="U147" i="5"/>
  <c r="U148" i="22"/>
  <c r="U148" i="7"/>
  <c r="U148" i="10" s="1"/>
  <c r="U148" i="12" s="1"/>
  <c r="U148" i="5"/>
  <c r="U151" i="22"/>
  <c r="U151" i="7"/>
  <c r="U151" i="10" s="1"/>
  <c r="U151" i="12" s="1"/>
  <c r="U151" i="5"/>
  <c r="U153" i="22"/>
  <c r="U153" i="7"/>
  <c r="U153" i="10" s="1"/>
  <c r="U153" i="12" s="1"/>
  <c r="U153" i="5"/>
  <c r="U156" i="22"/>
  <c r="U156" i="7"/>
  <c r="U156" i="10" s="1"/>
  <c r="U156" i="12" s="1"/>
  <c r="U158" i="22"/>
  <c r="U158" i="7"/>
  <c r="U158" i="10" s="1"/>
  <c r="U158" i="12" s="1"/>
  <c r="U160" i="22"/>
  <c r="U160" i="7"/>
  <c r="U160" i="10" s="1"/>
  <c r="U160" i="12" s="1"/>
  <c r="U160" i="5"/>
  <c r="U162" i="22"/>
  <c r="U162" i="7"/>
  <c r="U162" i="10" s="1"/>
  <c r="U162" i="12" s="1"/>
  <c r="U164" i="22"/>
  <c r="U164" i="7"/>
  <c r="U164" i="10" s="1"/>
  <c r="U164" i="12" s="1"/>
  <c r="U164" i="5"/>
  <c r="U168" i="22"/>
  <c r="U168" i="7"/>
  <c r="U168" i="10" s="1"/>
  <c r="U168" i="12" s="1"/>
  <c r="U168" i="5"/>
  <c r="U170" i="22"/>
  <c r="U170" i="7"/>
  <c r="U170" i="10" s="1"/>
  <c r="U170" i="12" s="1"/>
  <c r="U170" i="5"/>
  <c r="U172" i="22"/>
  <c r="U172" i="7"/>
  <c r="U172" i="10" s="1"/>
  <c r="U172" i="12" s="1"/>
  <c r="U172" i="5"/>
  <c r="E174" i="22"/>
  <c r="E174" i="7"/>
  <c r="E174" i="10" s="1"/>
  <c r="E174" i="12" s="1"/>
  <c r="E174" i="6"/>
  <c r="U176" i="7"/>
  <c r="U176" i="10" s="1"/>
  <c r="U176" i="12" s="1"/>
  <c r="U176" i="5"/>
  <c r="U178" i="7"/>
  <c r="U178" i="10" s="1"/>
  <c r="U178" i="12" s="1"/>
  <c r="U178" i="5"/>
  <c r="U180" i="7"/>
  <c r="U180" i="10" s="1"/>
  <c r="U180" i="12" s="1"/>
  <c r="U180" i="5"/>
  <c r="U182" i="7"/>
  <c r="U182" i="10" s="1"/>
  <c r="U182" i="12" s="1"/>
  <c r="U182" i="5"/>
  <c r="R6" i="22"/>
  <c r="R17" i="22"/>
  <c r="R6" i="7"/>
  <c r="R6" i="10" s="1"/>
  <c r="R18" i="22"/>
  <c r="R237" i="22"/>
  <c r="R241" i="22"/>
  <c r="R238" i="22"/>
  <c r="R242" i="22"/>
  <c r="R236" i="22"/>
  <c r="R240" i="22"/>
  <c r="R234" i="22"/>
  <c r="R265" i="22"/>
  <c r="R235" i="22"/>
  <c r="R129" i="22"/>
  <c r="R6" i="5"/>
  <c r="E20" i="25" s="1"/>
  <c r="R19" i="22"/>
  <c r="R19" i="7"/>
  <c r="R19" i="10" s="1"/>
  <c r="R19" i="12" s="1"/>
  <c r="R22" i="7"/>
  <c r="R22" i="10" s="1"/>
  <c r="R22" i="12" s="1"/>
  <c r="R22" i="22"/>
  <c r="R22" i="5"/>
  <c r="R28" i="22"/>
  <c r="R28" i="7"/>
  <c r="R28" i="10" s="1"/>
  <c r="R28" i="12" s="1"/>
  <c r="R28" i="5"/>
  <c r="R31" i="22"/>
  <c r="R31" i="7"/>
  <c r="R31" i="10" s="1"/>
  <c r="R31" i="12" s="1"/>
  <c r="R31" i="5"/>
  <c r="R33" i="22"/>
  <c r="R33" i="7"/>
  <c r="R33" i="10" s="1"/>
  <c r="R33" i="12" s="1"/>
  <c r="R36" i="22"/>
  <c r="R36" i="7"/>
  <c r="R36" i="10" s="1"/>
  <c r="R36" i="12" s="1"/>
  <c r="R36" i="5"/>
  <c r="R38" i="7"/>
  <c r="R38" i="10" s="1"/>
  <c r="R38" i="12" s="1"/>
  <c r="R38" i="22"/>
  <c r="R38" i="5"/>
  <c r="R40" i="22"/>
  <c r="R40" i="7"/>
  <c r="R40" i="10" s="1"/>
  <c r="R40" i="12" s="1"/>
  <c r="R40" i="5"/>
  <c r="R42" i="7"/>
  <c r="R42" i="10" s="1"/>
  <c r="R42" i="12" s="1"/>
  <c r="R42" i="22"/>
  <c r="R44" i="22"/>
  <c r="R44" i="7"/>
  <c r="R44" i="10" s="1"/>
  <c r="R44" i="12" s="1"/>
  <c r="R44" i="5"/>
  <c r="R46" i="22"/>
  <c r="R46" i="7"/>
  <c r="R46" i="10" s="1"/>
  <c r="R46" i="12" s="1"/>
  <c r="R46" i="5"/>
  <c r="R48" i="22"/>
  <c r="R48" i="7"/>
  <c r="R48" i="10" s="1"/>
  <c r="R48" i="12" s="1"/>
  <c r="R48" i="5"/>
  <c r="R51" i="7"/>
  <c r="R51" i="10" s="1"/>
  <c r="R51" i="12" s="1"/>
  <c r="R51" i="22"/>
  <c r="R52" i="22"/>
  <c r="R52" i="7"/>
  <c r="R52" i="10" s="1"/>
  <c r="R52" i="12" s="1"/>
  <c r="R55" i="7"/>
  <c r="R55" i="10" s="1"/>
  <c r="R55" i="12" s="1"/>
  <c r="R55" i="22"/>
  <c r="R55" i="5"/>
  <c r="R57" i="22"/>
  <c r="R57" i="7"/>
  <c r="R57" i="10" s="1"/>
  <c r="R57" i="12" s="1"/>
  <c r="R57" i="5"/>
  <c r="R59" i="22"/>
  <c r="R59" i="7"/>
  <c r="R59" i="10" s="1"/>
  <c r="R59" i="12" s="1"/>
  <c r="R59" i="5"/>
  <c r="R61" i="7"/>
  <c r="R61" i="10" s="1"/>
  <c r="R61" i="12" s="1"/>
  <c r="R61" i="22"/>
  <c r="R61" i="5"/>
  <c r="R63" i="22"/>
  <c r="R63" i="7"/>
  <c r="R63" i="10" s="1"/>
  <c r="R63" i="12" s="1"/>
  <c r="R63" i="5"/>
  <c r="R65" i="22"/>
  <c r="R65" i="7"/>
  <c r="R65" i="10" s="1"/>
  <c r="R65" i="12" s="1"/>
  <c r="R67" i="7"/>
  <c r="R67" i="10" s="1"/>
  <c r="R67" i="12" s="1"/>
  <c r="R67" i="22"/>
  <c r="R67" i="5"/>
  <c r="R71" i="7"/>
  <c r="R71" i="10" s="1"/>
  <c r="R71" i="12" s="1"/>
  <c r="R71" i="22"/>
  <c r="R71" i="5"/>
  <c r="R73" i="7"/>
  <c r="R73" i="10" s="1"/>
  <c r="R73" i="12" s="1"/>
  <c r="R73" i="22"/>
  <c r="R73" i="5"/>
  <c r="R75" i="22"/>
  <c r="R75" i="7"/>
  <c r="R75" i="10" s="1"/>
  <c r="R75" i="12" s="1"/>
  <c r="R75" i="5"/>
  <c r="R78" i="7"/>
  <c r="R78" i="10" s="1"/>
  <c r="R78" i="12" s="1"/>
  <c r="R78" i="22"/>
  <c r="R78" i="5"/>
  <c r="R80" i="7"/>
  <c r="R80" i="10" s="1"/>
  <c r="R80" i="12" s="1"/>
  <c r="R80" i="22"/>
  <c r="R80" i="5"/>
  <c r="R82" i="7"/>
  <c r="R82" i="10" s="1"/>
  <c r="R82" i="12" s="1"/>
  <c r="R82" i="22"/>
  <c r="R82" i="5"/>
  <c r="R84" i="22"/>
  <c r="R84" i="7"/>
  <c r="R84" i="10" s="1"/>
  <c r="R84" i="12" s="1"/>
  <c r="R84" i="5"/>
  <c r="R86" i="7"/>
  <c r="R86" i="10" s="1"/>
  <c r="R86" i="12" s="1"/>
  <c r="R86" i="22"/>
  <c r="R86" i="5"/>
  <c r="R88" i="22"/>
  <c r="R88" i="7"/>
  <c r="R88" i="10" s="1"/>
  <c r="R88" i="12" s="1"/>
  <c r="R88" i="5"/>
  <c r="R90" i="22"/>
  <c r="R90" i="7"/>
  <c r="R90" i="10" s="1"/>
  <c r="R90" i="12" s="1"/>
  <c r="R90" i="5"/>
  <c r="R92" i="22"/>
  <c r="R92" i="7"/>
  <c r="R92" i="10" s="1"/>
  <c r="R92" i="12" s="1"/>
  <c r="R92" i="5"/>
  <c r="R94" i="7"/>
  <c r="R94" i="10" s="1"/>
  <c r="R94" i="12" s="1"/>
  <c r="R94" i="22"/>
  <c r="R94" i="5"/>
  <c r="R96" i="7"/>
  <c r="R96" i="10" s="1"/>
  <c r="R96" i="12" s="1"/>
  <c r="R96" i="22"/>
  <c r="R96" i="5"/>
  <c r="R98" i="7"/>
  <c r="R98" i="10" s="1"/>
  <c r="R98" i="12" s="1"/>
  <c r="R98" i="22"/>
  <c r="R98" i="5"/>
  <c r="R99" i="22"/>
  <c r="R99" i="7"/>
  <c r="R99" i="10" s="1"/>
  <c r="R99" i="12" s="1"/>
  <c r="R99" i="5"/>
  <c r="R102" i="7"/>
  <c r="R102" i="10" s="1"/>
  <c r="R102" i="12" s="1"/>
  <c r="R102" i="22"/>
  <c r="R102" i="5"/>
  <c r="R104" i="22"/>
  <c r="R104" i="7"/>
  <c r="R104" i="10" s="1"/>
  <c r="R104" i="12" s="1"/>
  <c r="R104" i="5"/>
  <c r="R106" i="22"/>
  <c r="R106" i="7"/>
  <c r="R106" i="10" s="1"/>
  <c r="R106" i="12" s="1"/>
  <c r="R106" i="5"/>
  <c r="R108" i="22"/>
  <c r="R108" i="7"/>
  <c r="R108" i="10" s="1"/>
  <c r="R108" i="12" s="1"/>
  <c r="R108" i="5"/>
  <c r="R110" i="7"/>
  <c r="R110" i="10" s="1"/>
  <c r="R110" i="12" s="1"/>
  <c r="R110" i="22"/>
  <c r="R112" i="22"/>
  <c r="R112" i="7"/>
  <c r="R112" i="10" s="1"/>
  <c r="R112" i="12" s="1"/>
  <c r="R112" i="5"/>
  <c r="R114" i="7"/>
  <c r="R114" i="10" s="1"/>
  <c r="R114" i="12" s="1"/>
  <c r="R114" i="22"/>
  <c r="R116" i="22"/>
  <c r="R116" i="7"/>
  <c r="R116" i="10" s="1"/>
  <c r="R116" i="12" s="1"/>
  <c r="R116" i="5"/>
  <c r="R118" i="7"/>
  <c r="R118" i="10" s="1"/>
  <c r="R118" i="12" s="1"/>
  <c r="R118" i="22"/>
  <c r="R120" i="22"/>
  <c r="R120" i="7"/>
  <c r="R120" i="10" s="1"/>
  <c r="R120" i="12" s="1"/>
  <c r="R123" i="7"/>
  <c r="R123" i="10" s="1"/>
  <c r="R123" i="12" s="1"/>
  <c r="R123" i="22"/>
  <c r="R126" i="22"/>
  <c r="R126" i="7"/>
  <c r="R126" i="10" s="1"/>
  <c r="R126" i="12" s="1"/>
  <c r="R126" i="5"/>
  <c r="R128" i="7"/>
  <c r="R128" i="10" s="1"/>
  <c r="R128" i="12" s="1"/>
  <c r="R128" i="22"/>
  <c r="R128" i="5"/>
  <c r="R131" i="22"/>
  <c r="R131" i="7"/>
  <c r="R131" i="10" s="1"/>
  <c r="R131" i="12" s="1"/>
  <c r="R131" i="5"/>
  <c r="R133" i="22"/>
  <c r="R133" i="7"/>
  <c r="R133" i="10" s="1"/>
  <c r="R133" i="12" s="1"/>
  <c r="R133" i="5"/>
  <c r="R135" i="22"/>
  <c r="R135" i="7"/>
  <c r="R135" i="10" s="1"/>
  <c r="R135" i="12" s="1"/>
  <c r="R135" i="5"/>
  <c r="R137" i="7"/>
  <c r="R137" i="10" s="1"/>
  <c r="R137" i="12" s="1"/>
  <c r="R137" i="22"/>
  <c r="R139" i="22"/>
  <c r="R139" i="7"/>
  <c r="R139" i="10" s="1"/>
  <c r="R139" i="12" s="1"/>
  <c r="R141" i="7"/>
  <c r="R141" i="10" s="1"/>
  <c r="R141" i="12" s="1"/>
  <c r="R141" i="22"/>
  <c r="R143" i="22"/>
  <c r="R143" i="7"/>
  <c r="R143" i="10" s="1"/>
  <c r="R143" i="12" s="1"/>
  <c r="R143" i="5"/>
  <c r="R145" i="7"/>
  <c r="R145" i="10" s="1"/>
  <c r="R145" i="12" s="1"/>
  <c r="R145" i="22"/>
  <c r="R145" i="5"/>
  <c r="R147" i="22"/>
  <c r="R147" i="7"/>
  <c r="R147" i="10" s="1"/>
  <c r="R147" i="12" s="1"/>
  <c r="R147" i="5"/>
  <c r="R148" i="22"/>
  <c r="R148" i="7"/>
  <c r="R148" i="10" s="1"/>
  <c r="R148" i="12" s="1"/>
  <c r="R148" i="5"/>
  <c r="R151" i="22"/>
  <c r="R151" i="7"/>
  <c r="R151" i="10" s="1"/>
  <c r="R151" i="12" s="1"/>
  <c r="R151" i="5"/>
  <c r="R153" i="7"/>
  <c r="R153" i="10" s="1"/>
  <c r="R153" i="12" s="1"/>
  <c r="R153" i="22"/>
  <c r="R153" i="5"/>
  <c r="J16" i="22"/>
  <c r="J16" i="7"/>
  <c r="J16" i="10" s="1"/>
  <c r="J16" i="12" s="1"/>
  <c r="J16" i="6"/>
  <c r="J16" i="23" s="1"/>
  <c r="R156" i="7"/>
  <c r="R156" i="10" s="1"/>
  <c r="R156" i="12" s="1"/>
  <c r="R156" i="22"/>
  <c r="R158" i="7"/>
  <c r="R158" i="10" s="1"/>
  <c r="R158" i="12" s="1"/>
  <c r="R158" i="22"/>
  <c r="R160" i="7"/>
  <c r="R160" i="10" s="1"/>
  <c r="R160" i="12" s="1"/>
  <c r="R160" i="22"/>
  <c r="R160" i="5"/>
  <c r="R162" i="22"/>
  <c r="R162" i="7"/>
  <c r="R162" i="10" s="1"/>
  <c r="R162" i="12" s="1"/>
  <c r="R164" i="22"/>
  <c r="R164" i="7"/>
  <c r="R164" i="10" s="1"/>
  <c r="R164" i="12" s="1"/>
  <c r="R164" i="5"/>
  <c r="R168" i="22"/>
  <c r="R168" i="7"/>
  <c r="R168" i="10" s="1"/>
  <c r="R168" i="12" s="1"/>
  <c r="R168" i="5"/>
  <c r="R170" i="22"/>
  <c r="R170" i="7"/>
  <c r="R170" i="10" s="1"/>
  <c r="R170" i="12" s="1"/>
  <c r="R170" i="5"/>
  <c r="R172" i="22"/>
  <c r="R172" i="7"/>
  <c r="R172" i="10" s="1"/>
  <c r="R172" i="12" s="1"/>
  <c r="R172" i="5"/>
  <c r="J174" i="22"/>
  <c r="J174" i="7"/>
  <c r="J174" i="10" s="1"/>
  <c r="J174" i="12" s="1"/>
  <c r="J174" i="6"/>
  <c r="J174" i="23" s="1"/>
  <c r="R176" i="7"/>
  <c r="R176" i="10" s="1"/>
  <c r="R176" i="12" s="1"/>
  <c r="R176" i="22"/>
  <c r="R176" i="5"/>
  <c r="R178" i="7"/>
  <c r="R178" i="10" s="1"/>
  <c r="R178" i="12" s="1"/>
  <c r="R178" i="22"/>
  <c r="R178" i="5"/>
  <c r="R180" i="22"/>
  <c r="R180" i="7"/>
  <c r="R180" i="10" s="1"/>
  <c r="R180" i="12" s="1"/>
  <c r="R180" i="5"/>
  <c r="R182" i="7"/>
  <c r="R182" i="10" s="1"/>
  <c r="R182" i="12" s="1"/>
  <c r="R182" i="22"/>
  <c r="R182" i="5"/>
  <c r="W17" i="22"/>
  <c r="W18" i="22"/>
  <c r="W6" i="22"/>
  <c r="W6" i="7"/>
  <c r="W6" i="10" s="1"/>
  <c r="W240" i="22"/>
  <c r="W237" i="22"/>
  <c r="W235" i="22"/>
  <c r="W238" i="22"/>
  <c r="W265" i="22"/>
  <c r="W242" i="22"/>
  <c r="W234" i="22"/>
  <c r="W241" i="22"/>
  <c r="W236" i="22"/>
  <c r="W129" i="22"/>
  <c r="W6" i="5"/>
  <c r="E25" i="25" s="1"/>
  <c r="W7" i="22"/>
  <c r="W7" i="7"/>
  <c r="W7" i="10" s="1"/>
  <c r="W7" i="12" s="1"/>
  <c r="W7" i="5"/>
  <c r="W19" i="22"/>
  <c r="W19" i="7"/>
  <c r="W19" i="10" s="1"/>
  <c r="W19" i="12" s="1"/>
  <c r="W21" i="7"/>
  <c r="W21" i="10" s="1"/>
  <c r="W21" i="12" s="1"/>
  <c r="W23" i="22"/>
  <c r="W25" i="22"/>
  <c r="W25" i="7"/>
  <c r="W25" i="10" s="1"/>
  <c r="W25" i="12" s="1"/>
  <c r="W25" i="5"/>
  <c r="O32" i="22"/>
  <c r="O32" i="7"/>
  <c r="O32" i="10" s="1"/>
  <c r="O32" i="12" s="1"/>
  <c r="W37" i="22"/>
  <c r="W39" i="22"/>
  <c r="W41" i="7"/>
  <c r="W41" i="10" s="1"/>
  <c r="W41" i="12" s="1"/>
  <c r="W43" i="7"/>
  <c r="W43" i="10" s="1"/>
  <c r="W43" i="12" s="1"/>
  <c r="W45" i="22"/>
  <c r="W47" i="7"/>
  <c r="W47" i="10" s="1"/>
  <c r="W47" i="12" s="1"/>
  <c r="W51" i="22"/>
  <c r="W54" i="22"/>
  <c r="W56" i="7"/>
  <c r="W56" i="10" s="1"/>
  <c r="W56" i="12" s="1"/>
  <c r="W58" i="22"/>
  <c r="W60" i="7"/>
  <c r="W60" i="10" s="1"/>
  <c r="W60" i="12" s="1"/>
  <c r="W60" i="22"/>
  <c r="W61" i="22"/>
  <c r="W61" i="7"/>
  <c r="W61" i="10" s="1"/>
  <c r="W61" i="12" s="1"/>
  <c r="W61" i="5"/>
  <c r="W62" i="7"/>
  <c r="W62" i="10" s="1"/>
  <c r="W62" i="12" s="1"/>
  <c r="W62" i="22"/>
  <c r="W62" i="5"/>
  <c r="W63" i="22"/>
  <c r="W63" i="7"/>
  <c r="W63" i="10" s="1"/>
  <c r="W63" i="12" s="1"/>
  <c r="W63" i="5"/>
  <c r="W64" i="22"/>
  <c r="W64" i="7"/>
  <c r="W64" i="10" s="1"/>
  <c r="W64" i="12" s="1"/>
  <c r="W64" i="5"/>
  <c r="W65" i="7"/>
  <c r="W65" i="10" s="1"/>
  <c r="W65" i="12" s="1"/>
  <c r="W65" i="22"/>
  <c r="W66" i="7"/>
  <c r="W66" i="10" s="1"/>
  <c r="W66" i="12" s="1"/>
  <c r="W66" i="22"/>
  <c r="W66" i="5"/>
  <c r="W67" i="22"/>
  <c r="W67" i="7"/>
  <c r="W67" i="10" s="1"/>
  <c r="W67" i="12" s="1"/>
  <c r="W67" i="5"/>
  <c r="W68" i="7"/>
  <c r="W68" i="10" s="1"/>
  <c r="W68" i="12" s="1"/>
  <c r="W68" i="22"/>
  <c r="W68" i="5"/>
  <c r="W69" i="22"/>
  <c r="W69" i="7"/>
  <c r="W69" i="10" s="1"/>
  <c r="W69" i="12" s="1"/>
  <c r="W70" i="22"/>
  <c r="W70" i="7"/>
  <c r="W70" i="10" s="1"/>
  <c r="W70" i="12" s="1"/>
  <c r="W70" i="5"/>
  <c r="W71" i="22"/>
  <c r="W71" i="7"/>
  <c r="W71" i="10" s="1"/>
  <c r="W71" i="12" s="1"/>
  <c r="W71" i="5"/>
  <c r="W72" i="22"/>
  <c r="W72" i="7"/>
  <c r="W72" i="10" s="1"/>
  <c r="W72" i="12" s="1"/>
  <c r="W72" i="5"/>
  <c r="W73" i="22"/>
  <c r="W73" i="7"/>
  <c r="W73" i="10" s="1"/>
  <c r="W73" i="12" s="1"/>
  <c r="W73" i="5"/>
  <c r="W74" i="22"/>
  <c r="W74" i="7"/>
  <c r="W74" i="10" s="1"/>
  <c r="W74" i="12" s="1"/>
  <c r="W74" i="5"/>
  <c r="W75" i="22"/>
  <c r="W75" i="7"/>
  <c r="W75" i="10" s="1"/>
  <c r="W75" i="12" s="1"/>
  <c r="W75" i="5"/>
  <c r="W76" i="22"/>
  <c r="W76" i="7"/>
  <c r="W76" i="10" s="1"/>
  <c r="W76" i="12" s="1"/>
  <c r="W76" i="5"/>
  <c r="W77" i="22"/>
  <c r="W77" i="7"/>
  <c r="W77" i="10" s="1"/>
  <c r="W77" i="12" s="1"/>
  <c r="W77" i="5"/>
  <c r="W78" i="7"/>
  <c r="W78" i="10" s="1"/>
  <c r="W78" i="12" s="1"/>
  <c r="W78" i="22"/>
  <c r="W78" i="5"/>
  <c r="W79" i="22"/>
  <c r="W79" i="7"/>
  <c r="W79" i="10" s="1"/>
  <c r="W79" i="12" s="1"/>
  <c r="W79" i="5"/>
  <c r="W80" i="7"/>
  <c r="W80" i="10" s="1"/>
  <c r="W80" i="12" s="1"/>
  <c r="W80" i="22"/>
  <c r="W80" i="5"/>
  <c r="W81" i="7"/>
  <c r="W81" i="10" s="1"/>
  <c r="W81" i="12" s="1"/>
  <c r="W81" i="22"/>
  <c r="W81" i="5"/>
  <c r="W82" i="22"/>
  <c r="W82" i="7"/>
  <c r="W82" i="10" s="1"/>
  <c r="W82" i="12" s="1"/>
  <c r="W82" i="5"/>
  <c r="W83" i="22"/>
  <c r="W83" i="7"/>
  <c r="W83" i="10" s="1"/>
  <c r="W83" i="12" s="1"/>
  <c r="W83" i="5"/>
  <c r="W84" i="7"/>
  <c r="W84" i="10" s="1"/>
  <c r="W84" i="12" s="1"/>
  <c r="W84" i="22"/>
  <c r="W84" i="5"/>
  <c r="W85" i="22"/>
  <c r="W85" i="7"/>
  <c r="W85" i="10" s="1"/>
  <c r="W85" i="12" s="1"/>
  <c r="W85" i="5"/>
  <c r="W86" i="7"/>
  <c r="W86" i="10" s="1"/>
  <c r="W86" i="12" s="1"/>
  <c r="W86" i="22"/>
  <c r="W86" i="5"/>
  <c r="W87" i="22"/>
  <c r="W87" i="7"/>
  <c r="W87" i="10" s="1"/>
  <c r="W87" i="12" s="1"/>
  <c r="W88" i="7"/>
  <c r="W88" i="10" s="1"/>
  <c r="W88" i="12" s="1"/>
  <c r="W88" i="22"/>
  <c r="W88" i="5"/>
  <c r="W89" i="7"/>
  <c r="W89" i="10" s="1"/>
  <c r="W89" i="12" s="1"/>
  <c r="W89" i="22"/>
  <c r="W89" i="5"/>
  <c r="W90" i="22"/>
  <c r="W90" i="7"/>
  <c r="W90" i="10" s="1"/>
  <c r="W90" i="12" s="1"/>
  <c r="W90" i="5"/>
  <c r="W91" i="7"/>
  <c r="W91" i="10" s="1"/>
  <c r="W91" i="12" s="1"/>
  <c r="W92" i="7"/>
  <c r="W92" i="10" s="1"/>
  <c r="W92" i="12" s="1"/>
  <c r="W92" i="22"/>
  <c r="W92" i="5"/>
  <c r="W93" i="22"/>
  <c r="W93" i="7"/>
  <c r="W93" i="10" s="1"/>
  <c r="W93" i="12" s="1"/>
  <c r="W93" i="5"/>
  <c r="W94" i="7"/>
  <c r="W94" i="10" s="1"/>
  <c r="W94" i="12" s="1"/>
  <c r="W94" i="22"/>
  <c r="W94" i="5"/>
  <c r="W95" i="22"/>
  <c r="W95" i="7"/>
  <c r="W95" i="10" s="1"/>
  <c r="W95" i="12" s="1"/>
  <c r="W95" i="5"/>
  <c r="W96" i="7"/>
  <c r="W96" i="10" s="1"/>
  <c r="W96" i="12" s="1"/>
  <c r="W96" i="22"/>
  <c r="W96" i="5"/>
  <c r="W98" i="22"/>
  <c r="W98" i="7"/>
  <c r="W98" i="10" s="1"/>
  <c r="W98" i="12" s="1"/>
  <c r="W98" i="5"/>
  <c r="W99" i="22"/>
  <c r="W99" i="7"/>
  <c r="W99" i="10" s="1"/>
  <c r="W99" i="12" s="1"/>
  <c r="W99" i="5"/>
  <c r="W101" i="22"/>
  <c r="W101" i="7"/>
  <c r="W101" i="10" s="1"/>
  <c r="W101" i="12" s="1"/>
  <c r="W101" i="5"/>
  <c r="W102" i="7"/>
  <c r="W102" i="10" s="1"/>
  <c r="W102" i="12" s="1"/>
  <c r="W102" i="22"/>
  <c r="W102" i="5"/>
  <c r="W103" i="22"/>
  <c r="W103" i="7"/>
  <c r="W103" i="10" s="1"/>
  <c r="W103" i="12" s="1"/>
  <c r="W103" i="5"/>
  <c r="W104" i="7"/>
  <c r="W104" i="10" s="1"/>
  <c r="W104" i="12" s="1"/>
  <c r="W104" i="22"/>
  <c r="W104" i="5"/>
  <c r="W105" i="22"/>
  <c r="W105" i="7"/>
  <c r="W105" i="10" s="1"/>
  <c r="W105" i="12" s="1"/>
  <c r="W105" i="5"/>
  <c r="W106" i="7"/>
  <c r="W106" i="10" s="1"/>
  <c r="W106" i="12" s="1"/>
  <c r="W106" i="22"/>
  <c r="W106" i="5"/>
  <c r="W107" i="7"/>
  <c r="W107" i="10" s="1"/>
  <c r="W107" i="12" s="1"/>
  <c r="W107" i="22"/>
  <c r="W108" i="22"/>
  <c r="W108" i="7"/>
  <c r="W108" i="10" s="1"/>
  <c r="W108" i="12" s="1"/>
  <c r="W108" i="5"/>
  <c r="W109" i="22"/>
  <c r="W109" i="7"/>
  <c r="W109" i="10" s="1"/>
  <c r="W109" i="12" s="1"/>
  <c r="W111" i="22"/>
  <c r="W111" i="7"/>
  <c r="W111" i="10" s="1"/>
  <c r="W111" i="12" s="1"/>
  <c r="W111" i="5"/>
  <c r="W112" i="7"/>
  <c r="W112" i="10" s="1"/>
  <c r="W112" i="12" s="1"/>
  <c r="W112" i="22"/>
  <c r="W112" i="5"/>
  <c r="W113" i="22"/>
  <c r="W113" i="7"/>
  <c r="W113" i="10" s="1"/>
  <c r="W113" i="12" s="1"/>
  <c r="W114" i="7"/>
  <c r="W114" i="10" s="1"/>
  <c r="W114" i="12" s="1"/>
  <c r="W114" i="22"/>
  <c r="W115" i="22"/>
  <c r="W116" i="22"/>
  <c r="W116" i="7"/>
  <c r="W116" i="10" s="1"/>
  <c r="W116" i="12" s="1"/>
  <c r="W116" i="5"/>
  <c r="W117" i="22"/>
  <c r="W117" i="7"/>
  <c r="W117" i="10" s="1"/>
  <c r="W117" i="12" s="1"/>
  <c r="W117" i="5"/>
  <c r="W118" i="7"/>
  <c r="W118" i="10" s="1"/>
  <c r="W118" i="12" s="1"/>
  <c r="W118" i="22"/>
  <c r="W119" i="22"/>
  <c r="W119" i="7"/>
  <c r="W119" i="10" s="1"/>
  <c r="W119" i="12" s="1"/>
  <c r="W120" i="7"/>
  <c r="W120" i="10" s="1"/>
  <c r="W120" i="12" s="1"/>
  <c r="W120" i="22"/>
  <c r="W121" i="22"/>
  <c r="W121" i="7"/>
  <c r="W121" i="10" s="1"/>
  <c r="W121" i="12" s="1"/>
  <c r="W122" i="22"/>
  <c r="W122" i="7"/>
  <c r="W122" i="10" s="1"/>
  <c r="W122" i="12" s="1"/>
  <c r="W124" i="22"/>
  <c r="W124" i="7"/>
  <c r="W124" i="10" s="1"/>
  <c r="W124" i="12" s="1"/>
  <c r="W126" i="22"/>
  <c r="W126" i="7"/>
  <c r="W126" i="10" s="1"/>
  <c r="W126" i="12" s="1"/>
  <c r="W126" i="5"/>
  <c r="W127" i="22"/>
  <c r="W127" i="7"/>
  <c r="W127" i="10" s="1"/>
  <c r="W127" i="12" s="1"/>
  <c r="W127" i="5"/>
  <c r="W128" i="22"/>
  <c r="W128" i="7"/>
  <c r="W128" i="10" s="1"/>
  <c r="W128" i="12" s="1"/>
  <c r="W128" i="5"/>
  <c r="W131" i="7"/>
  <c r="W131" i="10" s="1"/>
  <c r="W131" i="12" s="1"/>
  <c r="W131" i="22"/>
  <c r="W131" i="5"/>
  <c r="W132" i="22"/>
  <c r="W132" i="7"/>
  <c r="W132" i="10" s="1"/>
  <c r="W132" i="12" s="1"/>
  <c r="W132" i="5"/>
  <c r="W133" i="7"/>
  <c r="W133" i="10" s="1"/>
  <c r="W133" i="12" s="1"/>
  <c r="W133" i="22"/>
  <c r="W133" i="5"/>
  <c r="W134" i="7"/>
  <c r="W134" i="10" s="1"/>
  <c r="W134" i="12" s="1"/>
  <c r="W134" i="22"/>
  <c r="W135" i="22"/>
  <c r="W135" i="7"/>
  <c r="W135" i="10" s="1"/>
  <c r="W135" i="12" s="1"/>
  <c r="W135" i="5"/>
  <c r="W136" i="22"/>
  <c r="W136" i="7"/>
  <c r="W136" i="10" s="1"/>
  <c r="W136" i="12" s="1"/>
  <c r="W136" i="5"/>
  <c r="W137" i="7"/>
  <c r="W137" i="10" s="1"/>
  <c r="W137" i="12" s="1"/>
  <c r="W138" i="22"/>
  <c r="W138" i="7"/>
  <c r="W138" i="10" s="1"/>
  <c r="W138" i="12" s="1"/>
  <c r="W139" i="7"/>
  <c r="W139" i="10" s="1"/>
  <c r="W139" i="12" s="1"/>
  <c r="W139" i="22"/>
  <c r="W140" i="22"/>
  <c r="W140" i="7"/>
  <c r="W140" i="10" s="1"/>
  <c r="W140" i="12" s="1"/>
  <c r="W140" i="5"/>
  <c r="W141" i="7"/>
  <c r="W141" i="10" s="1"/>
  <c r="W141" i="12" s="1"/>
  <c r="W141" i="22"/>
  <c r="W142" i="22"/>
  <c r="W142" i="7"/>
  <c r="W142" i="10" s="1"/>
  <c r="W142" i="12" s="1"/>
  <c r="W142" i="5"/>
  <c r="W143" i="22"/>
  <c r="W143" i="7"/>
  <c r="W143" i="10" s="1"/>
  <c r="W143" i="12" s="1"/>
  <c r="W143" i="5"/>
  <c r="W144" i="22"/>
  <c r="W144" i="7"/>
  <c r="W144" i="10" s="1"/>
  <c r="W144" i="12" s="1"/>
  <c r="W144" i="5"/>
  <c r="W145" i="7"/>
  <c r="W145" i="10" s="1"/>
  <c r="W145" i="12" s="1"/>
  <c r="W145" i="22"/>
  <c r="W145" i="5"/>
  <c r="W146" i="22"/>
  <c r="W146" i="7"/>
  <c r="W146" i="10" s="1"/>
  <c r="W146" i="12" s="1"/>
  <c r="W146" i="5"/>
  <c r="W147" i="7"/>
  <c r="W147" i="10" s="1"/>
  <c r="W147" i="12" s="1"/>
  <c r="W147" i="22"/>
  <c r="W147" i="5"/>
  <c r="W148" i="22"/>
  <c r="W148" i="7"/>
  <c r="W148" i="10" s="1"/>
  <c r="W148" i="12" s="1"/>
  <c r="W148" i="5"/>
  <c r="W149" i="22"/>
  <c r="W149" i="7"/>
  <c r="W149" i="10" s="1"/>
  <c r="W149" i="12" s="1"/>
  <c r="W149" i="5"/>
  <c r="W151" i="22"/>
  <c r="W151" i="7"/>
  <c r="W151" i="10" s="1"/>
  <c r="W151" i="12" s="1"/>
  <c r="W151" i="5"/>
  <c r="W152" i="22"/>
  <c r="W152" i="7"/>
  <c r="W152" i="10" s="1"/>
  <c r="W152" i="12" s="1"/>
  <c r="W152" i="5"/>
  <c r="W153" i="22"/>
  <c r="W153" i="7"/>
  <c r="W153" i="10" s="1"/>
  <c r="W153" i="12" s="1"/>
  <c r="W153" i="5"/>
  <c r="W154" i="22"/>
  <c r="W154" i="7"/>
  <c r="W154" i="10" s="1"/>
  <c r="W154" i="12" s="1"/>
  <c r="W154" i="5"/>
  <c r="O158" i="22"/>
  <c r="O158" i="7"/>
  <c r="O158" i="10" s="1"/>
  <c r="O158" i="12" s="1"/>
  <c r="O165" i="22"/>
  <c r="O165" i="7"/>
  <c r="O165" i="10" s="1"/>
  <c r="O165" i="12" s="1"/>
  <c r="O165" i="5"/>
  <c r="N165" i="24" s="1"/>
  <c r="O167" i="7"/>
  <c r="O167" i="10" s="1"/>
  <c r="O167" i="12" s="1"/>
  <c r="O167" i="22"/>
  <c r="O167" i="5"/>
  <c r="N167" i="24" s="1"/>
  <c r="O169" i="22"/>
  <c r="O169" i="7"/>
  <c r="O169" i="10" s="1"/>
  <c r="O169" i="12" s="1"/>
  <c r="O170" i="22"/>
  <c r="O170" i="7"/>
  <c r="O170" i="10" s="1"/>
  <c r="O170" i="12" s="1"/>
  <c r="O170" i="5"/>
  <c r="N170" i="24" s="1"/>
  <c r="O171" i="22"/>
  <c r="O171" i="7"/>
  <c r="O171" i="10" s="1"/>
  <c r="O171" i="12" s="1"/>
  <c r="O171" i="5"/>
  <c r="N171" i="24" s="1"/>
  <c r="O176" i="22"/>
  <c r="O176" i="7"/>
  <c r="O176" i="10" s="1"/>
  <c r="O176" i="12" s="1"/>
  <c r="O176" i="5"/>
  <c r="N176" i="24" s="1"/>
  <c r="O180" i="7"/>
  <c r="O180" i="10" s="1"/>
  <c r="O180" i="12" s="1"/>
  <c r="O180" i="22"/>
  <c r="O180" i="5"/>
  <c r="N180" i="24" s="1"/>
  <c r="X18" i="22"/>
  <c r="X6" i="22"/>
  <c r="X6" i="7"/>
  <c r="X6" i="10" s="1"/>
  <c r="X17" i="22"/>
  <c r="X238" i="22"/>
  <c r="X236" i="22"/>
  <c r="X235" i="22"/>
  <c r="X265" i="22"/>
  <c r="X242" i="22"/>
  <c r="X237" i="22"/>
  <c r="X240" i="22"/>
  <c r="X234" i="22"/>
  <c r="X241" i="22"/>
  <c r="X129" i="22"/>
  <c r="X6" i="5"/>
  <c r="E26" i="25" s="1"/>
  <c r="L26" i="25" s="1"/>
  <c r="X7" i="22"/>
  <c r="X7" i="7"/>
  <c r="X7" i="10" s="1"/>
  <c r="X7" i="12" s="1"/>
  <c r="X7" i="5"/>
  <c r="X21" i="22"/>
  <c r="X21" i="7"/>
  <c r="X21" i="10" s="1"/>
  <c r="X21" i="12" s="1"/>
  <c r="X21" i="5"/>
  <c r="X22" i="22"/>
  <c r="X22" i="7"/>
  <c r="X22" i="10" s="1"/>
  <c r="X22" i="12" s="1"/>
  <c r="X22" i="5"/>
  <c r="X23" i="22"/>
  <c r="X23" i="7"/>
  <c r="X23" i="10" s="1"/>
  <c r="X23" i="12" s="1"/>
  <c r="X23" i="5"/>
  <c r="X24" i="7"/>
  <c r="X24" i="10" s="1"/>
  <c r="X24" i="12" s="1"/>
  <c r="X24" i="22"/>
  <c r="X25" i="7"/>
  <c r="X25" i="10" s="1"/>
  <c r="X25" i="12" s="1"/>
  <c r="X25" i="22"/>
  <c r="X25" i="5"/>
  <c r="X26" i="22"/>
  <c r="X26" i="7"/>
  <c r="X26" i="10" s="1"/>
  <c r="X26" i="12" s="1"/>
  <c r="X27" i="22"/>
  <c r="X27" i="7"/>
  <c r="X27" i="10" s="1"/>
  <c r="X27" i="12" s="1"/>
  <c r="X27" i="5"/>
  <c r="X28" i="22"/>
  <c r="X28" i="7"/>
  <c r="X28" i="10" s="1"/>
  <c r="X28" i="12" s="1"/>
  <c r="X28" i="5"/>
  <c r="X29" i="22"/>
  <c r="H10" i="22"/>
  <c r="H10" i="7"/>
  <c r="H10" i="10" s="1"/>
  <c r="H10" i="12" s="1"/>
  <c r="H10" i="6"/>
  <c r="H10" i="23" s="1"/>
  <c r="X30" i="7"/>
  <c r="X30" i="10" s="1"/>
  <c r="X30" i="12" s="1"/>
  <c r="X30" i="22"/>
  <c r="X31" i="22"/>
  <c r="X31" i="7"/>
  <c r="X31" i="10" s="1"/>
  <c r="X31" i="12" s="1"/>
  <c r="X31" i="5"/>
  <c r="X32" i="7"/>
  <c r="X32" i="10" s="1"/>
  <c r="X32" i="12" s="1"/>
  <c r="X32" i="22"/>
  <c r="X33" i="22"/>
  <c r="X33" i="7"/>
  <c r="X33" i="10" s="1"/>
  <c r="X33" i="12" s="1"/>
  <c r="X35" i="22"/>
  <c r="X35" i="7"/>
  <c r="X35" i="10" s="1"/>
  <c r="X35" i="12" s="1"/>
  <c r="X36" i="22"/>
  <c r="X36" i="7"/>
  <c r="X36" i="10" s="1"/>
  <c r="X36" i="12" s="1"/>
  <c r="X36" i="5"/>
  <c r="X37" i="22"/>
  <c r="X37" i="7"/>
  <c r="X37" i="10" s="1"/>
  <c r="X37" i="12" s="1"/>
  <c r="X37" i="5"/>
  <c r="X38" i="22"/>
  <c r="X38" i="7"/>
  <c r="X38" i="10" s="1"/>
  <c r="X38" i="12" s="1"/>
  <c r="X38" i="5"/>
  <c r="X39" i="7"/>
  <c r="X39" i="10" s="1"/>
  <c r="X39" i="12" s="1"/>
  <c r="X39" i="22"/>
  <c r="X39" i="5"/>
  <c r="X40" i="7"/>
  <c r="X40" i="10" s="1"/>
  <c r="X40" i="12" s="1"/>
  <c r="X40" i="22"/>
  <c r="X40" i="5"/>
  <c r="X41" i="7"/>
  <c r="X41" i="10" s="1"/>
  <c r="X41" i="12" s="1"/>
  <c r="X41" i="22"/>
  <c r="X41" i="5"/>
  <c r="X42" i="22"/>
  <c r="X42" i="7"/>
  <c r="X42" i="10" s="1"/>
  <c r="X42" i="12" s="1"/>
  <c r="X43" i="22"/>
  <c r="X43" i="7"/>
  <c r="X43" i="10" s="1"/>
  <c r="X43" i="12" s="1"/>
  <c r="X43" i="5"/>
  <c r="X44" i="22"/>
  <c r="X44" i="7"/>
  <c r="X44" i="10" s="1"/>
  <c r="X44" i="12" s="1"/>
  <c r="X44" i="5"/>
  <c r="X45" i="22"/>
  <c r="X45" i="7"/>
  <c r="X45" i="10" s="1"/>
  <c r="X45" i="12" s="1"/>
  <c r="X45" i="5"/>
  <c r="X46" i="22"/>
  <c r="X46" i="7"/>
  <c r="X46" i="10" s="1"/>
  <c r="X46" i="12" s="1"/>
  <c r="X46" i="5"/>
  <c r="X47" i="22"/>
  <c r="X47" i="7"/>
  <c r="X47" i="10" s="1"/>
  <c r="X47" i="12" s="1"/>
  <c r="X47" i="5"/>
  <c r="X48" i="22"/>
  <c r="X48" i="7"/>
  <c r="X48" i="10" s="1"/>
  <c r="X48" i="12" s="1"/>
  <c r="X48" i="5"/>
  <c r="T49" i="22"/>
  <c r="T49" i="7"/>
  <c r="T49" i="10" s="1"/>
  <c r="T49" i="12" s="1"/>
  <c r="P55" i="22"/>
  <c r="P55" i="7"/>
  <c r="P55" i="10" s="1"/>
  <c r="P55" i="12" s="1"/>
  <c r="P55" i="5"/>
  <c r="P63" i="22"/>
  <c r="P63" i="7"/>
  <c r="P63" i="10" s="1"/>
  <c r="P63" i="12" s="1"/>
  <c r="P63" i="5"/>
  <c r="X69" i="22"/>
  <c r="X69" i="7"/>
  <c r="X69" i="10" s="1"/>
  <c r="X69" i="12" s="1"/>
  <c r="X70" i="7"/>
  <c r="X70" i="10" s="1"/>
  <c r="X70" i="12" s="1"/>
  <c r="X70" i="5"/>
  <c r="X72" i="22"/>
  <c r="X73" i="5"/>
  <c r="X74" i="7"/>
  <c r="X74" i="10" s="1"/>
  <c r="X74" i="12" s="1"/>
  <c r="X74" i="5"/>
  <c r="X76" i="22"/>
  <c r="X78" i="7"/>
  <c r="X78" i="10" s="1"/>
  <c r="X78" i="12" s="1"/>
  <c r="X78" i="5"/>
  <c r="X80" i="22"/>
  <c r="X82" i="7"/>
  <c r="X82" i="10" s="1"/>
  <c r="X82" i="12" s="1"/>
  <c r="X82" i="5"/>
  <c r="X84" i="22"/>
  <c r="X86" i="7"/>
  <c r="X86" i="10" s="1"/>
  <c r="X86" i="12" s="1"/>
  <c r="X86" i="5"/>
  <c r="X88" i="7"/>
  <c r="X88" i="10" s="1"/>
  <c r="X88" i="12" s="1"/>
  <c r="X88" i="5"/>
  <c r="X90" i="22"/>
  <c r="X91" i="22"/>
  <c r="X91" i="7"/>
  <c r="X91" i="10" s="1"/>
  <c r="X91" i="12" s="1"/>
  <c r="X92" i="22"/>
  <c r="X92" i="7"/>
  <c r="X92" i="10" s="1"/>
  <c r="X92" i="12" s="1"/>
  <c r="X92" i="5"/>
  <c r="X93" i="22"/>
  <c r="X93" i="7"/>
  <c r="X93" i="10" s="1"/>
  <c r="X93" i="12" s="1"/>
  <c r="X93" i="5"/>
  <c r="X94" i="22"/>
  <c r="X94" i="7"/>
  <c r="X94" i="10" s="1"/>
  <c r="X94" i="12" s="1"/>
  <c r="X94" i="5"/>
  <c r="X95" i="22"/>
  <c r="X95" i="7"/>
  <c r="X95" i="10" s="1"/>
  <c r="X95" i="12" s="1"/>
  <c r="X95" i="5"/>
  <c r="X96" i="22"/>
  <c r="X96" i="7"/>
  <c r="X96" i="10" s="1"/>
  <c r="X96" i="12" s="1"/>
  <c r="X96" i="5"/>
  <c r="X98" i="22"/>
  <c r="X98" i="7"/>
  <c r="X98" i="10" s="1"/>
  <c r="X98" i="12" s="1"/>
  <c r="X98" i="5"/>
  <c r="X99" i="22"/>
  <c r="X99" i="7"/>
  <c r="X99" i="10" s="1"/>
  <c r="X99" i="12" s="1"/>
  <c r="X99" i="5"/>
  <c r="X101" i="22"/>
  <c r="X101" i="7"/>
  <c r="X101" i="10" s="1"/>
  <c r="X101" i="12" s="1"/>
  <c r="X101" i="5"/>
  <c r="X102" i="22"/>
  <c r="X102" i="7"/>
  <c r="X102" i="10" s="1"/>
  <c r="X102" i="12" s="1"/>
  <c r="X102" i="5"/>
  <c r="X103" i="22"/>
  <c r="X103" i="7"/>
  <c r="X103" i="10" s="1"/>
  <c r="X103" i="12" s="1"/>
  <c r="X103" i="5"/>
  <c r="X104" i="22"/>
  <c r="X104" i="7"/>
  <c r="X104" i="10" s="1"/>
  <c r="X104" i="12" s="1"/>
  <c r="X104" i="5"/>
  <c r="X105" i="22"/>
  <c r="X105" i="7"/>
  <c r="X105" i="10" s="1"/>
  <c r="X105" i="12" s="1"/>
  <c r="X105" i="5"/>
  <c r="X106" i="22"/>
  <c r="X106" i="7"/>
  <c r="X106" i="10" s="1"/>
  <c r="X106" i="12" s="1"/>
  <c r="X106" i="5"/>
  <c r="X107" i="22"/>
  <c r="X107" i="7"/>
  <c r="X107" i="10" s="1"/>
  <c r="X107" i="12" s="1"/>
  <c r="X109" i="7"/>
  <c r="X109" i="10" s="1"/>
  <c r="X109" i="12" s="1"/>
  <c r="X110" i="22"/>
  <c r="X110" i="7"/>
  <c r="X110" i="10" s="1"/>
  <c r="X110" i="12" s="1"/>
  <c r="X111" i="22"/>
  <c r="X111" i="7"/>
  <c r="X111" i="10" s="1"/>
  <c r="X111" i="12" s="1"/>
  <c r="X111" i="5"/>
  <c r="X112" i="22"/>
  <c r="X112" i="7"/>
  <c r="X112" i="10" s="1"/>
  <c r="X112" i="12" s="1"/>
  <c r="X112" i="5"/>
  <c r="X113" i="22"/>
  <c r="X113" i="7"/>
  <c r="X113" i="10" s="1"/>
  <c r="X113" i="12" s="1"/>
  <c r="X115" i="22"/>
  <c r="X115" i="7"/>
  <c r="X115" i="10" s="1"/>
  <c r="X115" i="12" s="1"/>
  <c r="X116" i="22"/>
  <c r="X116" i="7"/>
  <c r="X116" i="10" s="1"/>
  <c r="X116" i="12" s="1"/>
  <c r="X116" i="5"/>
  <c r="X117" i="22"/>
  <c r="X117" i="7"/>
  <c r="X117" i="10" s="1"/>
  <c r="X117" i="12" s="1"/>
  <c r="X117" i="5"/>
  <c r="X118" i="22"/>
  <c r="X118" i="7"/>
  <c r="X118" i="10" s="1"/>
  <c r="X118" i="12" s="1"/>
  <c r="X119" i="22"/>
  <c r="X119" i="7"/>
  <c r="X119" i="10" s="1"/>
  <c r="X119" i="12" s="1"/>
  <c r="X120" i="22"/>
  <c r="X120" i="7"/>
  <c r="X120" i="10" s="1"/>
  <c r="X120" i="12" s="1"/>
  <c r="X121" i="22"/>
  <c r="X123" i="22"/>
  <c r="X123" i="7"/>
  <c r="X123" i="10" s="1"/>
  <c r="X123" i="12" s="1"/>
  <c r="X124" i="22"/>
  <c r="X124" i="7"/>
  <c r="X124" i="10" s="1"/>
  <c r="X124" i="12" s="1"/>
  <c r="X126" i="22"/>
  <c r="X126" i="7"/>
  <c r="X126" i="10" s="1"/>
  <c r="X126" i="12" s="1"/>
  <c r="X126" i="5"/>
  <c r="X127" i="22"/>
  <c r="X127" i="7"/>
  <c r="X127" i="10" s="1"/>
  <c r="X127" i="12" s="1"/>
  <c r="X127" i="5"/>
  <c r="X128" i="22"/>
  <c r="X128" i="7"/>
  <c r="X128" i="10" s="1"/>
  <c r="X128" i="12" s="1"/>
  <c r="X128" i="5"/>
  <c r="H130" i="22"/>
  <c r="H130" i="7"/>
  <c r="H130" i="10" s="1"/>
  <c r="H130" i="12" s="1"/>
  <c r="H130" i="6"/>
  <c r="H130" i="23" s="1"/>
  <c r="H130" i="5"/>
  <c r="X131" i="22"/>
  <c r="X131" i="7"/>
  <c r="X131" i="10" s="1"/>
  <c r="X131" i="12" s="1"/>
  <c r="X131" i="5"/>
  <c r="X132" i="22"/>
  <c r="X132" i="7"/>
  <c r="X132" i="10" s="1"/>
  <c r="X132" i="12" s="1"/>
  <c r="X132" i="5"/>
  <c r="X133" i="22"/>
  <c r="X133" i="7"/>
  <c r="X133" i="10" s="1"/>
  <c r="X133" i="12" s="1"/>
  <c r="X133" i="5"/>
  <c r="X134" i="22"/>
  <c r="X134" i="7"/>
  <c r="X134" i="10" s="1"/>
  <c r="X134" i="12" s="1"/>
  <c r="X135" i="22"/>
  <c r="X137" i="22"/>
  <c r="X137" i="7"/>
  <c r="X137" i="10" s="1"/>
  <c r="X137" i="12" s="1"/>
  <c r="X138" i="22"/>
  <c r="X138" i="7"/>
  <c r="X138" i="10" s="1"/>
  <c r="X138" i="12" s="1"/>
  <c r="X139" i="7"/>
  <c r="X139" i="10" s="1"/>
  <c r="X139" i="12" s="1"/>
  <c r="X141" i="22"/>
  <c r="X143" i="7"/>
  <c r="X143" i="10" s="1"/>
  <c r="X143" i="12" s="1"/>
  <c r="X143" i="5"/>
  <c r="X145" i="22"/>
  <c r="X147" i="7"/>
  <c r="X147" i="10" s="1"/>
  <c r="X147" i="12" s="1"/>
  <c r="X147" i="5"/>
  <c r="H16" i="22"/>
  <c r="H16" i="7"/>
  <c r="H16" i="10" s="1"/>
  <c r="H16" i="12" s="1"/>
  <c r="H16" i="6"/>
  <c r="H16" i="23" s="1"/>
  <c r="P170" i="22"/>
  <c r="P170" i="7"/>
  <c r="P170" i="10" s="1"/>
  <c r="P170" i="12" s="1"/>
  <c r="P170" i="5"/>
  <c r="P172" i="22"/>
  <c r="P172" i="7"/>
  <c r="P172" i="10" s="1"/>
  <c r="P172" i="12" s="1"/>
  <c r="P172" i="5"/>
  <c r="U6" i="22"/>
  <c r="U6" i="7"/>
  <c r="U6" i="10" s="1"/>
  <c r="U240" i="22"/>
  <c r="U242" i="22"/>
  <c r="U241" i="22"/>
  <c r="U235" i="22"/>
  <c r="U129" i="22"/>
  <c r="U22" i="7"/>
  <c r="U22" i="10" s="1"/>
  <c r="U22" i="12" s="1"/>
  <c r="U22" i="5"/>
  <c r="U25" i="7"/>
  <c r="U25" i="10" s="1"/>
  <c r="U25" i="12" s="1"/>
  <c r="U25" i="5"/>
  <c r="U28" i="7"/>
  <c r="U28" i="10" s="1"/>
  <c r="U28" i="12" s="1"/>
  <c r="U28" i="5"/>
  <c r="U32" i="22"/>
  <c r="U32" i="7"/>
  <c r="U32" i="10" s="1"/>
  <c r="U32" i="12" s="1"/>
  <c r="U40" i="22"/>
  <c r="U40" i="7"/>
  <c r="U40" i="10" s="1"/>
  <c r="U40" i="12" s="1"/>
  <c r="U40" i="5"/>
  <c r="U42" i="22"/>
  <c r="U42" i="7"/>
  <c r="U42" i="10" s="1"/>
  <c r="U42" i="12" s="1"/>
  <c r="U44" i="22"/>
  <c r="U44" i="7"/>
  <c r="U44" i="10" s="1"/>
  <c r="U44" i="12" s="1"/>
  <c r="U44" i="5"/>
  <c r="U46" i="22"/>
  <c r="U46" i="7"/>
  <c r="U46" i="10" s="1"/>
  <c r="U46" i="12" s="1"/>
  <c r="U46" i="5"/>
  <c r="U48" i="22"/>
  <c r="U48" i="7"/>
  <c r="U48" i="10" s="1"/>
  <c r="U48" i="12" s="1"/>
  <c r="U48" i="5"/>
  <c r="U50" i="22"/>
  <c r="U50" i="7"/>
  <c r="U50" i="10" s="1"/>
  <c r="U50" i="12" s="1"/>
  <c r="U54" i="22"/>
  <c r="U54" i="7"/>
  <c r="U54" i="10" s="1"/>
  <c r="U54" i="12" s="1"/>
  <c r="U54" i="5"/>
  <c r="M87" i="22"/>
  <c r="M87" i="7"/>
  <c r="M87" i="10" s="1"/>
  <c r="M87" i="12" s="1"/>
  <c r="M111" i="22"/>
  <c r="M111" i="7"/>
  <c r="M111" i="10" s="1"/>
  <c r="M111" i="12" s="1"/>
  <c r="M111" i="5"/>
  <c r="M113" i="22"/>
  <c r="M113" i="7"/>
  <c r="M113" i="10" s="1"/>
  <c r="M113" i="12" s="1"/>
  <c r="M127" i="22"/>
  <c r="M127" i="7"/>
  <c r="M127" i="10" s="1"/>
  <c r="M127" i="12" s="1"/>
  <c r="M127" i="5"/>
  <c r="M134" i="22"/>
  <c r="M134" i="7"/>
  <c r="M134" i="10" s="1"/>
  <c r="M134" i="12" s="1"/>
  <c r="M146" i="22"/>
  <c r="M146" i="7"/>
  <c r="M146" i="10" s="1"/>
  <c r="M146" i="12" s="1"/>
  <c r="M146" i="5"/>
  <c r="M158" i="22"/>
  <c r="M158" i="7"/>
  <c r="M158" i="10" s="1"/>
  <c r="M158" i="12" s="1"/>
  <c r="M170" i="22"/>
  <c r="M170" i="7"/>
  <c r="M170" i="10" s="1"/>
  <c r="M170" i="12" s="1"/>
  <c r="M170" i="5"/>
  <c r="M172" i="22"/>
  <c r="M172" i="7"/>
  <c r="M172" i="10" s="1"/>
  <c r="M172" i="12" s="1"/>
  <c r="M172" i="5"/>
  <c r="M176" i="22"/>
  <c r="M176" i="7"/>
  <c r="M176" i="10" s="1"/>
  <c r="M176" i="12" s="1"/>
  <c r="M176" i="5"/>
  <c r="M178" i="22"/>
  <c r="M178" i="7"/>
  <c r="M178" i="10" s="1"/>
  <c r="M178" i="12" s="1"/>
  <c r="M178" i="5"/>
  <c r="M180" i="22"/>
  <c r="M180" i="7"/>
  <c r="M180" i="10" s="1"/>
  <c r="M180" i="12" s="1"/>
  <c r="M180" i="5"/>
  <c r="I13" i="19"/>
  <c r="I13" i="20"/>
  <c r="I13" i="8"/>
  <c r="J15" i="22"/>
  <c r="J15" i="7"/>
  <c r="J15" i="10" s="1"/>
  <c r="J15" i="12" s="1"/>
  <c r="J15" i="6"/>
  <c r="J15" i="23" s="1"/>
  <c r="J12" i="22"/>
  <c r="J12" i="7"/>
  <c r="J12" i="10" s="1"/>
  <c r="J12" i="12" s="1"/>
  <c r="J12" i="6"/>
  <c r="J12" i="23" s="1"/>
  <c r="I8" i="19"/>
  <c r="I8" i="20"/>
  <c r="I8" i="8"/>
  <c r="I295" i="6"/>
  <c r="I295" i="23" s="1"/>
  <c r="E166" i="20"/>
  <c r="E166" i="8"/>
  <c r="E166" i="11" s="1"/>
  <c r="E166" i="13" s="1"/>
  <c r="S24" i="22"/>
  <c r="S24" i="7"/>
  <c r="S24" i="10" s="1"/>
  <c r="S24" i="12" s="1"/>
  <c r="S26" i="22"/>
  <c r="S26" i="7"/>
  <c r="S26" i="10" s="1"/>
  <c r="S26" i="12" s="1"/>
  <c r="S30" i="22"/>
  <c r="T24" i="22"/>
  <c r="T24" i="7"/>
  <c r="T24" i="10" s="1"/>
  <c r="T24" i="12" s="1"/>
  <c r="T26" i="22"/>
  <c r="T26" i="7"/>
  <c r="T26" i="10" s="1"/>
  <c r="T26" i="12" s="1"/>
  <c r="T35" i="22"/>
  <c r="T35" i="7"/>
  <c r="T35" i="10" s="1"/>
  <c r="T35" i="12" s="1"/>
  <c r="T69" i="22"/>
  <c r="T69" i="7"/>
  <c r="T69" i="10" s="1"/>
  <c r="T69" i="12" s="1"/>
  <c r="G150" i="20"/>
  <c r="G150" i="8"/>
  <c r="G150" i="11" s="1"/>
  <c r="G150" i="13" s="1"/>
  <c r="I11" i="22"/>
  <c r="I11" i="7"/>
  <c r="I11" i="10" s="1"/>
  <c r="I11" i="12" s="1"/>
  <c r="I11" i="6"/>
  <c r="I11" i="23" s="1"/>
  <c r="L128" i="22"/>
  <c r="L128" i="7"/>
  <c r="L128" i="10" s="1"/>
  <c r="L128" i="12" s="1"/>
  <c r="L128" i="5"/>
  <c r="L141" i="22"/>
  <c r="L141" i="7"/>
  <c r="L141" i="10" s="1"/>
  <c r="L141" i="12" s="1"/>
  <c r="L148" i="22"/>
  <c r="L148" i="7"/>
  <c r="L148" i="10" s="1"/>
  <c r="L148" i="12" s="1"/>
  <c r="L148" i="5"/>
  <c r="T163" i="22"/>
  <c r="T167" i="7"/>
  <c r="T167" i="10" s="1"/>
  <c r="T167" i="12" s="1"/>
  <c r="T167" i="5"/>
  <c r="T173" i="7"/>
  <c r="T173" i="10" s="1"/>
  <c r="T173" i="12" s="1"/>
  <c r="T173" i="5"/>
  <c r="T177" i="22"/>
  <c r="T181" i="7"/>
  <c r="T181" i="10" s="1"/>
  <c r="T181" i="12" s="1"/>
  <c r="T181" i="5"/>
  <c r="Y25" i="7"/>
  <c r="Y25" i="10" s="1"/>
  <c r="Y25" i="12" s="1"/>
  <c r="Y25" i="5"/>
  <c r="U25" i="24" s="1"/>
  <c r="E10" i="22"/>
  <c r="E10" i="7"/>
  <c r="E10" i="10" s="1"/>
  <c r="E10" i="12" s="1"/>
  <c r="E10" i="6"/>
  <c r="Y40" i="7"/>
  <c r="Y40" i="10" s="1"/>
  <c r="Y40" i="12" s="1"/>
  <c r="Y40" i="5"/>
  <c r="U40" i="24" s="1"/>
  <c r="I13" i="22"/>
  <c r="I13" i="7"/>
  <c r="I13" i="10" s="1"/>
  <c r="I13" i="12" s="1"/>
  <c r="I13" i="6"/>
  <c r="I13" i="23" s="1"/>
  <c r="U49" i="22"/>
  <c r="U49" i="7"/>
  <c r="U49" i="10" s="1"/>
  <c r="U49" i="12" s="1"/>
  <c r="Q55" i="22"/>
  <c r="Q55" i="7"/>
  <c r="Q55" i="10" s="1"/>
  <c r="Q55" i="12" s="1"/>
  <c r="Q55" i="5"/>
  <c r="Y57" i="7"/>
  <c r="Y57" i="10" s="1"/>
  <c r="Y57" i="12" s="1"/>
  <c r="Y57" i="5"/>
  <c r="U57" i="24" s="1"/>
  <c r="Y59" i="7"/>
  <c r="Y59" i="10" s="1"/>
  <c r="Y59" i="12" s="1"/>
  <c r="Y59" i="5"/>
  <c r="U59" i="24" s="1"/>
  <c r="Y61" i="7"/>
  <c r="Y61" i="10" s="1"/>
  <c r="Y61" i="12" s="1"/>
  <c r="Y61" i="5"/>
  <c r="U61" i="24" s="1"/>
  <c r="Y63" i="7"/>
  <c r="Y63" i="10" s="1"/>
  <c r="Y63" i="12" s="1"/>
  <c r="Y63" i="5"/>
  <c r="U63" i="24" s="1"/>
  <c r="Y65" i="7"/>
  <c r="Y65" i="10" s="1"/>
  <c r="Y65" i="12" s="1"/>
  <c r="Y67" i="7"/>
  <c r="Y67" i="10" s="1"/>
  <c r="Y67" i="12" s="1"/>
  <c r="Y67" i="5"/>
  <c r="U67" i="24" s="1"/>
  <c r="Y69" i="7"/>
  <c r="Y69" i="10" s="1"/>
  <c r="Y69" i="12" s="1"/>
  <c r="Y71" i="7"/>
  <c r="Y71" i="10" s="1"/>
  <c r="Y71" i="12" s="1"/>
  <c r="Y75" i="5"/>
  <c r="U75" i="24" s="1"/>
  <c r="Y79" i="7"/>
  <c r="Y79" i="10" s="1"/>
  <c r="Y79" i="12" s="1"/>
  <c r="Y83" i="5"/>
  <c r="U83" i="24" s="1"/>
  <c r="Y87" i="7"/>
  <c r="Y87" i="10" s="1"/>
  <c r="Y87" i="12" s="1"/>
  <c r="Y91" i="7"/>
  <c r="Y91" i="10" s="1"/>
  <c r="Y91" i="12" s="1"/>
  <c r="Q111" i="22"/>
  <c r="Q111" i="7"/>
  <c r="Q111" i="10" s="1"/>
  <c r="Q111" i="12" s="1"/>
  <c r="Q111" i="5"/>
  <c r="Q127" i="22"/>
  <c r="Q127" i="7"/>
  <c r="Q127" i="10" s="1"/>
  <c r="Q127" i="12" s="1"/>
  <c r="Q127" i="5"/>
  <c r="Q132" i="22"/>
  <c r="Q132" i="7"/>
  <c r="Q132" i="10" s="1"/>
  <c r="Q132" i="12" s="1"/>
  <c r="Q132" i="5"/>
  <c r="Q134" i="22"/>
  <c r="Q134" i="7"/>
  <c r="Q134" i="10" s="1"/>
  <c r="Q134" i="12" s="1"/>
  <c r="Y142" i="7"/>
  <c r="Y142" i="10" s="1"/>
  <c r="Y142" i="12" s="1"/>
  <c r="Y142" i="5"/>
  <c r="U142" i="24" s="1"/>
  <c r="Y144" i="7"/>
  <c r="Y144" i="10" s="1"/>
  <c r="Y144" i="12" s="1"/>
  <c r="Y144" i="5"/>
  <c r="U144" i="24" s="1"/>
  <c r="Y146" i="7"/>
  <c r="Y146" i="10" s="1"/>
  <c r="Y146" i="12" s="1"/>
  <c r="Y146" i="5"/>
  <c r="U146" i="24" s="1"/>
  <c r="I150" i="22"/>
  <c r="I150" i="7"/>
  <c r="I150" i="10" s="1"/>
  <c r="I150" i="12" s="1"/>
  <c r="I150" i="6"/>
  <c r="I150" i="23" s="1"/>
  <c r="I150" i="5"/>
  <c r="Y149" i="7"/>
  <c r="Y149" i="10" s="1"/>
  <c r="Y149" i="12" s="1"/>
  <c r="Y149" i="5"/>
  <c r="U149" i="24" s="1"/>
  <c r="Y152" i="7"/>
  <c r="Y152" i="10" s="1"/>
  <c r="Y152" i="12" s="1"/>
  <c r="Y152" i="5"/>
  <c r="U152" i="24" s="1"/>
  <c r="Y154" i="7"/>
  <c r="Y154" i="10" s="1"/>
  <c r="Y154" i="12" s="1"/>
  <c r="Y154" i="5"/>
  <c r="U154" i="24" s="1"/>
  <c r="Y155" i="7"/>
  <c r="Y155" i="10" s="1"/>
  <c r="Y155" i="12" s="1"/>
  <c r="Y157" i="7"/>
  <c r="Y157" i="10" s="1"/>
  <c r="Y157" i="12" s="1"/>
  <c r="Y161" i="7"/>
  <c r="Y161" i="10" s="1"/>
  <c r="Y161" i="12" s="1"/>
  <c r="Y163" i="7"/>
  <c r="Y163" i="10" s="1"/>
  <c r="Y163" i="12" s="1"/>
  <c r="Q165" i="22"/>
  <c r="Q165" i="7"/>
  <c r="Q165" i="10" s="1"/>
  <c r="Q165" i="12" s="1"/>
  <c r="Q165" i="5"/>
  <c r="Q167" i="22"/>
  <c r="Q167" i="7"/>
  <c r="Q167" i="10" s="1"/>
  <c r="Q167" i="12" s="1"/>
  <c r="Q167" i="5"/>
  <c r="Q169" i="22"/>
  <c r="Q169" i="7"/>
  <c r="Q169" i="10" s="1"/>
  <c r="Q169" i="12" s="1"/>
  <c r="Q171" i="22"/>
  <c r="Q171" i="7"/>
  <c r="Q171" i="10" s="1"/>
  <c r="Q171" i="12" s="1"/>
  <c r="Q171" i="5"/>
  <c r="Q181" i="22"/>
  <c r="Q181" i="7"/>
  <c r="Q181" i="10" s="1"/>
  <c r="Q181" i="12" s="1"/>
  <c r="Q181" i="5"/>
  <c r="Y182" i="7"/>
  <c r="Y182" i="10" s="1"/>
  <c r="Y182" i="12" s="1"/>
  <c r="Y182" i="5"/>
  <c r="U182" i="24" s="1"/>
  <c r="H166" i="8"/>
  <c r="H166" i="20"/>
  <c r="V18" i="22"/>
  <c r="V6" i="22"/>
  <c r="V17" i="22"/>
  <c r="V6" i="7"/>
  <c r="V6" i="10" s="1"/>
  <c r="V234" i="22"/>
  <c r="V235" i="22"/>
  <c r="V265" i="22"/>
  <c r="V237" i="22"/>
  <c r="V241" i="22"/>
  <c r="V238" i="22"/>
  <c r="V242" i="22"/>
  <c r="V236" i="22"/>
  <c r="V240" i="22"/>
  <c r="V129" i="22"/>
  <c r="V6" i="5"/>
  <c r="E24" i="25" s="1"/>
  <c r="V7" i="22"/>
  <c r="V7" i="7"/>
  <c r="V7" i="10" s="1"/>
  <c r="V7" i="12" s="1"/>
  <c r="V7" i="5"/>
  <c r="V19" i="22"/>
  <c r="V19" i="7"/>
  <c r="V19" i="10" s="1"/>
  <c r="V19" i="12" s="1"/>
  <c r="V22" i="22"/>
  <c r="V26" i="22"/>
  <c r="V27" i="22"/>
  <c r="V27" i="7"/>
  <c r="V27" i="10" s="1"/>
  <c r="V27" i="12" s="1"/>
  <c r="V27" i="5"/>
  <c r="V28" i="22"/>
  <c r="V28" i="7"/>
  <c r="V28" i="10" s="1"/>
  <c r="V28" i="12" s="1"/>
  <c r="V28" i="5"/>
  <c r="V29" i="22"/>
  <c r="V29" i="7"/>
  <c r="V29" i="10" s="1"/>
  <c r="V29" i="12" s="1"/>
  <c r="N32" i="22"/>
  <c r="N32" i="7"/>
  <c r="N32" i="10" s="1"/>
  <c r="N32" i="12" s="1"/>
  <c r="N43" i="22"/>
  <c r="N43" i="7"/>
  <c r="N43" i="10" s="1"/>
  <c r="N43" i="12" s="1"/>
  <c r="N43" i="5"/>
  <c r="R49" i="22"/>
  <c r="N63" i="22"/>
  <c r="N63" i="7"/>
  <c r="N63" i="10" s="1"/>
  <c r="N63" i="12" s="1"/>
  <c r="N63" i="5"/>
  <c r="V69" i="22"/>
  <c r="V69" i="7"/>
  <c r="V69" i="10" s="1"/>
  <c r="V69" i="12" s="1"/>
  <c r="V70" i="22"/>
  <c r="V70" i="7"/>
  <c r="V70" i="10" s="1"/>
  <c r="V70" i="12" s="1"/>
  <c r="V70" i="5"/>
  <c r="V71" i="22"/>
  <c r="V71" i="7"/>
  <c r="V71" i="10" s="1"/>
  <c r="V71" i="12" s="1"/>
  <c r="V71" i="5"/>
  <c r="V72" i="22"/>
  <c r="V72" i="7"/>
  <c r="V72" i="10" s="1"/>
  <c r="V72" i="12" s="1"/>
  <c r="V72" i="5"/>
  <c r="V73" i="22"/>
  <c r="V73" i="7"/>
  <c r="V73" i="10" s="1"/>
  <c r="V73" i="12" s="1"/>
  <c r="V73" i="5"/>
  <c r="V74" i="22"/>
  <c r="V74" i="7"/>
  <c r="V74" i="10" s="1"/>
  <c r="V74" i="12" s="1"/>
  <c r="V74" i="5"/>
  <c r="V75" i="22"/>
  <c r="V75" i="7"/>
  <c r="V75" i="10" s="1"/>
  <c r="V75" i="12" s="1"/>
  <c r="V75" i="5"/>
  <c r="V76" i="22"/>
  <c r="V76" i="7"/>
  <c r="V76" i="10" s="1"/>
  <c r="V76" i="12" s="1"/>
  <c r="V76" i="5"/>
  <c r="V77" i="22"/>
  <c r="V77" i="7"/>
  <c r="V77" i="10" s="1"/>
  <c r="V77" i="12" s="1"/>
  <c r="V77" i="5"/>
  <c r="V78" i="22"/>
  <c r="V78" i="7"/>
  <c r="V78" i="10" s="1"/>
  <c r="V78" i="12" s="1"/>
  <c r="V78" i="5"/>
  <c r="V79" i="22"/>
  <c r="V79" i="7"/>
  <c r="V79" i="10" s="1"/>
  <c r="V79" i="12" s="1"/>
  <c r="V79" i="5"/>
  <c r="V80" i="22"/>
  <c r="V80" i="7"/>
  <c r="V80" i="10" s="1"/>
  <c r="V80" i="12" s="1"/>
  <c r="V80" i="5"/>
  <c r="V81" i="22"/>
  <c r="V81" i="7"/>
  <c r="V81" i="10" s="1"/>
  <c r="V81" i="12" s="1"/>
  <c r="V81" i="5"/>
  <c r="V82" i="22"/>
  <c r="V82" i="7"/>
  <c r="V82" i="10" s="1"/>
  <c r="V82" i="12" s="1"/>
  <c r="V82" i="5"/>
  <c r="V83" i="22"/>
  <c r="V83" i="7"/>
  <c r="V83" i="10" s="1"/>
  <c r="V83" i="12" s="1"/>
  <c r="V83" i="5"/>
  <c r="V84" i="22"/>
  <c r="V84" i="7"/>
  <c r="V84" i="10" s="1"/>
  <c r="V84" i="12" s="1"/>
  <c r="V84" i="5"/>
  <c r="V85" i="22"/>
  <c r="V85" i="7"/>
  <c r="V85" i="10" s="1"/>
  <c r="V85" i="12" s="1"/>
  <c r="V85" i="5"/>
  <c r="V86" i="22"/>
  <c r="V86" i="7"/>
  <c r="V86" i="10" s="1"/>
  <c r="V86" i="12" s="1"/>
  <c r="V86" i="5"/>
  <c r="V87" i="22"/>
  <c r="V87" i="7"/>
  <c r="V87" i="10" s="1"/>
  <c r="V87" i="12" s="1"/>
  <c r="V88" i="22"/>
  <c r="V88" i="7"/>
  <c r="V88" i="10" s="1"/>
  <c r="V88" i="12" s="1"/>
  <c r="V88" i="5"/>
  <c r="V89" i="22"/>
  <c r="V89" i="7"/>
  <c r="V89" i="10" s="1"/>
  <c r="V89" i="12" s="1"/>
  <c r="V89" i="5"/>
  <c r="V90" i="22"/>
  <c r="V90" i="7"/>
  <c r="V90" i="10" s="1"/>
  <c r="V90" i="12" s="1"/>
  <c r="V90" i="5"/>
  <c r="V92" i="7"/>
  <c r="V92" i="10" s="1"/>
  <c r="V92" i="12" s="1"/>
  <c r="V93" i="7"/>
  <c r="V93" i="10" s="1"/>
  <c r="V93" i="12" s="1"/>
  <c r="V93" i="5"/>
  <c r="V94" i="5"/>
  <c r="V95" i="7"/>
  <c r="V95" i="10" s="1"/>
  <c r="V95" i="12" s="1"/>
  <c r="V95" i="5"/>
  <c r="V98" i="22"/>
  <c r="F100" i="22"/>
  <c r="F100" i="7"/>
  <c r="F100" i="10" s="1"/>
  <c r="F100" i="12" s="1"/>
  <c r="F100" i="6"/>
  <c r="F100" i="23" s="1"/>
  <c r="F100" i="5"/>
  <c r="V99" i="7"/>
  <c r="V99" i="10" s="1"/>
  <c r="V99" i="12" s="1"/>
  <c r="V101" i="22"/>
  <c r="V102" i="7"/>
  <c r="V102" i="10" s="1"/>
  <c r="V102" i="12" s="1"/>
  <c r="V103" i="7"/>
  <c r="V103" i="10" s="1"/>
  <c r="V103" i="12" s="1"/>
  <c r="V103" i="5"/>
  <c r="V105" i="7"/>
  <c r="V105" i="10" s="1"/>
  <c r="V105" i="12" s="1"/>
  <c r="V105" i="5"/>
  <c r="V107" i="22"/>
  <c r="V107" i="7"/>
  <c r="V107" i="10" s="1"/>
  <c r="V107" i="12" s="1"/>
  <c r="V108" i="22"/>
  <c r="V108" i="7"/>
  <c r="V108" i="10" s="1"/>
  <c r="V108" i="12" s="1"/>
  <c r="V108" i="5"/>
  <c r="V109" i="22"/>
  <c r="V109" i="7"/>
  <c r="V109" i="10" s="1"/>
  <c r="V109" i="12" s="1"/>
  <c r="V110" i="22"/>
  <c r="V111" i="22"/>
  <c r="V112" i="7"/>
  <c r="V112" i="10" s="1"/>
  <c r="V112" i="12" s="1"/>
  <c r="V113" i="22"/>
  <c r="V113" i="7"/>
  <c r="V113" i="10" s="1"/>
  <c r="V113" i="12" s="1"/>
  <c r="V114" i="22"/>
  <c r="V114" i="7"/>
  <c r="V114" i="10" s="1"/>
  <c r="V114" i="12" s="1"/>
  <c r="V115" i="7"/>
  <c r="V115" i="10" s="1"/>
  <c r="V115" i="12" s="1"/>
  <c r="V116" i="7"/>
  <c r="V116" i="10" s="1"/>
  <c r="V116" i="12" s="1"/>
  <c r="V116" i="5"/>
  <c r="V117" i="5"/>
  <c r="V118" i="7"/>
  <c r="V118" i="10" s="1"/>
  <c r="V118" i="12" s="1"/>
  <c r="V120" i="22"/>
  <c r="V120" i="7"/>
  <c r="V120" i="10" s="1"/>
  <c r="V120" i="12" s="1"/>
  <c r="V121" i="22"/>
  <c r="V121" i="7"/>
  <c r="V121" i="10" s="1"/>
  <c r="V121" i="12" s="1"/>
  <c r="V122" i="22"/>
  <c r="V122" i="7"/>
  <c r="V122" i="10" s="1"/>
  <c r="V122" i="12" s="1"/>
  <c r="V123" i="22"/>
  <c r="V124" i="22"/>
  <c r="V127" i="22"/>
  <c r="V128" i="7"/>
  <c r="V128" i="10" s="1"/>
  <c r="V128" i="12" s="1"/>
  <c r="V131" i="22"/>
  <c r="V132" i="7"/>
  <c r="V132" i="10" s="1"/>
  <c r="V132" i="12" s="1"/>
  <c r="V133" i="22"/>
  <c r="V134" i="22"/>
  <c r="V134" i="7"/>
  <c r="V134" i="10" s="1"/>
  <c r="V134" i="12" s="1"/>
  <c r="V135" i="22"/>
  <c r="V135" i="7"/>
  <c r="V135" i="10" s="1"/>
  <c r="V135" i="12" s="1"/>
  <c r="V135" i="5"/>
  <c r="V136" i="22"/>
  <c r="V136" i="7"/>
  <c r="V136" i="10" s="1"/>
  <c r="V136" i="12" s="1"/>
  <c r="V136" i="5"/>
  <c r="V137" i="7"/>
  <c r="V137" i="10" s="1"/>
  <c r="V137" i="12" s="1"/>
  <c r="V138" i="22"/>
  <c r="V138" i="7"/>
  <c r="V138" i="10" s="1"/>
  <c r="V138" i="12" s="1"/>
  <c r="V139" i="22"/>
  <c r="V139" i="7"/>
  <c r="V139" i="10" s="1"/>
  <c r="V139" i="12" s="1"/>
  <c r="V140" i="22"/>
  <c r="V140" i="7"/>
  <c r="V140" i="10" s="1"/>
  <c r="V140" i="12" s="1"/>
  <c r="V140" i="5"/>
  <c r="V141" i="22"/>
  <c r="V141" i="7"/>
  <c r="V141" i="10" s="1"/>
  <c r="V141" i="12" s="1"/>
  <c r="V142" i="22"/>
  <c r="V142" i="7"/>
  <c r="V142" i="10" s="1"/>
  <c r="V142" i="12" s="1"/>
  <c r="V142" i="5"/>
  <c r="V143" i="22"/>
  <c r="V143" i="7"/>
  <c r="V143" i="10" s="1"/>
  <c r="V143" i="12" s="1"/>
  <c r="V143" i="5"/>
  <c r="V144" i="22"/>
  <c r="V144" i="7"/>
  <c r="V144" i="10" s="1"/>
  <c r="V144" i="12" s="1"/>
  <c r="V144" i="5"/>
  <c r="V145" i="22"/>
  <c r="V145" i="7"/>
  <c r="V145" i="10" s="1"/>
  <c r="V145" i="12" s="1"/>
  <c r="V145" i="5"/>
  <c r="V146" i="22"/>
  <c r="V146" i="7"/>
  <c r="V146" i="10" s="1"/>
  <c r="V146" i="12" s="1"/>
  <c r="V146" i="5"/>
  <c r="V147" i="22"/>
  <c r="V147" i="7"/>
  <c r="V147" i="10" s="1"/>
  <c r="V147" i="12" s="1"/>
  <c r="V147" i="5"/>
  <c r="V148" i="22"/>
  <c r="V148" i="7"/>
  <c r="V148" i="10" s="1"/>
  <c r="V148" i="12" s="1"/>
  <c r="V148" i="5"/>
  <c r="V149" i="22"/>
  <c r="V149" i="7"/>
  <c r="V149" i="10" s="1"/>
  <c r="V149" i="12" s="1"/>
  <c r="V149" i="5"/>
  <c r="V151" i="22"/>
  <c r="V151" i="7"/>
  <c r="V151" i="10" s="1"/>
  <c r="V151" i="12" s="1"/>
  <c r="V151" i="5"/>
  <c r="V152" i="22"/>
  <c r="V152" i="7"/>
  <c r="V152" i="10" s="1"/>
  <c r="V152" i="12" s="1"/>
  <c r="V152" i="5"/>
  <c r="V153" i="22"/>
  <c r="V153" i="7"/>
  <c r="V153" i="10" s="1"/>
  <c r="V153" i="12" s="1"/>
  <c r="V153" i="5"/>
  <c r="V154" i="22"/>
  <c r="V154" i="7"/>
  <c r="V154" i="10" s="1"/>
  <c r="V154" i="12" s="1"/>
  <c r="V154" i="5"/>
  <c r="N169" i="22"/>
  <c r="N169" i="7"/>
  <c r="N169" i="10" s="1"/>
  <c r="N169" i="12" s="1"/>
  <c r="N170" i="22"/>
  <c r="N170" i="7"/>
  <c r="N170" i="10" s="1"/>
  <c r="N170" i="12" s="1"/>
  <c r="N170" i="5"/>
  <c r="N171" i="22"/>
  <c r="N171" i="7"/>
  <c r="N171" i="10" s="1"/>
  <c r="N171" i="12" s="1"/>
  <c r="N171" i="5"/>
  <c r="N176" i="22"/>
  <c r="N176" i="7"/>
  <c r="N176" i="10" s="1"/>
  <c r="N176" i="12" s="1"/>
  <c r="N176" i="5"/>
  <c r="N180" i="22"/>
  <c r="N180" i="7"/>
  <c r="N180" i="10" s="1"/>
  <c r="N180" i="12" s="1"/>
  <c r="N180" i="5"/>
  <c r="J20" i="8"/>
  <c r="J20" i="11" s="1"/>
  <c r="J20" i="13" s="1"/>
  <c r="J20" i="19"/>
  <c r="J20" i="20"/>
  <c r="G34" i="20"/>
  <c r="G34" i="8"/>
  <c r="G34" i="11" s="1"/>
  <c r="G34" i="13" s="1"/>
  <c r="S7" i="7"/>
  <c r="S7" i="10" s="1"/>
  <c r="S7" i="12" s="1"/>
  <c r="S7" i="5"/>
  <c r="S21" i="7"/>
  <c r="S21" i="10" s="1"/>
  <c r="S21" i="12" s="1"/>
  <c r="S21" i="5"/>
  <c r="K9" i="22"/>
  <c r="K9" i="7"/>
  <c r="K9" i="10" s="1"/>
  <c r="K9" i="12" s="1"/>
  <c r="K9" i="6"/>
  <c r="K9" i="23" s="1"/>
  <c r="S27" i="7"/>
  <c r="S27" i="10" s="1"/>
  <c r="S27" i="12" s="1"/>
  <c r="S27" i="5"/>
  <c r="S29" i="7"/>
  <c r="S29" i="10" s="1"/>
  <c r="S29" i="12" s="1"/>
  <c r="S32" i="7"/>
  <c r="S32" i="10" s="1"/>
  <c r="S32" i="12" s="1"/>
  <c r="S36" i="7"/>
  <c r="S36" i="10" s="1"/>
  <c r="S36" i="12" s="1"/>
  <c r="S36" i="5"/>
  <c r="S38" i="7"/>
  <c r="S38" i="10" s="1"/>
  <c r="S38" i="12" s="1"/>
  <c r="S38" i="5"/>
  <c r="S40" i="7"/>
  <c r="S40" i="10" s="1"/>
  <c r="S40" i="12" s="1"/>
  <c r="S40" i="5"/>
  <c r="S42" i="7"/>
  <c r="S42" i="10" s="1"/>
  <c r="S42" i="12" s="1"/>
  <c r="S44" i="7"/>
  <c r="S44" i="10" s="1"/>
  <c r="S44" i="12" s="1"/>
  <c r="S44" i="5"/>
  <c r="S46" i="7"/>
  <c r="S46" i="10" s="1"/>
  <c r="S46" i="12" s="1"/>
  <c r="S46" i="5"/>
  <c r="S48" i="7"/>
  <c r="S48" i="10" s="1"/>
  <c r="S48" i="12" s="1"/>
  <c r="S48" i="5"/>
  <c r="S50" i="7"/>
  <c r="S50" i="10" s="1"/>
  <c r="S50" i="12" s="1"/>
  <c r="S54" i="7"/>
  <c r="S54" i="10" s="1"/>
  <c r="S54" i="12" s="1"/>
  <c r="S54" i="5"/>
  <c r="S56" i="7"/>
  <c r="S56" i="10" s="1"/>
  <c r="S56" i="12" s="1"/>
  <c r="S56" i="5"/>
  <c r="S58" i="7"/>
  <c r="S58" i="10" s="1"/>
  <c r="S58" i="12" s="1"/>
  <c r="S58" i="5"/>
  <c r="S60" i="7"/>
  <c r="S60" i="10" s="1"/>
  <c r="S60" i="12" s="1"/>
  <c r="S64" i="7"/>
  <c r="S64" i="10" s="1"/>
  <c r="S64" i="12" s="1"/>
  <c r="S64" i="5"/>
  <c r="S68" i="7"/>
  <c r="S68" i="10" s="1"/>
  <c r="S68" i="12" s="1"/>
  <c r="S68" i="5"/>
  <c r="S71" i="5"/>
  <c r="S78" i="7"/>
  <c r="S78" i="10" s="1"/>
  <c r="S78" i="12" s="1"/>
  <c r="S78" i="5"/>
  <c r="S80" i="5"/>
  <c r="S84" i="7"/>
  <c r="S84" i="10" s="1"/>
  <c r="S84" i="12" s="1"/>
  <c r="S86" i="7"/>
  <c r="S86" i="10" s="1"/>
  <c r="S86" i="12" s="1"/>
  <c r="S86" i="5"/>
  <c r="S92" i="7"/>
  <c r="S92" i="10" s="1"/>
  <c r="S92" i="12" s="1"/>
  <c r="S92" i="5"/>
  <c r="S94" i="7"/>
  <c r="S94" i="10" s="1"/>
  <c r="S94" i="12" s="1"/>
  <c r="S94" i="5"/>
  <c r="S96" i="7"/>
  <c r="S96" i="10" s="1"/>
  <c r="S96" i="12" s="1"/>
  <c r="S96" i="5"/>
  <c r="S98" i="7"/>
  <c r="S98" i="10" s="1"/>
  <c r="S98" i="12" s="1"/>
  <c r="S98" i="5"/>
  <c r="S99" i="7"/>
  <c r="S99" i="10" s="1"/>
  <c r="S99" i="12" s="1"/>
  <c r="S99" i="5"/>
  <c r="S102" i="7"/>
  <c r="S102" i="10" s="1"/>
  <c r="S102" i="12" s="1"/>
  <c r="S102" i="5"/>
  <c r="S104" i="7"/>
  <c r="S104" i="10" s="1"/>
  <c r="S104" i="12" s="1"/>
  <c r="S104" i="5"/>
  <c r="S106" i="7"/>
  <c r="S106" i="10" s="1"/>
  <c r="S106" i="12" s="1"/>
  <c r="S106" i="5"/>
  <c r="S108" i="7"/>
  <c r="S108" i="10" s="1"/>
  <c r="S108" i="12" s="1"/>
  <c r="S108" i="5"/>
  <c r="S110" i="7"/>
  <c r="S110" i="10" s="1"/>
  <c r="S110" i="12" s="1"/>
  <c r="S112" i="5"/>
  <c r="S116" i="7"/>
  <c r="S116" i="10" s="1"/>
  <c r="S116" i="12" s="1"/>
  <c r="S116" i="5"/>
  <c r="S118" i="7"/>
  <c r="S118" i="10" s="1"/>
  <c r="S118" i="12" s="1"/>
  <c r="S120" i="7"/>
  <c r="S120" i="10" s="1"/>
  <c r="S120" i="12" s="1"/>
  <c r="K295" i="22"/>
  <c r="S123" i="7"/>
  <c r="S123" i="10" s="1"/>
  <c r="S123" i="12" s="1"/>
  <c r="S126" i="7"/>
  <c r="S126" i="10" s="1"/>
  <c r="S126" i="12" s="1"/>
  <c r="S126" i="5"/>
  <c r="S131" i="7"/>
  <c r="S131" i="10" s="1"/>
  <c r="S131" i="12" s="1"/>
  <c r="S131" i="5"/>
  <c r="S137" i="7"/>
  <c r="S137" i="10" s="1"/>
  <c r="S137" i="12" s="1"/>
  <c r="S139" i="7"/>
  <c r="S139" i="10" s="1"/>
  <c r="S139" i="12" s="1"/>
  <c r="S141" i="7"/>
  <c r="S141" i="10" s="1"/>
  <c r="S141" i="12" s="1"/>
  <c r="S143" i="7"/>
  <c r="S143" i="10" s="1"/>
  <c r="S143" i="12" s="1"/>
  <c r="S143" i="5"/>
  <c r="S145" i="22"/>
  <c r="S145" i="7"/>
  <c r="S145" i="10" s="1"/>
  <c r="S145" i="12" s="1"/>
  <c r="S145" i="5"/>
  <c r="S147" i="22"/>
  <c r="S147" i="7"/>
  <c r="S147" i="10" s="1"/>
  <c r="S147" i="12" s="1"/>
  <c r="S147" i="5"/>
  <c r="S148" i="22"/>
  <c r="S148" i="7"/>
  <c r="S148" i="10" s="1"/>
  <c r="S148" i="12" s="1"/>
  <c r="S148" i="5"/>
  <c r="S151" i="22"/>
  <c r="S151" i="7"/>
  <c r="S151" i="10" s="1"/>
  <c r="S151" i="12" s="1"/>
  <c r="S151" i="5"/>
  <c r="S153" i="22"/>
  <c r="S153" i="7"/>
  <c r="S153" i="10" s="1"/>
  <c r="S153" i="12" s="1"/>
  <c r="S153" i="5"/>
  <c r="S157" i="7"/>
  <c r="S157" i="10" s="1"/>
  <c r="S157" i="12" s="1"/>
  <c r="K159" i="22"/>
  <c r="K159" i="7"/>
  <c r="K159" i="10" s="1"/>
  <c r="K159" i="12" s="1"/>
  <c r="K159" i="6"/>
  <c r="K159" i="23" s="1"/>
  <c r="S161" i="5"/>
  <c r="S163" i="7"/>
  <c r="S163" i="10" s="1"/>
  <c r="S163" i="12" s="1"/>
  <c r="S163" i="5"/>
  <c r="S165" i="7"/>
  <c r="S165" i="10" s="1"/>
  <c r="S165" i="12" s="1"/>
  <c r="S165" i="5"/>
  <c r="S167" i="7"/>
  <c r="S167" i="10" s="1"/>
  <c r="S167" i="12" s="1"/>
  <c r="S167" i="5"/>
  <c r="S169" i="7"/>
  <c r="S169" i="10" s="1"/>
  <c r="S169" i="12" s="1"/>
  <c r="S171" i="7"/>
  <c r="S171" i="10" s="1"/>
  <c r="S171" i="12" s="1"/>
  <c r="S171" i="5"/>
  <c r="S173" i="7"/>
  <c r="S173" i="10" s="1"/>
  <c r="S173" i="12" s="1"/>
  <c r="S173" i="5"/>
  <c r="S175" i="7"/>
  <c r="S175" i="10" s="1"/>
  <c r="S175" i="12" s="1"/>
  <c r="S175" i="5"/>
  <c r="S177" i="7"/>
  <c r="S177" i="10" s="1"/>
  <c r="S177" i="12" s="1"/>
  <c r="S177" i="5"/>
  <c r="S179" i="7"/>
  <c r="S179" i="10" s="1"/>
  <c r="S179" i="12" s="1"/>
  <c r="S179" i="5"/>
  <c r="S181" i="7"/>
  <c r="S181" i="10" s="1"/>
  <c r="S181" i="12" s="1"/>
  <c r="S181" i="5"/>
  <c r="K53" i="19"/>
  <c r="K53" i="20"/>
  <c r="K53" i="8"/>
  <c r="K53" i="11" s="1"/>
  <c r="K53" i="13" s="1"/>
  <c r="T17" i="22"/>
  <c r="T6" i="22"/>
  <c r="T18" i="22"/>
  <c r="T6" i="7"/>
  <c r="T6" i="10" s="1"/>
  <c r="T241" i="22"/>
  <c r="T238" i="22"/>
  <c r="T242" i="22"/>
  <c r="T235" i="22"/>
  <c r="T236" i="22"/>
  <c r="T240" i="22"/>
  <c r="T234" i="22"/>
  <c r="T265" i="22"/>
  <c r="T237" i="22"/>
  <c r="T129" i="22"/>
  <c r="T6" i="5"/>
  <c r="E22" i="25" s="1"/>
  <c r="T7" i="22"/>
  <c r="T7" i="7"/>
  <c r="T7" i="10" s="1"/>
  <c r="T7" i="12" s="1"/>
  <c r="T7" i="5"/>
  <c r="D20" i="22"/>
  <c r="D20" i="7"/>
  <c r="D20" i="10" s="1"/>
  <c r="D20" i="12" s="1"/>
  <c r="D20" i="6"/>
  <c r="D20" i="23" s="1"/>
  <c r="D20" i="5"/>
  <c r="T21" i="7"/>
  <c r="T21" i="10" s="1"/>
  <c r="T21" i="12" s="1"/>
  <c r="T21" i="5"/>
  <c r="T22" i="7"/>
  <c r="T22" i="10" s="1"/>
  <c r="T22" i="12" s="1"/>
  <c r="T23" i="22"/>
  <c r="L32" i="22"/>
  <c r="L32" i="7"/>
  <c r="L32" i="10" s="1"/>
  <c r="L32" i="12" s="1"/>
  <c r="T37" i="22"/>
  <c r="T38" i="5"/>
  <c r="T39" i="7"/>
  <c r="T39" i="10" s="1"/>
  <c r="T39" i="12" s="1"/>
  <c r="T39" i="5"/>
  <c r="T41" i="22"/>
  <c r="T42" i="22"/>
  <c r="T43" i="7"/>
  <c r="T43" i="10" s="1"/>
  <c r="T43" i="12" s="1"/>
  <c r="T43" i="5"/>
  <c r="T44" i="7"/>
  <c r="T44" i="10" s="1"/>
  <c r="T44" i="12" s="1"/>
  <c r="T45" i="22"/>
  <c r="T46" i="22"/>
  <c r="T47" i="7"/>
  <c r="T47" i="10" s="1"/>
  <c r="T47" i="12" s="1"/>
  <c r="T47" i="5"/>
  <c r="T48" i="7"/>
  <c r="T48" i="10" s="1"/>
  <c r="T48" i="12" s="1"/>
  <c r="T50" i="22"/>
  <c r="T51" i="22"/>
  <c r="D53" i="22"/>
  <c r="D53" i="7"/>
  <c r="D53" i="10" s="1"/>
  <c r="D53" i="12" s="1"/>
  <c r="D53" i="6"/>
  <c r="D53" i="23" s="1"/>
  <c r="T52" i="22"/>
  <c r="T55" i="22"/>
  <c r="T57" i="22"/>
  <c r="T59" i="22"/>
  <c r="T60" i="22"/>
  <c r="T60" i="7"/>
  <c r="T60" i="10" s="1"/>
  <c r="T60" i="12" s="1"/>
  <c r="T61" i="22"/>
  <c r="T61" i="7"/>
  <c r="T61" i="10" s="1"/>
  <c r="T61" i="12" s="1"/>
  <c r="T61" i="5"/>
  <c r="T62" i="22"/>
  <c r="T62" i="7"/>
  <c r="T62" i="10" s="1"/>
  <c r="T62" i="12" s="1"/>
  <c r="T62" i="5"/>
  <c r="T63" i="22"/>
  <c r="T63" i="7"/>
  <c r="T63" i="10" s="1"/>
  <c r="T63" i="12" s="1"/>
  <c r="T63" i="5"/>
  <c r="T64" i="22"/>
  <c r="T64" i="7"/>
  <c r="T64" i="10" s="1"/>
  <c r="T64" i="12" s="1"/>
  <c r="T64" i="5"/>
  <c r="T65" i="22"/>
  <c r="T65" i="7"/>
  <c r="T65" i="10" s="1"/>
  <c r="T65" i="12" s="1"/>
  <c r="T66" i="22"/>
  <c r="T66" i="7"/>
  <c r="T66" i="10" s="1"/>
  <c r="T66" i="12" s="1"/>
  <c r="T66" i="5"/>
  <c r="T67" i="22"/>
  <c r="T67" i="7"/>
  <c r="T67" i="10" s="1"/>
  <c r="T67" i="12" s="1"/>
  <c r="T67" i="5"/>
  <c r="T68" i="22"/>
  <c r="T68" i="7"/>
  <c r="T68" i="10" s="1"/>
  <c r="T68" i="12" s="1"/>
  <c r="T68" i="5"/>
  <c r="T71" i="22"/>
  <c r="T72" i="7"/>
  <c r="T72" i="10" s="1"/>
  <c r="T72" i="12" s="1"/>
  <c r="T73" i="22"/>
  <c r="T74" i="7"/>
  <c r="T74" i="10" s="1"/>
  <c r="T74" i="12" s="1"/>
  <c r="T75" i="22"/>
  <c r="T76" i="7"/>
  <c r="T76" i="10" s="1"/>
  <c r="T76" i="12" s="1"/>
  <c r="D14" i="22"/>
  <c r="D14" i="7"/>
  <c r="D14" i="10" s="1"/>
  <c r="D14" i="12" s="1"/>
  <c r="D14" i="6"/>
  <c r="D14" i="23" s="1"/>
  <c r="T77" i="7"/>
  <c r="T77" i="10" s="1"/>
  <c r="T77" i="12" s="1"/>
  <c r="T78" i="7"/>
  <c r="T78" i="10" s="1"/>
  <c r="T78" i="12" s="1"/>
  <c r="T79" i="7"/>
  <c r="T79" i="10" s="1"/>
  <c r="T79" i="12" s="1"/>
  <c r="T81" i="7"/>
  <c r="T81" i="10" s="1"/>
  <c r="T81" i="12" s="1"/>
  <c r="T82" i="7"/>
  <c r="T82" i="10" s="1"/>
  <c r="T82" i="12" s="1"/>
  <c r="T83" i="7"/>
  <c r="T83" i="10" s="1"/>
  <c r="T83" i="12" s="1"/>
  <c r="T85" i="7"/>
  <c r="T85" i="10" s="1"/>
  <c r="T85" i="12" s="1"/>
  <c r="T86" i="7"/>
  <c r="T86" i="10" s="1"/>
  <c r="T86" i="12" s="1"/>
  <c r="T87" i="7"/>
  <c r="T87" i="10" s="1"/>
  <c r="T87" i="12" s="1"/>
  <c r="T89" i="7"/>
  <c r="T89" i="10" s="1"/>
  <c r="T89" i="12" s="1"/>
  <c r="T90" i="22"/>
  <c r="T91" i="22"/>
  <c r="T92" i="22"/>
  <c r="T92" i="7"/>
  <c r="T92" i="10" s="1"/>
  <c r="T92" i="12" s="1"/>
  <c r="T92" i="5"/>
  <c r="T93" i="22"/>
  <c r="T93" i="7"/>
  <c r="T93" i="10" s="1"/>
  <c r="T93" i="12" s="1"/>
  <c r="T93" i="5"/>
  <c r="T94" i="22"/>
  <c r="T94" i="7"/>
  <c r="T94" i="10" s="1"/>
  <c r="T94" i="12" s="1"/>
  <c r="T94" i="5"/>
  <c r="T95" i="22"/>
  <c r="T95" i="7"/>
  <c r="T95" i="10" s="1"/>
  <c r="T95" i="12" s="1"/>
  <c r="T95" i="5"/>
  <c r="T96" i="22"/>
  <c r="T96" i="7"/>
  <c r="T96" i="10" s="1"/>
  <c r="T96" i="12" s="1"/>
  <c r="T96" i="5"/>
  <c r="T98" i="22"/>
  <c r="T98" i="7"/>
  <c r="T98" i="10" s="1"/>
  <c r="T98" i="12" s="1"/>
  <c r="T98" i="5"/>
  <c r="T99" i="22"/>
  <c r="T99" i="7"/>
  <c r="T99" i="10" s="1"/>
  <c r="T99" i="12" s="1"/>
  <c r="T99" i="5"/>
  <c r="T101" i="22"/>
  <c r="T101" i="7"/>
  <c r="T101" i="10" s="1"/>
  <c r="T101" i="12" s="1"/>
  <c r="T101" i="5"/>
  <c r="T102" i="22"/>
  <c r="T102" i="7"/>
  <c r="T102" i="10" s="1"/>
  <c r="T102" i="12" s="1"/>
  <c r="T102" i="5"/>
  <c r="T103" i="22"/>
  <c r="T103" i="7"/>
  <c r="T103" i="10" s="1"/>
  <c r="T103" i="12" s="1"/>
  <c r="T103" i="5"/>
  <c r="T104" i="22"/>
  <c r="T104" i="7"/>
  <c r="T104" i="10" s="1"/>
  <c r="T104" i="12" s="1"/>
  <c r="T104" i="5"/>
  <c r="T105" i="22"/>
  <c r="T105" i="7"/>
  <c r="T105" i="10" s="1"/>
  <c r="T105" i="12" s="1"/>
  <c r="T105" i="5"/>
  <c r="T106" i="22"/>
  <c r="T106" i="7"/>
  <c r="T106" i="10" s="1"/>
  <c r="T106" i="12" s="1"/>
  <c r="T106" i="5"/>
  <c r="T107" i="22"/>
  <c r="T107" i="7"/>
  <c r="T107" i="10" s="1"/>
  <c r="T107" i="12" s="1"/>
  <c r="T108" i="22"/>
  <c r="T108" i="5"/>
  <c r="T110" i="22"/>
  <c r="T111" i="22"/>
  <c r="T111" i="7"/>
  <c r="T111" i="10" s="1"/>
  <c r="T111" i="12" s="1"/>
  <c r="T111" i="5"/>
  <c r="T112" i="22"/>
  <c r="T112" i="7"/>
  <c r="T112" i="10" s="1"/>
  <c r="T112" i="12" s="1"/>
  <c r="T112" i="5"/>
  <c r="T113" i="22"/>
  <c r="T113" i="7"/>
  <c r="T113" i="10" s="1"/>
  <c r="T113" i="12" s="1"/>
  <c r="T114" i="22"/>
  <c r="T116" i="5"/>
  <c r="T118" i="7"/>
  <c r="T118" i="10" s="1"/>
  <c r="T118" i="12" s="1"/>
  <c r="T120" i="7"/>
  <c r="T120" i="10" s="1"/>
  <c r="T120" i="12" s="1"/>
  <c r="T123" i="22"/>
  <c r="T123" i="7"/>
  <c r="T123" i="10" s="1"/>
  <c r="T123" i="12" s="1"/>
  <c r="T126" i="22"/>
  <c r="T126" i="7"/>
  <c r="T126" i="10" s="1"/>
  <c r="T126" i="12" s="1"/>
  <c r="T126" i="5"/>
  <c r="T128" i="22"/>
  <c r="T128" i="7"/>
  <c r="T128" i="10" s="1"/>
  <c r="T128" i="12" s="1"/>
  <c r="T128" i="5"/>
  <c r="T131" i="22"/>
  <c r="T131" i="7"/>
  <c r="T131" i="10" s="1"/>
  <c r="T131" i="12" s="1"/>
  <c r="T131" i="5"/>
  <c r="T133" i="22"/>
  <c r="T133" i="7"/>
  <c r="T133" i="10" s="1"/>
  <c r="T133" i="12" s="1"/>
  <c r="T133" i="5"/>
  <c r="T137" i="22"/>
  <c r="T139" i="22"/>
  <c r="T139" i="7"/>
  <c r="T139" i="10" s="1"/>
  <c r="T139" i="12" s="1"/>
  <c r="T141" i="22"/>
  <c r="T141" i="7"/>
  <c r="T141" i="10" s="1"/>
  <c r="T141" i="12" s="1"/>
  <c r="T143" i="22"/>
  <c r="T143" i="7"/>
  <c r="T143" i="10" s="1"/>
  <c r="T143" i="12" s="1"/>
  <c r="T143" i="5"/>
  <c r="T145" i="22"/>
  <c r="T145" i="7"/>
  <c r="T145" i="10" s="1"/>
  <c r="T145" i="12" s="1"/>
  <c r="T145" i="5"/>
  <c r="T147" i="22"/>
  <c r="T147" i="7"/>
  <c r="T147" i="10" s="1"/>
  <c r="T147" i="12" s="1"/>
  <c r="T147" i="5"/>
  <c r="T148" i="22"/>
  <c r="T148" i="7"/>
  <c r="T148" i="10" s="1"/>
  <c r="T148" i="12" s="1"/>
  <c r="T148" i="5"/>
  <c r="T151" i="22"/>
  <c r="T151" i="7"/>
  <c r="T151" i="10" s="1"/>
  <c r="T151" i="12" s="1"/>
  <c r="T151" i="5"/>
  <c r="T153" i="22"/>
  <c r="T153" i="7"/>
  <c r="T153" i="10" s="1"/>
  <c r="T153" i="12" s="1"/>
  <c r="T153" i="5"/>
  <c r="T156" i="22"/>
  <c r="T156" i="7"/>
  <c r="T156" i="10" s="1"/>
  <c r="T156" i="12" s="1"/>
  <c r="T158" i="22"/>
  <c r="T158" i="7"/>
  <c r="T158" i="10" s="1"/>
  <c r="T158" i="12" s="1"/>
  <c r="T160" i="22"/>
  <c r="T162" i="7"/>
  <c r="T162" i="10" s="1"/>
  <c r="T162" i="12" s="1"/>
  <c r="L164" i="22"/>
  <c r="L164" i="7"/>
  <c r="L164" i="10" s="1"/>
  <c r="L164" i="12" s="1"/>
  <c r="L164" i="5"/>
  <c r="L172" i="22"/>
  <c r="L172" i="7"/>
  <c r="L172" i="10" s="1"/>
  <c r="L172" i="12" s="1"/>
  <c r="L172" i="5"/>
  <c r="L180" i="22"/>
  <c r="L180" i="7"/>
  <c r="L180" i="10" s="1"/>
  <c r="L180" i="12" s="1"/>
  <c r="L180" i="5"/>
  <c r="I20" i="22"/>
  <c r="I20" i="7"/>
  <c r="I20" i="10" s="1"/>
  <c r="I20" i="12" s="1"/>
  <c r="I20" i="6"/>
  <c r="I20" i="23" s="1"/>
  <c r="I20" i="5"/>
  <c r="Y21" i="7"/>
  <c r="Y21" i="10" s="1"/>
  <c r="Y21" i="12" s="1"/>
  <c r="Y21" i="5"/>
  <c r="U21" i="24" s="1"/>
  <c r="Y23" i="7"/>
  <c r="Y23" i="10" s="1"/>
  <c r="Y23" i="12" s="1"/>
  <c r="Y23" i="5"/>
  <c r="U23" i="24" s="1"/>
  <c r="Y27" i="7"/>
  <c r="Y27" i="10" s="1"/>
  <c r="Y27" i="12" s="1"/>
  <c r="Y27" i="5"/>
  <c r="U27" i="24" s="1"/>
  <c r="Y32" i="7"/>
  <c r="Y32" i="10" s="1"/>
  <c r="Y32" i="12" s="1"/>
  <c r="Y38" i="7"/>
  <c r="Y38" i="10" s="1"/>
  <c r="Y38" i="12" s="1"/>
  <c r="Y38" i="5"/>
  <c r="U38" i="24" s="1"/>
  <c r="Y41" i="7"/>
  <c r="Y41" i="10" s="1"/>
  <c r="Y41" i="12" s="1"/>
  <c r="Y41" i="5"/>
  <c r="U41" i="24" s="1"/>
  <c r="Y43" i="7"/>
  <c r="Y43" i="10" s="1"/>
  <c r="Y43" i="12" s="1"/>
  <c r="Y43" i="5"/>
  <c r="U43" i="24" s="1"/>
  <c r="Y45" i="7"/>
  <c r="Y45" i="10" s="1"/>
  <c r="Y45" i="12" s="1"/>
  <c r="Y45" i="5"/>
  <c r="U45" i="24" s="1"/>
  <c r="Y47" i="7"/>
  <c r="Y47" i="10" s="1"/>
  <c r="Y47" i="12" s="1"/>
  <c r="Y47" i="5"/>
  <c r="U47" i="24" s="1"/>
  <c r="Y50" i="7"/>
  <c r="Y50" i="10" s="1"/>
  <c r="Y50" i="12" s="1"/>
  <c r="Y54" i="7"/>
  <c r="Y54" i="10" s="1"/>
  <c r="Y54" i="12" s="1"/>
  <c r="Y54" i="5"/>
  <c r="U54" i="24" s="1"/>
  <c r="Y70" i="7"/>
  <c r="Y70" i="10" s="1"/>
  <c r="Y70" i="12" s="1"/>
  <c r="Q84" i="22"/>
  <c r="Q84" i="7"/>
  <c r="Q84" i="10" s="1"/>
  <c r="Q84" i="12" s="1"/>
  <c r="Q84" i="5"/>
  <c r="Y94" i="7"/>
  <c r="Y94" i="10" s="1"/>
  <c r="Y94" i="12" s="1"/>
  <c r="Y94" i="5"/>
  <c r="U94" i="24" s="1"/>
  <c r="Y98" i="7"/>
  <c r="Y98" i="10" s="1"/>
  <c r="Y98" i="12" s="1"/>
  <c r="Y98" i="5"/>
  <c r="U98" i="24" s="1"/>
  <c r="Y99" i="5"/>
  <c r="U99" i="24" s="1"/>
  <c r="Y102" i="7"/>
  <c r="Y102" i="10" s="1"/>
  <c r="Y102" i="12" s="1"/>
  <c r="Y102" i="5"/>
  <c r="U102" i="24" s="1"/>
  <c r="Y106" i="7"/>
  <c r="Y106" i="10" s="1"/>
  <c r="Y106" i="12" s="1"/>
  <c r="Y106" i="5"/>
  <c r="U106" i="24" s="1"/>
  <c r="Y108" i="7"/>
  <c r="Y108" i="10" s="1"/>
  <c r="Y108" i="12" s="1"/>
  <c r="Y108" i="5"/>
  <c r="U108" i="24" s="1"/>
  <c r="Y110" i="7"/>
  <c r="Y110" i="10" s="1"/>
  <c r="Y110" i="12" s="1"/>
  <c r="Y112" i="7"/>
  <c r="Y112" i="10" s="1"/>
  <c r="Y112" i="12" s="1"/>
  <c r="Y112" i="5"/>
  <c r="U112" i="24" s="1"/>
  <c r="Y114" i="7"/>
  <c r="Y114" i="10" s="1"/>
  <c r="Y114" i="12" s="1"/>
  <c r="Y118" i="7"/>
  <c r="Y118" i="10" s="1"/>
  <c r="Y118" i="12" s="1"/>
  <c r="Y123" i="7"/>
  <c r="Y123" i="10" s="1"/>
  <c r="Y123" i="12" s="1"/>
  <c r="Y126" i="7"/>
  <c r="Y126" i="10" s="1"/>
  <c r="Y126" i="12" s="1"/>
  <c r="Y126" i="5"/>
  <c r="U126" i="24" s="1"/>
  <c r="Y128" i="7"/>
  <c r="Y128" i="10" s="1"/>
  <c r="Y128" i="12" s="1"/>
  <c r="Y128" i="5"/>
  <c r="U128" i="24" s="1"/>
  <c r="Y131" i="7"/>
  <c r="Y131" i="10" s="1"/>
  <c r="Y131" i="12" s="1"/>
  <c r="Y131" i="5"/>
  <c r="U131" i="24" s="1"/>
  <c r="Y133" i="7"/>
  <c r="Y133" i="10" s="1"/>
  <c r="Y133" i="12" s="1"/>
  <c r="Y133" i="5"/>
  <c r="U133" i="24" s="1"/>
  <c r="Y137" i="7"/>
  <c r="Y137" i="10" s="1"/>
  <c r="Y137" i="12" s="1"/>
  <c r="Y139" i="7"/>
  <c r="Y139" i="10" s="1"/>
  <c r="Y139" i="12" s="1"/>
  <c r="Y141" i="7"/>
  <c r="Y141" i="10" s="1"/>
  <c r="Y141" i="12" s="1"/>
  <c r="Y158" i="7"/>
  <c r="Y158" i="10" s="1"/>
  <c r="Y158" i="12" s="1"/>
  <c r="Q164" i="22"/>
  <c r="Q164" i="7"/>
  <c r="Q164" i="10" s="1"/>
  <c r="Q164" i="12" s="1"/>
  <c r="Q164" i="5"/>
  <c r="I166" i="22"/>
  <c r="I166" i="7"/>
  <c r="I166" i="10" s="1"/>
  <c r="I166" i="12" s="1"/>
  <c r="I166" i="6"/>
  <c r="I166" i="23" s="1"/>
  <c r="I166" i="5"/>
  <c r="Y168" i="5"/>
  <c r="U168" i="24" s="1"/>
  <c r="Y170" i="7"/>
  <c r="Y170" i="10" s="1"/>
  <c r="Y170" i="12" s="1"/>
  <c r="Y170" i="5"/>
  <c r="U170" i="24" s="1"/>
  <c r="Y172" i="7"/>
  <c r="Y172" i="10" s="1"/>
  <c r="Y172" i="12" s="1"/>
  <c r="Y172" i="5"/>
  <c r="U172" i="24" s="1"/>
  <c r="Y176" i="7"/>
  <c r="Y176" i="10" s="1"/>
  <c r="Y176" i="12" s="1"/>
  <c r="Y176" i="5"/>
  <c r="U176" i="24" s="1"/>
  <c r="Y178" i="7"/>
  <c r="Y178" i="10" s="1"/>
  <c r="Y178" i="12" s="1"/>
  <c r="Y178" i="5"/>
  <c r="U178" i="24" s="1"/>
  <c r="Y180" i="7"/>
  <c r="Y180" i="10" s="1"/>
  <c r="Y180" i="12" s="1"/>
  <c r="Y180" i="5"/>
  <c r="U180" i="24" s="1"/>
  <c r="F123" i="22"/>
  <c r="F123" i="7"/>
  <c r="F123" i="10" s="1"/>
  <c r="F123" i="12" s="1"/>
  <c r="F123" i="6"/>
  <c r="F123" i="23" s="1"/>
  <c r="F137" i="22"/>
  <c r="F137" i="7"/>
  <c r="F137" i="10" s="1"/>
  <c r="F137" i="12" s="1"/>
  <c r="F137" i="6"/>
  <c r="F137" i="23" s="1"/>
  <c r="F139" i="22"/>
  <c r="F139" i="7"/>
  <c r="F139" i="10" s="1"/>
  <c r="F139" i="12" s="1"/>
  <c r="F139" i="6"/>
  <c r="F139" i="23" s="1"/>
  <c r="F155" i="22"/>
  <c r="F155" i="7"/>
  <c r="F155" i="10" s="1"/>
  <c r="F155" i="12" s="1"/>
  <c r="F155" i="6"/>
  <c r="F155" i="23" s="1"/>
  <c r="K42" i="22"/>
  <c r="K42" i="7"/>
  <c r="K42" i="10" s="1"/>
  <c r="K42" i="12" s="1"/>
  <c r="K42" i="6"/>
  <c r="K42" i="23" s="1"/>
  <c r="K115" i="22"/>
  <c r="K115" i="7"/>
  <c r="K115" i="10" s="1"/>
  <c r="K115" i="12" s="1"/>
  <c r="K115" i="6"/>
  <c r="K115" i="23" s="1"/>
  <c r="K155" i="22"/>
  <c r="K155" i="7"/>
  <c r="K155" i="10" s="1"/>
  <c r="K155" i="12" s="1"/>
  <c r="K155" i="6"/>
  <c r="K155" i="23" s="1"/>
  <c r="D65" i="22"/>
  <c r="D65" i="7"/>
  <c r="D65" i="10" s="1"/>
  <c r="D65" i="12" s="1"/>
  <c r="D65" i="6"/>
  <c r="D65" i="23" s="1"/>
  <c r="D114" i="22"/>
  <c r="D114" i="7"/>
  <c r="D114" i="10" s="1"/>
  <c r="D114" i="12" s="1"/>
  <c r="D114" i="6"/>
  <c r="D114" i="23" s="1"/>
  <c r="D120" i="22"/>
  <c r="D120" i="7"/>
  <c r="D120" i="10" s="1"/>
  <c r="D120" i="12" s="1"/>
  <c r="D120" i="6"/>
  <c r="D120" i="23" s="1"/>
  <c r="D123" i="22"/>
  <c r="D123" i="7"/>
  <c r="D123" i="10" s="1"/>
  <c r="D123" i="12" s="1"/>
  <c r="D123" i="6"/>
  <c r="D123" i="23" s="1"/>
  <c r="D137" i="22"/>
  <c r="D137" i="7"/>
  <c r="D137" i="10" s="1"/>
  <c r="D137" i="12" s="1"/>
  <c r="D137" i="6"/>
  <c r="D137" i="23" s="1"/>
  <c r="D156" i="22"/>
  <c r="D156" i="7"/>
  <c r="D156" i="10" s="1"/>
  <c r="D156" i="12" s="1"/>
  <c r="D156" i="6"/>
  <c r="D156" i="23" s="1"/>
  <c r="D158" i="22"/>
  <c r="D158" i="7"/>
  <c r="D158" i="10" s="1"/>
  <c r="D158" i="12" s="1"/>
  <c r="D158" i="6"/>
  <c r="D158" i="23" s="1"/>
  <c r="I42" i="22"/>
  <c r="I42" i="7"/>
  <c r="I42" i="10" s="1"/>
  <c r="I42" i="12" s="1"/>
  <c r="I42" i="6"/>
  <c r="I42" i="23" s="1"/>
  <c r="I156" i="22"/>
  <c r="I156" i="7"/>
  <c r="I156" i="10" s="1"/>
  <c r="I156" i="12" s="1"/>
  <c r="I156" i="6"/>
  <c r="I156" i="23" s="1"/>
  <c r="I158" i="22"/>
  <c r="I158" i="7"/>
  <c r="I158" i="10" s="1"/>
  <c r="I158" i="12" s="1"/>
  <c r="I158" i="6"/>
  <c r="I158" i="23" s="1"/>
  <c r="F32" i="22"/>
  <c r="F32" i="7"/>
  <c r="F32" i="10" s="1"/>
  <c r="F32" i="12" s="1"/>
  <c r="F32" i="6"/>
  <c r="F32" i="23" s="1"/>
  <c r="F42" i="22"/>
  <c r="F42" i="7"/>
  <c r="F42" i="10" s="1"/>
  <c r="F42" i="12" s="1"/>
  <c r="F42" i="6"/>
  <c r="F42" i="23" s="1"/>
  <c r="K60" i="22"/>
  <c r="K60" i="7"/>
  <c r="K60" i="10" s="1"/>
  <c r="K60" i="12" s="1"/>
  <c r="K60" i="6"/>
  <c r="K60" i="23" s="1"/>
  <c r="K87" i="22"/>
  <c r="K87" i="7"/>
  <c r="K87" i="10" s="1"/>
  <c r="K87" i="12" s="1"/>
  <c r="K87" i="6"/>
  <c r="K87" i="23" s="1"/>
  <c r="K121" i="22"/>
  <c r="K121" i="7"/>
  <c r="K121" i="10" s="1"/>
  <c r="K121" i="12" s="1"/>
  <c r="K121" i="6"/>
  <c r="K121" i="23" s="1"/>
  <c r="K156" i="22"/>
  <c r="K156" i="7"/>
  <c r="K156" i="10" s="1"/>
  <c r="K156" i="12" s="1"/>
  <c r="K156" i="6"/>
  <c r="K156" i="23" s="1"/>
  <c r="D119" i="22"/>
  <c r="D119" i="7"/>
  <c r="D119" i="10" s="1"/>
  <c r="D119" i="12" s="1"/>
  <c r="D119" i="6"/>
  <c r="D119" i="23" s="1"/>
  <c r="D141" i="22"/>
  <c r="D141" i="7"/>
  <c r="D141" i="10" s="1"/>
  <c r="D141" i="12" s="1"/>
  <c r="D141" i="6"/>
  <c r="D141" i="23" s="1"/>
  <c r="I33" i="22"/>
  <c r="I33" i="7"/>
  <c r="I33" i="10" s="1"/>
  <c r="I33" i="12" s="1"/>
  <c r="I33" i="6"/>
  <c r="I33" i="23" s="1"/>
  <c r="I50" i="22"/>
  <c r="I50" i="7"/>
  <c r="I50" i="10" s="1"/>
  <c r="I50" i="12" s="1"/>
  <c r="I50" i="6"/>
  <c r="I50" i="23" s="1"/>
  <c r="I87" i="22"/>
  <c r="I87" i="7"/>
  <c r="I87" i="10" s="1"/>
  <c r="I87" i="12" s="1"/>
  <c r="I87" i="6"/>
  <c r="I87" i="23" s="1"/>
  <c r="I118" i="22"/>
  <c r="I118" i="7"/>
  <c r="I118" i="10" s="1"/>
  <c r="I118" i="12" s="1"/>
  <c r="I118" i="6"/>
  <c r="I118" i="23" s="1"/>
  <c r="I120" i="22"/>
  <c r="I120" i="7"/>
  <c r="I120" i="10" s="1"/>
  <c r="I120" i="12" s="1"/>
  <c r="I120" i="6"/>
  <c r="I120" i="23" s="1"/>
  <c r="K30" i="22"/>
  <c r="K30" i="7"/>
  <c r="K30" i="10" s="1"/>
  <c r="K30" i="12" s="1"/>
  <c r="K30" i="6"/>
  <c r="K30" i="23" s="1"/>
  <c r="H30" i="22"/>
  <c r="H30" i="7"/>
  <c r="H30" i="10" s="1"/>
  <c r="H30" i="12" s="1"/>
  <c r="H30" i="6"/>
  <c r="H30" i="23" s="1"/>
  <c r="J114" i="22"/>
  <c r="J114" i="7"/>
  <c r="J114" i="10" s="1"/>
  <c r="J114" i="12" s="1"/>
  <c r="J114" i="6"/>
  <c r="J114" i="23" s="1"/>
  <c r="J124" i="22"/>
  <c r="J124" i="7"/>
  <c r="J124" i="10" s="1"/>
  <c r="J124" i="12" s="1"/>
  <c r="J124" i="6"/>
  <c r="J124" i="23" s="1"/>
  <c r="G114" i="22"/>
  <c r="G114" i="7"/>
  <c r="G114" i="10" s="1"/>
  <c r="G114" i="12" s="1"/>
  <c r="G114" i="6"/>
  <c r="G114" i="23" s="1"/>
  <c r="G119" i="22"/>
  <c r="G119" i="7"/>
  <c r="G119" i="10" s="1"/>
  <c r="G119" i="12" s="1"/>
  <c r="G119" i="6"/>
  <c r="G119" i="23" s="1"/>
  <c r="G121" i="22"/>
  <c r="G121" i="7"/>
  <c r="G121" i="10" s="1"/>
  <c r="G121" i="12" s="1"/>
  <c r="G121" i="6"/>
  <c r="G121" i="23" s="1"/>
  <c r="H50" i="22"/>
  <c r="H50" i="7"/>
  <c r="H50" i="10" s="1"/>
  <c r="H50" i="12" s="1"/>
  <c r="H50" i="6"/>
  <c r="H50" i="23" s="1"/>
  <c r="H65" i="22"/>
  <c r="H65" i="7"/>
  <c r="H65" i="10" s="1"/>
  <c r="H65" i="12" s="1"/>
  <c r="H65" i="6"/>
  <c r="H65" i="23" s="1"/>
  <c r="E119" i="22"/>
  <c r="E119" i="7"/>
  <c r="E119" i="10" s="1"/>
  <c r="E119" i="12" s="1"/>
  <c r="E119" i="6"/>
  <c r="E121" i="22"/>
  <c r="E121" i="7"/>
  <c r="E121" i="10" s="1"/>
  <c r="E121" i="12" s="1"/>
  <c r="E121" i="6"/>
  <c r="J65" i="22"/>
  <c r="J65" i="7"/>
  <c r="J65" i="10" s="1"/>
  <c r="J65" i="12" s="1"/>
  <c r="J65" i="6"/>
  <c r="J65" i="23" s="1"/>
  <c r="J109" i="22"/>
  <c r="J109" i="7"/>
  <c r="J109" i="10" s="1"/>
  <c r="J109" i="12" s="1"/>
  <c r="J109" i="6"/>
  <c r="J109" i="23" s="1"/>
  <c r="J120" i="22"/>
  <c r="J120" i="7"/>
  <c r="J120" i="10" s="1"/>
  <c r="J120" i="12" s="1"/>
  <c r="J120" i="6"/>
  <c r="J120" i="23" s="1"/>
  <c r="J123" i="22"/>
  <c r="J123" i="7"/>
  <c r="J123" i="10" s="1"/>
  <c r="J123" i="12" s="1"/>
  <c r="J123" i="6"/>
  <c r="J123" i="23" s="1"/>
  <c r="J156" i="22"/>
  <c r="J156" i="7"/>
  <c r="J156" i="10" s="1"/>
  <c r="J156" i="12" s="1"/>
  <c r="J156" i="6"/>
  <c r="J156" i="23" s="1"/>
  <c r="G42" i="22"/>
  <c r="G42" i="7"/>
  <c r="G42" i="10" s="1"/>
  <c r="G42" i="12" s="1"/>
  <c r="G42" i="6"/>
  <c r="G42" i="23" s="1"/>
  <c r="G52" i="22"/>
  <c r="G52" i="7"/>
  <c r="G52" i="10" s="1"/>
  <c r="G52" i="12" s="1"/>
  <c r="G52" i="6"/>
  <c r="G52" i="23" s="1"/>
  <c r="G157" i="22"/>
  <c r="G157" i="7"/>
  <c r="G157" i="10" s="1"/>
  <c r="G157" i="12" s="1"/>
  <c r="G157" i="6"/>
  <c r="G157" i="23" s="1"/>
  <c r="H109" i="22"/>
  <c r="H109" i="7"/>
  <c r="H109" i="10" s="1"/>
  <c r="H109" i="12" s="1"/>
  <c r="H109" i="6"/>
  <c r="H109" i="23" s="1"/>
  <c r="H115" i="22"/>
  <c r="H115" i="7"/>
  <c r="H115" i="10" s="1"/>
  <c r="H115" i="12" s="1"/>
  <c r="H115" i="6"/>
  <c r="H115" i="23" s="1"/>
  <c r="H118" i="22"/>
  <c r="H118" i="7"/>
  <c r="H118" i="10" s="1"/>
  <c r="H118" i="12" s="1"/>
  <c r="H118" i="6"/>
  <c r="H118" i="23" s="1"/>
  <c r="H120" i="22"/>
  <c r="H120" i="7"/>
  <c r="H120" i="10" s="1"/>
  <c r="H120" i="12" s="1"/>
  <c r="H120" i="6"/>
  <c r="H120" i="23" s="1"/>
  <c r="H123" i="22"/>
  <c r="H123" i="7"/>
  <c r="H123" i="10" s="1"/>
  <c r="H123" i="12" s="1"/>
  <c r="H123" i="6"/>
  <c r="H123" i="23" s="1"/>
  <c r="H138" i="22"/>
  <c r="H138" i="7"/>
  <c r="H138" i="10" s="1"/>
  <c r="H138" i="12" s="1"/>
  <c r="H138" i="6"/>
  <c r="H138" i="23" s="1"/>
  <c r="H141" i="22"/>
  <c r="H141" i="7"/>
  <c r="H141" i="10" s="1"/>
  <c r="H141" i="12" s="1"/>
  <c r="H141" i="6"/>
  <c r="H141" i="23" s="1"/>
  <c r="E33" i="22"/>
  <c r="E33" i="7"/>
  <c r="E33" i="10" s="1"/>
  <c r="E33" i="12" s="1"/>
  <c r="E33" i="6"/>
  <c r="E65" i="22"/>
  <c r="E65" i="7"/>
  <c r="E65" i="10" s="1"/>
  <c r="E65" i="12" s="1"/>
  <c r="E65" i="6"/>
  <c r="I42" i="19"/>
  <c r="I42" i="20"/>
  <c r="I42" i="8"/>
  <c r="J60" i="19"/>
  <c r="J60" i="20"/>
  <c r="J60" i="8"/>
  <c r="J60" i="11" s="1"/>
  <c r="J60" i="13" s="1"/>
  <c r="G52" i="20"/>
  <c r="G52" i="8"/>
  <c r="H109" i="8"/>
  <c r="H109" i="20"/>
  <c r="I118" i="8"/>
  <c r="I118" i="19"/>
  <c r="I118" i="20"/>
  <c r="F122" i="20"/>
  <c r="F122" i="8"/>
  <c r="F122" i="11" s="1"/>
  <c r="F122" i="13" s="1"/>
  <c r="J137" i="19"/>
  <c r="J137" i="20"/>
  <c r="J137" i="8"/>
  <c r="F156" i="20"/>
  <c r="F156" i="8"/>
  <c r="F156" i="11" s="1"/>
  <c r="F156" i="13" s="1"/>
  <c r="E109" i="20"/>
  <c r="E109" i="8"/>
  <c r="E109" i="11" s="1"/>
  <c r="E109" i="13" s="1"/>
  <c r="F118" i="8"/>
  <c r="F118" i="11" s="1"/>
  <c r="F118" i="13" s="1"/>
  <c r="F118" i="20"/>
  <c r="I121" i="8"/>
  <c r="I121" i="19"/>
  <c r="I121" i="20"/>
  <c r="G141" i="20"/>
  <c r="G141" i="8"/>
  <c r="G141" i="11" s="1"/>
  <c r="G141" i="13" s="1"/>
  <c r="K32" i="19"/>
  <c r="K32" i="20"/>
  <c r="K32" i="8"/>
  <c r="K32" i="11" s="1"/>
  <c r="K32" i="13" s="1"/>
  <c r="F124" i="20"/>
  <c r="F124" i="8"/>
  <c r="F124" i="11" s="1"/>
  <c r="F124" i="13" s="1"/>
  <c r="H141" i="20"/>
  <c r="H141" i="8"/>
  <c r="F42" i="8"/>
  <c r="F42" i="20"/>
  <c r="H32" i="20"/>
  <c r="H32" i="8"/>
  <c r="H32" i="11" s="1"/>
  <c r="H32" i="13" s="1"/>
  <c r="D51" i="20"/>
  <c r="D51" i="8"/>
  <c r="D51" i="11" s="1"/>
  <c r="D51" i="13" s="1"/>
  <c r="H114" i="20"/>
  <c r="H114" i="8"/>
  <c r="H114" i="11" s="1"/>
  <c r="H114" i="13" s="1"/>
  <c r="E119" i="8"/>
  <c r="E119" i="11" s="1"/>
  <c r="E119" i="13" s="1"/>
  <c r="E119" i="20"/>
  <c r="I122" i="8"/>
  <c r="I122" i="11" s="1"/>
  <c r="I122" i="13" s="1"/>
  <c r="I122" i="19"/>
  <c r="I122" i="20"/>
  <c r="I137" i="8"/>
  <c r="I137" i="19"/>
  <c r="I137" i="20"/>
  <c r="G158" i="8"/>
  <c r="G158" i="11" s="1"/>
  <c r="G158" i="13" s="1"/>
  <c r="G158" i="20"/>
  <c r="K30" i="8"/>
  <c r="K30" i="19"/>
  <c r="K30" i="20"/>
  <c r="K52" i="19"/>
  <c r="K52" i="20"/>
  <c r="K52" i="8"/>
  <c r="K52" i="11" s="1"/>
  <c r="K52" i="13" s="1"/>
  <c r="D109" i="20"/>
  <c r="D109" i="8"/>
  <c r="D109" i="11" s="1"/>
  <c r="D109" i="13" s="1"/>
  <c r="E118" i="20"/>
  <c r="E118" i="8"/>
  <c r="E118" i="11" s="1"/>
  <c r="E118" i="13" s="1"/>
  <c r="H121" i="8"/>
  <c r="H121" i="11" s="1"/>
  <c r="H121" i="13" s="1"/>
  <c r="H121" i="20"/>
  <c r="I50" i="8"/>
  <c r="I50" i="19"/>
  <c r="I50" i="20"/>
  <c r="E60" i="20"/>
  <c r="E60" i="8"/>
  <c r="E60" i="11" s="1"/>
  <c r="E60" i="13" s="1"/>
  <c r="H30" i="20"/>
  <c r="H30" i="8"/>
  <c r="H30" i="11" s="1"/>
  <c r="H30" i="13" s="1"/>
  <c r="H137" i="20"/>
  <c r="H137" i="8"/>
  <c r="H137" i="11" s="1"/>
  <c r="H137" i="13" s="1"/>
  <c r="D156" i="8"/>
  <c r="D156" i="20"/>
  <c r="J42" i="8"/>
  <c r="J42" i="11" s="1"/>
  <c r="J42" i="13" s="1"/>
  <c r="J42" i="19"/>
  <c r="J42" i="20"/>
  <c r="K42" i="8"/>
  <c r="K42" i="19"/>
  <c r="K42" i="20"/>
  <c r="E52" i="20"/>
  <c r="E52" i="8"/>
  <c r="E52" i="11" s="1"/>
  <c r="E52" i="13" s="1"/>
  <c r="I87" i="8"/>
  <c r="I87" i="19"/>
  <c r="I87" i="20"/>
  <c r="K138" i="8"/>
  <c r="K138" i="11" s="1"/>
  <c r="K138" i="13" s="1"/>
  <c r="K138" i="19"/>
  <c r="K138" i="20"/>
  <c r="I155" i="8"/>
  <c r="I155" i="11" s="1"/>
  <c r="I155" i="13" s="1"/>
  <c r="I155" i="19"/>
  <c r="I155" i="20"/>
  <c r="I109" i="8"/>
  <c r="I109" i="11" s="1"/>
  <c r="I109" i="13" s="1"/>
  <c r="I109" i="19"/>
  <c r="I109" i="20"/>
  <c r="E121" i="20"/>
  <c r="E121" i="8"/>
  <c r="I124" i="19"/>
  <c r="I124" i="20"/>
  <c r="I124" i="8"/>
  <c r="I124" i="11" s="1"/>
  <c r="I124" i="13" s="1"/>
  <c r="G118" i="20"/>
  <c r="G118" i="8"/>
  <c r="G118" i="11" s="1"/>
  <c r="G118" i="13" s="1"/>
  <c r="H122" i="8"/>
  <c r="H122" i="20"/>
  <c r="K155" i="8"/>
  <c r="K155" i="19"/>
  <c r="K155" i="20"/>
  <c r="G65" i="8"/>
  <c r="G65" i="11" s="1"/>
  <c r="G65" i="13" s="1"/>
  <c r="G65" i="20"/>
  <c r="G121" i="20"/>
  <c r="G121" i="8"/>
  <c r="K124" i="19"/>
  <c r="K124" i="20"/>
  <c r="K124" i="8"/>
  <c r="K124" i="11" s="1"/>
  <c r="K124" i="13" s="1"/>
  <c r="K139" i="19"/>
  <c r="K139" i="20"/>
  <c r="K139" i="8"/>
  <c r="K139" i="11" s="1"/>
  <c r="K139" i="13" s="1"/>
  <c r="J33" i="19"/>
  <c r="J33" i="20"/>
  <c r="J33" i="8"/>
  <c r="J33" i="11" s="1"/>
  <c r="J33" i="13" s="1"/>
  <c r="E155" i="20"/>
  <c r="E155" i="8"/>
  <c r="E155" i="11" s="1"/>
  <c r="E155" i="13" s="1"/>
  <c r="I60" i="20"/>
  <c r="I60" i="8"/>
  <c r="I60" i="11" s="1"/>
  <c r="I60" i="13" s="1"/>
  <c r="I60" i="19"/>
  <c r="F155" i="8"/>
  <c r="F155" i="20"/>
  <c r="F109" i="20"/>
  <c r="F109" i="8"/>
  <c r="F109" i="11" s="1"/>
  <c r="F109" i="13" s="1"/>
  <c r="H119" i="20"/>
  <c r="H119" i="8"/>
  <c r="H119" i="11" s="1"/>
  <c r="H119" i="13" s="1"/>
  <c r="G271" i="20"/>
  <c r="G271" i="8"/>
  <c r="F199" i="20"/>
  <c r="F188" i="3"/>
  <c r="F199" i="8"/>
  <c r="F199" i="11" s="1"/>
  <c r="K205" i="19"/>
  <c r="K205" i="20"/>
  <c r="K205" i="8"/>
  <c r="K200" i="19"/>
  <c r="K200" i="20"/>
  <c r="K200" i="8"/>
  <c r="K200" i="11" s="1"/>
  <c r="K200" i="13" s="1"/>
  <c r="E210" i="20"/>
  <c r="E189" i="3"/>
  <c r="J189" i="24" s="1"/>
  <c r="AF189" i="24" s="1"/>
  <c r="E210" i="8"/>
  <c r="E216" i="20"/>
  <c r="E216" i="8"/>
  <c r="E216" i="11" s="1"/>
  <c r="E216" i="13" s="1"/>
  <c r="F221" i="8"/>
  <c r="F221" i="20"/>
  <c r="F203" i="8"/>
  <c r="F203" i="11" s="1"/>
  <c r="F203" i="13" s="1"/>
  <c r="F203" i="20"/>
  <c r="F204" i="20"/>
  <c r="F204" i="8"/>
  <c r="F204" i="11" s="1"/>
  <c r="F204" i="13" s="1"/>
  <c r="I206" i="19"/>
  <c r="I206" i="20"/>
  <c r="I206" i="8"/>
  <c r="I206" i="11" s="1"/>
  <c r="I206" i="13" s="1"/>
  <c r="I200" i="19"/>
  <c r="I200" i="20"/>
  <c r="I200" i="8"/>
  <c r="I200" i="11" s="1"/>
  <c r="I200" i="13" s="1"/>
  <c r="J205" i="19"/>
  <c r="J205" i="20"/>
  <c r="J205" i="8"/>
  <c r="J205" i="11" s="1"/>
  <c r="J205" i="13" s="1"/>
  <c r="J200" i="19"/>
  <c r="J200" i="20"/>
  <c r="J200" i="8"/>
  <c r="J200" i="11" s="1"/>
  <c r="J200" i="13" s="1"/>
  <c r="D204" i="20"/>
  <c r="D204" i="8"/>
  <c r="D204" i="11" s="1"/>
  <c r="D204" i="13" s="1"/>
  <c r="J214" i="20"/>
  <c r="J214" i="8"/>
  <c r="J214" i="19"/>
  <c r="J213" i="20"/>
  <c r="J213" i="8"/>
  <c r="J213" i="11" s="1"/>
  <c r="J213" i="13" s="1"/>
  <c r="J213" i="19"/>
  <c r="J209" i="20"/>
  <c r="J209" i="8"/>
  <c r="J209" i="11" s="1"/>
  <c r="J209" i="13" s="1"/>
  <c r="J209" i="19"/>
  <c r="G221" i="8"/>
  <c r="G221" i="11" s="1"/>
  <c r="G221" i="13" s="1"/>
  <c r="G221" i="20"/>
  <c r="K189" i="3"/>
  <c r="K210" i="19"/>
  <c r="K210" i="8"/>
  <c r="K210" i="11" s="1"/>
  <c r="K210" i="20"/>
  <c r="K217" i="20"/>
  <c r="K217" i="8"/>
  <c r="K217" i="19"/>
  <c r="H222" i="8"/>
  <c r="H222" i="11" s="1"/>
  <c r="H222" i="13" s="1"/>
  <c r="H222" i="20"/>
  <c r="H218" i="8"/>
  <c r="H218" i="20"/>
  <c r="D214" i="20"/>
  <c r="D214" i="8"/>
  <c r="D214" i="11" s="1"/>
  <c r="D214" i="13" s="1"/>
  <c r="D215" i="20"/>
  <c r="D215" i="8"/>
  <c r="D215" i="11" s="1"/>
  <c r="D215" i="13" s="1"/>
  <c r="E219" i="8"/>
  <c r="E219" i="11" s="1"/>
  <c r="E219" i="13" s="1"/>
  <c r="E219" i="20"/>
  <c r="E260" i="8"/>
  <c r="E260" i="11" s="1"/>
  <c r="E260" i="13" s="1"/>
  <c r="E260" i="20"/>
  <c r="H188" i="3"/>
  <c r="H199" i="20"/>
  <c r="H199" i="8"/>
  <c r="G202" i="8"/>
  <c r="G202" i="11" s="1"/>
  <c r="G202" i="13" s="1"/>
  <c r="G202" i="20"/>
  <c r="G203" i="20"/>
  <c r="G203" i="8"/>
  <c r="G203" i="11" s="1"/>
  <c r="G203" i="13" s="1"/>
  <c r="I214" i="19"/>
  <c r="I214" i="20"/>
  <c r="I214" i="8"/>
  <c r="I214" i="11" s="1"/>
  <c r="I214" i="13" s="1"/>
  <c r="I217" i="19"/>
  <c r="I217" i="20"/>
  <c r="I217" i="8"/>
  <c r="J220" i="19"/>
  <c r="J220" i="20"/>
  <c r="J220" i="8"/>
  <c r="J218" i="19"/>
  <c r="J218" i="20"/>
  <c r="J218" i="8"/>
  <c r="J218" i="11" s="1"/>
  <c r="J218" i="13" s="1"/>
  <c r="H206" i="20"/>
  <c r="H206" i="8"/>
  <c r="H206" i="11" s="1"/>
  <c r="H206" i="13" s="1"/>
  <c r="E205" i="8"/>
  <c r="E205" i="11" s="1"/>
  <c r="E205" i="13" s="1"/>
  <c r="E205" i="20"/>
  <c r="E206" i="8"/>
  <c r="E206" i="20"/>
  <c r="H189" i="3"/>
  <c r="H210" i="20"/>
  <c r="H210" i="8"/>
  <c r="H212" i="20"/>
  <c r="H212" i="8"/>
  <c r="H212" i="11" s="1"/>
  <c r="H212" i="13" s="1"/>
  <c r="I260" i="19"/>
  <c r="I260" i="20"/>
  <c r="I260" i="8"/>
  <c r="I260" i="11" s="1"/>
  <c r="I260" i="13" s="1"/>
  <c r="J199" i="19"/>
  <c r="J199" i="8"/>
  <c r="J199" i="11" s="1"/>
  <c r="J199" i="20"/>
  <c r="J188" i="3"/>
  <c r="F213" i="20"/>
  <c r="F213" i="8"/>
  <c r="F213" i="11" s="1"/>
  <c r="F213" i="13" s="1"/>
  <c r="F210" i="20"/>
  <c r="F210" i="8"/>
  <c r="F210" i="11" s="1"/>
  <c r="F189" i="3"/>
  <c r="K220" i="19"/>
  <c r="K220" i="20"/>
  <c r="K220" i="8"/>
  <c r="K220" i="11" s="1"/>
  <c r="K220" i="13" s="1"/>
  <c r="K218" i="19"/>
  <c r="K218" i="20"/>
  <c r="K218" i="8"/>
  <c r="K218" i="11" s="1"/>
  <c r="K218" i="13" s="1"/>
  <c r="G212" i="20"/>
  <c r="G212" i="8"/>
  <c r="G212" i="11" s="1"/>
  <c r="G212" i="13" s="1"/>
  <c r="G215" i="8"/>
  <c r="G215" i="20"/>
  <c r="D219" i="20"/>
  <c r="D219" i="8"/>
  <c r="D219" i="11" s="1"/>
  <c r="D219" i="13" s="1"/>
  <c r="I219" i="8"/>
  <c r="I219" i="19"/>
  <c r="I219" i="20"/>
  <c r="O91" i="5"/>
  <c r="N91" i="24" s="1"/>
  <c r="O110" i="5"/>
  <c r="N110" i="24" s="1"/>
  <c r="S113" i="5"/>
  <c r="P29" i="5"/>
  <c r="X110" i="5"/>
  <c r="X113" i="5"/>
  <c r="X162" i="5"/>
  <c r="P169" i="5"/>
  <c r="Q188" i="7"/>
  <c r="J260" i="7"/>
  <c r="J260" i="10" s="1"/>
  <c r="J260" i="12" s="1"/>
  <c r="J260" i="22"/>
  <c r="J260" i="6"/>
  <c r="R260" i="22"/>
  <c r="J33" i="5"/>
  <c r="J51" i="5"/>
  <c r="J65" i="5"/>
  <c r="J114" i="5"/>
  <c r="J119" i="5"/>
  <c r="J123" i="5"/>
  <c r="J139" i="5"/>
  <c r="J158" i="5"/>
  <c r="K260" i="7"/>
  <c r="K260" i="10" s="1"/>
  <c r="K260" i="12" s="1"/>
  <c r="K194" i="12" s="1"/>
  <c r="K260" i="22"/>
  <c r="K260" i="6"/>
  <c r="S199" i="7"/>
  <c r="S199" i="10" s="1"/>
  <c r="S188" i="2"/>
  <c r="K33" i="5"/>
  <c r="K51" i="5"/>
  <c r="K65" i="5"/>
  <c r="K114" i="5"/>
  <c r="K119" i="5"/>
  <c r="K123" i="5"/>
  <c r="K139" i="5"/>
  <c r="S158" i="5"/>
  <c r="D188" i="2"/>
  <c r="D188" i="22" s="1"/>
  <c r="D199" i="7"/>
  <c r="D199" i="10" s="1"/>
  <c r="D199" i="22"/>
  <c r="D199" i="6"/>
  <c r="D199" i="23" s="1"/>
  <c r="L271" i="7"/>
  <c r="L271" i="10" s="1"/>
  <c r="L271" i="12" s="1"/>
  <c r="L271" i="22"/>
  <c r="L243" i="22"/>
  <c r="X229" i="22"/>
  <c r="H33" i="5"/>
  <c r="H42" i="5"/>
  <c r="H51" i="5"/>
  <c r="H52" i="5"/>
  <c r="H65" i="5"/>
  <c r="H87" i="5"/>
  <c r="H114" i="5"/>
  <c r="H119" i="5"/>
  <c r="H121" i="5"/>
  <c r="H123" i="5"/>
  <c r="H137" i="5"/>
  <c r="H139" i="5"/>
  <c r="D156" i="5"/>
  <c r="D158" i="5"/>
  <c r="D174" i="5"/>
  <c r="I271" i="7"/>
  <c r="I271" i="10" s="1"/>
  <c r="I271" i="12" s="1"/>
  <c r="I271" i="22"/>
  <c r="I271" i="6"/>
  <c r="Q262" i="22"/>
  <c r="Q207" i="22"/>
  <c r="Q254" i="22"/>
  <c r="Q229" i="22"/>
  <c r="Q230" i="22"/>
  <c r="Q231" i="22"/>
  <c r="Q264" i="22"/>
  <c r="Q33" i="5"/>
  <c r="Q51" i="5"/>
  <c r="M65" i="5"/>
  <c r="M114" i="5"/>
  <c r="U118" i="5"/>
  <c r="M122" i="5"/>
  <c r="M138" i="5"/>
  <c r="M157" i="5"/>
  <c r="J24" i="8"/>
  <c r="J24" i="11" s="1"/>
  <c r="J24" i="13" s="1"/>
  <c r="J24" i="19"/>
  <c r="J24" i="20"/>
  <c r="F134" i="8"/>
  <c r="F134" i="11" s="1"/>
  <c r="F134" i="13" s="1"/>
  <c r="F134" i="20"/>
  <c r="J226" i="8"/>
  <c r="J226" i="11" s="1"/>
  <c r="J226" i="13" s="1"/>
  <c r="J226" i="19"/>
  <c r="J226" i="20"/>
  <c r="R283" i="22"/>
  <c r="N284" i="22"/>
  <c r="J193" i="6"/>
  <c r="J193" i="23" s="1"/>
  <c r="J256" i="23"/>
  <c r="R257" i="22"/>
  <c r="J194" i="2"/>
  <c r="R194" i="2"/>
  <c r="R194" i="22" s="1"/>
  <c r="R270" i="22"/>
  <c r="J203" i="7"/>
  <c r="J203" i="10" s="1"/>
  <c r="J203" i="12" s="1"/>
  <c r="J203" i="22"/>
  <c r="J203" i="6"/>
  <c r="J203" i="23" s="1"/>
  <c r="J206" i="7"/>
  <c r="J206" i="10" s="1"/>
  <c r="J206" i="12" s="1"/>
  <c r="J206" i="22"/>
  <c r="J206" i="6"/>
  <c r="J206" i="23" s="1"/>
  <c r="R206" i="7"/>
  <c r="R206" i="10" s="1"/>
  <c r="R206" i="12" s="1"/>
  <c r="R200" i="22"/>
  <c r="J70" i="23"/>
  <c r="J74" i="23"/>
  <c r="J78" i="23"/>
  <c r="J82" i="23"/>
  <c r="J86" i="23"/>
  <c r="J90" i="23"/>
  <c r="J91" i="22"/>
  <c r="J91" i="7"/>
  <c r="J91" i="10" s="1"/>
  <c r="J91" i="12" s="1"/>
  <c r="J91" i="6"/>
  <c r="J91" i="23" s="1"/>
  <c r="J94" i="23"/>
  <c r="J99" i="23"/>
  <c r="J104" i="23"/>
  <c r="J108" i="23"/>
  <c r="J112" i="23"/>
  <c r="J113" i="22"/>
  <c r="J113" i="7"/>
  <c r="J113" i="10" s="1"/>
  <c r="J113" i="12" s="1"/>
  <c r="J113" i="6"/>
  <c r="J113" i="23" s="1"/>
  <c r="R292" i="22"/>
  <c r="J117" i="23"/>
  <c r="J248" i="7"/>
  <c r="J248" i="10" s="1"/>
  <c r="J248" i="12" s="1"/>
  <c r="J248" i="22"/>
  <c r="J248" i="6"/>
  <c r="J248" i="23" s="1"/>
  <c r="J249" i="23"/>
  <c r="J127" i="23"/>
  <c r="J133" i="23"/>
  <c r="J134" i="22"/>
  <c r="J134" i="7"/>
  <c r="J134" i="10" s="1"/>
  <c r="J134" i="12" s="1"/>
  <c r="J134" i="6"/>
  <c r="J134" i="23" s="1"/>
  <c r="J214" i="7"/>
  <c r="J214" i="10" s="1"/>
  <c r="J214" i="12" s="1"/>
  <c r="J214" i="22"/>
  <c r="J214" i="6"/>
  <c r="J214" i="23" s="1"/>
  <c r="J189" i="2"/>
  <c r="J210" i="7"/>
  <c r="J210" i="10" s="1"/>
  <c r="J210" i="22"/>
  <c r="J210" i="6"/>
  <c r="R212" i="7"/>
  <c r="R212" i="10" s="1"/>
  <c r="R212" i="12" s="1"/>
  <c r="R212" i="22"/>
  <c r="R211" i="7"/>
  <c r="R211" i="10" s="1"/>
  <c r="R211" i="22"/>
  <c r="J221" i="7"/>
  <c r="J221" i="10" s="1"/>
  <c r="J221" i="12" s="1"/>
  <c r="J221" i="22"/>
  <c r="J221" i="6"/>
  <c r="J221" i="23" s="1"/>
  <c r="R222" i="7"/>
  <c r="R222" i="10" s="1"/>
  <c r="R222" i="22"/>
  <c r="J276" i="23"/>
  <c r="R276" i="22"/>
  <c r="J143" i="23"/>
  <c r="J147" i="23"/>
  <c r="J152" i="23"/>
  <c r="R226" i="7"/>
  <c r="R226" i="10" s="1"/>
  <c r="R227" i="22"/>
  <c r="J167" i="23"/>
  <c r="R301" i="22"/>
  <c r="J171" i="23"/>
  <c r="J176" i="23"/>
  <c r="J180" i="23"/>
  <c r="F15" i="5"/>
  <c r="F16" i="5"/>
  <c r="G191" i="8"/>
  <c r="G191" i="20"/>
  <c r="G193" i="8"/>
  <c r="G193" i="20"/>
  <c r="J62" i="11"/>
  <c r="J62" i="13" s="1"/>
  <c r="E69" i="20"/>
  <c r="E69" i="8"/>
  <c r="H113" i="20"/>
  <c r="H113" i="8"/>
  <c r="H113" i="11" s="1"/>
  <c r="H113" i="13" s="1"/>
  <c r="J292" i="19"/>
  <c r="J292" i="20"/>
  <c r="E192" i="20"/>
  <c r="E192" i="8"/>
  <c r="J251" i="11"/>
  <c r="J251" i="13" s="1"/>
  <c r="G252" i="20"/>
  <c r="G252" i="8"/>
  <c r="G300" i="23"/>
  <c r="G298" i="23"/>
  <c r="G296" i="23"/>
  <c r="G294" i="23"/>
  <c r="G292" i="23"/>
  <c r="G290" i="23"/>
  <c r="G288" i="23"/>
  <c r="G299" i="23"/>
  <c r="G291" i="23"/>
  <c r="G289" i="23"/>
  <c r="G285" i="23"/>
  <c r="G301" i="23"/>
  <c r="G293" i="23"/>
  <c r="G287" i="23"/>
  <c r="G286" i="23"/>
  <c r="G284" i="23"/>
  <c r="G297" i="23"/>
  <c r="G17" i="23"/>
  <c r="G18" i="23"/>
  <c r="G6" i="23"/>
  <c r="G265" i="23"/>
  <c r="G235" i="23"/>
  <c r="G237" i="23"/>
  <c r="G240" i="23"/>
  <c r="G234" i="23"/>
  <c r="G242" i="23"/>
  <c r="G236" i="23"/>
  <c r="G238" i="23"/>
  <c r="G241" i="23"/>
  <c r="G129" i="23"/>
  <c r="G21" i="23"/>
  <c r="G27" i="23"/>
  <c r="G257" i="23"/>
  <c r="O257" i="22"/>
  <c r="O233" i="22"/>
  <c r="G37" i="23"/>
  <c r="G41" i="23"/>
  <c r="O259" i="22"/>
  <c r="G44" i="23"/>
  <c r="G48" i="23"/>
  <c r="O267" i="22"/>
  <c r="G270" i="23"/>
  <c r="O270" i="22"/>
  <c r="W270" i="22"/>
  <c r="G57" i="23"/>
  <c r="G206" i="7"/>
  <c r="G206" i="10" s="1"/>
  <c r="G206" i="12" s="1"/>
  <c r="G206" i="22"/>
  <c r="G206" i="6"/>
  <c r="G206" i="23" s="1"/>
  <c r="G205" i="7"/>
  <c r="G205" i="10" s="1"/>
  <c r="G205" i="12" s="1"/>
  <c r="G205" i="22"/>
  <c r="G205" i="6"/>
  <c r="G205" i="23" s="1"/>
  <c r="O201" i="7"/>
  <c r="O201" i="10" s="1"/>
  <c r="O201" i="12" s="1"/>
  <c r="O201" i="22"/>
  <c r="O204" i="7"/>
  <c r="O204" i="10" s="1"/>
  <c r="O204" i="12" s="1"/>
  <c r="O204" i="22"/>
  <c r="W202" i="7"/>
  <c r="W202" i="10" s="1"/>
  <c r="W202" i="12" s="1"/>
  <c r="W200" i="22"/>
  <c r="G62" i="23"/>
  <c r="G66" i="23"/>
  <c r="G69" i="22"/>
  <c r="G69" i="7"/>
  <c r="G69" i="10" s="1"/>
  <c r="G69" i="12" s="1"/>
  <c r="G69" i="6"/>
  <c r="G69" i="23" s="1"/>
  <c r="G72" i="23"/>
  <c r="G76" i="23"/>
  <c r="O272" i="22"/>
  <c r="G80" i="23"/>
  <c r="G84" i="23"/>
  <c r="G88" i="23"/>
  <c r="G91" i="7"/>
  <c r="G91" i="10" s="1"/>
  <c r="G91" i="12" s="1"/>
  <c r="G91" i="22"/>
  <c r="G91" i="6"/>
  <c r="G91" i="23" s="1"/>
  <c r="G95" i="23"/>
  <c r="G101" i="23"/>
  <c r="G105" i="23"/>
  <c r="G108" i="23"/>
  <c r="G111" i="23"/>
  <c r="G274" i="23"/>
  <c r="O274" i="22"/>
  <c r="W274" i="22"/>
  <c r="O292" i="22"/>
  <c r="O248" i="7"/>
  <c r="O248" i="10" s="1"/>
  <c r="O248" i="22"/>
  <c r="G249" i="23"/>
  <c r="O249" i="22"/>
  <c r="O250" i="22"/>
  <c r="G252" i="7"/>
  <c r="G252" i="10" s="1"/>
  <c r="G252" i="12" s="1"/>
  <c r="G252" i="22"/>
  <c r="G252" i="6"/>
  <c r="G252" i="23" s="1"/>
  <c r="G127" i="23"/>
  <c r="G133" i="23"/>
  <c r="G136" i="23"/>
  <c r="G215" i="7"/>
  <c r="G215" i="10" s="1"/>
  <c r="G215" i="12" s="1"/>
  <c r="G215" i="22"/>
  <c r="G215" i="6"/>
  <c r="G215" i="23" s="1"/>
  <c r="G211" i="7"/>
  <c r="G211" i="10" s="1"/>
  <c r="G211" i="12" s="1"/>
  <c r="G211" i="22"/>
  <c r="G211" i="6"/>
  <c r="G211" i="23" s="1"/>
  <c r="G209" i="7"/>
  <c r="G209" i="10" s="1"/>
  <c r="G209" i="12" s="1"/>
  <c r="G209" i="22"/>
  <c r="G209" i="6"/>
  <c r="G209" i="23" s="1"/>
  <c r="O213" i="7"/>
  <c r="O213" i="10" s="1"/>
  <c r="O213" i="12" s="1"/>
  <c r="O213" i="22"/>
  <c r="O216" i="7"/>
  <c r="O216" i="10" s="1"/>
  <c r="O216" i="12" s="1"/>
  <c r="O216" i="22"/>
  <c r="W211" i="7"/>
  <c r="W211" i="10" s="1"/>
  <c r="W211" i="22"/>
  <c r="W215" i="7"/>
  <c r="W215" i="10" s="1"/>
  <c r="W215" i="12" s="1"/>
  <c r="W215" i="22"/>
  <c r="G219" i="7"/>
  <c r="G219" i="10" s="1"/>
  <c r="G219" i="12" s="1"/>
  <c r="G219" i="22"/>
  <c r="G219" i="6"/>
  <c r="G219" i="23" s="1"/>
  <c r="G218" i="7"/>
  <c r="G218" i="10" s="1"/>
  <c r="G218" i="12" s="1"/>
  <c r="G218" i="22"/>
  <c r="G218" i="6"/>
  <c r="G218" i="23" s="1"/>
  <c r="O219" i="7"/>
  <c r="O219" i="10" s="1"/>
  <c r="O219" i="22"/>
  <c r="W222" i="7"/>
  <c r="W222" i="10" s="1"/>
  <c r="W222" i="22"/>
  <c r="G142" i="23"/>
  <c r="G146" i="23"/>
  <c r="G151" i="23"/>
  <c r="W224" i="7"/>
  <c r="W224" i="10" s="1"/>
  <c r="W190" i="2"/>
  <c r="W224" i="22"/>
  <c r="W299" i="22"/>
  <c r="G161" i="23"/>
  <c r="W300" i="22"/>
  <c r="G164" i="23"/>
  <c r="O301" i="22"/>
  <c r="G172" i="23"/>
  <c r="G177" i="23"/>
  <c r="G181" i="23"/>
  <c r="K15" i="5"/>
  <c r="K11" i="5"/>
  <c r="G58" i="11"/>
  <c r="G58" i="13" s="1"/>
  <c r="J79" i="11"/>
  <c r="J79" i="13" s="1"/>
  <c r="G88" i="11"/>
  <c r="G88" i="13" s="1"/>
  <c r="J95" i="11"/>
  <c r="J95" i="13" s="1"/>
  <c r="P283" i="22"/>
  <c r="X285" i="22"/>
  <c r="H233" i="23"/>
  <c r="H191" i="6"/>
  <c r="H191" i="23" s="1"/>
  <c r="H267" i="12"/>
  <c r="H267" i="13"/>
  <c r="H205" i="7"/>
  <c r="H205" i="10" s="1"/>
  <c r="H205" i="12" s="1"/>
  <c r="H205" i="22"/>
  <c r="H205" i="6"/>
  <c r="H205" i="23" s="1"/>
  <c r="H200" i="7"/>
  <c r="H200" i="10" s="1"/>
  <c r="H200" i="12" s="1"/>
  <c r="H200" i="22"/>
  <c r="H200" i="6"/>
  <c r="P201" i="7"/>
  <c r="P201" i="10" s="1"/>
  <c r="P201" i="12" s="1"/>
  <c r="P201" i="22"/>
  <c r="X205" i="22"/>
  <c r="H64" i="23"/>
  <c r="H68" i="23"/>
  <c r="D69" i="22"/>
  <c r="D69" i="7"/>
  <c r="D69" i="10" s="1"/>
  <c r="D69" i="12" s="1"/>
  <c r="D69" i="6"/>
  <c r="D69" i="23" s="1"/>
  <c r="H72" i="23"/>
  <c r="H76" i="23"/>
  <c r="P272" i="22"/>
  <c r="H80" i="23"/>
  <c r="H84" i="23"/>
  <c r="H88" i="23"/>
  <c r="H91" i="22"/>
  <c r="H91" i="7"/>
  <c r="H91" i="10" s="1"/>
  <c r="H91" i="12" s="1"/>
  <c r="H91" i="6"/>
  <c r="H91" i="23" s="1"/>
  <c r="H95" i="23"/>
  <c r="H101" i="23"/>
  <c r="H105" i="23"/>
  <c r="H108" i="23"/>
  <c r="H111" i="23"/>
  <c r="H274" i="23"/>
  <c r="P274" i="22"/>
  <c r="P292" i="22"/>
  <c r="H246" i="12"/>
  <c r="H192" i="12" s="1"/>
  <c r="H192" i="10"/>
  <c r="P248" i="7"/>
  <c r="P248" i="10" s="1"/>
  <c r="P248" i="22"/>
  <c r="H249" i="23"/>
  <c r="P249" i="22"/>
  <c r="X249" i="22"/>
  <c r="P250" i="22"/>
  <c r="X250" i="22"/>
  <c r="H252" i="7"/>
  <c r="H252" i="10" s="1"/>
  <c r="H252" i="12" s="1"/>
  <c r="H252" i="22"/>
  <c r="H252" i="6"/>
  <c r="H252" i="23" s="1"/>
  <c r="X252" i="7"/>
  <c r="X252" i="10" s="1"/>
  <c r="X252" i="22"/>
  <c r="H127" i="23"/>
  <c r="H133" i="23"/>
  <c r="X297" i="22"/>
  <c r="H136" i="23"/>
  <c r="H215" i="7"/>
  <c r="H215" i="10" s="1"/>
  <c r="H215" i="12" s="1"/>
  <c r="H215" i="22"/>
  <c r="H215" i="6"/>
  <c r="H215" i="23" s="1"/>
  <c r="H189" i="2"/>
  <c r="H210" i="7"/>
  <c r="H210" i="10" s="1"/>
  <c r="H210" i="22"/>
  <c r="H210" i="6"/>
  <c r="H209" i="7"/>
  <c r="H209" i="10" s="1"/>
  <c r="H209" i="12" s="1"/>
  <c r="H209" i="22"/>
  <c r="H209" i="6"/>
  <c r="H209" i="23" s="1"/>
  <c r="P214" i="7"/>
  <c r="P214" i="10" s="1"/>
  <c r="P214" i="12" s="1"/>
  <c r="P214" i="22"/>
  <c r="P217" i="7"/>
  <c r="P217" i="10" s="1"/>
  <c r="P217" i="12" s="1"/>
  <c r="P217" i="22"/>
  <c r="X216" i="7"/>
  <c r="X216" i="10" s="1"/>
  <c r="X216" i="12" s="1"/>
  <c r="X212" i="7"/>
  <c r="X212" i="10" s="1"/>
  <c r="X212" i="12" s="1"/>
  <c r="X212" i="22"/>
  <c r="H220" i="7"/>
  <c r="H220" i="10" s="1"/>
  <c r="H220" i="12" s="1"/>
  <c r="H220" i="22"/>
  <c r="H220" i="6"/>
  <c r="H220" i="23" s="1"/>
  <c r="H218" i="7"/>
  <c r="H218" i="10" s="1"/>
  <c r="H218" i="12" s="1"/>
  <c r="H218" i="22"/>
  <c r="H218" i="6"/>
  <c r="H218" i="23" s="1"/>
  <c r="P222" i="7"/>
  <c r="P222" i="10" s="1"/>
  <c r="P222" i="22"/>
  <c r="X219" i="7"/>
  <c r="X219" i="10" s="1"/>
  <c r="P226" i="7"/>
  <c r="P226" i="10" s="1"/>
  <c r="P226" i="22"/>
  <c r="H227" i="7"/>
  <c r="H227" i="10" s="1"/>
  <c r="H227" i="12" s="1"/>
  <c r="H227" i="22"/>
  <c r="H227" i="6"/>
  <c r="H227" i="23" s="1"/>
  <c r="H160" i="23"/>
  <c r="H169" i="7"/>
  <c r="H169" i="10" s="1"/>
  <c r="H169" i="12" s="1"/>
  <c r="H169" i="22"/>
  <c r="H169" i="6"/>
  <c r="H169" i="23" s="1"/>
  <c r="H173" i="23"/>
  <c r="H182" i="23"/>
  <c r="G29" i="20"/>
  <c r="G29" i="8"/>
  <c r="G29" i="11" s="1"/>
  <c r="G29" i="13" s="1"/>
  <c r="H45" i="11"/>
  <c r="H45" i="13" s="1"/>
  <c r="E193" i="8"/>
  <c r="E193" i="20"/>
  <c r="H48" i="11"/>
  <c r="H48" i="13" s="1"/>
  <c r="J147" i="11"/>
  <c r="J147" i="13" s="1"/>
  <c r="H161" i="11"/>
  <c r="H161" i="13" s="1"/>
  <c r="E193" i="12"/>
  <c r="E194" i="10"/>
  <c r="E259" i="12"/>
  <c r="E194" i="12" s="1"/>
  <c r="E259" i="13"/>
  <c r="U194" i="2"/>
  <c r="U270" i="22"/>
  <c r="U201" i="7"/>
  <c r="U201" i="10" s="1"/>
  <c r="U201" i="12" s="1"/>
  <c r="U201" i="22"/>
  <c r="U200" i="7"/>
  <c r="U200" i="10" s="1"/>
  <c r="Q287" i="22"/>
  <c r="M273" i="22"/>
  <c r="M246" i="7"/>
  <c r="M246" i="10" s="1"/>
  <c r="M192" i="2"/>
  <c r="M246" i="22"/>
  <c r="M246" i="5"/>
  <c r="M192" i="5" s="1"/>
  <c r="E248" i="7"/>
  <c r="E248" i="10" s="1"/>
  <c r="E248" i="12" s="1"/>
  <c r="E248" i="22"/>
  <c r="E248" i="6"/>
  <c r="M252" i="7"/>
  <c r="M252" i="10" s="1"/>
  <c r="M252" i="22"/>
  <c r="E210" i="7"/>
  <c r="E210" i="10" s="1"/>
  <c r="E189" i="2"/>
  <c r="E210" i="22"/>
  <c r="E210" i="6"/>
  <c r="H210" i="24" s="1"/>
  <c r="AD210" i="24" s="1"/>
  <c r="E212" i="7"/>
  <c r="E212" i="10" s="1"/>
  <c r="E212" i="12" s="1"/>
  <c r="E212" i="22"/>
  <c r="E212" i="6"/>
  <c r="E209" i="7"/>
  <c r="E209" i="10" s="1"/>
  <c r="E209" i="12" s="1"/>
  <c r="E209" i="22"/>
  <c r="E209" i="6"/>
  <c r="M216" i="7"/>
  <c r="M216" i="10" s="1"/>
  <c r="M216" i="12" s="1"/>
  <c r="M216" i="22"/>
  <c r="M217" i="7"/>
  <c r="M217" i="10" s="1"/>
  <c r="M217" i="12" s="1"/>
  <c r="M217" i="22"/>
  <c r="E220" i="7"/>
  <c r="E220" i="10" s="1"/>
  <c r="E220" i="12" s="1"/>
  <c r="E220" i="22"/>
  <c r="E220" i="6"/>
  <c r="M220" i="7"/>
  <c r="M220" i="10" s="1"/>
  <c r="M220" i="22"/>
  <c r="M218" i="7"/>
  <c r="M218" i="10" s="1"/>
  <c r="M218" i="12" s="1"/>
  <c r="M218" i="22"/>
  <c r="M225" i="22"/>
  <c r="M298" i="22"/>
  <c r="M228" i="22"/>
  <c r="M301" i="22"/>
  <c r="R296" i="22"/>
  <c r="N29" i="5"/>
  <c r="J205" i="5"/>
  <c r="R215" i="5"/>
  <c r="J220" i="5"/>
  <c r="R220" i="5"/>
  <c r="N162" i="5"/>
  <c r="R169" i="5"/>
  <c r="G205" i="5"/>
  <c r="W205" i="5"/>
  <c r="G217" i="5"/>
  <c r="O209" i="5"/>
  <c r="N209" i="24" s="1"/>
  <c r="O221" i="5"/>
  <c r="N221" i="24" s="1"/>
  <c r="W221" i="5"/>
  <c r="G226" i="5"/>
  <c r="D199" i="5"/>
  <c r="P201" i="5"/>
  <c r="X206" i="5"/>
  <c r="H107" i="5"/>
  <c r="H252" i="5"/>
  <c r="X212" i="5"/>
  <c r="H220" i="5"/>
  <c r="H189" i="5" s="1"/>
  <c r="M296" i="22"/>
  <c r="I191" i="5"/>
  <c r="I199" i="5"/>
  <c r="I188" i="5" s="1"/>
  <c r="E188" i="5"/>
  <c r="G188" i="24" s="1"/>
  <c r="AC188" i="24" s="1"/>
  <c r="Y91" i="5"/>
  <c r="U91" i="24" s="1"/>
  <c r="Y110" i="5"/>
  <c r="U110" i="24" s="1"/>
  <c r="E209" i="5"/>
  <c r="G209" i="24" s="1"/>
  <c r="AC209" i="24" s="1"/>
  <c r="Q162" i="5"/>
  <c r="J243" i="11"/>
  <c r="J243" i="13" s="1"/>
  <c r="N33" i="5"/>
  <c r="N51" i="5"/>
  <c r="N65" i="5"/>
  <c r="N114" i="5"/>
  <c r="N121" i="5"/>
  <c r="N137" i="5"/>
  <c r="N156" i="5"/>
  <c r="O33" i="5"/>
  <c r="N33" i="24" s="1"/>
  <c r="O51" i="5"/>
  <c r="N51" i="24" s="1"/>
  <c r="O65" i="5"/>
  <c r="N65" i="24" s="1"/>
  <c r="O114" i="5"/>
  <c r="N114" i="24" s="1"/>
  <c r="O121" i="5"/>
  <c r="N121" i="24" s="1"/>
  <c r="O137" i="5"/>
  <c r="N137" i="24" s="1"/>
  <c r="W141" i="5"/>
  <c r="W157" i="5"/>
  <c r="J262" i="11"/>
  <c r="J262" i="13" s="1"/>
  <c r="L262" i="22"/>
  <c r="L230" i="22"/>
  <c r="D32" i="5"/>
  <c r="L115" i="5"/>
  <c r="L119" i="5"/>
  <c r="L123" i="5"/>
  <c r="L139" i="5"/>
  <c r="X156" i="5"/>
  <c r="X158" i="5"/>
  <c r="Q260" i="7"/>
  <c r="Q260" i="10" s="1"/>
  <c r="Q260" i="22"/>
  <c r="Y199" i="7"/>
  <c r="Y199" i="10" s="1"/>
  <c r="Y32" i="5"/>
  <c r="U32" i="24" s="1"/>
  <c r="U50" i="5"/>
  <c r="Q65" i="5"/>
  <c r="Q114" i="5"/>
  <c r="Q121" i="5"/>
  <c r="Q137" i="5"/>
  <c r="Q156" i="5"/>
  <c r="J39" i="11"/>
  <c r="J39" i="13" s="1"/>
  <c r="F193" i="8"/>
  <c r="F193" i="20"/>
  <c r="F24" i="22"/>
  <c r="F24" i="7"/>
  <c r="F24" i="10" s="1"/>
  <c r="F24" i="12" s="1"/>
  <c r="F24" i="6"/>
  <c r="F24" i="23" s="1"/>
  <c r="F256" i="12"/>
  <c r="F193" i="12" s="1"/>
  <c r="F193" i="10"/>
  <c r="F256" i="13"/>
  <c r="F193" i="13" s="1"/>
  <c r="J190" i="7"/>
  <c r="J190" i="22"/>
  <c r="R24" i="5"/>
  <c r="R30" i="5"/>
  <c r="J69" i="5"/>
  <c r="G36" i="11"/>
  <c r="G36" i="13" s="1"/>
  <c r="E270" i="11"/>
  <c r="E270" i="13" s="1"/>
  <c r="G28" i="11"/>
  <c r="G28" i="13" s="1"/>
  <c r="J36" i="11"/>
  <c r="J36" i="13" s="1"/>
  <c r="H194" i="3"/>
  <c r="E268" i="11"/>
  <c r="E268" i="13" s="1"/>
  <c r="J80" i="11"/>
  <c r="J80" i="13" s="1"/>
  <c r="E83" i="11"/>
  <c r="E83" i="13" s="1"/>
  <c r="J96" i="11"/>
  <c r="J96" i="13" s="1"/>
  <c r="J133" i="11"/>
  <c r="J133" i="13" s="1"/>
  <c r="G134" i="20"/>
  <c r="G134" i="8"/>
  <c r="G134" i="11" s="1"/>
  <c r="G134" i="13" s="1"/>
  <c r="O30" i="5"/>
  <c r="N30" i="24" s="1"/>
  <c r="G13" i="5"/>
  <c r="G69" i="5"/>
  <c r="O155" i="5"/>
  <c r="N155" i="24" s="1"/>
  <c r="F69" i="20"/>
  <c r="F69" i="8"/>
  <c r="F69" i="11" s="1"/>
  <c r="F69" i="13" s="1"/>
  <c r="G99" i="11"/>
  <c r="G99" i="13" s="1"/>
  <c r="E113" i="20"/>
  <c r="E113" i="8"/>
  <c r="E113" i="11" s="1"/>
  <c r="E113" i="13" s="1"/>
  <c r="G247" i="11"/>
  <c r="G247" i="13" s="1"/>
  <c r="H134" i="20"/>
  <c r="H134" i="8"/>
  <c r="H134" i="11" s="1"/>
  <c r="H134" i="13" s="1"/>
  <c r="J136" i="11"/>
  <c r="J136" i="13" s="1"/>
  <c r="J152" i="11"/>
  <c r="J152" i="13" s="1"/>
  <c r="I299" i="19"/>
  <c r="I299" i="20"/>
  <c r="D24" i="22"/>
  <c r="D24" i="7"/>
  <c r="D24" i="10" s="1"/>
  <c r="D24" i="12" s="1"/>
  <c r="D24" i="6"/>
  <c r="D24" i="23" s="1"/>
  <c r="T256" i="22"/>
  <c r="D26" i="5"/>
  <c r="L30" i="5"/>
  <c r="T35" i="5"/>
  <c r="D155" i="5"/>
  <c r="G69" i="8"/>
  <c r="G69" i="20"/>
  <c r="J76" i="11"/>
  <c r="J76" i="13" s="1"/>
  <c r="J82" i="11"/>
  <c r="J82" i="13" s="1"/>
  <c r="J90" i="11"/>
  <c r="J90" i="13" s="1"/>
  <c r="E93" i="11"/>
  <c r="E93" i="13" s="1"/>
  <c r="H107" i="20"/>
  <c r="H107" i="8"/>
  <c r="H107" i="11" s="1"/>
  <c r="H107" i="13" s="1"/>
  <c r="G110" i="20"/>
  <c r="G110" i="8"/>
  <c r="G110" i="11" s="1"/>
  <c r="G110" i="13" s="1"/>
  <c r="G246" i="11"/>
  <c r="G192" i="11" s="1"/>
  <c r="E248" i="20"/>
  <c r="E248" i="8"/>
  <c r="M256" i="22"/>
  <c r="M287" i="22"/>
  <c r="Q24" i="5"/>
  <c r="Q69" i="5"/>
  <c r="Y155" i="5"/>
  <c r="U155" i="24" s="1"/>
  <c r="T212" i="7"/>
  <c r="T212" i="10" s="1"/>
  <c r="T212" i="12" s="1"/>
  <c r="T212" i="22"/>
  <c r="T216" i="7"/>
  <c r="T216" i="10" s="1"/>
  <c r="T216" i="12" s="1"/>
  <c r="T216" i="22"/>
  <c r="T221" i="7"/>
  <c r="T221" i="10" s="1"/>
  <c r="T221" i="22"/>
  <c r="P224" i="7"/>
  <c r="P224" i="10" s="1"/>
  <c r="P190" i="2"/>
  <c r="P190" i="22" s="1"/>
  <c r="P224" i="22"/>
  <c r="L299" i="22"/>
  <c r="L300" i="22"/>
  <c r="D169" i="22"/>
  <c r="D169" i="7"/>
  <c r="D169" i="10" s="1"/>
  <c r="D169" i="12" s="1"/>
  <c r="D169" i="6"/>
  <c r="D169" i="23" s="1"/>
  <c r="G6" i="11"/>
  <c r="G6" i="13" s="1"/>
  <c r="J21" i="11"/>
  <c r="J21" i="13" s="1"/>
  <c r="D107" i="20"/>
  <c r="D107" i="8"/>
  <c r="D107" i="11" s="1"/>
  <c r="D107" i="13" s="1"/>
  <c r="K192" i="8"/>
  <c r="K192" i="19"/>
  <c r="K192" i="20"/>
  <c r="G152" i="11"/>
  <c r="G152" i="13" s="1"/>
  <c r="H169" i="20"/>
  <c r="H169" i="8"/>
  <c r="H176" i="11"/>
  <c r="H176" i="13" s="1"/>
  <c r="Q283" i="22"/>
  <c r="I194" i="2"/>
  <c r="I194" i="8" s="1"/>
  <c r="Y203" i="7"/>
  <c r="Y203" i="10" s="1"/>
  <c r="Y203" i="12" s="1"/>
  <c r="Y200" i="7"/>
  <c r="Y200" i="10" s="1"/>
  <c r="Y200" i="22"/>
  <c r="Q275" i="7"/>
  <c r="Q275" i="10" s="1"/>
  <c r="Q275" i="22"/>
  <c r="I192" i="7"/>
  <c r="I192" i="22"/>
  <c r="Y253" i="22"/>
  <c r="Y209" i="22"/>
  <c r="Y227" i="7"/>
  <c r="Y227" i="10" s="1"/>
  <c r="Y300" i="22"/>
  <c r="I164" i="23"/>
  <c r="I169" i="22"/>
  <c r="I169" i="7"/>
  <c r="I169" i="10" s="1"/>
  <c r="I169" i="12" s="1"/>
  <c r="I169" i="6"/>
  <c r="I169" i="23" s="1"/>
  <c r="I173" i="23"/>
  <c r="I182" i="23"/>
  <c r="V19" i="5"/>
  <c r="J188" i="7"/>
  <c r="J200" i="5"/>
  <c r="R205" i="5"/>
  <c r="R212" i="5"/>
  <c r="W29" i="5"/>
  <c r="O200" i="5"/>
  <c r="S110" i="5"/>
  <c r="W248" i="5"/>
  <c r="G210" i="5"/>
  <c r="W215" i="5"/>
  <c r="O219" i="5"/>
  <c r="N219" i="24" s="1"/>
  <c r="O162" i="5"/>
  <c r="N162" i="24" s="1"/>
  <c r="G282" i="17"/>
  <c r="W282" i="17"/>
  <c r="P19" i="5"/>
  <c r="L188" i="7"/>
  <c r="P91" i="5"/>
  <c r="L110" i="5"/>
  <c r="L113" i="5"/>
  <c r="P275" i="5"/>
  <c r="H192" i="7"/>
  <c r="P248" i="5"/>
  <c r="L226" i="5"/>
  <c r="L227" i="5"/>
  <c r="L162" i="5"/>
  <c r="E260" i="5"/>
  <c r="U260" i="5"/>
  <c r="Y205" i="5"/>
  <c r="U205" i="24" s="1"/>
  <c r="M252" i="5"/>
  <c r="M210" i="5"/>
  <c r="Q189" i="7"/>
  <c r="I190" i="7"/>
  <c r="E226" i="5"/>
  <c r="G226" i="24" s="1"/>
  <c r="AC226" i="24" s="1"/>
  <c r="H254" i="11"/>
  <c r="H254" i="13" s="1"/>
  <c r="N188" i="2"/>
  <c r="N199" i="7"/>
  <c r="N199" i="10" s="1"/>
  <c r="N199" i="22"/>
  <c r="V260" i="22"/>
  <c r="R33" i="5"/>
  <c r="R51" i="5"/>
  <c r="R65" i="5"/>
  <c r="R114" i="5"/>
  <c r="V118" i="5"/>
  <c r="R122" i="5"/>
  <c r="R138" i="5"/>
  <c r="R157" i="5"/>
  <c r="D243" i="11"/>
  <c r="D243" i="13" s="1"/>
  <c r="O260" i="7"/>
  <c r="O260" i="10" s="1"/>
  <c r="O260" i="22"/>
  <c r="W188" i="2"/>
  <c r="S33" i="5"/>
  <c r="S51" i="5"/>
  <c r="S65" i="5"/>
  <c r="W118" i="5"/>
  <c r="S122" i="5"/>
  <c r="S138" i="5"/>
  <c r="K157" i="5"/>
  <c r="H271" i="7"/>
  <c r="H271" i="10" s="1"/>
  <c r="H271" i="12" s="1"/>
  <c r="H271" i="22"/>
  <c r="H271" i="6"/>
  <c r="X260" i="7"/>
  <c r="X260" i="10" s="1"/>
  <c r="X260" i="22"/>
  <c r="P50" i="5"/>
  <c r="P60" i="5"/>
  <c r="P109" i="5"/>
  <c r="P120" i="5"/>
  <c r="P124" i="5"/>
  <c r="L141" i="5"/>
  <c r="K262" i="11"/>
  <c r="K262" i="13" s="1"/>
  <c r="E230" i="11"/>
  <c r="E230" i="13" s="1"/>
  <c r="I207" i="23"/>
  <c r="I231" i="23"/>
  <c r="I33" i="5"/>
  <c r="I42" i="5"/>
  <c r="I51" i="5"/>
  <c r="I52" i="5"/>
  <c r="E65" i="5"/>
  <c r="G65" i="24" s="1"/>
  <c r="AC65" i="24" s="1"/>
  <c r="E87" i="5"/>
  <c r="G87" i="24" s="1"/>
  <c r="AC87" i="24" s="1"/>
  <c r="E114" i="5"/>
  <c r="G114" i="24" s="1"/>
  <c r="AC114" i="24" s="1"/>
  <c r="I118" i="5"/>
  <c r="U119" i="5"/>
  <c r="U121" i="5"/>
  <c r="U123" i="5"/>
  <c r="U137" i="5"/>
  <c r="U139" i="5"/>
  <c r="U156" i="5"/>
  <c r="U158" i="5"/>
  <c r="K19" i="8"/>
  <c r="K19" i="11" s="1"/>
  <c r="K19" i="13" s="1"/>
  <c r="K19" i="19"/>
  <c r="K19" i="20"/>
  <c r="I286" i="19"/>
  <c r="I286" i="20"/>
  <c r="I54" i="11"/>
  <c r="I54" i="13" s="1"/>
  <c r="I74" i="11"/>
  <c r="I74" i="13" s="1"/>
  <c r="H79" i="11"/>
  <c r="H79" i="13" s="1"/>
  <c r="I80" i="11"/>
  <c r="I80" i="13" s="1"/>
  <c r="E84" i="11"/>
  <c r="E84" i="13" s="1"/>
  <c r="H244" i="11"/>
  <c r="H244" i="13" s="1"/>
  <c r="I96" i="11"/>
  <c r="I96" i="13" s="1"/>
  <c r="E101" i="11"/>
  <c r="E101" i="13" s="1"/>
  <c r="J104" i="11"/>
  <c r="J104" i="13" s="1"/>
  <c r="H246" i="11"/>
  <c r="H192" i="11" s="1"/>
  <c r="G249" i="11"/>
  <c r="G249" i="13" s="1"/>
  <c r="I263" i="11"/>
  <c r="I263" i="13" s="1"/>
  <c r="J149" i="11"/>
  <c r="J149" i="13" s="1"/>
  <c r="E225" i="11"/>
  <c r="E225" i="13" s="1"/>
  <c r="H160" i="11"/>
  <c r="H160" i="13" s="1"/>
  <c r="I161" i="11"/>
  <c r="I161" i="13" s="1"/>
  <c r="H173" i="11"/>
  <c r="H173" i="13" s="1"/>
  <c r="H175" i="11"/>
  <c r="H175" i="13" s="1"/>
  <c r="H182" i="11"/>
  <c r="H182" i="13" s="1"/>
  <c r="F301" i="23"/>
  <c r="F299" i="23"/>
  <c r="F297" i="23"/>
  <c r="F293" i="23"/>
  <c r="F291" i="23"/>
  <c r="F300" i="23"/>
  <c r="F298" i="23"/>
  <c r="F296" i="23"/>
  <c r="F294" i="23"/>
  <c r="F292" i="23"/>
  <c r="F290" i="23"/>
  <c r="F288" i="23"/>
  <c r="F289" i="23"/>
  <c r="F285" i="23"/>
  <c r="F286" i="23"/>
  <c r="F284" i="23"/>
  <c r="F287" i="23"/>
  <c r="F17" i="23"/>
  <c r="F18" i="23"/>
  <c r="F6" i="23"/>
  <c r="F241" i="23"/>
  <c r="F265" i="23"/>
  <c r="F235" i="23"/>
  <c r="F234" i="23"/>
  <c r="F237" i="23"/>
  <c r="F236" i="23"/>
  <c r="F240" i="23"/>
  <c r="F238" i="23"/>
  <c r="F242" i="23"/>
  <c r="F129" i="23"/>
  <c r="F21" i="23"/>
  <c r="F25" i="23"/>
  <c r="F26" i="22"/>
  <c r="F26" i="7"/>
  <c r="F26" i="10" s="1"/>
  <c r="F26" i="12" s="1"/>
  <c r="F26" i="6"/>
  <c r="F26" i="23" s="1"/>
  <c r="N286" i="22"/>
  <c r="F191" i="7"/>
  <c r="F191" i="22"/>
  <c r="N239" i="22"/>
  <c r="V239" i="22"/>
  <c r="F39" i="23"/>
  <c r="F194" i="2"/>
  <c r="F194" i="22" s="1"/>
  <c r="N194" i="2"/>
  <c r="V194" i="2"/>
  <c r="V194" i="22" s="1"/>
  <c r="F46" i="23"/>
  <c r="F267" i="23"/>
  <c r="V195" i="2"/>
  <c r="F54" i="23"/>
  <c r="F58" i="23"/>
  <c r="F202" i="7"/>
  <c r="F202" i="10" s="1"/>
  <c r="F202" i="12" s="1"/>
  <c r="F202" i="22"/>
  <c r="F202" i="6"/>
  <c r="F202" i="23" s="1"/>
  <c r="N206" i="7"/>
  <c r="N206" i="10" s="1"/>
  <c r="N206" i="12" s="1"/>
  <c r="N206" i="22"/>
  <c r="N205" i="7"/>
  <c r="N205" i="10" s="1"/>
  <c r="N205" i="12" s="1"/>
  <c r="N205" i="22"/>
  <c r="V202" i="7"/>
  <c r="V202" i="10" s="1"/>
  <c r="V202" i="12" s="1"/>
  <c r="V202" i="22"/>
  <c r="V204" i="22"/>
  <c r="F63" i="23"/>
  <c r="F67" i="23"/>
  <c r="F71" i="23"/>
  <c r="F75" i="23"/>
  <c r="F79" i="23"/>
  <c r="F83" i="23"/>
  <c r="F244" i="23"/>
  <c r="N244" i="22"/>
  <c r="V244" i="22"/>
  <c r="N288" i="22"/>
  <c r="F94" i="23"/>
  <c r="F99" i="23"/>
  <c r="F104" i="23"/>
  <c r="F107" i="22"/>
  <c r="F107" i="7"/>
  <c r="F107" i="10" s="1"/>
  <c r="F107" i="12" s="1"/>
  <c r="F107" i="6"/>
  <c r="F107" i="23" s="1"/>
  <c r="F110" i="22"/>
  <c r="F110" i="7"/>
  <c r="F110" i="10" s="1"/>
  <c r="F110" i="12" s="1"/>
  <c r="F110" i="6"/>
  <c r="F110" i="23" s="1"/>
  <c r="F113" i="22"/>
  <c r="F113" i="7"/>
  <c r="F113" i="10" s="1"/>
  <c r="F113" i="12" s="1"/>
  <c r="F113" i="6"/>
  <c r="F113" i="23" s="1"/>
  <c r="F275" i="7"/>
  <c r="F275" i="10" s="1"/>
  <c r="F275" i="12" s="1"/>
  <c r="F275" i="22"/>
  <c r="F275" i="6"/>
  <c r="F275" i="23" s="1"/>
  <c r="V275" i="7"/>
  <c r="V275" i="10" s="1"/>
  <c r="F192" i="6"/>
  <c r="F192" i="23" s="1"/>
  <c r="F246" i="23"/>
  <c r="N192" i="2"/>
  <c r="N246" i="7"/>
  <c r="N246" i="10" s="1"/>
  <c r="N246" i="22"/>
  <c r="N246" i="5"/>
  <c r="N192" i="5" s="1"/>
  <c r="F247" i="23"/>
  <c r="N247" i="22"/>
  <c r="N293" i="22"/>
  <c r="F126" i="23"/>
  <c r="F132" i="23"/>
  <c r="F135" i="23"/>
  <c r="F217" i="7"/>
  <c r="F217" i="10" s="1"/>
  <c r="F217" i="12" s="1"/>
  <c r="F217" i="22"/>
  <c r="F217" i="6"/>
  <c r="F217" i="23" s="1"/>
  <c r="F212" i="7"/>
  <c r="F212" i="10" s="1"/>
  <c r="F212" i="12" s="1"/>
  <c r="F212" i="22"/>
  <c r="F212" i="6"/>
  <c r="F212" i="23" s="1"/>
  <c r="N211" i="7"/>
  <c r="N211" i="10" s="1"/>
  <c r="N211" i="22"/>
  <c r="N215" i="7"/>
  <c r="N215" i="10" s="1"/>
  <c r="N215" i="12" s="1"/>
  <c r="N215" i="22"/>
  <c r="N209" i="7"/>
  <c r="N209" i="10" s="1"/>
  <c r="N209" i="12" s="1"/>
  <c r="N209" i="22"/>
  <c r="V213" i="7"/>
  <c r="V213" i="10" s="1"/>
  <c r="V213" i="12" s="1"/>
  <c r="V213" i="22"/>
  <c r="V216" i="7"/>
  <c r="V216" i="10" s="1"/>
  <c r="V216" i="12" s="1"/>
  <c r="F221" i="7"/>
  <c r="F221" i="10" s="1"/>
  <c r="F221" i="12" s="1"/>
  <c r="F221" i="22"/>
  <c r="F221" i="6"/>
  <c r="F221" i="23" s="1"/>
  <c r="N219" i="7"/>
  <c r="N219" i="10" s="1"/>
  <c r="N219" i="22"/>
  <c r="N218" i="7"/>
  <c r="N218" i="10" s="1"/>
  <c r="N218" i="12" s="1"/>
  <c r="N218" i="22"/>
  <c r="V220" i="7"/>
  <c r="V220" i="10" s="1"/>
  <c r="V220" i="22"/>
  <c r="F263" i="23"/>
  <c r="N263" i="22"/>
  <c r="F145" i="23"/>
  <c r="F149" i="23"/>
  <c r="F154" i="23"/>
  <c r="N226" i="7"/>
  <c r="N226" i="10" s="1"/>
  <c r="N226" i="22"/>
  <c r="N227" i="7"/>
  <c r="N227" i="10" s="1"/>
  <c r="N227" i="22"/>
  <c r="F160" i="23"/>
  <c r="F163" i="23"/>
  <c r="F168" i="23"/>
  <c r="V301" i="22"/>
  <c r="F171" i="23"/>
  <c r="F176" i="23"/>
  <c r="F180" i="23"/>
  <c r="J8" i="5"/>
  <c r="H7" i="11"/>
  <c r="H7" i="13" s="1"/>
  <c r="K191" i="8"/>
  <c r="K191" i="19"/>
  <c r="K191" i="20"/>
  <c r="K285" i="19"/>
  <c r="K285" i="20"/>
  <c r="I63" i="11"/>
  <c r="I63" i="13" s="1"/>
  <c r="H31" i="11"/>
  <c r="H31" i="13" s="1"/>
  <c r="I257" i="11"/>
  <c r="I257" i="13" s="1"/>
  <c r="J40" i="11"/>
  <c r="J40" i="13" s="1"/>
  <c r="I69" i="8"/>
  <c r="I69" i="11" s="1"/>
  <c r="I69" i="13" s="1"/>
  <c r="I69" i="19"/>
  <c r="I69" i="20"/>
  <c r="G71" i="11"/>
  <c r="G71" i="13" s="1"/>
  <c r="J74" i="11"/>
  <c r="J74" i="13" s="1"/>
  <c r="H82" i="11"/>
  <c r="H82" i="13" s="1"/>
  <c r="E244" i="11"/>
  <c r="E244" i="13" s="1"/>
  <c r="I288" i="19"/>
  <c r="I288" i="20"/>
  <c r="E190" i="8"/>
  <c r="E190" i="20"/>
  <c r="I228" i="11"/>
  <c r="I228" i="13" s="1"/>
  <c r="I175" i="11"/>
  <c r="I175" i="13" s="1"/>
  <c r="S286" i="22"/>
  <c r="K191" i="7"/>
  <c r="K191" i="22"/>
  <c r="K195" i="2"/>
  <c r="K205" i="7"/>
  <c r="K205" i="10" s="1"/>
  <c r="K205" i="12" s="1"/>
  <c r="K205" i="22"/>
  <c r="K205" i="6"/>
  <c r="K205" i="23" s="1"/>
  <c r="K203" i="7"/>
  <c r="K203" i="10" s="1"/>
  <c r="K203" i="12" s="1"/>
  <c r="K203" i="22"/>
  <c r="K203" i="6"/>
  <c r="K203" i="23" s="1"/>
  <c r="S202" i="7"/>
  <c r="S202" i="10" s="1"/>
  <c r="S202" i="12" s="1"/>
  <c r="S202" i="22"/>
  <c r="S201" i="7"/>
  <c r="S201" i="10" s="1"/>
  <c r="S201" i="12" s="1"/>
  <c r="S288" i="22"/>
  <c r="K93" i="23"/>
  <c r="K98" i="23"/>
  <c r="K103" i="23"/>
  <c r="K111" i="23"/>
  <c r="K275" i="7"/>
  <c r="K275" i="10" s="1"/>
  <c r="K275" i="12" s="1"/>
  <c r="K275" i="22"/>
  <c r="K275" i="6"/>
  <c r="K275" i="23" s="1"/>
  <c r="K116" i="23"/>
  <c r="K192" i="7"/>
  <c r="K192" i="22"/>
  <c r="K247" i="23"/>
  <c r="S247" i="22"/>
  <c r="S294" i="22"/>
  <c r="K126" i="23"/>
  <c r="K132" i="23"/>
  <c r="K136" i="23"/>
  <c r="K215" i="7"/>
  <c r="K215" i="10" s="1"/>
  <c r="K215" i="12" s="1"/>
  <c r="K215" i="22"/>
  <c r="K215" i="6"/>
  <c r="K215" i="23" s="1"/>
  <c r="K217" i="7"/>
  <c r="K217" i="10" s="1"/>
  <c r="K217" i="12" s="1"/>
  <c r="K217" i="22"/>
  <c r="K217" i="6"/>
  <c r="K217" i="23" s="1"/>
  <c r="S217" i="7"/>
  <c r="S217" i="10" s="1"/>
  <c r="S217" i="12" s="1"/>
  <c r="S217" i="22"/>
  <c r="S214" i="22"/>
  <c r="K219" i="7"/>
  <c r="K219" i="10" s="1"/>
  <c r="K219" i="12" s="1"/>
  <c r="K219" i="22"/>
  <c r="K219" i="6"/>
  <c r="K219" i="23" s="1"/>
  <c r="S222" i="7"/>
  <c r="S222" i="10" s="1"/>
  <c r="S222" i="22"/>
  <c r="K142" i="23"/>
  <c r="K146" i="23"/>
  <c r="K151" i="23"/>
  <c r="K190" i="6"/>
  <c r="K190" i="23" s="1"/>
  <c r="K224" i="23"/>
  <c r="O224" i="7"/>
  <c r="O224" i="10" s="1"/>
  <c r="O190" i="2"/>
  <c r="P190" i="24" s="1"/>
  <c r="O224" i="22"/>
  <c r="S298" i="22"/>
  <c r="S299" i="22"/>
  <c r="K161" i="23"/>
  <c r="K162" i="22"/>
  <c r="K162" i="7"/>
  <c r="K162" i="10" s="1"/>
  <c r="K162" i="12" s="1"/>
  <c r="K162" i="6"/>
  <c r="K162" i="23" s="1"/>
  <c r="K165" i="23"/>
  <c r="K170" i="23"/>
  <c r="K175" i="23"/>
  <c r="K179" i="23"/>
  <c r="G9" i="5"/>
  <c r="G12" i="5"/>
  <c r="G8" i="5"/>
  <c r="J285" i="19"/>
  <c r="J285" i="20"/>
  <c r="K27" i="11"/>
  <c r="K27" i="13" s="1"/>
  <c r="G48" i="11"/>
  <c r="G48" i="13" s="1"/>
  <c r="H59" i="11"/>
  <c r="H59" i="13" s="1"/>
  <c r="H67" i="11"/>
  <c r="H67" i="13" s="1"/>
  <c r="I82" i="11"/>
  <c r="I82" i="13" s="1"/>
  <c r="J83" i="11"/>
  <c r="J83" i="13" s="1"/>
  <c r="F244" i="11"/>
  <c r="F244" i="13" s="1"/>
  <c r="K88" i="11"/>
  <c r="K88" i="13" s="1"/>
  <c r="I98" i="11"/>
  <c r="I98" i="13" s="1"/>
  <c r="K161" i="11"/>
  <c r="K161" i="13" s="1"/>
  <c r="I162" i="8"/>
  <c r="I162" i="19"/>
  <c r="I162" i="20"/>
  <c r="J173" i="11"/>
  <c r="J173" i="13" s="1"/>
  <c r="D300" i="23"/>
  <c r="D298" i="23"/>
  <c r="D296" i="23"/>
  <c r="D294" i="23"/>
  <c r="D292" i="23"/>
  <c r="D290" i="23"/>
  <c r="D301" i="23"/>
  <c r="D299" i="23"/>
  <c r="D297" i="23"/>
  <c r="D293" i="23"/>
  <c r="D291" i="23"/>
  <c r="D289" i="23"/>
  <c r="D287" i="23"/>
  <c r="D288" i="23"/>
  <c r="D286" i="23"/>
  <c r="D284" i="23"/>
  <c r="D285" i="23"/>
  <c r="D18" i="23"/>
  <c r="D6" i="23"/>
  <c r="D17" i="23"/>
  <c r="D265" i="23"/>
  <c r="D238" i="23"/>
  <c r="D234" i="23"/>
  <c r="D242" i="23"/>
  <c r="D237" i="23"/>
  <c r="D241" i="23"/>
  <c r="D236" i="23"/>
  <c r="D240" i="23"/>
  <c r="D235" i="23"/>
  <c r="D129" i="23"/>
  <c r="D21" i="23"/>
  <c r="D25" i="23"/>
  <c r="D27" i="23"/>
  <c r="D257" i="23"/>
  <c r="L257" i="22"/>
  <c r="D233" i="12"/>
  <c r="D191" i="12" s="1"/>
  <c r="D191" i="10"/>
  <c r="D233" i="13"/>
  <c r="L239" i="22"/>
  <c r="D38" i="23"/>
  <c r="D259" i="23"/>
  <c r="D44" i="23"/>
  <c r="D48" i="23"/>
  <c r="D195" i="2"/>
  <c r="D270" i="23"/>
  <c r="L270" i="22"/>
  <c r="D56" i="23"/>
  <c r="D202" i="7"/>
  <c r="D202" i="10" s="1"/>
  <c r="D202" i="12" s="1"/>
  <c r="D202" i="22"/>
  <c r="D202" i="6"/>
  <c r="D202" i="23" s="1"/>
  <c r="D201" i="7"/>
  <c r="D201" i="10" s="1"/>
  <c r="D201" i="12" s="1"/>
  <c r="D201" i="22"/>
  <c r="D201" i="6"/>
  <c r="D201" i="23" s="1"/>
  <c r="L201" i="7"/>
  <c r="L201" i="10" s="1"/>
  <c r="L201" i="12" s="1"/>
  <c r="L201" i="22"/>
  <c r="L200" i="7"/>
  <c r="L200" i="10" s="1"/>
  <c r="L200" i="12" s="1"/>
  <c r="L200" i="22"/>
  <c r="T204" i="22"/>
  <c r="D61" i="23"/>
  <c r="D261" i="23"/>
  <c r="L261" i="22"/>
  <c r="D68" i="23"/>
  <c r="D70" i="23"/>
  <c r="D74" i="23"/>
  <c r="D77" i="23"/>
  <c r="D81" i="23"/>
  <c r="D85" i="23"/>
  <c r="D88" i="23"/>
  <c r="D91" i="7"/>
  <c r="D91" i="10" s="1"/>
  <c r="D91" i="12" s="1"/>
  <c r="D91" i="22"/>
  <c r="D91" i="6"/>
  <c r="D91" i="23" s="1"/>
  <c r="D95" i="23"/>
  <c r="D101" i="23"/>
  <c r="D105" i="23"/>
  <c r="D108" i="23"/>
  <c r="D110" i="22"/>
  <c r="D110" i="7"/>
  <c r="D110" i="10" s="1"/>
  <c r="D110" i="12" s="1"/>
  <c r="D110" i="6"/>
  <c r="D110" i="23" s="1"/>
  <c r="D113" i="22"/>
  <c r="D113" i="7"/>
  <c r="D113" i="10" s="1"/>
  <c r="D113" i="12" s="1"/>
  <c r="D113" i="6"/>
  <c r="D113" i="23" s="1"/>
  <c r="T292" i="22"/>
  <c r="D117" i="23"/>
  <c r="T293" i="22"/>
  <c r="T249" i="22"/>
  <c r="L250" i="22"/>
  <c r="L252" i="7"/>
  <c r="L252" i="10" s="1"/>
  <c r="L252" i="12" s="1"/>
  <c r="L252" i="22"/>
  <c r="D253" i="23"/>
  <c r="L253" i="22"/>
  <c r="D128" i="23"/>
  <c r="D211" i="7"/>
  <c r="D211" i="10" s="1"/>
  <c r="D211" i="12" s="1"/>
  <c r="D211" i="22"/>
  <c r="D211" i="6"/>
  <c r="D211" i="23" s="1"/>
  <c r="D217" i="7"/>
  <c r="D217" i="10" s="1"/>
  <c r="D217" i="12" s="1"/>
  <c r="D217" i="22"/>
  <c r="D217" i="6"/>
  <c r="D217" i="23" s="1"/>
  <c r="L212" i="7"/>
  <c r="L212" i="10" s="1"/>
  <c r="L212" i="12" s="1"/>
  <c r="L212" i="22"/>
  <c r="L216" i="7"/>
  <c r="L216" i="10" s="1"/>
  <c r="L216" i="12" s="1"/>
  <c r="L216" i="22"/>
  <c r="D220" i="7"/>
  <c r="D220" i="10" s="1"/>
  <c r="D220" i="12" s="1"/>
  <c r="D220" i="22"/>
  <c r="D220" i="6"/>
  <c r="D220" i="23" s="1"/>
  <c r="D218" i="7"/>
  <c r="D218" i="10" s="1"/>
  <c r="D218" i="12" s="1"/>
  <c r="D218" i="22"/>
  <c r="D218" i="6"/>
  <c r="D218" i="23" s="1"/>
  <c r="L222" i="7"/>
  <c r="L222" i="10" s="1"/>
  <c r="L222" i="12" s="1"/>
  <c r="L222" i="22"/>
  <c r="D225" i="23"/>
  <c r="T298" i="22"/>
  <c r="D165" i="23"/>
  <c r="D172" i="23"/>
  <c r="D180" i="23"/>
  <c r="D15" i="5"/>
  <c r="D11" i="5"/>
  <c r="D16" i="5"/>
  <c r="K286" i="19"/>
  <c r="K286" i="20"/>
  <c r="I270" i="11"/>
  <c r="I270" i="13" s="1"/>
  <c r="K110" i="19"/>
  <c r="K110" i="20"/>
  <c r="K110" i="8"/>
  <c r="K110" i="11" s="1"/>
  <c r="K110" i="13" s="1"/>
  <c r="F117" i="11"/>
  <c r="F117" i="13" s="1"/>
  <c r="I171" i="11"/>
  <c r="I171" i="13" s="1"/>
  <c r="I23" i="23"/>
  <c r="E24" i="22"/>
  <c r="E24" i="7"/>
  <c r="E24" i="10" s="1"/>
  <c r="E24" i="12" s="1"/>
  <c r="E24" i="6"/>
  <c r="Y285" i="22"/>
  <c r="I29" i="22"/>
  <c r="I29" i="7"/>
  <c r="I29" i="10" s="1"/>
  <c r="I29" i="12" s="1"/>
  <c r="I29" i="6"/>
  <c r="I29" i="23" s="1"/>
  <c r="I233" i="12"/>
  <c r="I191" i="12" s="1"/>
  <c r="I191" i="10"/>
  <c r="I233" i="13"/>
  <c r="I191" i="13" s="1"/>
  <c r="Q239" i="22"/>
  <c r="I40" i="23"/>
  <c r="Q259" i="22"/>
  <c r="I204" i="7"/>
  <c r="I204" i="10" s="1"/>
  <c r="I204" i="12" s="1"/>
  <c r="I204" i="22"/>
  <c r="I204" i="6"/>
  <c r="I204" i="23" s="1"/>
  <c r="I202" i="7"/>
  <c r="I202" i="10" s="1"/>
  <c r="I202" i="12" s="1"/>
  <c r="I202" i="22"/>
  <c r="I202" i="6"/>
  <c r="I202" i="23" s="1"/>
  <c r="Q205" i="7"/>
  <c r="Q205" i="10" s="1"/>
  <c r="Q205" i="12" s="1"/>
  <c r="Q205" i="22"/>
  <c r="Q200" i="7"/>
  <c r="Q200" i="10" s="1"/>
  <c r="Q200" i="22"/>
  <c r="I68" i="23"/>
  <c r="E69" i="22"/>
  <c r="E69" i="7"/>
  <c r="E69" i="10" s="1"/>
  <c r="E69" i="12" s="1"/>
  <c r="E69" i="6"/>
  <c r="I70" i="23"/>
  <c r="I91" i="22"/>
  <c r="I91" i="7"/>
  <c r="I91" i="10" s="1"/>
  <c r="I91" i="12" s="1"/>
  <c r="I91" i="6"/>
  <c r="I91" i="23" s="1"/>
  <c r="I107" i="22"/>
  <c r="I107" i="7"/>
  <c r="I107" i="10" s="1"/>
  <c r="I107" i="12" s="1"/>
  <c r="I107" i="6"/>
  <c r="I107" i="23" s="1"/>
  <c r="Q291" i="22"/>
  <c r="Y275" i="7"/>
  <c r="Y275" i="10" s="1"/>
  <c r="Q247" i="22"/>
  <c r="Q293" i="22"/>
  <c r="Q253" i="22"/>
  <c r="I217" i="7"/>
  <c r="I217" i="10" s="1"/>
  <c r="I217" i="12" s="1"/>
  <c r="I217" i="22"/>
  <c r="I217" i="6"/>
  <c r="I217" i="23" s="1"/>
  <c r="I216" i="7"/>
  <c r="I216" i="10" s="1"/>
  <c r="I216" i="12" s="1"/>
  <c r="I216" i="22"/>
  <c r="I216" i="6"/>
  <c r="I216" i="23" s="1"/>
  <c r="Q217" i="7"/>
  <c r="Q217" i="10" s="1"/>
  <c r="Q217" i="12" s="1"/>
  <c r="Q217" i="22"/>
  <c r="Q213" i="7"/>
  <c r="Q213" i="10" s="1"/>
  <c r="Q213" i="12" s="1"/>
  <c r="Q213" i="22"/>
  <c r="I219" i="7"/>
  <c r="I219" i="10" s="1"/>
  <c r="I219" i="12" s="1"/>
  <c r="I219" i="22"/>
  <c r="I219" i="6"/>
  <c r="I219" i="23" s="1"/>
  <c r="I218" i="7"/>
  <c r="I218" i="10" s="1"/>
  <c r="I218" i="12" s="1"/>
  <c r="I218" i="22"/>
  <c r="I218" i="6"/>
  <c r="I218" i="23" s="1"/>
  <c r="Q219" i="7"/>
  <c r="Q219" i="10" s="1"/>
  <c r="Q219" i="22"/>
  <c r="Q226" i="7"/>
  <c r="Q226" i="10" s="1"/>
  <c r="Q226" i="22"/>
  <c r="I227" i="7"/>
  <c r="I227" i="10" s="1"/>
  <c r="I227" i="12" s="1"/>
  <c r="I227" i="22"/>
  <c r="I227" i="6"/>
  <c r="I227" i="23" s="1"/>
  <c r="Q300" i="22"/>
  <c r="I178" i="23"/>
  <c r="I9" i="5"/>
  <c r="I10" i="5"/>
  <c r="E13" i="5"/>
  <c r="G13" i="24" s="1"/>
  <c r="AC13" i="24" s="1"/>
  <c r="I8" i="5"/>
  <c r="N296" i="22"/>
  <c r="N271" i="5"/>
  <c r="V199" i="5"/>
  <c r="F204" i="5"/>
  <c r="N206" i="5"/>
  <c r="V204" i="5"/>
  <c r="J113" i="5"/>
  <c r="F134" i="5"/>
  <c r="F210" i="5"/>
  <c r="J214" i="5"/>
  <c r="R216" i="5"/>
  <c r="V216" i="5"/>
  <c r="F222" i="5"/>
  <c r="F169" i="5"/>
  <c r="R282" i="17"/>
  <c r="G19" i="5"/>
  <c r="G260" i="5"/>
  <c r="G194" i="5" s="1"/>
  <c r="G203" i="5"/>
  <c r="O201" i="5"/>
  <c r="N201" i="24" s="1"/>
  <c r="G107" i="5"/>
  <c r="O275" i="5"/>
  <c r="G192" i="7"/>
  <c r="G209" i="5"/>
  <c r="K212" i="5"/>
  <c r="W209" i="5"/>
  <c r="G222" i="5"/>
  <c r="S222" i="5"/>
  <c r="S224" i="5"/>
  <c r="S190" i="5" s="1"/>
  <c r="L296" i="22"/>
  <c r="P282" i="4"/>
  <c r="T271" i="5"/>
  <c r="D200" i="5"/>
  <c r="L205" i="5"/>
  <c r="D252" i="5"/>
  <c r="L217" i="5"/>
  <c r="D219" i="5"/>
  <c r="D189" i="5" s="1"/>
  <c r="P219" i="5"/>
  <c r="X222" i="5"/>
  <c r="H282" i="17"/>
  <c r="X282" i="17"/>
  <c r="Y19" i="5"/>
  <c r="U19" i="24" s="1"/>
  <c r="E188" i="7"/>
  <c r="Q260" i="5"/>
  <c r="I201" i="5"/>
  <c r="Q204" i="5"/>
  <c r="Y202" i="5"/>
  <c r="U202" i="24" s="1"/>
  <c r="M107" i="5"/>
  <c r="M110" i="5"/>
  <c r="M113" i="5"/>
  <c r="U134" i="5"/>
  <c r="I216" i="5"/>
  <c r="M217" i="5"/>
  <c r="Y215" i="5"/>
  <c r="U215" i="24" s="1"/>
  <c r="M222" i="5"/>
  <c r="M169" i="5"/>
  <c r="F229" i="23"/>
  <c r="V229" i="22"/>
  <c r="F33" i="5"/>
  <c r="F42" i="5"/>
  <c r="F51" i="5"/>
  <c r="F52" i="5"/>
  <c r="F65" i="5"/>
  <c r="F87" i="5"/>
  <c r="F114" i="5"/>
  <c r="F119" i="5"/>
  <c r="F121" i="5"/>
  <c r="F123" i="5"/>
  <c r="F137" i="5"/>
  <c r="F139" i="5"/>
  <c r="F156" i="5"/>
  <c r="F158" i="5"/>
  <c r="F174" i="5"/>
  <c r="G254" i="23"/>
  <c r="G264" i="23"/>
  <c r="W33" i="5"/>
  <c r="W51" i="5"/>
  <c r="W65" i="5"/>
  <c r="W87" i="5"/>
  <c r="W114" i="5"/>
  <c r="W119" i="5"/>
  <c r="W121" i="5"/>
  <c r="W137" i="5"/>
  <c r="W139" i="5"/>
  <c r="O158" i="5"/>
  <c r="N158" i="24" s="1"/>
  <c r="D229" i="23"/>
  <c r="T229" i="22"/>
  <c r="H32" i="5"/>
  <c r="T33" i="5"/>
  <c r="T42" i="5"/>
  <c r="T51" i="5"/>
  <c r="T52" i="5"/>
  <c r="T65" i="5"/>
  <c r="T87" i="5"/>
  <c r="T114" i="5"/>
  <c r="P118" i="5"/>
  <c r="D120" i="5"/>
  <c r="D122" i="5"/>
  <c r="D124" i="5"/>
  <c r="D138" i="5"/>
  <c r="P141" i="5"/>
  <c r="I230" i="11"/>
  <c r="I230" i="13" s="1"/>
  <c r="M260" i="7"/>
  <c r="M260" i="10" s="1"/>
  <c r="M260" i="22"/>
  <c r="M243" i="22"/>
  <c r="M262" i="22"/>
  <c r="M207" i="22"/>
  <c r="M254" i="22"/>
  <c r="M229" i="22"/>
  <c r="M230" i="22"/>
  <c r="M231" i="22"/>
  <c r="M264" i="22"/>
  <c r="M33" i="5"/>
  <c r="M51" i="5"/>
  <c r="Y60" i="5"/>
  <c r="U60" i="24" s="1"/>
  <c r="Y115" i="5"/>
  <c r="U115" i="24" s="1"/>
  <c r="I125" i="5"/>
  <c r="Y122" i="5"/>
  <c r="U122" i="24" s="1"/>
  <c r="Y124" i="5"/>
  <c r="U124" i="24" s="1"/>
  <c r="Y138" i="5"/>
  <c r="U138" i="24" s="1"/>
  <c r="Y141" i="5"/>
  <c r="U141" i="24" s="1"/>
  <c r="Y157" i="5"/>
  <c r="U157" i="24" s="1"/>
  <c r="F39" i="11"/>
  <c r="F39" i="13" s="1"/>
  <c r="I28" i="11"/>
  <c r="I28" i="13" s="1"/>
  <c r="I49" i="11"/>
  <c r="I49" i="13" s="1"/>
  <c r="H66" i="11"/>
  <c r="H66" i="13" s="1"/>
  <c r="D26" i="20"/>
  <c r="D26" i="8"/>
  <c r="D26" i="11" s="1"/>
  <c r="D26" i="13" s="1"/>
  <c r="J41" i="11"/>
  <c r="J41" i="13" s="1"/>
  <c r="E44" i="11"/>
  <c r="E44" i="13" s="1"/>
  <c r="I48" i="11"/>
  <c r="I48" i="13" s="1"/>
  <c r="F49" i="11"/>
  <c r="F49" i="13" s="1"/>
  <c r="H163" i="11"/>
  <c r="H163" i="13" s="1"/>
  <c r="I301" i="19"/>
  <c r="I301" i="20"/>
  <c r="G172" i="11"/>
  <c r="G172" i="13" s="1"/>
  <c r="D182" i="11"/>
  <c r="D182" i="13" s="1"/>
  <c r="R256" i="22"/>
  <c r="J239" i="23"/>
  <c r="F26" i="5"/>
  <c r="N30" i="5"/>
  <c r="F12" i="5"/>
  <c r="F69" i="5"/>
  <c r="N155" i="5"/>
  <c r="J35" i="11"/>
  <c r="J35" i="13" s="1"/>
  <c r="I256" i="11"/>
  <c r="E37" i="11"/>
  <c r="E37" i="13" s="1"/>
  <c r="F56" i="11"/>
  <c r="F56" i="13" s="1"/>
  <c r="H21" i="11"/>
  <c r="H21" i="13" s="1"/>
  <c r="D31" i="11"/>
  <c r="D31" i="13" s="1"/>
  <c r="K239" i="11"/>
  <c r="K239" i="13" s="1"/>
  <c r="G270" i="11"/>
  <c r="G270" i="13" s="1"/>
  <c r="K55" i="11"/>
  <c r="K55" i="13" s="1"/>
  <c r="H56" i="11"/>
  <c r="H56" i="13" s="1"/>
  <c r="G59" i="11"/>
  <c r="G59" i="13" s="1"/>
  <c r="I261" i="11"/>
  <c r="I261" i="13" s="1"/>
  <c r="H98" i="11"/>
  <c r="H98" i="13" s="1"/>
  <c r="J99" i="11"/>
  <c r="J99" i="13" s="1"/>
  <c r="J103" i="11"/>
  <c r="J103" i="13" s="1"/>
  <c r="F107" i="20"/>
  <c r="F107" i="8"/>
  <c r="E274" i="11"/>
  <c r="E274" i="13" s="1"/>
  <c r="K116" i="11"/>
  <c r="K116" i="13" s="1"/>
  <c r="I246" i="11"/>
  <c r="I192" i="11" s="1"/>
  <c r="G248" i="20"/>
  <c r="G248" i="8"/>
  <c r="G248" i="11" s="1"/>
  <c r="G248" i="13" s="1"/>
  <c r="F251" i="11"/>
  <c r="F251" i="13" s="1"/>
  <c r="K252" i="8"/>
  <c r="K252" i="11" s="1"/>
  <c r="K252" i="13" s="1"/>
  <c r="K252" i="19"/>
  <c r="K252" i="20"/>
  <c r="J126" i="11"/>
  <c r="J126" i="13" s="1"/>
  <c r="D128" i="11"/>
  <c r="D128" i="13" s="1"/>
  <c r="H135" i="11"/>
  <c r="H135" i="13" s="1"/>
  <c r="I136" i="11"/>
  <c r="I136" i="13" s="1"/>
  <c r="I144" i="11"/>
  <c r="I144" i="13" s="1"/>
  <c r="K149" i="11"/>
  <c r="K149" i="13" s="1"/>
  <c r="H227" i="20"/>
  <c r="H227" i="8"/>
  <c r="H227" i="11" s="1"/>
  <c r="H227" i="13" s="1"/>
  <c r="J161" i="11"/>
  <c r="J161" i="13" s="1"/>
  <c r="H162" i="20"/>
  <c r="H162" i="8"/>
  <c r="I168" i="11"/>
  <c r="I168" i="13" s="1"/>
  <c r="G170" i="11"/>
  <c r="G170" i="13" s="1"/>
  <c r="G256" i="12"/>
  <c r="G193" i="12" s="1"/>
  <c r="G193" i="10"/>
  <c r="G256" i="13"/>
  <c r="K193" i="7"/>
  <c r="K193" i="22"/>
  <c r="K49" i="23"/>
  <c r="G190" i="6"/>
  <c r="G190" i="23" s="1"/>
  <c r="G224" i="23"/>
  <c r="G228" i="23"/>
  <c r="K26" i="5"/>
  <c r="S35" i="5"/>
  <c r="S69" i="5"/>
  <c r="F26" i="20"/>
  <c r="F26" i="8"/>
  <c r="G101" i="11"/>
  <c r="G101" i="13" s="1"/>
  <c r="H104" i="11"/>
  <c r="H104" i="13" s="1"/>
  <c r="G107" i="20"/>
  <c r="G107" i="8"/>
  <c r="G107" i="11" s="1"/>
  <c r="G107" i="13" s="1"/>
  <c r="K111" i="11"/>
  <c r="K111" i="13" s="1"/>
  <c r="I291" i="19"/>
  <c r="I291" i="20"/>
  <c r="D116" i="11"/>
  <c r="D116" i="13" s="1"/>
  <c r="F246" i="11"/>
  <c r="F192" i="11" s="1"/>
  <c r="H131" i="11"/>
  <c r="H131" i="13" s="1"/>
  <c r="I132" i="11"/>
  <c r="I132" i="13" s="1"/>
  <c r="D134" i="8"/>
  <c r="D134" i="11" s="1"/>
  <c r="D134" i="13" s="1"/>
  <c r="D134" i="20"/>
  <c r="G263" i="11"/>
  <c r="G263" i="13" s="1"/>
  <c r="G148" i="11"/>
  <c r="G148" i="13" s="1"/>
  <c r="I154" i="11"/>
  <c r="I154" i="13" s="1"/>
  <c r="D226" i="20"/>
  <c r="D226" i="8"/>
  <c r="D226" i="11" s="1"/>
  <c r="D226" i="13" s="1"/>
  <c r="E162" i="20"/>
  <c r="E162" i="8"/>
  <c r="G169" i="8"/>
  <c r="G169" i="11" s="1"/>
  <c r="G169" i="13" s="1"/>
  <c r="G169" i="20"/>
  <c r="L284" i="22"/>
  <c r="H193" i="7"/>
  <c r="H193" i="22"/>
  <c r="H224" i="12"/>
  <c r="H190" i="12" s="1"/>
  <c r="H190" i="10"/>
  <c r="H224" i="13"/>
  <c r="H190" i="13" s="1"/>
  <c r="H26" i="5"/>
  <c r="P30" i="5"/>
  <c r="X35" i="5"/>
  <c r="T49" i="5"/>
  <c r="X69" i="5"/>
  <c r="F283" i="6"/>
  <c r="K257" i="11"/>
  <c r="K257" i="13" s="1"/>
  <c r="K47" i="11"/>
  <c r="K47" i="13" s="1"/>
  <c r="H70" i="11"/>
  <c r="H70" i="13" s="1"/>
  <c r="F82" i="11"/>
  <c r="F82" i="13" s="1"/>
  <c r="H84" i="11"/>
  <c r="H84" i="13" s="1"/>
  <c r="G244" i="11"/>
  <c r="G244" i="13" s="1"/>
  <c r="H92" i="11"/>
  <c r="H92" i="13" s="1"/>
  <c r="F98" i="11"/>
  <c r="F98" i="13" s="1"/>
  <c r="H111" i="11"/>
  <c r="H111" i="13" s="1"/>
  <c r="F253" i="11"/>
  <c r="F253" i="13" s="1"/>
  <c r="I131" i="11"/>
  <c r="I131" i="13" s="1"/>
  <c r="I297" i="19"/>
  <c r="I297" i="20"/>
  <c r="F276" i="11"/>
  <c r="F276" i="13" s="1"/>
  <c r="H263" i="11"/>
  <c r="H263" i="13" s="1"/>
  <c r="G144" i="11"/>
  <c r="G144" i="13" s="1"/>
  <c r="F177" i="11"/>
  <c r="F177" i="13" s="1"/>
  <c r="K178" i="11"/>
  <c r="K178" i="13" s="1"/>
  <c r="G182" i="11"/>
  <c r="G182" i="13" s="1"/>
  <c r="U284" i="22"/>
  <c r="E256" i="23"/>
  <c r="E193" i="6"/>
  <c r="E224" i="12"/>
  <c r="E190" i="12" s="1"/>
  <c r="E190" i="10"/>
  <c r="E224" i="13"/>
  <c r="E190" i="13" s="1"/>
  <c r="U24" i="5"/>
  <c r="E30" i="5"/>
  <c r="G30" i="24" s="1"/>
  <c r="AC30" i="24" s="1"/>
  <c r="M35" i="5"/>
  <c r="U69" i="5"/>
  <c r="H142" i="23"/>
  <c r="H146" i="23"/>
  <c r="H151" i="23"/>
  <c r="D190" i="6"/>
  <c r="D190" i="23" s="1"/>
  <c r="D224" i="23"/>
  <c r="X224" i="7"/>
  <c r="X224" i="10" s="1"/>
  <c r="X190" i="2"/>
  <c r="X190" i="22" s="1"/>
  <c r="X224" i="22"/>
  <c r="X299" i="22"/>
  <c r="H162" i="22"/>
  <c r="H162" i="7"/>
  <c r="H162" i="10" s="1"/>
  <c r="H162" i="12" s="1"/>
  <c r="H162" i="6"/>
  <c r="H162" i="23" s="1"/>
  <c r="H168" i="23"/>
  <c r="H170" i="23"/>
  <c r="P277" i="22"/>
  <c r="H181" i="23"/>
  <c r="P49" i="5"/>
  <c r="K23" i="11"/>
  <c r="K23" i="13" s="1"/>
  <c r="J257" i="11"/>
  <c r="J257" i="13" s="1"/>
  <c r="E71" i="11"/>
  <c r="E71" i="13" s="1"/>
  <c r="F94" i="11"/>
  <c r="F94" i="13" s="1"/>
  <c r="H126" i="11"/>
  <c r="H126" i="13" s="1"/>
  <c r="D263" i="11"/>
  <c r="D263" i="13" s="1"/>
  <c r="E19" i="22"/>
  <c r="E19" i="7"/>
  <c r="E19" i="10" s="1"/>
  <c r="E19" i="12" s="1"/>
  <c r="E19" i="6"/>
  <c r="E29" i="22"/>
  <c r="E29" i="7"/>
  <c r="E29" i="10" s="1"/>
  <c r="E29" i="12" s="1"/>
  <c r="E29" i="6"/>
  <c r="M257" i="22"/>
  <c r="M233" i="22"/>
  <c r="E41" i="23"/>
  <c r="M259" i="22"/>
  <c r="E203" i="7"/>
  <c r="E203" i="10" s="1"/>
  <c r="E203" i="12" s="1"/>
  <c r="E203" i="22"/>
  <c r="E203" i="6"/>
  <c r="E206" i="7"/>
  <c r="E206" i="10" s="1"/>
  <c r="E206" i="12" s="1"/>
  <c r="E206" i="22"/>
  <c r="E206" i="6"/>
  <c r="M206" i="7"/>
  <c r="M206" i="10" s="1"/>
  <c r="M206" i="12" s="1"/>
  <c r="M206" i="22"/>
  <c r="M200" i="7"/>
  <c r="M200" i="10" s="1"/>
  <c r="M200" i="22"/>
  <c r="E66" i="23"/>
  <c r="E91" i="22"/>
  <c r="E91" i="7"/>
  <c r="E91" i="10" s="1"/>
  <c r="E91" i="12" s="1"/>
  <c r="E91" i="6"/>
  <c r="E104" i="23"/>
  <c r="U290" i="22"/>
  <c r="M291" i="22"/>
  <c r="E192" i="10"/>
  <c r="E246" i="12"/>
  <c r="E192" i="12" s="1"/>
  <c r="E246" i="13"/>
  <c r="E192" i="13" s="1"/>
  <c r="E247" i="23"/>
  <c r="U247" i="22"/>
  <c r="E251" i="23"/>
  <c r="U294" i="22"/>
  <c r="E126" i="23"/>
  <c r="E132" i="23"/>
  <c r="U216" i="7"/>
  <c r="U216" i="10" s="1"/>
  <c r="U216" i="12" s="1"/>
  <c r="U216" i="22"/>
  <c r="U211" i="7"/>
  <c r="U211" i="10" s="1"/>
  <c r="U211" i="22"/>
  <c r="U221" i="7"/>
  <c r="U221" i="10" s="1"/>
  <c r="U221" i="22"/>
  <c r="E143" i="23"/>
  <c r="E147" i="23"/>
  <c r="E152" i="23"/>
  <c r="U298" i="22"/>
  <c r="U228" i="22"/>
  <c r="E165" i="23"/>
  <c r="E172" i="23"/>
  <c r="E177" i="23"/>
  <c r="E181" i="23"/>
  <c r="H169" i="11" l="1"/>
  <c r="H169" i="13" s="1"/>
  <c r="D194" i="12"/>
  <c r="AB282" i="24"/>
  <c r="T282" i="24"/>
  <c r="M282" i="24"/>
  <c r="L282" i="24"/>
  <c r="H248" i="11"/>
  <c r="H248" i="13" s="1"/>
  <c r="E200" i="11"/>
  <c r="E200" i="13" s="1"/>
  <c r="S282" i="24"/>
  <c r="K97" i="11"/>
  <c r="K97" i="13" s="1"/>
  <c r="I194" i="10"/>
  <c r="G193" i="13"/>
  <c r="J220" i="11"/>
  <c r="J220" i="13" s="1"/>
  <c r="H199" i="11"/>
  <c r="D194" i="10"/>
  <c r="I119" i="11"/>
  <c r="I119" i="13" s="1"/>
  <c r="D138" i="11"/>
  <c r="D138" i="13" s="1"/>
  <c r="F120" i="11"/>
  <c r="F120" i="13" s="1"/>
  <c r="G12" i="11"/>
  <c r="G12" i="13" s="1"/>
  <c r="L25" i="25"/>
  <c r="I12" i="11"/>
  <c r="I12" i="13" s="1"/>
  <c r="G14" i="11"/>
  <c r="G14" i="13" s="1"/>
  <c r="F60" i="11"/>
  <c r="F60" i="13" s="1"/>
  <c r="D30" i="11"/>
  <c r="D30" i="13" s="1"/>
  <c r="G97" i="11"/>
  <c r="G97" i="13" s="1"/>
  <c r="G20" i="11"/>
  <c r="G20" i="13" s="1"/>
  <c r="E298" i="23"/>
  <c r="E297" i="23"/>
  <c r="G271" i="11"/>
  <c r="G271" i="13" s="1"/>
  <c r="K33" i="11"/>
  <c r="K33" i="13" s="1"/>
  <c r="J169" i="11"/>
  <c r="J169" i="13" s="1"/>
  <c r="K91" i="11"/>
  <c r="K91" i="13" s="1"/>
  <c r="G30" i="11"/>
  <c r="G30" i="13" s="1"/>
  <c r="K134" i="11"/>
  <c r="K134" i="13" s="1"/>
  <c r="J162" i="11"/>
  <c r="J162" i="13" s="1"/>
  <c r="I138" i="11"/>
  <c r="I138" i="13" s="1"/>
  <c r="I162" i="11"/>
  <c r="I162" i="13" s="1"/>
  <c r="I137" i="11"/>
  <c r="I137" i="13" s="1"/>
  <c r="K130" i="11"/>
  <c r="K130" i="13" s="1"/>
  <c r="I100" i="11"/>
  <c r="I100" i="13" s="1"/>
  <c r="E169" i="11"/>
  <c r="E169" i="13" s="1"/>
  <c r="I34" i="11"/>
  <c r="I34" i="13" s="1"/>
  <c r="E20" i="11"/>
  <c r="E20" i="13" s="1"/>
  <c r="K169" i="11"/>
  <c r="K169" i="13" s="1"/>
  <c r="K120" i="11"/>
  <c r="K120" i="13" s="1"/>
  <c r="G109" i="11"/>
  <c r="G109" i="13" s="1"/>
  <c r="H124" i="11"/>
  <c r="H124" i="13" s="1"/>
  <c r="F130" i="11"/>
  <c r="F130" i="13" s="1"/>
  <c r="H157" i="11"/>
  <c r="H157" i="13" s="1"/>
  <c r="J141" i="11"/>
  <c r="J141" i="13" s="1"/>
  <c r="G123" i="11"/>
  <c r="G123" i="13" s="1"/>
  <c r="F115" i="11"/>
  <c r="F115" i="13" s="1"/>
  <c r="I53" i="11"/>
  <c r="I53" i="13" s="1"/>
  <c r="H9" i="11"/>
  <c r="H9" i="13" s="1"/>
  <c r="E15" i="11"/>
  <c r="E15" i="13" s="1"/>
  <c r="G162" i="11"/>
  <c r="G162" i="13" s="1"/>
  <c r="E162" i="11"/>
  <c r="E162" i="13" s="1"/>
  <c r="H166" i="11"/>
  <c r="H166" i="13" s="1"/>
  <c r="K16" i="11"/>
  <c r="K16" i="13" s="1"/>
  <c r="F169" i="11"/>
  <c r="F169" i="13" s="1"/>
  <c r="H19" i="11"/>
  <c r="H19" i="13" s="1"/>
  <c r="J69" i="11"/>
  <c r="J69" i="13" s="1"/>
  <c r="J52" i="11"/>
  <c r="J52" i="13" s="1"/>
  <c r="D157" i="11"/>
  <c r="D157" i="13" s="1"/>
  <c r="F159" i="11"/>
  <c r="F159" i="13" s="1"/>
  <c r="K118" i="11"/>
  <c r="K118" i="13" s="1"/>
  <c r="D121" i="11"/>
  <c r="D121" i="13" s="1"/>
  <c r="H174" i="11"/>
  <c r="H174" i="13" s="1"/>
  <c r="J137" i="11"/>
  <c r="J137" i="13" s="1"/>
  <c r="I8" i="11"/>
  <c r="I8" i="13" s="1"/>
  <c r="I159" i="11"/>
  <c r="I159" i="13" s="1"/>
  <c r="H122" i="11"/>
  <c r="H122" i="13" s="1"/>
  <c r="I121" i="11"/>
  <c r="I121" i="13" s="1"/>
  <c r="J19" i="11"/>
  <c r="J19" i="13" s="1"/>
  <c r="F157" i="11"/>
  <c r="F157" i="13" s="1"/>
  <c r="H87" i="11"/>
  <c r="H87" i="13" s="1"/>
  <c r="F33" i="11"/>
  <c r="F33" i="13" s="1"/>
  <c r="I141" i="11"/>
  <c r="I141" i="13" s="1"/>
  <c r="I42" i="11"/>
  <c r="I42" i="13" s="1"/>
  <c r="K51" i="11"/>
  <c r="K51" i="13" s="1"/>
  <c r="K65" i="11"/>
  <c r="K65" i="13" s="1"/>
  <c r="K295" i="6"/>
  <c r="K295" i="23" s="1"/>
  <c r="E158" i="11"/>
  <c r="E158" i="13" s="1"/>
  <c r="G319" i="24"/>
  <c r="AC319" i="24" s="1"/>
  <c r="AC134" i="24"/>
  <c r="D283" i="6"/>
  <c r="D283" i="23" s="1"/>
  <c r="G317" i="24"/>
  <c r="AC317" i="24" s="1"/>
  <c r="AC118" i="24"/>
  <c r="G283" i="6"/>
  <c r="G283" i="23" s="1"/>
  <c r="Y36" i="22"/>
  <c r="Y275" i="22"/>
  <c r="Y42" i="22"/>
  <c r="X262" i="22"/>
  <c r="X217" i="22"/>
  <c r="G310" i="24"/>
  <c r="AC310" i="24" s="1"/>
  <c r="E194" i="5"/>
  <c r="G194" i="24" s="1"/>
  <c r="AC194" i="24" s="1"/>
  <c r="G260" i="24"/>
  <c r="AC260" i="24" s="1"/>
  <c r="BD283" i="24"/>
  <c r="AO283" i="24"/>
  <c r="I321" i="24"/>
  <c r="AE321" i="24" s="1"/>
  <c r="AE155" i="24"/>
  <c r="G312" i="24"/>
  <c r="AC312" i="24" s="1"/>
  <c r="AC29" i="24"/>
  <c r="G295" i="5"/>
  <c r="G282" i="5" s="1"/>
  <c r="AW283" i="24"/>
  <c r="AH283" i="24"/>
  <c r="I295" i="5"/>
  <c r="I282" i="5" s="1"/>
  <c r="Y216" i="22"/>
  <c r="Y134" i="22"/>
  <c r="Y66" i="22"/>
  <c r="AO282" i="24"/>
  <c r="BD282" i="24"/>
  <c r="G321" i="24"/>
  <c r="AC321" i="24" s="1"/>
  <c r="AC155" i="24"/>
  <c r="F295" i="5"/>
  <c r="F282" i="5" s="1"/>
  <c r="BE283" i="24"/>
  <c r="AP283" i="24"/>
  <c r="AX283" i="24"/>
  <c r="AI283" i="24"/>
  <c r="I313" i="24"/>
  <c r="AE313" i="24" s="1"/>
  <c r="AE69" i="24"/>
  <c r="AW282" i="24"/>
  <c r="AH282" i="24"/>
  <c r="K295" i="5"/>
  <c r="K282" i="5" s="1"/>
  <c r="AX295" i="24"/>
  <c r="E189" i="22"/>
  <c r="I189" i="24"/>
  <c r="AE189" i="24" s="1"/>
  <c r="F15" i="11"/>
  <c r="F15" i="13" s="1"/>
  <c r="E188" i="22"/>
  <c r="I188" i="24"/>
  <c r="AE188" i="24" s="1"/>
  <c r="J50" i="11"/>
  <c r="J50" i="13" s="1"/>
  <c r="G137" i="11"/>
  <c r="G137" i="13" s="1"/>
  <c r="E295" i="22"/>
  <c r="I295" i="24"/>
  <c r="AE295" i="24" s="1"/>
  <c r="Y173" i="22"/>
  <c r="Y147" i="22"/>
  <c r="X274" i="22"/>
  <c r="E295" i="5"/>
  <c r="G295" i="24" s="1"/>
  <c r="AC295" i="24" s="1"/>
  <c r="E283" i="5"/>
  <c r="D295" i="5"/>
  <c r="D282" i="5" s="1"/>
  <c r="H295" i="5"/>
  <c r="H282" i="5" s="1"/>
  <c r="AP282" i="24"/>
  <c r="BE282" i="24"/>
  <c r="AX282" i="24"/>
  <c r="AI282" i="24"/>
  <c r="G313" i="24"/>
  <c r="AC313" i="24" s="1"/>
  <c r="AC69" i="24"/>
  <c r="J295" i="5"/>
  <c r="J282" i="5" s="1"/>
  <c r="E206" i="23"/>
  <c r="H206" i="24"/>
  <c r="AD206" i="24" s="1"/>
  <c r="E29" i="23"/>
  <c r="H29" i="24"/>
  <c r="E69" i="23"/>
  <c r="H69" i="24"/>
  <c r="E209" i="23"/>
  <c r="H209" i="24"/>
  <c r="AD209" i="24" s="1"/>
  <c r="E248" i="23"/>
  <c r="H248" i="24"/>
  <c r="AD248" i="24" s="1"/>
  <c r="E33" i="23"/>
  <c r="H33" i="24"/>
  <c r="AD33" i="24" s="1"/>
  <c r="E121" i="23"/>
  <c r="H121" i="24"/>
  <c r="AD121" i="24" s="1"/>
  <c r="E11" i="23"/>
  <c r="H11" i="24"/>
  <c r="AD11" i="24" s="1"/>
  <c r="K282" i="6"/>
  <c r="K282" i="23" s="1"/>
  <c r="E214" i="23"/>
  <c r="H214" i="24"/>
  <c r="AD214" i="24" s="1"/>
  <c r="E138" i="23"/>
  <c r="H138" i="24"/>
  <c r="AD138" i="24" s="1"/>
  <c r="E12" i="23"/>
  <c r="H12" i="24"/>
  <c r="AD12" i="24" s="1"/>
  <c r="E9" i="23"/>
  <c r="H9" i="24"/>
  <c r="AD9" i="24" s="1"/>
  <c r="E14" i="23"/>
  <c r="H14" i="24"/>
  <c r="AD14" i="24" s="1"/>
  <c r="E8" i="23"/>
  <c r="H8" i="24"/>
  <c r="AD8" i="24" s="1"/>
  <c r="E192" i="23"/>
  <c r="H192" i="24"/>
  <c r="AD192" i="24" s="1"/>
  <c r="E162" i="23"/>
  <c r="H162" i="24"/>
  <c r="AD162" i="24" s="1"/>
  <c r="E222" i="23"/>
  <c r="H222" i="24"/>
  <c r="AD222" i="24" s="1"/>
  <c r="E217" i="23"/>
  <c r="H217" i="24"/>
  <c r="AD217" i="24" s="1"/>
  <c r="E252" i="23"/>
  <c r="H252" i="24"/>
  <c r="AD252" i="24" s="1"/>
  <c r="E32" i="23"/>
  <c r="H32" i="24"/>
  <c r="AD32" i="24" s="1"/>
  <c r="E155" i="23"/>
  <c r="H155" i="24"/>
  <c r="E26" i="23"/>
  <c r="H26" i="24"/>
  <c r="AD26" i="24" s="1"/>
  <c r="E226" i="23"/>
  <c r="H226" i="24"/>
  <c r="AD226" i="24" s="1"/>
  <c r="E215" i="23"/>
  <c r="H215" i="24"/>
  <c r="AD215" i="24" s="1"/>
  <c r="E137" i="23"/>
  <c r="H137" i="24"/>
  <c r="AD137" i="24" s="1"/>
  <c r="E30" i="23"/>
  <c r="H30" i="24"/>
  <c r="AD30" i="24" s="1"/>
  <c r="E34" i="23"/>
  <c r="H34" i="24"/>
  <c r="AD34" i="24" s="1"/>
  <c r="E283" i="6"/>
  <c r="J283" i="24"/>
  <c r="AF283" i="24" s="1"/>
  <c r="E220" i="23"/>
  <c r="H220" i="24"/>
  <c r="AD220" i="24" s="1"/>
  <c r="E65" i="23"/>
  <c r="H65" i="24"/>
  <c r="AD65" i="24" s="1"/>
  <c r="E174" i="23"/>
  <c r="H174" i="24"/>
  <c r="AD174" i="24" s="1"/>
  <c r="E295" i="20"/>
  <c r="E295" i="6"/>
  <c r="J295" i="24"/>
  <c r="AF295" i="24" s="1"/>
  <c r="E97" i="23"/>
  <c r="H97" i="24"/>
  <c r="AD97" i="24" s="1"/>
  <c r="E113" i="23"/>
  <c r="H113" i="24"/>
  <c r="AD113" i="24" s="1"/>
  <c r="E169" i="23"/>
  <c r="H169" i="24"/>
  <c r="AD169" i="24" s="1"/>
  <c r="E227" i="23"/>
  <c r="H227" i="24"/>
  <c r="AD227" i="24" s="1"/>
  <c r="E219" i="23"/>
  <c r="H219" i="24"/>
  <c r="AD219" i="24" s="1"/>
  <c r="E51" i="23"/>
  <c r="H51" i="24"/>
  <c r="AD51" i="24" s="1"/>
  <c r="E156" i="23"/>
  <c r="H156" i="24"/>
  <c r="AD156" i="24" s="1"/>
  <c r="E60" i="23"/>
  <c r="H60" i="24"/>
  <c r="AD60" i="24" s="1"/>
  <c r="D295" i="20"/>
  <c r="D295" i="6"/>
  <c r="D295" i="23" s="1"/>
  <c r="E150" i="23"/>
  <c r="H150" i="24"/>
  <c r="AD150" i="24" s="1"/>
  <c r="E190" i="23"/>
  <c r="H190" i="24"/>
  <c r="AD190" i="24" s="1"/>
  <c r="E216" i="23"/>
  <c r="H216" i="24"/>
  <c r="AD216" i="24" s="1"/>
  <c r="E42" i="23"/>
  <c r="H42" i="24"/>
  <c r="AD42" i="24" s="1"/>
  <c r="E87" i="23"/>
  <c r="H87" i="24"/>
  <c r="AD87" i="24" s="1"/>
  <c r="E20" i="23"/>
  <c r="H20" i="24"/>
  <c r="AD20" i="24" s="1"/>
  <c r="E213" i="23"/>
  <c r="H213" i="24"/>
  <c r="AD213" i="24" s="1"/>
  <c r="E139" i="23"/>
  <c r="H139" i="24"/>
  <c r="AD139" i="24" s="1"/>
  <c r="E91" i="23"/>
  <c r="H91" i="24"/>
  <c r="AD91" i="24" s="1"/>
  <c r="E24" i="23"/>
  <c r="H24" i="24"/>
  <c r="AD24" i="24" s="1"/>
  <c r="F283" i="23"/>
  <c r="E10" i="23"/>
  <c r="H10" i="24"/>
  <c r="AD10" i="24" s="1"/>
  <c r="E100" i="23"/>
  <c r="H100" i="24"/>
  <c r="AD100" i="24" s="1"/>
  <c r="E13" i="23"/>
  <c r="H13" i="24"/>
  <c r="AD13" i="24" s="1"/>
  <c r="E275" i="23"/>
  <c r="H275" i="24"/>
  <c r="AD275" i="24" s="1"/>
  <c r="E204" i="23"/>
  <c r="H204" i="24"/>
  <c r="AD204" i="24" s="1"/>
  <c r="E218" i="23"/>
  <c r="H218" i="24"/>
  <c r="AD218" i="24" s="1"/>
  <c r="E109" i="23"/>
  <c r="H109" i="24"/>
  <c r="AD109" i="24" s="1"/>
  <c r="E158" i="23"/>
  <c r="H158" i="24"/>
  <c r="AD158" i="24" s="1"/>
  <c r="E122" i="23"/>
  <c r="H122" i="24"/>
  <c r="AD122" i="24" s="1"/>
  <c r="E16" i="23"/>
  <c r="H16" i="24"/>
  <c r="AD16" i="24" s="1"/>
  <c r="J282" i="6"/>
  <c r="J282" i="23" s="1"/>
  <c r="E110" i="23"/>
  <c r="H110" i="24"/>
  <c r="AD110" i="24" s="1"/>
  <c r="E52" i="23"/>
  <c r="H52" i="24"/>
  <c r="AD52" i="24" s="1"/>
  <c r="E118" i="23"/>
  <c r="H118" i="24"/>
  <c r="E201" i="23"/>
  <c r="H201" i="24"/>
  <c r="AD201" i="24" s="1"/>
  <c r="E114" i="23"/>
  <c r="H114" i="24"/>
  <c r="AD114" i="24" s="1"/>
  <c r="E50" i="23"/>
  <c r="H50" i="24"/>
  <c r="AD50" i="24" s="1"/>
  <c r="E157" i="23"/>
  <c r="H157" i="24"/>
  <c r="AD157" i="24" s="1"/>
  <c r="F295" i="20"/>
  <c r="F295" i="6"/>
  <c r="F295" i="23" s="1"/>
  <c r="E53" i="23"/>
  <c r="H53" i="24"/>
  <c r="AD53" i="24" s="1"/>
  <c r="E166" i="23"/>
  <c r="H166" i="24"/>
  <c r="AD166" i="24" s="1"/>
  <c r="G295" i="20"/>
  <c r="G295" i="6"/>
  <c r="G295" i="23" s="1"/>
  <c r="E203" i="23"/>
  <c r="H203" i="24"/>
  <c r="AD203" i="24" s="1"/>
  <c r="E19" i="23"/>
  <c r="H19" i="24"/>
  <c r="E193" i="23"/>
  <c r="H193" i="24"/>
  <c r="AD193" i="24" s="1"/>
  <c r="E212" i="23"/>
  <c r="H212" i="24"/>
  <c r="AD212" i="24" s="1"/>
  <c r="E119" i="23"/>
  <c r="H119" i="24"/>
  <c r="AD119" i="24" s="1"/>
  <c r="E202" i="23"/>
  <c r="H202" i="24"/>
  <c r="AD202" i="24" s="1"/>
  <c r="E191" i="23"/>
  <c r="H191" i="24"/>
  <c r="AD191" i="24" s="1"/>
  <c r="E211" i="23"/>
  <c r="H211" i="24"/>
  <c r="AD211" i="24" s="1"/>
  <c r="E115" i="23"/>
  <c r="H115" i="24"/>
  <c r="AD115" i="24" s="1"/>
  <c r="E124" i="23"/>
  <c r="H124" i="24"/>
  <c r="AD124" i="24" s="1"/>
  <c r="E159" i="23"/>
  <c r="H159" i="24"/>
  <c r="AD159" i="24" s="1"/>
  <c r="E130" i="23"/>
  <c r="H130" i="24"/>
  <c r="AD130" i="24" s="1"/>
  <c r="E205" i="23"/>
  <c r="H205" i="24"/>
  <c r="AD205" i="24" s="1"/>
  <c r="I282" i="6"/>
  <c r="I282" i="23" s="1"/>
  <c r="E141" i="23"/>
  <c r="H141" i="24"/>
  <c r="AD141" i="24" s="1"/>
  <c r="E120" i="23"/>
  <c r="H120" i="24"/>
  <c r="AD120" i="24" s="1"/>
  <c r="E15" i="23"/>
  <c r="H15" i="24"/>
  <c r="AD15" i="24" s="1"/>
  <c r="E200" i="23"/>
  <c r="H200" i="24"/>
  <c r="AD200" i="24" s="1"/>
  <c r="E221" i="23"/>
  <c r="H221" i="24"/>
  <c r="AD221" i="24" s="1"/>
  <c r="E134" i="23"/>
  <c r="H134" i="24"/>
  <c r="E107" i="23"/>
  <c r="H107" i="24"/>
  <c r="AD107" i="24" s="1"/>
  <c r="E123" i="23"/>
  <c r="H123" i="24"/>
  <c r="AD123" i="24" s="1"/>
  <c r="H295" i="20"/>
  <c r="H295" i="6"/>
  <c r="H295" i="23" s="1"/>
  <c r="H311" i="24"/>
  <c r="AD311" i="24" s="1"/>
  <c r="AD28" i="24"/>
  <c r="Y235" i="22"/>
  <c r="Y92" i="5"/>
  <c r="U92" i="24" s="1"/>
  <c r="U315" i="24" s="1"/>
  <c r="Y249" i="22"/>
  <c r="Y301" i="22"/>
  <c r="Y231" i="22"/>
  <c r="Y296" i="22"/>
  <c r="Y207" i="22"/>
  <c r="W199" i="7"/>
  <c r="W199" i="10" s="1"/>
  <c r="Y263" i="22"/>
  <c r="Y135" i="5"/>
  <c r="U135" i="24" s="1"/>
  <c r="BF135" i="24" s="1"/>
  <c r="Y116" i="7"/>
  <c r="Y116" i="10" s="1"/>
  <c r="Y116" i="12" s="1"/>
  <c r="Y96" i="5"/>
  <c r="U96" i="24" s="1"/>
  <c r="BF96" i="24" s="1"/>
  <c r="Y47" i="22"/>
  <c r="Y45" i="22"/>
  <c r="Y43" i="22"/>
  <c r="Y41" i="22"/>
  <c r="Y38" i="22"/>
  <c r="W52" i="22"/>
  <c r="W45" i="5"/>
  <c r="W37" i="5"/>
  <c r="Y42" i="7"/>
  <c r="Y42" i="10" s="1"/>
  <c r="Y42" i="12" s="1"/>
  <c r="Y120" i="5"/>
  <c r="U120" i="24" s="1"/>
  <c r="BF120" i="24" s="1"/>
  <c r="W52" i="5"/>
  <c r="Y227" i="22"/>
  <c r="Y217" i="22"/>
  <c r="X284" i="22"/>
  <c r="Y168" i="22"/>
  <c r="Y104" i="5"/>
  <c r="U104" i="24" s="1"/>
  <c r="BF104" i="24" s="1"/>
  <c r="Y32" i="22"/>
  <c r="Y27" i="22"/>
  <c r="W39" i="5"/>
  <c r="Y277" i="22"/>
  <c r="Y270" i="22"/>
  <c r="R300" i="5"/>
  <c r="R300" i="22"/>
  <c r="V300" i="5"/>
  <c r="V300" i="22"/>
  <c r="T299" i="5"/>
  <c r="T299" i="22"/>
  <c r="T248" i="5"/>
  <c r="T248" i="7"/>
  <c r="T248" i="10" s="1"/>
  <c r="T219" i="5"/>
  <c r="T219" i="7"/>
  <c r="T219" i="10" s="1"/>
  <c r="T210" i="22"/>
  <c r="U206" i="7"/>
  <c r="U206" i="10" s="1"/>
  <c r="U206" i="12" s="1"/>
  <c r="U206" i="22"/>
  <c r="W220" i="7"/>
  <c r="W220" i="10" s="1"/>
  <c r="W213" i="22"/>
  <c r="W213" i="7"/>
  <c r="W213" i="10" s="1"/>
  <c r="W213" i="12" s="1"/>
  <c r="W203" i="7"/>
  <c r="W203" i="10" s="1"/>
  <c r="W203" i="12" s="1"/>
  <c r="W203" i="22"/>
  <c r="R218" i="22"/>
  <c r="R218" i="7"/>
  <c r="R218" i="10" s="1"/>
  <c r="R218" i="12" s="1"/>
  <c r="R218" i="5"/>
  <c r="R275" i="5"/>
  <c r="R275" i="22"/>
  <c r="T210" i="5"/>
  <c r="Y210" i="7"/>
  <c r="Y210" i="10" s="1"/>
  <c r="S285" i="22"/>
  <c r="W213" i="5"/>
  <c r="X202" i="22"/>
  <c r="X286" i="22"/>
  <c r="R252" i="7"/>
  <c r="R252" i="10" s="1"/>
  <c r="T289" i="22"/>
  <c r="V256" i="22"/>
  <c r="T217" i="22"/>
  <c r="W212" i="7"/>
  <c r="W212" i="10" s="1"/>
  <c r="W212" i="12" s="1"/>
  <c r="W291" i="22"/>
  <c r="W285" i="22"/>
  <c r="V285" i="22"/>
  <c r="V290" i="5"/>
  <c r="V290" i="22"/>
  <c r="T285" i="5"/>
  <c r="T285" i="22"/>
  <c r="X290" i="5"/>
  <c r="X290" i="22"/>
  <c r="S192" i="2"/>
  <c r="V299" i="5"/>
  <c r="V299" i="22"/>
  <c r="V200" i="22"/>
  <c r="V188" i="2"/>
  <c r="W287" i="5"/>
  <c r="W287" i="22"/>
  <c r="T301" i="5"/>
  <c r="T301" i="22"/>
  <c r="V297" i="5"/>
  <c r="V297" i="22"/>
  <c r="X275" i="22"/>
  <c r="R217" i="22"/>
  <c r="R217" i="7"/>
  <c r="R217" i="10" s="1"/>
  <c r="R217" i="12" s="1"/>
  <c r="R246" i="22"/>
  <c r="U293" i="22"/>
  <c r="T195" i="2"/>
  <c r="S297" i="22"/>
  <c r="S291" i="22"/>
  <c r="V294" i="22"/>
  <c r="T217" i="5"/>
  <c r="R214" i="7"/>
  <c r="R214" i="10" s="1"/>
  <c r="R214" i="12" s="1"/>
  <c r="R246" i="5"/>
  <c r="R192" i="5" s="1"/>
  <c r="T290" i="22"/>
  <c r="T287" i="22"/>
  <c r="P188" i="22"/>
  <c r="P188" i="7"/>
  <c r="X291" i="5"/>
  <c r="X291" i="22"/>
  <c r="T87" i="22"/>
  <c r="W137" i="22"/>
  <c r="W47" i="22"/>
  <c r="W41" i="22"/>
  <c r="R179" i="22"/>
  <c r="W218" i="22"/>
  <c r="W216" i="22"/>
  <c r="T124" i="22"/>
  <c r="T84" i="22"/>
  <c r="T80" i="22"/>
  <c r="V23" i="22"/>
  <c r="V21" i="22"/>
  <c r="T169" i="22"/>
  <c r="T165" i="22"/>
  <c r="W48" i="22"/>
  <c r="X203" i="22"/>
  <c r="W226" i="22"/>
  <c r="T58" i="22"/>
  <c r="T56" i="22"/>
  <c r="T54" i="22"/>
  <c r="Y164" i="22"/>
  <c r="U250" i="22"/>
  <c r="X228" i="22"/>
  <c r="U231" i="22"/>
  <c r="U207" i="22"/>
  <c r="T269" i="22"/>
  <c r="V228" i="22"/>
  <c r="X230" i="22"/>
  <c r="T250" i="22"/>
  <c r="T244" i="22"/>
  <c r="V261" i="22"/>
  <c r="T264" i="22"/>
  <c r="T254" i="22"/>
  <c r="W231" i="22"/>
  <c r="W207" i="22"/>
  <c r="V262" i="22"/>
  <c r="W228" i="22"/>
  <c r="W250" i="22"/>
  <c r="S231" i="22"/>
  <c r="R231" i="22"/>
  <c r="R207" i="22"/>
  <c r="X214" i="22"/>
  <c r="W214" i="22"/>
  <c r="V171" i="22"/>
  <c r="V118" i="22"/>
  <c r="W249" i="22"/>
  <c r="W272" i="22"/>
  <c r="R244" i="22"/>
  <c r="X254" i="22"/>
  <c r="V267" i="22"/>
  <c r="T262" i="22"/>
  <c r="V264" i="22"/>
  <c r="V254" i="22"/>
  <c r="W277" i="22"/>
  <c r="W276" i="22"/>
  <c r="R259" i="22"/>
  <c r="W243" i="22"/>
  <c r="R229" i="22"/>
  <c r="V243" i="22"/>
  <c r="V216" i="22"/>
  <c r="N277" i="22"/>
  <c r="R203" i="22"/>
  <c r="N275" i="24"/>
  <c r="AY162" i="24"/>
  <c r="AJ162" i="24"/>
  <c r="AJ114" i="24"/>
  <c r="AY114" i="24"/>
  <c r="AJ124" i="24"/>
  <c r="AY124" i="24"/>
  <c r="AJ50" i="24"/>
  <c r="AY50" i="24"/>
  <c r="AY147" i="24"/>
  <c r="AJ147" i="24"/>
  <c r="AY89" i="24"/>
  <c r="AJ89" i="24"/>
  <c r="AJ70" i="24"/>
  <c r="AY70" i="24"/>
  <c r="AY67" i="24"/>
  <c r="AJ67" i="24"/>
  <c r="AJ56" i="24"/>
  <c r="AY56" i="24"/>
  <c r="AJ235" i="24"/>
  <c r="AJ6" i="24"/>
  <c r="AY6" i="24"/>
  <c r="AJ17" i="24"/>
  <c r="AJ18" i="24"/>
  <c r="AJ265" i="24"/>
  <c r="AJ234" i="24"/>
  <c r="AJ242" i="24"/>
  <c r="AJ238" i="24"/>
  <c r="AJ237" i="24"/>
  <c r="AJ240" i="24"/>
  <c r="AJ241" i="24"/>
  <c r="AJ236" i="24"/>
  <c r="AJ129" i="24"/>
  <c r="AJ128" i="24"/>
  <c r="AY128" i="24"/>
  <c r="P10" i="24"/>
  <c r="P9" i="24"/>
  <c r="P12" i="24"/>
  <c r="P130" i="24"/>
  <c r="N321" i="24"/>
  <c r="AY155" i="24"/>
  <c r="AJ155" i="24"/>
  <c r="U224" i="7"/>
  <c r="U224" i="10" s="1"/>
  <c r="W216" i="5"/>
  <c r="AY202" i="24"/>
  <c r="AJ202" i="24"/>
  <c r="Y52" i="22"/>
  <c r="V161" i="7"/>
  <c r="V161" i="10" s="1"/>
  <c r="V161" i="12" s="1"/>
  <c r="Y162" i="22"/>
  <c r="Y160" i="22"/>
  <c r="T115" i="22"/>
  <c r="R179" i="7"/>
  <c r="R179" i="10" s="1"/>
  <c r="R179" i="12" s="1"/>
  <c r="BA193" i="24"/>
  <c r="O188" i="22"/>
  <c r="P188" i="24"/>
  <c r="AJ175" i="24"/>
  <c r="AY175" i="24"/>
  <c r="AY173" i="24"/>
  <c r="AJ173" i="24"/>
  <c r="AY172" i="24"/>
  <c r="AJ172" i="24"/>
  <c r="AY164" i="24"/>
  <c r="AJ164" i="24"/>
  <c r="AJ163" i="24"/>
  <c r="AY163" i="24"/>
  <c r="P13" i="24"/>
  <c r="P14" i="24"/>
  <c r="M125" i="5"/>
  <c r="P159" i="24"/>
  <c r="P16" i="24"/>
  <c r="P125" i="24"/>
  <c r="AY201" i="24"/>
  <c r="AJ201" i="24"/>
  <c r="N200" i="24"/>
  <c r="AY137" i="24"/>
  <c r="AJ137" i="24"/>
  <c r="AY221" i="24"/>
  <c r="AJ221" i="24"/>
  <c r="N324" i="24"/>
  <c r="AJ171" i="24"/>
  <c r="AY171" i="24"/>
  <c r="AY170" i="24"/>
  <c r="AJ170" i="24"/>
  <c r="AJ106" i="24"/>
  <c r="N316" i="24"/>
  <c r="AY106" i="24"/>
  <c r="AJ104" i="24"/>
  <c r="AY104" i="24"/>
  <c r="AJ102" i="24"/>
  <c r="AY102" i="24"/>
  <c r="AY99" i="24"/>
  <c r="AJ99" i="24"/>
  <c r="AJ96" i="24"/>
  <c r="AY96" i="24"/>
  <c r="AJ94" i="24"/>
  <c r="AY94" i="24"/>
  <c r="AJ92" i="24"/>
  <c r="AY92" i="24"/>
  <c r="N315" i="24"/>
  <c r="AJ86" i="24"/>
  <c r="AY86" i="24"/>
  <c r="AY85" i="24"/>
  <c r="AJ85" i="24"/>
  <c r="AY63" i="24"/>
  <c r="AJ63" i="24"/>
  <c r="AY61" i="24"/>
  <c r="AJ61" i="24"/>
  <c r="AJ40" i="24"/>
  <c r="AY40" i="24"/>
  <c r="AJ38" i="24"/>
  <c r="AY38" i="24"/>
  <c r="AJ36" i="24"/>
  <c r="AY36" i="24"/>
  <c r="Y137" i="22"/>
  <c r="Y114" i="22"/>
  <c r="W70" i="24"/>
  <c r="Y70" i="5"/>
  <c r="U70" i="24" s="1"/>
  <c r="BF70" i="24" s="1"/>
  <c r="Y70" i="22"/>
  <c r="T162" i="5"/>
  <c r="T162" i="22"/>
  <c r="T146" i="5"/>
  <c r="T146" i="7"/>
  <c r="T146" i="10" s="1"/>
  <c r="T146" i="12" s="1"/>
  <c r="T137" i="5"/>
  <c r="T137" i="7"/>
  <c r="T137" i="10" s="1"/>
  <c r="T137" i="12" s="1"/>
  <c r="T89" i="22"/>
  <c r="T89" i="5"/>
  <c r="T85" i="22"/>
  <c r="T85" i="5"/>
  <c r="T83" i="22"/>
  <c r="T83" i="5"/>
  <c r="T81" i="22"/>
  <c r="T81" i="5"/>
  <c r="T79" i="22"/>
  <c r="T79" i="5"/>
  <c r="T77" i="22"/>
  <c r="T77" i="5"/>
  <c r="T75" i="7"/>
  <c r="T75" i="10" s="1"/>
  <c r="T75" i="12" s="1"/>
  <c r="T75" i="5"/>
  <c r="T73" i="5"/>
  <c r="T73" i="7"/>
  <c r="T73" i="10" s="1"/>
  <c r="T73" i="12" s="1"/>
  <c r="T71" i="7"/>
  <c r="T71" i="10" s="1"/>
  <c r="T71" i="12" s="1"/>
  <c r="T71" i="5"/>
  <c r="V123" i="5"/>
  <c r="V123" i="7"/>
  <c r="V123" i="10" s="1"/>
  <c r="V123" i="12" s="1"/>
  <c r="V110" i="5"/>
  <c r="V110" i="7"/>
  <c r="V110" i="10" s="1"/>
  <c r="V110" i="12" s="1"/>
  <c r="R49" i="5"/>
  <c r="R49" i="7"/>
  <c r="R49" i="10" s="1"/>
  <c r="R49" i="12" s="1"/>
  <c r="V22" i="7"/>
  <c r="V22" i="10" s="1"/>
  <c r="V22" i="12" s="1"/>
  <c r="V22" i="5"/>
  <c r="W161" i="24"/>
  <c r="BH161" i="24" s="1"/>
  <c r="Y161" i="5"/>
  <c r="U161" i="24" s="1"/>
  <c r="BF161" i="24" s="1"/>
  <c r="W79" i="24"/>
  <c r="BH79" i="24" s="1"/>
  <c r="Y79" i="5"/>
  <c r="U79" i="24" s="1"/>
  <c r="U314" i="24" s="1"/>
  <c r="W71" i="24"/>
  <c r="BH71" i="24" s="1"/>
  <c r="Y71" i="5"/>
  <c r="U71" i="24" s="1"/>
  <c r="BF71" i="24" s="1"/>
  <c r="T167" i="22"/>
  <c r="T163" i="7"/>
  <c r="T163" i="10" s="1"/>
  <c r="T163" i="12" s="1"/>
  <c r="T163" i="5"/>
  <c r="S30" i="5"/>
  <c r="S30" i="7"/>
  <c r="S30" i="10" s="1"/>
  <c r="S30" i="12" s="1"/>
  <c r="U36" i="7"/>
  <c r="U36" i="10" s="1"/>
  <c r="U36" i="12" s="1"/>
  <c r="U132" i="22"/>
  <c r="U275" i="22"/>
  <c r="U30" i="22"/>
  <c r="U69" i="22"/>
  <c r="U18" i="22"/>
  <c r="U238" i="22"/>
  <c r="U234" i="22"/>
  <c r="U6" i="5"/>
  <c r="E23" i="25" s="1"/>
  <c r="L23" i="25" s="1"/>
  <c r="U287" i="22"/>
  <c r="U155" i="22"/>
  <c r="U176" i="22"/>
  <c r="U178" i="22"/>
  <c r="U180" i="22"/>
  <c r="U182" i="22"/>
  <c r="U17" i="22"/>
  <c r="U236" i="22"/>
  <c r="U237" i="22"/>
  <c r="U265" i="22"/>
  <c r="U22" i="22"/>
  <c r="U25" i="22"/>
  <c r="U28" i="22"/>
  <c r="U200" i="22"/>
  <c r="U254" i="22"/>
  <c r="X147" i="22"/>
  <c r="X145" i="7"/>
  <c r="X145" i="10" s="1"/>
  <c r="X145" i="12" s="1"/>
  <c r="X145" i="5"/>
  <c r="X143" i="22"/>
  <c r="X141" i="5"/>
  <c r="X141" i="7"/>
  <c r="X141" i="10" s="1"/>
  <c r="X141" i="12" s="1"/>
  <c r="X139" i="5"/>
  <c r="X139" i="22"/>
  <c r="X135" i="7"/>
  <c r="X135" i="10" s="1"/>
  <c r="X135" i="12" s="1"/>
  <c r="X135" i="5"/>
  <c r="X121" i="5"/>
  <c r="X121" i="7"/>
  <c r="X121" i="10" s="1"/>
  <c r="X121" i="12" s="1"/>
  <c r="X109" i="5"/>
  <c r="X109" i="22"/>
  <c r="X90" i="7"/>
  <c r="X90" i="10" s="1"/>
  <c r="X90" i="12" s="1"/>
  <c r="X90" i="5"/>
  <c r="X88" i="22"/>
  <c r="X86" i="22"/>
  <c r="X84" i="5"/>
  <c r="X84" i="7"/>
  <c r="X84" i="10" s="1"/>
  <c r="X84" i="12" s="1"/>
  <c r="X82" i="22"/>
  <c r="X80" i="7"/>
  <c r="X80" i="10" s="1"/>
  <c r="X80" i="12" s="1"/>
  <c r="X80" i="5"/>
  <c r="X78" i="22"/>
  <c r="X76" i="5"/>
  <c r="X76" i="7"/>
  <c r="X76" i="10" s="1"/>
  <c r="X76" i="12" s="1"/>
  <c r="X74" i="22"/>
  <c r="X72" i="7"/>
  <c r="X72" i="10" s="1"/>
  <c r="X72" i="12" s="1"/>
  <c r="X72" i="5"/>
  <c r="X70" i="22"/>
  <c r="X29" i="5"/>
  <c r="X29" i="7"/>
  <c r="X29" i="10" s="1"/>
  <c r="X29" i="12" s="1"/>
  <c r="W115" i="5"/>
  <c r="W115" i="7"/>
  <c r="W115" i="10" s="1"/>
  <c r="W115" i="12" s="1"/>
  <c r="W91" i="5"/>
  <c r="W91" i="22"/>
  <c r="W58" i="7"/>
  <c r="W58" i="10" s="1"/>
  <c r="W58" i="12" s="1"/>
  <c r="W58" i="5"/>
  <c r="W56" i="22"/>
  <c r="W56" i="5"/>
  <c r="W54" i="7"/>
  <c r="W54" i="10" s="1"/>
  <c r="W54" i="12" s="1"/>
  <c r="W54" i="5"/>
  <c r="W49" i="22"/>
  <c r="W49" i="5"/>
  <c r="W43" i="22"/>
  <c r="W35" i="5"/>
  <c r="W35" i="22"/>
  <c r="W23" i="7"/>
  <c r="W23" i="10" s="1"/>
  <c r="W23" i="12" s="1"/>
  <c r="W23" i="5"/>
  <c r="W21" i="22"/>
  <c r="U248" i="5"/>
  <c r="U248" i="7"/>
  <c r="U248" i="10" s="1"/>
  <c r="T188" i="2"/>
  <c r="T200" i="22"/>
  <c r="T200" i="5"/>
  <c r="V192" i="2"/>
  <c r="V246" i="5"/>
  <c r="V192" i="5" s="1"/>
  <c r="X260" i="5"/>
  <c r="V260" i="5"/>
  <c r="V260" i="7"/>
  <c r="V260" i="10" s="1"/>
  <c r="Y199" i="22"/>
  <c r="W227" i="7"/>
  <c r="W227" i="10" s="1"/>
  <c r="W227" i="5"/>
  <c r="W209" i="22"/>
  <c r="W209" i="7"/>
  <c r="W209" i="10" s="1"/>
  <c r="W209" i="12" s="1"/>
  <c r="W246" i="22"/>
  <c r="R204" i="7"/>
  <c r="R204" i="10" s="1"/>
  <c r="R204" i="12" s="1"/>
  <c r="R204" i="5"/>
  <c r="U271" i="5"/>
  <c r="W168" i="24"/>
  <c r="BH168" i="24" s="1"/>
  <c r="Y168" i="7"/>
  <c r="Y168" i="10" s="1"/>
  <c r="Y168" i="12" s="1"/>
  <c r="Y118" i="22"/>
  <c r="Y106" i="22"/>
  <c r="W102" i="24"/>
  <c r="Y102" i="22"/>
  <c r="W98" i="24"/>
  <c r="BH98" i="24" s="1"/>
  <c r="Y98" i="22"/>
  <c r="W94" i="24"/>
  <c r="BH94" i="24" s="1"/>
  <c r="Y94" i="22"/>
  <c r="T118" i="5"/>
  <c r="T118" i="22"/>
  <c r="T110" i="5"/>
  <c r="T110" i="7"/>
  <c r="T110" i="10" s="1"/>
  <c r="T110" i="12" s="1"/>
  <c r="T59" i="5"/>
  <c r="T59" i="7"/>
  <c r="T59" i="10" s="1"/>
  <c r="T59" i="12" s="1"/>
  <c r="T57" i="5"/>
  <c r="T57" i="7"/>
  <c r="T57" i="10" s="1"/>
  <c r="T57" i="12" s="1"/>
  <c r="T55" i="5"/>
  <c r="T55" i="7"/>
  <c r="T55" i="10" s="1"/>
  <c r="T55" i="12" s="1"/>
  <c r="T50" i="5"/>
  <c r="T50" i="7"/>
  <c r="T50" i="10" s="1"/>
  <c r="T50" i="12" s="1"/>
  <c r="T47" i="22"/>
  <c r="T45" i="7"/>
  <c r="T45" i="10" s="1"/>
  <c r="T45" i="12" s="1"/>
  <c r="T45" i="5"/>
  <c r="T43" i="22"/>
  <c r="T41" i="7"/>
  <c r="T41" i="10" s="1"/>
  <c r="T41" i="12" s="1"/>
  <c r="T41" i="5"/>
  <c r="T39" i="22"/>
  <c r="T37" i="5"/>
  <c r="T37" i="7"/>
  <c r="T37" i="10" s="1"/>
  <c r="T37" i="12" s="1"/>
  <c r="T23" i="5"/>
  <c r="T23" i="7"/>
  <c r="T23" i="10" s="1"/>
  <c r="T23" i="12" s="1"/>
  <c r="T21" i="22"/>
  <c r="S114" i="7"/>
  <c r="S114" i="10" s="1"/>
  <c r="S114" i="12" s="1"/>
  <c r="S114" i="5"/>
  <c r="S90" i="5"/>
  <c r="S90" i="7"/>
  <c r="S90" i="10" s="1"/>
  <c r="S90" i="12" s="1"/>
  <c r="S82" i="7"/>
  <c r="S82" i="10" s="1"/>
  <c r="S82" i="12" s="1"/>
  <c r="S82" i="5"/>
  <c r="S73" i="5"/>
  <c r="S73" i="7"/>
  <c r="S73" i="10" s="1"/>
  <c r="S73" i="12" s="1"/>
  <c r="V182" i="22"/>
  <c r="V182" i="5"/>
  <c r="V133" i="5"/>
  <c r="V133" i="7"/>
  <c r="V133" i="10" s="1"/>
  <c r="V133" i="12" s="1"/>
  <c r="V131" i="7"/>
  <c r="V131" i="10" s="1"/>
  <c r="V131" i="12" s="1"/>
  <c r="V131" i="5"/>
  <c r="V127" i="5"/>
  <c r="V127" i="7"/>
  <c r="V127" i="10" s="1"/>
  <c r="V127" i="12" s="1"/>
  <c r="V124" i="5"/>
  <c r="V124" i="7"/>
  <c r="V124" i="10" s="1"/>
  <c r="V124" i="12" s="1"/>
  <c r="V116" i="22"/>
  <c r="V111" i="5"/>
  <c r="V111" i="7"/>
  <c r="V111" i="10" s="1"/>
  <c r="V111" i="12" s="1"/>
  <c r="V105" i="22"/>
  <c r="V103" i="22"/>
  <c r="V101" i="7"/>
  <c r="V101" i="10" s="1"/>
  <c r="V101" i="12" s="1"/>
  <c r="V101" i="5"/>
  <c r="V98" i="5"/>
  <c r="V98" i="7"/>
  <c r="V98" i="10" s="1"/>
  <c r="V98" i="12" s="1"/>
  <c r="V95" i="22"/>
  <c r="V93" i="22"/>
  <c r="V26" i="5"/>
  <c r="V26" i="7"/>
  <c r="V26" i="10" s="1"/>
  <c r="V26" i="12" s="1"/>
  <c r="Y26" i="7"/>
  <c r="Y26" i="10" s="1"/>
  <c r="Y26" i="12" s="1"/>
  <c r="Y26" i="5"/>
  <c r="U26" i="24" s="1"/>
  <c r="T181" i="22"/>
  <c r="T177" i="7"/>
  <c r="T177" i="10" s="1"/>
  <c r="T177" i="12" s="1"/>
  <c r="T177" i="5"/>
  <c r="T173" i="22"/>
  <c r="U272" i="22"/>
  <c r="W267" i="22"/>
  <c r="T251" i="22"/>
  <c r="V287" i="5"/>
  <c r="V287" i="22"/>
  <c r="S243" i="22"/>
  <c r="T273" i="22"/>
  <c r="V277" i="22"/>
  <c r="V250" i="22"/>
  <c r="X273" i="22"/>
  <c r="X270" i="22"/>
  <c r="R290" i="5"/>
  <c r="R290" i="22"/>
  <c r="U220" i="5"/>
  <c r="U220" i="7"/>
  <c r="U220" i="10" s="1"/>
  <c r="U214" i="5"/>
  <c r="U214" i="22"/>
  <c r="S227" i="5"/>
  <c r="S227" i="7"/>
  <c r="S227" i="10" s="1"/>
  <c r="V205" i="5"/>
  <c r="V205" i="22"/>
  <c r="W260" i="5"/>
  <c r="W260" i="22"/>
  <c r="U292" i="5"/>
  <c r="U292" i="22"/>
  <c r="X220" i="22"/>
  <c r="X220" i="5"/>
  <c r="X217" i="5"/>
  <c r="X217" i="7"/>
  <c r="X217" i="10" s="1"/>
  <c r="X217" i="12" s="1"/>
  <c r="W202" i="5"/>
  <c r="W202" i="22"/>
  <c r="R226" i="22"/>
  <c r="R226" i="5"/>
  <c r="R216" i="7"/>
  <c r="R216" i="10" s="1"/>
  <c r="R216" i="12" s="1"/>
  <c r="R216" i="22"/>
  <c r="S271" i="5"/>
  <c r="W296" i="5"/>
  <c r="W296" i="22"/>
  <c r="P166" i="24"/>
  <c r="P34" i="24"/>
  <c r="Q125" i="5"/>
  <c r="P100" i="24"/>
  <c r="P174" i="24"/>
  <c r="P11" i="24"/>
  <c r="P97" i="24"/>
  <c r="P53" i="24"/>
  <c r="AY51" i="24"/>
  <c r="AJ51" i="24"/>
  <c r="AY210" i="24"/>
  <c r="AJ210" i="24"/>
  <c r="AY252" i="24"/>
  <c r="AJ252" i="24"/>
  <c r="AY109" i="24"/>
  <c r="AJ109" i="24"/>
  <c r="AY105" i="24"/>
  <c r="AJ105" i="24"/>
  <c r="AY103" i="24"/>
  <c r="AJ103" i="24"/>
  <c r="AY101" i="24"/>
  <c r="AJ101" i="24"/>
  <c r="AJ98" i="24"/>
  <c r="AY98" i="24"/>
  <c r="AY95" i="24"/>
  <c r="AJ95" i="24"/>
  <c r="AY93" i="24"/>
  <c r="AJ93" i="24"/>
  <c r="AJ64" i="24"/>
  <c r="AY64" i="24"/>
  <c r="AJ62" i="24"/>
  <c r="AY62" i="24"/>
  <c r="AY41" i="24"/>
  <c r="AJ41" i="24"/>
  <c r="AY39" i="24"/>
  <c r="AJ39" i="24"/>
  <c r="AY37" i="24"/>
  <c r="AJ37" i="24"/>
  <c r="BA189" i="24"/>
  <c r="AY148" i="24"/>
  <c r="AJ148" i="24"/>
  <c r="AY111" i="24"/>
  <c r="AJ111" i="24"/>
  <c r="P15" i="24"/>
  <c r="P20" i="24"/>
  <c r="P8" i="24"/>
  <c r="P150" i="24"/>
  <c r="AY158" i="24"/>
  <c r="AJ158" i="24"/>
  <c r="BA190" i="24"/>
  <c r="AY121" i="24"/>
  <c r="AJ121" i="24"/>
  <c r="AY33" i="24"/>
  <c r="AJ33" i="24"/>
  <c r="AY91" i="24"/>
  <c r="AJ91" i="24"/>
  <c r="T160" i="5"/>
  <c r="T116" i="22"/>
  <c r="T84" i="7"/>
  <c r="T84" i="10" s="1"/>
  <c r="T84" i="12" s="1"/>
  <c r="T80" i="7"/>
  <c r="T80" i="10" s="1"/>
  <c r="T80" i="12" s="1"/>
  <c r="T38" i="22"/>
  <c r="S161" i="7"/>
  <c r="S161" i="10" s="1"/>
  <c r="S161" i="12" s="1"/>
  <c r="S135" i="7"/>
  <c r="S135" i="10" s="1"/>
  <c r="S135" i="12" s="1"/>
  <c r="S88" i="5"/>
  <c r="S75" i="7"/>
  <c r="S75" i="10" s="1"/>
  <c r="S75" i="12" s="1"/>
  <c r="V126" i="7"/>
  <c r="V126" i="10" s="1"/>
  <c r="V126" i="12" s="1"/>
  <c r="V104" i="5"/>
  <c r="Y157" i="22"/>
  <c r="Y6" i="7"/>
  <c r="Y6" i="10" s="1"/>
  <c r="T268" i="22"/>
  <c r="AY113" i="24"/>
  <c r="AJ113" i="24"/>
  <c r="AY215" i="24"/>
  <c r="AJ215" i="24"/>
  <c r="AY21" i="24"/>
  <c r="AJ21" i="24"/>
  <c r="O192" i="5"/>
  <c r="N192" i="24" s="1"/>
  <c r="N246" i="24"/>
  <c r="BA192" i="24"/>
  <c r="AY182" i="24"/>
  <c r="AJ182" i="24"/>
  <c r="AY181" i="24"/>
  <c r="AJ181" i="24"/>
  <c r="N323" i="24"/>
  <c r="AY168" i="24"/>
  <c r="AJ168" i="24"/>
  <c r="AY161" i="24"/>
  <c r="AJ161" i="24"/>
  <c r="AY160" i="24"/>
  <c r="AJ160" i="24"/>
  <c r="AY180" i="24"/>
  <c r="AJ180" i="24"/>
  <c r="AY131" i="24"/>
  <c r="AJ131" i="24"/>
  <c r="AY108" i="24"/>
  <c r="AJ108" i="24"/>
  <c r="AJ90" i="24"/>
  <c r="AY90" i="24"/>
  <c r="AJ88" i="24"/>
  <c r="AY88" i="24"/>
  <c r="AY68" i="24"/>
  <c r="AJ68" i="24"/>
  <c r="AJ66" i="24"/>
  <c r="AY66" i="24"/>
  <c r="AY59" i="24"/>
  <c r="AJ59" i="24"/>
  <c r="AJ58" i="24"/>
  <c r="AY58" i="24"/>
  <c r="AY57" i="24"/>
  <c r="AJ57" i="24"/>
  <c r="AY55" i="24"/>
  <c r="AJ55" i="24"/>
  <c r="AJ54" i="24"/>
  <c r="AY54" i="24"/>
  <c r="AY7" i="24"/>
  <c r="AJ7" i="24"/>
  <c r="N313" i="24"/>
  <c r="AY69" i="24"/>
  <c r="AJ69" i="24"/>
  <c r="AY226" i="24"/>
  <c r="AJ226" i="24"/>
  <c r="W135" i="24"/>
  <c r="BH135" i="24" s="1"/>
  <c r="Y135" i="22"/>
  <c r="T135" i="22"/>
  <c r="T135" i="7"/>
  <c r="T135" i="10" s="1"/>
  <c r="T135" i="12" s="1"/>
  <c r="T109" i="5"/>
  <c r="T109" i="22"/>
  <c r="T90" i="5"/>
  <c r="T88" i="7"/>
  <c r="T88" i="10" s="1"/>
  <c r="T88" i="12" s="1"/>
  <c r="T88" i="22"/>
  <c r="T76" i="22"/>
  <c r="T76" i="5"/>
  <c r="T74" i="22"/>
  <c r="T74" i="5"/>
  <c r="T72" i="22"/>
  <c r="T72" i="5"/>
  <c r="T70" i="22"/>
  <c r="T70" i="5"/>
  <c r="W123" i="7"/>
  <c r="W123" i="10" s="1"/>
  <c r="W123" i="12" s="1"/>
  <c r="W123" i="22"/>
  <c r="W42" i="7"/>
  <c r="W42" i="10" s="1"/>
  <c r="W42" i="12" s="1"/>
  <c r="W42" i="22"/>
  <c r="W38" i="7"/>
  <c r="W38" i="10" s="1"/>
  <c r="W38" i="12" s="1"/>
  <c r="W38" i="22"/>
  <c r="W36" i="7"/>
  <c r="W36" i="10" s="1"/>
  <c r="W36" i="12" s="1"/>
  <c r="W36" i="5"/>
  <c r="W199" i="5"/>
  <c r="X219" i="5"/>
  <c r="X216" i="5"/>
  <c r="X216" i="22"/>
  <c r="W252" i="5"/>
  <c r="W252" i="7"/>
  <c r="W252" i="10" s="1"/>
  <c r="R260" i="5"/>
  <c r="R260" i="7"/>
  <c r="R260" i="10" s="1"/>
  <c r="W120" i="24"/>
  <c r="BH120" i="24" s="1"/>
  <c r="Y120" i="22"/>
  <c r="W116" i="24"/>
  <c r="Y116" i="22"/>
  <c r="W104" i="24"/>
  <c r="BH104" i="24" s="1"/>
  <c r="Y104" i="22"/>
  <c r="W99" i="24"/>
  <c r="BH99" i="24" s="1"/>
  <c r="Y99" i="22"/>
  <c r="W96" i="24"/>
  <c r="BH96" i="24" s="1"/>
  <c r="Y96" i="22"/>
  <c r="W92" i="24"/>
  <c r="Y92" i="22"/>
  <c r="T120" i="5"/>
  <c r="T120" i="22"/>
  <c r="T91" i="5"/>
  <c r="T91" i="7"/>
  <c r="T91" i="10" s="1"/>
  <c r="T91" i="12" s="1"/>
  <c r="T58" i="5"/>
  <c r="T58" i="7"/>
  <c r="T58" i="10" s="1"/>
  <c r="T58" i="12" s="1"/>
  <c r="T56" i="5"/>
  <c r="T56" i="7"/>
  <c r="T56" i="10" s="1"/>
  <c r="T56" i="12" s="1"/>
  <c r="T54" i="5"/>
  <c r="T54" i="7"/>
  <c r="T54" i="10" s="1"/>
  <c r="T54" i="12" s="1"/>
  <c r="T48" i="22"/>
  <c r="T46" i="5"/>
  <c r="T46" i="7"/>
  <c r="T46" i="10" s="1"/>
  <c r="T46" i="12" s="1"/>
  <c r="T44" i="22"/>
  <c r="T40" i="7"/>
  <c r="T40" i="10" s="1"/>
  <c r="T40" i="12" s="1"/>
  <c r="T40" i="22"/>
  <c r="T40" i="5"/>
  <c r="T36" i="7"/>
  <c r="T36" i="10" s="1"/>
  <c r="T36" i="12" s="1"/>
  <c r="T36" i="5"/>
  <c r="T36" i="22"/>
  <c r="T22" i="5"/>
  <c r="T22" i="22"/>
  <c r="S22" i="22"/>
  <c r="S171" i="22"/>
  <c r="S173" i="22"/>
  <c r="S175" i="22"/>
  <c r="S177" i="22"/>
  <c r="S179" i="22"/>
  <c r="S181" i="22"/>
  <c r="S199" i="22"/>
  <c r="S260" i="22"/>
  <c r="S252" i="22"/>
  <c r="S27" i="22"/>
  <c r="S29" i="22"/>
  <c r="S157" i="22"/>
  <c r="S201" i="22"/>
  <c r="Y298" i="22"/>
  <c r="Y240" i="22"/>
  <c r="Y54" i="22"/>
  <c r="Y108" i="22"/>
  <c r="Y110" i="22"/>
  <c r="Y123" i="22"/>
  <c r="Y139" i="22"/>
  <c r="Y251" i="22"/>
  <c r="Y6" i="5"/>
  <c r="Y25" i="22"/>
  <c r="Y21" i="22"/>
  <c r="Y23" i="22"/>
  <c r="Y50" i="22"/>
  <c r="Y112" i="22"/>
  <c r="Y126" i="22"/>
  <c r="Y128" i="22"/>
  <c r="Y131" i="22"/>
  <c r="Y133" i="22"/>
  <c r="Y141" i="22"/>
  <c r="Y158" i="22"/>
  <c r="Y170" i="22"/>
  <c r="Y172" i="22"/>
  <c r="Y176" i="22"/>
  <c r="Y178" i="22"/>
  <c r="Y180" i="22"/>
  <c r="Y286" i="22"/>
  <c r="Y203" i="22"/>
  <c r="Y250" i="22"/>
  <c r="Y210" i="22"/>
  <c r="U195" i="2"/>
  <c r="U195" i="22" s="1"/>
  <c r="U267" i="22"/>
  <c r="R239" i="22"/>
  <c r="U256" i="22"/>
  <c r="Y288" i="22"/>
  <c r="V284" i="5"/>
  <c r="V284" i="22"/>
  <c r="S250" i="22"/>
  <c r="S259" i="22"/>
  <c r="V225" i="22"/>
  <c r="U263" i="22"/>
  <c r="U261" i="22"/>
  <c r="X288" i="5"/>
  <c r="X288" i="22"/>
  <c r="W257" i="22"/>
  <c r="R249" i="22"/>
  <c r="S226" i="7"/>
  <c r="S226" i="10" s="1"/>
  <c r="S214" i="5"/>
  <c r="S214" i="7"/>
  <c r="S214" i="10" s="1"/>
  <c r="S214" i="12" s="1"/>
  <c r="V275" i="5"/>
  <c r="V275" i="22"/>
  <c r="X294" i="5"/>
  <c r="X294" i="22"/>
  <c r="W200" i="5"/>
  <c r="W200" i="7"/>
  <c r="W200" i="10" s="1"/>
  <c r="R227" i="5"/>
  <c r="R227" i="7"/>
  <c r="R227" i="10" s="1"/>
  <c r="AY219" i="24"/>
  <c r="AJ219" i="24"/>
  <c r="AJ30" i="24"/>
  <c r="AY30" i="24"/>
  <c r="AY65" i="24"/>
  <c r="AJ65" i="24"/>
  <c r="AY209" i="24"/>
  <c r="AJ209" i="24"/>
  <c r="AY176" i="24"/>
  <c r="AJ176" i="24"/>
  <c r="AY157" i="24"/>
  <c r="AJ157" i="24"/>
  <c r="AY203" i="24"/>
  <c r="AJ203" i="24"/>
  <c r="AJ118" i="24"/>
  <c r="N317" i="24"/>
  <c r="AY118" i="24"/>
  <c r="N312" i="24"/>
  <c r="AY29" i="24"/>
  <c r="AJ29" i="24"/>
  <c r="AJ120" i="24"/>
  <c r="AY120" i="24"/>
  <c r="AY218" i="24"/>
  <c r="AJ218" i="24"/>
  <c r="AY205" i="24"/>
  <c r="AJ205" i="24"/>
  <c r="AY154" i="24"/>
  <c r="AJ154" i="24"/>
  <c r="AY153" i="24"/>
  <c r="AJ153" i="24"/>
  <c r="AY152" i="24"/>
  <c r="AJ152" i="24"/>
  <c r="AY151" i="24"/>
  <c r="AJ151" i="24"/>
  <c r="AY149" i="24"/>
  <c r="AJ149" i="24"/>
  <c r="AY140" i="24"/>
  <c r="AJ140" i="24"/>
  <c r="AJ136" i="24"/>
  <c r="AY136" i="24"/>
  <c r="AY135" i="24"/>
  <c r="AJ135" i="24"/>
  <c r="AY133" i="24"/>
  <c r="AJ133" i="24"/>
  <c r="AY83" i="24"/>
  <c r="AJ83" i="24"/>
  <c r="AJ82" i="24"/>
  <c r="AY82" i="24"/>
  <c r="AY81" i="24"/>
  <c r="AJ81" i="24"/>
  <c r="AJ80" i="24"/>
  <c r="AY80" i="24"/>
  <c r="N314" i="24"/>
  <c r="AY79" i="24"/>
  <c r="AJ79" i="24"/>
  <c r="AJ78" i="24"/>
  <c r="AY78" i="24"/>
  <c r="AY77" i="24"/>
  <c r="AJ77" i="24"/>
  <c r="AY76" i="24"/>
  <c r="AJ76" i="24"/>
  <c r="AY75" i="24"/>
  <c r="AJ75" i="24"/>
  <c r="AJ74" i="24"/>
  <c r="AY74" i="24"/>
  <c r="AY73" i="24"/>
  <c r="AJ73" i="24"/>
  <c r="AJ72" i="24"/>
  <c r="AY72" i="24"/>
  <c r="AJ48" i="24"/>
  <c r="AY48" i="24"/>
  <c r="AY47" i="24"/>
  <c r="AJ47" i="24"/>
  <c r="AJ46" i="24"/>
  <c r="AY46" i="24"/>
  <c r="AY45" i="24"/>
  <c r="AJ45" i="24"/>
  <c r="AJ44" i="24"/>
  <c r="AY44" i="24"/>
  <c r="AJ134" i="24"/>
  <c r="AY134" i="24"/>
  <c r="N319" i="24"/>
  <c r="AY146" i="24"/>
  <c r="AJ146" i="24"/>
  <c r="AY132" i="24"/>
  <c r="AJ132" i="24"/>
  <c r="AY84" i="24"/>
  <c r="AJ84" i="24"/>
  <c r="AY71" i="24"/>
  <c r="AJ71" i="24"/>
  <c r="AY49" i="24"/>
  <c r="AJ49" i="24"/>
  <c r="N256" i="24"/>
  <c r="AY217" i="24"/>
  <c r="AJ217" i="24"/>
  <c r="AJ179" i="24"/>
  <c r="AY179" i="24"/>
  <c r="AY178" i="24"/>
  <c r="AJ178" i="24"/>
  <c r="AY177" i="24"/>
  <c r="AJ177" i="24"/>
  <c r="M249" i="5"/>
  <c r="M249" i="7"/>
  <c r="M249" i="10" s="1"/>
  <c r="M272" i="7"/>
  <c r="M272" i="10" s="1"/>
  <c r="M272" i="5"/>
  <c r="M267" i="7"/>
  <c r="M267" i="10" s="1"/>
  <c r="M267" i="5"/>
  <c r="M257" i="7"/>
  <c r="M257" i="10" s="1"/>
  <c r="M257" i="5"/>
  <c r="P277" i="7"/>
  <c r="P277" i="10" s="1"/>
  <c r="P277" i="5"/>
  <c r="P225" i="7"/>
  <c r="P225" i="10" s="1"/>
  <c r="P225" i="5"/>
  <c r="P247" i="5"/>
  <c r="P247" i="7"/>
  <c r="P247" i="10" s="1"/>
  <c r="P273" i="5"/>
  <c r="P273" i="7"/>
  <c r="P273" i="10" s="1"/>
  <c r="O277" i="5"/>
  <c r="N277" i="24" s="1"/>
  <c r="P277" i="24"/>
  <c r="O277" i="7"/>
  <c r="O277" i="10" s="1"/>
  <c r="P263" i="24"/>
  <c r="O263" i="7"/>
  <c r="O263" i="10" s="1"/>
  <c r="O263" i="5"/>
  <c r="N263" i="24" s="1"/>
  <c r="O274" i="5"/>
  <c r="N274" i="24" s="1"/>
  <c r="P274" i="24"/>
  <c r="O274" i="7"/>
  <c r="O274" i="10" s="1"/>
  <c r="P272" i="24"/>
  <c r="O272" i="7"/>
  <c r="O272" i="10" s="1"/>
  <c r="O272" i="5"/>
  <c r="N272" i="24" s="1"/>
  <c r="P233" i="24"/>
  <c r="O233" i="5"/>
  <c r="O233" i="7"/>
  <c r="O233" i="10" s="1"/>
  <c r="O191" i="2"/>
  <c r="L231" i="5"/>
  <c r="L231" i="7"/>
  <c r="L231" i="10" s="1"/>
  <c r="L231" i="12" s="1"/>
  <c r="L207" i="7"/>
  <c r="L207" i="10" s="1"/>
  <c r="L207" i="12" s="1"/>
  <c r="L207" i="5"/>
  <c r="L188" i="5" s="1"/>
  <c r="P230" i="24"/>
  <c r="O230" i="7"/>
  <c r="O230" i="10" s="1"/>
  <c r="O230" i="5"/>
  <c r="N230" i="24" s="1"/>
  <c r="P262" i="24"/>
  <c r="O262" i="7"/>
  <c r="O262" i="10" s="1"/>
  <c r="O262" i="5"/>
  <c r="N262" i="24" s="1"/>
  <c r="N229" i="5"/>
  <c r="N229" i="7"/>
  <c r="N229" i="10" s="1"/>
  <c r="Q273" i="5"/>
  <c r="Q273" i="7"/>
  <c r="Q273" i="10" s="1"/>
  <c r="Q239" i="5"/>
  <c r="Q239" i="7"/>
  <c r="Q239" i="10" s="1"/>
  <c r="L225" i="5"/>
  <c r="L225" i="7"/>
  <c r="L225" i="10" s="1"/>
  <c r="L225" i="12" s="1"/>
  <c r="L249" i="7"/>
  <c r="L249" i="10" s="1"/>
  <c r="L249" i="12" s="1"/>
  <c r="L249" i="5"/>
  <c r="L272" i="5"/>
  <c r="L272" i="7"/>
  <c r="L272" i="10" s="1"/>
  <c r="L272" i="12" s="1"/>
  <c r="L267" i="7"/>
  <c r="L267" i="10" s="1"/>
  <c r="L267" i="5"/>
  <c r="N247" i="5"/>
  <c r="N247" i="7"/>
  <c r="N247" i="10" s="1"/>
  <c r="N273" i="7"/>
  <c r="N273" i="10" s="1"/>
  <c r="N273" i="5"/>
  <c r="N259" i="7"/>
  <c r="N259" i="10" s="1"/>
  <c r="N259" i="5"/>
  <c r="Q230" i="5"/>
  <c r="Q230" i="7"/>
  <c r="Q230" i="10" s="1"/>
  <c r="Q262" i="5"/>
  <c r="Q262" i="7"/>
  <c r="Q262" i="10" s="1"/>
  <c r="Q228" i="7"/>
  <c r="Q228" i="10" s="1"/>
  <c r="Q228" i="5"/>
  <c r="Q249" i="7"/>
  <c r="Q249" i="10" s="1"/>
  <c r="Q249" i="5"/>
  <c r="Q244" i="7"/>
  <c r="Q244" i="10" s="1"/>
  <c r="Q244" i="5"/>
  <c r="Q267" i="5"/>
  <c r="Q267" i="7"/>
  <c r="Q267" i="10" s="1"/>
  <c r="P229" i="5"/>
  <c r="P229" i="7"/>
  <c r="P229" i="10" s="1"/>
  <c r="P243" i="7"/>
  <c r="P243" i="10" s="1"/>
  <c r="P243" i="5"/>
  <c r="P260" i="24"/>
  <c r="O260" i="5"/>
  <c r="N260" i="24" s="1"/>
  <c r="BA226" i="24"/>
  <c r="BA210" i="24"/>
  <c r="BA252" i="24"/>
  <c r="P292" i="24"/>
  <c r="O292" i="5"/>
  <c r="N292" i="24" s="1"/>
  <c r="BA205" i="24"/>
  <c r="P220" i="24"/>
  <c r="O220" i="5"/>
  <c r="N220" i="24" s="1"/>
  <c r="BA215" i="24"/>
  <c r="O195" i="2"/>
  <c r="P275" i="24"/>
  <c r="BA201" i="24"/>
  <c r="O26" i="5"/>
  <c r="N26" i="24" s="1"/>
  <c r="P26" i="24"/>
  <c r="BA158" i="24"/>
  <c r="BA149" i="24"/>
  <c r="P318" i="24"/>
  <c r="BA126" i="24"/>
  <c r="O115" i="5"/>
  <c r="N115" i="24" s="1"/>
  <c r="BF115" i="24" s="1"/>
  <c r="P115" i="24"/>
  <c r="BH115" i="24" s="1"/>
  <c r="BA98" i="24"/>
  <c r="BA82" i="24"/>
  <c r="BA66" i="24"/>
  <c r="BA55" i="24"/>
  <c r="M276" i="5"/>
  <c r="M276" i="7"/>
  <c r="M276" i="10" s="1"/>
  <c r="M250" i="7"/>
  <c r="M250" i="10" s="1"/>
  <c r="M250" i="5"/>
  <c r="M244" i="5"/>
  <c r="M244" i="7"/>
  <c r="M244" i="10" s="1"/>
  <c r="M268" i="5"/>
  <c r="M268" i="7"/>
  <c r="M268" i="10" s="1"/>
  <c r="M191" i="2"/>
  <c r="M233" i="5"/>
  <c r="M233" i="7"/>
  <c r="M233" i="10" s="1"/>
  <c r="P301" i="24"/>
  <c r="O301" i="5"/>
  <c r="N301" i="24" s="1"/>
  <c r="O250" i="5"/>
  <c r="N250" i="24" s="1"/>
  <c r="P250" i="24"/>
  <c r="O250" i="7"/>
  <c r="O250" i="10" s="1"/>
  <c r="P291" i="24"/>
  <c r="O291" i="5"/>
  <c r="N291" i="24" s="1"/>
  <c r="O267" i="5"/>
  <c r="N267" i="24" s="1"/>
  <c r="P267" i="24"/>
  <c r="O267" i="7"/>
  <c r="O267" i="10" s="1"/>
  <c r="O257" i="5"/>
  <c r="N257" i="24" s="1"/>
  <c r="P257" i="24"/>
  <c r="O257" i="7"/>
  <c r="O257" i="10" s="1"/>
  <c r="L230" i="5"/>
  <c r="L230" i="7"/>
  <c r="L230" i="10" s="1"/>
  <c r="L230" i="12" s="1"/>
  <c r="L262" i="5"/>
  <c r="L262" i="7"/>
  <c r="L262" i="10" s="1"/>
  <c r="L262" i="12" s="1"/>
  <c r="P229" i="24"/>
  <c r="O229" i="5"/>
  <c r="N229" i="24" s="1"/>
  <c r="O229" i="7"/>
  <c r="O229" i="10" s="1"/>
  <c r="N264" i="5"/>
  <c r="N264" i="7"/>
  <c r="N264" i="10" s="1"/>
  <c r="N254" i="5"/>
  <c r="N254" i="7"/>
  <c r="N254" i="10" s="1"/>
  <c r="Q274" i="5"/>
  <c r="Q274" i="7"/>
  <c r="Q274" i="10" s="1"/>
  <c r="Q272" i="7"/>
  <c r="Q272" i="10" s="1"/>
  <c r="Q272" i="5"/>
  <c r="Q233" i="5"/>
  <c r="Q233" i="7"/>
  <c r="Q233" i="10" s="1"/>
  <c r="Q191" i="2"/>
  <c r="L263" i="5"/>
  <c r="L263" i="7"/>
  <c r="L263" i="10" s="1"/>
  <c r="L263" i="12" s="1"/>
  <c r="L247" i="7"/>
  <c r="L247" i="10" s="1"/>
  <c r="L247" i="12" s="1"/>
  <c r="L247" i="5"/>
  <c r="L273" i="5"/>
  <c r="L273" i="7"/>
  <c r="L273" i="10" s="1"/>
  <c r="L273" i="12" s="1"/>
  <c r="L270" i="7"/>
  <c r="L270" i="10" s="1"/>
  <c r="L270" i="12" s="1"/>
  <c r="L270" i="5"/>
  <c r="L259" i="5"/>
  <c r="L259" i="7"/>
  <c r="L259" i="10" s="1"/>
  <c r="Q231" i="7"/>
  <c r="Q231" i="10" s="1"/>
  <c r="Q231" i="5"/>
  <c r="Q207" i="5"/>
  <c r="Q188" i="5" s="1"/>
  <c r="Q207" i="7"/>
  <c r="Q207" i="10" s="1"/>
  <c r="Q276" i="7"/>
  <c r="Q276" i="10" s="1"/>
  <c r="Q276" i="5"/>
  <c r="Q250" i="5"/>
  <c r="Q250" i="7"/>
  <c r="Q250" i="10" s="1"/>
  <c r="Q268" i="7"/>
  <c r="Q268" i="10" s="1"/>
  <c r="Q268" i="5"/>
  <c r="L253" i="7"/>
  <c r="L253" i="10" s="1"/>
  <c r="L253" i="12" s="1"/>
  <c r="L253" i="5"/>
  <c r="L261" i="5"/>
  <c r="L261" i="7"/>
  <c r="L261" i="10" s="1"/>
  <c r="L261" i="12" s="1"/>
  <c r="N263" i="5"/>
  <c r="N263" i="7"/>
  <c r="N263" i="10" s="1"/>
  <c r="N251" i="7"/>
  <c r="N251" i="10" s="1"/>
  <c r="N251" i="5"/>
  <c r="N244" i="5"/>
  <c r="N244" i="7"/>
  <c r="N244" i="10" s="1"/>
  <c r="M264" i="7"/>
  <c r="M264" i="10" s="1"/>
  <c r="M264" i="5"/>
  <c r="M254" i="7"/>
  <c r="M254" i="10" s="1"/>
  <c r="M254" i="5"/>
  <c r="M277" i="5"/>
  <c r="M277" i="7"/>
  <c r="M277" i="10" s="1"/>
  <c r="M225" i="5"/>
  <c r="M225" i="7"/>
  <c r="M225" i="10" s="1"/>
  <c r="M273" i="7"/>
  <c r="M273" i="10" s="1"/>
  <c r="M273" i="5"/>
  <c r="Q256" i="5"/>
  <c r="Q193" i="2"/>
  <c r="Q256" i="7"/>
  <c r="Q256" i="10" s="1"/>
  <c r="P244" i="5"/>
  <c r="P244" i="7"/>
  <c r="P244" i="10" s="1"/>
  <c r="P269" i="5"/>
  <c r="P269" i="7"/>
  <c r="P269" i="10" s="1"/>
  <c r="P233" i="5"/>
  <c r="P233" i="7"/>
  <c r="P233" i="10" s="1"/>
  <c r="P191" i="2"/>
  <c r="P297" i="24"/>
  <c r="O297" i="5"/>
  <c r="N297" i="24" s="1"/>
  <c r="P288" i="24"/>
  <c r="O288" i="5"/>
  <c r="N288" i="24" s="1"/>
  <c r="P269" i="24"/>
  <c r="O269" i="5"/>
  <c r="N269" i="24" s="1"/>
  <c r="O269" i="7"/>
  <c r="O269" i="10" s="1"/>
  <c r="P264" i="7"/>
  <c r="P264" i="10" s="1"/>
  <c r="P264" i="5"/>
  <c r="P254" i="5"/>
  <c r="P254" i="7"/>
  <c r="P254" i="10" s="1"/>
  <c r="P243" i="24"/>
  <c r="O243" i="5"/>
  <c r="N243" i="24" s="1"/>
  <c r="O243" i="7"/>
  <c r="O243" i="10" s="1"/>
  <c r="BA219" i="24"/>
  <c r="O213" i="5"/>
  <c r="N213" i="24" s="1"/>
  <c r="P213" i="24"/>
  <c r="BA203" i="24"/>
  <c r="Q251" i="22"/>
  <c r="BA30" i="24"/>
  <c r="BA170" i="24"/>
  <c r="BA167" i="24"/>
  <c r="BA160" i="24"/>
  <c r="BA142" i="24"/>
  <c r="BA136" i="24"/>
  <c r="BA132" i="24"/>
  <c r="BA116" i="24"/>
  <c r="BA110" i="24"/>
  <c r="BA104" i="24"/>
  <c r="BA94" i="24"/>
  <c r="BA83" i="24"/>
  <c r="BA75" i="24"/>
  <c r="BA63" i="24"/>
  <c r="BA51" i="24"/>
  <c r="BA44" i="24"/>
  <c r="BA40" i="24"/>
  <c r="BA33" i="24"/>
  <c r="P312" i="24"/>
  <c r="BA29" i="24"/>
  <c r="O287" i="22"/>
  <c r="P6" i="24"/>
  <c r="AL193" i="24" s="1"/>
  <c r="P199" i="24"/>
  <c r="O199" i="5"/>
  <c r="N199" i="24" s="1"/>
  <c r="L257" i="5"/>
  <c r="L257" i="7"/>
  <c r="L257" i="10" s="1"/>
  <c r="L257" i="12" s="1"/>
  <c r="P284" i="24"/>
  <c r="O284" i="5"/>
  <c r="N284" i="24" s="1"/>
  <c r="N253" i="7"/>
  <c r="N253" i="10" s="1"/>
  <c r="N253" i="5"/>
  <c r="N267" i="5"/>
  <c r="N267" i="7"/>
  <c r="N267" i="10" s="1"/>
  <c r="M229" i="7"/>
  <c r="M229" i="10" s="1"/>
  <c r="M229" i="5"/>
  <c r="M243" i="5"/>
  <c r="M243" i="7"/>
  <c r="M243" i="10" s="1"/>
  <c r="M228" i="7"/>
  <c r="M228" i="10" s="1"/>
  <c r="M228" i="5"/>
  <c r="M261" i="7"/>
  <c r="M261" i="10" s="1"/>
  <c r="M261" i="5"/>
  <c r="P276" i="5"/>
  <c r="P276" i="7"/>
  <c r="P276" i="10" s="1"/>
  <c r="P270" i="7"/>
  <c r="P270" i="10" s="1"/>
  <c r="P270" i="5"/>
  <c r="P239" i="5"/>
  <c r="P239" i="7"/>
  <c r="P239" i="10" s="1"/>
  <c r="O276" i="5"/>
  <c r="N276" i="24" s="1"/>
  <c r="P276" i="24"/>
  <c r="O276" i="7"/>
  <c r="O276" i="10" s="1"/>
  <c r="P289" i="24"/>
  <c r="O289" i="5"/>
  <c r="N289" i="24" s="1"/>
  <c r="P270" i="24"/>
  <c r="O270" i="7"/>
  <c r="O270" i="10" s="1"/>
  <c r="O270" i="5"/>
  <c r="N270" i="24" s="1"/>
  <c r="P321" i="24"/>
  <c r="BA155" i="24"/>
  <c r="BA182" i="24"/>
  <c r="BA173" i="24"/>
  <c r="BA153" i="24"/>
  <c r="BA140" i="24"/>
  <c r="BA134" i="24"/>
  <c r="P319" i="24"/>
  <c r="BA128" i="24"/>
  <c r="BA121" i="24"/>
  <c r="BA112" i="24"/>
  <c r="BA106" i="24"/>
  <c r="P316" i="24"/>
  <c r="BA96" i="24"/>
  <c r="BA89" i="24"/>
  <c r="BA84" i="24"/>
  <c r="BA77" i="24"/>
  <c r="BA65" i="24"/>
  <c r="BA58" i="24"/>
  <c r="BA46" i="24"/>
  <c r="BA38" i="24"/>
  <c r="BA28" i="24"/>
  <c r="P311" i="24"/>
  <c r="BA21" i="24"/>
  <c r="BA179" i="24"/>
  <c r="P322" i="24"/>
  <c r="BA165" i="24"/>
  <c r="BA148" i="24"/>
  <c r="BA135" i="24"/>
  <c r="BA109" i="24"/>
  <c r="BA86" i="24"/>
  <c r="BA70" i="24"/>
  <c r="BA49" i="24"/>
  <c r="BA39" i="24"/>
  <c r="N283" i="24"/>
  <c r="P251" i="5"/>
  <c r="P251" i="7"/>
  <c r="P251" i="10" s="1"/>
  <c r="P274" i="5"/>
  <c r="P274" i="7"/>
  <c r="P274" i="10" s="1"/>
  <c r="P259" i="7"/>
  <c r="P259" i="10" s="1"/>
  <c r="P194" i="2"/>
  <c r="P259" i="5"/>
  <c r="N249" i="5"/>
  <c r="N249" i="7"/>
  <c r="N249" i="10" s="1"/>
  <c r="N268" i="5"/>
  <c r="N268" i="7"/>
  <c r="N268" i="10" s="1"/>
  <c r="N257" i="7"/>
  <c r="N257" i="10" s="1"/>
  <c r="N257" i="5"/>
  <c r="Q194" i="2"/>
  <c r="P298" i="24"/>
  <c r="O298" i="5"/>
  <c r="N298" i="24" s="1"/>
  <c r="P214" i="24"/>
  <c r="O214" i="5"/>
  <c r="N214" i="24" s="1"/>
  <c r="P294" i="24"/>
  <c r="O294" i="5"/>
  <c r="N294" i="24" s="1"/>
  <c r="BA246" i="24"/>
  <c r="O24" i="5"/>
  <c r="N24" i="24" s="1"/>
  <c r="P24" i="24"/>
  <c r="P264" i="22"/>
  <c r="BA180" i="24"/>
  <c r="BA176" i="24"/>
  <c r="P324" i="24"/>
  <c r="BA171" i="24"/>
  <c r="BA161" i="24"/>
  <c r="BA152" i="24"/>
  <c r="BA146" i="24"/>
  <c r="O139" i="5"/>
  <c r="N139" i="24" s="1"/>
  <c r="P139" i="24"/>
  <c r="BA120" i="24"/>
  <c r="BA114" i="24"/>
  <c r="BA105" i="24"/>
  <c r="BA95" i="24"/>
  <c r="BA88" i="24"/>
  <c r="BA76" i="24"/>
  <c r="BA71" i="24"/>
  <c r="BA64" i="24"/>
  <c r="BA57" i="24"/>
  <c r="BA45" i="24"/>
  <c r="BA37" i="24"/>
  <c r="BA25" i="24"/>
  <c r="AJ110" i="24"/>
  <c r="AY110" i="24"/>
  <c r="AJ167" i="24"/>
  <c r="AY167" i="24"/>
  <c r="N322" i="24"/>
  <c r="AY165" i="24"/>
  <c r="AJ165" i="24"/>
  <c r="AJ60" i="24"/>
  <c r="AY60" i="24"/>
  <c r="AY145" i="24"/>
  <c r="AJ145" i="24"/>
  <c r="N320" i="24"/>
  <c r="AY144" i="24"/>
  <c r="AJ144" i="24"/>
  <c r="AY143" i="24"/>
  <c r="AJ143" i="24"/>
  <c r="AY142" i="24"/>
  <c r="AJ142" i="24"/>
  <c r="AY127" i="24"/>
  <c r="AJ127" i="24"/>
  <c r="AJ126" i="24"/>
  <c r="AY126" i="24"/>
  <c r="N318" i="24"/>
  <c r="AY117" i="24"/>
  <c r="AJ117" i="24"/>
  <c r="AY116" i="24"/>
  <c r="AJ116" i="24"/>
  <c r="AJ112" i="24"/>
  <c r="AY112" i="24"/>
  <c r="AY25" i="24"/>
  <c r="AJ25" i="24"/>
  <c r="AY23" i="24"/>
  <c r="AJ23" i="24"/>
  <c r="AJ22" i="24"/>
  <c r="AY22" i="24"/>
  <c r="AY31" i="24"/>
  <c r="AJ31" i="24"/>
  <c r="AY27" i="24"/>
  <c r="AJ27" i="24"/>
  <c r="AY156" i="24"/>
  <c r="AJ156" i="24"/>
  <c r="AY227" i="24"/>
  <c r="AJ227" i="24"/>
  <c r="AY43" i="24"/>
  <c r="AJ43" i="24"/>
  <c r="AJ28" i="24"/>
  <c r="AY28" i="24"/>
  <c r="N311" i="24"/>
  <c r="M263" i="5"/>
  <c r="M263" i="7"/>
  <c r="M263" i="10" s="1"/>
  <c r="M251" i="5"/>
  <c r="M251" i="7"/>
  <c r="M251" i="10" s="1"/>
  <c r="M269" i="5"/>
  <c r="M269" i="7"/>
  <c r="M269" i="10" s="1"/>
  <c r="M239" i="5"/>
  <c r="M239" i="7"/>
  <c r="M239" i="10" s="1"/>
  <c r="P250" i="5"/>
  <c r="P250" i="7"/>
  <c r="P250" i="10" s="1"/>
  <c r="P300" i="24"/>
  <c r="O300" i="5"/>
  <c r="N300" i="24" s="1"/>
  <c r="O249" i="5"/>
  <c r="N249" i="24" s="1"/>
  <c r="P249" i="24"/>
  <c r="O249" i="7"/>
  <c r="O249" i="10" s="1"/>
  <c r="P290" i="24"/>
  <c r="O290" i="5"/>
  <c r="N290" i="24" s="1"/>
  <c r="O259" i="5"/>
  <c r="P259" i="24"/>
  <c r="O194" i="2"/>
  <c r="O259" i="7"/>
  <c r="O259" i="10" s="1"/>
  <c r="Q243" i="7"/>
  <c r="Q243" i="10" s="1"/>
  <c r="Q243" i="5"/>
  <c r="L229" i="7"/>
  <c r="L229" i="10" s="1"/>
  <c r="L229" i="12" s="1"/>
  <c r="L229" i="5"/>
  <c r="O264" i="5"/>
  <c r="N264" i="24" s="1"/>
  <c r="P264" i="24"/>
  <c r="O264" i="7"/>
  <c r="O264" i="10" s="1"/>
  <c r="O254" i="5"/>
  <c r="N254" i="24" s="1"/>
  <c r="P254" i="24"/>
  <c r="O254" i="7"/>
  <c r="O254" i="10" s="1"/>
  <c r="N231" i="7"/>
  <c r="N231" i="10" s="1"/>
  <c r="N231" i="5"/>
  <c r="N207" i="5"/>
  <c r="N188" i="5" s="1"/>
  <c r="N207" i="7"/>
  <c r="N207" i="10" s="1"/>
  <c r="Q270" i="7"/>
  <c r="Q270" i="10" s="1"/>
  <c r="Q270" i="5"/>
  <c r="Q257" i="7"/>
  <c r="Q257" i="10" s="1"/>
  <c r="Q257" i="5"/>
  <c r="Q193" i="5" s="1"/>
  <c r="L276" i="5"/>
  <c r="L276" i="7"/>
  <c r="L276" i="10" s="1"/>
  <c r="L276" i="12" s="1"/>
  <c r="L274" i="7"/>
  <c r="L274" i="10" s="1"/>
  <c r="L274" i="12" s="1"/>
  <c r="L274" i="5"/>
  <c r="L269" i="7"/>
  <c r="L269" i="10" s="1"/>
  <c r="L269" i="12" s="1"/>
  <c r="L269" i="5"/>
  <c r="P193" i="2"/>
  <c r="P256" i="7"/>
  <c r="P256" i="10" s="1"/>
  <c r="P256" i="5"/>
  <c r="N277" i="7"/>
  <c r="N277" i="10" s="1"/>
  <c r="N277" i="5"/>
  <c r="N225" i="7"/>
  <c r="N225" i="10" s="1"/>
  <c r="N225" i="5"/>
  <c r="N269" i="5"/>
  <c r="N269" i="7"/>
  <c r="N269" i="10" s="1"/>
  <c r="N191" i="2"/>
  <c r="N233" i="5"/>
  <c r="N233" i="7"/>
  <c r="N233" i="10" s="1"/>
  <c r="Q264" i="5"/>
  <c r="Q264" i="7"/>
  <c r="Q264" i="10" s="1"/>
  <c r="Q254" i="7"/>
  <c r="Q254" i="10" s="1"/>
  <c r="Q254" i="5"/>
  <c r="Q277" i="7"/>
  <c r="Q277" i="10" s="1"/>
  <c r="Q277" i="5"/>
  <c r="Q263" i="7"/>
  <c r="Q263" i="10" s="1"/>
  <c r="Q263" i="5"/>
  <c r="Q251" i="7"/>
  <c r="Q251" i="10" s="1"/>
  <c r="Q251" i="5"/>
  <c r="Q269" i="5"/>
  <c r="Q269" i="7"/>
  <c r="Q269" i="10" s="1"/>
  <c r="N193" i="2"/>
  <c r="N256" i="7"/>
  <c r="N256" i="10" s="1"/>
  <c r="N256" i="5"/>
  <c r="P231" i="7"/>
  <c r="P231" i="10" s="1"/>
  <c r="P231" i="5"/>
  <c r="P207" i="7"/>
  <c r="P207" i="10" s="1"/>
  <c r="P207" i="5"/>
  <c r="P188" i="5" s="1"/>
  <c r="N243" i="7"/>
  <c r="N243" i="10" s="1"/>
  <c r="N243" i="5"/>
  <c r="P224" i="24"/>
  <c r="O224" i="5"/>
  <c r="BA227" i="24"/>
  <c r="BA221" i="24"/>
  <c r="P211" i="24"/>
  <c r="O211" i="5"/>
  <c r="N211" i="24" s="1"/>
  <c r="O248" i="5"/>
  <c r="N248" i="24" s="1"/>
  <c r="P248" i="24"/>
  <c r="BA200" i="24"/>
  <c r="L195" i="2"/>
  <c r="BA218" i="24"/>
  <c r="BA209" i="24"/>
  <c r="BA217" i="24"/>
  <c r="P204" i="24"/>
  <c r="O204" i="5"/>
  <c r="N204" i="24" s="1"/>
  <c r="BA283" i="24"/>
  <c r="P313" i="24"/>
  <c r="BA69" i="24"/>
  <c r="BA162" i="24"/>
  <c r="BA154" i="24"/>
  <c r="BA145" i="24"/>
  <c r="O119" i="5"/>
  <c r="N119" i="24" s="1"/>
  <c r="P119" i="24"/>
  <c r="BH119" i="24" s="1"/>
  <c r="BA103" i="24"/>
  <c r="BA93" i="24"/>
  <c r="BA78" i="24"/>
  <c r="BA62" i="24"/>
  <c r="BA50" i="24"/>
  <c r="M253" i="7"/>
  <c r="M253" i="10" s="1"/>
  <c r="M253" i="5"/>
  <c r="M247" i="7"/>
  <c r="M247" i="10" s="1"/>
  <c r="M247" i="5"/>
  <c r="M270" i="7"/>
  <c r="M270" i="10" s="1"/>
  <c r="M270" i="5"/>
  <c r="M259" i="7"/>
  <c r="M259" i="10" s="1"/>
  <c r="M259" i="5"/>
  <c r="O228" i="5"/>
  <c r="N228" i="24" s="1"/>
  <c r="P228" i="24"/>
  <c r="O228" i="7"/>
  <c r="O228" i="10" s="1"/>
  <c r="O247" i="5"/>
  <c r="N247" i="24" s="1"/>
  <c r="P247" i="24"/>
  <c r="O247" i="7"/>
  <c r="O247" i="10" s="1"/>
  <c r="O273" i="5"/>
  <c r="N273" i="24" s="1"/>
  <c r="P273" i="24"/>
  <c r="O273" i="7"/>
  <c r="O273" i="10" s="1"/>
  <c r="O239" i="5"/>
  <c r="N239" i="24" s="1"/>
  <c r="P239" i="24"/>
  <c r="O239" i="7"/>
  <c r="O239" i="10" s="1"/>
  <c r="L193" i="2"/>
  <c r="L256" i="5"/>
  <c r="L193" i="5" s="1"/>
  <c r="L256" i="7"/>
  <c r="L256" i="10" s="1"/>
  <c r="L264" i="5"/>
  <c r="L264" i="7"/>
  <c r="L264" i="10" s="1"/>
  <c r="L264" i="12" s="1"/>
  <c r="L254" i="5"/>
  <c r="L254" i="7"/>
  <c r="L254" i="10" s="1"/>
  <c r="L254" i="12" s="1"/>
  <c r="P231" i="24"/>
  <c r="O231" i="7"/>
  <c r="O231" i="10" s="1"/>
  <c r="O231" i="5"/>
  <c r="N231" i="24" s="1"/>
  <c r="P207" i="24"/>
  <c r="O207" i="5"/>
  <c r="N207" i="24" s="1"/>
  <c r="O207" i="7"/>
  <c r="O207" i="10" s="1"/>
  <c r="N230" i="7"/>
  <c r="N230" i="10" s="1"/>
  <c r="N230" i="5"/>
  <c r="N262" i="7"/>
  <c r="N262" i="10" s="1"/>
  <c r="N262" i="5"/>
  <c r="Q259" i="5"/>
  <c r="Q259" i="7"/>
  <c r="Q259" i="10" s="1"/>
  <c r="L277" i="7"/>
  <c r="L277" i="10" s="1"/>
  <c r="L277" i="12" s="1"/>
  <c r="L277" i="5"/>
  <c r="L250" i="5"/>
  <c r="L250" i="7"/>
  <c r="L250" i="10" s="1"/>
  <c r="L250" i="12" s="1"/>
  <c r="L244" i="5"/>
  <c r="L244" i="7"/>
  <c r="L244" i="10" s="1"/>
  <c r="L244" i="12" s="1"/>
  <c r="L268" i="7"/>
  <c r="L268" i="10" s="1"/>
  <c r="L268" i="12" s="1"/>
  <c r="L268" i="5"/>
  <c r="Q229" i="5"/>
  <c r="Q229" i="7"/>
  <c r="Q229" i="10" s="1"/>
  <c r="L243" i="5"/>
  <c r="L243" i="7"/>
  <c r="L243" i="10" s="1"/>
  <c r="L243" i="12" s="1"/>
  <c r="Q225" i="5"/>
  <c r="Q225" i="7"/>
  <c r="Q225" i="10" s="1"/>
  <c r="Q253" i="7"/>
  <c r="Q253" i="10" s="1"/>
  <c r="Q253" i="5"/>
  <c r="Q247" i="7"/>
  <c r="Q247" i="10" s="1"/>
  <c r="Q247" i="5"/>
  <c r="Q261" i="7"/>
  <c r="Q261" i="10" s="1"/>
  <c r="Q261" i="5"/>
  <c r="L228" i="5"/>
  <c r="L228" i="7"/>
  <c r="L228" i="10" s="1"/>
  <c r="L228" i="12" s="1"/>
  <c r="L191" i="2"/>
  <c r="L233" i="7"/>
  <c r="L233" i="10" s="1"/>
  <c r="L233" i="5"/>
  <c r="P285" i="24"/>
  <c r="O285" i="5"/>
  <c r="N285" i="24" s="1"/>
  <c r="N261" i="5"/>
  <c r="N261" i="7"/>
  <c r="N261" i="10" s="1"/>
  <c r="M230" i="5"/>
  <c r="M230" i="7"/>
  <c r="M230" i="10" s="1"/>
  <c r="M262" i="5"/>
  <c r="M262" i="7"/>
  <c r="M262" i="10" s="1"/>
  <c r="P263" i="5"/>
  <c r="P263" i="7"/>
  <c r="P263" i="10" s="1"/>
  <c r="P261" i="5"/>
  <c r="P261" i="7"/>
  <c r="P261" i="10" s="1"/>
  <c r="P267" i="5"/>
  <c r="P267" i="7"/>
  <c r="P267" i="10" s="1"/>
  <c r="P195" i="2"/>
  <c r="O225" i="5"/>
  <c r="N225" i="24" s="1"/>
  <c r="P225" i="24"/>
  <c r="O225" i="7"/>
  <c r="O225" i="10" s="1"/>
  <c r="O251" i="5"/>
  <c r="N251" i="24" s="1"/>
  <c r="P251" i="24"/>
  <c r="O251" i="7"/>
  <c r="O251" i="10" s="1"/>
  <c r="O261" i="5"/>
  <c r="N261" i="24" s="1"/>
  <c r="P261" i="24"/>
  <c r="O261" i="7"/>
  <c r="O261" i="10" s="1"/>
  <c r="P286" i="24"/>
  <c r="O286" i="5"/>
  <c r="N286" i="24" s="1"/>
  <c r="P230" i="5"/>
  <c r="P230" i="7"/>
  <c r="P230" i="10" s="1"/>
  <c r="P262" i="5"/>
  <c r="P262" i="7"/>
  <c r="P262" i="10" s="1"/>
  <c r="P271" i="24"/>
  <c r="O271" i="5"/>
  <c r="N271" i="24" s="1"/>
  <c r="O216" i="5"/>
  <c r="N216" i="24" s="1"/>
  <c r="P216" i="24"/>
  <c r="P206" i="24"/>
  <c r="O206" i="5"/>
  <c r="N206" i="24" s="1"/>
  <c r="P296" i="24"/>
  <c r="O296" i="5"/>
  <c r="N296" i="24" s="1"/>
  <c r="L287" i="22"/>
  <c r="BA168" i="24"/>
  <c r="P323" i="24"/>
  <c r="BA163" i="24"/>
  <c r="BA151" i="24"/>
  <c r="O138" i="5"/>
  <c r="N138" i="24" s="1"/>
  <c r="BF138" i="24" s="1"/>
  <c r="P138" i="24"/>
  <c r="BH138" i="24" s="1"/>
  <c r="BA133" i="24"/>
  <c r="BA127" i="24"/>
  <c r="BA113" i="24"/>
  <c r="O107" i="5"/>
  <c r="N107" i="24" s="1"/>
  <c r="BF107" i="24" s="1"/>
  <c r="P107" i="24"/>
  <c r="BH107" i="24" s="1"/>
  <c r="BA99" i="24"/>
  <c r="O87" i="5"/>
  <c r="N87" i="24" s="1"/>
  <c r="P87" i="24"/>
  <c r="P314" i="24"/>
  <c r="BA79" i="24"/>
  <c r="BA67" i="24"/>
  <c r="BA56" i="24"/>
  <c r="BA48" i="24"/>
  <c r="BA43" i="24"/>
  <c r="BA36" i="24"/>
  <c r="O32" i="5"/>
  <c r="N32" i="24" s="1"/>
  <c r="BF32" i="24" s="1"/>
  <c r="P32" i="24"/>
  <c r="BH32" i="24" s="1"/>
  <c r="O19" i="5"/>
  <c r="N19" i="24" s="1"/>
  <c r="BF19" i="24" s="1"/>
  <c r="P19" i="24"/>
  <c r="M274" i="22"/>
  <c r="L251" i="5"/>
  <c r="L251" i="7"/>
  <c r="L251" i="10" s="1"/>
  <c r="L251" i="12" s="1"/>
  <c r="L239" i="7"/>
  <c r="L239" i="10" s="1"/>
  <c r="L239" i="12" s="1"/>
  <c r="L239" i="5"/>
  <c r="P287" i="24"/>
  <c r="O287" i="5"/>
  <c r="N287" i="24" s="1"/>
  <c r="N276" i="7"/>
  <c r="N276" i="10" s="1"/>
  <c r="N276" i="5"/>
  <c r="N250" i="7"/>
  <c r="N250" i="10" s="1"/>
  <c r="N250" i="5"/>
  <c r="N272" i="5"/>
  <c r="N272" i="7"/>
  <c r="N272" i="10" s="1"/>
  <c r="M193" i="2"/>
  <c r="M256" i="5"/>
  <c r="M193" i="5" s="1"/>
  <c r="M256" i="7"/>
  <c r="M256" i="10" s="1"/>
  <c r="M231" i="5"/>
  <c r="M231" i="7"/>
  <c r="M231" i="10" s="1"/>
  <c r="M207" i="7"/>
  <c r="M207" i="10" s="1"/>
  <c r="M207" i="5"/>
  <c r="M188" i="5" s="1"/>
  <c r="M274" i="7"/>
  <c r="M274" i="10" s="1"/>
  <c r="M274" i="5"/>
  <c r="P253" i="5"/>
  <c r="P253" i="7"/>
  <c r="P253" i="10" s="1"/>
  <c r="P272" i="5"/>
  <c r="P272" i="7"/>
  <c r="P272" i="10" s="1"/>
  <c r="P268" i="5"/>
  <c r="P268" i="7"/>
  <c r="P268" i="10" s="1"/>
  <c r="P257" i="5"/>
  <c r="P257" i="7"/>
  <c r="P257" i="10" s="1"/>
  <c r="O253" i="5"/>
  <c r="N253" i="24" s="1"/>
  <c r="P253" i="24"/>
  <c r="O253" i="7"/>
  <c r="O253" i="10" s="1"/>
  <c r="O244" i="5"/>
  <c r="N244" i="24" s="1"/>
  <c r="P244" i="24"/>
  <c r="O244" i="7"/>
  <c r="O244" i="10" s="1"/>
  <c r="P268" i="24"/>
  <c r="O268" i="5"/>
  <c r="N268" i="24" s="1"/>
  <c r="O268" i="7"/>
  <c r="O268" i="10" s="1"/>
  <c r="BA178" i="24"/>
  <c r="O169" i="5"/>
  <c r="N169" i="24" s="1"/>
  <c r="BF169" i="24" s="1"/>
  <c r="P169" i="24"/>
  <c r="BH169" i="24" s="1"/>
  <c r="BA144" i="24"/>
  <c r="P320" i="24"/>
  <c r="BA137" i="24"/>
  <c r="BA131" i="24"/>
  <c r="BA124" i="24"/>
  <c r="BA118" i="24"/>
  <c r="P317" i="24"/>
  <c r="BA111" i="24"/>
  <c r="BA102" i="24"/>
  <c r="BA92" i="24"/>
  <c r="P315" i="24"/>
  <c r="BA85" i="24"/>
  <c r="AL81" i="24"/>
  <c r="BA81" i="24"/>
  <c r="BA73" i="24"/>
  <c r="BA61" i="24"/>
  <c r="BA54" i="24"/>
  <c r="O42" i="5"/>
  <c r="N42" i="24" s="1"/>
  <c r="P42" i="24"/>
  <c r="BA31" i="24"/>
  <c r="BA22" i="24"/>
  <c r="BA7" i="24"/>
  <c r="BA175" i="24"/>
  <c r="AL175" i="24"/>
  <c r="BA156" i="24"/>
  <c r="O141" i="5"/>
  <c r="N141" i="24" s="1"/>
  <c r="BF141" i="24" s="1"/>
  <c r="P141" i="24"/>
  <c r="BH141" i="24" s="1"/>
  <c r="O122" i="5"/>
  <c r="N122" i="24" s="1"/>
  <c r="BF122" i="24" s="1"/>
  <c r="P122" i="24"/>
  <c r="BA90" i="24"/>
  <c r="AL90" i="24"/>
  <c r="BA74" i="24"/>
  <c r="BA59" i="24"/>
  <c r="BA47" i="24"/>
  <c r="BA23" i="24"/>
  <c r="M194" i="2"/>
  <c r="M260" i="5"/>
  <c r="P228" i="5"/>
  <c r="P228" i="7"/>
  <c r="P228" i="10" s="1"/>
  <c r="P249" i="5"/>
  <c r="P249" i="7"/>
  <c r="P249" i="10" s="1"/>
  <c r="N228" i="7"/>
  <c r="N228" i="10" s="1"/>
  <c r="N228" i="5"/>
  <c r="N274" i="5"/>
  <c r="N274" i="7"/>
  <c r="N274" i="10" s="1"/>
  <c r="N270" i="5"/>
  <c r="N270" i="7"/>
  <c r="N270" i="10" s="1"/>
  <c r="N239" i="7"/>
  <c r="N239" i="10" s="1"/>
  <c r="N239" i="5"/>
  <c r="BA256" i="24"/>
  <c r="P299" i="24"/>
  <c r="O299" i="5"/>
  <c r="N299" i="24" s="1"/>
  <c r="O222" i="5"/>
  <c r="N222" i="24" s="1"/>
  <c r="P222" i="24"/>
  <c r="O212" i="5"/>
  <c r="N212" i="24" s="1"/>
  <c r="P212" i="24"/>
  <c r="P293" i="24"/>
  <c r="O293" i="5"/>
  <c r="N293" i="24" s="1"/>
  <c r="BA202" i="24"/>
  <c r="O35" i="5"/>
  <c r="N35" i="24" s="1"/>
  <c r="P35" i="24"/>
  <c r="BA181" i="24"/>
  <c r="BA177" i="24"/>
  <c r="BA172" i="24"/>
  <c r="BA164" i="24"/>
  <c r="BA157" i="24"/>
  <c r="BA147" i="24"/>
  <c r="BA143" i="24"/>
  <c r="O123" i="5"/>
  <c r="N123" i="24" s="1"/>
  <c r="P123" i="24"/>
  <c r="BA117" i="24"/>
  <c r="BA108" i="24"/>
  <c r="BA101" i="24"/>
  <c r="AL91" i="24"/>
  <c r="BA91" i="24"/>
  <c r="BA80" i="24"/>
  <c r="BA72" i="24"/>
  <c r="AL72" i="24"/>
  <c r="BA68" i="24"/>
  <c r="BA60" i="24"/>
  <c r="O52" i="5"/>
  <c r="N52" i="24" s="1"/>
  <c r="P52" i="24"/>
  <c r="BA41" i="24"/>
  <c r="BA27" i="24"/>
  <c r="W181" i="24"/>
  <c r="BH181" i="24" s="1"/>
  <c r="Y181" i="22"/>
  <c r="Y181" i="7"/>
  <c r="Y181" i="10" s="1"/>
  <c r="Y181" i="12" s="1"/>
  <c r="W177" i="24"/>
  <c r="Y177" i="7"/>
  <c r="Y177" i="10" s="1"/>
  <c r="Y177" i="12" s="1"/>
  <c r="Y177" i="22"/>
  <c r="W173" i="24"/>
  <c r="BH173" i="24" s="1"/>
  <c r="Y173" i="7"/>
  <c r="Y173" i="10" s="1"/>
  <c r="Y173" i="12" s="1"/>
  <c r="Y173" i="5"/>
  <c r="U173" i="24" s="1"/>
  <c r="W140" i="24"/>
  <c r="BH140" i="24" s="1"/>
  <c r="Y140" i="7"/>
  <c r="Y140" i="10" s="1"/>
  <c r="Y140" i="12" s="1"/>
  <c r="Y140" i="22"/>
  <c r="Y140" i="5"/>
  <c r="U140" i="24" s="1"/>
  <c r="W121" i="24"/>
  <c r="BH121" i="24" s="1"/>
  <c r="Y121" i="7"/>
  <c r="Y121" i="10" s="1"/>
  <c r="Y121" i="12" s="1"/>
  <c r="Y121" i="5"/>
  <c r="U121" i="24" s="1"/>
  <c r="Y121" i="22"/>
  <c r="W109" i="24"/>
  <c r="BH109" i="24" s="1"/>
  <c r="Y109" i="22"/>
  <c r="Y109" i="7"/>
  <c r="Y109" i="10" s="1"/>
  <c r="Y109" i="12" s="1"/>
  <c r="W19" i="24"/>
  <c r="Y19" i="7"/>
  <c r="Y19" i="10" s="1"/>
  <c r="Y19" i="12" s="1"/>
  <c r="Y19" i="22"/>
  <c r="T154" i="22"/>
  <c r="T154" i="5"/>
  <c r="T154" i="7"/>
  <c r="T154" i="10" s="1"/>
  <c r="T154" i="12" s="1"/>
  <c r="T149" i="22"/>
  <c r="T149" i="7"/>
  <c r="T149" i="10" s="1"/>
  <c r="T149" i="12" s="1"/>
  <c r="T144" i="22"/>
  <c r="T144" i="5"/>
  <c r="T144" i="7"/>
  <c r="T144" i="10" s="1"/>
  <c r="T144" i="12" s="1"/>
  <c r="T140" i="22"/>
  <c r="T140" i="7"/>
  <c r="T140" i="10" s="1"/>
  <c r="T140" i="12" s="1"/>
  <c r="T140" i="5"/>
  <c r="T121" i="7"/>
  <c r="T121" i="10" s="1"/>
  <c r="T121" i="12" s="1"/>
  <c r="T121" i="22"/>
  <c r="T121" i="5"/>
  <c r="T19" i="5"/>
  <c r="T19" i="22"/>
  <c r="S164" i="5"/>
  <c r="S164" i="22"/>
  <c r="S164" i="7"/>
  <c r="S164" i="10" s="1"/>
  <c r="S164" i="12" s="1"/>
  <c r="S133" i="22"/>
  <c r="S128" i="22"/>
  <c r="S119" i="5"/>
  <c r="S119" i="7"/>
  <c r="S119" i="10" s="1"/>
  <c r="S119" i="12" s="1"/>
  <c r="S112" i="22"/>
  <c r="S105" i="7"/>
  <c r="S105" i="10" s="1"/>
  <c r="S105" i="12" s="1"/>
  <c r="S105" i="22"/>
  <c r="S105" i="5"/>
  <c r="S101" i="7"/>
  <c r="S101" i="10" s="1"/>
  <c r="S101" i="12" s="1"/>
  <c r="S101" i="22"/>
  <c r="S93" i="7"/>
  <c r="S93" i="10" s="1"/>
  <c r="S93" i="12" s="1"/>
  <c r="S93" i="5"/>
  <c r="S66" i="22"/>
  <c r="S62" i="22"/>
  <c r="S23" i="22"/>
  <c r="V169" i="22"/>
  <c r="V169" i="7"/>
  <c r="V169" i="10" s="1"/>
  <c r="V169" i="12" s="1"/>
  <c r="V169" i="5"/>
  <c r="V137" i="5"/>
  <c r="V137" i="22"/>
  <c r="V115" i="5"/>
  <c r="V115" i="22"/>
  <c r="V91" i="5"/>
  <c r="V91" i="22"/>
  <c r="V67" i="5"/>
  <c r="V67" i="22"/>
  <c r="V67" i="7"/>
  <c r="V67" i="10" s="1"/>
  <c r="V67" i="12" s="1"/>
  <c r="V65" i="5"/>
  <c r="V65" i="7"/>
  <c r="V65" i="10" s="1"/>
  <c r="V65" i="12" s="1"/>
  <c r="V65" i="22"/>
  <c r="V63" i="7"/>
  <c r="V63" i="10" s="1"/>
  <c r="V63" i="12" s="1"/>
  <c r="V63" i="22"/>
  <c r="V61" i="5"/>
  <c r="V61" i="22"/>
  <c r="V23" i="5"/>
  <c r="V23" i="7"/>
  <c r="V23" i="10" s="1"/>
  <c r="V23" i="12" s="1"/>
  <c r="V21" i="5"/>
  <c r="V21" i="7"/>
  <c r="V21" i="10" s="1"/>
  <c r="V21" i="12" s="1"/>
  <c r="W156" i="24"/>
  <c r="Y156" i="7"/>
  <c r="Y156" i="10" s="1"/>
  <c r="Y156" i="12" s="1"/>
  <c r="Y156" i="22"/>
  <c r="Y156" i="5"/>
  <c r="U156" i="24" s="1"/>
  <c r="BF156" i="24" s="1"/>
  <c r="W151" i="24"/>
  <c r="BH151" i="24" s="1"/>
  <c r="Y151" i="5"/>
  <c r="U151" i="24" s="1"/>
  <c r="BF151" i="24" s="1"/>
  <c r="Y151" i="22"/>
  <c r="W147" i="24"/>
  <c r="BH147" i="24" s="1"/>
  <c r="Y147" i="7"/>
  <c r="Y147" i="10" s="1"/>
  <c r="Y147" i="12" s="1"/>
  <c r="Y147" i="5"/>
  <c r="U147" i="24" s="1"/>
  <c r="W143" i="24"/>
  <c r="Y143" i="22"/>
  <c r="Y143" i="7"/>
  <c r="Y143" i="10" s="1"/>
  <c r="Y143" i="12" s="1"/>
  <c r="Y143" i="5"/>
  <c r="U143" i="24" s="1"/>
  <c r="W89" i="24"/>
  <c r="BH89" i="24" s="1"/>
  <c r="Y89" i="5"/>
  <c r="U89" i="24" s="1"/>
  <c r="BF89" i="24" s="1"/>
  <c r="Y89" i="22"/>
  <c r="W85" i="24"/>
  <c r="BH85" i="24" s="1"/>
  <c r="Y85" i="7"/>
  <c r="Y85" i="10" s="1"/>
  <c r="Y85" i="12" s="1"/>
  <c r="W81" i="24"/>
  <c r="BH81" i="24" s="1"/>
  <c r="Y81" i="7"/>
  <c r="Y81" i="10" s="1"/>
  <c r="Y81" i="12" s="1"/>
  <c r="W77" i="24"/>
  <c r="BH77" i="24" s="1"/>
  <c r="Y77" i="7"/>
  <c r="Y77" i="10" s="1"/>
  <c r="Y77" i="12" s="1"/>
  <c r="W73" i="24"/>
  <c r="BH73" i="24" s="1"/>
  <c r="Y73" i="7"/>
  <c r="Y73" i="10" s="1"/>
  <c r="Y73" i="12" s="1"/>
  <c r="W60" i="24"/>
  <c r="BH60" i="24" s="1"/>
  <c r="Y60" i="7"/>
  <c r="Y60" i="10" s="1"/>
  <c r="Y60" i="12" s="1"/>
  <c r="Y60" i="22"/>
  <c r="W56" i="24"/>
  <c r="BH56" i="24" s="1"/>
  <c r="Y56" i="7"/>
  <c r="Y56" i="10" s="1"/>
  <c r="Y56" i="12" s="1"/>
  <c r="Y56" i="22"/>
  <c r="W35" i="24"/>
  <c r="Y35" i="22"/>
  <c r="Y35" i="7"/>
  <c r="Y35" i="10" s="1"/>
  <c r="Y35" i="12" s="1"/>
  <c r="Y35" i="5"/>
  <c r="U35" i="24" s="1"/>
  <c r="W30" i="24"/>
  <c r="BH30" i="24" s="1"/>
  <c r="Y30" i="22"/>
  <c r="Y30" i="5"/>
  <c r="U30" i="24" s="1"/>
  <c r="BF30" i="24" s="1"/>
  <c r="T169" i="5"/>
  <c r="T169" i="7"/>
  <c r="T169" i="10" s="1"/>
  <c r="T169" i="12" s="1"/>
  <c r="T165" i="5"/>
  <c r="T165" i="7"/>
  <c r="T165" i="10" s="1"/>
  <c r="T165" i="12" s="1"/>
  <c r="U55" i="5"/>
  <c r="U55" i="7"/>
  <c r="U55" i="10" s="1"/>
  <c r="U55" i="12" s="1"/>
  <c r="U55" i="22"/>
  <c r="U45" i="22"/>
  <c r="U45" i="5"/>
  <c r="U45" i="7"/>
  <c r="U45" i="10" s="1"/>
  <c r="U45" i="12" s="1"/>
  <c r="U41" i="5"/>
  <c r="U41" i="22"/>
  <c r="U41" i="7"/>
  <c r="U41" i="10" s="1"/>
  <c r="U41" i="12" s="1"/>
  <c r="U33" i="7"/>
  <c r="U33" i="10" s="1"/>
  <c r="U33" i="12" s="1"/>
  <c r="U33" i="22"/>
  <c r="U33" i="5"/>
  <c r="U19" i="5"/>
  <c r="U19" i="22"/>
  <c r="X148" i="22"/>
  <c r="X146" i="22"/>
  <c r="X144" i="22"/>
  <c r="X142" i="22"/>
  <c r="X140" i="22"/>
  <c r="X136" i="22"/>
  <c r="X122" i="5"/>
  <c r="X122" i="22"/>
  <c r="X114" i="5"/>
  <c r="X114" i="22"/>
  <c r="X108" i="22"/>
  <c r="X89" i="22"/>
  <c r="X87" i="5"/>
  <c r="X87" i="22"/>
  <c r="X85" i="22"/>
  <c r="X83" i="22"/>
  <c r="X81" i="22"/>
  <c r="X79" i="22"/>
  <c r="X77" i="22"/>
  <c r="X75" i="22"/>
  <c r="X73" i="22"/>
  <c r="X71" i="22"/>
  <c r="X60" i="7"/>
  <c r="X60" i="10" s="1"/>
  <c r="X60" i="12" s="1"/>
  <c r="X60" i="22"/>
  <c r="X60" i="5"/>
  <c r="X19" i="5"/>
  <c r="X19" i="7"/>
  <c r="X19" i="10" s="1"/>
  <c r="X19" i="12" s="1"/>
  <c r="W158" i="5"/>
  <c r="W158" i="7"/>
  <c r="W158" i="10" s="1"/>
  <c r="W158" i="12" s="1"/>
  <c r="W110" i="5"/>
  <c r="W110" i="22"/>
  <c r="W59" i="22"/>
  <c r="W59" i="5"/>
  <c r="W57" i="5"/>
  <c r="W57" i="7"/>
  <c r="W57" i="10" s="1"/>
  <c r="W57" i="12" s="1"/>
  <c r="W55" i="22"/>
  <c r="W55" i="5"/>
  <c r="W50" i="5"/>
  <c r="W50" i="7"/>
  <c r="W50" i="10" s="1"/>
  <c r="W50" i="12" s="1"/>
  <c r="W48" i="5"/>
  <c r="W48" i="7"/>
  <c r="W48" i="10" s="1"/>
  <c r="W48" i="12" s="1"/>
  <c r="W46" i="22"/>
  <c r="W46" i="5"/>
  <c r="W44" i="5"/>
  <c r="W44" i="22"/>
  <c r="W40" i="22"/>
  <c r="W28" i="7"/>
  <c r="W28" i="10" s="1"/>
  <c r="W28" i="12" s="1"/>
  <c r="W28" i="5"/>
  <c r="W28" i="22"/>
  <c r="W24" i="5"/>
  <c r="W24" i="22"/>
  <c r="W22" i="22"/>
  <c r="R181" i="22"/>
  <c r="R181" i="7"/>
  <c r="R181" i="10" s="1"/>
  <c r="R181" i="12" s="1"/>
  <c r="R181" i="5"/>
  <c r="R177" i="5"/>
  <c r="R177" i="7"/>
  <c r="R177" i="10" s="1"/>
  <c r="R177" i="12" s="1"/>
  <c r="R177" i="22"/>
  <c r="R173" i="22"/>
  <c r="R173" i="5"/>
  <c r="X226" i="5"/>
  <c r="X226" i="22"/>
  <c r="X226" i="7"/>
  <c r="X226" i="10" s="1"/>
  <c r="T252" i="22"/>
  <c r="T252" i="5"/>
  <c r="T252" i="7"/>
  <c r="T252" i="10" s="1"/>
  <c r="T202" i="5"/>
  <c r="T202" i="22"/>
  <c r="S211" i="22"/>
  <c r="S211" i="7"/>
  <c r="S211" i="10" s="1"/>
  <c r="S211" i="5"/>
  <c r="S206" i="5"/>
  <c r="S206" i="22"/>
  <c r="S206" i="7"/>
  <c r="S206" i="10" s="1"/>
  <c r="S206" i="12" s="1"/>
  <c r="V226" i="5"/>
  <c r="V226" i="22"/>
  <c r="V226" i="7"/>
  <c r="V226" i="10" s="1"/>
  <c r="V219" i="5"/>
  <c r="V219" i="7"/>
  <c r="V219" i="10" s="1"/>
  <c r="V219" i="22"/>
  <c r="V215" i="5"/>
  <c r="V215" i="7"/>
  <c r="V215" i="10" s="1"/>
  <c r="V215" i="12" s="1"/>
  <c r="V215" i="22"/>
  <c r="V252" i="5"/>
  <c r="V252" i="22"/>
  <c r="V292" i="5"/>
  <c r="V292" i="22"/>
  <c r="S296" i="5"/>
  <c r="S296" i="22"/>
  <c r="Y222" i="22"/>
  <c r="W216" i="24"/>
  <c r="Y216" i="5"/>
  <c r="U216" i="24" s="1"/>
  <c r="Y216" i="7"/>
  <c r="Y216" i="10" s="1"/>
  <c r="Y216" i="12" s="1"/>
  <c r="W202" i="24"/>
  <c r="BH202" i="24" s="1"/>
  <c r="Y202" i="7"/>
  <c r="Y202" i="10" s="1"/>
  <c r="Y202" i="12" s="1"/>
  <c r="Y202" i="22"/>
  <c r="T218" i="5"/>
  <c r="T218" i="7"/>
  <c r="T218" i="10" s="1"/>
  <c r="T218" i="12" s="1"/>
  <c r="T218" i="22"/>
  <c r="T214" i="7"/>
  <c r="T214" i="10" s="1"/>
  <c r="T214" i="12" s="1"/>
  <c r="T214" i="22"/>
  <c r="S224" i="22"/>
  <c r="S190" i="2"/>
  <c r="S224" i="7"/>
  <c r="S224" i="10" s="1"/>
  <c r="U203" i="5"/>
  <c r="U203" i="22"/>
  <c r="U203" i="7"/>
  <c r="U203" i="10" s="1"/>
  <c r="U203" i="12" s="1"/>
  <c r="X203" i="7"/>
  <c r="X203" i="10" s="1"/>
  <c r="X203" i="12" s="1"/>
  <c r="X203" i="5"/>
  <c r="W226" i="7"/>
  <c r="W226" i="10" s="1"/>
  <c r="W226" i="5"/>
  <c r="W219" i="7"/>
  <c r="W219" i="10" s="1"/>
  <c r="W219" i="22"/>
  <c r="W219" i="5"/>
  <c r="W210" i="5"/>
  <c r="W210" i="22"/>
  <c r="W210" i="7"/>
  <c r="W210" i="10" s="1"/>
  <c r="W292" i="5"/>
  <c r="W292" i="22"/>
  <c r="R299" i="5"/>
  <c r="R299" i="22"/>
  <c r="R219" i="5"/>
  <c r="R189" i="5" s="1"/>
  <c r="R219" i="22"/>
  <c r="R219" i="7"/>
  <c r="R219" i="10" s="1"/>
  <c r="R215" i="22"/>
  <c r="R215" i="7"/>
  <c r="R215" i="10" s="1"/>
  <c r="R215" i="12" s="1"/>
  <c r="R202" i="5"/>
  <c r="R202" i="7"/>
  <c r="R202" i="10" s="1"/>
  <c r="R202" i="12" s="1"/>
  <c r="W134" i="24"/>
  <c r="BH134" i="24" s="1"/>
  <c r="Y134" i="7"/>
  <c r="Y134" i="10" s="1"/>
  <c r="Y134" i="12" s="1"/>
  <c r="Y134" i="5"/>
  <c r="U134" i="24" s="1"/>
  <c r="U319" i="24" s="1"/>
  <c r="W127" i="24"/>
  <c r="BH127" i="24" s="1"/>
  <c r="Y127" i="5"/>
  <c r="U127" i="24" s="1"/>
  <c r="BF127" i="24" s="1"/>
  <c r="Y127" i="7"/>
  <c r="Y127" i="10" s="1"/>
  <c r="Y127" i="12" s="1"/>
  <c r="W111" i="24"/>
  <c r="BH111" i="24" s="1"/>
  <c r="Y111" i="5"/>
  <c r="U111" i="24" s="1"/>
  <c r="BF111" i="24" s="1"/>
  <c r="Y111" i="7"/>
  <c r="Y111" i="10" s="1"/>
  <c r="Y111" i="12" s="1"/>
  <c r="W49" i="24"/>
  <c r="BH49" i="24" s="1"/>
  <c r="Y49" i="7"/>
  <c r="Y49" i="10" s="1"/>
  <c r="Y49" i="12" s="1"/>
  <c r="Y49" i="22"/>
  <c r="W46" i="24"/>
  <c r="Y46" i="5"/>
  <c r="U46" i="24" s="1"/>
  <c r="BF46" i="24" s="1"/>
  <c r="Y46" i="7"/>
  <c r="Y46" i="10" s="1"/>
  <c r="Y46" i="12" s="1"/>
  <c r="Y46" i="22"/>
  <c r="W37" i="24"/>
  <c r="BH37" i="24" s="1"/>
  <c r="Y37" i="5"/>
  <c r="U37" i="24" s="1"/>
  <c r="BF37" i="24" s="1"/>
  <c r="Y37" i="7"/>
  <c r="Y37" i="10" s="1"/>
  <c r="Y37" i="12" s="1"/>
  <c r="W28" i="24"/>
  <c r="BH28" i="24" s="1"/>
  <c r="Y28" i="22"/>
  <c r="Y28" i="7"/>
  <c r="Y28" i="10" s="1"/>
  <c r="Y28" i="12" s="1"/>
  <c r="Y28" i="5"/>
  <c r="U28" i="24" s="1"/>
  <c r="T134" i="22"/>
  <c r="T134" i="5"/>
  <c r="T134" i="7"/>
  <c r="T134" i="10" s="1"/>
  <c r="T134" i="12" s="1"/>
  <c r="T127" i="22"/>
  <c r="T127" i="7"/>
  <c r="T127" i="10" s="1"/>
  <c r="T127" i="12" s="1"/>
  <c r="T127" i="5"/>
  <c r="T48" i="5"/>
  <c r="T44" i="5"/>
  <c r="T38" i="7"/>
  <c r="T38" i="10" s="1"/>
  <c r="T38" i="12" s="1"/>
  <c r="T27" i="7"/>
  <c r="T27" i="10" s="1"/>
  <c r="T27" i="12" s="1"/>
  <c r="T27" i="5"/>
  <c r="S182" i="7"/>
  <c r="S182" i="10" s="1"/>
  <c r="S182" i="12" s="1"/>
  <c r="S182" i="22"/>
  <c r="S182" i="5"/>
  <c r="S178" i="7"/>
  <c r="S178" i="10" s="1"/>
  <c r="S178" i="12" s="1"/>
  <c r="S178" i="5"/>
  <c r="S178" i="22"/>
  <c r="S172" i="7"/>
  <c r="S172" i="10" s="1"/>
  <c r="S172" i="12" s="1"/>
  <c r="S172" i="5"/>
  <c r="S172" i="22"/>
  <c r="S161" i="22"/>
  <c r="S154" i="5"/>
  <c r="S154" i="22"/>
  <c r="S149" i="7"/>
  <c r="S149" i="10" s="1"/>
  <c r="S149" i="12" s="1"/>
  <c r="S149" i="5"/>
  <c r="S144" i="7"/>
  <c r="S144" i="10" s="1"/>
  <c r="S144" i="12" s="1"/>
  <c r="S144" i="5"/>
  <c r="S140" i="7"/>
  <c r="S140" i="10" s="1"/>
  <c r="S140" i="12" s="1"/>
  <c r="S140" i="22"/>
  <c r="S140" i="5"/>
  <c r="S135" i="22"/>
  <c r="S121" i="7"/>
  <c r="S121" i="10" s="1"/>
  <c r="S121" i="12" s="1"/>
  <c r="S121" i="22"/>
  <c r="S121" i="5"/>
  <c r="S109" i="22"/>
  <c r="S109" i="7"/>
  <c r="S109" i="10" s="1"/>
  <c r="S109" i="12" s="1"/>
  <c r="S109" i="5"/>
  <c r="S88" i="22"/>
  <c r="S84" i="22"/>
  <c r="S80" i="22"/>
  <c r="S75" i="22"/>
  <c r="S71" i="22"/>
  <c r="S57" i="7"/>
  <c r="S57" i="10" s="1"/>
  <c r="S57" i="12" s="1"/>
  <c r="S57" i="22"/>
  <c r="S57" i="5"/>
  <c r="S52" i="7"/>
  <c r="S52" i="10" s="1"/>
  <c r="S52" i="12" s="1"/>
  <c r="S52" i="5"/>
  <c r="S52" i="22"/>
  <c r="S47" i="22"/>
  <c r="S47" i="5"/>
  <c r="S43" i="7"/>
  <c r="S43" i="10" s="1"/>
  <c r="S43" i="12" s="1"/>
  <c r="S43" i="5"/>
  <c r="S39" i="22"/>
  <c r="S39" i="7"/>
  <c r="S39" i="10" s="1"/>
  <c r="S39" i="12" s="1"/>
  <c r="S39" i="5"/>
  <c r="S25" i="7"/>
  <c r="S25" i="10" s="1"/>
  <c r="S25" i="12" s="1"/>
  <c r="S25" i="5"/>
  <c r="S283" i="22"/>
  <c r="S17" i="22"/>
  <c r="S241" i="22"/>
  <c r="S234" i="22"/>
  <c r="S115" i="22"/>
  <c r="S160" i="22"/>
  <c r="S162" i="22"/>
  <c r="S69" i="22"/>
  <c r="S6" i="22"/>
  <c r="S240" i="22"/>
  <c r="S238" i="22"/>
  <c r="S113" i="22"/>
  <c r="S263" i="22"/>
  <c r="S300" i="22"/>
  <c r="S18" i="22"/>
  <c r="S235" i="22"/>
  <c r="S6" i="5"/>
  <c r="E21" i="25" s="1"/>
  <c r="L21" i="25" s="1"/>
  <c r="S268" i="22"/>
  <c r="S35" i="22"/>
  <c r="S155" i="22"/>
  <c r="S236" i="22"/>
  <c r="S242" i="22"/>
  <c r="S210" i="22"/>
  <c r="S219" i="22"/>
  <c r="S274" i="22"/>
  <c r="S253" i="22"/>
  <c r="S237" i="22"/>
  <c r="S212" i="22"/>
  <c r="S203" i="22"/>
  <c r="S249" i="22"/>
  <c r="S213" i="22"/>
  <c r="S221" i="22"/>
  <c r="S301" i="22"/>
  <c r="S7" i="22"/>
  <c r="S21" i="22"/>
  <c r="S36" i="22"/>
  <c r="S38" i="22"/>
  <c r="S40" i="22"/>
  <c r="S42" i="22"/>
  <c r="S54" i="22"/>
  <c r="S56" i="22"/>
  <c r="S58" i="22"/>
  <c r="S60" i="22"/>
  <c r="S114" i="22"/>
  <c r="S120" i="22"/>
  <c r="S126" i="22"/>
  <c r="S131" i="22"/>
  <c r="S137" i="22"/>
  <c r="S141" i="22"/>
  <c r="S163" i="22"/>
  <c r="S165" i="22"/>
  <c r="S167" i="22"/>
  <c r="S169" i="22"/>
  <c r="S129" i="22"/>
  <c r="S111" i="22"/>
  <c r="S158" i="22"/>
  <c r="S293" i="22"/>
  <c r="S239" i="22"/>
  <c r="S215" i="22"/>
  <c r="S276" i="22"/>
  <c r="S227" i="22"/>
  <c r="S32" i="22"/>
  <c r="S44" i="22"/>
  <c r="S46" i="22"/>
  <c r="S48" i="22"/>
  <c r="S50" i="22"/>
  <c r="S64" i="22"/>
  <c r="S68" i="22"/>
  <c r="S73" i="22"/>
  <c r="S78" i="22"/>
  <c r="S82" i="22"/>
  <c r="S86" i="22"/>
  <c r="S90" i="22"/>
  <c r="S92" i="22"/>
  <c r="S94" i="22"/>
  <c r="S96" i="22"/>
  <c r="S98" i="22"/>
  <c r="S99" i="22"/>
  <c r="S102" i="22"/>
  <c r="S104" i="22"/>
  <c r="S106" i="22"/>
  <c r="S108" i="22"/>
  <c r="S110" i="22"/>
  <c r="S116" i="22"/>
  <c r="S118" i="22"/>
  <c r="S123" i="22"/>
  <c r="S139" i="22"/>
  <c r="S143" i="22"/>
  <c r="V181" i="5"/>
  <c r="V181" i="7"/>
  <c r="V181" i="10" s="1"/>
  <c r="V181" i="12" s="1"/>
  <c r="V179" i="22"/>
  <c r="V179" i="5"/>
  <c r="V177" i="5"/>
  <c r="V177" i="22"/>
  <c r="V175" i="22"/>
  <c r="V175" i="7"/>
  <c r="V175" i="10" s="1"/>
  <c r="V175" i="12" s="1"/>
  <c r="V172" i="5"/>
  <c r="V172" i="7"/>
  <c r="V172" i="10" s="1"/>
  <c r="V172" i="12" s="1"/>
  <c r="V172" i="22"/>
  <c r="V170" i="22"/>
  <c r="V170" i="5"/>
  <c r="V170" i="7"/>
  <c r="V170" i="10" s="1"/>
  <c r="V170" i="12" s="1"/>
  <c r="V160" i="7"/>
  <c r="V160" i="10" s="1"/>
  <c r="V160" i="12" s="1"/>
  <c r="V160" i="22"/>
  <c r="V160" i="5"/>
  <c r="V155" i="5"/>
  <c r="V155" i="22"/>
  <c r="V155" i="7"/>
  <c r="V155" i="10" s="1"/>
  <c r="V155" i="12" s="1"/>
  <c r="V132" i="22"/>
  <c r="V128" i="22"/>
  <c r="V126" i="22"/>
  <c r="V119" i="5"/>
  <c r="V119" i="22"/>
  <c r="V117" i="22"/>
  <c r="V112" i="22"/>
  <c r="V106" i="22"/>
  <c r="V104" i="22"/>
  <c r="V102" i="22"/>
  <c r="V99" i="22"/>
  <c r="V96" i="22"/>
  <c r="V94" i="22"/>
  <c r="V92" i="22"/>
  <c r="W163" i="24"/>
  <c r="BH163" i="24" s="1"/>
  <c r="Y163" i="22"/>
  <c r="W66" i="24"/>
  <c r="BH66" i="24" s="1"/>
  <c r="Y66" i="7"/>
  <c r="Y66" i="10" s="1"/>
  <c r="Y66" i="12" s="1"/>
  <c r="Y66" i="5"/>
  <c r="U66" i="24" s="1"/>
  <c r="BF66" i="24" s="1"/>
  <c r="W62" i="24"/>
  <c r="BH62" i="24" s="1"/>
  <c r="Y62" i="7"/>
  <c r="Y62" i="10" s="1"/>
  <c r="Y62" i="12" s="1"/>
  <c r="Y62" i="5"/>
  <c r="U62" i="24" s="1"/>
  <c r="BF62" i="24" s="1"/>
  <c r="Y271" i="22"/>
  <c r="Y212" i="22"/>
  <c r="Y283" i="22"/>
  <c r="Y7" i="22"/>
  <c r="Y165" i="22"/>
  <c r="Y167" i="22"/>
  <c r="Y169" i="22"/>
  <c r="Y276" i="22"/>
  <c r="Y219" i="22"/>
  <c r="Y78" i="22"/>
  <c r="Y80" i="22"/>
  <c r="Y82" i="22"/>
  <c r="Y84" i="22"/>
  <c r="Y86" i="22"/>
  <c r="Y88" i="22"/>
  <c r="Y90" i="22"/>
  <c r="Y76" i="22"/>
  <c r="Y117" i="22"/>
  <c r="Y119" i="22"/>
  <c r="Y136" i="22"/>
  <c r="Y138" i="22"/>
  <c r="Y257" i="22"/>
  <c r="Y218" i="22"/>
  <c r="Y230" i="22"/>
  <c r="Y93" i="22"/>
  <c r="Y95" i="22"/>
  <c r="Y101" i="22"/>
  <c r="Y103" i="22"/>
  <c r="Y105" i="22"/>
  <c r="Y107" i="22"/>
  <c r="Y284" i="22"/>
  <c r="Y115" i="22"/>
  <c r="Y259" i="22"/>
  <c r="Y273" i="22"/>
  <c r="Y224" i="22"/>
  <c r="Y252" i="22"/>
  <c r="Y243" i="22"/>
  <c r="Y201" i="22"/>
  <c r="Y228" i="22"/>
  <c r="Y287" i="22"/>
  <c r="Y18" i="22"/>
  <c r="Y234" i="22"/>
  <c r="Y241" i="22"/>
  <c r="Y129" i="22"/>
  <c r="Y40" i="22"/>
  <c r="Y57" i="22"/>
  <c r="Y59" i="22"/>
  <c r="Y61" i="22"/>
  <c r="Y63" i="22"/>
  <c r="Y65" i="22"/>
  <c r="Y71" i="22"/>
  <c r="Y79" i="22"/>
  <c r="Y87" i="22"/>
  <c r="Y294" i="22"/>
  <c r="Y225" i="22"/>
  <c r="Y17" i="22"/>
  <c r="Y265" i="22"/>
  <c r="Y242" i="22"/>
  <c r="Y67" i="22"/>
  <c r="Y69" i="22"/>
  <c r="Y75" i="22"/>
  <c r="Y83" i="22"/>
  <c r="Y182" i="22"/>
  <c r="T179" i="7"/>
  <c r="T179" i="10" s="1"/>
  <c r="T179" i="12" s="1"/>
  <c r="T179" i="5"/>
  <c r="T175" i="7"/>
  <c r="T175" i="10" s="1"/>
  <c r="T175" i="12" s="1"/>
  <c r="T175" i="5"/>
  <c r="T171" i="7"/>
  <c r="T171" i="10" s="1"/>
  <c r="T171" i="12" s="1"/>
  <c r="T171" i="5"/>
  <c r="X256" i="22"/>
  <c r="R225" i="22"/>
  <c r="T300" i="5"/>
  <c r="T300" i="22"/>
  <c r="T297" i="5"/>
  <c r="T297" i="22"/>
  <c r="S225" i="22"/>
  <c r="S251" i="22"/>
  <c r="S267" i="22"/>
  <c r="V288" i="5"/>
  <c r="V288" i="22"/>
  <c r="Y289" i="22"/>
  <c r="Y261" i="22"/>
  <c r="S290" i="5"/>
  <c r="S290" i="22"/>
  <c r="V274" i="22"/>
  <c r="S256" i="22"/>
  <c r="W273" i="22"/>
  <c r="R263" i="22"/>
  <c r="R289" i="5"/>
  <c r="R289" i="22"/>
  <c r="R268" i="22"/>
  <c r="R195" i="2"/>
  <c r="R195" i="7" s="1"/>
  <c r="S207" i="22"/>
  <c r="U217" i="5"/>
  <c r="U217" i="7"/>
  <c r="U217" i="10" s="1"/>
  <c r="U217" i="12" s="1"/>
  <c r="R224" i="5"/>
  <c r="R190" i="5" s="1"/>
  <c r="R224" i="22"/>
  <c r="R224" i="7"/>
  <c r="R224" i="10" s="1"/>
  <c r="T275" i="5"/>
  <c r="T275" i="7"/>
  <c r="T275" i="10" s="1"/>
  <c r="T203" i="5"/>
  <c r="T203" i="7"/>
  <c r="T203" i="10" s="1"/>
  <c r="T203" i="12" s="1"/>
  <c r="T203" i="22"/>
  <c r="S200" i="5"/>
  <c r="S200" i="22"/>
  <c r="V203" i="5"/>
  <c r="V203" i="22"/>
  <c r="V199" i="7"/>
  <c r="V199" i="10" s="1"/>
  <c r="V199" i="22"/>
  <c r="Y221" i="22"/>
  <c r="Y221" i="7"/>
  <c r="Y221" i="10" s="1"/>
  <c r="Y211" i="7"/>
  <c r="Y211" i="10" s="1"/>
  <c r="Y211" i="22"/>
  <c r="W205" i="24"/>
  <c r="Y205" i="22"/>
  <c r="Y205" i="7"/>
  <c r="Y205" i="10" s="1"/>
  <c r="Y205" i="12" s="1"/>
  <c r="T209" i="5"/>
  <c r="T209" i="7"/>
  <c r="T209" i="10" s="1"/>
  <c r="T209" i="12" s="1"/>
  <c r="T209" i="22"/>
  <c r="T215" i="5"/>
  <c r="T215" i="7"/>
  <c r="T215" i="10" s="1"/>
  <c r="T215" i="12" s="1"/>
  <c r="T215" i="22"/>
  <c r="Y260" i="7"/>
  <c r="Y260" i="10" s="1"/>
  <c r="U205" i="7"/>
  <c r="U205" i="10" s="1"/>
  <c r="U205" i="12" s="1"/>
  <c r="U205" i="5"/>
  <c r="U205" i="22"/>
  <c r="X214" i="5"/>
  <c r="X214" i="7"/>
  <c r="X214" i="10" s="1"/>
  <c r="X214" i="12" s="1"/>
  <c r="X201" i="22"/>
  <c r="X201" i="5"/>
  <c r="W214" i="5"/>
  <c r="W214" i="7"/>
  <c r="W214" i="10" s="1"/>
  <c r="W214" i="12" s="1"/>
  <c r="R220" i="7"/>
  <c r="R220" i="10" s="1"/>
  <c r="R220" i="22"/>
  <c r="R213" i="22"/>
  <c r="R213" i="7"/>
  <c r="R213" i="10" s="1"/>
  <c r="R213" i="12" s="1"/>
  <c r="R213" i="5"/>
  <c r="R203" i="5"/>
  <c r="R203" i="7"/>
  <c r="R203" i="10" s="1"/>
  <c r="R203" i="12" s="1"/>
  <c r="T271" i="7"/>
  <c r="T271" i="10" s="1"/>
  <c r="R199" i="5"/>
  <c r="R199" i="22"/>
  <c r="T135" i="5"/>
  <c r="T90" i="7"/>
  <c r="T90" i="10" s="1"/>
  <c r="T90" i="12" s="1"/>
  <c r="T86" i="22"/>
  <c r="T84" i="5"/>
  <c r="T82" i="22"/>
  <c r="T80" i="5"/>
  <c r="T78" i="22"/>
  <c r="S133" i="5"/>
  <c r="S66" i="7"/>
  <c r="S66" i="10" s="1"/>
  <c r="S66" i="12" s="1"/>
  <c r="S62" i="5"/>
  <c r="V106" i="5"/>
  <c r="V102" i="5"/>
  <c r="V96" i="5"/>
  <c r="V92" i="5"/>
  <c r="Y163" i="5"/>
  <c r="U163" i="24" s="1"/>
  <c r="BF163" i="24" s="1"/>
  <c r="Y161" i="22"/>
  <c r="Y155" i="22"/>
  <c r="Y154" i="22"/>
  <c r="Y152" i="22"/>
  <c r="Y149" i="22"/>
  <c r="Y146" i="22"/>
  <c r="Y144" i="22"/>
  <c r="Y142" i="22"/>
  <c r="Y91" i="22"/>
  <c r="Y85" i="22"/>
  <c r="Y81" i="22"/>
  <c r="Y77" i="22"/>
  <c r="Y73" i="22"/>
  <c r="Y238" i="22"/>
  <c r="Y6" i="22"/>
  <c r="T179" i="22"/>
  <c r="T171" i="22"/>
  <c r="X146" i="5"/>
  <c r="X142" i="5"/>
  <c r="X140" i="5"/>
  <c r="X136" i="5"/>
  <c r="X122" i="7"/>
  <c r="X122" i="10" s="1"/>
  <c r="X122" i="12" s="1"/>
  <c r="X89" i="5"/>
  <c r="X85" i="7"/>
  <c r="X85" i="10" s="1"/>
  <c r="X85" i="12" s="1"/>
  <c r="X81" i="7"/>
  <c r="X81" i="10" s="1"/>
  <c r="X81" i="12" s="1"/>
  <c r="X77" i="7"/>
  <c r="X77" i="10" s="1"/>
  <c r="X77" i="12" s="1"/>
  <c r="X73" i="7"/>
  <c r="X73" i="10" s="1"/>
  <c r="X73" i="12" s="1"/>
  <c r="X19" i="22"/>
  <c r="W110" i="7"/>
  <c r="W110" i="10" s="1"/>
  <c r="W110" i="12" s="1"/>
  <c r="W36" i="22"/>
  <c r="W24" i="7"/>
  <c r="W24" i="10" s="1"/>
  <c r="W24" i="12" s="1"/>
  <c r="Y49" i="5"/>
  <c r="U49" i="24" s="1"/>
  <c r="BF49" i="24" s="1"/>
  <c r="S226" i="5"/>
  <c r="S226" i="22"/>
  <c r="S292" i="22"/>
  <c r="S205" i="22"/>
  <c r="V252" i="7"/>
  <c r="V252" i="10" s="1"/>
  <c r="Y264" i="22"/>
  <c r="Y214" i="22"/>
  <c r="Y247" i="22"/>
  <c r="Y291" i="22"/>
  <c r="Y272" i="22"/>
  <c r="Y206" i="22"/>
  <c r="S284" i="22"/>
  <c r="Y260" i="22"/>
  <c r="X251" i="22"/>
  <c r="T271" i="22"/>
  <c r="R199" i="7"/>
  <c r="R199" i="10" s="1"/>
  <c r="U286" i="22"/>
  <c r="S289" i="22"/>
  <c r="S244" i="22"/>
  <c r="Y177" i="5"/>
  <c r="U177" i="24" s="1"/>
  <c r="Y127" i="22"/>
  <c r="T27" i="22"/>
  <c r="S176" i="22"/>
  <c r="S149" i="22"/>
  <c r="S134" i="22"/>
  <c r="S132" i="22"/>
  <c r="S127" i="22"/>
  <c r="S93" i="22"/>
  <c r="S87" i="22"/>
  <c r="S85" i="22"/>
  <c r="S83" i="22"/>
  <c r="S81" i="22"/>
  <c r="S79" i="22"/>
  <c r="S77" i="22"/>
  <c r="S76" i="22"/>
  <c r="S74" i="22"/>
  <c r="S72" i="22"/>
  <c r="S70" i="22"/>
  <c r="S67" i="22"/>
  <c r="S47" i="7"/>
  <c r="S47" i="10" s="1"/>
  <c r="S47" i="12" s="1"/>
  <c r="V177" i="7"/>
  <c r="V177" i="10" s="1"/>
  <c r="V177" i="12" s="1"/>
  <c r="Y151" i="7"/>
  <c r="Y151" i="10" s="1"/>
  <c r="Y151" i="12" s="1"/>
  <c r="Y74" i="22"/>
  <c r="Y72" i="22"/>
  <c r="Y29" i="22"/>
  <c r="W158" i="22"/>
  <c r="S49" i="22"/>
  <c r="V189" i="2"/>
  <c r="V189" i="7" s="1"/>
  <c r="Y215" i="22"/>
  <c r="Y297" i="22"/>
  <c r="Y246" i="22"/>
  <c r="Y171" i="22"/>
  <c r="Y148" i="22"/>
  <c r="S45" i="22"/>
  <c r="S31" i="22"/>
  <c r="Y64" i="22"/>
  <c r="T109" i="7"/>
  <c r="T109" i="10" s="1"/>
  <c r="T109" i="12" s="1"/>
  <c r="T19" i="7"/>
  <c r="T19" i="10" s="1"/>
  <c r="T19" i="12" s="1"/>
  <c r="S128" i="7"/>
  <c r="S128" i="10" s="1"/>
  <c r="S128" i="12" s="1"/>
  <c r="S112" i="7"/>
  <c r="S112" i="10" s="1"/>
  <c r="S112" i="12" s="1"/>
  <c r="S23" i="7"/>
  <c r="S23" i="10" s="1"/>
  <c r="S23" i="12" s="1"/>
  <c r="V91" i="7"/>
  <c r="V91" i="10" s="1"/>
  <c r="V91" i="12" s="1"/>
  <c r="Y237" i="22"/>
  <c r="Y236" i="22"/>
  <c r="T175" i="22"/>
  <c r="X148" i="5"/>
  <c r="X144" i="5"/>
  <c r="X108" i="5"/>
  <c r="X87" i="7"/>
  <c r="X87" i="10" s="1"/>
  <c r="X87" i="12" s="1"/>
  <c r="X83" i="7"/>
  <c r="X83" i="10" s="1"/>
  <c r="X83" i="12" s="1"/>
  <c r="X79" i="7"/>
  <c r="X79" i="10" s="1"/>
  <c r="X79" i="12" s="1"/>
  <c r="X75" i="7"/>
  <c r="X75" i="10" s="1"/>
  <c r="X75" i="12" s="1"/>
  <c r="X71" i="7"/>
  <c r="X71" i="10" s="1"/>
  <c r="X71" i="12" s="1"/>
  <c r="W50" i="22"/>
  <c r="W40" i="7"/>
  <c r="W40" i="10" s="1"/>
  <c r="W40" i="12" s="1"/>
  <c r="W38" i="5"/>
  <c r="W22" i="7"/>
  <c r="W22" i="10" s="1"/>
  <c r="W22" i="12" s="1"/>
  <c r="U217" i="22"/>
  <c r="T275" i="22"/>
  <c r="T202" i="7"/>
  <c r="T202" i="10" s="1"/>
  <c r="T202" i="12" s="1"/>
  <c r="T194" i="2"/>
  <c r="T257" i="22"/>
  <c r="Y254" i="22"/>
  <c r="U291" i="22"/>
  <c r="R202" i="22"/>
  <c r="T247" i="22"/>
  <c r="S273" i="22"/>
  <c r="S261" i="22"/>
  <c r="X201" i="7"/>
  <c r="X201" i="10" s="1"/>
  <c r="X201" i="12" s="1"/>
  <c r="Y111" i="22"/>
  <c r="Y37" i="22"/>
  <c r="S138" i="22"/>
  <c r="S136" i="22"/>
  <c r="S124" i="22"/>
  <c r="S107" i="22"/>
  <c r="S91" i="22"/>
  <c r="S89" i="22"/>
  <c r="S65" i="22"/>
  <c r="S63" i="22"/>
  <c r="S61" i="22"/>
  <c r="S33" i="22"/>
  <c r="S265" i="22"/>
  <c r="V181" i="22"/>
  <c r="V63" i="5"/>
  <c r="Y62" i="22"/>
  <c r="Y30" i="7"/>
  <c r="Y30" i="10" s="1"/>
  <c r="Y30" i="12" s="1"/>
  <c r="U51" i="22"/>
  <c r="U252" i="22"/>
  <c r="U204" i="22"/>
  <c r="X267" i="22"/>
  <c r="W246" i="5"/>
  <c r="W192" i="5" s="1"/>
  <c r="W246" i="7"/>
  <c r="W246" i="10" s="1"/>
  <c r="U271" i="22"/>
  <c r="U215" i="22"/>
  <c r="U297" i="22"/>
  <c r="U246" i="22"/>
  <c r="Y204" i="22"/>
  <c r="U262" i="22"/>
  <c r="R205" i="22"/>
  <c r="U36" i="22"/>
  <c r="U138" i="22"/>
  <c r="W179" i="24"/>
  <c r="BH179" i="24" s="1"/>
  <c r="Y179" i="5"/>
  <c r="U179" i="24" s="1"/>
  <c r="BF179" i="24" s="1"/>
  <c r="Y179" i="22"/>
  <c r="W175" i="24"/>
  <c r="BH175" i="24" s="1"/>
  <c r="Y175" i="22"/>
  <c r="Y175" i="5"/>
  <c r="U175" i="24" s="1"/>
  <c r="BF175" i="24" s="1"/>
  <c r="W171" i="24"/>
  <c r="Y171" i="5"/>
  <c r="U171" i="24" s="1"/>
  <c r="BF171" i="24" s="1"/>
  <c r="Y171" i="7"/>
  <c r="Y171" i="10" s="1"/>
  <c r="Y171" i="12" s="1"/>
  <c r="W122" i="24"/>
  <c r="Y122" i="7"/>
  <c r="Y122" i="10" s="1"/>
  <c r="Y122" i="12" s="1"/>
  <c r="T157" i="22"/>
  <c r="T157" i="7"/>
  <c r="T157" i="10" s="1"/>
  <c r="T157" i="12" s="1"/>
  <c r="T152" i="22"/>
  <c r="T152" i="7"/>
  <c r="T152" i="10" s="1"/>
  <c r="T152" i="12" s="1"/>
  <c r="T146" i="22"/>
  <c r="T142" i="22"/>
  <c r="T142" i="5"/>
  <c r="T122" i="5"/>
  <c r="T122" i="22"/>
  <c r="T122" i="7"/>
  <c r="T122" i="10" s="1"/>
  <c r="T122" i="12" s="1"/>
  <c r="T25" i="22"/>
  <c r="T25" i="7"/>
  <c r="T25" i="10" s="1"/>
  <c r="T25" i="12" s="1"/>
  <c r="T25" i="5"/>
  <c r="S168" i="5"/>
  <c r="S168" i="22"/>
  <c r="S117" i="5"/>
  <c r="S117" i="7"/>
  <c r="S117" i="10" s="1"/>
  <c r="S117" i="12" s="1"/>
  <c r="S117" i="22"/>
  <c r="S103" i="22"/>
  <c r="S103" i="7"/>
  <c r="S103" i="10" s="1"/>
  <c r="S103" i="12" s="1"/>
  <c r="S95" i="5"/>
  <c r="S95" i="22"/>
  <c r="S28" i="5"/>
  <c r="S28" i="22"/>
  <c r="S28" i="7"/>
  <c r="S28" i="10" s="1"/>
  <c r="S28" i="12" s="1"/>
  <c r="V158" i="5"/>
  <c r="V158" i="22"/>
  <c r="V68" i="22"/>
  <c r="V68" i="7"/>
  <c r="V68" i="10" s="1"/>
  <c r="V68" i="12" s="1"/>
  <c r="V66" i="7"/>
  <c r="V66" i="10" s="1"/>
  <c r="V66" i="12" s="1"/>
  <c r="V66" i="22"/>
  <c r="V64" i="5"/>
  <c r="V64" i="22"/>
  <c r="V64" i="7"/>
  <c r="V64" i="10" s="1"/>
  <c r="V64" i="12" s="1"/>
  <c r="V62" i="22"/>
  <c r="V62" i="7"/>
  <c r="V62" i="10" s="1"/>
  <c r="V62" i="12" s="1"/>
  <c r="W153" i="24"/>
  <c r="BH153" i="24" s="1"/>
  <c r="Y153" i="22"/>
  <c r="Y153" i="7"/>
  <c r="Y153" i="10" s="1"/>
  <c r="Y153" i="12" s="1"/>
  <c r="W148" i="24"/>
  <c r="BH148" i="24" s="1"/>
  <c r="Y148" i="5"/>
  <c r="U148" i="24" s="1"/>
  <c r="Y148" i="7"/>
  <c r="Y148" i="10" s="1"/>
  <c r="Y148" i="12" s="1"/>
  <c r="W145" i="24"/>
  <c r="W320" i="24" s="1"/>
  <c r="Y145" i="22"/>
  <c r="Y145" i="5"/>
  <c r="U145" i="24" s="1"/>
  <c r="Y145" i="7"/>
  <c r="Y145" i="10" s="1"/>
  <c r="Y145" i="12" s="1"/>
  <c r="W83" i="24"/>
  <c r="BH83" i="24" s="1"/>
  <c r="W75" i="24"/>
  <c r="W58" i="24"/>
  <c r="BH58" i="24" s="1"/>
  <c r="Y58" i="5"/>
  <c r="U58" i="24" s="1"/>
  <c r="Y58" i="7"/>
  <c r="Y58" i="10" s="1"/>
  <c r="Y58" i="12" s="1"/>
  <c r="Y58" i="22"/>
  <c r="W36" i="24"/>
  <c r="BH36" i="24" s="1"/>
  <c r="Y36" i="7"/>
  <c r="Y36" i="10" s="1"/>
  <c r="Y36" i="12" s="1"/>
  <c r="Y36" i="5"/>
  <c r="U36" i="24" s="1"/>
  <c r="Y33" i="22"/>
  <c r="U52" i="22"/>
  <c r="U52" i="7"/>
  <c r="U52" i="10" s="1"/>
  <c r="U52" i="12" s="1"/>
  <c r="U52" i="5"/>
  <c r="U47" i="7"/>
  <c r="U47" i="10" s="1"/>
  <c r="U47" i="12" s="1"/>
  <c r="U47" i="5"/>
  <c r="U43" i="22"/>
  <c r="U43" i="7"/>
  <c r="U43" i="10" s="1"/>
  <c r="U43" i="12" s="1"/>
  <c r="U31" i="22"/>
  <c r="U31" i="5"/>
  <c r="U260" i="22"/>
  <c r="U283" i="22"/>
  <c r="U288" i="22"/>
  <c r="U24" i="22"/>
  <c r="U7" i="22"/>
  <c r="U23" i="22"/>
  <c r="U230" i="22"/>
  <c r="U212" i="22"/>
  <c r="U269" i="22"/>
  <c r="U301" i="22"/>
  <c r="U93" i="22"/>
  <c r="U103" i="22"/>
  <c r="U109" i="22"/>
  <c r="U117" i="22"/>
  <c r="U122" i="22"/>
  <c r="U146" i="22"/>
  <c r="U152" i="22"/>
  <c r="U157" i="22"/>
  <c r="U21" i="22"/>
  <c r="U244" i="22"/>
  <c r="U56" i="22"/>
  <c r="U62" i="22"/>
  <c r="U66" i="22"/>
  <c r="U68" i="22"/>
  <c r="U74" i="22"/>
  <c r="U81" i="22"/>
  <c r="U273" i="22"/>
  <c r="U249" i="22"/>
  <c r="U27" i="22"/>
  <c r="U219" i="22"/>
  <c r="U299" i="22"/>
  <c r="U87" i="22"/>
  <c r="U167" i="22"/>
  <c r="U175" i="22"/>
  <c r="U181" i="22"/>
  <c r="U257" i="22"/>
  <c r="U239" i="22"/>
  <c r="U218" i="22"/>
  <c r="U29" i="22"/>
  <c r="W169" i="7"/>
  <c r="W169" i="10" s="1"/>
  <c r="W169" i="12" s="1"/>
  <c r="W169" i="22"/>
  <c r="W27" i="22"/>
  <c r="W27" i="5"/>
  <c r="W27" i="7"/>
  <c r="W27" i="10" s="1"/>
  <c r="W27" i="12" s="1"/>
  <c r="R175" i="7"/>
  <c r="R175" i="10" s="1"/>
  <c r="R175" i="12" s="1"/>
  <c r="R175" i="22"/>
  <c r="U227" i="5"/>
  <c r="U227" i="22"/>
  <c r="U227" i="7"/>
  <c r="U227" i="10" s="1"/>
  <c r="U224" i="5"/>
  <c r="U190" i="5" s="1"/>
  <c r="U224" i="22"/>
  <c r="U190" i="2"/>
  <c r="T227" i="5"/>
  <c r="T227" i="7"/>
  <c r="T227" i="10" s="1"/>
  <c r="T192" i="2"/>
  <c r="T246" i="5"/>
  <c r="T192" i="5" s="1"/>
  <c r="T246" i="22"/>
  <c r="T246" i="7"/>
  <c r="T246" i="10" s="1"/>
  <c r="S220" i="5"/>
  <c r="S220" i="7"/>
  <c r="S220" i="10" s="1"/>
  <c r="S220" i="22"/>
  <c r="S216" i="5"/>
  <c r="S216" i="7"/>
  <c r="S216" i="10" s="1"/>
  <c r="S216" i="12" s="1"/>
  <c r="S216" i="22"/>
  <c r="V227" i="5"/>
  <c r="V227" i="7"/>
  <c r="V227" i="10" s="1"/>
  <c r="V218" i="5"/>
  <c r="V218" i="22"/>
  <c r="V218" i="7"/>
  <c r="V218" i="10" s="1"/>
  <c r="V218" i="12" s="1"/>
  <c r="V209" i="5"/>
  <c r="V209" i="22"/>
  <c r="V209" i="7"/>
  <c r="V209" i="10" s="1"/>
  <c r="V209" i="12" s="1"/>
  <c r="V210" i="22"/>
  <c r="V210" i="5"/>
  <c r="V210" i="7"/>
  <c r="V210" i="10" s="1"/>
  <c r="V246" i="22"/>
  <c r="V246" i="7"/>
  <c r="V246" i="10" s="1"/>
  <c r="Y299" i="22"/>
  <c r="W248" i="24"/>
  <c r="BH248" i="24" s="1"/>
  <c r="Y248" i="22"/>
  <c r="Y248" i="5"/>
  <c r="U248" i="24" s="1"/>
  <c r="Y248" i="7"/>
  <c r="Y248" i="10" s="1"/>
  <c r="T222" i="5"/>
  <c r="T222" i="22"/>
  <c r="T211" i="5"/>
  <c r="T211" i="22"/>
  <c r="U202" i="5"/>
  <c r="U202" i="22"/>
  <c r="U202" i="7"/>
  <c r="U202" i="10" s="1"/>
  <c r="U202" i="12" s="1"/>
  <c r="X248" i="22"/>
  <c r="W218" i="5"/>
  <c r="W218" i="7"/>
  <c r="W218" i="10" s="1"/>
  <c r="W218" i="12" s="1"/>
  <c r="W204" i="22"/>
  <c r="W204" i="7"/>
  <c r="W204" i="10" s="1"/>
  <c r="W204" i="12" s="1"/>
  <c r="R298" i="5"/>
  <c r="R298" i="22"/>
  <c r="R210" i="22"/>
  <c r="W132" i="24"/>
  <c r="BH132" i="24" s="1"/>
  <c r="Y132" i="22"/>
  <c r="Y132" i="5"/>
  <c r="U132" i="24" s="1"/>
  <c r="BF132" i="24" s="1"/>
  <c r="W124" i="24"/>
  <c r="Y124" i="7"/>
  <c r="Y124" i="10" s="1"/>
  <c r="Y124" i="12" s="1"/>
  <c r="Y124" i="22"/>
  <c r="W113" i="24"/>
  <c r="Y113" i="22"/>
  <c r="W106" i="24"/>
  <c r="W316" i="24" s="1"/>
  <c r="W55" i="24"/>
  <c r="Y55" i="7"/>
  <c r="Y55" i="10" s="1"/>
  <c r="Y55" i="12" s="1"/>
  <c r="Y55" i="22"/>
  <c r="Y51" i="22"/>
  <c r="Y51" i="7"/>
  <c r="Y51" i="10" s="1"/>
  <c r="Y51" i="12" s="1"/>
  <c r="W48" i="24"/>
  <c r="BH48" i="24" s="1"/>
  <c r="Y48" i="22"/>
  <c r="Y48" i="5"/>
  <c r="U48" i="24" s="1"/>
  <c r="BF48" i="24" s="1"/>
  <c r="W44" i="24"/>
  <c r="Y44" i="5"/>
  <c r="U44" i="24" s="1"/>
  <c r="BF44" i="24" s="1"/>
  <c r="Y44" i="22"/>
  <c r="Y44" i="7"/>
  <c r="Y44" i="10" s="1"/>
  <c r="Y44" i="12" s="1"/>
  <c r="W39" i="24"/>
  <c r="Y39" i="22"/>
  <c r="Y39" i="5"/>
  <c r="U39" i="24" s="1"/>
  <c r="BF39" i="24" s="1"/>
  <c r="W31" i="24"/>
  <c r="BH31" i="24" s="1"/>
  <c r="Y31" i="7"/>
  <c r="Y31" i="10" s="1"/>
  <c r="Y31" i="12" s="1"/>
  <c r="Y31" i="22"/>
  <c r="Y31" i="5"/>
  <c r="U31" i="24" s="1"/>
  <c r="BF31" i="24" s="1"/>
  <c r="W22" i="24"/>
  <c r="BH22" i="24" s="1"/>
  <c r="Y22" i="7"/>
  <c r="Y22" i="10" s="1"/>
  <c r="Y22" i="12" s="1"/>
  <c r="Y22" i="22"/>
  <c r="T132" i="22"/>
  <c r="T132" i="5"/>
  <c r="T124" i="5"/>
  <c r="T124" i="7"/>
  <c r="T124" i="10" s="1"/>
  <c r="T124" i="12" s="1"/>
  <c r="T28" i="5"/>
  <c r="T28" i="22"/>
  <c r="S180" i="22"/>
  <c r="S180" i="5"/>
  <c r="S176" i="5"/>
  <c r="S176" i="7"/>
  <c r="S176" i="10" s="1"/>
  <c r="S176" i="12" s="1"/>
  <c r="S170" i="22"/>
  <c r="S170" i="7"/>
  <c r="S170" i="10" s="1"/>
  <c r="S170" i="12" s="1"/>
  <c r="S156" i="22"/>
  <c r="S156" i="7"/>
  <c r="S156" i="10" s="1"/>
  <c r="S156" i="12" s="1"/>
  <c r="S156" i="5"/>
  <c r="S152" i="5"/>
  <c r="S152" i="22"/>
  <c r="S146" i="22"/>
  <c r="S146" i="7"/>
  <c r="S146" i="10" s="1"/>
  <c r="S146" i="12" s="1"/>
  <c r="S146" i="5"/>
  <c r="S142" i="5"/>
  <c r="S142" i="7"/>
  <c r="S142" i="10" s="1"/>
  <c r="S142" i="12" s="1"/>
  <c r="S142" i="22"/>
  <c r="S122" i="7"/>
  <c r="S122" i="10" s="1"/>
  <c r="S122" i="12" s="1"/>
  <c r="S122" i="22"/>
  <c r="S59" i="5"/>
  <c r="S59" i="7"/>
  <c r="S59" i="10" s="1"/>
  <c r="S59" i="12" s="1"/>
  <c r="S59" i="22"/>
  <c r="S55" i="22"/>
  <c r="S55" i="5"/>
  <c r="S51" i="22"/>
  <c r="S51" i="7"/>
  <c r="S51" i="10" s="1"/>
  <c r="S51" i="12" s="1"/>
  <c r="S45" i="5"/>
  <c r="S45" i="7"/>
  <c r="S45" i="10" s="1"/>
  <c r="S45" i="12" s="1"/>
  <c r="S41" i="22"/>
  <c r="S41" i="5"/>
  <c r="S41" i="7"/>
  <c r="S41" i="10" s="1"/>
  <c r="S41" i="12" s="1"/>
  <c r="S37" i="5"/>
  <c r="S37" i="22"/>
  <c r="S31" i="5"/>
  <c r="S31" i="7"/>
  <c r="S31" i="10" s="1"/>
  <c r="S31" i="12" s="1"/>
  <c r="S19" i="22"/>
  <c r="S19" i="5"/>
  <c r="S19" i="7"/>
  <c r="S19" i="10" s="1"/>
  <c r="S19" i="12" s="1"/>
  <c r="V182" i="7"/>
  <c r="V182" i="10" s="1"/>
  <c r="V182" i="12" s="1"/>
  <c r="V180" i="7"/>
  <c r="V180" i="10" s="1"/>
  <c r="V180" i="12" s="1"/>
  <c r="V180" i="5"/>
  <c r="V178" i="5"/>
  <c r="V178" i="22"/>
  <c r="V176" i="7"/>
  <c r="V176" i="10" s="1"/>
  <c r="V176" i="12" s="1"/>
  <c r="V176" i="22"/>
  <c r="V173" i="7"/>
  <c r="V173" i="10" s="1"/>
  <c r="V173" i="12" s="1"/>
  <c r="V171" i="7"/>
  <c r="V171" i="10" s="1"/>
  <c r="V171" i="12" s="1"/>
  <c r="V171" i="5"/>
  <c r="V161" i="5"/>
  <c r="V161" i="22"/>
  <c r="V156" i="5"/>
  <c r="V156" i="22"/>
  <c r="V156" i="7"/>
  <c r="V156" i="10" s="1"/>
  <c r="V156" i="12" s="1"/>
  <c r="W68" i="24"/>
  <c r="BH68" i="24" s="1"/>
  <c r="Y68" i="7"/>
  <c r="Y68" i="10" s="1"/>
  <c r="Y68" i="12" s="1"/>
  <c r="Y68" i="22"/>
  <c r="W64" i="24"/>
  <c r="BH64" i="24" s="1"/>
  <c r="Y64" i="7"/>
  <c r="Y64" i="10" s="1"/>
  <c r="Y64" i="12" s="1"/>
  <c r="Y64" i="5"/>
  <c r="U64" i="24" s="1"/>
  <c r="W26" i="24"/>
  <c r="BH26" i="24" s="1"/>
  <c r="Y26" i="22"/>
  <c r="U233" i="22"/>
  <c r="Y274" i="22"/>
  <c r="Y195" i="2"/>
  <c r="W195" i="24" s="1"/>
  <c r="T263" i="22"/>
  <c r="T291" i="5"/>
  <c r="T291" i="22"/>
  <c r="S233" i="22"/>
  <c r="V276" i="22"/>
  <c r="V286" i="5"/>
  <c r="V286" i="22"/>
  <c r="Y268" i="22"/>
  <c r="S270" i="22"/>
  <c r="V289" i="5"/>
  <c r="V289" i="22"/>
  <c r="T284" i="5"/>
  <c r="T284" i="22"/>
  <c r="U300" i="5"/>
  <c r="U300" i="22"/>
  <c r="U253" i="22"/>
  <c r="U289" i="5"/>
  <c r="U289" i="22"/>
  <c r="U268" i="22"/>
  <c r="X300" i="5"/>
  <c r="X300" i="22"/>
  <c r="X233" i="22"/>
  <c r="W261" i="22"/>
  <c r="R297" i="5"/>
  <c r="R297" i="22"/>
  <c r="Y229" i="22"/>
  <c r="S229" i="22"/>
  <c r="T201" i="5"/>
  <c r="T201" i="22"/>
  <c r="T201" i="7"/>
  <c r="T201" i="10" s="1"/>
  <c r="T201" i="12" s="1"/>
  <c r="S204" i="5"/>
  <c r="S204" i="7"/>
  <c r="S204" i="10" s="1"/>
  <c r="S204" i="12" s="1"/>
  <c r="S204" i="22"/>
  <c r="V293" i="5"/>
  <c r="V293" i="22"/>
  <c r="Y213" i="22"/>
  <c r="T220" i="22"/>
  <c r="T213" i="5"/>
  <c r="T213" i="22"/>
  <c r="T224" i="5"/>
  <c r="T190" i="5" s="1"/>
  <c r="T224" i="22"/>
  <c r="X296" i="5"/>
  <c r="X296" i="22"/>
  <c r="X200" i="5"/>
  <c r="X200" i="22"/>
  <c r="W221" i="7"/>
  <c r="W221" i="10" s="1"/>
  <c r="W221" i="22"/>
  <c r="W217" i="22"/>
  <c r="W217" i="7"/>
  <c r="W217" i="10" s="1"/>
  <c r="W217" i="12" s="1"/>
  <c r="W217" i="5"/>
  <c r="W275" i="7"/>
  <c r="W275" i="10" s="1"/>
  <c r="W275" i="5"/>
  <c r="W275" i="22"/>
  <c r="U199" i="22"/>
  <c r="U199" i="5"/>
  <c r="S271" i="22"/>
  <c r="S271" i="7"/>
  <c r="S271" i="10" s="1"/>
  <c r="Y113" i="5"/>
  <c r="U113" i="24" s="1"/>
  <c r="BF113" i="24" s="1"/>
  <c r="W286" i="22"/>
  <c r="T157" i="5"/>
  <c r="W169" i="5"/>
  <c r="T115" i="5"/>
  <c r="R210" i="5"/>
  <c r="V227" i="22"/>
  <c r="X248" i="7"/>
  <c r="X248" i="10" s="1"/>
  <c r="X200" i="7"/>
  <c r="X200" i="10" s="1"/>
  <c r="Y175" i="7"/>
  <c r="Y175" i="10" s="1"/>
  <c r="Y175" i="12" s="1"/>
  <c r="Y122" i="22"/>
  <c r="Y55" i="5"/>
  <c r="U55" i="24" s="1"/>
  <c r="BF55" i="24" s="1"/>
  <c r="T152" i="5"/>
  <c r="S152" i="7"/>
  <c r="S152" i="10" s="1"/>
  <c r="S152" i="12" s="1"/>
  <c r="S103" i="5"/>
  <c r="V180" i="22"/>
  <c r="V176" i="5"/>
  <c r="Y153" i="5"/>
  <c r="U153" i="24" s="1"/>
  <c r="BF153" i="24" s="1"/>
  <c r="Y33" i="7"/>
  <c r="Y33" i="10" s="1"/>
  <c r="Y33" i="12" s="1"/>
  <c r="Y24" i="22"/>
  <c r="U47" i="22"/>
  <c r="R179" i="5"/>
  <c r="U115" i="22"/>
  <c r="T227" i="22"/>
  <c r="Y244" i="22"/>
  <c r="Y233" i="22"/>
  <c r="S287" i="5"/>
  <c r="S287" i="22"/>
  <c r="U259" i="22"/>
  <c r="S218" i="22"/>
  <c r="S209" i="22"/>
  <c r="S195" i="2"/>
  <c r="Y226" i="22"/>
  <c r="Y262" i="22"/>
  <c r="U222" i="22"/>
  <c r="Y220" i="22"/>
  <c r="Y293" i="22"/>
  <c r="W97" i="24"/>
  <c r="W14" i="24"/>
  <c r="W16" i="24"/>
  <c r="BF154" i="24"/>
  <c r="BF152" i="24"/>
  <c r="BF149" i="24"/>
  <c r="BF146" i="24"/>
  <c r="BF144" i="24"/>
  <c r="BF142" i="24"/>
  <c r="BF83" i="24"/>
  <c r="BF75" i="24"/>
  <c r="W174" i="24"/>
  <c r="Y188" i="22"/>
  <c r="W188" i="24"/>
  <c r="BF110" i="24"/>
  <c r="BF54" i="24"/>
  <c r="BF85" i="24"/>
  <c r="BF77" i="24"/>
  <c r="BF63" i="24"/>
  <c r="BF61" i="24"/>
  <c r="BF59" i="24"/>
  <c r="BF57" i="24"/>
  <c r="BF40" i="24"/>
  <c r="W97" i="22"/>
  <c r="W53" i="24"/>
  <c r="W8" i="22"/>
  <c r="W166" i="24"/>
  <c r="BF157" i="24"/>
  <c r="BF109" i="24"/>
  <c r="BF79" i="24"/>
  <c r="W10" i="24"/>
  <c r="W159" i="24"/>
  <c r="V125" i="5"/>
  <c r="R125" i="5"/>
  <c r="BF215" i="24"/>
  <c r="BF202" i="24"/>
  <c r="BF205" i="24"/>
  <c r="BF180" i="24"/>
  <c r="BF178" i="24"/>
  <c r="BF176" i="24"/>
  <c r="BF172" i="24"/>
  <c r="BF170" i="24"/>
  <c r="U323" i="24"/>
  <c r="BF168" i="24"/>
  <c r="BF23" i="24"/>
  <c r="BF21" i="24"/>
  <c r="BF182" i="24"/>
  <c r="BF81" i="24"/>
  <c r="BF73" i="24"/>
  <c r="BF67" i="24"/>
  <c r="V189" i="22"/>
  <c r="W130" i="24"/>
  <c r="T125" i="5"/>
  <c r="BF124" i="24"/>
  <c r="X213" i="5"/>
  <c r="Y194" i="2"/>
  <c r="W194" i="24" s="1"/>
  <c r="BF91" i="24"/>
  <c r="X202" i="7"/>
  <c r="X202" i="10" s="1"/>
  <c r="X202" i="12" s="1"/>
  <c r="W298" i="22"/>
  <c r="W297" i="22"/>
  <c r="R252" i="22"/>
  <c r="R200" i="7"/>
  <c r="R200" i="10" s="1"/>
  <c r="R188" i="10" s="1"/>
  <c r="BF116" i="24"/>
  <c r="BF108" i="24"/>
  <c r="U316" i="24"/>
  <c r="BF106" i="24"/>
  <c r="BF102" i="24"/>
  <c r="BF99" i="24"/>
  <c r="BF98" i="24"/>
  <c r="BF94" i="24"/>
  <c r="BF27" i="24"/>
  <c r="BF25" i="24"/>
  <c r="U206" i="5"/>
  <c r="S252" i="7"/>
  <c r="S252" i="10" s="1"/>
  <c r="S205" i="7"/>
  <c r="S205" i="10" s="1"/>
  <c r="S205" i="12" s="1"/>
  <c r="V298" i="22"/>
  <c r="T189" i="2"/>
  <c r="U204" i="7"/>
  <c r="U204" i="10" s="1"/>
  <c r="U204" i="12" s="1"/>
  <c r="X293" i="22"/>
  <c r="W290" i="22"/>
  <c r="W289" i="22"/>
  <c r="R209" i="22"/>
  <c r="R214" i="22"/>
  <c r="R192" i="2"/>
  <c r="S260" i="7"/>
  <c r="S260" i="10" s="1"/>
  <c r="R248" i="5"/>
  <c r="S275" i="7"/>
  <c r="S275" i="10" s="1"/>
  <c r="W203" i="5"/>
  <c r="U296" i="22"/>
  <c r="R274" i="22"/>
  <c r="X213" i="22"/>
  <c r="W294" i="22"/>
  <c r="R253" i="5"/>
  <c r="R253" i="7"/>
  <c r="R253" i="10" s="1"/>
  <c r="R233" i="5"/>
  <c r="R233" i="7"/>
  <c r="R233" i="10" s="1"/>
  <c r="R191" i="2"/>
  <c r="R285" i="5"/>
  <c r="R285" i="22"/>
  <c r="U230" i="7"/>
  <c r="U230" i="10" s="1"/>
  <c r="U230" i="5"/>
  <c r="U262" i="5"/>
  <c r="U262" i="7"/>
  <c r="U262" i="10" s="1"/>
  <c r="W225" i="24"/>
  <c r="Y225" i="7"/>
  <c r="Y225" i="10" s="1"/>
  <c r="Y225" i="5"/>
  <c r="U225" i="24" s="1"/>
  <c r="Y247" i="5"/>
  <c r="U247" i="24" s="1"/>
  <c r="W247" i="24"/>
  <c r="Y247" i="7"/>
  <c r="Y247" i="10" s="1"/>
  <c r="W269" i="24"/>
  <c r="Y269" i="5"/>
  <c r="U269" i="24" s="1"/>
  <c r="Y269" i="7"/>
  <c r="Y269" i="10" s="1"/>
  <c r="Y269" i="22"/>
  <c r="Y286" i="5"/>
  <c r="U286" i="24" s="1"/>
  <c r="W286" i="24"/>
  <c r="T276" i="5"/>
  <c r="T276" i="7"/>
  <c r="T276" i="10" s="1"/>
  <c r="T249" i="5"/>
  <c r="T249" i="7"/>
  <c r="T249" i="10" s="1"/>
  <c r="T288" i="5"/>
  <c r="T288" i="22"/>
  <c r="T233" i="5"/>
  <c r="T233" i="7"/>
  <c r="T233" i="10" s="1"/>
  <c r="T191" i="2"/>
  <c r="S253" i="7"/>
  <c r="S253" i="10" s="1"/>
  <c r="S253" i="5"/>
  <c r="S269" i="7"/>
  <c r="S269" i="10" s="1"/>
  <c r="S269" i="5"/>
  <c r="S269" i="22"/>
  <c r="S257" i="5"/>
  <c r="S257" i="7"/>
  <c r="S257" i="10" s="1"/>
  <c r="S257" i="22"/>
  <c r="V263" i="5"/>
  <c r="V263" i="7"/>
  <c r="V263" i="10" s="1"/>
  <c r="V247" i="5"/>
  <c r="V247" i="7"/>
  <c r="V247" i="10" s="1"/>
  <c r="V272" i="5"/>
  <c r="V272" i="7"/>
  <c r="V272" i="10" s="1"/>
  <c r="V259" i="5"/>
  <c r="V259" i="7"/>
  <c r="V259" i="10" s="1"/>
  <c r="V256" i="5"/>
  <c r="V193" i="2"/>
  <c r="V256" i="7"/>
  <c r="V256" i="10" s="1"/>
  <c r="X276" i="5"/>
  <c r="X276" i="7"/>
  <c r="X276" i="10" s="1"/>
  <c r="X244" i="5"/>
  <c r="X244" i="7"/>
  <c r="X244" i="10" s="1"/>
  <c r="X244" i="22"/>
  <c r="X267" i="5"/>
  <c r="X195" i="2"/>
  <c r="X267" i="7"/>
  <c r="X267" i="10" s="1"/>
  <c r="W301" i="5"/>
  <c r="W301" i="22"/>
  <c r="W249" i="5"/>
  <c r="W249" i="7"/>
  <c r="W249" i="10" s="1"/>
  <c r="W272" i="7"/>
  <c r="W272" i="10" s="1"/>
  <c r="W272" i="5"/>
  <c r="W267" i="5"/>
  <c r="W267" i="7"/>
  <c r="W267" i="10" s="1"/>
  <c r="R277" i="5"/>
  <c r="R277" i="7"/>
  <c r="R277" i="10" s="1"/>
  <c r="R277" i="22"/>
  <c r="R251" i="5"/>
  <c r="R251" i="7"/>
  <c r="R251" i="10" s="1"/>
  <c r="R244" i="5"/>
  <c r="R244" i="7"/>
  <c r="R244" i="10" s="1"/>
  <c r="R257" i="5"/>
  <c r="R257" i="7"/>
  <c r="R257" i="10" s="1"/>
  <c r="U229" i="5"/>
  <c r="U229" i="7"/>
  <c r="U229" i="10" s="1"/>
  <c r="W243" i="24"/>
  <c r="Y243" i="5"/>
  <c r="U243" i="24" s="1"/>
  <c r="Y243" i="7"/>
  <c r="Y243" i="10" s="1"/>
  <c r="Y297" i="5"/>
  <c r="U297" i="24" s="1"/>
  <c r="W297" i="24"/>
  <c r="W274" i="24"/>
  <c r="Y274" i="5"/>
  <c r="U274" i="24" s="1"/>
  <c r="Y274" i="7"/>
  <c r="Y274" i="10" s="1"/>
  <c r="Y267" i="5"/>
  <c r="W267" i="24"/>
  <c r="Y267" i="7"/>
  <c r="Y267" i="10" s="1"/>
  <c r="Y267" i="22"/>
  <c r="Y285" i="5"/>
  <c r="U285" i="24" s="1"/>
  <c r="W285" i="24"/>
  <c r="W269" i="7"/>
  <c r="W269" i="10" s="1"/>
  <c r="W269" i="5"/>
  <c r="W269" i="22"/>
  <c r="R228" i="5"/>
  <c r="R228" i="7"/>
  <c r="R228" i="10" s="1"/>
  <c r="R250" i="5"/>
  <c r="R250" i="7"/>
  <c r="R250" i="10" s="1"/>
  <c r="R273" i="5"/>
  <c r="R273" i="7"/>
  <c r="R273" i="10" s="1"/>
  <c r="R269" i="5"/>
  <c r="R269" i="7"/>
  <c r="R269" i="10" s="1"/>
  <c r="R269" i="22"/>
  <c r="W230" i="24"/>
  <c r="Y230" i="5"/>
  <c r="U230" i="24" s="1"/>
  <c r="Y230" i="7"/>
  <c r="Y230" i="10" s="1"/>
  <c r="W262" i="24"/>
  <c r="Y262" i="7"/>
  <c r="Y262" i="10" s="1"/>
  <c r="Y262" i="5"/>
  <c r="U262" i="24" s="1"/>
  <c r="S230" i="5"/>
  <c r="S230" i="7"/>
  <c r="S230" i="10" s="1"/>
  <c r="S230" i="22"/>
  <c r="S262" i="5"/>
  <c r="S262" i="7"/>
  <c r="S262" i="10" s="1"/>
  <c r="S262" i="22"/>
  <c r="R230" i="7"/>
  <c r="R230" i="10" s="1"/>
  <c r="R230" i="5"/>
  <c r="R230" i="22"/>
  <c r="R262" i="7"/>
  <c r="R262" i="10" s="1"/>
  <c r="R262" i="5"/>
  <c r="R262" i="22"/>
  <c r="U222" i="5"/>
  <c r="U222" i="7"/>
  <c r="U222" i="10" s="1"/>
  <c r="U213" i="5"/>
  <c r="U213" i="22"/>
  <c r="T296" i="5"/>
  <c r="T296" i="22"/>
  <c r="U283" i="24"/>
  <c r="S219" i="5"/>
  <c r="S219" i="7"/>
  <c r="S219" i="10" s="1"/>
  <c r="S210" i="5"/>
  <c r="S189" i="2"/>
  <c r="S246" i="22"/>
  <c r="S246" i="7"/>
  <c r="S246" i="10" s="1"/>
  <c r="S246" i="5"/>
  <c r="S192" i="5" s="1"/>
  <c r="V221" i="5"/>
  <c r="V221" i="22"/>
  <c r="V214" i="5"/>
  <c r="V214" i="7"/>
  <c r="V214" i="10" s="1"/>
  <c r="V214" i="12" s="1"/>
  <c r="V200" i="7"/>
  <c r="V200" i="10" s="1"/>
  <c r="V200" i="5"/>
  <c r="X199" i="5"/>
  <c r="X188" i="2"/>
  <c r="X188" i="22" s="1"/>
  <c r="V271" i="5"/>
  <c r="V271" i="22"/>
  <c r="W220" i="24"/>
  <c r="Y220" i="5"/>
  <c r="U220" i="24" s="1"/>
  <c r="Y210" i="5"/>
  <c r="U210" i="24" s="1"/>
  <c r="W210" i="24"/>
  <c r="Y293" i="5"/>
  <c r="U293" i="24" s="1"/>
  <c r="W293" i="24"/>
  <c r="BH201" i="24"/>
  <c r="W271" i="24"/>
  <c r="Y271" i="5"/>
  <c r="U271" i="24" s="1"/>
  <c r="Y271" i="7"/>
  <c r="Y271" i="10" s="1"/>
  <c r="X222" i="22"/>
  <c r="X210" i="7"/>
  <c r="X210" i="10" s="1"/>
  <c r="X210" i="5"/>
  <c r="X275" i="7"/>
  <c r="X275" i="10" s="1"/>
  <c r="X275" i="5"/>
  <c r="W201" i="5"/>
  <c r="W201" i="7"/>
  <c r="W201" i="10" s="1"/>
  <c r="W201" i="12" s="1"/>
  <c r="R221" i="5"/>
  <c r="R189" i="2"/>
  <c r="R189" i="7" s="1"/>
  <c r="T199" i="7"/>
  <c r="T199" i="10" s="1"/>
  <c r="T199" i="5"/>
  <c r="R271" i="5"/>
  <c r="R271" i="7"/>
  <c r="R271" i="10" s="1"/>
  <c r="W125" i="24"/>
  <c r="X9" i="7"/>
  <c r="X9" i="10" s="1"/>
  <c r="X9" i="12" s="1"/>
  <c r="W125" i="5"/>
  <c r="W9" i="24"/>
  <c r="W12" i="24"/>
  <c r="BF60" i="24"/>
  <c r="T204" i="7"/>
  <c r="T204" i="10" s="1"/>
  <c r="T204" i="12" s="1"/>
  <c r="Y189" i="2"/>
  <c r="Y189" i="7" s="1"/>
  <c r="U321" i="24"/>
  <c r="BF155" i="24"/>
  <c r="S260" i="5"/>
  <c r="X205" i="7"/>
  <c r="X205" i="10" s="1"/>
  <c r="X205" i="12" s="1"/>
  <c r="R250" i="22"/>
  <c r="R206" i="22"/>
  <c r="BF133" i="24"/>
  <c r="BF131" i="24"/>
  <c r="BF128" i="24"/>
  <c r="U318" i="24"/>
  <c r="BF126" i="24"/>
  <c r="BF112" i="24"/>
  <c r="BF47" i="24"/>
  <c r="BF45" i="24"/>
  <c r="BF43" i="24"/>
  <c r="BF41" i="24"/>
  <c r="BF38" i="24"/>
  <c r="T294" i="22"/>
  <c r="T248" i="22"/>
  <c r="S203" i="7"/>
  <c r="S203" i="10" s="1"/>
  <c r="S203" i="12" s="1"/>
  <c r="BF218" i="24"/>
  <c r="Y201" i="5"/>
  <c r="U201" i="24" s="1"/>
  <c r="Y201" i="7"/>
  <c r="Y201" i="10" s="1"/>
  <c r="Y201" i="12" s="1"/>
  <c r="T219" i="22"/>
  <c r="U312" i="24"/>
  <c r="BF29" i="24"/>
  <c r="W212" i="22"/>
  <c r="R228" i="22"/>
  <c r="R221" i="22"/>
  <c r="R275" i="7"/>
  <c r="R275" i="10" s="1"/>
  <c r="R273" i="22"/>
  <c r="R286" i="22"/>
  <c r="R188" i="2"/>
  <c r="R188" i="7" s="1"/>
  <c r="S210" i="7"/>
  <c r="S210" i="10" s="1"/>
  <c r="V221" i="7"/>
  <c r="V221" i="10" s="1"/>
  <c r="V214" i="22"/>
  <c r="W201" i="22"/>
  <c r="BF22" i="24"/>
  <c r="BF74" i="24"/>
  <c r="BF72" i="24"/>
  <c r="X199" i="7"/>
  <c r="X199" i="10" s="1"/>
  <c r="W271" i="7"/>
  <c r="W271" i="10" s="1"/>
  <c r="V271" i="7"/>
  <c r="V271" i="10" s="1"/>
  <c r="Y192" i="5"/>
  <c r="U192" i="24" s="1"/>
  <c r="U246" i="24"/>
  <c r="BH192" i="24"/>
  <c r="X189" i="2"/>
  <c r="X189" i="22" s="1"/>
  <c r="R247" i="5"/>
  <c r="R247" i="7"/>
  <c r="R247" i="10" s="1"/>
  <c r="R272" i="5"/>
  <c r="R272" i="7"/>
  <c r="R272" i="10" s="1"/>
  <c r="R287" i="5"/>
  <c r="R287" i="22"/>
  <c r="U264" i="5"/>
  <c r="U264" i="7"/>
  <c r="U264" i="10" s="1"/>
  <c r="U254" i="5"/>
  <c r="U254" i="7"/>
  <c r="U254" i="10" s="1"/>
  <c r="W277" i="24"/>
  <c r="Y277" i="5"/>
  <c r="U277" i="24" s="1"/>
  <c r="Y277" i="7"/>
  <c r="Y277" i="10" s="1"/>
  <c r="Y250" i="5"/>
  <c r="U250" i="24" s="1"/>
  <c r="W250" i="24"/>
  <c r="Y250" i="7"/>
  <c r="Y250" i="10" s="1"/>
  <c r="Y290" i="5"/>
  <c r="U290" i="24" s="1"/>
  <c r="W290" i="24"/>
  <c r="Y257" i="5"/>
  <c r="U257" i="24" s="1"/>
  <c r="W257" i="24"/>
  <c r="Y257" i="7"/>
  <c r="Y257" i="10" s="1"/>
  <c r="Y284" i="5"/>
  <c r="U284" i="24" s="1"/>
  <c r="W284" i="24"/>
  <c r="T225" i="7"/>
  <c r="T225" i="10" s="1"/>
  <c r="T225" i="5"/>
  <c r="T253" i="5"/>
  <c r="T253" i="7"/>
  <c r="T253" i="10" s="1"/>
  <c r="T274" i="7"/>
  <c r="T274" i="10" s="1"/>
  <c r="T274" i="5"/>
  <c r="T274" i="22"/>
  <c r="T267" i="5"/>
  <c r="T267" i="7"/>
  <c r="T267" i="10" s="1"/>
  <c r="S263" i="7"/>
  <c r="S263" i="10" s="1"/>
  <c r="S263" i="5"/>
  <c r="S272" i="7"/>
  <c r="S272" i="10" s="1"/>
  <c r="S272" i="5"/>
  <c r="S272" i="22"/>
  <c r="S239" i="7"/>
  <c r="S239" i="10" s="1"/>
  <c r="S239" i="5"/>
  <c r="V253" i="5"/>
  <c r="V253" i="7"/>
  <c r="V253" i="10" s="1"/>
  <c r="V273" i="5"/>
  <c r="V273" i="7"/>
  <c r="V273" i="10" s="1"/>
  <c r="V270" i="5"/>
  <c r="V270" i="7"/>
  <c r="V270" i="10" s="1"/>
  <c r="V233" i="5"/>
  <c r="V191" i="2"/>
  <c r="V233" i="7"/>
  <c r="V233" i="10" s="1"/>
  <c r="V276" i="7"/>
  <c r="V276" i="10" s="1"/>
  <c r="V276" i="5"/>
  <c r="V291" i="5"/>
  <c r="V291" i="22"/>
  <c r="V239" i="7"/>
  <c r="V239" i="10" s="1"/>
  <c r="V239" i="5"/>
  <c r="X264" i="5"/>
  <c r="X264" i="7"/>
  <c r="X264" i="10" s="1"/>
  <c r="X264" i="22"/>
  <c r="X254" i="5"/>
  <c r="X254" i="7"/>
  <c r="X254" i="10" s="1"/>
  <c r="S243" i="5"/>
  <c r="S243" i="7"/>
  <c r="S243" i="10" s="1"/>
  <c r="W263" i="24"/>
  <c r="Y263" i="5"/>
  <c r="U263" i="24" s="1"/>
  <c r="Y263" i="7"/>
  <c r="Y263" i="10" s="1"/>
  <c r="Y291" i="5"/>
  <c r="U291" i="24" s="1"/>
  <c r="W291" i="24"/>
  <c r="Y272" i="5"/>
  <c r="U272" i="24" s="1"/>
  <c r="W272" i="24"/>
  <c r="Y272" i="7"/>
  <c r="Y272" i="10" s="1"/>
  <c r="Y268" i="5"/>
  <c r="U268" i="24" s="1"/>
  <c r="W268" i="24"/>
  <c r="Y268" i="7"/>
  <c r="Y268" i="10" s="1"/>
  <c r="T277" i="7"/>
  <c r="T277" i="10" s="1"/>
  <c r="T277" i="5"/>
  <c r="T273" i="5"/>
  <c r="T273" i="7"/>
  <c r="T273" i="10" s="1"/>
  <c r="T261" i="5"/>
  <c r="T261" i="7"/>
  <c r="T261" i="10" s="1"/>
  <c r="BF121" i="24"/>
  <c r="W263" i="7"/>
  <c r="W263" i="10" s="1"/>
  <c r="W263" i="5"/>
  <c r="W263" i="22"/>
  <c r="W247" i="5"/>
  <c r="W247" i="7"/>
  <c r="W247" i="10" s="1"/>
  <c r="W193" i="2"/>
  <c r="W256" i="7"/>
  <c r="W256" i="10" s="1"/>
  <c r="W256" i="5"/>
  <c r="W256" i="22"/>
  <c r="R276" i="7"/>
  <c r="R276" i="10" s="1"/>
  <c r="R276" i="5"/>
  <c r="R274" i="7"/>
  <c r="R274" i="10" s="1"/>
  <c r="R274" i="5"/>
  <c r="R261" i="5"/>
  <c r="R261" i="7"/>
  <c r="R261" i="10" s="1"/>
  <c r="R261" i="22"/>
  <c r="R267" i="5"/>
  <c r="R267" i="7"/>
  <c r="R267" i="10" s="1"/>
  <c r="W264" i="24"/>
  <c r="Y264" i="5"/>
  <c r="U264" i="24" s="1"/>
  <c r="Y264" i="7"/>
  <c r="Y264" i="10" s="1"/>
  <c r="W254" i="24"/>
  <c r="Y254" i="7"/>
  <c r="Y254" i="10" s="1"/>
  <c r="Y254" i="5"/>
  <c r="U254" i="24" s="1"/>
  <c r="S264" i="7"/>
  <c r="S264" i="10" s="1"/>
  <c r="S264" i="5"/>
  <c r="S264" i="22"/>
  <c r="S254" i="5"/>
  <c r="S254" i="7"/>
  <c r="S254" i="10" s="1"/>
  <c r="S254" i="22"/>
  <c r="R264" i="5"/>
  <c r="R264" i="7"/>
  <c r="R264" i="10" s="1"/>
  <c r="R264" i="22"/>
  <c r="R254" i="5"/>
  <c r="R254" i="7"/>
  <c r="R254" i="10" s="1"/>
  <c r="R254" i="22"/>
  <c r="U209" i="5"/>
  <c r="U209" i="22"/>
  <c r="U210" i="5"/>
  <c r="U210" i="22"/>
  <c r="U189" i="2"/>
  <c r="X298" i="5"/>
  <c r="X298" i="22"/>
  <c r="Y292" i="5"/>
  <c r="U292" i="24" s="1"/>
  <c r="W292" i="24"/>
  <c r="Y292" i="22"/>
  <c r="S218" i="5"/>
  <c r="S218" i="7"/>
  <c r="S218" i="10" s="1"/>
  <c r="S218" i="12" s="1"/>
  <c r="S209" i="5"/>
  <c r="S209" i="7"/>
  <c r="S209" i="10" s="1"/>
  <c r="S209" i="12" s="1"/>
  <c r="S212" i="5"/>
  <c r="S212" i="7"/>
  <c r="S212" i="10" s="1"/>
  <c r="S212" i="12" s="1"/>
  <c r="S248" i="5"/>
  <c r="S248" i="22"/>
  <c r="S275" i="5"/>
  <c r="S275" i="22"/>
  <c r="V217" i="5"/>
  <c r="V217" i="7"/>
  <c r="V217" i="10" s="1"/>
  <c r="V217" i="12" s="1"/>
  <c r="V206" i="5"/>
  <c r="V206" i="22"/>
  <c r="W271" i="5"/>
  <c r="W271" i="22"/>
  <c r="W226" i="24"/>
  <c r="Y226" i="5"/>
  <c r="U226" i="24" s="1"/>
  <c r="Y226" i="7"/>
  <c r="Y226" i="10" s="1"/>
  <c r="Y209" i="5"/>
  <c r="U209" i="24" s="1"/>
  <c r="W209" i="24"/>
  <c r="Y217" i="5"/>
  <c r="U217" i="24" s="1"/>
  <c r="W217" i="24"/>
  <c r="W206" i="24"/>
  <c r="Y206" i="5"/>
  <c r="U206" i="24" s="1"/>
  <c r="W220" i="5"/>
  <c r="W189" i="2"/>
  <c r="W189" i="22" s="1"/>
  <c r="R248" i="22"/>
  <c r="S194" i="2"/>
  <c r="X228" i="7"/>
  <c r="X228" i="10" s="1"/>
  <c r="X228" i="5"/>
  <c r="X251" i="5"/>
  <c r="X251" i="7"/>
  <c r="X251" i="10" s="1"/>
  <c r="X287" i="5"/>
  <c r="X287" i="22"/>
  <c r="X193" i="2"/>
  <c r="X256" i="5"/>
  <c r="X256" i="7"/>
  <c r="X256" i="10" s="1"/>
  <c r="W253" i="5"/>
  <c r="W253" i="7"/>
  <c r="W253" i="10" s="1"/>
  <c r="W253" i="22"/>
  <c r="W288" i="5"/>
  <c r="W288" i="22"/>
  <c r="W270" i="7"/>
  <c r="W270" i="10" s="1"/>
  <c r="W270" i="5"/>
  <c r="W239" i="5"/>
  <c r="W239" i="7"/>
  <c r="W239" i="10" s="1"/>
  <c r="W239" i="22"/>
  <c r="W284" i="5"/>
  <c r="W284" i="22"/>
  <c r="R225" i="5"/>
  <c r="R225" i="7"/>
  <c r="R225" i="10" s="1"/>
  <c r="R291" i="5"/>
  <c r="R291" i="22"/>
  <c r="R239" i="5"/>
  <c r="R239" i="7"/>
  <c r="R239" i="10" s="1"/>
  <c r="U256" i="7"/>
  <c r="U256" i="10" s="1"/>
  <c r="U193" i="2"/>
  <c r="U256" i="5"/>
  <c r="R256" i="7"/>
  <c r="R256" i="10" s="1"/>
  <c r="R193" i="2"/>
  <c r="R256" i="5"/>
  <c r="U231" i="5"/>
  <c r="U231" i="7"/>
  <c r="U231" i="10" s="1"/>
  <c r="U207" i="7"/>
  <c r="U207" i="10" s="1"/>
  <c r="U207" i="5"/>
  <c r="U188" i="5" s="1"/>
  <c r="U188" i="2"/>
  <c r="Y300" i="5"/>
  <c r="U300" i="24" s="1"/>
  <c r="W300" i="24"/>
  <c r="W249" i="24"/>
  <c r="Y249" i="7"/>
  <c r="Y249" i="10" s="1"/>
  <c r="Y249" i="5"/>
  <c r="U249" i="24" s="1"/>
  <c r="Y288" i="5"/>
  <c r="U288" i="24" s="1"/>
  <c r="W288" i="24"/>
  <c r="W256" i="24"/>
  <c r="Y193" i="2"/>
  <c r="Y256" i="7"/>
  <c r="Y256" i="10" s="1"/>
  <c r="Y256" i="5"/>
  <c r="Y256" i="22"/>
  <c r="V228" i="7"/>
  <c r="V228" i="10" s="1"/>
  <c r="V228" i="5"/>
  <c r="V251" i="7"/>
  <c r="V251" i="10" s="1"/>
  <c r="V251" i="5"/>
  <c r="V268" i="5"/>
  <c r="V268" i="7"/>
  <c r="V268" i="10" s="1"/>
  <c r="V257" i="7"/>
  <c r="V257" i="10" s="1"/>
  <c r="V257" i="5"/>
  <c r="V193" i="5" s="1"/>
  <c r="X230" i="5"/>
  <c r="X230" i="7"/>
  <c r="X230" i="10" s="1"/>
  <c r="X262" i="5"/>
  <c r="X262" i="7"/>
  <c r="X262" i="10" s="1"/>
  <c r="Y301" i="5"/>
  <c r="U301" i="24" s="1"/>
  <c r="W301" i="24"/>
  <c r="Y253" i="5"/>
  <c r="U253" i="24" s="1"/>
  <c r="W253" i="24"/>
  <c r="Y253" i="7"/>
  <c r="Y253" i="10" s="1"/>
  <c r="Y289" i="5"/>
  <c r="U289" i="24" s="1"/>
  <c r="W289" i="24"/>
  <c r="W261" i="24"/>
  <c r="Y261" i="5"/>
  <c r="U261" i="24" s="1"/>
  <c r="Y261" i="7"/>
  <c r="Y261" i="10" s="1"/>
  <c r="W239" i="24"/>
  <c r="Y239" i="7"/>
  <c r="Y239" i="10" s="1"/>
  <c r="Y239" i="5"/>
  <c r="U239" i="24" s="1"/>
  <c r="T250" i="5"/>
  <c r="T250" i="7"/>
  <c r="T250" i="10" s="1"/>
  <c r="T244" i="5"/>
  <c r="T244" i="7"/>
  <c r="T244" i="10" s="1"/>
  <c r="T268" i="7"/>
  <c r="T268" i="10" s="1"/>
  <c r="T268" i="5"/>
  <c r="W229" i="24"/>
  <c r="Y229" i="7"/>
  <c r="Y229" i="10" s="1"/>
  <c r="Y229" i="5"/>
  <c r="U229" i="24" s="1"/>
  <c r="X243" i="5"/>
  <c r="X243" i="7"/>
  <c r="X243" i="10" s="1"/>
  <c r="S229" i="5"/>
  <c r="S229" i="7"/>
  <c r="S229" i="10" s="1"/>
  <c r="W243" i="7"/>
  <c r="W243" i="10" s="1"/>
  <c r="W243" i="5"/>
  <c r="R229" i="7"/>
  <c r="R229" i="10" s="1"/>
  <c r="R229" i="5"/>
  <c r="V243" i="7"/>
  <c r="V243" i="10" s="1"/>
  <c r="V243" i="5"/>
  <c r="W221" i="24"/>
  <c r="Y221" i="5"/>
  <c r="U221" i="24" s="1"/>
  <c r="W211" i="24"/>
  <c r="Y211" i="5"/>
  <c r="U211" i="24" s="1"/>
  <c r="BH205" i="24"/>
  <c r="Y260" i="5"/>
  <c r="U260" i="24" s="1"/>
  <c r="W260" i="24"/>
  <c r="BH178" i="24"/>
  <c r="BH172" i="24"/>
  <c r="BH136" i="24"/>
  <c r="BH108" i="24"/>
  <c r="V230" i="22"/>
  <c r="Y162" i="5"/>
  <c r="U162" i="24" s="1"/>
  <c r="W162" i="24"/>
  <c r="BH157" i="24"/>
  <c r="BH154" i="24"/>
  <c r="BH149" i="24"/>
  <c r="BH144" i="24"/>
  <c r="BH90" i="24"/>
  <c r="BH86" i="24"/>
  <c r="BH82" i="24"/>
  <c r="BH78" i="24"/>
  <c r="BH72" i="24"/>
  <c r="BH57" i="24"/>
  <c r="BH40" i="24"/>
  <c r="Y296" i="5"/>
  <c r="U296" i="24" s="1"/>
  <c r="W296" i="24"/>
  <c r="W224" i="24"/>
  <c r="Y224" i="5"/>
  <c r="Y298" i="5"/>
  <c r="U298" i="24" s="1"/>
  <c r="W298" i="24"/>
  <c r="BH219" i="24"/>
  <c r="W212" i="24"/>
  <c r="Y212" i="5"/>
  <c r="U212" i="24" s="1"/>
  <c r="BH246" i="24"/>
  <c r="Y203" i="5"/>
  <c r="U203" i="24" s="1"/>
  <c r="W203" i="24"/>
  <c r="BF119" i="24"/>
  <c r="V268" i="22"/>
  <c r="V257" i="22"/>
  <c r="BF248" i="24"/>
  <c r="Y239" i="22"/>
  <c r="BF181" i="24"/>
  <c r="BF177" i="24"/>
  <c r="BF117" i="24"/>
  <c r="BF105" i="24"/>
  <c r="BF103" i="24"/>
  <c r="BF101" i="24"/>
  <c r="BF95" i="24"/>
  <c r="BF93" i="24"/>
  <c r="BF76" i="24"/>
  <c r="BF164" i="24"/>
  <c r="BF68" i="24"/>
  <c r="R190" i="2"/>
  <c r="R190" i="7" s="1"/>
  <c r="S200" i="7"/>
  <c r="S200" i="10" s="1"/>
  <c r="T190" i="2"/>
  <c r="T190" i="22" s="1"/>
  <c r="U277" i="7"/>
  <c r="U277" i="10" s="1"/>
  <c r="U277" i="5"/>
  <c r="U249" i="7"/>
  <c r="U249" i="10" s="1"/>
  <c r="U249" i="5"/>
  <c r="U239" i="7"/>
  <c r="U239" i="10" s="1"/>
  <c r="U239" i="5"/>
  <c r="X253" i="5"/>
  <c r="X253" i="7"/>
  <c r="X253" i="10" s="1"/>
  <c r="X272" i="7"/>
  <c r="X272" i="10" s="1"/>
  <c r="X272" i="5"/>
  <c r="X257" i="5"/>
  <c r="X257" i="7"/>
  <c r="X257" i="10" s="1"/>
  <c r="W225" i="5"/>
  <c r="W225" i="7"/>
  <c r="W225" i="10" s="1"/>
  <c r="W259" i="7"/>
  <c r="W259" i="10" s="1"/>
  <c r="W194" i="2"/>
  <c r="W259" i="5"/>
  <c r="X229" i="5"/>
  <c r="X229" i="7"/>
  <c r="X229" i="10" s="1"/>
  <c r="T243" i="5"/>
  <c r="T243" i="7"/>
  <c r="T243" i="10" s="1"/>
  <c r="Y228" i="5"/>
  <c r="U228" i="24" s="1"/>
  <c r="W228" i="24"/>
  <c r="Y228" i="7"/>
  <c r="Y228" i="10" s="1"/>
  <c r="W251" i="24"/>
  <c r="Y251" i="7"/>
  <c r="Y251" i="10" s="1"/>
  <c r="Y251" i="5"/>
  <c r="U251" i="24" s="1"/>
  <c r="W244" i="24"/>
  <c r="Y244" i="5"/>
  <c r="U244" i="24" s="1"/>
  <c r="Y244" i="7"/>
  <c r="Y244" i="10" s="1"/>
  <c r="Y270" i="5"/>
  <c r="U270" i="24" s="1"/>
  <c r="W270" i="24"/>
  <c r="Y270" i="7"/>
  <c r="Y270" i="10" s="1"/>
  <c r="W233" i="24"/>
  <c r="Y191" i="2"/>
  <c r="Y233" i="7"/>
  <c r="Y233" i="10" s="1"/>
  <c r="Y233" i="5"/>
  <c r="T272" i="7"/>
  <c r="T272" i="10" s="1"/>
  <c r="T272" i="5"/>
  <c r="T259" i="7"/>
  <c r="T259" i="10" s="1"/>
  <c r="T259" i="5"/>
  <c r="S274" i="7"/>
  <c r="S274" i="10" s="1"/>
  <c r="S274" i="5"/>
  <c r="S268" i="7"/>
  <c r="S268" i="10" s="1"/>
  <c r="S268" i="5"/>
  <c r="V249" i="7"/>
  <c r="V249" i="10" s="1"/>
  <c r="V249" i="5"/>
  <c r="V244" i="5"/>
  <c r="V244" i="7"/>
  <c r="V244" i="10" s="1"/>
  <c r="U243" i="7"/>
  <c r="U243" i="10" s="1"/>
  <c r="U243" i="5"/>
  <c r="T229" i="7"/>
  <c r="T229" i="10" s="1"/>
  <c r="T229" i="5"/>
  <c r="W264" i="5"/>
  <c r="W264" i="7"/>
  <c r="W264" i="10" s="1"/>
  <c r="W254" i="5"/>
  <c r="W254" i="7"/>
  <c r="W254" i="10" s="1"/>
  <c r="V231" i="7"/>
  <c r="V231" i="10" s="1"/>
  <c r="V231" i="5"/>
  <c r="V207" i="5"/>
  <c r="V207" i="7"/>
  <c r="V207" i="10" s="1"/>
  <c r="U225" i="7"/>
  <c r="U225" i="10" s="1"/>
  <c r="U225" i="5"/>
  <c r="U251" i="7"/>
  <c r="U251" i="10" s="1"/>
  <c r="U251" i="5"/>
  <c r="U244" i="5"/>
  <c r="U244" i="7"/>
  <c r="U244" i="10" s="1"/>
  <c r="U259" i="5"/>
  <c r="U259" i="7"/>
  <c r="U259" i="10" s="1"/>
  <c r="X225" i="7"/>
  <c r="X225" i="10" s="1"/>
  <c r="X225" i="5"/>
  <c r="X247" i="5"/>
  <c r="X247" i="7"/>
  <c r="X247" i="10" s="1"/>
  <c r="X269" i="5"/>
  <c r="X269" i="7"/>
  <c r="X269" i="10" s="1"/>
  <c r="BH177" i="24"/>
  <c r="BH156" i="24"/>
  <c r="BH143" i="24"/>
  <c r="W275" i="24"/>
  <c r="Y275" i="5"/>
  <c r="U275" i="24" s="1"/>
  <c r="Y222" i="5"/>
  <c r="U222" i="24" s="1"/>
  <c r="W222" i="24"/>
  <c r="BH216" i="24"/>
  <c r="BH116" i="24"/>
  <c r="BH92" i="24"/>
  <c r="W315" i="24"/>
  <c r="Y52" i="5"/>
  <c r="U52" i="24" s="1"/>
  <c r="W52" i="24"/>
  <c r="BH46" i="24"/>
  <c r="Y42" i="5"/>
  <c r="U42" i="24" s="1"/>
  <c r="W42" i="24"/>
  <c r="S277" i="22"/>
  <c r="Y290" i="22"/>
  <c r="W6" i="24"/>
  <c r="AS95" i="24" s="1"/>
  <c r="U250" i="5"/>
  <c r="U250" i="7"/>
  <c r="U250" i="10" s="1"/>
  <c r="U267" i="5"/>
  <c r="U267" i="7"/>
  <c r="U267" i="10" s="1"/>
  <c r="T263" i="5"/>
  <c r="T263" i="7"/>
  <c r="T263" i="10" s="1"/>
  <c r="T251" i="5"/>
  <c r="T251" i="7"/>
  <c r="T251" i="10" s="1"/>
  <c r="T239" i="7"/>
  <c r="T239" i="10" s="1"/>
  <c r="T239" i="5"/>
  <c r="S276" i="7"/>
  <c r="S276" i="10" s="1"/>
  <c r="S276" i="5"/>
  <c r="S273" i="5"/>
  <c r="S273" i="7"/>
  <c r="S273" i="10" s="1"/>
  <c r="S261" i="7"/>
  <c r="S261" i="10" s="1"/>
  <c r="S261" i="5"/>
  <c r="S191" i="2"/>
  <c r="S233" i="5"/>
  <c r="S233" i="7"/>
  <c r="S233" i="10" s="1"/>
  <c r="S250" i="7"/>
  <c r="S250" i="10" s="1"/>
  <c r="S250" i="5"/>
  <c r="S259" i="5"/>
  <c r="S259" i="7"/>
  <c r="S259" i="10" s="1"/>
  <c r="V225" i="7"/>
  <c r="V225" i="10" s="1"/>
  <c r="V225" i="5"/>
  <c r="V274" i="7"/>
  <c r="V274" i="10" s="1"/>
  <c r="V274" i="5"/>
  <c r="V261" i="7"/>
  <c r="V261" i="10" s="1"/>
  <c r="V261" i="5"/>
  <c r="T256" i="7"/>
  <c r="T256" i="10" s="1"/>
  <c r="T193" i="2"/>
  <c r="T256" i="5"/>
  <c r="S193" i="2"/>
  <c r="S256" i="7"/>
  <c r="S256" i="10" s="1"/>
  <c r="S256" i="5"/>
  <c r="T264" i="7"/>
  <c r="T264" i="10" s="1"/>
  <c r="T264" i="5"/>
  <c r="T254" i="7"/>
  <c r="T254" i="10" s="1"/>
  <c r="T254" i="5"/>
  <c r="W231" i="7"/>
  <c r="W231" i="10" s="1"/>
  <c r="W231" i="5"/>
  <c r="W207" i="7"/>
  <c r="W207" i="10" s="1"/>
  <c r="W207" i="5"/>
  <c r="W188" i="5" s="1"/>
  <c r="V230" i="7"/>
  <c r="V230" i="10" s="1"/>
  <c r="V230" i="5"/>
  <c r="V262" i="7"/>
  <c r="V262" i="10" s="1"/>
  <c r="V262" i="5"/>
  <c r="U263" i="5"/>
  <c r="U263" i="7"/>
  <c r="U263" i="10" s="1"/>
  <c r="U261" i="5"/>
  <c r="U261" i="7"/>
  <c r="U261" i="10" s="1"/>
  <c r="X274" i="5"/>
  <c r="X274" i="7"/>
  <c r="X274" i="10" s="1"/>
  <c r="X259" i="5"/>
  <c r="X259" i="7"/>
  <c r="X259" i="10" s="1"/>
  <c r="X194" i="2"/>
  <c r="W228" i="5"/>
  <c r="W228" i="7"/>
  <c r="W228" i="10" s="1"/>
  <c r="W250" i="5"/>
  <c r="W250" i="7"/>
  <c r="W250" i="10" s="1"/>
  <c r="W273" i="5"/>
  <c r="W273" i="7"/>
  <c r="W273" i="10" s="1"/>
  <c r="W257" i="5"/>
  <c r="W257" i="7"/>
  <c r="W257" i="10" s="1"/>
  <c r="R263" i="5"/>
  <c r="R263" i="7"/>
  <c r="R263" i="10" s="1"/>
  <c r="R249" i="5"/>
  <c r="R249" i="7"/>
  <c r="R249" i="10" s="1"/>
  <c r="R268" i="5"/>
  <c r="R268" i="7"/>
  <c r="R268" i="10" s="1"/>
  <c r="BH167" i="24"/>
  <c r="Y158" i="5"/>
  <c r="U158" i="24" s="1"/>
  <c r="W158" i="24"/>
  <c r="BH133" i="24"/>
  <c r="BH128" i="24"/>
  <c r="BH112" i="24"/>
  <c r="BH105" i="24"/>
  <c r="BH101" i="24"/>
  <c r="BH93" i="24"/>
  <c r="Y50" i="5"/>
  <c r="U50" i="24" s="1"/>
  <c r="W50" i="24"/>
  <c r="BH45" i="24"/>
  <c r="BH41" i="24"/>
  <c r="BH23" i="24"/>
  <c r="T230" i="22"/>
  <c r="Y69" i="5"/>
  <c r="U69" i="24" s="1"/>
  <c r="W69" i="24"/>
  <c r="Y65" i="5"/>
  <c r="U65" i="24" s="1"/>
  <c r="W65" i="24"/>
  <c r="BH61" i="24"/>
  <c r="BH25" i="24"/>
  <c r="R284" i="22"/>
  <c r="X301" i="22"/>
  <c r="W231" i="24"/>
  <c r="Y231" i="7"/>
  <c r="Y231" i="10" s="1"/>
  <c r="Y231" i="5"/>
  <c r="U231" i="24" s="1"/>
  <c r="W207" i="24"/>
  <c r="Y207" i="7"/>
  <c r="Y207" i="10" s="1"/>
  <c r="Y207" i="5"/>
  <c r="U207" i="24" s="1"/>
  <c r="S231" i="5"/>
  <c r="S231" i="7"/>
  <c r="S231" i="10" s="1"/>
  <c r="S207" i="5"/>
  <c r="S207" i="7"/>
  <c r="S207" i="10" s="1"/>
  <c r="R231" i="7"/>
  <c r="R231" i="10" s="1"/>
  <c r="R231" i="5"/>
  <c r="R207" i="5"/>
  <c r="R188" i="5" s="1"/>
  <c r="R207" i="7"/>
  <c r="R207" i="10" s="1"/>
  <c r="W227" i="24"/>
  <c r="Y227" i="5"/>
  <c r="U227" i="24" s="1"/>
  <c r="W213" i="24"/>
  <c r="Y213" i="5"/>
  <c r="U213" i="24" s="1"/>
  <c r="Y294" i="5"/>
  <c r="U294" i="24" s="1"/>
  <c r="W294" i="24"/>
  <c r="W195" i="2"/>
  <c r="BH180" i="24"/>
  <c r="BH176" i="24"/>
  <c r="BH170" i="24"/>
  <c r="Y139" i="5"/>
  <c r="U139" i="24" s="1"/>
  <c r="W139" i="24"/>
  <c r="Y123" i="5"/>
  <c r="U123" i="24" s="1"/>
  <c r="W123" i="24"/>
  <c r="BH110" i="24"/>
  <c r="BH76" i="24"/>
  <c r="BH182" i="24"/>
  <c r="BH160" i="24"/>
  <c r="W321" i="24"/>
  <c r="BH155" i="24"/>
  <c r="BH152" i="24"/>
  <c r="BH146" i="24"/>
  <c r="BH142" i="24"/>
  <c r="BH88" i="24"/>
  <c r="BH84" i="24"/>
  <c r="BH80" i="24"/>
  <c r="BH74" i="24"/>
  <c r="BH59" i="24"/>
  <c r="W229" i="22"/>
  <c r="BH218" i="24"/>
  <c r="BH215" i="24"/>
  <c r="W252" i="24"/>
  <c r="Y252" i="5"/>
  <c r="U252" i="24" s="1"/>
  <c r="W200" i="24"/>
  <c r="Y200" i="5"/>
  <c r="U200" i="24" s="1"/>
  <c r="U219" i="24"/>
  <c r="BH190" i="24"/>
  <c r="V251" i="22"/>
  <c r="BF167" i="24"/>
  <c r="U322" i="24"/>
  <c r="BF165" i="24"/>
  <c r="BF136" i="24"/>
  <c r="BF160" i="24"/>
  <c r="BF90" i="24"/>
  <c r="BF88" i="24"/>
  <c r="BF86" i="24"/>
  <c r="BF84" i="24"/>
  <c r="BF82" i="24"/>
  <c r="BF80" i="24"/>
  <c r="BF78" i="24"/>
  <c r="BF58" i="24"/>
  <c r="BF56" i="24"/>
  <c r="BF7" i="24"/>
  <c r="U274" i="5"/>
  <c r="U274" i="7"/>
  <c r="U274" i="10" s="1"/>
  <c r="U269" i="5"/>
  <c r="U269" i="7"/>
  <c r="U269" i="10" s="1"/>
  <c r="U257" i="5"/>
  <c r="U257" i="7"/>
  <c r="U257" i="10" s="1"/>
  <c r="X263" i="7"/>
  <c r="X263" i="10" s="1"/>
  <c r="X263" i="5"/>
  <c r="X268" i="5"/>
  <c r="X268" i="7"/>
  <c r="X268" i="10" s="1"/>
  <c r="W251" i="5"/>
  <c r="W251" i="7"/>
  <c r="W251" i="10" s="1"/>
  <c r="W244" i="5"/>
  <c r="W244" i="7"/>
  <c r="W244" i="10" s="1"/>
  <c r="W268" i="7"/>
  <c r="W268" i="10" s="1"/>
  <c r="W268" i="5"/>
  <c r="W233" i="5"/>
  <c r="W191" i="2"/>
  <c r="W233" i="7"/>
  <c r="W233" i="10" s="1"/>
  <c r="X231" i="7"/>
  <c r="X231" i="10" s="1"/>
  <c r="X231" i="5"/>
  <c r="X207" i="5"/>
  <c r="X207" i="7"/>
  <c r="X207" i="10" s="1"/>
  <c r="R243" i="5"/>
  <c r="R243" i="7"/>
  <c r="R243" i="10" s="1"/>
  <c r="W276" i="24"/>
  <c r="Y276" i="7"/>
  <c r="Y276" i="10" s="1"/>
  <c r="Y276" i="5"/>
  <c r="U276" i="24" s="1"/>
  <c r="Y273" i="5"/>
  <c r="U273" i="24" s="1"/>
  <c r="W273" i="24"/>
  <c r="Y273" i="7"/>
  <c r="Y273" i="10" s="1"/>
  <c r="Y287" i="5"/>
  <c r="U287" i="24" s="1"/>
  <c r="W287" i="24"/>
  <c r="W259" i="24"/>
  <c r="Y259" i="5"/>
  <c r="Y259" i="7"/>
  <c r="Y259" i="10" s="1"/>
  <c r="T228" i="5"/>
  <c r="T228" i="7"/>
  <c r="T228" i="10" s="1"/>
  <c r="T270" i="7"/>
  <c r="T270" i="10" s="1"/>
  <c r="T270" i="5"/>
  <c r="S277" i="5"/>
  <c r="S277" i="7"/>
  <c r="S277" i="10" s="1"/>
  <c r="S249" i="5"/>
  <c r="S249" i="7"/>
  <c r="S249" i="10" s="1"/>
  <c r="V269" i="5"/>
  <c r="V269" i="7"/>
  <c r="V269" i="10" s="1"/>
  <c r="T231" i="7"/>
  <c r="T231" i="10" s="1"/>
  <c r="T231" i="5"/>
  <c r="T207" i="7"/>
  <c r="T207" i="10" s="1"/>
  <c r="T207" i="5"/>
  <c r="W230" i="7"/>
  <c r="W230" i="10" s="1"/>
  <c r="W230" i="5"/>
  <c r="W262" i="5"/>
  <c r="W262" i="7"/>
  <c r="W262" i="10" s="1"/>
  <c r="V229" i="7"/>
  <c r="V229" i="10" s="1"/>
  <c r="V229" i="5"/>
  <c r="U276" i="7"/>
  <c r="U276" i="10" s="1"/>
  <c r="U276" i="5"/>
  <c r="U273" i="5"/>
  <c r="U273" i="7"/>
  <c r="U273" i="10" s="1"/>
  <c r="U270" i="7"/>
  <c r="U270" i="10" s="1"/>
  <c r="U270" i="5"/>
  <c r="X277" i="5"/>
  <c r="X277" i="7"/>
  <c r="X277" i="10" s="1"/>
  <c r="X250" i="5"/>
  <c r="X250" i="7"/>
  <c r="X250" i="10" s="1"/>
  <c r="X261" i="5"/>
  <c r="X261" i="7"/>
  <c r="X261" i="10" s="1"/>
  <c r="X239" i="5"/>
  <c r="X239" i="7"/>
  <c r="X239" i="10" s="1"/>
  <c r="BH283" i="24"/>
  <c r="Y137" i="5"/>
  <c r="U137" i="24" s="1"/>
  <c r="W137" i="24"/>
  <c r="Y114" i="5"/>
  <c r="U114" i="24" s="1"/>
  <c r="W114" i="24"/>
  <c r="BH91" i="24"/>
  <c r="Y87" i="5"/>
  <c r="U87" i="24" s="1"/>
  <c r="W87" i="24"/>
  <c r="W314" i="24"/>
  <c r="Y33" i="5"/>
  <c r="U33" i="24" s="1"/>
  <c r="W33" i="24"/>
  <c r="Y24" i="5"/>
  <c r="U24" i="24" s="1"/>
  <c r="W24" i="24"/>
  <c r="U277" i="22"/>
  <c r="Y299" i="5"/>
  <c r="U299" i="24" s="1"/>
  <c r="W299" i="24"/>
  <c r="W214" i="24"/>
  <c r="Y214" i="5"/>
  <c r="U214" i="24" s="1"/>
  <c r="W204" i="24"/>
  <c r="Y204" i="5"/>
  <c r="U204" i="24" s="1"/>
  <c r="Y199" i="5"/>
  <c r="W199" i="24"/>
  <c r="W323" i="24"/>
  <c r="BH124" i="24"/>
  <c r="Y118" i="5"/>
  <c r="U118" i="24" s="1"/>
  <c r="W118" i="24"/>
  <c r="Y51" i="5"/>
  <c r="U51" i="24" s="1"/>
  <c r="W51" i="24"/>
  <c r="U228" i="7"/>
  <c r="U228" i="10" s="1"/>
  <c r="U228" i="5"/>
  <c r="U247" i="5"/>
  <c r="U247" i="7"/>
  <c r="U247" i="10" s="1"/>
  <c r="U272" i="7"/>
  <c r="U272" i="10" s="1"/>
  <c r="U272" i="5"/>
  <c r="U233" i="7"/>
  <c r="U233" i="10" s="1"/>
  <c r="U191" i="2"/>
  <c r="U233" i="5"/>
  <c r="T247" i="7"/>
  <c r="T247" i="10" s="1"/>
  <c r="T247" i="5"/>
  <c r="T269" i="7"/>
  <c r="T269" i="10" s="1"/>
  <c r="T269" i="5"/>
  <c r="T257" i="7"/>
  <c r="T257" i="10" s="1"/>
  <c r="T257" i="5"/>
  <c r="S225" i="5"/>
  <c r="S225" i="7"/>
  <c r="S225" i="10" s="1"/>
  <c r="S251" i="7"/>
  <c r="S251" i="10" s="1"/>
  <c r="S251" i="5"/>
  <c r="S244" i="5"/>
  <c r="S244" i="7"/>
  <c r="S244" i="10" s="1"/>
  <c r="S267" i="7"/>
  <c r="S267" i="10" s="1"/>
  <c r="S267" i="5"/>
  <c r="S228" i="5"/>
  <c r="S228" i="7"/>
  <c r="S228" i="10" s="1"/>
  <c r="S247" i="7"/>
  <c r="S247" i="10" s="1"/>
  <c r="S247" i="5"/>
  <c r="S270" i="5"/>
  <c r="S270" i="7"/>
  <c r="S270" i="10" s="1"/>
  <c r="V277" i="7"/>
  <c r="V277" i="10" s="1"/>
  <c r="V277" i="5"/>
  <c r="V250" i="7"/>
  <c r="V250" i="10" s="1"/>
  <c r="V250" i="5"/>
  <c r="V267" i="5"/>
  <c r="V267" i="7"/>
  <c r="V267" i="10" s="1"/>
  <c r="T230" i="7"/>
  <c r="T230" i="10" s="1"/>
  <c r="T230" i="5"/>
  <c r="T262" i="7"/>
  <c r="T262" i="10" s="1"/>
  <c r="T262" i="5"/>
  <c r="W229" i="7"/>
  <c r="W229" i="10" s="1"/>
  <c r="W229" i="5"/>
  <c r="V264" i="7"/>
  <c r="V264" i="10" s="1"/>
  <c r="V264" i="5"/>
  <c r="V254" i="7"/>
  <c r="V254" i="10" s="1"/>
  <c r="V254" i="5"/>
  <c r="U253" i="7"/>
  <c r="U253" i="10" s="1"/>
  <c r="U253" i="5"/>
  <c r="U268" i="5"/>
  <c r="U268" i="7"/>
  <c r="U268" i="10" s="1"/>
  <c r="X249" i="5"/>
  <c r="X249" i="7"/>
  <c r="X249" i="10" s="1"/>
  <c r="X273" i="5"/>
  <c r="X273" i="7"/>
  <c r="X273" i="10" s="1"/>
  <c r="X270" i="7"/>
  <c r="X270" i="10" s="1"/>
  <c r="X270" i="5"/>
  <c r="X233" i="5"/>
  <c r="X233" i="7"/>
  <c r="X233" i="10" s="1"/>
  <c r="X191" i="2"/>
  <c r="W277" i="5"/>
  <c r="W277" i="7"/>
  <c r="W277" i="10" s="1"/>
  <c r="W276" i="5"/>
  <c r="W276" i="7"/>
  <c r="W276" i="10" s="1"/>
  <c r="W274" i="5"/>
  <c r="W274" i="7"/>
  <c r="W274" i="10" s="1"/>
  <c r="W261" i="5"/>
  <c r="W261" i="7"/>
  <c r="W261" i="10" s="1"/>
  <c r="R270" i="5"/>
  <c r="R270" i="7"/>
  <c r="R270" i="10" s="1"/>
  <c r="R259" i="7"/>
  <c r="R259" i="10" s="1"/>
  <c r="R259" i="5"/>
  <c r="W322" i="24"/>
  <c r="BH165" i="24"/>
  <c r="BH131" i="24"/>
  <c r="W318" i="24"/>
  <c r="BH126" i="24"/>
  <c r="BH117" i="24"/>
  <c r="BH103" i="24"/>
  <c r="BH95" i="24"/>
  <c r="BH54" i="24"/>
  <c r="BH47" i="24"/>
  <c r="BH43" i="24"/>
  <c r="BH38" i="24"/>
  <c r="BH27" i="24"/>
  <c r="BH21" i="24"/>
  <c r="BH164" i="24"/>
  <c r="BH67" i="24"/>
  <c r="BH63" i="24"/>
  <c r="W312" i="24"/>
  <c r="BH29" i="24"/>
  <c r="BH7" i="24"/>
  <c r="K283" i="23"/>
  <c r="G33" i="11"/>
  <c r="G33" i="13" s="1"/>
  <c r="G226" i="11"/>
  <c r="G226" i="13" s="1"/>
  <c r="J122" i="11"/>
  <c r="J122" i="13" s="1"/>
  <c r="I115" i="11"/>
  <c r="I115" i="13" s="1"/>
  <c r="I194" i="12"/>
  <c r="D52" i="11"/>
  <c r="D52" i="13" s="1"/>
  <c r="D122" i="11"/>
  <c r="D122" i="13" s="1"/>
  <c r="I30" i="11"/>
  <c r="I30" i="13" s="1"/>
  <c r="F138" i="11"/>
  <c r="F138" i="13" s="1"/>
  <c r="F107" i="11"/>
  <c r="F107" i="13" s="1"/>
  <c r="E137" i="11"/>
  <c r="E137" i="13" s="1"/>
  <c r="J51" i="11"/>
  <c r="J51" i="13" s="1"/>
  <c r="J9" i="11"/>
  <c r="J9" i="13" s="1"/>
  <c r="F26" i="11"/>
  <c r="F26" i="13" s="1"/>
  <c r="E9" i="11"/>
  <c r="E9" i="13" s="1"/>
  <c r="E87" i="11"/>
  <c r="E87" i="13" s="1"/>
  <c r="I50" i="11"/>
  <c r="I50" i="13" s="1"/>
  <c r="K30" i="11"/>
  <c r="K30" i="13" s="1"/>
  <c r="I123" i="11"/>
  <c r="I123" i="13" s="1"/>
  <c r="E124" i="11"/>
  <c r="E124" i="13" s="1"/>
  <c r="J34" i="11"/>
  <c r="J34" i="13" s="1"/>
  <c r="F30" i="11"/>
  <c r="F30" i="13" s="1"/>
  <c r="H51" i="11"/>
  <c r="H51" i="13" s="1"/>
  <c r="G69" i="11"/>
  <c r="G69" i="13" s="1"/>
  <c r="E159" i="11"/>
  <c r="E159" i="13" s="1"/>
  <c r="D139" i="11"/>
  <c r="D139" i="13" s="1"/>
  <c r="J118" i="11"/>
  <c r="J118" i="13" s="1"/>
  <c r="E157" i="11"/>
  <c r="E157" i="13" s="1"/>
  <c r="H8" i="11"/>
  <c r="H8" i="13" s="1"/>
  <c r="E248" i="11"/>
  <c r="E248" i="13" s="1"/>
  <c r="I193" i="11"/>
  <c r="D156" i="11"/>
  <c r="D156" i="13" s="1"/>
  <c r="H141" i="11"/>
  <c r="H141" i="13" s="1"/>
  <c r="G52" i="11"/>
  <c r="G52" i="13" s="1"/>
  <c r="F121" i="11"/>
  <c r="F121" i="13" s="1"/>
  <c r="J11" i="11"/>
  <c r="J11" i="13" s="1"/>
  <c r="J53" i="11"/>
  <c r="J53" i="13" s="1"/>
  <c r="I189" i="7"/>
  <c r="D87" i="11"/>
  <c r="D87" i="13" s="1"/>
  <c r="D191" i="13"/>
  <c r="K155" i="11"/>
  <c r="K155" i="13" s="1"/>
  <c r="E121" i="11"/>
  <c r="E121" i="13" s="1"/>
  <c r="I118" i="11"/>
  <c r="I118" i="13" s="1"/>
  <c r="E194" i="13"/>
  <c r="I87" i="11"/>
  <c r="I87" i="13" s="1"/>
  <c r="J194" i="12"/>
  <c r="H60" i="11"/>
  <c r="H60" i="13" s="1"/>
  <c r="I51" i="11"/>
  <c r="I51" i="13" s="1"/>
  <c r="P189" i="5"/>
  <c r="H191" i="13"/>
  <c r="F188" i="5"/>
  <c r="J189" i="5"/>
  <c r="E115" i="11"/>
  <c r="E115" i="13" s="1"/>
  <c r="J227" i="11"/>
  <c r="J227" i="13" s="1"/>
  <c r="E120" i="11"/>
  <c r="E120" i="13" s="1"/>
  <c r="H33" i="11"/>
  <c r="H33" i="13" s="1"/>
  <c r="L100" i="22"/>
  <c r="L100" i="7"/>
  <c r="L100" i="10" s="1"/>
  <c r="L100" i="12" s="1"/>
  <c r="L100" i="5"/>
  <c r="N166" i="22"/>
  <c r="N166" i="7"/>
  <c r="N166" i="10" s="1"/>
  <c r="N166" i="12" s="1"/>
  <c r="N166" i="5"/>
  <c r="M159" i="22"/>
  <c r="M159" i="7"/>
  <c r="M159" i="10" s="1"/>
  <c r="M159" i="12" s="1"/>
  <c r="M159" i="5"/>
  <c r="Q8" i="22"/>
  <c r="Q8" i="7"/>
  <c r="Q8" i="10" s="1"/>
  <c r="Q8" i="12" s="1"/>
  <c r="Q8" i="5"/>
  <c r="Q11" i="22"/>
  <c r="Q11" i="7"/>
  <c r="Q11" i="10" s="1"/>
  <c r="Q11" i="12" s="1"/>
  <c r="Q11" i="5"/>
  <c r="P130" i="22"/>
  <c r="P130" i="7"/>
  <c r="P130" i="10" s="1"/>
  <c r="P130" i="12" s="1"/>
  <c r="P130" i="5"/>
  <c r="P14" i="22"/>
  <c r="P14" i="7"/>
  <c r="P14" i="10" s="1"/>
  <c r="P14" i="12" s="1"/>
  <c r="P14" i="5"/>
  <c r="N15" i="22"/>
  <c r="N15" i="7"/>
  <c r="N15" i="10" s="1"/>
  <c r="N15" i="12" s="1"/>
  <c r="N15" i="5"/>
  <c r="Q97" i="22"/>
  <c r="Q97" i="7"/>
  <c r="Q97" i="10" s="1"/>
  <c r="Q97" i="12" s="1"/>
  <c r="Q97" i="5"/>
  <c r="L174" i="22"/>
  <c r="L174" i="7"/>
  <c r="L174" i="10" s="1"/>
  <c r="L174" i="12" s="1"/>
  <c r="L174" i="5"/>
  <c r="P10" i="22"/>
  <c r="P10" i="7"/>
  <c r="P10" i="10" s="1"/>
  <c r="P10" i="12" s="1"/>
  <c r="P10" i="5"/>
  <c r="Q9" i="22"/>
  <c r="Q9" i="7"/>
  <c r="Q9" i="10" s="1"/>
  <c r="Q9" i="12" s="1"/>
  <c r="Q9" i="5"/>
  <c r="U15" i="22"/>
  <c r="U15" i="7"/>
  <c r="U15" i="10" s="1"/>
  <c r="U15" i="12" s="1"/>
  <c r="U15" i="5"/>
  <c r="R8" i="22"/>
  <c r="R8" i="7"/>
  <c r="R8" i="10" s="1"/>
  <c r="R8" i="12" s="1"/>
  <c r="R8" i="5"/>
  <c r="Y150" i="22"/>
  <c r="Y125" i="22"/>
  <c r="Y125" i="7"/>
  <c r="Y125" i="10" s="1"/>
  <c r="Y125" i="12" s="1"/>
  <c r="Y97" i="22"/>
  <c r="Y97" i="7"/>
  <c r="Y97" i="10" s="1"/>
  <c r="Y97" i="12" s="1"/>
  <c r="Y97" i="5"/>
  <c r="U97" i="24" s="1"/>
  <c r="T166" i="22"/>
  <c r="T166" i="7"/>
  <c r="T166" i="10" s="1"/>
  <c r="T166" i="12" s="1"/>
  <c r="T166" i="5"/>
  <c r="L125" i="22"/>
  <c r="L125" i="7"/>
  <c r="L125" i="10" s="1"/>
  <c r="L125" i="12" s="1"/>
  <c r="S166" i="22"/>
  <c r="S166" i="7"/>
  <c r="S166" i="10" s="1"/>
  <c r="S166" i="12" s="1"/>
  <c r="S166" i="5"/>
  <c r="S125" i="22"/>
  <c r="S125" i="7"/>
  <c r="S125" i="10" s="1"/>
  <c r="S125" i="12" s="1"/>
  <c r="S34" i="22"/>
  <c r="S34" i="7"/>
  <c r="S34" i="10" s="1"/>
  <c r="S34" i="12" s="1"/>
  <c r="S34" i="5"/>
  <c r="V13" i="22"/>
  <c r="V13" i="7"/>
  <c r="V13" i="10" s="1"/>
  <c r="V13" i="12" s="1"/>
  <c r="V13" i="5"/>
  <c r="V34" i="22"/>
  <c r="V34" i="7"/>
  <c r="V34" i="10" s="1"/>
  <c r="V34" i="12" s="1"/>
  <c r="V34" i="5"/>
  <c r="V15" i="22"/>
  <c r="V15" i="7"/>
  <c r="V15" i="10" s="1"/>
  <c r="V15" i="12" s="1"/>
  <c r="V15" i="5"/>
  <c r="T16" i="22"/>
  <c r="T16" i="7"/>
  <c r="T16" i="10" s="1"/>
  <c r="T16" i="12" s="1"/>
  <c r="T16" i="5"/>
  <c r="T11" i="22"/>
  <c r="T11" i="7"/>
  <c r="T11" i="10" s="1"/>
  <c r="T11" i="12" s="1"/>
  <c r="T11" i="5"/>
  <c r="T15" i="22"/>
  <c r="T15" i="7"/>
  <c r="T15" i="10" s="1"/>
  <c r="T15" i="12" s="1"/>
  <c r="T15" i="5"/>
  <c r="S11" i="22"/>
  <c r="S11" i="7"/>
  <c r="S11" i="10" s="1"/>
  <c r="S11" i="12" s="1"/>
  <c r="S11" i="5"/>
  <c r="U34" i="22"/>
  <c r="U34" i="7"/>
  <c r="U34" i="10" s="1"/>
  <c r="U34" i="12" s="1"/>
  <c r="U34" i="5"/>
  <c r="X174" i="22"/>
  <c r="X174" i="7"/>
  <c r="X174" i="10" s="1"/>
  <c r="X174" i="12" s="1"/>
  <c r="X174" i="5"/>
  <c r="X159" i="22"/>
  <c r="X159" i="7"/>
  <c r="X159" i="10" s="1"/>
  <c r="X159" i="12" s="1"/>
  <c r="X159" i="5"/>
  <c r="P125" i="22"/>
  <c r="P125" i="7"/>
  <c r="P125" i="10" s="1"/>
  <c r="P125" i="12" s="1"/>
  <c r="X53" i="22"/>
  <c r="X53" i="7"/>
  <c r="X53" i="10" s="1"/>
  <c r="X53" i="12" s="1"/>
  <c r="X53" i="5"/>
  <c r="X15" i="22"/>
  <c r="X15" i="7"/>
  <c r="X15" i="10" s="1"/>
  <c r="X15" i="12" s="1"/>
  <c r="X15" i="5"/>
  <c r="W130" i="22"/>
  <c r="W130" i="7"/>
  <c r="W130" i="10" s="1"/>
  <c r="W130" i="12" s="1"/>
  <c r="W130" i="5"/>
  <c r="W100" i="22"/>
  <c r="W100" i="7"/>
  <c r="W100" i="10" s="1"/>
  <c r="W100" i="12" s="1"/>
  <c r="W100" i="5"/>
  <c r="W14" i="5"/>
  <c r="W53" i="5"/>
  <c r="R174" i="22"/>
  <c r="R174" i="7"/>
  <c r="R174" i="10" s="1"/>
  <c r="R174" i="12" s="1"/>
  <c r="R174" i="5"/>
  <c r="R100" i="22"/>
  <c r="R100" i="7"/>
  <c r="R100" i="10" s="1"/>
  <c r="R100" i="12" s="1"/>
  <c r="R100" i="5"/>
  <c r="U11" i="22"/>
  <c r="U11" i="7"/>
  <c r="U11" i="10" s="1"/>
  <c r="U11" i="12" s="1"/>
  <c r="U11" i="5"/>
  <c r="X13" i="22"/>
  <c r="X13" i="7"/>
  <c r="X13" i="10" s="1"/>
  <c r="X13" i="12" s="1"/>
  <c r="X13" i="5"/>
  <c r="S13" i="22"/>
  <c r="S13" i="7"/>
  <c r="S13" i="10" s="1"/>
  <c r="S13" i="12" s="1"/>
  <c r="S13" i="5"/>
  <c r="R11" i="22"/>
  <c r="R11" i="7"/>
  <c r="R11" i="10" s="1"/>
  <c r="R11" i="12" s="1"/>
  <c r="R11" i="5"/>
  <c r="R9" i="22"/>
  <c r="R9" i="7"/>
  <c r="R9" i="10" s="1"/>
  <c r="R9" i="12" s="1"/>
  <c r="R9" i="5"/>
  <c r="Y166" i="22"/>
  <c r="Y166" i="7"/>
  <c r="Y166" i="10" s="1"/>
  <c r="Y166" i="12" s="1"/>
  <c r="Y166" i="5"/>
  <c r="U166" i="24" s="1"/>
  <c r="Y16" i="22"/>
  <c r="Y16" i="7"/>
  <c r="Y16" i="10" s="1"/>
  <c r="Y16" i="12" s="1"/>
  <c r="Y16" i="5"/>
  <c r="U16" i="24" s="1"/>
  <c r="U12" i="22"/>
  <c r="U12" i="7"/>
  <c r="U12" i="10" s="1"/>
  <c r="U12" i="12" s="1"/>
  <c r="U12" i="5"/>
  <c r="Y9" i="22"/>
  <c r="Y9" i="7"/>
  <c r="Y9" i="10" s="1"/>
  <c r="Y9" i="12" s="1"/>
  <c r="Y9" i="5"/>
  <c r="U9" i="24" s="1"/>
  <c r="T130" i="22"/>
  <c r="T130" i="7"/>
  <c r="T130" i="10" s="1"/>
  <c r="T130" i="12" s="1"/>
  <c r="T130" i="5"/>
  <c r="T100" i="22"/>
  <c r="T100" i="7"/>
  <c r="T100" i="10" s="1"/>
  <c r="T100" i="12" s="1"/>
  <c r="T100" i="5"/>
  <c r="T14" i="22"/>
  <c r="T14" i="7"/>
  <c r="T14" i="10" s="1"/>
  <c r="T14" i="12" s="1"/>
  <c r="T14" i="5"/>
  <c r="S174" i="22"/>
  <c r="S174" i="7"/>
  <c r="S174" i="10" s="1"/>
  <c r="S174" i="12" s="1"/>
  <c r="S174" i="5"/>
  <c r="S100" i="22"/>
  <c r="S100" i="7"/>
  <c r="S100" i="10" s="1"/>
  <c r="S100" i="12" s="1"/>
  <c r="S100" i="5"/>
  <c r="V166" i="22"/>
  <c r="V166" i="7"/>
  <c r="V166" i="10" s="1"/>
  <c r="V166" i="12" s="1"/>
  <c r="V166" i="5"/>
  <c r="V16" i="22"/>
  <c r="V16" i="7"/>
  <c r="V16" i="10" s="1"/>
  <c r="V16" i="12" s="1"/>
  <c r="V16" i="5"/>
  <c r="V130" i="22"/>
  <c r="V130" i="7"/>
  <c r="V130" i="10" s="1"/>
  <c r="V130" i="12" s="1"/>
  <c r="V130" i="5"/>
  <c r="V100" i="22"/>
  <c r="V100" i="7"/>
  <c r="V100" i="10" s="1"/>
  <c r="V100" i="12" s="1"/>
  <c r="V100" i="5"/>
  <c r="V14" i="22"/>
  <c r="V14" i="7"/>
  <c r="V14" i="10" s="1"/>
  <c r="V14" i="12" s="1"/>
  <c r="V14" i="5"/>
  <c r="V11" i="22"/>
  <c r="V11" i="7"/>
  <c r="V11" i="10" s="1"/>
  <c r="V11" i="12" s="1"/>
  <c r="V11" i="5"/>
  <c r="X20" i="22"/>
  <c r="X20" i="7"/>
  <c r="X20" i="10" s="1"/>
  <c r="X20" i="12" s="1"/>
  <c r="X20" i="5"/>
  <c r="S10" i="22"/>
  <c r="S10" i="7"/>
  <c r="S10" i="10" s="1"/>
  <c r="S10" i="12" s="1"/>
  <c r="S10" i="5"/>
  <c r="W20" i="22"/>
  <c r="W20" i="7"/>
  <c r="W20" i="10" s="1"/>
  <c r="W20" i="12" s="1"/>
  <c r="W20" i="5"/>
  <c r="U166" i="22"/>
  <c r="U166" i="7"/>
  <c r="U166" i="10" s="1"/>
  <c r="U166" i="12" s="1"/>
  <c r="U166" i="5"/>
  <c r="U150" i="22"/>
  <c r="U150" i="7"/>
  <c r="U150" i="10" s="1"/>
  <c r="U150" i="12" s="1"/>
  <c r="U150" i="5"/>
  <c r="U125" i="22"/>
  <c r="U125" i="7"/>
  <c r="U125" i="10" s="1"/>
  <c r="U125" i="12" s="1"/>
  <c r="U97" i="22"/>
  <c r="U97" i="7"/>
  <c r="U97" i="10" s="1"/>
  <c r="U97" i="12" s="1"/>
  <c r="U97" i="5"/>
  <c r="U53" i="22"/>
  <c r="U53" i="7"/>
  <c r="U53" i="10" s="1"/>
  <c r="U53" i="12" s="1"/>
  <c r="U53" i="5"/>
  <c r="X130" i="22"/>
  <c r="X130" i="7"/>
  <c r="X130" i="10" s="1"/>
  <c r="X130" i="12" s="1"/>
  <c r="X130" i="5"/>
  <c r="X100" i="22"/>
  <c r="X100" i="7"/>
  <c r="X100" i="10" s="1"/>
  <c r="X100" i="12" s="1"/>
  <c r="X100" i="5"/>
  <c r="X14" i="5"/>
  <c r="X34" i="22"/>
  <c r="X34" i="7"/>
  <c r="X34" i="10" s="1"/>
  <c r="X34" i="12" s="1"/>
  <c r="X34" i="5"/>
  <c r="W174" i="7"/>
  <c r="W174" i="10" s="1"/>
  <c r="W174" i="12" s="1"/>
  <c r="W159" i="22"/>
  <c r="W159" i="7"/>
  <c r="W159" i="10" s="1"/>
  <c r="W159" i="12" s="1"/>
  <c r="W159" i="5"/>
  <c r="O125" i="22"/>
  <c r="O125" i="7"/>
  <c r="O125" i="10" s="1"/>
  <c r="O125" i="12" s="1"/>
  <c r="W9" i="22"/>
  <c r="W9" i="7"/>
  <c r="W9" i="10" s="1"/>
  <c r="W9" i="12" s="1"/>
  <c r="W9" i="5"/>
  <c r="R150" i="22"/>
  <c r="R150" i="7"/>
  <c r="R150" i="10" s="1"/>
  <c r="R150" i="12" s="1"/>
  <c r="R150" i="5"/>
  <c r="R97" i="22"/>
  <c r="R97" i="7"/>
  <c r="R97" i="10" s="1"/>
  <c r="R97" i="12" s="1"/>
  <c r="R97" i="5"/>
  <c r="F189" i="5"/>
  <c r="Q219" i="12"/>
  <c r="Q200" i="12"/>
  <c r="O190" i="7"/>
  <c r="O190" i="22"/>
  <c r="K195" i="22"/>
  <c r="K195" i="7"/>
  <c r="N211" i="12"/>
  <c r="V275" i="12"/>
  <c r="W188" i="7"/>
  <c r="W188" i="22"/>
  <c r="Y200" i="12"/>
  <c r="D191" i="11"/>
  <c r="M220" i="12"/>
  <c r="E210" i="12"/>
  <c r="E189" i="12" s="1"/>
  <c r="E189" i="10"/>
  <c r="M192" i="22"/>
  <c r="M192" i="7"/>
  <c r="H189" i="7"/>
  <c r="H189" i="22"/>
  <c r="P248" i="12"/>
  <c r="H246" i="13"/>
  <c r="H192" i="13" s="1"/>
  <c r="H195" i="12"/>
  <c r="W190" i="7"/>
  <c r="W190" i="22"/>
  <c r="W222" i="12"/>
  <c r="O219" i="12"/>
  <c r="G252" i="11"/>
  <c r="G252" i="13" s="1"/>
  <c r="K193" i="11"/>
  <c r="R211" i="12"/>
  <c r="J189" i="7"/>
  <c r="J189" i="22"/>
  <c r="G195" i="11"/>
  <c r="I195" i="6"/>
  <c r="I195" i="23" s="1"/>
  <c r="I271" i="23"/>
  <c r="D188" i="10"/>
  <c r="D199" i="12"/>
  <c r="D188" i="12" s="1"/>
  <c r="S188" i="7"/>
  <c r="S188" i="22"/>
  <c r="R260" i="12"/>
  <c r="J188" i="8"/>
  <c r="J188" i="19"/>
  <c r="J188" i="20"/>
  <c r="I217" i="11"/>
  <c r="I217" i="13" s="1"/>
  <c r="H188" i="8"/>
  <c r="H188" i="20"/>
  <c r="E210" i="11"/>
  <c r="K125" i="22"/>
  <c r="K125" i="7"/>
  <c r="K125" i="10" s="1"/>
  <c r="K125" i="12" s="1"/>
  <c r="K125" i="6"/>
  <c r="K125" i="23" s="1"/>
  <c r="I125" i="19"/>
  <c r="I125" i="20"/>
  <c r="I125" i="8"/>
  <c r="D26" i="14"/>
  <c r="X6" i="12"/>
  <c r="D25" i="14"/>
  <c r="W6" i="12"/>
  <c r="U248" i="12"/>
  <c r="E283" i="22"/>
  <c r="I194" i="11"/>
  <c r="K162" i="11"/>
  <c r="K162" i="13" s="1"/>
  <c r="O189" i="5"/>
  <c r="N189" i="24" s="1"/>
  <c r="Q222" i="12"/>
  <c r="Q248" i="12"/>
  <c r="D210" i="12"/>
  <c r="D189" i="10"/>
  <c r="L192" i="22"/>
  <c r="L192" i="7"/>
  <c r="J91" i="11"/>
  <c r="J91" i="13" s="1"/>
  <c r="K195" i="10"/>
  <c r="K191" i="11"/>
  <c r="W260" i="12"/>
  <c r="F195" i="6"/>
  <c r="F195" i="23" s="1"/>
  <c r="F271" i="23"/>
  <c r="Y222" i="12"/>
  <c r="T219" i="12"/>
  <c r="T210" i="12"/>
  <c r="T189" i="10"/>
  <c r="M190" i="7"/>
  <c r="M190" i="22"/>
  <c r="D24" i="11"/>
  <c r="D24" i="13" s="1"/>
  <c r="D162" i="11"/>
  <c r="D162" i="13" s="1"/>
  <c r="E91" i="11"/>
  <c r="E91" i="13" s="1"/>
  <c r="D69" i="11"/>
  <c r="D69" i="13" s="1"/>
  <c r="F24" i="11"/>
  <c r="F24" i="13" s="1"/>
  <c r="E195" i="6"/>
  <c r="E271" i="23"/>
  <c r="M226" i="12"/>
  <c r="U275" i="12"/>
  <c r="U195" i="7"/>
  <c r="I252" i="11"/>
  <c r="I252" i="13" s="1"/>
  <c r="F91" i="11"/>
  <c r="F91" i="13" s="1"/>
  <c r="G246" i="13"/>
  <c r="G192" i="13" s="1"/>
  <c r="G193" i="11"/>
  <c r="R275" i="12"/>
  <c r="R199" i="12"/>
  <c r="D220" i="11"/>
  <c r="D220" i="13" s="1"/>
  <c r="J260" i="11"/>
  <c r="J260" i="13" s="1"/>
  <c r="J194" i="13" s="1"/>
  <c r="H216" i="11"/>
  <c r="H216" i="13" s="1"/>
  <c r="E188" i="8"/>
  <c r="E188" i="20"/>
  <c r="E214" i="11"/>
  <c r="E214" i="13" s="1"/>
  <c r="G194" i="20"/>
  <c r="G194" i="8"/>
  <c r="J109" i="11"/>
  <c r="J109" i="13" s="1"/>
  <c r="D158" i="11"/>
  <c r="D158" i="13" s="1"/>
  <c r="J158" i="11"/>
  <c r="J158" i="13" s="1"/>
  <c r="I139" i="11"/>
  <c r="I139" i="13" s="1"/>
  <c r="H158" i="11"/>
  <c r="H158" i="13" s="1"/>
  <c r="I97" i="11"/>
  <c r="I97" i="13" s="1"/>
  <c r="H13" i="11"/>
  <c r="H13" i="13" s="1"/>
  <c r="F174" i="11"/>
  <c r="F174" i="13" s="1"/>
  <c r="E100" i="11"/>
  <c r="E100" i="13" s="1"/>
  <c r="E174" i="11"/>
  <c r="E174" i="13" s="1"/>
  <c r="E97" i="11"/>
  <c r="E97" i="13" s="1"/>
  <c r="J174" i="11"/>
  <c r="J174" i="13" s="1"/>
  <c r="G10" i="11"/>
  <c r="G10" i="13" s="1"/>
  <c r="H130" i="11"/>
  <c r="H130" i="13" s="1"/>
  <c r="G9" i="11"/>
  <c r="G9" i="13" s="1"/>
  <c r="U190" i="10"/>
  <c r="E227" i="11"/>
  <c r="E227" i="13" s="1"/>
  <c r="D113" i="11"/>
  <c r="D113" i="13" s="1"/>
  <c r="Y224" i="12"/>
  <c r="Y190" i="12" s="1"/>
  <c r="Y190" i="10"/>
  <c r="J113" i="11"/>
  <c r="J113" i="13" s="1"/>
  <c r="S219" i="12"/>
  <c r="S275" i="12"/>
  <c r="V192" i="7"/>
  <c r="V192" i="22"/>
  <c r="N200" i="12"/>
  <c r="N195" i="7"/>
  <c r="N195" i="22"/>
  <c r="O271" i="12"/>
  <c r="F188" i="10"/>
  <c r="F199" i="12"/>
  <c r="F188" i="12" s="1"/>
  <c r="F199" i="13"/>
  <c r="T211" i="12"/>
  <c r="M248" i="12"/>
  <c r="X221" i="12"/>
  <c r="P220" i="12"/>
  <c r="P211" i="12"/>
  <c r="O189" i="7"/>
  <c r="O189" i="22"/>
  <c r="W248" i="12"/>
  <c r="G195" i="13"/>
  <c r="G194" i="10"/>
  <c r="J252" i="11"/>
  <c r="J252" i="13" s="1"/>
  <c r="G19" i="11"/>
  <c r="G19" i="13" s="1"/>
  <c r="K125" i="5"/>
  <c r="K195" i="6"/>
  <c r="K195" i="23" s="1"/>
  <c r="K271" i="23"/>
  <c r="D218" i="11"/>
  <c r="D218" i="13" s="1"/>
  <c r="K222" i="11"/>
  <c r="K222" i="13" s="1"/>
  <c r="F216" i="11"/>
  <c r="F216" i="13" s="1"/>
  <c r="I195" i="8"/>
  <c r="I195" i="20"/>
  <c r="I195" i="19"/>
  <c r="E204" i="11"/>
  <c r="E204" i="13" s="1"/>
  <c r="I213" i="11"/>
  <c r="I213" i="13" s="1"/>
  <c r="D210" i="11"/>
  <c r="D210" i="13" s="1"/>
  <c r="F220" i="11"/>
  <c r="F220" i="13" s="1"/>
  <c r="K203" i="11"/>
  <c r="K203" i="13" s="1"/>
  <c r="F87" i="11"/>
  <c r="F87" i="13" s="1"/>
  <c r="D114" i="11"/>
  <c r="D114" i="13" s="1"/>
  <c r="H156" i="11"/>
  <c r="H156" i="13" s="1"/>
  <c r="K87" i="11"/>
  <c r="K87" i="13" s="1"/>
  <c r="G124" i="11"/>
  <c r="G124" i="13" s="1"/>
  <c r="G114" i="11"/>
  <c r="G114" i="13" s="1"/>
  <c r="I14" i="11"/>
  <c r="I14" i="13" s="1"/>
  <c r="D34" i="11"/>
  <c r="D34" i="13" s="1"/>
  <c r="D150" i="11"/>
  <c r="D150" i="13" s="1"/>
  <c r="I166" i="11"/>
  <c r="I166" i="13" s="1"/>
  <c r="U227" i="12"/>
  <c r="Q190" i="7"/>
  <c r="Q190" i="22"/>
  <c r="M275" i="12"/>
  <c r="E191" i="13"/>
  <c r="D252" i="11"/>
  <c r="D252" i="13" s="1"/>
  <c r="R190" i="22"/>
  <c r="Q246" i="12"/>
  <c r="Q192" i="12" s="1"/>
  <c r="Q192" i="10"/>
  <c r="F227" i="11"/>
  <c r="F227" i="13" s="1"/>
  <c r="D29" i="11"/>
  <c r="D29" i="13" s="1"/>
  <c r="F224" i="13"/>
  <c r="F190" i="13" s="1"/>
  <c r="F210" i="23"/>
  <c r="F189" i="6"/>
  <c r="F189" i="23" s="1"/>
  <c r="X199" i="12"/>
  <c r="P199" i="12"/>
  <c r="G188" i="10"/>
  <c r="G199" i="12"/>
  <c r="G188" i="12" s="1"/>
  <c r="G199" i="13"/>
  <c r="F194" i="6"/>
  <c r="F194" i="23" s="1"/>
  <c r="F260" i="23"/>
  <c r="Y219" i="12"/>
  <c r="D275" i="11"/>
  <c r="D275" i="13" s="1"/>
  <c r="D195" i="13" s="1"/>
  <c r="E19" i="11"/>
  <c r="E19" i="13" s="1"/>
  <c r="T190" i="10"/>
  <c r="T224" i="12"/>
  <c r="T190" i="12" s="1"/>
  <c r="D256" i="13"/>
  <c r="D193" i="13" s="1"/>
  <c r="H29" i="11"/>
  <c r="H29" i="13" s="1"/>
  <c r="M227" i="12"/>
  <c r="M221" i="12"/>
  <c r="X189" i="10"/>
  <c r="P189" i="10"/>
  <c r="P210" i="12"/>
  <c r="P192" i="22"/>
  <c r="P192" i="7"/>
  <c r="H194" i="12"/>
  <c r="O227" i="12"/>
  <c r="O226" i="12"/>
  <c r="G210" i="12"/>
  <c r="G189" i="12" s="1"/>
  <c r="G189" i="10"/>
  <c r="G210" i="13"/>
  <c r="J246" i="13"/>
  <c r="J192" i="13" s="1"/>
  <c r="J282" i="22"/>
  <c r="J283" i="22"/>
  <c r="H91" i="11"/>
  <c r="H91" i="13" s="1"/>
  <c r="E29" i="11"/>
  <c r="E29" i="13" s="1"/>
  <c r="U260" i="12"/>
  <c r="D195" i="6"/>
  <c r="D195" i="23" s="1"/>
  <c r="D271" i="23"/>
  <c r="K188" i="7"/>
  <c r="K188" i="22"/>
  <c r="J199" i="23"/>
  <c r="J188" i="6"/>
  <c r="J188" i="23" s="1"/>
  <c r="M188" i="7"/>
  <c r="N190" i="7"/>
  <c r="G213" i="11"/>
  <c r="G213" i="13" s="1"/>
  <c r="K219" i="11"/>
  <c r="K219" i="13" s="1"/>
  <c r="F215" i="11"/>
  <c r="F215" i="13" s="1"/>
  <c r="H213" i="11"/>
  <c r="H213" i="13" s="1"/>
  <c r="H205" i="11"/>
  <c r="H205" i="13" s="1"/>
  <c r="I211" i="11"/>
  <c r="I211" i="13" s="1"/>
  <c r="H260" i="11"/>
  <c r="H260" i="13" s="1"/>
  <c r="H194" i="13" s="1"/>
  <c r="K188" i="20"/>
  <c r="K188" i="8"/>
  <c r="K188" i="19"/>
  <c r="E221" i="11"/>
  <c r="E221" i="13" s="1"/>
  <c r="H220" i="11"/>
  <c r="H220" i="13" s="1"/>
  <c r="J210" i="11"/>
  <c r="D202" i="11"/>
  <c r="D202" i="13" s="1"/>
  <c r="J201" i="11"/>
  <c r="J201" i="13" s="1"/>
  <c r="F222" i="11"/>
  <c r="F222" i="13" s="1"/>
  <c r="K204" i="11"/>
  <c r="K204" i="13" s="1"/>
  <c r="F260" i="11"/>
  <c r="J121" i="11"/>
  <c r="J121" i="13" s="1"/>
  <c r="H118" i="11"/>
  <c r="H118" i="13" s="1"/>
  <c r="K50" i="11"/>
  <c r="K50" i="13" s="1"/>
  <c r="F50" i="11"/>
  <c r="F50" i="13" s="1"/>
  <c r="J124" i="11"/>
  <c r="J124" i="13" s="1"/>
  <c r="K141" i="11"/>
  <c r="K141" i="13" s="1"/>
  <c r="I114" i="11"/>
  <c r="I114" i="13" s="1"/>
  <c r="J123" i="11"/>
  <c r="J123" i="13" s="1"/>
  <c r="F52" i="11"/>
  <c r="F52" i="13" s="1"/>
  <c r="J119" i="11"/>
  <c r="J119" i="13" s="1"/>
  <c r="H12" i="11"/>
  <c r="H12" i="13" s="1"/>
  <c r="H16" i="11"/>
  <c r="H16" i="13" s="1"/>
  <c r="F34" i="11"/>
  <c r="F34" i="13" s="1"/>
  <c r="K159" i="11"/>
  <c r="K159" i="13" s="1"/>
  <c r="E13" i="11"/>
  <c r="E13" i="13" s="1"/>
  <c r="G15" i="11"/>
  <c r="G15" i="13" s="1"/>
  <c r="J97" i="11"/>
  <c r="J97" i="13" s="1"/>
  <c r="H125" i="22"/>
  <c r="H125" i="7"/>
  <c r="H125" i="10" s="1"/>
  <c r="H125" i="12" s="1"/>
  <c r="H125" i="6"/>
  <c r="H125" i="23" s="1"/>
  <c r="K174" i="11"/>
  <c r="K174" i="13" s="1"/>
  <c r="H14" i="11"/>
  <c r="H14" i="13" s="1"/>
  <c r="L16" i="22"/>
  <c r="L16" i="7"/>
  <c r="L16" i="10" s="1"/>
  <c r="L16" i="12" s="1"/>
  <c r="L16" i="5"/>
  <c r="L14" i="22"/>
  <c r="L14" i="7"/>
  <c r="L14" i="10" s="1"/>
  <c r="L14" i="12" s="1"/>
  <c r="L14" i="5"/>
  <c r="N150" i="22"/>
  <c r="N150" i="7"/>
  <c r="N150" i="10" s="1"/>
  <c r="N150" i="12" s="1"/>
  <c r="N150" i="5"/>
  <c r="N97" i="22"/>
  <c r="N97" i="7"/>
  <c r="N97" i="10" s="1"/>
  <c r="N97" i="12" s="1"/>
  <c r="N97" i="5"/>
  <c r="N13" i="22"/>
  <c r="N13" i="7"/>
  <c r="N13" i="10" s="1"/>
  <c r="N13" i="12" s="1"/>
  <c r="N13" i="5"/>
  <c r="M174" i="22"/>
  <c r="M174" i="7"/>
  <c r="M174" i="10" s="1"/>
  <c r="M174" i="12" s="1"/>
  <c r="M174" i="5"/>
  <c r="M97" i="22"/>
  <c r="M97" i="7"/>
  <c r="M97" i="10" s="1"/>
  <c r="M97" i="12" s="1"/>
  <c r="M97" i="5"/>
  <c r="Q15" i="22"/>
  <c r="Q15" i="7"/>
  <c r="Q15" i="10" s="1"/>
  <c r="Q15" i="12" s="1"/>
  <c r="Q15" i="5"/>
  <c r="O166" i="22"/>
  <c r="O166" i="7"/>
  <c r="O166" i="10" s="1"/>
  <c r="O166" i="12" s="1"/>
  <c r="O166" i="5"/>
  <c r="N166" i="24" s="1"/>
  <c r="P13" i="22"/>
  <c r="P13" i="7"/>
  <c r="P13" i="10" s="1"/>
  <c r="P13" i="12" s="1"/>
  <c r="P13" i="5"/>
  <c r="Q34" i="22"/>
  <c r="Q34" i="7"/>
  <c r="Q34" i="10" s="1"/>
  <c r="Q34" i="12" s="1"/>
  <c r="Q34" i="5"/>
  <c r="P166" i="22"/>
  <c r="P166" i="7"/>
  <c r="P166" i="10" s="1"/>
  <c r="P166" i="12" s="1"/>
  <c r="P166" i="5"/>
  <c r="L13" i="22"/>
  <c r="L13" i="7"/>
  <c r="L13" i="10" s="1"/>
  <c r="L13" i="12" s="1"/>
  <c r="L13" i="5"/>
  <c r="L20" i="22"/>
  <c r="L20" i="7"/>
  <c r="L20" i="10" s="1"/>
  <c r="L20" i="12" s="1"/>
  <c r="L20" i="5"/>
  <c r="O13" i="22"/>
  <c r="O13" i="7"/>
  <c r="O13" i="10" s="1"/>
  <c r="O13" i="12" s="1"/>
  <c r="O13" i="5"/>
  <c r="N13" i="24" s="1"/>
  <c r="N20" i="22"/>
  <c r="N20" i="7"/>
  <c r="N20" i="10" s="1"/>
  <c r="N20" i="12" s="1"/>
  <c r="N20" i="5"/>
  <c r="Q166" i="22"/>
  <c r="Q166" i="7"/>
  <c r="Q166" i="10" s="1"/>
  <c r="Q166" i="12" s="1"/>
  <c r="Q166" i="5"/>
  <c r="L150" i="22"/>
  <c r="L150" i="7"/>
  <c r="L150" i="10" s="1"/>
  <c r="L150" i="12" s="1"/>
  <c r="L150" i="5"/>
  <c r="L97" i="22"/>
  <c r="L97" i="7"/>
  <c r="L97" i="10" s="1"/>
  <c r="L97" i="12" s="1"/>
  <c r="L97" i="5"/>
  <c r="P11" i="22"/>
  <c r="P11" i="7"/>
  <c r="P11" i="10" s="1"/>
  <c r="P11" i="12" s="1"/>
  <c r="P11" i="5"/>
  <c r="P15" i="22"/>
  <c r="P15" i="7"/>
  <c r="P15" i="10" s="1"/>
  <c r="P15" i="12" s="1"/>
  <c r="P15" i="5"/>
  <c r="N174" i="22"/>
  <c r="N174" i="7"/>
  <c r="N174" i="10" s="1"/>
  <c r="N174" i="12" s="1"/>
  <c r="N174" i="5"/>
  <c r="N130" i="22"/>
  <c r="N130" i="7"/>
  <c r="N130" i="10" s="1"/>
  <c r="N130" i="12" s="1"/>
  <c r="N130" i="5"/>
  <c r="Q12" i="22"/>
  <c r="Q12" i="7"/>
  <c r="Q12" i="10" s="1"/>
  <c r="Q12" i="12" s="1"/>
  <c r="Q12" i="5"/>
  <c r="M16" i="22"/>
  <c r="M16" i="7"/>
  <c r="M16" i="10" s="1"/>
  <c r="M16" i="12" s="1"/>
  <c r="M16" i="5"/>
  <c r="Q16" i="22"/>
  <c r="Q16" i="7"/>
  <c r="Q16" i="10" s="1"/>
  <c r="Q16" i="12" s="1"/>
  <c r="Q16" i="5"/>
  <c r="M100" i="22"/>
  <c r="M100" i="7"/>
  <c r="M100" i="10" s="1"/>
  <c r="M100" i="12" s="1"/>
  <c r="M100" i="5"/>
  <c r="P150" i="22"/>
  <c r="P150" i="7"/>
  <c r="P150" i="10" s="1"/>
  <c r="P150" i="12" s="1"/>
  <c r="P150" i="5"/>
  <c r="P12" i="22"/>
  <c r="P12" i="7"/>
  <c r="P12" i="10" s="1"/>
  <c r="P12" i="12" s="1"/>
  <c r="P12" i="5"/>
  <c r="O174" i="22"/>
  <c r="O174" i="7"/>
  <c r="O174" i="10" s="1"/>
  <c r="O174" i="12" s="1"/>
  <c r="O174" i="5"/>
  <c r="N174" i="24" s="1"/>
  <c r="O12" i="22"/>
  <c r="O12" i="7"/>
  <c r="O12" i="10" s="1"/>
  <c r="O12" i="12" s="1"/>
  <c r="O12" i="5"/>
  <c r="N12" i="24" s="1"/>
  <c r="O34" i="22"/>
  <c r="O34" i="7"/>
  <c r="O34" i="10" s="1"/>
  <c r="O34" i="12" s="1"/>
  <c r="O34" i="5"/>
  <c r="N34" i="24" s="1"/>
  <c r="N10" i="22"/>
  <c r="N10" i="7"/>
  <c r="N10" i="10" s="1"/>
  <c r="N10" i="12" s="1"/>
  <c r="N10" i="5"/>
  <c r="L10" i="22"/>
  <c r="L10" i="7"/>
  <c r="L10" i="10" s="1"/>
  <c r="L10" i="12" s="1"/>
  <c r="L10" i="5"/>
  <c r="L9" i="22"/>
  <c r="L9" i="7"/>
  <c r="L9" i="10" s="1"/>
  <c r="L9" i="12" s="1"/>
  <c r="L9" i="5"/>
  <c r="Q20" i="22"/>
  <c r="Q20" i="7"/>
  <c r="Q20" i="10" s="1"/>
  <c r="Q20" i="12" s="1"/>
  <c r="Q20" i="5"/>
  <c r="Q130" i="22"/>
  <c r="Q130" i="7"/>
  <c r="Q130" i="10" s="1"/>
  <c r="Q130" i="12" s="1"/>
  <c r="Q130" i="5"/>
  <c r="Q100" i="22"/>
  <c r="Q100" i="7"/>
  <c r="Q100" i="10" s="1"/>
  <c r="Q100" i="12" s="1"/>
  <c r="Q100" i="5"/>
  <c r="Q14" i="22"/>
  <c r="Q14" i="7"/>
  <c r="Q14" i="10" s="1"/>
  <c r="Q14" i="12" s="1"/>
  <c r="Q14" i="5"/>
  <c r="L166" i="22"/>
  <c r="L166" i="7"/>
  <c r="L166" i="10" s="1"/>
  <c r="L166" i="12" s="1"/>
  <c r="L166" i="5"/>
  <c r="P16" i="22"/>
  <c r="P16" i="7"/>
  <c r="P16" i="10" s="1"/>
  <c r="P16" i="12" s="1"/>
  <c r="P16" i="5"/>
  <c r="L34" i="22"/>
  <c r="L34" i="7"/>
  <c r="L34" i="10" s="1"/>
  <c r="L34" i="12" s="1"/>
  <c r="L34" i="5"/>
  <c r="O16" i="22"/>
  <c r="O16" i="7"/>
  <c r="O16" i="10" s="1"/>
  <c r="O16" i="12" s="1"/>
  <c r="O16" i="5"/>
  <c r="N16" i="24" s="1"/>
  <c r="O8" i="22"/>
  <c r="O8" i="7"/>
  <c r="O8" i="10" s="1"/>
  <c r="O8" i="12" s="1"/>
  <c r="O8" i="5"/>
  <c r="N8" i="24" s="1"/>
  <c r="O11" i="22"/>
  <c r="O11" i="7"/>
  <c r="O11" i="10" s="1"/>
  <c r="O11" i="12" s="1"/>
  <c r="O11" i="5"/>
  <c r="N11" i="24" s="1"/>
  <c r="N53" i="22"/>
  <c r="N53" i="7"/>
  <c r="N53" i="10" s="1"/>
  <c r="N53" i="12" s="1"/>
  <c r="N53" i="5"/>
  <c r="M13" i="22"/>
  <c r="M13" i="7"/>
  <c r="M13" i="10" s="1"/>
  <c r="M13" i="12" s="1"/>
  <c r="M13" i="5"/>
  <c r="M15" i="22"/>
  <c r="M15" i="7"/>
  <c r="M15" i="10" s="1"/>
  <c r="M15" i="12" s="1"/>
  <c r="M15" i="5"/>
  <c r="N12" i="22"/>
  <c r="N12" i="7"/>
  <c r="N12" i="10" s="1"/>
  <c r="N12" i="12" s="1"/>
  <c r="N12" i="5"/>
  <c r="M8" i="22"/>
  <c r="M8" i="7"/>
  <c r="M8" i="10" s="1"/>
  <c r="M8" i="12" s="1"/>
  <c r="M8" i="5"/>
  <c r="M10" i="22"/>
  <c r="M10" i="7"/>
  <c r="M10" i="10" s="1"/>
  <c r="M10" i="12" s="1"/>
  <c r="M10" i="5"/>
  <c r="Q10" i="22"/>
  <c r="Q10" i="7"/>
  <c r="Q10" i="10" s="1"/>
  <c r="Q10" i="12" s="1"/>
  <c r="Q10" i="5"/>
  <c r="P174" i="22"/>
  <c r="P174" i="7"/>
  <c r="P174" i="10" s="1"/>
  <c r="P174" i="12" s="1"/>
  <c r="P174" i="5"/>
  <c r="P159" i="22"/>
  <c r="P159" i="7"/>
  <c r="P159" i="10" s="1"/>
  <c r="P159" i="12" s="1"/>
  <c r="P159" i="5"/>
  <c r="P53" i="22"/>
  <c r="P53" i="7"/>
  <c r="P53" i="10" s="1"/>
  <c r="P53" i="12" s="1"/>
  <c r="P53" i="5"/>
  <c r="L12" i="22"/>
  <c r="L12" i="7"/>
  <c r="L12" i="10" s="1"/>
  <c r="L12" i="12" s="1"/>
  <c r="L12" i="5"/>
  <c r="O150" i="22"/>
  <c r="O150" i="7"/>
  <c r="O150" i="10" s="1"/>
  <c r="O150" i="12" s="1"/>
  <c r="O150" i="5"/>
  <c r="N150" i="24" s="1"/>
  <c r="O97" i="22"/>
  <c r="O97" i="7"/>
  <c r="O97" i="10" s="1"/>
  <c r="O97" i="12" s="1"/>
  <c r="O97" i="5"/>
  <c r="N97" i="24" s="1"/>
  <c r="O53" i="22"/>
  <c r="O53" i="7"/>
  <c r="O53" i="10" s="1"/>
  <c r="O53" i="12" s="1"/>
  <c r="O53" i="5"/>
  <c r="N53" i="24" s="1"/>
  <c r="N11" i="22"/>
  <c r="N11" i="7"/>
  <c r="N11" i="10" s="1"/>
  <c r="N11" i="12" s="1"/>
  <c r="N11" i="5"/>
  <c r="U221" i="12"/>
  <c r="U211" i="12"/>
  <c r="X224" i="12"/>
  <c r="X190" i="12" s="1"/>
  <c r="X190" i="10"/>
  <c r="F282" i="3"/>
  <c r="F282" i="20" s="1"/>
  <c r="F283" i="20"/>
  <c r="Q226" i="12"/>
  <c r="Y275" i="12"/>
  <c r="D189" i="12"/>
  <c r="O190" i="10"/>
  <c r="O224" i="12"/>
  <c r="O190" i="12" s="1"/>
  <c r="N219" i="12"/>
  <c r="N192" i="10"/>
  <c r="N246" i="12"/>
  <c r="N192" i="12" s="1"/>
  <c r="N194" i="7"/>
  <c r="N194" i="22"/>
  <c r="U125" i="5"/>
  <c r="X260" i="12"/>
  <c r="O260" i="12"/>
  <c r="Q275" i="12"/>
  <c r="P224" i="12"/>
  <c r="P190" i="12" s="1"/>
  <c r="P190" i="10"/>
  <c r="T221" i="12"/>
  <c r="Y199" i="12"/>
  <c r="D188" i="5"/>
  <c r="E210" i="23"/>
  <c r="E189" i="6"/>
  <c r="M246" i="12"/>
  <c r="M192" i="12" s="1"/>
  <c r="M192" i="10"/>
  <c r="U200" i="12"/>
  <c r="H210" i="23"/>
  <c r="H189" i="6"/>
  <c r="H189" i="23" s="1"/>
  <c r="W224" i="12"/>
  <c r="W190" i="12" s="1"/>
  <c r="W190" i="10"/>
  <c r="W211" i="12"/>
  <c r="E69" i="11"/>
  <c r="E69" i="13" s="1"/>
  <c r="R227" i="12"/>
  <c r="R226" i="12"/>
  <c r="R222" i="12"/>
  <c r="J210" i="23"/>
  <c r="J189" i="6"/>
  <c r="J189" i="23" s="1"/>
  <c r="J194" i="7"/>
  <c r="J194" i="22"/>
  <c r="J193" i="11"/>
  <c r="S199" i="12"/>
  <c r="H210" i="11"/>
  <c r="E206" i="11"/>
  <c r="E206" i="13" s="1"/>
  <c r="J214" i="11"/>
  <c r="J214" i="13" s="1"/>
  <c r="F221" i="11"/>
  <c r="F221" i="13" s="1"/>
  <c r="E189" i="8"/>
  <c r="E189" i="20"/>
  <c r="R6" i="12"/>
  <c r="E20" i="14" s="1"/>
  <c r="D20" i="14"/>
  <c r="K9" i="11"/>
  <c r="K9" i="13" s="1"/>
  <c r="U226" i="12"/>
  <c r="M195" i="7"/>
  <c r="M195" i="22"/>
  <c r="Q195" i="7"/>
  <c r="Q195" i="22"/>
  <c r="D210" i="23"/>
  <c r="D189" i="6"/>
  <c r="D189" i="23" s="1"/>
  <c r="S221" i="12"/>
  <c r="S252" i="12"/>
  <c r="S195" i="7"/>
  <c r="S195" i="22"/>
  <c r="K191" i="13"/>
  <c r="V190" i="10"/>
  <c r="V224" i="12"/>
  <c r="V190" i="12" s="1"/>
  <c r="V211" i="12"/>
  <c r="N248" i="12"/>
  <c r="V188" i="7"/>
  <c r="V188" i="22"/>
  <c r="D248" i="11"/>
  <c r="D248" i="13" s="1"/>
  <c r="D188" i="7"/>
  <c r="E267" i="13"/>
  <c r="X192" i="7"/>
  <c r="X192" i="22"/>
  <c r="W192" i="22"/>
  <c r="W192" i="7"/>
  <c r="R221" i="12"/>
  <c r="R192" i="22"/>
  <c r="R192" i="7"/>
  <c r="I194" i="6"/>
  <c r="I194" i="23" s="1"/>
  <c r="I260" i="23"/>
  <c r="I216" i="11"/>
  <c r="I216" i="13" s="1"/>
  <c r="D217" i="11"/>
  <c r="D217" i="13" s="1"/>
  <c r="G222" i="11"/>
  <c r="G222" i="13" s="1"/>
  <c r="F205" i="11"/>
  <c r="F205" i="13" s="1"/>
  <c r="I158" i="11"/>
  <c r="I158" i="13" s="1"/>
  <c r="K115" i="11"/>
  <c r="K115" i="13" s="1"/>
  <c r="E65" i="11"/>
  <c r="E65" i="13" s="1"/>
  <c r="K121" i="11"/>
  <c r="K121" i="13" s="1"/>
  <c r="H120" i="11"/>
  <c r="H120" i="13" s="1"/>
  <c r="N6" i="12"/>
  <c r="J12" i="11"/>
  <c r="J12" i="13" s="1"/>
  <c r="D20" i="11"/>
  <c r="D20" i="13" s="1"/>
  <c r="J295" i="19"/>
  <c r="J295" i="20"/>
  <c r="K166" i="11"/>
  <c r="K166" i="13" s="1"/>
  <c r="U192" i="7"/>
  <c r="U192" i="22"/>
  <c r="G91" i="11"/>
  <c r="G91" i="13" s="1"/>
  <c r="U190" i="7"/>
  <c r="U190" i="22"/>
  <c r="E193" i="13"/>
  <c r="Y190" i="7"/>
  <c r="Y190" i="22"/>
  <c r="I210" i="23"/>
  <c r="I189" i="6"/>
  <c r="I189" i="23" s="1"/>
  <c r="L189" i="7"/>
  <c r="L189" i="22"/>
  <c r="D282" i="22"/>
  <c r="D283" i="22"/>
  <c r="E195" i="8"/>
  <c r="E195" i="20"/>
  <c r="S192" i="7"/>
  <c r="S192" i="22"/>
  <c r="V221" i="12"/>
  <c r="N221" i="12"/>
  <c r="V192" i="10"/>
  <c r="V246" i="12"/>
  <c r="V192" i="12" s="1"/>
  <c r="N275" i="12"/>
  <c r="F282" i="22"/>
  <c r="F283" i="22"/>
  <c r="E275" i="11"/>
  <c r="E275" i="13" s="1"/>
  <c r="D91" i="11"/>
  <c r="D91" i="13" s="1"/>
  <c r="X271" i="12"/>
  <c r="P260" i="12"/>
  <c r="F199" i="23"/>
  <c r="F188" i="6"/>
  <c r="F188" i="23" s="1"/>
  <c r="I195" i="10"/>
  <c r="T222" i="12"/>
  <c r="F113" i="11"/>
  <c r="F113" i="13" s="1"/>
  <c r="H252" i="11"/>
  <c r="H252" i="13" s="1"/>
  <c r="J110" i="11"/>
  <c r="J110" i="13" s="1"/>
  <c r="F29" i="11"/>
  <c r="F29" i="13" s="1"/>
  <c r="H282" i="3"/>
  <c r="H282" i="20" s="1"/>
  <c r="H283" i="20"/>
  <c r="E188" i="6"/>
  <c r="E199" i="23"/>
  <c r="M189" i="10"/>
  <c r="M210" i="12"/>
  <c r="P227" i="12"/>
  <c r="X211" i="12"/>
  <c r="P252" i="12"/>
  <c r="X200" i="12"/>
  <c r="W210" i="12"/>
  <c r="O210" i="12"/>
  <c r="O189" i="10"/>
  <c r="O211" i="12"/>
  <c r="G195" i="10"/>
  <c r="K248" i="11"/>
  <c r="K248" i="13" s="1"/>
  <c r="I283" i="19"/>
  <c r="I282" i="3"/>
  <c r="I283" i="20"/>
  <c r="R189" i="10"/>
  <c r="R210" i="12"/>
  <c r="R248" i="12"/>
  <c r="G227" i="11"/>
  <c r="G227" i="13" s="1"/>
  <c r="I275" i="11"/>
  <c r="I275" i="13" s="1"/>
  <c r="U199" i="12"/>
  <c r="I199" i="12"/>
  <c r="I188" i="12" s="1"/>
  <c r="I188" i="10"/>
  <c r="J195" i="6"/>
  <c r="J195" i="23" s="1"/>
  <c r="J271" i="23"/>
  <c r="G189" i="8"/>
  <c r="G189" i="20"/>
  <c r="H215" i="11"/>
  <c r="H215" i="13" s="1"/>
  <c r="I212" i="11"/>
  <c r="I212" i="13" s="1"/>
  <c r="G205" i="11"/>
  <c r="G205" i="13" s="1"/>
  <c r="E218" i="11"/>
  <c r="E218" i="13" s="1"/>
  <c r="D189" i="20"/>
  <c r="D189" i="8"/>
  <c r="K216" i="11"/>
  <c r="K216" i="13" s="1"/>
  <c r="D201" i="11"/>
  <c r="D201" i="13" s="1"/>
  <c r="F201" i="11"/>
  <c r="F201" i="13" s="1"/>
  <c r="E212" i="11"/>
  <c r="E212" i="13" s="1"/>
  <c r="D199" i="11"/>
  <c r="D188" i="11" s="1"/>
  <c r="G188" i="8"/>
  <c r="G188" i="20"/>
  <c r="D65" i="11"/>
  <c r="D65" i="13" s="1"/>
  <c r="J65" i="11"/>
  <c r="J65" i="13" s="1"/>
  <c r="E138" i="11"/>
  <c r="E138" i="13" s="1"/>
  <c r="H138" i="11"/>
  <c r="H138" i="13" s="1"/>
  <c r="K157" i="11"/>
  <c r="K157" i="13" s="1"/>
  <c r="G13" i="11"/>
  <c r="G13" i="13" s="1"/>
  <c r="J125" i="22"/>
  <c r="J125" i="7"/>
  <c r="J125" i="10" s="1"/>
  <c r="J125" i="12" s="1"/>
  <c r="J125" i="6"/>
  <c r="J125" i="23" s="1"/>
  <c r="H15" i="11"/>
  <c r="H15" i="13" s="1"/>
  <c r="K8" i="11"/>
  <c r="K8" i="13" s="1"/>
  <c r="U210" i="12"/>
  <c r="U189" i="10"/>
  <c r="D169" i="11"/>
  <c r="D169" i="13" s="1"/>
  <c r="L190" i="10"/>
  <c r="L224" i="12"/>
  <c r="L190" i="12" s="1"/>
  <c r="R190" i="10"/>
  <c r="R224" i="12"/>
  <c r="R190" i="12" s="1"/>
  <c r="X190" i="7"/>
  <c r="Q211" i="12"/>
  <c r="Q252" i="12"/>
  <c r="Q192" i="22"/>
  <c r="Q192" i="7"/>
  <c r="I256" i="13"/>
  <c r="I193" i="13" s="1"/>
  <c r="S220" i="12"/>
  <c r="K189" i="7"/>
  <c r="K189" i="22"/>
  <c r="K194" i="10"/>
  <c r="E24" i="11"/>
  <c r="E24" i="13" s="1"/>
  <c r="V210" i="12"/>
  <c r="V189" i="10"/>
  <c r="N252" i="12"/>
  <c r="G188" i="7"/>
  <c r="G188" i="22"/>
  <c r="Y246" i="12"/>
  <c r="Y192" i="12" s="1"/>
  <c r="Y192" i="10"/>
  <c r="E26" i="11"/>
  <c r="E26" i="13" s="1"/>
  <c r="E194" i="6"/>
  <c r="E260" i="23"/>
  <c r="L194" i="7"/>
  <c r="M211" i="12"/>
  <c r="P246" i="12"/>
  <c r="P192" i="12" s="1"/>
  <c r="P192" i="10"/>
  <c r="G210" i="23"/>
  <c r="G189" i="6"/>
  <c r="G189" i="23" s="1"/>
  <c r="O192" i="10"/>
  <c r="O246" i="12"/>
  <c r="O192" i="12" s="1"/>
  <c r="H69" i="11"/>
  <c r="H69" i="13" s="1"/>
  <c r="T199" i="12"/>
  <c r="K188" i="6"/>
  <c r="K188" i="23" s="1"/>
  <c r="K199" i="23"/>
  <c r="X188" i="7"/>
  <c r="I222" i="11"/>
  <c r="I222" i="13" s="1"/>
  <c r="G209" i="11"/>
  <c r="G209" i="13" s="1"/>
  <c r="J195" i="8"/>
  <c r="J195" i="20"/>
  <c r="J195" i="19"/>
  <c r="I199" i="11"/>
  <c r="I188" i="11" s="1"/>
  <c r="E201" i="11"/>
  <c r="E201" i="13" s="1"/>
  <c r="I215" i="11"/>
  <c r="I215" i="13" s="1"/>
  <c r="D209" i="11"/>
  <c r="D209" i="13" s="1"/>
  <c r="D216" i="11"/>
  <c r="D216" i="13" s="1"/>
  <c r="K213" i="11"/>
  <c r="K213" i="13" s="1"/>
  <c r="G220" i="11"/>
  <c r="G220" i="13" s="1"/>
  <c r="J215" i="11"/>
  <c r="J215" i="13" s="1"/>
  <c r="F200" i="11"/>
  <c r="F200" i="13" s="1"/>
  <c r="E211" i="11"/>
  <c r="E211" i="13" s="1"/>
  <c r="D194" i="8"/>
  <c r="D194" i="20"/>
  <c r="K158" i="11"/>
  <c r="K158" i="13" s="1"/>
  <c r="E122" i="11"/>
  <c r="E122" i="13" s="1"/>
  <c r="K60" i="11"/>
  <c r="K60" i="13" s="1"/>
  <c r="D119" i="11"/>
  <c r="D119" i="13" s="1"/>
  <c r="K114" i="11"/>
  <c r="K114" i="13" s="1"/>
  <c r="K156" i="11"/>
  <c r="K156" i="13" s="1"/>
  <c r="J156" i="11"/>
  <c r="J156" i="13" s="1"/>
  <c r="H139" i="11"/>
  <c r="H139" i="13" s="1"/>
  <c r="F119" i="11"/>
  <c r="F119" i="13" s="1"/>
  <c r="H155" i="11"/>
  <c r="H155" i="13" s="1"/>
  <c r="D137" i="11"/>
  <c r="D137" i="13" s="1"/>
  <c r="G156" i="11"/>
  <c r="G156" i="13" s="1"/>
  <c r="G122" i="11"/>
  <c r="G122" i="13" s="1"/>
  <c r="I125" i="22"/>
  <c r="I125" i="7"/>
  <c r="I125" i="10" s="1"/>
  <c r="I125" i="12" s="1"/>
  <c r="I125" i="6"/>
  <c r="I125" i="23" s="1"/>
  <c r="D125" i="22"/>
  <c r="D125" i="7"/>
  <c r="D125" i="10" s="1"/>
  <c r="D125" i="12" s="1"/>
  <c r="D125" i="6"/>
  <c r="D125" i="23" s="1"/>
  <c r="G174" i="11"/>
  <c r="G174" i="13" s="1"/>
  <c r="D53" i="11"/>
  <c r="D53" i="13" s="1"/>
  <c r="D130" i="11"/>
  <c r="D130" i="13" s="1"/>
  <c r="K11" i="11"/>
  <c r="K11" i="13" s="1"/>
  <c r="F125" i="20"/>
  <c r="F125" i="8"/>
  <c r="I150" i="11"/>
  <c r="I150" i="13" s="1"/>
  <c r="F100" i="11"/>
  <c r="F100" i="13" s="1"/>
  <c r="K34" i="11"/>
  <c r="K34" i="13" s="1"/>
  <c r="D11" i="11"/>
  <c r="D11" i="13" s="1"/>
  <c r="G125" i="20"/>
  <c r="G125" i="8"/>
  <c r="D16" i="11"/>
  <c r="D16" i="13" s="1"/>
  <c r="F10" i="11"/>
  <c r="F10" i="13" s="1"/>
  <c r="J194" i="8"/>
  <c r="L11" i="22"/>
  <c r="L11" i="7"/>
  <c r="L11" i="10" s="1"/>
  <c r="L11" i="12" s="1"/>
  <c r="L11" i="5"/>
  <c r="Q174" i="22"/>
  <c r="Q174" i="7"/>
  <c r="Q174" i="10" s="1"/>
  <c r="Q174" i="12" s="1"/>
  <c r="Q174" i="5"/>
  <c r="Q159" i="22"/>
  <c r="Q159" i="7"/>
  <c r="Q159" i="10" s="1"/>
  <c r="Q159" i="12" s="1"/>
  <c r="Q159" i="5"/>
  <c r="Q13" i="22"/>
  <c r="Q13" i="7"/>
  <c r="Q13" i="10" s="1"/>
  <c r="Q13" i="12" s="1"/>
  <c r="Q13" i="5"/>
  <c r="L130" i="22"/>
  <c r="L130" i="7"/>
  <c r="L130" i="10" s="1"/>
  <c r="L130" i="12" s="1"/>
  <c r="L130" i="5"/>
  <c r="L53" i="22"/>
  <c r="L53" i="7"/>
  <c r="L53" i="10" s="1"/>
  <c r="L53" i="12" s="1"/>
  <c r="L53" i="5"/>
  <c r="P9" i="22"/>
  <c r="P9" i="7"/>
  <c r="P9" i="10" s="1"/>
  <c r="P9" i="12" s="1"/>
  <c r="P9" i="5"/>
  <c r="O9" i="22"/>
  <c r="O9" i="7"/>
  <c r="O9" i="10" s="1"/>
  <c r="O9" i="12" s="1"/>
  <c r="O9" i="5"/>
  <c r="N9" i="24" s="1"/>
  <c r="M9" i="22"/>
  <c r="M9" i="7"/>
  <c r="M9" i="10" s="1"/>
  <c r="M9" i="12" s="1"/>
  <c r="M9" i="5"/>
  <c r="Q53" i="22"/>
  <c r="Q53" i="7"/>
  <c r="Q53" i="10" s="1"/>
  <c r="Q53" i="12" s="1"/>
  <c r="Q53" i="5"/>
  <c r="N34" i="22"/>
  <c r="N34" i="7"/>
  <c r="N34" i="10" s="1"/>
  <c r="N34" i="12" s="1"/>
  <c r="N34" i="5"/>
  <c r="M11" i="22"/>
  <c r="M11" i="7"/>
  <c r="M11" i="10" s="1"/>
  <c r="M11" i="12" s="1"/>
  <c r="M11" i="5"/>
  <c r="U16" i="22"/>
  <c r="U16" i="7"/>
  <c r="U16" i="10" s="1"/>
  <c r="U16" i="12" s="1"/>
  <c r="U16" i="5"/>
  <c r="Y20" i="7"/>
  <c r="Y20" i="10" s="1"/>
  <c r="Y20" i="12" s="1"/>
  <c r="Y20" i="5"/>
  <c r="U20" i="24" s="1"/>
  <c r="L8" i="22"/>
  <c r="L8" i="7"/>
  <c r="L8" i="10" s="1"/>
  <c r="L8" i="12" s="1"/>
  <c r="L8" i="5"/>
  <c r="P8" i="22"/>
  <c r="P8" i="7"/>
  <c r="P8" i="10" s="1"/>
  <c r="P8" i="12" s="1"/>
  <c r="P8" i="5"/>
  <c r="O15" i="22"/>
  <c r="O15" i="7"/>
  <c r="O15" i="10" s="1"/>
  <c r="O15" i="12" s="1"/>
  <c r="O15" i="5"/>
  <c r="N15" i="24" s="1"/>
  <c r="N159" i="22"/>
  <c r="N159" i="7"/>
  <c r="N159" i="10" s="1"/>
  <c r="N159" i="12" s="1"/>
  <c r="N159" i="5"/>
  <c r="N100" i="22"/>
  <c r="N100" i="7"/>
  <c r="N100" i="10" s="1"/>
  <c r="N100" i="12" s="1"/>
  <c r="N100" i="5"/>
  <c r="N14" i="22"/>
  <c r="N14" i="7"/>
  <c r="N14" i="10" s="1"/>
  <c r="N14" i="12" s="1"/>
  <c r="N14" i="5"/>
  <c r="P20" i="22"/>
  <c r="P20" i="7"/>
  <c r="P20" i="10" s="1"/>
  <c r="P20" i="12" s="1"/>
  <c r="P20" i="5"/>
  <c r="O20" i="22"/>
  <c r="O20" i="7"/>
  <c r="O20" i="10" s="1"/>
  <c r="O20" i="12" s="1"/>
  <c r="O20" i="5"/>
  <c r="N20" i="24" s="1"/>
  <c r="M20" i="22"/>
  <c r="M20" i="7"/>
  <c r="M20" i="10" s="1"/>
  <c r="M20" i="12" s="1"/>
  <c r="M20" i="5"/>
  <c r="M166" i="22"/>
  <c r="M166" i="7"/>
  <c r="M166" i="10" s="1"/>
  <c r="M166" i="12" s="1"/>
  <c r="M166" i="5"/>
  <c r="M130" i="22"/>
  <c r="M130" i="7"/>
  <c r="M130" i="10" s="1"/>
  <c r="M130" i="12" s="1"/>
  <c r="M130" i="5"/>
  <c r="M14" i="22"/>
  <c r="M14" i="7"/>
  <c r="M14" i="10" s="1"/>
  <c r="M14" i="12" s="1"/>
  <c r="M14" i="5"/>
  <c r="M53" i="22"/>
  <c r="M53" i="7"/>
  <c r="M53" i="10" s="1"/>
  <c r="M53" i="12" s="1"/>
  <c r="M53" i="5"/>
  <c r="P97" i="22"/>
  <c r="P97" i="7"/>
  <c r="P97" i="10" s="1"/>
  <c r="P97" i="12" s="1"/>
  <c r="P97" i="5"/>
  <c r="O159" i="22"/>
  <c r="O159" i="7"/>
  <c r="O159" i="10" s="1"/>
  <c r="O159" i="12" s="1"/>
  <c r="O159" i="5"/>
  <c r="N159" i="24" s="1"/>
  <c r="N16" i="22"/>
  <c r="N16" i="7"/>
  <c r="N16" i="10" s="1"/>
  <c r="N16" i="12" s="1"/>
  <c r="N16" i="5"/>
  <c r="N8" i="22"/>
  <c r="N8" i="7"/>
  <c r="N8" i="10" s="1"/>
  <c r="N8" i="12" s="1"/>
  <c r="N8" i="5"/>
  <c r="U8" i="22"/>
  <c r="U8" i="7"/>
  <c r="U8" i="10" s="1"/>
  <c r="U8" i="12" s="1"/>
  <c r="U8" i="5"/>
  <c r="U9" i="22"/>
  <c r="U9" i="7"/>
  <c r="U9" i="10" s="1"/>
  <c r="U9" i="12" s="1"/>
  <c r="U9" i="5"/>
  <c r="T13" i="22"/>
  <c r="T13" i="7"/>
  <c r="T13" i="10" s="1"/>
  <c r="T13" i="12" s="1"/>
  <c r="T13" i="5"/>
  <c r="W13" i="22"/>
  <c r="W13" i="7"/>
  <c r="W13" i="10" s="1"/>
  <c r="W13" i="12" s="1"/>
  <c r="W13" i="5"/>
  <c r="S20" i="22"/>
  <c r="S20" i="7"/>
  <c r="S20" i="10" s="1"/>
  <c r="S20" i="12" s="1"/>
  <c r="S20" i="5"/>
  <c r="R15" i="22"/>
  <c r="R15" i="7"/>
  <c r="R15" i="10" s="1"/>
  <c r="R15" i="12" s="1"/>
  <c r="R15" i="5"/>
  <c r="Y130" i="22"/>
  <c r="Y130" i="7"/>
  <c r="Y130" i="10" s="1"/>
  <c r="Y130" i="12" s="1"/>
  <c r="Y130" i="5"/>
  <c r="U130" i="24" s="1"/>
  <c r="Y100" i="22"/>
  <c r="Y100" i="5"/>
  <c r="U100" i="24" s="1"/>
  <c r="Y14" i="22"/>
  <c r="Y14" i="7"/>
  <c r="Y14" i="10" s="1"/>
  <c r="Y14" i="12" s="1"/>
  <c r="Y14" i="5"/>
  <c r="U14" i="24" s="1"/>
  <c r="Y53" i="22"/>
  <c r="Y53" i="7"/>
  <c r="Y53" i="10" s="1"/>
  <c r="Y53" i="12" s="1"/>
  <c r="Y53" i="5"/>
  <c r="U53" i="24" s="1"/>
  <c r="Y10" i="22"/>
  <c r="Y10" i="7"/>
  <c r="Y10" i="10" s="1"/>
  <c r="Y10" i="12" s="1"/>
  <c r="Y10" i="5"/>
  <c r="U10" i="24" s="1"/>
  <c r="T174" i="22"/>
  <c r="T174" i="7"/>
  <c r="T174" i="10" s="1"/>
  <c r="T174" i="12" s="1"/>
  <c r="T174" i="5"/>
  <c r="T159" i="22"/>
  <c r="T159" i="7"/>
  <c r="T159" i="10" s="1"/>
  <c r="T159" i="12" s="1"/>
  <c r="T159" i="5"/>
  <c r="T34" i="22"/>
  <c r="T34" i="7"/>
  <c r="T34" i="10" s="1"/>
  <c r="T34" i="12" s="1"/>
  <c r="T34" i="5"/>
  <c r="S150" i="22"/>
  <c r="S150" i="7"/>
  <c r="S150" i="10" s="1"/>
  <c r="S150" i="12" s="1"/>
  <c r="S150" i="5"/>
  <c r="S97" i="22"/>
  <c r="S97" i="7"/>
  <c r="S97" i="10" s="1"/>
  <c r="S97" i="12" s="1"/>
  <c r="S97" i="5"/>
  <c r="N125" i="22"/>
  <c r="N125" i="7"/>
  <c r="N125" i="10" s="1"/>
  <c r="N125" i="12" s="1"/>
  <c r="V53" i="22"/>
  <c r="V53" i="7"/>
  <c r="V53" i="10" s="1"/>
  <c r="V53" i="12" s="1"/>
  <c r="V53" i="5"/>
  <c r="V10" i="22"/>
  <c r="V10" i="7"/>
  <c r="V10" i="10" s="1"/>
  <c r="V10" i="12" s="1"/>
  <c r="V10" i="5"/>
  <c r="V9" i="22"/>
  <c r="V9" i="7"/>
  <c r="V9" i="10" s="1"/>
  <c r="V9" i="12" s="1"/>
  <c r="V9" i="5"/>
  <c r="T8" i="22"/>
  <c r="T8" i="7"/>
  <c r="T8" i="10" s="1"/>
  <c r="T8" i="12" s="1"/>
  <c r="T8" i="5"/>
  <c r="T10" i="22"/>
  <c r="T10" i="7"/>
  <c r="T10" i="10" s="1"/>
  <c r="T10" i="12" s="1"/>
  <c r="T10" i="5"/>
  <c r="T9" i="22"/>
  <c r="T9" i="7"/>
  <c r="T9" i="10" s="1"/>
  <c r="T9" i="12" s="1"/>
  <c r="T9" i="5"/>
  <c r="S8" i="22"/>
  <c r="S8" i="7"/>
  <c r="S8" i="10" s="1"/>
  <c r="S8" i="12" s="1"/>
  <c r="S8" i="5"/>
  <c r="S9" i="22"/>
  <c r="S9" i="7"/>
  <c r="S9" i="10" s="1"/>
  <c r="S9" i="12" s="1"/>
  <c r="S9" i="5"/>
  <c r="R13" i="22"/>
  <c r="R13" i="7"/>
  <c r="R13" i="10" s="1"/>
  <c r="R13" i="12" s="1"/>
  <c r="R13" i="5"/>
  <c r="U13" i="22"/>
  <c r="U13" i="7"/>
  <c r="U13" i="10" s="1"/>
  <c r="U13" i="12" s="1"/>
  <c r="U13" i="5"/>
  <c r="M125" i="22"/>
  <c r="M125" i="7"/>
  <c r="M125" i="10" s="1"/>
  <c r="M125" i="12" s="1"/>
  <c r="X166" i="22"/>
  <c r="X166" i="7"/>
  <c r="X166" i="10" s="1"/>
  <c r="X166" i="12" s="1"/>
  <c r="X166" i="5"/>
  <c r="X16" i="22"/>
  <c r="X16" i="7"/>
  <c r="X16" i="10" s="1"/>
  <c r="X16" i="12" s="1"/>
  <c r="X16" i="5"/>
  <c r="X12" i="22"/>
  <c r="X12" i="7"/>
  <c r="X12" i="10" s="1"/>
  <c r="X12" i="12" s="1"/>
  <c r="X12" i="5"/>
  <c r="X9" i="22"/>
  <c r="X9" i="5"/>
  <c r="W150" i="22"/>
  <c r="W150" i="7"/>
  <c r="W150" i="10" s="1"/>
  <c r="W150" i="12" s="1"/>
  <c r="W150" i="5"/>
  <c r="W125" i="22"/>
  <c r="W125" i="7"/>
  <c r="W125" i="10" s="1"/>
  <c r="W125" i="12" s="1"/>
  <c r="W97" i="7"/>
  <c r="W97" i="10" s="1"/>
  <c r="W97" i="12" s="1"/>
  <c r="W97" i="5"/>
  <c r="W8" i="7"/>
  <c r="W8" i="10" s="1"/>
  <c r="W8" i="12" s="1"/>
  <c r="W8" i="5"/>
  <c r="W12" i="22"/>
  <c r="W12" i="7"/>
  <c r="W12" i="10" s="1"/>
  <c r="W12" i="12" s="1"/>
  <c r="W12" i="5"/>
  <c r="W11" i="22"/>
  <c r="W11" i="7"/>
  <c r="W11" i="10" s="1"/>
  <c r="W11" i="12" s="1"/>
  <c r="W11" i="5"/>
  <c r="W15" i="22"/>
  <c r="W15" i="7"/>
  <c r="W15" i="10" s="1"/>
  <c r="W15" i="12" s="1"/>
  <c r="W15" i="5"/>
  <c r="R159" i="22"/>
  <c r="R159" i="7"/>
  <c r="R159" i="10" s="1"/>
  <c r="R159" i="12" s="1"/>
  <c r="R159" i="5"/>
  <c r="R130" i="22"/>
  <c r="R130" i="7"/>
  <c r="R130" i="10" s="1"/>
  <c r="R130" i="12" s="1"/>
  <c r="R130" i="5"/>
  <c r="R14" i="22"/>
  <c r="R14" i="7"/>
  <c r="R14" i="10" s="1"/>
  <c r="R14" i="12" s="1"/>
  <c r="R14" i="5"/>
  <c r="R34" i="22"/>
  <c r="R34" i="7"/>
  <c r="R34" i="10" s="1"/>
  <c r="R34" i="12" s="1"/>
  <c r="R34" i="5"/>
  <c r="U10" i="22"/>
  <c r="U10" i="7"/>
  <c r="U10" i="10" s="1"/>
  <c r="U10" i="12" s="1"/>
  <c r="U10" i="5"/>
  <c r="T20" i="22"/>
  <c r="T20" i="7"/>
  <c r="T20" i="10" s="1"/>
  <c r="T20" i="12" s="1"/>
  <c r="T20" i="5"/>
  <c r="R16" i="22"/>
  <c r="R16" i="7"/>
  <c r="R16" i="10" s="1"/>
  <c r="R16" i="12" s="1"/>
  <c r="R16" i="5"/>
  <c r="R10" i="22"/>
  <c r="R10" i="7"/>
  <c r="R10" i="10" s="1"/>
  <c r="R10" i="12" s="1"/>
  <c r="R10" i="5"/>
  <c r="V20" i="22"/>
  <c r="V20" i="7"/>
  <c r="V20" i="10" s="1"/>
  <c r="V20" i="12" s="1"/>
  <c r="V20" i="5"/>
  <c r="Y174" i="22"/>
  <c r="Y174" i="7"/>
  <c r="Y174" i="10" s="1"/>
  <c r="Y174" i="12" s="1"/>
  <c r="Y174" i="5"/>
  <c r="U174" i="24" s="1"/>
  <c r="Y159" i="22"/>
  <c r="Y159" i="7"/>
  <c r="Y159" i="10" s="1"/>
  <c r="Y159" i="12" s="1"/>
  <c r="Y159" i="5"/>
  <c r="U159" i="24" s="1"/>
  <c r="Q125" i="22"/>
  <c r="Q125" i="7"/>
  <c r="Q125" i="10" s="1"/>
  <c r="Q125" i="12" s="1"/>
  <c r="T150" i="22"/>
  <c r="T150" i="7"/>
  <c r="T150" i="10" s="1"/>
  <c r="T150" i="12" s="1"/>
  <c r="T150" i="5"/>
  <c r="T125" i="22"/>
  <c r="T125" i="7"/>
  <c r="T125" i="10" s="1"/>
  <c r="T125" i="12" s="1"/>
  <c r="T97" i="22"/>
  <c r="T97" i="7"/>
  <c r="T97" i="10" s="1"/>
  <c r="T97" i="12" s="1"/>
  <c r="T97" i="5"/>
  <c r="T53" i="22"/>
  <c r="T53" i="7"/>
  <c r="T53" i="10" s="1"/>
  <c r="T53" i="12" s="1"/>
  <c r="T53" i="5"/>
  <c r="S159" i="22"/>
  <c r="S159" i="7"/>
  <c r="S159" i="10" s="1"/>
  <c r="S159" i="12" s="1"/>
  <c r="S159" i="5"/>
  <c r="S130" i="22"/>
  <c r="S130" i="7"/>
  <c r="S130" i="10" s="1"/>
  <c r="S130" i="12" s="1"/>
  <c r="S130" i="5"/>
  <c r="S14" i="22"/>
  <c r="S14" i="7"/>
  <c r="S14" i="10" s="1"/>
  <c r="S14" i="12" s="1"/>
  <c r="S14" i="5"/>
  <c r="S53" i="22"/>
  <c r="S53" i="7"/>
  <c r="S53" i="10" s="1"/>
  <c r="S53" i="12" s="1"/>
  <c r="S53" i="5"/>
  <c r="V174" i="22"/>
  <c r="V174" i="7"/>
  <c r="V174" i="10" s="1"/>
  <c r="V174" i="12" s="1"/>
  <c r="V174" i="5"/>
  <c r="V159" i="22"/>
  <c r="V159" i="7"/>
  <c r="V159" i="10" s="1"/>
  <c r="V159" i="12" s="1"/>
  <c r="V159" i="5"/>
  <c r="V150" i="22"/>
  <c r="V150" i="7"/>
  <c r="V150" i="10" s="1"/>
  <c r="V150" i="12" s="1"/>
  <c r="V150" i="5"/>
  <c r="V125" i="22"/>
  <c r="V125" i="7"/>
  <c r="V125" i="10" s="1"/>
  <c r="V125" i="12" s="1"/>
  <c r="V97" i="22"/>
  <c r="V97" i="7"/>
  <c r="V97" i="10" s="1"/>
  <c r="V97" i="12" s="1"/>
  <c r="V97" i="5"/>
  <c r="V8" i="22"/>
  <c r="V8" i="7"/>
  <c r="V8" i="10" s="1"/>
  <c r="V8" i="12" s="1"/>
  <c r="V8" i="5"/>
  <c r="R12" i="22"/>
  <c r="R12" i="7"/>
  <c r="R12" i="10" s="1"/>
  <c r="R12" i="12" s="1"/>
  <c r="R12" i="5"/>
  <c r="U20" i="22"/>
  <c r="U20" i="7"/>
  <c r="U20" i="10" s="1"/>
  <c r="U20" i="12" s="1"/>
  <c r="U20" i="5"/>
  <c r="S16" i="22"/>
  <c r="S16" i="7"/>
  <c r="S16" i="10" s="1"/>
  <c r="S16" i="12" s="1"/>
  <c r="S16" i="5"/>
  <c r="S15" i="22"/>
  <c r="S15" i="7"/>
  <c r="S15" i="10" s="1"/>
  <c r="S15" i="12" s="1"/>
  <c r="S15" i="5"/>
  <c r="V12" i="22"/>
  <c r="V12" i="7"/>
  <c r="V12" i="10" s="1"/>
  <c r="V12" i="12" s="1"/>
  <c r="V12" i="5"/>
  <c r="R20" i="22"/>
  <c r="R20" i="7"/>
  <c r="R20" i="10" s="1"/>
  <c r="R20" i="12" s="1"/>
  <c r="R20" i="5"/>
  <c r="Y12" i="22"/>
  <c r="Y12" i="7"/>
  <c r="Y12" i="10" s="1"/>
  <c r="Y12" i="12" s="1"/>
  <c r="Y12" i="5"/>
  <c r="U12" i="24" s="1"/>
  <c r="U174" i="22"/>
  <c r="U174" i="7"/>
  <c r="U174" i="10" s="1"/>
  <c r="U174" i="12" s="1"/>
  <c r="U174" i="5"/>
  <c r="U159" i="22"/>
  <c r="U159" i="7"/>
  <c r="U159" i="10" s="1"/>
  <c r="U159" i="12" s="1"/>
  <c r="U159" i="5"/>
  <c r="U130" i="22"/>
  <c r="U130" i="7"/>
  <c r="U130" i="10" s="1"/>
  <c r="U130" i="12" s="1"/>
  <c r="U130" i="5"/>
  <c r="U100" i="22"/>
  <c r="U100" i="7"/>
  <c r="U100" i="10" s="1"/>
  <c r="U100" i="12" s="1"/>
  <c r="U100" i="5"/>
  <c r="U14" i="22"/>
  <c r="U14" i="7"/>
  <c r="U14" i="10" s="1"/>
  <c r="U14" i="12" s="1"/>
  <c r="U14" i="5"/>
  <c r="X150" i="22"/>
  <c r="X150" i="7"/>
  <c r="X150" i="10" s="1"/>
  <c r="X150" i="12" s="1"/>
  <c r="X150" i="5"/>
  <c r="X125" i="22"/>
  <c r="X125" i="7"/>
  <c r="X125" i="10" s="1"/>
  <c r="X125" i="12" s="1"/>
  <c r="X97" i="22"/>
  <c r="X97" i="7"/>
  <c r="X97" i="10" s="1"/>
  <c r="X97" i="12" s="1"/>
  <c r="X97" i="5"/>
  <c r="X8" i="22"/>
  <c r="X8" i="7"/>
  <c r="X8" i="10" s="1"/>
  <c r="X8" i="12" s="1"/>
  <c r="X8" i="5"/>
  <c r="T12" i="22"/>
  <c r="T12" i="7"/>
  <c r="T12" i="10" s="1"/>
  <c r="T12" i="12" s="1"/>
  <c r="T12" i="5"/>
  <c r="X11" i="22"/>
  <c r="X11" i="7"/>
  <c r="X11" i="10" s="1"/>
  <c r="X11" i="12" s="1"/>
  <c r="X11" i="5"/>
  <c r="X10" i="22"/>
  <c r="X10" i="7"/>
  <c r="X10" i="10" s="1"/>
  <c r="X10" i="12" s="1"/>
  <c r="X10" i="5"/>
  <c r="W166" i="22"/>
  <c r="W166" i="7"/>
  <c r="W166" i="10" s="1"/>
  <c r="W166" i="12" s="1"/>
  <c r="W166" i="5"/>
  <c r="W16" i="22"/>
  <c r="W16" i="7"/>
  <c r="W16" i="10" s="1"/>
  <c r="W16" i="12" s="1"/>
  <c r="W16" i="5"/>
  <c r="S12" i="22"/>
  <c r="S12" i="7"/>
  <c r="S12" i="10" s="1"/>
  <c r="S12" i="12" s="1"/>
  <c r="S12" i="5"/>
  <c r="W10" i="22"/>
  <c r="W10" i="7"/>
  <c r="W10" i="10" s="1"/>
  <c r="W10" i="12" s="1"/>
  <c r="W10" i="5"/>
  <c r="R166" i="22"/>
  <c r="R166" i="7"/>
  <c r="R166" i="10" s="1"/>
  <c r="R166" i="12" s="1"/>
  <c r="R166" i="5"/>
  <c r="R125" i="22"/>
  <c r="R125" i="7"/>
  <c r="R125" i="10" s="1"/>
  <c r="R125" i="12" s="1"/>
  <c r="R53" i="22"/>
  <c r="R53" i="7"/>
  <c r="R53" i="10" s="1"/>
  <c r="R53" i="12" s="1"/>
  <c r="R53" i="5"/>
  <c r="M200" i="12"/>
  <c r="H162" i="11"/>
  <c r="H162" i="13" s="1"/>
  <c r="M260" i="12"/>
  <c r="S222" i="12"/>
  <c r="N227" i="12"/>
  <c r="N226" i="12"/>
  <c r="V220" i="12"/>
  <c r="N192" i="7"/>
  <c r="N192" i="22"/>
  <c r="V260" i="12"/>
  <c r="N199" i="12"/>
  <c r="Y227" i="12"/>
  <c r="Y194" i="22"/>
  <c r="Y194" i="7"/>
  <c r="H194" i="8"/>
  <c r="H194" i="20"/>
  <c r="Q260" i="12"/>
  <c r="N125" i="5"/>
  <c r="M252" i="12"/>
  <c r="P226" i="12"/>
  <c r="X219" i="12"/>
  <c r="P222" i="12"/>
  <c r="X252" i="12"/>
  <c r="H188" i="6"/>
  <c r="H188" i="23" s="1"/>
  <c r="H200" i="23"/>
  <c r="O248" i="12"/>
  <c r="J194" i="6"/>
  <c r="J194" i="23" s="1"/>
  <c r="J260" i="23"/>
  <c r="I219" i="11"/>
  <c r="I219" i="13" s="1"/>
  <c r="G215" i="11"/>
  <c r="G215" i="13" s="1"/>
  <c r="J188" i="11"/>
  <c r="H218" i="11"/>
  <c r="H218" i="13" s="1"/>
  <c r="K217" i="11"/>
  <c r="K217" i="13" s="1"/>
  <c r="K205" i="11"/>
  <c r="K205" i="13" s="1"/>
  <c r="F188" i="8"/>
  <c r="F188" i="20"/>
  <c r="G121" i="11"/>
  <c r="G121" i="13" s="1"/>
  <c r="K42" i="11"/>
  <c r="K42" i="13" s="1"/>
  <c r="F42" i="11"/>
  <c r="F42" i="13" s="1"/>
  <c r="H109" i="11"/>
  <c r="H109" i="13" s="1"/>
  <c r="D27" i="14"/>
  <c r="Y6" i="12"/>
  <c r="K295" i="19"/>
  <c r="K295" i="20"/>
  <c r="I13" i="11"/>
  <c r="I13" i="13" s="1"/>
  <c r="U6" i="12"/>
  <c r="D23" i="14"/>
  <c r="G8" i="11"/>
  <c r="G8" i="13" s="1"/>
  <c r="E125" i="20"/>
  <c r="E125" i="8"/>
  <c r="U220" i="12"/>
  <c r="G194" i="11"/>
  <c r="T226" i="12"/>
  <c r="T200" i="12"/>
  <c r="S227" i="12"/>
  <c r="J191" i="11"/>
  <c r="F195" i="10"/>
  <c r="F191" i="13"/>
  <c r="J248" i="11"/>
  <c r="J248" i="13" s="1"/>
  <c r="K283" i="19"/>
  <c r="K282" i="3"/>
  <c r="K283" i="20"/>
  <c r="P271" i="12"/>
  <c r="H199" i="12"/>
  <c r="H188" i="12" s="1"/>
  <c r="H188" i="10"/>
  <c r="H199" i="13"/>
  <c r="S125" i="5"/>
  <c r="V199" i="12"/>
  <c r="Y188" i="7"/>
  <c r="I26" i="11"/>
  <c r="I26" i="13" s="1"/>
  <c r="J194" i="11"/>
  <c r="Y260" i="12"/>
  <c r="E195" i="12"/>
  <c r="X192" i="10"/>
  <c r="X246" i="12"/>
  <c r="X192" i="12" s="1"/>
  <c r="P200" i="12"/>
  <c r="O275" i="12"/>
  <c r="G195" i="6"/>
  <c r="G195" i="23" s="1"/>
  <c r="D19" i="11"/>
  <c r="D19" i="13" s="1"/>
  <c r="R192" i="10"/>
  <c r="R246" i="12"/>
  <c r="R192" i="12" s="1"/>
  <c r="J267" i="13"/>
  <c r="J194" i="10"/>
  <c r="I107" i="11"/>
  <c r="I107" i="13" s="1"/>
  <c r="L199" i="12"/>
  <c r="L188" i="12" s="1"/>
  <c r="L188" i="10"/>
  <c r="I218" i="11"/>
  <c r="I218" i="13" s="1"/>
  <c r="H209" i="11"/>
  <c r="H209" i="13" s="1"/>
  <c r="H200" i="11"/>
  <c r="H200" i="13" s="1"/>
  <c r="J221" i="11"/>
  <c r="J221" i="13" s="1"/>
  <c r="I189" i="8"/>
  <c r="I189" i="19"/>
  <c r="I189" i="20"/>
  <c r="J217" i="11"/>
  <c r="J217" i="13" s="1"/>
  <c r="D205" i="11"/>
  <c r="D205" i="13" s="1"/>
  <c r="J202" i="11"/>
  <c r="J202" i="13" s="1"/>
  <c r="H123" i="11"/>
  <c r="H123" i="13" s="1"/>
  <c r="F139" i="11"/>
  <c r="F139" i="13" s="1"/>
  <c r="Q6" i="12"/>
  <c r="D125" i="20"/>
  <c r="D125" i="8"/>
  <c r="I130" i="11"/>
  <c r="I130" i="13" s="1"/>
  <c r="F16" i="11"/>
  <c r="F16" i="13" s="1"/>
  <c r="O6" i="12"/>
  <c r="D159" i="11"/>
  <c r="D159" i="13" s="1"/>
  <c r="G159" i="11"/>
  <c r="G159" i="13" s="1"/>
  <c r="J125" i="8"/>
  <c r="J125" i="19"/>
  <c r="J125" i="20"/>
  <c r="E150" i="11"/>
  <c r="E150" i="13" s="1"/>
  <c r="K15" i="11"/>
  <c r="K15" i="13" s="1"/>
  <c r="J16" i="11"/>
  <c r="J16" i="13" s="1"/>
  <c r="U219" i="12"/>
  <c r="U246" i="12"/>
  <c r="U192" i="12" s="1"/>
  <c r="U192" i="10"/>
  <c r="M271" i="12"/>
  <c r="P190" i="7"/>
  <c r="Q227" i="12"/>
  <c r="Q221" i="12"/>
  <c r="Q195" i="10"/>
  <c r="L210" i="12"/>
  <c r="L189" i="12" s="1"/>
  <c r="L189" i="10"/>
  <c r="S189" i="7"/>
  <c r="S189" i="22"/>
  <c r="S192" i="10"/>
  <c r="S246" i="12"/>
  <c r="S192" i="12" s="1"/>
  <c r="K282" i="22"/>
  <c r="K283" i="22"/>
  <c r="N189" i="10"/>
  <c r="N210" i="12"/>
  <c r="G194" i="6"/>
  <c r="G194" i="23" s="1"/>
  <c r="G260" i="23"/>
  <c r="Y252" i="12"/>
  <c r="I195" i="12"/>
  <c r="K275" i="11"/>
  <c r="K275" i="13" s="1"/>
  <c r="K195" i="13" s="1"/>
  <c r="L125" i="5"/>
  <c r="M222" i="12"/>
  <c r="M189" i="7"/>
  <c r="M189" i="22"/>
  <c r="H24" i="11"/>
  <c r="H24" i="13" s="1"/>
  <c r="W219" i="12"/>
  <c r="O221" i="12"/>
  <c r="O252" i="12"/>
  <c r="G195" i="12"/>
  <c r="G259" i="13"/>
  <c r="G194" i="13" s="1"/>
  <c r="D282" i="3"/>
  <c r="D282" i="20" s="1"/>
  <c r="D283" i="20"/>
  <c r="I24" i="11"/>
  <c r="I24" i="13" s="1"/>
  <c r="R189" i="22"/>
  <c r="J195" i="7"/>
  <c r="J195" i="22"/>
  <c r="K113" i="11"/>
  <c r="K113" i="13" s="1"/>
  <c r="D110" i="11"/>
  <c r="D110" i="13" s="1"/>
  <c r="I188" i="7"/>
  <c r="I188" i="22"/>
  <c r="T260" i="12"/>
  <c r="I221" i="11"/>
  <c r="I221" i="13" s="1"/>
  <c r="F212" i="11"/>
  <c r="F212" i="13" s="1"/>
  <c r="I271" i="11"/>
  <c r="I271" i="13" s="1"/>
  <c r="K260" i="11"/>
  <c r="E220" i="11"/>
  <c r="E220" i="13" s="1"/>
  <c r="H219" i="11"/>
  <c r="H219" i="13" s="1"/>
  <c r="G219" i="11"/>
  <c r="G219" i="13" s="1"/>
  <c r="J206" i="11"/>
  <c r="J206" i="13" s="1"/>
  <c r="I204" i="11"/>
  <c r="I204" i="13" s="1"/>
  <c r="E217" i="11"/>
  <c r="E217" i="13" s="1"/>
  <c r="F271" i="11"/>
  <c r="D188" i="8"/>
  <c r="D188" i="20"/>
  <c r="E156" i="11"/>
  <c r="E156" i="13" s="1"/>
  <c r="F123" i="11"/>
  <c r="F123" i="13" s="1"/>
  <c r="K122" i="11"/>
  <c r="K122" i="13" s="1"/>
  <c r="G157" i="11"/>
  <c r="G157" i="13" s="1"/>
  <c r="F137" i="11"/>
  <c r="F137" i="13" s="1"/>
  <c r="D155" i="11"/>
  <c r="D155" i="13" s="1"/>
  <c r="J115" i="11"/>
  <c r="J115" i="13" s="1"/>
  <c r="I156" i="11"/>
  <c r="I156" i="13" s="1"/>
  <c r="G120" i="11"/>
  <c r="G120" i="13" s="1"/>
  <c r="G42" i="11"/>
  <c r="G42" i="13" s="1"/>
  <c r="F19" i="11"/>
  <c r="F19" i="13" s="1"/>
  <c r="K193" i="13"/>
  <c r="I169" i="11"/>
  <c r="I169" i="13" s="1"/>
  <c r="V189" i="5"/>
  <c r="T192" i="7"/>
  <c r="T192" i="22"/>
  <c r="D195" i="10"/>
  <c r="K210" i="12"/>
  <c r="K189" i="12" s="1"/>
  <c r="K189" i="10"/>
  <c r="K210" i="13"/>
  <c r="S200" i="12"/>
  <c r="O193" i="7"/>
  <c r="O193" i="22"/>
  <c r="I91" i="11"/>
  <c r="I91" i="13" s="1"/>
  <c r="F210" i="12"/>
  <c r="F189" i="12" s="1"/>
  <c r="F189" i="10"/>
  <c r="F210" i="13"/>
  <c r="V248" i="12"/>
  <c r="I29" i="11"/>
  <c r="I29" i="13" s="1"/>
  <c r="H26" i="11"/>
  <c r="H26" i="13" s="1"/>
  <c r="G199" i="23"/>
  <c r="G188" i="6"/>
  <c r="G188" i="23" s="1"/>
  <c r="V271" i="12"/>
  <c r="N260" i="12"/>
  <c r="J188" i="5"/>
  <c r="Y192" i="7"/>
  <c r="Y192" i="22"/>
  <c r="T220" i="12"/>
  <c r="F162" i="11"/>
  <c r="F162" i="13" s="1"/>
  <c r="I227" i="11"/>
  <c r="I227" i="13" s="1"/>
  <c r="S224" i="12"/>
  <c r="S190" i="12" s="1"/>
  <c r="S190" i="10"/>
  <c r="G24" i="11"/>
  <c r="G24" i="13" s="1"/>
  <c r="Y271" i="12"/>
  <c r="P219" i="12"/>
  <c r="H282" i="22"/>
  <c r="H283" i="22"/>
  <c r="O220" i="12"/>
  <c r="O192" i="22"/>
  <c r="O192" i="7"/>
  <c r="E110" i="11"/>
  <c r="E110" i="13" s="1"/>
  <c r="N224" i="12"/>
  <c r="N190" i="12" s="1"/>
  <c r="N190" i="10"/>
  <c r="R220" i="12"/>
  <c r="J233" i="13"/>
  <c r="J191" i="13" s="1"/>
  <c r="X125" i="5"/>
  <c r="T188" i="7"/>
  <c r="T188" i="22"/>
  <c r="F194" i="7"/>
  <c r="G214" i="11"/>
  <c r="G214" i="13" s="1"/>
  <c r="F217" i="11"/>
  <c r="F217" i="13" s="1"/>
  <c r="E203" i="11"/>
  <c r="E203" i="13" s="1"/>
  <c r="J222" i="11"/>
  <c r="J222" i="13" s="1"/>
  <c r="G206" i="11"/>
  <c r="G206" i="13" s="1"/>
  <c r="K199" i="11"/>
  <c r="K188" i="11" s="1"/>
  <c r="E271" i="11"/>
  <c r="E271" i="13" s="1"/>
  <c r="K215" i="11"/>
  <c r="K215" i="13" s="1"/>
  <c r="J189" i="19"/>
  <c r="J189" i="20"/>
  <c r="J189" i="8"/>
  <c r="D203" i="11"/>
  <c r="D203" i="13" s="1"/>
  <c r="F206" i="11"/>
  <c r="F206" i="13" s="1"/>
  <c r="E213" i="11"/>
  <c r="E213" i="13" s="1"/>
  <c r="F194" i="20"/>
  <c r="F194" i="8"/>
  <c r="D115" i="11"/>
  <c r="D115" i="13" s="1"/>
  <c r="D42" i="11"/>
  <c r="D42" i="13" s="1"/>
  <c r="K109" i="11"/>
  <c r="K109" i="13" s="1"/>
  <c r="J139" i="11"/>
  <c r="J139" i="13" s="1"/>
  <c r="H50" i="11"/>
  <c r="H50" i="13" s="1"/>
  <c r="G138" i="11"/>
  <c r="G138" i="13" s="1"/>
  <c r="E32" i="11"/>
  <c r="E32" i="13" s="1"/>
  <c r="D174" i="11"/>
  <c r="D174" i="13" s="1"/>
  <c r="J14" i="11"/>
  <c r="J14" i="13" s="1"/>
  <c r="H10" i="11"/>
  <c r="H10" i="13" s="1"/>
  <c r="F150" i="11"/>
  <c r="F150" i="13" s="1"/>
  <c r="H125" i="20"/>
  <c r="H125" i="8"/>
  <c r="D10" i="11"/>
  <c r="D10" i="13" s="1"/>
  <c r="O10" i="22"/>
  <c r="O10" i="7"/>
  <c r="O10" i="10" s="1"/>
  <c r="O10" i="12" s="1"/>
  <c r="O10" i="5"/>
  <c r="N10" i="24" s="1"/>
  <c r="M150" i="22"/>
  <c r="M150" i="7"/>
  <c r="M150" i="10" s="1"/>
  <c r="M150" i="12" s="1"/>
  <c r="M150" i="5"/>
  <c r="P100" i="22"/>
  <c r="P100" i="7"/>
  <c r="P100" i="10" s="1"/>
  <c r="P100" i="12" s="1"/>
  <c r="P100" i="5"/>
  <c r="P34" i="22"/>
  <c r="P34" i="7"/>
  <c r="P34" i="10" s="1"/>
  <c r="P34" i="12" s="1"/>
  <c r="P34" i="5"/>
  <c r="L15" i="22"/>
  <c r="L15" i="7"/>
  <c r="L15" i="10" s="1"/>
  <c r="L15" i="12" s="1"/>
  <c r="L15" i="5"/>
  <c r="Q150" i="22"/>
  <c r="Q150" i="7"/>
  <c r="Q150" i="10" s="1"/>
  <c r="Q150" i="12" s="1"/>
  <c r="Q150" i="5"/>
  <c r="M12" i="22"/>
  <c r="M12" i="7"/>
  <c r="M12" i="10" s="1"/>
  <c r="M12" i="12" s="1"/>
  <c r="M12" i="5"/>
  <c r="L159" i="22"/>
  <c r="L159" i="7"/>
  <c r="L159" i="10" s="1"/>
  <c r="L159" i="12" s="1"/>
  <c r="L159" i="5"/>
  <c r="M34" i="22"/>
  <c r="M34" i="7"/>
  <c r="M34" i="10" s="1"/>
  <c r="M34" i="12" s="1"/>
  <c r="M34" i="5"/>
  <c r="O130" i="22"/>
  <c r="O130" i="7"/>
  <c r="O130" i="10" s="1"/>
  <c r="O130" i="12" s="1"/>
  <c r="O130" i="5"/>
  <c r="N130" i="24" s="1"/>
  <c r="O100" i="22"/>
  <c r="O100" i="7"/>
  <c r="O100" i="10" s="1"/>
  <c r="O100" i="12" s="1"/>
  <c r="O100" i="5"/>
  <c r="N100" i="24" s="1"/>
  <c r="O14" i="22"/>
  <c r="O14" i="7"/>
  <c r="O14" i="10" s="1"/>
  <c r="O14" i="12" s="1"/>
  <c r="O14" i="5"/>
  <c r="N14" i="24" s="1"/>
  <c r="N9" i="22"/>
  <c r="N9" i="7"/>
  <c r="N9" i="10" s="1"/>
  <c r="N9" i="12" s="1"/>
  <c r="N9" i="5"/>
  <c r="T195" i="7"/>
  <c r="T195" i="22"/>
  <c r="D195" i="7"/>
  <c r="D195" i="22"/>
  <c r="V195" i="7"/>
  <c r="V195" i="22"/>
  <c r="E191" i="11"/>
  <c r="H195" i="6"/>
  <c r="H195" i="23" s="1"/>
  <c r="H271" i="23"/>
  <c r="N188" i="7"/>
  <c r="N188" i="22"/>
  <c r="M189" i="5"/>
  <c r="G189" i="5"/>
  <c r="Y220" i="12"/>
  <c r="I194" i="7"/>
  <c r="I194" i="22"/>
  <c r="E282" i="3"/>
  <c r="E283" i="20"/>
  <c r="O125" i="5"/>
  <c r="N125" i="24" s="1"/>
  <c r="U194" i="7"/>
  <c r="U194" i="22"/>
  <c r="H210" i="12"/>
  <c r="H189" i="12" s="1"/>
  <c r="H189" i="10"/>
  <c r="H210" i="13"/>
  <c r="H195" i="10"/>
  <c r="J210" i="12"/>
  <c r="J189" i="12" s="1"/>
  <c r="J189" i="10"/>
  <c r="J210" i="13"/>
  <c r="R252" i="12"/>
  <c r="K194" i="6"/>
  <c r="K194" i="23" s="1"/>
  <c r="K260" i="23"/>
  <c r="V194" i="7"/>
  <c r="F189" i="20"/>
  <c r="F189" i="8"/>
  <c r="H189" i="8"/>
  <c r="H189" i="20"/>
  <c r="K189" i="19"/>
  <c r="K189" i="20"/>
  <c r="K189" i="8"/>
  <c r="F155" i="11"/>
  <c r="F155" i="13" s="1"/>
  <c r="D22" i="14"/>
  <c r="T6" i="12"/>
  <c r="D24" i="14"/>
  <c r="V6" i="12"/>
  <c r="K125" i="19"/>
  <c r="K125" i="20"/>
  <c r="K125" i="8"/>
  <c r="I295" i="19"/>
  <c r="I295" i="20"/>
  <c r="I11" i="11"/>
  <c r="I11" i="13" s="1"/>
  <c r="U252" i="12"/>
  <c r="X227" i="12"/>
  <c r="D189" i="7"/>
  <c r="D189" i="22"/>
  <c r="L192" i="10"/>
  <c r="L246" i="12"/>
  <c r="L192" i="12" s="1"/>
  <c r="T194" i="7"/>
  <c r="T194" i="22"/>
  <c r="K195" i="12"/>
  <c r="V222" i="12"/>
  <c r="N222" i="12"/>
  <c r="V252" i="12"/>
  <c r="F195" i="12"/>
  <c r="K195" i="8"/>
  <c r="K195" i="19"/>
  <c r="K195" i="20"/>
  <c r="H188" i="7"/>
  <c r="H188" i="22"/>
  <c r="I246" i="13"/>
  <c r="I192" i="13" s="1"/>
  <c r="I259" i="13"/>
  <c r="I194" i="13" s="1"/>
  <c r="E194" i="11"/>
  <c r="T189" i="7"/>
  <c r="T189" i="22"/>
  <c r="M190" i="10"/>
  <c r="M224" i="12"/>
  <c r="M190" i="12" s="1"/>
  <c r="K24" i="11"/>
  <c r="K24" i="13" s="1"/>
  <c r="R194" i="7"/>
  <c r="M219" i="12"/>
  <c r="E195" i="10"/>
  <c r="E193" i="11"/>
  <c r="X220" i="12"/>
  <c r="P221" i="12"/>
  <c r="P275" i="12"/>
  <c r="W220" i="12"/>
  <c r="O222" i="12"/>
  <c r="J193" i="13"/>
  <c r="U271" i="12"/>
  <c r="D194" i="6"/>
  <c r="D194" i="23" s="1"/>
  <c r="D260" i="23"/>
  <c r="S260" i="12"/>
  <c r="R188" i="22"/>
  <c r="G217" i="11"/>
  <c r="G217" i="13" s="1"/>
  <c r="F211" i="11"/>
  <c r="F211" i="13" s="1"/>
  <c r="E202" i="11"/>
  <c r="E202" i="13" s="1"/>
  <c r="J212" i="11"/>
  <c r="J212" i="13" s="1"/>
  <c r="J203" i="11"/>
  <c r="J203" i="13" s="1"/>
  <c r="I202" i="11"/>
  <c r="I202" i="13" s="1"/>
  <c r="F202" i="11"/>
  <c r="F202" i="13" s="1"/>
  <c r="J120" i="11"/>
  <c r="J120" i="13" s="1"/>
  <c r="E33" i="11"/>
  <c r="E33" i="13" s="1"/>
  <c r="D120" i="11"/>
  <c r="D120" i="13" s="1"/>
  <c r="E51" i="11"/>
  <c r="E51" i="13" s="1"/>
  <c r="D141" i="11"/>
  <c r="D141" i="13" s="1"/>
  <c r="F53" i="11"/>
  <c r="F53" i="13" s="1"/>
  <c r="K10" i="11"/>
  <c r="K10" i="13" s="1"/>
  <c r="H159" i="11"/>
  <c r="H159" i="13" s="1"/>
  <c r="D14" i="11"/>
  <c r="D14" i="13" s="1"/>
  <c r="E12" i="11"/>
  <c r="E12" i="13" s="1"/>
  <c r="P6" i="12"/>
  <c r="E11" i="11"/>
  <c r="E11" i="13" s="1"/>
  <c r="H53" i="11"/>
  <c r="H53" i="13" s="1"/>
  <c r="M6" i="12"/>
  <c r="K100" i="11"/>
  <c r="K100" i="13" s="1"/>
  <c r="E10" i="11"/>
  <c r="E10" i="13" s="1"/>
  <c r="J150" i="11"/>
  <c r="J150" i="13" s="1"/>
  <c r="E16" i="11"/>
  <c r="E16" i="13" s="1"/>
  <c r="F11" i="11"/>
  <c r="F11" i="13" s="1"/>
  <c r="F110" i="11"/>
  <c r="F110" i="13" s="1"/>
  <c r="F275" i="11"/>
  <c r="F275" i="13" s="1"/>
  <c r="Y125" i="5"/>
  <c r="U125" i="24" s="1"/>
  <c r="Q189" i="10"/>
  <c r="Q210" i="12"/>
  <c r="I210" i="12"/>
  <c r="I189" i="12" s="1"/>
  <c r="I189" i="10"/>
  <c r="I210" i="13"/>
  <c r="S189" i="10"/>
  <c r="S210" i="12"/>
  <c r="N189" i="7"/>
  <c r="N189" i="22"/>
  <c r="F246" i="13"/>
  <c r="F192" i="13" s="1"/>
  <c r="J134" i="11"/>
  <c r="J134" i="13" s="1"/>
  <c r="H194" i="6"/>
  <c r="H194" i="23" s="1"/>
  <c r="H260" i="23"/>
  <c r="N271" i="12"/>
  <c r="F188" i="7"/>
  <c r="F188" i="22"/>
  <c r="Y195" i="22"/>
  <c r="J282" i="3"/>
  <c r="J283" i="19"/>
  <c r="J283" i="20"/>
  <c r="H194" i="11"/>
  <c r="Q271" i="12"/>
  <c r="E188" i="10"/>
  <c r="E199" i="12"/>
  <c r="E188" i="12" s="1"/>
  <c r="E199" i="13"/>
  <c r="E188" i="13" s="1"/>
  <c r="E189" i="7"/>
  <c r="T188" i="5"/>
  <c r="H191" i="11"/>
  <c r="X248" i="12"/>
  <c r="G194" i="12"/>
  <c r="G282" i="22"/>
  <c r="G283" i="22"/>
  <c r="G191" i="11"/>
  <c r="R219" i="12"/>
  <c r="I188" i="6"/>
  <c r="I188" i="23" s="1"/>
  <c r="I199" i="23"/>
  <c r="G211" i="11"/>
  <c r="G211" i="13" s="1"/>
  <c r="F209" i="11"/>
  <c r="F209" i="13" s="1"/>
  <c r="H204" i="11"/>
  <c r="H204" i="13" s="1"/>
  <c r="J219" i="11"/>
  <c r="J219" i="13" s="1"/>
  <c r="G200" i="11"/>
  <c r="G200" i="13" s="1"/>
  <c r="H271" i="11"/>
  <c r="H271" i="13" s="1"/>
  <c r="H195" i="13" s="1"/>
  <c r="D211" i="11"/>
  <c r="D211" i="13" s="1"/>
  <c r="J211" i="11"/>
  <c r="J211" i="13" s="1"/>
  <c r="J204" i="11"/>
  <c r="J204" i="13" s="1"/>
  <c r="I201" i="11"/>
  <c r="I201" i="13" s="1"/>
  <c r="F218" i="11"/>
  <c r="F218" i="13" s="1"/>
  <c r="F195" i="20"/>
  <c r="F195" i="8"/>
  <c r="H115" i="11"/>
  <c r="H115" i="13" s="1"/>
  <c r="G119" i="11"/>
  <c r="G119" i="13" s="1"/>
  <c r="I33" i="11"/>
  <c r="I33" i="13" s="1"/>
  <c r="D123" i="11"/>
  <c r="D123" i="13" s="1"/>
  <c r="S6" i="12"/>
  <c r="D21" i="14"/>
  <c r="I20" i="11"/>
  <c r="I20" i="13" s="1"/>
  <c r="I10" i="11"/>
  <c r="I10" i="13" s="1"/>
  <c r="J13" i="11"/>
  <c r="J13" i="13" s="1"/>
  <c r="Q190" i="10"/>
  <c r="Q224" i="12"/>
  <c r="Q190" i="12" s="1"/>
  <c r="U222" i="12"/>
  <c r="X226" i="12"/>
  <c r="I134" i="11"/>
  <c r="I134" i="13" s="1"/>
  <c r="H256" i="13"/>
  <c r="H193" i="13" s="1"/>
  <c r="I113" i="11"/>
  <c r="I113" i="13" s="1"/>
  <c r="F191" i="11"/>
  <c r="M199" i="12"/>
  <c r="M188" i="10"/>
  <c r="Q220" i="12"/>
  <c r="K29" i="11"/>
  <c r="K29" i="13" s="1"/>
  <c r="D188" i="6"/>
  <c r="D188" i="23" s="1"/>
  <c r="D200" i="23"/>
  <c r="D195" i="12"/>
  <c r="S211" i="12"/>
  <c r="K210" i="23"/>
  <c r="K189" i="6"/>
  <c r="K189" i="23" s="1"/>
  <c r="S248" i="12"/>
  <c r="O256" i="12"/>
  <c r="O193" i="10"/>
  <c r="K26" i="11"/>
  <c r="K26" i="13" s="1"/>
  <c r="V219" i="12"/>
  <c r="N220" i="12"/>
  <c r="F189" i="7"/>
  <c r="F189" i="22"/>
  <c r="F252" i="11"/>
  <c r="F252" i="13" s="1"/>
  <c r="P125" i="5"/>
  <c r="W271" i="12"/>
  <c r="O199" i="12"/>
  <c r="I282" i="22"/>
  <c r="I283" i="22"/>
  <c r="S190" i="7"/>
  <c r="S190" i="22"/>
  <c r="D227" i="11"/>
  <c r="D227" i="13" s="1"/>
  <c r="Q199" i="12"/>
  <c r="Q188" i="10"/>
  <c r="X222" i="12"/>
  <c r="P189" i="7"/>
  <c r="P189" i="22"/>
  <c r="X275" i="12"/>
  <c r="H194" i="10"/>
  <c r="W221" i="12"/>
  <c r="G189" i="7"/>
  <c r="G189" i="22"/>
  <c r="O200" i="12"/>
  <c r="G191" i="13"/>
  <c r="J275" i="11"/>
  <c r="J275" i="13" s="1"/>
  <c r="I191" i="11"/>
  <c r="G282" i="3"/>
  <c r="G282" i="20" s="1"/>
  <c r="G283" i="20"/>
  <c r="S271" i="12"/>
  <c r="K199" i="12"/>
  <c r="K188" i="12" s="1"/>
  <c r="K188" i="10"/>
  <c r="J199" i="12"/>
  <c r="J188" i="12" s="1"/>
  <c r="J188" i="10"/>
  <c r="J199" i="13"/>
  <c r="J188" i="13" s="1"/>
  <c r="V190" i="7"/>
  <c r="D222" i="11"/>
  <c r="D222" i="13" s="1"/>
  <c r="J271" i="11"/>
  <c r="J271" i="13" s="1"/>
  <c r="I188" i="20"/>
  <c r="I188" i="8"/>
  <c r="I188" i="19"/>
  <c r="H211" i="11"/>
  <c r="H211" i="13" s="1"/>
  <c r="H201" i="11"/>
  <c r="H201" i="13" s="1"/>
  <c r="G201" i="11"/>
  <c r="G201" i="13" s="1"/>
  <c r="D213" i="11"/>
  <c r="D213" i="13" s="1"/>
  <c r="G218" i="11"/>
  <c r="G218" i="13" s="1"/>
  <c r="I205" i="11"/>
  <c r="I205" i="13" s="1"/>
  <c r="E209" i="11"/>
  <c r="E209" i="13" s="1"/>
  <c r="D260" i="11"/>
  <c r="F32" i="11"/>
  <c r="F32" i="13" s="1"/>
  <c r="F114" i="11"/>
  <c r="F114" i="13" s="1"/>
  <c r="H42" i="11"/>
  <c r="H42" i="13" s="1"/>
  <c r="J32" i="11"/>
  <c r="J32" i="13" s="1"/>
  <c r="J138" i="11"/>
  <c r="J138" i="13" s="1"/>
  <c r="H65" i="11"/>
  <c r="H65" i="13" s="1"/>
  <c r="I120" i="11"/>
  <c r="I120" i="13" s="1"/>
  <c r="G87" i="11"/>
  <c r="G87" i="13" s="1"/>
  <c r="K137" i="11"/>
  <c r="K137" i="13" s="1"/>
  <c r="J114" i="11"/>
  <c r="J114" i="13" s="1"/>
  <c r="J100" i="11"/>
  <c r="J100" i="13" s="1"/>
  <c r="E8" i="11"/>
  <c r="E8" i="13" s="1"/>
  <c r="F125" i="22"/>
  <c r="F125" i="7"/>
  <c r="F125" i="10" s="1"/>
  <c r="F125" i="12" s="1"/>
  <c r="F125" i="6"/>
  <c r="F125" i="23" s="1"/>
  <c r="D100" i="11"/>
  <c r="D100" i="13" s="1"/>
  <c r="D13" i="11"/>
  <c r="D13" i="13" s="1"/>
  <c r="F12" i="11"/>
  <c r="F12" i="13" s="1"/>
  <c r="J166" i="11"/>
  <c r="J166" i="13" s="1"/>
  <c r="F14" i="11"/>
  <c r="F14" i="13" s="1"/>
  <c r="J15" i="11"/>
  <c r="J15" i="13" s="1"/>
  <c r="G125" i="22"/>
  <c r="G125" i="7"/>
  <c r="G125" i="10" s="1"/>
  <c r="G125" i="12" s="1"/>
  <c r="G125" i="6"/>
  <c r="G125" i="23" s="1"/>
  <c r="D166" i="11"/>
  <c r="D166" i="13" s="1"/>
  <c r="E125" i="22"/>
  <c r="E125" i="7"/>
  <c r="E125" i="10" s="1"/>
  <c r="E125" i="12" s="1"/>
  <c r="E125" i="6"/>
  <c r="D8" i="11"/>
  <c r="D8" i="13" s="1"/>
  <c r="I194" i="19"/>
  <c r="D195" i="8"/>
  <c r="T195" i="10" l="1"/>
  <c r="T246" i="12"/>
  <c r="T192" i="12" s="1"/>
  <c r="AL143" i="24"/>
  <c r="AL181" i="24"/>
  <c r="AL202" i="24"/>
  <c r="AL74" i="24"/>
  <c r="AL156" i="24"/>
  <c r="AL92" i="24"/>
  <c r="AL127" i="24"/>
  <c r="R195" i="22"/>
  <c r="W226" i="12"/>
  <c r="R194" i="10"/>
  <c r="T227" i="12"/>
  <c r="Y211" i="12"/>
  <c r="Y248" i="12"/>
  <c r="AL172" i="24"/>
  <c r="AL54" i="24"/>
  <c r="E188" i="11"/>
  <c r="O188" i="10"/>
  <c r="T192" i="10"/>
  <c r="Y195" i="7"/>
  <c r="T252" i="12"/>
  <c r="S226" i="12"/>
  <c r="T188" i="10"/>
  <c r="V227" i="12"/>
  <c r="W227" i="12"/>
  <c r="W188" i="10"/>
  <c r="U224" i="12"/>
  <c r="U190" i="12" s="1"/>
  <c r="W252" i="12"/>
  <c r="S188" i="5"/>
  <c r="L194" i="5"/>
  <c r="D195" i="11"/>
  <c r="Y195" i="10"/>
  <c r="V194" i="10"/>
  <c r="O195" i="10"/>
  <c r="W194" i="10"/>
  <c r="V188" i="10"/>
  <c r="T248" i="12"/>
  <c r="N188" i="10"/>
  <c r="U188" i="10"/>
  <c r="T275" i="12"/>
  <c r="Y188" i="10"/>
  <c r="V200" i="12"/>
  <c r="V195" i="10"/>
  <c r="M194" i="10"/>
  <c r="R195" i="10"/>
  <c r="Y221" i="12"/>
  <c r="R271" i="12"/>
  <c r="K189" i="13"/>
  <c r="Q194" i="10"/>
  <c r="T271" i="12"/>
  <c r="S188" i="10"/>
  <c r="X210" i="12"/>
  <c r="P188" i="10"/>
  <c r="V226" i="12"/>
  <c r="L195" i="10"/>
  <c r="X188" i="10"/>
  <c r="R200" i="12"/>
  <c r="I189" i="13"/>
  <c r="V188" i="5"/>
  <c r="U6" i="24"/>
  <c r="AQ147" i="24" s="1"/>
  <c r="E27" i="25"/>
  <c r="L27" i="25" s="1"/>
  <c r="L22" i="25"/>
  <c r="L24" i="25"/>
  <c r="J125" i="11"/>
  <c r="J125" i="13" s="1"/>
  <c r="I195" i="11"/>
  <c r="K189" i="11"/>
  <c r="R193" i="5"/>
  <c r="K199" i="13"/>
  <c r="K188" i="13" s="1"/>
  <c r="I195" i="13"/>
  <c r="S193" i="5"/>
  <c r="BF216" i="24"/>
  <c r="AQ26" i="24"/>
  <c r="X189" i="7"/>
  <c r="W189" i="7"/>
  <c r="T190" i="7"/>
  <c r="S189" i="5"/>
  <c r="X194" i="10"/>
  <c r="D282" i="6"/>
  <c r="D282" i="23" s="1"/>
  <c r="Y226" i="12"/>
  <c r="W192" i="10"/>
  <c r="BH35" i="24"/>
  <c r="BF134" i="24"/>
  <c r="BF92" i="24"/>
  <c r="AS64" i="24"/>
  <c r="BH106" i="24"/>
  <c r="AS81" i="24"/>
  <c r="W311" i="24"/>
  <c r="BH19" i="24"/>
  <c r="BH145" i="24"/>
  <c r="AL48" i="24"/>
  <c r="AL131" i="24"/>
  <c r="AL79" i="24"/>
  <c r="AL99" i="24"/>
  <c r="AL113" i="24"/>
  <c r="AL133" i="24"/>
  <c r="AL163" i="24"/>
  <c r="AL218" i="24"/>
  <c r="AL60" i="24"/>
  <c r="AL178" i="24"/>
  <c r="AL78" i="24"/>
  <c r="AL103" i="24"/>
  <c r="AL283" i="24"/>
  <c r="AL217" i="24"/>
  <c r="AL221" i="24"/>
  <c r="AS131" i="24"/>
  <c r="AS36" i="24"/>
  <c r="AS47" i="24"/>
  <c r="AL41" i="24"/>
  <c r="AL108" i="24"/>
  <c r="AL157" i="24"/>
  <c r="AL23" i="24"/>
  <c r="AL22" i="24"/>
  <c r="AL61" i="24"/>
  <c r="AL124" i="24"/>
  <c r="AL56" i="24"/>
  <c r="AL50" i="24"/>
  <c r="AL76" i="24"/>
  <c r="BF35" i="24"/>
  <c r="W319" i="24"/>
  <c r="BH319" i="24" s="1"/>
  <c r="AS48" i="24"/>
  <c r="AL64" i="24"/>
  <c r="AL135" i="24"/>
  <c r="K27" i="14"/>
  <c r="AS7" i="24"/>
  <c r="AS54" i="24"/>
  <c r="AS107" i="24"/>
  <c r="AS165" i="24"/>
  <c r="AS94" i="24"/>
  <c r="AS155" i="24"/>
  <c r="U324" i="24"/>
  <c r="AL68" i="24"/>
  <c r="AL80" i="24"/>
  <c r="AL147" i="24"/>
  <c r="AL164" i="24"/>
  <c r="AL177" i="24"/>
  <c r="AL256" i="24"/>
  <c r="AL59" i="24"/>
  <c r="AL111" i="24"/>
  <c r="AL144" i="24"/>
  <c r="AL36" i="24"/>
  <c r="AL67" i="24"/>
  <c r="AL145" i="24"/>
  <c r="AL209" i="24"/>
  <c r="AL84" i="24"/>
  <c r="AL128" i="24"/>
  <c r="AS29" i="24"/>
  <c r="AS67" i="24"/>
  <c r="AS83" i="24"/>
  <c r="BH122" i="24"/>
  <c r="K21" i="14"/>
  <c r="K125" i="11"/>
  <c r="K125" i="13" s="1"/>
  <c r="K24" i="14"/>
  <c r="H125" i="11"/>
  <c r="H125" i="13" s="1"/>
  <c r="AS21" i="24"/>
  <c r="AS38" i="24"/>
  <c r="AS126" i="24"/>
  <c r="AS91" i="24"/>
  <c r="AS148" i="24"/>
  <c r="AQ171" i="24"/>
  <c r="AL27" i="24"/>
  <c r="AL101" i="24"/>
  <c r="AL117" i="24"/>
  <c r="AL47" i="24"/>
  <c r="AL7" i="24"/>
  <c r="AL31" i="24"/>
  <c r="AL73" i="24"/>
  <c r="AL85" i="24"/>
  <c r="AL102" i="24"/>
  <c r="AL118" i="24"/>
  <c r="AL137" i="24"/>
  <c r="AL43" i="24"/>
  <c r="AL151" i="24"/>
  <c r="AL168" i="24"/>
  <c r="AL93" i="24"/>
  <c r="AL162" i="24"/>
  <c r="AL69" i="24"/>
  <c r="AL200" i="24"/>
  <c r="AL227" i="24"/>
  <c r="AL96" i="24"/>
  <c r="AL112" i="24"/>
  <c r="AL155" i="24"/>
  <c r="AS146" i="24"/>
  <c r="AL62" i="24"/>
  <c r="AL154" i="24"/>
  <c r="AL37" i="24"/>
  <c r="AL57" i="24"/>
  <c r="AL71" i="24"/>
  <c r="AL114" i="24"/>
  <c r="AL152" i="24"/>
  <c r="AL171" i="24"/>
  <c r="AL180" i="24"/>
  <c r="AL39" i="24"/>
  <c r="AL77" i="24"/>
  <c r="AL89" i="24"/>
  <c r="AL121" i="24"/>
  <c r="E282" i="22"/>
  <c r="I282" i="24"/>
  <c r="AE282" i="24" s="1"/>
  <c r="AL83" i="24"/>
  <c r="AL104" i="24"/>
  <c r="AL116" i="24"/>
  <c r="AL136" i="24"/>
  <c r="AL160" i="24"/>
  <c r="Q194" i="5"/>
  <c r="AL25" i="24"/>
  <c r="AL45" i="24"/>
  <c r="AL95" i="24"/>
  <c r="AL120" i="24"/>
  <c r="AL146" i="24"/>
  <c r="AL161" i="24"/>
  <c r="AL246" i="24"/>
  <c r="AL49" i="24"/>
  <c r="AL148" i="24"/>
  <c r="AL179" i="24"/>
  <c r="AL28" i="24"/>
  <c r="AL46" i="24"/>
  <c r="AL65" i="24"/>
  <c r="AL33" i="24"/>
  <c r="BF26" i="24"/>
  <c r="E282" i="5"/>
  <c r="G282" i="24" s="1"/>
  <c r="AC282" i="24" s="1"/>
  <c r="G283" i="24"/>
  <c r="AC283" i="24" s="1"/>
  <c r="AS63" i="24"/>
  <c r="AS164" i="24"/>
  <c r="AS27" i="24"/>
  <c r="AS43" i="24"/>
  <c r="AS103" i="24"/>
  <c r="AS117" i="24"/>
  <c r="AS138" i="24"/>
  <c r="AS169" i="24"/>
  <c r="AS68" i="24"/>
  <c r="AS132" i="24"/>
  <c r="AS79" i="24"/>
  <c r="AS122" i="24"/>
  <c r="AS175" i="24"/>
  <c r="U189" i="5"/>
  <c r="AL88" i="24"/>
  <c r="AL70" i="24"/>
  <c r="AL109" i="24"/>
  <c r="AL134" i="24"/>
  <c r="AL153" i="24"/>
  <c r="AL182" i="24"/>
  <c r="AL75" i="24"/>
  <c r="AL94" i="24"/>
  <c r="AL110" i="24"/>
  <c r="AL132" i="24"/>
  <c r="AL142" i="24"/>
  <c r="AL167" i="24"/>
  <c r="AL30" i="24"/>
  <c r="E282" i="20"/>
  <c r="J282" i="24"/>
  <c r="AF282" i="24" s="1"/>
  <c r="H310" i="24"/>
  <c r="AD310" i="24" s="1"/>
  <c r="AD19" i="24"/>
  <c r="H317" i="24"/>
  <c r="AD317" i="24" s="1"/>
  <c r="AD118" i="24"/>
  <c r="E282" i="6"/>
  <c r="H283" i="24"/>
  <c r="AD283" i="24" s="1"/>
  <c r="E283" i="23"/>
  <c r="H312" i="24"/>
  <c r="AD312" i="24" s="1"/>
  <c r="AD29" i="24"/>
  <c r="E189" i="23"/>
  <c r="H189" i="24"/>
  <c r="AD189" i="24" s="1"/>
  <c r="H319" i="24"/>
  <c r="AD319" i="24" s="1"/>
  <c r="AD134" i="24"/>
  <c r="G282" i="6"/>
  <c r="G282" i="23" s="1"/>
  <c r="H321" i="24"/>
  <c r="AD321" i="24" s="1"/>
  <c r="AD155" i="24"/>
  <c r="E194" i="23"/>
  <c r="H194" i="24"/>
  <c r="AD194" i="24" s="1"/>
  <c r="E188" i="23"/>
  <c r="H188" i="24"/>
  <c r="AD188" i="24" s="1"/>
  <c r="E195" i="23"/>
  <c r="H195" i="24"/>
  <c r="AD195" i="24" s="1"/>
  <c r="H282" i="6"/>
  <c r="H282" i="23" s="1"/>
  <c r="F282" i="6"/>
  <c r="F282" i="23" s="1"/>
  <c r="H313" i="24"/>
  <c r="AD313" i="24" s="1"/>
  <c r="AD69" i="24"/>
  <c r="E125" i="23"/>
  <c r="H125" i="24"/>
  <c r="AD125" i="24" s="1"/>
  <c r="H295" i="24"/>
  <c r="AD295" i="24" s="1"/>
  <c r="E295" i="23"/>
  <c r="AS61" i="24"/>
  <c r="AS32" i="24"/>
  <c r="AS45" i="24"/>
  <c r="AS93" i="24"/>
  <c r="AS105" i="24"/>
  <c r="AS119" i="24"/>
  <c r="AS133" i="24"/>
  <c r="AS167" i="24"/>
  <c r="AS22" i="24"/>
  <c r="AS106" i="24"/>
  <c r="AS124" i="24"/>
  <c r="AS168" i="24"/>
  <c r="AS248" i="24"/>
  <c r="AS58" i="24"/>
  <c r="AS145" i="24"/>
  <c r="AS153" i="24"/>
  <c r="AS179" i="24"/>
  <c r="AS218" i="24"/>
  <c r="AS80" i="24"/>
  <c r="AS88" i="24"/>
  <c r="AS26" i="24"/>
  <c r="AS31" i="24"/>
  <c r="AS98" i="24"/>
  <c r="AS71" i="24"/>
  <c r="AS161" i="24"/>
  <c r="AS283" i="24"/>
  <c r="AS176" i="24"/>
  <c r="AS25" i="24"/>
  <c r="AS23" i="24"/>
  <c r="AS41" i="24"/>
  <c r="AS101" i="24"/>
  <c r="AS112" i="24"/>
  <c r="AS128" i="24"/>
  <c r="AS39" i="24"/>
  <c r="AS55" i="24"/>
  <c r="W189" i="5"/>
  <c r="X189" i="5"/>
  <c r="AS70" i="24"/>
  <c r="BF64" i="24"/>
  <c r="AQ64" i="24"/>
  <c r="BF36" i="24"/>
  <c r="AQ36" i="24"/>
  <c r="BH75" i="24"/>
  <c r="AS75" i="24"/>
  <c r="BF148" i="24"/>
  <c r="AQ148" i="24"/>
  <c r="AS171" i="24"/>
  <c r="W324" i="24"/>
  <c r="BH324" i="24" s="1"/>
  <c r="U311" i="24"/>
  <c r="AQ311" i="24" s="1"/>
  <c r="BF28" i="24"/>
  <c r="BF140" i="24"/>
  <c r="AQ140" i="24"/>
  <c r="AQ109" i="24"/>
  <c r="AQ91" i="24"/>
  <c r="AQ116" i="24"/>
  <c r="AQ106" i="24"/>
  <c r="AQ92" i="24"/>
  <c r="AQ30" i="24"/>
  <c r="AQ44" i="24"/>
  <c r="AQ141" i="24"/>
  <c r="AQ155" i="24"/>
  <c r="AQ135" i="24"/>
  <c r="AQ131" i="24"/>
  <c r="AQ121" i="24"/>
  <c r="AQ181" i="24"/>
  <c r="AQ177" i="24"/>
  <c r="AQ165" i="24"/>
  <c r="AQ55" i="24"/>
  <c r="AQ151" i="24"/>
  <c r="AQ88" i="24"/>
  <c r="AQ84" i="24"/>
  <c r="AQ80" i="24"/>
  <c r="AQ58" i="24"/>
  <c r="AQ7" i="24"/>
  <c r="AQ115" i="24"/>
  <c r="AQ32" i="24"/>
  <c r="AQ94" i="24"/>
  <c r="AQ31" i="24"/>
  <c r="AQ37" i="24"/>
  <c r="AQ133" i="24"/>
  <c r="AQ126" i="24"/>
  <c r="AQ47" i="24"/>
  <c r="AQ43" i="24"/>
  <c r="AQ38" i="24"/>
  <c r="AQ29" i="24"/>
  <c r="AQ39" i="24"/>
  <c r="AQ74" i="24"/>
  <c r="AQ119" i="24"/>
  <c r="AQ169" i="24"/>
  <c r="AQ127" i="24"/>
  <c r="AQ111" i="24"/>
  <c r="AQ103" i="24"/>
  <c r="AQ95" i="24"/>
  <c r="AQ76" i="24"/>
  <c r="AQ68" i="24"/>
  <c r="AQ167" i="24"/>
  <c r="AQ98" i="24"/>
  <c r="AQ128" i="24"/>
  <c r="AQ48" i="24"/>
  <c r="AQ248" i="24"/>
  <c r="AQ179" i="24"/>
  <c r="AQ175" i="24"/>
  <c r="AQ117" i="24"/>
  <c r="AQ101" i="24"/>
  <c r="AQ93" i="24"/>
  <c r="AQ164" i="24"/>
  <c r="AQ156" i="24"/>
  <c r="AQ136" i="24"/>
  <c r="AQ153" i="24"/>
  <c r="AQ90" i="24"/>
  <c r="AQ86" i="24"/>
  <c r="AQ82" i="24"/>
  <c r="AQ78" i="24"/>
  <c r="AQ56" i="24"/>
  <c r="AS102" i="24"/>
  <c r="BH102" i="24"/>
  <c r="Y189" i="10"/>
  <c r="W200" i="12"/>
  <c r="W189" i="10"/>
  <c r="W199" i="12"/>
  <c r="BH39" i="24"/>
  <c r="BF143" i="24"/>
  <c r="AQ66" i="24"/>
  <c r="AQ112" i="24"/>
  <c r="AQ102" i="24"/>
  <c r="W14" i="22"/>
  <c r="W14" i="7"/>
  <c r="W14" i="10" s="1"/>
  <c r="W14" i="12" s="1"/>
  <c r="W8" i="24"/>
  <c r="Y8" i="5"/>
  <c r="U8" i="24" s="1"/>
  <c r="AQ8" i="24" s="1"/>
  <c r="Y8" i="22"/>
  <c r="Y8" i="7"/>
  <c r="Y8" i="10" s="1"/>
  <c r="Y8" i="12" s="1"/>
  <c r="W15" i="24"/>
  <c r="Y15" i="5"/>
  <c r="U15" i="24" s="1"/>
  <c r="BF15" i="24" s="1"/>
  <c r="Y15" i="22"/>
  <c r="Y15" i="7"/>
  <c r="Y15" i="10" s="1"/>
  <c r="Y15" i="12" s="1"/>
  <c r="W53" i="22"/>
  <c r="W53" i="7"/>
  <c r="W53" i="10" s="1"/>
  <c r="W53" i="12" s="1"/>
  <c r="BH44" i="24"/>
  <c r="AS44" i="24"/>
  <c r="Y210" i="12"/>
  <c r="X195" i="10"/>
  <c r="BH55" i="24"/>
  <c r="BH171" i="24"/>
  <c r="BF147" i="24"/>
  <c r="AQ160" i="24"/>
  <c r="AQ35" i="24"/>
  <c r="AQ105" i="24"/>
  <c r="AQ46" i="24"/>
  <c r="AQ134" i="24"/>
  <c r="AQ45" i="24"/>
  <c r="W174" i="5"/>
  <c r="W174" i="22"/>
  <c r="X14" i="22"/>
  <c r="X14" i="7"/>
  <c r="X14" i="10" s="1"/>
  <c r="X14" i="12" s="1"/>
  <c r="W11" i="24"/>
  <c r="AS11" i="24" s="1"/>
  <c r="Y11" i="5"/>
  <c r="U11" i="24" s="1"/>
  <c r="Y11" i="22"/>
  <c r="Y11" i="7"/>
  <c r="Y11" i="10" s="1"/>
  <c r="Y11" i="12" s="1"/>
  <c r="W150" i="24"/>
  <c r="AS150" i="24" s="1"/>
  <c r="Y150" i="7"/>
  <c r="Y150" i="10" s="1"/>
  <c r="Y150" i="12" s="1"/>
  <c r="Y150" i="5"/>
  <c r="U150" i="24" s="1"/>
  <c r="BF150" i="24" s="1"/>
  <c r="W20" i="24"/>
  <c r="Y20" i="22"/>
  <c r="AQ124" i="24"/>
  <c r="W34" i="5"/>
  <c r="W34" i="22"/>
  <c r="W34" i="7"/>
  <c r="W34" i="10" s="1"/>
  <c r="W34" i="12" s="1"/>
  <c r="W34" i="24"/>
  <c r="AS34" i="24" s="1"/>
  <c r="Y34" i="5"/>
  <c r="U34" i="24" s="1"/>
  <c r="BF34" i="24" s="1"/>
  <c r="Y34" i="22"/>
  <c r="Y34" i="7"/>
  <c r="Y34" i="10" s="1"/>
  <c r="Y34" i="12" s="1"/>
  <c r="W100" i="24"/>
  <c r="Y100" i="7"/>
  <c r="Y100" i="10" s="1"/>
  <c r="Y100" i="12" s="1"/>
  <c r="W13" i="24"/>
  <c r="Y13" i="5"/>
  <c r="U13" i="24" s="1"/>
  <c r="AQ13" i="24" s="1"/>
  <c r="Y13" i="22"/>
  <c r="Y13" i="7"/>
  <c r="Y13" i="10" s="1"/>
  <c r="Y13" i="12" s="1"/>
  <c r="W275" i="12"/>
  <c r="BH113" i="24"/>
  <c r="AS113" i="24"/>
  <c r="U320" i="24"/>
  <c r="BF320" i="24" s="1"/>
  <c r="BF145" i="24"/>
  <c r="AQ145" i="24"/>
  <c r="W246" i="12"/>
  <c r="W192" i="12" s="1"/>
  <c r="BH70" i="24"/>
  <c r="AQ62" i="24"/>
  <c r="AQ132" i="24"/>
  <c r="BF173" i="24"/>
  <c r="AQ22" i="24"/>
  <c r="AQ41" i="24"/>
  <c r="AQ60" i="24"/>
  <c r="R194" i="5"/>
  <c r="AL44" i="24"/>
  <c r="AL63" i="24"/>
  <c r="AL170" i="24"/>
  <c r="AL82" i="24"/>
  <c r="Q195" i="5"/>
  <c r="U191" i="5"/>
  <c r="P195" i="5"/>
  <c r="L191" i="5"/>
  <c r="N195" i="5"/>
  <c r="AQ27" i="24"/>
  <c r="AQ96" i="24"/>
  <c r="AQ99" i="24"/>
  <c r="AQ104" i="24"/>
  <c r="N193" i="5"/>
  <c r="AL105" i="24"/>
  <c r="AL176" i="24"/>
  <c r="AL86" i="24"/>
  <c r="AL165" i="24"/>
  <c r="AL21" i="24"/>
  <c r="AL38" i="24"/>
  <c r="AL58" i="24"/>
  <c r="AL106" i="24"/>
  <c r="AL140" i="24"/>
  <c r="AL173" i="24"/>
  <c r="AL40" i="24"/>
  <c r="AL66" i="24"/>
  <c r="AL98" i="24"/>
  <c r="AL126" i="24"/>
  <c r="AJ14" i="24"/>
  <c r="AY14" i="24"/>
  <c r="AY100" i="24"/>
  <c r="AJ100" i="24"/>
  <c r="AJ130" i="24"/>
  <c r="AY130" i="24"/>
  <c r="AJ159" i="24"/>
  <c r="AY159" i="24"/>
  <c r="AY13" i="24"/>
  <c r="AJ13" i="24"/>
  <c r="BA52" i="24"/>
  <c r="AL52" i="24"/>
  <c r="BA212" i="24"/>
  <c r="AL212" i="24"/>
  <c r="AY299" i="24"/>
  <c r="AJ299" i="24"/>
  <c r="N274" i="12"/>
  <c r="P249" i="12"/>
  <c r="BA141" i="24"/>
  <c r="AL141" i="24"/>
  <c r="BA42" i="24"/>
  <c r="AL42" i="24"/>
  <c r="BA317" i="24"/>
  <c r="AL317" i="24"/>
  <c r="AY169" i="24"/>
  <c r="AJ169" i="24"/>
  <c r="Q295" i="22"/>
  <c r="Q295" i="5"/>
  <c r="Q282" i="5" s="1"/>
  <c r="P253" i="12"/>
  <c r="M274" i="12"/>
  <c r="BA287" i="24"/>
  <c r="AL287" i="24"/>
  <c r="AJ32" i="24"/>
  <c r="AY32" i="24"/>
  <c r="AL314" i="24"/>
  <c r="BA314" i="24"/>
  <c r="AY296" i="24"/>
  <c r="AJ296" i="24"/>
  <c r="BA216" i="24"/>
  <c r="AL216" i="24"/>
  <c r="P195" i="22"/>
  <c r="P195" i="7"/>
  <c r="AY285" i="24"/>
  <c r="AJ285" i="24"/>
  <c r="L191" i="22"/>
  <c r="L191" i="7"/>
  <c r="Q261" i="12"/>
  <c r="Q247" i="12"/>
  <c r="Q225" i="12"/>
  <c r="AY207" i="24"/>
  <c r="AJ207" i="24"/>
  <c r="L193" i="7"/>
  <c r="L193" i="22"/>
  <c r="AY239" i="24"/>
  <c r="AJ239" i="24"/>
  <c r="AY273" i="24"/>
  <c r="AJ273" i="24"/>
  <c r="AY247" i="24"/>
  <c r="AJ247" i="24"/>
  <c r="AY228" i="24"/>
  <c r="AJ228" i="24"/>
  <c r="M253" i="12"/>
  <c r="AY119" i="24"/>
  <c r="AJ119" i="24"/>
  <c r="BA313" i="24"/>
  <c r="AL313" i="24"/>
  <c r="AY204" i="24"/>
  <c r="AJ204" i="24"/>
  <c r="L195" i="22"/>
  <c r="L195" i="7"/>
  <c r="AY248" i="24"/>
  <c r="AJ248" i="24"/>
  <c r="O190" i="5"/>
  <c r="N190" i="24" s="1"/>
  <c r="N224" i="24"/>
  <c r="N243" i="12"/>
  <c r="N256" i="12"/>
  <c r="N193" i="10"/>
  <c r="Q251" i="12"/>
  <c r="Q264" i="12"/>
  <c r="N191" i="5"/>
  <c r="P193" i="5"/>
  <c r="Q257" i="12"/>
  <c r="AY254" i="24"/>
  <c r="AJ254" i="24"/>
  <c r="BA264" i="24"/>
  <c r="AL264" i="24"/>
  <c r="Q243" i="12"/>
  <c r="BA259" i="24"/>
  <c r="AL259" i="24"/>
  <c r="O249" i="12"/>
  <c r="AY300" i="24"/>
  <c r="AJ300" i="24"/>
  <c r="M269" i="12"/>
  <c r="M251" i="12"/>
  <c r="AJ24" i="24"/>
  <c r="AY24" i="24"/>
  <c r="BA294" i="24"/>
  <c r="AL294" i="24"/>
  <c r="BA298" i="24"/>
  <c r="AL298" i="24"/>
  <c r="N257" i="12"/>
  <c r="N249" i="12"/>
  <c r="P194" i="10"/>
  <c r="P259" i="12"/>
  <c r="AY283" i="24"/>
  <c r="AJ283" i="24"/>
  <c r="BA270" i="24"/>
  <c r="AL270" i="24"/>
  <c r="O276" i="12"/>
  <c r="P270" i="12"/>
  <c r="M229" i="12"/>
  <c r="AY284" i="24"/>
  <c r="AJ284" i="24"/>
  <c r="O243" i="12"/>
  <c r="O269" i="12"/>
  <c r="AJ288" i="24"/>
  <c r="AY288" i="24"/>
  <c r="P269" i="12"/>
  <c r="P244" i="12"/>
  <c r="M277" i="12"/>
  <c r="Q276" i="12"/>
  <c r="Q231" i="12"/>
  <c r="Q191" i="7"/>
  <c r="Q191" i="22"/>
  <c r="AY229" i="24"/>
  <c r="AJ229" i="24"/>
  <c r="AL257" i="24"/>
  <c r="BA257" i="24"/>
  <c r="BA267" i="24"/>
  <c r="AL267" i="24"/>
  <c r="O250" i="12"/>
  <c r="AY301" i="24"/>
  <c r="AJ301" i="24"/>
  <c r="M191" i="7"/>
  <c r="M191" i="22"/>
  <c r="M276" i="12"/>
  <c r="AJ26" i="24"/>
  <c r="AY26" i="24"/>
  <c r="P195" i="24"/>
  <c r="O195" i="22"/>
  <c r="O195" i="7"/>
  <c r="BA220" i="24"/>
  <c r="AL220" i="24"/>
  <c r="BA292" i="24"/>
  <c r="AL292" i="24"/>
  <c r="BA260" i="24"/>
  <c r="AL260" i="24"/>
  <c r="N229" i="12"/>
  <c r="AY262" i="24"/>
  <c r="AJ262" i="24"/>
  <c r="BA262" i="24"/>
  <c r="AL262" i="24"/>
  <c r="O230" i="12"/>
  <c r="P191" i="24"/>
  <c r="O191" i="22"/>
  <c r="O191" i="7"/>
  <c r="BA233" i="24"/>
  <c r="AL233" i="24"/>
  <c r="BA272" i="24"/>
  <c r="AL272" i="24"/>
  <c r="AY274" i="24"/>
  <c r="AJ274" i="24"/>
  <c r="BA263" i="24"/>
  <c r="AL263" i="24"/>
  <c r="AY277" i="24"/>
  <c r="AJ277" i="24"/>
  <c r="M195" i="5"/>
  <c r="AY256" i="24"/>
  <c r="AJ256" i="24"/>
  <c r="AY313" i="24"/>
  <c r="AJ313" i="24"/>
  <c r="AJ192" i="24"/>
  <c r="AY192" i="24"/>
  <c r="BA8" i="24"/>
  <c r="AL8" i="24"/>
  <c r="AJ316" i="24"/>
  <c r="AY316" i="24"/>
  <c r="O188" i="5"/>
  <c r="N188" i="24" s="1"/>
  <c r="AL125" i="24"/>
  <c r="BA125" i="24"/>
  <c r="BA159" i="24"/>
  <c r="AL159" i="24"/>
  <c r="BA14" i="24"/>
  <c r="AL14" i="24"/>
  <c r="AL13" i="24"/>
  <c r="BA13" i="24"/>
  <c r="BA188" i="24"/>
  <c r="AL188" i="24"/>
  <c r="AY321" i="24"/>
  <c r="AJ321" i="24"/>
  <c r="AJ34" i="24"/>
  <c r="AY34" i="24"/>
  <c r="AJ12" i="24"/>
  <c r="AY12" i="24"/>
  <c r="T189" i="5"/>
  <c r="AJ52" i="24"/>
  <c r="AY52" i="24"/>
  <c r="AY212" i="24"/>
  <c r="AJ212" i="24"/>
  <c r="BA299" i="24"/>
  <c r="AL299" i="24"/>
  <c r="N270" i="12"/>
  <c r="N228" i="12"/>
  <c r="AY141" i="24"/>
  <c r="AJ141" i="24"/>
  <c r="AJ42" i="24"/>
  <c r="AY42" i="24"/>
  <c r="BA315" i="24"/>
  <c r="AL315" i="24"/>
  <c r="AL320" i="24"/>
  <c r="BA320" i="24"/>
  <c r="AJ268" i="24"/>
  <c r="AY268" i="24"/>
  <c r="BA244" i="24"/>
  <c r="AL244" i="24"/>
  <c r="BA253" i="24"/>
  <c r="AL253" i="24"/>
  <c r="P272" i="12"/>
  <c r="M193" i="22"/>
  <c r="M193" i="7"/>
  <c r="AL19" i="24"/>
  <c r="P310" i="24"/>
  <c r="BA19" i="24"/>
  <c r="BA323" i="24"/>
  <c r="AL323" i="24"/>
  <c r="BA296" i="24"/>
  <c r="AL296" i="24"/>
  <c r="AY216" i="24"/>
  <c r="AJ216" i="24"/>
  <c r="P262" i="12"/>
  <c r="P230" i="12"/>
  <c r="AY286" i="24"/>
  <c r="AJ286" i="24"/>
  <c r="BA261" i="24"/>
  <c r="AL261" i="24"/>
  <c r="BA251" i="24"/>
  <c r="AL251" i="24"/>
  <c r="BA225" i="24"/>
  <c r="AL225" i="24"/>
  <c r="P195" i="10"/>
  <c r="P267" i="12"/>
  <c r="N261" i="12"/>
  <c r="BA285" i="24"/>
  <c r="AL285" i="24"/>
  <c r="N262" i="12"/>
  <c r="N230" i="12"/>
  <c r="O231" i="12"/>
  <c r="O273" i="12"/>
  <c r="O247" i="12"/>
  <c r="M194" i="5"/>
  <c r="M270" i="12"/>
  <c r="M247" i="12"/>
  <c r="BA204" i="24"/>
  <c r="AL204" i="24"/>
  <c r="AY211" i="24"/>
  <c r="AJ211" i="24"/>
  <c r="BA224" i="24"/>
  <c r="AL224" i="24"/>
  <c r="P207" i="12"/>
  <c r="P231" i="12"/>
  <c r="N193" i="7"/>
  <c r="N193" i="22"/>
  <c r="Q277" i="12"/>
  <c r="Q254" i="12"/>
  <c r="N191" i="7"/>
  <c r="N191" i="22"/>
  <c r="P256" i="12"/>
  <c r="P193" i="10"/>
  <c r="N207" i="12"/>
  <c r="N188" i="12" s="1"/>
  <c r="O254" i="12"/>
  <c r="AY264" i="24"/>
  <c r="AJ264" i="24"/>
  <c r="O259" i="12"/>
  <c r="N259" i="24"/>
  <c r="O194" i="5"/>
  <c r="N194" i="24" s="1"/>
  <c r="BA300" i="24"/>
  <c r="AL300" i="24"/>
  <c r="M239" i="12"/>
  <c r="AY311" i="24"/>
  <c r="AJ311" i="24"/>
  <c r="AJ322" i="24"/>
  <c r="AY322" i="24"/>
  <c r="BA139" i="24"/>
  <c r="AL139" i="24"/>
  <c r="AJ214" i="24"/>
  <c r="AY214" i="24"/>
  <c r="Q194" i="22"/>
  <c r="Q194" i="7"/>
  <c r="N268" i="12"/>
  <c r="P194" i="5"/>
  <c r="P274" i="12"/>
  <c r="P251" i="12"/>
  <c r="AY270" i="24"/>
  <c r="AJ270" i="24"/>
  <c r="AY289" i="24"/>
  <c r="AJ289" i="24"/>
  <c r="BA276" i="24"/>
  <c r="AL276" i="24"/>
  <c r="P276" i="12"/>
  <c r="M228" i="12"/>
  <c r="BA284" i="24"/>
  <c r="AL284" i="24"/>
  <c r="AJ199" i="24"/>
  <c r="AY199" i="24"/>
  <c r="BA213" i="24"/>
  <c r="AL213" i="24"/>
  <c r="P254" i="12"/>
  <c r="AY269" i="24"/>
  <c r="AJ269" i="24"/>
  <c r="BA288" i="24"/>
  <c r="AL288" i="24"/>
  <c r="P191" i="7"/>
  <c r="P191" i="22"/>
  <c r="M225" i="12"/>
  <c r="Q268" i="12"/>
  <c r="Q191" i="10"/>
  <c r="Q233" i="12"/>
  <c r="Q272" i="12"/>
  <c r="AY257" i="24"/>
  <c r="AJ257" i="24"/>
  <c r="AY267" i="24"/>
  <c r="AJ267" i="24"/>
  <c r="BA301" i="24"/>
  <c r="AL301" i="24"/>
  <c r="M244" i="12"/>
  <c r="M250" i="12"/>
  <c r="AL201" i="24"/>
  <c r="AL215" i="24"/>
  <c r="AL205" i="24"/>
  <c r="AL252" i="24"/>
  <c r="AL226" i="24"/>
  <c r="P191" i="5"/>
  <c r="Q267" i="12"/>
  <c r="Q249" i="12"/>
  <c r="Q262" i="12"/>
  <c r="Q230" i="12"/>
  <c r="N273" i="12"/>
  <c r="Q273" i="12"/>
  <c r="BA230" i="24"/>
  <c r="AL230" i="24"/>
  <c r="O191" i="10"/>
  <c r="O233" i="12"/>
  <c r="AY272" i="24"/>
  <c r="AJ272" i="24"/>
  <c r="O274" i="12"/>
  <c r="O277" i="12"/>
  <c r="P247" i="12"/>
  <c r="P225" i="12"/>
  <c r="M267" i="12"/>
  <c r="M272" i="12"/>
  <c r="O193" i="5"/>
  <c r="N193" i="24" s="1"/>
  <c r="AL192" i="24"/>
  <c r="AL97" i="24"/>
  <c r="BA97" i="24"/>
  <c r="AL11" i="24"/>
  <c r="BA11" i="24"/>
  <c r="AL174" i="24"/>
  <c r="BA174" i="24"/>
  <c r="BA34" i="24"/>
  <c r="AL34" i="24"/>
  <c r="BA12" i="24"/>
  <c r="AL12" i="24"/>
  <c r="BA10" i="24"/>
  <c r="AL10" i="24"/>
  <c r="AJ20" i="24"/>
  <c r="AY20" i="24"/>
  <c r="AY53" i="24"/>
  <c r="AJ53" i="24"/>
  <c r="AY97" i="24"/>
  <c r="AJ97" i="24"/>
  <c r="AY150" i="24"/>
  <c r="AJ150" i="24"/>
  <c r="AJ16" i="24"/>
  <c r="AY16" i="24"/>
  <c r="AQ67" i="24"/>
  <c r="AL123" i="24"/>
  <c r="BA123" i="24"/>
  <c r="AL35" i="24"/>
  <c r="BA35" i="24"/>
  <c r="AY293" i="24"/>
  <c r="AJ293" i="24"/>
  <c r="BA222" i="24"/>
  <c r="AL222" i="24"/>
  <c r="BA122" i="24"/>
  <c r="AL122" i="24"/>
  <c r="BA268" i="24"/>
  <c r="AL268" i="24"/>
  <c r="AY244" i="24"/>
  <c r="AJ244" i="24"/>
  <c r="AY253" i="24"/>
  <c r="AJ253" i="24"/>
  <c r="P268" i="12"/>
  <c r="M231" i="12"/>
  <c r="M193" i="10"/>
  <c r="M256" i="12"/>
  <c r="N272" i="12"/>
  <c r="N250" i="12"/>
  <c r="N276" i="12"/>
  <c r="N310" i="24"/>
  <c r="AY19" i="24"/>
  <c r="AJ19" i="24"/>
  <c r="AL87" i="24"/>
  <c r="BA87" i="24"/>
  <c r="BA107" i="24"/>
  <c r="AL107" i="24"/>
  <c r="BA138" i="24"/>
  <c r="AL138" i="24"/>
  <c r="AY206" i="24"/>
  <c r="AJ206" i="24"/>
  <c r="AY271" i="24"/>
  <c r="AJ271" i="24"/>
  <c r="BA286" i="24"/>
  <c r="AL286" i="24"/>
  <c r="AY261" i="24"/>
  <c r="AJ261" i="24"/>
  <c r="AY251" i="24"/>
  <c r="AJ251" i="24"/>
  <c r="AY225" i="24"/>
  <c r="AJ225" i="24"/>
  <c r="P263" i="12"/>
  <c r="M262" i="12"/>
  <c r="M230" i="12"/>
  <c r="BA207" i="24"/>
  <c r="AL207" i="24"/>
  <c r="L256" i="12"/>
  <c r="L193" i="12" s="1"/>
  <c r="L193" i="10"/>
  <c r="O239" i="12"/>
  <c r="O228" i="12"/>
  <c r="M259" i="12"/>
  <c r="BA211" i="24"/>
  <c r="AL211" i="24"/>
  <c r="Q263" i="12"/>
  <c r="N277" i="12"/>
  <c r="Q270" i="12"/>
  <c r="N231" i="12"/>
  <c r="O264" i="12"/>
  <c r="AY290" i="24"/>
  <c r="AJ290" i="24"/>
  <c r="BA249" i="24"/>
  <c r="AL249" i="24"/>
  <c r="P250" i="12"/>
  <c r="M263" i="12"/>
  <c r="M195" i="10"/>
  <c r="AJ320" i="24"/>
  <c r="AY320" i="24"/>
  <c r="AY139" i="24"/>
  <c r="AJ139" i="24"/>
  <c r="N295" i="5"/>
  <c r="N282" i="5" s="1"/>
  <c r="N295" i="22"/>
  <c r="BA214" i="24"/>
  <c r="AL214" i="24"/>
  <c r="P194" i="22"/>
  <c r="P194" i="7"/>
  <c r="M295" i="22"/>
  <c r="M295" i="5"/>
  <c r="M282" i="5" s="1"/>
  <c r="AL316" i="24"/>
  <c r="BA316" i="24"/>
  <c r="BA289" i="24"/>
  <c r="AL289" i="24"/>
  <c r="AY276" i="24"/>
  <c r="AJ276" i="24"/>
  <c r="M261" i="12"/>
  <c r="N267" i="12"/>
  <c r="N195" i="10"/>
  <c r="N253" i="12"/>
  <c r="BA199" i="24"/>
  <c r="AL199" i="24"/>
  <c r="AL312" i="24"/>
  <c r="BA312" i="24"/>
  <c r="AY213" i="24"/>
  <c r="AJ213" i="24"/>
  <c r="AY243" i="24"/>
  <c r="AJ243" i="24"/>
  <c r="P264" i="12"/>
  <c r="AY297" i="24"/>
  <c r="AJ297" i="24"/>
  <c r="P191" i="10"/>
  <c r="P233" i="12"/>
  <c r="Q193" i="10"/>
  <c r="Q256" i="12"/>
  <c r="M254" i="12"/>
  <c r="M264" i="12"/>
  <c r="N263" i="12"/>
  <c r="L259" i="12"/>
  <c r="L194" i="12" s="1"/>
  <c r="L194" i="10"/>
  <c r="Q191" i="5"/>
  <c r="O229" i="12"/>
  <c r="BA229" i="24"/>
  <c r="AL229" i="24"/>
  <c r="O257" i="12"/>
  <c r="O193" i="12" s="1"/>
  <c r="AY291" i="24"/>
  <c r="AJ291" i="24"/>
  <c r="BA250" i="24"/>
  <c r="AL250" i="24"/>
  <c r="M233" i="12"/>
  <c r="M191" i="10"/>
  <c r="M268" i="12"/>
  <c r="BA115" i="24"/>
  <c r="AL115" i="24"/>
  <c r="AL318" i="24"/>
  <c r="BA318" i="24"/>
  <c r="AL158" i="24"/>
  <c r="P229" i="12"/>
  <c r="Q244" i="12"/>
  <c r="N194" i="5"/>
  <c r="L195" i="5"/>
  <c r="Q239" i="12"/>
  <c r="O191" i="5"/>
  <c r="N191" i="24" s="1"/>
  <c r="N233" i="24"/>
  <c r="O272" i="12"/>
  <c r="AY263" i="24"/>
  <c r="AJ263" i="24"/>
  <c r="P273" i="12"/>
  <c r="AY319" i="24"/>
  <c r="AJ319" i="24"/>
  <c r="AY317" i="24"/>
  <c r="AJ317" i="24"/>
  <c r="AY323" i="24"/>
  <c r="AJ323" i="24"/>
  <c r="AL190" i="24"/>
  <c r="BA150" i="24"/>
  <c r="AL150" i="24"/>
  <c r="BA20" i="24"/>
  <c r="AL20" i="24"/>
  <c r="AL15" i="24"/>
  <c r="BA15" i="24"/>
  <c r="AY315" i="24"/>
  <c r="AJ315" i="24"/>
  <c r="BA16" i="24"/>
  <c r="AL16" i="24"/>
  <c r="O194" i="10"/>
  <c r="AY275" i="24"/>
  <c r="AJ275" i="24"/>
  <c r="AY125" i="24"/>
  <c r="AJ125" i="24"/>
  <c r="AJ10" i="24"/>
  <c r="AY10" i="24"/>
  <c r="AY15" i="24"/>
  <c r="AJ15" i="24"/>
  <c r="AY9" i="24"/>
  <c r="AJ9" i="24"/>
  <c r="AY11" i="24"/>
  <c r="AJ11" i="24"/>
  <c r="AJ8" i="24"/>
  <c r="AY8" i="24"/>
  <c r="AY174" i="24"/>
  <c r="AJ174" i="24"/>
  <c r="AY166" i="24"/>
  <c r="AJ166" i="24"/>
  <c r="AY189" i="24"/>
  <c r="AJ189" i="24"/>
  <c r="AS182" i="24"/>
  <c r="AQ49" i="24"/>
  <c r="AQ25" i="24"/>
  <c r="AQ108" i="24"/>
  <c r="AQ28" i="24"/>
  <c r="AY123" i="24"/>
  <c r="AJ123" i="24"/>
  <c r="AY35" i="24"/>
  <c r="AJ35" i="24"/>
  <c r="BA293" i="24"/>
  <c r="AL293" i="24"/>
  <c r="AY222" i="24"/>
  <c r="AJ222" i="24"/>
  <c r="N239" i="12"/>
  <c r="P228" i="12"/>
  <c r="M194" i="22"/>
  <c r="M194" i="7"/>
  <c r="AJ122" i="24"/>
  <c r="AY122" i="24"/>
  <c r="BA169" i="24"/>
  <c r="AL169" i="24"/>
  <c r="O268" i="12"/>
  <c r="O244" i="12"/>
  <c r="O253" i="12"/>
  <c r="P257" i="12"/>
  <c r="M207" i="12"/>
  <c r="M188" i="12" s="1"/>
  <c r="AY287" i="24"/>
  <c r="AJ287" i="24"/>
  <c r="P295" i="24"/>
  <c r="O295" i="5"/>
  <c r="N295" i="24" s="1"/>
  <c r="O295" i="22"/>
  <c r="BA32" i="24"/>
  <c r="AL32" i="24"/>
  <c r="AY87" i="24"/>
  <c r="AJ87" i="24"/>
  <c r="AY107" i="24"/>
  <c r="AJ107" i="24"/>
  <c r="AY138" i="24"/>
  <c r="AJ138" i="24"/>
  <c r="BA206" i="24"/>
  <c r="AL206" i="24"/>
  <c r="BA271" i="24"/>
  <c r="AL271" i="24"/>
  <c r="O261" i="12"/>
  <c r="O251" i="12"/>
  <c r="O225" i="12"/>
  <c r="P261" i="12"/>
  <c r="P194" i="12" s="1"/>
  <c r="L233" i="12"/>
  <c r="L191" i="12" s="1"/>
  <c r="L191" i="10"/>
  <c r="Q253" i="12"/>
  <c r="Q229" i="12"/>
  <c r="Q259" i="12"/>
  <c r="O207" i="12"/>
  <c r="AJ231" i="24"/>
  <c r="AY231" i="24"/>
  <c r="BA231" i="24"/>
  <c r="AL231" i="24"/>
  <c r="AL239" i="24"/>
  <c r="BA239" i="24"/>
  <c r="BA273" i="24"/>
  <c r="AL273" i="24"/>
  <c r="BA247" i="24"/>
  <c r="AL247" i="24"/>
  <c r="BA228" i="24"/>
  <c r="AL228" i="24"/>
  <c r="AL119" i="24"/>
  <c r="BA119" i="24"/>
  <c r="BA248" i="24"/>
  <c r="AL248" i="24"/>
  <c r="Q269" i="12"/>
  <c r="N191" i="10"/>
  <c r="N233" i="12"/>
  <c r="N269" i="12"/>
  <c r="N225" i="12"/>
  <c r="P193" i="7"/>
  <c r="P193" i="22"/>
  <c r="BA254" i="24"/>
  <c r="AL254" i="24"/>
  <c r="P194" i="24"/>
  <c r="O194" i="7"/>
  <c r="O194" i="22"/>
  <c r="BA290" i="24"/>
  <c r="AL290" i="24"/>
  <c r="AJ249" i="24"/>
  <c r="AY249" i="24"/>
  <c r="AJ318" i="24"/>
  <c r="AY318" i="24"/>
  <c r="AL324" i="24"/>
  <c r="BA324" i="24"/>
  <c r="BA24" i="24"/>
  <c r="AL24" i="24"/>
  <c r="AY294" i="24"/>
  <c r="AJ294" i="24"/>
  <c r="AY298" i="24"/>
  <c r="AJ298" i="24"/>
  <c r="AL322" i="24"/>
  <c r="BA322" i="24"/>
  <c r="P295" i="22"/>
  <c r="P295" i="5"/>
  <c r="P282" i="5" s="1"/>
  <c r="BA311" i="24"/>
  <c r="AL311" i="24"/>
  <c r="BA319" i="24"/>
  <c r="AL319" i="24"/>
  <c r="BA321" i="24"/>
  <c r="AL321" i="24"/>
  <c r="O270" i="12"/>
  <c r="P239" i="12"/>
  <c r="M243" i="12"/>
  <c r="AL18" i="24"/>
  <c r="AL6" i="24"/>
  <c r="AL17" i="24"/>
  <c r="BA6" i="24"/>
  <c r="AL237" i="24"/>
  <c r="AL241" i="24"/>
  <c r="AL236" i="24"/>
  <c r="AL240" i="24"/>
  <c r="AL235" i="24"/>
  <c r="AL265" i="24"/>
  <c r="AL238" i="24"/>
  <c r="AL234" i="24"/>
  <c r="AL242" i="24"/>
  <c r="AL129" i="24"/>
  <c r="AL29" i="24"/>
  <c r="AL51" i="24"/>
  <c r="L295" i="22"/>
  <c r="L295" i="5"/>
  <c r="L282" i="5" s="1"/>
  <c r="L282" i="22"/>
  <c r="AL203" i="24"/>
  <c r="AL219" i="24"/>
  <c r="BA243" i="24"/>
  <c r="AL243" i="24"/>
  <c r="BA269" i="24"/>
  <c r="AL269" i="24"/>
  <c r="BA297" i="24"/>
  <c r="AL297" i="24"/>
  <c r="Q193" i="7"/>
  <c r="Q193" i="22"/>
  <c r="M273" i="12"/>
  <c r="N244" i="12"/>
  <c r="N251" i="12"/>
  <c r="Q250" i="12"/>
  <c r="Q207" i="12"/>
  <c r="Q188" i="12" s="1"/>
  <c r="Q274" i="12"/>
  <c r="N254" i="12"/>
  <c r="N264" i="12"/>
  <c r="O267" i="12"/>
  <c r="BA291" i="24"/>
  <c r="AL291" i="24"/>
  <c r="AY250" i="24"/>
  <c r="AJ250" i="24"/>
  <c r="M191" i="5"/>
  <c r="AL55" i="24"/>
  <c r="AY115" i="24"/>
  <c r="AJ115" i="24"/>
  <c r="AL149" i="24"/>
  <c r="BA26" i="24"/>
  <c r="AL26" i="24"/>
  <c r="BA275" i="24"/>
  <c r="AL275" i="24"/>
  <c r="AY220" i="24"/>
  <c r="AJ220" i="24"/>
  <c r="AY292" i="24"/>
  <c r="AJ292" i="24"/>
  <c r="AL210" i="24"/>
  <c r="AY260" i="24"/>
  <c r="AJ260" i="24"/>
  <c r="P243" i="12"/>
  <c r="Q228" i="12"/>
  <c r="N194" i="10"/>
  <c r="N259" i="12"/>
  <c r="N194" i="12" s="1"/>
  <c r="N247" i="12"/>
  <c r="L267" i="12"/>
  <c r="L195" i="12" s="1"/>
  <c r="O262" i="12"/>
  <c r="AY230" i="24"/>
  <c r="AJ230" i="24"/>
  <c r="BA274" i="24"/>
  <c r="AL274" i="24"/>
  <c r="O263" i="12"/>
  <c r="BA277" i="24"/>
  <c r="AL277" i="24"/>
  <c r="P277" i="12"/>
  <c r="M257" i="12"/>
  <c r="M249" i="12"/>
  <c r="AJ314" i="24"/>
  <c r="AY314" i="24"/>
  <c r="AJ312" i="24"/>
  <c r="AY312" i="24"/>
  <c r="AY246" i="24"/>
  <c r="AJ246" i="24"/>
  <c r="AL189" i="24"/>
  <c r="AL53" i="24"/>
  <c r="BA53" i="24"/>
  <c r="BA100" i="24"/>
  <c r="AL100" i="24"/>
  <c r="AL166" i="24"/>
  <c r="BA166" i="24"/>
  <c r="AJ324" i="24"/>
  <c r="AY324" i="24"/>
  <c r="AY200" i="24"/>
  <c r="AJ200" i="24"/>
  <c r="BA130" i="24"/>
  <c r="AL130" i="24"/>
  <c r="AL9" i="24"/>
  <c r="BA9" i="24"/>
  <c r="O195" i="5"/>
  <c r="N195" i="24" s="1"/>
  <c r="U195" i="5"/>
  <c r="AS73" i="24"/>
  <c r="AS156" i="24"/>
  <c r="AQ21" i="24"/>
  <c r="AQ180" i="24"/>
  <c r="AQ71" i="24"/>
  <c r="AS190" i="24"/>
  <c r="Y189" i="5"/>
  <c r="U189" i="24" s="1"/>
  <c r="AS215" i="24"/>
  <c r="AS59" i="24"/>
  <c r="AS142" i="24"/>
  <c r="AS110" i="24"/>
  <c r="AS37" i="24"/>
  <c r="AS46" i="24"/>
  <c r="AS147" i="24"/>
  <c r="T195" i="5"/>
  <c r="AQ81" i="24"/>
  <c r="AQ170" i="24"/>
  <c r="AQ176" i="24"/>
  <c r="AQ205" i="24"/>
  <c r="AQ215" i="24"/>
  <c r="AS163" i="24"/>
  <c r="AS120" i="24"/>
  <c r="AS89" i="24"/>
  <c r="S195" i="5"/>
  <c r="AS216" i="24"/>
  <c r="AS30" i="24"/>
  <c r="U194" i="5"/>
  <c r="W195" i="5"/>
  <c r="X282" i="22"/>
  <c r="E24" i="14"/>
  <c r="AQ53" i="24"/>
  <c r="BF53" i="24"/>
  <c r="BF14" i="24"/>
  <c r="AQ14" i="24"/>
  <c r="BF100" i="24"/>
  <c r="AQ100" i="24"/>
  <c r="BF130" i="24"/>
  <c r="AQ130" i="24"/>
  <c r="E25" i="14"/>
  <c r="E26" i="14"/>
  <c r="AQ150" i="24"/>
  <c r="BH312" i="24"/>
  <c r="AS312" i="24"/>
  <c r="BH322" i="24"/>
  <c r="AS322" i="24"/>
  <c r="R259" i="12"/>
  <c r="W274" i="12"/>
  <c r="X273" i="12"/>
  <c r="S251" i="12"/>
  <c r="T269" i="12"/>
  <c r="T247" i="12"/>
  <c r="U247" i="12"/>
  <c r="U228" i="12"/>
  <c r="BF204" i="24"/>
  <c r="AQ204" i="24"/>
  <c r="BF214" i="24"/>
  <c r="AQ214" i="24"/>
  <c r="AS24" i="24"/>
  <c r="BH24" i="24"/>
  <c r="BF114" i="24"/>
  <c r="AQ114" i="24"/>
  <c r="BF137" i="24"/>
  <c r="AQ137" i="24"/>
  <c r="U273" i="12"/>
  <c r="U276" i="12"/>
  <c r="V229" i="12"/>
  <c r="W230" i="12"/>
  <c r="T207" i="12"/>
  <c r="T231" i="12"/>
  <c r="S277" i="12"/>
  <c r="BH259" i="24"/>
  <c r="AS259" i="24"/>
  <c r="Y276" i="12"/>
  <c r="X207" i="12"/>
  <c r="W191" i="10"/>
  <c r="W233" i="12"/>
  <c r="X263" i="12"/>
  <c r="U274" i="12"/>
  <c r="AQ200" i="24"/>
  <c r="BF200" i="24"/>
  <c r="BF123" i="24"/>
  <c r="AQ123" i="24"/>
  <c r="BF213" i="24"/>
  <c r="AQ213" i="24"/>
  <c r="BH207" i="24"/>
  <c r="AS207" i="24"/>
  <c r="Y231" i="12"/>
  <c r="W295" i="22"/>
  <c r="W295" i="5"/>
  <c r="W282" i="5" s="1"/>
  <c r="W313" i="24"/>
  <c r="BH69" i="24"/>
  <c r="AS69" i="24"/>
  <c r="R249" i="12"/>
  <c r="R263" i="12"/>
  <c r="U263" i="12"/>
  <c r="S193" i="10"/>
  <c r="S256" i="12"/>
  <c r="T193" i="5"/>
  <c r="V261" i="12"/>
  <c r="S259" i="12"/>
  <c r="S250" i="12"/>
  <c r="S191" i="10"/>
  <c r="S233" i="12"/>
  <c r="S276" i="12"/>
  <c r="T251" i="12"/>
  <c r="U267" i="12"/>
  <c r="AS17" i="24"/>
  <c r="AS18" i="24"/>
  <c r="BH6" i="24"/>
  <c r="AS6" i="24"/>
  <c r="AS235" i="24"/>
  <c r="AS238" i="24"/>
  <c r="AS240" i="24"/>
  <c r="AS265" i="24"/>
  <c r="AS236" i="24"/>
  <c r="AS242" i="24"/>
  <c r="AS241" i="24"/>
  <c r="AS237" i="24"/>
  <c r="AS234" i="24"/>
  <c r="AS129" i="24"/>
  <c r="BH311" i="24"/>
  <c r="AS311" i="24"/>
  <c r="BH42" i="24"/>
  <c r="AS42" i="24"/>
  <c r="AS49" i="24"/>
  <c r="AS92" i="24"/>
  <c r="AS104" i="24"/>
  <c r="AS116" i="24"/>
  <c r="BH222" i="24"/>
  <c r="AS222" i="24"/>
  <c r="AS35" i="24"/>
  <c r="AS60" i="24"/>
  <c r="AS77" i="24"/>
  <c r="AS85" i="24"/>
  <c r="AS143" i="24"/>
  <c r="AS151" i="24"/>
  <c r="AS19" i="24"/>
  <c r="X269" i="12"/>
  <c r="U194" i="10"/>
  <c r="U259" i="12"/>
  <c r="U244" i="12"/>
  <c r="V244" i="12"/>
  <c r="S268" i="12"/>
  <c r="T194" i="5"/>
  <c r="T272" i="12"/>
  <c r="Y233" i="12"/>
  <c r="Y191" i="10"/>
  <c r="Y251" i="12"/>
  <c r="Y228" i="12"/>
  <c r="X229" i="12"/>
  <c r="W194" i="7"/>
  <c r="W194" i="22"/>
  <c r="X253" i="12"/>
  <c r="U239" i="12"/>
  <c r="BH203" i="24"/>
  <c r="AS203" i="24"/>
  <c r="BF212" i="24"/>
  <c r="AQ212" i="24"/>
  <c r="BH298" i="24"/>
  <c r="AS298" i="24"/>
  <c r="BH296" i="24"/>
  <c r="AS296" i="24"/>
  <c r="AS82" i="24"/>
  <c r="BH320" i="24"/>
  <c r="AS320" i="24"/>
  <c r="AS154" i="24"/>
  <c r="BF162" i="24"/>
  <c r="AQ162" i="24"/>
  <c r="AS221" i="24"/>
  <c r="BH221" i="24"/>
  <c r="V243" i="12"/>
  <c r="R229" i="12"/>
  <c r="W243" i="12"/>
  <c r="Y229" i="12"/>
  <c r="AS239" i="24"/>
  <c r="BH239" i="24"/>
  <c r="BH261" i="24"/>
  <c r="AS261" i="24"/>
  <c r="BF301" i="24"/>
  <c r="AQ301" i="24"/>
  <c r="V268" i="12"/>
  <c r="V251" i="12"/>
  <c r="Y193" i="7"/>
  <c r="W193" i="24"/>
  <c r="Y193" i="22"/>
  <c r="AS300" i="24"/>
  <c r="BH300" i="24"/>
  <c r="U207" i="12"/>
  <c r="U193" i="7"/>
  <c r="U193" i="22"/>
  <c r="R239" i="12"/>
  <c r="R225" i="12"/>
  <c r="X193" i="7"/>
  <c r="X193" i="22"/>
  <c r="X251" i="12"/>
  <c r="BH217" i="24"/>
  <c r="AS217" i="24"/>
  <c r="BF292" i="24"/>
  <c r="AQ292" i="24"/>
  <c r="AQ254" i="24"/>
  <c r="BF254" i="24"/>
  <c r="BH254" i="24"/>
  <c r="AS254" i="24"/>
  <c r="Y268" i="12"/>
  <c r="BH272" i="24"/>
  <c r="AS272" i="24"/>
  <c r="AS263" i="24"/>
  <c r="BH263" i="24"/>
  <c r="X264" i="12"/>
  <c r="V239" i="12"/>
  <c r="AS284" i="24"/>
  <c r="BH284" i="24"/>
  <c r="AS257" i="24"/>
  <c r="BH257" i="24"/>
  <c r="BF250" i="24"/>
  <c r="AQ250" i="24"/>
  <c r="BF277" i="24"/>
  <c r="AQ277" i="24"/>
  <c r="BF246" i="24"/>
  <c r="AQ246" i="24"/>
  <c r="BF318" i="24"/>
  <c r="AQ318" i="24"/>
  <c r="Y189" i="22"/>
  <c r="W189" i="24"/>
  <c r="BH271" i="24"/>
  <c r="AS271" i="24"/>
  <c r="AQ293" i="24"/>
  <c r="BF293" i="24"/>
  <c r="BH220" i="24"/>
  <c r="AS220" i="24"/>
  <c r="R230" i="12"/>
  <c r="S262" i="12"/>
  <c r="BF262" i="24"/>
  <c r="AQ262" i="24"/>
  <c r="BH262" i="24"/>
  <c r="AS262" i="24"/>
  <c r="BF230" i="24"/>
  <c r="AQ230" i="24"/>
  <c r="R269" i="12"/>
  <c r="AS285" i="24"/>
  <c r="BH285" i="24"/>
  <c r="BF274" i="24"/>
  <c r="AQ274" i="24"/>
  <c r="BF297" i="24"/>
  <c r="AQ297" i="24"/>
  <c r="R257" i="12"/>
  <c r="R244" i="12"/>
  <c r="R251" i="12"/>
  <c r="X244" i="12"/>
  <c r="V272" i="12"/>
  <c r="V247" i="12"/>
  <c r="V263" i="12"/>
  <c r="S269" i="12"/>
  <c r="BF269" i="24"/>
  <c r="AQ269" i="24"/>
  <c r="BH247" i="24"/>
  <c r="AS247" i="24"/>
  <c r="U230" i="12"/>
  <c r="R191" i="5"/>
  <c r="AS195" i="24"/>
  <c r="BF6" i="24"/>
  <c r="AQ17" i="24"/>
  <c r="AQ18" i="24"/>
  <c r="AQ6" i="24"/>
  <c r="AQ240" i="24"/>
  <c r="AQ238" i="24"/>
  <c r="AQ234" i="24"/>
  <c r="AQ265" i="24"/>
  <c r="AQ236" i="24"/>
  <c r="AQ237" i="24"/>
  <c r="AQ241" i="24"/>
  <c r="AQ242" i="24"/>
  <c r="AQ235" i="24"/>
  <c r="AQ129" i="24"/>
  <c r="AQ73" i="24"/>
  <c r="AQ182" i="24"/>
  <c r="AQ23" i="24"/>
  <c r="AQ168" i="24"/>
  <c r="AQ172" i="24"/>
  <c r="AQ19" i="24"/>
  <c r="AQ202" i="24"/>
  <c r="AQ157" i="24"/>
  <c r="BH166" i="24"/>
  <c r="AS166" i="24"/>
  <c r="BH53" i="24"/>
  <c r="AS53" i="24"/>
  <c r="AQ57" i="24"/>
  <c r="AQ161" i="24"/>
  <c r="AQ54" i="24"/>
  <c r="AQ154" i="24"/>
  <c r="AQ70" i="24"/>
  <c r="AQ138" i="24"/>
  <c r="AQ125" i="24"/>
  <c r="BF125" i="24"/>
  <c r="E23" i="14"/>
  <c r="E27" i="14"/>
  <c r="L27" i="14" s="1"/>
  <c r="BF10" i="24"/>
  <c r="AQ10" i="24"/>
  <c r="X188" i="12"/>
  <c r="U295" i="22"/>
  <c r="U295" i="5"/>
  <c r="U282" i="5" s="1"/>
  <c r="BH318" i="24"/>
  <c r="AS318" i="24"/>
  <c r="X191" i="7"/>
  <c r="X191" i="22"/>
  <c r="V267" i="12"/>
  <c r="V277" i="12"/>
  <c r="S228" i="12"/>
  <c r="S195" i="10"/>
  <c r="S267" i="12"/>
  <c r="S225" i="12"/>
  <c r="T257" i="12"/>
  <c r="W317" i="24"/>
  <c r="AS118" i="24"/>
  <c r="BH118" i="24"/>
  <c r="BH323" i="24"/>
  <c r="AS323" i="24"/>
  <c r="AS204" i="24"/>
  <c r="BH204" i="24"/>
  <c r="BH214" i="24"/>
  <c r="AS214" i="24"/>
  <c r="BF24" i="24"/>
  <c r="AQ24" i="24"/>
  <c r="BH87" i="24"/>
  <c r="AS87" i="24"/>
  <c r="X239" i="12"/>
  <c r="X261" i="12"/>
  <c r="S249" i="12"/>
  <c r="T270" i="12"/>
  <c r="Y259" i="12"/>
  <c r="AS287" i="24"/>
  <c r="BH287" i="24"/>
  <c r="AS273" i="24"/>
  <c r="BH273" i="24"/>
  <c r="X231" i="12"/>
  <c r="W191" i="7"/>
  <c r="W191" i="22"/>
  <c r="W268" i="12"/>
  <c r="W251" i="12"/>
  <c r="X268" i="12"/>
  <c r="U269" i="12"/>
  <c r="AQ219" i="24"/>
  <c r="BF219" i="24"/>
  <c r="BH200" i="24"/>
  <c r="AS200" i="24"/>
  <c r="BH321" i="24"/>
  <c r="AS321" i="24"/>
  <c r="BH139" i="24"/>
  <c r="AS139" i="24"/>
  <c r="W195" i="22"/>
  <c r="W195" i="7"/>
  <c r="BH213" i="24"/>
  <c r="AS213" i="24"/>
  <c r="R207" i="12"/>
  <c r="S207" i="12"/>
  <c r="S231" i="12"/>
  <c r="BF207" i="24"/>
  <c r="AQ207" i="24"/>
  <c r="BF231" i="24"/>
  <c r="AQ231" i="24"/>
  <c r="BH231" i="24"/>
  <c r="AS231" i="24"/>
  <c r="S295" i="22"/>
  <c r="S295" i="5"/>
  <c r="S282" i="5" s="1"/>
  <c r="U313" i="24"/>
  <c r="AQ69" i="24"/>
  <c r="BF69" i="24"/>
  <c r="R268" i="12"/>
  <c r="W273" i="12"/>
  <c r="W250" i="12"/>
  <c r="X194" i="5"/>
  <c r="U261" i="12"/>
  <c r="S193" i="7"/>
  <c r="S193" i="22"/>
  <c r="T193" i="7"/>
  <c r="T193" i="22"/>
  <c r="S261" i="12"/>
  <c r="T191" i="5"/>
  <c r="AS62" i="24"/>
  <c r="BF42" i="24"/>
  <c r="AQ42" i="24"/>
  <c r="BH315" i="24"/>
  <c r="AS315" i="24"/>
  <c r="AS99" i="24"/>
  <c r="AS111" i="24"/>
  <c r="AS319" i="24"/>
  <c r="AS202" i="24"/>
  <c r="BF222" i="24"/>
  <c r="AQ222" i="24"/>
  <c r="T295" i="22"/>
  <c r="T295" i="5"/>
  <c r="T282" i="5" s="1"/>
  <c r="AS121" i="24"/>
  <c r="AS140" i="24"/>
  <c r="AS177" i="24"/>
  <c r="V207" i="12"/>
  <c r="V188" i="12" s="1"/>
  <c r="W254" i="12"/>
  <c r="W264" i="12"/>
  <c r="V249" i="12"/>
  <c r="T194" i="10"/>
  <c r="T259" i="12"/>
  <c r="W191" i="24"/>
  <c r="Y191" i="7"/>
  <c r="Y191" i="22"/>
  <c r="BH270" i="24"/>
  <c r="AS270" i="24"/>
  <c r="BF244" i="24"/>
  <c r="AQ244" i="24"/>
  <c r="AS228" i="24"/>
  <c r="BH228" i="24"/>
  <c r="W259" i="12"/>
  <c r="X257" i="12"/>
  <c r="BF203" i="24"/>
  <c r="AQ203" i="24"/>
  <c r="BH212" i="24"/>
  <c r="AS212" i="24"/>
  <c r="BF298" i="24"/>
  <c r="AQ298" i="24"/>
  <c r="BF296" i="24"/>
  <c r="AQ296" i="24"/>
  <c r="AS40" i="24"/>
  <c r="AS72" i="24"/>
  <c r="AS90" i="24"/>
  <c r="AS149" i="24"/>
  <c r="AS157" i="24"/>
  <c r="AS108" i="24"/>
  <c r="AS172" i="24"/>
  <c r="BH260" i="24"/>
  <c r="AS260" i="24"/>
  <c r="BF211" i="24"/>
  <c r="AQ211" i="24"/>
  <c r="W191" i="5"/>
  <c r="X243" i="12"/>
  <c r="BH229" i="24"/>
  <c r="AS229" i="24"/>
  <c r="T268" i="12"/>
  <c r="BF239" i="24"/>
  <c r="AQ239" i="24"/>
  <c r="Y261" i="12"/>
  <c r="BH289" i="24"/>
  <c r="AS289" i="24"/>
  <c r="BH253" i="24"/>
  <c r="AS253" i="24"/>
  <c r="Y193" i="5"/>
  <c r="U193" i="24" s="1"/>
  <c r="U256" i="24"/>
  <c r="BH256" i="24"/>
  <c r="AS256" i="24"/>
  <c r="BF249" i="24"/>
  <c r="AQ249" i="24"/>
  <c r="BF300" i="24"/>
  <c r="AQ300" i="24"/>
  <c r="R193" i="7"/>
  <c r="R193" i="22"/>
  <c r="X193" i="10"/>
  <c r="X256" i="12"/>
  <c r="X228" i="12"/>
  <c r="S194" i="7"/>
  <c r="S194" i="22"/>
  <c r="BF217" i="24"/>
  <c r="AQ217" i="24"/>
  <c r="BF226" i="24"/>
  <c r="AQ226" i="24"/>
  <c r="R254" i="12"/>
  <c r="S264" i="12"/>
  <c r="AS264" i="24"/>
  <c r="BH264" i="24"/>
  <c r="W193" i="5"/>
  <c r="W247" i="12"/>
  <c r="T273" i="12"/>
  <c r="BF272" i="24"/>
  <c r="AQ272" i="24"/>
  <c r="Y263" i="12"/>
  <c r="V233" i="12"/>
  <c r="V191" i="10"/>
  <c r="T267" i="12"/>
  <c r="T253" i="12"/>
  <c r="T225" i="12"/>
  <c r="BF284" i="24"/>
  <c r="AQ284" i="24"/>
  <c r="BF257" i="24"/>
  <c r="AQ257" i="24"/>
  <c r="Y250" i="12"/>
  <c r="BH277" i="24"/>
  <c r="AS277" i="24"/>
  <c r="BF192" i="24"/>
  <c r="AQ192" i="24"/>
  <c r="BF319" i="24"/>
  <c r="AQ319" i="24"/>
  <c r="BF312" i="24"/>
  <c r="AQ312" i="24"/>
  <c r="BF201" i="24"/>
  <c r="AQ201" i="24"/>
  <c r="BH12" i="24"/>
  <c r="AS12" i="24"/>
  <c r="BH9" i="24"/>
  <c r="AS9" i="24"/>
  <c r="BH125" i="24"/>
  <c r="AS125" i="24"/>
  <c r="AS201" i="24"/>
  <c r="AS210" i="24"/>
  <c r="BH210" i="24"/>
  <c r="BF283" i="24"/>
  <c r="AQ283" i="24"/>
  <c r="S230" i="12"/>
  <c r="BH230" i="24"/>
  <c r="AS230" i="24"/>
  <c r="R250" i="12"/>
  <c r="R228" i="12"/>
  <c r="BF285" i="24"/>
  <c r="AQ285" i="24"/>
  <c r="BH267" i="24"/>
  <c r="AS267" i="24"/>
  <c r="Y243" i="12"/>
  <c r="BH243" i="24"/>
  <c r="AS243" i="24"/>
  <c r="X195" i="7"/>
  <c r="X195" i="22"/>
  <c r="V193" i="10"/>
  <c r="V256" i="12"/>
  <c r="V259" i="12"/>
  <c r="T191" i="22"/>
  <c r="T191" i="7"/>
  <c r="BH269" i="24"/>
  <c r="AS269" i="24"/>
  <c r="BF247" i="24"/>
  <c r="AQ247" i="24"/>
  <c r="BH225" i="24"/>
  <c r="AS225" i="24"/>
  <c r="R191" i="22"/>
  <c r="R191" i="7"/>
  <c r="S194" i="10"/>
  <c r="BH194" i="24"/>
  <c r="AS194" i="24"/>
  <c r="AS159" i="24"/>
  <c r="BH159" i="24"/>
  <c r="Y194" i="10"/>
  <c r="BF314" i="24"/>
  <c r="AQ314" i="24"/>
  <c r="AQ61" i="24"/>
  <c r="AQ77" i="24"/>
  <c r="AS188" i="24"/>
  <c r="BH188" i="24"/>
  <c r="BH174" i="24"/>
  <c r="AS174" i="24"/>
  <c r="AQ107" i="24"/>
  <c r="AQ83" i="24"/>
  <c r="AQ142" i="24"/>
  <c r="AQ149" i="24"/>
  <c r="BH16" i="24"/>
  <c r="AS16" i="24"/>
  <c r="BH14" i="24"/>
  <c r="AS14" i="24"/>
  <c r="BF12" i="24"/>
  <c r="AQ12" i="24"/>
  <c r="BF159" i="24"/>
  <c r="AQ159" i="24"/>
  <c r="BF174" i="24"/>
  <c r="AQ174" i="24"/>
  <c r="BF9" i="24"/>
  <c r="AQ9" i="24"/>
  <c r="BF11" i="24"/>
  <c r="AQ11" i="24"/>
  <c r="AQ34" i="24"/>
  <c r="BF97" i="24"/>
  <c r="AQ97" i="24"/>
  <c r="R270" i="12"/>
  <c r="W261" i="12"/>
  <c r="X270" i="12"/>
  <c r="U268" i="12"/>
  <c r="U253" i="12"/>
  <c r="V250" i="12"/>
  <c r="S270" i="12"/>
  <c r="U191" i="7"/>
  <c r="U191" i="22"/>
  <c r="BH51" i="24"/>
  <c r="AS51" i="24"/>
  <c r="BH316" i="24"/>
  <c r="AS316" i="24"/>
  <c r="U317" i="24"/>
  <c r="BF118" i="24"/>
  <c r="AQ118" i="24"/>
  <c r="AS199" i="24"/>
  <c r="BH199" i="24"/>
  <c r="BH299" i="24"/>
  <c r="AS299" i="24"/>
  <c r="BH33" i="24"/>
  <c r="AS33" i="24"/>
  <c r="BH314" i="24"/>
  <c r="AS314" i="24"/>
  <c r="BF87" i="24"/>
  <c r="AQ87" i="24"/>
  <c r="AS324" i="24"/>
  <c r="X277" i="12"/>
  <c r="U270" i="12"/>
  <c r="V269" i="12"/>
  <c r="T228" i="12"/>
  <c r="U259" i="24"/>
  <c r="Y194" i="5"/>
  <c r="U194" i="24" s="1"/>
  <c r="BF287" i="24"/>
  <c r="AQ287" i="24"/>
  <c r="AQ273" i="24"/>
  <c r="BF273" i="24"/>
  <c r="BH276" i="24"/>
  <c r="AS276" i="24"/>
  <c r="W244" i="12"/>
  <c r="U257" i="12"/>
  <c r="BF322" i="24"/>
  <c r="AQ322" i="24"/>
  <c r="AQ189" i="24"/>
  <c r="BF189" i="24"/>
  <c r="BF252" i="24"/>
  <c r="AQ252" i="24"/>
  <c r="BF139" i="24"/>
  <c r="AQ139" i="24"/>
  <c r="BH294" i="24"/>
  <c r="AS294" i="24"/>
  <c r="BF227" i="24"/>
  <c r="AQ227" i="24"/>
  <c r="R231" i="12"/>
  <c r="X295" i="22"/>
  <c r="X295" i="5"/>
  <c r="X282" i="5" s="1"/>
  <c r="BH65" i="24"/>
  <c r="AS65" i="24"/>
  <c r="AS50" i="24"/>
  <c r="BH50" i="24"/>
  <c r="BH158" i="24"/>
  <c r="AS158" i="24"/>
  <c r="W257" i="12"/>
  <c r="X194" i="22"/>
  <c r="X194" i="7"/>
  <c r="V262" i="12"/>
  <c r="V230" i="12"/>
  <c r="W207" i="12"/>
  <c r="W231" i="12"/>
  <c r="T254" i="12"/>
  <c r="T264" i="12"/>
  <c r="T193" i="10"/>
  <c r="T256" i="12"/>
  <c r="V225" i="12"/>
  <c r="S191" i="5"/>
  <c r="T239" i="12"/>
  <c r="AS52" i="24"/>
  <c r="BH52" i="24"/>
  <c r="BF275" i="24"/>
  <c r="AQ275" i="24"/>
  <c r="W310" i="24"/>
  <c r="X247" i="12"/>
  <c r="X225" i="12"/>
  <c r="U225" i="12"/>
  <c r="V231" i="12"/>
  <c r="T229" i="12"/>
  <c r="U243" i="12"/>
  <c r="U233" i="24"/>
  <c r="Y191" i="5"/>
  <c r="U191" i="24" s="1"/>
  <c r="BH233" i="24"/>
  <c r="AS233" i="24"/>
  <c r="BF270" i="24"/>
  <c r="AQ270" i="24"/>
  <c r="BH244" i="24"/>
  <c r="AS244" i="24"/>
  <c r="BH251" i="24"/>
  <c r="AS251" i="24"/>
  <c r="BF228" i="24"/>
  <c r="AQ228" i="24"/>
  <c r="W225" i="12"/>
  <c r="X272" i="12"/>
  <c r="U277" i="12"/>
  <c r="Y190" i="5"/>
  <c r="U190" i="24" s="1"/>
  <c r="U224" i="24"/>
  <c r="AS57" i="24"/>
  <c r="AS78" i="24"/>
  <c r="AS144" i="24"/>
  <c r="AS136" i="24"/>
  <c r="BF260" i="24"/>
  <c r="AQ260" i="24"/>
  <c r="AS211" i="24"/>
  <c r="BH211" i="24"/>
  <c r="X191" i="5"/>
  <c r="T250" i="12"/>
  <c r="Y239" i="12"/>
  <c r="BF289" i="24"/>
  <c r="AQ289" i="24"/>
  <c r="BF253" i="24"/>
  <c r="AQ253" i="24"/>
  <c r="Y193" i="10"/>
  <c r="Y256" i="12"/>
  <c r="BH288" i="24"/>
  <c r="AS288" i="24"/>
  <c r="Y249" i="12"/>
  <c r="U188" i="22"/>
  <c r="U188" i="7"/>
  <c r="R193" i="10"/>
  <c r="R256" i="12"/>
  <c r="U193" i="10"/>
  <c r="U256" i="12"/>
  <c r="W253" i="12"/>
  <c r="BF206" i="24"/>
  <c r="AQ206" i="24"/>
  <c r="BH209" i="24"/>
  <c r="AS209" i="24"/>
  <c r="BH226" i="24"/>
  <c r="AS226" i="24"/>
  <c r="R264" i="12"/>
  <c r="Y254" i="12"/>
  <c r="Y264" i="12"/>
  <c r="R267" i="12"/>
  <c r="R276" i="12"/>
  <c r="W193" i="10"/>
  <c r="W256" i="12"/>
  <c r="T277" i="12"/>
  <c r="BH268" i="24"/>
  <c r="AS268" i="24"/>
  <c r="Y272" i="12"/>
  <c r="BH291" i="24"/>
  <c r="AS291" i="24"/>
  <c r="S243" i="12"/>
  <c r="V276" i="12"/>
  <c r="V191" i="7"/>
  <c r="V191" i="22"/>
  <c r="V270" i="12"/>
  <c r="V273" i="12"/>
  <c r="V253" i="12"/>
  <c r="Y257" i="12"/>
  <c r="BH290" i="24"/>
  <c r="AS290" i="24"/>
  <c r="Y277" i="12"/>
  <c r="R272" i="12"/>
  <c r="R247" i="12"/>
  <c r="S194" i="5"/>
  <c r="BF321" i="24"/>
  <c r="AQ321" i="24"/>
  <c r="X195" i="5"/>
  <c r="BF210" i="24"/>
  <c r="AQ210" i="24"/>
  <c r="Y262" i="12"/>
  <c r="Y230" i="12"/>
  <c r="R273" i="12"/>
  <c r="U267" i="24"/>
  <c r="Y195" i="5"/>
  <c r="U195" i="24" s="1"/>
  <c r="BH274" i="24"/>
  <c r="AS274" i="24"/>
  <c r="BF243" i="24"/>
  <c r="AQ243" i="24"/>
  <c r="U229" i="12"/>
  <c r="V193" i="7"/>
  <c r="V193" i="22"/>
  <c r="S257" i="12"/>
  <c r="T191" i="10"/>
  <c r="T233" i="12"/>
  <c r="BH286" i="24"/>
  <c r="AS286" i="24"/>
  <c r="Y269" i="12"/>
  <c r="Y247" i="12"/>
  <c r="BF225" i="24"/>
  <c r="AQ225" i="24"/>
  <c r="R191" i="10"/>
  <c r="R233" i="12"/>
  <c r="R253" i="12"/>
  <c r="BF316" i="24"/>
  <c r="AQ316" i="24"/>
  <c r="BF311" i="24"/>
  <c r="U310" i="24"/>
  <c r="AQ122" i="24"/>
  <c r="BH34" i="24"/>
  <c r="AS100" i="24"/>
  <c r="BH100" i="24"/>
  <c r="BH13" i="24"/>
  <c r="AS13" i="24"/>
  <c r="AQ40" i="24"/>
  <c r="AQ59" i="24"/>
  <c r="AQ63" i="24"/>
  <c r="AQ163" i="24"/>
  <c r="AQ146" i="24"/>
  <c r="AQ152" i="24"/>
  <c r="AQ120" i="24"/>
  <c r="E21" i="14"/>
  <c r="L21" i="14" s="1"/>
  <c r="E22" i="14"/>
  <c r="BF20" i="24"/>
  <c r="AQ20" i="24"/>
  <c r="U188" i="12"/>
  <c r="BF16" i="24"/>
  <c r="AQ16" i="24"/>
  <c r="BF166" i="24"/>
  <c r="AQ166" i="24"/>
  <c r="U195" i="10"/>
  <c r="R295" i="22"/>
  <c r="R295" i="5"/>
  <c r="R282" i="5" s="1"/>
  <c r="W276" i="12"/>
  <c r="W277" i="12"/>
  <c r="X233" i="12"/>
  <c r="X191" i="10"/>
  <c r="X249" i="12"/>
  <c r="V254" i="12"/>
  <c r="V264" i="12"/>
  <c r="W229" i="12"/>
  <c r="T262" i="12"/>
  <c r="T230" i="12"/>
  <c r="V195" i="5"/>
  <c r="S247" i="12"/>
  <c r="S244" i="12"/>
  <c r="U233" i="12"/>
  <c r="U191" i="10"/>
  <c r="U272" i="12"/>
  <c r="BF51" i="24"/>
  <c r="AQ51" i="24"/>
  <c r="U199" i="24"/>
  <c r="Y188" i="5"/>
  <c r="U188" i="24" s="1"/>
  <c r="BF299" i="24"/>
  <c r="AQ299" i="24"/>
  <c r="BF33" i="24"/>
  <c r="AQ33" i="24"/>
  <c r="BH114" i="24"/>
  <c r="AS114" i="24"/>
  <c r="BH137" i="24"/>
  <c r="AS137" i="24"/>
  <c r="X250" i="12"/>
  <c r="W262" i="12"/>
  <c r="Y273" i="12"/>
  <c r="BF276" i="24"/>
  <c r="AQ276" i="24"/>
  <c r="R243" i="12"/>
  <c r="BH252" i="24"/>
  <c r="AS252" i="24"/>
  <c r="AS74" i="24"/>
  <c r="AS84" i="24"/>
  <c r="AS152" i="24"/>
  <c r="AS160" i="24"/>
  <c r="AS76" i="24"/>
  <c r="BH123" i="24"/>
  <c r="AS123" i="24"/>
  <c r="AS170" i="24"/>
  <c r="AS180" i="24"/>
  <c r="BF294" i="24"/>
  <c r="AQ294" i="24"/>
  <c r="AS227" i="24"/>
  <c r="BH227" i="24"/>
  <c r="Y207" i="12"/>
  <c r="Y188" i="12" s="1"/>
  <c r="BF65" i="24"/>
  <c r="AQ65" i="24"/>
  <c r="BF50" i="24"/>
  <c r="AQ50" i="24"/>
  <c r="BF158" i="24"/>
  <c r="AQ158" i="24"/>
  <c r="W228" i="12"/>
  <c r="X259" i="12"/>
  <c r="X274" i="12"/>
  <c r="V274" i="12"/>
  <c r="S191" i="7"/>
  <c r="S191" i="22"/>
  <c r="S273" i="12"/>
  <c r="T263" i="12"/>
  <c r="U250" i="12"/>
  <c r="Y295" i="22"/>
  <c r="Y295" i="5"/>
  <c r="U295" i="24" s="1"/>
  <c r="W295" i="24"/>
  <c r="AS66" i="24"/>
  <c r="AS28" i="24"/>
  <c r="BF52" i="24"/>
  <c r="AQ52" i="24"/>
  <c r="AS96" i="24"/>
  <c r="AS127" i="24"/>
  <c r="AS134" i="24"/>
  <c r="AS275" i="24"/>
  <c r="BH275" i="24"/>
  <c r="AS56" i="24"/>
  <c r="AS109" i="24"/>
  <c r="AS135" i="24"/>
  <c r="AS173" i="24"/>
  <c r="AS181" i="24"/>
  <c r="U251" i="12"/>
  <c r="S274" i="12"/>
  <c r="Y270" i="12"/>
  <c r="Y244" i="12"/>
  <c r="BF251" i="24"/>
  <c r="AQ251" i="24"/>
  <c r="T243" i="12"/>
  <c r="W194" i="5"/>
  <c r="U249" i="12"/>
  <c r="BF324" i="24"/>
  <c r="AS246" i="24"/>
  <c r="AS219" i="24"/>
  <c r="BH224" i="24"/>
  <c r="AS224" i="24"/>
  <c r="V295" i="22"/>
  <c r="V295" i="5"/>
  <c r="V282" i="5" s="1"/>
  <c r="AS86" i="24"/>
  <c r="BH162" i="24"/>
  <c r="AS162" i="24"/>
  <c r="AS115" i="24"/>
  <c r="AS141" i="24"/>
  <c r="AS178" i="24"/>
  <c r="AS205" i="24"/>
  <c r="BF221" i="24"/>
  <c r="AQ221" i="24"/>
  <c r="S229" i="12"/>
  <c r="BF229" i="24"/>
  <c r="AQ229" i="24"/>
  <c r="T244" i="12"/>
  <c r="BF261" i="24"/>
  <c r="AQ261" i="24"/>
  <c r="Y253" i="12"/>
  <c r="AS301" i="24"/>
  <c r="BH301" i="24"/>
  <c r="X262" i="12"/>
  <c r="X230" i="12"/>
  <c r="V257" i="12"/>
  <c r="V228" i="12"/>
  <c r="BF288" i="24"/>
  <c r="AQ288" i="24"/>
  <c r="BH249" i="24"/>
  <c r="AS249" i="24"/>
  <c r="U231" i="12"/>
  <c r="U193" i="5"/>
  <c r="W239" i="12"/>
  <c r="W270" i="12"/>
  <c r="X193" i="5"/>
  <c r="BH206" i="24"/>
  <c r="AS206" i="24"/>
  <c r="BF209" i="24"/>
  <c r="AQ209" i="24"/>
  <c r="BH292" i="24"/>
  <c r="AS292" i="24"/>
  <c r="U189" i="22"/>
  <c r="U189" i="7"/>
  <c r="S254" i="12"/>
  <c r="BF264" i="24"/>
  <c r="AQ264" i="24"/>
  <c r="R261" i="12"/>
  <c r="R274" i="12"/>
  <c r="W193" i="7"/>
  <c r="W193" i="22"/>
  <c r="W263" i="12"/>
  <c r="T261" i="12"/>
  <c r="BF268" i="24"/>
  <c r="AQ268" i="24"/>
  <c r="BF291" i="24"/>
  <c r="AQ291" i="24"/>
  <c r="BF263" i="24"/>
  <c r="AQ263" i="24"/>
  <c r="X254" i="12"/>
  <c r="V191" i="5"/>
  <c r="S239" i="12"/>
  <c r="S272" i="12"/>
  <c r="S263" i="12"/>
  <c r="S194" i="12" s="1"/>
  <c r="T274" i="12"/>
  <c r="BF290" i="24"/>
  <c r="AQ290" i="24"/>
  <c r="BH250" i="24"/>
  <c r="AS250" i="24"/>
  <c r="U254" i="12"/>
  <c r="U264" i="12"/>
  <c r="AS192" i="24"/>
  <c r="AS20" i="24"/>
  <c r="BH20" i="24"/>
  <c r="R195" i="5"/>
  <c r="BF271" i="24"/>
  <c r="AQ271" i="24"/>
  <c r="BH293" i="24"/>
  <c r="AS293" i="24"/>
  <c r="BF220" i="24"/>
  <c r="AQ220" i="24"/>
  <c r="X188" i="5"/>
  <c r="R262" i="12"/>
  <c r="W269" i="12"/>
  <c r="Y267" i="12"/>
  <c r="Y274" i="12"/>
  <c r="BH297" i="24"/>
  <c r="AS297" i="24"/>
  <c r="R277" i="12"/>
  <c r="W195" i="10"/>
  <c r="W267" i="12"/>
  <c r="W272" i="12"/>
  <c r="W249" i="12"/>
  <c r="X267" i="12"/>
  <c r="X276" i="12"/>
  <c r="V194" i="5"/>
  <c r="S253" i="12"/>
  <c r="T249" i="12"/>
  <c r="T276" i="12"/>
  <c r="BF286" i="24"/>
  <c r="AQ286" i="24"/>
  <c r="Y225" i="12"/>
  <c r="U262" i="12"/>
  <c r="BF315" i="24"/>
  <c r="AQ315" i="24"/>
  <c r="BH130" i="24"/>
  <c r="AS130" i="24"/>
  <c r="BF323" i="24"/>
  <c r="AQ323" i="24"/>
  <c r="AQ178" i="24"/>
  <c r="BH10" i="24"/>
  <c r="AS10" i="24"/>
  <c r="AQ113" i="24"/>
  <c r="AQ79" i="24"/>
  <c r="AQ85" i="24"/>
  <c r="AQ110" i="24"/>
  <c r="AS8" i="24"/>
  <c r="BH8" i="24"/>
  <c r="BH15" i="24"/>
  <c r="AS15" i="24"/>
  <c r="AQ216" i="24"/>
  <c r="AQ75" i="24"/>
  <c r="AQ89" i="24"/>
  <c r="AQ144" i="24"/>
  <c r="BH97" i="24"/>
  <c r="AS97" i="24"/>
  <c r="R188" i="12"/>
  <c r="D125" i="11"/>
  <c r="D125" i="13" s="1"/>
  <c r="H195" i="11"/>
  <c r="I199" i="13"/>
  <c r="I188" i="13" s="1"/>
  <c r="O188" i="12"/>
  <c r="D189" i="13"/>
  <c r="W189" i="12"/>
  <c r="K195" i="11"/>
  <c r="I282" i="19"/>
  <c r="I282" i="20"/>
  <c r="O189" i="12"/>
  <c r="E195" i="11"/>
  <c r="S188" i="12"/>
  <c r="U189" i="12"/>
  <c r="F260" i="13"/>
  <c r="F194" i="13" s="1"/>
  <c r="F194" i="11"/>
  <c r="J189" i="11"/>
  <c r="G189" i="13"/>
  <c r="G188" i="11"/>
  <c r="I189" i="11"/>
  <c r="K26" i="14"/>
  <c r="F189" i="11"/>
  <c r="J282" i="19"/>
  <c r="J282" i="20"/>
  <c r="V189" i="12"/>
  <c r="K22" i="14"/>
  <c r="H189" i="13"/>
  <c r="R189" i="12"/>
  <c r="T188" i="12"/>
  <c r="Q189" i="12"/>
  <c r="X189" i="12"/>
  <c r="H189" i="11"/>
  <c r="N189" i="12"/>
  <c r="F271" i="13"/>
  <c r="F195" i="13" s="1"/>
  <c r="F195" i="11"/>
  <c r="J195" i="13"/>
  <c r="K282" i="19"/>
  <c r="K282" i="20"/>
  <c r="J195" i="11"/>
  <c r="E125" i="11"/>
  <c r="E125" i="13" s="1"/>
  <c r="F125" i="11"/>
  <c r="F125" i="13" s="1"/>
  <c r="E195" i="13"/>
  <c r="W188" i="12"/>
  <c r="G188" i="13"/>
  <c r="P188" i="12"/>
  <c r="D189" i="11"/>
  <c r="F188" i="13"/>
  <c r="E189" i="11"/>
  <c r="D199" i="13"/>
  <c r="D188" i="13" s="1"/>
  <c r="D260" i="13"/>
  <c r="D194" i="13" s="1"/>
  <c r="D194" i="11"/>
  <c r="J189" i="13"/>
  <c r="P189" i="12"/>
  <c r="F189" i="13"/>
  <c r="K260" i="13"/>
  <c r="K194" i="13" s="1"/>
  <c r="K194" i="11"/>
  <c r="G189" i="11"/>
  <c r="H188" i="13"/>
  <c r="K23" i="14"/>
  <c r="H188" i="11"/>
  <c r="S189" i="12"/>
  <c r="G125" i="11"/>
  <c r="G125" i="13" s="1"/>
  <c r="M189" i="12"/>
  <c r="F188" i="11"/>
  <c r="T189" i="12"/>
  <c r="Y189" i="12"/>
  <c r="K25" i="14"/>
  <c r="I125" i="11"/>
  <c r="I125" i="13" s="1"/>
  <c r="E210" i="13"/>
  <c r="E189" i="13" s="1"/>
  <c r="AQ324" i="24" l="1"/>
  <c r="L23" i="14"/>
  <c r="R193" i="12"/>
  <c r="O195" i="12"/>
  <c r="AQ218" i="24"/>
  <c r="AQ72" i="24"/>
  <c r="AQ173" i="24"/>
  <c r="AQ143" i="24"/>
  <c r="Q193" i="12"/>
  <c r="U191" i="12"/>
  <c r="L25" i="14"/>
  <c r="Y195" i="12"/>
  <c r="BH150" i="24"/>
  <c r="L26" i="14"/>
  <c r="BH11" i="24"/>
  <c r="BF8" i="24"/>
  <c r="BF13" i="24"/>
  <c r="AQ15" i="24"/>
  <c r="L22" i="14"/>
  <c r="AQ320" i="24"/>
  <c r="Q195" i="12"/>
  <c r="Q194" i="12"/>
  <c r="U193" i="12"/>
  <c r="H282" i="24"/>
  <c r="AD282" i="24" s="1"/>
  <c r="E282" i="23"/>
  <c r="X191" i="12"/>
  <c r="W193" i="12"/>
  <c r="N191" i="12"/>
  <c r="M194" i="12"/>
  <c r="P195" i="12"/>
  <c r="S195" i="12"/>
  <c r="N195" i="12"/>
  <c r="BA194" i="24"/>
  <c r="AL194" i="24"/>
  <c r="P282" i="24"/>
  <c r="O282" i="22"/>
  <c r="N282" i="22"/>
  <c r="AY193" i="24"/>
  <c r="AJ193" i="24"/>
  <c r="AL310" i="24"/>
  <c r="BA310" i="24"/>
  <c r="AJ188" i="24"/>
  <c r="AY188" i="24"/>
  <c r="Q282" i="22"/>
  <c r="V191" i="12"/>
  <c r="AY233" i="24"/>
  <c r="AJ233" i="24"/>
  <c r="M282" i="22"/>
  <c r="O191" i="12"/>
  <c r="AL191" i="24"/>
  <c r="BA191" i="24"/>
  <c r="Q191" i="12"/>
  <c r="P282" i="22"/>
  <c r="AY295" i="24"/>
  <c r="AJ295" i="24"/>
  <c r="AY191" i="24"/>
  <c r="AJ191" i="24"/>
  <c r="P191" i="12"/>
  <c r="AJ310" i="24"/>
  <c r="AY310" i="24"/>
  <c r="AY194" i="24"/>
  <c r="AJ194" i="24"/>
  <c r="O194" i="12"/>
  <c r="P193" i="12"/>
  <c r="AL195" i="24"/>
  <c r="BA195" i="24"/>
  <c r="BH195" i="24"/>
  <c r="N193" i="12"/>
  <c r="AY224" i="24"/>
  <c r="AJ224" i="24"/>
  <c r="AY195" i="24"/>
  <c r="AJ195" i="24"/>
  <c r="O282" i="5"/>
  <c r="N282" i="24" s="1"/>
  <c r="AL295" i="24"/>
  <c r="BA295" i="24"/>
  <c r="M191" i="12"/>
  <c r="M193" i="12"/>
  <c r="M195" i="12"/>
  <c r="AY259" i="24"/>
  <c r="AJ259" i="24"/>
  <c r="AY190" i="24"/>
  <c r="AJ190" i="24"/>
  <c r="R195" i="12"/>
  <c r="W195" i="12"/>
  <c r="X194" i="12"/>
  <c r="R191" i="12"/>
  <c r="U195" i="12"/>
  <c r="X193" i="12"/>
  <c r="X195" i="12"/>
  <c r="V195" i="12"/>
  <c r="BH310" i="24"/>
  <c r="AS310" i="24"/>
  <c r="AQ259" i="24"/>
  <c r="BF259" i="24"/>
  <c r="V194" i="12"/>
  <c r="T195" i="12"/>
  <c r="AQ193" i="24"/>
  <c r="BF193" i="24"/>
  <c r="BH191" i="24"/>
  <c r="AS191" i="24"/>
  <c r="Y194" i="12"/>
  <c r="U282" i="22"/>
  <c r="Y282" i="5"/>
  <c r="U282" i="24" s="1"/>
  <c r="S193" i="12"/>
  <c r="W191" i="12"/>
  <c r="V282" i="22"/>
  <c r="AS295" i="24"/>
  <c r="BH295" i="24"/>
  <c r="BF310" i="24"/>
  <c r="AQ310" i="24"/>
  <c r="T191" i="12"/>
  <c r="BF195" i="24"/>
  <c r="AQ195" i="24"/>
  <c r="BF191" i="24"/>
  <c r="AQ191" i="24"/>
  <c r="T194" i="12"/>
  <c r="BF313" i="24"/>
  <c r="AQ313" i="24"/>
  <c r="Y191" i="12"/>
  <c r="U194" i="12"/>
  <c r="BH313" i="24"/>
  <c r="AS313" i="24"/>
  <c r="W282" i="24"/>
  <c r="Y282" i="22"/>
  <c r="BF295" i="24"/>
  <c r="AQ295" i="24"/>
  <c r="BF188" i="24"/>
  <c r="AQ188" i="24"/>
  <c r="R282" i="22"/>
  <c r="BF267" i="24"/>
  <c r="AQ267" i="24"/>
  <c r="Y193" i="12"/>
  <c r="BF224" i="24"/>
  <c r="AQ224" i="24"/>
  <c r="BF233" i="24"/>
  <c r="AQ233" i="24"/>
  <c r="V193" i="12"/>
  <c r="W282" i="22"/>
  <c r="S282" i="22"/>
  <c r="T193" i="12"/>
  <c r="BH189" i="24"/>
  <c r="AS189" i="24"/>
  <c r="S191" i="12"/>
  <c r="BF199" i="24"/>
  <c r="AQ199" i="24"/>
  <c r="T282" i="22"/>
  <c r="BF190" i="24"/>
  <c r="AQ190" i="24"/>
  <c r="BF194" i="24"/>
  <c r="AQ194" i="24"/>
  <c r="BF317" i="24"/>
  <c r="AQ317" i="24"/>
  <c r="BF256" i="24"/>
  <c r="AQ256" i="24"/>
  <c r="W194" i="12"/>
  <c r="BH317" i="24"/>
  <c r="AS317" i="24"/>
  <c r="BH193" i="24"/>
  <c r="AS193" i="24"/>
  <c r="R194" i="12"/>
  <c r="L24" i="14"/>
  <c r="BA282" i="24" l="1"/>
  <c r="AL282" i="24"/>
  <c r="AY282" i="24"/>
  <c r="AJ282" i="24"/>
  <c r="BF282" i="24"/>
  <c r="AQ282" i="24"/>
  <c r="BH282" i="24"/>
  <c r="AS282" i="24"/>
  <c r="T8" i="6" l="1"/>
  <c r="T8" i="8"/>
  <c r="T8" i="11" s="1"/>
  <c r="T8" i="13" s="1"/>
  <c r="T8" i="19"/>
  <c r="T8" i="20"/>
  <c r="P10" i="6"/>
  <c r="P10" i="19"/>
  <c r="P10" i="20"/>
  <c r="P10" i="8"/>
  <c r="P10" i="11" s="1"/>
  <c r="P10" i="13" s="1"/>
  <c r="U11" i="6"/>
  <c r="U11" i="8"/>
  <c r="U11" i="11" s="1"/>
  <c r="U11" i="13" s="1"/>
  <c r="U11" i="19"/>
  <c r="U11" i="20"/>
  <c r="U13" i="8"/>
  <c r="U13" i="11" s="1"/>
  <c r="U13" i="13" s="1"/>
  <c r="U13" i="19"/>
  <c r="U13" i="20"/>
  <c r="U13" i="6"/>
  <c r="U15" i="6"/>
  <c r="U15" i="8"/>
  <c r="U15" i="11" s="1"/>
  <c r="U15" i="13" s="1"/>
  <c r="U15" i="19"/>
  <c r="U15" i="20"/>
  <c r="V20" i="6"/>
  <c r="V20" i="19"/>
  <c r="V20" i="20"/>
  <c r="V20" i="8"/>
  <c r="V20" i="11" s="1"/>
  <c r="V20" i="13" s="1"/>
  <c r="Q53" i="24"/>
  <c r="O53" i="20"/>
  <c r="O53" i="8"/>
  <c r="O53" i="11" s="1"/>
  <c r="O53" i="13" s="1"/>
  <c r="O53" i="19"/>
  <c r="O53" i="6"/>
  <c r="S97" i="20"/>
  <c r="S97" i="8"/>
  <c r="S97" i="11" s="1"/>
  <c r="S97" i="13" s="1"/>
  <c r="S97" i="19"/>
  <c r="S97" i="6"/>
  <c r="W100" i="6"/>
  <c r="W100" i="8"/>
  <c r="W100" i="11" s="1"/>
  <c r="W100" i="13" s="1"/>
  <c r="W100" i="19"/>
  <c r="W100" i="20"/>
  <c r="Q150" i="24"/>
  <c r="O150" i="20"/>
  <c r="O150" i="8"/>
  <c r="O150" i="11" s="1"/>
  <c r="O150" i="13" s="1"/>
  <c r="O150" i="19"/>
  <c r="O150" i="6"/>
  <c r="S159" i="6"/>
  <c r="S159" i="19"/>
  <c r="S159" i="20"/>
  <c r="S159" i="8"/>
  <c r="S159" i="11" s="1"/>
  <c r="S159" i="13" s="1"/>
  <c r="W166" i="6"/>
  <c r="W166" i="19"/>
  <c r="W166" i="20"/>
  <c r="W166" i="8"/>
  <c r="W166" i="11" s="1"/>
  <c r="W166" i="13" s="1"/>
  <c r="W174" i="20"/>
  <c r="W174" i="8"/>
  <c r="W174" i="11" s="1"/>
  <c r="W174" i="13" s="1"/>
  <c r="W174" i="19"/>
  <c r="W174" i="6"/>
  <c r="Q7" i="24"/>
  <c r="O7" i="19"/>
  <c r="O7" i="20"/>
  <c r="O7" i="8"/>
  <c r="O7" i="11" s="1"/>
  <c r="O7" i="13" s="1"/>
  <c r="O7" i="6"/>
  <c r="W10" i="6"/>
  <c r="W10" i="8"/>
  <c r="W10" i="11" s="1"/>
  <c r="W10" i="13" s="1"/>
  <c r="W10" i="19"/>
  <c r="W10" i="20"/>
  <c r="W14" i="20"/>
  <c r="W14" i="19"/>
  <c r="W14" i="8"/>
  <c r="W14" i="11" s="1"/>
  <c r="W14" i="13" s="1"/>
  <c r="W14" i="6"/>
  <c r="L19" i="20"/>
  <c r="L19" i="8"/>
  <c r="L19" i="11" s="1"/>
  <c r="L19" i="13" s="1"/>
  <c r="L19" i="19"/>
  <c r="L19" i="6"/>
  <c r="L21" i="19"/>
  <c r="L21" i="20"/>
  <c r="L21" i="8"/>
  <c r="L21" i="11" s="1"/>
  <c r="L21" i="13" s="1"/>
  <c r="L21" i="6"/>
  <c r="L22" i="20"/>
  <c r="L22" i="8"/>
  <c r="L22" i="11" s="1"/>
  <c r="L22" i="13" s="1"/>
  <c r="L22" i="19"/>
  <c r="L22" i="6"/>
  <c r="T22" i="8"/>
  <c r="T22" i="11" s="1"/>
  <c r="T22" i="13" s="1"/>
  <c r="T22" i="20"/>
  <c r="T22" i="6"/>
  <c r="T22" i="19"/>
  <c r="T23" i="6"/>
  <c r="T23" i="20"/>
  <c r="T23" i="8"/>
  <c r="T23" i="11" s="1"/>
  <c r="T23" i="13" s="1"/>
  <c r="T23" i="19"/>
  <c r="P24" i="19"/>
  <c r="P24" i="6"/>
  <c r="P24" i="20"/>
  <c r="P24" i="8"/>
  <c r="P24" i="11" s="1"/>
  <c r="P24" i="13" s="1"/>
  <c r="P25" i="8"/>
  <c r="P25" i="11" s="1"/>
  <c r="P25" i="13" s="1"/>
  <c r="P25" i="19"/>
  <c r="P25" i="20"/>
  <c r="P25" i="6"/>
  <c r="P26" i="8"/>
  <c r="P26" i="11" s="1"/>
  <c r="P26" i="13" s="1"/>
  <c r="P26" i="6"/>
  <c r="P26" i="19"/>
  <c r="P26" i="20"/>
  <c r="P27" i="19"/>
  <c r="P27" i="20"/>
  <c r="P27" i="8"/>
  <c r="P27" i="11" s="1"/>
  <c r="P27" i="13" s="1"/>
  <c r="P27" i="6"/>
  <c r="P28" i="20"/>
  <c r="P28" i="8"/>
  <c r="P28" i="11" s="1"/>
  <c r="P28" i="13" s="1"/>
  <c r="P28" i="19"/>
  <c r="P28" i="6"/>
  <c r="L29" i="6"/>
  <c r="L29" i="8"/>
  <c r="L29" i="11" s="1"/>
  <c r="L29" i="13" s="1"/>
  <c r="L29" i="19"/>
  <c r="L29" i="20"/>
  <c r="X29" i="20"/>
  <c r="X29" i="8"/>
  <c r="X29" i="11" s="1"/>
  <c r="X29" i="13" s="1"/>
  <c r="X29" i="6"/>
  <c r="X29" i="19"/>
  <c r="X30" i="20"/>
  <c r="X30" i="8"/>
  <c r="X30" i="11" s="1"/>
  <c r="X30" i="13" s="1"/>
  <c r="X30" i="19"/>
  <c r="X30" i="6"/>
  <c r="X31" i="8"/>
  <c r="X31" i="11" s="1"/>
  <c r="X31" i="13" s="1"/>
  <c r="X31" i="20"/>
  <c r="X31" i="6"/>
  <c r="X31" i="19"/>
  <c r="X32" i="6"/>
  <c r="X32" i="8"/>
  <c r="X32" i="11" s="1"/>
  <c r="X32" i="13" s="1"/>
  <c r="X32" i="19"/>
  <c r="X32" i="20"/>
  <c r="P33" i="20"/>
  <c r="P33" i="6"/>
  <c r="P33" i="8"/>
  <c r="P33" i="11" s="1"/>
  <c r="P33" i="13" s="1"/>
  <c r="P33" i="19"/>
  <c r="X33" i="20"/>
  <c r="X33" i="8"/>
  <c r="X33" i="11" s="1"/>
  <c r="X33" i="13" s="1"/>
  <c r="X33" i="19"/>
  <c r="X33" i="6"/>
  <c r="X35" i="20"/>
  <c r="X35" i="8"/>
  <c r="X35" i="11" s="1"/>
  <c r="X35" i="13" s="1"/>
  <c r="X35" i="6"/>
  <c r="X35" i="19"/>
  <c r="X36" i="8"/>
  <c r="X36" i="11" s="1"/>
  <c r="X36" i="13" s="1"/>
  <c r="X36" i="19"/>
  <c r="X36" i="20"/>
  <c r="X36" i="6"/>
  <c r="X37" i="20"/>
  <c r="X37" i="8"/>
  <c r="X37" i="11" s="1"/>
  <c r="X37" i="13" s="1"/>
  <c r="X37" i="6"/>
  <c r="X37" i="19"/>
  <c r="X38" i="19"/>
  <c r="X38" i="20"/>
  <c r="X38" i="8"/>
  <c r="X38" i="11" s="1"/>
  <c r="X38" i="13" s="1"/>
  <c r="X38" i="6"/>
  <c r="X39" i="20"/>
  <c r="X39" i="8"/>
  <c r="X39" i="11" s="1"/>
  <c r="X39" i="13" s="1"/>
  <c r="X39" i="6"/>
  <c r="X39" i="19"/>
  <c r="T40" i="19"/>
  <c r="T40" i="6"/>
  <c r="T40" i="20"/>
  <c r="T40" i="8"/>
  <c r="T40" i="11" s="1"/>
  <c r="T40" i="13" s="1"/>
  <c r="P41" i="8"/>
  <c r="P41" i="11" s="1"/>
  <c r="P41" i="13" s="1"/>
  <c r="P41" i="19"/>
  <c r="P41" i="20"/>
  <c r="P41" i="6"/>
  <c r="T41" i="6"/>
  <c r="T41" i="20"/>
  <c r="T41" i="8"/>
  <c r="T41" i="11" s="1"/>
  <c r="T41" i="13" s="1"/>
  <c r="T41" i="19"/>
  <c r="X41" i="8"/>
  <c r="X41" i="11" s="1"/>
  <c r="X41" i="13" s="1"/>
  <c r="X41" i="20"/>
  <c r="X41" i="6"/>
  <c r="X41" i="19"/>
  <c r="X42" i="19"/>
  <c r="X42" i="20"/>
  <c r="X42" i="8"/>
  <c r="X42" i="11" s="1"/>
  <c r="X42" i="13" s="1"/>
  <c r="X42" i="6"/>
  <c r="X43" i="20"/>
  <c r="X43" i="8"/>
  <c r="X43" i="11" s="1"/>
  <c r="X43" i="13" s="1"/>
  <c r="X43" i="6"/>
  <c r="X44" i="19"/>
  <c r="X44" i="20"/>
  <c r="X44" i="8"/>
  <c r="X44" i="11" s="1"/>
  <c r="X44" i="13" s="1"/>
  <c r="X44" i="6"/>
  <c r="T45" i="6"/>
  <c r="T45" i="20"/>
  <c r="T45" i="19"/>
  <c r="T45" i="8"/>
  <c r="T45" i="11" s="1"/>
  <c r="T45" i="13" s="1"/>
  <c r="T46" i="19"/>
  <c r="T46" i="6"/>
  <c r="T46" i="20"/>
  <c r="T46" i="8"/>
  <c r="T46" i="11" s="1"/>
  <c r="T46" i="13" s="1"/>
  <c r="T47" i="20"/>
  <c r="T47" i="6"/>
  <c r="T47" i="8"/>
  <c r="T47" i="11" s="1"/>
  <c r="T47" i="13" s="1"/>
  <c r="T47" i="19"/>
  <c r="T48" i="6"/>
  <c r="T48" i="20"/>
  <c r="T48" i="8"/>
  <c r="T48" i="11" s="1"/>
  <c r="T48" i="13" s="1"/>
  <c r="T48" i="19"/>
  <c r="T49" i="20"/>
  <c r="T49" i="8"/>
  <c r="T49" i="11" s="1"/>
  <c r="T49" i="13" s="1"/>
  <c r="T49" i="19"/>
  <c r="T49" i="6"/>
  <c r="T50" i="6"/>
  <c r="T50" i="19"/>
  <c r="T50" i="20"/>
  <c r="T50" i="8"/>
  <c r="T50" i="11" s="1"/>
  <c r="T50" i="13" s="1"/>
  <c r="T51" i="6"/>
  <c r="T51" i="8"/>
  <c r="T51" i="11" s="1"/>
  <c r="T51" i="13" s="1"/>
  <c r="T51" i="19"/>
  <c r="T51" i="20"/>
  <c r="T52" i="8"/>
  <c r="T52" i="11" s="1"/>
  <c r="T52" i="13" s="1"/>
  <c r="T52" i="19"/>
  <c r="T52" i="20"/>
  <c r="T52" i="6"/>
  <c r="T54" i="6"/>
  <c r="T54" i="8"/>
  <c r="T54" i="11" s="1"/>
  <c r="T54" i="13" s="1"/>
  <c r="T54" i="20"/>
  <c r="T54" i="19"/>
  <c r="T55" i="19"/>
  <c r="T55" i="6"/>
  <c r="T55" i="20"/>
  <c r="T55" i="8"/>
  <c r="T55" i="11" s="1"/>
  <c r="T55" i="13" s="1"/>
  <c r="L56" i="19"/>
  <c r="L56" i="20"/>
  <c r="L56" i="8"/>
  <c r="L56" i="11" s="1"/>
  <c r="L56" i="13" s="1"/>
  <c r="L56" i="6"/>
  <c r="T56" i="19"/>
  <c r="T56" i="20"/>
  <c r="T56" i="6"/>
  <c r="T56" i="8"/>
  <c r="T56" i="11" s="1"/>
  <c r="T56" i="13" s="1"/>
  <c r="X57" i="6"/>
  <c r="X57" i="8"/>
  <c r="X57" i="11" s="1"/>
  <c r="X57" i="13" s="1"/>
  <c r="X57" i="19"/>
  <c r="X57" i="20"/>
  <c r="X58" i="6"/>
  <c r="X58" i="8"/>
  <c r="X58" i="11" s="1"/>
  <c r="X58" i="13" s="1"/>
  <c r="X58" i="19"/>
  <c r="X58" i="20"/>
  <c r="X59" i="6"/>
  <c r="X59" i="19"/>
  <c r="X59" i="20"/>
  <c r="X59" i="8"/>
  <c r="X59" i="11" s="1"/>
  <c r="X59" i="13" s="1"/>
  <c r="X60" i="6"/>
  <c r="X60" i="8"/>
  <c r="X60" i="11" s="1"/>
  <c r="X60" i="13" s="1"/>
  <c r="X60" i="19"/>
  <c r="X60" i="20"/>
  <c r="P61" i="6"/>
  <c r="P61" i="19"/>
  <c r="P61" i="20"/>
  <c r="P61" i="8"/>
  <c r="P61" i="11" s="1"/>
  <c r="P61" i="13" s="1"/>
  <c r="X61" i="6"/>
  <c r="X61" i="8"/>
  <c r="X61" i="11" s="1"/>
  <c r="X61" i="13" s="1"/>
  <c r="X61" i="20"/>
  <c r="X62" i="6"/>
  <c r="X62" i="20"/>
  <c r="X62" i="8"/>
  <c r="X62" i="11" s="1"/>
  <c r="X62" i="13" s="1"/>
  <c r="X62" i="19"/>
  <c r="X63" i="6"/>
  <c r="X63" i="20"/>
  <c r="X63" i="8"/>
  <c r="X63" i="11" s="1"/>
  <c r="X63" i="13" s="1"/>
  <c r="X63" i="19"/>
  <c r="X64" i="6"/>
  <c r="X64" i="8"/>
  <c r="X64" i="11" s="1"/>
  <c r="X64" i="13" s="1"/>
  <c r="X64" i="20"/>
  <c r="X64" i="19"/>
  <c r="Q8" i="6"/>
  <c r="Q8" i="19"/>
  <c r="Q8" i="20"/>
  <c r="Q8" i="8"/>
  <c r="Q8" i="11" s="1"/>
  <c r="Q8" i="13" s="1"/>
  <c r="M9" i="6"/>
  <c r="M9" i="20"/>
  <c r="M9" i="8"/>
  <c r="M9" i="11" s="1"/>
  <c r="M9" i="13" s="1"/>
  <c r="M9" i="19"/>
  <c r="M10" i="19"/>
  <c r="M10" i="20"/>
  <c r="M10" i="8"/>
  <c r="M10" i="11" s="1"/>
  <c r="M10" i="13" s="1"/>
  <c r="M10" i="6"/>
  <c r="M11" i="6"/>
  <c r="M11" i="20"/>
  <c r="M11" i="8"/>
  <c r="M11" i="11" s="1"/>
  <c r="M11" i="13" s="1"/>
  <c r="M11" i="19"/>
  <c r="M12" i="19"/>
  <c r="M12" i="20"/>
  <c r="M12" i="8"/>
  <c r="M12" i="11" s="1"/>
  <c r="M12" i="13" s="1"/>
  <c r="M12" i="6"/>
  <c r="M13" i="20"/>
  <c r="M13" i="8"/>
  <c r="M13" i="11" s="1"/>
  <c r="M13" i="13" s="1"/>
  <c r="M13" i="19"/>
  <c r="M13" i="6"/>
  <c r="M14" i="19"/>
  <c r="M14" i="20"/>
  <c r="M14" i="8"/>
  <c r="M14" i="11" s="1"/>
  <c r="M14" i="13" s="1"/>
  <c r="M14" i="6"/>
  <c r="M15" i="8"/>
  <c r="M15" i="11" s="1"/>
  <c r="M15" i="13" s="1"/>
  <c r="M15" i="19"/>
  <c r="M15" i="20"/>
  <c r="M15" i="6"/>
  <c r="M16" i="20"/>
  <c r="M16" i="8"/>
  <c r="M16" i="11" s="1"/>
  <c r="M16" i="13" s="1"/>
  <c r="M16" i="19"/>
  <c r="M16" i="6"/>
  <c r="M20" i="8"/>
  <c r="M20" i="11" s="1"/>
  <c r="M20" i="13" s="1"/>
  <c r="M20" i="19"/>
  <c r="M20" i="20"/>
  <c r="M20" i="6"/>
  <c r="L34" i="19"/>
  <c r="L34" i="20"/>
  <c r="L34" i="8"/>
  <c r="L34" i="11" s="1"/>
  <c r="L34" i="13" s="1"/>
  <c r="L34" i="6"/>
  <c r="X34" i="6"/>
  <c r="X34" i="8"/>
  <c r="X34" i="11" s="1"/>
  <c r="X34" i="13" s="1"/>
  <c r="X34" i="19"/>
  <c r="X34" i="20"/>
  <c r="T53" i="19"/>
  <c r="T53" i="20"/>
  <c r="T53" i="8"/>
  <c r="T53" i="11" s="1"/>
  <c r="T53" i="13" s="1"/>
  <c r="T53" i="6"/>
  <c r="P97" i="19"/>
  <c r="P97" i="20"/>
  <c r="P97" i="8"/>
  <c r="P97" i="11" s="1"/>
  <c r="P97" i="13" s="1"/>
  <c r="P97" i="6"/>
  <c r="X97" i="6"/>
  <c r="X97" i="20"/>
  <c r="X97" i="8"/>
  <c r="X97" i="11" s="1"/>
  <c r="X97" i="13" s="1"/>
  <c r="X97" i="19"/>
  <c r="T100" i="19"/>
  <c r="T100" i="6"/>
  <c r="T100" i="8"/>
  <c r="T100" i="11" s="1"/>
  <c r="T100" i="13" s="1"/>
  <c r="T100" i="20"/>
  <c r="P130" i="6"/>
  <c r="P130" i="20"/>
  <c r="P130" i="8"/>
  <c r="P130" i="11" s="1"/>
  <c r="P130" i="13" s="1"/>
  <c r="P130" i="19"/>
  <c r="L150" i="19"/>
  <c r="L150" i="20"/>
  <c r="L150" i="8"/>
  <c r="L150" i="11" s="1"/>
  <c r="L150" i="13" s="1"/>
  <c r="L150" i="6"/>
  <c r="X150" i="8"/>
  <c r="X150" i="11" s="1"/>
  <c r="X150" i="13" s="1"/>
  <c r="X150" i="19"/>
  <c r="X150" i="20"/>
  <c r="X150" i="6"/>
  <c r="T159" i="6"/>
  <c r="T159" i="8"/>
  <c r="T159" i="11" s="1"/>
  <c r="T159" i="13" s="1"/>
  <c r="T159" i="19"/>
  <c r="T159" i="20"/>
  <c r="L166" i="8"/>
  <c r="L166" i="11" s="1"/>
  <c r="L166" i="13" s="1"/>
  <c r="L166" i="19"/>
  <c r="L166" i="20"/>
  <c r="L166" i="6"/>
  <c r="X166" i="19"/>
  <c r="X166" i="20"/>
  <c r="X166" i="6"/>
  <c r="X166" i="8"/>
  <c r="X166" i="11" s="1"/>
  <c r="X166" i="13" s="1"/>
  <c r="T174" i="19"/>
  <c r="T174" i="20"/>
  <c r="T174" i="8"/>
  <c r="T174" i="11" s="1"/>
  <c r="T174" i="13" s="1"/>
  <c r="T174" i="6"/>
  <c r="P6" i="8"/>
  <c r="P6" i="11" s="1"/>
  <c r="P6" i="20"/>
  <c r="P18" i="20"/>
  <c r="P6" i="19"/>
  <c r="P17" i="20"/>
  <c r="P6" i="6"/>
  <c r="L7" i="20"/>
  <c r="L7" i="8"/>
  <c r="L7" i="11" s="1"/>
  <c r="L7" i="13" s="1"/>
  <c r="L7" i="19"/>
  <c r="L7" i="6"/>
  <c r="X7" i="20"/>
  <c r="X7" i="8"/>
  <c r="X7" i="11" s="1"/>
  <c r="X7" i="13" s="1"/>
  <c r="X7" i="19"/>
  <c r="X7" i="6"/>
  <c r="X10" i="6"/>
  <c r="X10" i="8"/>
  <c r="X10" i="11" s="1"/>
  <c r="X10" i="13" s="1"/>
  <c r="X10" i="19"/>
  <c r="X10" i="20"/>
  <c r="X12" i="19"/>
  <c r="X12" i="20"/>
  <c r="X12" i="8"/>
  <c r="X12" i="11" s="1"/>
  <c r="X12" i="13" s="1"/>
  <c r="X12" i="6"/>
  <c r="Q19" i="8"/>
  <c r="Q19" i="11" s="1"/>
  <c r="Q19" i="13" s="1"/>
  <c r="Q19" i="19"/>
  <c r="Q19" i="6"/>
  <c r="Q19" i="20"/>
  <c r="M21" i="20"/>
  <c r="M21" i="8"/>
  <c r="M21" i="11" s="1"/>
  <c r="M21" i="13" s="1"/>
  <c r="M21" i="19"/>
  <c r="M21" i="6"/>
  <c r="X21" i="24"/>
  <c r="Y21" i="8"/>
  <c r="Y21" i="11" s="1"/>
  <c r="Y21" i="13" s="1"/>
  <c r="Y21" i="6"/>
  <c r="Y21" i="20"/>
  <c r="Y21" i="19"/>
  <c r="Y22" i="19"/>
  <c r="Y22" i="20"/>
  <c r="X22" i="24"/>
  <c r="Y22" i="6"/>
  <c r="Y22" i="8"/>
  <c r="Y22" i="11" s="1"/>
  <c r="Y22" i="13" s="1"/>
  <c r="U23" i="6"/>
  <c r="U23" i="8"/>
  <c r="U23" i="11" s="1"/>
  <c r="U23" i="13" s="1"/>
  <c r="U23" i="19"/>
  <c r="U23" i="20"/>
  <c r="Q24" i="6"/>
  <c r="Q24" i="19"/>
  <c r="Q24" i="20"/>
  <c r="Q24" i="8"/>
  <c r="Q24" i="11" s="1"/>
  <c r="Q24" i="13" s="1"/>
  <c r="M25" i="6"/>
  <c r="M25" i="19"/>
  <c r="M25" i="20"/>
  <c r="M25" i="8"/>
  <c r="M25" i="11" s="1"/>
  <c r="M25" i="13" s="1"/>
  <c r="X25" i="24"/>
  <c r="Y25" i="8"/>
  <c r="Y25" i="11" s="1"/>
  <c r="Y25" i="13" s="1"/>
  <c r="Y25" i="6"/>
  <c r="Y25" i="20"/>
  <c r="C33" i="21" s="1"/>
  <c r="Y25" i="19"/>
  <c r="D33" i="21" s="1"/>
  <c r="U26" i="20"/>
  <c r="U26" i="8"/>
  <c r="U26" i="11" s="1"/>
  <c r="U26" i="13" s="1"/>
  <c r="U26" i="19"/>
  <c r="U26" i="6"/>
  <c r="Q27" i="6"/>
  <c r="Q27" i="8"/>
  <c r="Q27" i="11" s="1"/>
  <c r="Q27" i="13" s="1"/>
  <c r="Q27" i="19"/>
  <c r="Q27" i="20"/>
  <c r="M28" i="6"/>
  <c r="M28" i="8"/>
  <c r="M28" i="11" s="1"/>
  <c r="M28" i="13" s="1"/>
  <c r="M28" i="19"/>
  <c r="M28" i="20"/>
  <c r="Y28" i="19"/>
  <c r="D34" i="21" s="1"/>
  <c r="X28" i="24"/>
  <c r="Y28" i="6"/>
  <c r="Y28" i="20"/>
  <c r="C34" i="21" s="1"/>
  <c r="Y28" i="8"/>
  <c r="Y28" i="11" s="1"/>
  <c r="Y28" i="13" s="1"/>
  <c r="M30" i="20"/>
  <c r="M30" i="8"/>
  <c r="M30" i="11" s="1"/>
  <c r="M30" i="13" s="1"/>
  <c r="M30" i="19"/>
  <c r="M30" i="6"/>
  <c r="X30" i="24"/>
  <c r="Y30" i="19"/>
  <c r="Y30" i="6"/>
  <c r="Y30" i="20"/>
  <c r="Y30" i="8"/>
  <c r="Y30" i="11" s="1"/>
  <c r="Y30" i="13" s="1"/>
  <c r="U31" i="19"/>
  <c r="U31" i="6"/>
  <c r="U31" i="20"/>
  <c r="U31" i="8"/>
  <c r="U31" i="11" s="1"/>
  <c r="U31" i="13" s="1"/>
  <c r="Q32" i="20"/>
  <c r="Q32" i="8"/>
  <c r="Q32" i="11" s="1"/>
  <c r="Q32" i="13" s="1"/>
  <c r="Q32" i="19"/>
  <c r="Q32" i="6"/>
  <c r="M35" i="8"/>
  <c r="M35" i="11" s="1"/>
  <c r="M35" i="13" s="1"/>
  <c r="M35" i="19"/>
  <c r="M35" i="20"/>
  <c r="M35" i="6"/>
  <c r="Y35" i="8"/>
  <c r="Y35" i="11" s="1"/>
  <c r="Y35" i="13" s="1"/>
  <c r="Y35" i="6"/>
  <c r="Y35" i="19"/>
  <c r="X35" i="24"/>
  <c r="Y35" i="20"/>
  <c r="U36" i="8"/>
  <c r="U36" i="11" s="1"/>
  <c r="U36" i="13" s="1"/>
  <c r="U36" i="20"/>
  <c r="U36" i="6"/>
  <c r="U36" i="19"/>
  <c r="Q37" i="6"/>
  <c r="Q37" i="19"/>
  <c r="Q37" i="20"/>
  <c r="Q37" i="8"/>
  <c r="Q37" i="11" s="1"/>
  <c r="Q37" i="13" s="1"/>
  <c r="M38" i="8"/>
  <c r="M38" i="11" s="1"/>
  <c r="M38" i="13" s="1"/>
  <c r="M38" i="19"/>
  <c r="M38" i="20"/>
  <c r="M38" i="6"/>
  <c r="X38" i="24"/>
  <c r="Y38" i="8"/>
  <c r="Y38" i="11" s="1"/>
  <c r="Y38" i="13" s="1"/>
  <c r="Y38" i="6"/>
  <c r="Y38" i="20"/>
  <c r="Y38" i="19"/>
  <c r="U39" i="8"/>
  <c r="U39" i="11" s="1"/>
  <c r="U39" i="13" s="1"/>
  <c r="U39" i="19"/>
  <c r="U39" i="6"/>
  <c r="U39" i="20"/>
  <c r="M40" i="19"/>
  <c r="M40" i="20"/>
  <c r="M40" i="8"/>
  <c r="M40" i="11" s="1"/>
  <c r="M40" i="13" s="1"/>
  <c r="M40" i="6"/>
  <c r="U40" i="6"/>
  <c r="U40" i="8"/>
  <c r="U40" i="11" s="1"/>
  <c r="U40" i="13" s="1"/>
  <c r="U40" i="19"/>
  <c r="U40" i="20"/>
  <c r="X40" i="24"/>
  <c r="Y40" i="8"/>
  <c r="Y40" i="11" s="1"/>
  <c r="Y40" i="13" s="1"/>
  <c r="Y40" i="6"/>
  <c r="Y40" i="19"/>
  <c r="Y40" i="20"/>
  <c r="M41" i="19"/>
  <c r="M41" i="20"/>
  <c r="M41" i="8"/>
  <c r="M41" i="11" s="1"/>
  <c r="M41" i="13" s="1"/>
  <c r="M41" i="6"/>
  <c r="Q41" i="8"/>
  <c r="Q41" i="11" s="1"/>
  <c r="Q41" i="13" s="1"/>
  <c r="Q41" i="19"/>
  <c r="Q41" i="20"/>
  <c r="Q41" i="6"/>
  <c r="U41" i="19"/>
  <c r="U41" i="8"/>
  <c r="U41" i="11" s="1"/>
  <c r="U41" i="13" s="1"/>
  <c r="U41" i="20"/>
  <c r="U41" i="6"/>
  <c r="X41" i="24"/>
  <c r="Y41" i="20"/>
  <c r="Y41" i="8"/>
  <c r="Y41" i="11" s="1"/>
  <c r="Y41" i="13" s="1"/>
  <c r="Y41" i="6"/>
  <c r="Y41" i="19"/>
  <c r="U42" i="6"/>
  <c r="U42" i="8"/>
  <c r="U42" i="11" s="1"/>
  <c r="U42" i="13" s="1"/>
  <c r="U42" i="19"/>
  <c r="U42" i="20"/>
  <c r="Q43" i="6"/>
  <c r="Q43" i="20"/>
  <c r="Q43" i="8"/>
  <c r="Q43" i="11" s="1"/>
  <c r="Q43" i="13" s="1"/>
  <c r="Q43" i="19"/>
  <c r="M44" i="6"/>
  <c r="M44" i="20"/>
  <c r="M44" i="8"/>
  <c r="M44" i="11" s="1"/>
  <c r="M44" i="13" s="1"/>
  <c r="M44" i="19"/>
  <c r="Y44" i="20"/>
  <c r="Y44" i="19"/>
  <c r="Y44" i="6"/>
  <c r="Y44" i="8"/>
  <c r="Y44" i="11" s="1"/>
  <c r="Y44" i="13" s="1"/>
  <c r="X44" i="24"/>
  <c r="U45" i="19"/>
  <c r="U45" i="6"/>
  <c r="U45" i="20"/>
  <c r="U45" i="8"/>
  <c r="U45" i="11" s="1"/>
  <c r="U45" i="13" s="1"/>
  <c r="Q46" i="6"/>
  <c r="Q46" i="19"/>
  <c r="Q46" i="20"/>
  <c r="Q46" i="8"/>
  <c r="Q46" i="11" s="1"/>
  <c r="Q46" i="13" s="1"/>
  <c r="M47" i="8"/>
  <c r="M47" i="11" s="1"/>
  <c r="M47" i="13" s="1"/>
  <c r="M47" i="19"/>
  <c r="M47" i="20"/>
  <c r="M47" i="6"/>
  <c r="X47" i="24"/>
  <c r="Y47" i="8"/>
  <c r="Y47" i="11" s="1"/>
  <c r="Y47" i="13" s="1"/>
  <c r="Y47" i="6"/>
  <c r="Y47" i="19"/>
  <c r="Y47" i="20"/>
  <c r="U48" i="19"/>
  <c r="U48" i="6"/>
  <c r="U48" i="20"/>
  <c r="U48" i="8"/>
  <c r="U48" i="11" s="1"/>
  <c r="U48" i="13" s="1"/>
  <c r="Q49" i="6"/>
  <c r="Q49" i="8"/>
  <c r="Q49" i="11" s="1"/>
  <c r="Q49" i="13" s="1"/>
  <c r="Q49" i="19"/>
  <c r="Q49" i="20"/>
  <c r="M50" i="19"/>
  <c r="M50" i="20"/>
  <c r="M50" i="8"/>
  <c r="M50" i="11" s="1"/>
  <c r="M50" i="13" s="1"/>
  <c r="M50" i="6"/>
  <c r="X50" i="24"/>
  <c r="Y50" i="20"/>
  <c r="Y50" i="8"/>
  <c r="Y50" i="11" s="1"/>
  <c r="Y50" i="13" s="1"/>
  <c r="Y50" i="19"/>
  <c r="Y50" i="6"/>
  <c r="Q51" i="20"/>
  <c r="Q51" i="8"/>
  <c r="Q51" i="11" s="1"/>
  <c r="Q51" i="13" s="1"/>
  <c r="Q51" i="19"/>
  <c r="Q51" i="6"/>
  <c r="X51" i="24"/>
  <c r="Y51" i="20"/>
  <c r="Y51" i="6"/>
  <c r="Y51" i="8"/>
  <c r="Y51" i="11" s="1"/>
  <c r="Y51" i="13" s="1"/>
  <c r="Y51" i="19"/>
  <c r="Q52" i="6"/>
  <c r="Q52" i="20"/>
  <c r="Q52" i="8"/>
  <c r="Q52" i="11" s="1"/>
  <c r="Q52" i="13" s="1"/>
  <c r="Q52" i="19"/>
  <c r="X52" i="24"/>
  <c r="Y52" i="19"/>
  <c r="Y52" i="20"/>
  <c r="Y52" i="8"/>
  <c r="Y52" i="11" s="1"/>
  <c r="Y52" i="13" s="1"/>
  <c r="Y52" i="6"/>
  <c r="X54" i="24"/>
  <c r="Y54" i="8"/>
  <c r="Y54" i="11" s="1"/>
  <c r="Y54" i="13" s="1"/>
  <c r="Y54" i="20"/>
  <c r="Y54" i="6"/>
  <c r="Y54" i="19"/>
  <c r="Q55" i="19"/>
  <c r="Q55" i="20"/>
  <c r="Q55" i="8"/>
  <c r="Q55" i="11" s="1"/>
  <c r="Q55" i="13" s="1"/>
  <c r="Q55" i="6"/>
  <c r="Y55" i="8"/>
  <c r="Y55" i="11" s="1"/>
  <c r="Y55" i="13" s="1"/>
  <c r="Y55" i="6"/>
  <c r="Y55" i="20"/>
  <c r="X55" i="24"/>
  <c r="Y55" i="19"/>
  <c r="Q56" i="6"/>
  <c r="Q56" i="8"/>
  <c r="Q56" i="11" s="1"/>
  <c r="Q56" i="13" s="1"/>
  <c r="Q56" i="19"/>
  <c r="Q56" i="20"/>
  <c r="Y56" i="6"/>
  <c r="X56" i="24"/>
  <c r="Y56" i="19"/>
  <c r="Y56" i="20"/>
  <c r="Y56" i="8"/>
  <c r="Y56" i="11" s="1"/>
  <c r="Y56" i="13" s="1"/>
  <c r="Q57" i="19"/>
  <c r="Q57" i="20"/>
  <c r="Q57" i="8"/>
  <c r="Q57" i="11" s="1"/>
  <c r="Q57" i="13" s="1"/>
  <c r="Q57" i="6"/>
  <c r="X57" i="24"/>
  <c r="Y57" i="20"/>
  <c r="Y57" i="6"/>
  <c r="Y57" i="8"/>
  <c r="Y57" i="11" s="1"/>
  <c r="Y57" i="13" s="1"/>
  <c r="Y57" i="19"/>
  <c r="Q58" i="6"/>
  <c r="Q58" i="19"/>
  <c r="Q58" i="20"/>
  <c r="Q58" i="8"/>
  <c r="Q58" i="11" s="1"/>
  <c r="Q58" i="13" s="1"/>
  <c r="Y58" i="20"/>
  <c r="X58" i="24"/>
  <c r="Y58" i="8"/>
  <c r="Y58" i="11" s="1"/>
  <c r="Y58" i="13" s="1"/>
  <c r="Y58" i="19"/>
  <c r="Y58" i="6"/>
  <c r="Q59" i="19"/>
  <c r="Q59" i="20"/>
  <c r="Q59" i="8"/>
  <c r="Q59" i="11" s="1"/>
  <c r="Q59" i="13" s="1"/>
  <c r="Q59" i="6"/>
  <c r="Y59" i="6"/>
  <c r="X59" i="24"/>
  <c r="Y59" i="8"/>
  <c r="Y59" i="11" s="1"/>
  <c r="Y59" i="13" s="1"/>
  <c r="Y59" i="19"/>
  <c r="Y59" i="20"/>
  <c r="Q60" i="6"/>
  <c r="Q60" i="20"/>
  <c r="Q60" i="8"/>
  <c r="Q60" i="11" s="1"/>
  <c r="Q60" i="13" s="1"/>
  <c r="Q60" i="19"/>
  <c r="X60" i="24"/>
  <c r="Y60" i="6"/>
  <c r="Y60" i="8"/>
  <c r="Y60" i="11" s="1"/>
  <c r="Y60" i="13" s="1"/>
  <c r="Y60" i="19"/>
  <c r="Y60" i="20"/>
  <c r="Q61" i="19"/>
  <c r="Q61" i="20"/>
  <c r="Q61" i="8"/>
  <c r="Q61" i="11" s="1"/>
  <c r="Q61" i="13" s="1"/>
  <c r="Q61" i="6"/>
  <c r="X61" i="24"/>
  <c r="Y61" i="19"/>
  <c r="Y61" i="8"/>
  <c r="Y61" i="11" s="1"/>
  <c r="Y61" i="13" s="1"/>
  <c r="Y61" i="6"/>
  <c r="Y61" i="20"/>
  <c r="Q62" i="6"/>
  <c r="Q62" i="20"/>
  <c r="Q62" i="8"/>
  <c r="Q62" i="11" s="1"/>
  <c r="Q62" i="13" s="1"/>
  <c r="Q62" i="19"/>
  <c r="Y62" i="6"/>
  <c r="Y62" i="8"/>
  <c r="Y62" i="11" s="1"/>
  <c r="Y62" i="13" s="1"/>
  <c r="X62" i="24"/>
  <c r="Y62" i="20"/>
  <c r="Y62" i="19"/>
  <c r="Q63" i="6"/>
  <c r="Q63" i="20"/>
  <c r="Q63" i="8"/>
  <c r="Q63" i="11" s="1"/>
  <c r="Q63" i="13" s="1"/>
  <c r="Q63" i="19"/>
  <c r="X63" i="24"/>
  <c r="Y63" i="8"/>
  <c r="Y63" i="11" s="1"/>
  <c r="Y63" i="13" s="1"/>
  <c r="Y63" i="19"/>
  <c r="Y63" i="6"/>
  <c r="Y63" i="20"/>
  <c r="Q64" i="6"/>
  <c r="Q64" i="8"/>
  <c r="Q64" i="11" s="1"/>
  <c r="Q64" i="13" s="1"/>
  <c r="Q64" i="19"/>
  <c r="Q64" i="20"/>
  <c r="Y64" i="20"/>
  <c r="Y64" i="19"/>
  <c r="Y64" i="6"/>
  <c r="X64" i="24"/>
  <c r="Y64" i="8"/>
  <c r="Y64" i="11" s="1"/>
  <c r="Y64" i="13" s="1"/>
  <c r="Q65" i="6"/>
  <c r="Q65" i="19"/>
  <c r="Q65" i="20"/>
  <c r="Q65" i="8"/>
  <c r="Q65" i="11" s="1"/>
  <c r="Q65" i="13" s="1"/>
  <c r="X65" i="24"/>
  <c r="Y65" i="6"/>
  <c r="Y65" i="8"/>
  <c r="Y65" i="11" s="1"/>
  <c r="Y65" i="13" s="1"/>
  <c r="Y65" i="19"/>
  <c r="Y65" i="20"/>
  <c r="M66" i="6"/>
  <c r="M66" i="8"/>
  <c r="M66" i="11" s="1"/>
  <c r="M66" i="13" s="1"/>
  <c r="M66" i="20"/>
  <c r="M66" i="19"/>
  <c r="U66" i="6"/>
  <c r="U66" i="19"/>
  <c r="U66" i="8"/>
  <c r="U66" i="11" s="1"/>
  <c r="U66" i="13" s="1"/>
  <c r="U66" i="20"/>
  <c r="M67" i="19"/>
  <c r="M67" i="20"/>
  <c r="M67" i="8"/>
  <c r="M67" i="11" s="1"/>
  <c r="M67" i="13" s="1"/>
  <c r="M67" i="6"/>
  <c r="U67" i="8"/>
  <c r="U67" i="11" s="1"/>
  <c r="U67" i="13" s="1"/>
  <c r="U67" i="19"/>
  <c r="U67" i="6"/>
  <c r="U67" i="20"/>
  <c r="M68" i="6"/>
  <c r="M68" i="19"/>
  <c r="M68" i="20"/>
  <c r="M68" i="8"/>
  <c r="M68" i="11" s="1"/>
  <c r="M68" i="13" s="1"/>
  <c r="U68" i="6"/>
  <c r="U68" i="8"/>
  <c r="U68" i="11" s="1"/>
  <c r="U68" i="13" s="1"/>
  <c r="U68" i="19"/>
  <c r="U68" i="20"/>
  <c r="M69" i="8"/>
  <c r="M69" i="11" s="1"/>
  <c r="M69" i="13" s="1"/>
  <c r="M69" i="19"/>
  <c r="M69" i="20"/>
  <c r="M69" i="6"/>
  <c r="U69" i="6"/>
  <c r="U69" i="20"/>
  <c r="U69" i="8"/>
  <c r="U69" i="11" s="1"/>
  <c r="U69" i="13" s="1"/>
  <c r="U69" i="19"/>
  <c r="M70" i="6"/>
  <c r="M70" i="20"/>
  <c r="M70" i="8"/>
  <c r="M70" i="11" s="1"/>
  <c r="M70" i="13" s="1"/>
  <c r="M70" i="19"/>
  <c r="U70" i="6"/>
  <c r="U70" i="8"/>
  <c r="U70" i="11" s="1"/>
  <c r="U70" i="13" s="1"/>
  <c r="U70" i="19"/>
  <c r="U70" i="20"/>
  <c r="M71" i="6"/>
  <c r="M71" i="19"/>
  <c r="M71" i="8"/>
  <c r="M71" i="11" s="1"/>
  <c r="M71" i="13" s="1"/>
  <c r="M71" i="20"/>
  <c r="U71" i="8"/>
  <c r="U71" i="11" s="1"/>
  <c r="U71" i="13" s="1"/>
  <c r="U71" i="19"/>
  <c r="U71" i="6"/>
  <c r="U71" i="20"/>
  <c r="M72" i="6"/>
  <c r="M72" i="19"/>
  <c r="M72" i="8"/>
  <c r="M72" i="11" s="1"/>
  <c r="M72" i="13" s="1"/>
  <c r="M72" i="20"/>
  <c r="U72" i="19"/>
  <c r="U72" i="6"/>
  <c r="U72" i="8"/>
  <c r="U72" i="11" s="1"/>
  <c r="U72" i="13" s="1"/>
  <c r="U72" i="20"/>
  <c r="M73" i="19"/>
  <c r="M73" i="20"/>
  <c r="M73" i="8"/>
  <c r="M73" i="11" s="1"/>
  <c r="M73" i="13" s="1"/>
  <c r="M73" i="6"/>
  <c r="U73" i="19"/>
  <c r="U73" i="8"/>
  <c r="U73" i="11" s="1"/>
  <c r="U73" i="13" s="1"/>
  <c r="U73" i="6"/>
  <c r="U73" i="20"/>
  <c r="M74" i="6"/>
  <c r="M74" i="8"/>
  <c r="M74" i="11" s="1"/>
  <c r="M74" i="13" s="1"/>
  <c r="M74" i="20"/>
  <c r="M74" i="19"/>
  <c r="Y74" i="8"/>
  <c r="Y74" i="11" s="1"/>
  <c r="Y74" i="13" s="1"/>
  <c r="Y74" i="20"/>
  <c r="X74" i="24"/>
  <c r="Y74" i="6"/>
  <c r="Y74" i="19"/>
  <c r="U76" i="8"/>
  <c r="U76" i="11" s="1"/>
  <c r="U76" i="13" s="1"/>
  <c r="U76" i="19"/>
  <c r="U76" i="6"/>
  <c r="U76" i="20"/>
  <c r="N8" i="19"/>
  <c r="N8" i="20"/>
  <c r="N8" i="8"/>
  <c r="N8" i="11" s="1"/>
  <c r="N8" i="13" s="1"/>
  <c r="N8" i="6"/>
  <c r="R8" i="6"/>
  <c r="R8" i="8"/>
  <c r="R8" i="11" s="1"/>
  <c r="R8" i="13" s="1"/>
  <c r="R8" i="19"/>
  <c r="R8" i="20"/>
  <c r="V8" i="19"/>
  <c r="V8" i="20"/>
  <c r="V8" i="6"/>
  <c r="V8" i="8"/>
  <c r="V8" i="11" s="1"/>
  <c r="V8" i="13" s="1"/>
  <c r="N9" i="20"/>
  <c r="N9" i="8"/>
  <c r="N9" i="11" s="1"/>
  <c r="N9" i="13" s="1"/>
  <c r="N9" i="19"/>
  <c r="N9" i="6"/>
  <c r="R9" i="6"/>
  <c r="R9" i="20"/>
  <c r="R9" i="19"/>
  <c r="R9" i="8"/>
  <c r="R9" i="11" s="1"/>
  <c r="R9" i="13" s="1"/>
  <c r="X9" i="24"/>
  <c r="Y9" i="6"/>
  <c r="Y9" i="8"/>
  <c r="Y9" i="11" s="1"/>
  <c r="Y9" i="13" s="1"/>
  <c r="Y9" i="19"/>
  <c r="Y9" i="20"/>
  <c r="N10" i="19"/>
  <c r="N10" i="20"/>
  <c r="N10" i="8"/>
  <c r="N10" i="11" s="1"/>
  <c r="N10" i="13" s="1"/>
  <c r="N10" i="6"/>
  <c r="R10" i="19"/>
  <c r="R10" i="20"/>
  <c r="R10" i="8"/>
  <c r="R10" i="11" s="1"/>
  <c r="R10" i="13" s="1"/>
  <c r="R10" i="6"/>
  <c r="Y10" i="19"/>
  <c r="Y10" i="20"/>
  <c r="Y10" i="6"/>
  <c r="Y10" i="8"/>
  <c r="Y10" i="11" s="1"/>
  <c r="Y10" i="13" s="1"/>
  <c r="X10" i="24"/>
  <c r="N11" i="20"/>
  <c r="N11" i="8"/>
  <c r="N11" i="11" s="1"/>
  <c r="N11" i="13" s="1"/>
  <c r="N11" i="19"/>
  <c r="N11" i="6"/>
  <c r="R11" i="19"/>
  <c r="R11" i="6"/>
  <c r="R11" i="8"/>
  <c r="R11" i="11" s="1"/>
  <c r="R11" i="13" s="1"/>
  <c r="R11" i="20"/>
  <c r="X11" i="24"/>
  <c r="Y11" i="6"/>
  <c r="Y11" i="20"/>
  <c r="Y11" i="8"/>
  <c r="Y11" i="11" s="1"/>
  <c r="Y11" i="13" s="1"/>
  <c r="Y11" i="19"/>
  <c r="N12" i="20"/>
  <c r="N12" i="8"/>
  <c r="N12" i="11" s="1"/>
  <c r="N12" i="13" s="1"/>
  <c r="N12" i="19"/>
  <c r="N12" i="6"/>
  <c r="R12" i="8"/>
  <c r="R12" i="11" s="1"/>
  <c r="R12" i="13" s="1"/>
  <c r="R12" i="19"/>
  <c r="R12" i="20"/>
  <c r="R12" i="6"/>
  <c r="X12" i="24"/>
  <c r="Y12" i="8"/>
  <c r="Y12" i="11" s="1"/>
  <c r="Y12" i="13" s="1"/>
  <c r="Y12" i="19"/>
  <c r="Y12" i="20"/>
  <c r="Y12" i="6"/>
  <c r="N13" i="6"/>
  <c r="N13" i="19"/>
  <c r="N13" i="20"/>
  <c r="N13" i="8"/>
  <c r="N13" i="11" s="1"/>
  <c r="N13" i="13" s="1"/>
  <c r="R13" i="6"/>
  <c r="R13" i="19"/>
  <c r="R13" i="20"/>
  <c r="R13" i="8"/>
  <c r="R13" i="11" s="1"/>
  <c r="R13" i="13" s="1"/>
  <c r="X13" i="24"/>
  <c r="Y13" i="6"/>
  <c r="Y13" i="8"/>
  <c r="Y13" i="11" s="1"/>
  <c r="Y13" i="13" s="1"/>
  <c r="Y13" i="19"/>
  <c r="Y13" i="20"/>
  <c r="N14" i="20"/>
  <c r="N14" i="8"/>
  <c r="N14" i="11" s="1"/>
  <c r="N14" i="13" s="1"/>
  <c r="N14" i="19"/>
  <c r="N14" i="6"/>
  <c r="R14" i="8"/>
  <c r="R14" i="11" s="1"/>
  <c r="R14" i="13" s="1"/>
  <c r="R14" i="19"/>
  <c r="R14" i="20"/>
  <c r="R14" i="6"/>
  <c r="X14" i="24"/>
  <c r="Y14" i="6"/>
  <c r="Y14" i="20"/>
  <c r="Y14" i="8"/>
  <c r="Y14" i="11" s="1"/>
  <c r="Y14" i="13" s="1"/>
  <c r="Y14" i="19"/>
  <c r="N15" i="6"/>
  <c r="N15" i="8"/>
  <c r="N15" i="11" s="1"/>
  <c r="N15" i="13" s="1"/>
  <c r="N15" i="19"/>
  <c r="N15" i="20"/>
  <c r="R15" i="8"/>
  <c r="R15" i="11" s="1"/>
  <c r="R15" i="13" s="1"/>
  <c r="R15" i="19"/>
  <c r="R15" i="20"/>
  <c r="R15" i="6"/>
  <c r="X15" i="24"/>
  <c r="Y15" i="6"/>
  <c r="Y15" i="20"/>
  <c r="Y15" i="8"/>
  <c r="Y15" i="11" s="1"/>
  <c r="Y15" i="13" s="1"/>
  <c r="Y15" i="19"/>
  <c r="N16" i="8"/>
  <c r="N16" i="11" s="1"/>
  <c r="N16" i="13" s="1"/>
  <c r="N16" i="19"/>
  <c r="N16" i="20"/>
  <c r="N16" i="6"/>
  <c r="R16" i="19"/>
  <c r="R16" i="6"/>
  <c r="R16" i="20"/>
  <c r="R16" i="8"/>
  <c r="R16" i="11" s="1"/>
  <c r="R16" i="13" s="1"/>
  <c r="X16" i="24"/>
  <c r="Y16" i="20"/>
  <c r="Y16" i="6"/>
  <c r="Y16" i="19"/>
  <c r="Y16" i="8"/>
  <c r="Y16" i="11" s="1"/>
  <c r="Y16" i="13" s="1"/>
  <c r="N20" i="19"/>
  <c r="N20" i="20"/>
  <c r="N20" i="8"/>
  <c r="N20" i="11" s="1"/>
  <c r="N20" i="13" s="1"/>
  <c r="N20" i="6"/>
  <c r="S20" i="19"/>
  <c r="S20" i="20"/>
  <c r="S20" i="8"/>
  <c r="S20" i="11" s="1"/>
  <c r="S20" i="13" s="1"/>
  <c r="S20" i="6"/>
  <c r="X20" i="24"/>
  <c r="Y20" i="20"/>
  <c r="Y20" i="19"/>
  <c r="Y20" i="6"/>
  <c r="Y20" i="8"/>
  <c r="Y20" i="11" s="1"/>
  <c r="Y20" i="13" s="1"/>
  <c r="M34" i="8"/>
  <c r="M34" i="11" s="1"/>
  <c r="M34" i="13" s="1"/>
  <c r="M34" i="19"/>
  <c r="M34" i="20"/>
  <c r="M34" i="6"/>
  <c r="Q34" i="6"/>
  <c r="Q34" i="19"/>
  <c r="Q34" i="20"/>
  <c r="Q34" i="8"/>
  <c r="Q34" i="11" s="1"/>
  <c r="Q34" i="13" s="1"/>
  <c r="U34" i="8"/>
  <c r="U34" i="11" s="1"/>
  <c r="U34" i="13" s="1"/>
  <c r="U34" i="6"/>
  <c r="U34" i="19"/>
  <c r="U34" i="20"/>
  <c r="X34" i="24"/>
  <c r="Y34" i="19"/>
  <c r="Y34" i="20"/>
  <c r="Y34" i="6"/>
  <c r="Y34" i="8"/>
  <c r="Y34" i="11" s="1"/>
  <c r="Y34" i="13" s="1"/>
  <c r="M53" i="19"/>
  <c r="M53" i="20"/>
  <c r="M53" i="8"/>
  <c r="M53" i="11" s="1"/>
  <c r="M53" i="13" s="1"/>
  <c r="M53" i="6"/>
  <c r="Q53" i="6"/>
  <c r="Q53" i="20"/>
  <c r="Q53" i="8"/>
  <c r="Q53" i="11" s="1"/>
  <c r="Q53" i="13" s="1"/>
  <c r="Q53" i="19"/>
  <c r="U53" i="6"/>
  <c r="U53" i="8"/>
  <c r="U53" i="11" s="1"/>
  <c r="U53" i="13" s="1"/>
  <c r="U53" i="19"/>
  <c r="U53" i="20"/>
  <c r="X53" i="24"/>
  <c r="Y53" i="19"/>
  <c r="Y53" i="20"/>
  <c r="Y53" i="8"/>
  <c r="Y53" i="11" s="1"/>
  <c r="Y53" i="13" s="1"/>
  <c r="Y53" i="6"/>
  <c r="M97" i="6"/>
  <c r="M97" i="19"/>
  <c r="M97" i="20"/>
  <c r="M97" i="8"/>
  <c r="M97" i="11" s="1"/>
  <c r="M97" i="13" s="1"/>
  <c r="Q97" i="6"/>
  <c r="Q97" i="19"/>
  <c r="Q97" i="20"/>
  <c r="Q97" i="8"/>
  <c r="Q97" i="11" s="1"/>
  <c r="Q97" i="13" s="1"/>
  <c r="U97" i="6"/>
  <c r="U97" i="8"/>
  <c r="U97" i="11" s="1"/>
  <c r="U97" i="13" s="1"/>
  <c r="U97" i="19"/>
  <c r="U97" i="20"/>
  <c r="X97" i="24"/>
  <c r="Y97" i="8"/>
  <c r="Y97" i="11" s="1"/>
  <c r="Y97" i="13" s="1"/>
  <c r="Y97" i="6"/>
  <c r="Y97" i="19"/>
  <c r="Y97" i="20"/>
  <c r="M100" i="8"/>
  <c r="M100" i="11" s="1"/>
  <c r="M100" i="13" s="1"/>
  <c r="M100" i="19"/>
  <c r="M100" i="20"/>
  <c r="M100" i="6"/>
  <c r="Q100" i="20"/>
  <c r="Q100" i="6"/>
  <c r="Q100" i="8"/>
  <c r="Q100" i="11" s="1"/>
  <c r="Q100" i="13" s="1"/>
  <c r="Q100" i="19"/>
  <c r="U100" i="19"/>
  <c r="U100" i="20"/>
  <c r="U100" i="8"/>
  <c r="U100" i="11" s="1"/>
  <c r="U100" i="13" s="1"/>
  <c r="U100" i="6"/>
  <c r="X100" i="24"/>
  <c r="Y100" i="19"/>
  <c r="Y100" i="20"/>
  <c r="Y100" i="6"/>
  <c r="Y100" i="8"/>
  <c r="Y100" i="11" s="1"/>
  <c r="Y100" i="13" s="1"/>
  <c r="M130" i="20"/>
  <c r="M130" i="8"/>
  <c r="M130" i="11" s="1"/>
  <c r="M130" i="13" s="1"/>
  <c r="M130" i="19"/>
  <c r="M130" i="6"/>
  <c r="Q130" i="19"/>
  <c r="Q130" i="6"/>
  <c r="Q130" i="20"/>
  <c r="Q130" i="8"/>
  <c r="Q130" i="11" s="1"/>
  <c r="Q130" i="13" s="1"/>
  <c r="U130" i="6"/>
  <c r="U130" i="8"/>
  <c r="U130" i="11" s="1"/>
  <c r="U130" i="13" s="1"/>
  <c r="U130" i="19"/>
  <c r="U130" i="20"/>
  <c r="X130" i="24"/>
  <c r="Y130" i="8"/>
  <c r="Y130" i="11" s="1"/>
  <c r="Y130" i="13" s="1"/>
  <c r="Y130" i="19"/>
  <c r="Y130" i="20"/>
  <c r="Y130" i="6"/>
  <c r="M150" i="20"/>
  <c r="M150" i="8"/>
  <c r="M150" i="11" s="1"/>
  <c r="M150" i="13" s="1"/>
  <c r="M150" i="19"/>
  <c r="M150" i="6"/>
  <c r="Q150" i="8"/>
  <c r="Q150" i="11" s="1"/>
  <c r="Q150" i="13" s="1"/>
  <c r="Q150" i="19"/>
  <c r="Q150" i="20"/>
  <c r="Q150" i="6"/>
  <c r="U150" i="6"/>
  <c r="U150" i="8"/>
  <c r="U150" i="11" s="1"/>
  <c r="U150" i="13" s="1"/>
  <c r="U150" i="19"/>
  <c r="U150" i="20"/>
  <c r="X150" i="24"/>
  <c r="Y150" i="8"/>
  <c r="Y150" i="11" s="1"/>
  <c r="Y150" i="13" s="1"/>
  <c r="Y150" i="19"/>
  <c r="Y150" i="20"/>
  <c r="Y150" i="6"/>
  <c r="M159" i="6"/>
  <c r="M159" i="19"/>
  <c r="M159" i="20"/>
  <c r="M159" i="8"/>
  <c r="M159" i="11" s="1"/>
  <c r="M159" i="13" s="1"/>
  <c r="Q159" i="20"/>
  <c r="Q159" i="8"/>
  <c r="Q159" i="11" s="1"/>
  <c r="Q159" i="13" s="1"/>
  <c r="Q159" i="6"/>
  <c r="Q159" i="19"/>
  <c r="U159" i="6"/>
  <c r="U159" i="8"/>
  <c r="U159" i="11" s="1"/>
  <c r="U159" i="13" s="1"/>
  <c r="U159" i="19"/>
  <c r="U159" i="20"/>
  <c r="X159" i="24"/>
  <c r="Y159" i="20"/>
  <c r="Y159" i="6"/>
  <c r="Y159" i="8"/>
  <c r="Y159" i="11" s="1"/>
  <c r="Y159" i="13" s="1"/>
  <c r="Y159" i="19"/>
  <c r="M166" i="19"/>
  <c r="M166" i="20"/>
  <c r="M166" i="8"/>
  <c r="M166" i="11" s="1"/>
  <c r="M166" i="13" s="1"/>
  <c r="M166" i="6"/>
  <c r="Q166" i="19"/>
  <c r="Q166" i="20"/>
  <c r="Q166" i="8"/>
  <c r="Q166" i="11" s="1"/>
  <c r="Q166" i="13" s="1"/>
  <c r="Q166" i="6"/>
  <c r="U166" i="6"/>
  <c r="U166" i="19"/>
  <c r="U166" i="20"/>
  <c r="U166" i="8"/>
  <c r="U166" i="11" s="1"/>
  <c r="U166" i="13" s="1"/>
  <c r="X166" i="24"/>
  <c r="Y166" i="8"/>
  <c r="Y166" i="11" s="1"/>
  <c r="Y166" i="13" s="1"/>
  <c r="Y166" i="6"/>
  <c r="Y166" i="19"/>
  <c r="Y166" i="20"/>
  <c r="M174" i="6"/>
  <c r="M174" i="8"/>
  <c r="M174" i="11" s="1"/>
  <c r="M174" i="13" s="1"/>
  <c r="M174" i="19"/>
  <c r="M174" i="20"/>
  <c r="Q174" i="8"/>
  <c r="Q174" i="11" s="1"/>
  <c r="Q174" i="13" s="1"/>
  <c r="Q174" i="19"/>
  <c r="Q174" i="6"/>
  <c r="Q174" i="20"/>
  <c r="U174" i="19"/>
  <c r="U174" i="20"/>
  <c r="U174" i="8"/>
  <c r="U174" i="11" s="1"/>
  <c r="U174" i="13" s="1"/>
  <c r="U174" i="6"/>
  <c r="X174" i="24"/>
  <c r="Y174" i="19"/>
  <c r="Y174" i="20"/>
  <c r="Y174" i="8"/>
  <c r="Y174" i="11" s="1"/>
  <c r="Y174" i="13" s="1"/>
  <c r="Y174" i="6"/>
  <c r="M17" i="20"/>
  <c r="M6" i="19"/>
  <c r="M6" i="8"/>
  <c r="M6" i="11" s="1"/>
  <c r="M18" i="20"/>
  <c r="M6" i="20"/>
  <c r="M6" i="6"/>
  <c r="Q18" i="20"/>
  <c r="Q6" i="20"/>
  <c r="Q6" i="19"/>
  <c r="Q17" i="20"/>
  <c r="Q6" i="8"/>
  <c r="Q6" i="11" s="1"/>
  <c r="Q6" i="6"/>
  <c r="U6" i="20"/>
  <c r="U6" i="19"/>
  <c r="U18" i="20"/>
  <c r="U6" i="6"/>
  <c r="C23" i="25" s="1"/>
  <c r="U17" i="20"/>
  <c r="U6" i="8"/>
  <c r="U6" i="11" s="1"/>
  <c r="Y6" i="8"/>
  <c r="Y6" i="11" s="1"/>
  <c r="Y6" i="6"/>
  <c r="C27" i="25" s="1"/>
  <c r="Y18" i="20"/>
  <c r="Y6" i="19"/>
  <c r="Y17" i="20"/>
  <c r="X6" i="24"/>
  <c r="Y6" i="20"/>
  <c r="M7" i="6"/>
  <c r="M7" i="20"/>
  <c r="M7" i="8"/>
  <c r="M7" i="11" s="1"/>
  <c r="M7" i="13" s="1"/>
  <c r="M7" i="19"/>
  <c r="Q7" i="6"/>
  <c r="Q7" i="20"/>
  <c r="Q7" i="8"/>
  <c r="Q7" i="11" s="1"/>
  <c r="Q7" i="13" s="1"/>
  <c r="Q7" i="19"/>
  <c r="U7" i="6"/>
  <c r="U7" i="19"/>
  <c r="U7" i="8"/>
  <c r="U7" i="11" s="1"/>
  <c r="U7" i="13" s="1"/>
  <c r="U7" i="20"/>
  <c r="Y7" i="19"/>
  <c r="X7" i="24"/>
  <c r="Y7" i="6"/>
  <c r="Y7" i="20"/>
  <c r="Y7" i="8"/>
  <c r="Y7" i="11" s="1"/>
  <c r="Y7" i="13" s="1"/>
  <c r="L9" i="8"/>
  <c r="L9" i="11" s="1"/>
  <c r="L9" i="13" s="1"/>
  <c r="L9" i="6"/>
  <c r="L9" i="19"/>
  <c r="L9" i="20"/>
  <c r="L10" i="20"/>
  <c r="L10" i="6"/>
  <c r="L10" i="8"/>
  <c r="L10" i="11" s="1"/>
  <c r="L10" i="13" s="1"/>
  <c r="L10" i="19"/>
  <c r="L11" i="19"/>
  <c r="L11" i="6"/>
  <c r="L11" i="20"/>
  <c r="L11" i="8"/>
  <c r="L11" i="11" s="1"/>
  <c r="L11" i="13" s="1"/>
  <c r="L12" i="20"/>
  <c r="L12" i="8"/>
  <c r="L12" i="11" s="1"/>
  <c r="L12" i="13" s="1"/>
  <c r="L12" i="19"/>
  <c r="L12" i="6"/>
  <c r="L13" i="19"/>
  <c r="L13" i="20"/>
  <c r="L13" i="8"/>
  <c r="L13" i="11" s="1"/>
  <c r="L13" i="13" s="1"/>
  <c r="L13" i="6"/>
  <c r="L14" i="6"/>
  <c r="L14" i="8"/>
  <c r="L14" i="11" s="1"/>
  <c r="L14" i="13" s="1"/>
  <c r="L14" i="19"/>
  <c r="L14" i="20"/>
  <c r="L15" i="20"/>
  <c r="L15" i="8"/>
  <c r="L15" i="11" s="1"/>
  <c r="L15" i="13" s="1"/>
  <c r="L15" i="19"/>
  <c r="L15" i="6"/>
  <c r="L16" i="6"/>
  <c r="L16" i="20"/>
  <c r="L16" i="8"/>
  <c r="L16" i="11" s="1"/>
  <c r="L16" i="13" s="1"/>
  <c r="L16" i="19"/>
  <c r="N19" i="19"/>
  <c r="N19" i="20"/>
  <c r="N19" i="8"/>
  <c r="N19" i="11" s="1"/>
  <c r="N19" i="13" s="1"/>
  <c r="N19" i="6"/>
  <c r="R19" i="20"/>
  <c r="R19" i="8"/>
  <c r="R19" i="11" s="1"/>
  <c r="R19" i="13" s="1"/>
  <c r="R19" i="6"/>
  <c r="R19" i="19"/>
  <c r="V19" i="6"/>
  <c r="V19" i="8"/>
  <c r="V19" i="11" s="1"/>
  <c r="V19" i="13" s="1"/>
  <c r="V19" i="19"/>
  <c r="V19" i="20"/>
  <c r="L20" i="20"/>
  <c r="L20" i="8"/>
  <c r="L20" i="11" s="1"/>
  <c r="L20" i="13" s="1"/>
  <c r="L20" i="19"/>
  <c r="L20" i="6"/>
  <c r="N21" i="6"/>
  <c r="N21" i="19"/>
  <c r="N21" i="20"/>
  <c r="N21" i="8"/>
  <c r="N21" i="11" s="1"/>
  <c r="N21" i="13" s="1"/>
  <c r="R21" i="6"/>
  <c r="R21" i="19"/>
  <c r="R21" i="20"/>
  <c r="R21" i="8"/>
  <c r="R21" i="11" s="1"/>
  <c r="R21" i="13" s="1"/>
  <c r="V21" i="19"/>
  <c r="V21" i="6"/>
  <c r="V21" i="20"/>
  <c r="V21" i="8"/>
  <c r="V21" i="11" s="1"/>
  <c r="V21" i="13" s="1"/>
  <c r="N22" i="20"/>
  <c r="N22" i="8"/>
  <c r="N22" i="11" s="1"/>
  <c r="N22" i="13" s="1"/>
  <c r="N22" i="19"/>
  <c r="N22" i="6"/>
  <c r="R22" i="8"/>
  <c r="R22" i="11" s="1"/>
  <c r="R22" i="13" s="1"/>
  <c r="R22" i="19"/>
  <c r="R22" i="20"/>
  <c r="R22" i="6"/>
  <c r="V22" i="6"/>
  <c r="V22" i="20"/>
  <c r="V22" i="8"/>
  <c r="V22" i="11" s="1"/>
  <c r="V22" i="13" s="1"/>
  <c r="V22" i="19"/>
  <c r="N23" i="8"/>
  <c r="N23" i="11" s="1"/>
  <c r="N23" i="13" s="1"/>
  <c r="N23" i="19"/>
  <c r="N23" i="20"/>
  <c r="N23" i="6"/>
  <c r="R23" i="20"/>
  <c r="R23" i="8"/>
  <c r="R23" i="11" s="1"/>
  <c r="R23" i="13" s="1"/>
  <c r="R23" i="19"/>
  <c r="R23" i="6"/>
  <c r="V23" i="6"/>
  <c r="V23" i="8"/>
  <c r="V23" i="11" s="1"/>
  <c r="V23" i="13" s="1"/>
  <c r="V23" i="20"/>
  <c r="V23" i="19"/>
  <c r="N24" i="6"/>
  <c r="N24" i="19"/>
  <c r="N24" i="20"/>
  <c r="N24" i="8"/>
  <c r="N24" i="11" s="1"/>
  <c r="N24" i="13" s="1"/>
  <c r="R24" i="6"/>
  <c r="R24" i="8"/>
  <c r="R24" i="11" s="1"/>
  <c r="R24" i="13" s="1"/>
  <c r="R24" i="19"/>
  <c r="R24" i="20"/>
  <c r="V24" i="19"/>
  <c r="V24" i="20"/>
  <c r="V24" i="8"/>
  <c r="V24" i="11" s="1"/>
  <c r="V24" i="13" s="1"/>
  <c r="V24" i="6"/>
  <c r="N25" i="6"/>
  <c r="N25" i="8"/>
  <c r="N25" i="11" s="1"/>
  <c r="N25" i="13" s="1"/>
  <c r="N25" i="19"/>
  <c r="N25" i="20"/>
  <c r="R25" i="20"/>
  <c r="R25" i="6"/>
  <c r="R25" i="8"/>
  <c r="R25" i="11" s="1"/>
  <c r="R25" i="13" s="1"/>
  <c r="R25" i="19"/>
  <c r="V25" i="6"/>
  <c r="V25" i="8"/>
  <c r="V25" i="11" s="1"/>
  <c r="V25" i="13" s="1"/>
  <c r="V25" i="19"/>
  <c r="V25" i="20"/>
  <c r="N26" i="8"/>
  <c r="N26" i="11" s="1"/>
  <c r="N26" i="13" s="1"/>
  <c r="N26" i="6"/>
  <c r="N26" i="19"/>
  <c r="N26" i="20"/>
  <c r="R26" i="6"/>
  <c r="R26" i="19"/>
  <c r="R26" i="20"/>
  <c r="R26" i="8"/>
  <c r="R26" i="11" s="1"/>
  <c r="R26" i="13" s="1"/>
  <c r="V26" i="19"/>
  <c r="V26" i="20"/>
  <c r="V26" i="8"/>
  <c r="V26" i="11" s="1"/>
  <c r="V26" i="13" s="1"/>
  <c r="V26" i="6"/>
  <c r="N27" i="20"/>
  <c r="N27" i="8"/>
  <c r="N27" i="11" s="1"/>
  <c r="N27" i="13" s="1"/>
  <c r="N27" i="19"/>
  <c r="N27" i="6"/>
  <c r="R27" i="8"/>
  <c r="R27" i="11" s="1"/>
  <c r="R27" i="13" s="1"/>
  <c r="R27" i="19"/>
  <c r="R27" i="20"/>
  <c r="R27" i="6"/>
  <c r="V27" i="8"/>
  <c r="V27" i="11" s="1"/>
  <c r="V27" i="13" s="1"/>
  <c r="V27" i="6"/>
  <c r="V27" i="20"/>
  <c r="V27" i="19"/>
  <c r="N28" i="8"/>
  <c r="N28" i="11" s="1"/>
  <c r="N28" i="13" s="1"/>
  <c r="N28" i="19"/>
  <c r="N28" i="20"/>
  <c r="N28" i="6"/>
  <c r="R28" i="20"/>
  <c r="R28" i="8"/>
  <c r="R28" i="11" s="1"/>
  <c r="R28" i="13" s="1"/>
  <c r="R28" i="19"/>
  <c r="R28" i="6"/>
  <c r="V28" i="19"/>
  <c r="V28" i="6"/>
  <c r="V28" i="20"/>
  <c r="V28" i="8"/>
  <c r="V28" i="11" s="1"/>
  <c r="V28" i="13" s="1"/>
  <c r="N29" i="6"/>
  <c r="N29" i="19"/>
  <c r="N29" i="20"/>
  <c r="N29" i="8"/>
  <c r="N29" i="11" s="1"/>
  <c r="N29" i="13" s="1"/>
  <c r="R29" i="19"/>
  <c r="R29" i="20"/>
  <c r="R29" i="8"/>
  <c r="R29" i="11" s="1"/>
  <c r="R29" i="13" s="1"/>
  <c r="R29" i="6"/>
  <c r="V29" i="20"/>
  <c r="V29" i="6"/>
  <c r="V29" i="8"/>
  <c r="V29" i="11" s="1"/>
  <c r="V29" i="13" s="1"/>
  <c r="V29" i="19"/>
  <c r="N30" i="6"/>
  <c r="N30" i="8"/>
  <c r="N30" i="11" s="1"/>
  <c r="N30" i="13" s="1"/>
  <c r="N30" i="19"/>
  <c r="N30" i="20"/>
  <c r="R30" i="19"/>
  <c r="R30" i="20"/>
  <c r="R30" i="8"/>
  <c r="R30" i="11" s="1"/>
  <c r="R30" i="13" s="1"/>
  <c r="R30" i="6"/>
  <c r="V30" i="20"/>
  <c r="V30" i="6"/>
  <c r="V30" i="8"/>
  <c r="V30" i="11" s="1"/>
  <c r="V30" i="13" s="1"/>
  <c r="V30" i="19"/>
  <c r="N31" i="6"/>
  <c r="N31" i="20"/>
  <c r="N31" i="8"/>
  <c r="N31" i="11" s="1"/>
  <c r="N31" i="13" s="1"/>
  <c r="N31" i="19"/>
  <c r="R31" i="8"/>
  <c r="R31" i="11" s="1"/>
  <c r="R31" i="13" s="1"/>
  <c r="R31" i="19"/>
  <c r="R31" i="20"/>
  <c r="R31" i="6"/>
  <c r="V31" i="19"/>
  <c r="V31" i="8"/>
  <c r="V31" i="11" s="1"/>
  <c r="V31" i="13" s="1"/>
  <c r="V31" i="6"/>
  <c r="V31" i="20"/>
  <c r="N32" i="8"/>
  <c r="N32" i="11" s="1"/>
  <c r="N32" i="13" s="1"/>
  <c r="N32" i="6"/>
  <c r="N32" i="19"/>
  <c r="N32" i="20"/>
  <c r="R32" i="6"/>
  <c r="R32" i="20"/>
  <c r="R32" i="8"/>
  <c r="R32" i="11" s="1"/>
  <c r="R32" i="13" s="1"/>
  <c r="R32" i="19"/>
  <c r="V32" i="6"/>
  <c r="V32" i="20"/>
  <c r="V32" i="8"/>
  <c r="V32" i="11" s="1"/>
  <c r="V32" i="13" s="1"/>
  <c r="V32" i="19"/>
  <c r="N33" i="19"/>
  <c r="N33" i="6"/>
  <c r="N33" i="20"/>
  <c r="N33" i="8"/>
  <c r="N33" i="11" s="1"/>
  <c r="N33" i="13" s="1"/>
  <c r="R33" i="19"/>
  <c r="R33" i="20"/>
  <c r="R33" i="8"/>
  <c r="R33" i="11" s="1"/>
  <c r="R33" i="13" s="1"/>
  <c r="R33" i="6"/>
  <c r="V33" i="19"/>
  <c r="V33" i="20"/>
  <c r="V33" i="8"/>
  <c r="V33" i="11" s="1"/>
  <c r="V33" i="13" s="1"/>
  <c r="V33" i="6"/>
  <c r="N35" i="19"/>
  <c r="N35" i="20"/>
  <c r="N35" i="8"/>
  <c r="N35" i="11" s="1"/>
  <c r="N35" i="13" s="1"/>
  <c r="N35" i="6"/>
  <c r="R35" i="20"/>
  <c r="R35" i="8"/>
  <c r="R35" i="11" s="1"/>
  <c r="R35" i="13" s="1"/>
  <c r="R35" i="19"/>
  <c r="R35" i="6"/>
  <c r="V35" i="20"/>
  <c r="V35" i="19"/>
  <c r="V35" i="6"/>
  <c r="V35" i="8"/>
  <c r="V35" i="11" s="1"/>
  <c r="V35" i="13" s="1"/>
  <c r="N36" i="6"/>
  <c r="N36" i="8"/>
  <c r="N36" i="11" s="1"/>
  <c r="N36" i="13" s="1"/>
  <c r="N36" i="19"/>
  <c r="N36" i="20"/>
  <c r="R36" i="19"/>
  <c r="R36" i="20"/>
  <c r="R36" i="8"/>
  <c r="R36" i="11" s="1"/>
  <c r="R36" i="13" s="1"/>
  <c r="R36" i="6"/>
  <c r="V36" i="8"/>
  <c r="V36" i="11" s="1"/>
  <c r="V36" i="13" s="1"/>
  <c r="V36" i="19"/>
  <c r="V36" i="20"/>
  <c r="V36" i="6"/>
  <c r="N37" i="6"/>
  <c r="N37" i="19"/>
  <c r="N37" i="20"/>
  <c r="N37" i="8"/>
  <c r="N37" i="11" s="1"/>
  <c r="N37" i="13" s="1"/>
  <c r="R37" i="6"/>
  <c r="R37" i="19"/>
  <c r="R37" i="20"/>
  <c r="R37" i="8"/>
  <c r="R37" i="11" s="1"/>
  <c r="R37" i="13" s="1"/>
  <c r="V37" i="20"/>
  <c r="V37" i="19"/>
  <c r="V37" i="8"/>
  <c r="V37" i="11" s="1"/>
  <c r="V37" i="13" s="1"/>
  <c r="V37" i="6"/>
  <c r="N38" i="6"/>
  <c r="N38" i="20"/>
  <c r="N38" i="8"/>
  <c r="N38" i="11" s="1"/>
  <c r="N38" i="13" s="1"/>
  <c r="N38" i="19"/>
  <c r="R38" i="6"/>
  <c r="R38" i="8"/>
  <c r="R38" i="11" s="1"/>
  <c r="R38" i="13" s="1"/>
  <c r="R38" i="19"/>
  <c r="R38" i="20"/>
  <c r="V38" i="6"/>
  <c r="V38" i="8"/>
  <c r="V38" i="11" s="1"/>
  <c r="V38" i="13" s="1"/>
  <c r="V38" i="20"/>
  <c r="V38" i="19"/>
  <c r="N39" i="6"/>
  <c r="N39" i="20"/>
  <c r="N39" i="8"/>
  <c r="N39" i="11" s="1"/>
  <c r="N39" i="13" s="1"/>
  <c r="N39" i="19"/>
  <c r="R39" i="6"/>
  <c r="R39" i="8"/>
  <c r="R39" i="11" s="1"/>
  <c r="R39" i="13" s="1"/>
  <c r="R39" i="19"/>
  <c r="R39" i="20"/>
  <c r="V39" i="19"/>
  <c r="V39" i="20"/>
  <c r="V39" i="6"/>
  <c r="V39" i="8"/>
  <c r="V39" i="11" s="1"/>
  <c r="V39" i="13" s="1"/>
  <c r="N40" i="6"/>
  <c r="N40" i="8"/>
  <c r="N40" i="11" s="1"/>
  <c r="N40" i="13" s="1"/>
  <c r="N40" i="19"/>
  <c r="N40" i="20"/>
  <c r="R40" i="8"/>
  <c r="R40" i="11" s="1"/>
  <c r="R40" i="13" s="1"/>
  <c r="R40" i="19"/>
  <c r="R40" i="20"/>
  <c r="R40" i="6"/>
  <c r="V40" i="20"/>
  <c r="V40" i="8"/>
  <c r="V40" i="11" s="1"/>
  <c r="V40" i="13" s="1"/>
  <c r="V40" i="19"/>
  <c r="V40" i="6"/>
  <c r="N41" i="6"/>
  <c r="N41" i="19"/>
  <c r="N41" i="20"/>
  <c r="N41" i="8"/>
  <c r="N41" i="11" s="1"/>
  <c r="N41" i="13" s="1"/>
  <c r="R41" i="6"/>
  <c r="R41" i="8"/>
  <c r="R41" i="11" s="1"/>
  <c r="R41" i="13" s="1"/>
  <c r="R41" i="19"/>
  <c r="R41" i="20"/>
  <c r="V41" i="20"/>
  <c r="V41" i="19"/>
  <c r="V41" i="8"/>
  <c r="V41" i="11" s="1"/>
  <c r="V41" i="13" s="1"/>
  <c r="V41" i="6"/>
  <c r="N42" i="6"/>
  <c r="N42" i="20"/>
  <c r="N42" i="8"/>
  <c r="N42" i="11" s="1"/>
  <c r="N42" i="13" s="1"/>
  <c r="N42" i="19"/>
  <c r="R42" i="20"/>
  <c r="R42" i="8"/>
  <c r="R42" i="11" s="1"/>
  <c r="R42" i="13" s="1"/>
  <c r="R42" i="19"/>
  <c r="R42" i="6"/>
  <c r="V42" i="8"/>
  <c r="V42" i="11" s="1"/>
  <c r="V42" i="13" s="1"/>
  <c r="V42" i="19"/>
  <c r="V42" i="20"/>
  <c r="V42" i="6"/>
  <c r="N43" i="19"/>
  <c r="N43" i="20"/>
  <c r="N43" i="8"/>
  <c r="N43" i="11" s="1"/>
  <c r="N43" i="13" s="1"/>
  <c r="N43" i="6"/>
  <c r="R43" i="6"/>
  <c r="R43" i="20"/>
  <c r="R43" i="8"/>
  <c r="R43" i="11" s="1"/>
  <c r="R43" i="13" s="1"/>
  <c r="R43" i="19"/>
  <c r="V43" i="20"/>
  <c r="V43" i="6"/>
  <c r="V43" i="19"/>
  <c r="V43" i="8"/>
  <c r="V43" i="11" s="1"/>
  <c r="V43" i="13" s="1"/>
  <c r="N44" i="6"/>
  <c r="N44" i="19"/>
  <c r="N44" i="20"/>
  <c r="N44" i="8"/>
  <c r="N44" i="11" s="1"/>
  <c r="N44" i="13" s="1"/>
  <c r="R44" i="8"/>
  <c r="R44" i="11" s="1"/>
  <c r="R44" i="13" s="1"/>
  <c r="R44" i="19"/>
  <c r="R44" i="20"/>
  <c r="R44" i="6"/>
  <c r="V44" i="6"/>
  <c r="V44" i="20"/>
  <c r="V44" i="8"/>
  <c r="V44" i="11" s="1"/>
  <c r="V44" i="13" s="1"/>
  <c r="V44" i="19"/>
  <c r="N45" i="6"/>
  <c r="N45" i="19"/>
  <c r="N45" i="20"/>
  <c r="N45" i="8"/>
  <c r="N45" i="11" s="1"/>
  <c r="N45" i="13" s="1"/>
  <c r="R45" i="8"/>
  <c r="R45" i="11" s="1"/>
  <c r="R45" i="13" s="1"/>
  <c r="R45" i="19"/>
  <c r="R45" i="20"/>
  <c r="R45" i="6"/>
  <c r="V45" i="20"/>
  <c r="V45" i="6"/>
  <c r="V45" i="8"/>
  <c r="V45" i="11" s="1"/>
  <c r="V45" i="13" s="1"/>
  <c r="V45" i="19"/>
  <c r="N46" i="6"/>
  <c r="N46" i="20"/>
  <c r="N46" i="8"/>
  <c r="N46" i="11" s="1"/>
  <c r="N46" i="13" s="1"/>
  <c r="N46" i="19"/>
  <c r="R46" i="8"/>
  <c r="R46" i="11" s="1"/>
  <c r="R46" i="13" s="1"/>
  <c r="R46" i="19"/>
  <c r="R46" i="20"/>
  <c r="R46" i="6"/>
  <c r="V46" i="19"/>
  <c r="V46" i="6"/>
  <c r="V46" i="20"/>
  <c r="V46" i="8"/>
  <c r="V46" i="11" s="1"/>
  <c r="V46" i="13" s="1"/>
  <c r="N47" i="6"/>
  <c r="N47" i="8"/>
  <c r="N47" i="11" s="1"/>
  <c r="N47" i="13" s="1"/>
  <c r="N47" i="19"/>
  <c r="N47" i="20"/>
  <c r="R47" i="6"/>
  <c r="R47" i="8"/>
  <c r="R47" i="11" s="1"/>
  <c r="R47" i="13" s="1"/>
  <c r="R47" i="19"/>
  <c r="R47" i="20"/>
  <c r="V47" i="20"/>
  <c r="V47" i="6"/>
  <c r="V47" i="19"/>
  <c r="V47" i="8"/>
  <c r="V47" i="11" s="1"/>
  <c r="V47" i="13" s="1"/>
  <c r="N48" i="6"/>
  <c r="N48" i="19"/>
  <c r="N48" i="20"/>
  <c r="N48" i="8"/>
  <c r="N48" i="11" s="1"/>
  <c r="N48" i="13" s="1"/>
  <c r="R48" i="19"/>
  <c r="R48" i="20"/>
  <c r="R48" i="8"/>
  <c r="R48" i="11" s="1"/>
  <c r="R48" i="13" s="1"/>
  <c r="R48" i="6"/>
  <c r="V48" i="6"/>
  <c r="V48" i="20"/>
  <c r="V48" i="8"/>
  <c r="V48" i="11" s="1"/>
  <c r="V48" i="13" s="1"/>
  <c r="V48" i="19"/>
  <c r="N49" i="8"/>
  <c r="N49" i="11" s="1"/>
  <c r="N49" i="13" s="1"/>
  <c r="N49" i="19"/>
  <c r="N49" i="20"/>
  <c r="N49" i="6"/>
  <c r="R49" i="20"/>
  <c r="R49" i="19"/>
  <c r="R49" i="8"/>
  <c r="R49" i="11" s="1"/>
  <c r="R49" i="13" s="1"/>
  <c r="R49" i="6"/>
  <c r="V49" i="20"/>
  <c r="V49" i="6"/>
  <c r="V49" i="8"/>
  <c r="V49" i="11" s="1"/>
  <c r="V49" i="13" s="1"/>
  <c r="V49" i="19"/>
  <c r="N50" i="19"/>
  <c r="N50" i="20"/>
  <c r="N50" i="8"/>
  <c r="N50" i="11" s="1"/>
  <c r="N50" i="13" s="1"/>
  <c r="N50" i="6"/>
  <c r="R50" i="19"/>
  <c r="R50" i="20"/>
  <c r="R50" i="8"/>
  <c r="R50" i="11" s="1"/>
  <c r="R50" i="13" s="1"/>
  <c r="R50" i="6"/>
  <c r="V50" i="6"/>
  <c r="V50" i="19"/>
  <c r="V50" i="20"/>
  <c r="V50" i="8"/>
  <c r="V50" i="11" s="1"/>
  <c r="V50" i="13" s="1"/>
  <c r="N51" i="6"/>
  <c r="N51" i="8"/>
  <c r="N51" i="11" s="1"/>
  <c r="N51" i="13" s="1"/>
  <c r="N51" i="19"/>
  <c r="N51" i="20"/>
  <c r="R51" i="6"/>
  <c r="R51" i="8"/>
  <c r="R51" i="11" s="1"/>
  <c r="R51" i="13" s="1"/>
  <c r="R51" i="19"/>
  <c r="R51" i="20"/>
  <c r="V51" i="8"/>
  <c r="V51" i="11" s="1"/>
  <c r="V51" i="13" s="1"/>
  <c r="V51" i="19"/>
  <c r="V51" i="20"/>
  <c r="V51" i="6"/>
  <c r="N52" i="19"/>
  <c r="N52" i="20"/>
  <c r="N52" i="8"/>
  <c r="N52" i="11" s="1"/>
  <c r="N52" i="13" s="1"/>
  <c r="N52" i="6"/>
  <c r="R52" i="6"/>
  <c r="R52" i="20"/>
  <c r="R52" i="8"/>
  <c r="R52" i="11" s="1"/>
  <c r="R52" i="13" s="1"/>
  <c r="R52" i="19"/>
  <c r="V52" i="6"/>
  <c r="V52" i="8"/>
  <c r="V52" i="11" s="1"/>
  <c r="V52" i="13" s="1"/>
  <c r="V52" i="19"/>
  <c r="V52" i="20"/>
  <c r="N54" i="6"/>
  <c r="N54" i="8"/>
  <c r="N54" i="11" s="1"/>
  <c r="N54" i="13" s="1"/>
  <c r="N54" i="19"/>
  <c r="N54" i="20"/>
  <c r="R54" i="6"/>
  <c r="R54" i="20"/>
  <c r="R54" i="8"/>
  <c r="R54" i="11" s="1"/>
  <c r="R54" i="13" s="1"/>
  <c r="R54" i="19"/>
  <c r="V54" i="19"/>
  <c r="V54" i="8"/>
  <c r="V54" i="11" s="1"/>
  <c r="V54" i="13" s="1"/>
  <c r="V54" i="20"/>
  <c r="V54" i="6"/>
  <c r="N55" i="6"/>
  <c r="N55" i="19"/>
  <c r="N55" i="20"/>
  <c r="N55" i="8"/>
  <c r="N55" i="11" s="1"/>
  <c r="N55" i="13" s="1"/>
  <c r="R55" i="19"/>
  <c r="R55" i="20"/>
  <c r="R55" i="6"/>
  <c r="R55" i="8"/>
  <c r="R55" i="11" s="1"/>
  <c r="R55" i="13" s="1"/>
  <c r="V55" i="6"/>
  <c r="V55" i="20"/>
  <c r="V55" i="19"/>
  <c r="V55" i="8"/>
  <c r="V55" i="11" s="1"/>
  <c r="V55" i="13" s="1"/>
  <c r="N56" i="6"/>
  <c r="N56" i="19"/>
  <c r="N56" i="20"/>
  <c r="N56" i="8"/>
  <c r="N56" i="11" s="1"/>
  <c r="N56" i="13" s="1"/>
  <c r="R56" i="6"/>
  <c r="R56" i="8"/>
  <c r="R56" i="11" s="1"/>
  <c r="R56" i="13" s="1"/>
  <c r="R56" i="19"/>
  <c r="R56" i="20"/>
  <c r="V56" i="19"/>
  <c r="V56" i="8"/>
  <c r="V56" i="11" s="1"/>
  <c r="V56" i="13" s="1"/>
  <c r="V56" i="6"/>
  <c r="V56" i="20"/>
  <c r="N57" i="6"/>
  <c r="N57" i="20"/>
  <c r="N57" i="8"/>
  <c r="N57" i="11" s="1"/>
  <c r="N57" i="13" s="1"/>
  <c r="N57" i="19"/>
  <c r="R57" i="20"/>
  <c r="R57" i="8"/>
  <c r="R57" i="11" s="1"/>
  <c r="R57" i="13" s="1"/>
  <c r="R57" i="19"/>
  <c r="R57" i="6"/>
  <c r="V57" i="20"/>
  <c r="V57" i="19"/>
  <c r="V57" i="6"/>
  <c r="V57" i="8"/>
  <c r="V57" i="11" s="1"/>
  <c r="V57" i="13" s="1"/>
  <c r="N58" i="6"/>
  <c r="N58" i="8"/>
  <c r="N58" i="11" s="1"/>
  <c r="N58" i="13" s="1"/>
  <c r="N58" i="19"/>
  <c r="N58" i="20"/>
  <c r="R58" i="6"/>
  <c r="R58" i="8"/>
  <c r="R58" i="11" s="1"/>
  <c r="R58" i="13" s="1"/>
  <c r="R58" i="19"/>
  <c r="R58" i="20"/>
  <c r="V58" i="19"/>
  <c r="V58" i="8"/>
  <c r="V58" i="11" s="1"/>
  <c r="V58" i="13" s="1"/>
  <c r="V58" i="20"/>
  <c r="V58" i="6"/>
  <c r="N59" i="6"/>
  <c r="N59" i="19"/>
  <c r="N59" i="20"/>
  <c r="N59" i="8"/>
  <c r="N59" i="11" s="1"/>
  <c r="N59" i="13" s="1"/>
  <c r="R59" i="19"/>
  <c r="R59" i="20"/>
  <c r="R59" i="8"/>
  <c r="R59" i="11" s="1"/>
  <c r="R59" i="13" s="1"/>
  <c r="R59" i="6"/>
  <c r="V59" i="6"/>
  <c r="V59" i="20"/>
  <c r="V59" i="8"/>
  <c r="V59" i="11" s="1"/>
  <c r="V59" i="13" s="1"/>
  <c r="V59" i="19"/>
  <c r="N60" i="19"/>
  <c r="N60" i="20"/>
  <c r="N60" i="8"/>
  <c r="N60" i="11" s="1"/>
  <c r="N60" i="13" s="1"/>
  <c r="N60" i="6"/>
  <c r="R60" i="20"/>
  <c r="R60" i="8"/>
  <c r="R60" i="11" s="1"/>
  <c r="R60" i="13" s="1"/>
  <c r="R60" i="19"/>
  <c r="R60" i="6"/>
  <c r="V60" i="20"/>
  <c r="V60" i="8"/>
  <c r="V60" i="11" s="1"/>
  <c r="V60" i="13" s="1"/>
  <c r="V60" i="19"/>
  <c r="V60" i="6"/>
  <c r="N61" i="6"/>
  <c r="N61" i="19"/>
  <c r="N61" i="20"/>
  <c r="N61" i="8"/>
  <c r="N61" i="11" s="1"/>
  <c r="N61" i="13" s="1"/>
  <c r="R61" i="8"/>
  <c r="R61" i="11" s="1"/>
  <c r="R61" i="13" s="1"/>
  <c r="R61" i="19"/>
  <c r="R61" i="20"/>
  <c r="R61" i="6"/>
  <c r="V61" i="19"/>
  <c r="V61" i="8"/>
  <c r="V61" i="11" s="1"/>
  <c r="V61" i="13" s="1"/>
  <c r="V61" i="20"/>
  <c r="V61" i="6"/>
  <c r="N62" i="6"/>
  <c r="N62" i="20"/>
  <c r="N62" i="8"/>
  <c r="N62" i="11" s="1"/>
  <c r="N62" i="13" s="1"/>
  <c r="N62" i="19"/>
  <c r="R62" i="6"/>
  <c r="R62" i="19"/>
  <c r="R62" i="20"/>
  <c r="R62" i="8"/>
  <c r="R62" i="11" s="1"/>
  <c r="R62" i="13" s="1"/>
  <c r="V62" i="20"/>
  <c r="V62" i="8"/>
  <c r="V62" i="11" s="1"/>
  <c r="V62" i="13" s="1"/>
  <c r="V62" i="19"/>
  <c r="V62" i="6"/>
  <c r="N63" i="20"/>
  <c r="N63" i="8"/>
  <c r="N63" i="11" s="1"/>
  <c r="N63" i="13" s="1"/>
  <c r="N63" i="19"/>
  <c r="N63" i="6"/>
  <c r="R63" i="20"/>
  <c r="R63" i="8"/>
  <c r="R63" i="11" s="1"/>
  <c r="R63" i="13" s="1"/>
  <c r="R63" i="19"/>
  <c r="R63" i="6"/>
  <c r="V63" i="19"/>
  <c r="V63" i="20"/>
  <c r="V63" i="8"/>
  <c r="V63" i="11" s="1"/>
  <c r="V63" i="13" s="1"/>
  <c r="V63" i="6"/>
  <c r="N64" i="6"/>
  <c r="N64" i="8"/>
  <c r="N64" i="11" s="1"/>
  <c r="N64" i="13" s="1"/>
  <c r="N64" i="19"/>
  <c r="N64" i="20"/>
  <c r="R64" i="6"/>
  <c r="R64" i="20"/>
  <c r="R64" i="8"/>
  <c r="R64" i="11" s="1"/>
  <c r="R64" i="13" s="1"/>
  <c r="R64" i="19"/>
  <c r="V64" i="6"/>
  <c r="V64" i="20"/>
  <c r="V64" i="19"/>
  <c r="V64" i="8"/>
  <c r="V64" i="11" s="1"/>
  <c r="V64" i="13" s="1"/>
  <c r="N65" i="6"/>
  <c r="N65" i="8"/>
  <c r="N65" i="11" s="1"/>
  <c r="N65" i="13" s="1"/>
  <c r="N65" i="19"/>
  <c r="N65" i="20"/>
  <c r="R65" i="6"/>
  <c r="R65" i="19"/>
  <c r="R65" i="20"/>
  <c r="R65" i="8"/>
  <c r="R65" i="11" s="1"/>
  <c r="R65" i="13" s="1"/>
  <c r="V65" i="6"/>
  <c r="V65" i="8"/>
  <c r="V65" i="11" s="1"/>
  <c r="V65" i="13" s="1"/>
  <c r="V65" i="19"/>
  <c r="V65" i="20"/>
  <c r="N66" i="6"/>
  <c r="N66" i="19"/>
  <c r="N66" i="20"/>
  <c r="N66" i="8"/>
  <c r="N66" i="11" s="1"/>
  <c r="N66" i="13" s="1"/>
  <c r="R66" i="6"/>
  <c r="R66" i="8"/>
  <c r="R66" i="11" s="1"/>
  <c r="R66" i="13" s="1"/>
  <c r="R66" i="19"/>
  <c r="R66" i="20"/>
  <c r="V66" i="19"/>
  <c r="V66" i="20"/>
  <c r="V66" i="6"/>
  <c r="V66" i="8"/>
  <c r="V66" i="11" s="1"/>
  <c r="V66" i="13" s="1"/>
  <c r="N67" i="6"/>
  <c r="N67" i="20"/>
  <c r="N67" i="8"/>
  <c r="N67" i="11" s="1"/>
  <c r="N67" i="13" s="1"/>
  <c r="N67" i="19"/>
  <c r="R67" i="19"/>
  <c r="R67" i="6"/>
  <c r="R67" i="20"/>
  <c r="R67" i="8"/>
  <c r="R67" i="11" s="1"/>
  <c r="R67" i="13" s="1"/>
  <c r="V67" i="19"/>
  <c r="V67" i="6"/>
  <c r="V67" i="20"/>
  <c r="V67" i="8"/>
  <c r="V67" i="11" s="1"/>
  <c r="V67" i="13" s="1"/>
  <c r="N68" i="6"/>
  <c r="N68" i="8"/>
  <c r="N68" i="11" s="1"/>
  <c r="N68" i="13" s="1"/>
  <c r="N68" i="19"/>
  <c r="N68" i="20"/>
  <c r="R68" i="6"/>
  <c r="R68" i="19"/>
  <c r="R68" i="20"/>
  <c r="R68" i="8"/>
  <c r="R68" i="11" s="1"/>
  <c r="R68" i="13" s="1"/>
  <c r="V68" i="20"/>
  <c r="V68" i="8"/>
  <c r="V68" i="11" s="1"/>
  <c r="V68" i="13" s="1"/>
  <c r="V68" i="6"/>
  <c r="V68" i="19"/>
  <c r="N69" i="6"/>
  <c r="N69" i="19"/>
  <c r="N69" i="20"/>
  <c r="N69" i="8"/>
  <c r="N69" i="11" s="1"/>
  <c r="N69" i="13" s="1"/>
  <c r="R69" i="8"/>
  <c r="R69" i="11" s="1"/>
  <c r="R69" i="13" s="1"/>
  <c r="R69" i="19"/>
  <c r="R69" i="20"/>
  <c r="R69" i="6"/>
  <c r="V69" i="8"/>
  <c r="V69" i="11" s="1"/>
  <c r="V69" i="13" s="1"/>
  <c r="V69" i="19"/>
  <c r="V69" i="20"/>
  <c r="V69" i="6"/>
  <c r="N70" i="20"/>
  <c r="N70" i="19"/>
  <c r="N70" i="8"/>
  <c r="N70" i="11" s="1"/>
  <c r="N70" i="13" s="1"/>
  <c r="N70" i="6"/>
  <c r="R70" i="6"/>
  <c r="R70" i="19"/>
  <c r="R70" i="20"/>
  <c r="R70" i="8"/>
  <c r="R70" i="11" s="1"/>
  <c r="R70" i="13" s="1"/>
  <c r="V70" i="19"/>
  <c r="V70" i="8"/>
  <c r="V70" i="11" s="1"/>
  <c r="V70" i="13" s="1"/>
  <c r="V70" i="6"/>
  <c r="V70" i="20"/>
  <c r="N71" i="6"/>
  <c r="N71" i="8"/>
  <c r="N71" i="11" s="1"/>
  <c r="N71" i="13" s="1"/>
  <c r="N71" i="19"/>
  <c r="N71" i="20"/>
  <c r="R71" i="20"/>
  <c r="R71" i="8"/>
  <c r="R71" i="11" s="1"/>
  <c r="R71" i="13" s="1"/>
  <c r="R71" i="19"/>
  <c r="R71" i="6"/>
  <c r="V71" i="8"/>
  <c r="V71" i="11" s="1"/>
  <c r="V71" i="13" s="1"/>
  <c r="V71" i="19"/>
  <c r="V71" i="20"/>
  <c r="V71" i="6"/>
  <c r="N72" i="8"/>
  <c r="N72" i="11" s="1"/>
  <c r="N72" i="13" s="1"/>
  <c r="N72" i="20"/>
  <c r="N72" i="19"/>
  <c r="N72" i="6"/>
  <c r="R72" i="6"/>
  <c r="R72" i="20"/>
  <c r="R72" i="8"/>
  <c r="R72" i="11" s="1"/>
  <c r="R72" i="13" s="1"/>
  <c r="R72" i="19"/>
  <c r="V72" i="8"/>
  <c r="V72" i="11" s="1"/>
  <c r="V72" i="13" s="1"/>
  <c r="V72" i="19"/>
  <c r="V72" i="6"/>
  <c r="V72" i="20"/>
  <c r="N73" i="8"/>
  <c r="N73" i="11" s="1"/>
  <c r="N73" i="13" s="1"/>
  <c r="N73" i="19"/>
  <c r="N73" i="20"/>
  <c r="N73" i="6"/>
  <c r="R73" i="19"/>
  <c r="R73" i="20"/>
  <c r="R73" i="8"/>
  <c r="R73" i="11" s="1"/>
  <c r="R73" i="13" s="1"/>
  <c r="R73" i="6"/>
  <c r="V73" i="8"/>
  <c r="V73" i="11" s="1"/>
  <c r="V73" i="13" s="1"/>
  <c r="V73" i="19"/>
  <c r="V73" i="6"/>
  <c r="V73" i="20"/>
  <c r="N74" i="19"/>
  <c r="N74" i="20"/>
  <c r="N74" i="8"/>
  <c r="N74" i="11" s="1"/>
  <c r="N74" i="13" s="1"/>
  <c r="N74" i="6"/>
  <c r="R74" i="6"/>
  <c r="R74" i="19"/>
  <c r="R74" i="20"/>
  <c r="R74" i="8"/>
  <c r="R74" i="11" s="1"/>
  <c r="R74" i="13" s="1"/>
  <c r="V74" i="8"/>
  <c r="V74" i="11" s="1"/>
  <c r="V74" i="13" s="1"/>
  <c r="V74" i="19"/>
  <c r="V74" i="6"/>
  <c r="V74" i="20"/>
  <c r="N75" i="20"/>
  <c r="N75" i="19"/>
  <c r="N75" i="8"/>
  <c r="N75" i="11" s="1"/>
  <c r="N75" i="13" s="1"/>
  <c r="N75" i="6"/>
  <c r="R75" i="6"/>
  <c r="R75" i="8"/>
  <c r="R75" i="11" s="1"/>
  <c r="R75" i="13" s="1"/>
  <c r="R75" i="19"/>
  <c r="R75" i="20"/>
  <c r="V75" i="20"/>
  <c r="V75" i="8"/>
  <c r="V75" i="11" s="1"/>
  <c r="V75" i="13" s="1"/>
  <c r="V75" i="19"/>
  <c r="V75" i="6"/>
  <c r="N76" i="8"/>
  <c r="N76" i="11" s="1"/>
  <c r="N76" i="13" s="1"/>
  <c r="N76" i="20"/>
  <c r="N76" i="19"/>
  <c r="N76" i="6"/>
  <c r="R76" i="6"/>
  <c r="R76" i="19"/>
  <c r="R76" i="20"/>
  <c r="R76" i="8"/>
  <c r="R76" i="11" s="1"/>
  <c r="R76" i="13" s="1"/>
  <c r="V76" i="8"/>
  <c r="V76" i="11" s="1"/>
  <c r="V76" i="13" s="1"/>
  <c r="V76" i="19"/>
  <c r="V76" i="6"/>
  <c r="V76" i="20"/>
  <c r="N77" i="8"/>
  <c r="N77" i="11" s="1"/>
  <c r="N77" i="13" s="1"/>
  <c r="N77" i="19"/>
  <c r="N77" i="20"/>
  <c r="N77" i="6"/>
  <c r="R77" i="6"/>
  <c r="R77" i="8"/>
  <c r="R77" i="11" s="1"/>
  <c r="R77" i="13" s="1"/>
  <c r="R77" i="19"/>
  <c r="R77" i="20"/>
  <c r="V77" i="8"/>
  <c r="V77" i="11" s="1"/>
  <c r="V77" i="13" s="1"/>
  <c r="V77" i="19"/>
  <c r="V77" i="6"/>
  <c r="V77" i="20"/>
  <c r="N78" i="19"/>
  <c r="N78" i="20"/>
  <c r="N78" i="8"/>
  <c r="N78" i="11" s="1"/>
  <c r="N78" i="13" s="1"/>
  <c r="N78" i="6"/>
  <c r="R78" i="20"/>
  <c r="R78" i="8"/>
  <c r="R78" i="11" s="1"/>
  <c r="R78" i="13" s="1"/>
  <c r="R78" i="19"/>
  <c r="R78" i="6"/>
  <c r="V78" i="8"/>
  <c r="V78" i="11" s="1"/>
  <c r="V78" i="13" s="1"/>
  <c r="V78" i="19"/>
  <c r="V78" i="6"/>
  <c r="V78" i="20"/>
  <c r="N79" i="20"/>
  <c r="N79" i="19"/>
  <c r="N79" i="8"/>
  <c r="N79" i="11" s="1"/>
  <c r="N79" i="13" s="1"/>
  <c r="N79" i="6"/>
  <c r="R79" i="6"/>
  <c r="R79" i="8"/>
  <c r="R79" i="11" s="1"/>
  <c r="R79" i="13" s="1"/>
  <c r="R79" i="19"/>
  <c r="R79" i="20"/>
  <c r="V79" i="20"/>
  <c r="V79" i="8"/>
  <c r="V79" i="11" s="1"/>
  <c r="V79" i="13" s="1"/>
  <c r="V79" i="19"/>
  <c r="V79" i="6"/>
  <c r="N80" i="8"/>
  <c r="N80" i="11" s="1"/>
  <c r="N80" i="13" s="1"/>
  <c r="N80" i="20"/>
  <c r="N80" i="19"/>
  <c r="N80" i="6"/>
  <c r="R80" i="19"/>
  <c r="R80" i="20"/>
  <c r="R80" i="8"/>
  <c r="R80" i="11" s="1"/>
  <c r="R80" i="13" s="1"/>
  <c r="R80" i="6"/>
  <c r="V80" i="8"/>
  <c r="V80" i="11" s="1"/>
  <c r="V80" i="13" s="1"/>
  <c r="V80" i="19"/>
  <c r="V80" i="6"/>
  <c r="V80" i="20"/>
  <c r="N81" i="8"/>
  <c r="N81" i="11" s="1"/>
  <c r="N81" i="13" s="1"/>
  <c r="N81" i="19"/>
  <c r="N81" i="20"/>
  <c r="N81" i="6"/>
  <c r="R81" i="6"/>
  <c r="R81" i="8"/>
  <c r="R81" i="11" s="1"/>
  <c r="R81" i="13" s="1"/>
  <c r="R81" i="19"/>
  <c r="R81" i="20"/>
  <c r="V81" i="19"/>
  <c r="V81" i="8"/>
  <c r="V81" i="11" s="1"/>
  <c r="V81" i="13" s="1"/>
  <c r="V81" i="6"/>
  <c r="V81" i="20"/>
  <c r="N82" i="19"/>
  <c r="N82" i="20"/>
  <c r="N82" i="8"/>
  <c r="N82" i="11" s="1"/>
  <c r="N82" i="13" s="1"/>
  <c r="N82" i="6"/>
  <c r="R82" i="8"/>
  <c r="R82" i="11" s="1"/>
  <c r="R82" i="13" s="1"/>
  <c r="R82" i="19"/>
  <c r="R82" i="20"/>
  <c r="R82" i="6"/>
  <c r="V82" i="8"/>
  <c r="V82" i="11" s="1"/>
  <c r="V82" i="13" s="1"/>
  <c r="V82" i="19"/>
  <c r="V82" i="20"/>
  <c r="V82" i="6"/>
  <c r="N83" i="20"/>
  <c r="N83" i="19"/>
  <c r="N83" i="8"/>
  <c r="N83" i="11" s="1"/>
  <c r="N83" i="13" s="1"/>
  <c r="N83" i="6"/>
  <c r="R83" i="6"/>
  <c r="R83" i="20"/>
  <c r="R83" i="8"/>
  <c r="R83" i="11" s="1"/>
  <c r="R83" i="13" s="1"/>
  <c r="R83" i="19"/>
  <c r="V83" i="8"/>
  <c r="V83" i="11" s="1"/>
  <c r="V83" i="13" s="1"/>
  <c r="V83" i="19"/>
  <c r="V83" i="6"/>
  <c r="V83" i="20"/>
  <c r="N84" i="6"/>
  <c r="N84" i="19"/>
  <c r="N84" i="20"/>
  <c r="N84" i="8"/>
  <c r="N84" i="11" s="1"/>
  <c r="N84" i="13" s="1"/>
  <c r="R84" i="19"/>
  <c r="R84" i="6"/>
  <c r="R84" i="20"/>
  <c r="R84" i="8"/>
  <c r="R84" i="11" s="1"/>
  <c r="R84" i="13" s="1"/>
  <c r="V84" i="20"/>
  <c r="V84" i="8"/>
  <c r="V84" i="11" s="1"/>
  <c r="V84" i="13" s="1"/>
  <c r="V84" i="19"/>
  <c r="V84" i="6"/>
  <c r="N85" i="8"/>
  <c r="N85" i="11" s="1"/>
  <c r="N85" i="13" s="1"/>
  <c r="N85" i="20"/>
  <c r="N85" i="19"/>
  <c r="N85" i="6"/>
  <c r="R85" i="6"/>
  <c r="R85" i="20"/>
  <c r="R85" i="8"/>
  <c r="R85" i="11" s="1"/>
  <c r="R85" i="13" s="1"/>
  <c r="R85" i="19"/>
  <c r="V85" i="8"/>
  <c r="V85" i="11" s="1"/>
  <c r="V85" i="13" s="1"/>
  <c r="V85" i="19"/>
  <c r="V85" i="6"/>
  <c r="V85" i="20"/>
  <c r="N86" i="8"/>
  <c r="N86" i="11" s="1"/>
  <c r="N86" i="13" s="1"/>
  <c r="N86" i="19"/>
  <c r="N86" i="20"/>
  <c r="N86" i="6"/>
  <c r="R86" i="20"/>
  <c r="R86" i="8"/>
  <c r="R86" i="11" s="1"/>
  <c r="R86" i="13" s="1"/>
  <c r="R86" i="19"/>
  <c r="R86" i="6"/>
  <c r="V86" i="19"/>
  <c r="V86" i="8"/>
  <c r="V86" i="11" s="1"/>
  <c r="V86" i="13" s="1"/>
  <c r="V86" i="6"/>
  <c r="V86" i="20"/>
  <c r="N87" i="19"/>
  <c r="N87" i="20"/>
  <c r="N87" i="8"/>
  <c r="N87" i="11" s="1"/>
  <c r="N87" i="13" s="1"/>
  <c r="N87" i="6"/>
  <c r="R87" i="6"/>
  <c r="R87" i="19"/>
  <c r="R87" i="20"/>
  <c r="R87" i="8"/>
  <c r="R87" i="11" s="1"/>
  <c r="R87" i="13" s="1"/>
  <c r="V87" i="8"/>
  <c r="V87" i="11" s="1"/>
  <c r="V87" i="13" s="1"/>
  <c r="V87" i="19"/>
  <c r="V87" i="20"/>
  <c r="V87" i="6"/>
  <c r="N88" i="8"/>
  <c r="N88" i="11" s="1"/>
  <c r="N88" i="13" s="1"/>
  <c r="N88" i="20"/>
  <c r="N88" i="19"/>
  <c r="N88" i="6"/>
  <c r="R88" i="19"/>
  <c r="R88" i="20"/>
  <c r="R88" i="8"/>
  <c r="R88" i="11" s="1"/>
  <c r="R88" i="13" s="1"/>
  <c r="R88" i="6"/>
  <c r="V88" i="8"/>
  <c r="V88" i="11" s="1"/>
  <c r="V88" i="13" s="1"/>
  <c r="V88" i="19"/>
  <c r="V88" i="20"/>
  <c r="V88" i="6"/>
  <c r="N89" i="8"/>
  <c r="N89" i="11" s="1"/>
  <c r="N89" i="13" s="1"/>
  <c r="N89" i="19"/>
  <c r="N89" i="20"/>
  <c r="N89" i="6"/>
  <c r="R89" i="6"/>
  <c r="R89" i="19"/>
  <c r="R89" i="20"/>
  <c r="R89" i="8"/>
  <c r="R89" i="11" s="1"/>
  <c r="R89" i="13" s="1"/>
  <c r="V89" i="8"/>
  <c r="V89" i="11" s="1"/>
  <c r="V89" i="13" s="1"/>
  <c r="V89" i="19"/>
  <c r="V89" i="6"/>
  <c r="V89" i="20"/>
  <c r="N90" i="19"/>
  <c r="N90" i="20"/>
  <c r="N90" i="8"/>
  <c r="N90" i="11" s="1"/>
  <c r="N90" i="13" s="1"/>
  <c r="N90" i="6"/>
  <c r="R90" i="19"/>
  <c r="R90" i="20"/>
  <c r="R90" i="8"/>
  <c r="R90" i="11" s="1"/>
  <c r="R90" i="13" s="1"/>
  <c r="R90" i="6"/>
  <c r="V90" i="8"/>
  <c r="V90" i="11" s="1"/>
  <c r="V90" i="13" s="1"/>
  <c r="V90" i="19"/>
  <c r="V90" i="6"/>
  <c r="V90" i="20"/>
  <c r="N91" i="6"/>
  <c r="N91" i="8"/>
  <c r="N91" i="11" s="1"/>
  <c r="N91" i="13" s="1"/>
  <c r="N91" i="19"/>
  <c r="N91" i="20"/>
  <c r="R91" i="6"/>
  <c r="R91" i="19"/>
  <c r="R91" i="20"/>
  <c r="R91" i="8"/>
  <c r="R91" i="11" s="1"/>
  <c r="R91" i="13" s="1"/>
  <c r="V91" i="6"/>
  <c r="V91" i="19"/>
  <c r="V91" i="20"/>
  <c r="V91" i="8"/>
  <c r="V91" i="11" s="1"/>
  <c r="V91" i="13" s="1"/>
  <c r="N92" i="8"/>
  <c r="N92" i="11" s="1"/>
  <c r="N92" i="13" s="1"/>
  <c r="N92" i="20"/>
  <c r="N92" i="19"/>
  <c r="N92" i="6"/>
  <c r="R92" i="19"/>
  <c r="R92" i="20"/>
  <c r="R92" i="8"/>
  <c r="R92" i="11" s="1"/>
  <c r="R92" i="13" s="1"/>
  <c r="R92" i="6"/>
  <c r="V92" i="6"/>
  <c r="V92" i="20"/>
  <c r="V92" i="8"/>
  <c r="V92" i="11" s="1"/>
  <c r="V92" i="13" s="1"/>
  <c r="V92" i="19"/>
  <c r="N93" i="19"/>
  <c r="N93" i="8"/>
  <c r="N93" i="11" s="1"/>
  <c r="N93" i="13" s="1"/>
  <c r="N93" i="20"/>
  <c r="N93" i="6"/>
  <c r="R93" i="6"/>
  <c r="R93" i="20"/>
  <c r="R93" i="8"/>
  <c r="R93" i="11" s="1"/>
  <c r="R93" i="13" s="1"/>
  <c r="R93" i="19"/>
  <c r="V93" i="19"/>
  <c r="V93" i="8"/>
  <c r="V93" i="11" s="1"/>
  <c r="V93" i="13" s="1"/>
  <c r="V93" i="6"/>
  <c r="V93" i="20"/>
  <c r="N94" i="19"/>
  <c r="N94" i="20"/>
  <c r="N94" i="8"/>
  <c r="N94" i="11" s="1"/>
  <c r="N94" i="13" s="1"/>
  <c r="N94" i="6"/>
  <c r="R94" i="20"/>
  <c r="R94" i="6"/>
  <c r="R94" i="8"/>
  <c r="R94" i="11" s="1"/>
  <c r="R94" i="13" s="1"/>
  <c r="R94" i="19"/>
  <c r="V94" i="6"/>
  <c r="V94" i="20"/>
  <c r="V94" i="8"/>
  <c r="V94" i="11" s="1"/>
  <c r="V94" i="13" s="1"/>
  <c r="V94" i="19"/>
  <c r="N95" i="20"/>
  <c r="N95" i="8"/>
  <c r="N95" i="11" s="1"/>
  <c r="N95" i="13" s="1"/>
  <c r="N95" i="19"/>
  <c r="N95" i="6"/>
  <c r="R95" i="6"/>
  <c r="R95" i="20"/>
  <c r="R95" i="8"/>
  <c r="R95" i="11" s="1"/>
  <c r="R95" i="13" s="1"/>
  <c r="R95" i="19"/>
  <c r="V95" i="19"/>
  <c r="V95" i="6"/>
  <c r="V95" i="20"/>
  <c r="V95" i="8"/>
  <c r="V95" i="11" s="1"/>
  <c r="V95" i="13" s="1"/>
  <c r="N96" i="8"/>
  <c r="N96" i="11" s="1"/>
  <c r="N96" i="13" s="1"/>
  <c r="N96" i="20"/>
  <c r="N96" i="19"/>
  <c r="N96" i="6"/>
  <c r="R96" i="20"/>
  <c r="R96" i="8"/>
  <c r="R96" i="11" s="1"/>
  <c r="R96" i="13" s="1"/>
  <c r="R96" i="19"/>
  <c r="R96" i="6"/>
  <c r="V96" i="6"/>
  <c r="V96" i="20"/>
  <c r="V96" i="8"/>
  <c r="V96" i="11" s="1"/>
  <c r="V96" i="13" s="1"/>
  <c r="V96" i="19"/>
  <c r="N98" i="19"/>
  <c r="N98" i="8"/>
  <c r="N98" i="11" s="1"/>
  <c r="N98" i="13" s="1"/>
  <c r="N98" i="20"/>
  <c r="N98" i="6"/>
  <c r="R98" i="20"/>
  <c r="R98" i="8"/>
  <c r="R98" i="11" s="1"/>
  <c r="R98" i="13" s="1"/>
  <c r="R98" i="19"/>
  <c r="R98" i="6"/>
  <c r="V98" i="19"/>
  <c r="V98" i="6"/>
  <c r="V98" i="20"/>
  <c r="V98" i="8"/>
  <c r="V98" i="11" s="1"/>
  <c r="V98" i="13" s="1"/>
  <c r="N99" i="19"/>
  <c r="N99" i="20"/>
  <c r="N99" i="8"/>
  <c r="N99" i="11" s="1"/>
  <c r="N99" i="13" s="1"/>
  <c r="N99" i="6"/>
  <c r="R99" i="20"/>
  <c r="R99" i="8"/>
  <c r="R99" i="11" s="1"/>
  <c r="R99" i="13" s="1"/>
  <c r="R99" i="19"/>
  <c r="R99" i="6"/>
  <c r="V99" i="20"/>
  <c r="V99" i="6"/>
  <c r="V99" i="8"/>
  <c r="V99" i="11" s="1"/>
  <c r="V99" i="13" s="1"/>
  <c r="V99" i="19"/>
  <c r="N101" i="20"/>
  <c r="N101" i="8"/>
  <c r="N101" i="11" s="1"/>
  <c r="N101" i="13" s="1"/>
  <c r="N101" i="19"/>
  <c r="N101" i="6"/>
  <c r="R101" i="6"/>
  <c r="R101" i="8"/>
  <c r="R101" i="11" s="1"/>
  <c r="R101" i="13" s="1"/>
  <c r="R101" i="19"/>
  <c r="R101" i="20"/>
  <c r="V101" i="19"/>
  <c r="V101" i="6"/>
  <c r="V101" i="20"/>
  <c r="V101" i="8"/>
  <c r="V101" i="11" s="1"/>
  <c r="V101" i="13" s="1"/>
  <c r="N102" i="8"/>
  <c r="N102" i="11" s="1"/>
  <c r="N102" i="13" s="1"/>
  <c r="N102" i="20"/>
  <c r="N102" i="19"/>
  <c r="N102" i="6"/>
  <c r="R102" i="6"/>
  <c r="R102" i="8"/>
  <c r="R102" i="11" s="1"/>
  <c r="R102" i="13" s="1"/>
  <c r="R102" i="19"/>
  <c r="R102" i="20"/>
  <c r="V102" i="6"/>
  <c r="V102" i="20"/>
  <c r="V102" i="8"/>
  <c r="V102" i="11" s="1"/>
  <c r="V102" i="13" s="1"/>
  <c r="V102" i="19"/>
  <c r="N103" i="19"/>
  <c r="N103" i="8"/>
  <c r="N103" i="11" s="1"/>
  <c r="N103" i="13" s="1"/>
  <c r="N103" i="20"/>
  <c r="N103" i="6"/>
  <c r="R103" i="6"/>
  <c r="R103" i="19"/>
  <c r="R103" i="20"/>
  <c r="R103" i="8"/>
  <c r="R103" i="11" s="1"/>
  <c r="R103" i="13" s="1"/>
  <c r="V103" i="19"/>
  <c r="V103" i="6"/>
  <c r="V103" i="8"/>
  <c r="V103" i="11" s="1"/>
  <c r="V103" i="13" s="1"/>
  <c r="V103" i="20"/>
  <c r="N104" i="19"/>
  <c r="N104" i="20"/>
  <c r="N104" i="8"/>
  <c r="N104" i="11" s="1"/>
  <c r="N104" i="13" s="1"/>
  <c r="N104" i="6"/>
  <c r="R104" i="8"/>
  <c r="R104" i="11" s="1"/>
  <c r="R104" i="13" s="1"/>
  <c r="R104" i="19"/>
  <c r="R104" i="20"/>
  <c r="R104" i="6"/>
  <c r="V104" i="6"/>
  <c r="V104" i="20"/>
  <c r="V104" i="8"/>
  <c r="V104" i="11" s="1"/>
  <c r="V104" i="13" s="1"/>
  <c r="V104" i="19"/>
  <c r="N105" i="20"/>
  <c r="N105" i="8"/>
  <c r="N105" i="11" s="1"/>
  <c r="N105" i="13" s="1"/>
  <c r="N105" i="19"/>
  <c r="N105" i="6"/>
  <c r="R105" i="6"/>
  <c r="R105" i="20"/>
  <c r="R105" i="8"/>
  <c r="R105" i="11" s="1"/>
  <c r="R105" i="13" s="1"/>
  <c r="R105" i="19"/>
  <c r="V105" i="19"/>
  <c r="V105" i="8"/>
  <c r="V105" i="11" s="1"/>
  <c r="V105" i="13" s="1"/>
  <c r="V105" i="6"/>
  <c r="V105" i="20"/>
  <c r="N106" i="8"/>
  <c r="N106" i="11" s="1"/>
  <c r="N106" i="13" s="1"/>
  <c r="N106" i="19"/>
  <c r="N106" i="20"/>
  <c r="N106" i="6"/>
  <c r="R106" i="20"/>
  <c r="R106" i="8"/>
  <c r="R106" i="11" s="1"/>
  <c r="R106" i="13" s="1"/>
  <c r="R106" i="19"/>
  <c r="R106" i="6"/>
  <c r="V106" i="20"/>
  <c r="V106" i="6"/>
  <c r="V106" i="8"/>
  <c r="V106" i="11" s="1"/>
  <c r="V106" i="13" s="1"/>
  <c r="V106" i="19"/>
  <c r="N107" i="6"/>
  <c r="N107" i="8"/>
  <c r="N107" i="11" s="1"/>
  <c r="N107" i="13" s="1"/>
  <c r="N107" i="19"/>
  <c r="N107" i="20"/>
  <c r="R107" i="20"/>
  <c r="R107" i="8"/>
  <c r="R107" i="11" s="1"/>
  <c r="R107" i="13" s="1"/>
  <c r="R107" i="19"/>
  <c r="R107" i="6"/>
  <c r="V107" i="19"/>
  <c r="V107" i="20"/>
  <c r="V107" i="8"/>
  <c r="V107" i="11" s="1"/>
  <c r="V107" i="13" s="1"/>
  <c r="V107" i="6"/>
  <c r="N108" i="8"/>
  <c r="N108" i="11" s="1"/>
  <c r="N108" i="13" s="1"/>
  <c r="N108" i="19"/>
  <c r="N108" i="20"/>
  <c r="N108" i="6"/>
  <c r="W108" i="19"/>
  <c r="R108" i="20"/>
  <c r="R108" i="8"/>
  <c r="R108" i="11" s="1"/>
  <c r="R108" i="13" s="1"/>
  <c r="R108" i="19"/>
  <c r="R108" i="6"/>
  <c r="V108" i="8"/>
  <c r="V108" i="11" s="1"/>
  <c r="V108" i="13" s="1"/>
  <c r="V108" i="19"/>
  <c r="V108" i="20"/>
  <c r="V108" i="6"/>
  <c r="N109" i="6"/>
  <c r="N109" i="19"/>
  <c r="N109" i="20"/>
  <c r="N109" i="8"/>
  <c r="N109" i="11" s="1"/>
  <c r="N109" i="13" s="1"/>
  <c r="R109" i="19"/>
  <c r="R109" i="6"/>
  <c r="R109" i="20"/>
  <c r="R109" i="8"/>
  <c r="R109" i="11" s="1"/>
  <c r="R109" i="13" s="1"/>
  <c r="V109" i="20"/>
  <c r="V109" i="8"/>
  <c r="V109" i="11" s="1"/>
  <c r="V109" i="13" s="1"/>
  <c r="V109" i="19"/>
  <c r="V109" i="6"/>
  <c r="N110" i="20"/>
  <c r="N110" i="8"/>
  <c r="N110" i="11" s="1"/>
  <c r="N110" i="13" s="1"/>
  <c r="N110" i="19"/>
  <c r="N110" i="6"/>
  <c r="R110" i="20"/>
  <c r="R110" i="8"/>
  <c r="R110" i="11" s="1"/>
  <c r="R110" i="13" s="1"/>
  <c r="R110" i="6"/>
  <c r="R110" i="19"/>
  <c r="V110" i="6"/>
  <c r="V110" i="8"/>
  <c r="V110" i="11" s="1"/>
  <c r="V110" i="13" s="1"/>
  <c r="V110" i="19"/>
  <c r="V110" i="20"/>
  <c r="N111" i="6"/>
  <c r="N111" i="20"/>
  <c r="N111" i="8"/>
  <c r="N111" i="11" s="1"/>
  <c r="N111" i="13" s="1"/>
  <c r="N111" i="19"/>
  <c r="R111" i="6"/>
  <c r="R111" i="19"/>
  <c r="R111" i="20"/>
  <c r="R111" i="8"/>
  <c r="R111" i="11" s="1"/>
  <c r="R111" i="13" s="1"/>
  <c r="V111" i="6"/>
  <c r="V111" i="20"/>
  <c r="V111" i="19"/>
  <c r="V111" i="8"/>
  <c r="V111" i="11" s="1"/>
  <c r="V111" i="13" s="1"/>
  <c r="N112" i="8"/>
  <c r="N112" i="11" s="1"/>
  <c r="N112" i="13" s="1"/>
  <c r="N112" i="19"/>
  <c r="N112" i="20"/>
  <c r="N112" i="6"/>
  <c r="R112" i="19"/>
  <c r="R112" i="20"/>
  <c r="R112" i="8"/>
  <c r="R112" i="11" s="1"/>
  <c r="R112" i="13" s="1"/>
  <c r="R112" i="6"/>
  <c r="V112" i="19"/>
  <c r="V112" i="20"/>
  <c r="V112" i="8"/>
  <c r="V112" i="11" s="1"/>
  <c r="V112" i="13" s="1"/>
  <c r="V112" i="6"/>
  <c r="N113" i="20"/>
  <c r="N113" i="8"/>
  <c r="N113" i="11" s="1"/>
  <c r="N113" i="13" s="1"/>
  <c r="N113" i="19"/>
  <c r="N113" i="6"/>
  <c r="R113" i="6"/>
  <c r="R113" i="8"/>
  <c r="R113" i="11" s="1"/>
  <c r="R113" i="13" s="1"/>
  <c r="R113" i="19"/>
  <c r="R113" i="20"/>
  <c r="V113" i="19"/>
  <c r="V113" i="6"/>
  <c r="V113" i="20"/>
  <c r="V113" i="8"/>
  <c r="V113" i="11" s="1"/>
  <c r="V113" i="13" s="1"/>
  <c r="N114" i="6"/>
  <c r="N114" i="19"/>
  <c r="N114" i="20"/>
  <c r="N114" i="8"/>
  <c r="N114" i="11" s="1"/>
  <c r="N114" i="13" s="1"/>
  <c r="R114" i="6"/>
  <c r="R114" i="19"/>
  <c r="R114" i="20"/>
  <c r="R114" i="8"/>
  <c r="R114" i="11" s="1"/>
  <c r="R114" i="13" s="1"/>
  <c r="V114" i="19"/>
  <c r="V114" i="20"/>
  <c r="V114" i="8"/>
  <c r="V114" i="11" s="1"/>
  <c r="V114" i="13" s="1"/>
  <c r="V114" i="6"/>
  <c r="N115" i="19"/>
  <c r="N115" i="20"/>
  <c r="N115" i="8"/>
  <c r="N115" i="11" s="1"/>
  <c r="N115" i="13" s="1"/>
  <c r="N115" i="6"/>
  <c r="R115" i="20"/>
  <c r="R115" i="8"/>
  <c r="R115" i="11" s="1"/>
  <c r="R115" i="13" s="1"/>
  <c r="R115" i="19"/>
  <c r="R115" i="6"/>
  <c r="V115" i="8"/>
  <c r="V115" i="11" s="1"/>
  <c r="V115" i="13" s="1"/>
  <c r="V115" i="19"/>
  <c r="V115" i="20"/>
  <c r="V115" i="6"/>
  <c r="N116" i="20"/>
  <c r="N116" i="8"/>
  <c r="N116" i="11" s="1"/>
  <c r="N116" i="13" s="1"/>
  <c r="N116" i="19"/>
  <c r="N116" i="6"/>
  <c r="R116" i="19"/>
  <c r="R116" i="20"/>
  <c r="R116" i="8"/>
  <c r="R116" i="11" s="1"/>
  <c r="R116" i="13" s="1"/>
  <c r="R116" i="6"/>
  <c r="V116" i="20"/>
  <c r="V116" i="6"/>
  <c r="V116" i="8"/>
  <c r="V116" i="11" s="1"/>
  <c r="V116" i="13" s="1"/>
  <c r="V116" i="19"/>
  <c r="N117" i="8"/>
  <c r="N117" i="11" s="1"/>
  <c r="N117" i="13" s="1"/>
  <c r="N117" i="19"/>
  <c r="N117" i="20"/>
  <c r="N117" i="6"/>
  <c r="R117" i="6"/>
  <c r="R117" i="8"/>
  <c r="R117" i="11" s="1"/>
  <c r="R117" i="13" s="1"/>
  <c r="R117" i="19"/>
  <c r="R117" i="20"/>
  <c r="V117" i="19"/>
  <c r="V117" i="20"/>
  <c r="V117" i="6"/>
  <c r="V117" i="8"/>
  <c r="V117" i="11" s="1"/>
  <c r="V117" i="13" s="1"/>
  <c r="N118" i="6"/>
  <c r="N118" i="19"/>
  <c r="N118" i="20"/>
  <c r="N118" i="8"/>
  <c r="N118" i="11" s="1"/>
  <c r="N118" i="13" s="1"/>
  <c r="R118" i="20"/>
  <c r="R118" i="8"/>
  <c r="R118" i="11" s="1"/>
  <c r="R118" i="13" s="1"/>
  <c r="R118" i="6"/>
  <c r="R118" i="19"/>
  <c r="V118" i="19"/>
  <c r="V118" i="6"/>
  <c r="V118" i="20"/>
  <c r="V118" i="8"/>
  <c r="V118" i="11" s="1"/>
  <c r="V118" i="13" s="1"/>
  <c r="N119" i="8"/>
  <c r="N119" i="11" s="1"/>
  <c r="N119" i="13" s="1"/>
  <c r="N119" i="19"/>
  <c r="N119" i="20"/>
  <c r="N119" i="6"/>
  <c r="R119" i="6"/>
  <c r="R119" i="8"/>
  <c r="R119" i="11" s="1"/>
  <c r="R119" i="13" s="1"/>
  <c r="R119" i="19"/>
  <c r="R119" i="20"/>
  <c r="V119" i="6"/>
  <c r="V119" i="19"/>
  <c r="V119" i="20"/>
  <c r="V119" i="8"/>
  <c r="V119" i="11" s="1"/>
  <c r="V119" i="13" s="1"/>
  <c r="N120" i="6"/>
  <c r="N120" i="19"/>
  <c r="N120" i="20"/>
  <c r="N120" i="8"/>
  <c r="N120" i="11" s="1"/>
  <c r="N120" i="13" s="1"/>
  <c r="R120" i="8"/>
  <c r="R120" i="11" s="1"/>
  <c r="R120" i="13" s="1"/>
  <c r="R120" i="19"/>
  <c r="R120" i="20"/>
  <c r="R120" i="6"/>
  <c r="V120" i="20"/>
  <c r="V120" i="8"/>
  <c r="V120" i="11" s="1"/>
  <c r="V120" i="13" s="1"/>
  <c r="V120" i="19"/>
  <c r="V120" i="6"/>
  <c r="N121" i="6"/>
  <c r="N121" i="8"/>
  <c r="N121" i="11" s="1"/>
  <c r="N121" i="13" s="1"/>
  <c r="N121" i="19"/>
  <c r="N121" i="20"/>
  <c r="R121" i="8"/>
  <c r="R121" i="11" s="1"/>
  <c r="R121" i="13" s="1"/>
  <c r="R121" i="19"/>
  <c r="R121" i="20"/>
  <c r="R121" i="6"/>
  <c r="V121" i="20"/>
  <c r="V121" i="8"/>
  <c r="V121" i="11" s="1"/>
  <c r="V121" i="13" s="1"/>
  <c r="V121" i="19"/>
  <c r="V121" i="6"/>
  <c r="N122" i="6"/>
  <c r="N122" i="20"/>
  <c r="N122" i="8"/>
  <c r="N122" i="11" s="1"/>
  <c r="N122" i="13" s="1"/>
  <c r="N122" i="19"/>
  <c r="R122" i="6"/>
  <c r="R122" i="20"/>
  <c r="R122" i="8"/>
  <c r="R122" i="11" s="1"/>
  <c r="R122" i="13" s="1"/>
  <c r="R122" i="19"/>
  <c r="V122" i="6"/>
  <c r="V122" i="20"/>
  <c r="V122" i="8"/>
  <c r="V122" i="11" s="1"/>
  <c r="V122" i="13" s="1"/>
  <c r="V122" i="19"/>
  <c r="N123" i="8"/>
  <c r="N123" i="11" s="1"/>
  <c r="N123" i="13" s="1"/>
  <c r="N123" i="6"/>
  <c r="N123" i="19"/>
  <c r="N123" i="20"/>
  <c r="R123" i="8"/>
  <c r="R123" i="11" s="1"/>
  <c r="R123" i="13" s="1"/>
  <c r="R123" i="19"/>
  <c r="R123" i="20"/>
  <c r="R123" i="6"/>
  <c r="V123" i="6"/>
  <c r="V123" i="8"/>
  <c r="V123" i="11" s="1"/>
  <c r="V123" i="13" s="1"/>
  <c r="V123" i="19"/>
  <c r="V123" i="20"/>
  <c r="N124" i="8"/>
  <c r="N124" i="11" s="1"/>
  <c r="N124" i="13" s="1"/>
  <c r="N124" i="19"/>
  <c r="N124" i="20"/>
  <c r="N124" i="6"/>
  <c r="R124" i="19"/>
  <c r="R124" i="20"/>
  <c r="R124" i="8"/>
  <c r="R124" i="11" s="1"/>
  <c r="R124" i="13" s="1"/>
  <c r="R124" i="6"/>
  <c r="V124" i="19"/>
  <c r="V124" i="20"/>
  <c r="V124" i="8"/>
  <c r="V124" i="11" s="1"/>
  <c r="V124" i="13" s="1"/>
  <c r="V124" i="6"/>
  <c r="N126" i="20"/>
  <c r="N126" i="8"/>
  <c r="N126" i="11" s="1"/>
  <c r="N126" i="13" s="1"/>
  <c r="N126" i="19"/>
  <c r="N126" i="6"/>
  <c r="R126" i="19"/>
  <c r="R126" i="20"/>
  <c r="R126" i="8"/>
  <c r="R126" i="11" s="1"/>
  <c r="R126" i="13" s="1"/>
  <c r="R126" i="6"/>
  <c r="V126" i="19"/>
  <c r="V126" i="8"/>
  <c r="V126" i="11" s="1"/>
  <c r="V126" i="13" s="1"/>
  <c r="V126" i="6"/>
  <c r="V126" i="20"/>
  <c r="N127" i="6"/>
  <c r="N127" i="20"/>
  <c r="N127" i="8"/>
  <c r="N127" i="11" s="1"/>
  <c r="N127" i="13" s="1"/>
  <c r="N127" i="19"/>
  <c r="R127" i="6"/>
  <c r="R127" i="19"/>
  <c r="R127" i="20"/>
  <c r="R127" i="8"/>
  <c r="R127" i="11" s="1"/>
  <c r="R127" i="13" s="1"/>
  <c r="V127" i="6"/>
  <c r="V127" i="20"/>
  <c r="V127" i="8"/>
  <c r="V127" i="11" s="1"/>
  <c r="V127" i="13" s="1"/>
  <c r="V127" i="19"/>
  <c r="N128" i="8"/>
  <c r="N128" i="11" s="1"/>
  <c r="N128" i="13" s="1"/>
  <c r="N128" i="19"/>
  <c r="N128" i="20"/>
  <c r="N128" i="6"/>
  <c r="R128" i="8"/>
  <c r="R128" i="11" s="1"/>
  <c r="R128" i="13" s="1"/>
  <c r="R128" i="19"/>
  <c r="R128" i="6"/>
  <c r="R128" i="20"/>
  <c r="V128" i="19"/>
  <c r="V128" i="6"/>
  <c r="V128" i="20"/>
  <c r="V128" i="8"/>
  <c r="V128" i="11" s="1"/>
  <c r="V128" i="13" s="1"/>
  <c r="N129" i="6"/>
  <c r="N129" i="8"/>
  <c r="N129" i="11" s="1"/>
  <c r="N129" i="13" s="1"/>
  <c r="N129" i="19"/>
  <c r="N129" i="20"/>
  <c r="R129" i="6"/>
  <c r="R129" i="8"/>
  <c r="R129" i="19"/>
  <c r="R129" i="20"/>
  <c r="V129" i="6"/>
  <c r="V129" i="8"/>
  <c r="V129" i="19"/>
  <c r="V129" i="20"/>
  <c r="N131" i="19"/>
  <c r="N131" i="20"/>
  <c r="N131" i="8"/>
  <c r="N131" i="11" s="1"/>
  <c r="N131" i="13" s="1"/>
  <c r="N131" i="6"/>
  <c r="R131" i="19"/>
  <c r="R131" i="20"/>
  <c r="R131" i="8"/>
  <c r="R131" i="11" s="1"/>
  <c r="R131" i="13" s="1"/>
  <c r="R131" i="6"/>
  <c r="V131" i="6"/>
  <c r="V131" i="20"/>
  <c r="V131" i="19"/>
  <c r="V131" i="8"/>
  <c r="V131" i="11" s="1"/>
  <c r="V131" i="13" s="1"/>
  <c r="N132" i="6"/>
  <c r="N132" i="8"/>
  <c r="N132" i="11" s="1"/>
  <c r="N132" i="13" s="1"/>
  <c r="N132" i="19"/>
  <c r="N132" i="20"/>
  <c r="R132" i="6"/>
  <c r="R132" i="8"/>
  <c r="R132" i="11" s="1"/>
  <c r="R132" i="13" s="1"/>
  <c r="R132" i="19"/>
  <c r="R132" i="20"/>
  <c r="V132" i="8"/>
  <c r="V132" i="11" s="1"/>
  <c r="V132" i="13" s="1"/>
  <c r="V132" i="6"/>
  <c r="V132" i="20"/>
  <c r="V132" i="19"/>
  <c r="N133" i="20"/>
  <c r="N133" i="8"/>
  <c r="N133" i="11" s="1"/>
  <c r="N133" i="13" s="1"/>
  <c r="N133" i="19"/>
  <c r="N133" i="6"/>
  <c r="R133" i="20"/>
  <c r="R133" i="8"/>
  <c r="R133" i="11" s="1"/>
  <c r="R133" i="13" s="1"/>
  <c r="R133" i="19"/>
  <c r="R133" i="6"/>
  <c r="V133" i="6"/>
  <c r="V133" i="20"/>
  <c r="V133" i="8"/>
  <c r="V133" i="11" s="1"/>
  <c r="V133" i="13" s="1"/>
  <c r="V133" i="19"/>
  <c r="N134" i="6"/>
  <c r="N134" i="8"/>
  <c r="N134" i="11" s="1"/>
  <c r="N134" i="13" s="1"/>
  <c r="N134" i="19"/>
  <c r="N134" i="20"/>
  <c r="R134" i="19"/>
  <c r="R134" i="20"/>
  <c r="R134" i="8"/>
  <c r="R134" i="11" s="1"/>
  <c r="R134" i="13" s="1"/>
  <c r="R134" i="6"/>
  <c r="V134" i="20"/>
  <c r="V134" i="8"/>
  <c r="V134" i="11" s="1"/>
  <c r="V134" i="13" s="1"/>
  <c r="V134" i="19"/>
  <c r="V134" i="6"/>
  <c r="N135" i="19"/>
  <c r="N135" i="20"/>
  <c r="N135" i="8"/>
  <c r="N135" i="11" s="1"/>
  <c r="N135" i="13" s="1"/>
  <c r="N135" i="6"/>
  <c r="R135" i="20"/>
  <c r="R135" i="8"/>
  <c r="R135" i="11" s="1"/>
  <c r="R135" i="13" s="1"/>
  <c r="R135" i="19"/>
  <c r="R135" i="6"/>
  <c r="V135" i="20"/>
  <c r="V135" i="8"/>
  <c r="V135" i="11" s="1"/>
  <c r="V135" i="13" s="1"/>
  <c r="V135" i="19"/>
  <c r="V135" i="6"/>
  <c r="N136" i="20"/>
  <c r="N136" i="8"/>
  <c r="N136" i="11" s="1"/>
  <c r="N136" i="13" s="1"/>
  <c r="N136" i="19"/>
  <c r="N136" i="6"/>
  <c r="R136" i="20"/>
  <c r="R136" i="8"/>
  <c r="R136" i="11" s="1"/>
  <c r="R136" i="13" s="1"/>
  <c r="R136" i="19"/>
  <c r="R136" i="6"/>
  <c r="V136" i="8"/>
  <c r="V136" i="11" s="1"/>
  <c r="V136" i="13" s="1"/>
  <c r="V136" i="19"/>
  <c r="V136" i="6"/>
  <c r="V136" i="20"/>
  <c r="N137" i="6"/>
  <c r="N137" i="8"/>
  <c r="N137" i="11" s="1"/>
  <c r="N137" i="13" s="1"/>
  <c r="N137" i="19"/>
  <c r="N137" i="20"/>
  <c r="R137" i="6"/>
  <c r="R137" i="8"/>
  <c r="R137" i="11" s="1"/>
  <c r="R137" i="13" s="1"/>
  <c r="R137" i="19"/>
  <c r="R137" i="20"/>
  <c r="V137" i="20"/>
  <c r="V137" i="6"/>
  <c r="V137" i="8"/>
  <c r="V137" i="11" s="1"/>
  <c r="V137" i="13" s="1"/>
  <c r="V137" i="19"/>
  <c r="N138" i="19"/>
  <c r="N138" i="20"/>
  <c r="N138" i="8"/>
  <c r="N138" i="11" s="1"/>
  <c r="N138" i="13" s="1"/>
  <c r="N138" i="6"/>
  <c r="R138" i="8"/>
  <c r="R138" i="11" s="1"/>
  <c r="R138" i="13" s="1"/>
  <c r="R138" i="6"/>
  <c r="R138" i="19"/>
  <c r="R138" i="20"/>
  <c r="V138" i="6"/>
  <c r="V138" i="19"/>
  <c r="V138" i="20"/>
  <c r="V138" i="8"/>
  <c r="V138" i="11" s="1"/>
  <c r="V138" i="13" s="1"/>
  <c r="N139" i="20"/>
  <c r="N139" i="8"/>
  <c r="N139" i="11" s="1"/>
  <c r="N139" i="13" s="1"/>
  <c r="N139" i="19"/>
  <c r="N139" i="6"/>
  <c r="R139" i="20"/>
  <c r="R139" i="6"/>
  <c r="R139" i="8"/>
  <c r="R139" i="11" s="1"/>
  <c r="R139" i="13" s="1"/>
  <c r="R139" i="19"/>
  <c r="V139" i="20"/>
  <c r="V139" i="8"/>
  <c r="V139" i="11" s="1"/>
  <c r="V139" i="13" s="1"/>
  <c r="V139" i="19"/>
  <c r="V139" i="6"/>
  <c r="N140" i="20"/>
  <c r="N140" i="8"/>
  <c r="N140" i="11" s="1"/>
  <c r="N140" i="13" s="1"/>
  <c r="N140" i="19"/>
  <c r="N140" i="6"/>
  <c r="R140" i="6"/>
  <c r="R140" i="8"/>
  <c r="R140" i="11" s="1"/>
  <c r="R140" i="13" s="1"/>
  <c r="R140" i="19"/>
  <c r="R140" i="20"/>
  <c r="V140" i="19"/>
  <c r="V140" i="8"/>
  <c r="V140" i="11" s="1"/>
  <c r="V140" i="13" s="1"/>
  <c r="V140" i="6"/>
  <c r="V140" i="20"/>
  <c r="N141" i="20"/>
  <c r="N141" i="8"/>
  <c r="N141" i="11" s="1"/>
  <c r="N141" i="13" s="1"/>
  <c r="N141" i="19"/>
  <c r="N141" i="6"/>
  <c r="R141" i="8"/>
  <c r="R141" i="11" s="1"/>
  <c r="R141" i="13" s="1"/>
  <c r="R141" i="19"/>
  <c r="R141" i="20"/>
  <c r="R141" i="6"/>
  <c r="V141" i="8"/>
  <c r="V141" i="11" s="1"/>
  <c r="V141" i="13" s="1"/>
  <c r="V141" i="19"/>
  <c r="V141" i="20"/>
  <c r="V141" i="6"/>
  <c r="N142" i="8"/>
  <c r="N142" i="11" s="1"/>
  <c r="N142" i="13" s="1"/>
  <c r="N142" i="19"/>
  <c r="N142" i="20"/>
  <c r="N142" i="6"/>
  <c r="R142" i="6"/>
  <c r="R142" i="8"/>
  <c r="R142" i="11" s="1"/>
  <c r="R142" i="13" s="1"/>
  <c r="R142" i="19"/>
  <c r="R142" i="20"/>
  <c r="V142" i="8"/>
  <c r="V142" i="11" s="1"/>
  <c r="V142" i="13" s="1"/>
  <c r="V142" i="19"/>
  <c r="V142" i="6"/>
  <c r="V142" i="20"/>
  <c r="N143" i="19"/>
  <c r="N143" i="20"/>
  <c r="N143" i="8"/>
  <c r="N143" i="11" s="1"/>
  <c r="N143" i="13" s="1"/>
  <c r="N143" i="6"/>
  <c r="R143" i="8"/>
  <c r="R143" i="11" s="1"/>
  <c r="R143" i="13" s="1"/>
  <c r="R143" i="19"/>
  <c r="R143" i="20"/>
  <c r="R143" i="6"/>
  <c r="V143" i="19"/>
  <c r="V143" i="8"/>
  <c r="V143" i="11" s="1"/>
  <c r="V143" i="13" s="1"/>
  <c r="V143" i="6"/>
  <c r="V143" i="20"/>
  <c r="N144" i="20"/>
  <c r="N144" i="8"/>
  <c r="N144" i="11" s="1"/>
  <c r="N144" i="13" s="1"/>
  <c r="N144" i="19"/>
  <c r="N144" i="6"/>
  <c r="R144" i="6"/>
  <c r="R144" i="19"/>
  <c r="R144" i="20"/>
  <c r="R144" i="8"/>
  <c r="R144" i="11" s="1"/>
  <c r="R144" i="13" s="1"/>
  <c r="V144" i="8"/>
  <c r="V144" i="11" s="1"/>
  <c r="V144" i="13" s="1"/>
  <c r="V144" i="19"/>
  <c r="V144" i="6"/>
  <c r="V144" i="20"/>
  <c r="N145" i="20"/>
  <c r="N145" i="8"/>
  <c r="N145" i="11" s="1"/>
  <c r="N145" i="13" s="1"/>
  <c r="N145" i="19"/>
  <c r="N145" i="6"/>
  <c r="R145" i="8"/>
  <c r="R145" i="11" s="1"/>
  <c r="R145" i="13" s="1"/>
  <c r="R145" i="19"/>
  <c r="R145" i="6"/>
  <c r="R145" i="20"/>
  <c r="V145" i="19"/>
  <c r="V145" i="8"/>
  <c r="V145" i="11" s="1"/>
  <c r="V145" i="13" s="1"/>
  <c r="V145" i="6"/>
  <c r="V145" i="20"/>
  <c r="N146" i="6"/>
  <c r="N146" i="8"/>
  <c r="N146" i="11" s="1"/>
  <c r="N146" i="13" s="1"/>
  <c r="N146" i="19"/>
  <c r="N146" i="20"/>
  <c r="R146" i="6"/>
  <c r="R146" i="20"/>
  <c r="R146" i="8"/>
  <c r="R146" i="11" s="1"/>
  <c r="R146" i="13" s="1"/>
  <c r="R146" i="19"/>
  <c r="V146" i="20"/>
  <c r="V146" i="8"/>
  <c r="V146" i="11" s="1"/>
  <c r="V146" i="13" s="1"/>
  <c r="V146" i="19"/>
  <c r="V146" i="6"/>
  <c r="N147" i="8"/>
  <c r="N147" i="11" s="1"/>
  <c r="N147" i="13" s="1"/>
  <c r="N147" i="19"/>
  <c r="N147" i="20"/>
  <c r="N147" i="6"/>
  <c r="R147" i="19"/>
  <c r="R147" i="6"/>
  <c r="R147" i="20"/>
  <c r="R147" i="8"/>
  <c r="R147" i="11" s="1"/>
  <c r="R147" i="13" s="1"/>
  <c r="V147" i="8"/>
  <c r="V147" i="11" s="1"/>
  <c r="V147" i="13" s="1"/>
  <c r="V147" i="19"/>
  <c r="V147" i="6"/>
  <c r="V147" i="20"/>
  <c r="N148" i="19"/>
  <c r="N148" i="20"/>
  <c r="N148" i="8"/>
  <c r="N148" i="11" s="1"/>
  <c r="N148" i="13" s="1"/>
  <c r="N148" i="6"/>
  <c r="R148" i="19"/>
  <c r="R148" i="8"/>
  <c r="R148" i="11" s="1"/>
  <c r="R148" i="13" s="1"/>
  <c r="R148" i="6"/>
  <c r="R148" i="20"/>
  <c r="V148" i="8"/>
  <c r="V148" i="11" s="1"/>
  <c r="V148" i="13" s="1"/>
  <c r="V148" i="19"/>
  <c r="V148" i="6"/>
  <c r="V148" i="20"/>
  <c r="N149" i="20"/>
  <c r="N149" i="8"/>
  <c r="N149" i="11" s="1"/>
  <c r="N149" i="13" s="1"/>
  <c r="N149" i="19"/>
  <c r="N149" i="6"/>
  <c r="R149" i="6"/>
  <c r="R149" i="8"/>
  <c r="R149" i="11" s="1"/>
  <c r="R149" i="13" s="1"/>
  <c r="R149" i="19"/>
  <c r="R149" i="20"/>
  <c r="V149" i="8"/>
  <c r="V149" i="11" s="1"/>
  <c r="V149" i="13" s="1"/>
  <c r="V149" i="19"/>
  <c r="V149" i="6"/>
  <c r="V149" i="20"/>
  <c r="N151" i="20"/>
  <c r="N151" i="8"/>
  <c r="N151" i="11" s="1"/>
  <c r="N151" i="13" s="1"/>
  <c r="N151" i="19"/>
  <c r="N151" i="6"/>
  <c r="R151" i="19"/>
  <c r="R151" i="20"/>
  <c r="R151" i="8"/>
  <c r="R151" i="11" s="1"/>
  <c r="R151" i="13" s="1"/>
  <c r="R151" i="6"/>
  <c r="V151" i="19"/>
  <c r="V151" i="20"/>
  <c r="V151" i="8"/>
  <c r="V151" i="11" s="1"/>
  <c r="V151" i="13" s="1"/>
  <c r="V151" i="6"/>
  <c r="N152" i="8"/>
  <c r="N152" i="11" s="1"/>
  <c r="N152" i="13" s="1"/>
  <c r="N152" i="20"/>
  <c r="N152" i="19"/>
  <c r="N152" i="6"/>
  <c r="R152" i="6"/>
  <c r="R152" i="8"/>
  <c r="R152" i="11" s="1"/>
  <c r="R152" i="13" s="1"/>
  <c r="R152" i="19"/>
  <c r="R152" i="20"/>
  <c r="V152" i="8"/>
  <c r="V152" i="11" s="1"/>
  <c r="V152" i="13" s="1"/>
  <c r="V152" i="19"/>
  <c r="V152" i="6"/>
  <c r="V152" i="20"/>
  <c r="N153" i="19"/>
  <c r="N153" i="20"/>
  <c r="N153" i="8"/>
  <c r="N153" i="11" s="1"/>
  <c r="N153" i="13" s="1"/>
  <c r="N153" i="6"/>
  <c r="W153" i="19"/>
  <c r="R153" i="20"/>
  <c r="R153" i="8"/>
  <c r="R153" i="11" s="1"/>
  <c r="R153" i="13" s="1"/>
  <c r="R153" i="19"/>
  <c r="R153" i="6"/>
  <c r="V153" i="19"/>
  <c r="V153" i="8"/>
  <c r="V153" i="11" s="1"/>
  <c r="V153" i="13" s="1"/>
  <c r="V153" i="6"/>
  <c r="V153" i="20"/>
  <c r="N154" i="20"/>
  <c r="N154" i="8"/>
  <c r="N154" i="11" s="1"/>
  <c r="N154" i="13" s="1"/>
  <c r="N154" i="19"/>
  <c r="N154" i="6"/>
  <c r="R154" i="6"/>
  <c r="R154" i="19"/>
  <c r="R154" i="20"/>
  <c r="R154" i="8"/>
  <c r="R154" i="11" s="1"/>
  <c r="R154" i="13" s="1"/>
  <c r="V154" i="20"/>
  <c r="V154" i="8"/>
  <c r="V154" i="11" s="1"/>
  <c r="V154" i="13" s="1"/>
  <c r="V154" i="19"/>
  <c r="V154" i="6"/>
  <c r="N155" i="6"/>
  <c r="N155" i="19"/>
  <c r="N155" i="20"/>
  <c r="N155" i="8"/>
  <c r="N155" i="11" s="1"/>
  <c r="N155" i="13" s="1"/>
  <c r="R155" i="6"/>
  <c r="R155" i="20"/>
  <c r="R155" i="8"/>
  <c r="R155" i="11" s="1"/>
  <c r="R155" i="13" s="1"/>
  <c r="R155" i="19"/>
  <c r="V155" i="6"/>
  <c r="V155" i="8"/>
  <c r="V155" i="11" s="1"/>
  <c r="V155" i="13" s="1"/>
  <c r="V155" i="19"/>
  <c r="V155" i="20"/>
  <c r="N156" i="6"/>
  <c r="N156" i="19"/>
  <c r="N156" i="20"/>
  <c r="N156" i="8"/>
  <c r="N156" i="11" s="1"/>
  <c r="N156" i="13" s="1"/>
  <c r="R156" i="19"/>
  <c r="R156" i="6"/>
  <c r="R156" i="20"/>
  <c r="R156" i="8"/>
  <c r="R156" i="11" s="1"/>
  <c r="R156" i="13" s="1"/>
  <c r="V156" i="19"/>
  <c r="V156" i="6"/>
  <c r="V156" i="20"/>
  <c r="V156" i="8"/>
  <c r="V156" i="11" s="1"/>
  <c r="V156" i="13" s="1"/>
  <c r="N157" i="8"/>
  <c r="N157" i="11" s="1"/>
  <c r="N157" i="13" s="1"/>
  <c r="N157" i="19"/>
  <c r="N157" i="20"/>
  <c r="N157" i="6"/>
  <c r="R157" i="19"/>
  <c r="R157" i="20"/>
  <c r="R157" i="8"/>
  <c r="R157" i="11" s="1"/>
  <c r="R157" i="13" s="1"/>
  <c r="R157" i="6"/>
  <c r="V157" i="19"/>
  <c r="V157" i="20"/>
  <c r="V157" i="8"/>
  <c r="V157" i="11" s="1"/>
  <c r="V157" i="13" s="1"/>
  <c r="V157" i="6"/>
  <c r="N158" i="20"/>
  <c r="N158" i="8"/>
  <c r="N158" i="11" s="1"/>
  <c r="N158" i="13" s="1"/>
  <c r="N158" i="19"/>
  <c r="N158" i="6"/>
  <c r="R158" i="20"/>
  <c r="R158" i="8"/>
  <c r="R158" i="11" s="1"/>
  <c r="R158" i="13" s="1"/>
  <c r="R158" i="19"/>
  <c r="R158" i="6"/>
  <c r="V158" i="20"/>
  <c r="V158" i="8"/>
  <c r="V158" i="11" s="1"/>
  <c r="V158" i="13" s="1"/>
  <c r="V158" i="6"/>
  <c r="V158" i="19"/>
  <c r="N160" i="6"/>
  <c r="N160" i="8"/>
  <c r="N160" i="11" s="1"/>
  <c r="N160" i="13" s="1"/>
  <c r="N160" i="19"/>
  <c r="N160" i="20"/>
  <c r="R160" i="20"/>
  <c r="R160" i="8"/>
  <c r="R160" i="11" s="1"/>
  <c r="R160" i="13" s="1"/>
  <c r="R160" i="19"/>
  <c r="R160" i="6"/>
  <c r="V160" i="19"/>
  <c r="V160" i="6"/>
  <c r="V160" i="8"/>
  <c r="V160" i="11" s="1"/>
  <c r="V160" i="13" s="1"/>
  <c r="V160" i="20"/>
  <c r="N161" i="6"/>
  <c r="N161" i="19"/>
  <c r="N161" i="20"/>
  <c r="N161" i="8"/>
  <c r="N161" i="11" s="1"/>
  <c r="N161" i="13" s="1"/>
  <c r="R161" i="19"/>
  <c r="R161" i="20"/>
  <c r="R161" i="8"/>
  <c r="R161" i="11" s="1"/>
  <c r="R161" i="13" s="1"/>
  <c r="R161" i="6"/>
  <c r="V161" i="19"/>
  <c r="V161" i="20"/>
  <c r="V161" i="8"/>
  <c r="V161" i="11" s="1"/>
  <c r="V161" i="13" s="1"/>
  <c r="V161" i="6"/>
  <c r="N162" i="19"/>
  <c r="N162" i="6"/>
  <c r="N162" i="20"/>
  <c r="N162" i="8"/>
  <c r="N162" i="11" s="1"/>
  <c r="N162" i="13" s="1"/>
  <c r="R162" i="8"/>
  <c r="R162" i="11" s="1"/>
  <c r="R162" i="13" s="1"/>
  <c r="R162" i="19"/>
  <c r="R162" i="20"/>
  <c r="R162" i="6"/>
  <c r="V162" i="6"/>
  <c r="V162" i="19"/>
  <c r="V162" i="20"/>
  <c r="V162" i="8"/>
  <c r="V162" i="11" s="1"/>
  <c r="V162" i="13" s="1"/>
  <c r="N163" i="6"/>
  <c r="N163" i="8"/>
  <c r="N163" i="11" s="1"/>
  <c r="N163" i="13" s="1"/>
  <c r="N163" i="19"/>
  <c r="N163" i="20"/>
  <c r="R163" i="6"/>
  <c r="R163" i="8"/>
  <c r="R163" i="11" s="1"/>
  <c r="R163" i="13" s="1"/>
  <c r="R163" i="19"/>
  <c r="R163" i="20"/>
  <c r="V163" i="6"/>
  <c r="V163" i="19"/>
  <c r="V163" i="20"/>
  <c r="V163" i="8"/>
  <c r="V163" i="11" s="1"/>
  <c r="V163" i="13" s="1"/>
  <c r="N164" i="6"/>
  <c r="N164" i="19"/>
  <c r="N164" i="20"/>
  <c r="N164" i="8"/>
  <c r="N164" i="11" s="1"/>
  <c r="N164" i="13" s="1"/>
  <c r="R164" i="20"/>
  <c r="R164" i="8"/>
  <c r="R164" i="11" s="1"/>
  <c r="R164" i="13" s="1"/>
  <c r="R164" i="19"/>
  <c r="R164" i="6"/>
  <c r="V164" i="6"/>
  <c r="V164" i="8"/>
  <c r="V164" i="11" s="1"/>
  <c r="V164" i="13" s="1"/>
  <c r="V164" i="19"/>
  <c r="V164" i="20"/>
  <c r="N165" i="6"/>
  <c r="N165" i="20"/>
  <c r="N165" i="8"/>
  <c r="N165" i="11" s="1"/>
  <c r="N165" i="13" s="1"/>
  <c r="N165" i="19"/>
  <c r="R165" i="6"/>
  <c r="R165" i="20"/>
  <c r="R165" i="8"/>
  <c r="R165" i="11" s="1"/>
  <c r="R165" i="13" s="1"/>
  <c r="R165" i="19"/>
  <c r="V165" i="6"/>
  <c r="V165" i="19"/>
  <c r="V165" i="20"/>
  <c r="V165" i="8"/>
  <c r="V165" i="11" s="1"/>
  <c r="V165" i="13" s="1"/>
  <c r="N167" i="6"/>
  <c r="N167" i="8"/>
  <c r="N167" i="11" s="1"/>
  <c r="N167" i="13" s="1"/>
  <c r="N167" i="19"/>
  <c r="N167" i="20"/>
  <c r="R167" i="6"/>
  <c r="R167" i="20"/>
  <c r="R167" i="8"/>
  <c r="R167" i="11" s="1"/>
  <c r="R167" i="13" s="1"/>
  <c r="R167" i="19"/>
  <c r="V167" i="6"/>
  <c r="V167" i="19"/>
  <c r="V167" i="8"/>
  <c r="V167" i="11" s="1"/>
  <c r="V167" i="13" s="1"/>
  <c r="V167" i="20"/>
  <c r="N168" i="6"/>
  <c r="N168" i="8"/>
  <c r="N168" i="11" s="1"/>
  <c r="N168" i="13" s="1"/>
  <c r="N168" i="19"/>
  <c r="N168" i="20"/>
  <c r="R168" i="8"/>
  <c r="R168" i="11" s="1"/>
  <c r="R168" i="13" s="1"/>
  <c r="R168" i="6"/>
  <c r="R168" i="19"/>
  <c r="R168" i="20"/>
  <c r="V168" i="6"/>
  <c r="V168" i="8"/>
  <c r="V168" i="11" s="1"/>
  <c r="V168" i="13" s="1"/>
  <c r="V168" i="19"/>
  <c r="V168" i="20"/>
  <c r="N169" i="8"/>
  <c r="N169" i="11" s="1"/>
  <c r="N169" i="13" s="1"/>
  <c r="N169" i="19"/>
  <c r="N169" i="20"/>
  <c r="N169" i="6"/>
  <c r="R169" i="8"/>
  <c r="R169" i="11" s="1"/>
  <c r="R169" i="13" s="1"/>
  <c r="R169" i="19"/>
  <c r="R169" i="6"/>
  <c r="R169" i="20"/>
  <c r="V169" i="6"/>
  <c r="V169" i="20"/>
  <c r="V169" i="8"/>
  <c r="V169" i="11" s="1"/>
  <c r="V169" i="13" s="1"/>
  <c r="V169" i="19"/>
  <c r="N170" i="19"/>
  <c r="N170" i="20"/>
  <c r="N170" i="8"/>
  <c r="N170" i="11" s="1"/>
  <c r="N170" i="13" s="1"/>
  <c r="N170" i="6"/>
  <c r="R170" i="19"/>
  <c r="R170" i="20"/>
  <c r="R170" i="8"/>
  <c r="R170" i="11" s="1"/>
  <c r="R170" i="13" s="1"/>
  <c r="R170" i="6"/>
  <c r="V170" i="20"/>
  <c r="V170" i="19"/>
  <c r="V170" i="6"/>
  <c r="V170" i="8"/>
  <c r="V170" i="11" s="1"/>
  <c r="V170" i="13" s="1"/>
  <c r="N171" i="20"/>
  <c r="N171" i="8"/>
  <c r="N171" i="11" s="1"/>
  <c r="N171" i="13" s="1"/>
  <c r="N171" i="19"/>
  <c r="N171" i="6"/>
  <c r="R171" i="6"/>
  <c r="R171" i="20"/>
  <c r="R171" i="8"/>
  <c r="R171" i="11" s="1"/>
  <c r="R171" i="13" s="1"/>
  <c r="R171" i="19"/>
  <c r="V171" i="19"/>
  <c r="V171" i="6"/>
  <c r="V171" i="20"/>
  <c r="V171" i="8"/>
  <c r="V171" i="11" s="1"/>
  <c r="V171" i="13" s="1"/>
  <c r="N172" i="6"/>
  <c r="N172" i="8"/>
  <c r="N172" i="11" s="1"/>
  <c r="N172" i="13" s="1"/>
  <c r="N172" i="19"/>
  <c r="N172" i="20"/>
  <c r="R172" i="19"/>
  <c r="R172" i="6"/>
  <c r="R172" i="20"/>
  <c r="R172" i="8"/>
  <c r="R172" i="11" s="1"/>
  <c r="R172" i="13" s="1"/>
  <c r="V172" i="19"/>
  <c r="V172" i="20"/>
  <c r="V172" i="6"/>
  <c r="V172" i="8"/>
  <c r="V172" i="11" s="1"/>
  <c r="V172" i="13" s="1"/>
  <c r="N173" i="6"/>
  <c r="N173" i="8"/>
  <c r="N173" i="11" s="1"/>
  <c r="N173" i="13" s="1"/>
  <c r="N173" i="19"/>
  <c r="N173" i="20"/>
  <c r="R173" i="6"/>
  <c r="R173" i="8"/>
  <c r="R173" i="11" s="1"/>
  <c r="R173" i="13" s="1"/>
  <c r="R173" i="20"/>
  <c r="R173" i="19"/>
  <c r="V173" i="19"/>
  <c r="V173" i="6"/>
  <c r="V173" i="8"/>
  <c r="V173" i="11" s="1"/>
  <c r="V173" i="13" s="1"/>
  <c r="V173" i="20"/>
  <c r="N175" i="6"/>
  <c r="N175" i="19"/>
  <c r="N175" i="20"/>
  <c r="N175" i="8"/>
  <c r="N175" i="11" s="1"/>
  <c r="N175" i="13" s="1"/>
  <c r="R175" i="20"/>
  <c r="R175" i="8"/>
  <c r="R175" i="11" s="1"/>
  <c r="R175" i="13" s="1"/>
  <c r="R175" i="6"/>
  <c r="R175" i="19"/>
  <c r="V175" i="19"/>
  <c r="V175" i="6"/>
  <c r="V175" i="20"/>
  <c r="V175" i="8"/>
  <c r="V175" i="11" s="1"/>
  <c r="V175" i="13" s="1"/>
  <c r="N176" i="8"/>
  <c r="N176" i="11" s="1"/>
  <c r="N176" i="13" s="1"/>
  <c r="N176" i="19"/>
  <c r="N176" i="20"/>
  <c r="N176" i="6"/>
  <c r="R176" i="19"/>
  <c r="R176" i="8"/>
  <c r="R176" i="11" s="1"/>
  <c r="R176" i="13" s="1"/>
  <c r="R176" i="20"/>
  <c r="R176" i="6"/>
  <c r="V176" i="19"/>
  <c r="V176" i="8"/>
  <c r="V176" i="11" s="1"/>
  <c r="V176" i="13" s="1"/>
  <c r="V176" i="20"/>
  <c r="V176" i="6"/>
  <c r="N177" i="6"/>
  <c r="N177" i="20"/>
  <c r="N177" i="8"/>
  <c r="N177" i="11" s="1"/>
  <c r="N177" i="13" s="1"/>
  <c r="N177" i="19"/>
  <c r="R177" i="8"/>
  <c r="R177" i="11" s="1"/>
  <c r="R177" i="13" s="1"/>
  <c r="R177" i="6"/>
  <c r="R177" i="20"/>
  <c r="R177" i="19"/>
  <c r="V177" i="19"/>
  <c r="V177" i="6"/>
  <c r="V177" i="20"/>
  <c r="V177" i="8"/>
  <c r="V177" i="11" s="1"/>
  <c r="V177" i="13" s="1"/>
  <c r="N178" i="6"/>
  <c r="N178" i="8"/>
  <c r="N178" i="11" s="1"/>
  <c r="N178" i="13" s="1"/>
  <c r="N178" i="19"/>
  <c r="N178" i="20"/>
  <c r="R178" i="20"/>
  <c r="R178" i="8"/>
  <c r="R178" i="11" s="1"/>
  <c r="R178" i="13" s="1"/>
  <c r="R178" i="19"/>
  <c r="R178" i="6"/>
  <c r="V178" i="19"/>
  <c r="V178" i="8"/>
  <c r="V178" i="11" s="1"/>
  <c r="V178" i="13" s="1"/>
  <c r="V178" i="20"/>
  <c r="V178" i="6"/>
  <c r="N179" i="6"/>
  <c r="N179" i="8"/>
  <c r="N179" i="11" s="1"/>
  <c r="N179" i="13" s="1"/>
  <c r="N179" i="19"/>
  <c r="N179" i="20"/>
  <c r="R179" i="19"/>
  <c r="R179" i="8"/>
  <c r="R179" i="11" s="1"/>
  <c r="R179" i="13" s="1"/>
  <c r="R179" i="20"/>
  <c r="R179" i="6"/>
  <c r="V179" i="19"/>
  <c r="V179" i="6"/>
  <c r="V179" i="20"/>
  <c r="V179" i="8"/>
  <c r="V179" i="11" s="1"/>
  <c r="V179" i="13" s="1"/>
  <c r="N180" i="19"/>
  <c r="N180" i="20"/>
  <c r="N180" i="8"/>
  <c r="N180" i="11" s="1"/>
  <c r="N180" i="13" s="1"/>
  <c r="N180" i="6"/>
  <c r="R180" i="8"/>
  <c r="R180" i="11" s="1"/>
  <c r="R180" i="13" s="1"/>
  <c r="R180" i="6"/>
  <c r="R180" i="19"/>
  <c r="R180" i="20"/>
  <c r="V180" i="19"/>
  <c r="V180" i="20"/>
  <c r="V180" i="6"/>
  <c r="V180" i="8"/>
  <c r="V180" i="11" s="1"/>
  <c r="V180" i="13" s="1"/>
  <c r="N181" i="6"/>
  <c r="N181" i="19"/>
  <c r="N181" i="20"/>
  <c r="N181" i="8"/>
  <c r="N181" i="11" s="1"/>
  <c r="N181" i="13" s="1"/>
  <c r="R181" i="6"/>
  <c r="R181" i="20"/>
  <c r="R181" i="19"/>
  <c r="R181" i="8"/>
  <c r="R181" i="11" s="1"/>
  <c r="R181" i="13" s="1"/>
  <c r="V181" i="19"/>
  <c r="V181" i="6"/>
  <c r="V181" i="20"/>
  <c r="V181" i="8"/>
  <c r="V181" i="11" s="1"/>
  <c r="V181" i="13" s="1"/>
  <c r="N182" i="6"/>
  <c r="N182" i="20"/>
  <c r="N182" i="8"/>
  <c r="N182" i="11" s="1"/>
  <c r="N182" i="13" s="1"/>
  <c r="N182" i="19"/>
  <c r="R182" i="19"/>
  <c r="R182" i="8"/>
  <c r="R182" i="11" s="1"/>
  <c r="R182" i="13" s="1"/>
  <c r="R182" i="6"/>
  <c r="R182" i="20"/>
  <c r="V182" i="19"/>
  <c r="V182" i="20"/>
  <c r="V182" i="8"/>
  <c r="V182" i="11" s="1"/>
  <c r="V182" i="13" s="1"/>
  <c r="V182" i="6"/>
  <c r="N199" i="20"/>
  <c r="N199" i="8"/>
  <c r="N199" i="11" s="1"/>
  <c r="N199" i="19"/>
  <c r="N199" i="6"/>
  <c r="N188" i="3"/>
  <c r="R199" i="20"/>
  <c r="R199" i="19"/>
  <c r="R199" i="8"/>
  <c r="R199" i="11" s="1"/>
  <c r="R199" i="6"/>
  <c r="V199" i="19"/>
  <c r="V199" i="20"/>
  <c r="V199" i="8"/>
  <c r="V199" i="11" s="1"/>
  <c r="V199" i="6"/>
  <c r="N200" i="6"/>
  <c r="N200" i="20"/>
  <c r="N200" i="8"/>
  <c r="N200" i="11" s="1"/>
  <c r="N200" i="19"/>
  <c r="R188" i="3"/>
  <c r="R200" i="20"/>
  <c r="R200" i="19"/>
  <c r="R200" i="6"/>
  <c r="R200" i="8"/>
  <c r="R200" i="11" s="1"/>
  <c r="V188" i="3"/>
  <c r="V200" i="19"/>
  <c r="V200" i="20"/>
  <c r="V200" i="8"/>
  <c r="V200" i="11" s="1"/>
  <c r="V200" i="6"/>
  <c r="N201" i="8"/>
  <c r="N201" i="11" s="1"/>
  <c r="N201" i="13" s="1"/>
  <c r="N201" i="19"/>
  <c r="N201" i="20"/>
  <c r="N201" i="6"/>
  <c r="R201" i="6"/>
  <c r="R201" i="19"/>
  <c r="R201" i="8"/>
  <c r="R201" i="11" s="1"/>
  <c r="R201" i="13" s="1"/>
  <c r="R201" i="20"/>
  <c r="V201" i="8"/>
  <c r="V201" i="11" s="1"/>
  <c r="V201" i="13" s="1"/>
  <c r="V201" i="19"/>
  <c r="V201" i="20"/>
  <c r="V201" i="6"/>
  <c r="N202" i="6"/>
  <c r="N202" i="20"/>
  <c r="N202" i="8"/>
  <c r="N202" i="11" s="1"/>
  <c r="N202" i="13" s="1"/>
  <c r="N202" i="19"/>
  <c r="R202" i="6"/>
  <c r="R202" i="20"/>
  <c r="R202" i="8"/>
  <c r="R202" i="11" s="1"/>
  <c r="R202" i="13" s="1"/>
  <c r="R202" i="19"/>
  <c r="V202" i="20"/>
  <c r="V202" i="8"/>
  <c r="V202" i="11" s="1"/>
  <c r="V202" i="13" s="1"/>
  <c r="V202" i="6"/>
  <c r="V202" i="19"/>
  <c r="N203" i="19"/>
  <c r="N203" i="20"/>
  <c r="N203" i="8"/>
  <c r="N203" i="11" s="1"/>
  <c r="N203" i="13" s="1"/>
  <c r="N203" i="6"/>
  <c r="R203" i="6"/>
  <c r="R203" i="8"/>
  <c r="R203" i="11" s="1"/>
  <c r="R203" i="13" s="1"/>
  <c r="R203" i="19"/>
  <c r="R203" i="20"/>
  <c r="V203" i="19"/>
  <c r="V203" i="20"/>
  <c r="V203" i="8"/>
  <c r="V203" i="11" s="1"/>
  <c r="V203" i="13" s="1"/>
  <c r="V203" i="6"/>
  <c r="N204" i="6"/>
  <c r="N204" i="20"/>
  <c r="N204" i="8"/>
  <c r="N204" i="11" s="1"/>
  <c r="N204" i="13" s="1"/>
  <c r="N204" i="19"/>
  <c r="R204" i="8"/>
  <c r="R204" i="11" s="1"/>
  <c r="R204" i="13" s="1"/>
  <c r="R204" i="19"/>
  <c r="R204" i="20"/>
  <c r="R204" i="6"/>
  <c r="V204" i="6"/>
  <c r="V204" i="20"/>
  <c r="V204" i="8"/>
  <c r="V204" i="11" s="1"/>
  <c r="V204" i="13" s="1"/>
  <c r="V204" i="19"/>
  <c r="N205" i="19"/>
  <c r="N205" i="20"/>
  <c r="N205" i="8"/>
  <c r="N205" i="11" s="1"/>
  <c r="N205" i="13" s="1"/>
  <c r="N205" i="6"/>
  <c r="R205" i="6"/>
  <c r="R205" i="8"/>
  <c r="R205" i="11" s="1"/>
  <c r="R205" i="13" s="1"/>
  <c r="R205" i="19"/>
  <c r="R205" i="20"/>
  <c r="V205" i="6"/>
  <c r="V205" i="20"/>
  <c r="V205" i="19"/>
  <c r="V205" i="8"/>
  <c r="V205" i="11" s="1"/>
  <c r="V205" i="13" s="1"/>
  <c r="N206" i="20"/>
  <c r="N206" i="8"/>
  <c r="N206" i="11" s="1"/>
  <c r="N206" i="13" s="1"/>
  <c r="N206" i="6"/>
  <c r="N206" i="19"/>
  <c r="R206" i="20"/>
  <c r="R206" i="8"/>
  <c r="R206" i="11" s="1"/>
  <c r="R206" i="13" s="1"/>
  <c r="R206" i="19"/>
  <c r="R206" i="6"/>
  <c r="V206" i="8"/>
  <c r="V206" i="11" s="1"/>
  <c r="V206" i="13" s="1"/>
  <c r="V206" i="19"/>
  <c r="V206" i="20"/>
  <c r="V206" i="6"/>
  <c r="N207" i="20"/>
  <c r="N207" i="19"/>
  <c r="N207" i="6"/>
  <c r="N207" i="8"/>
  <c r="N207" i="11" s="1"/>
  <c r="R207" i="20"/>
  <c r="R207" i="19"/>
  <c r="R207" i="6"/>
  <c r="R207" i="8"/>
  <c r="R207" i="11" s="1"/>
  <c r="V207" i="20"/>
  <c r="V207" i="8"/>
  <c r="V207" i="11" s="1"/>
  <c r="V207" i="6"/>
  <c r="V207" i="19"/>
  <c r="N209" i="6"/>
  <c r="N209" i="20"/>
  <c r="N209" i="8"/>
  <c r="N209" i="11" s="1"/>
  <c r="N209" i="13" s="1"/>
  <c r="N209" i="19"/>
  <c r="R209" i="8"/>
  <c r="R209" i="11" s="1"/>
  <c r="R209" i="13" s="1"/>
  <c r="R209" i="19"/>
  <c r="R209" i="20"/>
  <c r="R209" i="6"/>
  <c r="V209" i="6"/>
  <c r="V209" i="19"/>
  <c r="V209" i="20"/>
  <c r="V209" i="8"/>
  <c r="V209" i="11" s="1"/>
  <c r="V209" i="13" s="1"/>
  <c r="N210" i="8"/>
  <c r="N210" i="11" s="1"/>
  <c r="N210" i="6"/>
  <c r="N210" i="19"/>
  <c r="N189" i="3"/>
  <c r="N210" i="20"/>
  <c r="R210" i="20"/>
  <c r="R189" i="3"/>
  <c r="R210" i="8"/>
  <c r="R210" i="11" s="1"/>
  <c r="R210" i="19"/>
  <c r="R210" i="6"/>
  <c r="V210" i="6"/>
  <c r="V210" i="20"/>
  <c r="V210" i="8"/>
  <c r="V210" i="11" s="1"/>
  <c r="V210" i="19"/>
  <c r="V189" i="3"/>
  <c r="N211" i="19"/>
  <c r="N211" i="20"/>
  <c r="N211" i="8"/>
  <c r="N211" i="11" s="1"/>
  <c r="N211" i="6"/>
  <c r="R211" i="20"/>
  <c r="R211" i="8"/>
  <c r="R211" i="11" s="1"/>
  <c r="R211" i="19"/>
  <c r="R211" i="6"/>
  <c r="V211" i="20"/>
  <c r="V211" i="8"/>
  <c r="V211" i="11" s="1"/>
  <c r="V211" i="19"/>
  <c r="V211" i="6"/>
  <c r="N212" i="20"/>
  <c r="N212" i="8"/>
  <c r="N212" i="11" s="1"/>
  <c r="N212" i="13" s="1"/>
  <c r="N212" i="19"/>
  <c r="N212" i="6"/>
  <c r="R212" i="8"/>
  <c r="R212" i="11" s="1"/>
  <c r="R212" i="13" s="1"/>
  <c r="R212" i="19"/>
  <c r="R212" i="20"/>
  <c r="R212" i="6"/>
  <c r="V212" i="8"/>
  <c r="V212" i="11" s="1"/>
  <c r="V212" i="13" s="1"/>
  <c r="V212" i="19"/>
  <c r="V212" i="20"/>
  <c r="V212" i="6"/>
  <c r="N213" i="6"/>
  <c r="N213" i="19"/>
  <c r="N213" i="20"/>
  <c r="N213" i="8"/>
  <c r="N213" i="11" s="1"/>
  <c r="N213" i="13" s="1"/>
  <c r="R213" i="6"/>
  <c r="R213" i="20"/>
  <c r="R213" i="8"/>
  <c r="R213" i="11" s="1"/>
  <c r="R213" i="13" s="1"/>
  <c r="R213" i="19"/>
  <c r="V213" i="8"/>
  <c r="V213" i="11" s="1"/>
  <c r="V213" i="13" s="1"/>
  <c r="V213" i="19"/>
  <c r="V213" i="20"/>
  <c r="V213" i="6"/>
  <c r="N214" i="6"/>
  <c r="N214" i="19"/>
  <c r="N214" i="20"/>
  <c r="N214" i="8"/>
  <c r="N214" i="11" s="1"/>
  <c r="N214" i="13" s="1"/>
  <c r="R214" i="6"/>
  <c r="R214" i="20"/>
  <c r="R214" i="8"/>
  <c r="R214" i="11" s="1"/>
  <c r="R214" i="13" s="1"/>
  <c r="R214" i="19"/>
  <c r="V214" i="6"/>
  <c r="V214" i="8"/>
  <c r="V214" i="11" s="1"/>
  <c r="V214" i="13" s="1"/>
  <c r="V214" i="19"/>
  <c r="V214" i="20"/>
  <c r="N215" i="8"/>
  <c r="N215" i="11" s="1"/>
  <c r="N215" i="13" s="1"/>
  <c r="N215" i="19"/>
  <c r="N215" i="20"/>
  <c r="N215" i="6"/>
  <c r="R215" i="6"/>
  <c r="R215" i="20"/>
  <c r="R215" i="8"/>
  <c r="R215" i="11" s="1"/>
  <c r="R215" i="13" s="1"/>
  <c r="R215" i="19"/>
  <c r="V215" i="20"/>
  <c r="V215" i="8"/>
  <c r="V215" i="11" s="1"/>
  <c r="V215" i="13" s="1"/>
  <c r="V215" i="19"/>
  <c r="V215" i="6"/>
  <c r="N216" i="20"/>
  <c r="N216" i="8"/>
  <c r="N216" i="11" s="1"/>
  <c r="N216" i="13" s="1"/>
  <c r="N216" i="19"/>
  <c r="N216" i="6"/>
  <c r="R216" i="20"/>
  <c r="R216" i="8"/>
  <c r="R216" i="11" s="1"/>
  <c r="R216" i="13" s="1"/>
  <c r="R216" i="19"/>
  <c r="R216" i="6"/>
  <c r="V216" i="8"/>
  <c r="V216" i="11" s="1"/>
  <c r="V216" i="13" s="1"/>
  <c r="V216" i="19"/>
  <c r="V216" i="20"/>
  <c r="V216" i="6"/>
  <c r="N217" i="20"/>
  <c r="N217" i="8"/>
  <c r="N217" i="11" s="1"/>
  <c r="N217" i="13" s="1"/>
  <c r="N217" i="19"/>
  <c r="N217" i="6"/>
  <c r="R217" i="6"/>
  <c r="R217" i="8"/>
  <c r="R217" i="11" s="1"/>
  <c r="R217" i="13" s="1"/>
  <c r="R217" i="19"/>
  <c r="R217" i="20"/>
  <c r="V217" i="6"/>
  <c r="V217" i="20"/>
  <c r="V217" i="8"/>
  <c r="V217" i="11" s="1"/>
  <c r="V217" i="13" s="1"/>
  <c r="V217" i="19"/>
  <c r="N218" i="6"/>
  <c r="N218" i="19"/>
  <c r="N218" i="8"/>
  <c r="N218" i="11" s="1"/>
  <c r="N218" i="13" s="1"/>
  <c r="N218" i="20"/>
  <c r="R218" i="6"/>
  <c r="R218" i="19"/>
  <c r="R218" i="20"/>
  <c r="R218" i="8"/>
  <c r="R218" i="11" s="1"/>
  <c r="R218" i="13" s="1"/>
  <c r="V218" i="19"/>
  <c r="V218" i="20"/>
  <c r="V218" i="8"/>
  <c r="V218" i="11" s="1"/>
  <c r="V218" i="13" s="1"/>
  <c r="V218" i="6"/>
  <c r="N219" i="19"/>
  <c r="N219" i="20"/>
  <c r="N219" i="6"/>
  <c r="N219" i="8"/>
  <c r="N219" i="11" s="1"/>
  <c r="R219" i="20"/>
  <c r="R219" i="6"/>
  <c r="R219" i="8"/>
  <c r="R219" i="11" s="1"/>
  <c r="R219" i="19"/>
  <c r="V219" i="6"/>
  <c r="V219" i="20"/>
  <c r="V219" i="8"/>
  <c r="V219" i="11" s="1"/>
  <c r="V219" i="19"/>
  <c r="N220" i="6"/>
  <c r="N220" i="8"/>
  <c r="N220" i="11" s="1"/>
  <c r="N220" i="19"/>
  <c r="N220" i="20"/>
  <c r="R220" i="6"/>
  <c r="R220" i="8"/>
  <c r="R220" i="11" s="1"/>
  <c r="R220" i="19"/>
  <c r="R220" i="20"/>
  <c r="V220" i="6"/>
  <c r="V220" i="20"/>
  <c r="V220" i="8"/>
  <c r="V220" i="11" s="1"/>
  <c r="V220" i="19"/>
  <c r="N221" i="8"/>
  <c r="N221" i="11" s="1"/>
  <c r="N221" i="19"/>
  <c r="N221" i="20"/>
  <c r="N221" i="6"/>
  <c r="R221" i="8"/>
  <c r="R221" i="11" s="1"/>
  <c r="R221" i="19"/>
  <c r="R221" i="20"/>
  <c r="R221" i="6"/>
  <c r="V221" i="19"/>
  <c r="V221" i="20"/>
  <c r="V221" i="8"/>
  <c r="V221" i="11" s="1"/>
  <c r="V221" i="6"/>
  <c r="N222" i="8"/>
  <c r="N222" i="11" s="1"/>
  <c r="N222" i="19"/>
  <c r="N222" i="20"/>
  <c r="N222" i="6"/>
  <c r="R222" i="19"/>
  <c r="R222" i="20"/>
  <c r="R222" i="8"/>
  <c r="R222" i="11" s="1"/>
  <c r="R222" i="6"/>
  <c r="V222" i="8"/>
  <c r="V222" i="11" s="1"/>
  <c r="V222" i="19"/>
  <c r="V222" i="20"/>
  <c r="V222" i="6"/>
  <c r="N190" i="3"/>
  <c r="N224" i="6"/>
  <c r="N224" i="20"/>
  <c r="N224" i="8"/>
  <c r="N224" i="11" s="1"/>
  <c r="N224" i="19"/>
  <c r="R224" i="19"/>
  <c r="R190" i="3"/>
  <c r="R224" i="20"/>
  <c r="R224" i="8"/>
  <c r="R224" i="11" s="1"/>
  <c r="R224" i="6"/>
  <c r="V224" i="19"/>
  <c r="V224" i="8"/>
  <c r="V224" i="11" s="1"/>
  <c r="V224" i="6"/>
  <c r="V190" i="3"/>
  <c r="V224" i="20"/>
  <c r="N225" i="20"/>
  <c r="N225" i="6"/>
  <c r="N225" i="8"/>
  <c r="N225" i="11" s="1"/>
  <c r="N225" i="19"/>
  <c r="R225" i="20"/>
  <c r="R225" i="19"/>
  <c r="R225" i="8"/>
  <c r="R225" i="11" s="1"/>
  <c r="R225" i="6"/>
  <c r="V225" i="19"/>
  <c r="V225" i="6"/>
  <c r="V225" i="8"/>
  <c r="V225" i="11" s="1"/>
  <c r="V225" i="20"/>
  <c r="N226" i="6"/>
  <c r="N226" i="20"/>
  <c r="N226" i="8"/>
  <c r="N226" i="11" s="1"/>
  <c r="N226" i="19"/>
  <c r="R226" i="6"/>
  <c r="R226" i="8"/>
  <c r="R226" i="11" s="1"/>
  <c r="R226" i="19"/>
  <c r="R226" i="20"/>
  <c r="V226" i="20"/>
  <c r="V226" i="8"/>
  <c r="V226" i="11" s="1"/>
  <c r="V226" i="19"/>
  <c r="V226" i="6"/>
  <c r="N227" i="6"/>
  <c r="N227" i="20"/>
  <c r="N227" i="8"/>
  <c r="N227" i="11" s="1"/>
  <c r="N227" i="19"/>
  <c r="R227" i="8"/>
  <c r="R227" i="11" s="1"/>
  <c r="R227" i="19"/>
  <c r="R227" i="20"/>
  <c r="R227" i="6"/>
  <c r="V227" i="20"/>
  <c r="V227" i="8"/>
  <c r="V227" i="11" s="1"/>
  <c r="V227" i="6"/>
  <c r="V227" i="19"/>
  <c r="N228" i="20"/>
  <c r="N228" i="8"/>
  <c r="N228" i="11" s="1"/>
  <c r="N228" i="19"/>
  <c r="N228" i="6"/>
  <c r="R228" i="19"/>
  <c r="R228" i="20"/>
  <c r="R228" i="8"/>
  <c r="R228" i="11" s="1"/>
  <c r="R228" i="6"/>
  <c r="V228" i="19"/>
  <c r="V228" i="8"/>
  <c r="V228" i="11" s="1"/>
  <c r="V228" i="6"/>
  <c r="V228" i="20"/>
  <c r="N229" i="20"/>
  <c r="N229" i="19"/>
  <c r="N229" i="8"/>
  <c r="N229" i="11" s="1"/>
  <c r="N229" i="6"/>
  <c r="R229" i="20"/>
  <c r="R229" i="19"/>
  <c r="R229" i="8"/>
  <c r="R229" i="11" s="1"/>
  <c r="R229" i="6"/>
  <c r="V229" i="19"/>
  <c r="V229" i="20"/>
  <c r="V229" i="8"/>
  <c r="V229" i="11" s="1"/>
  <c r="V229" i="6"/>
  <c r="N230" i="20"/>
  <c r="N230" i="6"/>
  <c r="N230" i="8"/>
  <c r="N230" i="11" s="1"/>
  <c r="N230" i="19"/>
  <c r="R230" i="20"/>
  <c r="R230" i="8"/>
  <c r="R230" i="11" s="1"/>
  <c r="R230" i="6"/>
  <c r="R230" i="19"/>
  <c r="V230" i="20"/>
  <c r="V230" i="19"/>
  <c r="V230" i="8"/>
  <c r="V230" i="11" s="1"/>
  <c r="V230" i="6"/>
  <c r="N231" i="20"/>
  <c r="N231" i="19"/>
  <c r="N231" i="8"/>
  <c r="N231" i="11" s="1"/>
  <c r="N231" i="6"/>
  <c r="R231" i="20"/>
  <c r="R231" i="8"/>
  <c r="R231" i="11" s="1"/>
  <c r="R231" i="6"/>
  <c r="R231" i="19"/>
  <c r="V231" i="20"/>
  <c r="V231" i="6"/>
  <c r="V231" i="8"/>
  <c r="V231" i="11" s="1"/>
  <c r="V231" i="19"/>
  <c r="N233" i="19"/>
  <c r="N233" i="8"/>
  <c r="N233" i="11" s="1"/>
  <c r="N233" i="20"/>
  <c r="N191" i="3"/>
  <c r="N233" i="6"/>
  <c r="R233" i="6"/>
  <c r="R233" i="19"/>
  <c r="R233" i="20"/>
  <c r="R191" i="3"/>
  <c r="R233" i="8"/>
  <c r="R233" i="11" s="1"/>
  <c r="V233" i="20"/>
  <c r="V233" i="19"/>
  <c r="V233" i="6"/>
  <c r="V191" i="3"/>
  <c r="V233" i="8"/>
  <c r="V233" i="11" s="1"/>
  <c r="N234" i="19"/>
  <c r="N234" i="8"/>
  <c r="N234" i="11" s="1"/>
  <c r="N234" i="13" s="1"/>
  <c r="N234" i="6"/>
  <c r="N234" i="20"/>
  <c r="R234" i="6"/>
  <c r="R234" i="8"/>
  <c r="R234" i="11" s="1"/>
  <c r="R234" i="13" s="1"/>
  <c r="R234" i="19"/>
  <c r="R234" i="20"/>
  <c r="V234" i="6"/>
  <c r="V234" i="8"/>
  <c r="V234" i="11" s="1"/>
  <c r="V234" i="13" s="1"/>
  <c r="V234" i="19"/>
  <c r="V234" i="20"/>
  <c r="N235" i="8"/>
  <c r="N235" i="11" s="1"/>
  <c r="N235" i="13" s="1"/>
  <c r="N235" i="19"/>
  <c r="N235" i="6"/>
  <c r="N235" i="20"/>
  <c r="R235" i="6"/>
  <c r="R235" i="8"/>
  <c r="R235" i="11" s="1"/>
  <c r="R235" i="13" s="1"/>
  <c r="R235" i="19"/>
  <c r="R235" i="20"/>
  <c r="V235" i="19"/>
  <c r="V235" i="6"/>
  <c r="V235" i="8"/>
  <c r="V235" i="11" s="1"/>
  <c r="V235" i="13" s="1"/>
  <c r="V235" i="20"/>
  <c r="N236" i="6"/>
  <c r="N236" i="8"/>
  <c r="N236" i="11" s="1"/>
  <c r="N236" i="13" s="1"/>
  <c r="N236" i="19"/>
  <c r="N236" i="20"/>
  <c r="R236" i="6"/>
  <c r="R236" i="8"/>
  <c r="R236" i="11" s="1"/>
  <c r="R236" i="13" s="1"/>
  <c r="R236" i="19"/>
  <c r="R236" i="20"/>
  <c r="V236" i="6"/>
  <c r="V236" i="8"/>
  <c r="V236" i="11" s="1"/>
  <c r="V236" i="13" s="1"/>
  <c r="V236" i="19"/>
  <c r="V236" i="20"/>
  <c r="N237" i="19"/>
  <c r="N237" i="6"/>
  <c r="N237" i="8"/>
  <c r="N237" i="11" s="1"/>
  <c r="N237" i="13" s="1"/>
  <c r="N237" i="20"/>
  <c r="R237" i="19"/>
  <c r="R237" i="8"/>
  <c r="R237" i="11" s="1"/>
  <c r="R237" i="13" s="1"/>
  <c r="R237" i="6"/>
  <c r="R237" i="20"/>
  <c r="V237" i="19"/>
  <c r="V237" i="8"/>
  <c r="V237" i="11" s="1"/>
  <c r="V237" i="13" s="1"/>
  <c r="V237" i="6"/>
  <c r="V237" i="20"/>
  <c r="N238" i="8"/>
  <c r="N238" i="11" s="1"/>
  <c r="N238" i="13" s="1"/>
  <c r="N238" i="19"/>
  <c r="N238" i="6"/>
  <c r="N238" i="20"/>
  <c r="R238" i="19"/>
  <c r="R238" i="8"/>
  <c r="R238" i="11" s="1"/>
  <c r="R238" i="13" s="1"/>
  <c r="R238" i="6"/>
  <c r="R238" i="20"/>
  <c r="V238" i="8"/>
  <c r="V238" i="11" s="1"/>
  <c r="V238" i="13" s="1"/>
  <c r="V238" i="6"/>
  <c r="V238" i="19"/>
  <c r="V238" i="20"/>
  <c r="N239" i="20"/>
  <c r="N239" i="8"/>
  <c r="N239" i="11" s="1"/>
  <c r="N239" i="19"/>
  <c r="N239" i="6"/>
  <c r="R239" i="6"/>
  <c r="R239" i="19"/>
  <c r="R239" i="20"/>
  <c r="R239" i="8"/>
  <c r="R239" i="11" s="1"/>
  <c r="V239" i="19"/>
  <c r="V239" i="20"/>
  <c r="V239" i="6"/>
  <c r="V239" i="8"/>
  <c r="V239" i="11" s="1"/>
  <c r="N240" i="6"/>
  <c r="N240" i="8"/>
  <c r="N240" i="11" s="1"/>
  <c r="N240" i="13" s="1"/>
  <c r="N240" i="19"/>
  <c r="N240" i="20"/>
  <c r="R240" i="8"/>
  <c r="R240" i="11" s="1"/>
  <c r="R240" i="13" s="1"/>
  <c r="R240" i="6"/>
  <c r="R240" i="19"/>
  <c r="R240" i="20"/>
  <c r="V240" i="6"/>
  <c r="V240" i="19"/>
  <c r="V240" i="8"/>
  <c r="V240" i="11" s="1"/>
  <c r="V240" i="13" s="1"/>
  <c r="V240" i="20"/>
  <c r="N241" i="6"/>
  <c r="N241" i="8"/>
  <c r="N241" i="11" s="1"/>
  <c r="N241" i="13" s="1"/>
  <c r="N241" i="19"/>
  <c r="N241" i="20"/>
  <c r="R241" i="6"/>
  <c r="R241" i="19"/>
  <c r="R241" i="8"/>
  <c r="R241" i="11" s="1"/>
  <c r="R241" i="13" s="1"/>
  <c r="R241" i="20"/>
  <c r="V241" i="6"/>
  <c r="V241" i="8"/>
  <c r="V241" i="11" s="1"/>
  <c r="V241" i="13" s="1"/>
  <c r="V241" i="19"/>
  <c r="V241" i="20"/>
  <c r="N242" i="19"/>
  <c r="N242" i="8"/>
  <c r="N242" i="11" s="1"/>
  <c r="N242" i="13" s="1"/>
  <c r="N242" i="6"/>
  <c r="N242" i="20"/>
  <c r="R242" i="19"/>
  <c r="R242" i="8"/>
  <c r="R242" i="11" s="1"/>
  <c r="R242" i="13" s="1"/>
  <c r="R242" i="6"/>
  <c r="R242" i="20"/>
  <c r="V242" i="8"/>
  <c r="V242" i="11" s="1"/>
  <c r="V242" i="13" s="1"/>
  <c r="V242" i="19"/>
  <c r="V242" i="6"/>
  <c r="V242" i="20"/>
  <c r="N243" i="20"/>
  <c r="N243" i="8"/>
  <c r="N243" i="11" s="1"/>
  <c r="N243" i="19"/>
  <c r="N243" i="6"/>
  <c r="R243" i="20"/>
  <c r="R243" i="19"/>
  <c r="R243" i="6"/>
  <c r="R243" i="8"/>
  <c r="R243" i="11" s="1"/>
  <c r="V243" i="20"/>
  <c r="V243" i="6"/>
  <c r="V243" i="19"/>
  <c r="V243" i="8"/>
  <c r="V243" i="11" s="1"/>
  <c r="N244" i="19"/>
  <c r="N244" i="6"/>
  <c r="N244" i="20"/>
  <c r="N244" i="8"/>
  <c r="N244" i="11" s="1"/>
  <c r="R244" i="19"/>
  <c r="R244" i="20"/>
  <c r="R244" i="6"/>
  <c r="R244" i="8"/>
  <c r="R244" i="11" s="1"/>
  <c r="V244" i="20"/>
  <c r="V244" i="6"/>
  <c r="V244" i="8"/>
  <c r="V244" i="11" s="1"/>
  <c r="V244" i="19"/>
  <c r="N246" i="8"/>
  <c r="N246" i="11" s="1"/>
  <c r="N246" i="19"/>
  <c r="N192" i="3"/>
  <c r="N246" i="20"/>
  <c r="N246" i="6"/>
  <c r="R192" i="3"/>
  <c r="R246" i="20"/>
  <c r="R246" i="8"/>
  <c r="R246" i="11" s="1"/>
  <c r="R246" i="19"/>
  <c r="R246" i="6"/>
  <c r="V246" i="6"/>
  <c r="V246" i="20"/>
  <c r="V246" i="8"/>
  <c r="V246" i="11" s="1"/>
  <c r="V246" i="19"/>
  <c r="V192" i="3"/>
  <c r="N247" i="20"/>
  <c r="N247" i="8"/>
  <c r="N247" i="11" s="1"/>
  <c r="N247" i="19"/>
  <c r="N247" i="6"/>
  <c r="R247" i="6"/>
  <c r="R247" i="20"/>
  <c r="R247" i="8"/>
  <c r="R247" i="11" s="1"/>
  <c r="R247" i="19"/>
  <c r="V247" i="6"/>
  <c r="V247" i="19"/>
  <c r="V247" i="20"/>
  <c r="V247" i="8"/>
  <c r="V247" i="11" s="1"/>
  <c r="N248" i="8"/>
  <c r="N248" i="11" s="1"/>
  <c r="N248" i="19"/>
  <c r="N248" i="20"/>
  <c r="N248" i="6"/>
  <c r="R248" i="8"/>
  <c r="R248" i="11" s="1"/>
  <c r="R248" i="6"/>
  <c r="R248" i="19"/>
  <c r="R248" i="20"/>
  <c r="V248" i="6"/>
  <c r="V248" i="8"/>
  <c r="V248" i="11" s="1"/>
  <c r="V248" i="19"/>
  <c r="V248" i="20"/>
  <c r="N249" i="20"/>
  <c r="N249" i="8"/>
  <c r="N249" i="11" s="1"/>
  <c r="N249" i="19"/>
  <c r="N249" i="6"/>
  <c r="R249" i="20"/>
  <c r="R249" i="19"/>
  <c r="R249" i="6"/>
  <c r="R249" i="8"/>
  <c r="R249" i="11" s="1"/>
  <c r="V249" i="8"/>
  <c r="V249" i="11" s="1"/>
  <c r="V249" i="6"/>
  <c r="V249" i="19"/>
  <c r="V249" i="20"/>
  <c r="N250" i="20"/>
  <c r="N250" i="8"/>
  <c r="N250" i="11" s="1"/>
  <c r="N250" i="19"/>
  <c r="N250" i="6"/>
  <c r="R250" i="20"/>
  <c r="R250" i="19"/>
  <c r="R250" i="8"/>
  <c r="R250" i="11" s="1"/>
  <c r="R250" i="6"/>
  <c r="V250" i="8"/>
  <c r="V250" i="11" s="1"/>
  <c r="V250" i="20"/>
  <c r="V250" i="6"/>
  <c r="V250" i="19"/>
  <c r="N251" i="20"/>
  <c r="N251" i="8"/>
  <c r="N251" i="11" s="1"/>
  <c r="N251" i="19"/>
  <c r="N251" i="6"/>
  <c r="R251" i="20"/>
  <c r="R251" i="8"/>
  <c r="R251" i="11" s="1"/>
  <c r="R251" i="19"/>
  <c r="R251" i="6"/>
  <c r="V251" i="19"/>
  <c r="V251" i="20"/>
  <c r="V251" i="8"/>
  <c r="V251" i="11" s="1"/>
  <c r="V251" i="6"/>
  <c r="N252" i="8"/>
  <c r="N252" i="11" s="1"/>
  <c r="N252" i="19"/>
  <c r="N252" i="6"/>
  <c r="N252" i="20"/>
  <c r="R252" i="6"/>
  <c r="R252" i="8"/>
  <c r="R252" i="11" s="1"/>
  <c r="R252" i="19"/>
  <c r="R252" i="20"/>
  <c r="V252" i="6"/>
  <c r="V252" i="19"/>
  <c r="V252" i="20"/>
  <c r="V252" i="8"/>
  <c r="V252" i="11" s="1"/>
  <c r="N253" i="20"/>
  <c r="N253" i="8"/>
  <c r="N253" i="11" s="1"/>
  <c r="N253" i="19"/>
  <c r="N253" i="6"/>
  <c r="R253" i="19"/>
  <c r="R253" i="20"/>
  <c r="R253" i="6"/>
  <c r="R253" i="8"/>
  <c r="R253" i="11" s="1"/>
  <c r="V253" i="19"/>
  <c r="V253" i="20"/>
  <c r="V253" i="6"/>
  <c r="V253" i="8"/>
  <c r="V253" i="11" s="1"/>
  <c r="N254" i="20"/>
  <c r="N254" i="19"/>
  <c r="N254" i="8"/>
  <c r="N254" i="11" s="1"/>
  <c r="N254" i="6"/>
  <c r="R254" i="20"/>
  <c r="R254" i="6"/>
  <c r="R254" i="8"/>
  <c r="R254" i="11" s="1"/>
  <c r="R254" i="19"/>
  <c r="V254" i="20"/>
  <c r="V254" i="19"/>
  <c r="V254" i="6"/>
  <c r="V254" i="8"/>
  <c r="V254" i="11" s="1"/>
  <c r="N256" i="8"/>
  <c r="N256" i="11" s="1"/>
  <c r="N256" i="20"/>
  <c r="N193" i="3"/>
  <c r="N256" i="19"/>
  <c r="N256" i="6"/>
  <c r="R256" i="20"/>
  <c r="R193" i="3"/>
  <c r="R256" i="19"/>
  <c r="R256" i="8"/>
  <c r="R256" i="11" s="1"/>
  <c r="R256" i="6"/>
  <c r="V256" i="8"/>
  <c r="V256" i="11" s="1"/>
  <c r="V256" i="20"/>
  <c r="V193" i="3"/>
  <c r="V256" i="19"/>
  <c r="V256" i="6"/>
  <c r="N257" i="8"/>
  <c r="N257" i="11" s="1"/>
  <c r="N257" i="19"/>
  <c r="N257" i="20"/>
  <c r="N257" i="6"/>
  <c r="R257" i="20"/>
  <c r="R257" i="19"/>
  <c r="R257" i="8"/>
  <c r="R257" i="11" s="1"/>
  <c r="R257" i="6"/>
  <c r="V257" i="19"/>
  <c r="V257" i="20"/>
  <c r="V257" i="8"/>
  <c r="V257" i="11" s="1"/>
  <c r="V257" i="6"/>
  <c r="N194" i="3"/>
  <c r="N259" i="20"/>
  <c r="N259" i="8"/>
  <c r="N259" i="11" s="1"/>
  <c r="N259" i="19"/>
  <c r="N259" i="6"/>
  <c r="R259" i="20"/>
  <c r="R259" i="19"/>
  <c r="R259" i="8"/>
  <c r="R259" i="11" s="1"/>
  <c r="R194" i="3"/>
  <c r="R259" i="6"/>
  <c r="V259" i="8"/>
  <c r="V259" i="11" s="1"/>
  <c r="V259" i="19"/>
  <c r="V259" i="20"/>
  <c r="V194" i="3"/>
  <c r="V259" i="6"/>
  <c r="N260" i="6"/>
  <c r="N260" i="20"/>
  <c r="N260" i="8"/>
  <c r="N260" i="11" s="1"/>
  <c r="N260" i="19"/>
  <c r="R260" i="20"/>
  <c r="R260" i="19"/>
  <c r="R260" i="8"/>
  <c r="R260" i="11" s="1"/>
  <c r="R260" i="6"/>
  <c r="V260" i="19"/>
  <c r="V260" i="6"/>
  <c r="V260" i="8"/>
  <c r="V260" i="11" s="1"/>
  <c r="V260" i="20"/>
  <c r="N261" i="6"/>
  <c r="N261" i="19"/>
  <c r="N261" i="20"/>
  <c r="N261" i="8"/>
  <c r="N261" i="11" s="1"/>
  <c r="R261" i="19"/>
  <c r="R261" i="6"/>
  <c r="R261" i="20"/>
  <c r="R261" i="8"/>
  <c r="R261" i="11" s="1"/>
  <c r="V261" i="20"/>
  <c r="V261" i="19"/>
  <c r="V261" i="8"/>
  <c r="V261" i="11" s="1"/>
  <c r="V261" i="6"/>
  <c r="N262" i="19"/>
  <c r="N262" i="8"/>
  <c r="N262" i="11" s="1"/>
  <c r="N262" i="20"/>
  <c r="N262" i="6"/>
  <c r="R262" i="20"/>
  <c r="R262" i="6"/>
  <c r="R262" i="8"/>
  <c r="R262" i="11" s="1"/>
  <c r="R262" i="19"/>
  <c r="V262" i="20"/>
  <c r="V262" i="8"/>
  <c r="V262" i="11" s="1"/>
  <c r="V262" i="19"/>
  <c r="V262" i="6"/>
  <c r="N263" i="20"/>
  <c r="N263" i="8"/>
  <c r="N263" i="11" s="1"/>
  <c r="N263" i="19"/>
  <c r="N263" i="6"/>
  <c r="R263" i="20"/>
  <c r="R263" i="19"/>
  <c r="R263" i="6"/>
  <c r="R263" i="8"/>
  <c r="R263" i="11" s="1"/>
  <c r="V263" i="6"/>
  <c r="V263" i="19"/>
  <c r="V263" i="20"/>
  <c r="V263" i="8"/>
  <c r="V263" i="11" s="1"/>
  <c r="N264" i="20"/>
  <c r="N264" i="6"/>
  <c r="N264" i="8"/>
  <c r="N264" i="11" s="1"/>
  <c r="N264" i="19"/>
  <c r="R264" i="20"/>
  <c r="R264" i="8"/>
  <c r="R264" i="11" s="1"/>
  <c r="R264" i="6"/>
  <c r="R264" i="19"/>
  <c r="V264" i="20"/>
  <c r="V264" i="8"/>
  <c r="V264" i="11" s="1"/>
  <c r="V264" i="19"/>
  <c r="V264" i="6"/>
  <c r="N265" i="6"/>
  <c r="N265" i="19"/>
  <c r="N265" i="8"/>
  <c r="N265" i="11" s="1"/>
  <c r="N265" i="13" s="1"/>
  <c r="N265" i="20"/>
  <c r="R265" i="6"/>
  <c r="R265" i="19"/>
  <c r="R265" i="8"/>
  <c r="R265" i="11" s="1"/>
  <c r="R265" i="13" s="1"/>
  <c r="R265" i="20"/>
  <c r="V265" i="19"/>
  <c r="V265" i="8"/>
  <c r="V265" i="11" s="1"/>
  <c r="V265" i="13" s="1"/>
  <c r="V265" i="6"/>
  <c r="V265" i="20"/>
  <c r="N267" i="6"/>
  <c r="N267" i="19"/>
  <c r="N267" i="20"/>
  <c r="N267" i="8"/>
  <c r="N267" i="11" s="1"/>
  <c r="R267" i="19"/>
  <c r="R267" i="8"/>
  <c r="R267" i="11" s="1"/>
  <c r="R267" i="6"/>
  <c r="R267" i="20"/>
  <c r="V267" i="19"/>
  <c r="V267" i="8"/>
  <c r="V267" i="11" s="1"/>
  <c r="V267" i="6"/>
  <c r="V267" i="20"/>
  <c r="V195" i="3"/>
  <c r="N268" i="19"/>
  <c r="N268" i="20"/>
  <c r="N268" i="8"/>
  <c r="N268" i="11" s="1"/>
  <c r="N268" i="6"/>
  <c r="R268" i="19"/>
  <c r="R268" i="8"/>
  <c r="R268" i="11" s="1"/>
  <c r="R268" i="6"/>
  <c r="R268" i="20"/>
  <c r="V268" i="19"/>
  <c r="V268" i="20"/>
  <c r="V268" i="8"/>
  <c r="V268" i="11" s="1"/>
  <c r="V268" i="6"/>
  <c r="N269" i="8"/>
  <c r="N269" i="11" s="1"/>
  <c r="N269" i="19"/>
  <c r="N269" i="20"/>
  <c r="N269" i="6"/>
  <c r="R269" i="19"/>
  <c r="R269" i="8"/>
  <c r="R269" i="11" s="1"/>
  <c r="R269" i="6"/>
  <c r="R269" i="20"/>
  <c r="V269" i="19"/>
  <c r="V269" i="6"/>
  <c r="V269" i="8"/>
  <c r="V269" i="11" s="1"/>
  <c r="V269" i="20"/>
  <c r="N270" i="20"/>
  <c r="N270" i="8"/>
  <c r="N270" i="11" s="1"/>
  <c r="N270" i="6"/>
  <c r="N270" i="19"/>
  <c r="R270" i="20"/>
  <c r="R270" i="19"/>
  <c r="R270" i="8"/>
  <c r="R270" i="11" s="1"/>
  <c r="R270" i="6"/>
  <c r="V270" i="19"/>
  <c r="V270" i="6"/>
  <c r="V270" i="20"/>
  <c r="V270" i="8"/>
  <c r="V270" i="11" s="1"/>
  <c r="N271" i="20"/>
  <c r="N271" i="8"/>
  <c r="N271" i="11" s="1"/>
  <c r="N271" i="19"/>
  <c r="N271" i="6"/>
  <c r="R271" i="19"/>
  <c r="R271" i="20"/>
  <c r="R271" i="8"/>
  <c r="R271" i="11" s="1"/>
  <c r="R271" i="6"/>
  <c r="V271" i="19"/>
  <c r="V271" i="20"/>
  <c r="V271" i="6"/>
  <c r="V271" i="8"/>
  <c r="V271" i="11" s="1"/>
  <c r="N272" i="20"/>
  <c r="N272" i="8"/>
  <c r="N272" i="11" s="1"/>
  <c r="N272" i="19"/>
  <c r="N272" i="6"/>
  <c r="R272" i="20"/>
  <c r="R272" i="19"/>
  <c r="R272" i="8"/>
  <c r="R272" i="11" s="1"/>
  <c r="R272" i="6"/>
  <c r="V272" i="20"/>
  <c r="V272" i="6"/>
  <c r="V272" i="8"/>
  <c r="V272" i="11" s="1"/>
  <c r="V272" i="19"/>
  <c r="N273" i="20"/>
  <c r="N273" i="8"/>
  <c r="N273" i="11" s="1"/>
  <c r="N273" i="19"/>
  <c r="N273" i="6"/>
  <c r="R273" i="20"/>
  <c r="R273" i="19"/>
  <c r="R273" i="8"/>
  <c r="R273" i="11" s="1"/>
  <c r="R273" i="6"/>
  <c r="V273" i="20"/>
  <c r="V273" i="8"/>
  <c r="V273" i="11" s="1"/>
  <c r="V273" i="19"/>
  <c r="V273" i="6"/>
  <c r="N274" i="20"/>
  <c r="N274" i="8"/>
  <c r="N274" i="11" s="1"/>
  <c r="N274" i="6"/>
  <c r="N274" i="19"/>
  <c r="R274" i="20"/>
  <c r="R274" i="8"/>
  <c r="R274" i="11" s="1"/>
  <c r="R274" i="19"/>
  <c r="R274" i="6"/>
  <c r="V274" i="19"/>
  <c r="V274" i="8"/>
  <c r="V274" i="11" s="1"/>
  <c r="V274" i="20"/>
  <c r="V274" i="6"/>
  <c r="N195" i="3"/>
  <c r="N275" i="20"/>
  <c r="N275" i="6"/>
  <c r="N275" i="8"/>
  <c r="N275" i="11" s="1"/>
  <c r="N275" i="19"/>
  <c r="R195" i="3"/>
  <c r="R275" i="8"/>
  <c r="R275" i="11" s="1"/>
  <c r="R275" i="19"/>
  <c r="R275" i="20"/>
  <c r="R275" i="6"/>
  <c r="V275" i="6"/>
  <c r="V275" i="8"/>
  <c r="V275" i="11" s="1"/>
  <c r="V275" i="19"/>
  <c r="V275" i="20"/>
  <c r="N276" i="19"/>
  <c r="N276" i="20"/>
  <c r="N276" i="8"/>
  <c r="N276" i="11" s="1"/>
  <c r="N276" i="6"/>
  <c r="R276" i="19"/>
  <c r="R276" i="20"/>
  <c r="R276" i="8"/>
  <c r="R276" i="11" s="1"/>
  <c r="R276" i="6"/>
  <c r="V276" i="19"/>
  <c r="V276" i="8"/>
  <c r="V276" i="11" s="1"/>
  <c r="V276" i="20"/>
  <c r="V276" i="6"/>
  <c r="N277" i="8"/>
  <c r="N277" i="11" s="1"/>
  <c r="N277" i="19"/>
  <c r="N277" i="20"/>
  <c r="N277" i="6"/>
  <c r="R277" i="20"/>
  <c r="R277" i="8"/>
  <c r="R277" i="11" s="1"/>
  <c r="R277" i="19"/>
  <c r="R277" i="6"/>
  <c r="V277" i="19"/>
  <c r="V277" i="20"/>
  <c r="V277" i="6"/>
  <c r="V277" i="8"/>
  <c r="V277" i="11" s="1"/>
  <c r="N283" i="6"/>
  <c r="N283" i="20"/>
  <c r="N283" i="19"/>
  <c r="R283" i="6"/>
  <c r="R283" i="19"/>
  <c r="R283" i="20"/>
  <c r="V283" i="6"/>
  <c r="V283" i="19"/>
  <c r="V283" i="20"/>
  <c r="N284" i="6"/>
  <c r="N284" i="19"/>
  <c r="N284" i="20"/>
  <c r="R284" i="6"/>
  <c r="R284" i="20"/>
  <c r="R284" i="19"/>
  <c r="V284" i="6"/>
  <c r="V284" i="20"/>
  <c r="V284" i="19"/>
  <c r="N285" i="6"/>
  <c r="N285" i="20"/>
  <c r="N285" i="19"/>
  <c r="R285" i="6"/>
  <c r="R285" i="19"/>
  <c r="R285" i="20"/>
  <c r="V285" i="6"/>
  <c r="V285" i="19"/>
  <c r="V285" i="20"/>
  <c r="N286" i="6"/>
  <c r="N286" i="19"/>
  <c r="N286" i="20"/>
  <c r="R286" i="6"/>
  <c r="R286" i="20"/>
  <c r="R286" i="19"/>
  <c r="V286" i="6"/>
  <c r="V286" i="20"/>
  <c r="V286" i="19"/>
  <c r="N287" i="6"/>
  <c r="N287" i="19"/>
  <c r="N287" i="20"/>
  <c r="R287" i="6"/>
  <c r="R287" i="19"/>
  <c r="R287" i="20"/>
  <c r="V287" i="6"/>
  <c r="V287" i="20"/>
  <c r="V287" i="19"/>
  <c r="N288" i="6"/>
  <c r="N288" i="19"/>
  <c r="N288" i="20"/>
  <c r="R288" i="6"/>
  <c r="R288" i="19"/>
  <c r="R288" i="20"/>
  <c r="V288" i="6"/>
  <c r="V288" i="19"/>
  <c r="V288" i="20"/>
  <c r="N289" i="6"/>
  <c r="N289" i="20"/>
  <c r="N289" i="19"/>
  <c r="R289" i="6"/>
  <c r="R289" i="19"/>
  <c r="R289" i="20"/>
  <c r="V289" i="6"/>
  <c r="V289" i="19"/>
  <c r="V289" i="20"/>
  <c r="N290" i="6"/>
  <c r="N290" i="19"/>
  <c r="N290" i="20"/>
  <c r="R290" i="6"/>
  <c r="R290" i="19"/>
  <c r="R290" i="20"/>
  <c r="V290" i="6"/>
  <c r="V290" i="19"/>
  <c r="V290" i="20"/>
  <c r="N291" i="6"/>
  <c r="N291" i="20"/>
  <c r="N291" i="19"/>
  <c r="R291" i="6"/>
  <c r="R291" i="19"/>
  <c r="R291" i="20"/>
  <c r="V291" i="6"/>
  <c r="V291" i="19"/>
  <c r="V291" i="20"/>
  <c r="N292" i="6"/>
  <c r="N292" i="19"/>
  <c r="N292" i="20"/>
  <c r="R292" i="6"/>
  <c r="R292" i="20"/>
  <c r="R292" i="19"/>
  <c r="V292" i="6"/>
  <c r="V292" i="19"/>
  <c r="V292" i="20"/>
  <c r="N293" i="6"/>
  <c r="N293" i="19"/>
  <c r="N293" i="20"/>
  <c r="R293" i="6"/>
  <c r="R293" i="19"/>
  <c r="R293" i="20"/>
  <c r="V293" i="6"/>
  <c r="V293" i="19"/>
  <c r="V293" i="20"/>
  <c r="N294" i="6"/>
  <c r="N294" i="19"/>
  <c r="N294" i="20"/>
  <c r="R294" i="6"/>
  <c r="R294" i="19"/>
  <c r="R294" i="20"/>
  <c r="V294" i="6"/>
  <c r="V294" i="19"/>
  <c r="V294" i="20"/>
  <c r="N296" i="19"/>
  <c r="N296" i="20"/>
  <c r="N296" i="6"/>
  <c r="R296" i="19"/>
  <c r="R296" i="20"/>
  <c r="R296" i="6"/>
  <c r="V296" i="19"/>
  <c r="V296" i="20"/>
  <c r="V296" i="6"/>
  <c r="N297" i="6"/>
  <c r="N297" i="20"/>
  <c r="N297" i="19"/>
  <c r="R297" i="6"/>
  <c r="R297" i="19"/>
  <c r="R297" i="20"/>
  <c r="V297" i="6"/>
  <c r="V297" i="19"/>
  <c r="V297" i="20"/>
  <c r="N298" i="6"/>
  <c r="N298" i="20"/>
  <c r="N298" i="19"/>
  <c r="R298" i="6"/>
  <c r="R298" i="19"/>
  <c r="R298" i="20"/>
  <c r="V298" i="6"/>
  <c r="V298" i="19"/>
  <c r="V298" i="20"/>
  <c r="N299" i="6"/>
  <c r="N299" i="19"/>
  <c r="N299" i="20"/>
  <c r="R299" i="6"/>
  <c r="R299" i="19"/>
  <c r="R299" i="20"/>
  <c r="V299" i="6"/>
  <c r="V299" i="20"/>
  <c r="V299" i="19"/>
  <c r="N300" i="6"/>
  <c r="N300" i="20"/>
  <c r="N300" i="19"/>
  <c r="R300" i="6"/>
  <c r="R300" i="19"/>
  <c r="R300" i="20"/>
  <c r="V300" i="6"/>
  <c r="V300" i="19"/>
  <c r="V300" i="20"/>
  <c r="N301" i="6"/>
  <c r="N301" i="19"/>
  <c r="N301" i="20"/>
  <c r="R301" i="6"/>
  <c r="R301" i="20"/>
  <c r="R301" i="19"/>
  <c r="V301" i="6"/>
  <c r="V301" i="19"/>
  <c r="V301" i="20"/>
  <c r="P8" i="19"/>
  <c r="P8" i="20"/>
  <c r="P8" i="8"/>
  <c r="P8" i="11" s="1"/>
  <c r="P8" i="13" s="1"/>
  <c r="P8" i="6"/>
  <c r="P8" i="23" s="1"/>
  <c r="U10" i="6"/>
  <c r="U10" i="8"/>
  <c r="U10" i="11" s="1"/>
  <c r="U10" i="13" s="1"/>
  <c r="U10" i="19"/>
  <c r="U10" i="20"/>
  <c r="P12" i="8"/>
  <c r="P12" i="11" s="1"/>
  <c r="P12" i="13" s="1"/>
  <c r="P12" i="19"/>
  <c r="P12" i="20"/>
  <c r="P12" i="6"/>
  <c r="P12" i="23" s="1"/>
  <c r="U14" i="20"/>
  <c r="U14" i="8"/>
  <c r="U14" i="11" s="1"/>
  <c r="U14" i="13" s="1"/>
  <c r="U14" i="19"/>
  <c r="U14" i="6"/>
  <c r="U16" i="20"/>
  <c r="U16" i="8"/>
  <c r="U16" i="11" s="1"/>
  <c r="U16" i="13" s="1"/>
  <c r="U16" i="19"/>
  <c r="U16" i="6"/>
  <c r="S34" i="8"/>
  <c r="S34" i="11" s="1"/>
  <c r="S34" i="13" s="1"/>
  <c r="S34" i="6"/>
  <c r="S34" i="19"/>
  <c r="S34" i="20"/>
  <c r="W53" i="20"/>
  <c r="W53" i="8"/>
  <c r="W53" i="11" s="1"/>
  <c r="W53" i="13" s="1"/>
  <c r="W53" i="19"/>
  <c r="W53" i="6"/>
  <c r="W97" i="6"/>
  <c r="W97" i="19"/>
  <c r="W97" i="20"/>
  <c r="W97" i="8"/>
  <c r="W97" i="11" s="1"/>
  <c r="W97" i="13" s="1"/>
  <c r="Q130" i="24"/>
  <c r="O130" i="19"/>
  <c r="O130" i="20"/>
  <c r="O130" i="8"/>
  <c r="O130" i="11" s="1"/>
  <c r="O130" i="13" s="1"/>
  <c r="O130" i="6"/>
  <c r="S150" i="8"/>
  <c r="S150" i="11" s="1"/>
  <c r="S150" i="13" s="1"/>
  <c r="S150" i="19"/>
  <c r="S150" i="20"/>
  <c r="S150" i="6"/>
  <c r="W159" i="6"/>
  <c r="W159" i="8"/>
  <c r="W159" i="11" s="1"/>
  <c r="W159" i="13" s="1"/>
  <c r="W159" i="19"/>
  <c r="W159" i="20"/>
  <c r="Q174" i="24"/>
  <c r="O174" i="19"/>
  <c r="O174" i="20"/>
  <c r="O174" i="8"/>
  <c r="O174" i="11" s="1"/>
  <c r="O174" i="13" s="1"/>
  <c r="O174" i="6"/>
  <c r="S6" i="20"/>
  <c r="S18" i="20"/>
  <c r="S6" i="6"/>
  <c r="C21" i="25" s="1"/>
  <c r="S6" i="8"/>
  <c r="S6" i="11" s="1"/>
  <c r="S6" i="19"/>
  <c r="S17" i="20"/>
  <c r="W7" i="20"/>
  <c r="W7" i="8"/>
  <c r="W7" i="11" s="1"/>
  <c r="W7" i="13" s="1"/>
  <c r="W7" i="19"/>
  <c r="W7" i="6"/>
  <c r="W11" i="20"/>
  <c r="W11" i="8"/>
  <c r="W11" i="11" s="1"/>
  <c r="W11" i="13" s="1"/>
  <c r="W11" i="19"/>
  <c r="W11" i="6"/>
  <c r="W15" i="8"/>
  <c r="W15" i="11" s="1"/>
  <c r="W15" i="13" s="1"/>
  <c r="W15" i="19"/>
  <c r="W15" i="20"/>
  <c r="W15" i="6"/>
  <c r="P19" i="8"/>
  <c r="P19" i="11" s="1"/>
  <c r="P19" i="13" s="1"/>
  <c r="P19" i="19"/>
  <c r="P19" i="20"/>
  <c r="P19" i="6"/>
  <c r="P19" i="23" s="1"/>
  <c r="P21" i="8"/>
  <c r="P21" i="11" s="1"/>
  <c r="P21" i="13" s="1"/>
  <c r="P21" i="19"/>
  <c r="P21" i="20"/>
  <c r="P21" i="6"/>
  <c r="P21" i="23" s="1"/>
  <c r="P22" i="19"/>
  <c r="P22" i="20"/>
  <c r="P22" i="8"/>
  <c r="P22" i="11" s="1"/>
  <c r="P22" i="13" s="1"/>
  <c r="P22" i="6"/>
  <c r="P22" i="23" s="1"/>
  <c r="P23" i="20"/>
  <c r="P23" i="8"/>
  <c r="P23" i="11" s="1"/>
  <c r="P23" i="13" s="1"/>
  <c r="P23" i="19"/>
  <c r="P23" i="6"/>
  <c r="P23" i="23" s="1"/>
  <c r="T24" i="19"/>
  <c r="T24" i="6"/>
  <c r="T24" i="20"/>
  <c r="T24" i="8"/>
  <c r="T24" i="11" s="1"/>
  <c r="T24" i="13" s="1"/>
  <c r="T25" i="19"/>
  <c r="T25" i="6"/>
  <c r="T25" i="8"/>
  <c r="T25" i="11" s="1"/>
  <c r="T25" i="13" s="1"/>
  <c r="T25" i="20"/>
  <c r="T26" i="6"/>
  <c r="T26" i="8"/>
  <c r="T26" i="11" s="1"/>
  <c r="T26" i="13" s="1"/>
  <c r="T26" i="19"/>
  <c r="T26" i="20"/>
  <c r="T27" i="19"/>
  <c r="T27" i="20"/>
  <c r="T27" i="6"/>
  <c r="T27" i="8"/>
  <c r="T27" i="11" s="1"/>
  <c r="T27" i="13" s="1"/>
  <c r="T28" i="20"/>
  <c r="T28" i="6"/>
  <c r="T28" i="8"/>
  <c r="T28" i="11" s="1"/>
  <c r="T28" i="13" s="1"/>
  <c r="T28" i="19"/>
  <c r="P29" i="6"/>
  <c r="P29" i="23" s="1"/>
  <c r="P29" i="19"/>
  <c r="P29" i="20"/>
  <c r="P29" i="8"/>
  <c r="P29" i="11" s="1"/>
  <c r="P29" i="13" s="1"/>
  <c r="P30" i="6"/>
  <c r="P30" i="23" s="1"/>
  <c r="P30" i="20"/>
  <c r="P30" i="8"/>
  <c r="P30" i="11" s="1"/>
  <c r="P30" i="13" s="1"/>
  <c r="P30" i="19"/>
  <c r="P31" i="19"/>
  <c r="P31" i="20"/>
  <c r="P31" i="8"/>
  <c r="P31" i="11" s="1"/>
  <c r="P31" i="13" s="1"/>
  <c r="P31" i="6"/>
  <c r="P31" i="23" s="1"/>
  <c r="P32" i="19"/>
  <c r="P32" i="20"/>
  <c r="P32" i="8"/>
  <c r="P32" i="11" s="1"/>
  <c r="P32" i="13" s="1"/>
  <c r="P32" i="6"/>
  <c r="P32" i="23" s="1"/>
  <c r="P35" i="6"/>
  <c r="P35" i="23" s="1"/>
  <c r="P35" i="20"/>
  <c r="P35" i="8"/>
  <c r="P35" i="11" s="1"/>
  <c r="P35" i="13" s="1"/>
  <c r="P35" i="19"/>
  <c r="L36" i="19"/>
  <c r="L36" i="20"/>
  <c r="L36" i="8"/>
  <c r="L36" i="11" s="1"/>
  <c r="L36" i="13" s="1"/>
  <c r="L36" i="6"/>
  <c r="L37" i="8"/>
  <c r="L37" i="11" s="1"/>
  <c r="L37" i="13" s="1"/>
  <c r="L37" i="19"/>
  <c r="L37" i="20"/>
  <c r="L37" i="6"/>
  <c r="L38" i="8"/>
  <c r="L38" i="11" s="1"/>
  <c r="L38" i="13" s="1"/>
  <c r="L38" i="19"/>
  <c r="L38" i="20"/>
  <c r="L38" i="6"/>
  <c r="L39" i="8"/>
  <c r="L39" i="11" s="1"/>
  <c r="L39" i="13" s="1"/>
  <c r="L39" i="19"/>
  <c r="L39" i="20"/>
  <c r="L39" i="6"/>
  <c r="L42" i="19"/>
  <c r="L42" i="20"/>
  <c r="L42" i="8"/>
  <c r="L42" i="11" s="1"/>
  <c r="L42" i="13" s="1"/>
  <c r="L42" i="6"/>
  <c r="L43" i="6"/>
  <c r="L43" i="8"/>
  <c r="L43" i="11" s="1"/>
  <c r="L43" i="13" s="1"/>
  <c r="L43" i="19"/>
  <c r="L43" i="20"/>
  <c r="L44" i="8"/>
  <c r="L44" i="11" s="1"/>
  <c r="L44" i="13" s="1"/>
  <c r="L44" i="19"/>
  <c r="L44" i="20"/>
  <c r="L44" i="6"/>
  <c r="L45" i="8"/>
  <c r="L45" i="11" s="1"/>
  <c r="L45" i="13" s="1"/>
  <c r="L45" i="19"/>
  <c r="L45" i="20"/>
  <c r="L45" i="6"/>
  <c r="L46" i="19"/>
  <c r="L46" i="20"/>
  <c r="L46" i="8"/>
  <c r="L46" i="11" s="1"/>
  <c r="L46" i="13" s="1"/>
  <c r="L46" i="6"/>
  <c r="X46" i="8"/>
  <c r="X46" i="11" s="1"/>
  <c r="X46" i="13" s="1"/>
  <c r="X46" i="19"/>
  <c r="X46" i="20"/>
  <c r="X46" i="6"/>
  <c r="X47" i="8"/>
  <c r="X47" i="11" s="1"/>
  <c r="X47" i="13" s="1"/>
  <c r="X47" i="20"/>
  <c r="X47" i="6"/>
  <c r="X48" i="8"/>
  <c r="X48" i="11" s="1"/>
  <c r="X48" i="13" s="1"/>
  <c r="X48" i="19"/>
  <c r="X48" i="20"/>
  <c r="X48" i="6"/>
  <c r="X49" i="6"/>
  <c r="X49" i="20"/>
  <c r="X49" i="8"/>
  <c r="X49" i="11" s="1"/>
  <c r="X49" i="13" s="1"/>
  <c r="X49" i="19"/>
  <c r="X50" i="6"/>
  <c r="X50" i="20"/>
  <c r="X50" i="8"/>
  <c r="X50" i="11" s="1"/>
  <c r="X50" i="13" s="1"/>
  <c r="X50" i="19"/>
  <c r="X51" i="20"/>
  <c r="X51" i="8"/>
  <c r="X51" i="11" s="1"/>
  <c r="X51" i="13" s="1"/>
  <c r="X51" i="19"/>
  <c r="X51" i="6"/>
  <c r="X52" i="19"/>
  <c r="X52" i="20"/>
  <c r="X52" i="8"/>
  <c r="X52" i="11" s="1"/>
  <c r="X52" i="13" s="1"/>
  <c r="X52" i="6"/>
  <c r="X54" i="6"/>
  <c r="X54" i="19"/>
  <c r="X54" i="20"/>
  <c r="X54" i="8"/>
  <c r="X54" i="11" s="1"/>
  <c r="X54" i="13" s="1"/>
  <c r="X55" i="6"/>
  <c r="X55" i="19"/>
  <c r="X55" i="20"/>
  <c r="X55" i="8"/>
  <c r="X55" i="11" s="1"/>
  <c r="X55" i="13" s="1"/>
  <c r="P56" i="6"/>
  <c r="P56" i="23" s="1"/>
  <c r="P56" i="19"/>
  <c r="P56" i="20"/>
  <c r="P56" i="8"/>
  <c r="P56" i="11" s="1"/>
  <c r="P56" i="13" s="1"/>
  <c r="X56" i="6"/>
  <c r="X56" i="20"/>
  <c r="X56" i="8"/>
  <c r="X56" i="11" s="1"/>
  <c r="X56" i="13" s="1"/>
  <c r="X56" i="19"/>
  <c r="T57" i="6"/>
  <c r="T57" i="19"/>
  <c r="T57" i="8"/>
  <c r="T57" i="11" s="1"/>
  <c r="T57" i="13" s="1"/>
  <c r="T57" i="20"/>
  <c r="T58" i="19"/>
  <c r="T58" i="6"/>
  <c r="T58" i="8"/>
  <c r="T58" i="11" s="1"/>
  <c r="T58" i="13" s="1"/>
  <c r="T58" i="20"/>
  <c r="T59" i="6"/>
  <c r="T59" i="19"/>
  <c r="T59" i="8"/>
  <c r="T59" i="11" s="1"/>
  <c r="T59" i="13" s="1"/>
  <c r="T59" i="20"/>
  <c r="T60" i="19"/>
  <c r="T60" i="6"/>
  <c r="T60" i="20"/>
  <c r="T60" i="8"/>
  <c r="T60" i="11" s="1"/>
  <c r="T60" i="13" s="1"/>
  <c r="L61" i="19"/>
  <c r="L61" i="20"/>
  <c r="L61" i="8"/>
  <c r="L61" i="11" s="1"/>
  <c r="L61" i="13" s="1"/>
  <c r="L61" i="6"/>
  <c r="T61" i="8"/>
  <c r="T61" i="11" s="1"/>
  <c r="T61" i="13" s="1"/>
  <c r="T61" i="19"/>
  <c r="T61" i="20"/>
  <c r="T61" i="6"/>
  <c r="T62" i="8"/>
  <c r="T62" i="11" s="1"/>
  <c r="T62" i="13" s="1"/>
  <c r="T62" i="19"/>
  <c r="T62" i="20"/>
  <c r="T62" i="6"/>
  <c r="T63" i="19"/>
  <c r="T63" i="20"/>
  <c r="T63" i="8"/>
  <c r="T63" i="11" s="1"/>
  <c r="T63" i="13" s="1"/>
  <c r="T63" i="6"/>
  <c r="T64" i="20"/>
  <c r="T64" i="8"/>
  <c r="T64" i="11" s="1"/>
  <c r="T64" i="13" s="1"/>
  <c r="T64" i="19"/>
  <c r="T64" i="6"/>
  <c r="M8" i="8"/>
  <c r="M8" i="11" s="1"/>
  <c r="M8" i="13" s="1"/>
  <c r="M8" i="19"/>
  <c r="M8" i="20"/>
  <c r="M8" i="6"/>
  <c r="M8" i="23" s="1"/>
  <c r="X8" i="24"/>
  <c r="Y8" i="6"/>
  <c r="Y8" i="8"/>
  <c r="Y8" i="11" s="1"/>
  <c r="Y8" i="13" s="1"/>
  <c r="Y8" i="19"/>
  <c r="Y8" i="20"/>
  <c r="V9" i="20"/>
  <c r="V9" i="6"/>
  <c r="V9" i="8"/>
  <c r="V9" i="11" s="1"/>
  <c r="V9" i="13" s="1"/>
  <c r="V9" i="19"/>
  <c r="Q10" i="8"/>
  <c r="Q10" i="11" s="1"/>
  <c r="Q10" i="13" s="1"/>
  <c r="Q10" i="19"/>
  <c r="Q10" i="20"/>
  <c r="Q10" i="6"/>
  <c r="Q11" i="6"/>
  <c r="Q11" i="20"/>
  <c r="Q11" i="8"/>
  <c r="Q11" i="11" s="1"/>
  <c r="Q11" i="13" s="1"/>
  <c r="Q11" i="19"/>
  <c r="Q12" i="8"/>
  <c r="Q12" i="11" s="1"/>
  <c r="Q12" i="13" s="1"/>
  <c r="Q12" i="6"/>
  <c r="Q12" i="23" s="1"/>
  <c r="Q12" i="19"/>
  <c r="Q12" i="20"/>
  <c r="Q13" i="6"/>
  <c r="Q13" i="19"/>
  <c r="Q13" i="20"/>
  <c r="Q13" i="8"/>
  <c r="Q13" i="11" s="1"/>
  <c r="Q13" i="13" s="1"/>
  <c r="Q14" i="8"/>
  <c r="Q14" i="11" s="1"/>
  <c r="Q14" i="13" s="1"/>
  <c r="Q14" i="6"/>
  <c r="Q14" i="23" s="1"/>
  <c r="Q14" i="19"/>
  <c r="Q14" i="20"/>
  <c r="Q15" i="6"/>
  <c r="Q15" i="8"/>
  <c r="Q15" i="11" s="1"/>
  <c r="Q15" i="13" s="1"/>
  <c r="Q15" i="19"/>
  <c r="Q15" i="20"/>
  <c r="Q16" i="19"/>
  <c r="Q16" i="20"/>
  <c r="Q16" i="8"/>
  <c r="Q16" i="11" s="1"/>
  <c r="Q16" i="13" s="1"/>
  <c r="Q16" i="6"/>
  <c r="R20" i="6"/>
  <c r="R20" i="8"/>
  <c r="R20" i="11" s="1"/>
  <c r="R20" i="13" s="1"/>
  <c r="R20" i="19"/>
  <c r="R20" i="20"/>
  <c r="T34" i="6"/>
  <c r="T34" i="19"/>
  <c r="T34" i="20"/>
  <c r="T34" i="8"/>
  <c r="T34" i="11" s="1"/>
  <c r="T34" i="13" s="1"/>
  <c r="P53" i="19"/>
  <c r="P53" i="20"/>
  <c r="P53" i="8"/>
  <c r="P53" i="11" s="1"/>
  <c r="P53" i="13" s="1"/>
  <c r="P53" i="6"/>
  <c r="P53" i="23" s="1"/>
  <c r="L97" i="8"/>
  <c r="L97" i="11" s="1"/>
  <c r="L97" i="13" s="1"/>
  <c r="L97" i="19"/>
  <c r="L97" i="20"/>
  <c r="L97" i="6"/>
  <c r="L100" i="6"/>
  <c r="L100" i="8"/>
  <c r="L100" i="11" s="1"/>
  <c r="L100" i="13" s="1"/>
  <c r="L100" i="19"/>
  <c r="L100" i="20"/>
  <c r="X100" i="6"/>
  <c r="X100" i="8"/>
  <c r="X100" i="11" s="1"/>
  <c r="X100" i="13" s="1"/>
  <c r="X100" i="19"/>
  <c r="X100" i="20"/>
  <c r="T130" i="20"/>
  <c r="T130" i="6"/>
  <c r="T130" i="19"/>
  <c r="T130" i="8"/>
  <c r="T130" i="11" s="1"/>
  <c r="T130" i="13" s="1"/>
  <c r="P150" i="20"/>
  <c r="P150" i="6"/>
  <c r="P150" i="23" s="1"/>
  <c r="P150" i="8"/>
  <c r="P150" i="11" s="1"/>
  <c r="P150" i="13" s="1"/>
  <c r="P150" i="19"/>
  <c r="L159" i="20"/>
  <c r="L159" i="8"/>
  <c r="L159" i="11" s="1"/>
  <c r="L159" i="13" s="1"/>
  <c r="L159" i="19"/>
  <c r="L159" i="6"/>
  <c r="X159" i="8"/>
  <c r="X159" i="11" s="1"/>
  <c r="X159" i="13" s="1"/>
  <c r="X159" i="6"/>
  <c r="X159" i="20"/>
  <c r="X159" i="19"/>
  <c r="T166" i="20"/>
  <c r="T166" i="8"/>
  <c r="T166" i="11" s="1"/>
  <c r="T166" i="13" s="1"/>
  <c r="T166" i="6"/>
  <c r="T166" i="19"/>
  <c r="P174" i="19"/>
  <c r="P174" i="20"/>
  <c r="P174" i="8"/>
  <c r="P174" i="11" s="1"/>
  <c r="P174" i="13" s="1"/>
  <c r="P174" i="6"/>
  <c r="P174" i="23" s="1"/>
  <c r="X174" i="6"/>
  <c r="X174" i="8"/>
  <c r="X174" i="11" s="1"/>
  <c r="X174" i="13" s="1"/>
  <c r="X174" i="19"/>
  <c r="X174" i="20"/>
  <c r="T6" i="20"/>
  <c r="T6" i="19"/>
  <c r="T17" i="20"/>
  <c r="T18" i="20"/>
  <c r="T6" i="8"/>
  <c r="T6" i="11" s="1"/>
  <c r="T6" i="6"/>
  <c r="C22" i="25" s="1"/>
  <c r="P7" i="8"/>
  <c r="P7" i="11" s="1"/>
  <c r="P7" i="13" s="1"/>
  <c r="P7" i="19"/>
  <c r="P7" i="20"/>
  <c r="P7" i="6"/>
  <c r="P7" i="23" s="1"/>
  <c r="X9" i="8"/>
  <c r="X9" i="11" s="1"/>
  <c r="X9" i="13" s="1"/>
  <c r="X9" i="6"/>
  <c r="X9" i="19"/>
  <c r="X9" i="20"/>
  <c r="X11" i="20"/>
  <c r="X11" i="8"/>
  <c r="X11" i="11" s="1"/>
  <c r="X11" i="13" s="1"/>
  <c r="X11" i="6"/>
  <c r="X11" i="19"/>
  <c r="X13" i="19"/>
  <c r="X13" i="6"/>
  <c r="X13" i="8"/>
  <c r="X13" i="11" s="1"/>
  <c r="X13" i="13" s="1"/>
  <c r="X13" i="20"/>
  <c r="X14" i="8"/>
  <c r="X14" i="11" s="1"/>
  <c r="X14" i="13" s="1"/>
  <c r="X14" i="19"/>
  <c r="X14" i="20"/>
  <c r="X14" i="6"/>
  <c r="X15" i="6"/>
  <c r="X15" i="8"/>
  <c r="X15" i="11" s="1"/>
  <c r="X15" i="13" s="1"/>
  <c r="X15" i="19"/>
  <c r="X15" i="20"/>
  <c r="X16" i="6"/>
  <c r="X16" i="8"/>
  <c r="X16" i="11" s="1"/>
  <c r="X16" i="13" s="1"/>
  <c r="X16" i="19"/>
  <c r="X16" i="20"/>
  <c r="U19" i="19"/>
  <c r="U19" i="20"/>
  <c r="U19" i="8"/>
  <c r="U19" i="11" s="1"/>
  <c r="U19" i="13" s="1"/>
  <c r="U19" i="6"/>
  <c r="Q21" i="6"/>
  <c r="Q21" i="19"/>
  <c r="Q21" i="20"/>
  <c r="Q21" i="8"/>
  <c r="Q21" i="11" s="1"/>
  <c r="Q21" i="13" s="1"/>
  <c r="M22" i="6"/>
  <c r="M22" i="23" s="1"/>
  <c r="M22" i="20"/>
  <c r="M22" i="8"/>
  <c r="M22" i="11" s="1"/>
  <c r="M22" i="13" s="1"/>
  <c r="M22" i="19"/>
  <c r="M23" i="6"/>
  <c r="M23" i="23" s="1"/>
  <c r="M23" i="8"/>
  <c r="M23" i="11" s="1"/>
  <c r="M23" i="13" s="1"/>
  <c r="M23" i="19"/>
  <c r="M23" i="20"/>
  <c r="X23" i="24"/>
  <c r="Y23" i="8"/>
  <c r="Y23" i="11" s="1"/>
  <c r="Y23" i="13" s="1"/>
  <c r="Y23" i="6"/>
  <c r="Y23" i="19"/>
  <c r="Y23" i="20"/>
  <c r="U24" i="20"/>
  <c r="U24" i="8"/>
  <c r="U24" i="11" s="1"/>
  <c r="U24" i="13" s="1"/>
  <c r="U24" i="19"/>
  <c r="U24" i="6"/>
  <c r="Q25" i="6"/>
  <c r="Q25" i="19"/>
  <c r="Q25" i="20"/>
  <c r="Q25" i="8"/>
  <c r="Q25" i="11" s="1"/>
  <c r="Q25" i="13" s="1"/>
  <c r="M26" i="6"/>
  <c r="M26" i="23" s="1"/>
  <c r="M26" i="8"/>
  <c r="M26" i="11" s="1"/>
  <c r="M26" i="13" s="1"/>
  <c r="M26" i="19"/>
  <c r="M26" i="20"/>
  <c r="X26" i="24"/>
  <c r="Y26" i="6"/>
  <c r="Y26" i="19"/>
  <c r="Y26" i="20"/>
  <c r="Y26" i="8"/>
  <c r="Y26" i="11" s="1"/>
  <c r="Y26" i="13" s="1"/>
  <c r="X27" i="24"/>
  <c r="Y27" i="8"/>
  <c r="Y27" i="11" s="1"/>
  <c r="Y27" i="13" s="1"/>
  <c r="Y27" i="6"/>
  <c r="Y27" i="20"/>
  <c r="Y27" i="19"/>
  <c r="U28" i="19"/>
  <c r="U28" i="8"/>
  <c r="U28" i="11" s="1"/>
  <c r="U28" i="13" s="1"/>
  <c r="U28" i="6"/>
  <c r="U28" i="20"/>
  <c r="Q29" i="8"/>
  <c r="Q29" i="11" s="1"/>
  <c r="Q29" i="13" s="1"/>
  <c r="Q29" i="19"/>
  <c r="Q29" i="20"/>
  <c r="Q29" i="6"/>
  <c r="Q30" i="19"/>
  <c r="Q30" i="20"/>
  <c r="Q30" i="8"/>
  <c r="Q30" i="11" s="1"/>
  <c r="Q30" i="13" s="1"/>
  <c r="Q30" i="6"/>
  <c r="M31" i="8"/>
  <c r="M31" i="11" s="1"/>
  <c r="M31" i="13" s="1"/>
  <c r="M31" i="19"/>
  <c r="M31" i="6"/>
  <c r="M31" i="23" s="1"/>
  <c r="M31" i="20"/>
  <c r="Y31" i="8"/>
  <c r="Y31" i="11" s="1"/>
  <c r="Y31" i="13" s="1"/>
  <c r="Y31" i="19"/>
  <c r="X31" i="24"/>
  <c r="Y31" i="6"/>
  <c r="Y31" i="20"/>
  <c r="U32" i="19"/>
  <c r="U32" i="20"/>
  <c r="U32" i="8"/>
  <c r="U32" i="11" s="1"/>
  <c r="U32" i="13" s="1"/>
  <c r="U32" i="6"/>
  <c r="Q35" i="6"/>
  <c r="Q35" i="8"/>
  <c r="Q35" i="11" s="1"/>
  <c r="Q35" i="13" s="1"/>
  <c r="Q35" i="19"/>
  <c r="Q35" i="20"/>
  <c r="M36" i="19"/>
  <c r="M36" i="20"/>
  <c r="M36" i="8"/>
  <c r="M36" i="11" s="1"/>
  <c r="M36" i="13" s="1"/>
  <c r="M36" i="6"/>
  <c r="M36" i="23" s="1"/>
  <c r="Y36" i="19"/>
  <c r="Y36" i="20"/>
  <c r="X36" i="24"/>
  <c r="Y36" i="8"/>
  <c r="Y36" i="11" s="1"/>
  <c r="Y36" i="13" s="1"/>
  <c r="Y36" i="6"/>
  <c r="U37" i="19"/>
  <c r="U37" i="8"/>
  <c r="U37" i="11" s="1"/>
  <c r="U37" i="13" s="1"/>
  <c r="U37" i="6"/>
  <c r="U37" i="20"/>
  <c r="Q38" i="20"/>
  <c r="Q38" i="8"/>
  <c r="Q38" i="11" s="1"/>
  <c r="Q38" i="13" s="1"/>
  <c r="Q38" i="19"/>
  <c r="Q38" i="6"/>
  <c r="M39" i="6"/>
  <c r="M39" i="23" s="1"/>
  <c r="M39" i="8"/>
  <c r="M39" i="11" s="1"/>
  <c r="M39" i="13" s="1"/>
  <c r="M39" i="19"/>
  <c r="M39" i="20"/>
  <c r="Y39" i="19"/>
  <c r="Y39" i="20"/>
  <c r="Y39" i="8"/>
  <c r="Y39" i="11" s="1"/>
  <c r="Y39" i="13" s="1"/>
  <c r="X39" i="24"/>
  <c r="Y39" i="6"/>
  <c r="Q40" i="20"/>
  <c r="Q40" i="8"/>
  <c r="Q40" i="11" s="1"/>
  <c r="Q40" i="13" s="1"/>
  <c r="Q40" i="19"/>
  <c r="Q40" i="6"/>
  <c r="Q42" i="19"/>
  <c r="Q42" i="20"/>
  <c r="Q42" i="8"/>
  <c r="Q42" i="11" s="1"/>
  <c r="Q42" i="13" s="1"/>
  <c r="Q42" i="6"/>
  <c r="M43" i="19"/>
  <c r="M43" i="6"/>
  <c r="M43" i="23" s="1"/>
  <c r="M43" i="20"/>
  <c r="M43" i="8"/>
  <c r="M43" i="11" s="1"/>
  <c r="M43" i="13" s="1"/>
  <c r="X43" i="24"/>
  <c r="Y43" i="8"/>
  <c r="Y43" i="11" s="1"/>
  <c r="Y43" i="13" s="1"/>
  <c r="Y43" i="6"/>
  <c r="Y43" i="19"/>
  <c r="Y43" i="20"/>
  <c r="U44" i="6"/>
  <c r="U44" i="19"/>
  <c r="U44" i="8"/>
  <c r="U44" i="11" s="1"/>
  <c r="U44" i="13" s="1"/>
  <c r="U44" i="20"/>
  <c r="Q45" i="19"/>
  <c r="Q45" i="20"/>
  <c r="Q45" i="8"/>
  <c r="Q45" i="11" s="1"/>
  <c r="Q45" i="13" s="1"/>
  <c r="Q45" i="6"/>
  <c r="M46" i="6"/>
  <c r="M46" i="23" s="1"/>
  <c r="M46" i="8"/>
  <c r="M46" i="11" s="1"/>
  <c r="M46" i="13" s="1"/>
  <c r="M46" i="19"/>
  <c r="M46" i="20"/>
  <c r="Y46" i="19"/>
  <c r="Y46" i="8"/>
  <c r="Y46" i="11" s="1"/>
  <c r="Y46" i="13" s="1"/>
  <c r="X46" i="24"/>
  <c r="Y46" i="6"/>
  <c r="Y46" i="20"/>
  <c r="U47" i="20"/>
  <c r="U47" i="8"/>
  <c r="U47" i="11" s="1"/>
  <c r="U47" i="13" s="1"/>
  <c r="U47" i="6"/>
  <c r="U47" i="19"/>
  <c r="Q48" i="6"/>
  <c r="Q48" i="19"/>
  <c r="Q48" i="20"/>
  <c r="Q48" i="8"/>
  <c r="Q48" i="11" s="1"/>
  <c r="Q48" i="13" s="1"/>
  <c r="M49" i="20"/>
  <c r="M49" i="8"/>
  <c r="M49" i="11" s="1"/>
  <c r="M49" i="13" s="1"/>
  <c r="M49" i="19"/>
  <c r="M49" i="6"/>
  <c r="M49" i="23" s="1"/>
  <c r="Y49" i="20"/>
  <c r="Y49" i="19"/>
  <c r="X49" i="24"/>
  <c r="Y49" i="6"/>
  <c r="Y49" i="8"/>
  <c r="Y49" i="11" s="1"/>
  <c r="Y49" i="13" s="1"/>
  <c r="U50" i="8"/>
  <c r="U50" i="11" s="1"/>
  <c r="U50" i="13" s="1"/>
  <c r="U50" i="20"/>
  <c r="U50" i="19"/>
  <c r="U50" i="6"/>
  <c r="Q54" i="8"/>
  <c r="Q54" i="11" s="1"/>
  <c r="Q54" i="13" s="1"/>
  <c r="Q54" i="20"/>
  <c r="Q54" i="19"/>
  <c r="Q54" i="6"/>
  <c r="Q8" i="24"/>
  <c r="O8" i="8"/>
  <c r="O8" i="11" s="1"/>
  <c r="O8" i="13" s="1"/>
  <c r="O8" i="6"/>
  <c r="O8" i="19"/>
  <c r="O8" i="20"/>
  <c r="S8" i="8"/>
  <c r="S8" i="11" s="1"/>
  <c r="S8" i="13" s="1"/>
  <c r="S8" i="19"/>
  <c r="S8" i="20"/>
  <c r="S8" i="6"/>
  <c r="W8" i="20"/>
  <c r="W8" i="8"/>
  <c r="W8" i="11" s="1"/>
  <c r="W8" i="13" s="1"/>
  <c r="W8" i="19"/>
  <c r="W8" i="6"/>
  <c r="Q9" i="24"/>
  <c r="O9" i="6"/>
  <c r="O9" i="8"/>
  <c r="O9" i="11" s="1"/>
  <c r="O9" i="13" s="1"/>
  <c r="O9" i="19"/>
  <c r="O9" i="20"/>
  <c r="T9" i="20"/>
  <c r="T9" i="8"/>
  <c r="T9" i="11" s="1"/>
  <c r="T9" i="13" s="1"/>
  <c r="T9" i="19"/>
  <c r="T9" i="6"/>
  <c r="Q10" i="24"/>
  <c r="O10" i="20"/>
  <c r="O10" i="8"/>
  <c r="O10" i="11" s="1"/>
  <c r="O10" i="13" s="1"/>
  <c r="O10" i="19"/>
  <c r="O10" i="6"/>
  <c r="T10" i="8"/>
  <c r="T10" i="11" s="1"/>
  <c r="T10" i="13" s="1"/>
  <c r="T10" i="19"/>
  <c r="T10" i="20"/>
  <c r="T10" i="6"/>
  <c r="Q11" i="24"/>
  <c r="O11" i="6"/>
  <c r="O11" i="19"/>
  <c r="O11" i="20"/>
  <c r="O11" i="8"/>
  <c r="O11" i="11" s="1"/>
  <c r="O11" i="13" s="1"/>
  <c r="T11" i="20"/>
  <c r="T11" i="8"/>
  <c r="T11" i="11" s="1"/>
  <c r="T11" i="13" s="1"/>
  <c r="T11" i="6"/>
  <c r="T11" i="19"/>
  <c r="Q12" i="24"/>
  <c r="O12" i="19"/>
  <c r="O12" i="20"/>
  <c r="O12" i="8"/>
  <c r="O12" i="11" s="1"/>
  <c r="O12" i="13" s="1"/>
  <c r="O12" i="6"/>
  <c r="T12" i="8"/>
  <c r="T12" i="11" s="1"/>
  <c r="T12" i="13" s="1"/>
  <c r="T12" i="19"/>
  <c r="T12" i="20"/>
  <c r="T12" i="6"/>
  <c r="Q13" i="24"/>
  <c r="O13" i="8"/>
  <c r="O13" i="11" s="1"/>
  <c r="O13" i="13" s="1"/>
  <c r="O13" i="19"/>
  <c r="O13" i="20"/>
  <c r="O13" i="6"/>
  <c r="T13" i="8"/>
  <c r="T13" i="11" s="1"/>
  <c r="T13" i="13" s="1"/>
  <c r="T13" i="19"/>
  <c r="T13" i="20"/>
  <c r="T13" i="6"/>
  <c r="Q14" i="24"/>
  <c r="O14" i="8"/>
  <c r="O14" i="11" s="1"/>
  <c r="O14" i="13" s="1"/>
  <c r="O14" i="19"/>
  <c r="O14" i="20"/>
  <c r="O14" i="6"/>
  <c r="T14" i="6"/>
  <c r="T14" i="20"/>
  <c r="T14" i="8"/>
  <c r="T14" i="11" s="1"/>
  <c r="T14" i="13" s="1"/>
  <c r="T14" i="19"/>
  <c r="Q15" i="24"/>
  <c r="O15" i="19"/>
  <c r="O15" i="20"/>
  <c r="O15" i="8"/>
  <c r="O15" i="11" s="1"/>
  <c r="O15" i="13" s="1"/>
  <c r="O15" i="6"/>
  <c r="T15" i="6"/>
  <c r="T15" i="19"/>
  <c r="T15" i="20"/>
  <c r="T15" i="8"/>
  <c r="T15" i="11" s="1"/>
  <c r="T15" i="13" s="1"/>
  <c r="Q16" i="24"/>
  <c r="O16" i="20"/>
  <c r="O16" i="8"/>
  <c r="O16" i="11" s="1"/>
  <c r="O16" i="13" s="1"/>
  <c r="O16" i="19"/>
  <c r="O16" i="6"/>
  <c r="T16" i="6"/>
  <c r="T16" i="19"/>
  <c r="T16" i="20"/>
  <c r="T16" i="8"/>
  <c r="T16" i="11" s="1"/>
  <c r="T16" i="13" s="1"/>
  <c r="P20" i="19"/>
  <c r="P20" i="20"/>
  <c r="P20" i="8"/>
  <c r="P20" i="11" s="1"/>
  <c r="P20" i="13" s="1"/>
  <c r="P20" i="6"/>
  <c r="P20" i="23" s="1"/>
  <c r="U20" i="6"/>
  <c r="U20" i="20"/>
  <c r="U20" i="8"/>
  <c r="U20" i="11" s="1"/>
  <c r="U20" i="13" s="1"/>
  <c r="U20" i="19"/>
  <c r="N34" i="6"/>
  <c r="N34" i="19"/>
  <c r="N34" i="20"/>
  <c r="N34" i="8"/>
  <c r="N34" i="11" s="1"/>
  <c r="N34" i="13" s="1"/>
  <c r="R34" i="19"/>
  <c r="R34" i="20"/>
  <c r="R34" i="8"/>
  <c r="R34" i="11" s="1"/>
  <c r="R34" i="13" s="1"/>
  <c r="R34" i="6"/>
  <c r="V34" i="6"/>
  <c r="V34" i="20"/>
  <c r="V34" i="8"/>
  <c r="V34" i="11" s="1"/>
  <c r="V34" i="13" s="1"/>
  <c r="V34" i="19"/>
  <c r="N53" i="19"/>
  <c r="N53" i="20"/>
  <c r="N53" i="8"/>
  <c r="N53" i="11" s="1"/>
  <c r="N53" i="13" s="1"/>
  <c r="N53" i="6"/>
  <c r="R53" i="6"/>
  <c r="R53" i="8"/>
  <c r="R53" i="11" s="1"/>
  <c r="R53" i="13" s="1"/>
  <c r="R53" i="19"/>
  <c r="R53" i="20"/>
  <c r="V53" i="6"/>
  <c r="V53" i="20"/>
  <c r="V53" i="8"/>
  <c r="V53" i="11" s="1"/>
  <c r="V53" i="13" s="1"/>
  <c r="V53" i="19"/>
  <c r="N97" i="6"/>
  <c r="N97" i="19"/>
  <c r="N97" i="20"/>
  <c r="N97" i="8"/>
  <c r="N97" i="11" s="1"/>
  <c r="N97" i="13" s="1"/>
  <c r="R97" i="6"/>
  <c r="R97" i="8"/>
  <c r="R97" i="11" s="1"/>
  <c r="R97" i="13" s="1"/>
  <c r="R97" i="19"/>
  <c r="R97" i="20"/>
  <c r="V97" i="20"/>
  <c r="V97" i="8"/>
  <c r="V97" i="11" s="1"/>
  <c r="V97" i="13" s="1"/>
  <c r="V97" i="19"/>
  <c r="V97" i="6"/>
  <c r="N100" i="19"/>
  <c r="N100" i="20"/>
  <c r="N100" i="8"/>
  <c r="N100" i="11" s="1"/>
  <c r="N100" i="13" s="1"/>
  <c r="N100" i="6"/>
  <c r="R100" i="20"/>
  <c r="R100" i="6"/>
  <c r="R100" i="8"/>
  <c r="R100" i="11" s="1"/>
  <c r="R100" i="13" s="1"/>
  <c r="R100" i="19"/>
  <c r="V100" i="20"/>
  <c r="V100" i="6"/>
  <c r="V100" i="19"/>
  <c r="V100" i="8"/>
  <c r="V100" i="11" s="1"/>
  <c r="V100" i="13" s="1"/>
  <c r="N130" i="19"/>
  <c r="N130" i="20"/>
  <c r="N130" i="6"/>
  <c r="N130" i="8"/>
  <c r="N130" i="11" s="1"/>
  <c r="N130" i="13" s="1"/>
  <c r="R130" i="20"/>
  <c r="R130" i="8"/>
  <c r="R130" i="11" s="1"/>
  <c r="R130" i="13" s="1"/>
  <c r="R130" i="19"/>
  <c r="R130" i="6"/>
  <c r="V130" i="8"/>
  <c r="V130" i="11" s="1"/>
  <c r="V130" i="13" s="1"/>
  <c r="V130" i="6"/>
  <c r="V130" i="19"/>
  <c r="V130" i="20"/>
  <c r="N150" i="6"/>
  <c r="N150" i="20"/>
  <c r="N150" i="8"/>
  <c r="N150" i="11" s="1"/>
  <c r="N150" i="13" s="1"/>
  <c r="N150" i="19"/>
  <c r="R150" i="6"/>
  <c r="R150" i="20"/>
  <c r="R150" i="8"/>
  <c r="R150" i="11" s="1"/>
  <c r="R150" i="13" s="1"/>
  <c r="R150" i="19"/>
  <c r="V150" i="6"/>
  <c r="V150" i="20"/>
  <c r="V150" i="8"/>
  <c r="V150" i="11" s="1"/>
  <c r="V150" i="13" s="1"/>
  <c r="V150" i="19"/>
  <c r="N159" i="8"/>
  <c r="N159" i="11" s="1"/>
  <c r="N159" i="13" s="1"/>
  <c r="N159" i="19"/>
  <c r="N159" i="20"/>
  <c r="N159" i="6"/>
  <c r="R159" i="6"/>
  <c r="R159" i="20"/>
  <c r="R159" i="8"/>
  <c r="R159" i="11" s="1"/>
  <c r="R159" i="13" s="1"/>
  <c r="R159" i="19"/>
  <c r="V159" i="8"/>
  <c r="V159" i="11" s="1"/>
  <c r="V159" i="13" s="1"/>
  <c r="V159" i="19"/>
  <c r="V159" i="20"/>
  <c r="V159" i="6"/>
  <c r="N166" i="6"/>
  <c r="N166" i="19"/>
  <c r="N166" i="20"/>
  <c r="N166" i="8"/>
  <c r="N166" i="11" s="1"/>
  <c r="N166" i="13" s="1"/>
  <c r="R166" i="6"/>
  <c r="R166" i="19"/>
  <c r="R166" i="20"/>
  <c r="R166" i="8"/>
  <c r="R166" i="11" s="1"/>
  <c r="R166" i="13" s="1"/>
  <c r="V166" i="19"/>
  <c r="V166" i="6"/>
  <c r="V166" i="8"/>
  <c r="V166" i="11" s="1"/>
  <c r="V166" i="13" s="1"/>
  <c r="V166" i="20"/>
  <c r="N174" i="20"/>
  <c r="N174" i="8"/>
  <c r="N174" i="11" s="1"/>
  <c r="N174" i="13" s="1"/>
  <c r="N174" i="6"/>
  <c r="N174" i="19"/>
  <c r="R174" i="6"/>
  <c r="R174" i="19"/>
  <c r="R174" i="20"/>
  <c r="R174" i="8"/>
  <c r="R174" i="11" s="1"/>
  <c r="R174" i="13" s="1"/>
  <c r="V174" i="19"/>
  <c r="V174" i="6"/>
  <c r="V174" i="20"/>
  <c r="V174" i="8"/>
  <c r="V174" i="11" s="1"/>
  <c r="V174" i="13" s="1"/>
  <c r="N18" i="20"/>
  <c r="N6" i="20"/>
  <c r="N6" i="8"/>
  <c r="N6" i="11" s="1"/>
  <c r="N17" i="20"/>
  <c r="N6" i="19"/>
  <c r="N6" i="6"/>
  <c r="R6" i="8"/>
  <c r="R6" i="11" s="1"/>
  <c r="R6" i="19"/>
  <c r="R18" i="20"/>
  <c r="R6" i="20"/>
  <c r="R17" i="20"/>
  <c r="R6" i="6"/>
  <c r="C20" i="25" s="1"/>
  <c r="V18" i="20"/>
  <c r="V6" i="20"/>
  <c r="V6" i="6"/>
  <c r="C24" i="25" s="1"/>
  <c r="J24" i="25" s="1"/>
  <c r="V17" i="20"/>
  <c r="V6" i="19"/>
  <c r="V6" i="8"/>
  <c r="V6" i="11" s="1"/>
  <c r="N7" i="20"/>
  <c r="N7" i="8"/>
  <c r="N7" i="11" s="1"/>
  <c r="N7" i="13" s="1"/>
  <c r="N7" i="19"/>
  <c r="N7" i="6"/>
  <c r="R7" i="8"/>
  <c r="R7" i="11" s="1"/>
  <c r="R7" i="13" s="1"/>
  <c r="R7" i="6"/>
  <c r="R7" i="19"/>
  <c r="R7" i="20"/>
  <c r="V7" i="6"/>
  <c r="V7" i="8"/>
  <c r="V7" i="11" s="1"/>
  <c r="V7" i="13" s="1"/>
  <c r="V7" i="20"/>
  <c r="V7" i="19"/>
  <c r="S9" i="19"/>
  <c r="S9" i="20"/>
  <c r="S9" i="8"/>
  <c r="S9" i="11" s="1"/>
  <c r="S9" i="13" s="1"/>
  <c r="S9" i="6"/>
  <c r="S9" i="23" s="1"/>
  <c r="S10" i="6"/>
  <c r="S10" i="20"/>
  <c r="S10" i="8"/>
  <c r="S10" i="11" s="1"/>
  <c r="S10" i="13" s="1"/>
  <c r="S10" i="19"/>
  <c r="S11" i="6"/>
  <c r="S11" i="19"/>
  <c r="S11" i="20"/>
  <c r="S11" i="8"/>
  <c r="S11" i="11" s="1"/>
  <c r="S11" i="13" s="1"/>
  <c r="S12" i="6"/>
  <c r="S12" i="20"/>
  <c r="S12" i="8"/>
  <c r="S12" i="11" s="1"/>
  <c r="S12" i="13" s="1"/>
  <c r="S12" i="19"/>
  <c r="S13" i="6"/>
  <c r="S13" i="20"/>
  <c r="S13" i="8"/>
  <c r="S13" i="11" s="1"/>
  <c r="S13" i="13" s="1"/>
  <c r="S13" i="19"/>
  <c r="S14" i="6"/>
  <c r="S14" i="19"/>
  <c r="S14" i="20"/>
  <c r="S14" i="8"/>
  <c r="S14" i="11" s="1"/>
  <c r="S14" i="13" s="1"/>
  <c r="S15" i="8"/>
  <c r="S15" i="11" s="1"/>
  <c r="S15" i="13" s="1"/>
  <c r="S15" i="19"/>
  <c r="S15" i="20"/>
  <c r="S15" i="6"/>
  <c r="S15" i="23" s="1"/>
  <c r="S16" i="8"/>
  <c r="S16" i="11" s="1"/>
  <c r="S16" i="13" s="1"/>
  <c r="S16" i="19"/>
  <c r="S16" i="20"/>
  <c r="S16" i="6"/>
  <c r="S16" i="23" s="1"/>
  <c r="Q19" i="24"/>
  <c r="O19" i="6"/>
  <c r="O19" i="20"/>
  <c r="O19" i="8"/>
  <c r="O19" i="11" s="1"/>
  <c r="O19" i="13" s="1"/>
  <c r="O19" i="19"/>
  <c r="S19" i="6"/>
  <c r="S19" i="20"/>
  <c r="S19" i="8"/>
  <c r="S19" i="11" s="1"/>
  <c r="S19" i="13" s="1"/>
  <c r="S19" i="19"/>
  <c r="W19" i="8"/>
  <c r="W19" i="11" s="1"/>
  <c r="W19" i="13" s="1"/>
  <c r="W19" i="20"/>
  <c r="W19" i="6"/>
  <c r="W19" i="19"/>
  <c r="Q20" i="24"/>
  <c r="O20" i="19"/>
  <c r="O20" i="20"/>
  <c r="O20" i="8"/>
  <c r="O20" i="11" s="1"/>
  <c r="O20" i="13" s="1"/>
  <c r="O20" i="6"/>
  <c r="Q21" i="24"/>
  <c r="O21" i="6"/>
  <c r="O21" i="8"/>
  <c r="O21" i="11" s="1"/>
  <c r="O21" i="13" s="1"/>
  <c r="O21" i="19"/>
  <c r="O21" i="20"/>
  <c r="S21" i="19"/>
  <c r="S21" i="20"/>
  <c r="S21" i="6"/>
  <c r="S21" i="8"/>
  <c r="S21" i="11" s="1"/>
  <c r="S21" i="13" s="1"/>
  <c r="W21" i="19"/>
  <c r="W21" i="6"/>
  <c r="W21" i="8"/>
  <c r="W21" i="11" s="1"/>
  <c r="W21" i="13" s="1"/>
  <c r="W21" i="20"/>
  <c r="Q22" i="24"/>
  <c r="O22" i="20"/>
  <c r="O22" i="8"/>
  <c r="O22" i="11" s="1"/>
  <c r="O22" i="13" s="1"/>
  <c r="O22" i="19"/>
  <c r="O22" i="6"/>
  <c r="S22" i="19"/>
  <c r="S22" i="8"/>
  <c r="S22" i="11" s="1"/>
  <c r="S22" i="13" s="1"/>
  <c r="S22" i="6"/>
  <c r="S22" i="23" s="1"/>
  <c r="S22" i="20"/>
  <c r="W22" i="19"/>
  <c r="W22" i="6"/>
  <c r="W22" i="8"/>
  <c r="W22" i="11" s="1"/>
  <c r="W22" i="13" s="1"/>
  <c r="W22" i="20"/>
  <c r="Q23" i="24"/>
  <c r="BB23" i="24" s="1"/>
  <c r="O23" i="8"/>
  <c r="O23" i="11" s="1"/>
  <c r="O23" i="13" s="1"/>
  <c r="O23" i="19"/>
  <c r="O23" i="20"/>
  <c r="O23" i="6"/>
  <c r="X23" i="19"/>
  <c r="S23" i="8"/>
  <c r="S23" i="11" s="1"/>
  <c r="S23" i="13" s="1"/>
  <c r="S23" i="6"/>
  <c r="S23" i="23" s="1"/>
  <c r="S23" i="19"/>
  <c r="S23" i="20"/>
  <c r="W23" i="6"/>
  <c r="W23" i="8"/>
  <c r="W23" i="11" s="1"/>
  <c r="W23" i="13" s="1"/>
  <c r="W23" i="20"/>
  <c r="W23" i="19"/>
  <c r="Q24" i="24"/>
  <c r="O24" i="8"/>
  <c r="O24" i="11" s="1"/>
  <c r="O24" i="13" s="1"/>
  <c r="O24" i="19"/>
  <c r="O24" i="20"/>
  <c r="O24" i="6"/>
  <c r="S24" i="20"/>
  <c r="S24" i="8"/>
  <c r="S24" i="11" s="1"/>
  <c r="S24" i="13" s="1"/>
  <c r="S24" i="19"/>
  <c r="S24" i="6"/>
  <c r="S24" i="23" s="1"/>
  <c r="W24" i="8"/>
  <c r="W24" i="11" s="1"/>
  <c r="W24" i="13" s="1"/>
  <c r="W24" i="20"/>
  <c r="W24" i="19"/>
  <c r="W24" i="6"/>
  <c r="Q25" i="24"/>
  <c r="O25" i="19"/>
  <c r="O25" i="20"/>
  <c r="O25" i="8"/>
  <c r="O25" i="11" s="1"/>
  <c r="O25" i="13" s="1"/>
  <c r="O25" i="6"/>
  <c r="S25" i="6"/>
  <c r="S25" i="19"/>
  <c r="S25" i="20"/>
  <c r="S25" i="8"/>
  <c r="S25" i="11" s="1"/>
  <c r="S25" i="13" s="1"/>
  <c r="W25" i="19"/>
  <c r="W25" i="8"/>
  <c r="W25" i="11" s="1"/>
  <c r="W25" i="13" s="1"/>
  <c r="W25" i="6"/>
  <c r="Q26" i="24"/>
  <c r="O26" i="19"/>
  <c r="O26" i="20"/>
  <c r="O26" i="6"/>
  <c r="O26" i="8"/>
  <c r="O26" i="11" s="1"/>
  <c r="O26" i="13" s="1"/>
  <c r="S26" i="19"/>
  <c r="S26" i="20"/>
  <c r="S26" i="8"/>
  <c r="S26" i="11" s="1"/>
  <c r="S26" i="13" s="1"/>
  <c r="S26" i="6"/>
  <c r="S26" i="23" s="1"/>
  <c r="W26" i="8"/>
  <c r="W26" i="11" s="1"/>
  <c r="W26" i="13" s="1"/>
  <c r="W26" i="19"/>
  <c r="W26" i="20"/>
  <c r="W26" i="6"/>
  <c r="Q27" i="24"/>
  <c r="O27" i="6"/>
  <c r="O27" i="8"/>
  <c r="O27" i="11" s="1"/>
  <c r="O27" i="13" s="1"/>
  <c r="O27" i="19"/>
  <c r="O27" i="20"/>
  <c r="S27" i="19"/>
  <c r="S27" i="8"/>
  <c r="S27" i="11" s="1"/>
  <c r="S27" i="13" s="1"/>
  <c r="S27" i="6"/>
  <c r="S27" i="23" s="1"/>
  <c r="S27" i="20"/>
  <c r="W27" i="6"/>
  <c r="W27" i="8"/>
  <c r="W27" i="11" s="1"/>
  <c r="W27" i="13" s="1"/>
  <c r="W27" i="20"/>
  <c r="W27" i="19"/>
  <c r="Q28" i="24"/>
  <c r="O28" i="6"/>
  <c r="O28" i="19"/>
  <c r="O28" i="20"/>
  <c r="O28" i="8"/>
  <c r="O28" i="11" s="1"/>
  <c r="O28" i="13" s="1"/>
  <c r="S28" i="19"/>
  <c r="S28" i="8"/>
  <c r="S28" i="11" s="1"/>
  <c r="S28" i="13" s="1"/>
  <c r="S28" i="20"/>
  <c r="S28" i="6"/>
  <c r="W28" i="8"/>
  <c r="W28" i="11" s="1"/>
  <c r="W28" i="13" s="1"/>
  <c r="W28" i="19"/>
  <c r="W28" i="6"/>
  <c r="W28" i="20"/>
  <c r="Q29" i="24"/>
  <c r="O29" i="20"/>
  <c r="O29" i="8"/>
  <c r="O29" i="11" s="1"/>
  <c r="O29" i="13" s="1"/>
  <c r="O29" i="6"/>
  <c r="O29" i="19"/>
  <c r="S29" i="6"/>
  <c r="S29" i="23" s="1"/>
  <c r="S29" i="19"/>
  <c r="S29" i="20"/>
  <c r="S29" i="8"/>
  <c r="S29" i="11" s="1"/>
  <c r="S29" i="13" s="1"/>
  <c r="W29" i="6"/>
  <c r="W29" i="8"/>
  <c r="W29" i="11" s="1"/>
  <c r="W29" i="13" s="1"/>
  <c r="W29" i="19"/>
  <c r="W29" i="20"/>
  <c r="Q30" i="24"/>
  <c r="O30" i="6"/>
  <c r="O30" i="20"/>
  <c r="O30" i="8"/>
  <c r="O30" i="11" s="1"/>
  <c r="O30" i="13" s="1"/>
  <c r="O30" i="19"/>
  <c r="S30" i="6"/>
  <c r="S30" i="8"/>
  <c r="S30" i="11" s="1"/>
  <c r="S30" i="13" s="1"/>
  <c r="S30" i="19"/>
  <c r="S30" i="20"/>
  <c r="W30" i="20"/>
  <c r="W30" i="8"/>
  <c r="W30" i="11" s="1"/>
  <c r="W30" i="13" s="1"/>
  <c r="W30" i="19"/>
  <c r="W30" i="6"/>
  <c r="Q31" i="24"/>
  <c r="O31" i="6"/>
  <c r="O31" i="20"/>
  <c r="O31" i="8"/>
  <c r="O31" i="11" s="1"/>
  <c r="O31" i="13" s="1"/>
  <c r="O31" i="19"/>
  <c r="S31" i="20"/>
  <c r="S31" i="19"/>
  <c r="S31" i="6"/>
  <c r="S31" i="23" s="1"/>
  <c r="S31" i="8"/>
  <c r="S31" i="11" s="1"/>
  <c r="S31" i="13" s="1"/>
  <c r="W31" i="6"/>
  <c r="W31" i="20"/>
  <c r="W31" i="8"/>
  <c r="W31" i="11" s="1"/>
  <c r="W31" i="13" s="1"/>
  <c r="W31" i="19"/>
  <c r="Q32" i="24"/>
  <c r="O32" i="8"/>
  <c r="O32" i="11" s="1"/>
  <c r="O32" i="13" s="1"/>
  <c r="O32" i="19"/>
  <c r="O32" i="20"/>
  <c r="O32" i="6"/>
  <c r="S32" i="6"/>
  <c r="S32" i="23" s="1"/>
  <c r="S32" i="8"/>
  <c r="S32" i="11" s="1"/>
  <c r="S32" i="13" s="1"/>
  <c r="S32" i="19"/>
  <c r="S32" i="20"/>
  <c r="W32" i="19"/>
  <c r="W32" i="20"/>
  <c r="W32" i="8"/>
  <c r="W32" i="11" s="1"/>
  <c r="W32" i="13" s="1"/>
  <c r="W32" i="6"/>
  <c r="Q33" i="24"/>
  <c r="O33" i="8"/>
  <c r="O33" i="11" s="1"/>
  <c r="O33" i="13" s="1"/>
  <c r="O33" i="19"/>
  <c r="O33" i="20"/>
  <c r="O33" i="6"/>
  <c r="S33" i="6"/>
  <c r="S33" i="23" s="1"/>
  <c r="S33" i="20"/>
  <c r="S33" i="8"/>
  <c r="S33" i="11" s="1"/>
  <c r="S33" i="13" s="1"/>
  <c r="S33" i="19"/>
  <c r="W33" i="20"/>
  <c r="W33" i="6"/>
  <c r="W33" i="8"/>
  <c r="W33" i="11" s="1"/>
  <c r="W33" i="13" s="1"/>
  <c r="W33" i="19"/>
  <c r="Q35" i="24"/>
  <c r="O35" i="19"/>
  <c r="O35" i="20"/>
  <c r="O35" i="8"/>
  <c r="O35" i="11" s="1"/>
  <c r="O35" i="13" s="1"/>
  <c r="O35" i="6"/>
  <c r="S35" i="6"/>
  <c r="S35" i="8"/>
  <c r="S35" i="11" s="1"/>
  <c r="S35" i="13" s="1"/>
  <c r="S35" i="19"/>
  <c r="S35" i="20"/>
  <c r="W35" i="6"/>
  <c r="W35" i="8"/>
  <c r="W35" i="11" s="1"/>
  <c r="W35" i="13" s="1"/>
  <c r="W35" i="20"/>
  <c r="W35" i="19"/>
  <c r="Q36" i="24"/>
  <c r="O36" i="19"/>
  <c r="O36" i="20"/>
  <c r="O36" i="8"/>
  <c r="O36" i="11" s="1"/>
  <c r="O36" i="13" s="1"/>
  <c r="O36" i="6"/>
  <c r="S36" i="19"/>
  <c r="S36" i="8"/>
  <c r="S36" i="11" s="1"/>
  <c r="S36" i="13" s="1"/>
  <c r="S36" i="6"/>
  <c r="S36" i="23" s="1"/>
  <c r="S36" i="20"/>
  <c r="W36" i="19"/>
  <c r="W36" i="8"/>
  <c r="W36" i="11" s="1"/>
  <c r="W36" i="13" s="1"/>
  <c r="W36" i="20"/>
  <c r="W36" i="6"/>
  <c r="Q37" i="24"/>
  <c r="O37" i="19"/>
  <c r="O37" i="20"/>
  <c r="O37" i="8"/>
  <c r="O37" i="11" s="1"/>
  <c r="O37" i="13" s="1"/>
  <c r="O37" i="6"/>
  <c r="S37" i="20"/>
  <c r="S37" i="6"/>
  <c r="S37" i="23" s="1"/>
  <c r="S37" i="19"/>
  <c r="S37" i="8"/>
  <c r="S37" i="11" s="1"/>
  <c r="S37" i="13" s="1"/>
  <c r="W37" i="19"/>
  <c r="W37" i="20"/>
  <c r="W37" i="8"/>
  <c r="W37" i="11" s="1"/>
  <c r="W37" i="13" s="1"/>
  <c r="W37" i="6"/>
  <c r="Q38" i="24"/>
  <c r="O38" i="20"/>
  <c r="O38" i="8"/>
  <c r="O38" i="11" s="1"/>
  <c r="O38" i="13" s="1"/>
  <c r="O38" i="19"/>
  <c r="O38" i="6"/>
  <c r="S38" i="19"/>
  <c r="S38" i="8"/>
  <c r="S38" i="11" s="1"/>
  <c r="S38" i="13" s="1"/>
  <c r="S38" i="6"/>
  <c r="S38" i="20"/>
  <c r="W38" i="20"/>
  <c r="W38" i="8"/>
  <c r="W38" i="11" s="1"/>
  <c r="W38" i="13" s="1"/>
  <c r="W38" i="6"/>
  <c r="W38" i="19"/>
  <c r="Q39" i="24"/>
  <c r="O39" i="20"/>
  <c r="O39" i="8"/>
  <c r="O39" i="11" s="1"/>
  <c r="O39" i="13" s="1"/>
  <c r="O39" i="19"/>
  <c r="O39" i="6"/>
  <c r="S39" i="19"/>
  <c r="S39" i="8"/>
  <c r="S39" i="11" s="1"/>
  <c r="S39" i="13" s="1"/>
  <c r="S39" i="6"/>
  <c r="S39" i="23" s="1"/>
  <c r="S39" i="20"/>
  <c r="W39" i="8"/>
  <c r="W39" i="11" s="1"/>
  <c r="W39" i="13" s="1"/>
  <c r="W39" i="20"/>
  <c r="W39" i="6"/>
  <c r="W39" i="19"/>
  <c r="Q40" i="24"/>
  <c r="O40" i="19"/>
  <c r="O40" i="20"/>
  <c r="O40" i="8"/>
  <c r="O40" i="11" s="1"/>
  <c r="O40" i="13" s="1"/>
  <c r="O40" i="6"/>
  <c r="S40" i="19"/>
  <c r="S40" i="8"/>
  <c r="S40" i="11" s="1"/>
  <c r="S40" i="13" s="1"/>
  <c r="S40" i="6"/>
  <c r="S40" i="23" s="1"/>
  <c r="S40" i="20"/>
  <c r="W40" i="8"/>
  <c r="W40" i="11" s="1"/>
  <c r="W40" i="13" s="1"/>
  <c r="W40" i="19"/>
  <c r="W40" i="20"/>
  <c r="W40" i="6"/>
  <c r="Q41" i="24"/>
  <c r="O41" i="19"/>
  <c r="O41" i="20"/>
  <c r="O41" i="8"/>
  <c r="O41" i="11" s="1"/>
  <c r="O41" i="13" s="1"/>
  <c r="O41" i="6"/>
  <c r="S41" i="20"/>
  <c r="S41" i="19"/>
  <c r="S41" i="6"/>
  <c r="S41" i="8"/>
  <c r="S41" i="11" s="1"/>
  <c r="S41" i="13" s="1"/>
  <c r="W41" i="19"/>
  <c r="W41" i="8"/>
  <c r="W41" i="11" s="1"/>
  <c r="W41" i="13" s="1"/>
  <c r="W41" i="20"/>
  <c r="W41" i="6"/>
  <c r="Q42" i="24"/>
  <c r="O42" i="19"/>
  <c r="O42" i="20"/>
  <c r="O42" i="8"/>
  <c r="O42" i="11" s="1"/>
  <c r="O42" i="13" s="1"/>
  <c r="O42" i="6"/>
  <c r="S42" i="6"/>
  <c r="S42" i="23" s="1"/>
  <c r="S42" i="19"/>
  <c r="S42" i="20"/>
  <c r="S42" i="8"/>
  <c r="S42" i="11" s="1"/>
  <c r="S42" i="13" s="1"/>
  <c r="W42" i="19"/>
  <c r="W42" i="20"/>
  <c r="W42" i="6"/>
  <c r="W42" i="8"/>
  <c r="W42" i="11" s="1"/>
  <c r="W42" i="13" s="1"/>
  <c r="Q43" i="24"/>
  <c r="O43" i="6"/>
  <c r="O43" i="20"/>
  <c r="O43" i="8"/>
  <c r="O43" i="11" s="1"/>
  <c r="O43" i="13" s="1"/>
  <c r="O43" i="19"/>
  <c r="X43" i="19"/>
  <c r="S43" i="19"/>
  <c r="S43" i="8"/>
  <c r="S43" i="11" s="1"/>
  <c r="S43" i="13" s="1"/>
  <c r="S43" i="20"/>
  <c r="S43" i="6"/>
  <c r="W43" i="19"/>
  <c r="W43" i="8"/>
  <c r="W43" i="11" s="1"/>
  <c r="W43" i="13" s="1"/>
  <c r="W43" i="20"/>
  <c r="W43" i="6"/>
  <c r="Q44" i="24"/>
  <c r="O44" i="19"/>
  <c r="O44" i="20"/>
  <c r="O44" i="8"/>
  <c r="O44" i="11" s="1"/>
  <c r="O44" i="13" s="1"/>
  <c r="O44" i="6"/>
  <c r="S44" i="19"/>
  <c r="S44" i="8"/>
  <c r="S44" i="11" s="1"/>
  <c r="S44" i="13" s="1"/>
  <c r="S44" i="6"/>
  <c r="S44" i="20"/>
  <c r="W44" i="6"/>
  <c r="W44" i="8"/>
  <c r="W44" i="11" s="1"/>
  <c r="W44" i="13" s="1"/>
  <c r="W44" i="20"/>
  <c r="W44" i="19"/>
  <c r="Q45" i="24"/>
  <c r="O45" i="20"/>
  <c r="O45" i="8"/>
  <c r="O45" i="11" s="1"/>
  <c r="O45" i="13" s="1"/>
  <c r="O45" i="19"/>
  <c r="O45" i="6"/>
  <c r="S45" i="20"/>
  <c r="S45" i="8"/>
  <c r="S45" i="11" s="1"/>
  <c r="S45" i="13" s="1"/>
  <c r="S45" i="6"/>
  <c r="S45" i="19"/>
  <c r="W45" i="8"/>
  <c r="W45" i="11" s="1"/>
  <c r="W45" i="13" s="1"/>
  <c r="W45" i="20"/>
  <c r="W45" i="6"/>
  <c r="W45" i="19"/>
  <c r="Q46" i="24"/>
  <c r="O46" i="8"/>
  <c r="O46" i="11" s="1"/>
  <c r="O46" i="13" s="1"/>
  <c r="O46" i="19"/>
  <c r="O46" i="20"/>
  <c r="O46" i="6"/>
  <c r="S46" i="8"/>
  <c r="S46" i="11" s="1"/>
  <c r="S46" i="13" s="1"/>
  <c r="S46" i="19"/>
  <c r="S46" i="6"/>
  <c r="S46" i="23" s="1"/>
  <c r="S46" i="20"/>
  <c r="W46" i="19"/>
  <c r="W46" i="20"/>
  <c r="W46" i="6"/>
  <c r="W46" i="8"/>
  <c r="W46" i="11" s="1"/>
  <c r="W46" i="13" s="1"/>
  <c r="Q47" i="24"/>
  <c r="O47" i="8"/>
  <c r="O47" i="11" s="1"/>
  <c r="O47" i="13" s="1"/>
  <c r="O47" i="19"/>
  <c r="O47" i="20"/>
  <c r="O47" i="6"/>
  <c r="X47" i="19"/>
  <c r="S47" i="19"/>
  <c r="S47" i="8"/>
  <c r="S47" i="11" s="1"/>
  <c r="S47" i="13" s="1"/>
  <c r="S47" i="6"/>
  <c r="S47" i="20"/>
  <c r="W47" i="20"/>
  <c r="W47" i="19"/>
  <c r="W47" i="8"/>
  <c r="W47" i="11" s="1"/>
  <c r="W47" i="13" s="1"/>
  <c r="W47" i="6"/>
  <c r="Q48" i="24"/>
  <c r="O48" i="19"/>
  <c r="O48" i="20"/>
  <c r="O48" i="8"/>
  <c r="O48" i="11" s="1"/>
  <c r="O48" i="13" s="1"/>
  <c r="O48" i="6"/>
  <c r="S48" i="19"/>
  <c r="S48" i="8"/>
  <c r="S48" i="11" s="1"/>
  <c r="S48" i="13" s="1"/>
  <c r="S48" i="6"/>
  <c r="S48" i="20"/>
  <c r="W48" i="8"/>
  <c r="W48" i="11" s="1"/>
  <c r="W48" i="13" s="1"/>
  <c r="W48" i="19"/>
  <c r="W48" i="20"/>
  <c r="W48" i="6"/>
  <c r="Q49" i="24"/>
  <c r="O49" i="6"/>
  <c r="O49" i="20"/>
  <c r="O49" i="8"/>
  <c r="O49" i="11" s="1"/>
  <c r="O49" i="13" s="1"/>
  <c r="O49" i="19"/>
  <c r="S49" i="19"/>
  <c r="S49" i="20"/>
  <c r="S49" i="8"/>
  <c r="S49" i="11" s="1"/>
  <c r="S49" i="13" s="1"/>
  <c r="S49" i="6"/>
  <c r="S49" i="23" s="1"/>
  <c r="W49" i="8"/>
  <c r="W49" i="11" s="1"/>
  <c r="W49" i="13" s="1"/>
  <c r="W49" i="6"/>
  <c r="W49" i="19"/>
  <c r="W49" i="20"/>
  <c r="O50" i="6"/>
  <c r="Q50" i="24"/>
  <c r="O50" i="8"/>
  <c r="O50" i="11" s="1"/>
  <c r="O50" i="13" s="1"/>
  <c r="O50" i="19"/>
  <c r="O50" i="20"/>
  <c r="S50" i="8"/>
  <c r="S50" i="11" s="1"/>
  <c r="S50" i="13" s="1"/>
  <c r="S50" i="19"/>
  <c r="S50" i="20"/>
  <c r="S50" i="6"/>
  <c r="W50" i="8"/>
  <c r="W50" i="11" s="1"/>
  <c r="W50" i="13" s="1"/>
  <c r="W50" i="19"/>
  <c r="W50" i="20"/>
  <c r="W50" i="6"/>
  <c r="Q51" i="24"/>
  <c r="O51" i="20"/>
  <c r="O51" i="8"/>
  <c r="O51" i="11" s="1"/>
  <c r="O51" i="13" s="1"/>
  <c r="O51" i="19"/>
  <c r="O51" i="6"/>
  <c r="S51" i="19"/>
  <c r="S51" i="20"/>
  <c r="S51" i="8"/>
  <c r="S51" i="11" s="1"/>
  <c r="S51" i="13" s="1"/>
  <c r="S51" i="6"/>
  <c r="W51" i="19"/>
  <c r="W51" i="20"/>
  <c r="W51" i="8"/>
  <c r="W51" i="11" s="1"/>
  <c r="W51" i="13" s="1"/>
  <c r="W51" i="6"/>
  <c r="Q52" i="24"/>
  <c r="O52" i="6"/>
  <c r="O52" i="19"/>
  <c r="O52" i="20"/>
  <c r="O52" i="8"/>
  <c r="O52" i="11" s="1"/>
  <c r="O52" i="13" s="1"/>
  <c r="S52" i="8"/>
  <c r="S52" i="11" s="1"/>
  <c r="S52" i="13" s="1"/>
  <c r="S52" i="19"/>
  <c r="S52" i="6"/>
  <c r="S52" i="20"/>
  <c r="W52" i="6"/>
  <c r="W52" i="8"/>
  <c r="W52" i="11" s="1"/>
  <c r="W52" i="13" s="1"/>
  <c r="W52" i="19"/>
  <c r="W52" i="20"/>
  <c r="Q54" i="24"/>
  <c r="O54" i="19"/>
  <c r="O54" i="20"/>
  <c r="O54" i="8"/>
  <c r="O54" i="11" s="1"/>
  <c r="O54" i="13" s="1"/>
  <c r="O54" i="6"/>
  <c r="S54" i="19"/>
  <c r="S54" i="8"/>
  <c r="S54" i="11" s="1"/>
  <c r="S54" i="13" s="1"/>
  <c r="S54" i="6"/>
  <c r="S54" i="23" s="1"/>
  <c r="S54" i="20"/>
  <c r="W54" i="8"/>
  <c r="W54" i="11" s="1"/>
  <c r="W54" i="13" s="1"/>
  <c r="W54" i="20"/>
  <c r="W54" i="6"/>
  <c r="W54" i="19"/>
  <c r="Q55" i="24"/>
  <c r="O55" i="8"/>
  <c r="O55" i="11" s="1"/>
  <c r="O55" i="13" s="1"/>
  <c r="O55" i="19"/>
  <c r="O55" i="20"/>
  <c r="O55" i="6"/>
  <c r="S55" i="20"/>
  <c r="S55" i="8"/>
  <c r="S55" i="11" s="1"/>
  <c r="S55" i="13" s="1"/>
  <c r="S55" i="19"/>
  <c r="S55" i="6"/>
  <c r="W55" i="19"/>
  <c r="W55" i="8"/>
  <c r="W55" i="11" s="1"/>
  <c r="W55" i="13" s="1"/>
  <c r="W55" i="6"/>
  <c r="W55" i="20"/>
  <c r="Q56" i="24"/>
  <c r="O56" i="8"/>
  <c r="O56" i="11" s="1"/>
  <c r="O56" i="13" s="1"/>
  <c r="O56" i="19"/>
  <c r="O56" i="20"/>
  <c r="O56" i="6"/>
  <c r="S56" i="8"/>
  <c r="S56" i="11" s="1"/>
  <c r="S56" i="13" s="1"/>
  <c r="S56" i="19"/>
  <c r="S56" i="6"/>
  <c r="S56" i="20"/>
  <c r="W56" i="20"/>
  <c r="W56" i="6"/>
  <c r="W56" i="8"/>
  <c r="W56" i="11" s="1"/>
  <c r="W56" i="13" s="1"/>
  <c r="W56" i="19"/>
  <c r="Q57" i="24"/>
  <c r="O57" i="19"/>
  <c r="O57" i="20"/>
  <c r="O57" i="8"/>
  <c r="O57" i="11" s="1"/>
  <c r="O57" i="13" s="1"/>
  <c r="O57" i="6"/>
  <c r="S57" i="19"/>
  <c r="S57" i="8"/>
  <c r="S57" i="11" s="1"/>
  <c r="S57" i="13" s="1"/>
  <c r="S57" i="20"/>
  <c r="S57" i="6"/>
  <c r="S57" i="23" s="1"/>
  <c r="W57" i="20"/>
  <c r="W57" i="8"/>
  <c r="W57" i="11" s="1"/>
  <c r="W57" i="13" s="1"/>
  <c r="W57" i="19"/>
  <c r="W57" i="6"/>
  <c r="Q58" i="24"/>
  <c r="O58" i="19"/>
  <c r="O58" i="20"/>
  <c r="O58" i="8"/>
  <c r="O58" i="11" s="1"/>
  <c r="O58" i="13" s="1"/>
  <c r="O58" i="6"/>
  <c r="S58" i="19"/>
  <c r="S58" i="8"/>
  <c r="S58" i="11" s="1"/>
  <c r="S58" i="13" s="1"/>
  <c r="S58" i="6"/>
  <c r="S58" i="23" s="1"/>
  <c r="S58" i="20"/>
  <c r="W58" i="19"/>
  <c r="W58" i="8"/>
  <c r="W58" i="11" s="1"/>
  <c r="W58" i="13" s="1"/>
  <c r="W58" i="6"/>
  <c r="W58" i="20"/>
  <c r="Q59" i="24"/>
  <c r="O59" i="8"/>
  <c r="O59" i="11" s="1"/>
  <c r="O59" i="13" s="1"/>
  <c r="O59" i="19"/>
  <c r="O59" i="20"/>
  <c r="O59" i="6"/>
  <c r="S59" i="20"/>
  <c r="S59" i="6"/>
  <c r="S59" i="23" s="1"/>
  <c r="S59" i="19"/>
  <c r="S59" i="8"/>
  <c r="S59" i="11" s="1"/>
  <c r="S59" i="13" s="1"/>
  <c r="W59" i="20"/>
  <c r="W59" i="8"/>
  <c r="W59" i="11" s="1"/>
  <c r="W59" i="13" s="1"/>
  <c r="W59" i="6"/>
  <c r="W59" i="19"/>
  <c r="Q60" i="24"/>
  <c r="O60" i="19"/>
  <c r="O60" i="20"/>
  <c r="O60" i="8"/>
  <c r="O60" i="11" s="1"/>
  <c r="O60" i="13" s="1"/>
  <c r="O60" i="6"/>
  <c r="S60" i="8"/>
  <c r="S60" i="11" s="1"/>
  <c r="S60" i="13" s="1"/>
  <c r="S60" i="19"/>
  <c r="S60" i="20"/>
  <c r="S60" i="6"/>
  <c r="W60" i="6"/>
  <c r="W60" i="19"/>
  <c r="W60" i="20"/>
  <c r="W60" i="8"/>
  <c r="W60" i="11" s="1"/>
  <c r="W60" i="13" s="1"/>
  <c r="Q61" i="24"/>
  <c r="O61" i="19"/>
  <c r="O61" i="20"/>
  <c r="O61" i="8"/>
  <c r="O61" i="11" s="1"/>
  <c r="O61" i="13" s="1"/>
  <c r="O61" i="6"/>
  <c r="X61" i="19"/>
  <c r="S61" i="8"/>
  <c r="S61" i="11" s="1"/>
  <c r="S61" i="13" s="1"/>
  <c r="S61" i="19"/>
  <c r="S61" i="6"/>
  <c r="S61" i="23" s="1"/>
  <c r="S61" i="20"/>
  <c r="W61" i="8"/>
  <c r="W61" i="11" s="1"/>
  <c r="W61" i="13" s="1"/>
  <c r="W61" i="6"/>
  <c r="W61" i="19"/>
  <c r="W61" i="20"/>
  <c r="Q62" i="24"/>
  <c r="O62" i="19"/>
  <c r="O62" i="20"/>
  <c r="O62" i="8"/>
  <c r="O62" i="11" s="1"/>
  <c r="O62" i="13" s="1"/>
  <c r="O62" i="6"/>
  <c r="S62" i="19"/>
  <c r="S62" i="6"/>
  <c r="S62" i="23" s="1"/>
  <c r="S62" i="8"/>
  <c r="S62" i="11" s="1"/>
  <c r="S62" i="13" s="1"/>
  <c r="S62" i="20"/>
  <c r="W62" i="20"/>
  <c r="W62" i="6"/>
  <c r="W62" i="8"/>
  <c r="W62" i="11" s="1"/>
  <c r="W62" i="13" s="1"/>
  <c r="W62" i="19"/>
  <c r="Q63" i="24"/>
  <c r="O63" i="19"/>
  <c r="O63" i="20"/>
  <c r="O63" i="8"/>
  <c r="O63" i="11" s="1"/>
  <c r="O63" i="13" s="1"/>
  <c r="O63" i="6"/>
  <c r="S63" i="6"/>
  <c r="S63" i="23" s="1"/>
  <c r="S63" i="20"/>
  <c r="S63" i="8"/>
  <c r="S63" i="11" s="1"/>
  <c r="S63" i="13" s="1"/>
  <c r="S63" i="19"/>
  <c r="W63" i="20"/>
  <c r="W63" i="19"/>
  <c r="W63" i="6"/>
  <c r="W63" i="8"/>
  <c r="W63" i="11" s="1"/>
  <c r="W63" i="13" s="1"/>
  <c r="Q64" i="24"/>
  <c r="O64" i="20"/>
  <c r="O64" i="8"/>
  <c r="O64" i="11" s="1"/>
  <c r="O64" i="13" s="1"/>
  <c r="O64" i="19"/>
  <c r="O64" i="6"/>
  <c r="S64" i="19"/>
  <c r="S64" i="6"/>
  <c r="S64" i="20"/>
  <c r="S64" i="8"/>
  <c r="S64" i="11" s="1"/>
  <c r="S64" i="13" s="1"/>
  <c r="W64" i="19"/>
  <c r="W64" i="8"/>
  <c r="W64" i="11" s="1"/>
  <c r="W64" i="13" s="1"/>
  <c r="W64" i="6"/>
  <c r="W64" i="20"/>
  <c r="O65" i="6"/>
  <c r="Q65" i="24"/>
  <c r="O65" i="20"/>
  <c r="O65" i="8"/>
  <c r="O65" i="11" s="1"/>
  <c r="O65" i="13" s="1"/>
  <c r="O65" i="19"/>
  <c r="S65" i="6"/>
  <c r="S65" i="19"/>
  <c r="S65" i="20"/>
  <c r="S65" i="8"/>
  <c r="S65" i="11" s="1"/>
  <c r="S65" i="13" s="1"/>
  <c r="W65" i="20"/>
  <c r="W65" i="8"/>
  <c r="W65" i="11" s="1"/>
  <c r="W65" i="13" s="1"/>
  <c r="W65" i="19"/>
  <c r="W65" i="6"/>
  <c r="Q66" i="24"/>
  <c r="O66" i="8"/>
  <c r="O66" i="11" s="1"/>
  <c r="O66" i="13" s="1"/>
  <c r="O66" i="19"/>
  <c r="O66" i="20"/>
  <c r="O66" i="6"/>
  <c r="S66" i="19"/>
  <c r="S66" i="6"/>
  <c r="S66" i="23" s="1"/>
  <c r="S66" i="20"/>
  <c r="S66" i="8"/>
  <c r="S66" i="11" s="1"/>
  <c r="S66" i="13" s="1"/>
  <c r="W66" i="20"/>
  <c r="W66" i="6"/>
  <c r="W66" i="19"/>
  <c r="W66" i="8"/>
  <c r="W66" i="11" s="1"/>
  <c r="W66" i="13" s="1"/>
  <c r="Q67" i="24"/>
  <c r="O67" i="20"/>
  <c r="O67" i="8"/>
  <c r="O67" i="11" s="1"/>
  <c r="O67" i="13" s="1"/>
  <c r="O67" i="19"/>
  <c r="O67" i="6"/>
  <c r="S67" i="6"/>
  <c r="S67" i="23" s="1"/>
  <c r="S67" i="19"/>
  <c r="S67" i="8"/>
  <c r="S67" i="11" s="1"/>
  <c r="S67" i="13" s="1"/>
  <c r="S67" i="20"/>
  <c r="W67" i="20"/>
  <c r="W67" i="6"/>
  <c r="W67" i="19"/>
  <c r="W67" i="8"/>
  <c r="W67" i="11" s="1"/>
  <c r="W67" i="13" s="1"/>
  <c r="Q68" i="24"/>
  <c r="O68" i="8"/>
  <c r="O68" i="11" s="1"/>
  <c r="O68" i="13" s="1"/>
  <c r="O68" i="19"/>
  <c r="O68" i="20"/>
  <c r="O68" i="6"/>
  <c r="S68" i="20"/>
  <c r="S68" i="6"/>
  <c r="S68" i="8"/>
  <c r="S68" i="11" s="1"/>
  <c r="S68" i="13" s="1"/>
  <c r="S68" i="19"/>
  <c r="W68" i="20"/>
  <c r="W68" i="8"/>
  <c r="W68" i="11" s="1"/>
  <c r="W68" i="13" s="1"/>
  <c r="W68" i="6"/>
  <c r="W68" i="19"/>
  <c r="Q69" i="24"/>
  <c r="O69" i="19"/>
  <c r="O69" i="20"/>
  <c r="O69" i="6"/>
  <c r="O69" i="8"/>
  <c r="O69" i="11" s="1"/>
  <c r="O69" i="13" s="1"/>
  <c r="S69" i="6"/>
  <c r="S69" i="19"/>
  <c r="S69" i="20"/>
  <c r="S69" i="8"/>
  <c r="S69" i="11" s="1"/>
  <c r="S69" i="13" s="1"/>
  <c r="W69" i="20"/>
  <c r="W69" i="8"/>
  <c r="W69" i="11" s="1"/>
  <c r="W69" i="13" s="1"/>
  <c r="W69" i="19"/>
  <c r="W69" i="6"/>
  <c r="Q70" i="24"/>
  <c r="O70" i="8"/>
  <c r="O70" i="11" s="1"/>
  <c r="O70" i="13" s="1"/>
  <c r="O70" i="19"/>
  <c r="O70" i="20"/>
  <c r="O70" i="6"/>
  <c r="S70" i="6"/>
  <c r="S70" i="19"/>
  <c r="S70" i="8"/>
  <c r="S70" i="11" s="1"/>
  <c r="S70" i="13" s="1"/>
  <c r="S70" i="20"/>
  <c r="W70" i="8"/>
  <c r="W70" i="11" s="1"/>
  <c r="W70" i="13" s="1"/>
  <c r="W70" i="19"/>
  <c r="W70" i="6"/>
  <c r="W70" i="20"/>
  <c r="Q71" i="24"/>
  <c r="O71" i="6"/>
  <c r="O71" i="20"/>
  <c r="O71" i="8"/>
  <c r="O71" i="11" s="1"/>
  <c r="O71" i="13" s="1"/>
  <c r="O71" i="19"/>
  <c r="S71" i="19"/>
  <c r="S71" i="6"/>
  <c r="S71" i="23" s="1"/>
  <c r="S71" i="20"/>
  <c r="S71" i="8"/>
  <c r="S71" i="11" s="1"/>
  <c r="S71" i="13" s="1"/>
  <c r="W71" i="20"/>
  <c r="W71" i="8"/>
  <c r="W71" i="11" s="1"/>
  <c r="W71" i="13" s="1"/>
  <c r="W71" i="19"/>
  <c r="W71" i="6"/>
  <c r="Q72" i="24"/>
  <c r="O72" i="19"/>
  <c r="O72" i="20"/>
  <c r="O72" i="8"/>
  <c r="O72" i="11" s="1"/>
  <c r="O72" i="13" s="1"/>
  <c r="O72" i="6"/>
  <c r="S72" i="6"/>
  <c r="S72" i="23" s="1"/>
  <c r="S72" i="20"/>
  <c r="S72" i="8"/>
  <c r="S72" i="11" s="1"/>
  <c r="S72" i="13" s="1"/>
  <c r="S72" i="19"/>
  <c r="W72" i="8"/>
  <c r="W72" i="11" s="1"/>
  <c r="W72" i="13" s="1"/>
  <c r="W72" i="19"/>
  <c r="W72" i="6"/>
  <c r="W72" i="20"/>
  <c r="Q73" i="24"/>
  <c r="O73" i="19"/>
  <c r="O73" i="20"/>
  <c r="O73" i="8"/>
  <c r="O73" i="11" s="1"/>
  <c r="O73" i="13" s="1"/>
  <c r="O73" i="6"/>
  <c r="S73" i="19"/>
  <c r="S73" i="6"/>
  <c r="S73" i="20"/>
  <c r="S73" i="8"/>
  <c r="S73" i="11" s="1"/>
  <c r="S73" i="13" s="1"/>
  <c r="W73" i="8"/>
  <c r="W73" i="11" s="1"/>
  <c r="W73" i="13" s="1"/>
  <c r="W73" i="19"/>
  <c r="W73" i="6"/>
  <c r="W73" i="20"/>
  <c r="Q74" i="24"/>
  <c r="O74" i="20"/>
  <c r="O74" i="8"/>
  <c r="O74" i="11" s="1"/>
  <c r="O74" i="13" s="1"/>
  <c r="O74" i="19"/>
  <c r="O74" i="6"/>
  <c r="S74" i="6"/>
  <c r="S74" i="19"/>
  <c r="S74" i="8"/>
  <c r="S74" i="11" s="1"/>
  <c r="S74" i="13" s="1"/>
  <c r="S74" i="20"/>
  <c r="W74" i="19"/>
  <c r="W74" i="8"/>
  <c r="W74" i="11" s="1"/>
  <c r="W74" i="13" s="1"/>
  <c r="W74" i="6"/>
  <c r="W74" i="20"/>
  <c r="Q75" i="24"/>
  <c r="O75" i="19"/>
  <c r="O75" i="20"/>
  <c r="O75" i="8"/>
  <c r="O75" i="11" s="1"/>
  <c r="O75" i="13" s="1"/>
  <c r="O75" i="6"/>
  <c r="S75" i="19"/>
  <c r="S75" i="6"/>
  <c r="S75" i="23" s="1"/>
  <c r="S75" i="8"/>
  <c r="S75" i="11" s="1"/>
  <c r="S75" i="13" s="1"/>
  <c r="S75" i="20"/>
  <c r="W75" i="19"/>
  <c r="W75" i="20"/>
  <c r="W75" i="8"/>
  <c r="W75" i="11" s="1"/>
  <c r="W75" i="13" s="1"/>
  <c r="W75" i="6"/>
  <c r="Q76" i="24"/>
  <c r="O76" i="8"/>
  <c r="O76" i="11" s="1"/>
  <c r="O76" i="13" s="1"/>
  <c r="O76" i="19"/>
  <c r="O76" i="20"/>
  <c r="O76" i="6"/>
  <c r="S76" i="6"/>
  <c r="S76" i="23" s="1"/>
  <c r="S76" i="19"/>
  <c r="S76" i="20"/>
  <c r="S76" i="8"/>
  <c r="S76" i="11" s="1"/>
  <c r="S76" i="13" s="1"/>
  <c r="W76" i="8"/>
  <c r="W76" i="11" s="1"/>
  <c r="W76" i="13" s="1"/>
  <c r="W76" i="19"/>
  <c r="W76" i="6"/>
  <c r="W76" i="20"/>
  <c r="Q77" i="24"/>
  <c r="O77" i="19"/>
  <c r="O77" i="20"/>
  <c r="O77" i="8"/>
  <c r="O77" i="11" s="1"/>
  <c r="O77" i="13" s="1"/>
  <c r="O77" i="6"/>
  <c r="S77" i="6"/>
  <c r="S77" i="8"/>
  <c r="S77" i="11" s="1"/>
  <c r="S77" i="13" s="1"/>
  <c r="S77" i="19"/>
  <c r="S77" i="20"/>
  <c r="W77" i="8"/>
  <c r="W77" i="11" s="1"/>
  <c r="W77" i="13" s="1"/>
  <c r="W77" i="19"/>
  <c r="W77" i="6"/>
  <c r="W77" i="20"/>
  <c r="Q78" i="24"/>
  <c r="O78" i="8"/>
  <c r="O78" i="11" s="1"/>
  <c r="O78" i="13" s="1"/>
  <c r="O78" i="19"/>
  <c r="O78" i="20"/>
  <c r="O78" i="6"/>
  <c r="S78" i="19"/>
  <c r="S78" i="6"/>
  <c r="S78" i="23" s="1"/>
  <c r="S78" i="20"/>
  <c r="S78" i="8"/>
  <c r="S78" i="11" s="1"/>
  <c r="S78" i="13" s="1"/>
  <c r="W78" i="19"/>
  <c r="W78" i="8"/>
  <c r="W78" i="11" s="1"/>
  <c r="W78" i="13" s="1"/>
  <c r="W78" i="6"/>
  <c r="W78" i="20"/>
  <c r="Q79" i="24"/>
  <c r="O79" i="8"/>
  <c r="O79" i="11" s="1"/>
  <c r="O79" i="13" s="1"/>
  <c r="O79" i="19"/>
  <c r="O79" i="20"/>
  <c r="O79" i="6"/>
  <c r="S79" i="6"/>
  <c r="S79" i="23" s="1"/>
  <c r="S79" i="19"/>
  <c r="S79" i="20"/>
  <c r="S79" i="8"/>
  <c r="S79" i="11" s="1"/>
  <c r="S79" i="13" s="1"/>
  <c r="W79" i="8"/>
  <c r="W79" i="11" s="1"/>
  <c r="W79" i="13" s="1"/>
  <c r="W79" i="19"/>
  <c r="W79" i="20"/>
  <c r="W79" i="6"/>
  <c r="Q80" i="24"/>
  <c r="O80" i="19"/>
  <c r="O80" i="20"/>
  <c r="O80" i="8"/>
  <c r="O80" i="11" s="1"/>
  <c r="O80" i="13" s="1"/>
  <c r="O80" i="6"/>
  <c r="S80" i="19"/>
  <c r="S80" i="6"/>
  <c r="S80" i="23" s="1"/>
  <c r="S80" i="8"/>
  <c r="S80" i="11" s="1"/>
  <c r="S80" i="13" s="1"/>
  <c r="S80" i="20"/>
  <c r="W80" i="8"/>
  <c r="W80" i="11" s="1"/>
  <c r="W80" i="13" s="1"/>
  <c r="W80" i="19"/>
  <c r="W80" i="6"/>
  <c r="W80" i="20"/>
  <c r="Q81" i="24"/>
  <c r="O81" i="19"/>
  <c r="O81" i="20"/>
  <c r="O81" i="8"/>
  <c r="O81" i="11" s="1"/>
  <c r="O81" i="13" s="1"/>
  <c r="O81" i="6"/>
  <c r="S81" i="6"/>
  <c r="S81" i="23" s="1"/>
  <c r="S81" i="19"/>
  <c r="S81" i="8"/>
  <c r="S81" i="11" s="1"/>
  <c r="S81" i="13" s="1"/>
  <c r="S81" i="20"/>
  <c r="W81" i="8"/>
  <c r="W81" i="11" s="1"/>
  <c r="W81" i="13" s="1"/>
  <c r="W81" i="19"/>
  <c r="W81" i="20"/>
  <c r="W81" i="6"/>
  <c r="Q82" i="24"/>
  <c r="O82" i="20"/>
  <c r="O82" i="8"/>
  <c r="O82" i="11" s="1"/>
  <c r="O82" i="13" s="1"/>
  <c r="O82" i="19"/>
  <c r="O82" i="6"/>
  <c r="S82" i="19"/>
  <c r="S82" i="6"/>
  <c r="S82" i="23" s="1"/>
  <c r="S82" i="20"/>
  <c r="S82" i="8"/>
  <c r="S82" i="11" s="1"/>
  <c r="S82" i="13" s="1"/>
  <c r="W82" i="8"/>
  <c r="W82" i="11" s="1"/>
  <c r="W82" i="13" s="1"/>
  <c r="W82" i="19"/>
  <c r="W82" i="6"/>
  <c r="W82" i="20"/>
  <c r="Q83" i="24"/>
  <c r="O83" i="8"/>
  <c r="O83" i="11" s="1"/>
  <c r="O83" i="13" s="1"/>
  <c r="O83" i="19"/>
  <c r="O83" i="20"/>
  <c r="O83" i="6"/>
  <c r="S83" i="6"/>
  <c r="S83" i="23" s="1"/>
  <c r="S83" i="8"/>
  <c r="S83" i="11" s="1"/>
  <c r="S83" i="13" s="1"/>
  <c r="S83" i="19"/>
  <c r="S83" i="20"/>
  <c r="W83" i="19"/>
  <c r="W83" i="8"/>
  <c r="W83" i="11" s="1"/>
  <c r="W83" i="13" s="1"/>
  <c r="W83" i="6"/>
  <c r="W83" i="20"/>
  <c r="Q84" i="24"/>
  <c r="O84" i="6"/>
  <c r="O84" i="20"/>
  <c r="O84" i="8"/>
  <c r="O84" i="11" s="1"/>
  <c r="O84" i="13" s="1"/>
  <c r="O84" i="19"/>
  <c r="S84" i="19"/>
  <c r="S84" i="20"/>
  <c r="S84" i="6"/>
  <c r="S84" i="23" s="1"/>
  <c r="S84" i="8"/>
  <c r="S84" i="11" s="1"/>
  <c r="S84" i="13" s="1"/>
  <c r="W84" i="8"/>
  <c r="W84" i="11" s="1"/>
  <c r="W84" i="13" s="1"/>
  <c r="W84" i="19"/>
  <c r="W84" i="6"/>
  <c r="W84" i="20"/>
  <c r="Q85" i="24"/>
  <c r="O85" i="19"/>
  <c r="O85" i="20"/>
  <c r="O85" i="8"/>
  <c r="O85" i="11" s="1"/>
  <c r="O85" i="13" s="1"/>
  <c r="O85" i="6"/>
  <c r="S85" i="6"/>
  <c r="S85" i="23" s="1"/>
  <c r="S85" i="19"/>
  <c r="S85" i="8"/>
  <c r="S85" i="11" s="1"/>
  <c r="S85" i="13" s="1"/>
  <c r="S85" i="20"/>
  <c r="W85" i="8"/>
  <c r="W85" i="11" s="1"/>
  <c r="W85" i="13" s="1"/>
  <c r="W85" i="19"/>
  <c r="W85" i="6"/>
  <c r="W85" i="20"/>
  <c r="Q86" i="24"/>
  <c r="O86" i="19"/>
  <c r="O86" i="20"/>
  <c r="O86" i="8"/>
  <c r="O86" i="11" s="1"/>
  <c r="O86" i="13" s="1"/>
  <c r="O86" i="6"/>
  <c r="S86" i="19"/>
  <c r="S86" i="6"/>
  <c r="S86" i="23" s="1"/>
  <c r="S86" i="20"/>
  <c r="S86" i="8"/>
  <c r="S86" i="11" s="1"/>
  <c r="S86" i="13" s="1"/>
  <c r="W86" i="19"/>
  <c r="W86" i="20"/>
  <c r="W86" i="8"/>
  <c r="W86" i="11" s="1"/>
  <c r="W86" i="13" s="1"/>
  <c r="W86" i="6"/>
  <c r="Q87" i="24"/>
  <c r="O87" i="6"/>
  <c r="O87" i="20"/>
  <c r="O87" i="8"/>
  <c r="O87" i="11" s="1"/>
  <c r="O87" i="13" s="1"/>
  <c r="O87" i="19"/>
  <c r="S87" i="20"/>
  <c r="S87" i="8"/>
  <c r="S87" i="11" s="1"/>
  <c r="S87" i="13" s="1"/>
  <c r="S87" i="19"/>
  <c r="S87" i="6"/>
  <c r="S87" i="23" s="1"/>
  <c r="W87" i="6"/>
  <c r="W87" i="20"/>
  <c r="W87" i="8"/>
  <c r="W87" i="11" s="1"/>
  <c r="W87" i="13" s="1"/>
  <c r="W87" i="19"/>
  <c r="Q88" i="24"/>
  <c r="O88" i="8"/>
  <c r="O88" i="11" s="1"/>
  <c r="O88" i="13" s="1"/>
  <c r="O88" i="19"/>
  <c r="O88" i="20"/>
  <c r="O88" i="6"/>
  <c r="S88" i="19"/>
  <c r="S88" i="8"/>
  <c r="S88" i="11" s="1"/>
  <c r="S88" i="13" s="1"/>
  <c r="S88" i="6"/>
  <c r="S88" i="23" s="1"/>
  <c r="S88" i="20"/>
  <c r="W88" i="8"/>
  <c r="W88" i="11" s="1"/>
  <c r="W88" i="13" s="1"/>
  <c r="W88" i="19"/>
  <c r="W88" i="6"/>
  <c r="W88" i="20"/>
  <c r="Q89" i="24"/>
  <c r="O89" i="8"/>
  <c r="O89" i="11" s="1"/>
  <c r="O89" i="13" s="1"/>
  <c r="O89" i="19"/>
  <c r="O89" i="20"/>
  <c r="O89" i="6"/>
  <c r="S89" i="6"/>
  <c r="S89" i="23" s="1"/>
  <c r="S89" i="19"/>
  <c r="S89" i="20"/>
  <c r="S89" i="8"/>
  <c r="S89" i="11" s="1"/>
  <c r="S89" i="13" s="1"/>
  <c r="W89" i="8"/>
  <c r="W89" i="11" s="1"/>
  <c r="W89" i="13" s="1"/>
  <c r="W89" i="19"/>
  <c r="W89" i="20"/>
  <c r="W89" i="6"/>
  <c r="Q90" i="24"/>
  <c r="O90" i="20"/>
  <c r="O90" i="8"/>
  <c r="O90" i="11" s="1"/>
  <c r="O90" i="13" s="1"/>
  <c r="O90" i="19"/>
  <c r="O90" i="6"/>
  <c r="S90" i="19"/>
  <c r="S90" i="6"/>
  <c r="S90" i="23" s="1"/>
  <c r="S90" i="20"/>
  <c r="S90" i="8"/>
  <c r="S90" i="11" s="1"/>
  <c r="S90" i="13" s="1"/>
  <c r="W90" i="8"/>
  <c r="W90" i="11" s="1"/>
  <c r="W90" i="13" s="1"/>
  <c r="W90" i="19"/>
  <c r="W90" i="6"/>
  <c r="W90" i="20"/>
  <c r="Q91" i="24"/>
  <c r="O91" i="6"/>
  <c r="O91" i="8"/>
  <c r="O91" i="11" s="1"/>
  <c r="O91" i="13" s="1"/>
  <c r="O91" i="19"/>
  <c r="O91" i="20"/>
  <c r="S91" i="20"/>
  <c r="S91" i="6"/>
  <c r="S91" i="23" s="1"/>
  <c r="S91" i="8"/>
  <c r="S91" i="11" s="1"/>
  <c r="S91" i="13" s="1"/>
  <c r="S91" i="19"/>
  <c r="W91" i="6"/>
  <c r="W91" i="19"/>
  <c r="W91" i="20"/>
  <c r="W91" i="8"/>
  <c r="W91" i="11" s="1"/>
  <c r="W91" i="13" s="1"/>
  <c r="Q92" i="24"/>
  <c r="O92" i="19"/>
  <c r="O92" i="20"/>
  <c r="O92" i="8"/>
  <c r="O92" i="11" s="1"/>
  <c r="O92" i="13" s="1"/>
  <c r="O92" i="6"/>
  <c r="S92" i="8"/>
  <c r="S92" i="11" s="1"/>
  <c r="S92" i="13" s="1"/>
  <c r="S92" i="19"/>
  <c r="S92" i="6"/>
  <c r="S92" i="23" s="1"/>
  <c r="S92" i="20"/>
  <c r="W92" i="8"/>
  <c r="W92" i="11" s="1"/>
  <c r="W92" i="13" s="1"/>
  <c r="W92" i="19"/>
  <c r="W92" i="6"/>
  <c r="W92" i="20"/>
  <c r="Q93" i="24"/>
  <c r="O93" i="8"/>
  <c r="O93" i="11" s="1"/>
  <c r="O93" i="13" s="1"/>
  <c r="O93" i="19"/>
  <c r="O93" i="20"/>
  <c r="O93" i="6"/>
  <c r="S93" i="20"/>
  <c r="S93" i="8"/>
  <c r="S93" i="11" s="1"/>
  <c r="S93" i="13" s="1"/>
  <c r="S93" i="19"/>
  <c r="S93" i="6"/>
  <c r="S93" i="23" s="1"/>
  <c r="W93" i="19"/>
  <c r="W93" i="8"/>
  <c r="W93" i="11" s="1"/>
  <c r="W93" i="13" s="1"/>
  <c r="W93" i="6"/>
  <c r="W93" i="20"/>
  <c r="Q94" i="24"/>
  <c r="O94" i="19"/>
  <c r="O94" i="20"/>
  <c r="O94" i="8"/>
  <c r="O94" i="11" s="1"/>
  <c r="O94" i="13" s="1"/>
  <c r="O94" i="6"/>
  <c r="S94" i="6"/>
  <c r="S94" i="23" s="1"/>
  <c r="S94" i="8"/>
  <c r="S94" i="11" s="1"/>
  <c r="S94" i="13" s="1"/>
  <c r="S94" i="19"/>
  <c r="S94" i="20"/>
  <c r="W94" i="20"/>
  <c r="W94" i="8"/>
  <c r="W94" i="11" s="1"/>
  <c r="W94" i="13" s="1"/>
  <c r="W94" i="19"/>
  <c r="W94" i="6"/>
  <c r="Q95" i="24"/>
  <c r="O95" i="8"/>
  <c r="O95" i="11" s="1"/>
  <c r="O95" i="13" s="1"/>
  <c r="O95" i="19"/>
  <c r="O95" i="20"/>
  <c r="O95" i="6"/>
  <c r="S95" i="19"/>
  <c r="S95" i="20"/>
  <c r="S95" i="8"/>
  <c r="S95" i="11" s="1"/>
  <c r="S95" i="13" s="1"/>
  <c r="S95" i="6"/>
  <c r="S95" i="23" s="1"/>
  <c r="W95" i="20"/>
  <c r="W95" i="8"/>
  <c r="W95" i="11" s="1"/>
  <c r="W95" i="13" s="1"/>
  <c r="W95" i="19"/>
  <c r="W95" i="6"/>
  <c r="Q96" i="24"/>
  <c r="O96" i="20"/>
  <c r="O96" i="8"/>
  <c r="O96" i="11" s="1"/>
  <c r="O96" i="13" s="1"/>
  <c r="O96" i="19"/>
  <c r="O96" i="6"/>
  <c r="S96" i="8"/>
  <c r="S96" i="11" s="1"/>
  <c r="S96" i="13" s="1"/>
  <c r="S96" i="19"/>
  <c r="S96" i="6"/>
  <c r="S96" i="23" s="1"/>
  <c r="S96" i="20"/>
  <c r="W96" i="8"/>
  <c r="W96" i="11" s="1"/>
  <c r="W96" i="13" s="1"/>
  <c r="W96" i="19"/>
  <c r="W96" i="6"/>
  <c r="W96" i="20"/>
  <c r="Q98" i="24"/>
  <c r="O98" i="8"/>
  <c r="O98" i="11" s="1"/>
  <c r="O98" i="13" s="1"/>
  <c r="O98" i="19"/>
  <c r="O98" i="20"/>
  <c r="O98" i="6"/>
  <c r="S98" i="6"/>
  <c r="S98" i="23" s="1"/>
  <c r="S98" i="8"/>
  <c r="S98" i="11" s="1"/>
  <c r="S98" i="13" s="1"/>
  <c r="S98" i="19"/>
  <c r="S98" i="20"/>
  <c r="W98" i="19"/>
  <c r="W98" i="8"/>
  <c r="W98" i="11" s="1"/>
  <c r="W98" i="13" s="1"/>
  <c r="W98" i="6"/>
  <c r="W98" i="20"/>
  <c r="Q99" i="24"/>
  <c r="O99" i="20"/>
  <c r="O99" i="8"/>
  <c r="O99" i="11" s="1"/>
  <c r="O99" i="13" s="1"/>
  <c r="O99" i="19"/>
  <c r="O99" i="6"/>
  <c r="S99" i="8"/>
  <c r="S99" i="11" s="1"/>
  <c r="S99" i="13" s="1"/>
  <c r="S99" i="19"/>
  <c r="S99" i="6"/>
  <c r="S99" i="23" s="1"/>
  <c r="S99" i="20"/>
  <c r="W99" i="19"/>
  <c r="W99" i="8"/>
  <c r="W99" i="11" s="1"/>
  <c r="W99" i="13" s="1"/>
  <c r="W99" i="6"/>
  <c r="W99" i="20"/>
  <c r="Q101" i="24"/>
  <c r="O101" i="19"/>
  <c r="O101" i="20"/>
  <c r="O101" i="8"/>
  <c r="O101" i="11" s="1"/>
  <c r="O101" i="13" s="1"/>
  <c r="O101" i="6"/>
  <c r="S101" i="20"/>
  <c r="S101" i="19"/>
  <c r="S101" i="8"/>
  <c r="S101" i="11" s="1"/>
  <c r="S101" i="13" s="1"/>
  <c r="S101" i="6"/>
  <c r="S101" i="23" s="1"/>
  <c r="W101" i="8"/>
  <c r="W101" i="11" s="1"/>
  <c r="W101" i="13" s="1"/>
  <c r="W101" i="19"/>
  <c r="W101" i="6"/>
  <c r="W101" i="20"/>
  <c r="Q102" i="24"/>
  <c r="O102" i="8"/>
  <c r="O102" i="11" s="1"/>
  <c r="O102" i="13" s="1"/>
  <c r="O102" i="19"/>
  <c r="O102" i="20"/>
  <c r="O102" i="6"/>
  <c r="S102" i="19"/>
  <c r="S102" i="6"/>
  <c r="S102" i="23" s="1"/>
  <c r="S102" i="8"/>
  <c r="S102" i="11" s="1"/>
  <c r="S102" i="13" s="1"/>
  <c r="S102" i="20"/>
  <c r="W102" i="8"/>
  <c r="W102" i="11" s="1"/>
  <c r="W102" i="13" s="1"/>
  <c r="W102" i="19"/>
  <c r="W102" i="6"/>
  <c r="W102" i="20"/>
  <c r="Q103" i="24"/>
  <c r="O103" i="20"/>
  <c r="O103" i="8"/>
  <c r="O103" i="11" s="1"/>
  <c r="O103" i="13" s="1"/>
  <c r="O103" i="19"/>
  <c r="O103" i="6"/>
  <c r="S103" i="6"/>
  <c r="S103" i="23" s="1"/>
  <c r="S103" i="8"/>
  <c r="S103" i="11" s="1"/>
  <c r="S103" i="13" s="1"/>
  <c r="S103" i="19"/>
  <c r="S103" i="20"/>
  <c r="W103" i="19"/>
  <c r="W103" i="8"/>
  <c r="W103" i="11" s="1"/>
  <c r="W103" i="13" s="1"/>
  <c r="W103" i="6"/>
  <c r="W103" i="20"/>
  <c r="Q104" i="24"/>
  <c r="O104" i="8"/>
  <c r="O104" i="11" s="1"/>
  <c r="O104" i="13" s="1"/>
  <c r="O104" i="19"/>
  <c r="O104" i="20"/>
  <c r="O104" i="6"/>
  <c r="S104" i="19"/>
  <c r="S104" i="6"/>
  <c r="S104" i="23" s="1"/>
  <c r="S104" i="8"/>
  <c r="S104" i="11" s="1"/>
  <c r="S104" i="13" s="1"/>
  <c r="S104" i="20"/>
  <c r="W104" i="8"/>
  <c r="W104" i="11" s="1"/>
  <c r="W104" i="13" s="1"/>
  <c r="W104" i="19"/>
  <c r="W104" i="6"/>
  <c r="W104" i="20"/>
  <c r="Q105" i="24"/>
  <c r="O105" i="19"/>
  <c r="O105" i="20"/>
  <c r="O105" i="8"/>
  <c r="O105" i="11" s="1"/>
  <c r="O105" i="13" s="1"/>
  <c r="O105" i="6"/>
  <c r="S105" i="8"/>
  <c r="S105" i="11" s="1"/>
  <c r="S105" i="13" s="1"/>
  <c r="S105" i="6"/>
  <c r="S105" i="23" s="1"/>
  <c r="S105" i="19"/>
  <c r="S105" i="20"/>
  <c r="W105" i="20"/>
  <c r="W105" i="8"/>
  <c r="W105" i="11" s="1"/>
  <c r="W105" i="13" s="1"/>
  <c r="W105" i="19"/>
  <c r="W105" i="6"/>
  <c r="Q106" i="24"/>
  <c r="O106" i="19"/>
  <c r="O106" i="20"/>
  <c r="O106" i="8"/>
  <c r="O106" i="11" s="1"/>
  <c r="O106" i="13" s="1"/>
  <c r="O106" i="6"/>
  <c r="S106" i="6"/>
  <c r="S106" i="23" s="1"/>
  <c r="S106" i="19"/>
  <c r="S106" i="8"/>
  <c r="S106" i="11" s="1"/>
  <c r="S106" i="13" s="1"/>
  <c r="S106" i="20"/>
  <c r="W106" i="19"/>
  <c r="W106" i="8"/>
  <c r="W106" i="11" s="1"/>
  <c r="W106" i="13" s="1"/>
  <c r="W106" i="6"/>
  <c r="W106" i="20"/>
  <c r="Q107" i="24"/>
  <c r="O107" i="8"/>
  <c r="O107" i="11" s="1"/>
  <c r="O107" i="13" s="1"/>
  <c r="O107" i="19"/>
  <c r="O107" i="20"/>
  <c r="O107" i="6"/>
  <c r="S107" i="6"/>
  <c r="S107" i="23" s="1"/>
  <c r="S107" i="19"/>
  <c r="S107" i="20"/>
  <c r="S107" i="8"/>
  <c r="S107" i="11" s="1"/>
  <c r="S107" i="13" s="1"/>
  <c r="W107" i="8"/>
  <c r="W107" i="11" s="1"/>
  <c r="W107" i="13" s="1"/>
  <c r="W107" i="19"/>
  <c r="W107" i="20"/>
  <c r="W107" i="6"/>
  <c r="Q108" i="24"/>
  <c r="O108" i="8"/>
  <c r="O108" i="11" s="1"/>
  <c r="O108" i="13" s="1"/>
  <c r="O108" i="19"/>
  <c r="O108" i="20"/>
  <c r="O108" i="6"/>
  <c r="S108" i="8"/>
  <c r="S108" i="11" s="1"/>
  <c r="S108" i="13" s="1"/>
  <c r="S108" i="19"/>
  <c r="S108" i="6"/>
  <c r="S108" i="23" s="1"/>
  <c r="S108" i="20"/>
  <c r="W108" i="8"/>
  <c r="W108" i="11" s="1"/>
  <c r="W108" i="13" s="1"/>
  <c r="W108" i="6"/>
  <c r="W108" i="20"/>
  <c r="Q109" i="24"/>
  <c r="O109" i="19"/>
  <c r="O109" i="20"/>
  <c r="O109" i="6"/>
  <c r="O109" i="8"/>
  <c r="O109" i="11" s="1"/>
  <c r="O109" i="13" s="1"/>
  <c r="S109" i="20"/>
  <c r="S109" i="8"/>
  <c r="S109" i="11" s="1"/>
  <c r="S109" i="13" s="1"/>
  <c r="S109" i="6"/>
  <c r="S109" i="23" s="1"/>
  <c r="S109" i="19"/>
  <c r="W109" i="19"/>
  <c r="W109" i="20"/>
  <c r="W109" i="8"/>
  <c r="W109" i="11" s="1"/>
  <c r="W109" i="13" s="1"/>
  <c r="W109" i="6"/>
  <c r="Q110" i="24"/>
  <c r="O110" i="6"/>
  <c r="O110" i="19"/>
  <c r="O110" i="20"/>
  <c r="O110" i="8"/>
  <c r="O110" i="11" s="1"/>
  <c r="O110" i="13" s="1"/>
  <c r="S110" i="6"/>
  <c r="S110" i="23" s="1"/>
  <c r="S110" i="8"/>
  <c r="S110" i="11" s="1"/>
  <c r="S110" i="13" s="1"/>
  <c r="S110" i="19"/>
  <c r="S110" i="20"/>
  <c r="W110" i="6"/>
  <c r="W110" i="19"/>
  <c r="W110" i="20"/>
  <c r="W110" i="8"/>
  <c r="W110" i="11" s="1"/>
  <c r="W110" i="13" s="1"/>
  <c r="Q111" i="24"/>
  <c r="O111" i="6"/>
  <c r="O111" i="8"/>
  <c r="O111" i="11" s="1"/>
  <c r="O111" i="13" s="1"/>
  <c r="O111" i="19"/>
  <c r="O111" i="20"/>
  <c r="S111" i="20"/>
  <c r="S111" i="8"/>
  <c r="S111" i="11" s="1"/>
  <c r="S111" i="13" s="1"/>
  <c r="S111" i="19"/>
  <c r="S111" i="6"/>
  <c r="S111" i="23" s="1"/>
  <c r="W111" i="8"/>
  <c r="W111" i="11" s="1"/>
  <c r="W111" i="13" s="1"/>
  <c r="W111" i="19"/>
  <c r="W111" i="6"/>
  <c r="W111" i="20"/>
  <c r="Q112" i="24"/>
  <c r="O112" i="19"/>
  <c r="O112" i="20"/>
  <c r="O112" i="8"/>
  <c r="O112" i="11" s="1"/>
  <c r="O112" i="13" s="1"/>
  <c r="O112" i="6"/>
  <c r="S112" i="20"/>
  <c r="S112" i="6"/>
  <c r="S112" i="23" s="1"/>
  <c r="S112" i="8"/>
  <c r="S112" i="11" s="1"/>
  <c r="S112" i="13" s="1"/>
  <c r="S112" i="19"/>
  <c r="W112" i="19"/>
  <c r="W112" i="8"/>
  <c r="W112" i="11" s="1"/>
  <c r="W112" i="13" s="1"/>
  <c r="W112" i="6"/>
  <c r="W112" i="20"/>
  <c r="Q113" i="24"/>
  <c r="O113" i="20"/>
  <c r="O113" i="8"/>
  <c r="O113" i="11" s="1"/>
  <c r="O113" i="13" s="1"/>
  <c r="O113" i="19"/>
  <c r="O113" i="6"/>
  <c r="S113" i="6"/>
  <c r="S113" i="23" s="1"/>
  <c r="S113" i="8"/>
  <c r="S113" i="11" s="1"/>
  <c r="S113" i="13" s="1"/>
  <c r="S113" i="19"/>
  <c r="S113" i="20"/>
  <c r="W113" i="6"/>
  <c r="W113" i="19"/>
  <c r="W113" i="20"/>
  <c r="W113" i="8"/>
  <c r="W113" i="11" s="1"/>
  <c r="W113" i="13" s="1"/>
  <c r="Q114" i="24"/>
  <c r="O114" i="20"/>
  <c r="O114" i="8"/>
  <c r="O114" i="11" s="1"/>
  <c r="O114" i="13" s="1"/>
  <c r="O114" i="19"/>
  <c r="O114" i="6"/>
  <c r="S114" i="6"/>
  <c r="S114" i="23" s="1"/>
  <c r="S114" i="19"/>
  <c r="S114" i="20"/>
  <c r="S114" i="8"/>
  <c r="S114" i="11" s="1"/>
  <c r="S114" i="13" s="1"/>
  <c r="W114" i="6"/>
  <c r="W114" i="8"/>
  <c r="W114" i="11" s="1"/>
  <c r="W114" i="13" s="1"/>
  <c r="W114" i="19"/>
  <c r="W114" i="20"/>
  <c r="Q115" i="24"/>
  <c r="O115" i="8"/>
  <c r="O115" i="11" s="1"/>
  <c r="O115" i="13" s="1"/>
  <c r="O115" i="19"/>
  <c r="O115" i="20"/>
  <c r="O115" i="6"/>
  <c r="S115" i="19"/>
  <c r="S115" i="8"/>
  <c r="S115" i="11" s="1"/>
  <c r="S115" i="13" s="1"/>
  <c r="S115" i="20"/>
  <c r="S115" i="6"/>
  <c r="S115" i="23" s="1"/>
  <c r="W115" i="20"/>
  <c r="W115" i="8"/>
  <c r="W115" i="11" s="1"/>
  <c r="W115" i="13" s="1"/>
  <c r="W115" i="19"/>
  <c r="W115" i="6"/>
  <c r="Q116" i="24"/>
  <c r="O116" i="8"/>
  <c r="O116" i="11" s="1"/>
  <c r="O116" i="13" s="1"/>
  <c r="O116" i="19"/>
  <c r="O116" i="20"/>
  <c r="O116" i="6"/>
  <c r="S116" i="19"/>
  <c r="S116" i="6"/>
  <c r="S116" i="23" s="1"/>
  <c r="S116" i="8"/>
  <c r="S116" i="11" s="1"/>
  <c r="S116" i="13" s="1"/>
  <c r="S116" i="20"/>
  <c r="W116" i="20"/>
  <c r="W116" i="8"/>
  <c r="W116" i="11" s="1"/>
  <c r="W116" i="13" s="1"/>
  <c r="W116" i="19"/>
  <c r="W116" i="6"/>
  <c r="Q117" i="24"/>
  <c r="O117" i="19"/>
  <c r="O117" i="20"/>
  <c r="O117" i="8"/>
  <c r="O117" i="11" s="1"/>
  <c r="O117" i="13" s="1"/>
  <c r="O117" i="6"/>
  <c r="S117" i="8"/>
  <c r="S117" i="11" s="1"/>
  <c r="S117" i="13" s="1"/>
  <c r="S117" i="6"/>
  <c r="S117" i="23" s="1"/>
  <c r="S117" i="20"/>
  <c r="S117" i="19"/>
  <c r="W117" i="8"/>
  <c r="W117" i="11" s="1"/>
  <c r="W117" i="13" s="1"/>
  <c r="W117" i="19"/>
  <c r="W117" i="6"/>
  <c r="W117" i="20"/>
  <c r="O118" i="6"/>
  <c r="Q118" i="24"/>
  <c r="O118" i="19"/>
  <c r="O118" i="20"/>
  <c r="O118" i="8"/>
  <c r="O118" i="11" s="1"/>
  <c r="O118" i="13" s="1"/>
  <c r="S118" i="20"/>
  <c r="S118" i="8"/>
  <c r="S118" i="11" s="1"/>
  <c r="S118" i="13" s="1"/>
  <c r="S118" i="19"/>
  <c r="S118" i="6"/>
  <c r="S118" i="23" s="1"/>
  <c r="W118" i="6"/>
  <c r="W118" i="19"/>
  <c r="W118" i="20"/>
  <c r="W118" i="8"/>
  <c r="W118" i="11" s="1"/>
  <c r="W118" i="13" s="1"/>
  <c r="Q119" i="24"/>
  <c r="O119" i="20"/>
  <c r="O119" i="8"/>
  <c r="O119" i="11" s="1"/>
  <c r="O119" i="13" s="1"/>
  <c r="O119" i="6"/>
  <c r="O119" i="19"/>
  <c r="S119" i="6"/>
  <c r="S119" i="23" s="1"/>
  <c r="S119" i="8"/>
  <c r="S119" i="11" s="1"/>
  <c r="S119" i="13" s="1"/>
  <c r="S119" i="19"/>
  <c r="S119" i="20"/>
  <c r="W119" i="6"/>
  <c r="W119" i="8"/>
  <c r="W119" i="11" s="1"/>
  <c r="W119" i="13" s="1"/>
  <c r="W119" i="19"/>
  <c r="W119" i="20"/>
  <c r="Q120" i="24"/>
  <c r="O120" i="20"/>
  <c r="O120" i="8"/>
  <c r="O120" i="11" s="1"/>
  <c r="O120" i="13" s="1"/>
  <c r="O120" i="19"/>
  <c r="O120" i="6"/>
  <c r="S120" i="8"/>
  <c r="S120" i="11" s="1"/>
  <c r="S120" i="13" s="1"/>
  <c r="S120" i="6"/>
  <c r="S120" i="23" s="1"/>
  <c r="S120" i="19"/>
  <c r="S120" i="20"/>
  <c r="W120" i="8"/>
  <c r="W120" i="11" s="1"/>
  <c r="W120" i="13" s="1"/>
  <c r="W120" i="19"/>
  <c r="W120" i="20"/>
  <c r="W120" i="6"/>
  <c r="Q121" i="24"/>
  <c r="O121" i="8"/>
  <c r="O121" i="11" s="1"/>
  <c r="O121" i="13" s="1"/>
  <c r="O121" i="6"/>
  <c r="O121" i="19"/>
  <c r="O121" i="20"/>
  <c r="S121" i="6"/>
  <c r="S121" i="23" s="1"/>
  <c r="S121" i="8"/>
  <c r="S121" i="11" s="1"/>
  <c r="S121" i="13" s="1"/>
  <c r="S121" i="19"/>
  <c r="S121" i="20"/>
  <c r="W121" i="19"/>
  <c r="W121" i="20"/>
  <c r="W121" i="8"/>
  <c r="W121" i="11" s="1"/>
  <c r="W121" i="13" s="1"/>
  <c r="W121" i="6"/>
  <c r="Q122" i="24"/>
  <c r="O122" i="8"/>
  <c r="O122" i="11" s="1"/>
  <c r="O122" i="13" s="1"/>
  <c r="O122" i="19"/>
  <c r="O122" i="20"/>
  <c r="O122" i="6"/>
  <c r="S122" i="6"/>
  <c r="S122" i="23" s="1"/>
  <c r="S122" i="20"/>
  <c r="S122" i="8"/>
  <c r="S122" i="11" s="1"/>
  <c r="S122" i="13" s="1"/>
  <c r="S122" i="19"/>
  <c r="W122" i="19"/>
  <c r="W122" i="6"/>
  <c r="W122" i="20"/>
  <c r="W122" i="8"/>
  <c r="W122" i="11" s="1"/>
  <c r="W122" i="13" s="1"/>
  <c r="Q123" i="24"/>
  <c r="O123" i="19"/>
  <c r="O123" i="20"/>
  <c r="O123" i="8"/>
  <c r="O123" i="11" s="1"/>
  <c r="O123" i="13" s="1"/>
  <c r="O123" i="6"/>
  <c r="S123" i="6"/>
  <c r="S123" i="23" s="1"/>
  <c r="S123" i="8"/>
  <c r="S123" i="11" s="1"/>
  <c r="S123" i="13" s="1"/>
  <c r="S123" i="19"/>
  <c r="S123" i="20"/>
  <c r="W123" i="6"/>
  <c r="W123" i="20"/>
  <c r="W123" i="8"/>
  <c r="W123" i="11" s="1"/>
  <c r="W123" i="13" s="1"/>
  <c r="W123" i="19"/>
  <c r="Q124" i="24"/>
  <c r="O124" i="19"/>
  <c r="O124" i="6"/>
  <c r="O124" i="20"/>
  <c r="O124" i="8"/>
  <c r="O124" i="11" s="1"/>
  <c r="O124" i="13" s="1"/>
  <c r="S124" i="19"/>
  <c r="S124" i="20"/>
  <c r="S124" i="8"/>
  <c r="S124" i="11" s="1"/>
  <c r="S124" i="13" s="1"/>
  <c r="S124" i="6"/>
  <c r="S124" i="23" s="1"/>
  <c r="W124" i="19"/>
  <c r="W124" i="20"/>
  <c r="W124" i="8"/>
  <c r="W124" i="11" s="1"/>
  <c r="W124" i="13" s="1"/>
  <c r="W124" i="6"/>
  <c r="Q126" i="24"/>
  <c r="O126" i="8"/>
  <c r="O126" i="11" s="1"/>
  <c r="O126" i="13" s="1"/>
  <c r="O126" i="19"/>
  <c r="O126" i="20"/>
  <c r="O126" i="6"/>
  <c r="S126" i="8"/>
  <c r="S126" i="11" s="1"/>
  <c r="S126" i="13" s="1"/>
  <c r="S126" i="6"/>
  <c r="S126" i="23" s="1"/>
  <c r="S126" i="20"/>
  <c r="S126" i="19"/>
  <c r="W126" i="8"/>
  <c r="W126" i="11" s="1"/>
  <c r="W126" i="13" s="1"/>
  <c r="W126" i="19"/>
  <c r="W126" i="6"/>
  <c r="W126" i="20"/>
  <c r="Q127" i="24"/>
  <c r="O127" i="19"/>
  <c r="O127" i="20"/>
  <c r="O127" i="8"/>
  <c r="O127" i="11" s="1"/>
  <c r="O127" i="13" s="1"/>
  <c r="O127" i="6"/>
  <c r="S127" i="6"/>
  <c r="S127" i="23" s="1"/>
  <c r="S127" i="20"/>
  <c r="S127" i="19"/>
  <c r="S127" i="8"/>
  <c r="S127" i="11" s="1"/>
  <c r="S127" i="13" s="1"/>
  <c r="W127" i="20"/>
  <c r="W127" i="8"/>
  <c r="W127" i="11" s="1"/>
  <c r="W127" i="13" s="1"/>
  <c r="W127" i="19"/>
  <c r="W127" i="6"/>
  <c r="Q128" i="24"/>
  <c r="O128" i="6"/>
  <c r="O128" i="8"/>
  <c r="O128" i="11" s="1"/>
  <c r="O128" i="13" s="1"/>
  <c r="O128" i="19"/>
  <c r="O128" i="20"/>
  <c r="S128" i="6"/>
  <c r="S128" i="23" s="1"/>
  <c r="S128" i="8"/>
  <c r="S128" i="11" s="1"/>
  <c r="S128" i="13" s="1"/>
  <c r="S128" i="20"/>
  <c r="S128" i="19"/>
  <c r="W128" i="19"/>
  <c r="W128" i="8"/>
  <c r="W128" i="11" s="1"/>
  <c r="W128" i="13" s="1"/>
  <c r="W128" i="6"/>
  <c r="W128" i="20"/>
  <c r="Q129" i="24"/>
  <c r="O129" i="8"/>
  <c r="O129" i="11" s="1"/>
  <c r="O129" i="13" s="1"/>
  <c r="O129" i="19"/>
  <c r="O129" i="6"/>
  <c r="O129" i="20"/>
  <c r="S129" i="6"/>
  <c r="S129" i="23" s="1"/>
  <c r="S129" i="19"/>
  <c r="S129" i="8"/>
  <c r="S129" i="20"/>
  <c r="W129" i="8"/>
  <c r="W129" i="6"/>
  <c r="W129" i="19"/>
  <c r="W129" i="20"/>
  <c r="Q131" i="24"/>
  <c r="O131" i="20"/>
  <c r="O131" i="8"/>
  <c r="O131" i="11" s="1"/>
  <c r="O131" i="13" s="1"/>
  <c r="O131" i="19"/>
  <c r="O131" i="6"/>
  <c r="S131" i="20"/>
  <c r="S131" i="19"/>
  <c r="S131" i="6"/>
  <c r="S131" i="23" s="1"/>
  <c r="S131" i="8"/>
  <c r="S131" i="11" s="1"/>
  <c r="S131" i="13" s="1"/>
  <c r="W131" i="8"/>
  <c r="W131" i="11" s="1"/>
  <c r="W131" i="13" s="1"/>
  <c r="W131" i="19"/>
  <c r="W131" i="6"/>
  <c r="W131" i="20"/>
  <c r="Q132" i="24"/>
  <c r="O132" i="6"/>
  <c r="O132" i="19"/>
  <c r="O132" i="20"/>
  <c r="O132" i="8"/>
  <c r="O132" i="11" s="1"/>
  <c r="O132" i="13" s="1"/>
  <c r="S132" i="19"/>
  <c r="S132" i="6"/>
  <c r="S132" i="23" s="1"/>
  <c r="S132" i="8"/>
  <c r="S132" i="11" s="1"/>
  <c r="S132" i="13" s="1"/>
  <c r="S132" i="20"/>
  <c r="W132" i="19"/>
  <c r="W132" i="20"/>
  <c r="W132" i="8"/>
  <c r="W132" i="11" s="1"/>
  <c r="W132" i="13" s="1"/>
  <c r="W132" i="6"/>
  <c r="Q133" i="24"/>
  <c r="O133" i="8"/>
  <c r="O133" i="11" s="1"/>
  <c r="O133" i="13" s="1"/>
  <c r="O133" i="19"/>
  <c r="O133" i="20"/>
  <c r="O133" i="6"/>
  <c r="S133" i="20"/>
  <c r="S133" i="6"/>
  <c r="S133" i="23" s="1"/>
  <c r="S133" i="8"/>
  <c r="S133" i="11" s="1"/>
  <c r="S133" i="13" s="1"/>
  <c r="S133" i="19"/>
  <c r="W133" i="8"/>
  <c r="W133" i="11" s="1"/>
  <c r="W133" i="13" s="1"/>
  <c r="W133" i="19"/>
  <c r="W133" i="6"/>
  <c r="W133" i="20"/>
  <c r="Q134" i="24"/>
  <c r="O134" i="6"/>
  <c r="O134" i="8"/>
  <c r="O134" i="11" s="1"/>
  <c r="O134" i="13" s="1"/>
  <c r="O134" i="19"/>
  <c r="O134" i="20"/>
  <c r="S134" i="6"/>
  <c r="S134" i="23" s="1"/>
  <c r="S134" i="19"/>
  <c r="S134" i="20"/>
  <c r="S134" i="8"/>
  <c r="S134" i="11" s="1"/>
  <c r="S134" i="13" s="1"/>
  <c r="W134" i="19"/>
  <c r="W134" i="20"/>
  <c r="W134" i="8"/>
  <c r="W134" i="11" s="1"/>
  <c r="W134" i="13" s="1"/>
  <c r="W134" i="6"/>
  <c r="Q135" i="24"/>
  <c r="O135" i="20"/>
  <c r="O135" i="8"/>
  <c r="O135" i="11" s="1"/>
  <c r="O135" i="13" s="1"/>
  <c r="O135" i="19"/>
  <c r="O135" i="6"/>
  <c r="S135" i="20"/>
  <c r="S135" i="8"/>
  <c r="S135" i="11" s="1"/>
  <c r="S135" i="13" s="1"/>
  <c r="S135" i="6"/>
  <c r="S135" i="23" s="1"/>
  <c r="S135" i="19"/>
  <c r="W135" i="8"/>
  <c r="W135" i="11" s="1"/>
  <c r="W135" i="13" s="1"/>
  <c r="W135" i="19"/>
  <c r="W135" i="6"/>
  <c r="W135" i="20"/>
  <c r="Q136" i="24"/>
  <c r="O136" i="8"/>
  <c r="O136" i="11" s="1"/>
  <c r="O136" i="13" s="1"/>
  <c r="O136" i="19"/>
  <c r="O136" i="20"/>
  <c r="O136" i="6"/>
  <c r="S136" i="6"/>
  <c r="S136" i="23" s="1"/>
  <c r="S136" i="19"/>
  <c r="S136" i="8"/>
  <c r="S136" i="11" s="1"/>
  <c r="S136" i="13" s="1"/>
  <c r="S136" i="20"/>
  <c r="W136" i="19"/>
  <c r="W136" i="8"/>
  <c r="W136" i="11" s="1"/>
  <c r="W136" i="13" s="1"/>
  <c r="W136" i="6"/>
  <c r="W136" i="20"/>
  <c r="Q137" i="24"/>
  <c r="O137" i="8"/>
  <c r="O137" i="11" s="1"/>
  <c r="O137" i="13" s="1"/>
  <c r="O137" i="19"/>
  <c r="O137" i="6"/>
  <c r="O137" i="20"/>
  <c r="S137" i="19"/>
  <c r="S137" i="6"/>
  <c r="S137" i="23" s="1"/>
  <c r="S137" i="20"/>
  <c r="S137" i="8"/>
  <c r="S137" i="11" s="1"/>
  <c r="S137" i="13" s="1"/>
  <c r="W137" i="6"/>
  <c r="W137" i="8"/>
  <c r="W137" i="11" s="1"/>
  <c r="W137" i="13" s="1"/>
  <c r="W137" i="19"/>
  <c r="W137" i="20"/>
  <c r="Q138" i="24"/>
  <c r="O138" i="8"/>
  <c r="O138" i="11" s="1"/>
  <c r="O138" i="13" s="1"/>
  <c r="O138" i="19"/>
  <c r="O138" i="20"/>
  <c r="O138" i="6"/>
  <c r="S138" i="8"/>
  <c r="S138" i="11" s="1"/>
  <c r="S138" i="13" s="1"/>
  <c r="S138" i="19"/>
  <c r="S138" i="6"/>
  <c r="S138" i="23" s="1"/>
  <c r="S138" i="20"/>
  <c r="W138" i="8"/>
  <c r="W138" i="11" s="1"/>
  <c r="W138" i="13" s="1"/>
  <c r="W138" i="19"/>
  <c r="W138" i="20"/>
  <c r="W138" i="6"/>
  <c r="Q139" i="24"/>
  <c r="O139" i="6"/>
  <c r="O139" i="19"/>
  <c r="O139" i="20"/>
  <c r="O139" i="8"/>
  <c r="O139" i="11" s="1"/>
  <c r="O139" i="13" s="1"/>
  <c r="S139" i="19"/>
  <c r="S139" i="20"/>
  <c r="S139" i="8"/>
  <c r="S139" i="11" s="1"/>
  <c r="S139" i="13" s="1"/>
  <c r="S139" i="6"/>
  <c r="S139" i="23" s="1"/>
  <c r="W139" i="6"/>
  <c r="W139" i="19"/>
  <c r="W139" i="20"/>
  <c r="W139" i="8"/>
  <c r="W139" i="11" s="1"/>
  <c r="W139" i="13" s="1"/>
  <c r="Q140" i="24"/>
  <c r="O140" i="8"/>
  <c r="O140" i="11" s="1"/>
  <c r="O140" i="13" s="1"/>
  <c r="O140" i="19"/>
  <c r="O140" i="20"/>
  <c r="O140" i="6"/>
  <c r="S140" i="20"/>
  <c r="S140" i="8"/>
  <c r="S140" i="11" s="1"/>
  <c r="S140" i="13" s="1"/>
  <c r="S140" i="6"/>
  <c r="S140" i="23" s="1"/>
  <c r="S140" i="19"/>
  <c r="W140" i="8"/>
  <c r="W140" i="11" s="1"/>
  <c r="W140" i="13" s="1"/>
  <c r="W140" i="19"/>
  <c r="W140" i="6"/>
  <c r="W140" i="20"/>
  <c r="Q141" i="24"/>
  <c r="O141" i="6"/>
  <c r="O141" i="19"/>
  <c r="O141" i="20"/>
  <c r="O141" i="8"/>
  <c r="O141" i="11" s="1"/>
  <c r="O141" i="13" s="1"/>
  <c r="S141" i="20"/>
  <c r="S141" i="8"/>
  <c r="S141" i="11" s="1"/>
  <c r="S141" i="13" s="1"/>
  <c r="S141" i="19"/>
  <c r="S141" i="6"/>
  <c r="S141" i="23" s="1"/>
  <c r="W141" i="20"/>
  <c r="W141" i="8"/>
  <c r="W141" i="11" s="1"/>
  <c r="W141" i="13" s="1"/>
  <c r="W141" i="19"/>
  <c r="W141" i="6"/>
  <c r="Q142" i="24"/>
  <c r="O142" i="20"/>
  <c r="O142" i="8"/>
  <c r="O142" i="11" s="1"/>
  <c r="O142" i="13" s="1"/>
  <c r="O142" i="19"/>
  <c r="O142" i="6"/>
  <c r="S142" i="19"/>
  <c r="S142" i="8"/>
  <c r="S142" i="11" s="1"/>
  <c r="S142" i="13" s="1"/>
  <c r="S142" i="6"/>
  <c r="S142" i="23" s="1"/>
  <c r="S142" i="20"/>
  <c r="W142" i="20"/>
  <c r="W142" i="8"/>
  <c r="W142" i="11" s="1"/>
  <c r="W142" i="13" s="1"/>
  <c r="W142" i="19"/>
  <c r="W142" i="6"/>
  <c r="Q143" i="24"/>
  <c r="O143" i="8"/>
  <c r="O143" i="11" s="1"/>
  <c r="O143" i="13" s="1"/>
  <c r="O143" i="19"/>
  <c r="O143" i="20"/>
  <c r="O143" i="6"/>
  <c r="S143" i="19"/>
  <c r="S143" i="8"/>
  <c r="S143" i="11" s="1"/>
  <c r="S143" i="13" s="1"/>
  <c r="S143" i="6"/>
  <c r="S143" i="23" s="1"/>
  <c r="S143" i="20"/>
  <c r="W143" i="19"/>
  <c r="W143" i="8"/>
  <c r="W143" i="11" s="1"/>
  <c r="W143" i="13" s="1"/>
  <c r="W143" i="6"/>
  <c r="W143" i="20"/>
  <c r="Q144" i="24"/>
  <c r="O144" i="8"/>
  <c r="O144" i="11" s="1"/>
  <c r="O144" i="13" s="1"/>
  <c r="O144" i="19"/>
  <c r="O144" i="20"/>
  <c r="O144" i="6"/>
  <c r="S144" i="8"/>
  <c r="S144" i="11" s="1"/>
  <c r="S144" i="13" s="1"/>
  <c r="S144" i="20"/>
  <c r="S144" i="19"/>
  <c r="S144" i="6"/>
  <c r="S144" i="23" s="1"/>
  <c r="W144" i="8"/>
  <c r="W144" i="11" s="1"/>
  <c r="W144" i="13" s="1"/>
  <c r="W144" i="19"/>
  <c r="W144" i="6"/>
  <c r="W144" i="20"/>
  <c r="Q145" i="24"/>
  <c r="O145" i="8"/>
  <c r="O145" i="11" s="1"/>
  <c r="O145" i="13" s="1"/>
  <c r="O145" i="19"/>
  <c r="O145" i="20"/>
  <c r="O145" i="6"/>
  <c r="S145" i="19"/>
  <c r="S145" i="8"/>
  <c r="S145" i="11" s="1"/>
  <c r="S145" i="13" s="1"/>
  <c r="S145" i="6"/>
  <c r="S145" i="23" s="1"/>
  <c r="S145" i="20"/>
  <c r="W145" i="19"/>
  <c r="W145" i="20"/>
  <c r="W145" i="8"/>
  <c r="W145" i="11" s="1"/>
  <c r="W145" i="13" s="1"/>
  <c r="W145" i="6"/>
  <c r="Q146" i="24"/>
  <c r="O146" i="6"/>
  <c r="O146" i="20"/>
  <c r="O146" i="8"/>
  <c r="O146" i="11" s="1"/>
  <c r="O146" i="13" s="1"/>
  <c r="O146" i="19"/>
  <c r="S146" i="19"/>
  <c r="S146" i="20"/>
  <c r="S146" i="6"/>
  <c r="S146" i="23" s="1"/>
  <c r="S146" i="8"/>
  <c r="S146" i="11" s="1"/>
  <c r="S146" i="13" s="1"/>
  <c r="W146" i="19"/>
  <c r="W146" i="20"/>
  <c r="W146" i="8"/>
  <c r="W146" i="11" s="1"/>
  <c r="W146" i="13" s="1"/>
  <c r="W146" i="6"/>
  <c r="Q147" i="24"/>
  <c r="O147" i="20"/>
  <c r="O147" i="8"/>
  <c r="O147" i="11" s="1"/>
  <c r="O147" i="13" s="1"/>
  <c r="O147" i="19"/>
  <c r="O147" i="6"/>
  <c r="S147" i="19"/>
  <c r="S147" i="8"/>
  <c r="S147" i="11" s="1"/>
  <c r="S147" i="13" s="1"/>
  <c r="S147" i="6"/>
  <c r="S147" i="23" s="1"/>
  <c r="S147" i="20"/>
  <c r="W147" i="19"/>
  <c r="W147" i="8"/>
  <c r="W147" i="11" s="1"/>
  <c r="W147" i="13" s="1"/>
  <c r="W147" i="6"/>
  <c r="W147" i="20"/>
  <c r="Q148" i="24"/>
  <c r="O148" i="6"/>
  <c r="O148" i="20"/>
  <c r="O148" i="8"/>
  <c r="O148" i="11" s="1"/>
  <c r="O148" i="13" s="1"/>
  <c r="O148" i="19"/>
  <c r="S148" i="19"/>
  <c r="S148" i="8"/>
  <c r="S148" i="11" s="1"/>
  <c r="S148" i="13" s="1"/>
  <c r="S148" i="6"/>
  <c r="S148" i="23" s="1"/>
  <c r="S148" i="20"/>
  <c r="W148" i="8"/>
  <c r="W148" i="11" s="1"/>
  <c r="W148" i="13" s="1"/>
  <c r="W148" i="6"/>
  <c r="W148" i="20"/>
  <c r="W148" i="19"/>
  <c r="Q149" i="24"/>
  <c r="O149" i="8"/>
  <c r="O149" i="11" s="1"/>
  <c r="O149" i="13" s="1"/>
  <c r="O149" i="19"/>
  <c r="O149" i="20"/>
  <c r="O149" i="6"/>
  <c r="S149" i="8"/>
  <c r="S149" i="11" s="1"/>
  <c r="S149" i="13" s="1"/>
  <c r="S149" i="20"/>
  <c r="S149" i="6"/>
  <c r="S149" i="23" s="1"/>
  <c r="S149" i="19"/>
  <c r="W149" i="8"/>
  <c r="W149" i="11" s="1"/>
  <c r="W149" i="13" s="1"/>
  <c r="W149" i="19"/>
  <c r="W149" i="20"/>
  <c r="W149" i="6"/>
  <c r="Q151" i="24"/>
  <c r="O151" i="19"/>
  <c r="O151" i="20"/>
  <c r="O151" i="8"/>
  <c r="O151" i="11" s="1"/>
  <c r="O151" i="13" s="1"/>
  <c r="O151" i="6"/>
  <c r="S151" i="19"/>
  <c r="S151" i="8"/>
  <c r="S151" i="11" s="1"/>
  <c r="S151" i="13" s="1"/>
  <c r="S151" i="6"/>
  <c r="S151" i="23" s="1"/>
  <c r="S151" i="20"/>
  <c r="W151" i="8"/>
  <c r="W151" i="11" s="1"/>
  <c r="W151" i="13" s="1"/>
  <c r="W151" i="19"/>
  <c r="W151" i="6"/>
  <c r="W151" i="20"/>
  <c r="Q152" i="24"/>
  <c r="O152" i="19"/>
  <c r="O152" i="20"/>
  <c r="O152" i="8"/>
  <c r="O152" i="11" s="1"/>
  <c r="O152" i="13" s="1"/>
  <c r="O152" i="6"/>
  <c r="S152" i="19"/>
  <c r="S152" i="20"/>
  <c r="S152" i="8"/>
  <c r="S152" i="11" s="1"/>
  <c r="S152" i="13" s="1"/>
  <c r="S152" i="6"/>
  <c r="S152" i="23" s="1"/>
  <c r="W152" i="19"/>
  <c r="W152" i="8"/>
  <c r="W152" i="11" s="1"/>
  <c r="W152" i="13" s="1"/>
  <c r="W152" i="6"/>
  <c r="W152" i="20"/>
  <c r="Q153" i="24"/>
  <c r="O153" i="20"/>
  <c r="O153" i="8"/>
  <c r="O153" i="11" s="1"/>
  <c r="O153" i="13" s="1"/>
  <c r="O153" i="19"/>
  <c r="O153" i="6"/>
  <c r="S153" i="19"/>
  <c r="S153" i="8"/>
  <c r="S153" i="11" s="1"/>
  <c r="S153" i="13" s="1"/>
  <c r="S153" i="6"/>
  <c r="S153" i="23" s="1"/>
  <c r="S153" i="20"/>
  <c r="W153" i="8"/>
  <c r="W153" i="11" s="1"/>
  <c r="W153" i="13" s="1"/>
  <c r="W153" i="6"/>
  <c r="W153" i="20"/>
  <c r="Q154" i="24"/>
  <c r="O154" i="8"/>
  <c r="O154" i="11" s="1"/>
  <c r="O154" i="13" s="1"/>
  <c r="O154" i="19"/>
  <c r="O154" i="20"/>
  <c r="O154" i="6"/>
  <c r="S154" i="20"/>
  <c r="S154" i="8"/>
  <c r="S154" i="11" s="1"/>
  <c r="S154" i="13" s="1"/>
  <c r="S154" i="6"/>
  <c r="S154" i="23" s="1"/>
  <c r="S154" i="19"/>
  <c r="W154" i="8"/>
  <c r="W154" i="11" s="1"/>
  <c r="W154" i="13" s="1"/>
  <c r="W154" i="19"/>
  <c r="W154" i="20"/>
  <c r="W154" i="6"/>
  <c r="Q155" i="24"/>
  <c r="O155" i="8"/>
  <c r="O155" i="11" s="1"/>
  <c r="O155" i="13" s="1"/>
  <c r="O155" i="19"/>
  <c r="O155" i="20"/>
  <c r="O155" i="6"/>
  <c r="S155" i="8"/>
  <c r="S155" i="11" s="1"/>
  <c r="S155" i="13" s="1"/>
  <c r="S155" i="19"/>
  <c r="S155" i="20"/>
  <c r="S155" i="6"/>
  <c r="S155" i="23" s="1"/>
  <c r="W155" i="6"/>
  <c r="W155" i="19"/>
  <c r="W155" i="20"/>
  <c r="W155" i="8"/>
  <c r="W155" i="11" s="1"/>
  <c r="W155" i="13" s="1"/>
  <c r="Q156" i="24"/>
  <c r="O156" i="6"/>
  <c r="O156" i="8"/>
  <c r="O156" i="11" s="1"/>
  <c r="O156" i="13" s="1"/>
  <c r="O156" i="19"/>
  <c r="O156" i="20"/>
  <c r="S156" i="6"/>
  <c r="S156" i="23" s="1"/>
  <c r="S156" i="19"/>
  <c r="S156" i="20"/>
  <c r="S156" i="8"/>
  <c r="S156" i="11" s="1"/>
  <c r="S156" i="13" s="1"/>
  <c r="W156" i="19"/>
  <c r="W156" i="20"/>
  <c r="W156" i="8"/>
  <c r="W156" i="11" s="1"/>
  <c r="W156" i="13" s="1"/>
  <c r="W156" i="6"/>
  <c r="O157" i="6"/>
  <c r="Q157" i="24"/>
  <c r="O157" i="20"/>
  <c r="O157" i="8"/>
  <c r="O157" i="11" s="1"/>
  <c r="O157" i="13" s="1"/>
  <c r="O157" i="19"/>
  <c r="S157" i="19"/>
  <c r="S157" i="20"/>
  <c r="S157" i="8"/>
  <c r="S157" i="11" s="1"/>
  <c r="S157" i="13" s="1"/>
  <c r="S157" i="6"/>
  <c r="S157" i="23" s="1"/>
  <c r="W157" i="20"/>
  <c r="W157" i="8"/>
  <c r="W157" i="11" s="1"/>
  <c r="W157" i="13" s="1"/>
  <c r="W157" i="19"/>
  <c r="W157" i="6"/>
  <c r="O158" i="6"/>
  <c r="Q158" i="24"/>
  <c r="O158" i="20"/>
  <c r="O158" i="8"/>
  <c r="O158" i="11" s="1"/>
  <c r="O158" i="13" s="1"/>
  <c r="O158" i="19"/>
  <c r="S158" i="19"/>
  <c r="S158" i="6"/>
  <c r="S158" i="23" s="1"/>
  <c r="S158" i="20"/>
  <c r="S158" i="8"/>
  <c r="S158" i="11" s="1"/>
  <c r="S158" i="13" s="1"/>
  <c r="W158" i="6"/>
  <c r="W158" i="8"/>
  <c r="W158" i="11" s="1"/>
  <c r="W158" i="13" s="1"/>
  <c r="W158" i="19"/>
  <c r="W158" i="20"/>
  <c r="Q160" i="24"/>
  <c r="O160" i="6"/>
  <c r="O160" i="20"/>
  <c r="O160" i="8"/>
  <c r="O160" i="11" s="1"/>
  <c r="O160" i="13" s="1"/>
  <c r="O160" i="19"/>
  <c r="S160" i="6"/>
  <c r="S160" i="23" s="1"/>
  <c r="S160" i="19"/>
  <c r="S160" i="20"/>
  <c r="S160" i="8"/>
  <c r="S160" i="11" s="1"/>
  <c r="S160" i="13" s="1"/>
  <c r="W160" i="6"/>
  <c r="W160" i="19"/>
  <c r="W160" i="20"/>
  <c r="W160" i="8"/>
  <c r="W160" i="11" s="1"/>
  <c r="W160" i="13" s="1"/>
  <c r="Q161" i="24"/>
  <c r="O161" i="6"/>
  <c r="O161" i="8"/>
  <c r="O161" i="11" s="1"/>
  <c r="O161" i="13" s="1"/>
  <c r="O161" i="19"/>
  <c r="O161" i="20"/>
  <c r="S161" i="6"/>
  <c r="S161" i="23" s="1"/>
  <c r="S161" i="8"/>
  <c r="S161" i="11" s="1"/>
  <c r="S161" i="13" s="1"/>
  <c r="S161" i="20"/>
  <c r="S161" i="19"/>
  <c r="W161" i="6"/>
  <c r="W161" i="19"/>
  <c r="W161" i="20"/>
  <c r="W161" i="8"/>
  <c r="W161" i="11" s="1"/>
  <c r="W161" i="13" s="1"/>
  <c r="Q162" i="24"/>
  <c r="O162" i="8"/>
  <c r="O162" i="11" s="1"/>
  <c r="O162" i="13" s="1"/>
  <c r="O162" i="19"/>
  <c r="O162" i="20"/>
  <c r="O162" i="6"/>
  <c r="S162" i="6"/>
  <c r="S162" i="20"/>
  <c r="S162" i="8"/>
  <c r="S162" i="11" s="1"/>
  <c r="S162" i="13" s="1"/>
  <c r="S162" i="19"/>
  <c r="W162" i="8"/>
  <c r="W162" i="11" s="1"/>
  <c r="W162" i="13" s="1"/>
  <c r="W162" i="19"/>
  <c r="W162" i="20"/>
  <c r="W162" i="6"/>
  <c r="Q163" i="24"/>
  <c r="O163" i="6"/>
  <c r="O163" i="19"/>
  <c r="O163" i="20"/>
  <c r="O163" i="8"/>
  <c r="O163" i="11" s="1"/>
  <c r="O163" i="13" s="1"/>
  <c r="S163" i="6"/>
  <c r="S163" i="23" s="1"/>
  <c r="S163" i="8"/>
  <c r="S163" i="11" s="1"/>
  <c r="S163" i="13" s="1"/>
  <c r="S163" i="19"/>
  <c r="S163" i="20"/>
  <c r="W163" i="6"/>
  <c r="W163" i="8"/>
  <c r="W163" i="11" s="1"/>
  <c r="W163" i="13" s="1"/>
  <c r="W163" i="19"/>
  <c r="W163" i="20"/>
  <c r="Q164" i="24"/>
  <c r="O164" i="6"/>
  <c r="O164" i="20"/>
  <c r="O164" i="8"/>
  <c r="O164" i="11" s="1"/>
  <c r="O164" i="13" s="1"/>
  <c r="O164" i="19"/>
  <c r="S164" i="20"/>
  <c r="S164" i="8"/>
  <c r="S164" i="11" s="1"/>
  <c r="S164" i="13" s="1"/>
  <c r="S164" i="6"/>
  <c r="S164" i="23" s="1"/>
  <c r="S164" i="19"/>
  <c r="W164" i="6"/>
  <c r="W164" i="8"/>
  <c r="W164" i="11" s="1"/>
  <c r="W164" i="13" s="1"/>
  <c r="W164" i="19"/>
  <c r="W164" i="20"/>
  <c r="Q165" i="24"/>
  <c r="O165" i="19"/>
  <c r="O165" i="20"/>
  <c r="O165" i="8"/>
  <c r="O165" i="11" s="1"/>
  <c r="O165" i="13" s="1"/>
  <c r="O165" i="6"/>
  <c r="S165" i="19"/>
  <c r="S165" i="6"/>
  <c r="S165" i="23" s="1"/>
  <c r="S165" i="8"/>
  <c r="S165" i="11" s="1"/>
  <c r="S165" i="13" s="1"/>
  <c r="S165" i="20"/>
  <c r="W165" i="6"/>
  <c r="W165" i="19"/>
  <c r="W165" i="20"/>
  <c r="W165" i="8"/>
  <c r="W165" i="11" s="1"/>
  <c r="W165" i="13" s="1"/>
  <c r="Q167" i="24"/>
  <c r="O167" i="20"/>
  <c r="O167" i="8"/>
  <c r="O167" i="11" s="1"/>
  <c r="O167" i="13" s="1"/>
  <c r="O167" i="19"/>
  <c r="O167" i="6"/>
  <c r="X167" i="19"/>
  <c r="S167" i="6"/>
  <c r="S167" i="23" s="1"/>
  <c r="S167" i="8"/>
  <c r="S167" i="11" s="1"/>
  <c r="S167" i="13" s="1"/>
  <c r="S167" i="20"/>
  <c r="S167" i="19"/>
  <c r="W167" i="6"/>
  <c r="W167" i="20"/>
  <c r="W167" i="8"/>
  <c r="W167" i="11" s="1"/>
  <c r="W167" i="13" s="1"/>
  <c r="W167" i="19"/>
  <c r="Q168" i="24"/>
  <c r="O168" i="6"/>
  <c r="O168" i="8"/>
  <c r="O168" i="11" s="1"/>
  <c r="O168" i="13" s="1"/>
  <c r="O168" i="19"/>
  <c r="O168" i="20"/>
  <c r="S168" i="19"/>
  <c r="S168" i="8"/>
  <c r="S168" i="11" s="1"/>
  <c r="S168" i="13" s="1"/>
  <c r="S168" i="6"/>
  <c r="S168" i="23" s="1"/>
  <c r="S168" i="20"/>
  <c r="W168" i="6"/>
  <c r="W168" i="8"/>
  <c r="W168" i="11" s="1"/>
  <c r="W168" i="13" s="1"/>
  <c r="W168" i="19"/>
  <c r="W168" i="20"/>
  <c r="Q169" i="24"/>
  <c r="O169" i="8"/>
  <c r="O169" i="11" s="1"/>
  <c r="O169" i="13" s="1"/>
  <c r="O169" i="19"/>
  <c r="O169" i="20"/>
  <c r="O169" i="6"/>
  <c r="S169" i="6"/>
  <c r="S169" i="23" s="1"/>
  <c r="S169" i="19"/>
  <c r="S169" i="20"/>
  <c r="S169" i="8"/>
  <c r="S169" i="11" s="1"/>
  <c r="S169" i="13" s="1"/>
  <c r="W169" i="6"/>
  <c r="W169" i="20"/>
  <c r="W169" i="8"/>
  <c r="W169" i="11" s="1"/>
  <c r="W169" i="13" s="1"/>
  <c r="W169" i="19"/>
  <c r="Q170" i="24"/>
  <c r="O170" i="8"/>
  <c r="O170" i="11" s="1"/>
  <c r="O170" i="13" s="1"/>
  <c r="O170" i="19"/>
  <c r="O170" i="20"/>
  <c r="O170" i="6"/>
  <c r="S170" i="20"/>
  <c r="S170" i="6"/>
  <c r="S170" i="23" s="1"/>
  <c r="S170" i="8"/>
  <c r="S170" i="11" s="1"/>
  <c r="S170" i="13" s="1"/>
  <c r="S170" i="19"/>
  <c r="W170" i="6"/>
  <c r="W170" i="19"/>
  <c r="W170" i="20"/>
  <c r="W170" i="8"/>
  <c r="W170" i="11" s="1"/>
  <c r="W170" i="13" s="1"/>
  <c r="Q171" i="24"/>
  <c r="O171" i="19"/>
  <c r="O171" i="20"/>
  <c r="O171" i="8"/>
  <c r="O171" i="11" s="1"/>
  <c r="O171" i="13" s="1"/>
  <c r="O171" i="6"/>
  <c r="S171" i="8"/>
  <c r="S171" i="11" s="1"/>
  <c r="S171" i="13" s="1"/>
  <c r="S171" i="19"/>
  <c r="S171" i="6"/>
  <c r="S171" i="23" s="1"/>
  <c r="S171" i="20"/>
  <c r="W171" i="6"/>
  <c r="W171" i="20"/>
  <c r="W171" i="8"/>
  <c r="W171" i="11" s="1"/>
  <c r="W171" i="13" s="1"/>
  <c r="W171" i="19"/>
  <c r="Q172" i="24"/>
  <c r="O172" i="6"/>
  <c r="O172" i="20"/>
  <c r="O172" i="8"/>
  <c r="O172" i="11" s="1"/>
  <c r="O172" i="13" s="1"/>
  <c r="O172" i="19"/>
  <c r="S172" i="20"/>
  <c r="S172" i="8"/>
  <c r="S172" i="11" s="1"/>
  <c r="S172" i="13" s="1"/>
  <c r="S172" i="6"/>
  <c r="S172" i="23" s="1"/>
  <c r="S172" i="19"/>
  <c r="W172" i="6"/>
  <c r="W172" i="8"/>
  <c r="W172" i="11" s="1"/>
  <c r="W172" i="13" s="1"/>
  <c r="W172" i="19"/>
  <c r="W172" i="20"/>
  <c r="Q173" i="24"/>
  <c r="O173" i="6"/>
  <c r="O173" i="8"/>
  <c r="O173" i="11" s="1"/>
  <c r="O173" i="13" s="1"/>
  <c r="O173" i="19"/>
  <c r="O173" i="20"/>
  <c r="S173" i="8"/>
  <c r="S173" i="11" s="1"/>
  <c r="S173" i="13" s="1"/>
  <c r="S173" i="19"/>
  <c r="S173" i="6"/>
  <c r="S173" i="23" s="1"/>
  <c r="S173" i="20"/>
  <c r="W173" i="6"/>
  <c r="W173" i="20"/>
  <c r="W173" i="8"/>
  <c r="W173" i="11" s="1"/>
  <c r="W173" i="13" s="1"/>
  <c r="W173" i="19"/>
  <c r="Q175" i="24"/>
  <c r="O175" i="6"/>
  <c r="O175" i="19"/>
  <c r="O175" i="20"/>
  <c r="O175" i="8"/>
  <c r="O175" i="11" s="1"/>
  <c r="O175" i="13" s="1"/>
  <c r="S175" i="8"/>
  <c r="S175" i="11" s="1"/>
  <c r="S175" i="13" s="1"/>
  <c r="S175" i="19"/>
  <c r="S175" i="6"/>
  <c r="S175" i="23" s="1"/>
  <c r="S175" i="20"/>
  <c r="W175" i="6"/>
  <c r="W175" i="20"/>
  <c r="W175" i="8"/>
  <c r="W175" i="11" s="1"/>
  <c r="W175" i="13" s="1"/>
  <c r="W175" i="19"/>
  <c r="Q176" i="24"/>
  <c r="O176" i="19"/>
  <c r="O176" i="20"/>
  <c r="O176" i="8"/>
  <c r="O176" i="11" s="1"/>
  <c r="O176" i="13" s="1"/>
  <c r="O176" i="6"/>
  <c r="S176" i="19"/>
  <c r="S176" i="8"/>
  <c r="S176" i="11" s="1"/>
  <c r="S176" i="13" s="1"/>
  <c r="S176" i="6"/>
  <c r="S176" i="23" s="1"/>
  <c r="S176" i="20"/>
  <c r="W176" i="6"/>
  <c r="W176" i="8"/>
  <c r="W176" i="11" s="1"/>
  <c r="W176" i="13" s="1"/>
  <c r="W176" i="19"/>
  <c r="W176" i="20"/>
  <c r="Q177" i="24"/>
  <c r="O177" i="6"/>
  <c r="O177" i="19"/>
  <c r="O177" i="20"/>
  <c r="O177" i="8"/>
  <c r="O177" i="11" s="1"/>
  <c r="O177" i="13" s="1"/>
  <c r="S177" i="8"/>
  <c r="S177" i="11" s="1"/>
  <c r="S177" i="13" s="1"/>
  <c r="S177" i="19"/>
  <c r="S177" i="6"/>
  <c r="S177" i="23" s="1"/>
  <c r="S177" i="20"/>
  <c r="W177" i="6"/>
  <c r="W177" i="8"/>
  <c r="W177" i="11" s="1"/>
  <c r="W177" i="13" s="1"/>
  <c r="W177" i="20"/>
  <c r="W177" i="19"/>
  <c r="Q178" i="24"/>
  <c r="O178" i="6"/>
  <c r="O178" i="20"/>
  <c r="O178" i="8"/>
  <c r="O178" i="11" s="1"/>
  <c r="O178" i="13" s="1"/>
  <c r="O178" i="19"/>
  <c r="S178" i="20"/>
  <c r="S178" i="8"/>
  <c r="S178" i="11" s="1"/>
  <c r="S178" i="13" s="1"/>
  <c r="S178" i="6"/>
  <c r="S178" i="23" s="1"/>
  <c r="S178" i="19"/>
  <c r="W178" i="6"/>
  <c r="W178" i="19"/>
  <c r="W178" i="20"/>
  <c r="W178" i="8"/>
  <c r="W178" i="11" s="1"/>
  <c r="W178" i="13" s="1"/>
  <c r="Q179" i="24"/>
  <c r="O179" i="6"/>
  <c r="O179" i="8"/>
  <c r="O179" i="11" s="1"/>
  <c r="O179" i="13" s="1"/>
  <c r="O179" i="19"/>
  <c r="O179" i="20"/>
  <c r="S179" i="8"/>
  <c r="S179" i="11" s="1"/>
  <c r="S179" i="13" s="1"/>
  <c r="S179" i="19"/>
  <c r="S179" i="6"/>
  <c r="S179" i="23" s="1"/>
  <c r="S179" i="20"/>
  <c r="W179" i="6"/>
  <c r="W179" i="20"/>
  <c r="W179" i="8"/>
  <c r="W179" i="11" s="1"/>
  <c r="W179" i="13" s="1"/>
  <c r="W179" i="19"/>
  <c r="Q180" i="24"/>
  <c r="O180" i="19"/>
  <c r="O180" i="20"/>
  <c r="O180" i="8"/>
  <c r="O180" i="11" s="1"/>
  <c r="O180" i="13" s="1"/>
  <c r="O180" i="6"/>
  <c r="S180" i="19"/>
  <c r="S180" i="20"/>
  <c r="S180" i="6"/>
  <c r="S180" i="23" s="1"/>
  <c r="S180" i="8"/>
  <c r="S180" i="11" s="1"/>
  <c r="S180" i="13" s="1"/>
  <c r="W180" i="6"/>
  <c r="W180" i="8"/>
  <c r="W180" i="11" s="1"/>
  <c r="W180" i="13" s="1"/>
  <c r="W180" i="19"/>
  <c r="W180" i="20"/>
  <c r="Q181" i="24"/>
  <c r="O181" i="6"/>
  <c r="O181" i="19"/>
  <c r="O181" i="20"/>
  <c r="O181" i="8"/>
  <c r="O181" i="11" s="1"/>
  <c r="O181" i="13" s="1"/>
  <c r="S181" i="8"/>
  <c r="S181" i="11" s="1"/>
  <c r="S181" i="13" s="1"/>
  <c r="S181" i="19"/>
  <c r="S181" i="6"/>
  <c r="S181" i="23" s="1"/>
  <c r="S181" i="20"/>
  <c r="W181" i="6"/>
  <c r="W181" i="20"/>
  <c r="W181" i="8"/>
  <c r="W181" i="11" s="1"/>
  <c r="W181" i="13" s="1"/>
  <c r="W181" i="19"/>
  <c r="Q182" i="24"/>
  <c r="O182" i="6"/>
  <c r="O182" i="19"/>
  <c r="O182" i="20"/>
  <c r="O182" i="8"/>
  <c r="O182" i="11" s="1"/>
  <c r="O182" i="13" s="1"/>
  <c r="S182" i="20"/>
  <c r="S182" i="8"/>
  <c r="S182" i="11" s="1"/>
  <c r="S182" i="13" s="1"/>
  <c r="S182" i="19"/>
  <c r="S182" i="6"/>
  <c r="S182" i="23" s="1"/>
  <c r="W182" i="6"/>
  <c r="W182" i="20"/>
  <c r="W182" i="8"/>
  <c r="W182" i="11" s="1"/>
  <c r="W182" i="13" s="1"/>
  <c r="W182" i="19"/>
  <c r="Q199" i="24"/>
  <c r="O199" i="6"/>
  <c r="O199" i="8"/>
  <c r="O199" i="11" s="1"/>
  <c r="O199" i="19"/>
  <c r="O199" i="20"/>
  <c r="O188" i="3"/>
  <c r="S199" i="19"/>
  <c r="S199" i="8"/>
  <c r="S199" i="11" s="1"/>
  <c r="S199" i="6"/>
  <c r="S199" i="20"/>
  <c r="S188" i="3"/>
  <c r="W199" i="19"/>
  <c r="W199" i="20"/>
  <c r="W199" i="6"/>
  <c r="W199" i="8"/>
  <c r="W199" i="11" s="1"/>
  <c r="W188" i="3"/>
  <c r="O200" i="6"/>
  <c r="Q200" i="24"/>
  <c r="O200" i="8"/>
  <c r="O200" i="11" s="1"/>
  <c r="O200" i="19"/>
  <c r="O200" i="20"/>
  <c r="S200" i="19"/>
  <c r="S200" i="20"/>
  <c r="S200" i="6"/>
  <c r="S200" i="23" s="1"/>
  <c r="S200" i="8"/>
  <c r="S200" i="11" s="1"/>
  <c r="W200" i="20"/>
  <c r="W200" i="6"/>
  <c r="W200" i="8"/>
  <c r="W200" i="11" s="1"/>
  <c r="W200" i="19"/>
  <c r="Q201" i="24"/>
  <c r="O201" i="19"/>
  <c r="O201" i="20"/>
  <c r="O201" i="8"/>
  <c r="O201" i="11" s="1"/>
  <c r="O201" i="13" s="1"/>
  <c r="O201" i="6"/>
  <c r="S201" i="8"/>
  <c r="S201" i="11" s="1"/>
  <c r="S201" i="13" s="1"/>
  <c r="S201" i="19"/>
  <c r="S201" i="20"/>
  <c r="S201" i="6"/>
  <c r="S201" i="23" s="1"/>
  <c r="W201" i="19"/>
  <c r="W201" i="20"/>
  <c r="W201" i="8"/>
  <c r="W201" i="11" s="1"/>
  <c r="W201" i="13" s="1"/>
  <c r="W201" i="6"/>
  <c r="Q202" i="24"/>
  <c r="O202" i="20"/>
  <c r="O202" i="8"/>
  <c r="O202" i="11" s="1"/>
  <c r="O202" i="13" s="1"/>
  <c r="O202" i="6"/>
  <c r="O202" i="19"/>
  <c r="S202" i="8"/>
  <c r="S202" i="11" s="1"/>
  <c r="S202" i="13" s="1"/>
  <c r="S202" i="19"/>
  <c r="S202" i="20"/>
  <c r="S202" i="6"/>
  <c r="S202" i="23" s="1"/>
  <c r="W202" i="6"/>
  <c r="W202" i="19"/>
  <c r="W202" i="20"/>
  <c r="W202" i="8"/>
  <c r="W202" i="11" s="1"/>
  <c r="W202" i="13" s="1"/>
  <c r="Q203" i="24"/>
  <c r="O203" i="20"/>
  <c r="O203" i="8"/>
  <c r="O203" i="11" s="1"/>
  <c r="O203" i="13" s="1"/>
  <c r="O203" i="19"/>
  <c r="O203" i="6"/>
  <c r="S203" i="6"/>
  <c r="S203" i="23" s="1"/>
  <c r="S203" i="19"/>
  <c r="S203" i="20"/>
  <c r="S203" i="8"/>
  <c r="S203" i="11" s="1"/>
  <c r="S203" i="13" s="1"/>
  <c r="W203" i="19"/>
  <c r="W203" i="20"/>
  <c r="W203" i="8"/>
  <c r="W203" i="11" s="1"/>
  <c r="W203" i="13" s="1"/>
  <c r="W203" i="6"/>
  <c r="Q204" i="24"/>
  <c r="O204" i="8"/>
  <c r="O204" i="11" s="1"/>
  <c r="O204" i="13" s="1"/>
  <c r="O204" i="19"/>
  <c r="O204" i="6"/>
  <c r="O204" i="20"/>
  <c r="S204" i="6"/>
  <c r="S204" i="23" s="1"/>
  <c r="S204" i="20"/>
  <c r="S204" i="8"/>
  <c r="S204" i="11" s="1"/>
  <c r="S204" i="13" s="1"/>
  <c r="S204" i="19"/>
  <c r="W204" i="6"/>
  <c r="W204" i="8"/>
  <c r="W204" i="11" s="1"/>
  <c r="W204" i="13" s="1"/>
  <c r="W204" i="19"/>
  <c r="W204" i="20"/>
  <c r="O205" i="6"/>
  <c r="Q205" i="24"/>
  <c r="O205" i="8"/>
  <c r="O205" i="11" s="1"/>
  <c r="O205" i="13" s="1"/>
  <c r="O205" i="19"/>
  <c r="O205" i="20"/>
  <c r="S205" i="8"/>
  <c r="S205" i="11" s="1"/>
  <c r="S205" i="13" s="1"/>
  <c r="S205" i="19"/>
  <c r="S205" i="20"/>
  <c r="S205" i="6"/>
  <c r="S205" i="23" s="1"/>
  <c r="W205" i="6"/>
  <c r="W205" i="20"/>
  <c r="W205" i="8"/>
  <c r="W205" i="11" s="1"/>
  <c r="W205" i="13" s="1"/>
  <c r="W205" i="19"/>
  <c r="Q206" i="24"/>
  <c r="O206" i="19"/>
  <c r="O206" i="20"/>
  <c r="O206" i="8"/>
  <c r="O206" i="11" s="1"/>
  <c r="O206" i="13" s="1"/>
  <c r="O206" i="6"/>
  <c r="S206" i="8"/>
  <c r="S206" i="11" s="1"/>
  <c r="S206" i="13" s="1"/>
  <c r="S206" i="19"/>
  <c r="S206" i="20"/>
  <c r="S206" i="6"/>
  <c r="S206" i="23" s="1"/>
  <c r="W206" i="19"/>
  <c r="W206" i="6"/>
  <c r="W206" i="20"/>
  <c r="W206" i="8"/>
  <c r="W206" i="11" s="1"/>
  <c r="W206" i="13" s="1"/>
  <c r="O207" i="20"/>
  <c r="O207" i="19"/>
  <c r="O207" i="8"/>
  <c r="O207" i="11" s="1"/>
  <c r="O207" i="6"/>
  <c r="Q207" i="24"/>
  <c r="S207" i="20"/>
  <c r="S207" i="8"/>
  <c r="S207" i="11" s="1"/>
  <c r="S207" i="6"/>
  <c r="S207" i="23" s="1"/>
  <c r="S207" i="19"/>
  <c r="W207" i="20"/>
  <c r="W207" i="6"/>
  <c r="W207" i="19"/>
  <c r="W207" i="8"/>
  <c r="W207" i="11" s="1"/>
  <c r="Q209" i="24"/>
  <c r="O209" i="20"/>
  <c r="O209" i="8"/>
  <c r="O209" i="11" s="1"/>
  <c r="O209" i="13" s="1"/>
  <c r="O209" i="19"/>
  <c r="O209" i="6"/>
  <c r="S209" i="8"/>
  <c r="S209" i="11" s="1"/>
  <c r="S209" i="13" s="1"/>
  <c r="S209" i="6"/>
  <c r="S209" i="23" s="1"/>
  <c r="S209" i="19"/>
  <c r="S209" i="20"/>
  <c r="W209" i="20"/>
  <c r="W209" i="8"/>
  <c r="W209" i="11" s="1"/>
  <c r="W209" i="13" s="1"/>
  <c r="W209" i="19"/>
  <c r="W209" i="6"/>
  <c r="O210" i="6"/>
  <c r="Q210" i="24"/>
  <c r="O210" i="20"/>
  <c r="O189" i="3"/>
  <c r="O210" i="19"/>
  <c r="O210" i="8"/>
  <c r="O210" i="11" s="1"/>
  <c r="S210" i="6"/>
  <c r="S210" i="20"/>
  <c r="S189" i="3"/>
  <c r="S210" i="8"/>
  <c r="S210" i="11" s="1"/>
  <c r="S210" i="19"/>
  <c r="W210" i="6"/>
  <c r="W189" i="3"/>
  <c r="W210" i="19"/>
  <c r="W210" i="8"/>
  <c r="W210" i="11" s="1"/>
  <c r="W210" i="20"/>
  <c r="Q211" i="24"/>
  <c r="O211" i="20"/>
  <c r="O211" i="8"/>
  <c r="O211" i="11" s="1"/>
  <c r="O211" i="19"/>
  <c r="O211" i="6"/>
  <c r="S211" i="6"/>
  <c r="S211" i="23" s="1"/>
  <c r="S211" i="8"/>
  <c r="S211" i="11" s="1"/>
  <c r="S211" i="19"/>
  <c r="S211" i="20"/>
  <c r="W211" i="20"/>
  <c r="W211" i="8"/>
  <c r="W211" i="11" s="1"/>
  <c r="W211" i="19"/>
  <c r="W211" i="6"/>
  <c r="Q212" i="24"/>
  <c r="O212" i="8"/>
  <c r="O212" i="11" s="1"/>
  <c r="O212" i="13" s="1"/>
  <c r="O212" i="19"/>
  <c r="O212" i="20"/>
  <c r="O212" i="6"/>
  <c r="S212" i="19"/>
  <c r="S212" i="20"/>
  <c r="S212" i="6"/>
  <c r="S212" i="23" s="1"/>
  <c r="S212" i="8"/>
  <c r="S212" i="11" s="1"/>
  <c r="S212" i="13" s="1"/>
  <c r="W212" i="8"/>
  <c r="W212" i="11" s="1"/>
  <c r="W212" i="13" s="1"/>
  <c r="W212" i="19"/>
  <c r="W212" i="20"/>
  <c r="W212" i="6"/>
  <c r="Q213" i="24"/>
  <c r="O213" i="8"/>
  <c r="O213" i="11" s="1"/>
  <c r="O213" i="13" s="1"/>
  <c r="O213" i="19"/>
  <c r="O213" i="6"/>
  <c r="O213" i="20"/>
  <c r="S213" i="6"/>
  <c r="S213" i="23" s="1"/>
  <c r="S213" i="20"/>
  <c r="S213" i="8"/>
  <c r="S213" i="11" s="1"/>
  <c r="S213" i="13" s="1"/>
  <c r="S213" i="19"/>
  <c r="W213" i="20"/>
  <c r="W213" i="8"/>
  <c r="W213" i="11" s="1"/>
  <c r="W213" i="13" s="1"/>
  <c r="W213" i="19"/>
  <c r="W213" i="6"/>
  <c r="Q214" i="24"/>
  <c r="O214" i="20"/>
  <c r="O214" i="19"/>
  <c r="O214" i="8"/>
  <c r="O214" i="11" s="1"/>
  <c r="O214" i="13" s="1"/>
  <c r="O214" i="6"/>
  <c r="S214" i="8"/>
  <c r="S214" i="11" s="1"/>
  <c r="S214" i="13" s="1"/>
  <c r="S214" i="19"/>
  <c r="S214" i="20"/>
  <c r="S214" i="6"/>
  <c r="S214" i="23" s="1"/>
  <c r="W214" i="19"/>
  <c r="W214" i="20"/>
  <c r="W214" i="8"/>
  <c r="W214" i="11" s="1"/>
  <c r="W214" i="13" s="1"/>
  <c r="W214" i="6"/>
  <c r="O215" i="6"/>
  <c r="Q215" i="24"/>
  <c r="O215" i="8"/>
  <c r="O215" i="11" s="1"/>
  <c r="O215" i="13" s="1"/>
  <c r="O215" i="19"/>
  <c r="O215" i="20"/>
  <c r="S215" i="6"/>
  <c r="S215" i="23" s="1"/>
  <c r="S215" i="8"/>
  <c r="S215" i="11" s="1"/>
  <c r="S215" i="13" s="1"/>
  <c r="S215" i="19"/>
  <c r="S215" i="20"/>
  <c r="W215" i="6"/>
  <c r="W215" i="8"/>
  <c r="W215" i="11" s="1"/>
  <c r="W215" i="13" s="1"/>
  <c r="W215" i="19"/>
  <c r="W215" i="20"/>
  <c r="Q216" i="24"/>
  <c r="O216" i="19"/>
  <c r="O216" i="20"/>
  <c r="O216" i="8"/>
  <c r="O216" i="11" s="1"/>
  <c r="O216" i="13" s="1"/>
  <c r="O216" i="6"/>
  <c r="S216" i="19"/>
  <c r="S216" i="20"/>
  <c r="S216" i="8"/>
  <c r="S216" i="11" s="1"/>
  <c r="S216" i="13" s="1"/>
  <c r="S216" i="6"/>
  <c r="S216" i="23" s="1"/>
  <c r="W216" i="20"/>
  <c r="W216" i="6"/>
  <c r="W216" i="8"/>
  <c r="W216" i="11" s="1"/>
  <c r="W216" i="13" s="1"/>
  <c r="W216" i="19"/>
  <c r="Q217" i="24"/>
  <c r="O217" i="19"/>
  <c r="O217" i="20"/>
  <c r="O217" i="6"/>
  <c r="O217" i="8"/>
  <c r="O217" i="11" s="1"/>
  <c r="O217" i="13" s="1"/>
  <c r="S217" i="8"/>
  <c r="S217" i="11" s="1"/>
  <c r="S217" i="13" s="1"/>
  <c r="S217" i="19"/>
  <c r="S217" i="20"/>
  <c r="S217" i="6"/>
  <c r="S217" i="23" s="1"/>
  <c r="W217" i="19"/>
  <c r="W217" i="20"/>
  <c r="W217" i="8"/>
  <c r="W217" i="11" s="1"/>
  <c r="W217" i="13" s="1"/>
  <c r="W217" i="6"/>
  <c r="O218" i="6"/>
  <c r="Q218" i="24"/>
  <c r="O218" i="20"/>
  <c r="O218" i="8"/>
  <c r="O218" i="11" s="1"/>
  <c r="O218" i="13" s="1"/>
  <c r="O218" i="19"/>
  <c r="S218" i="20"/>
  <c r="S218" i="8"/>
  <c r="S218" i="11" s="1"/>
  <c r="S218" i="13" s="1"/>
  <c r="S218" i="19"/>
  <c r="S218" i="6"/>
  <c r="S218" i="23" s="1"/>
  <c r="W218" i="8"/>
  <c r="W218" i="11" s="1"/>
  <c r="W218" i="13" s="1"/>
  <c r="W218" i="19"/>
  <c r="W218" i="20"/>
  <c r="W218" i="6"/>
  <c r="Q219" i="24"/>
  <c r="O219" i="8"/>
  <c r="O219" i="11" s="1"/>
  <c r="O219" i="19"/>
  <c r="O219" i="20"/>
  <c r="O219" i="6"/>
  <c r="S219" i="20"/>
  <c r="S219" i="8"/>
  <c r="S219" i="11" s="1"/>
  <c r="S219" i="6"/>
  <c r="S219" i="23" s="1"/>
  <c r="S219" i="19"/>
  <c r="W219" i="6"/>
  <c r="W219" i="20"/>
  <c r="W219" i="8"/>
  <c r="W219" i="11" s="1"/>
  <c r="W219" i="19"/>
  <c r="O220" i="6"/>
  <c r="Q220" i="24"/>
  <c r="O220" i="20"/>
  <c r="O220" i="19"/>
  <c r="O220" i="8"/>
  <c r="O220" i="11" s="1"/>
  <c r="S220" i="19"/>
  <c r="S220" i="20"/>
  <c r="S220" i="8"/>
  <c r="S220" i="11" s="1"/>
  <c r="S220" i="6"/>
  <c r="S220" i="23" s="1"/>
  <c r="W220" i="6"/>
  <c r="W220" i="8"/>
  <c r="W220" i="11" s="1"/>
  <c r="W220" i="19"/>
  <c r="W220" i="20"/>
  <c r="O221" i="6"/>
  <c r="Q221" i="24"/>
  <c r="O221" i="19"/>
  <c r="O221" i="20"/>
  <c r="O221" i="8"/>
  <c r="O221" i="11" s="1"/>
  <c r="S221" i="20"/>
  <c r="S221" i="8"/>
  <c r="S221" i="11" s="1"/>
  <c r="S221" i="19"/>
  <c r="S221" i="6"/>
  <c r="S221" i="23" s="1"/>
  <c r="W221" i="8"/>
  <c r="W221" i="11" s="1"/>
  <c r="W221" i="19"/>
  <c r="W221" i="6"/>
  <c r="W221" i="20"/>
  <c r="O222" i="6"/>
  <c r="Q222" i="24"/>
  <c r="O222" i="20"/>
  <c r="O222" i="8"/>
  <c r="O222" i="11" s="1"/>
  <c r="O222" i="19"/>
  <c r="S222" i="6"/>
  <c r="S222" i="23" s="1"/>
  <c r="S222" i="8"/>
  <c r="S222" i="11" s="1"/>
  <c r="S222" i="19"/>
  <c r="S222" i="20"/>
  <c r="W222" i="19"/>
  <c r="W222" i="20"/>
  <c r="W222" i="8"/>
  <c r="W222" i="11" s="1"/>
  <c r="W222" i="6"/>
  <c r="Q224" i="24"/>
  <c r="O224" i="8"/>
  <c r="O224" i="11" s="1"/>
  <c r="O224" i="6"/>
  <c r="O224" i="19"/>
  <c r="O224" i="20"/>
  <c r="O190" i="3"/>
  <c r="S224" i="19"/>
  <c r="S224" i="6"/>
  <c r="S224" i="8"/>
  <c r="S224" i="11" s="1"/>
  <c r="S224" i="20"/>
  <c r="S190" i="3"/>
  <c r="W224" i="20"/>
  <c r="W190" i="3"/>
  <c r="W224" i="19"/>
  <c r="W224" i="8"/>
  <c r="W224" i="11" s="1"/>
  <c r="W224" i="6"/>
  <c r="O225" i="6"/>
  <c r="Q225" i="24"/>
  <c r="O225" i="19"/>
  <c r="O225" i="20"/>
  <c r="O225" i="8"/>
  <c r="O225" i="11" s="1"/>
  <c r="S225" i="20"/>
  <c r="S225" i="19"/>
  <c r="S225" i="8"/>
  <c r="S225" i="11" s="1"/>
  <c r="S225" i="6"/>
  <c r="S225" i="23" s="1"/>
  <c r="W225" i="8"/>
  <c r="W225" i="11" s="1"/>
  <c r="W225" i="20"/>
  <c r="W225" i="6"/>
  <c r="W225" i="19"/>
  <c r="O226" i="6"/>
  <c r="Q226" i="24"/>
  <c r="O226" i="8"/>
  <c r="O226" i="11" s="1"/>
  <c r="O226" i="19"/>
  <c r="O226" i="20"/>
  <c r="S226" i="6"/>
  <c r="S226" i="23" s="1"/>
  <c r="S226" i="8"/>
  <c r="S226" i="11" s="1"/>
  <c r="S226" i="19"/>
  <c r="S226" i="20"/>
  <c r="W226" i="19"/>
  <c r="W226" i="20"/>
  <c r="W226" i="8"/>
  <c r="W226" i="11" s="1"/>
  <c r="W226" i="6"/>
  <c r="Q227" i="24"/>
  <c r="O227" i="19"/>
  <c r="O227" i="20"/>
  <c r="O227" i="8"/>
  <c r="O227" i="11" s="1"/>
  <c r="O227" i="6"/>
  <c r="S227" i="6"/>
  <c r="S227" i="23" s="1"/>
  <c r="S227" i="8"/>
  <c r="S227" i="11" s="1"/>
  <c r="S227" i="19"/>
  <c r="S227" i="20"/>
  <c r="W227" i="19"/>
  <c r="W227" i="20"/>
  <c r="W227" i="8"/>
  <c r="W227" i="11" s="1"/>
  <c r="W227" i="6"/>
  <c r="O228" i="6"/>
  <c r="Q228" i="24"/>
  <c r="O228" i="19"/>
  <c r="O228" i="20"/>
  <c r="O228" i="8"/>
  <c r="O228" i="11" s="1"/>
  <c r="S228" i="20"/>
  <c r="S228" i="19"/>
  <c r="S228" i="6"/>
  <c r="S228" i="23" s="1"/>
  <c r="S228" i="8"/>
  <c r="S228" i="11" s="1"/>
  <c r="W228" i="20"/>
  <c r="W228" i="8"/>
  <c r="W228" i="11" s="1"/>
  <c r="W228" i="19"/>
  <c r="W228" i="6"/>
  <c r="O229" i="20"/>
  <c r="Q229" i="24"/>
  <c r="O229" i="8"/>
  <c r="O229" i="11" s="1"/>
  <c r="O229" i="19"/>
  <c r="O229" i="6"/>
  <c r="S229" i="20"/>
  <c r="S229" i="6"/>
  <c r="S229" i="23" s="1"/>
  <c r="S229" i="8"/>
  <c r="S229" i="11" s="1"/>
  <c r="S229" i="19"/>
  <c r="W229" i="20"/>
  <c r="W229" i="19"/>
  <c r="W229" i="8"/>
  <c r="W229" i="11" s="1"/>
  <c r="W229" i="6"/>
  <c r="O230" i="20"/>
  <c r="O230" i="19"/>
  <c r="O230" i="6"/>
  <c r="Q230" i="24"/>
  <c r="O230" i="8"/>
  <c r="O230" i="11" s="1"/>
  <c r="S230" i="20"/>
  <c r="S230" i="19"/>
  <c r="S230" i="8"/>
  <c r="S230" i="11" s="1"/>
  <c r="S230" i="6"/>
  <c r="S230" i="23" s="1"/>
  <c r="W230" i="20"/>
  <c r="W230" i="19"/>
  <c r="W230" i="8"/>
  <c r="W230" i="11" s="1"/>
  <c r="W230" i="6"/>
  <c r="O231" i="20"/>
  <c r="Q231" i="24"/>
  <c r="O231" i="6"/>
  <c r="O231" i="8"/>
  <c r="O231" i="11" s="1"/>
  <c r="O231" i="19"/>
  <c r="S231" i="8"/>
  <c r="S231" i="11" s="1"/>
  <c r="S231" i="19"/>
  <c r="S231" i="20"/>
  <c r="S231" i="6"/>
  <c r="S231" i="23" s="1"/>
  <c r="W231" i="20"/>
  <c r="W231" i="8"/>
  <c r="W231" i="11" s="1"/>
  <c r="W231" i="6"/>
  <c r="W231" i="19"/>
  <c r="Q233" i="24"/>
  <c r="O191" i="3"/>
  <c r="O233" i="20"/>
  <c r="O233" i="8"/>
  <c r="O233" i="11" s="1"/>
  <c r="O233" i="19"/>
  <c r="O233" i="6"/>
  <c r="S233" i="20"/>
  <c r="S233" i="19"/>
  <c r="S191" i="3"/>
  <c r="S233" i="8"/>
  <c r="S233" i="11" s="1"/>
  <c r="S233" i="6"/>
  <c r="W233" i="6"/>
  <c r="W233" i="20"/>
  <c r="W191" i="3"/>
  <c r="W233" i="8"/>
  <c r="W233" i="11" s="1"/>
  <c r="W233" i="19"/>
  <c r="Q234" i="24"/>
  <c r="O234" i="8"/>
  <c r="O234" i="11" s="1"/>
  <c r="O234" i="13" s="1"/>
  <c r="O234" i="6"/>
  <c r="O234" i="19"/>
  <c r="O234" i="20"/>
  <c r="S234" i="19"/>
  <c r="S234" i="8"/>
  <c r="S234" i="11" s="1"/>
  <c r="S234" i="13" s="1"/>
  <c r="S234" i="6"/>
  <c r="S234" i="23" s="1"/>
  <c r="S234" i="20"/>
  <c r="W234" i="19"/>
  <c r="W234" i="6"/>
  <c r="W234" i="8"/>
  <c r="W234" i="11" s="1"/>
  <c r="W234" i="13" s="1"/>
  <c r="W234" i="20"/>
  <c r="Q235" i="24"/>
  <c r="O235" i="19"/>
  <c r="O235" i="6"/>
  <c r="O235" i="8"/>
  <c r="O235" i="11" s="1"/>
  <c r="O235" i="13" s="1"/>
  <c r="O235" i="20"/>
  <c r="S235" i="19"/>
  <c r="S235" i="6"/>
  <c r="S235" i="23" s="1"/>
  <c r="S235" i="8"/>
  <c r="S235" i="11" s="1"/>
  <c r="S235" i="13" s="1"/>
  <c r="S235" i="20"/>
  <c r="W235" i="19"/>
  <c r="W235" i="6"/>
  <c r="W235" i="8"/>
  <c r="W235" i="11" s="1"/>
  <c r="W235" i="13" s="1"/>
  <c r="W235" i="20"/>
  <c r="Q236" i="24"/>
  <c r="O236" i="6"/>
  <c r="O236" i="8"/>
  <c r="O236" i="11" s="1"/>
  <c r="O236" i="13" s="1"/>
  <c r="O236" i="19"/>
  <c r="O236" i="20"/>
  <c r="S236" i="6"/>
  <c r="S236" i="23" s="1"/>
  <c r="S236" i="19"/>
  <c r="S236" i="8"/>
  <c r="S236" i="11" s="1"/>
  <c r="S236" i="13" s="1"/>
  <c r="S236" i="20"/>
  <c r="W236" i="19"/>
  <c r="W236" i="6"/>
  <c r="W236" i="8"/>
  <c r="W236" i="11" s="1"/>
  <c r="W236" i="13" s="1"/>
  <c r="W236" i="20"/>
  <c r="Q237" i="24"/>
  <c r="O237" i="6"/>
  <c r="O237" i="8"/>
  <c r="O237" i="11" s="1"/>
  <c r="O237" i="13" s="1"/>
  <c r="O237" i="19"/>
  <c r="O237" i="20"/>
  <c r="S237" i="8"/>
  <c r="S237" i="11" s="1"/>
  <c r="S237" i="13" s="1"/>
  <c r="S237" i="6"/>
  <c r="S237" i="23" s="1"/>
  <c r="S237" i="19"/>
  <c r="S237" i="20"/>
  <c r="W237" i="19"/>
  <c r="W237" i="8"/>
  <c r="W237" i="11" s="1"/>
  <c r="W237" i="13" s="1"/>
  <c r="W237" i="6"/>
  <c r="W237" i="20"/>
  <c r="Q238" i="24"/>
  <c r="O238" i="6"/>
  <c r="O238" i="8"/>
  <c r="O238" i="11" s="1"/>
  <c r="O238" i="13" s="1"/>
  <c r="O238" i="19"/>
  <c r="O238" i="20"/>
  <c r="S238" i="19"/>
  <c r="S238" i="6"/>
  <c r="S238" i="23" s="1"/>
  <c r="S238" i="8"/>
  <c r="S238" i="11" s="1"/>
  <c r="S238" i="13" s="1"/>
  <c r="S238" i="20"/>
  <c r="W238" i="19"/>
  <c r="W238" i="6"/>
  <c r="W238" i="8"/>
  <c r="W238" i="11" s="1"/>
  <c r="W238" i="13" s="1"/>
  <c r="W238" i="20"/>
  <c r="O239" i="6"/>
  <c r="Q239" i="24"/>
  <c r="O239" i="8"/>
  <c r="O239" i="11" s="1"/>
  <c r="O239" i="19"/>
  <c r="O239" i="20"/>
  <c r="S239" i="8"/>
  <c r="S239" i="11" s="1"/>
  <c r="S239" i="19"/>
  <c r="S239" i="6"/>
  <c r="S239" i="23" s="1"/>
  <c r="S239" i="20"/>
  <c r="W239" i="19"/>
  <c r="W239" i="20"/>
  <c r="W239" i="8"/>
  <c r="W239" i="11" s="1"/>
  <c r="W239" i="6"/>
  <c r="Q240" i="24"/>
  <c r="O240" i="8"/>
  <c r="O240" i="11" s="1"/>
  <c r="O240" i="13" s="1"/>
  <c r="O240" i="19"/>
  <c r="O240" i="6"/>
  <c r="O240" i="20"/>
  <c r="S240" i="6"/>
  <c r="S240" i="23" s="1"/>
  <c r="S240" i="8"/>
  <c r="S240" i="11" s="1"/>
  <c r="S240" i="13" s="1"/>
  <c r="S240" i="19"/>
  <c r="S240" i="20"/>
  <c r="W240" i="8"/>
  <c r="W240" i="11" s="1"/>
  <c r="W240" i="13" s="1"/>
  <c r="W240" i="19"/>
  <c r="W240" i="6"/>
  <c r="W240" i="20"/>
  <c r="Q241" i="24"/>
  <c r="O241" i="6"/>
  <c r="O241" i="8"/>
  <c r="O241" i="11" s="1"/>
  <c r="O241" i="13" s="1"/>
  <c r="O241" i="19"/>
  <c r="O241" i="20"/>
  <c r="S241" i="8"/>
  <c r="S241" i="11" s="1"/>
  <c r="S241" i="13" s="1"/>
  <c r="S241" i="6"/>
  <c r="S241" i="23" s="1"/>
  <c r="S241" i="19"/>
  <c r="S241" i="20"/>
  <c r="W241" i="6"/>
  <c r="W241" i="19"/>
  <c r="W241" i="8"/>
  <c r="W241" i="11" s="1"/>
  <c r="W241" i="13" s="1"/>
  <c r="W241" i="20"/>
  <c r="Q242" i="24"/>
  <c r="O242" i="6"/>
  <c r="O242" i="8"/>
  <c r="O242" i="11" s="1"/>
  <c r="O242" i="13" s="1"/>
  <c r="O242" i="19"/>
  <c r="O242" i="20"/>
  <c r="S242" i="8"/>
  <c r="S242" i="11" s="1"/>
  <c r="S242" i="13" s="1"/>
  <c r="S242" i="19"/>
  <c r="S242" i="6"/>
  <c r="S242" i="23" s="1"/>
  <c r="S242" i="20"/>
  <c r="W242" i="8"/>
  <c r="W242" i="11" s="1"/>
  <c r="W242" i="13" s="1"/>
  <c r="W242" i="19"/>
  <c r="W242" i="6"/>
  <c r="W242" i="20"/>
  <c r="O243" i="20"/>
  <c r="O243" i="19"/>
  <c r="O243" i="8"/>
  <c r="O243" i="11" s="1"/>
  <c r="O243" i="6"/>
  <c r="Q243" i="24"/>
  <c r="S243" i="19"/>
  <c r="S243" i="20"/>
  <c r="S243" i="6"/>
  <c r="S243" i="23" s="1"/>
  <c r="S243" i="8"/>
  <c r="S243" i="11" s="1"/>
  <c r="W243" i="20"/>
  <c r="W243" i="6"/>
  <c r="W243" i="8"/>
  <c r="W243" i="11" s="1"/>
  <c r="W243" i="19"/>
  <c r="Q244" i="24"/>
  <c r="O244" i="20"/>
  <c r="O244" i="8"/>
  <c r="O244" i="11" s="1"/>
  <c r="O244" i="19"/>
  <c r="O244" i="6"/>
  <c r="S244" i="19"/>
  <c r="S244" i="8"/>
  <c r="S244" i="11" s="1"/>
  <c r="S244" i="6"/>
  <c r="S244" i="23" s="1"/>
  <c r="S244" i="20"/>
  <c r="W244" i="6"/>
  <c r="W244" i="20"/>
  <c r="W244" i="8"/>
  <c r="W244" i="11" s="1"/>
  <c r="W244" i="19"/>
  <c r="Q246" i="24"/>
  <c r="O246" i="6"/>
  <c r="O246" i="20"/>
  <c r="O246" i="8"/>
  <c r="O246" i="11" s="1"/>
  <c r="O246" i="19"/>
  <c r="O192" i="3"/>
  <c r="S192" i="3"/>
  <c r="S246" i="20"/>
  <c r="S246" i="19"/>
  <c r="S246" i="6"/>
  <c r="S246" i="8"/>
  <c r="S246" i="11" s="1"/>
  <c r="W192" i="3"/>
  <c r="W246" i="8"/>
  <c r="W246" i="11" s="1"/>
  <c r="W246" i="6"/>
  <c r="W246" i="20"/>
  <c r="W246" i="19"/>
  <c r="Q247" i="24"/>
  <c r="O247" i="19"/>
  <c r="O247" i="20"/>
  <c r="O247" i="8"/>
  <c r="O247" i="11" s="1"/>
  <c r="O247" i="6"/>
  <c r="S247" i="19"/>
  <c r="S247" i="8"/>
  <c r="S247" i="11" s="1"/>
  <c r="S247" i="6"/>
  <c r="S247" i="23" s="1"/>
  <c r="S247" i="20"/>
  <c r="W247" i="6"/>
  <c r="W247" i="19"/>
  <c r="W247" i="20"/>
  <c r="W247" i="8"/>
  <c r="W247" i="11" s="1"/>
  <c r="O248" i="6"/>
  <c r="Q248" i="24"/>
  <c r="O248" i="19"/>
  <c r="O248" i="20"/>
  <c r="O248" i="8"/>
  <c r="O248" i="11" s="1"/>
  <c r="S248" i="19"/>
  <c r="S248" i="20"/>
  <c r="S248" i="6"/>
  <c r="S248" i="23" s="1"/>
  <c r="S248" i="8"/>
  <c r="S248" i="11" s="1"/>
  <c r="W248" i="20"/>
  <c r="W248" i="8"/>
  <c r="W248" i="11" s="1"/>
  <c r="W248" i="19"/>
  <c r="W248" i="6"/>
  <c r="Q249" i="24"/>
  <c r="O249" i="20"/>
  <c r="O249" i="8"/>
  <c r="O249" i="11" s="1"/>
  <c r="O249" i="19"/>
  <c r="O249" i="6"/>
  <c r="S249" i="8"/>
  <c r="S249" i="11" s="1"/>
  <c r="S249" i="19"/>
  <c r="S249" i="6"/>
  <c r="S249" i="23" s="1"/>
  <c r="S249" i="20"/>
  <c r="W249" i="19"/>
  <c r="W249" i="6"/>
  <c r="W249" i="20"/>
  <c r="W249" i="8"/>
  <c r="W249" i="11" s="1"/>
  <c r="Q250" i="24"/>
  <c r="O250" i="20"/>
  <c r="O250" i="8"/>
  <c r="O250" i="11" s="1"/>
  <c r="O250" i="19"/>
  <c r="O250" i="6"/>
  <c r="S250" i="19"/>
  <c r="S250" i="8"/>
  <c r="S250" i="11" s="1"/>
  <c r="S250" i="20"/>
  <c r="S250" i="6"/>
  <c r="S250" i="23" s="1"/>
  <c r="W250" i="19"/>
  <c r="W250" i="20"/>
  <c r="W250" i="6"/>
  <c r="W250" i="8"/>
  <c r="W250" i="11" s="1"/>
  <c r="Q251" i="24"/>
  <c r="O251" i="8"/>
  <c r="O251" i="11" s="1"/>
  <c r="O251" i="19"/>
  <c r="O251" i="20"/>
  <c r="O251" i="6"/>
  <c r="S251" i="19"/>
  <c r="S251" i="8"/>
  <c r="S251" i="11" s="1"/>
  <c r="S251" i="20"/>
  <c r="S251" i="6"/>
  <c r="S251" i="23" s="1"/>
  <c r="W251" i="8"/>
  <c r="W251" i="11" s="1"/>
  <c r="W251" i="6"/>
  <c r="W251" i="19"/>
  <c r="W251" i="20"/>
  <c r="O252" i="6"/>
  <c r="Q252" i="24"/>
  <c r="O252" i="20"/>
  <c r="O252" i="8"/>
  <c r="O252" i="11" s="1"/>
  <c r="O252" i="19"/>
  <c r="S252" i="20"/>
  <c r="S252" i="8"/>
  <c r="S252" i="11" s="1"/>
  <c r="S252" i="6"/>
  <c r="S252" i="23" s="1"/>
  <c r="S252" i="19"/>
  <c r="W252" i="6"/>
  <c r="W252" i="20"/>
  <c r="W252" i="8"/>
  <c r="W252" i="11" s="1"/>
  <c r="W252" i="19"/>
  <c r="Q253" i="24"/>
  <c r="O253" i="6"/>
  <c r="O253" i="8"/>
  <c r="O253" i="11" s="1"/>
  <c r="O253" i="19"/>
  <c r="O253" i="20"/>
  <c r="S253" i="19"/>
  <c r="S253" i="8"/>
  <c r="S253" i="11" s="1"/>
  <c r="S253" i="6"/>
  <c r="S253" i="23" s="1"/>
  <c r="S253" i="20"/>
  <c r="W253" i="20"/>
  <c r="W253" i="19"/>
  <c r="W253" i="8"/>
  <c r="W253" i="11" s="1"/>
  <c r="W253" i="6"/>
  <c r="O254" i="20"/>
  <c r="O254" i="6"/>
  <c r="Q254" i="24"/>
  <c r="O254" i="19"/>
  <c r="O254" i="8"/>
  <c r="O254" i="11" s="1"/>
  <c r="S254" i="20"/>
  <c r="S254" i="8"/>
  <c r="S254" i="11" s="1"/>
  <c r="S254" i="19"/>
  <c r="S254" i="6"/>
  <c r="S254" i="23" s="1"/>
  <c r="W254" i="19"/>
  <c r="W254" i="8"/>
  <c r="W254" i="11" s="1"/>
  <c r="W254" i="6"/>
  <c r="W254" i="20"/>
  <c r="Q256" i="24"/>
  <c r="O256" i="6"/>
  <c r="O256" i="20"/>
  <c r="O256" i="8"/>
  <c r="O256" i="11" s="1"/>
  <c r="O256" i="19"/>
  <c r="O193" i="3"/>
  <c r="S256" i="6"/>
  <c r="S193" i="3"/>
  <c r="S256" i="20"/>
  <c r="S256" i="19"/>
  <c r="S256" i="8"/>
  <c r="S256" i="11" s="1"/>
  <c r="W256" i="20"/>
  <c r="W256" i="6"/>
  <c r="W256" i="19"/>
  <c r="W256" i="8"/>
  <c r="W256" i="11" s="1"/>
  <c r="W193" i="3"/>
  <c r="O257" i="6"/>
  <c r="Q257" i="24"/>
  <c r="O257" i="20"/>
  <c r="O257" i="8"/>
  <c r="O257" i="11" s="1"/>
  <c r="O257" i="19"/>
  <c r="S257" i="19"/>
  <c r="S257" i="8"/>
  <c r="S257" i="11" s="1"/>
  <c r="S257" i="20"/>
  <c r="S257" i="6"/>
  <c r="S257" i="23" s="1"/>
  <c r="W257" i="19"/>
  <c r="W257" i="20"/>
  <c r="W257" i="6"/>
  <c r="W257" i="8"/>
  <c r="W257" i="11" s="1"/>
  <c r="Q259" i="24"/>
  <c r="O194" i="3"/>
  <c r="O259" i="20"/>
  <c r="O259" i="8"/>
  <c r="O259" i="11" s="1"/>
  <c r="O259" i="19"/>
  <c r="O259" i="6"/>
  <c r="S259" i="19"/>
  <c r="S259" i="20"/>
  <c r="S259" i="6"/>
  <c r="S259" i="8"/>
  <c r="S259" i="11" s="1"/>
  <c r="S194" i="3"/>
  <c r="W259" i="20"/>
  <c r="W259" i="6"/>
  <c r="W259" i="19"/>
  <c r="W194" i="3"/>
  <c r="W259" i="8"/>
  <c r="W259" i="11" s="1"/>
  <c r="Q260" i="24"/>
  <c r="O260" i="19"/>
  <c r="O260" i="8"/>
  <c r="O260" i="11" s="1"/>
  <c r="O260" i="20"/>
  <c r="O260" i="6"/>
  <c r="S260" i="8"/>
  <c r="S260" i="11" s="1"/>
  <c r="S260" i="19"/>
  <c r="S260" i="20"/>
  <c r="S260" i="6"/>
  <c r="S260" i="23" s="1"/>
  <c r="W260" i="8"/>
  <c r="W260" i="11" s="1"/>
  <c r="W260" i="20"/>
  <c r="W260" i="19"/>
  <c r="W260" i="6"/>
  <c r="Q261" i="24"/>
  <c r="O261" i="8"/>
  <c r="O261" i="11" s="1"/>
  <c r="O261" i="19"/>
  <c r="O261" i="20"/>
  <c r="O261" i="6"/>
  <c r="S261" i="20"/>
  <c r="S261" i="19"/>
  <c r="S261" i="8"/>
  <c r="S261" i="11" s="1"/>
  <c r="S261" i="6"/>
  <c r="S261" i="23" s="1"/>
  <c r="W261" i="20"/>
  <c r="W261" i="8"/>
  <c r="W261" i="11" s="1"/>
  <c r="W261" i="6"/>
  <c r="W261" i="19"/>
  <c r="O262" i="20"/>
  <c r="O262" i="6"/>
  <c r="Q262" i="24"/>
  <c r="O262" i="8"/>
  <c r="O262" i="11" s="1"/>
  <c r="O262" i="19"/>
  <c r="S262" i="20"/>
  <c r="S262" i="6"/>
  <c r="S262" i="23" s="1"/>
  <c r="S262" i="19"/>
  <c r="S262" i="8"/>
  <c r="S262" i="11" s="1"/>
  <c r="W262" i="20"/>
  <c r="W262" i="8"/>
  <c r="W262" i="11" s="1"/>
  <c r="W262" i="19"/>
  <c r="W262" i="6"/>
  <c r="Q263" i="24"/>
  <c r="O263" i="8"/>
  <c r="O263" i="11" s="1"/>
  <c r="O263" i="19"/>
  <c r="O263" i="20"/>
  <c r="O263" i="6"/>
  <c r="S263" i="6"/>
  <c r="S263" i="23" s="1"/>
  <c r="S263" i="19"/>
  <c r="S263" i="8"/>
  <c r="S263" i="11" s="1"/>
  <c r="S263" i="20"/>
  <c r="W263" i="6"/>
  <c r="W263" i="20"/>
  <c r="W263" i="19"/>
  <c r="W263" i="8"/>
  <c r="W263" i="11" s="1"/>
  <c r="O264" i="20"/>
  <c r="O264" i="8"/>
  <c r="O264" i="11" s="1"/>
  <c r="O264" i="6"/>
  <c r="Q264" i="24"/>
  <c r="O264" i="19"/>
  <c r="S264" i="20"/>
  <c r="S264" i="19"/>
  <c r="S264" i="6"/>
  <c r="S264" i="23" s="1"/>
  <c r="S264" i="8"/>
  <c r="S264" i="11" s="1"/>
  <c r="W264" i="20"/>
  <c r="W264" i="8"/>
  <c r="W264" i="11" s="1"/>
  <c r="W264" i="19"/>
  <c r="W264" i="6"/>
  <c r="Q265" i="24"/>
  <c r="O265" i="19"/>
  <c r="O265" i="6"/>
  <c r="O265" i="8"/>
  <c r="O265" i="11" s="1"/>
  <c r="O265" i="13" s="1"/>
  <c r="O265" i="20"/>
  <c r="S265" i="19"/>
  <c r="S265" i="6"/>
  <c r="S265" i="23" s="1"/>
  <c r="S265" i="8"/>
  <c r="S265" i="11" s="1"/>
  <c r="S265" i="13" s="1"/>
  <c r="S265" i="20"/>
  <c r="W265" i="6"/>
  <c r="W265" i="19"/>
  <c r="W265" i="8"/>
  <c r="W265" i="11" s="1"/>
  <c r="W265" i="13" s="1"/>
  <c r="W265" i="20"/>
  <c r="Q267" i="24"/>
  <c r="O267" i="20"/>
  <c r="O267" i="8"/>
  <c r="O267" i="11" s="1"/>
  <c r="O267" i="19"/>
  <c r="O267" i="6"/>
  <c r="O195" i="3"/>
  <c r="S267" i="8"/>
  <c r="S267" i="11" s="1"/>
  <c r="S267" i="20"/>
  <c r="S267" i="6"/>
  <c r="S267" i="19"/>
  <c r="S195" i="3"/>
  <c r="W267" i="6"/>
  <c r="W267" i="19"/>
  <c r="W267" i="20"/>
  <c r="W267" i="8"/>
  <c r="W267" i="11" s="1"/>
  <c r="W195" i="3"/>
  <c r="Q268" i="24"/>
  <c r="O268" i="8"/>
  <c r="O268" i="11" s="1"/>
  <c r="O268" i="19"/>
  <c r="O268" i="20"/>
  <c r="O268" i="6"/>
  <c r="S268" i="8"/>
  <c r="S268" i="11" s="1"/>
  <c r="S268" i="20"/>
  <c r="S268" i="19"/>
  <c r="S268" i="6"/>
  <c r="S268" i="23" s="1"/>
  <c r="W268" i="6"/>
  <c r="W268" i="20"/>
  <c r="W268" i="8"/>
  <c r="W268" i="11" s="1"/>
  <c r="W268" i="19"/>
  <c r="Q269" i="24"/>
  <c r="O269" i="8"/>
  <c r="O269" i="11" s="1"/>
  <c r="O269" i="19"/>
  <c r="O269" i="20"/>
  <c r="O269" i="6"/>
  <c r="S269" i="19"/>
  <c r="S269" i="20"/>
  <c r="S269" i="6"/>
  <c r="S269" i="23" s="1"/>
  <c r="S269" i="8"/>
  <c r="S269" i="11" s="1"/>
  <c r="W269" i="19"/>
  <c r="W269" i="20"/>
  <c r="W269" i="6"/>
  <c r="W269" i="8"/>
  <c r="W269" i="11" s="1"/>
  <c r="Q270" i="24"/>
  <c r="O270" i="8"/>
  <c r="O270" i="11" s="1"/>
  <c r="O270" i="19"/>
  <c r="O270" i="20"/>
  <c r="O270" i="6"/>
  <c r="S270" i="19"/>
  <c r="S270" i="6"/>
  <c r="S270" i="23" s="1"/>
  <c r="S270" i="8"/>
  <c r="S270" i="11" s="1"/>
  <c r="S270" i="20"/>
  <c r="W270" i="19"/>
  <c r="W270" i="20"/>
  <c r="W270" i="6"/>
  <c r="W270" i="8"/>
  <c r="W270" i="11" s="1"/>
  <c r="Q271" i="24"/>
  <c r="O271" i="20"/>
  <c r="O271" i="8"/>
  <c r="O271" i="11" s="1"/>
  <c r="O271" i="19"/>
  <c r="O271" i="6"/>
  <c r="S271" i="19"/>
  <c r="S271" i="20"/>
  <c r="S271" i="6"/>
  <c r="S271" i="23" s="1"/>
  <c r="S271" i="8"/>
  <c r="S271" i="11" s="1"/>
  <c r="W271" i="20"/>
  <c r="W271" i="19"/>
  <c r="W271" i="8"/>
  <c r="W271" i="11" s="1"/>
  <c r="W271" i="6"/>
  <c r="Q272" i="24"/>
  <c r="O272" i="19"/>
  <c r="O272" i="20"/>
  <c r="O272" i="8"/>
  <c r="O272" i="11" s="1"/>
  <c r="O272" i="6"/>
  <c r="S272" i="6"/>
  <c r="S272" i="23" s="1"/>
  <c r="S272" i="19"/>
  <c r="S272" i="8"/>
  <c r="S272" i="11" s="1"/>
  <c r="S272" i="20"/>
  <c r="W272" i="19"/>
  <c r="W272" i="20"/>
  <c r="W272" i="8"/>
  <c r="W272" i="11" s="1"/>
  <c r="W272" i="6"/>
  <c r="O273" i="6"/>
  <c r="Q273" i="24"/>
  <c r="O273" i="20"/>
  <c r="O273" i="8"/>
  <c r="O273" i="11" s="1"/>
  <c r="O273" i="19"/>
  <c r="S273" i="8"/>
  <c r="S273" i="11" s="1"/>
  <c r="S273" i="19"/>
  <c r="S273" i="6"/>
  <c r="S273" i="23" s="1"/>
  <c r="S273" i="20"/>
  <c r="W273" i="20"/>
  <c r="W273" i="8"/>
  <c r="W273" i="11" s="1"/>
  <c r="W273" i="6"/>
  <c r="W273" i="19"/>
  <c r="Q274" i="24"/>
  <c r="O274" i="8"/>
  <c r="O274" i="11" s="1"/>
  <c r="O274" i="19"/>
  <c r="O274" i="20"/>
  <c r="O274" i="6"/>
  <c r="S274" i="20"/>
  <c r="S274" i="19"/>
  <c r="S274" i="6"/>
  <c r="S274" i="23" s="1"/>
  <c r="S274" i="8"/>
  <c r="S274" i="11" s="1"/>
  <c r="W274" i="8"/>
  <c r="W274" i="11" s="1"/>
  <c r="W274" i="6"/>
  <c r="W274" i="19"/>
  <c r="W274" i="20"/>
  <c r="Q275" i="24"/>
  <c r="O275" i="6"/>
  <c r="O275" i="20"/>
  <c r="O275" i="8"/>
  <c r="O275" i="11" s="1"/>
  <c r="O275" i="19"/>
  <c r="S275" i="8"/>
  <c r="S275" i="11" s="1"/>
  <c r="S275" i="19"/>
  <c r="S275" i="20"/>
  <c r="S275" i="6"/>
  <c r="S275" i="23" s="1"/>
  <c r="W275" i="6"/>
  <c r="W275" i="19"/>
  <c r="W275" i="20"/>
  <c r="W275" i="8"/>
  <c r="W275" i="11" s="1"/>
  <c r="Q276" i="24"/>
  <c r="O276" i="20"/>
  <c r="O276" i="8"/>
  <c r="O276" i="11" s="1"/>
  <c r="O276" i="19"/>
  <c r="O276" i="6"/>
  <c r="S276" i="20"/>
  <c r="S276" i="8"/>
  <c r="S276" i="11" s="1"/>
  <c r="S276" i="19"/>
  <c r="S276" i="6"/>
  <c r="S276" i="23" s="1"/>
  <c r="W276" i="20"/>
  <c r="W276" i="19"/>
  <c r="W276" i="6"/>
  <c r="W276" i="8"/>
  <c r="W276" i="11" s="1"/>
  <c r="Q277" i="24"/>
  <c r="O277" i="6"/>
  <c r="O277" i="8"/>
  <c r="O277" i="11" s="1"/>
  <c r="O277" i="19"/>
  <c r="O277" i="20"/>
  <c r="S277" i="8"/>
  <c r="S277" i="11" s="1"/>
  <c r="S277" i="19"/>
  <c r="S277" i="6"/>
  <c r="S277" i="23" s="1"/>
  <c r="S277" i="20"/>
  <c r="W277" i="8"/>
  <c r="W277" i="11" s="1"/>
  <c r="W277" i="6"/>
  <c r="W277" i="20"/>
  <c r="W277" i="19"/>
  <c r="O283" i="6"/>
  <c r="Q283" i="24"/>
  <c r="O283" i="20"/>
  <c r="O283" i="19"/>
  <c r="S283" i="6"/>
  <c r="S283" i="23" s="1"/>
  <c r="S283" i="20"/>
  <c r="S283" i="19"/>
  <c r="W283" i="6"/>
  <c r="W283" i="19"/>
  <c r="W283" i="20"/>
  <c r="O284" i="6"/>
  <c r="Q284" i="24"/>
  <c r="O284" i="19"/>
  <c r="O284" i="20"/>
  <c r="S284" i="6"/>
  <c r="S284" i="23" s="1"/>
  <c r="S284" i="19"/>
  <c r="S284" i="20"/>
  <c r="W284" i="6"/>
  <c r="W284" i="19"/>
  <c r="W284" i="20"/>
  <c r="O285" i="6"/>
  <c r="Q285" i="24"/>
  <c r="O285" i="19"/>
  <c r="O285" i="20"/>
  <c r="S285" i="6"/>
  <c r="S285" i="23" s="1"/>
  <c r="S285" i="20"/>
  <c r="S285" i="19"/>
  <c r="W285" i="6"/>
  <c r="W285" i="20"/>
  <c r="W285" i="19"/>
  <c r="O286" i="6"/>
  <c r="Q286" i="24"/>
  <c r="O286" i="19"/>
  <c r="O286" i="20"/>
  <c r="S286" i="6"/>
  <c r="S286" i="23" s="1"/>
  <c r="S286" i="19"/>
  <c r="S286" i="20"/>
  <c r="W286" i="6"/>
  <c r="W286" i="20"/>
  <c r="W286" i="19"/>
  <c r="Q287" i="24"/>
  <c r="O287" i="6"/>
  <c r="O287" i="19"/>
  <c r="O287" i="20"/>
  <c r="S287" i="6"/>
  <c r="S287" i="23" s="1"/>
  <c r="S287" i="19"/>
  <c r="S287" i="20"/>
  <c r="W287" i="6"/>
  <c r="W287" i="20"/>
  <c r="W287" i="19"/>
  <c r="Q288" i="24"/>
  <c r="O288" i="6"/>
  <c r="O288" i="20"/>
  <c r="O288" i="19"/>
  <c r="S288" i="6"/>
  <c r="S288" i="23" s="1"/>
  <c r="S288" i="19"/>
  <c r="S288" i="20"/>
  <c r="W288" i="6"/>
  <c r="W288" i="19"/>
  <c r="W288" i="20"/>
  <c r="Q289" i="24"/>
  <c r="O289" i="6"/>
  <c r="O289" i="20"/>
  <c r="O289" i="19"/>
  <c r="S289" i="6"/>
  <c r="S289" i="23" s="1"/>
  <c r="S289" i="20"/>
  <c r="S289" i="19"/>
  <c r="W289" i="6"/>
  <c r="W289" i="20"/>
  <c r="W289" i="19"/>
  <c r="Q290" i="24"/>
  <c r="O290" i="6"/>
  <c r="O290" i="19"/>
  <c r="O290" i="20"/>
  <c r="S290" i="6"/>
  <c r="S290" i="23" s="1"/>
  <c r="S290" i="19"/>
  <c r="S290" i="20"/>
  <c r="W290" i="6"/>
  <c r="W290" i="19"/>
  <c r="W290" i="20"/>
  <c r="O291" i="6"/>
  <c r="Q291" i="24"/>
  <c r="O291" i="20"/>
  <c r="O291" i="19"/>
  <c r="S291" i="6"/>
  <c r="S291" i="23" s="1"/>
  <c r="S291" i="20"/>
  <c r="S291" i="19"/>
  <c r="W291" i="6"/>
  <c r="W291" i="19"/>
  <c r="W291" i="20"/>
  <c r="Q292" i="24"/>
  <c r="O292" i="6"/>
  <c r="O292" i="20"/>
  <c r="O292" i="19"/>
  <c r="S292" i="6"/>
  <c r="S292" i="23" s="1"/>
  <c r="S292" i="19"/>
  <c r="S292" i="20"/>
  <c r="W292" i="6"/>
  <c r="W292" i="19"/>
  <c r="W292" i="20"/>
  <c r="Q293" i="24"/>
  <c r="O293" i="6"/>
  <c r="O293" i="19"/>
  <c r="O293" i="20"/>
  <c r="S293" i="6"/>
  <c r="S293" i="23" s="1"/>
  <c r="S293" i="19"/>
  <c r="S293" i="20"/>
  <c r="W293" i="6"/>
  <c r="W293" i="19"/>
  <c r="W293" i="20"/>
  <c r="Q294" i="24"/>
  <c r="O294" i="6"/>
  <c r="O294" i="20"/>
  <c r="O294" i="19"/>
  <c r="S294" i="6"/>
  <c r="S294" i="23" s="1"/>
  <c r="S294" i="19"/>
  <c r="S294" i="20"/>
  <c r="W294" i="6"/>
  <c r="W294" i="19"/>
  <c r="W294" i="20"/>
  <c r="Q296" i="24"/>
  <c r="O296" i="6"/>
  <c r="O296" i="19"/>
  <c r="O296" i="20"/>
  <c r="S296" i="19"/>
  <c r="S296" i="6"/>
  <c r="S296" i="23" s="1"/>
  <c r="S296" i="20"/>
  <c r="W296" i="19"/>
  <c r="W296" i="20"/>
  <c r="W296" i="6"/>
  <c r="O297" i="6"/>
  <c r="Q297" i="24"/>
  <c r="O297" i="19"/>
  <c r="O297" i="20"/>
  <c r="S297" i="6"/>
  <c r="S297" i="23" s="1"/>
  <c r="S297" i="19"/>
  <c r="S297" i="20"/>
  <c r="W297" i="6"/>
  <c r="W297" i="19"/>
  <c r="W297" i="20"/>
  <c r="Q298" i="24"/>
  <c r="O298" i="6"/>
  <c r="O298" i="20"/>
  <c r="O298" i="19"/>
  <c r="S298" i="6"/>
  <c r="S298" i="23" s="1"/>
  <c r="S298" i="19"/>
  <c r="S298" i="20"/>
  <c r="W298" i="6"/>
  <c r="W298" i="20"/>
  <c r="W298" i="19"/>
  <c r="O299" i="6"/>
  <c r="Q299" i="24"/>
  <c r="O299" i="19"/>
  <c r="O299" i="20"/>
  <c r="S299" i="6"/>
  <c r="S299" i="23" s="1"/>
  <c r="S299" i="19"/>
  <c r="S299" i="20"/>
  <c r="W299" i="6"/>
  <c r="W299" i="19"/>
  <c r="W299" i="20"/>
  <c r="O300" i="6"/>
  <c r="Q300" i="24"/>
  <c r="O300" i="19"/>
  <c r="O300" i="20"/>
  <c r="S300" i="6"/>
  <c r="S300" i="23" s="1"/>
  <c r="S300" i="19"/>
  <c r="S300" i="20"/>
  <c r="W300" i="6"/>
  <c r="W300" i="19"/>
  <c r="W300" i="20"/>
  <c r="O301" i="6"/>
  <c r="Q301" i="24"/>
  <c r="O301" i="19"/>
  <c r="O301" i="20"/>
  <c r="S301" i="6"/>
  <c r="S301" i="23" s="1"/>
  <c r="S301" i="19"/>
  <c r="S301" i="20"/>
  <c r="W301" i="6"/>
  <c r="W301" i="19"/>
  <c r="W301" i="20"/>
  <c r="L8" i="19"/>
  <c r="L8" i="20"/>
  <c r="L8" i="8"/>
  <c r="L8" i="11" s="1"/>
  <c r="L8" i="13" s="1"/>
  <c r="L8" i="6"/>
  <c r="P9" i="20"/>
  <c r="P9" i="6"/>
  <c r="P9" i="23" s="1"/>
  <c r="P9" i="8"/>
  <c r="P9" i="11" s="1"/>
  <c r="P9" i="13" s="1"/>
  <c r="P9" i="19"/>
  <c r="P11" i="19"/>
  <c r="P11" i="20"/>
  <c r="P11" i="8"/>
  <c r="P11" i="11" s="1"/>
  <c r="P11" i="13" s="1"/>
  <c r="P11" i="6"/>
  <c r="P11" i="23" s="1"/>
  <c r="P13" i="6"/>
  <c r="P13" i="23" s="1"/>
  <c r="P13" i="8"/>
  <c r="P13" i="11" s="1"/>
  <c r="P13" i="13" s="1"/>
  <c r="P13" i="19"/>
  <c r="P13" i="20"/>
  <c r="P15" i="20"/>
  <c r="P15" i="8"/>
  <c r="P15" i="11" s="1"/>
  <c r="P15" i="13" s="1"/>
  <c r="P15" i="19"/>
  <c r="P15" i="6"/>
  <c r="P15" i="23" s="1"/>
  <c r="Q20" i="19"/>
  <c r="Q20" i="20"/>
  <c r="Q20" i="8"/>
  <c r="Q20" i="11" s="1"/>
  <c r="Q20" i="13" s="1"/>
  <c r="Q20" i="6"/>
  <c r="Q20" i="23" s="1"/>
  <c r="W34" i="6"/>
  <c r="W34" i="19"/>
  <c r="W34" i="20"/>
  <c r="W34" i="8"/>
  <c r="W34" i="11" s="1"/>
  <c r="W34" i="13" s="1"/>
  <c r="Q97" i="24"/>
  <c r="O97" i="19"/>
  <c r="O97" i="20"/>
  <c r="O97" i="8"/>
  <c r="O97" i="11" s="1"/>
  <c r="O97" i="13" s="1"/>
  <c r="O97" i="6"/>
  <c r="S100" i="6"/>
  <c r="S100" i="23" s="1"/>
  <c r="S100" i="19"/>
  <c r="S100" i="8"/>
  <c r="S100" i="11" s="1"/>
  <c r="S100" i="13" s="1"/>
  <c r="S100" i="20"/>
  <c r="W130" i="20"/>
  <c r="W130" i="19"/>
  <c r="W130" i="8"/>
  <c r="W130" i="11" s="1"/>
  <c r="W130" i="13" s="1"/>
  <c r="W130" i="6"/>
  <c r="Q159" i="24"/>
  <c r="O159" i="19"/>
  <c r="O159" i="20"/>
  <c r="O159" i="8"/>
  <c r="O159" i="11" s="1"/>
  <c r="O159" i="13" s="1"/>
  <c r="O159" i="6"/>
  <c r="S166" i="6"/>
  <c r="S166" i="23" s="1"/>
  <c r="S166" i="20"/>
  <c r="S166" i="8"/>
  <c r="S166" i="11" s="1"/>
  <c r="S166" i="13" s="1"/>
  <c r="S166" i="19"/>
  <c r="Q6" i="24"/>
  <c r="O6" i="20"/>
  <c r="O18" i="20"/>
  <c r="O6" i="19"/>
  <c r="O6" i="8"/>
  <c r="O6" i="11" s="1"/>
  <c r="O17" i="20"/>
  <c r="O6" i="6"/>
  <c r="S7" i="8"/>
  <c r="S7" i="11" s="1"/>
  <c r="S7" i="13" s="1"/>
  <c r="S7" i="19"/>
  <c r="S7" i="6"/>
  <c r="S7" i="23" s="1"/>
  <c r="S7" i="20"/>
  <c r="W12" i="19"/>
  <c r="W12" i="20"/>
  <c r="W12" i="8"/>
  <c r="W12" i="11" s="1"/>
  <c r="W12" i="13" s="1"/>
  <c r="W12" i="6"/>
  <c r="X19" i="6"/>
  <c r="X19" i="20"/>
  <c r="X19" i="8"/>
  <c r="X19" i="11" s="1"/>
  <c r="X19" i="13" s="1"/>
  <c r="X19" i="19"/>
  <c r="T20" i="8"/>
  <c r="T20" i="11" s="1"/>
  <c r="T20" i="13" s="1"/>
  <c r="T20" i="19"/>
  <c r="T20" i="20"/>
  <c r="T20" i="6"/>
  <c r="X21" i="20"/>
  <c r="X21" i="8"/>
  <c r="X21" i="11" s="1"/>
  <c r="X21" i="13" s="1"/>
  <c r="X21" i="6"/>
  <c r="X21" i="19"/>
  <c r="L23" i="8"/>
  <c r="L23" i="11" s="1"/>
  <c r="L23" i="13" s="1"/>
  <c r="L23" i="19"/>
  <c r="L23" i="20"/>
  <c r="L23" i="6"/>
  <c r="L24" i="19"/>
  <c r="L24" i="20"/>
  <c r="L24" i="8"/>
  <c r="L24" i="11" s="1"/>
  <c r="L24" i="13" s="1"/>
  <c r="L24" i="6"/>
  <c r="L25" i="6"/>
  <c r="L25" i="8"/>
  <c r="L25" i="11" s="1"/>
  <c r="L25" i="13" s="1"/>
  <c r="L25" i="19"/>
  <c r="L25" i="20"/>
  <c r="L26" i="20"/>
  <c r="L26" i="8"/>
  <c r="L26" i="11" s="1"/>
  <c r="L26" i="13" s="1"/>
  <c r="L26" i="19"/>
  <c r="L26" i="6"/>
  <c r="L27" i="6"/>
  <c r="L27" i="19"/>
  <c r="L27" i="20"/>
  <c r="L27" i="8"/>
  <c r="L27" i="11" s="1"/>
  <c r="L27" i="13" s="1"/>
  <c r="L28" i="6"/>
  <c r="L28" i="19"/>
  <c r="L28" i="20"/>
  <c r="L28" i="8"/>
  <c r="L28" i="11" s="1"/>
  <c r="L28" i="13" s="1"/>
  <c r="L30" i="20"/>
  <c r="L30" i="8"/>
  <c r="L30" i="11" s="1"/>
  <c r="L30" i="13" s="1"/>
  <c r="L30" i="19"/>
  <c r="L30" i="6"/>
  <c r="L31" i="6"/>
  <c r="L31" i="19"/>
  <c r="L31" i="20"/>
  <c r="L31" i="8"/>
  <c r="L31" i="11" s="1"/>
  <c r="L31" i="13" s="1"/>
  <c r="L32" i="19"/>
  <c r="L32" i="20"/>
  <c r="L32" i="8"/>
  <c r="L32" i="11" s="1"/>
  <c r="L32" i="13" s="1"/>
  <c r="L32" i="6"/>
  <c r="L35" i="8"/>
  <c r="L35" i="11" s="1"/>
  <c r="L35" i="13" s="1"/>
  <c r="L35" i="19"/>
  <c r="L35" i="6"/>
  <c r="L35" i="20"/>
  <c r="P36" i="20"/>
  <c r="P36" i="8"/>
  <c r="P36" i="11" s="1"/>
  <c r="P36" i="13" s="1"/>
  <c r="P36" i="19"/>
  <c r="P36" i="6"/>
  <c r="P36" i="23" s="1"/>
  <c r="P37" i="8"/>
  <c r="P37" i="11" s="1"/>
  <c r="P37" i="13" s="1"/>
  <c r="P37" i="19"/>
  <c r="P37" i="20"/>
  <c r="P37" i="6"/>
  <c r="P37" i="23" s="1"/>
  <c r="P38" i="8"/>
  <c r="P38" i="11" s="1"/>
  <c r="P38" i="13" s="1"/>
  <c r="P38" i="19"/>
  <c r="P38" i="20"/>
  <c r="P38" i="6"/>
  <c r="P38" i="23" s="1"/>
  <c r="T39" i="20"/>
  <c r="T39" i="6"/>
  <c r="T39" i="19"/>
  <c r="T39" i="8"/>
  <c r="T39" i="11" s="1"/>
  <c r="T39" i="13" s="1"/>
  <c r="P40" i="20"/>
  <c r="P40" i="8"/>
  <c r="P40" i="11" s="1"/>
  <c r="P40" i="13" s="1"/>
  <c r="P40" i="19"/>
  <c r="P40" i="6"/>
  <c r="P40" i="23" s="1"/>
  <c r="L41" i="8"/>
  <c r="L41" i="11" s="1"/>
  <c r="L41" i="13" s="1"/>
  <c r="L41" i="19"/>
  <c r="L41" i="20"/>
  <c r="L41" i="6"/>
  <c r="T42" i="8"/>
  <c r="T42" i="11" s="1"/>
  <c r="T42" i="13" s="1"/>
  <c r="T42" i="19"/>
  <c r="T42" i="20"/>
  <c r="T42" i="6"/>
  <c r="T43" i="20"/>
  <c r="T43" i="6"/>
  <c r="T43" i="19"/>
  <c r="T43" i="8"/>
  <c r="T43" i="11" s="1"/>
  <c r="T43" i="13" s="1"/>
  <c r="T44" i="6"/>
  <c r="T44" i="8"/>
  <c r="T44" i="11" s="1"/>
  <c r="T44" i="13" s="1"/>
  <c r="T44" i="20"/>
  <c r="T44" i="19"/>
  <c r="X45" i="20"/>
  <c r="X45" i="8"/>
  <c r="X45" i="11" s="1"/>
  <c r="X45" i="13" s="1"/>
  <c r="X45" i="6"/>
  <c r="X45" i="19"/>
  <c r="L47" i="20"/>
  <c r="L47" i="8"/>
  <c r="L47" i="11" s="1"/>
  <c r="L47" i="13" s="1"/>
  <c r="L47" i="19"/>
  <c r="L47" i="6"/>
  <c r="L48" i="8"/>
  <c r="L48" i="11" s="1"/>
  <c r="L48" i="13" s="1"/>
  <c r="L48" i="19"/>
  <c r="L48" i="20"/>
  <c r="L48" i="6"/>
  <c r="L49" i="6"/>
  <c r="L49" i="8"/>
  <c r="L49" i="11" s="1"/>
  <c r="L49" i="13" s="1"/>
  <c r="L49" i="19"/>
  <c r="L49" i="20"/>
  <c r="L50" i="6"/>
  <c r="L50" i="20"/>
  <c r="L50" i="8"/>
  <c r="L50" i="11" s="1"/>
  <c r="L50" i="13" s="1"/>
  <c r="L50" i="19"/>
  <c r="L51" i="6"/>
  <c r="L51" i="8"/>
  <c r="L51" i="11" s="1"/>
  <c r="L51" i="13" s="1"/>
  <c r="L51" i="19"/>
  <c r="L51" i="20"/>
  <c r="L52" i="19"/>
  <c r="L52" i="20"/>
  <c r="L52" i="8"/>
  <c r="L52" i="11" s="1"/>
  <c r="L52" i="13" s="1"/>
  <c r="L52" i="6"/>
  <c r="L54" i="8"/>
  <c r="L54" i="11" s="1"/>
  <c r="L54" i="13" s="1"/>
  <c r="L54" i="19"/>
  <c r="L54" i="20"/>
  <c r="L54" i="6"/>
  <c r="L55" i="8"/>
  <c r="L55" i="11" s="1"/>
  <c r="L55" i="13" s="1"/>
  <c r="L55" i="19"/>
  <c r="L55" i="20"/>
  <c r="L55" i="6"/>
  <c r="L57" i="20"/>
  <c r="L57" i="8"/>
  <c r="L57" i="11" s="1"/>
  <c r="L57" i="13" s="1"/>
  <c r="L57" i="19"/>
  <c r="L57" i="6"/>
  <c r="P58" i="6"/>
  <c r="P58" i="23" s="1"/>
  <c r="P58" i="8"/>
  <c r="P58" i="11" s="1"/>
  <c r="P58" i="13" s="1"/>
  <c r="P58" i="19"/>
  <c r="P58" i="20"/>
  <c r="P59" i="6"/>
  <c r="P59" i="23" s="1"/>
  <c r="P59" i="19"/>
  <c r="P59" i="20"/>
  <c r="P59" i="8"/>
  <c r="P59" i="11" s="1"/>
  <c r="P59" i="13" s="1"/>
  <c r="P60" i="6"/>
  <c r="P60" i="23" s="1"/>
  <c r="P60" i="8"/>
  <c r="P60" i="11" s="1"/>
  <c r="P60" i="13" s="1"/>
  <c r="P60" i="19"/>
  <c r="P60" i="20"/>
  <c r="P62" i="6"/>
  <c r="P62" i="23" s="1"/>
  <c r="P62" i="20"/>
  <c r="P62" i="8"/>
  <c r="P62" i="11" s="1"/>
  <c r="P62" i="13" s="1"/>
  <c r="P62" i="19"/>
  <c r="P63" i="8"/>
  <c r="P63" i="11" s="1"/>
  <c r="P63" i="13" s="1"/>
  <c r="P63" i="19"/>
  <c r="P63" i="20"/>
  <c r="P63" i="6"/>
  <c r="P63" i="23" s="1"/>
  <c r="P64" i="6"/>
  <c r="P64" i="23" s="1"/>
  <c r="P64" i="8"/>
  <c r="P64" i="11" s="1"/>
  <c r="P64" i="13" s="1"/>
  <c r="P64" i="19"/>
  <c r="P64" i="20"/>
  <c r="P65" i="6"/>
  <c r="P65" i="23" s="1"/>
  <c r="P65" i="8"/>
  <c r="P65" i="11" s="1"/>
  <c r="P65" i="13" s="1"/>
  <c r="P65" i="19"/>
  <c r="P65" i="20"/>
  <c r="T65" i="6"/>
  <c r="T65" i="8"/>
  <c r="T65" i="11" s="1"/>
  <c r="T65" i="13" s="1"/>
  <c r="T65" i="19"/>
  <c r="T65" i="20"/>
  <c r="X65" i="20"/>
  <c r="X65" i="8"/>
  <c r="X65" i="11" s="1"/>
  <c r="X65" i="13" s="1"/>
  <c r="X65" i="19"/>
  <c r="X65" i="6"/>
  <c r="L66" i="20"/>
  <c r="L66" i="8"/>
  <c r="L66" i="11" s="1"/>
  <c r="L66" i="13" s="1"/>
  <c r="L66" i="19"/>
  <c r="L66" i="6"/>
  <c r="P66" i="6"/>
  <c r="P66" i="23" s="1"/>
  <c r="P66" i="19"/>
  <c r="P66" i="20"/>
  <c r="P66" i="8"/>
  <c r="P66" i="11" s="1"/>
  <c r="P66" i="13" s="1"/>
  <c r="T66" i="19"/>
  <c r="T66" i="20"/>
  <c r="T66" i="8"/>
  <c r="T66" i="11" s="1"/>
  <c r="T66" i="13" s="1"/>
  <c r="T66" i="6"/>
  <c r="X66" i="6"/>
  <c r="X66" i="20"/>
  <c r="X66" i="8"/>
  <c r="X66" i="11" s="1"/>
  <c r="X66" i="13" s="1"/>
  <c r="X66" i="19"/>
  <c r="L67" i="8"/>
  <c r="L67" i="11" s="1"/>
  <c r="L67" i="13" s="1"/>
  <c r="L67" i="19"/>
  <c r="L67" i="20"/>
  <c r="L67" i="6"/>
  <c r="P67" i="6"/>
  <c r="P67" i="23" s="1"/>
  <c r="P67" i="20"/>
  <c r="P67" i="8"/>
  <c r="P67" i="11" s="1"/>
  <c r="P67" i="13" s="1"/>
  <c r="P67" i="19"/>
  <c r="T67" i="20"/>
  <c r="T67" i="8"/>
  <c r="T67" i="11" s="1"/>
  <c r="T67" i="13" s="1"/>
  <c r="T67" i="19"/>
  <c r="T67" i="6"/>
  <c r="X67" i="6"/>
  <c r="X67" i="8"/>
  <c r="X67" i="11" s="1"/>
  <c r="X67" i="13" s="1"/>
  <c r="X67" i="19"/>
  <c r="X67" i="20"/>
  <c r="L68" i="8"/>
  <c r="L68" i="11" s="1"/>
  <c r="L68" i="13" s="1"/>
  <c r="L68" i="19"/>
  <c r="L68" i="20"/>
  <c r="L68" i="6"/>
  <c r="P68" i="6"/>
  <c r="P68" i="23" s="1"/>
  <c r="P68" i="8"/>
  <c r="P68" i="11" s="1"/>
  <c r="P68" i="13" s="1"/>
  <c r="P68" i="19"/>
  <c r="P68" i="20"/>
  <c r="T68" i="8"/>
  <c r="T68" i="11" s="1"/>
  <c r="T68" i="13" s="1"/>
  <c r="T68" i="19"/>
  <c r="T68" i="20"/>
  <c r="T68" i="6"/>
  <c r="X68" i="6"/>
  <c r="X68" i="8"/>
  <c r="X68" i="11" s="1"/>
  <c r="X68" i="13" s="1"/>
  <c r="X68" i="20"/>
  <c r="X68" i="19"/>
  <c r="L69" i="6"/>
  <c r="L69" i="20"/>
  <c r="L69" i="8"/>
  <c r="L69" i="11" s="1"/>
  <c r="L69" i="13" s="1"/>
  <c r="L69" i="19"/>
  <c r="P69" i="8"/>
  <c r="P69" i="11" s="1"/>
  <c r="P69" i="13" s="1"/>
  <c r="P69" i="19"/>
  <c r="P69" i="20"/>
  <c r="P69" i="6"/>
  <c r="P69" i="23" s="1"/>
  <c r="T69" i="6"/>
  <c r="T69" i="19"/>
  <c r="T69" i="20"/>
  <c r="T69" i="8"/>
  <c r="T69" i="11" s="1"/>
  <c r="T69" i="13" s="1"/>
  <c r="X69" i="20"/>
  <c r="X69" i="8"/>
  <c r="X69" i="11" s="1"/>
  <c r="X69" i="13" s="1"/>
  <c r="X69" i="19"/>
  <c r="X69" i="6"/>
  <c r="L70" i="19"/>
  <c r="L70" i="20"/>
  <c r="L70" i="8"/>
  <c r="L70" i="11" s="1"/>
  <c r="L70" i="13" s="1"/>
  <c r="L70" i="6"/>
  <c r="P70" i="20"/>
  <c r="P70" i="8"/>
  <c r="P70" i="11" s="1"/>
  <c r="P70" i="13" s="1"/>
  <c r="P70" i="19"/>
  <c r="P70" i="6"/>
  <c r="P70" i="23" s="1"/>
  <c r="T70" i="6"/>
  <c r="T70" i="8"/>
  <c r="T70" i="11" s="1"/>
  <c r="T70" i="13" s="1"/>
  <c r="T70" i="19"/>
  <c r="T70" i="20"/>
  <c r="X70" i="6"/>
  <c r="X70" i="19"/>
  <c r="X70" i="8"/>
  <c r="X70" i="11" s="1"/>
  <c r="X70" i="13" s="1"/>
  <c r="X70" i="20"/>
  <c r="L71" i="6"/>
  <c r="L71" i="20"/>
  <c r="L71" i="8"/>
  <c r="L71" i="11" s="1"/>
  <c r="L71" i="13" s="1"/>
  <c r="L71" i="19"/>
  <c r="P71" i="6"/>
  <c r="P71" i="23" s="1"/>
  <c r="P71" i="20"/>
  <c r="P71" i="8"/>
  <c r="P71" i="11" s="1"/>
  <c r="P71" i="13" s="1"/>
  <c r="P71" i="19"/>
  <c r="T71" i="19"/>
  <c r="T71" i="6"/>
  <c r="T71" i="8"/>
  <c r="T71" i="11" s="1"/>
  <c r="T71" i="13" s="1"/>
  <c r="T71" i="20"/>
  <c r="X71" i="19"/>
  <c r="X71" i="6"/>
  <c r="X71" i="20"/>
  <c r="X71" i="8"/>
  <c r="X71" i="11" s="1"/>
  <c r="X71" i="13" s="1"/>
  <c r="L72" i="20"/>
  <c r="L72" i="8"/>
  <c r="L72" i="11" s="1"/>
  <c r="L72" i="13" s="1"/>
  <c r="L72" i="19"/>
  <c r="L72" i="6"/>
  <c r="P72" i="8"/>
  <c r="P72" i="11" s="1"/>
  <c r="P72" i="13" s="1"/>
  <c r="P72" i="19"/>
  <c r="P72" i="20"/>
  <c r="P72" i="6"/>
  <c r="P72" i="23" s="1"/>
  <c r="T72" i="19"/>
  <c r="T72" i="6"/>
  <c r="T72" i="8"/>
  <c r="T72" i="11" s="1"/>
  <c r="T72" i="13" s="1"/>
  <c r="T72" i="20"/>
  <c r="X72" i="19"/>
  <c r="X72" i="6"/>
  <c r="X72" i="8"/>
  <c r="X72" i="11" s="1"/>
  <c r="X72" i="13" s="1"/>
  <c r="X72" i="20"/>
  <c r="L73" i="8"/>
  <c r="L73" i="11" s="1"/>
  <c r="L73" i="13" s="1"/>
  <c r="L73" i="19"/>
  <c r="L73" i="20"/>
  <c r="L73" i="6"/>
  <c r="P73" i="19"/>
  <c r="P73" i="20"/>
  <c r="P73" i="8"/>
  <c r="P73" i="11" s="1"/>
  <c r="P73" i="13" s="1"/>
  <c r="P73" i="6"/>
  <c r="P73" i="23" s="1"/>
  <c r="T73" i="6"/>
  <c r="T73" i="19"/>
  <c r="T73" i="20"/>
  <c r="T73" i="8"/>
  <c r="T73" i="11" s="1"/>
  <c r="T73" i="13" s="1"/>
  <c r="X73" i="8"/>
  <c r="X73" i="11" s="1"/>
  <c r="X73" i="13" s="1"/>
  <c r="X73" i="19"/>
  <c r="X73" i="6"/>
  <c r="X73" i="20"/>
  <c r="L74" i="8"/>
  <c r="L74" i="11" s="1"/>
  <c r="L74" i="13" s="1"/>
  <c r="L74" i="19"/>
  <c r="L74" i="20"/>
  <c r="L74" i="6"/>
  <c r="P74" i="20"/>
  <c r="P74" i="8"/>
  <c r="P74" i="11" s="1"/>
  <c r="P74" i="13" s="1"/>
  <c r="P74" i="19"/>
  <c r="P74" i="6"/>
  <c r="P74" i="23" s="1"/>
  <c r="T74" i="6"/>
  <c r="T74" i="19"/>
  <c r="T74" i="8"/>
  <c r="T74" i="11" s="1"/>
  <c r="T74" i="13" s="1"/>
  <c r="T74" i="20"/>
  <c r="X74" i="6"/>
  <c r="X74" i="19"/>
  <c r="X74" i="8"/>
  <c r="X74" i="11" s="1"/>
  <c r="X74" i="13" s="1"/>
  <c r="X74" i="20"/>
  <c r="L75" i="19"/>
  <c r="L75" i="20"/>
  <c r="L75" i="8"/>
  <c r="L75" i="11" s="1"/>
  <c r="L75" i="13" s="1"/>
  <c r="L75" i="6"/>
  <c r="P75" i="20"/>
  <c r="P75" i="8"/>
  <c r="P75" i="11" s="1"/>
  <c r="P75" i="13" s="1"/>
  <c r="P75" i="19"/>
  <c r="P75" i="6"/>
  <c r="P75" i="23" s="1"/>
  <c r="T75" i="6"/>
  <c r="T75" i="19"/>
  <c r="T75" i="8"/>
  <c r="T75" i="11" s="1"/>
  <c r="T75" i="13" s="1"/>
  <c r="T75" i="20"/>
  <c r="X75" i="19"/>
  <c r="X75" i="6"/>
  <c r="X75" i="20"/>
  <c r="X75" i="8"/>
  <c r="X75" i="11" s="1"/>
  <c r="X75" i="13" s="1"/>
  <c r="L76" i="20"/>
  <c r="L76" i="8"/>
  <c r="L76" i="11" s="1"/>
  <c r="L76" i="13" s="1"/>
  <c r="L76" i="19"/>
  <c r="L76" i="6"/>
  <c r="P76" i="8"/>
  <c r="P76" i="11" s="1"/>
  <c r="P76" i="13" s="1"/>
  <c r="P76" i="19"/>
  <c r="P76" i="20"/>
  <c r="P76" i="6"/>
  <c r="P76" i="23" s="1"/>
  <c r="T76" i="19"/>
  <c r="T76" i="6"/>
  <c r="T76" i="20"/>
  <c r="T76" i="8"/>
  <c r="T76" i="11" s="1"/>
  <c r="T76" i="13" s="1"/>
  <c r="X76" i="19"/>
  <c r="X76" i="6"/>
  <c r="X76" i="8"/>
  <c r="X76" i="11" s="1"/>
  <c r="X76" i="13" s="1"/>
  <c r="X76" i="20"/>
  <c r="L77" i="8"/>
  <c r="L77" i="11" s="1"/>
  <c r="L77" i="13" s="1"/>
  <c r="L77" i="19"/>
  <c r="L77" i="20"/>
  <c r="L77" i="6"/>
  <c r="P77" i="19"/>
  <c r="P77" i="20"/>
  <c r="P77" i="8"/>
  <c r="P77" i="11" s="1"/>
  <c r="P77" i="13" s="1"/>
  <c r="P77" i="6"/>
  <c r="P77" i="23" s="1"/>
  <c r="T77" i="19"/>
  <c r="T77" i="20"/>
  <c r="T77" i="8"/>
  <c r="T77" i="11" s="1"/>
  <c r="T77" i="13" s="1"/>
  <c r="T77" i="6"/>
  <c r="X77" i="8"/>
  <c r="X77" i="11" s="1"/>
  <c r="X77" i="13" s="1"/>
  <c r="X77" i="6"/>
  <c r="X77" i="19"/>
  <c r="X77" i="20"/>
  <c r="L78" i="8"/>
  <c r="L78" i="11" s="1"/>
  <c r="L78" i="13" s="1"/>
  <c r="L78" i="19"/>
  <c r="L78" i="20"/>
  <c r="L78" i="6"/>
  <c r="P78" i="20"/>
  <c r="P78" i="8"/>
  <c r="P78" i="11" s="1"/>
  <c r="P78" i="13" s="1"/>
  <c r="P78" i="19"/>
  <c r="P78" i="6"/>
  <c r="P78" i="23" s="1"/>
  <c r="T78" i="8"/>
  <c r="T78" i="11" s="1"/>
  <c r="T78" i="13" s="1"/>
  <c r="T78" i="6"/>
  <c r="T78" i="20"/>
  <c r="T78" i="19"/>
  <c r="X78" i="20"/>
  <c r="X78" i="6"/>
  <c r="X78" i="8"/>
  <c r="X78" i="11" s="1"/>
  <c r="X78" i="13" s="1"/>
  <c r="X78" i="19"/>
  <c r="L79" i="19"/>
  <c r="L79" i="20"/>
  <c r="L79" i="8"/>
  <c r="L79" i="11" s="1"/>
  <c r="L79" i="13" s="1"/>
  <c r="L79" i="6"/>
  <c r="P79" i="20"/>
  <c r="P79" i="8"/>
  <c r="P79" i="11" s="1"/>
  <c r="P79" i="13" s="1"/>
  <c r="P79" i="19"/>
  <c r="P79" i="6"/>
  <c r="P79" i="23" s="1"/>
  <c r="T79" i="19"/>
  <c r="T79" i="8"/>
  <c r="T79" i="11" s="1"/>
  <c r="T79" i="13" s="1"/>
  <c r="T79" i="20"/>
  <c r="T79" i="6"/>
  <c r="X79" i="20"/>
  <c r="X79" i="6"/>
  <c r="X79" i="19"/>
  <c r="X79" i="8"/>
  <c r="X79" i="11" s="1"/>
  <c r="X79" i="13" s="1"/>
  <c r="L80" i="20"/>
  <c r="L80" i="8"/>
  <c r="L80" i="11" s="1"/>
  <c r="L80" i="13" s="1"/>
  <c r="L80" i="19"/>
  <c r="L80" i="6"/>
  <c r="P80" i="8"/>
  <c r="P80" i="11" s="1"/>
  <c r="P80" i="13" s="1"/>
  <c r="P80" i="19"/>
  <c r="P80" i="20"/>
  <c r="P80" i="6"/>
  <c r="P80" i="23" s="1"/>
  <c r="T80" i="19"/>
  <c r="T80" i="8"/>
  <c r="T80" i="11" s="1"/>
  <c r="T80" i="13" s="1"/>
  <c r="T80" i="20"/>
  <c r="T80" i="6"/>
  <c r="X80" i="20"/>
  <c r="X80" i="19"/>
  <c r="X80" i="6"/>
  <c r="X80" i="8"/>
  <c r="X80" i="11" s="1"/>
  <c r="X80" i="13" s="1"/>
  <c r="L81" i="8"/>
  <c r="L81" i="11" s="1"/>
  <c r="L81" i="13" s="1"/>
  <c r="L81" i="19"/>
  <c r="L81" i="20"/>
  <c r="L81" i="6"/>
  <c r="P81" i="19"/>
  <c r="P81" i="20"/>
  <c r="P81" i="8"/>
  <c r="P81" i="11" s="1"/>
  <c r="P81" i="13" s="1"/>
  <c r="P81" i="6"/>
  <c r="P81" i="23" s="1"/>
  <c r="T81" i="19"/>
  <c r="T81" i="20"/>
  <c r="T81" i="6"/>
  <c r="T81" i="8"/>
  <c r="T81" i="11" s="1"/>
  <c r="T81" i="13" s="1"/>
  <c r="X81" i="19"/>
  <c r="X81" i="6"/>
  <c r="X81" i="8"/>
  <c r="X81" i="11" s="1"/>
  <c r="X81" i="13" s="1"/>
  <c r="X81" i="20"/>
  <c r="L82" i="8"/>
  <c r="L82" i="11" s="1"/>
  <c r="L82" i="13" s="1"/>
  <c r="L82" i="19"/>
  <c r="L82" i="20"/>
  <c r="L82" i="6"/>
  <c r="P82" i="20"/>
  <c r="P82" i="8"/>
  <c r="P82" i="11" s="1"/>
  <c r="P82" i="13" s="1"/>
  <c r="P82" i="19"/>
  <c r="P82" i="6"/>
  <c r="P82" i="23" s="1"/>
  <c r="T82" i="19"/>
  <c r="T82" i="6"/>
  <c r="T82" i="8"/>
  <c r="T82" i="11" s="1"/>
  <c r="T82" i="13" s="1"/>
  <c r="T82" i="20"/>
  <c r="X82" i="19"/>
  <c r="X82" i="6"/>
  <c r="X82" i="8"/>
  <c r="X82" i="11" s="1"/>
  <c r="X82" i="13" s="1"/>
  <c r="X82" i="20"/>
  <c r="L83" i="19"/>
  <c r="L83" i="20"/>
  <c r="L83" i="8"/>
  <c r="L83" i="11" s="1"/>
  <c r="L83" i="13" s="1"/>
  <c r="L83" i="6"/>
  <c r="P83" i="20"/>
  <c r="P83" i="8"/>
  <c r="P83" i="11" s="1"/>
  <c r="P83" i="13" s="1"/>
  <c r="P83" i="19"/>
  <c r="P83" i="6"/>
  <c r="P83" i="23" s="1"/>
  <c r="T83" i="19"/>
  <c r="T83" i="8"/>
  <c r="T83" i="11" s="1"/>
  <c r="T83" i="13" s="1"/>
  <c r="T83" i="6"/>
  <c r="T83" i="20"/>
  <c r="X83" i="6"/>
  <c r="X83" i="20"/>
  <c r="X83" i="19"/>
  <c r="X83" i="8"/>
  <c r="X83" i="11" s="1"/>
  <c r="X83" i="13" s="1"/>
  <c r="L84" i="20"/>
  <c r="L84" i="8"/>
  <c r="L84" i="11" s="1"/>
  <c r="L84" i="13" s="1"/>
  <c r="L84" i="19"/>
  <c r="L84" i="6"/>
  <c r="P84" i="8"/>
  <c r="P84" i="11" s="1"/>
  <c r="P84" i="13" s="1"/>
  <c r="P84" i="19"/>
  <c r="P84" i="20"/>
  <c r="P84" i="6"/>
  <c r="P84" i="23" s="1"/>
  <c r="T84" i="19"/>
  <c r="T84" i="20"/>
  <c r="T84" i="8"/>
  <c r="T84" i="11" s="1"/>
  <c r="T84" i="13" s="1"/>
  <c r="T84" i="6"/>
  <c r="X84" i="6"/>
  <c r="X84" i="19"/>
  <c r="X84" i="20"/>
  <c r="X84" i="8"/>
  <c r="X84" i="11" s="1"/>
  <c r="X84" i="13" s="1"/>
  <c r="L85" i="8"/>
  <c r="L85" i="11" s="1"/>
  <c r="L85" i="13" s="1"/>
  <c r="L85" i="19"/>
  <c r="L85" i="20"/>
  <c r="L85" i="6"/>
  <c r="P85" i="19"/>
  <c r="P85" i="20"/>
  <c r="P85" i="8"/>
  <c r="P85" i="11" s="1"/>
  <c r="P85" i="13" s="1"/>
  <c r="P85" i="6"/>
  <c r="P85" i="23" s="1"/>
  <c r="T85" i="19"/>
  <c r="T85" i="20"/>
  <c r="T85" i="6"/>
  <c r="T85" i="8"/>
  <c r="T85" i="11" s="1"/>
  <c r="T85" i="13" s="1"/>
  <c r="X85" i="19"/>
  <c r="X85" i="6"/>
  <c r="X85" i="20"/>
  <c r="X85" i="8"/>
  <c r="X85" i="11" s="1"/>
  <c r="X85" i="13" s="1"/>
  <c r="L86" i="8"/>
  <c r="L86" i="11" s="1"/>
  <c r="L86" i="13" s="1"/>
  <c r="L86" i="19"/>
  <c r="L86" i="20"/>
  <c r="L86" i="6"/>
  <c r="P86" i="20"/>
  <c r="P86" i="8"/>
  <c r="P86" i="11" s="1"/>
  <c r="P86" i="13" s="1"/>
  <c r="P86" i="19"/>
  <c r="P86" i="6"/>
  <c r="P86" i="23" s="1"/>
  <c r="T86" i="19"/>
  <c r="T86" i="6"/>
  <c r="T86" i="8"/>
  <c r="T86" i="11" s="1"/>
  <c r="T86" i="13" s="1"/>
  <c r="T86" i="20"/>
  <c r="X86" i="8"/>
  <c r="X86" i="11" s="1"/>
  <c r="X86" i="13" s="1"/>
  <c r="X86" i="19"/>
  <c r="X86" i="6"/>
  <c r="X86" i="20"/>
  <c r="L87" i="20"/>
  <c r="L87" i="8"/>
  <c r="L87" i="11" s="1"/>
  <c r="L87" i="13" s="1"/>
  <c r="L87" i="19"/>
  <c r="L87" i="6"/>
  <c r="P87" i="19"/>
  <c r="P87" i="20"/>
  <c r="P87" i="8"/>
  <c r="P87" i="11" s="1"/>
  <c r="P87" i="13" s="1"/>
  <c r="P87" i="6"/>
  <c r="P87" i="23" s="1"/>
  <c r="T87" i="8"/>
  <c r="T87" i="11" s="1"/>
  <c r="T87" i="13" s="1"/>
  <c r="T87" i="19"/>
  <c r="T87" i="20"/>
  <c r="T87" i="6"/>
  <c r="X87" i="19"/>
  <c r="X87" i="6"/>
  <c r="X87" i="20"/>
  <c r="X87" i="8"/>
  <c r="X87" i="11" s="1"/>
  <c r="X87" i="13" s="1"/>
  <c r="L88" i="8"/>
  <c r="L88" i="11" s="1"/>
  <c r="L88" i="13" s="1"/>
  <c r="L88" i="19"/>
  <c r="L88" i="20"/>
  <c r="L88" i="6"/>
  <c r="P88" i="19"/>
  <c r="P88" i="20"/>
  <c r="P88" i="8"/>
  <c r="P88" i="11" s="1"/>
  <c r="P88" i="13" s="1"/>
  <c r="P88" i="6"/>
  <c r="P88" i="23" s="1"/>
  <c r="T88" i="19"/>
  <c r="T88" i="20"/>
  <c r="T88" i="6"/>
  <c r="T88" i="8"/>
  <c r="T88" i="11" s="1"/>
  <c r="T88" i="13" s="1"/>
  <c r="X88" i="20"/>
  <c r="X88" i="6"/>
  <c r="X88" i="19"/>
  <c r="X88" i="8"/>
  <c r="X88" i="11" s="1"/>
  <c r="X88" i="13" s="1"/>
  <c r="L89" i="8"/>
  <c r="L89" i="11" s="1"/>
  <c r="L89" i="13" s="1"/>
  <c r="L89" i="19"/>
  <c r="L89" i="20"/>
  <c r="L89" i="6"/>
  <c r="P89" i="20"/>
  <c r="P89" i="8"/>
  <c r="P89" i="11" s="1"/>
  <c r="P89" i="13" s="1"/>
  <c r="P89" i="19"/>
  <c r="P89" i="6"/>
  <c r="P89" i="23" s="1"/>
  <c r="T89" i="19"/>
  <c r="T89" i="6"/>
  <c r="T89" i="20"/>
  <c r="T89" i="8"/>
  <c r="T89" i="11" s="1"/>
  <c r="T89" i="13" s="1"/>
  <c r="X89" i="8"/>
  <c r="X89" i="11" s="1"/>
  <c r="X89" i="13" s="1"/>
  <c r="X89" i="6"/>
  <c r="X89" i="19"/>
  <c r="X89" i="20"/>
  <c r="L90" i="19"/>
  <c r="L90" i="20"/>
  <c r="L90" i="8"/>
  <c r="L90" i="11" s="1"/>
  <c r="L90" i="13" s="1"/>
  <c r="L90" i="6"/>
  <c r="P90" i="20"/>
  <c r="P90" i="8"/>
  <c r="P90" i="11" s="1"/>
  <c r="P90" i="13" s="1"/>
  <c r="P90" i="19"/>
  <c r="P90" i="6"/>
  <c r="P90" i="23" s="1"/>
  <c r="T90" i="6"/>
  <c r="T90" i="8"/>
  <c r="T90" i="11" s="1"/>
  <c r="T90" i="13" s="1"/>
  <c r="T90" i="19"/>
  <c r="T90" i="20"/>
  <c r="X90" i="6"/>
  <c r="X90" i="8"/>
  <c r="X90" i="11" s="1"/>
  <c r="X90" i="13" s="1"/>
  <c r="X90" i="20"/>
  <c r="X90" i="19"/>
  <c r="L91" i="19"/>
  <c r="L91" i="20"/>
  <c r="L91" i="8"/>
  <c r="L91" i="11" s="1"/>
  <c r="L91" i="13" s="1"/>
  <c r="L91" i="6"/>
  <c r="P91" i="6"/>
  <c r="P91" i="23" s="1"/>
  <c r="P91" i="19"/>
  <c r="P91" i="20"/>
  <c r="P91" i="8"/>
  <c r="P91" i="11" s="1"/>
  <c r="P91" i="13" s="1"/>
  <c r="T91" i="6"/>
  <c r="T91" i="19"/>
  <c r="T91" i="20"/>
  <c r="T91" i="8"/>
  <c r="T91" i="11" s="1"/>
  <c r="T91" i="13" s="1"/>
  <c r="X91" i="8"/>
  <c r="X91" i="11" s="1"/>
  <c r="X91" i="13" s="1"/>
  <c r="X91" i="19"/>
  <c r="X91" i="6"/>
  <c r="X91" i="20"/>
  <c r="L92" i="8"/>
  <c r="L92" i="11" s="1"/>
  <c r="L92" i="13" s="1"/>
  <c r="L92" i="19"/>
  <c r="L92" i="20"/>
  <c r="L92" i="6"/>
  <c r="P92" i="19"/>
  <c r="P92" i="20"/>
  <c r="P92" i="8"/>
  <c r="P92" i="11" s="1"/>
  <c r="P92" i="13" s="1"/>
  <c r="P92" i="6"/>
  <c r="P92" i="23" s="1"/>
  <c r="T92" i="6"/>
  <c r="T92" i="8"/>
  <c r="T92" i="11" s="1"/>
  <c r="T92" i="13" s="1"/>
  <c r="T92" i="20"/>
  <c r="T92" i="19"/>
  <c r="X92" i="20"/>
  <c r="X92" i="19"/>
  <c r="X92" i="6"/>
  <c r="X92" i="8"/>
  <c r="X92" i="11" s="1"/>
  <c r="X92" i="13" s="1"/>
  <c r="L93" i="19"/>
  <c r="L93" i="20"/>
  <c r="L93" i="8"/>
  <c r="L93" i="11" s="1"/>
  <c r="L93" i="13" s="1"/>
  <c r="L93" i="6"/>
  <c r="P93" i="8"/>
  <c r="P93" i="11" s="1"/>
  <c r="P93" i="13" s="1"/>
  <c r="P93" i="19"/>
  <c r="P93" i="20"/>
  <c r="P93" i="6"/>
  <c r="P93" i="23" s="1"/>
  <c r="T93" i="6"/>
  <c r="T93" i="19"/>
  <c r="T93" i="8"/>
  <c r="T93" i="11" s="1"/>
  <c r="T93" i="13" s="1"/>
  <c r="T93" i="20"/>
  <c r="X93" i="6"/>
  <c r="X93" i="8"/>
  <c r="X93" i="11" s="1"/>
  <c r="X93" i="13" s="1"/>
  <c r="X93" i="20"/>
  <c r="X93" i="19"/>
  <c r="L94" i="19"/>
  <c r="L94" i="20"/>
  <c r="L94" i="8"/>
  <c r="L94" i="11" s="1"/>
  <c r="L94" i="13" s="1"/>
  <c r="L94" i="6"/>
  <c r="P94" i="19"/>
  <c r="P94" i="20"/>
  <c r="P94" i="8"/>
  <c r="P94" i="11" s="1"/>
  <c r="P94" i="13" s="1"/>
  <c r="P94" i="6"/>
  <c r="P94" i="23" s="1"/>
  <c r="T94" i="6"/>
  <c r="T94" i="20"/>
  <c r="T94" i="8"/>
  <c r="T94" i="11" s="1"/>
  <c r="T94" i="13" s="1"/>
  <c r="T94" i="19"/>
  <c r="X94" i="20"/>
  <c r="X94" i="6"/>
  <c r="X94" i="8"/>
  <c r="X94" i="11" s="1"/>
  <c r="X94" i="13" s="1"/>
  <c r="X94" i="19"/>
  <c r="L95" i="20"/>
  <c r="L95" i="8"/>
  <c r="L95" i="11" s="1"/>
  <c r="L95" i="13" s="1"/>
  <c r="L95" i="19"/>
  <c r="L95" i="6"/>
  <c r="P95" i="8"/>
  <c r="P95" i="11" s="1"/>
  <c r="P95" i="13" s="1"/>
  <c r="P95" i="19"/>
  <c r="P95" i="20"/>
  <c r="P95" i="6"/>
  <c r="P95" i="23" s="1"/>
  <c r="T95" i="6"/>
  <c r="T95" i="8"/>
  <c r="T95" i="11" s="1"/>
  <c r="T95" i="13" s="1"/>
  <c r="T95" i="20"/>
  <c r="T95" i="19"/>
  <c r="X95" i="6"/>
  <c r="X95" i="19"/>
  <c r="X95" i="8"/>
  <c r="X95" i="11" s="1"/>
  <c r="X95" i="13" s="1"/>
  <c r="X95" i="20"/>
  <c r="L96" i="8"/>
  <c r="L96" i="11" s="1"/>
  <c r="L96" i="13" s="1"/>
  <c r="L96" i="19"/>
  <c r="L96" i="20"/>
  <c r="L96" i="6"/>
  <c r="P96" i="20"/>
  <c r="P96" i="8"/>
  <c r="P96" i="11" s="1"/>
  <c r="P96" i="13" s="1"/>
  <c r="P96" i="19"/>
  <c r="P96" i="6"/>
  <c r="P96" i="23" s="1"/>
  <c r="T96" i="6"/>
  <c r="T96" i="8"/>
  <c r="T96" i="11" s="1"/>
  <c r="T96" i="13" s="1"/>
  <c r="T96" i="20"/>
  <c r="T96" i="19"/>
  <c r="X96" i="8"/>
  <c r="X96" i="11" s="1"/>
  <c r="X96" i="13" s="1"/>
  <c r="X96" i="6"/>
  <c r="X96" i="19"/>
  <c r="X96" i="20"/>
  <c r="L98" i="19"/>
  <c r="L98" i="20"/>
  <c r="L98" i="8"/>
  <c r="L98" i="11" s="1"/>
  <c r="L98" i="13" s="1"/>
  <c r="L98" i="6"/>
  <c r="P98" i="8"/>
  <c r="P98" i="11" s="1"/>
  <c r="P98" i="13" s="1"/>
  <c r="P98" i="19"/>
  <c r="P98" i="20"/>
  <c r="P98" i="6"/>
  <c r="P98" i="23" s="1"/>
  <c r="T98" i="6"/>
  <c r="T98" i="20"/>
  <c r="T98" i="19"/>
  <c r="T98" i="8"/>
  <c r="T98" i="11" s="1"/>
  <c r="T98" i="13" s="1"/>
  <c r="X98" i="6"/>
  <c r="X98" i="8"/>
  <c r="X98" i="11" s="1"/>
  <c r="X98" i="13" s="1"/>
  <c r="X98" i="19"/>
  <c r="X98" i="20"/>
  <c r="L99" i="19"/>
  <c r="L99" i="20"/>
  <c r="L99" i="8"/>
  <c r="L99" i="11" s="1"/>
  <c r="L99" i="13" s="1"/>
  <c r="L99" i="6"/>
  <c r="P99" i="19"/>
  <c r="P99" i="20"/>
  <c r="P99" i="8"/>
  <c r="P99" i="11" s="1"/>
  <c r="P99" i="13" s="1"/>
  <c r="P99" i="6"/>
  <c r="P99" i="23" s="1"/>
  <c r="T99" i="6"/>
  <c r="T99" i="19"/>
  <c r="T99" i="20"/>
  <c r="T99" i="8"/>
  <c r="T99" i="11" s="1"/>
  <c r="T99" i="13" s="1"/>
  <c r="X99" i="8"/>
  <c r="X99" i="11" s="1"/>
  <c r="X99" i="13" s="1"/>
  <c r="X99" i="20"/>
  <c r="X99" i="6"/>
  <c r="X99" i="19"/>
  <c r="L101" i="20"/>
  <c r="L101" i="8"/>
  <c r="L101" i="11" s="1"/>
  <c r="L101" i="13" s="1"/>
  <c r="L101" i="19"/>
  <c r="L101" i="6"/>
  <c r="P101" i="19"/>
  <c r="P101" i="20"/>
  <c r="P101" i="8"/>
  <c r="P101" i="11" s="1"/>
  <c r="P101" i="13" s="1"/>
  <c r="P101" i="6"/>
  <c r="P101" i="23" s="1"/>
  <c r="T101" i="6"/>
  <c r="T101" i="20"/>
  <c r="T101" i="8"/>
  <c r="T101" i="11" s="1"/>
  <c r="T101" i="13" s="1"/>
  <c r="T101" i="19"/>
  <c r="X101" i="6"/>
  <c r="X101" i="20"/>
  <c r="X101" i="19"/>
  <c r="X101" i="8"/>
  <c r="X101" i="11" s="1"/>
  <c r="X101" i="13" s="1"/>
  <c r="L102" i="8"/>
  <c r="L102" i="11" s="1"/>
  <c r="L102" i="13" s="1"/>
  <c r="L102" i="19"/>
  <c r="L102" i="20"/>
  <c r="L102" i="6"/>
  <c r="P102" i="20"/>
  <c r="P102" i="8"/>
  <c r="P102" i="11" s="1"/>
  <c r="P102" i="13" s="1"/>
  <c r="P102" i="19"/>
  <c r="P102" i="6"/>
  <c r="P102" i="23" s="1"/>
  <c r="T102" i="6"/>
  <c r="T102" i="8"/>
  <c r="T102" i="11" s="1"/>
  <c r="T102" i="13" s="1"/>
  <c r="T102" i="20"/>
  <c r="T102" i="19"/>
  <c r="X102" i="20"/>
  <c r="X102" i="6"/>
  <c r="X102" i="8"/>
  <c r="X102" i="11" s="1"/>
  <c r="X102" i="13" s="1"/>
  <c r="X102" i="19"/>
  <c r="L103" i="19"/>
  <c r="L103" i="20"/>
  <c r="L103" i="8"/>
  <c r="L103" i="11" s="1"/>
  <c r="L103" i="13" s="1"/>
  <c r="L103" i="6"/>
  <c r="P103" i="8"/>
  <c r="P103" i="11" s="1"/>
  <c r="P103" i="13" s="1"/>
  <c r="P103" i="19"/>
  <c r="P103" i="20"/>
  <c r="P103" i="6"/>
  <c r="P103" i="23" s="1"/>
  <c r="T103" i="6"/>
  <c r="T103" i="20"/>
  <c r="T103" i="8"/>
  <c r="T103" i="11" s="1"/>
  <c r="T103" i="13" s="1"/>
  <c r="T103" i="19"/>
  <c r="X103" i="6"/>
  <c r="X103" i="20"/>
  <c r="X103" i="19"/>
  <c r="X103" i="8"/>
  <c r="X103" i="11" s="1"/>
  <c r="X103" i="13" s="1"/>
  <c r="L104" i="6"/>
  <c r="L104" i="20"/>
  <c r="L104" i="8"/>
  <c r="L104" i="11" s="1"/>
  <c r="L104" i="13" s="1"/>
  <c r="L104" i="19"/>
  <c r="P104" i="6"/>
  <c r="P104" i="23" s="1"/>
  <c r="P104" i="20"/>
  <c r="P104" i="8"/>
  <c r="P104" i="11" s="1"/>
  <c r="P104" i="13" s="1"/>
  <c r="P104" i="19"/>
  <c r="T104" i="6"/>
  <c r="T104" i="19"/>
  <c r="T104" i="20"/>
  <c r="T104" i="8"/>
  <c r="T104" i="11" s="1"/>
  <c r="T104" i="13" s="1"/>
  <c r="X104" i="20"/>
  <c r="X104" i="6"/>
  <c r="X104" i="19"/>
  <c r="X104" i="8"/>
  <c r="X104" i="11" s="1"/>
  <c r="X104" i="13" s="1"/>
  <c r="L105" i="19"/>
  <c r="L105" i="20"/>
  <c r="L105" i="8"/>
  <c r="L105" i="11" s="1"/>
  <c r="L105" i="13" s="1"/>
  <c r="L105" i="6"/>
  <c r="P105" i="8"/>
  <c r="P105" i="11" s="1"/>
  <c r="P105" i="13" s="1"/>
  <c r="P105" i="19"/>
  <c r="P105" i="20"/>
  <c r="P105" i="6"/>
  <c r="P105" i="23" s="1"/>
  <c r="T105" i="6"/>
  <c r="T105" i="19"/>
  <c r="T105" i="20"/>
  <c r="T105" i="8"/>
  <c r="T105" i="11" s="1"/>
  <c r="T105" i="13" s="1"/>
  <c r="X105" i="6"/>
  <c r="X105" i="20"/>
  <c r="X105" i="8"/>
  <c r="X105" i="11" s="1"/>
  <c r="X105" i="13" s="1"/>
  <c r="X105" i="19"/>
  <c r="L106" i="20"/>
  <c r="L106" i="8"/>
  <c r="L106" i="11" s="1"/>
  <c r="L106" i="13" s="1"/>
  <c r="L106" i="19"/>
  <c r="L106" i="6"/>
  <c r="P106" i="8"/>
  <c r="P106" i="11" s="1"/>
  <c r="P106" i="13" s="1"/>
  <c r="P106" i="19"/>
  <c r="P106" i="20"/>
  <c r="P106" i="6"/>
  <c r="P106" i="23" s="1"/>
  <c r="T106" i="6"/>
  <c r="T106" i="20"/>
  <c r="T106" i="19"/>
  <c r="T106" i="8"/>
  <c r="T106" i="11" s="1"/>
  <c r="T106" i="13" s="1"/>
  <c r="X106" i="8"/>
  <c r="X106" i="11" s="1"/>
  <c r="X106" i="13" s="1"/>
  <c r="X106" i="6"/>
  <c r="X106" i="20"/>
  <c r="X106" i="19"/>
  <c r="L107" i="8"/>
  <c r="L107" i="11" s="1"/>
  <c r="L107" i="13" s="1"/>
  <c r="L107" i="19"/>
  <c r="L107" i="20"/>
  <c r="L107" i="6"/>
  <c r="P107" i="6"/>
  <c r="P107" i="23" s="1"/>
  <c r="P107" i="8"/>
  <c r="P107" i="11" s="1"/>
  <c r="P107" i="13" s="1"/>
  <c r="P107" i="19"/>
  <c r="P107" i="20"/>
  <c r="T107" i="20"/>
  <c r="T107" i="8"/>
  <c r="T107" i="11" s="1"/>
  <c r="T107" i="13" s="1"/>
  <c r="T107" i="6"/>
  <c r="T107" i="19"/>
  <c r="X107" i="6"/>
  <c r="X107" i="19"/>
  <c r="X107" i="20"/>
  <c r="X107" i="8"/>
  <c r="X107" i="11" s="1"/>
  <c r="X107" i="13" s="1"/>
  <c r="L108" i="20"/>
  <c r="L108" i="8"/>
  <c r="L108" i="11" s="1"/>
  <c r="L108" i="13" s="1"/>
  <c r="L108" i="19"/>
  <c r="L108" i="6"/>
  <c r="P108" i="8"/>
  <c r="P108" i="11" s="1"/>
  <c r="P108" i="13" s="1"/>
  <c r="P108" i="19"/>
  <c r="P108" i="20"/>
  <c r="P108" i="6"/>
  <c r="P108" i="23" s="1"/>
  <c r="T108" i="19"/>
  <c r="T108" i="20"/>
  <c r="T108" i="6"/>
  <c r="T108" i="8"/>
  <c r="T108" i="11" s="1"/>
  <c r="T108" i="13" s="1"/>
  <c r="X108" i="8"/>
  <c r="X108" i="11" s="1"/>
  <c r="X108" i="13" s="1"/>
  <c r="X108" i="6"/>
  <c r="X108" i="20"/>
  <c r="X108" i="19"/>
  <c r="L109" i="6"/>
  <c r="L109" i="8"/>
  <c r="L109" i="11" s="1"/>
  <c r="L109" i="13" s="1"/>
  <c r="L109" i="19"/>
  <c r="L109" i="20"/>
  <c r="P109" i="20"/>
  <c r="P109" i="6"/>
  <c r="P109" i="23" s="1"/>
  <c r="P109" i="8"/>
  <c r="P109" i="11" s="1"/>
  <c r="P109" i="13" s="1"/>
  <c r="P109" i="19"/>
  <c r="T109" i="19"/>
  <c r="T109" i="20"/>
  <c r="T109" i="8"/>
  <c r="T109" i="11" s="1"/>
  <c r="T109" i="13" s="1"/>
  <c r="T109" i="6"/>
  <c r="X109" i="8"/>
  <c r="X109" i="11" s="1"/>
  <c r="X109" i="13" s="1"/>
  <c r="X109" i="6"/>
  <c r="X109" i="19"/>
  <c r="X109" i="20"/>
  <c r="L110" i="20"/>
  <c r="L110" i="8"/>
  <c r="L110" i="11" s="1"/>
  <c r="L110" i="13" s="1"/>
  <c r="L110" i="6"/>
  <c r="L110" i="19"/>
  <c r="P110" i="6"/>
  <c r="P110" i="23" s="1"/>
  <c r="P110" i="20"/>
  <c r="P110" i="8"/>
  <c r="P110" i="11" s="1"/>
  <c r="P110" i="13" s="1"/>
  <c r="P110" i="19"/>
  <c r="T110" i="20"/>
  <c r="T110" i="6"/>
  <c r="T110" i="8"/>
  <c r="T110" i="11" s="1"/>
  <c r="T110" i="13" s="1"/>
  <c r="T110" i="19"/>
  <c r="X110" i="6"/>
  <c r="X110" i="19"/>
  <c r="X110" i="20"/>
  <c r="X110" i="8"/>
  <c r="X110" i="11" s="1"/>
  <c r="X110" i="13" s="1"/>
  <c r="L111" i="6"/>
  <c r="L111" i="19"/>
  <c r="L111" i="20"/>
  <c r="L111" i="8"/>
  <c r="L111" i="11" s="1"/>
  <c r="L111" i="13" s="1"/>
  <c r="P111" i="6"/>
  <c r="P111" i="23" s="1"/>
  <c r="P111" i="19"/>
  <c r="P111" i="20"/>
  <c r="P111" i="8"/>
  <c r="P111" i="11" s="1"/>
  <c r="P111" i="13" s="1"/>
  <c r="T111" i="6"/>
  <c r="T111" i="19"/>
  <c r="T111" i="20"/>
  <c r="T111" i="8"/>
  <c r="T111" i="11" s="1"/>
  <c r="T111" i="13" s="1"/>
  <c r="X111" i="20"/>
  <c r="X111" i="6"/>
  <c r="X111" i="8"/>
  <c r="X111" i="11" s="1"/>
  <c r="X111" i="13" s="1"/>
  <c r="X111" i="19"/>
  <c r="L112" i="20"/>
  <c r="L112" i="8"/>
  <c r="L112" i="11" s="1"/>
  <c r="L112" i="13" s="1"/>
  <c r="L112" i="19"/>
  <c r="L112" i="6"/>
  <c r="P112" i="8"/>
  <c r="P112" i="11" s="1"/>
  <c r="P112" i="13" s="1"/>
  <c r="P112" i="19"/>
  <c r="P112" i="20"/>
  <c r="P112" i="6"/>
  <c r="P112" i="23" s="1"/>
  <c r="Y112" i="19"/>
  <c r="T112" i="6"/>
  <c r="T112" i="8"/>
  <c r="T112" i="11" s="1"/>
  <c r="T112" i="13" s="1"/>
  <c r="T112" i="20"/>
  <c r="T112" i="19"/>
  <c r="X112" i="20"/>
  <c r="X112" i="6"/>
  <c r="X112" i="8"/>
  <c r="X112" i="11" s="1"/>
  <c r="X112" i="13" s="1"/>
  <c r="X112" i="19"/>
  <c r="L113" i="6"/>
  <c r="L113" i="20"/>
  <c r="L113" i="8"/>
  <c r="L113" i="11" s="1"/>
  <c r="L113" i="13" s="1"/>
  <c r="L113" i="19"/>
  <c r="P113" i="6"/>
  <c r="P113" i="23" s="1"/>
  <c r="P113" i="8"/>
  <c r="P113" i="11" s="1"/>
  <c r="P113" i="13" s="1"/>
  <c r="P113" i="19"/>
  <c r="P113" i="20"/>
  <c r="T113" i="6"/>
  <c r="T113" i="20"/>
  <c r="T113" i="8"/>
  <c r="T113" i="11" s="1"/>
  <c r="T113" i="13" s="1"/>
  <c r="T113" i="19"/>
  <c r="X113" i="6"/>
  <c r="X113" i="19"/>
  <c r="X113" i="20"/>
  <c r="X113" i="8"/>
  <c r="X113" i="11" s="1"/>
  <c r="X113" i="13" s="1"/>
  <c r="L114" i="19"/>
  <c r="L114" i="20"/>
  <c r="L114" i="6"/>
  <c r="L114" i="8"/>
  <c r="L114" i="11" s="1"/>
  <c r="L114" i="13" s="1"/>
  <c r="P114" i="8"/>
  <c r="P114" i="11" s="1"/>
  <c r="P114" i="13" s="1"/>
  <c r="P114" i="19"/>
  <c r="P114" i="20"/>
  <c r="P114" i="6"/>
  <c r="P114" i="23" s="1"/>
  <c r="T114" i="6"/>
  <c r="T114" i="19"/>
  <c r="T114" i="20"/>
  <c r="T114" i="8"/>
  <c r="T114" i="11" s="1"/>
  <c r="T114" i="13" s="1"/>
  <c r="X114" i="8"/>
  <c r="X114" i="11" s="1"/>
  <c r="X114" i="13" s="1"/>
  <c r="X114" i="19"/>
  <c r="X114" i="20"/>
  <c r="X114" i="6"/>
  <c r="L115" i="8"/>
  <c r="L115" i="11" s="1"/>
  <c r="L115" i="13" s="1"/>
  <c r="L115" i="19"/>
  <c r="L115" i="20"/>
  <c r="L115" i="6"/>
  <c r="P115" i="6"/>
  <c r="P115" i="23" s="1"/>
  <c r="P115" i="19"/>
  <c r="P115" i="20"/>
  <c r="P115" i="8"/>
  <c r="P115" i="11" s="1"/>
  <c r="P115" i="13" s="1"/>
  <c r="T115" i="20"/>
  <c r="T115" i="8"/>
  <c r="T115" i="11" s="1"/>
  <c r="T115" i="13" s="1"/>
  <c r="T115" i="19"/>
  <c r="T115" i="6"/>
  <c r="X115" i="19"/>
  <c r="X115" i="20"/>
  <c r="X115" i="8"/>
  <c r="X115" i="11" s="1"/>
  <c r="X115" i="13" s="1"/>
  <c r="X115" i="6"/>
  <c r="L116" i="6"/>
  <c r="L116" i="20"/>
  <c r="L116" i="8"/>
  <c r="L116" i="11" s="1"/>
  <c r="L116" i="13" s="1"/>
  <c r="L116" i="19"/>
  <c r="P116" i="20"/>
  <c r="P116" i="8"/>
  <c r="P116" i="11" s="1"/>
  <c r="P116" i="13" s="1"/>
  <c r="P116" i="19"/>
  <c r="P116" i="6"/>
  <c r="P116" i="23" s="1"/>
  <c r="T116" i="6"/>
  <c r="T116" i="8"/>
  <c r="T116" i="11" s="1"/>
  <c r="T116" i="13" s="1"/>
  <c r="T116" i="19"/>
  <c r="T116" i="20"/>
  <c r="X116" i="6"/>
  <c r="X116" i="19"/>
  <c r="X116" i="8"/>
  <c r="X116" i="11" s="1"/>
  <c r="X116" i="13" s="1"/>
  <c r="X116" i="20"/>
  <c r="L117" i="20"/>
  <c r="L117" i="8"/>
  <c r="L117" i="11" s="1"/>
  <c r="L117" i="13" s="1"/>
  <c r="L117" i="19"/>
  <c r="L117" i="6"/>
  <c r="P117" i="20"/>
  <c r="P117" i="8"/>
  <c r="P117" i="11" s="1"/>
  <c r="P117" i="13" s="1"/>
  <c r="P117" i="19"/>
  <c r="P117" i="6"/>
  <c r="P117" i="23" s="1"/>
  <c r="T117" i="6"/>
  <c r="T117" i="19"/>
  <c r="T117" i="20"/>
  <c r="T117" i="8"/>
  <c r="T117" i="11" s="1"/>
  <c r="T117" i="13" s="1"/>
  <c r="X117" i="8"/>
  <c r="X117" i="11" s="1"/>
  <c r="X117" i="13" s="1"/>
  <c r="X117" i="6"/>
  <c r="X117" i="20"/>
  <c r="X117" i="19"/>
  <c r="L118" i="19"/>
  <c r="L118" i="20"/>
  <c r="L118" i="8"/>
  <c r="L118" i="11" s="1"/>
  <c r="L118" i="13" s="1"/>
  <c r="L118" i="6"/>
  <c r="P118" i="20"/>
  <c r="P118" i="8"/>
  <c r="P118" i="11" s="1"/>
  <c r="P118" i="13" s="1"/>
  <c r="P118" i="19"/>
  <c r="P118" i="6"/>
  <c r="P118" i="23" s="1"/>
  <c r="T118" i="20"/>
  <c r="T118" i="8"/>
  <c r="T118" i="11" s="1"/>
  <c r="T118" i="13" s="1"/>
  <c r="T118" i="19"/>
  <c r="T118" i="6"/>
  <c r="X118" i="19"/>
  <c r="X118" i="20"/>
  <c r="X118" i="8"/>
  <c r="X118" i="11" s="1"/>
  <c r="X118" i="13" s="1"/>
  <c r="X118" i="6"/>
  <c r="L119" i="19"/>
  <c r="L119" i="20"/>
  <c r="L119" i="8"/>
  <c r="L119" i="11" s="1"/>
  <c r="L119" i="13" s="1"/>
  <c r="L119" i="6"/>
  <c r="P119" i="20"/>
  <c r="P119" i="8"/>
  <c r="P119" i="11" s="1"/>
  <c r="P119" i="13" s="1"/>
  <c r="P119" i="6"/>
  <c r="P119" i="23" s="1"/>
  <c r="P119" i="19"/>
  <c r="T119" i="8"/>
  <c r="T119" i="11" s="1"/>
  <c r="T119" i="13" s="1"/>
  <c r="T119" i="19"/>
  <c r="T119" i="20"/>
  <c r="T119" i="6"/>
  <c r="X119" i="6"/>
  <c r="X119" i="19"/>
  <c r="X119" i="20"/>
  <c r="X119" i="8"/>
  <c r="X119" i="11" s="1"/>
  <c r="X119" i="13" s="1"/>
  <c r="L120" i="6"/>
  <c r="L120" i="8"/>
  <c r="L120" i="11" s="1"/>
  <c r="L120" i="13" s="1"/>
  <c r="L120" i="19"/>
  <c r="L120" i="20"/>
  <c r="P120" i="6"/>
  <c r="P120" i="23" s="1"/>
  <c r="P120" i="8"/>
  <c r="P120" i="11" s="1"/>
  <c r="P120" i="13" s="1"/>
  <c r="P120" i="19"/>
  <c r="P120" i="20"/>
  <c r="T120" i="19"/>
  <c r="T120" i="20"/>
  <c r="T120" i="8"/>
  <c r="T120" i="11" s="1"/>
  <c r="T120" i="13" s="1"/>
  <c r="T120" i="6"/>
  <c r="X120" i="8"/>
  <c r="X120" i="11" s="1"/>
  <c r="X120" i="13" s="1"/>
  <c r="X120" i="19"/>
  <c r="X120" i="20"/>
  <c r="X120" i="6"/>
  <c r="L121" i="6"/>
  <c r="L121" i="8"/>
  <c r="L121" i="11" s="1"/>
  <c r="L121" i="13" s="1"/>
  <c r="L121" i="19"/>
  <c r="L121" i="20"/>
  <c r="P121" i="8"/>
  <c r="P121" i="11" s="1"/>
  <c r="P121" i="13" s="1"/>
  <c r="P121" i="19"/>
  <c r="P121" i="20"/>
  <c r="P121" i="6"/>
  <c r="P121" i="23" s="1"/>
  <c r="T121" i="6"/>
  <c r="T121" i="19"/>
  <c r="T121" i="20"/>
  <c r="T121" i="8"/>
  <c r="T121" i="11" s="1"/>
  <c r="T121" i="13" s="1"/>
  <c r="X121" i="8"/>
  <c r="X121" i="11" s="1"/>
  <c r="X121" i="13" s="1"/>
  <c r="X121" i="19"/>
  <c r="X121" i="20"/>
  <c r="X121" i="6"/>
  <c r="L122" i="20"/>
  <c r="L122" i="8"/>
  <c r="L122" i="11" s="1"/>
  <c r="L122" i="13" s="1"/>
  <c r="L122" i="19"/>
  <c r="L122" i="6"/>
  <c r="P122" i="20"/>
  <c r="P122" i="8"/>
  <c r="P122" i="11" s="1"/>
  <c r="P122" i="13" s="1"/>
  <c r="P122" i="19"/>
  <c r="P122" i="6"/>
  <c r="P122" i="23" s="1"/>
  <c r="T122" i="20"/>
  <c r="T122" i="8"/>
  <c r="T122" i="11" s="1"/>
  <c r="T122" i="13" s="1"/>
  <c r="T122" i="19"/>
  <c r="T122" i="6"/>
  <c r="X122" i="6"/>
  <c r="X122" i="20"/>
  <c r="X122" i="8"/>
  <c r="X122" i="11" s="1"/>
  <c r="X122" i="13" s="1"/>
  <c r="X122" i="19"/>
  <c r="L123" i="6"/>
  <c r="L123" i="8"/>
  <c r="L123" i="11" s="1"/>
  <c r="L123" i="13" s="1"/>
  <c r="L123" i="19"/>
  <c r="L123" i="20"/>
  <c r="P123" i="19"/>
  <c r="P123" i="6"/>
  <c r="P123" i="23" s="1"/>
  <c r="P123" i="20"/>
  <c r="P123" i="8"/>
  <c r="P123" i="11" s="1"/>
  <c r="P123" i="13" s="1"/>
  <c r="T123" i="6"/>
  <c r="T123" i="8"/>
  <c r="T123" i="11" s="1"/>
  <c r="T123" i="13" s="1"/>
  <c r="T123" i="19"/>
  <c r="T123" i="20"/>
  <c r="X123" i="6"/>
  <c r="X123" i="20"/>
  <c r="X123" i="8"/>
  <c r="X123" i="11" s="1"/>
  <c r="X123" i="13" s="1"/>
  <c r="X123" i="19"/>
  <c r="L124" i="6"/>
  <c r="L124" i="8"/>
  <c r="L124" i="11" s="1"/>
  <c r="L124" i="13" s="1"/>
  <c r="L124" i="19"/>
  <c r="L124" i="20"/>
  <c r="P124" i="6"/>
  <c r="P124" i="23" s="1"/>
  <c r="P124" i="8"/>
  <c r="P124" i="11" s="1"/>
  <c r="P124" i="13" s="1"/>
  <c r="P124" i="19"/>
  <c r="P124" i="20"/>
  <c r="T124" i="8"/>
  <c r="T124" i="11" s="1"/>
  <c r="T124" i="13" s="1"/>
  <c r="T124" i="19"/>
  <c r="T124" i="20"/>
  <c r="T124" i="6"/>
  <c r="X124" i="20"/>
  <c r="X124" i="8"/>
  <c r="X124" i="11" s="1"/>
  <c r="X124" i="13" s="1"/>
  <c r="X124" i="19"/>
  <c r="X124" i="6"/>
  <c r="L126" i="6"/>
  <c r="L126" i="19"/>
  <c r="L126" i="20"/>
  <c r="L126" i="8"/>
  <c r="L126" i="11" s="1"/>
  <c r="L126" i="13" s="1"/>
  <c r="P126" i="8"/>
  <c r="P126" i="11" s="1"/>
  <c r="P126" i="13" s="1"/>
  <c r="P126" i="19"/>
  <c r="P126" i="20"/>
  <c r="P126" i="6"/>
  <c r="P126" i="23" s="1"/>
  <c r="T126" i="8"/>
  <c r="T126" i="11" s="1"/>
  <c r="T126" i="13" s="1"/>
  <c r="T126" i="19"/>
  <c r="T126" i="20"/>
  <c r="T126" i="6"/>
  <c r="X126" i="20"/>
  <c r="X126" i="6"/>
  <c r="X126" i="8"/>
  <c r="X126" i="11" s="1"/>
  <c r="X126" i="13" s="1"/>
  <c r="X126" i="19"/>
  <c r="L127" i="8"/>
  <c r="L127" i="11" s="1"/>
  <c r="L127" i="13" s="1"/>
  <c r="L127" i="19"/>
  <c r="L127" i="20"/>
  <c r="L127" i="6"/>
  <c r="P127" i="8"/>
  <c r="P127" i="11" s="1"/>
  <c r="P127" i="13" s="1"/>
  <c r="P127" i="19"/>
  <c r="P127" i="20"/>
  <c r="P127" i="6"/>
  <c r="P127" i="23" s="1"/>
  <c r="T127" i="19"/>
  <c r="T127" i="8"/>
  <c r="T127" i="11" s="1"/>
  <c r="T127" i="13" s="1"/>
  <c r="T127" i="6"/>
  <c r="T127" i="20"/>
  <c r="X127" i="20"/>
  <c r="X127" i="6"/>
  <c r="X127" i="8"/>
  <c r="X127" i="11" s="1"/>
  <c r="X127" i="13" s="1"/>
  <c r="X127" i="19"/>
  <c r="L128" i="20"/>
  <c r="L128" i="8"/>
  <c r="L128" i="11" s="1"/>
  <c r="L128" i="13" s="1"/>
  <c r="L128" i="19"/>
  <c r="L128" i="6"/>
  <c r="P128" i="6"/>
  <c r="P128" i="23" s="1"/>
  <c r="P128" i="20"/>
  <c r="P128" i="8"/>
  <c r="P128" i="11" s="1"/>
  <c r="P128" i="13" s="1"/>
  <c r="P128" i="19"/>
  <c r="T128" i="19"/>
  <c r="T128" i="20"/>
  <c r="T128" i="8"/>
  <c r="T128" i="11" s="1"/>
  <c r="T128" i="13" s="1"/>
  <c r="T128" i="6"/>
  <c r="X128" i="8"/>
  <c r="X128" i="11" s="1"/>
  <c r="X128" i="13" s="1"/>
  <c r="X128" i="6"/>
  <c r="X128" i="20"/>
  <c r="X128" i="19"/>
  <c r="L129" i="6"/>
  <c r="L129" i="8"/>
  <c r="L129" i="11" s="1"/>
  <c r="L129" i="13" s="1"/>
  <c r="L129" i="19"/>
  <c r="L129" i="20"/>
  <c r="P129" i="8"/>
  <c r="P129" i="11" s="1"/>
  <c r="P129" i="13" s="1"/>
  <c r="P129" i="19"/>
  <c r="P129" i="6"/>
  <c r="P129" i="23" s="1"/>
  <c r="P129" i="20"/>
  <c r="T129" i="6"/>
  <c r="T129" i="8"/>
  <c r="T129" i="19"/>
  <c r="T129" i="20"/>
  <c r="X129" i="6"/>
  <c r="X129" i="8"/>
  <c r="X129" i="19"/>
  <c r="X129" i="20"/>
  <c r="L131" i="6"/>
  <c r="L131" i="19"/>
  <c r="L131" i="20"/>
  <c r="L131" i="8"/>
  <c r="L131" i="11" s="1"/>
  <c r="L131" i="13" s="1"/>
  <c r="P131" i="19"/>
  <c r="P131" i="20"/>
  <c r="P131" i="8"/>
  <c r="P131" i="11" s="1"/>
  <c r="P131" i="13" s="1"/>
  <c r="P131" i="6"/>
  <c r="P131" i="23" s="1"/>
  <c r="T131" i="20"/>
  <c r="T131" i="8"/>
  <c r="T131" i="11" s="1"/>
  <c r="T131" i="13" s="1"/>
  <c r="T131" i="19"/>
  <c r="T131" i="6"/>
  <c r="X131" i="20"/>
  <c r="X131" i="8"/>
  <c r="X131" i="11" s="1"/>
  <c r="X131" i="13" s="1"/>
  <c r="X131" i="6"/>
  <c r="X131" i="19"/>
  <c r="L132" i="6"/>
  <c r="L132" i="20"/>
  <c r="L132" i="8"/>
  <c r="L132" i="11" s="1"/>
  <c r="L132" i="13" s="1"/>
  <c r="L132" i="19"/>
  <c r="P132" i="20"/>
  <c r="P132" i="8"/>
  <c r="P132" i="11" s="1"/>
  <c r="P132" i="13" s="1"/>
  <c r="P132" i="19"/>
  <c r="P132" i="6"/>
  <c r="P132" i="23" s="1"/>
  <c r="T132" i="6"/>
  <c r="T132" i="8"/>
  <c r="T132" i="11" s="1"/>
  <c r="T132" i="13" s="1"/>
  <c r="T132" i="20"/>
  <c r="T132" i="19"/>
  <c r="X132" i="8"/>
  <c r="X132" i="11" s="1"/>
  <c r="X132" i="13" s="1"/>
  <c r="X132" i="6"/>
  <c r="X132" i="20"/>
  <c r="X132" i="19"/>
  <c r="L133" i="6"/>
  <c r="L133" i="8"/>
  <c r="L133" i="11" s="1"/>
  <c r="L133" i="13" s="1"/>
  <c r="L133" i="19"/>
  <c r="L133" i="20"/>
  <c r="P133" i="8"/>
  <c r="P133" i="11" s="1"/>
  <c r="P133" i="13" s="1"/>
  <c r="P133" i="19"/>
  <c r="P133" i="20"/>
  <c r="P133" i="6"/>
  <c r="P133" i="23" s="1"/>
  <c r="T133" i="20"/>
  <c r="T133" i="8"/>
  <c r="T133" i="11" s="1"/>
  <c r="T133" i="13" s="1"/>
  <c r="T133" i="19"/>
  <c r="T133" i="6"/>
  <c r="X133" i="6"/>
  <c r="X133" i="19"/>
  <c r="X133" i="20"/>
  <c r="X133" i="8"/>
  <c r="X133" i="11" s="1"/>
  <c r="X133" i="13" s="1"/>
  <c r="L134" i="6"/>
  <c r="L134" i="20"/>
  <c r="L134" i="8"/>
  <c r="L134" i="11" s="1"/>
  <c r="L134" i="13" s="1"/>
  <c r="L134" i="19"/>
  <c r="P134" i="8"/>
  <c r="P134" i="11" s="1"/>
  <c r="P134" i="13" s="1"/>
  <c r="P134" i="19"/>
  <c r="P134" i="20"/>
  <c r="P134" i="6"/>
  <c r="P134" i="23" s="1"/>
  <c r="T134" i="6"/>
  <c r="T134" i="19"/>
  <c r="T134" i="20"/>
  <c r="T134" i="8"/>
  <c r="T134" i="11" s="1"/>
  <c r="T134" i="13" s="1"/>
  <c r="X134" i="20"/>
  <c r="X134" i="8"/>
  <c r="X134" i="11" s="1"/>
  <c r="X134" i="13" s="1"/>
  <c r="X134" i="6"/>
  <c r="X134" i="19"/>
  <c r="L135" i="6"/>
  <c r="L135" i="19"/>
  <c r="L135" i="20"/>
  <c r="L135" i="8"/>
  <c r="L135" i="11" s="1"/>
  <c r="L135" i="13" s="1"/>
  <c r="P135" i="19"/>
  <c r="P135" i="20"/>
  <c r="P135" i="8"/>
  <c r="P135" i="11" s="1"/>
  <c r="P135" i="13" s="1"/>
  <c r="P135" i="6"/>
  <c r="P135" i="23" s="1"/>
  <c r="T135" i="8"/>
  <c r="T135" i="11" s="1"/>
  <c r="T135" i="13" s="1"/>
  <c r="T135" i="19"/>
  <c r="T135" i="6"/>
  <c r="T135" i="20"/>
  <c r="X135" i="20"/>
  <c r="X135" i="6"/>
  <c r="X135" i="19"/>
  <c r="X135" i="8"/>
  <c r="X135" i="11" s="1"/>
  <c r="X135" i="13" s="1"/>
  <c r="L136" i="8"/>
  <c r="L136" i="11" s="1"/>
  <c r="L136" i="13" s="1"/>
  <c r="L136" i="19"/>
  <c r="L136" i="20"/>
  <c r="L136" i="6"/>
  <c r="P136" i="20"/>
  <c r="P136" i="8"/>
  <c r="P136" i="11" s="1"/>
  <c r="P136" i="13" s="1"/>
  <c r="P136" i="19"/>
  <c r="P136" i="6"/>
  <c r="P136" i="23" s="1"/>
  <c r="T136" i="20"/>
  <c r="T136" i="19"/>
  <c r="T136" i="6"/>
  <c r="T136" i="8"/>
  <c r="T136" i="11" s="1"/>
  <c r="T136" i="13" s="1"/>
  <c r="X136" i="19"/>
  <c r="X136" i="20"/>
  <c r="X136" i="6"/>
  <c r="X136" i="8"/>
  <c r="X136" i="11" s="1"/>
  <c r="X136" i="13" s="1"/>
  <c r="L137" i="8"/>
  <c r="L137" i="11" s="1"/>
  <c r="L137" i="13" s="1"/>
  <c r="L137" i="19"/>
  <c r="L137" i="20"/>
  <c r="L137" i="6"/>
  <c r="P137" i="6"/>
  <c r="P137" i="23" s="1"/>
  <c r="P137" i="19"/>
  <c r="P137" i="20"/>
  <c r="P137" i="8"/>
  <c r="P137" i="11" s="1"/>
  <c r="P137" i="13" s="1"/>
  <c r="T137" i="6"/>
  <c r="T137" i="19"/>
  <c r="T137" i="20"/>
  <c r="T137" i="8"/>
  <c r="T137" i="11" s="1"/>
  <c r="T137" i="13" s="1"/>
  <c r="X137" i="20"/>
  <c r="X137" i="8"/>
  <c r="X137" i="11" s="1"/>
  <c r="X137" i="13" s="1"/>
  <c r="X137" i="6"/>
  <c r="X137" i="19"/>
  <c r="L138" i="6"/>
  <c r="L138" i="8"/>
  <c r="L138" i="11" s="1"/>
  <c r="L138" i="13" s="1"/>
  <c r="L138" i="19"/>
  <c r="L138" i="20"/>
  <c r="P138" i="19"/>
  <c r="P138" i="20"/>
  <c r="P138" i="8"/>
  <c r="P138" i="11" s="1"/>
  <c r="P138" i="13" s="1"/>
  <c r="P138" i="6"/>
  <c r="P138" i="23" s="1"/>
  <c r="T138" i="20"/>
  <c r="T138" i="8"/>
  <c r="T138" i="11" s="1"/>
  <c r="T138" i="13" s="1"/>
  <c r="T138" i="19"/>
  <c r="T138" i="6"/>
  <c r="X138" i="6"/>
  <c r="X138" i="19"/>
  <c r="X138" i="20"/>
  <c r="X138" i="8"/>
  <c r="X138" i="11" s="1"/>
  <c r="X138" i="13" s="1"/>
  <c r="L139" i="19"/>
  <c r="L139" i="20"/>
  <c r="L139" i="8"/>
  <c r="L139" i="11" s="1"/>
  <c r="L139" i="13" s="1"/>
  <c r="L139" i="6"/>
  <c r="P139" i="19"/>
  <c r="P139" i="20"/>
  <c r="P139" i="8"/>
  <c r="P139" i="11" s="1"/>
  <c r="P139" i="13" s="1"/>
  <c r="P139" i="6"/>
  <c r="P139" i="23" s="1"/>
  <c r="T139" i="19"/>
  <c r="T139" i="20"/>
  <c r="T139" i="8"/>
  <c r="T139" i="11" s="1"/>
  <c r="T139" i="13" s="1"/>
  <c r="T139" i="6"/>
  <c r="X139" i="20"/>
  <c r="X139" i="8"/>
  <c r="X139" i="11" s="1"/>
  <c r="X139" i="13" s="1"/>
  <c r="X139" i="19"/>
  <c r="X139" i="6"/>
  <c r="L140" i="19"/>
  <c r="L140" i="20"/>
  <c r="L140" i="8"/>
  <c r="L140" i="11" s="1"/>
  <c r="L140" i="13" s="1"/>
  <c r="L140" i="6"/>
  <c r="P140" i="19"/>
  <c r="P140" i="20"/>
  <c r="P140" i="8"/>
  <c r="P140" i="11" s="1"/>
  <c r="P140" i="13" s="1"/>
  <c r="P140" i="6"/>
  <c r="P140" i="23" s="1"/>
  <c r="T140" i="19"/>
  <c r="T140" i="6"/>
  <c r="T140" i="20"/>
  <c r="T140" i="8"/>
  <c r="T140" i="11" s="1"/>
  <c r="T140" i="13" s="1"/>
  <c r="X140" i="20"/>
  <c r="X140" i="6"/>
  <c r="X140" i="8"/>
  <c r="X140" i="11" s="1"/>
  <c r="X140" i="13" s="1"/>
  <c r="X140" i="19"/>
  <c r="L141" i="19"/>
  <c r="L141" i="20"/>
  <c r="L141" i="8"/>
  <c r="L141" i="11" s="1"/>
  <c r="L141" i="13" s="1"/>
  <c r="L141" i="6"/>
  <c r="P141" i="20"/>
  <c r="P141" i="8"/>
  <c r="P141" i="11" s="1"/>
  <c r="P141" i="13" s="1"/>
  <c r="P141" i="19"/>
  <c r="P141" i="6"/>
  <c r="P141" i="23" s="1"/>
  <c r="T141" i="8"/>
  <c r="T141" i="11" s="1"/>
  <c r="T141" i="13" s="1"/>
  <c r="T141" i="19"/>
  <c r="T141" i="20"/>
  <c r="T141" i="6"/>
  <c r="X141" i="19"/>
  <c r="X141" i="20"/>
  <c r="X141" i="8"/>
  <c r="X141" i="11" s="1"/>
  <c r="X141" i="13" s="1"/>
  <c r="X141" i="6"/>
  <c r="L142" i="8"/>
  <c r="L142" i="11" s="1"/>
  <c r="L142" i="13" s="1"/>
  <c r="L142" i="19"/>
  <c r="L142" i="20"/>
  <c r="L142" i="6"/>
  <c r="P142" i="8"/>
  <c r="P142" i="11" s="1"/>
  <c r="P142" i="13" s="1"/>
  <c r="P142" i="19"/>
  <c r="P142" i="20"/>
  <c r="P142" i="6"/>
  <c r="P142" i="23" s="1"/>
  <c r="T142" i="19"/>
  <c r="T142" i="6"/>
  <c r="T142" i="20"/>
  <c r="T142" i="8"/>
  <c r="T142" i="11" s="1"/>
  <c r="T142" i="13" s="1"/>
  <c r="X142" i="20"/>
  <c r="X142" i="19"/>
  <c r="X142" i="6"/>
  <c r="X142" i="8"/>
  <c r="X142" i="11" s="1"/>
  <c r="X142" i="13" s="1"/>
  <c r="L143" i="6"/>
  <c r="L143" i="19"/>
  <c r="L143" i="20"/>
  <c r="L143" i="8"/>
  <c r="L143" i="11" s="1"/>
  <c r="L143" i="13" s="1"/>
  <c r="P143" i="19"/>
  <c r="P143" i="20"/>
  <c r="P143" i="8"/>
  <c r="P143" i="11" s="1"/>
  <c r="P143" i="13" s="1"/>
  <c r="P143" i="6"/>
  <c r="P143" i="23" s="1"/>
  <c r="T143" i="6"/>
  <c r="T143" i="19"/>
  <c r="T143" i="20"/>
  <c r="T143" i="8"/>
  <c r="T143" i="11" s="1"/>
  <c r="T143" i="13" s="1"/>
  <c r="X143" i="20"/>
  <c r="X143" i="8"/>
  <c r="X143" i="11" s="1"/>
  <c r="X143" i="13" s="1"/>
  <c r="X143" i="6"/>
  <c r="X143" i="19"/>
  <c r="L144" i="8"/>
  <c r="L144" i="11" s="1"/>
  <c r="L144" i="13" s="1"/>
  <c r="L144" i="19"/>
  <c r="L144" i="20"/>
  <c r="L144" i="6"/>
  <c r="P144" i="19"/>
  <c r="P144" i="20"/>
  <c r="P144" i="8"/>
  <c r="P144" i="11" s="1"/>
  <c r="P144" i="13" s="1"/>
  <c r="P144" i="6"/>
  <c r="P144" i="23" s="1"/>
  <c r="T144" i="19"/>
  <c r="T144" i="6"/>
  <c r="T144" i="8"/>
  <c r="T144" i="11" s="1"/>
  <c r="T144" i="13" s="1"/>
  <c r="T144" i="20"/>
  <c r="X144" i="20"/>
  <c r="X144" i="8"/>
  <c r="X144" i="11" s="1"/>
  <c r="X144" i="13" s="1"/>
  <c r="X144" i="6"/>
  <c r="X144" i="19"/>
  <c r="L145" i="6"/>
  <c r="L145" i="20"/>
  <c r="L145" i="8"/>
  <c r="L145" i="11" s="1"/>
  <c r="L145" i="13" s="1"/>
  <c r="L145" i="19"/>
  <c r="P145" i="20"/>
  <c r="P145" i="8"/>
  <c r="P145" i="11" s="1"/>
  <c r="P145" i="13" s="1"/>
  <c r="P145" i="19"/>
  <c r="P145" i="6"/>
  <c r="P145" i="23" s="1"/>
  <c r="T145" i="6"/>
  <c r="T145" i="20"/>
  <c r="T145" i="19"/>
  <c r="T145" i="8"/>
  <c r="T145" i="11" s="1"/>
  <c r="T145" i="13" s="1"/>
  <c r="X145" i="20"/>
  <c r="X145" i="6"/>
  <c r="X145" i="8"/>
  <c r="X145" i="11" s="1"/>
  <c r="X145" i="13" s="1"/>
  <c r="X145" i="19"/>
  <c r="L146" i="6"/>
  <c r="L146" i="20"/>
  <c r="L146" i="8"/>
  <c r="L146" i="11" s="1"/>
  <c r="L146" i="13" s="1"/>
  <c r="L146" i="19"/>
  <c r="P146" i="8"/>
  <c r="P146" i="11" s="1"/>
  <c r="P146" i="13" s="1"/>
  <c r="P146" i="19"/>
  <c r="P146" i="20"/>
  <c r="P146" i="6"/>
  <c r="P146" i="23" s="1"/>
  <c r="T146" i="20"/>
  <c r="T146" i="8"/>
  <c r="T146" i="11" s="1"/>
  <c r="T146" i="13" s="1"/>
  <c r="T146" i="6"/>
  <c r="T146" i="19"/>
  <c r="X146" i="19"/>
  <c r="X146" i="6"/>
  <c r="X146" i="20"/>
  <c r="X146" i="8"/>
  <c r="X146" i="11" s="1"/>
  <c r="X146" i="13" s="1"/>
  <c r="L147" i="6"/>
  <c r="L147" i="8"/>
  <c r="L147" i="11" s="1"/>
  <c r="L147" i="13" s="1"/>
  <c r="L147" i="19"/>
  <c r="L147" i="20"/>
  <c r="P147" i="19"/>
  <c r="P147" i="20"/>
  <c r="P147" i="8"/>
  <c r="P147" i="11" s="1"/>
  <c r="P147" i="13" s="1"/>
  <c r="P147" i="6"/>
  <c r="P147" i="23" s="1"/>
  <c r="T147" i="6"/>
  <c r="T147" i="8"/>
  <c r="T147" i="11" s="1"/>
  <c r="T147" i="13" s="1"/>
  <c r="T147" i="20"/>
  <c r="T147" i="19"/>
  <c r="X147" i="20"/>
  <c r="X147" i="6"/>
  <c r="X147" i="19"/>
  <c r="X147" i="8"/>
  <c r="X147" i="11" s="1"/>
  <c r="X147" i="13" s="1"/>
  <c r="L148" i="8"/>
  <c r="L148" i="11" s="1"/>
  <c r="L148" i="13" s="1"/>
  <c r="L148" i="19"/>
  <c r="L148" i="20"/>
  <c r="L148" i="6"/>
  <c r="P148" i="6"/>
  <c r="P148" i="23" s="1"/>
  <c r="P148" i="19"/>
  <c r="P148" i="20"/>
  <c r="P148" i="8"/>
  <c r="P148" i="11" s="1"/>
  <c r="P148" i="13" s="1"/>
  <c r="T148" i="6"/>
  <c r="T148" i="20"/>
  <c r="T148" i="19"/>
  <c r="T148" i="8"/>
  <c r="T148" i="11" s="1"/>
  <c r="T148" i="13" s="1"/>
  <c r="X148" i="6"/>
  <c r="X148" i="20"/>
  <c r="X148" i="8"/>
  <c r="X148" i="11" s="1"/>
  <c r="X148" i="13" s="1"/>
  <c r="X148" i="19"/>
  <c r="L149" i="19"/>
  <c r="L149" i="20"/>
  <c r="L149" i="8"/>
  <c r="L149" i="11" s="1"/>
  <c r="L149" i="13" s="1"/>
  <c r="L149" i="6"/>
  <c r="P149" i="19"/>
  <c r="P149" i="20"/>
  <c r="P149" i="8"/>
  <c r="P149" i="11" s="1"/>
  <c r="P149" i="13" s="1"/>
  <c r="P149" i="6"/>
  <c r="P149" i="23" s="1"/>
  <c r="T149" i="20"/>
  <c r="T149" i="6"/>
  <c r="T149" i="8"/>
  <c r="T149" i="11" s="1"/>
  <c r="T149" i="13" s="1"/>
  <c r="T149" i="19"/>
  <c r="X149" i="6"/>
  <c r="X149" i="20"/>
  <c r="X149" i="8"/>
  <c r="X149" i="11" s="1"/>
  <c r="X149" i="13" s="1"/>
  <c r="X149" i="19"/>
  <c r="L151" i="6"/>
  <c r="L151" i="8"/>
  <c r="L151" i="11" s="1"/>
  <c r="L151" i="13" s="1"/>
  <c r="L151" i="19"/>
  <c r="L151" i="20"/>
  <c r="P151" i="6"/>
  <c r="P151" i="23" s="1"/>
  <c r="P151" i="19"/>
  <c r="P151" i="20"/>
  <c r="P151" i="8"/>
  <c r="P151" i="11" s="1"/>
  <c r="P151" i="13" s="1"/>
  <c r="T151" i="6"/>
  <c r="T151" i="8"/>
  <c r="T151" i="11" s="1"/>
  <c r="T151" i="13" s="1"/>
  <c r="T151" i="19"/>
  <c r="T151" i="20"/>
  <c r="X151" i="20"/>
  <c r="X151" i="6"/>
  <c r="X151" i="8"/>
  <c r="X151" i="11" s="1"/>
  <c r="X151" i="13" s="1"/>
  <c r="X151" i="19"/>
  <c r="L152" i="19"/>
  <c r="L152" i="20"/>
  <c r="L152" i="8"/>
  <c r="L152" i="11" s="1"/>
  <c r="L152" i="13" s="1"/>
  <c r="L152" i="6"/>
  <c r="P152" i="20"/>
  <c r="P152" i="8"/>
  <c r="P152" i="11" s="1"/>
  <c r="P152" i="13" s="1"/>
  <c r="P152" i="19"/>
  <c r="P152" i="6"/>
  <c r="P152" i="23" s="1"/>
  <c r="T152" i="19"/>
  <c r="T152" i="8"/>
  <c r="T152" i="11" s="1"/>
  <c r="T152" i="13" s="1"/>
  <c r="T152" i="6"/>
  <c r="T152" i="20"/>
  <c r="X152" i="6"/>
  <c r="X152" i="19"/>
  <c r="X152" i="20"/>
  <c r="X152" i="8"/>
  <c r="X152" i="11" s="1"/>
  <c r="X152" i="13" s="1"/>
  <c r="L153" i="6"/>
  <c r="L153" i="19"/>
  <c r="L153" i="20"/>
  <c r="L153" i="8"/>
  <c r="L153" i="11" s="1"/>
  <c r="L153" i="13" s="1"/>
  <c r="P153" i="6"/>
  <c r="P153" i="23" s="1"/>
  <c r="P153" i="20"/>
  <c r="P153" i="8"/>
  <c r="P153" i="11" s="1"/>
  <c r="P153" i="13" s="1"/>
  <c r="P153" i="19"/>
  <c r="T153" i="20"/>
  <c r="T153" i="6"/>
  <c r="T153" i="8"/>
  <c r="T153" i="11" s="1"/>
  <c r="T153" i="13" s="1"/>
  <c r="T153" i="19"/>
  <c r="X153" i="19"/>
  <c r="X153" i="20"/>
  <c r="X153" i="8"/>
  <c r="X153" i="11" s="1"/>
  <c r="X153" i="13" s="1"/>
  <c r="X153" i="6"/>
  <c r="L154" i="8"/>
  <c r="L154" i="11" s="1"/>
  <c r="L154" i="13" s="1"/>
  <c r="L154" i="19"/>
  <c r="L154" i="20"/>
  <c r="L154" i="6"/>
  <c r="P154" i="8"/>
  <c r="P154" i="11" s="1"/>
  <c r="P154" i="13" s="1"/>
  <c r="P154" i="19"/>
  <c r="P154" i="20"/>
  <c r="P154" i="6"/>
  <c r="P154" i="23" s="1"/>
  <c r="T154" i="20"/>
  <c r="T154" i="6"/>
  <c r="T154" i="8"/>
  <c r="T154" i="11" s="1"/>
  <c r="T154" i="13" s="1"/>
  <c r="T154" i="19"/>
  <c r="X154" i="8"/>
  <c r="X154" i="11" s="1"/>
  <c r="X154" i="13" s="1"/>
  <c r="X154" i="19"/>
  <c r="X154" i="20"/>
  <c r="X154" i="6"/>
  <c r="L155" i="6"/>
  <c r="L155" i="8"/>
  <c r="L155" i="11" s="1"/>
  <c r="L155" i="13" s="1"/>
  <c r="L155" i="19"/>
  <c r="L155" i="20"/>
  <c r="P155" i="19"/>
  <c r="P155" i="20"/>
  <c r="P155" i="8"/>
  <c r="P155" i="11" s="1"/>
  <c r="P155" i="13" s="1"/>
  <c r="P155" i="6"/>
  <c r="P155" i="23" s="1"/>
  <c r="T155" i="6"/>
  <c r="T155" i="8"/>
  <c r="T155" i="11" s="1"/>
  <c r="T155" i="13" s="1"/>
  <c r="T155" i="19"/>
  <c r="T155" i="20"/>
  <c r="X155" i="8"/>
  <c r="X155" i="11" s="1"/>
  <c r="X155" i="13" s="1"/>
  <c r="X155" i="19"/>
  <c r="X155" i="20"/>
  <c r="X155" i="6"/>
  <c r="L156" i="19"/>
  <c r="L156" i="6"/>
  <c r="L156" i="20"/>
  <c r="L156" i="8"/>
  <c r="L156" i="11" s="1"/>
  <c r="L156" i="13" s="1"/>
  <c r="P156" i="6"/>
  <c r="P156" i="23" s="1"/>
  <c r="P156" i="8"/>
  <c r="P156" i="11" s="1"/>
  <c r="P156" i="13" s="1"/>
  <c r="P156" i="19"/>
  <c r="P156" i="20"/>
  <c r="T156" i="6"/>
  <c r="T156" i="19"/>
  <c r="T156" i="20"/>
  <c r="T156" i="8"/>
  <c r="T156" i="11" s="1"/>
  <c r="T156" i="13" s="1"/>
  <c r="X156" i="8"/>
  <c r="X156" i="11" s="1"/>
  <c r="X156" i="13" s="1"/>
  <c r="X156" i="6"/>
  <c r="X156" i="19"/>
  <c r="X156" i="20"/>
  <c r="L157" i="19"/>
  <c r="L157" i="20"/>
  <c r="L157" i="8"/>
  <c r="L157" i="11" s="1"/>
  <c r="L157" i="13" s="1"/>
  <c r="L157" i="6"/>
  <c r="P157" i="6"/>
  <c r="P157" i="23" s="1"/>
  <c r="P157" i="20"/>
  <c r="P157" i="8"/>
  <c r="P157" i="11" s="1"/>
  <c r="P157" i="13" s="1"/>
  <c r="P157" i="19"/>
  <c r="T157" i="6"/>
  <c r="T157" i="8"/>
  <c r="T157" i="11" s="1"/>
  <c r="T157" i="13" s="1"/>
  <c r="T157" i="19"/>
  <c r="T157" i="20"/>
  <c r="X157" i="19"/>
  <c r="X157" i="20"/>
  <c r="X157" i="8"/>
  <c r="X157" i="11" s="1"/>
  <c r="X157" i="13" s="1"/>
  <c r="X157" i="6"/>
  <c r="L158" i="6"/>
  <c r="L158" i="19"/>
  <c r="L158" i="20"/>
  <c r="L158" i="8"/>
  <c r="L158" i="11" s="1"/>
  <c r="L158" i="13" s="1"/>
  <c r="P158" i="19"/>
  <c r="P158" i="20"/>
  <c r="P158" i="6"/>
  <c r="P158" i="23" s="1"/>
  <c r="P158" i="8"/>
  <c r="P158" i="11" s="1"/>
  <c r="P158" i="13" s="1"/>
  <c r="T158" i="6"/>
  <c r="T158" i="8"/>
  <c r="T158" i="11" s="1"/>
  <c r="T158" i="13" s="1"/>
  <c r="T158" i="19"/>
  <c r="T158" i="20"/>
  <c r="X158" i="6"/>
  <c r="X158" i="8"/>
  <c r="X158" i="11" s="1"/>
  <c r="X158" i="13" s="1"/>
  <c r="X158" i="19"/>
  <c r="X158" i="20"/>
  <c r="L160" i="8"/>
  <c r="L160" i="11" s="1"/>
  <c r="L160" i="13" s="1"/>
  <c r="L160" i="19"/>
  <c r="L160" i="20"/>
  <c r="L160" i="6"/>
  <c r="P160" i="6"/>
  <c r="P160" i="23" s="1"/>
  <c r="P160" i="8"/>
  <c r="P160" i="11" s="1"/>
  <c r="P160" i="13" s="1"/>
  <c r="P160" i="19"/>
  <c r="P160" i="20"/>
  <c r="T160" i="20"/>
  <c r="T160" i="19"/>
  <c r="T160" i="8"/>
  <c r="T160" i="11" s="1"/>
  <c r="T160" i="13" s="1"/>
  <c r="T160" i="6"/>
  <c r="X160" i="6"/>
  <c r="X160" i="20"/>
  <c r="X160" i="8"/>
  <c r="X160" i="11" s="1"/>
  <c r="X160" i="13" s="1"/>
  <c r="X160" i="19"/>
  <c r="L161" i="6"/>
  <c r="L161" i="8"/>
  <c r="L161" i="11" s="1"/>
  <c r="L161" i="13" s="1"/>
  <c r="L161" i="19"/>
  <c r="L161" i="20"/>
  <c r="P161" i="6"/>
  <c r="P161" i="23" s="1"/>
  <c r="P161" i="8"/>
  <c r="P161" i="11" s="1"/>
  <c r="P161" i="13" s="1"/>
  <c r="P161" i="20"/>
  <c r="P161" i="19"/>
  <c r="T161" i="19"/>
  <c r="T161" i="20"/>
  <c r="T161" i="6"/>
  <c r="T161" i="8"/>
  <c r="T161" i="11" s="1"/>
  <c r="T161" i="13" s="1"/>
  <c r="X161" i="6"/>
  <c r="X161" i="19"/>
  <c r="X161" i="20"/>
  <c r="X161" i="8"/>
  <c r="X161" i="11" s="1"/>
  <c r="X161" i="13" s="1"/>
  <c r="L162" i="19"/>
  <c r="L162" i="20"/>
  <c r="L162" i="8"/>
  <c r="L162" i="11" s="1"/>
  <c r="L162" i="13" s="1"/>
  <c r="L162" i="6"/>
  <c r="P162" i="19"/>
  <c r="P162" i="20"/>
  <c r="P162" i="8"/>
  <c r="P162" i="11" s="1"/>
  <c r="P162" i="13" s="1"/>
  <c r="P162" i="6"/>
  <c r="P162" i="23" s="1"/>
  <c r="T162" i="8"/>
  <c r="T162" i="11" s="1"/>
  <c r="T162" i="13" s="1"/>
  <c r="T162" i="19"/>
  <c r="T162" i="20"/>
  <c r="T162" i="6"/>
  <c r="X162" i="8"/>
  <c r="X162" i="11" s="1"/>
  <c r="X162" i="13" s="1"/>
  <c r="X162" i="19"/>
  <c r="X162" i="20"/>
  <c r="X162" i="6"/>
  <c r="L163" i="19"/>
  <c r="L163" i="20"/>
  <c r="L163" i="8"/>
  <c r="L163" i="11" s="1"/>
  <c r="L163" i="13" s="1"/>
  <c r="L163" i="6"/>
  <c r="P163" i="8"/>
  <c r="P163" i="11" s="1"/>
  <c r="P163" i="13" s="1"/>
  <c r="P163" i="19"/>
  <c r="P163" i="20"/>
  <c r="P163" i="6"/>
  <c r="P163" i="23" s="1"/>
  <c r="T163" i="6"/>
  <c r="T163" i="8"/>
  <c r="T163" i="11" s="1"/>
  <c r="T163" i="13" s="1"/>
  <c r="T163" i="20"/>
  <c r="T163" i="19"/>
  <c r="X163" i="8"/>
  <c r="X163" i="11" s="1"/>
  <c r="X163" i="13" s="1"/>
  <c r="X163" i="19"/>
  <c r="X163" i="20"/>
  <c r="X163" i="6"/>
  <c r="L164" i="20"/>
  <c r="L164" i="8"/>
  <c r="L164" i="11" s="1"/>
  <c r="L164" i="13" s="1"/>
  <c r="L164" i="19"/>
  <c r="L164" i="6"/>
  <c r="P164" i="6"/>
  <c r="P164" i="23" s="1"/>
  <c r="P164" i="20"/>
  <c r="P164" i="8"/>
  <c r="P164" i="11" s="1"/>
  <c r="P164" i="13" s="1"/>
  <c r="P164" i="19"/>
  <c r="T164" i="19"/>
  <c r="T164" i="6"/>
  <c r="T164" i="20"/>
  <c r="T164" i="8"/>
  <c r="T164" i="11" s="1"/>
  <c r="T164" i="13" s="1"/>
  <c r="X164" i="6"/>
  <c r="X164" i="8"/>
  <c r="X164" i="11" s="1"/>
  <c r="X164" i="13" s="1"/>
  <c r="X164" i="20"/>
  <c r="X164" i="19"/>
  <c r="L165" i="6"/>
  <c r="L165" i="19"/>
  <c r="L165" i="20"/>
  <c r="L165" i="8"/>
  <c r="L165" i="11" s="1"/>
  <c r="L165" i="13" s="1"/>
  <c r="P165" i="6"/>
  <c r="P165" i="23" s="1"/>
  <c r="P165" i="8"/>
  <c r="P165" i="11" s="1"/>
  <c r="P165" i="13" s="1"/>
  <c r="P165" i="19"/>
  <c r="P165" i="20"/>
  <c r="T165" i="8"/>
  <c r="T165" i="11" s="1"/>
  <c r="T165" i="13" s="1"/>
  <c r="T165" i="6"/>
  <c r="T165" i="20"/>
  <c r="T165" i="19"/>
  <c r="X165" i="8"/>
  <c r="X165" i="11" s="1"/>
  <c r="X165" i="13" s="1"/>
  <c r="X165" i="20"/>
  <c r="X165" i="6"/>
  <c r="X165" i="19"/>
  <c r="L167" i="6"/>
  <c r="L167" i="19"/>
  <c r="L167" i="20"/>
  <c r="L167" i="8"/>
  <c r="L167" i="11" s="1"/>
  <c r="L167" i="13" s="1"/>
  <c r="P167" i="6"/>
  <c r="P167" i="23" s="1"/>
  <c r="P167" i="19"/>
  <c r="P167" i="20"/>
  <c r="P167" i="8"/>
  <c r="P167" i="11" s="1"/>
  <c r="P167" i="13" s="1"/>
  <c r="T167" i="19"/>
  <c r="T167" i="6"/>
  <c r="T167" i="20"/>
  <c r="T167" i="8"/>
  <c r="T167" i="11" s="1"/>
  <c r="T167" i="13" s="1"/>
  <c r="X167" i="8"/>
  <c r="X167" i="11" s="1"/>
  <c r="X167" i="13" s="1"/>
  <c r="X167" i="20"/>
  <c r="X167" i="6"/>
  <c r="L168" i="6"/>
  <c r="L168" i="19"/>
  <c r="L168" i="20"/>
  <c r="L168" i="8"/>
  <c r="L168" i="11" s="1"/>
  <c r="L168" i="13" s="1"/>
  <c r="P168" i="6"/>
  <c r="P168" i="23" s="1"/>
  <c r="P168" i="8"/>
  <c r="P168" i="11" s="1"/>
  <c r="P168" i="13" s="1"/>
  <c r="P168" i="19"/>
  <c r="P168" i="20"/>
  <c r="T168" i="6"/>
  <c r="T168" i="20"/>
  <c r="T168" i="19"/>
  <c r="T168" i="8"/>
  <c r="T168" i="11" s="1"/>
  <c r="T168" i="13" s="1"/>
  <c r="X168" i="8"/>
  <c r="X168" i="11" s="1"/>
  <c r="X168" i="13" s="1"/>
  <c r="X168" i="20"/>
  <c r="X168" i="6"/>
  <c r="X168" i="19"/>
  <c r="L169" i="6"/>
  <c r="L169" i="19"/>
  <c r="L169" i="20"/>
  <c r="L169" i="8"/>
  <c r="L169" i="11" s="1"/>
  <c r="L169" i="13" s="1"/>
  <c r="P169" i="8"/>
  <c r="P169" i="11" s="1"/>
  <c r="P169" i="13" s="1"/>
  <c r="P169" i="19"/>
  <c r="P169" i="20"/>
  <c r="P169" i="6"/>
  <c r="P169" i="23" s="1"/>
  <c r="T169" i="6"/>
  <c r="T169" i="8"/>
  <c r="T169" i="11" s="1"/>
  <c r="T169" i="13" s="1"/>
  <c r="T169" i="19"/>
  <c r="T169" i="20"/>
  <c r="X169" i="19"/>
  <c r="X169" i="20"/>
  <c r="X169" i="8"/>
  <c r="X169" i="11" s="1"/>
  <c r="X169" i="13" s="1"/>
  <c r="X169" i="6"/>
  <c r="L170" i="6"/>
  <c r="L170" i="20"/>
  <c r="L170" i="8"/>
  <c r="L170" i="11" s="1"/>
  <c r="L170" i="13" s="1"/>
  <c r="L170" i="19"/>
  <c r="P170" i="8"/>
  <c r="P170" i="11" s="1"/>
  <c r="P170" i="13" s="1"/>
  <c r="P170" i="19"/>
  <c r="P170" i="20"/>
  <c r="P170" i="6"/>
  <c r="P170" i="23" s="1"/>
  <c r="T170" i="6"/>
  <c r="T170" i="20"/>
  <c r="T170" i="8"/>
  <c r="T170" i="11" s="1"/>
  <c r="T170" i="13" s="1"/>
  <c r="T170" i="19"/>
  <c r="X170" i="6"/>
  <c r="X170" i="19"/>
  <c r="X170" i="20"/>
  <c r="X170" i="8"/>
  <c r="X170" i="11" s="1"/>
  <c r="X170" i="13" s="1"/>
  <c r="L171" i="8"/>
  <c r="L171" i="11" s="1"/>
  <c r="L171" i="13" s="1"/>
  <c r="L171" i="19"/>
  <c r="L171" i="20"/>
  <c r="L171" i="6"/>
  <c r="P171" i="6"/>
  <c r="P171" i="23" s="1"/>
  <c r="P171" i="20"/>
  <c r="P171" i="19"/>
  <c r="P171" i="8"/>
  <c r="P171" i="11" s="1"/>
  <c r="P171" i="13" s="1"/>
  <c r="T171" i="19"/>
  <c r="T171" i="6"/>
  <c r="T171" i="20"/>
  <c r="T171" i="8"/>
  <c r="T171" i="11" s="1"/>
  <c r="T171" i="13" s="1"/>
  <c r="X171" i="19"/>
  <c r="X171" i="20"/>
  <c r="X171" i="8"/>
  <c r="X171" i="11" s="1"/>
  <c r="X171" i="13" s="1"/>
  <c r="X171" i="6"/>
  <c r="L172" i="8"/>
  <c r="L172" i="11" s="1"/>
  <c r="L172" i="13" s="1"/>
  <c r="L172" i="19"/>
  <c r="L172" i="20"/>
  <c r="L172" i="6"/>
  <c r="P172" i="19"/>
  <c r="P172" i="20"/>
  <c r="P172" i="8"/>
  <c r="P172" i="11" s="1"/>
  <c r="P172" i="13" s="1"/>
  <c r="P172" i="6"/>
  <c r="P172" i="23" s="1"/>
  <c r="T172" i="6"/>
  <c r="T172" i="8"/>
  <c r="T172" i="11" s="1"/>
  <c r="T172" i="13" s="1"/>
  <c r="T172" i="19"/>
  <c r="T172" i="20"/>
  <c r="X172" i="6"/>
  <c r="X172" i="20"/>
  <c r="X172" i="8"/>
  <c r="X172" i="11" s="1"/>
  <c r="X172" i="13" s="1"/>
  <c r="X172" i="19"/>
  <c r="L173" i="19"/>
  <c r="L173" i="20"/>
  <c r="L173" i="8"/>
  <c r="L173" i="11" s="1"/>
  <c r="L173" i="13" s="1"/>
  <c r="L173" i="6"/>
  <c r="P173" i="20"/>
  <c r="P173" i="8"/>
  <c r="P173" i="11" s="1"/>
  <c r="P173" i="13" s="1"/>
  <c r="P173" i="19"/>
  <c r="P173" i="6"/>
  <c r="P173" i="23" s="1"/>
  <c r="T173" i="20"/>
  <c r="T173" i="6"/>
  <c r="T173" i="19"/>
  <c r="T173" i="8"/>
  <c r="T173" i="11" s="1"/>
  <c r="T173" i="13" s="1"/>
  <c r="X173" i="8"/>
  <c r="X173" i="11" s="1"/>
  <c r="X173" i="13" s="1"/>
  <c r="X173" i="19"/>
  <c r="X173" i="20"/>
  <c r="X173" i="6"/>
  <c r="L175" i="19"/>
  <c r="L175" i="20"/>
  <c r="L175" i="8"/>
  <c r="L175" i="11" s="1"/>
  <c r="L175" i="13" s="1"/>
  <c r="L175" i="6"/>
  <c r="P175" i="8"/>
  <c r="P175" i="11" s="1"/>
  <c r="P175" i="13" s="1"/>
  <c r="P175" i="19"/>
  <c r="P175" i="20"/>
  <c r="P175" i="6"/>
  <c r="P175" i="23" s="1"/>
  <c r="T175" i="19"/>
  <c r="T175" i="8"/>
  <c r="T175" i="11" s="1"/>
  <c r="T175" i="13" s="1"/>
  <c r="T175" i="6"/>
  <c r="T175" i="20"/>
  <c r="X175" i="8"/>
  <c r="X175" i="11" s="1"/>
  <c r="X175" i="13" s="1"/>
  <c r="X175" i="19"/>
  <c r="X175" i="20"/>
  <c r="X175" i="6"/>
  <c r="L176" i="6"/>
  <c r="L176" i="8"/>
  <c r="L176" i="11" s="1"/>
  <c r="L176" i="13" s="1"/>
  <c r="L176" i="19"/>
  <c r="L176" i="20"/>
  <c r="P176" i="6"/>
  <c r="P176" i="23" s="1"/>
  <c r="P176" i="19"/>
  <c r="P176" i="20"/>
  <c r="P176" i="8"/>
  <c r="P176" i="11" s="1"/>
  <c r="P176" i="13" s="1"/>
  <c r="T176" i="6"/>
  <c r="T176" i="19"/>
  <c r="T176" i="20"/>
  <c r="T176" i="8"/>
  <c r="T176" i="11" s="1"/>
  <c r="T176" i="13" s="1"/>
  <c r="X176" i="6"/>
  <c r="X176" i="8"/>
  <c r="X176" i="11" s="1"/>
  <c r="X176" i="13" s="1"/>
  <c r="X176" i="19"/>
  <c r="X176" i="20"/>
  <c r="L177" i="20"/>
  <c r="L177" i="8"/>
  <c r="L177" i="11" s="1"/>
  <c r="L177" i="13" s="1"/>
  <c r="L177" i="19"/>
  <c r="L177" i="6"/>
  <c r="P177" i="8"/>
  <c r="P177" i="11" s="1"/>
  <c r="P177" i="13" s="1"/>
  <c r="P177" i="19"/>
  <c r="P177" i="20"/>
  <c r="P177" i="6"/>
  <c r="P177" i="23" s="1"/>
  <c r="T177" i="20"/>
  <c r="T177" i="6"/>
  <c r="T177" i="8"/>
  <c r="T177" i="11" s="1"/>
  <c r="T177" i="13" s="1"/>
  <c r="T177" i="19"/>
  <c r="X177" i="8"/>
  <c r="X177" i="11" s="1"/>
  <c r="X177" i="13" s="1"/>
  <c r="X177" i="19"/>
  <c r="X177" i="20"/>
  <c r="X177" i="6"/>
  <c r="L178" i="6"/>
  <c r="L178" i="8"/>
  <c r="L178" i="11" s="1"/>
  <c r="L178" i="13" s="1"/>
  <c r="L178" i="19"/>
  <c r="L178" i="20"/>
  <c r="P178" i="6"/>
  <c r="P178" i="23" s="1"/>
  <c r="P178" i="19"/>
  <c r="P178" i="20"/>
  <c r="P178" i="8"/>
  <c r="P178" i="11" s="1"/>
  <c r="P178" i="13" s="1"/>
  <c r="T178" i="6"/>
  <c r="T178" i="19"/>
  <c r="T178" i="20"/>
  <c r="T178" i="8"/>
  <c r="T178" i="11" s="1"/>
  <c r="T178" i="13" s="1"/>
  <c r="X178" i="6"/>
  <c r="X178" i="20"/>
  <c r="X178" i="8"/>
  <c r="X178" i="11" s="1"/>
  <c r="X178" i="13" s="1"/>
  <c r="X178" i="19"/>
  <c r="L179" i="8"/>
  <c r="L179" i="11" s="1"/>
  <c r="L179" i="13" s="1"/>
  <c r="L179" i="19"/>
  <c r="L179" i="20"/>
  <c r="L179" i="6"/>
  <c r="P179" i="19"/>
  <c r="P179" i="20"/>
  <c r="P179" i="8"/>
  <c r="P179" i="11" s="1"/>
  <c r="P179" i="13" s="1"/>
  <c r="P179" i="6"/>
  <c r="P179" i="23" s="1"/>
  <c r="T179" i="19"/>
  <c r="T179" i="6"/>
  <c r="T179" i="8"/>
  <c r="T179" i="11" s="1"/>
  <c r="T179" i="13" s="1"/>
  <c r="T179" i="20"/>
  <c r="X179" i="8"/>
  <c r="X179" i="11" s="1"/>
  <c r="X179" i="13" s="1"/>
  <c r="X179" i="19"/>
  <c r="X179" i="20"/>
  <c r="X179" i="6"/>
  <c r="L180" i="19"/>
  <c r="L180" i="20"/>
  <c r="L180" i="8"/>
  <c r="L180" i="11" s="1"/>
  <c r="L180" i="13" s="1"/>
  <c r="L180" i="6"/>
  <c r="P180" i="6"/>
  <c r="P180" i="23" s="1"/>
  <c r="P180" i="20"/>
  <c r="P180" i="8"/>
  <c r="P180" i="11" s="1"/>
  <c r="P180" i="13" s="1"/>
  <c r="P180" i="19"/>
  <c r="T180" i="6"/>
  <c r="T180" i="8"/>
  <c r="T180" i="11" s="1"/>
  <c r="T180" i="13" s="1"/>
  <c r="T180" i="19"/>
  <c r="T180" i="20"/>
  <c r="X180" i="8"/>
  <c r="X180" i="11" s="1"/>
  <c r="X180" i="13" s="1"/>
  <c r="X180" i="6"/>
  <c r="X180" i="20"/>
  <c r="X180" i="19"/>
  <c r="L181" i="6"/>
  <c r="L181" i="19"/>
  <c r="L181" i="20"/>
  <c r="L181" i="8"/>
  <c r="L181" i="11" s="1"/>
  <c r="L181" i="13" s="1"/>
  <c r="P181" i="6"/>
  <c r="P181" i="23" s="1"/>
  <c r="P181" i="20"/>
  <c r="P181" i="19"/>
  <c r="P181" i="8"/>
  <c r="P181" i="11" s="1"/>
  <c r="P181" i="13" s="1"/>
  <c r="T181" i="20"/>
  <c r="T181" i="6"/>
  <c r="T181" i="19"/>
  <c r="T181" i="8"/>
  <c r="T181" i="11" s="1"/>
  <c r="T181" i="13" s="1"/>
  <c r="X181" i="19"/>
  <c r="X181" i="20"/>
  <c r="X181" i="6"/>
  <c r="X181" i="8"/>
  <c r="X181" i="11" s="1"/>
  <c r="X181" i="13" s="1"/>
  <c r="L182" i="6"/>
  <c r="L182" i="19"/>
  <c r="L182" i="20"/>
  <c r="L182" i="8"/>
  <c r="L182" i="11" s="1"/>
  <c r="L182" i="13" s="1"/>
  <c r="P182" i="6"/>
  <c r="P182" i="23" s="1"/>
  <c r="P182" i="8"/>
  <c r="P182" i="11" s="1"/>
  <c r="P182" i="13" s="1"/>
  <c r="P182" i="19"/>
  <c r="P182" i="20"/>
  <c r="T182" i="6"/>
  <c r="T182" i="19"/>
  <c r="T182" i="20"/>
  <c r="T182" i="8"/>
  <c r="T182" i="11" s="1"/>
  <c r="T182" i="13" s="1"/>
  <c r="X182" i="8"/>
  <c r="X182" i="11" s="1"/>
  <c r="X182" i="13" s="1"/>
  <c r="X182" i="20"/>
  <c r="X182" i="6"/>
  <c r="X182" i="19"/>
  <c r="L199" i="8"/>
  <c r="L199" i="11" s="1"/>
  <c r="L199" i="19"/>
  <c r="L199" i="20"/>
  <c r="L199" i="6"/>
  <c r="P199" i="6"/>
  <c r="P199" i="20"/>
  <c r="P199" i="8"/>
  <c r="P199" i="11" s="1"/>
  <c r="P199" i="19"/>
  <c r="P188" i="3"/>
  <c r="T199" i="20"/>
  <c r="T199" i="19"/>
  <c r="T199" i="6"/>
  <c r="T199" i="8"/>
  <c r="T199" i="11" s="1"/>
  <c r="T188" i="3"/>
  <c r="X199" i="19"/>
  <c r="X199" i="8"/>
  <c r="X199" i="11" s="1"/>
  <c r="X199" i="20"/>
  <c r="X199" i="6"/>
  <c r="X188" i="3"/>
  <c r="L188" i="3"/>
  <c r="L200" i="6"/>
  <c r="L200" i="20"/>
  <c r="L200" i="19"/>
  <c r="L200" i="8"/>
  <c r="L200" i="11" s="1"/>
  <c r="L200" i="13" s="1"/>
  <c r="P200" i="8"/>
  <c r="P200" i="11" s="1"/>
  <c r="P200" i="19"/>
  <c r="P200" i="20"/>
  <c r="P200" i="6"/>
  <c r="P200" i="23" s="1"/>
  <c r="T200" i="8"/>
  <c r="T200" i="11" s="1"/>
  <c r="T200" i="6"/>
  <c r="T200" i="19"/>
  <c r="T200" i="20"/>
  <c r="X200" i="8"/>
  <c r="X200" i="11" s="1"/>
  <c r="X200" i="19"/>
  <c r="X200" i="6"/>
  <c r="X200" i="20"/>
  <c r="L201" i="8"/>
  <c r="L201" i="11" s="1"/>
  <c r="L201" i="13" s="1"/>
  <c r="L201" i="19"/>
  <c r="L201" i="20"/>
  <c r="L201" i="6"/>
  <c r="P201" i="20"/>
  <c r="P201" i="8"/>
  <c r="P201" i="11" s="1"/>
  <c r="P201" i="13" s="1"/>
  <c r="P201" i="19"/>
  <c r="P201" i="6"/>
  <c r="P201" i="23" s="1"/>
  <c r="T201" i="6"/>
  <c r="T201" i="8"/>
  <c r="T201" i="11" s="1"/>
  <c r="T201" i="13" s="1"/>
  <c r="T201" i="19"/>
  <c r="T201" i="20"/>
  <c r="X201" i="8"/>
  <c r="X201" i="11" s="1"/>
  <c r="X201" i="13" s="1"/>
  <c r="X201" i="19"/>
  <c r="X201" i="20"/>
  <c r="X201" i="6"/>
  <c r="L202" i="6"/>
  <c r="L202" i="8"/>
  <c r="L202" i="11" s="1"/>
  <c r="L202" i="13" s="1"/>
  <c r="L202" i="19"/>
  <c r="L202" i="20"/>
  <c r="P202" i="6"/>
  <c r="P202" i="23" s="1"/>
  <c r="P202" i="20"/>
  <c r="P202" i="8"/>
  <c r="P202" i="11" s="1"/>
  <c r="P202" i="13" s="1"/>
  <c r="P202" i="19"/>
  <c r="T202" i="6"/>
  <c r="T202" i="20"/>
  <c r="T202" i="8"/>
  <c r="T202" i="11" s="1"/>
  <c r="T202" i="13" s="1"/>
  <c r="T202" i="19"/>
  <c r="X202" i="6"/>
  <c r="X202" i="19"/>
  <c r="X202" i="20"/>
  <c r="X202" i="8"/>
  <c r="X202" i="11" s="1"/>
  <c r="X202" i="13" s="1"/>
  <c r="L203" i="8"/>
  <c r="L203" i="11" s="1"/>
  <c r="L203" i="13" s="1"/>
  <c r="L203" i="19"/>
  <c r="L203" i="20"/>
  <c r="L203" i="6"/>
  <c r="P203" i="6"/>
  <c r="P203" i="23" s="1"/>
  <c r="P203" i="8"/>
  <c r="P203" i="11" s="1"/>
  <c r="P203" i="13" s="1"/>
  <c r="P203" i="19"/>
  <c r="P203" i="20"/>
  <c r="T203" i="8"/>
  <c r="T203" i="11" s="1"/>
  <c r="T203" i="13" s="1"/>
  <c r="T203" i="19"/>
  <c r="T203" i="20"/>
  <c r="T203" i="6"/>
  <c r="X203" i="6"/>
  <c r="X203" i="20"/>
  <c r="X203" i="8"/>
  <c r="X203" i="11" s="1"/>
  <c r="X203" i="13" s="1"/>
  <c r="X203" i="19"/>
  <c r="L204" i="6"/>
  <c r="L204" i="19"/>
  <c r="L204" i="8"/>
  <c r="L204" i="11" s="1"/>
  <c r="L204" i="13" s="1"/>
  <c r="L204" i="20"/>
  <c r="P204" i="8"/>
  <c r="P204" i="11" s="1"/>
  <c r="P204" i="13" s="1"/>
  <c r="P204" i="19"/>
  <c r="P204" i="20"/>
  <c r="P204" i="6"/>
  <c r="P204" i="23" s="1"/>
  <c r="T204" i="8"/>
  <c r="T204" i="11" s="1"/>
  <c r="T204" i="13" s="1"/>
  <c r="T204" i="19"/>
  <c r="T204" i="20"/>
  <c r="T204" i="6"/>
  <c r="X204" i="8"/>
  <c r="X204" i="11" s="1"/>
  <c r="X204" i="13" s="1"/>
  <c r="X204" i="19"/>
  <c r="X204" i="20"/>
  <c r="X204" i="6"/>
  <c r="L205" i="20"/>
  <c r="L205" i="8"/>
  <c r="L205" i="11" s="1"/>
  <c r="L205" i="13" s="1"/>
  <c r="L205" i="19"/>
  <c r="L205" i="6"/>
  <c r="P205" i="6"/>
  <c r="P205" i="23" s="1"/>
  <c r="P205" i="20"/>
  <c r="P205" i="8"/>
  <c r="P205" i="11" s="1"/>
  <c r="P205" i="13" s="1"/>
  <c r="P205" i="19"/>
  <c r="T205" i="6"/>
  <c r="T205" i="19"/>
  <c r="T205" i="20"/>
  <c r="T205" i="8"/>
  <c r="T205" i="11" s="1"/>
  <c r="T205" i="13" s="1"/>
  <c r="X205" i="19"/>
  <c r="X205" i="20"/>
  <c r="X205" i="8"/>
  <c r="X205" i="11" s="1"/>
  <c r="X205" i="13" s="1"/>
  <c r="X205" i="6"/>
  <c r="L206" i="8"/>
  <c r="L206" i="11" s="1"/>
  <c r="L206" i="13" s="1"/>
  <c r="L206" i="19"/>
  <c r="L206" i="20"/>
  <c r="L206" i="6"/>
  <c r="P206" i="6"/>
  <c r="P206" i="23" s="1"/>
  <c r="P206" i="19"/>
  <c r="P206" i="20"/>
  <c r="P206" i="8"/>
  <c r="P206" i="11" s="1"/>
  <c r="P206" i="13" s="1"/>
  <c r="T206" i="8"/>
  <c r="T206" i="11" s="1"/>
  <c r="T206" i="13" s="1"/>
  <c r="T206" i="19"/>
  <c r="T206" i="20"/>
  <c r="T206" i="6"/>
  <c r="X206" i="8"/>
  <c r="X206" i="11" s="1"/>
  <c r="X206" i="13" s="1"/>
  <c r="X206" i="19"/>
  <c r="X206" i="20"/>
  <c r="X206" i="6"/>
  <c r="L207" i="20"/>
  <c r="L207" i="19"/>
  <c r="L207" i="6"/>
  <c r="L207" i="8"/>
  <c r="L207" i="11" s="1"/>
  <c r="L207" i="13" s="1"/>
  <c r="P207" i="20"/>
  <c r="P207" i="6"/>
  <c r="P207" i="23" s="1"/>
  <c r="P207" i="8"/>
  <c r="P207" i="11" s="1"/>
  <c r="P207" i="19"/>
  <c r="T207" i="8"/>
  <c r="T207" i="11" s="1"/>
  <c r="T207" i="19"/>
  <c r="T207" i="20"/>
  <c r="T207" i="6"/>
  <c r="X207" i="8"/>
  <c r="X207" i="11" s="1"/>
  <c r="X207" i="19"/>
  <c r="X207" i="20"/>
  <c r="X207" i="6"/>
  <c r="L209" i="8"/>
  <c r="L209" i="11" s="1"/>
  <c r="L209" i="13" s="1"/>
  <c r="L209" i="6"/>
  <c r="L209" i="19"/>
  <c r="L209" i="20"/>
  <c r="P209" i="8"/>
  <c r="P209" i="11" s="1"/>
  <c r="P209" i="13" s="1"/>
  <c r="P209" i="19"/>
  <c r="P209" i="20"/>
  <c r="P209" i="6"/>
  <c r="P209" i="23" s="1"/>
  <c r="T209" i="6"/>
  <c r="T209" i="19"/>
  <c r="T209" i="20"/>
  <c r="T209" i="8"/>
  <c r="T209" i="11" s="1"/>
  <c r="T209" i="13" s="1"/>
  <c r="X209" i="8"/>
  <c r="X209" i="11" s="1"/>
  <c r="X209" i="13" s="1"/>
  <c r="X209" i="19"/>
  <c r="X209" i="20"/>
  <c r="X209" i="6"/>
  <c r="L210" i="8"/>
  <c r="L210" i="11" s="1"/>
  <c r="L210" i="19"/>
  <c r="L189" i="3"/>
  <c r="L210" i="20"/>
  <c r="L210" i="6"/>
  <c r="P210" i="20"/>
  <c r="P210" i="6"/>
  <c r="P210" i="8"/>
  <c r="P210" i="11" s="1"/>
  <c r="P189" i="3"/>
  <c r="P210" i="19"/>
  <c r="T210" i="8"/>
  <c r="T210" i="11" s="1"/>
  <c r="T210" i="19"/>
  <c r="T189" i="3"/>
  <c r="T210" i="20"/>
  <c r="T210" i="6"/>
  <c r="X210" i="8"/>
  <c r="X210" i="11" s="1"/>
  <c r="X210" i="19"/>
  <c r="X189" i="3"/>
  <c r="X210" i="20"/>
  <c r="X210" i="6"/>
  <c r="L211" i="8"/>
  <c r="L211" i="11" s="1"/>
  <c r="L211" i="13" s="1"/>
  <c r="L211" i="19"/>
  <c r="L211" i="20"/>
  <c r="L211" i="6"/>
  <c r="P211" i="19"/>
  <c r="P211" i="20"/>
  <c r="P211" i="8"/>
  <c r="P211" i="11" s="1"/>
  <c r="P211" i="6"/>
  <c r="P211" i="23" s="1"/>
  <c r="T211" i="20"/>
  <c r="T211" i="8"/>
  <c r="T211" i="11" s="1"/>
  <c r="T211" i="19"/>
  <c r="T211" i="6"/>
  <c r="X211" i="19"/>
  <c r="X211" i="20"/>
  <c r="X211" i="8"/>
  <c r="X211" i="11" s="1"/>
  <c r="X211" i="6"/>
  <c r="L212" i="6"/>
  <c r="L212" i="8"/>
  <c r="L212" i="11" s="1"/>
  <c r="L212" i="13" s="1"/>
  <c r="L212" i="19"/>
  <c r="L212" i="20"/>
  <c r="P212" i="6"/>
  <c r="P212" i="23" s="1"/>
  <c r="P212" i="8"/>
  <c r="P212" i="11" s="1"/>
  <c r="P212" i="13" s="1"/>
  <c r="P212" i="20"/>
  <c r="P212" i="19"/>
  <c r="T212" i="20"/>
  <c r="T212" i="8"/>
  <c r="T212" i="11" s="1"/>
  <c r="T212" i="13" s="1"/>
  <c r="T212" i="19"/>
  <c r="T212" i="6"/>
  <c r="X212" i="19"/>
  <c r="X212" i="20"/>
  <c r="X212" i="8"/>
  <c r="X212" i="11" s="1"/>
  <c r="X212" i="13" s="1"/>
  <c r="X212" i="6"/>
  <c r="L213" i="6"/>
  <c r="L213" i="19"/>
  <c r="L213" i="20"/>
  <c r="L213" i="8"/>
  <c r="L213" i="11" s="1"/>
  <c r="L213" i="13" s="1"/>
  <c r="P213" i="19"/>
  <c r="P213" i="20"/>
  <c r="P213" i="8"/>
  <c r="P213" i="11" s="1"/>
  <c r="P213" i="13" s="1"/>
  <c r="P213" i="6"/>
  <c r="P213" i="23" s="1"/>
  <c r="T213" i="8"/>
  <c r="T213" i="11" s="1"/>
  <c r="T213" i="13" s="1"/>
  <c r="T213" i="6"/>
  <c r="T213" i="19"/>
  <c r="T213" i="20"/>
  <c r="X213" i="19"/>
  <c r="X213" i="6"/>
  <c r="X213" i="20"/>
  <c r="X213" i="8"/>
  <c r="X213" i="11" s="1"/>
  <c r="X213" i="13" s="1"/>
  <c r="L214" i="6"/>
  <c r="L214" i="19"/>
  <c r="L214" i="20"/>
  <c r="L214" i="8"/>
  <c r="L214" i="11" s="1"/>
  <c r="L214" i="13" s="1"/>
  <c r="P214" i="20"/>
  <c r="P214" i="8"/>
  <c r="P214" i="11" s="1"/>
  <c r="P214" i="13" s="1"/>
  <c r="P214" i="19"/>
  <c r="P214" i="6"/>
  <c r="P214" i="23" s="1"/>
  <c r="T214" i="20"/>
  <c r="T214" i="8"/>
  <c r="T214" i="11" s="1"/>
  <c r="T214" i="13" s="1"/>
  <c r="T214" i="19"/>
  <c r="T214" i="6"/>
  <c r="X214" i="6"/>
  <c r="X214" i="20"/>
  <c r="X214" i="8"/>
  <c r="X214" i="11" s="1"/>
  <c r="X214" i="13" s="1"/>
  <c r="X214" i="19"/>
  <c r="L215" i="6"/>
  <c r="L215" i="19"/>
  <c r="L215" i="20"/>
  <c r="L215" i="8"/>
  <c r="L215" i="11" s="1"/>
  <c r="L215" i="13" s="1"/>
  <c r="P215" i="20"/>
  <c r="P215" i="8"/>
  <c r="P215" i="11" s="1"/>
  <c r="P215" i="13" s="1"/>
  <c r="P215" i="19"/>
  <c r="P215" i="6"/>
  <c r="P215" i="23" s="1"/>
  <c r="T215" i="19"/>
  <c r="T215" i="20"/>
  <c r="T215" i="8"/>
  <c r="T215" i="11" s="1"/>
  <c r="T215" i="13" s="1"/>
  <c r="T215" i="6"/>
  <c r="X215" i="20"/>
  <c r="X215" i="6"/>
  <c r="X215" i="8"/>
  <c r="X215" i="11" s="1"/>
  <c r="X215" i="13" s="1"/>
  <c r="X215" i="19"/>
  <c r="L216" i="6"/>
  <c r="L216" i="20"/>
  <c r="L216" i="8"/>
  <c r="L216" i="11" s="1"/>
  <c r="L216" i="13" s="1"/>
  <c r="L216" i="19"/>
  <c r="P216" i="20"/>
  <c r="P216" i="6"/>
  <c r="P216" i="23" s="1"/>
  <c r="P216" i="8"/>
  <c r="P216" i="11" s="1"/>
  <c r="P216" i="13" s="1"/>
  <c r="P216" i="19"/>
  <c r="T216" i="20"/>
  <c r="T216" i="8"/>
  <c r="T216" i="11" s="1"/>
  <c r="T216" i="13" s="1"/>
  <c r="T216" i="6"/>
  <c r="T216" i="19"/>
  <c r="X216" i="19"/>
  <c r="X216" i="20"/>
  <c r="X216" i="8"/>
  <c r="X216" i="11" s="1"/>
  <c r="X216" i="13" s="1"/>
  <c r="X216" i="6"/>
  <c r="L217" i="6"/>
  <c r="L217" i="20"/>
  <c r="L217" i="8"/>
  <c r="L217" i="11" s="1"/>
  <c r="L217" i="13" s="1"/>
  <c r="L217" i="19"/>
  <c r="P217" i="6"/>
  <c r="P217" i="23" s="1"/>
  <c r="P217" i="8"/>
  <c r="P217" i="11" s="1"/>
  <c r="P217" i="13" s="1"/>
  <c r="P217" i="19"/>
  <c r="P217" i="20"/>
  <c r="T217" i="19"/>
  <c r="T217" i="20"/>
  <c r="T217" i="8"/>
  <c r="T217" i="11" s="1"/>
  <c r="T217" i="13" s="1"/>
  <c r="T217" i="6"/>
  <c r="X217" i="20"/>
  <c r="X217" i="8"/>
  <c r="X217" i="11" s="1"/>
  <c r="X217" i="13" s="1"/>
  <c r="X217" i="6"/>
  <c r="X217" i="19"/>
  <c r="L218" i="6"/>
  <c r="L218" i="8"/>
  <c r="L218" i="11" s="1"/>
  <c r="L218" i="13" s="1"/>
  <c r="L218" i="19"/>
  <c r="L218" i="20"/>
  <c r="P218" i="6"/>
  <c r="P218" i="23" s="1"/>
  <c r="P218" i="20"/>
  <c r="P218" i="19"/>
  <c r="P218" i="8"/>
  <c r="P218" i="11" s="1"/>
  <c r="P218" i="13" s="1"/>
  <c r="T218" i="19"/>
  <c r="T218" i="20"/>
  <c r="T218" i="6"/>
  <c r="T218" i="8"/>
  <c r="T218" i="11" s="1"/>
  <c r="T218" i="13" s="1"/>
  <c r="X218" i="8"/>
  <c r="X218" i="11" s="1"/>
  <c r="X218" i="13" s="1"/>
  <c r="X218" i="19"/>
  <c r="X218" i="20"/>
  <c r="X218" i="6"/>
  <c r="L219" i="19"/>
  <c r="L219" i="8"/>
  <c r="L219" i="11" s="1"/>
  <c r="L219" i="13" s="1"/>
  <c r="L219" i="6"/>
  <c r="L219" i="20"/>
  <c r="P219" i="6"/>
  <c r="P219" i="23" s="1"/>
  <c r="P219" i="19"/>
  <c r="P219" i="8"/>
  <c r="P219" i="11" s="1"/>
  <c r="P219" i="20"/>
  <c r="T219" i="6"/>
  <c r="T219" i="20"/>
  <c r="T219" i="8"/>
  <c r="T219" i="11" s="1"/>
  <c r="T219" i="19"/>
  <c r="X219" i="6"/>
  <c r="X219" i="8"/>
  <c r="X219" i="11" s="1"/>
  <c r="X219" i="19"/>
  <c r="X219" i="20"/>
  <c r="L220" i="8"/>
  <c r="L220" i="11" s="1"/>
  <c r="L220" i="13" s="1"/>
  <c r="L220" i="19"/>
  <c r="L220" i="20"/>
  <c r="L220" i="6"/>
  <c r="P220" i="20"/>
  <c r="P220" i="8"/>
  <c r="P220" i="11" s="1"/>
  <c r="P220" i="19"/>
  <c r="P220" i="6"/>
  <c r="P220" i="23" s="1"/>
  <c r="T220" i="6"/>
  <c r="T220" i="20"/>
  <c r="T220" i="19"/>
  <c r="T220" i="8"/>
  <c r="T220" i="11" s="1"/>
  <c r="X220" i="6"/>
  <c r="X220" i="20"/>
  <c r="X220" i="8"/>
  <c r="X220" i="11" s="1"/>
  <c r="X220" i="19"/>
  <c r="L221" i="6"/>
  <c r="L221" i="20"/>
  <c r="L221" i="8"/>
  <c r="L221" i="11" s="1"/>
  <c r="L221" i="13" s="1"/>
  <c r="L221" i="19"/>
  <c r="P221" i="19"/>
  <c r="P221" i="20"/>
  <c r="P221" i="8"/>
  <c r="P221" i="11" s="1"/>
  <c r="P221" i="6"/>
  <c r="P221" i="23" s="1"/>
  <c r="T221" i="8"/>
  <c r="T221" i="11" s="1"/>
  <c r="T221" i="19"/>
  <c r="T221" i="20"/>
  <c r="T221" i="6"/>
  <c r="X221" i="6"/>
  <c r="X221" i="20"/>
  <c r="X221" i="8"/>
  <c r="X221" i="11" s="1"/>
  <c r="X221" i="19"/>
  <c r="L222" i="8"/>
  <c r="L222" i="11" s="1"/>
  <c r="L222" i="13" s="1"/>
  <c r="L222" i="19"/>
  <c r="L222" i="20"/>
  <c r="L222" i="6"/>
  <c r="P222" i="6"/>
  <c r="P222" i="23" s="1"/>
  <c r="P222" i="19"/>
  <c r="P222" i="20"/>
  <c r="P222" i="8"/>
  <c r="P222" i="11" s="1"/>
  <c r="T222" i="8"/>
  <c r="T222" i="11" s="1"/>
  <c r="T222" i="19"/>
  <c r="T222" i="20"/>
  <c r="T222" i="6"/>
  <c r="X222" i="8"/>
  <c r="X222" i="11" s="1"/>
  <c r="X222" i="19"/>
  <c r="X222" i="20"/>
  <c r="X222" i="6"/>
  <c r="L224" i="6"/>
  <c r="L190" i="3"/>
  <c r="L224" i="19"/>
  <c r="L224" i="8"/>
  <c r="L224" i="11" s="1"/>
  <c r="L224" i="20"/>
  <c r="P224" i="20"/>
  <c r="P190" i="3"/>
  <c r="P224" i="19"/>
  <c r="P224" i="6"/>
  <c r="P224" i="8"/>
  <c r="P224" i="11" s="1"/>
  <c r="T224" i="19"/>
  <c r="T224" i="8"/>
  <c r="T224" i="11" s="1"/>
  <c r="T224" i="20"/>
  <c r="T190" i="3"/>
  <c r="T224" i="6"/>
  <c r="X190" i="3"/>
  <c r="X224" i="20"/>
  <c r="X224" i="8"/>
  <c r="X224" i="11" s="1"/>
  <c r="X224" i="6"/>
  <c r="X224" i="19"/>
  <c r="L225" i="8"/>
  <c r="L225" i="11" s="1"/>
  <c r="L225" i="13" s="1"/>
  <c r="L225" i="19"/>
  <c r="L225" i="20"/>
  <c r="L225" i="6"/>
  <c r="P225" i="19"/>
  <c r="P225" i="20"/>
  <c r="P225" i="8"/>
  <c r="P225" i="11" s="1"/>
  <c r="P225" i="6"/>
  <c r="P225" i="23" s="1"/>
  <c r="T225" i="8"/>
  <c r="T225" i="11" s="1"/>
  <c r="T225" i="19"/>
  <c r="T225" i="20"/>
  <c r="T225" i="6"/>
  <c r="X225" i="20"/>
  <c r="X225" i="8"/>
  <c r="X225" i="11" s="1"/>
  <c r="X225" i="6"/>
  <c r="X225" i="19"/>
  <c r="L226" i="8"/>
  <c r="L226" i="11" s="1"/>
  <c r="L226" i="13" s="1"/>
  <c r="L226" i="6"/>
  <c r="L226" i="19"/>
  <c r="L226" i="20"/>
  <c r="P226" i="6"/>
  <c r="P226" i="23" s="1"/>
  <c r="P226" i="20"/>
  <c r="P226" i="8"/>
  <c r="P226" i="11" s="1"/>
  <c r="P226" i="19"/>
  <c r="T226" i="6"/>
  <c r="T226" i="8"/>
  <c r="T226" i="11" s="1"/>
  <c r="T226" i="19"/>
  <c r="T226" i="20"/>
  <c r="X226" i="6"/>
  <c r="X226" i="8"/>
  <c r="X226" i="11" s="1"/>
  <c r="X226" i="19"/>
  <c r="X226" i="20"/>
  <c r="L227" i="6"/>
  <c r="L227" i="20"/>
  <c r="L227" i="8"/>
  <c r="L227" i="11" s="1"/>
  <c r="L227" i="13" s="1"/>
  <c r="L227" i="19"/>
  <c r="P227" i="20"/>
  <c r="P227" i="8"/>
  <c r="P227" i="11" s="1"/>
  <c r="P227" i="6"/>
  <c r="P227" i="23" s="1"/>
  <c r="P227" i="19"/>
  <c r="T227" i="6"/>
  <c r="T227" i="19"/>
  <c r="T227" i="20"/>
  <c r="T227" i="8"/>
  <c r="T227" i="11" s="1"/>
  <c r="X227" i="6"/>
  <c r="X227" i="19"/>
  <c r="X227" i="20"/>
  <c r="X227" i="8"/>
  <c r="X227" i="11" s="1"/>
  <c r="L228" i="20"/>
  <c r="L228" i="8"/>
  <c r="L228" i="11" s="1"/>
  <c r="L228" i="13" s="1"/>
  <c r="L228" i="6"/>
  <c r="L228" i="19"/>
  <c r="P228" i="20"/>
  <c r="P228" i="6"/>
  <c r="P228" i="23" s="1"/>
  <c r="P228" i="8"/>
  <c r="P228" i="11" s="1"/>
  <c r="P228" i="19"/>
  <c r="T228" i="6"/>
  <c r="T228" i="19"/>
  <c r="T228" i="8"/>
  <c r="T228" i="11" s="1"/>
  <c r="T228" i="20"/>
  <c r="X228" i="19"/>
  <c r="X228" i="20"/>
  <c r="X228" i="6"/>
  <c r="X228" i="8"/>
  <c r="X228" i="11" s="1"/>
  <c r="L229" i="20"/>
  <c r="L229" i="8"/>
  <c r="L229" i="11" s="1"/>
  <c r="L229" i="13" s="1"/>
  <c r="L229" i="6"/>
  <c r="L229" i="19"/>
  <c r="P229" i="20"/>
  <c r="P229" i="6"/>
  <c r="P229" i="23" s="1"/>
  <c r="P229" i="19"/>
  <c r="P229" i="8"/>
  <c r="P229" i="11" s="1"/>
  <c r="T229" i="19"/>
  <c r="T229" i="8"/>
  <c r="T229" i="11" s="1"/>
  <c r="T229" i="20"/>
  <c r="T229" i="6"/>
  <c r="X229" i="19"/>
  <c r="X229" i="8"/>
  <c r="X229" i="11" s="1"/>
  <c r="X229" i="20"/>
  <c r="X229" i="6"/>
  <c r="L230" i="20"/>
  <c r="L230" i="6"/>
  <c r="L230" i="8"/>
  <c r="L230" i="11" s="1"/>
  <c r="L230" i="13" s="1"/>
  <c r="L230" i="19"/>
  <c r="P230" i="20"/>
  <c r="P230" i="19"/>
  <c r="P230" i="8"/>
  <c r="P230" i="11" s="1"/>
  <c r="P230" i="6"/>
  <c r="P230" i="23" s="1"/>
  <c r="T230" i="20"/>
  <c r="T230" i="19"/>
  <c r="T230" i="6"/>
  <c r="T230" i="8"/>
  <c r="T230" i="11" s="1"/>
  <c r="X230" i="20"/>
  <c r="X230" i="6"/>
  <c r="X230" i="8"/>
  <c r="X230" i="11" s="1"/>
  <c r="X230" i="19"/>
  <c r="L231" i="20"/>
  <c r="L231" i="19"/>
  <c r="L231" i="6"/>
  <c r="L231" i="8"/>
  <c r="L231" i="11" s="1"/>
  <c r="L231" i="13" s="1"/>
  <c r="P231" i="20"/>
  <c r="P231" i="8"/>
  <c r="P231" i="11" s="1"/>
  <c r="P231" i="19"/>
  <c r="P231" i="6"/>
  <c r="P231" i="23" s="1"/>
  <c r="T231" i="20"/>
  <c r="T231" i="8"/>
  <c r="T231" i="11" s="1"/>
  <c r="T231" i="19"/>
  <c r="T231" i="6"/>
  <c r="X231" i="8"/>
  <c r="X231" i="11" s="1"/>
  <c r="X231" i="19"/>
  <c r="X231" i="20"/>
  <c r="X231" i="6"/>
  <c r="L233" i="6"/>
  <c r="L233" i="8"/>
  <c r="L233" i="11" s="1"/>
  <c r="L191" i="3"/>
  <c r="L233" i="19"/>
  <c r="L233" i="20"/>
  <c r="P233" i="20"/>
  <c r="P191" i="3"/>
  <c r="P233" i="19"/>
  <c r="P233" i="8"/>
  <c r="P233" i="11" s="1"/>
  <c r="P233" i="6"/>
  <c r="T233" i="20"/>
  <c r="T233" i="19"/>
  <c r="T233" i="8"/>
  <c r="T233" i="11" s="1"/>
  <c r="T233" i="6"/>
  <c r="T191" i="3"/>
  <c r="X191" i="3"/>
  <c r="X233" i="8"/>
  <c r="X233" i="11" s="1"/>
  <c r="X233" i="20"/>
  <c r="X233" i="6"/>
  <c r="X233" i="19"/>
  <c r="L234" i="19"/>
  <c r="L234" i="8"/>
  <c r="L234" i="11" s="1"/>
  <c r="L234" i="13" s="1"/>
  <c r="L234" i="6"/>
  <c r="L234" i="20"/>
  <c r="P234" i="6"/>
  <c r="P234" i="23" s="1"/>
  <c r="P234" i="19"/>
  <c r="P234" i="8"/>
  <c r="P234" i="11" s="1"/>
  <c r="P234" i="13" s="1"/>
  <c r="P234" i="20"/>
  <c r="T234" i="6"/>
  <c r="T234" i="19"/>
  <c r="T234" i="8"/>
  <c r="T234" i="11" s="1"/>
  <c r="T234" i="13" s="1"/>
  <c r="T234" i="20"/>
  <c r="X234" i="19"/>
  <c r="X234" i="6"/>
  <c r="X234" i="8"/>
  <c r="X234" i="11" s="1"/>
  <c r="X234" i="13" s="1"/>
  <c r="X234" i="20"/>
  <c r="L235" i="19"/>
  <c r="L235" i="6"/>
  <c r="L235" i="8"/>
  <c r="L235" i="11" s="1"/>
  <c r="L235" i="13" s="1"/>
  <c r="L235" i="20"/>
  <c r="P235" i="19"/>
  <c r="P235" i="6"/>
  <c r="P235" i="23" s="1"/>
  <c r="P235" i="8"/>
  <c r="P235" i="11" s="1"/>
  <c r="P235" i="13" s="1"/>
  <c r="P235" i="20"/>
  <c r="T235" i="19"/>
  <c r="T235" i="6"/>
  <c r="T235" i="8"/>
  <c r="T235" i="11" s="1"/>
  <c r="T235" i="13" s="1"/>
  <c r="T235" i="20"/>
  <c r="X235" i="8"/>
  <c r="X235" i="11" s="1"/>
  <c r="X235" i="13" s="1"/>
  <c r="X235" i="6"/>
  <c r="X235" i="19"/>
  <c r="X235" i="20"/>
  <c r="L236" i="19"/>
  <c r="L236" i="6"/>
  <c r="L236" i="8"/>
  <c r="L236" i="11" s="1"/>
  <c r="L236" i="13" s="1"/>
  <c r="L236" i="20"/>
  <c r="P236" i="6"/>
  <c r="P236" i="23" s="1"/>
  <c r="P236" i="19"/>
  <c r="P236" i="8"/>
  <c r="P236" i="11" s="1"/>
  <c r="P236" i="13" s="1"/>
  <c r="P236" i="20"/>
  <c r="T236" i="19"/>
  <c r="T236" i="8"/>
  <c r="T236" i="11" s="1"/>
  <c r="T236" i="13" s="1"/>
  <c r="T236" i="6"/>
  <c r="T236" i="23" s="1"/>
  <c r="T236" i="20"/>
  <c r="X236" i="8"/>
  <c r="X236" i="11" s="1"/>
  <c r="X236" i="13" s="1"/>
  <c r="X236" i="6"/>
  <c r="X236" i="19"/>
  <c r="X236" i="20"/>
  <c r="L237" i="19"/>
  <c r="L237" i="6"/>
  <c r="L237" i="8"/>
  <c r="L237" i="11" s="1"/>
  <c r="L237" i="13" s="1"/>
  <c r="L237" i="20"/>
  <c r="P237" i="19"/>
  <c r="P237" i="6"/>
  <c r="P237" i="23" s="1"/>
  <c r="P237" i="8"/>
  <c r="P237" i="11" s="1"/>
  <c r="P237" i="13" s="1"/>
  <c r="P237" i="20"/>
  <c r="T237" i="6"/>
  <c r="T237" i="19"/>
  <c r="T237" i="8"/>
  <c r="T237" i="11" s="1"/>
  <c r="T237" i="13" s="1"/>
  <c r="T237" i="20"/>
  <c r="X237" i="6"/>
  <c r="X237" i="19"/>
  <c r="X237" i="8"/>
  <c r="X237" i="11" s="1"/>
  <c r="X237" i="13" s="1"/>
  <c r="X237" i="20"/>
  <c r="L238" i="19"/>
  <c r="L238" i="8"/>
  <c r="L238" i="11" s="1"/>
  <c r="L238" i="13" s="1"/>
  <c r="L238" i="6"/>
  <c r="L238" i="20"/>
  <c r="P238" i="6"/>
  <c r="P238" i="23" s="1"/>
  <c r="P238" i="8"/>
  <c r="P238" i="11" s="1"/>
  <c r="P238" i="13" s="1"/>
  <c r="P238" i="19"/>
  <c r="P238" i="20"/>
  <c r="T238" i="6"/>
  <c r="T238" i="19"/>
  <c r="T238" i="8"/>
  <c r="T238" i="11" s="1"/>
  <c r="T238" i="13" s="1"/>
  <c r="T238" i="20"/>
  <c r="X238" i="6"/>
  <c r="X238" i="8"/>
  <c r="X238" i="11" s="1"/>
  <c r="X238" i="13" s="1"/>
  <c r="X238" i="19"/>
  <c r="X238" i="20"/>
  <c r="L239" i="8"/>
  <c r="L239" i="11" s="1"/>
  <c r="L239" i="13" s="1"/>
  <c r="L239" i="6"/>
  <c r="L239" i="19"/>
  <c r="L239" i="20"/>
  <c r="P239" i="20"/>
  <c r="P239" i="8"/>
  <c r="P239" i="11" s="1"/>
  <c r="P239" i="19"/>
  <c r="P239" i="6"/>
  <c r="P239" i="23" s="1"/>
  <c r="T239" i="19"/>
  <c r="T239" i="20"/>
  <c r="T239" i="8"/>
  <c r="T239" i="11" s="1"/>
  <c r="T239" i="6"/>
  <c r="X239" i="19"/>
  <c r="X239" i="6"/>
  <c r="X239" i="8"/>
  <c r="X239" i="11" s="1"/>
  <c r="X239" i="20"/>
  <c r="L240" i="19"/>
  <c r="L240" i="8"/>
  <c r="L240" i="11" s="1"/>
  <c r="L240" i="13" s="1"/>
  <c r="L240" i="6"/>
  <c r="L240" i="20"/>
  <c r="P240" i="19"/>
  <c r="P240" i="8"/>
  <c r="P240" i="11" s="1"/>
  <c r="P240" i="13" s="1"/>
  <c r="P240" i="6"/>
  <c r="P240" i="23" s="1"/>
  <c r="P240" i="20"/>
  <c r="T240" i="8"/>
  <c r="T240" i="11" s="1"/>
  <c r="T240" i="13" s="1"/>
  <c r="T240" i="19"/>
  <c r="T240" i="6"/>
  <c r="T240" i="20"/>
  <c r="X240" i="6"/>
  <c r="X240" i="8"/>
  <c r="X240" i="11" s="1"/>
  <c r="X240" i="13" s="1"/>
  <c r="X240" i="19"/>
  <c r="X240" i="20"/>
  <c r="L241" i="19"/>
  <c r="L241" i="8"/>
  <c r="L241" i="11" s="1"/>
  <c r="L241" i="13" s="1"/>
  <c r="L241" i="6"/>
  <c r="L241" i="20"/>
  <c r="P241" i="6"/>
  <c r="P241" i="23" s="1"/>
  <c r="P241" i="19"/>
  <c r="P241" i="8"/>
  <c r="P241" i="11" s="1"/>
  <c r="P241" i="13" s="1"/>
  <c r="P241" i="20"/>
  <c r="T241" i="8"/>
  <c r="T241" i="11" s="1"/>
  <c r="T241" i="13" s="1"/>
  <c r="T241" i="6"/>
  <c r="T241" i="19"/>
  <c r="T241" i="20"/>
  <c r="X241" i="6"/>
  <c r="X241" i="19"/>
  <c r="X241" i="8"/>
  <c r="X241" i="11" s="1"/>
  <c r="X241" i="13" s="1"/>
  <c r="X241" i="20"/>
  <c r="L242" i="19"/>
  <c r="L242" i="6"/>
  <c r="L242" i="8"/>
  <c r="L242" i="11" s="1"/>
  <c r="L242" i="13" s="1"/>
  <c r="L242" i="20"/>
  <c r="P242" i="19"/>
  <c r="P242" i="6"/>
  <c r="P242" i="23" s="1"/>
  <c r="P242" i="8"/>
  <c r="P242" i="11" s="1"/>
  <c r="P242" i="13" s="1"/>
  <c r="P242" i="20"/>
  <c r="T242" i="19"/>
  <c r="T242" i="8"/>
  <c r="T242" i="11" s="1"/>
  <c r="T242" i="13" s="1"/>
  <c r="T242" i="6"/>
  <c r="T242" i="20"/>
  <c r="X242" i="6"/>
  <c r="X242" i="19"/>
  <c r="X242" i="8"/>
  <c r="X242" i="11" s="1"/>
  <c r="X242" i="13" s="1"/>
  <c r="X242" i="20"/>
  <c r="L243" i="20"/>
  <c r="L243" i="6"/>
  <c r="L243" i="8"/>
  <c r="L243" i="11" s="1"/>
  <c r="L243" i="13" s="1"/>
  <c r="L243" i="19"/>
  <c r="P243" i="20"/>
  <c r="P243" i="6"/>
  <c r="P243" i="23" s="1"/>
  <c r="P243" i="19"/>
  <c r="P243" i="8"/>
  <c r="P243" i="11" s="1"/>
  <c r="T243" i="19"/>
  <c r="T243" i="20"/>
  <c r="T243" i="6"/>
  <c r="T243" i="8"/>
  <c r="T243" i="11" s="1"/>
  <c r="X243" i="20"/>
  <c r="X243" i="19"/>
  <c r="X243" i="6"/>
  <c r="X243" i="8"/>
  <c r="X243" i="11" s="1"/>
  <c r="L244" i="6"/>
  <c r="L244" i="8"/>
  <c r="L244" i="11" s="1"/>
  <c r="L244" i="13" s="1"/>
  <c r="L244" i="19"/>
  <c r="L244" i="20"/>
  <c r="P244" i="8"/>
  <c r="P244" i="11" s="1"/>
  <c r="P244" i="19"/>
  <c r="P244" i="20"/>
  <c r="P244" i="6"/>
  <c r="P244" i="23" s="1"/>
  <c r="T244" i="19"/>
  <c r="T244" i="20"/>
  <c r="T244" i="6"/>
  <c r="T244" i="23" s="1"/>
  <c r="T244" i="8"/>
  <c r="T244" i="11" s="1"/>
  <c r="X244" i="20"/>
  <c r="X244" i="19"/>
  <c r="X244" i="8"/>
  <c r="X244" i="11" s="1"/>
  <c r="X244" i="6"/>
  <c r="L246" i="19"/>
  <c r="L246" i="6"/>
  <c r="L192" i="3"/>
  <c r="L246" i="8"/>
  <c r="L246" i="11" s="1"/>
  <c r="L246" i="20"/>
  <c r="P246" i="6"/>
  <c r="P246" i="8"/>
  <c r="P246" i="11" s="1"/>
  <c r="P192" i="3"/>
  <c r="P246" i="19"/>
  <c r="P246" i="20"/>
  <c r="T192" i="3"/>
  <c r="T246" i="20"/>
  <c r="T246" i="6"/>
  <c r="T246" i="19"/>
  <c r="T246" i="8"/>
  <c r="T246" i="11" s="1"/>
  <c r="X246" i="20"/>
  <c r="X192" i="3"/>
  <c r="X246" i="6"/>
  <c r="X246" i="8"/>
  <c r="X246" i="11" s="1"/>
  <c r="X246" i="19"/>
  <c r="L247" i="8"/>
  <c r="L247" i="11" s="1"/>
  <c r="L247" i="13" s="1"/>
  <c r="L247" i="19"/>
  <c r="L247" i="20"/>
  <c r="L247" i="6"/>
  <c r="P247" i="8"/>
  <c r="P247" i="11" s="1"/>
  <c r="P247" i="19"/>
  <c r="P247" i="20"/>
  <c r="P247" i="6"/>
  <c r="P247" i="23" s="1"/>
  <c r="T247" i="19"/>
  <c r="T247" i="20"/>
  <c r="T247" i="8"/>
  <c r="T247" i="11" s="1"/>
  <c r="T247" i="6"/>
  <c r="X247" i="20"/>
  <c r="X247" i="6"/>
  <c r="X247" i="19"/>
  <c r="X247" i="8"/>
  <c r="X247" i="11" s="1"/>
  <c r="L248" i="6"/>
  <c r="L248" i="8"/>
  <c r="L248" i="11" s="1"/>
  <c r="L248" i="13" s="1"/>
  <c r="L248" i="19"/>
  <c r="L248" i="20"/>
  <c r="P248" i="8"/>
  <c r="P248" i="11" s="1"/>
  <c r="P248" i="19"/>
  <c r="P248" i="20"/>
  <c r="P248" i="6"/>
  <c r="P248" i="23" s="1"/>
  <c r="T248" i="6"/>
  <c r="T248" i="20"/>
  <c r="T248" i="8"/>
  <c r="T248" i="11" s="1"/>
  <c r="T248" i="19"/>
  <c r="X248" i="6"/>
  <c r="X248" i="8"/>
  <c r="X248" i="11" s="1"/>
  <c r="X248" i="19"/>
  <c r="X248" i="20"/>
  <c r="L249" i="19"/>
  <c r="L249" i="20"/>
  <c r="L249" i="8"/>
  <c r="L249" i="11" s="1"/>
  <c r="L249" i="13" s="1"/>
  <c r="L249" i="6"/>
  <c r="P249" i="19"/>
  <c r="P249" i="20"/>
  <c r="P249" i="8"/>
  <c r="P249" i="11" s="1"/>
  <c r="P249" i="6"/>
  <c r="P249" i="23" s="1"/>
  <c r="T249" i="19"/>
  <c r="T249" i="6"/>
  <c r="T249" i="20"/>
  <c r="T249" i="8"/>
  <c r="T249" i="11" s="1"/>
  <c r="X249" i="8"/>
  <c r="X249" i="11" s="1"/>
  <c r="X249" i="6"/>
  <c r="X249" i="19"/>
  <c r="X249" i="20"/>
  <c r="L250" i="20"/>
  <c r="L250" i="8"/>
  <c r="L250" i="11" s="1"/>
  <c r="L250" i="13" s="1"/>
  <c r="L250" i="6"/>
  <c r="L250" i="19"/>
  <c r="P250" i="20"/>
  <c r="P250" i="8"/>
  <c r="P250" i="11" s="1"/>
  <c r="P250" i="19"/>
  <c r="P250" i="6"/>
  <c r="P250" i="23" s="1"/>
  <c r="T250" i="19"/>
  <c r="T250" i="20"/>
  <c r="T250" i="8"/>
  <c r="T250" i="11" s="1"/>
  <c r="T250" i="6"/>
  <c r="X250" i="6"/>
  <c r="X250" i="20"/>
  <c r="X250" i="8"/>
  <c r="X250" i="11" s="1"/>
  <c r="X250" i="19"/>
  <c r="L251" i="20"/>
  <c r="L251" i="8"/>
  <c r="L251" i="11" s="1"/>
  <c r="L251" i="13" s="1"/>
  <c r="L251" i="19"/>
  <c r="L251" i="6"/>
  <c r="P251" i="20"/>
  <c r="P251" i="8"/>
  <c r="P251" i="11" s="1"/>
  <c r="P251" i="19"/>
  <c r="P251" i="6"/>
  <c r="P251" i="23" s="1"/>
  <c r="T251" i="20"/>
  <c r="T251" i="19"/>
  <c r="T251" i="6"/>
  <c r="T251" i="8"/>
  <c r="T251" i="11" s="1"/>
  <c r="X251" i="20"/>
  <c r="X251" i="8"/>
  <c r="X251" i="11" s="1"/>
  <c r="X251" i="6"/>
  <c r="X251" i="19"/>
  <c r="L252" i="6"/>
  <c r="L252" i="20"/>
  <c r="L252" i="8"/>
  <c r="L252" i="11" s="1"/>
  <c r="L252" i="13" s="1"/>
  <c r="L252" i="19"/>
  <c r="P252" i="19"/>
  <c r="P252" i="20"/>
  <c r="P252" i="6"/>
  <c r="P252" i="23" s="1"/>
  <c r="P252" i="8"/>
  <c r="P252" i="11" s="1"/>
  <c r="T252" i="6"/>
  <c r="T252" i="19"/>
  <c r="T252" i="20"/>
  <c r="T252" i="8"/>
  <c r="T252" i="11" s="1"/>
  <c r="X252" i="6"/>
  <c r="X252" i="8"/>
  <c r="X252" i="11" s="1"/>
  <c r="X252" i="19"/>
  <c r="X252" i="20"/>
  <c r="L253" i="20"/>
  <c r="L253" i="8"/>
  <c r="L253" i="11" s="1"/>
  <c r="L253" i="13" s="1"/>
  <c r="L253" i="19"/>
  <c r="L253" i="6"/>
  <c r="P253" i="20"/>
  <c r="P253" i="8"/>
  <c r="P253" i="11" s="1"/>
  <c r="P253" i="19"/>
  <c r="P253" i="6"/>
  <c r="P253" i="23" s="1"/>
  <c r="T253" i="20"/>
  <c r="T253" i="19"/>
  <c r="T253" i="8"/>
  <c r="T253" i="11" s="1"/>
  <c r="T253" i="6"/>
  <c r="X253" i="19"/>
  <c r="X253" i="20"/>
  <c r="X253" i="8"/>
  <c r="X253" i="11" s="1"/>
  <c r="X253" i="6"/>
  <c r="L254" i="20"/>
  <c r="L254" i="19"/>
  <c r="L254" i="8"/>
  <c r="L254" i="11" s="1"/>
  <c r="L254" i="13" s="1"/>
  <c r="L254" i="6"/>
  <c r="P254" i="20"/>
  <c r="P254" i="19"/>
  <c r="P254" i="6"/>
  <c r="P254" i="23" s="1"/>
  <c r="P254" i="8"/>
  <c r="P254" i="11" s="1"/>
  <c r="T254" i="20"/>
  <c r="T254" i="19"/>
  <c r="T254" i="8"/>
  <c r="T254" i="11" s="1"/>
  <c r="T254" i="6"/>
  <c r="X254" i="20"/>
  <c r="X254" i="19"/>
  <c r="X254" i="8"/>
  <c r="X254" i="11" s="1"/>
  <c r="X254" i="6"/>
  <c r="L256" i="6"/>
  <c r="L256" i="20"/>
  <c r="L256" i="8"/>
  <c r="L256" i="11" s="1"/>
  <c r="L256" i="19"/>
  <c r="L193" i="3"/>
  <c r="P256" i="8"/>
  <c r="P256" i="11" s="1"/>
  <c r="P256" i="20"/>
  <c r="P193" i="3"/>
  <c r="P256" i="19"/>
  <c r="P256" i="6"/>
  <c r="T256" i="19"/>
  <c r="T256" i="8"/>
  <c r="T256" i="11" s="1"/>
  <c r="T256" i="20"/>
  <c r="T256" i="6"/>
  <c r="T193" i="3"/>
  <c r="X256" i="8"/>
  <c r="X256" i="11" s="1"/>
  <c r="X193" i="3"/>
  <c r="X256" i="6"/>
  <c r="X256" i="20"/>
  <c r="X256" i="19"/>
  <c r="L257" i="20"/>
  <c r="L257" i="8"/>
  <c r="L257" i="11" s="1"/>
  <c r="L257" i="13" s="1"/>
  <c r="L257" i="19"/>
  <c r="L257" i="6"/>
  <c r="P257" i="20"/>
  <c r="P257" i="8"/>
  <c r="P257" i="11" s="1"/>
  <c r="P257" i="19"/>
  <c r="P257" i="6"/>
  <c r="P257" i="23" s="1"/>
  <c r="T257" i="19"/>
  <c r="T257" i="8"/>
  <c r="T257" i="11" s="1"/>
  <c r="T257" i="20"/>
  <c r="T257" i="6"/>
  <c r="X257" i="20"/>
  <c r="X257" i="6"/>
  <c r="X257" i="8"/>
  <c r="X257" i="11" s="1"/>
  <c r="X257" i="19"/>
  <c r="L259" i="20"/>
  <c r="L259" i="8"/>
  <c r="L259" i="11" s="1"/>
  <c r="L259" i="19"/>
  <c r="L194" i="3"/>
  <c r="L259" i="6"/>
  <c r="P259" i="8"/>
  <c r="P259" i="11" s="1"/>
  <c r="P259" i="19"/>
  <c r="P194" i="3"/>
  <c r="P259" i="20"/>
  <c r="P259" i="6"/>
  <c r="T259" i="8"/>
  <c r="T259" i="11" s="1"/>
  <c r="T259" i="6"/>
  <c r="T259" i="20"/>
  <c r="T259" i="19"/>
  <c r="T194" i="3"/>
  <c r="X259" i="8"/>
  <c r="X259" i="11" s="1"/>
  <c r="X259" i="6"/>
  <c r="X259" i="19"/>
  <c r="X194" i="3"/>
  <c r="X259" i="20"/>
  <c r="L260" i="6"/>
  <c r="L260" i="19"/>
  <c r="L260" i="20"/>
  <c r="L260" i="8"/>
  <c r="L260" i="11" s="1"/>
  <c r="L260" i="13" s="1"/>
  <c r="P260" i="8"/>
  <c r="P260" i="11" s="1"/>
  <c r="P260" i="19"/>
  <c r="P260" i="20"/>
  <c r="P260" i="6"/>
  <c r="P260" i="23" s="1"/>
  <c r="T260" i="6"/>
  <c r="T260" i="20"/>
  <c r="T260" i="8"/>
  <c r="T260" i="11" s="1"/>
  <c r="T260" i="19"/>
  <c r="X260" i="8"/>
  <c r="X260" i="11" s="1"/>
  <c r="X260" i="20"/>
  <c r="X260" i="6"/>
  <c r="X260" i="19"/>
  <c r="L261" i="19"/>
  <c r="L261" i="20"/>
  <c r="L261" i="8"/>
  <c r="L261" i="11" s="1"/>
  <c r="L261" i="13" s="1"/>
  <c r="L261" i="6"/>
  <c r="P261" i="6"/>
  <c r="P261" i="23" s="1"/>
  <c r="P261" i="19"/>
  <c r="P261" i="20"/>
  <c r="P261" i="8"/>
  <c r="P261" i="11" s="1"/>
  <c r="T261" i="19"/>
  <c r="T261" i="20"/>
  <c r="T261" i="6"/>
  <c r="T261" i="8"/>
  <c r="T261" i="11" s="1"/>
  <c r="X261" i="8"/>
  <c r="X261" i="11" s="1"/>
  <c r="X261" i="19"/>
  <c r="X261" i="20"/>
  <c r="X261" i="6"/>
  <c r="L262" i="20"/>
  <c r="L262" i="6"/>
  <c r="L262" i="8"/>
  <c r="L262" i="11" s="1"/>
  <c r="L262" i="13" s="1"/>
  <c r="L262" i="19"/>
  <c r="P262" i="20"/>
  <c r="P262" i="6"/>
  <c r="P262" i="23" s="1"/>
  <c r="P262" i="19"/>
  <c r="P262" i="8"/>
  <c r="P262" i="11" s="1"/>
  <c r="T262" i="20"/>
  <c r="T262" i="6"/>
  <c r="T262" i="8"/>
  <c r="T262" i="11" s="1"/>
  <c r="T262" i="19"/>
  <c r="X262" i="20"/>
  <c r="X262" i="8"/>
  <c r="X262" i="11" s="1"/>
  <c r="X262" i="19"/>
  <c r="X262" i="6"/>
  <c r="L263" i="8"/>
  <c r="L263" i="11" s="1"/>
  <c r="L263" i="13" s="1"/>
  <c r="L263" i="19"/>
  <c r="L263" i="20"/>
  <c r="L263" i="6"/>
  <c r="P263" i="8"/>
  <c r="P263" i="11" s="1"/>
  <c r="P263" i="19"/>
  <c r="P263" i="20"/>
  <c r="P263" i="6"/>
  <c r="P263" i="23" s="1"/>
  <c r="T263" i="6"/>
  <c r="T263" i="8"/>
  <c r="T263" i="11" s="1"/>
  <c r="T263" i="19"/>
  <c r="T263" i="20"/>
  <c r="X263" i="19"/>
  <c r="X263" i="6"/>
  <c r="X263" i="8"/>
  <c r="X263" i="11" s="1"/>
  <c r="X263" i="20"/>
  <c r="L264" i="20"/>
  <c r="L264" i="19"/>
  <c r="L264" i="8"/>
  <c r="L264" i="11" s="1"/>
  <c r="L264" i="13" s="1"/>
  <c r="L264" i="6"/>
  <c r="P264" i="20"/>
  <c r="P264" i="8"/>
  <c r="P264" i="11" s="1"/>
  <c r="P264" i="6"/>
  <c r="P264" i="23" s="1"/>
  <c r="P264" i="19"/>
  <c r="T264" i="20"/>
  <c r="T264" i="8"/>
  <c r="T264" i="11" s="1"/>
  <c r="T264" i="19"/>
  <c r="T264" i="6"/>
  <c r="X264" i="20"/>
  <c r="X264" i="8"/>
  <c r="X264" i="11" s="1"/>
  <c r="X264" i="6"/>
  <c r="X264" i="19"/>
  <c r="L265" i="19"/>
  <c r="L265" i="6"/>
  <c r="L265" i="8"/>
  <c r="L265" i="11" s="1"/>
  <c r="L265" i="13" s="1"/>
  <c r="L265" i="20"/>
  <c r="P265" i="8"/>
  <c r="P265" i="11" s="1"/>
  <c r="P265" i="13" s="1"/>
  <c r="P265" i="6"/>
  <c r="P265" i="23" s="1"/>
  <c r="P265" i="19"/>
  <c r="P265" i="20"/>
  <c r="T265" i="19"/>
  <c r="T265" i="6"/>
  <c r="T265" i="8"/>
  <c r="T265" i="11" s="1"/>
  <c r="T265" i="13" s="1"/>
  <c r="T265" i="20"/>
  <c r="X265" i="8"/>
  <c r="X265" i="11" s="1"/>
  <c r="X265" i="13" s="1"/>
  <c r="X265" i="6"/>
  <c r="X265" i="19"/>
  <c r="X265" i="20"/>
  <c r="L267" i="8"/>
  <c r="L267" i="11" s="1"/>
  <c r="L267" i="19"/>
  <c r="L267" i="6"/>
  <c r="L267" i="20"/>
  <c r="L195" i="3"/>
  <c r="P267" i="6"/>
  <c r="P267" i="19"/>
  <c r="P267" i="20"/>
  <c r="P267" i="8"/>
  <c r="P267" i="11" s="1"/>
  <c r="P195" i="3"/>
  <c r="T267" i="20"/>
  <c r="T267" i="19"/>
  <c r="T267" i="6"/>
  <c r="T267" i="8"/>
  <c r="T267" i="11" s="1"/>
  <c r="T195" i="3"/>
  <c r="X267" i="20"/>
  <c r="X267" i="8"/>
  <c r="X267" i="11" s="1"/>
  <c r="X267" i="6"/>
  <c r="X267" i="19"/>
  <c r="X195" i="3"/>
  <c r="L268" i="19"/>
  <c r="L268" i="20"/>
  <c r="L268" i="6"/>
  <c r="L268" i="8"/>
  <c r="L268" i="11" s="1"/>
  <c r="L268" i="13" s="1"/>
  <c r="P268" i="20"/>
  <c r="P268" i="8"/>
  <c r="P268" i="11" s="1"/>
  <c r="P268" i="19"/>
  <c r="P268" i="6"/>
  <c r="P268" i="23" s="1"/>
  <c r="T268" i="19"/>
  <c r="T268" i="20"/>
  <c r="T268" i="6"/>
  <c r="T268" i="23" s="1"/>
  <c r="T268" i="8"/>
  <c r="T268" i="11" s="1"/>
  <c r="X268" i="8"/>
  <c r="X268" i="11" s="1"/>
  <c r="X268" i="20"/>
  <c r="X268" i="6"/>
  <c r="X268" i="19"/>
  <c r="L269" i="20"/>
  <c r="L269" i="8"/>
  <c r="L269" i="11" s="1"/>
  <c r="L269" i="13" s="1"/>
  <c r="L269" i="19"/>
  <c r="L269" i="6"/>
  <c r="P269" i="8"/>
  <c r="P269" i="11" s="1"/>
  <c r="P269" i="19"/>
  <c r="P269" i="20"/>
  <c r="P269" i="6"/>
  <c r="P269" i="23" s="1"/>
  <c r="T269" i="19"/>
  <c r="T269" i="20"/>
  <c r="T269" i="6"/>
  <c r="T269" i="8"/>
  <c r="T269" i="11" s="1"/>
  <c r="X269" i="8"/>
  <c r="X269" i="11" s="1"/>
  <c r="X269" i="19"/>
  <c r="X269" i="6"/>
  <c r="X269" i="20"/>
  <c r="L270" i="20"/>
  <c r="L270" i="8"/>
  <c r="L270" i="11" s="1"/>
  <c r="L270" i="13" s="1"/>
  <c r="L270" i="19"/>
  <c r="L270" i="6"/>
  <c r="P270" i="8"/>
  <c r="P270" i="11" s="1"/>
  <c r="P270" i="19"/>
  <c r="P270" i="20"/>
  <c r="P270" i="6"/>
  <c r="P270" i="23" s="1"/>
  <c r="T270" i="19"/>
  <c r="T270" i="20"/>
  <c r="T270" i="8"/>
  <c r="T270" i="11" s="1"/>
  <c r="T270" i="6"/>
  <c r="X270" i="19"/>
  <c r="X270" i="20"/>
  <c r="X270" i="6"/>
  <c r="X270" i="8"/>
  <c r="X270" i="11" s="1"/>
  <c r="L271" i="8"/>
  <c r="L271" i="11" s="1"/>
  <c r="L271" i="13" s="1"/>
  <c r="L271" i="19"/>
  <c r="L271" i="20"/>
  <c r="L271" i="6"/>
  <c r="P271" i="20"/>
  <c r="P271" i="8"/>
  <c r="P271" i="11" s="1"/>
  <c r="P271" i="19"/>
  <c r="P271" i="6"/>
  <c r="P271" i="23" s="1"/>
  <c r="T271" i="19"/>
  <c r="T271" i="20"/>
  <c r="T271" i="6"/>
  <c r="T271" i="8"/>
  <c r="T271" i="11" s="1"/>
  <c r="X271" i="8"/>
  <c r="X271" i="11" s="1"/>
  <c r="X271" i="6"/>
  <c r="X271" i="20"/>
  <c r="X271" i="19"/>
  <c r="L272" i="19"/>
  <c r="L272" i="20"/>
  <c r="L272" i="8"/>
  <c r="L272" i="11" s="1"/>
  <c r="L272" i="13" s="1"/>
  <c r="L272" i="6"/>
  <c r="P272" i="8"/>
  <c r="P272" i="11" s="1"/>
  <c r="P272" i="19"/>
  <c r="P272" i="20"/>
  <c r="P272" i="6"/>
  <c r="P272" i="23" s="1"/>
  <c r="T272" i="8"/>
  <c r="T272" i="11" s="1"/>
  <c r="T272" i="6"/>
  <c r="T272" i="20"/>
  <c r="T272" i="19"/>
  <c r="X272" i="6"/>
  <c r="X272" i="20"/>
  <c r="X272" i="19"/>
  <c r="X272" i="8"/>
  <c r="X272" i="11" s="1"/>
  <c r="L273" i="6"/>
  <c r="L273" i="20"/>
  <c r="L273" i="8"/>
  <c r="L273" i="11" s="1"/>
  <c r="L273" i="13" s="1"/>
  <c r="L273" i="19"/>
  <c r="P273" i="19"/>
  <c r="P273" i="20"/>
  <c r="P273" i="8"/>
  <c r="P273" i="11" s="1"/>
  <c r="P273" i="6"/>
  <c r="P273" i="23" s="1"/>
  <c r="T273" i="20"/>
  <c r="T273" i="8"/>
  <c r="T273" i="11" s="1"/>
  <c r="T273" i="19"/>
  <c r="T273" i="6"/>
  <c r="X273" i="19"/>
  <c r="X273" i="8"/>
  <c r="X273" i="11" s="1"/>
  <c r="X273" i="6"/>
  <c r="X273" i="20"/>
  <c r="L274" i="19"/>
  <c r="L274" i="6"/>
  <c r="L274" i="20"/>
  <c r="L274" i="8"/>
  <c r="L274" i="11" s="1"/>
  <c r="L274" i="13" s="1"/>
  <c r="P274" i="20"/>
  <c r="P274" i="8"/>
  <c r="P274" i="11" s="1"/>
  <c r="P274" i="19"/>
  <c r="P274" i="6"/>
  <c r="P274" i="23" s="1"/>
  <c r="T274" i="19"/>
  <c r="T274" i="20"/>
  <c r="T274" i="8"/>
  <c r="T274" i="11" s="1"/>
  <c r="T274" i="6"/>
  <c r="X274" i="20"/>
  <c r="X274" i="6"/>
  <c r="X274" i="8"/>
  <c r="X274" i="11" s="1"/>
  <c r="X274" i="19"/>
  <c r="L275" i="20"/>
  <c r="L275" i="8"/>
  <c r="L275" i="11" s="1"/>
  <c r="L275" i="13" s="1"/>
  <c r="L275" i="6"/>
  <c r="L275" i="19"/>
  <c r="P275" i="6"/>
  <c r="P275" i="23" s="1"/>
  <c r="P275" i="20"/>
  <c r="P275" i="8"/>
  <c r="P275" i="11" s="1"/>
  <c r="P275" i="19"/>
  <c r="T275" i="19"/>
  <c r="T275" i="20"/>
  <c r="T275" i="8"/>
  <c r="T275" i="11" s="1"/>
  <c r="T275" i="6"/>
  <c r="X275" i="20"/>
  <c r="X275" i="6"/>
  <c r="X275" i="8"/>
  <c r="X275" i="11" s="1"/>
  <c r="X275" i="19"/>
  <c r="L276" i="20"/>
  <c r="L276" i="8"/>
  <c r="L276" i="11" s="1"/>
  <c r="L276" i="13" s="1"/>
  <c r="L276" i="19"/>
  <c r="L276" i="6"/>
  <c r="P276" i="8"/>
  <c r="P276" i="11" s="1"/>
  <c r="P276" i="19"/>
  <c r="P276" i="20"/>
  <c r="P276" i="6"/>
  <c r="P276" i="23" s="1"/>
  <c r="T276" i="19"/>
  <c r="T276" i="20"/>
  <c r="T276" i="8"/>
  <c r="T276" i="11" s="1"/>
  <c r="T276" i="6"/>
  <c r="X276" i="20"/>
  <c r="X276" i="19"/>
  <c r="X276" i="8"/>
  <c r="X276" i="11" s="1"/>
  <c r="X276" i="6"/>
  <c r="L277" i="19"/>
  <c r="L277" i="20"/>
  <c r="L277" i="8"/>
  <c r="L277" i="11" s="1"/>
  <c r="L277" i="13" s="1"/>
  <c r="L277" i="6"/>
  <c r="P277" i="20"/>
  <c r="P277" i="8"/>
  <c r="P277" i="11" s="1"/>
  <c r="P277" i="19"/>
  <c r="P277" i="6"/>
  <c r="P277" i="23" s="1"/>
  <c r="T277" i="19"/>
  <c r="T277" i="20"/>
  <c r="T277" i="8"/>
  <c r="T277" i="11" s="1"/>
  <c r="T277" i="6"/>
  <c r="X277" i="6"/>
  <c r="X277" i="8"/>
  <c r="X277" i="11" s="1"/>
  <c r="X277" i="19"/>
  <c r="X277" i="20"/>
  <c r="L283" i="6"/>
  <c r="L283" i="19"/>
  <c r="L283" i="20"/>
  <c r="P283" i="6"/>
  <c r="P283" i="23" s="1"/>
  <c r="P283" i="19"/>
  <c r="P283" i="20"/>
  <c r="T283" i="6"/>
  <c r="T283" i="19"/>
  <c r="T283" i="20"/>
  <c r="X283" i="6"/>
  <c r="X283" i="19"/>
  <c r="X283" i="20"/>
  <c r="L284" i="6"/>
  <c r="L284" i="19"/>
  <c r="L284" i="20"/>
  <c r="P284" i="6"/>
  <c r="P284" i="23" s="1"/>
  <c r="P284" i="19"/>
  <c r="P284" i="20"/>
  <c r="T284" i="6"/>
  <c r="T284" i="23" s="1"/>
  <c r="T284" i="20"/>
  <c r="T284" i="19"/>
  <c r="X284" i="6"/>
  <c r="X284" i="19"/>
  <c r="X284" i="20"/>
  <c r="L285" i="6"/>
  <c r="L285" i="19"/>
  <c r="L285" i="20"/>
  <c r="P285" i="6"/>
  <c r="P285" i="23" s="1"/>
  <c r="P285" i="19"/>
  <c r="P285" i="20"/>
  <c r="T285" i="6"/>
  <c r="T285" i="23" s="1"/>
  <c r="T285" i="20"/>
  <c r="T285" i="19"/>
  <c r="X285" i="6"/>
  <c r="X285" i="20"/>
  <c r="X285" i="19"/>
  <c r="L286" i="6"/>
  <c r="L286" i="20"/>
  <c r="L286" i="19"/>
  <c r="P286" i="6"/>
  <c r="P286" i="23" s="1"/>
  <c r="P286" i="19"/>
  <c r="P286" i="20"/>
  <c r="T286" i="6"/>
  <c r="T286" i="23" s="1"/>
  <c r="T286" i="20"/>
  <c r="T286" i="19"/>
  <c r="X286" i="6"/>
  <c r="X286" i="19"/>
  <c r="X286" i="20"/>
  <c r="L287" i="6"/>
  <c r="L287" i="19"/>
  <c r="L287" i="20"/>
  <c r="P287" i="6"/>
  <c r="P287" i="23" s="1"/>
  <c r="P287" i="19"/>
  <c r="P287" i="20"/>
  <c r="T287" i="6"/>
  <c r="T287" i="23" s="1"/>
  <c r="T287" i="19"/>
  <c r="T287" i="20"/>
  <c r="X287" i="6"/>
  <c r="X287" i="19"/>
  <c r="X287" i="20"/>
  <c r="L288" i="6"/>
  <c r="L288" i="19"/>
  <c r="L288" i="20"/>
  <c r="P288" i="6"/>
  <c r="P288" i="23" s="1"/>
  <c r="P288" i="19"/>
  <c r="P288" i="20"/>
  <c r="T288" i="6"/>
  <c r="T288" i="23" s="1"/>
  <c r="T288" i="20"/>
  <c r="T288" i="19"/>
  <c r="X288" i="6"/>
  <c r="X288" i="19"/>
  <c r="X288" i="20"/>
  <c r="L289" i="6"/>
  <c r="L289" i="19"/>
  <c r="L289" i="20"/>
  <c r="P289" i="6"/>
  <c r="P289" i="23" s="1"/>
  <c r="P289" i="19"/>
  <c r="P289" i="20"/>
  <c r="T289" i="6"/>
  <c r="T289" i="23" s="1"/>
  <c r="T289" i="20"/>
  <c r="T289" i="19"/>
  <c r="X289" i="6"/>
  <c r="X289" i="19"/>
  <c r="X289" i="20"/>
  <c r="L290" i="6"/>
  <c r="L290" i="20"/>
  <c r="L290" i="19"/>
  <c r="P290" i="6"/>
  <c r="P290" i="23" s="1"/>
  <c r="P290" i="19"/>
  <c r="P290" i="20"/>
  <c r="T290" i="6"/>
  <c r="T290" i="23" s="1"/>
  <c r="T290" i="20"/>
  <c r="T290" i="19"/>
  <c r="X290" i="6"/>
  <c r="X290" i="20"/>
  <c r="X290" i="19"/>
  <c r="L291" i="6"/>
  <c r="L291" i="20"/>
  <c r="L291" i="19"/>
  <c r="P291" i="6"/>
  <c r="P291" i="23" s="1"/>
  <c r="P291" i="19"/>
  <c r="P291" i="20"/>
  <c r="T291" i="6"/>
  <c r="T291" i="23" s="1"/>
  <c r="T291" i="19"/>
  <c r="T291" i="20"/>
  <c r="X291" i="6"/>
  <c r="X291" i="19"/>
  <c r="X291" i="20"/>
  <c r="L292" i="6"/>
  <c r="L292" i="20"/>
  <c r="L292" i="19"/>
  <c r="P292" i="6"/>
  <c r="P292" i="23" s="1"/>
  <c r="P292" i="20"/>
  <c r="P292" i="19"/>
  <c r="T292" i="6"/>
  <c r="T292" i="23" s="1"/>
  <c r="T292" i="19"/>
  <c r="T292" i="20"/>
  <c r="X292" i="6"/>
  <c r="X292" i="19"/>
  <c r="X292" i="20"/>
  <c r="L293" i="6"/>
  <c r="L293" i="20"/>
  <c r="L293" i="19"/>
  <c r="P293" i="6"/>
  <c r="P293" i="23" s="1"/>
  <c r="P293" i="19"/>
  <c r="P293" i="20"/>
  <c r="T293" i="6"/>
  <c r="T293" i="23" s="1"/>
  <c r="T293" i="19"/>
  <c r="T293" i="20"/>
  <c r="X293" i="6"/>
  <c r="X293" i="19"/>
  <c r="X293" i="20"/>
  <c r="L294" i="6"/>
  <c r="L294" i="19"/>
  <c r="L294" i="20"/>
  <c r="P294" i="6"/>
  <c r="P294" i="23" s="1"/>
  <c r="P294" i="19"/>
  <c r="P294" i="20"/>
  <c r="T294" i="6"/>
  <c r="T294" i="23" s="1"/>
  <c r="T294" i="19"/>
  <c r="T294" i="20"/>
  <c r="X294" i="6"/>
  <c r="X294" i="20"/>
  <c r="X294" i="19"/>
  <c r="L296" i="19"/>
  <c r="L296" i="20"/>
  <c r="L296" i="6"/>
  <c r="P296" i="19"/>
  <c r="P296" i="20"/>
  <c r="P296" i="6"/>
  <c r="P296" i="23" s="1"/>
  <c r="T296" i="19"/>
  <c r="T296" i="20"/>
  <c r="T296" i="6"/>
  <c r="X296" i="20"/>
  <c r="X296" i="19"/>
  <c r="X296" i="6"/>
  <c r="L297" i="6"/>
  <c r="L297" i="20"/>
  <c r="L297" i="19"/>
  <c r="P297" i="6"/>
  <c r="P297" i="23" s="1"/>
  <c r="P297" i="20"/>
  <c r="P297" i="19"/>
  <c r="T297" i="6"/>
  <c r="T297" i="23" s="1"/>
  <c r="T297" i="19"/>
  <c r="T297" i="20"/>
  <c r="X297" i="6"/>
  <c r="X297" i="19"/>
  <c r="X297" i="20"/>
  <c r="L298" i="6"/>
  <c r="L298" i="19"/>
  <c r="L298" i="20"/>
  <c r="P298" i="6"/>
  <c r="P298" i="23" s="1"/>
  <c r="P298" i="19"/>
  <c r="P298" i="20"/>
  <c r="T298" i="6"/>
  <c r="T298" i="23" s="1"/>
  <c r="T298" i="19"/>
  <c r="T298" i="20"/>
  <c r="X298" i="6"/>
  <c r="X298" i="20"/>
  <c r="X298" i="19"/>
  <c r="L299" i="6"/>
  <c r="L299" i="19"/>
  <c r="L299" i="20"/>
  <c r="P299" i="6"/>
  <c r="P299" i="23" s="1"/>
  <c r="P299" i="19"/>
  <c r="P299" i="20"/>
  <c r="T299" i="6"/>
  <c r="T299" i="23" s="1"/>
  <c r="T299" i="20"/>
  <c r="T299" i="19"/>
  <c r="X299" i="6"/>
  <c r="X299" i="19"/>
  <c r="X299" i="20"/>
  <c r="L300" i="6"/>
  <c r="L300" i="19"/>
  <c r="L300" i="20"/>
  <c r="P300" i="6"/>
  <c r="P300" i="23" s="1"/>
  <c r="P300" i="19"/>
  <c r="P300" i="20"/>
  <c r="T300" i="6"/>
  <c r="T300" i="23" s="1"/>
  <c r="T300" i="19"/>
  <c r="T300" i="20"/>
  <c r="X300" i="6"/>
  <c r="X300" i="20"/>
  <c r="X300" i="19"/>
  <c r="L301" i="6"/>
  <c r="L301" i="19"/>
  <c r="L301" i="20"/>
  <c r="P301" i="6"/>
  <c r="P301" i="23" s="1"/>
  <c r="P301" i="19"/>
  <c r="P301" i="20"/>
  <c r="T301" i="6"/>
  <c r="T301" i="23" s="1"/>
  <c r="T301" i="20"/>
  <c r="T301" i="19"/>
  <c r="X301" i="6"/>
  <c r="X301" i="19"/>
  <c r="X301" i="20"/>
  <c r="X8" i="19"/>
  <c r="X8" i="20"/>
  <c r="X8" i="8"/>
  <c r="X8" i="11" s="1"/>
  <c r="X8" i="13" s="1"/>
  <c r="X8" i="6"/>
  <c r="U9" i="20"/>
  <c r="U9" i="8"/>
  <c r="U9" i="11" s="1"/>
  <c r="U9" i="13" s="1"/>
  <c r="U9" i="19"/>
  <c r="U9" i="6"/>
  <c r="U12" i="19"/>
  <c r="U12" i="6"/>
  <c r="U12" i="8"/>
  <c r="U12" i="11" s="1"/>
  <c r="U12" i="13" s="1"/>
  <c r="U12" i="20"/>
  <c r="P14" i="6"/>
  <c r="P14" i="23" s="1"/>
  <c r="P14" i="19"/>
  <c r="P14" i="20"/>
  <c r="P14" i="8"/>
  <c r="P14" i="11" s="1"/>
  <c r="P14" i="13" s="1"/>
  <c r="P16" i="19"/>
  <c r="P16" i="20"/>
  <c r="P16" i="8"/>
  <c r="P16" i="11" s="1"/>
  <c r="P16" i="13" s="1"/>
  <c r="P16" i="6"/>
  <c r="P16" i="23" s="1"/>
  <c r="Q34" i="24"/>
  <c r="O34" i="20"/>
  <c r="O34" i="8"/>
  <c r="O34" i="11" s="1"/>
  <c r="O34" i="13" s="1"/>
  <c r="O34" i="19"/>
  <c r="O34" i="6"/>
  <c r="S53" i="20"/>
  <c r="S53" i="8"/>
  <c r="S53" i="11" s="1"/>
  <c r="S53" i="13" s="1"/>
  <c r="S53" i="19"/>
  <c r="S53" i="6"/>
  <c r="S53" i="23" s="1"/>
  <c r="Q100" i="24"/>
  <c r="O100" i="20"/>
  <c r="O100" i="8"/>
  <c r="O100" i="11" s="1"/>
  <c r="O100" i="13" s="1"/>
  <c r="O100" i="19"/>
  <c r="O100" i="6"/>
  <c r="S130" i="20"/>
  <c r="S130" i="8"/>
  <c r="S130" i="11" s="1"/>
  <c r="S130" i="13" s="1"/>
  <c r="S130" i="19"/>
  <c r="S130" i="6"/>
  <c r="S130" i="23" s="1"/>
  <c r="W150" i="19"/>
  <c r="W150" i="20"/>
  <c r="W150" i="8"/>
  <c r="W150" i="11" s="1"/>
  <c r="W150" i="13" s="1"/>
  <c r="W150" i="6"/>
  <c r="Q166" i="24"/>
  <c r="O166" i="6"/>
  <c r="O166" i="8"/>
  <c r="O166" i="11" s="1"/>
  <c r="O166" i="13" s="1"/>
  <c r="O166" i="19"/>
  <c r="O166" i="20"/>
  <c r="S174" i="19"/>
  <c r="S174" i="6"/>
  <c r="S174" i="23" s="1"/>
  <c r="S174" i="20"/>
  <c r="S174" i="8"/>
  <c r="S174" i="11" s="1"/>
  <c r="S174" i="13" s="1"/>
  <c r="W25" i="20"/>
  <c r="W6" i="20"/>
  <c r="W18" i="20"/>
  <c r="W17" i="20"/>
  <c r="W6" i="19"/>
  <c r="W6" i="6"/>
  <c r="C25" i="25" s="1"/>
  <c r="J25" i="25" s="1"/>
  <c r="W6" i="8"/>
  <c r="W6" i="11" s="1"/>
  <c r="W9" i="6"/>
  <c r="W9" i="8"/>
  <c r="W9" i="11" s="1"/>
  <c r="W9" i="13" s="1"/>
  <c r="W9" i="19"/>
  <c r="W9" i="20"/>
  <c r="W13" i="6"/>
  <c r="W13" i="20"/>
  <c r="W13" i="8"/>
  <c r="W13" i="11" s="1"/>
  <c r="W13" i="13" s="1"/>
  <c r="W13" i="19"/>
  <c r="W16" i="6"/>
  <c r="W16" i="19"/>
  <c r="W16" i="20"/>
  <c r="W16" i="8"/>
  <c r="W16" i="11" s="1"/>
  <c r="W16" i="13" s="1"/>
  <c r="T19" i="6"/>
  <c r="T19" i="8"/>
  <c r="T19" i="11" s="1"/>
  <c r="T19" i="13" s="1"/>
  <c r="T19" i="19"/>
  <c r="T19" i="20"/>
  <c r="T21" i="6"/>
  <c r="T21" i="20"/>
  <c r="T21" i="19"/>
  <c r="T21" i="8"/>
  <c r="T21" i="11" s="1"/>
  <c r="T21" i="13" s="1"/>
  <c r="X22" i="20"/>
  <c r="X22" i="8"/>
  <c r="X22" i="11" s="1"/>
  <c r="X22" i="13" s="1"/>
  <c r="X22" i="6"/>
  <c r="X22" i="19"/>
  <c r="X23" i="8"/>
  <c r="X23" i="11" s="1"/>
  <c r="X23" i="13" s="1"/>
  <c r="X23" i="20"/>
  <c r="X23" i="6"/>
  <c r="X24" i="20"/>
  <c r="X24" i="6"/>
  <c r="X24" i="8"/>
  <c r="X24" i="11" s="1"/>
  <c r="X24" i="13" s="1"/>
  <c r="X24" i="19"/>
  <c r="X25" i="20"/>
  <c r="X25" i="6"/>
  <c r="X25" i="8"/>
  <c r="X25" i="11" s="1"/>
  <c r="X25" i="13" s="1"/>
  <c r="X25" i="19"/>
  <c r="X26" i="6"/>
  <c r="X26" i="20"/>
  <c r="X26" i="8"/>
  <c r="X26" i="11" s="1"/>
  <c r="X26" i="13" s="1"/>
  <c r="X26" i="19"/>
  <c r="X27" i="8"/>
  <c r="X27" i="11" s="1"/>
  <c r="X27" i="13" s="1"/>
  <c r="X27" i="19"/>
  <c r="X27" i="20"/>
  <c r="X27" i="6"/>
  <c r="X28" i="8"/>
  <c r="X28" i="11" s="1"/>
  <c r="X28" i="13" s="1"/>
  <c r="X28" i="20"/>
  <c r="X28" i="6"/>
  <c r="X28" i="19"/>
  <c r="T29" i="8"/>
  <c r="T29" i="11" s="1"/>
  <c r="T29" i="13" s="1"/>
  <c r="T29" i="6"/>
  <c r="T29" i="19"/>
  <c r="T29" i="20"/>
  <c r="T30" i="6"/>
  <c r="T30" i="19"/>
  <c r="T30" i="20"/>
  <c r="T30" i="8"/>
  <c r="T30" i="11" s="1"/>
  <c r="T30" i="13" s="1"/>
  <c r="T31" i="6"/>
  <c r="T31" i="20"/>
  <c r="T31" i="8"/>
  <c r="T31" i="11" s="1"/>
  <c r="T31" i="13" s="1"/>
  <c r="T31" i="19"/>
  <c r="T32" i="19"/>
  <c r="T32" i="20"/>
  <c r="T32" i="8"/>
  <c r="T32" i="11" s="1"/>
  <c r="T32" i="13" s="1"/>
  <c r="T32" i="6"/>
  <c r="L33" i="6"/>
  <c r="L33" i="8"/>
  <c r="L33" i="11" s="1"/>
  <c r="L33" i="13" s="1"/>
  <c r="L33" i="19"/>
  <c r="L33" i="20"/>
  <c r="T33" i="6"/>
  <c r="T33" i="20"/>
  <c r="T33" i="8"/>
  <c r="T33" i="11" s="1"/>
  <c r="T33" i="13" s="1"/>
  <c r="T33" i="19"/>
  <c r="T35" i="19"/>
  <c r="T35" i="20"/>
  <c r="T35" i="8"/>
  <c r="T35" i="11" s="1"/>
  <c r="T35" i="13" s="1"/>
  <c r="T35" i="6"/>
  <c r="T36" i="19"/>
  <c r="T36" i="6"/>
  <c r="T36" i="20"/>
  <c r="T36" i="8"/>
  <c r="T36" i="11" s="1"/>
  <c r="T36" i="13" s="1"/>
  <c r="T37" i="6"/>
  <c r="T37" i="20"/>
  <c r="T37" i="8"/>
  <c r="T37" i="11" s="1"/>
  <c r="T37" i="13" s="1"/>
  <c r="T37" i="19"/>
  <c r="T38" i="6"/>
  <c r="T38" i="20"/>
  <c r="T38" i="8"/>
  <c r="T38" i="11" s="1"/>
  <c r="T38" i="13" s="1"/>
  <c r="T38" i="19"/>
  <c r="P39" i="19"/>
  <c r="P39" i="20"/>
  <c r="P39" i="8"/>
  <c r="P39" i="11" s="1"/>
  <c r="P39" i="13" s="1"/>
  <c r="P39" i="6"/>
  <c r="P39" i="23" s="1"/>
  <c r="L40" i="19"/>
  <c r="L40" i="20"/>
  <c r="L40" i="8"/>
  <c r="L40" i="11" s="1"/>
  <c r="L40" i="13" s="1"/>
  <c r="L40" i="6"/>
  <c r="X40" i="19"/>
  <c r="X40" i="20"/>
  <c r="X40" i="8"/>
  <c r="X40" i="11" s="1"/>
  <c r="X40" i="13" s="1"/>
  <c r="X40" i="6"/>
  <c r="P42" i="6"/>
  <c r="P42" i="23" s="1"/>
  <c r="P42" i="20"/>
  <c r="P42" i="8"/>
  <c r="P42" i="11" s="1"/>
  <c r="P42" i="13" s="1"/>
  <c r="P42" i="19"/>
  <c r="P43" i="6"/>
  <c r="P43" i="23" s="1"/>
  <c r="P43" i="8"/>
  <c r="P43" i="11" s="1"/>
  <c r="P43" i="13" s="1"/>
  <c r="P43" i="19"/>
  <c r="P43" i="20"/>
  <c r="P44" i="20"/>
  <c r="P44" i="8"/>
  <c r="P44" i="11" s="1"/>
  <c r="P44" i="13" s="1"/>
  <c r="P44" i="19"/>
  <c r="P44" i="6"/>
  <c r="P44" i="23" s="1"/>
  <c r="P45" i="8"/>
  <c r="P45" i="11" s="1"/>
  <c r="P45" i="13" s="1"/>
  <c r="P45" i="19"/>
  <c r="P45" i="20"/>
  <c r="P45" i="6"/>
  <c r="P45" i="23" s="1"/>
  <c r="P46" i="19"/>
  <c r="P46" i="20"/>
  <c r="P46" i="8"/>
  <c r="P46" i="11" s="1"/>
  <c r="P46" i="13" s="1"/>
  <c r="P46" i="6"/>
  <c r="P46" i="23" s="1"/>
  <c r="P47" i="20"/>
  <c r="P47" i="8"/>
  <c r="P47" i="11" s="1"/>
  <c r="P47" i="13" s="1"/>
  <c r="P47" i="19"/>
  <c r="P47" i="6"/>
  <c r="P47" i="23" s="1"/>
  <c r="P48" i="20"/>
  <c r="P48" i="8"/>
  <c r="P48" i="11" s="1"/>
  <c r="P48" i="13" s="1"/>
  <c r="P48" i="19"/>
  <c r="P48" i="6"/>
  <c r="P48" i="23" s="1"/>
  <c r="P49" i="19"/>
  <c r="P49" i="20"/>
  <c r="P49" i="8"/>
  <c r="P49" i="11" s="1"/>
  <c r="P49" i="13" s="1"/>
  <c r="P49" i="6"/>
  <c r="P49" i="23" s="1"/>
  <c r="P50" i="20"/>
  <c r="P50" i="8"/>
  <c r="P50" i="11" s="1"/>
  <c r="P50" i="13" s="1"/>
  <c r="P50" i="6"/>
  <c r="P50" i="23" s="1"/>
  <c r="P50" i="19"/>
  <c r="P51" i="6"/>
  <c r="P51" i="23" s="1"/>
  <c r="P51" i="19"/>
  <c r="P51" i="20"/>
  <c r="P51" i="8"/>
  <c r="P51" i="11" s="1"/>
  <c r="P51" i="13" s="1"/>
  <c r="P52" i="20"/>
  <c r="P52" i="8"/>
  <c r="P52" i="11" s="1"/>
  <c r="P52" i="13" s="1"/>
  <c r="P52" i="19"/>
  <c r="P52" i="6"/>
  <c r="P52" i="23" s="1"/>
  <c r="P54" i="6"/>
  <c r="P54" i="23" s="1"/>
  <c r="P54" i="19"/>
  <c r="P54" i="20"/>
  <c r="P54" i="8"/>
  <c r="P54" i="11" s="1"/>
  <c r="P54" i="13" s="1"/>
  <c r="P55" i="19"/>
  <c r="P55" i="20"/>
  <c r="P55" i="8"/>
  <c r="P55" i="11" s="1"/>
  <c r="P55" i="13" s="1"/>
  <c r="P55" i="6"/>
  <c r="P55" i="23" s="1"/>
  <c r="P57" i="6"/>
  <c r="P57" i="23" s="1"/>
  <c r="P57" i="20"/>
  <c r="P57" i="8"/>
  <c r="P57" i="11" s="1"/>
  <c r="P57" i="13" s="1"/>
  <c r="P57" i="19"/>
  <c r="L58" i="8"/>
  <c r="L58" i="11" s="1"/>
  <c r="L58" i="13" s="1"/>
  <c r="L58" i="19"/>
  <c r="L58" i="20"/>
  <c r="L58" i="6"/>
  <c r="L59" i="8"/>
  <c r="L59" i="11" s="1"/>
  <c r="L59" i="13" s="1"/>
  <c r="L59" i="19"/>
  <c r="L59" i="20"/>
  <c r="L59" i="6"/>
  <c r="L60" i="19"/>
  <c r="L60" i="20"/>
  <c r="L60" i="8"/>
  <c r="L60" i="11" s="1"/>
  <c r="L60" i="13" s="1"/>
  <c r="L60" i="6"/>
  <c r="L62" i="20"/>
  <c r="L62" i="8"/>
  <c r="L62" i="11" s="1"/>
  <c r="L62" i="13" s="1"/>
  <c r="L62" i="19"/>
  <c r="L62" i="6"/>
  <c r="L63" i="8"/>
  <c r="L63" i="11" s="1"/>
  <c r="L63" i="13" s="1"/>
  <c r="L63" i="19"/>
  <c r="L63" i="20"/>
  <c r="L63" i="6"/>
  <c r="L64" i="8"/>
  <c r="L64" i="11" s="1"/>
  <c r="L64" i="13" s="1"/>
  <c r="L64" i="19"/>
  <c r="L64" i="20"/>
  <c r="L64" i="6"/>
  <c r="L65" i="6"/>
  <c r="L65" i="19"/>
  <c r="L65" i="20"/>
  <c r="L65" i="8"/>
  <c r="L65" i="11" s="1"/>
  <c r="L65" i="13" s="1"/>
  <c r="U8" i="6"/>
  <c r="U8" i="8"/>
  <c r="U8" i="11" s="1"/>
  <c r="U8" i="13" s="1"/>
  <c r="U8" i="19"/>
  <c r="U8" i="20"/>
  <c r="Q9" i="6"/>
  <c r="Q9" i="19"/>
  <c r="Q9" i="20"/>
  <c r="Q9" i="8"/>
  <c r="Q9" i="11" s="1"/>
  <c r="Q9" i="13" s="1"/>
  <c r="V10" i="19"/>
  <c r="V10" i="20"/>
  <c r="V10" i="8"/>
  <c r="V10" i="11" s="1"/>
  <c r="V10" i="13" s="1"/>
  <c r="V10" i="6"/>
  <c r="V10" i="23" s="1"/>
  <c r="V11" i="6"/>
  <c r="V11" i="23" s="1"/>
  <c r="V11" i="20"/>
  <c r="V11" i="8"/>
  <c r="V11" i="11" s="1"/>
  <c r="V11" i="13" s="1"/>
  <c r="V11" i="19"/>
  <c r="V12" i="20"/>
  <c r="V12" i="6"/>
  <c r="V12" i="23" s="1"/>
  <c r="V12" i="8"/>
  <c r="V12" i="11" s="1"/>
  <c r="V12" i="13" s="1"/>
  <c r="V12" i="19"/>
  <c r="V13" i="6"/>
  <c r="V13" i="23" s="1"/>
  <c r="V13" i="8"/>
  <c r="V13" i="11" s="1"/>
  <c r="V13" i="13" s="1"/>
  <c r="V13" i="20"/>
  <c r="V13" i="19"/>
  <c r="V14" i="6"/>
  <c r="V14" i="23" s="1"/>
  <c r="V14" i="8"/>
  <c r="V14" i="11" s="1"/>
  <c r="V14" i="13" s="1"/>
  <c r="V14" i="20"/>
  <c r="V14" i="19"/>
  <c r="V15" i="6"/>
  <c r="V15" i="23" s="1"/>
  <c r="V15" i="19"/>
  <c r="V15" i="8"/>
  <c r="V15" i="11" s="1"/>
  <c r="V15" i="13" s="1"/>
  <c r="V15" i="20"/>
  <c r="V16" i="6"/>
  <c r="V16" i="23" s="1"/>
  <c r="V16" i="20"/>
  <c r="V16" i="8"/>
  <c r="V16" i="11" s="1"/>
  <c r="V16" i="13" s="1"/>
  <c r="V16" i="19"/>
  <c r="X20" i="20"/>
  <c r="X20" i="6"/>
  <c r="X20" i="8"/>
  <c r="X20" i="11" s="1"/>
  <c r="X20" i="13" s="1"/>
  <c r="X20" i="19"/>
  <c r="P34" i="8"/>
  <c r="P34" i="11" s="1"/>
  <c r="P34" i="13" s="1"/>
  <c r="P34" i="19"/>
  <c r="P34" i="20"/>
  <c r="P34" i="6"/>
  <c r="P34" i="23" s="1"/>
  <c r="L53" i="8"/>
  <c r="L53" i="11" s="1"/>
  <c r="L53" i="13" s="1"/>
  <c r="L53" i="6"/>
  <c r="L53" i="19"/>
  <c r="L53" i="20"/>
  <c r="X53" i="20"/>
  <c r="X53" i="8"/>
  <c r="X53" i="11" s="1"/>
  <c r="X53" i="13" s="1"/>
  <c r="X53" i="19"/>
  <c r="X53" i="6"/>
  <c r="T97" i="19"/>
  <c r="T97" i="20"/>
  <c r="T97" i="8"/>
  <c r="T97" i="11" s="1"/>
  <c r="T97" i="13" s="1"/>
  <c r="T97" i="6"/>
  <c r="P100" i="8"/>
  <c r="P100" i="11" s="1"/>
  <c r="P100" i="13" s="1"/>
  <c r="P100" i="19"/>
  <c r="P100" i="20"/>
  <c r="P100" i="6"/>
  <c r="P100" i="23" s="1"/>
  <c r="L130" i="20"/>
  <c r="L130" i="6"/>
  <c r="L130" i="8"/>
  <c r="L130" i="11" s="1"/>
  <c r="L130" i="13" s="1"/>
  <c r="L130" i="19"/>
  <c r="X130" i="6"/>
  <c r="X130" i="20"/>
  <c r="X130" i="8"/>
  <c r="X130" i="11" s="1"/>
  <c r="X130" i="13" s="1"/>
  <c r="X130" i="19"/>
  <c r="T150" i="8"/>
  <c r="T150" i="11" s="1"/>
  <c r="T150" i="13" s="1"/>
  <c r="T150" i="19"/>
  <c r="T150" i="20"/>
  <c r="T150" i="6"/>
  <c r="P159" i="19"/>
  <c r="P159" i="20"/>
  <c r="P159" i="8"/>
  <c r="P159" i="11" s="1"/>
  <c r="P159" i="13" s="1"/>
  <c r="P159" i="6"/>
  <c r="P159" i="23" s="1"/>
  <c r="P166" i="6"/>
  <c r="P166" i="23" s="1"/>
  <c r="P166" i="19"/>
  <c r="P166" i="20"/>
  <c r="P166" i="8"/>
  <c r="P166" i="11" s="1"/>
  <c r="P166" i="13" s="1"/>
  <c r="L174" i="6"/>
  <c r="L174" i="19"/>
  <c r="L174" i="20"/>
  <c r="L174" i="8"/>
  <c r="L174" i="11" s="1"/>
  <c r="L174" i="13" s="1"/>
  <c r="L6" i="19"/>
  <c r="L6" i="8"/>
  <c r="L6" i="11" s="1"/>
  <c r="L6" i="13" s="1"/>
  <c r="L18" i="20"/>
  <c r="L17" i="20"/>
  <c r="L6" i="20"/>
  <c r="L6" i="6"/>
  <c r="X17" i="20"/>
  <c r="X6" i="8"/>
  <c r="X6" i="11" s="1"/>
  <c r="X18" i="20"/>
  <c r="X6" i="20"/>
  <c r="X6" i="6"/>
  <c r="C26" i="25" s="1"/>
  <c r="X6" i="19"/>
  <c r="T7" i="19"/>
  <c r="T7" i="20"/>
  <c r="T7" i="8"/>
  <c r="T7" i="11" s="1"/>
  <c r="T7" i="13" s="1"/>
  <c r="T7" i="6"/>
  <c r="M19" i="6"/>
  <c r="M19" i="23" s="1"/>
  <c r="M19" i="20"/>
  <c r="M19" i="8"/>
  <c r="M19" i="11" s="1"/>
  <c r="M19" i="13" s="1"/>
  <c r="M19" i="19"/>
  <c r="X19" i="24"/>
  <c r="Y19" i="19"/>
  <c r="D31" i="21" s="1"/>
  <c r="Y19" i="20"/>
  <c r="C31" i="21" s="1"/>
  <c r="Y19" i="8"/>
  <c r="Y19" i="11" s="1"/>
  <c r="Y19" i="13" s="1"/>
  <c r="Y19" i="6"/>
  <c r="W20" i="8"/>
  <c r="W20" i="11" s="1"/>
  <c r="W20" i="13" s="1"/>
  <c r="W20" i="19"/>
  <c r="W20" i="6"/>
  <c r="W20" i="23" s="1"/>
  <c r="W20" i="20"/>
  <c r="U21" i="6"/>
  <c r="U21" i="8"/>
  <c r="U21" i="11" s="1"/>
  <c r="U21" i="13" s="1"/>
  <c r="U21" i="19"/>
  <c r="U21" i="20"/>
  <c r="Q22" i="6"/>
  <c r="Q22" i="23" s="1"/>
  <c r="Q22" i="20"/>
  <c r="Q22" i="8"/>
  <c r="Q22" i="11" s="1"/>
  <c r="Q22" i="13" s="1"/>
  <c r="Q22" i="19"/>
  <c r="U22" i="19"/>
  <c r="U22" i="8"/>
  <c r="U22" i="11" s="1"/>
  <c r="U22" i="13" s="1"/>
  <c r="U22" i="6"/>
  <c r="U22" i="20"/>
  <c r="Q23" i="8"/>
  <c r="Q23" i="11" s="1"/>
  <c r="Q23" i="13" s="1"/>
  <c r="Q23" i="19"/>
  <c r="Q23" i="20"/>
  <c r="Q23" i="6"/>
  <c r="M24" i="6"/>
  <c r="M24" i="23" s="1"/>
  <c r="M24" i="8"/>
  <c r="M24" i="11" s="1"/>
  <c r="M24" i="13" s="1"/>
  <c r="M24" i="19"/>
  <c r="M24" i="20"/>
  <c r="X24" i="24"/>
  <c r="Y24" i="8"/>
  <c r="Y24" i="11" s="1"/>
  <c r="Y24" i="13" s="1"/>
  <c r="Y24" i="6"/>
  <c r="Y24" i="19"/>
  <c r="D32" i="21" s="1"/>
  <c r="Y24" i="20"/>
  <c r="C32" i="21" s="1"/>
  <c r="U25" i="8"/>
  <c r="U25" i="11" s="1"/>
  <c r="U25" i="13" s="1"/>
  <c r="U25" i="19"/>
  <c r="U25" i="6"/>
  <c r="U25" i="20"/>
  <c r="Q26" i="20"/>
  <c r="Q26" i="8"/>
  <c r="Q26" i="11" s="1"/>
  <c r="Q26" i="13" s="1"/>
  <c r="Q26" i="19"/>
  <c r="Q26" i="6"/>
  <c r="Q26" i="23" s="1"/>
  <c r="M27" i="20"/>
  <c r="M27" i="8"/>
  <c r="M27" i="11" s="1"/>
  <c r="M27" i="13" s="1"/>
  <c r="M27" i="6"/>
  <c r="M27" i="23" s="1"/>
  <c r="M27" i="19"/>
  <c r="U27" i="6"/>
  <c r="U27" i="8"/>
  <c r="U27" i="11" s="1"/>
  <c r="U27" i="13" s="1"/>
  <c r="U27" i="19"/>
  <c r="U27" i="20"/>
  <c r="Q28" i="19"/>
  <c r="Q28" i="20"/>
  <c r="Q28" i="8"/>
  <c r="Q28" i="11" s="1"/>
  <c r="Q28" i="13" s="1"/>
  <c r="Q28" i="6"/>
  <c r="Q28" i="23" s="1"/>
  <c r="M29" i="8"/>
  <c r="M29" i="11" s="1"/>
  <c r="M29" i="13" s="1"/>
  <c r="M29" i="19"/>
  <c r="M29" i="20"/>
  <c r="M29" i="6"/>
  <c r="M29" i="23" s="1"/>
  <c r="U29" i="6"/>
  <c r="U29" i="19"/>
  <c r="U29" i="8"/>
  <c r="U29" i="11" s="1"/>
  <c r="U29" i="13" s="1"/>
  <c r="U29" i="20"/>
  <c r="Y29" i="6"/>
  <c r="X29" i="24"/>
  <c r="Y29" i="20"/>
  <c r="C35" i="21" s="1"/>
  <c r="Y29" i="8"/>
  <c r="Y29" i="11" s="1"/>
  <c r="Y29" i="13" s="1"/>
  <c r="Y29" i="19"/>
  <c r="D35" i="21" s="1"/>
  <c r="U30" i="19"/>
  <c r="U30" i="20"/>
  <c r="U30" i="8"/>
  <c r="U30" i="11" s="1"/>
  <c r="U30" i="13" s="1"/>
  <c r="U30" i="6"/>
  <c r="Q31" i="6"/>
  <c r="Q31" i="8"/>
  <c r="Q31" i="11" s="1"/>
  <c r="Q31" i="13" s="1"/>
  <c r="Q31" i="19"/>
  <c r="Q31" i="20"/>
  <c r="M32" i="20"/>
  <c r="M32" i="8"/>
  <c r="M32" i="11" s="1"/>
  <c r="M32" i="13" s="1"/>
  <c r="M32" i="6"/>
  <c r="M32" i="23" s="1"/>
  <c r="M32" i="19"/>
  <c r="X32" i="24"/>
  <c r="Y32" i="19"/>
  <c r="Y32" i="20"/>
  <c r="Y32" i="8"/>
  <c r="Y32" i="11" s="1"/>
  <c r="Y32" i="13" s="1"/>
  <c r="Y32" i="6"/>
  <c r="M33" i="20"/>
  <c r="M33" i="8"/>
  <c r="M33" i="11" s="1"/>
  <c r="M33" i="13" s="1"/>
  <c r="M33" i="19"/>
  <c r="M33" i="6"/>
  <c r="M33" i="23" s="1"/>
  <c r="Q33" i="6"/>
  <c r="Q33" i="19"/>
  <c r="Q33" i="20"/>
  <c r="Q33" i="8"/>
  <c r="Q33" i="11" s="1"/>
  <c r="Q33" i="13" s="1"/>
  <c r="U33" i="8"/>
  <c r="U33" i="11" s="1"/>
  <c r="U33" i="13" s="1"/>
  <c r="U33" i="19"/>
  <c r="U33" i="20"/>
  <c r="U33" i="6"/>
  <c r="X33" i="24"/>
  <c r="Y33" i="19"/>
  <c r="Y33" i="20"/>
  <c r="Y33" i="8"/>
  <c r="Y33" i="11" s="1"/>
  <c r="Y33" i="13" s="1"/>
  <c r="Y33" i="6"/>
  <c r="U35" i="8"/>
  <c r="U35" i="11" s="1"/>
  <c r="U35" i="13" s="1"/>
  <c r="U35" i="19"/>
  <c r="U35" i="6"/>
  <c r="U35" i="20"/>
  <c r="Q36" i="6"/>
  <c r="Q36" i="23" s="1"/>
  <c r="Q36" i="8"/>
  <c r="Q36" i="11" s="1"/>
  <c r="Q36" i="13" s="1"/>
  <c r="Q36" i="19"/>
  <c r="Q36" i="20"/>
  <c r="M37" i="6"/>
  <c r="M37" i="23" s="1"/>
  <c r="M37" i="8"/>
  <c r="M37" i="11" s="1"/>
  <c r="M37" i="13" s="1"/>
  <c r="M37" i="19"/>
  <c r="M37" i="20"/>
  <c r="Y37" i="19"/>
  <c r="Y37" i="8"/>
  <c r="Y37" i="11" s="1"/>
  <c r="Y37" i="13" s="1"/>
  <c r="Y37" i="6"/>
  <c r="Y37" i="20"/>
  <c r="X37" i="24"/>
  <c r="U38" i="19"/>
  <c r="U38" i="6"/>
  <c r="U38" i="8"/>
  <c r="U38" i="11" s="1"/>
  <c r="U38" i="13" s="1"/>
  <c r="U38" i="20"/>
  <c r="Q39" i="6"/>
  <c r="Q39" i="19"/>
  <c r="Q39" i="20"/>
  <c r="Q39" i="8"/>
  <c r="Q39" i="11" s="1"/>
  <c r="Q39" i="13" s="1"/>
  <c r="M42" i="19"/>
  <c r="M42" i="20"/>
  <c r="M42" i="8"/>
  <c r="M42" i="11" s="1"/>
  <c r="M42" i="13" s="1"/>
  <c r="M42" i="6"/>
  <c r="M42" i="23" s="1"/>
  <c r="X42" i="24"/>
  <c r="Y42" i="8"/>
  <c r="Y42" i="11" s="1"/>
  <c r="Y42" i="13" s="1"/>
  <c r="Y42" i="19"/>
  <c r="Y42" i="20"/>
  <c r="Y42" i="6"/>
  <c r="U43" i="20"/>
  <c r="U43" i="6"/>
  <c r="U43" i="19"/>
  <c r="U43" i="8"/>
  <c r="U43" i="11" s="1"/>
  <c r="U43" i="13" s="1"/>
  <c r="Q44" i="6"/>
  <c r="Q44" i="20"/>
  <c r="Q44" i="8"/>
  <c r="Q44" i="11" s="1"/>
  <c r="Q44" i="13" s="1"/>
  <c r="Q44" i="19"/>
  <c r="M45" i="19"/>
  <c r="M45" i="20"/>
  <c r="M45" i="8"/>
  <c r="M45" i="11" s="1"/>
  <c r="M45" i="13" s="1"/>
  <c r="M45" i="6"/>
  <c r="M45" i="23" s="1"/>
  <c r="X45" i="24"/>
  <c r="Y45" i="8"/>
  <c r="Y45" i="11" s="1"/>
  <c r="Y45" i="13" s="1"/>
  <c r="Y45" i="6"/>
  <c r="Y45" i="20"/>
  <c r="Y45" i="19"/>
  <c r="U46" i="8"/>
  <c r="U46" i="11" s="1"/>
  <c r="U46" i="13" s="1"/>
  <c r="U46" i="6"/>
  <c r="U46" i="23" s="1"/>
  <c r="U46" i="19"/>
  <c r="U46" i="20"/>
  <c r="Q47" i="20"/>
  <c r="Q47" i="8"/>
  <c r="Q47" i="11" s="1"/>
  <c r="Q47" i="13" s="1"/>
  <c r="Q47" i="19"/>
  <c r="Q47" i="6"/>
  <c r="M48" i="6"/>
  <c r="M48" i="23" s="1"/>
  <c r="M48" i="19"/>
  <c r="M48" i="20"/>
  <c r="M48" i="8"/>
  <c r="M48" i="11" s="1"/>
  <c r="M48" i="13" s="1"/>
  <c r="Y48" i="19"/>
  <c r="Y48" i="8"/>
  <c r="Y48" i="11" s="1"/>
  <c r="Y48" i="13" s="1"/>
  <c r="X48" i="24"/>
  <c r="Y48" i="6"/>
  <c r="Y48" i="20"/>
  <c r="U49" i="6"/>
  <c r="U49" i="23" s="1"/>
  <c r="U49" i="19"/>
  <c r="U49" i="8"/>
  <c r="U49" i="11" s="1"/>
  <c r="U49" i="13" s="1"/>
  <c r="U49" i="20"/>
  <c r="Q50" i="20"/>
  <c r="Q50" i="8"/>
  <c r="Q50" i="11" s="1"/>
  <c r="Q50" i="13" s="1"/>
  <c r="Q50" i="19"/>
  <c r="Q50" i="6"/>
  <c r="M51" i="6"/>
  <c r="M51" i="23" s="1"/>
  <c r="M51" i="8"/>
  <c r="M51" i="11" s="1"/>
  <c r="M51" i="13" s="1"/>
  <c r="M51" i="19"/>
  <c r="M51" i="20"/>
  <c r="U51" i="8"/>
  <c r="U51" i="11" s="1"/>
  <c r="U51" i="13" s="1"/>
  <c r="U51" i="19"/>
  <c r="U51" i="20"/>
  <c r="U51" i="6"/>
  <c r="M52" i="6"/>
  <c r="M52" i="23" s="1"/>
  <c r="M52" i="19"/>
  <c r="M52" i="20"/>
  <c r="M52" i="8"/>
  <c r="M52" i="11" s="1"/>
  <c r="M52" i="13" s="1"/>
  <c r="U52" i="20"/>
  <c r="U52" i="6"/>
  <c r="U52" i="8"/>
  <c r="U52" i="11" s="1"/>
  <c r="U52" i="13" s="1"/>
  <c r="U52" i="19"/>
  <c r="M54" i="20"/>
  <c r="M54" i="8"/>
  <c r="M54" i="11" s="1"/>
  <c r="M54" i="13" s="1"/>
  <c r="M54" i="19"/>
  <c r="M54" i="6"/>
  <c r="M54" i="23" s="1"/>
  <c r="U54" i="6"/>
  <c r="U54" i="23" s="1"/>
  <c r="U54" i="8"/>
  <c r="U54" i="11" s="1"/>
  <c r="U54" i="13" s="1"/>
  <c r="U54" i="19"/>
  <c r="U54" i="20"/>
  <c r="M55" i="20"/>
  <c r="M55" i="8"/>
  <c r="M55" i="11" s="1"/>
  <c r="M55" i="13" s="1"/>
  <c r="M55" i="19"/>
  <c r="M55" i="6"/>
  <c r="M55" i="23" s="1"/>
  <c r="U55" i="19"/>
  <c r="U55" i="6"/>
  <c r="U55" i="8"/>
  <c r="U55" i="11" s="1"/>
  <c r="U55" i="13" s="1"/>
  <c r="U55" i="20"/>
  <c r="M56" i="6"/>
  <c r="M56" i="23" s="1"/>
  <c r="M56" i="19"/>
  <c r="M56" i="20"/>
  <c r="M56" i="8"/>
  <c r="M56" i="11" s="1"/>
  <c r="M56" i="13" s="1"/>
  <c r="U56" i="6"/>
  <c r="U56" i="23" s="1"/>
  <c r="U56" i="20"/>
  <c r="U56" i="8"/>
  <c r="U56" i="11" s="1"/>
  <c r="U56" i="13" s="1"/>
  <c r="U56" i="19"/>
  <c r="M57" i="19"/>
  <c r="M57" i="20"/>
  <c r="M57" i="8"/>
  <c r="M57" i="11" s="1"/>
  <c r="M57" i="13" s="1"/>
  <c r="M57" i="6"/>
  <c r="M57" i="23" s="1"/>
  <c r="U57" i="6"/>
  <c r="U57" i="23" s="1"/>
  <c r="U57" i="8"/>
  <c r="U57" i="11" s="1"/>
  <c r="U57" i="13" s="1"/>
  <c r="U57" i="19"/>
  <c r="U57" i="20"/>
  <c r="M58" i="6"/>
  <c r="M58" i="23" s="1"/>
  <c r="M58" i="19"/>
  <c r="M58" i="8"/>
  <c r="M58" i="11" s="1"/>
  <c r="M58" i="13" s="1"/>
  <c r="M58" i="20"/>
  <c r="U58" i="19"/>
  <c r="U58" i="6"/>
  <c r="U58" i="8"/>
  <c r="U58" i="11" s="1"/>
  <c r="U58" i="13" s="1"/>
  <c r="U58" i="20"/>
  <c r="M59" i="20"/>
  <c r="M59" i="8"/>
  <c r="M59" i="11" s="1"/>
  <c r="M59" i="13" s="1"/>
  <c r="M59" i="19"/>
  <c r="M59" i="6"/>
  <c r="M59" i="23" s="1"/>
  <c r="U59" i="19"/>
  <c r="U59" i="8"/>
  <c r="U59" i="11" s="1"/>
  <c r="U59" i="13" s="1"/>
  <c r="U59" i="6"/>
  <c r="U59" i="20"/>
  <c r="M60" i="6"/>
  <c r="M60" i="23" s="1"/>
  <c r="M60" i="8"/>
  <c r="M60" i="11" s="1"/>
  <c r="M60" i="13" s="1"/>
  <c r="M60" i="19"/>
  <c r="M60" i="20"/>
  <c r="U60" i="6"/>
  <c r="U60" i="23" s="1"/>
  <c r="U60" i="20"/>
  <c r="U60" i="8"/>
  <c r="U60" i="11" s="1"/>
  <c r="U60" i="13" s="1"/>
  <c r="U60" i="19"/>
  <c r="M61" i="8"/>
  <c r="M61" i="11" s="1"/>
  <c r="M61" i="13" s="1"/>
  <c r="M61" i="19"/>
  <c r="M61" i="20"/>
  <c r="M61" i="6"/>
  <c r="M61" i="23" s="1"/>
  <c r="U61" i="19"/>
  <c r="U61" i="8"/>
  <c r="U61" i="11" s="1"/>
  <c r="U61" i="13" s="1"/>
  <c r="U61" i="6"/>
  <c r="U61" i="20"/>
  <c r="M62" i="6"/>
  <c r="M62" i="23" s="1"/>
  <c r="M62" i="20"/>
  <c r="M62" i="8"/>
  <c r="M62" i="11" s="1"/>
  <c r="M62" i="13" s="1"/>
  <c r="M62" i="19"/>
  <c r="U62" i="6"/>
  <c r="U62" i="23" s="1"/>
  <c r="U62" i="8"/>
  <c r="U62" i="11" s="1"/>
  <c r="U62" i="13" s="1"/>
  <c r="U62" i="19"/>
  <c r="U62" i="20"/>
  <c r="M63" i="6"/>
  <c r="M63" i="23" s="1"/>
  <c r="M63" i="8"/>
  <c r="M63" i="11" s="1"/>
  <c r="M63" i="13" s="1"/>
  <c r="M63" i="20"/>
  <c r="M63" i="19"/>
  <c r="U63" i="19"/>
  <c r="U63" i="8"/>
  <c r="U63" i="11" s="1"/>
  <c r="U63" i="13" s="1"/>
  <c r="U63" i="6"/>
  <c r="U63" i="20"/>
  <c r="M64" i="6"/>
  <c r="M64" i="23" s="1"/>
  <c r="M64" i="19"/>
  <c r="M64" i="8"/>
  <c r="M64" i="11" s="1"/>
  <c r="M64" i="13" s="1"/>
  <c r="M64" i="20"/>
  <c r="U64" i="6"/>
  <c r="U64" i="23" s="1"/>
  <c r="U64" i="8"/>
  <c r="U64" i="11" s="1"/>
  <c r="U64" i="13" s="1"/>
  <c r="U64" i="19"/>
  <c r="U64" i="20"/>
  <c r="M65" i="19"/>
  <c r="M65" i="20"/>
  <c r="M65" i="6"/>
  <c r="M65" i="23" s="1"/>
  <c r="M65" i="8"/>
  <c r="M65" i="11" s="1"/>
  <c r="M65" i="13" s="1"/>
  <c r="U65" i="8"/>
  <c r="U65" i="11" s="1"/>
  <c r="U65" i="13" s="1"/>
  <c r="U65" i="19"/>
  <c r="U65" i="20"/>
  <c r="U65" i="6"/>
  <c r="Q66" i="6"/>
  <c r="Q66" i="23" s="1"/>
  <c r="Q66" i="8"/>
  <c r="Q66" i="11" s="1"/>
  <c r="Q66" i="13" s="1"/>
  <c r="Q66" i="19"/>
  <c r="Q66" i="20"/>
  <c r="Y66" i="6"/>
  <c r="Y66" i="8"/>
  <c r="Y66" i="11" s="1"/>
  <c r="Y66" i="13" s="1"/>
  <c r="X66" i="24"/>
  <c r="Y66" i="19"/>
  <c r="Y66" i="20"/>
  <c r="Q67" i="8"/>
  <c r="Q67" i="11" s="1"/>
  <c r="Q67" i="13" s="1"/>
  <c r="Q67" i="19"/>
  <c r="Q67" i="20"/>
  <c r="Q67" i="6"/>
  <c r="Q67" i="23" s="1"/>
  <c r="X67" i="24"/>
  <c r="Y67" i="8"/>
  <c r="Y67" i="11" s="1"/>
  <c r="Y67" i="13" s="1"/>
  <c r="Y67" i="19"/>
  <c r="Y67" i="20"/>
  <c r="Y67" i="6"/>
  <c r="Q68" i="6"/>
  <c r="Q68" i="19"/>
  <c r="Q68" i="20"/>
  <c r="Q68" i="8"/>
  <c r="Q68" i="11" s="1"/>
  <c r="Q68" i="13" s="1"/>
  <c r="Y68" i="19"/>
  <c r="Y68" i="20"/>
  <c r="Y68" i="6"/>
  <c r="X68" i="24"/>
  <c r="Y68" i="8"/>
  <c r="Y68" i="11" s="1"/>
  <c r="Y68" i="13" s="1"/>
  <c r="Q69" i="6"/>
  <c r="Q69" i="8"/>
  <c r="Q69" i="11" s="1"/>
  <c r="Q69" i="13" s="1"/>
  <c r="Q69" i="19"/>
  <c r="Q69" i="20"/>
  <c r="X69" i="24"/>
  <c r="Y69" i="8"/>
  <c r="Y69" i="11" s="1"/>
  <c r="Y69" i="13" s="1"/>
  <c r="Y69" i="19"/>
  <c r="D36" i="21" s="1"/>
  <c r="Y69" i="20"/>
  <c r="C36" i="21" s="1"/>
  <c r="Y69" i="6"/>
  <c r="Q70" i="19"/>
  <c r="Q70" i="20"/>
  <c r="Q70" i="8"/>
  <c r="Q70" i="11" s="1"/>
  <c r="Q70" i="13" s="1"/>
  <c r="Q70" i="6"/>
  <c r="Y70" i="19"/>
  <c r="X70" i="24"/>
  <c r="Y70" i="8"/>
  <c r="Y70" i="11" s="1"/>
  <c r="Y70" i="13" s="1"/>
  <c r="Y70" i="20"/>
  <c r="Y70" i="6"/>
  <c r="Q71" i="6"/>
  <c r="Q71" i="19"/>
  <c r="Q71" i="20"/>
  <c r="Q71" i="8"/>
  <c r="Q71" i="11" s="1"/>
  <c r="Q71" i="13" s="1"/>
  <c r="Y71" i="20"/>
  <c r="Y71" i="8"/>
  <c r="Y71" i="11" s="1"/>
  <c r="Y71" i="13" s="1"/>
  <c r="Y71" i="6"/>
  <c r="Y71" i="19"/>
  <c r="X71" i="24"/>
  <c r="Q72" i="6"/>
  <c r="Q72" i="19"/>
  <c r="Q72" i="20"/>
  <c r="Q72" i="8"/>
  <c r="Q72" i="11" s="1"/>
  <c r="Q72" i="13" s="1"/>
  <c r="X72" i="24"/>
  <c r="Y72" i="8"/>
  <c r="Y72" i="11" s="1"/>
  <c r="Y72" i="13" s="1"/>
  <c r="Y72" i="6"/>
  <c r="Y72" i="20"/>
  <c r="Y72" i="19"/>
  <c r="Q73" i="8"/>
  <c r="Q73" i="11" s="1"/>
  <c r="Q73" i="13" s="1"/>
  <c r="Q73" i="19"/>
  <c r="Q73" i="20"/>
  <c r="Q73" i="6"/>
  <c r="Y73" i="19"/>
  <c r="Y73" i="20"/>
  <c r="Y73" i="8"/>
  <c r="Y73" i="11" s="1"/>
  <c r="Y73" i="13" s="1"/>
  <c r="X73" i="24"/>
  <c r="Y73" i="6"/>
  <c r="Q74" i="6"/>
  <c r="Q74" i="23" s="1"/>
  <c r="Q74" i="20"/>
  <c r="Q74" i="8"/>
  <c r="Q74" i="11" s="1"/>
  <c r="Q74" i="13" s="1"/>
  <c r="Q74" i="19"/>
  <c r="U74" i="6"/>
  <c r="U74" i="8"/>
  <c r="U74" i="11" s="1"/>
  <c r="U74" i="13" s="1"/>
  <c r="U74" i="19"/>
  <c r="U74" i="20"/>
  <c r="M75" i="20"/>
  <c r="M75" i="8"/>
  <c r="M75" i="11" s="1"/>
  <c r="M75" i="13" s="1"/>
  <c r="M75" i="19"/>
  <c r="M75" i="6"/>
  <c r="M75" i="23" s="1"/>
  <c r="Q75" i="19"/>
  <c r="Q75" i="20"/>
  <c r="Q75" i="8"/>
  <c r="Q75" i="11" s="1"/>
  <c r="Q75" i="13" s="1"/>
  <c r="Q75" i="6"/>
  <c r="U75" i="8"/>
  <c r="U75" i="11" s="1"/>
  <c r="U75" i="13" s="1"/>
  <c r="U75" i="19"/>
  <c r="U75" i="6"/>
  <c r="U75" i="20"/>
  <c r="Y75" i="8"/>
  <c r="Y75" i="11" s="1"/>
  <c r="Y75" i="13" s="1"/>
  <c r="X75" i="24"/>
  <c r="Y75" i="19"/>
  <c r="Y75" i="6"/>
  <c r="Y75" i="20"/>
  <c r="M76" i="6"/>
  <c r="M76" i="23" s="1"/>
  <c r="M76" i="19"/>
  <c r="M76" i="8"/>
  <c r="M76" i="11" s="1"/>
  <c r="M76" i="13" s="1"/>
  <c r="M76" i="20"/>
  <c r="Q76" i="6"/>
  <c r="Q76" i="8"/>
  <c r="Q76" i="11" s="1"/>
  <c r="Q76" i="13" s="1"/>
  <c r="Q76" i="19"/>
  <c r="Q76" i="20"/>
  <c r="Y76" i="8"/>
  <c r="Y76" i="11" s="1"/>
  <c r="Y76" i="13" s="1"/>
  <c r="X76" i="24"/>
  <c r="Y76" i="6"/>
  <c r="Y76" i="19"/>
  <c r="Y76" i="20"/>
  <c r="M77" i="6"/>
  <c r="M77" i="23" s="1"/>
  <c r="M77" i="20"/>
  <c r="M77" i="8"/>
  <c r="M77" i="11" s="1"/>
  <c r="M77" i="13" s="1"/>
  <c r="M77" i="19"/>
  <c r="Q77" i="19"/>
  <c r="Q77" i="20"/>
  <c r="Q77" i="8"/>
  <c r="Q77" i="11" s="1"/>
  <c r="Q77" i="13" s="1"/>
  <c r="Q77" i="6"/>
  <c r="U77" i="6"/>
  <c r="U77" i="8"/>
  <c r="U77" i="11" s="1"/>
  <c r="U77" i="13" s="1"/>
  <c r="U77" i="19"/>
  <c r="U77" i="20"/>
  <c r="Y77" i="19"/>
  <c r="X77" i="24"/>
  <c r="Y77" i="8"/>
  <c r="Y77" i="11" s="1"/>
  <c r="Y77" i="13" s="1"/>
  <c r="Y77" i="6"/>
  <c r="Y77" i="20"/>
  <c r="M78" i="8"/>
  <c r="M78" i="11" s="1"/>
  <c r="M78" i="13" s="1"/>
  <c r="M78" i="19"/>
  <c r="M78" i="20"/>
  <c r="M78" i="6"/>
  <c r="M78" i="23" s="1"/>
  <c r="Q78" i="6"/>
  <c r="Q78" i="8"/>
  <c r="Q78" i="11" s="1"/>
  <c r="Q78" i="13" s="1"/>
  <c r="Q78" i="19"/>
  <c r="Q78" i="20"/>
  <c r="U78" i="19"/>
  <c r="U78" i="8"/>
  <c r="U78" i="11" s="1"/>
  <c r="U78" i="13" s="1"/>
  <c r="U78" i="6"/>
  <c r="U78" i="20"/>
  <c r="X78" i="24"/>
  <c r="Y78" i="8"/>
  <c r="Y78" i="11" s="1"/>
  <c r="Y78" i="13" s="1"/>
  <c r="Y78" i="6"/>
  <c r="Y78" i="20"/>
  <c r="Y78" i="19"/>
  <c r="M79" i="6"/>
  <c r="M79" i="23" s="1"/>
  <c r="M79" i="19"/>
  <c r="M79" i="8"/>
  <c r="M79" i="11" s="1"/>
  <c r="M79" i="13" s="1"/>
  <c r="M79" i="20"/>
  <c r="Q79" i="19"/>
  <c r="Q79" i="20"/>
  <c r="Q79" i="8"/>
  <c r="Q79" i="11" s="1"/>
  <c r="Q79" i="13" s="1"/>
  <c r="Q79" i="6"/>
  <c r="U79" i="6"/>
  <c r="U79" i="8"/>
  <c r="U79" i="11" s="1"/>
  <c r="U79" i="13" s="1"/>
  <c r="U79" i="19"/>
  <c r="U79" i="20"/>
  <c r="X79" i="24"/>
  <c r="Y79" i="20"/>
  <c r="C37" i="21" s="1"/>
  <c r="Y79" i="6"/>
  <c r="Y79" i="8"/>
  <c r="Y79" i="11" s="1"/>
  <c r="Y79" i="13" s="1"/>
  <c r="Y79" i="19"/>
  <c r="D37" i="21" s="1"/>
  <c r="M80" i="8"/>
  <c r="M80" i="11" s="1"/>
  <c r="M80" i="13" s="1"/>
  <c r="M80" i="19"/>
  <c r="M80" i="20"/>
  <c r="M80" i="6"/>
  <c r="M80" i="23" s="1"/>
  <c r="Q80" i="6"/>
  <c r="Q80" i="19"/>
  <c r="Q80" i="20"/>
  <c r="Q80" i="8"/>
  <c r="Q80" i="11" s="1"/>
  <c r="Q80" i="13" s="1"/>
  <c r="U80" i="8"/>
  <c r="U80" i="11" s="1"/>
  <c r="U80" i="13" s="1"/>
  <c r="U80" i="19"/>
  <c r="U80" i="6"/>
  <c r="U80" i="20"/>
  <c r="X80" i="24"/>
  <c r="Y80" i="6"/>
  <c r="Y80" i="20"/>
  <c r="Y80" i="8"/>
  <c r="Y80" i="11" s="1"/>
  <c r="Y80" i="13" s="1"/>
  <c r="Y80" i="19"/>
  <c r="M81" i="6"/>
  <c r="M81" i="23" s="1"/>
  <c r="M81" i="8"/>
  <c r="M81" i="11" s="1"/>
  <c r="M81" i="13" s="1"/>
  <c r="M81" i="20"/>
  <c r="M81" i="19"/>
  <c r="Q81" i="8"/>
  <c r="Q81" i="11" s="1"/>
  <c r="Q81" i="13" s="1"/>
  <c r="Q81" i="19"/>
  <c r="Q81" i="20"/>
  <c r="Q81" i="6"/>
  <c r="U81" i="6"/>
  <c r="U81" i="19"/>
  <c r="U81" i="8"/>
  <c r="U81" i="11" s="1"/>
  <c r="U81" i="13" s="1"/>
  <c r="U81" i="20"/>
  <c r="Y81" i="6"/>
  <c r="X81" i="24"/>
  <c r="Y81" i="19"/>
  <c r="Y81" i="20"/>
  <c r="Y81" i="8"/>
  <c r="Y81" i="11" s="1"/>
  <c r="Y81" i="13" s="1"/>
  <c r="M82" i="19"/>
  <c r="M82" i="20"/>
  <c r="M82" i="8"/>
  <c r="M82" i="11" s="1"/>
  <c r="M82" i="13" s="1"/>
  <c r="M82" i="6"/>
  <c r="M82" i="23" s="1"/>
  <c r="Q82" i="6"/>
  <c r="Q82" i="20"/>
  <c r="Q82" i="8"/>
  <c r="Q82" i="11" s="1"/>
  <c r="Q82" i="13" s="1"/>
  <c r="Q82" i="19"/>
  <c r="U82" i="19"/>
  <c r="U82" i="8"/>
  <c r="U82" i="11" s="1"/>
  <c r="U82" i="13" s="1"/>
  <c r="U82" i="6"/>
  <c r="U82" i="20"/>
  <c r="X82" i="24"/>
  <c r="Y82" i="8"/>
  <c r="Y82" i="11" s="1"/>
  <c r="Y82" i="13" s="1"/>
  <c r="Y82" i="6"/>
  <c r="Y82" i="19"/>
  <c r="Y82" i="20"/>
  <c r="M83" i="6"/>
  <c r="M83" i="23" s="1"/>
  <c r="M83" i="19"/>
  <c r="M83" i="20"/>
  <c r="M83" i="8"/>
  <c r="M83" i="11" s="1"/>
  <c r="M83" i="13" s="1"/>
  <c r="Q83" i="8"/>
  <c r="Q83" i="11" s="1"/>
  <c r="Q83" i="13" s="1"/>
  <c r="Q83" i="19"/>
  <c r="Q83" i="20"/>
  <c r="Q83" i="6"/>
  <c r="U83" i="6"/>
  <c r="U83" i="8"/>
  <c r="U83" i="11" s="1"/>
  <c r="U83" i="13" s="1"/>
  <c r="U83" i="19"/>
  <c r="U83" i="20"/>
  <c r="Y83" i="6"/>
  <c r="Y83" i="8"/>
  <c r="Y83" i="11" s="1"/>
  <c r="Y83" i="13" s="1"/>
  <c r="Y83" i="19"/>
  <c r="Y83" i="20"/>
  <c r="X83" i="24"/>
  <c r="M84" i="6"/>
  <c r="M84" i="23" s="1"/>
  <c r="M84" i="19"/>
  <c r="M84" i="20"/>
  <c r="M84" i="8"/>
  <c r="M84" i="11" s="1"/>
  <c r="M84" i="13" s="1"/>
  <c r="Q84" i="20"/>
  <c r="Q84" i="8"/>
  <c r="Q84" i="11" s="1"/>
  <c r="Q84" i="13" s="1"/>
  <c r="Q84" i="19"/>
  <c r="Q84" i="6"/>
  <c r="Q84" i="23" s="1"/>
  <c r="U84" i="19"/>
  <c r="U84" i="8"/>
  <c r="U84" i="11" s="1"/>
  <c r="U84" i="13" s="1"/>
  <c r="U84" i="6"/>
  <c r="U84" i="20"/>
  <c r="X84" i="24"/>
  <c r="Y84" i="8"/>
  <c r="Y84" i="11" s="1"/>
  <c r="Y84" i="13" s="1"/>
  <c r="Y84" i="19"/>
  <c r="Y84" i="6"/>
  <c r="Y84" i="20"/>
  <c r="M85" i="6"/>
  <c r="M85" i="23" s="1"/>
  <c r="M85" i="20"/>
  <c r="M85" i="8"/>
  <c r="M85" i="11" s="1"/>
  <c r="M85" i="13" s="1"/>
  <c r="M85" i="19"/>
  <c r="Q85" i="19"/>
  <c r="Q85" i="20"/>
  <c r="Q85" i="8"/>
  <c r="Q85" i="11" s="1"/>
  <c r="Q85" i="13" s="1"/>
  <c r="Q85" i="6"/>
  <c r="U85" i="8"/>
  <c r="U85" i="11" s="1"/>
  <c r="U85" i="13" s="1"/>
  <c r="U85" i="19"/>
  <c r="U85" i="6"/>
  <c r="U85" i="20"/>
  <c r="Y85" i="19"/>
  <c r="X85" i="24"/>
  <c r="Y85" i="8"/>
  <c r="Y85" i="11" s="1"/>
  <c r="Y85" i="13" s="1"/>
  <c r="Y85" i="20"/>
  <c r="Y85" i="6"/>
  <c r="M86" i="20"/>
  <c r="M86" i="8"/>
  <c r="M86" i="11" s="1"/>
  <c r="M86" i="13" s="1"/>
  <c r="M86" i="19"/>
  <c r="M86" i="6"/>
  <c r="M86" i="23" s="1"/>
  <c r="Q86" i="6"/>
  <c r="Q86" i="8"/>
  <c r="Q86" i="11" s="1"/>
  <c r="Q86" i="13" s="1"/>
  <c r="Q86" i="19"/>
  <c r="Q86" i="20"/>
  <c r="U86" i="8"/>
  <c r="U86" i="11" s="1"/>
  <c r="U86" i="13" s="1"/>
  <c r="U86" i="19"/>
  <c r="U86" i="6"/>
  <c r="U86" i="20"/>
  <c r="X86" i="24"/>
  <c r="Y86" i="8"/>
  <c r="Y86" i="11" s="1"/>
  <c r="Y86" i="13" s="1"/>
  <c r="Y86" i="6"/>
  <c r="Y86" i="19"/>
  <c r="Y86" i="20"/>
  <c r="M87" i="19"/>
  <c r="M87" i="20"/>
  <c r="M87" i="8"/>
  <c r="M87" i="11" s="1"/>
  <c r="M87" i="13" s="1"/>
  <c r="M87" i="6"/>
  <c r="M87" i="23" s="1"/>
  <c r="Q87" i="6"/>
  <c r="Q87" i="23" s="1"/>
  <c r="Q87" i="8"/>
  <c r="Q87" i="11" s="1"/>
  <c r="Q87" i="13" s="1"/>
  <c r="Q87" i="19"/>
  <c r="Q87" i="20"/>
  <c r="U87" i="6"/>
  <c r="U87" i="20"/>
  <c r="U87" i="8"/>
  <c r="U87" i="11" s="1"/>
  <c r="U87" i="13" s="1"/>
  <c r="U87" i="19"/>
  <c r="X87" i="24"/>
  <c r="AT87" i="24" s="1"/>
  <c r="Y87" i="19"/>
  <c r="Y87" i="20"/>
  <c r="Y87" i="8"/>
  <c r="Y87" i="11" s="1"/>
  <c r="Y87" i="13" s="1"/>
  <c r="Y87" i="6"/>
  <c r="M88" i="8"/>
  <c r="M88" i="11" s="1"/>
  <c r="M88" i="13" s="1"/>
  <c r="M88" i="19"/>
  <c r="M88" i="20"/>
  <c r="M88" i="6"/>
  <c r="M88" i="23" s="1"/>
  <c r="Q88" i="6"/>
  <c r="Q88" i="8"/>
  <c r="Q88" i="11" s="1"/>
  <c r="Q88" i="13" s="1"/>
  <c r="Q88" i="19"/>
  <c r="Q88" i="20"/>
  <c r="U88" i="8"/>
  <c r="U88" i="11" s="1"/>
  <c r="U88" i="13" s="1"/>
  <c r="U88" i="19"/>
  <c r="U88" i="6"/>
  <c r="U88" i="20"/>
  <c r="X88" i="24"/>
  <c r="Y88" i="6"/>
  <c r="Y88" i="20"/>
  <c r="Y88" i="8"/>
  <c r="Y88" i="11" s="1"/>
  <c r="Y88" i="13" s="1"/>
  <c r="Y88" i="19"/>
  <c r="M89" i="6"/>
  <c r="M89" i="23" s="1"/>
  <c r="M89" i="19"/>
  <c r="M89" i="8"/>
  <c r="M89" i="11" s="1"/>
  <c r="M89" i="13" s="1"/>
  <c r="M89" i="20"/>
  <c r="Q89" i="19"/>
  <c r="Q89" i="20"/>
  <c r="Q89" i="8"/>
  <c r="Q89" i="11" s="1"/>
  <c r="Q89" i="13" s="1"/>
  <c r="Q89" i="6"/>
  <c r="U89" i="8"/>
  <c r="U89" i="11" s="1"/>
  <c r="U89" i="13" s="1"/>
  <c r="U89" i="19"/>
  <c r="U89" i="20"/>
  <c r="U89" i="6"/>
  <c r="Y89" i="20"/>
  <c r="Y89" i="8"/>
  <c r="Y89" i="11" s="1"/>
  <c r="Y89" i="13" s="1"/>
  <c r="Y89" i="19"/>
  <c r="Y89" i="6"/>
  <c r="X89" i="24"/>
  <c r="M90" i="8"/>
  <c r="M90" i="11" s="1"/>
  <c r="M90" i="13" s="1"/>
  <c r="M90" i="19"/>
  <c r="M90" i="20"/>
  <c r="M90" i="6"/>
  <c r="M90" i="23" s="1"/>
  <c r="Q90" i="6"/>
  <c r="Q90" i="19"/>
  <c r="Q90" i="20"/>
  <c r="Q90" i="8"/>
  <c r="Q90" i="11" s="1"/>
  <c r="Q90" i="13" s="1"/>
  <c r="U90" i="8"/>
  <c r="U90" i="11" s="1"/>
  <c r="U90" i="13" s="1"/>
  <c r="U90" i="19"/>
  <c r="U90" i="20"/>
  <c r="U90" i="6"/>
  <c r="X90" i="24"/>
  <c r="Y90" i="8"/>
  <c r="Y90" i="11" s="1"/>
  <c r="Y90" i="13" s="1"/>
  <c r="Y90" i="6"/>
  <c r="Y90" i="19"/>
  <c r="Y90" i="20"/>
  <c r="M91" i="20"/>
  <c r="M91" i="8"/>
  <c r="M91" i="11" s="1"/>
  <c r="M91" i="13" s="1"/>
  <c r="M91" i="19"/>
  <c r="M91" i="6"/>
  <c r="M91" i="23" s="1"/>
  <c r="Q91" i="6"/>
  <c r="Q91" i="23" s="1"/>
  <c r="Q91" i="19"/>
  <c r="Q91" i="20"/>
  <c r="Q91" i="8"/>
  <c r="Q91" i="11" s="1"/>
  <c r="Q91" i="13" s="1"/>
  <c r="U91" i="6"/>
  <c r="U91" i="19"/>
  <c r="U91" i="20"/>
  <c r="U91" i="8"/>
  <c r="U91" i="11" s="1"/>
  <c r="U91" i="13" s="1"/>
  <c r="X91" i="24"/>
  <c r="Y91" i="6"/>
  <c r="Y91" i="8"/>
  <c r="Y91" i="11" s="1"/>
  <c r="Y91" i="13" s="1"/>
  <c r="Y91" i="19"/>
  <c r="Y91" i="20"/>
  <c r="M92" i="19"/>
  <c r="M92" i="20"/>
  <c r="M92" i="8"/>
  <c r="M92" i="11" s="1"/>
  <c r="M92" i="13" s="1"/>
  <c r="M92" i="6"/>
  <c r="M92" i="23" s="1"/>
  <c r="Q92" i="20"/>
  <c r="Q92" i="8"/>
  <c r="Q92" i="11" s="1"/>
  <c r="Q92" i="13" s="1"/>
  <c r="Q92" i="19"/>
  <c r="Q92" i="6"/>
  <c r="Q92" i="23" s="1"/>
  <c r="U92" i="20"/>
  <c r="U92" i="8"/>
  <c r="U92" i="11" s="1"/>
  <c r="U92" i="13" s="1"/>
  <c r="U92" i="19"/>
  <c r="U92" i="6"/>
  <c r="Y92" i="19"/>
  <c r="D38" i="21" s="1"/>
  <c r="Y92" i="6"/>
  <c r="Y92" i="8"/>
  <c r="Y92" i="11" s="1"/>
  <c r="Y92" i="13" s="1"/>
  <c r="X92" i="24"/>
  <c r="Y92" i="20"/>
  <c r="C38" i="21" s="1"/>
  <c r="M93" i="6"/>
  <c r="M93" i="23" s="1"/>
  <c r="M93" i="19"/>
  <c r="M93" i="20"/>
  <c r="M93" i="8"/>
  <c r="M93" i="11" s="1"/>
  <c r="M93" i="13" s="1"/>
  <c r="Q93" i="6"/>
  <c r="Q93" i="20"/>
  <c r="Q93" i="8"/>
  <c r="Q93" i="11" s="1"/>
  <c r="Q93" i="13" s="1"/>
  <c r="Q93" i="19"/>
  <c r="U93" i="6"/>
  <c r="U93" i="8"/>
  <c r="U93" i="11" s="1"/>
  <c r="U93" i="13" s="1"/>
  <c r="U93" i="19"/>
  <c r="U93" i="20"/>
  <c r="X93" i="24"/>
  <c r="Y93" i="6"/>
  <c r="Y93" i="19"/>
  <c r="Y93" i="20"/>
  <c r="Y93" i="8"/>
  <c r="Y93" i="11" s="1"/>
  <c r="Y93" i="13" s="1"/>
  <c r="M94" i="20"/>
  <c r="M94" i="8"/>
  <c r="M94" i="11" s="1"/>
  <c r="M94" i="13" s="1"/>
  <c r="M94" i="19"/>
  <c r="M94" i="6"/>
  <c r="M94" i="23" s="1"/>
  <c r="Q94" i="8"/>
  <c r="Q94" i="11" s="1"/>
  <c r="Q94" i="13" s="1"/>
  <c r="Q94" i="19"/>
  <c r="Q94" i="20"/>
  <c r="Q94" i="6"/>
  <c r="U94" i="19"/>
  <c r="U94" i="8"/>
  <c r="U94" i="11" s="1"/>
  <c r="U94" i="13" s="1"/>
  <c r="U94" i="6"/>
  <c r="U94" i="20"/>
  <c r="Y94" i="20"/>
  <c r="Y94" i="6"/>
  <c r="Y94" i="8"/>
  <c r="Y94" i="11" s="1"/>
  <c r="Y94" i="13" s="1"/>
  <c r="X94" i="24"/>
  <c r="Y94" i="19"/>
  <c r="M95" i="6"/>
  <c r="M95" i="23" s="1"/>
  <c r="M95" i="8"/>
  <c r="M95" i="11" s="1"/>
  <c r="M95" i="13" s="1"/>
  <c r="M95" i="19"/>
  <c r="M95" i="20"/>
  <c r="Q95" i="6"/>
  <c r="Q95" i="23" s="1"/>
  <c r="Q95" i="19"/>
  <c r="Q95" i="20"/>
  <c r="Q95" i="8"/>
  <c r="Q95" i="11" s="1"/>
  <c r="Q95" i="13" s="1"/>
  <c r="U95" i="19"/>
  <c r="U95" i="8"/>
  <c r="U95" i="11" s="1"/>
  <c r="U95" i="13" s="1"/>
  <c r="U95" i="6"/>
  <c r="U95" i="20"/>
  <c r="X95" i="24"/>
  <c r="Y95" i="6"/>
  <c r="Y95" i="8"/>
  <c r="Y95" i="11" s="1"/>
  <c r="Y95" i="13" s="1"/>
  <c r="Y95" i="19"/>
  <c r="Y95" i="20"/>
  <c r="M96" i="8"/>
  <c r="M96" i="11" s="1"/>
  <c r="M96" i="13" s="1"/>
  <c r="M96" i="19"/>
  <c r="M96" i="20"/>
  <c r="M96" i="6"/>
  <c r="M96" i="23" s="1"/>
  <c r="Q96" i="19"/>
  <c r="Q96" i="20"/>
  <c r="Q96" i="8"/>
  <c r="Q96" i="11" s="1"/>
  <c r="Q96" i="13" s="1"/>
  <c r="Q96" i="6"/>
  <c r="Q96" i="23" s="1"/>
  <c r="U96" i="19"/>
  <c r="U96" i="8"/>
  <c r="U96" i="11" s="1"/>
  <c r="U96" i="13" s="1"/>
  <c r="U96" i="6"/>
  <c r="U96" i="20"/>
  <c r="Y96" i="6"/>
  <c r="Y96" i="19"/>
  <c r="Y96" i="8"/>
  <c r="Y96" i="11" s="1"/>
  <c r="Y96" i="13" s="1"/>
  <c r="Y96" i="20"/>
  <c r="X96" i="24"/>
  <c r="M98" i="8"/>
  <c r="M98" i="11" s="1"/>
  <c r="M98" i="13" s="1"/>
  <c r="M98" i="19"/>
  <c r="M98" i="20"/>
  <c r="M98" i="6"/>
  <c r="M98" i="23" s="1"/>
  <c r="Q98" i="19"/>
  <c r="Q98" i="20"/>
  <c r="Q98" i="8"/>
  <c r="Q98" i="11" s="1"/>
  <c r="Q98" i="13" s="1"/>
  <c r="Q98" i="6"/>
  <c r="U98" i="8"/>
  <c r="U98" i="11" s="1"/>
  <c r="U98" i="13" s="1"/>
  <c r="U98" i="19"/>
  <c r="U98" i="6"/>
  <c r="U98" i="23" s="1"/>
  <c r="U98" i="20"/>
  <c r="Y98" i="6"/>
  <c r="Y98" i="8"/>
  <c r="Y98" i="11" s="1"/>
  <c r="Y98" i="13" s="1"/>
  <c r="Y98" i="20"/>
  <c r="X98" i="24"/>
  <c r="Y98" i="19"/>
  <c r="M99" i="19"/>
  <c r="M99" i="20"/>
  <c r="M99" i="8"/>
  <c r="M99" i="11" s="1"/>
  <c r="M99" i="13" s="1"/>
  <c r="M99" i="6"/>
  <c r="M99" i="23" s="1"/>
  <c r="Q99" i="20"/>
  <c r="Q99" i="8"/>
  <c r="Q99" i="11" s="1"/>
  <c r="Q99" i="13" s="1"/>
  <c r="Q99" i="19"/>
  <c r="Q99" i="6"/>
  <c r="U99" i="20"/>
  <c r="U99" i="8"/>
  <c r="U99" i="11" s="1"/>
  <c r="U99" i="13" s="1"/>
  <c r="U99" i="19"/>
  <c r="U99" i="6"/>
  <c r="Y99" i="6"/>
  <c r="Y99" i="19"/>
  <c r="X99" i="24"/>
  <c r="Y99" i="20"/>
  <c r="Y99" i="8"/>
  <c r="Y99" i="11" s="1"/>
  <c r="Y99" i="13" s="1"/>
  <c r="M101" i="6"/>
  <c r="M101" i="23" s="1"/>
  <c r="M101" i="20"/>
  <c r="M101" i="19"/>
  <c r="M101" i="8"/>
  <c r="M101" i="11" s="1"/>
  <c r="M101" i="13" s="1"/>
  <c r="Q101" i="6"/>
  <c r="Q101" i="23" s="1"/>
  <c r="Q101" i="19"/>
  <c r="Q101" i="20"/>
  <c r="Q101" i="8"/>
  <c r="Q101" i="11" s="1"/>
  <c r="Q101" i="13" s="1"/>
  <c r="U101" i="8"/>
  <c r="U101" i="11" s="1"/>
  <c r="U101" i="13" s="1"/>
  <c r="U101" i="6"/>
  <c r="U101" i="19"/>
  <c r="U101" i="20"/>
  <c r="X101" i="24"/>
  <c r="Y101" i="6"/>
  <c r="Y101" i="20"/>
  <c r="Y101" i="8"/>
  <c r="Y101" i="11" s="1"/>
  <c r="Y101" i="13" s="1"/>
  <c r="Y101" i="19"/>
  <c r="M102" i="20"/>
  <c r="M102" i="8"/>
  <c r="M102" i="11" s="1"/>
  <c r="M102" i="13" s="1"/>
  <c r="M102" i="19"/>
  <c r="M102" i="6"/>
  <c r="M102" i="23" s="1"/>
  <c r="Q102" i="8"/>
  <c r="Q102" i="11" s="1"/>
  <c r="Q102" i="13" s="1"/>
  <c r="Q102" i="19"/>
  <c r="Q102" i="20"/>
  <c r="Q102" i="6"/>
  <c r="Q102" i="23" s="1"/>
  <c r="U102" i="19"/>
  <c r="U102" i="8"/>
  <c r="U102" i="11" s="1"/>
  <c r="U102" i="13" s="1"/>
  <c r="U102" i="6"/>
  <c r="U102" i="20"/>
  <c r="Y102" i="8"/>
  <c r="Y102" i="11" s="1"/>
  <c r="Y102" i="13" s="1"/>
  <c r="Y102" i="20"/>
  <c r="Y102" i="6"/>
  <c r="X102" i="24"/>
  <c r="Y102" i="19"/>
  <c r="M103" i="6"/>
  <c r="M103" i="23" s="1"/>
  <c r="M103" i="8"/>
  <c r="M103" i="11" s="1"/>
  <c r="M103" i="13" s="1"/>
  <c r="M103" i="20"/>
  <c r="M103" i="19"/>
  <c r="Q103" i="6"/>
  <c r="Q103" i="20"/>
  <c r="Q103" i="8"/>
  <c r="Q103" i="11" s="1"/>
  <c r="Q103" i="13" s="1"/>
  <c r="Q103" i="19"/>
  <c r="U103" i="6"/>
  <c r="U103" i="8"/>
  <c r="U103" i="11" s="1"/>
  <c r="U103" i="13" s="1"/>
  <c r="U103" i="19"/>
  <c r="U103" i="20"/>
  <c r="X103" i="24"/>
  <c r="Y103" i="6"/>
  <c r="Y103" i="8"/>
  <c r="Y103" i="11" s="1"/>
  <c r="Y103" i="13" s="1"/>
  <c r="Y103" i="19"/>
  <c r="Y103" i="20"/>
  <c r="M104" i="6"/>
  <c r="M104" i="23" s="1"/>
  <c r="M104" i="20"/>
  <c r="M104" i="8"/>
  <c r="M104" i="11" s="1"/>
  <c r="M104" i="13" s="1"/>
  <c r="M104" i="19"/>
  <c r="Q104" i="19"/>
  <c r="Q104" i="20"/>
  <c r="Q104" i="8"/>
  <c r="Q104" i="11" s="1"/>
  <c r="Q104" i="13" s="1"/>
  <c r="Q104" i="6"/>
  <c r="U104" i="8"/>
  <c r="U104" i="11" s="1"/>
  <c r="U104" i="13" s="1"/>
  <c r="U104" i="19"/>
  <c r="U104" i="6"/>
  <c r="U104" i="20"/>
  <c r="Y104" i="6"/>
  <c r="X104" i="24"/>
  <c r="Y104" i="8"/>
  <c r="Y104" i="11" s="1"/>
  <c r="Y104" i="13" s="1"/>
  <c r="Y104" i="19"/>
  <c r="Y104" i="20"/>
  <c r="M105" i="6"/>
  <c r="M105" i="23" s="1"/>
  <c r="M105" i="19"/>
  <c r="M105" i="20"/>
  <c r="M105" i="8"/>
  <c r="M105" i="11" s="1"/>
  <c r="M105" i="13" s="1"/>
  <c r="Q105" i="6"/>
  <c r="Q105" i="23" s="1"/>
  <c r="Q105" i="20"/>
  <c r="Q105" i="8"/>
  <c r="Q105" i="11" s="1"/>
  <c r="Q105" i="13" s="1"/>
  <c r="Q105" i="19"/>
  <c r="U105" i="8"/>
  <c r="U105" i="11" s="1"/>
  <c r="U105" i="13" s="1"/>
  <c r="U105" i="19"/>
  <c r="U105" i="6"/>
  <c r="U105" i="20"/>
  <c r="X105" i="24"/>
  <c r="Y105" i="6"/>
  <c r="Y105" i="8"/>
  <c r="Y105" i="11" s="1"/>
  <c r="Y105" i="13" s="1"/>
  <c r="Y105" i="20"/>
  <c r="Y105" i="19"/>
  <c r="M106" i="8"/>
  <c r="M106" i="11" s="1"/>
  <c r="M106" i="13" s="1"/>
  <c r="M106" i="19"/>
  <c r="M106" i="20"/>
  <c r="M106" i="6"/>
  <c r="M106" i="23" s="1"/>
  <c r="Q106" i="19"/>
  <c r="Q106" i="20"/>
  <c r="Q106" i="8"/>
  <c r="Q106" i="11" s="1"/>
  <c r="Q106" i="13" s="1"/>
  <c r="Q106" i="6"/>
  <c r="Q106" i="23" s="1"/>
  <c r="U106" i="8"/>
  <c r="U106" i="11" s="1"/>
  <c r="U106" i="13" s="1"/>
  <c r="U106" i="19"/>
  <c r="U106" i="6"/>
  <c r="U106" i="20"/>
  <c r="Y106" i="8"/>
  <c r="Y106" i="11" s="1"/>
  <c r="Y106" i="13" s="1"/>
  <c r="Y106" i="6"/>
  <c r="Y106" i="20"/>
  <c r="C39" i="21" s="1"/>
  <c r="Y106" i="19"/>
  <c r="D39" i="21" s="1"/>
  <c r="X106" i="24"/>
  <c r="M107" i="6"/>
  <c r="M107" i="23" s="1"/>
  <c r="M107" i="8"/>
  <c r="M107" i="11" s="1"/>
  <c r="M107" i="13" s="1"/>
  <c r="M107" i="19"/>
  <c r="M107" i="20"/>
  <c r="Q107" i="8"/>
  <c r="Q107" i="11" s="1"/>
  <c r="Q107" i="13" s="1"/>
  <c r="Q107" i="19"/>
  <c r="Q107" i="20"/>
  <c r="Q107" i="6"/>
  <c r="U107" i="8"/>
  <c r="U107" i="11" s="1"/>
  <c r="U107" i="13" s="1"/>
  <c r="U107" i="19"/>
  <c r="U107" i="20"/>
  <c r="U107" i="6"/>
  <c r="Y107" i="6"/>
  <c r="X107" i="24"/>
  <c r="Y107" i="8"/>
  <c r="Y107" i="11" s="1"/>
  <c r="Y107" i="13" s="1"/>
  <c r="Y107" i="19"/>
  <c r="Y107" i="20"/>
  <c r="M108" i="8"/>
  <c r="M108" i="11" s="1"/>
  <c r="M108" i="13" s="1"/>
  <c r="M108" i="19"/>
  <c r="M108" i="20"/>
  <c r="M108" i="6"/>
  <c r="M108" i="23" s="1"/>
  <c r="Q108" i="20"/>
  <c r="Q108" i="8"/>
  <c r="Q108" i="11" s="1"/>
  <c r="Q108" i="13" s="1"/>
  <c r="Q108" i="19"/>
  <c r="Q108" i="6"/>
  <c r="U108" i="8"/>
  <c r="U108" i="11" s="1"/>
  <c r="U108" i="13" s="1"/>
  <c r="U108" i="19"/>
  <c r="U108" i="6"/>
  <c r="U108" i="20"/>
  <c r="Y108" i="6"/>
  <c r="X108" i="24"/>
  <c r="Y108" i="8"/>
  <c r="Y108" i="11" s="1"/>
  <c r="Y108" i="13" s="1"/>
  <c r="Y108" i="19"/>
  <c r="Y108" i="20"/>
  <c r="M109" i="6"/>
  <c r="M109" i="23" s="1"/>
  <c r="M109" i="19"/>
  <c r="M109" i="20"/>
  <c r="M109" i="8"/>
  <c r="M109" i="11" s="1"/>
  <c r="M109" i="13" s="1"/>
  <c r="Q109" i="8"/>
  <c r="Q109" i="11" s="1"/>
  <c r="Q109" i="13" s="1"/>
  <c r="Q109" i="19"/>
  <c r="Q109" i="20"/>
  <c r="Q109" i="6"/>
  <c r="U109" i="20"/>
  <c r="U109" i="8"/>
  <c r="U109" i="11" s="1"/>
  <c r="U109" i="13" s="1"/>
  <c r="U109" i="19"/>
  <c r="U109" i="6"/>
  <c r="Y109" i="6"/>
  <c r="X109" i="24"/>
  <c r="Y109" i="19"/>
  <c r="Y109" i="20"/>
  <c r="Y109" i="8"/>
  <c r="Y109" i="11" s="1"/>
  <c r="Y109" i="13" s="1"/>
  <c r="M110" i="6"/>
  <c r="M110" i="23" s="1"/>
  <c r="M110" i="20"/>
  <c r="M110" i="8"/>
  <c r="M110" i="11" s="1"/>
  <c r="M110" i="13" s="1"/>
  <c r="M110" i="19"/>
  <c r="Q110" i="6"/>
  <c r="Q110" i="19"/>
  <c r="Q110" i="20"/>
  <c r="Q110" i="8"/>
  <c r="Q110" i="11" s="1"/>
  <c r="Q110" i="13" s="1"/>
  <c r="U110" i="6"/>
  <c r="U110" i="20"/>
  <c r="U110" i="8"/>
  <c r="U110" i="11" s="1"/>
  <c r="U110" i="13" s="1"/>
  <c r="U110" i="19"/>
  <c r="Y110" i="6"/>
  <c r="X110" i="24"/>
  <c r="Y110" i="19"/>
  <c r="Y110" i="20"/>
  <c r="Y110" i="8"/>
  <c r="Y110" i="11" s="1"/>
  <c r="Y110" i="13" s="1"/>
  <c r="M111" i="19"/>
  <c r="M111" i="20"/>
  <c r="M111" i="8"/>
  <c r="M111" i="11" s="1"/>
  <c r="M111" i="13" s="1"/>
  <c r="M111" i="6"/>
  <c r="M111" i="23" s="1"/>
  <c r="Q111" i="20"/>
  <c r="Q111" i="8"/>
  <c r="Q111" i="11" s="1"/>
  <c r="Q111" i="13" s="1"/>
  <c r="Q111" i="19"/>
  <c r="Q111" i="6"/>
  <c r="U111" i="8"/>
  <c r="U111" i="11" s="1"/>
  <c r="U111" i="13" s="1"/>
  <c r="U111" i="19"/>
  <c r="U111" i="6"/>
  <c r="U111" i="23" s="1"/>
  <c r="U111" i="20"/>
  <c r="Y111" i="20"/>
  <c r="Y111" i="6"/>
  <c r="Y111" i="8"/>
  <c r="Y111" i="11" s="1"/>
  <c r="Y111" i="13" s="1"/>
  <c r="X111" i="24"/>
  <c r="Y111" i="19"/>
  <c r="M112" i="20"/>
  <c r="M112" i="8"/>
  <c r="M112" i="11" s="1"/>
  <c r="M112" i="13" s="1"/>
  <c r="M112" i="19"/>
  <c r="M112" i="6"/>
  <c r="M112" i="23" s="1"/>
  <c r="Q112" i="20"/>
  <c r="Q112" i="8"/>
  <c r="Q112" i="11" s="1"/>
  <c r="Q112" i="13" s="1"/>
  <c r="Q112" i="19"/>
  <c r="Q112" i="6"/>
  <c r="U112" i="19"/>
  <c r="U112" i="8"/>
  <c r="U112" i="11" s="1"/>
  <c r="U112" i="13" s="1"/>
  <c r="U112" i="6"/>
  <c r="U112" i="20"/>
  <c r="X112" i="24"/>
  <c r="Y112" i="8"/>
  <c r="Y112" i="11" s="1"/>
  <c r="Y112" i="13" s="1"/>
  <c r="Y112" i="6"/>
  <c r="Y112" i="20"/>
  <c r="M113" i="6"/>
  <c r="M113" i="23" s="1"/>
  <c r="M113" i="19"/>
  <c r="M113" i="20"/>
  <c r="M113" i="8"/>
  <c r="M113" i="11" s="1"/>
  <c r="M113" i="13" s="1"/>
  <c r="Q113" i="6"/>
  <c r="Q113" i="19"/>
  <c r="Q113" i="20"/>
  <c r="Q113" i="8"/>
  <c r="Q113" i="11" s="1"/>
  <c r="Q113" i="13" s="1"/>
  <c r="U113" i="6"/>
  <c r="U113" i="8"/>
  <c r="U113" i="11" s="1"/>
  <c r="U113" i="13" s="1"/>
  <c r="U113" i="19"/>
  <c r="U113" i="20"/>
  <c r="X113" i="24"/>
  <c r="Y113" i="8"/>
  <c r="Y113" i="11" s="1"/>
  <c r="Y113" i="13" s="1"/>
  <c r="Y113" i="19"/>
  <c r="Y113" i="20"/>
  <c r="Y113" i="6"/>
  <c r="M114" i="8"/>
  <c r="M114" i="11" s="1"/>
  <c r="M114" i="13" s="1"/>
  <c r="M114" i="6"/>
  <c r="M114" i="23" s="1"/>
  <c r="M114" i="19"/>
  <c r="M114" i="20"/>
  <c r="Q114" i="6"/>
  <c r="Q114" i="23" s="1"/>
  <c r="Q114" i="8"/>
  <c r="Q114" i="11" s="1"/>
  <c r="Q114" i="13" s="1"/>
  <c r="Q114" i="19"/>
  <c r="Q114" i="20"/>
  <c r="U114" i="6"/>
  <c r="U114" i="23" s="1"/>
  <c r="U114" i="20"/>
  <c r="U114" i="8"/>
  <c r="U114" i="11" s="1"/>
  <c r="U114" i="13" s="1"/>
  <c r="U114" i="19"/>
  <c r="Y114" i="6"/>
  <c r="X114" i="24"/>
  <c r="Y114" i="8"/>
  <c r="Y114" i="11" s="1"/>
  <c r="Y114" i="13" s="1"/>
  <c r="Y114" i="19"/>
  <c r="Y114" i="20"/>
  <c r="M115" i="19"/>
  <c r="M115" i="20"/>
  <c r="M115" i="8"/>
  <c r="M115" i="11" s="1"/>
  <c r="M115" i="13" s="1"/>
  <c r="M115" i="6"/>
  <c r="M115" i="23" s="1"/>
  <c r="Q115" i="8"/>
  <c r="Q115" i="11" s="1"/>
  <c r="Q115" i="13" s="1"/>
  <c r="Q115" i="19"/>
  <c r="Q115" i="20"/>
  <c r="Q115" i="6"/>
  <c r="Q115" i="23" s="1"/>
  <c r="U115" i="8"/>
  <c r="U115" i="11" s="1"/>
  <c r="U115" i="13" s="1"/>
  <c r="U115" i="19"/>
  <c r="U115" i="20"/>
  <c r="U115" i="6"/>
  <c r="U115" i="23" s="1"/>
  <c r="X115" i="24"/>
  <c r="Y115" i="8"/>
  <c r="Y115" i="11" s="1"/>
  <c r="Y115" i="13" s="1"/>
  <c r="Y115" i="19"/>
  <c r="Y115" i="20"/>
  <c r="Y115" i="6"/>
  <c r="M116" i="19"/>
  <c r="M116" i="20"/>
  <c r="M116" i="8"/>
  <c r="M116" i="11" s="1"/>
  <c r="M116" i="13" s="1"/>
  <c r="M116" i="6"/>
  <c r="M116" i="23" s="1"/>
  <c r="Q116" i="8"/>
  <c r="Q116" i="11" s="1"/>
  <c r="Q116" i="13" s="1"/>
  <c r="Q116" i="19"/>
  <c r="Q116" i="20"/>
  <c r="Q116" i="6"/>
  <c r="U116" i="8"/>
  <c r="U116" i="11" s="1"/>
  <c r="U116" i="13" s="1"/>
  <c r="U116" i="19"/>
  <c r="U116" i="6"/>
  <c r="U116" i="23" s="1"/>
  <c r="U116" i="20"/>
  <c r="Y116" i="20"/>
  <c r="Y116" i="6"/>
  <c r="X116" i="24"/>
  <c r="Y116" i="19"/>
  <c r="Y116" i="8"/>
  <c r="Y116" i="11" s="1"/>
  <c r="Y116" i="13" s="1"/>
  <c r="M117" i="6"/>
  <c r="M117" i="23" s="1"/>
  <c r="M117" i="19"/>
  <c r="M117" i="20"/>
  <c r="M117" i="8"/>
  <c r="M117" i="11" s="1"/>
  <c r="M117" i="13" s="1"/>
  <c r="Q117" i="6"/>
  <c r="Q117" i="20"/>
  <c r="Q117" i="8"/>
  <c r="Q117" i="11" s="1"/>
  <c r="Q117" i="13" s="1"/>
  <c r="Q117" i="19"/>
  <c r="U117" i="6"/>
  <c r="U117" i="19"/>
  <c r="U117" i="8"/>
  <c r="U117" i="11" s="1"/>
  <c r="U117" i="13" s="1"/>
  <c r="U117" i="20"/>
  <c r="X117" i="24"/>
  <c r="Y117" i="6"/>
  <c r="Y117" i="8"/>
  <c r="Y117" i="11" s="1"/>
  <c r="Y117" i="13" s="1"/>
  <c r="Y117" i="19"/>
  <c r="Y117" i="20"/>
  <c r="M118" i="8"/>
  <c r="M118" i="11" s="1"/>
  <c r="M118" i="13" s="1"/>
  <c r="M118" i="19"/>
  <c r="M118" i="20"/>
  <c r="M118" i="6"/>
  <c r="M118" i="23" s="1"/>
  <c r="Q118" i="8"/>
  <c r="Q118" i="11" s="1"/>
  <c r="Q118" i="13" s="1"/>
  <c r="Q118" i="19"/>
  <c r="Q118" i="20"/>
  <c r="Q118" i="6"/>
  <c r="U118" i="20"/>
  <c r="U118" i="8"/>
  <c r="U118" i="11" s="1"/>
  <c r="U118" i="13" s="1"/>
  <c r="U118" i="19"/>
  <c r="U118" i="6"/>
  <c r="X118" i="24"/>
  <c r="Y118" i="19"/>
  <c r="D40" i="21" s="1"/>
  <c r="Y118" i="20"/>
  <c r="C40" i="21" s="1"/>
  <c r="Y118" i="8"/>
  <c r="Y118" i="11" s="1"/>
  <c r="Y118" i="13" s="1"/>
  <c r="Y118" i="6"/>
  <c r="M119" i="8"/>
  <c r="M119" i="11" s="1"/>
  <c r="M119" i="13" s="1"/>
  <c r="M119" i="19"/>
  <c r="M119" i="20"/>
  <c r="M119" i="6"/>
  <c r="M119" i="23" s="1"/>
  <c r="Q119" i="20"/>
  <c r="Q119" i="8"/>
  <c r="Q119" i="11" s="1"/>
  <c r="Q119" i="13" s="1"/>
  <c r="Q119" i="19"/>
  <c r="Q119" i="6"/>
  <c r="Q119" i="23" s="1"/>
  <c r="U119" i="19"/>
  <c r="U119" i="20"/>
  <c r="U119" i="8"/>
  <c r="U119" i="11" s="1"/>
  <c r="U119" i="13" s="1"/>
  <c r="U119" i="6"/>
  <c r="X119" i="24"/>
  <c r="Y119" i="19"/>
  <c r="Y119" i="6"/>
  <c r="Y119" i="20"/>
  <c r="Y119" i="8"/>
  <c r="Y119" i="11" s="1"/>
  <c r="Y119" i="13" s="1"/>
  <c r="M120" i="20"/>
  <c r="M120" i="8"/>
  <c r="M120" i="11" s="1"/>
  <c r="M120" i="13" s="1"/>
  <c r="M120" i="19"/>
  <c r="M120" i="6"/>
  <c r="M120" i="23" s="1"/>
  <c r="Q120" i="8"/>
  <c r="Q120" i="11" s="1"/>
  <c r="Q120" i="13" s="1"/>
  <c r="Q120" i="19"/>
  <c r="Q120" i="20"/>
  <c r="Q120" i="6"/>
  <c r="U120" i="19"/>
  <c r="U120" i="6"/>
  <c r="U120" i="20"/>
  <c r="U120" i="8"/>
  <c r="U120" i="11" s="1"/>
  <c r="U120" i="13" s="1"/>
  <c r="X120" i="24"/>
  <c r="Y120" i="19"/>
  <c r="Y120" i="20"/>
  <c r="Y120" i="8"/>
  <c r="Y120" i="11" s="1"/>
  <c r="Y120" i="13" s="1"/>
  <c r="Y120" i="6"/>
  <c r="M121" i="6"/>
  <c r="M121" i="23" s="1"/>
  <c r="M121" i="8"/>
  <c r="M121" i="11" s="1"/>
  <c r="M121" i="13" s="1"/>
  <c r="M121" i="19"/>
  <c r="M121" i="20"/>
  <c r="Q121" i="20"/>
  <c r="Q121" i="8"/>
  <c r="Q121" i="11" s="1"/>
  <c r="Q121" i="13" s="1"/>
  <c r="Q121" i="6"/>
  <c r="Q121" i="19"/>
  <c r="U121" i="20"/>
  <c r="U121" i="8"/>
  <c r="U121" i="11" s="1"/>
  <c r="U121" i="13" s="1"/>
  <c r="U121" i="19"/>
  <c r="U121" i="6"/>
  <c r="Y121" i="6"/>
  <c r="X121" i="24"/>
  <c r="Y121" i="20"/>
  <c r="Y121" i="8"/>
  <c r="Y121" i="11" s="1"/>
  <c r="Y121" i="13" s="1"/>
  <c r="Y121" i="19"/>
  <c r="M122" i="8"/>
  <c r="M122" i="11" s="1"/>
  <c r="M122" i="13" s="1"/>
  <c r="M122" i="19"/>
  <c r="M122" i="20"/>
  <c r="M122" i="6"/>
  <c r="M122" i="23" s="1"/>
  <c r="Q122" i="6"/>
  <c r="Q122" i="23" s="1"/>
  <c r="Q122" i="20"/>
  <c r="Q122" i="8"/>
  <c r="Q122" i="11" s="1"/>
  <c r="Q122" i="13" s="1"/>
  <c r="Q122" i="19"/>
  <c r="U122" i="8"/>
  <c r="U122" i="11" s="1"/>
  <c r="U122" i="13" s="1"/>
  <c r="U122" i="6"/>
  <c r="U122" i="19"/>
  <c r="U122" i="20"/>
  <c r="X122" i="24"/>
  <c r="Y122" i="20"/>
  <c r="Y122" i="8"/>
  <c r="Y122" i="11" s="1"/>
  <c r="Y122" i="13" s="1"/>
  <c r="Y122" i="19"/>
  <c r="Y122" i="6"/>
  <c r="M123" i="6"/>
  <c r="M123" i="23" s="1"/>
  <c r="M123" i="19"/>
  <c r="M123" i="20"/>
  <c r="M123" i="8"/>
  <c r="M123" i="11" s="1"/>
  <c r="M123" i="13" s="1"/>
  <c r="Q123" i="20"/>
  <c r="Q123" i="8"/>
  <c r="Q123" i="11" s="1"/>
  <c r="Q123" i="13" s="1"/>
  <c r="Q123" i="6"/>
  <c r="Q123" i="19"/>
  <c r="U123" i="8"/>
  <c r="U123" i="11" s="1"/>
  <c r="U123" i="13" s="1"/>
  <c r="U123" i="6"/>
  <c r="U123" i="19"/>
  <c r="U123" i="20"/>
  <c r="Y123" i="6"/>
  <c r="X123" i="24"/>
  <c r="Y123" i="8"/>
  <c r="Y123" i="11" s="1"/>
  <c r="Y123" i="13" s="1"/>
  <c r="Y123" i="19"/>
  <c r="Y123" i="20"/>
  <c r="M124" i="19"/>
  <c r="M124" i="20"/>
  <c r="M124" i="8"/>
  <c r="M124" i="11" s="1"/>
  <c r="M124" i="13" s="1"/>
  <c r="M124" i="6"/>
  <c r="M124" i="23" s="1"/>
  <c r="Q124" i="8"/>
  <c r="Q124" i="11" s="1"/>
  <c r="Q124" i="13" s="1"/>
  <c r="Q124" i="6"/>
  <c r="Q124" i="19"/>
  <c r="Q124" i="20"/>
  <c r="U124" i="6"/>
  <c r="U124" i="20"/>
  <c r="U124" i="8"/>
  <c r="U124" i="11" s="1"/>
  <c r="U124" i="13" s="1"/>
  <c r="U124" i="19"/>
  <c r="X124" i="24"/>
  <c r="Y124" i="19"/>
  <c r="Y124" i="20"/>
  <c r="Y124" i="8"/>
  <c r="Y124" i="11" s="1"/>
  <c r="Y124" i="13" s="1"/>
  <c r="Y124" i="6"/>
  <c r="M126" i="8"/>
  <c r="M126" i="11" s="1"/>
  <c r="M126" i="13" s="1"/>
  <c r="M126" i="19"/>
  <c r="M126" i="20"/>
  <c r="M126" i="6"/>
  <c r="M126" i="23" s="1"/>
  <c r="Q126" i="8"/>
  <c r="Q126" i="11" s="1"/>
  <c r="Q126" i="13" s="1"/>
  <c r="Q126" i="19"/>
  <c r="Q126" i="20"/>
  <c r="Q126" i="6"/>
  <c r="U126" i="8"/>
  <c r="U126" i="11" s="1"/>
  <c r="U126" i="13" s="1"/>
  <c r="U126" i="19"/>
  <c r="U126" i="6"/>
  <c r="U126" i="20"/>
  <c r="Y126" i="20"/>
  <c r="C41" i="21" s="1"/>
  <c r="Y126" i="8"/>
  <c r="Y126" i="11" s="1"/>
  <c r="Y126" i="13" s="1"/>
  <c r="X126" i="24"/>
  <c r="Y126" i="19"/>
  <c r="D41" i="21" s="1"/>
  <c r="Y126" i="6"/>
  <c r="M127" i="20"/>
  <c r="M127" i="8"/>
  <c r="M127" i="11" s="1"/>
  <c r="M127" i="13" s="1"/>
  <c r="M127" i="19"/>
  <c r="M127" i="6"/>
  <c r="M127" i="23" s="1"/>
  <c r="Q127" i="8"/>
  <c r="Q127" i="11" s="1"/>
  <c r="Q127" i="13" s="1"/>
  <c r="Q127" i="19"/>
  <c r="Q127" i="20"/>
  <c r="Q127" i="6"/>
  <c r="U127" i="8"/>
  <c r="U127" i="11" s="1"/>
  <c r="U127" i="13" s="1"/>
  <c r="U127" i="19"/>
  <c r="U127" i="6"/>
  <c r="U127" i="20"/>
  <c r="Y127" i="8"/>
  <c r="Y127" i="11" s="1"/>
  <c r="Y127" i="13" s="1"/>
  <c r="Y127" i="6"/>
  <c r="X127" i="24"/>
  <c r="Y127" i="20"/>
  <c r="Y127" i="19"/>
  <c r="M128" i="6"/>
  <c r="M128" i="23" s="1"/>
  <c r="M128" i="19"/>
  <c r="M128" i="20"/>
  <c r="M128" i="8"/>
  <c r="M128" i="11" s="1"/>
  <c r="M128" i="13" s="1"/>
  <c r="Q128" i="6"/>
  <c r="Q128" i="20"/>
  <c r="Q128" i="8"/>
  <c r="Q128" i="11" s="1"/>
  <c r="Q128" i="13" s="1"/>
  <c r="Q128" i="19"/>
  <c r="U128" i="19"/>
  <c r="U128" i="8"/>
  <c r="U128" i="11" s="1"/>
  <c r="U128" i="13" s="1"/>
  <c r="U128" i="6"/>
  <c r="U128" i="20"/>
  <c r="X128" i="24"/>
  <c r="Y128" i="19"/>
  <c r="Y128" i="8"/>
  <c r="Y128" i="11" s="1"/>
  <c r="Y128" i="13" s="1"/>
  <c r="Y128" i="6"/>
  <c r="Y128" i="20"/>
  <c r="M129" i="19"/>
  <c r="M129" i="6"/>
  <c r="M129" i="23" s="1"/>
  <c r="M129" i="8"/>
  <c r="M129" i="11" s="1"/>
  <c r="M129" i="13" s="1"/>
  <c r="M129" i="20"/>
  <c r="Q129" i="6"/>
  <c r="Q129" i="8"/>
  <c r="Q129" i="11" s="1"/>
  <c r="Q129" i="13" s="1"/>
  <c r="Q129" i="19"/>
  <c r="Q129" i="20"/>
  <c r="U129" i="6"/>
  <c r="U129" i="8"/>
  <c r="U129" i="19"/>
  <c r="U129" i="20"/>
  <c r="X129" i="24"/>
  <c r="Y129" i="8"/>
  <c r="Y129" i="19"/>
  <c r="Y129" i="6"/>
  <c r="Y129" i="20"/>
  <c r="M131" i="20"/>
  <c r="M131" i="8"/>
  <c r="M131" i="11" s="1"/>
  <c r="M131" i="13" s="1"/>
  <c r="M131" i="19"/>
  <c r="M131" i="6"/>
  <c r="M131" i="23" s="1"/>
  <c r="Q131" i="19"/>
  <c r="Q131" i="20"/>
  <c r="Q131" i="8"/>
  <c r="Q131" i="11" s="1"/>
  <c r="Q131" i="13" s="1"/>
  <c r="Q131" i="6"/>
  <c r="U131" i="6"/>
  <c r="U131" i="19"/>
  <c r="U131" i="8"/>
  <c r="U131" i="11" s="1"/>
  <c r="U131" i="13" s="1"/>
  <c r="U131" i="20"/>
  <c r="X131" i="24"/>
  <c r="Y131" i="19"/>
  <c r="Y131" i="8"/>
  <c r="Y131" i="11" s="1"/>
  <c r="Y131" i="13" s="1"/>
  <c r="Y131" i="6"/>
  <c r="Y131" i="20"/>
  <c r="M132" i="6"/>
  <c r="M132" i="23" s="1"/>
  <c r="M132" i="8"/>
  <c r="M132" i="11" s="1"/>
  <c r="M132" i="13" s="1"/>
  <c r="M132" i="20"/>
  <c r="M132" i="19"/>
  <c r="Q132" i="19"/>
  <c r="Q132" i="20"/>
  <c r="Q132" i="8"/>
  <c r="Q132" i="11" s="1"/>
  <c r="Q132" i="13" s="1"/>
  <c r="Q132" i="6"/>
  <c r="U132" i="6"/>
  <c r="U132" i="19"/>
  <c r="U132" i="8"/>
  <c r="U132" i="11" s="1"/>
  <c r="U132" i="13" s="1"/>
  <c r="U132" i="20"/>
  <c r="Y132" i="6"/>
  <c r="Y132" i="8"/>
  <c r="Y132" i="11" s="1"/>
  <c r="Y132" i="13" s="1"/>
  <c r="Y132" i="19"/>
  <c r="X132" i="24"/>
  <c r="Y132" i="20"/>
  <c r="M133" i="8"/>
  <c r="M133" i="11" s="1"/>
  <c r="M133" i="13" s="1"/>
  <c r="M133" i="19"/>
  <c r="M133" i="20"/>
  <c r="M133" i="6"/>
  <c r="M133" i="23" s="1"/>
  <c r="Q133" i="20"/>
  <c r="Q133" i="8"/>
  <c r="Q133" i="11" s="1"/>
  <c r="Q133" i="13" s="1"/>
  <c r="Q133" i="19"/>
  <c r="Q133" i="6"/>
  <c r="Q133" i="23" s="1"/>
  <c r="U133" i="8"/>
  <c r="U133" i="11" s="1"/>
  <c r="U133" i="13" s="1"/>
  <c r="U133" i="19"/>
  <c r="U133" i="6"/>
  <c r="U133" i="20"/>
  <c r="X133" i="24"/>
  <c r="Y133" i="19"/>
  <c r="Y133" i="8"/>
  <c r="Y133" i="11" s="1"/>
  <c r="Y133" i="13" s="1"/>
  <c r="Y133" i="6"/>
  <c r="Y133" i="20"/>
  <c r="M134" i="8"/>
  <c r="M134" i="11" s="1"/>
  <c r="M134" i="13" s="1"/>
  <c r="M134" i="19"/>
  <c r="M134" i="6"/>
  <c r="M134" i="23" s="1"/>
  <c r="M134" i="20"/>
  <c r="Q134" i="19"/>
  <c r="Q134" i="20"/>
  <c r="Q134" i="8"/>
  <c r="Q134" i="11" s="1"/>
  <c r="Q134" i="13" s="1"/>
  <c r="Q134" i="6"/>
  <c r="U134" i="20"/>
  <c r="U134" i="19"/>
  <c r="U134" i="8"/>
  <c r="U134" i="11" s="1"/>
  <c r="U134" i="13" s="1"/>
  <c r="U134" i="6"/>
  <c r="X134" i="24"/>
  <c r="Y134" i="6"/>
  <c r="Y134" i="8"/>
  <c r="Y134" i="11" s="1"/>
  <c r="Y134" i="13" s="1"/>
  <c r="Y134" i="19"/>
  <c r="D42" i="21" s="1"/>
  <c r="Y134" i="20"/>
  <c r="C42" i="21" s="1"/>
  <c r="M135" i="8"/>
  <c r="M135" i="11" s="1"/>
  <c r="M135" i="13" s="1"/>
  <c r="M135" i="19"/>
  <c r="M135" i="20"/>
  <c r="M135" i="6"/>
  <c r="M135" i="23" s="1"/>
  <c r="Q135" i="20"/>
  <c r="Q135" i="8"/>
  <c r="Q135" i="11" s="1"/>
  <c r="Q135" i="13" s="1"/>
  <c r="Q135" i="19"/>
  <c r="Q135" i="6"/>
  <c r="U135" i="19"/>
  <c r="U135" i="8"/>
  <c r="U135" i="11" s="1"/>
  <c r="U135" i="13" s="1"/>
  <c r="U135" i="6"/>
  <c r="U135" i="20"/>
  <c r="Y135" i="20"/>
  <c r="Y135" i="6"/>
  <c r="X135" i="24"/>
  <c r="Y135" i="8"/>
  <c r="Y135" i="11" s="1"/>
  <c r="Y135" i="13" s="1"/>
  <c r="Y135" i="19"/>
  <c r="M136" i="6"/>
  <c r="M136" i="23" s="1"/>
  <c r="M136" i="19"/>
  <c r="M136" i="20"/>
  <c r="M136" i="8"/>
  <c r="M136" i="11" s="1"/>
  <c r="M136" i="13" s="1"/>
  <c r="Q136" i="6"/>
  <c r="Q136" i="23" s="1"/>
  <c r="Q136" i="20"/>
  <c r="Q136" i="8"/>
  <c r="Q136" i="11" s="1"/>
  <c r="Q136" i="13" s="1"/>
  <c r="Q136" i="19"/>
  <c r="U136" i="8"/>
  <c r="U136" i="11" s="1"/>
  <c r="U136" i="13" s="1"/>
  <c r="U136" i="6"/>
  <c r="U136" i="19"/>
  <c r="U136" i="20"/>
  <c r="Y136" i="19"/>
  <c r="X136" i="24"/>
  <c r="Y136" i="6"/>
  <c r="Y136" i="8"/>
  <c r="Y136" i="11" s="1"/>
  <c r="Y136" i="13" s="1"/>
  <c r="Y136" i="20"/>
  <c r="M137" i="20"/>
  <c r="M137" i="8"/>
  <c r="M137" i="11" s="1"/>
  <c r="M137" i="13" s="1"/>
  <c r="M137" i="19"/>
  <c r="M137" i="6"/>
  <c r="M137" i="23" s="1"/>
  <c r="Q137" i="20"/>
  <c r="Q137" i="8"/>
  <c r="Q137" i="11" s="1"/>
  <c r="Q137" i="13" s="1"/>
  <c r="Q137" i="19"/>
  <c r="Q137" i="6"/>
  <c r="Q137" i="23" s="1"/>
  <c r="U137" i="8"/>
  <c r="U137" i="11" s="1"/>
  <c r="U137" i="13" s="1"/>
  <c r="U137" i="19"/>
  <c r="U137" i="20"/>
  <c r="U137" i="6"/>
  <c r="U137" i="23" s="1"/>
  <c r="Y137" i="6"/>
  <c r="X137" i="24"/>
  <c r="Y137" i="20"/>
  <c r="Y137" i="8"/>
  <c r="Y137" i="11" s="1"/>
  <c r="Y137" i="13" s="1"/>
  <c r="Y137" i="19"/>
  <c r="M138" i="20"/>
  <c r="M138" i="8"/>
  <c r="M138" i="11" s="1"/>
  <c r="M138" i="13" s="1"/>
  <c r="M138" i="19"/>
  <c r="M138" i="6"/>
  <c r="M138" i="23" s="1"/>
  <c r="Q138" i="8"/>
  <c r="Q138" i="11" s="1"/>
  <c r="Q138" i="13" s="1"/>
  <c r="Q138" i="6"/>
  <c r="Q138" i="19"/>
  <c r="Q138" i="20"/>
  <c r="U138" i="6"/>
  <c r="U138" i="19"/>
  <c r="U138" i="20"/>
  <c r="U138" i="8"/>
  <c r="U138" i="11" s="1"/>
  <c r="U138" i="13" s="1"/>
  <c r="X138" i="24"/>
  <c r="Y138" i="8"/>
  <c r="Y138" i="11" s="1"/>
  <c r="Y138" i="13" s="1"/>
  <c r="Y138" i="19"/>
  <c r="Y138" i="20"/>
  <c r="Y138" i="6"/>
  <c r="M139" i="8"/>
  <c r="M139" i="11" s="1"/>
  <c r="M139" i="13" s="1"/>
  <c r="M139" i="19"/>
  <c r="M139" i="20"/>
  <c r="M139" i="6"/>
  <c r="M139" i="23" s="1"/>
  <c r="Q139" i="6"/>
  <c r="Q139" i="19"/>
  <c r="Q139" i="20"/>
  <c r="Q139" i="8"/>
  <c r="Q139" i="11" s="1"/>
  <c r="Q139" i="13" s="1"/>
  <c r="U139" i="20"/>
  <c r="U139" i="8"/>
  <c r="U139" i="11" s="1"/>
  <c r="U139" i="13" s="1"/>
  <c r="U139" i="19"/>
  <c r="U139" i="6"/>
  <c r="X139" i="24"/>
  <c r="Y139" i="19"/>
  <c r="Y139" i="20"/>
  <c r="Y139" i="8"/>
  <c r="Y139" i="11" s="1"/>
  <c r="Y139" i="13" s="1"/>
  <c r="Y139" i="6"/>
  <c r="M140" i="6"/>
  <c r="M140" i="23" s="1"/>
  <c r="M140" i="8"/>
  <c r="M140" i="11" s="1"/>
  <c r="M140" i="13" s="1"/>
  <c r="M140" i="20"/>
  <c r="M140" i="19"/>
  <c r="Q140" i="6"/>
  <c r="Q140" i="23" s="1"/>
  <c r="Q140" i="20"/>
  <c r="Q140" i="8"/>
  <c r="Q140" i="11" s="1"/>
  <c r="Q140" i="13" s="1"/>
  <c r="Q140" i="19"/>
  <c r="U140" i="8"/>
  <c r="U140" i="11" s="1"/>
  <c r="U140" i="13" s="1"/>
  <c r="U140" i="19"/>
  <c r="U140" i="6"/>
  <c r="U140" i="20"/>
  <c r="Y140" i="19"/>
  <c r="X140" i="24"/>
  <c r="Y140" i="20"/>
  <c r="Y140" i="8"/>
  <c r="Y140" i="11" s="1"/>
  <c r="Y140" i="13" s="1"/>
  <c r="Y140" i="6"/>
  <c r="M141" i="20"/>
  <c r="M141" i="8"/>
  <c r="M141" i="11" s="1"/>
  <c r="M141" i="13" s="1"/>
  <c r="M141" i="19"/>
  <c r="M141" i="6"/>
  <c r="M141" i="23" s="1"/>
  <c r="Q141" i="20"/>
  <c r="Q141" i="8"/>
  <c r="Q141" i="11" s="1"/>
  <c r="Q141" i="13" s="1"/>
  <c r="Q141" i="19"/>
  <c r="Q141" i="6"/>
  <c r="Q141" i="23" s="1"/>
  <c r="U141" i="19"/>
  <c r="U141" i="20"/>
  <c r="U141" i="8"/>
  <c r="U141" i="11" s="1"/>
  <c r="U141" i="13" s="1"/>
  <c r="U141" i="6"/>
  <c r="U141" i="23" s="1"/>
  <c r="X141" i="24"/>
  <c r="Y141" i="20"/>
  <c r="Y141" i="6"/>
  <c r="Y141" i="8"/>
  <c r="Y141" i="11" s="1"/>
  <c r="Y141" i="13" s="1"/>
  <c r="Y141" i="19"/>
  <c r="M142" i="6"/>
  <c r="M142" i="23" s="1"/>
  <c r="M142" i="20"/>
  <c r="M142" i="19"/>
  <c r="M142" i="8"/>
  <c r="M142" i="11" s="1"/>
  <c r="M142" i="13" s="1"/>
  <c r="Q142" i="20"/>
  <c r="Q142" i="8"/>
  <c r="Q142" i="11" s="1"/>
  <c r="Q142" i="13" s="1"/>
  <c r="Q142" i="19"/>
  <c r="Q142" i="6"/>
  <c r="U142" i="8"/>
  <c r="U142" i="11" s="1"/>
  <c r="U142" i="13" s="1"/>
  <c r="U142" i="6"/>
  <c r="U142" i="19"/>
  <c r="U142" i="20"/>
  <c r="Y142" i="6"/>
  <c r="X142" i="24"/>
  <c r="Y142" i="20"/>
  <c r="Y142" i="8"/>
  <c r="Y142" i="11" s="1"/>
  <c r="Y142" i="13" s="1"/>
  <c r="Y142" i="19"/>
  <c r="M143" i="8"/>
  <c r="M143" i="11" s="1"/>
  <c r="M143" i="13" s="1"/>
  <c r="M143" i="19"/>
  <c r="M143" i="20"/>
  <c r="M143" i="6"/>
  <c r="M143" i="23" s="1"/>
  <c r="Q143" i="6"/>
  <c r="Q143" i="19"/>
  <c r="Q143" i="20"/>
  <c r="Q143" i="8"/>
  <c r="Q143" i="11" s="1"/>
  <c r="Q143" i="13" s="1"/>
  <c r="U143" i="19"/>
  <c r="U143" i="8"/>
  <c r="U143" i="11" s="1"/>
  <c r="U143" i="13" s="1"/>
  <c r="U143" i="6"/>
  <c r="U143" i="20"/>
  <c r="Y143" i="8"/>
  <c r="Y143" i="11" s="1"/>
  <c r="Y143" i="13" s="1"/>
  <c r="Y143" i="6"/>
  <c r="Y143" i="20"/>
  <c r="X143" i="24"/>
  <c r="Y143" i="19"/>
  <c r="M144" i="6"/>
  <c r="M144" i="23" s="1"/>
  <c r="M144" i="8"/>
  <c r="M144" i="11" s="1"/>
  <c r="M144" i="13" s="1"/>
  <c r="M144" i="19"/>
  <c r="M144" i="20"/>
  <c r="Q144" i="8"/>
  <c r="Q144" i="11" s="1"/>
  <c r="Q144" i="13" s="1"/>
  <c r="Q144" i="19"/>
  <c r="Q144" i="20"/>
  <c r="Q144" i="6"/>
  <c r="U144" i="8"/>
  <c r="U144" i="11" s="1"/>
  <c r="U144" i="13" s="1"/>
  <c r="U144" i="19"/>
  <c r="U144" i="6"/>
  <c r="U144" i="20"/>
  <c r="X144" i="24"/>
  <c r="Y144" i="6"/>
  <c r="Y144" i="8"/>
  <c r="Y144" i="11" s="1"/>
  <c r="Y144" i="13" s="1"/>
  <c r="Y144" i="19"/>
  <c r="D43" i="21" s="1"/>
  <c r="Y144" i="20"/>
  <c r="C43" i="21" s="1"/>
  <c r="M145" i="8"/>
  <c r="M145" i="11" s="1"/>
  <c r="M145" i="13" s="1"/>
  <c r="M145" i="19"/>
  <c r="M145" i="20"/>
  <c r="M145" i="6"/>
  <c r="M145" i="23" s="1"/>
  <c r="Q145" i="6"/>
  <c r="Q145" i="20"/>
  <c r="Q145" i="8"/>
  <c r="Q145" i="11" s="1"/>
  <c r="Q145" i="13" s="1"/>
  <c r="Q145" i="19"/>
  <c r="U145" i="8"/>
  <c r="U145" i="11" s="1"/>
  <c r="U145" i="13" s="1"/>
  <c r="U145" i="19"/>
  <c r="U145" i="6"/>
  <c r="U145" i="20"/>
  <c r="Y145" i="19"/>
  <c r="D44" i="21" s="1"/>
  <c r="X145" i="24"/>
  <c r="Y145" i="6"/>
  <c r="Y145" i="8"/>
  <c r="Y145" i="11" s="1"/>
  <c r="Y145" i="13" s="1"/>
  <c r="Y145" i="20"/>
  <c r="C44" i="21" s="1"/>
  <c r="M146" i="20"/>
  <c r="M146" i="8"/>
  <c r="M146" i="11" s="1"/>
  <c r="M146" i="13" s="1"/>
  <c r="M146" i="19"/>
  <c r="M146" i="6"/>
  <c r="M146" i="23" s="1"/>
  <c r="Q146" i="6"/>
  <c r="Q146" i="8"/>
  <c r="Q146" i="11" s="1"/>
  <c r="Q146" i="13" s="1"/>
  <c r="Q146" i="19"/>
  <c r="Q146" i="20"/>
  <c r="U146" i="6"/>
  <c r="U146" i="8"/>
  <c r="U146" i="11" s="1"/>
  <c r="U146" i="13" s="1"/>
  <c r="U146" i="19"/>
  <c r="U146" i="20"/>
  <c r="X146" i="24"/>
  <c r="Y146" i="6"/>
  <c r="Y146" i="8"/>
  <c r="Y146" i="11" s="1"/>
  <c r="Y146" i="13" s="1"/>
  <c r="Y146" i="20"/>
  <c r="Y146" i="19"/>
  <c r="M147" i="20"/>
  <c r="M147" i="8"/>
  <c r="M147" i="11" s="1"/>
  <c r="M147" i="13" s="1"/>
  <c r="M147" i="19"/>
  <c r="M147" i="6"/>
  <c r="M147" i="23" s="1"/>
  <c r="Q147" i="6"/>
  <c r="Q147" i="8"/>
  <c r="Q147" i="11" s="1"/>
  <c r="Q147" i="13" s="1"/>
  <c r="Q147" i="19"/>
  <c r="Q147" i="20"/>
  <c r="U147" i="8"/>
  <c r="U147" i="11" s="1"/>
  <c r="U147" i="13" s="1"/>
  <c r="U147" i="19"/>
  <c r="U147" i="6"/>
  <c r="U147" i="20"/>
  <c r="Y147" i="6"/>
  <c r="Y147" i="8"/>
  <c r="Y147" i="11" s="1"/>
  <c r="Y147" i="13" s="1"/>
  <c r="X147" i="24"/>
  <c r="Y147" i="20"/>
  <c r="Y147" i="19"/>
  <c r="M148" i="6"/>
  <c r="M148" i="23" s="1"/>
  <c r="M148" i="8"/>
  <c r="M148" i="11" s="1"/>
  <c r="M148" i="13" s="1"/>
  <c r="M148" i="19"/>
  <c r="M148" i="20"/>
  <c r="Q148" i="6"/>
  <c r="Q148" i="23" s="1"/>
  <c r="Q148" i="8"/>
  <c r="Q148" i="11" s="1"/>
  <c r="Q148" i="13" s="1"/>
  <c r="Q148" i="19"/>
  <c r="Q148" i="20"/>
  <c r="U148" i="8"/>
  <c r="U148" i="11" s="1"/>
  <c r="U148" i="13" s="1"/>
  <c r="U148" i="19"/>
  <c r="U148" i="20"/>
  <c r="U148" i="6"/>
  <c r="Y148" i="19"/>
  <c r="Y148" i="20"/>
  <c r="Y148" i="6"/>
  <c r="X148" i="24"/>
  <c r="Y148" i="8"/>
  <c r="Y148" i="11" s="1"/>
  <c r="Y148" i="13" s="1"/>
  <c r="M149" i="6"/>
  <c r="M149" i="23" s="1"/>
  <c r="M149" i="19"/>
  <c r="M149" i="20"/>
  <c r="M149" i="8"/>
  <c r="M149" i="11" s="1"/>
  <c r="M149" i="13" s="1"/>
  <c r="Q149" i="19"/>
  <c r="Q149" i="20"/>
  <c r="Q149" i="8"/>
  <c r="Q149" i="11" s="1"/>
  <c r="Q149" i="13" s="1"/>
  <c r="Q149" i="6"/>
  <c r="Q149" i="23" s="1"/>
  <c r="U149" i="8"/>
  <c r="U149" i="11" s="1"/>
  <c r="U149" i="13" s="1"/>
  <c r="U149" i="19"/>
  <c r="U149" i="6"/>
  <c r="U149" i="20"/>
  <c r="Y149" i="6"/>
  <c r="Y149" i="8"/>
  <c r="Y149" i="11" s="1"/>
  <c r="Y149" i="13" s="1"/>
  <c r="X149" i="24"/>
  <c r="Y149" i="19"/>
  <c r="Y149" i="20"/>
  <c r="M151" i="8"/>
  <c r="M151" i="11" s="1"/>
  <c r="M151" i="13" s="1"/>
  <c r="M151" i="19"/>
  <c r="M151" i="20"/>
  <c r="M151" i="6"/>
  <c r="M151" i="23" s="1"/>
  <c r="Q151" i="6"/>
  <c r="Q151" i="19"/>
  <c r="Q151" i="20"/>
  <c r="Q151" i="8"/>
  <c r="Q151" i="11" s="1"/>
  <c r="Q151" i="13" s="1"/>
  <c r="U151" i="8"/>
  <c r="U151" i="11" s="1"/>
  <c r="U151" i="13" s="1"/>
  <c r="U151" i="19"/>
  <c r="U151" i="6"/>
  <c r="U151" i="23" s="1"/>
  <c r="U151" i="20"/>
  <c r="Y151" i="6"/>
  <c r="Y151" i="8"/>
  <c r="Y151" i="11" s="1"/>
  <c r="Y151" i="13" s="1"/>
  <c r="Y151" i="19"/>
  <c r="Y151" i="20"/>
  <c r="X151" i="24"/>
  <c r="M152" i="6"/>
  <c r="M152" i="23" s="1"/>
  <c r="M152" i="8"/>
  <c r="M152" i="11" s="1"/>
  <c r="M152" i="13" s="1"/>
  <c r="M152" i="20"/>
  <c r="M152" i="19"/>
  <c r="Q152" i="20"/>
  <c r="Q152" i="8"/>
  <c r="Q152" i="11" s="1"/>
  <c r="Q152" i="13" s="1"/>
  <c r="Q152" i="19"/>
  <c r="Q152" i="6"/>
  <c r="U152" i="6"/>
  <c r="U152" i="19"/>
  <c r="U152" i="8"/>
  <c r="U152" i="11" s="1"/>
  <c r="U152" i="13" s="1"/>
  <c r="U152" i="20"/>
  <c r="Y152" i="8"/>
  <c r="Y152" i="11" s="1"/>
  <c r="Y152" i="13" s="1"/>
  <c r="Y152" i="6"/>
  <c r="Y152" i="20"/>
  <c r="X152" i="24"/>
  <c r="Y152" i="19"/>
  <c r="M153" i="19"/>
  <c r="M153" i="20"/>
  <c r="M153" i="8"/>
  <c r="M153" i="11" s="1"/>
  <c r="M153" i="13" s="1"/>
  <c r="M153" i="6"/>
  <c r="M153" i="23" s="1"/>
  <c r="Q153" i="6"/>
  <c r="Q153" i="23" s="1"/>
  <c r="Q153" i="20"/>
  <c r="Q153" i="8"/>
  <c r="Q153" i="11" s="1"/>
  <c r="Q153" i="13" s="1"/>
  <c r="Q153" i="19"/>
  <c r="U153" i="19"/>
  <c r="U153" i="8"/>
  <c r="U153" i="11" s="1"/>
  <c r="U153" i="13" s="1"/>
  <c r="U153" i="6"/>
  <c r="U153" i="20"/>
  <c r="Y153" i="19"/>
  <c r="X153" i="24"/>
  <c r="Y153" i="8"/>
  <c r="Y153" i="11" s="1"/>
  <c r="Y153" i="13" s="1"/>
  <c r="Y153" i="20"/>
  <c r="Y153" i="6"/>
  <c r="M154" i="6"/>
  <c r="M154" i="23" s="1"/>
  <c r="M154" i="20"/>
  <c r="M154" i="19"/>
  <c r="M154" i="8"/>
  <c r="M154" i="11" s="1"/>
  <c r="M154" i="13" s="1"/>
  <c r="Q154" i="20"/>
  <c r="Q154" i="8"/>
  <c r="Q154" i="11" s="1"/>
  <c r="Q154" i="13" s="1"/>
  <c r="Q154" i="19"/>
  <c r="Q154" i="6"/>
  <c r="Q154" i="23" s="1"/>
  <c r="U154" i="8"/>
  <c r="U154" i="11" s="1"/>
  <c r="U154" i="13" s="1"/>
  <c r="U154" i="19"/>
  <c r="U154" i="6"/>
  <c r="U154" i="20"/>
  <c r="X154" i="24"/>
  <c r="Y154" i="6"/>
  <c r="Y154" i="8"/>
  <c r="Y154" i="11" s="1"/>
  <c r="Y154" i="13" s="1"/>
  <c r="Y154" i="19"/>
  <c r="Y154" i="20"/>
  <c r="M155" i="6"/>
  <c r="M155" i="23" s="1"/>
  <c r="M155" i="19"/>
  <c r="M155" i="20"/>
  <c r="M155" i="8"/>
  <c r="M155" i="11" s="1"/>
  <c r="M155" i="13" s="1"/>
  <c r="Q155" i="19"/>
  <c r="Q155" i="20"/>
  <c r="Q155" i="8"/>
  <c r="Q155" i="11" s="1"/>
  <c r="Q155" i="13" s="1"/>
  <c r="Q155" i="6"/>
  <c r="U155" i="6"/>
  <c r="U155" i="8"/>
  <c r="U155" i="11" s="1"/>
  <c r="U155" i="13" s="1"/>
  <c r="U155" i="19"/>
  <c r="U155" i="20"/>
  <c r="X155" i="24"/>
  <c r="Y155" i="20"/>
  <c r="C45" i="21" s="1"/>
  <c r="Y155" i="8"/>
  <c r="Y155" i="11" s="1"/>
  <c r="Y155" i="13" s="1"/>
  <c r="Y155" i="19"/>
  <c r="D45" i="21" s="1"/>
  <c r="Y155" i="6"/>
  <c r="M156" i="19"/>
  <c r="M156" i="20"/>
  <c r="M156" i="8"/>
  <c r="M156" i="11" s="1"/>
  <c r="M156" i="13" s="1"/>
  <c r="M156" i="6"/>
  <c r="M156" i="23" s="1"/>
  <c r="Q156" i="6"/>
  <c r="Q156" i="19"/>
  <c r="Q156" i="20"/>
  <c r="Q156" i="8"/>
  <c r="Q156" i="11" s="1"/>
  <c r="Q156" i="13" s="1"/>
  <c r="U156" i="6"/>
  <c r="U156" i="19"/>
  <c r="U156" i="20"/>
  <c r="U156" i="8"/>
  <c r="U156" i="11" s="1"/>
  <c r="U156" i="13" s="1"/>
  <c r="Y156" i="6"/>
  <c r="X156" i="24"/>
  <c r="Y156" i="19"/>
  <c r="Y156" i="20"/>
  <c r="Y156" i="8"/>
  <c r="Y156" i="11" s="1"/>
  <c r="Y156" i="13" s="1"/>
  <c r="M157" i="6"/>
  <c r="M157" i="23" s="1"/>
  <c r="M157" i="8"/>
  <c r="M157" i="11" s="1"/>
  <c r="M157" i="13" s="1"/>
  <c r="M157" i="19"/>
  <c r="M157" i="20"/>
  <c r="Q157" i="6"/>
  <c r="Q157" i="23" s="1"/>
  <c r="Q157" i="20"/>
  <c r="Q157" i="8"/>
  <c r="Q157" i="11" s="1"/>
  <c r="Q157" i="13" s="1"/>
  <c r="Q157" i="19"/>
  <c r="U157" i="20"/>
  <c r="U157" i="8"/>
  <c r="U157" i="11" s="1"/>
  <c r="U157" i="13" s="1"/>
  <c r="U157" i="19"/>
  <c r="U157" i="6"/>
  <c r="X157" i="24"/>
  <c r="AT157" i="24" s="1"/>
  <c r="Y157" i="20"/>
  <c r="Y157" i="8"/>
  <c r="Y157" i="11" s="1"/>
  <c r="Y157" i="13" s="1"/>
  <c r="Y157" i="19"/>
  <c r="Y157" i="6"/>
  <c r="M158" i="19"/>
  <c r="M158" i="20"/>
  <c r="M158" i="8"/>
  <c r="M158" i="11" s="1"/>
  <c r="M158" i="13" s="1"/>
  <c r="M158" i="6"/>
  <c r="M158" i="23" s="1"/>
  <c r="Q158" i="19"/>
  <c r="Q158" i="20"/>
  <c r="Q158" i="8"/>
  <c r="Q158" i="11" s="1"/>
  <c r="Q158" i="13" s="1"/>
  <c r="Q158" i="6"/>
  <c r="Q158" i="23" s="1"/>
  <c r="U158" i="6"/>
  <c r="U158" i="20"/>
  <c r="U158" i="8"/>
  <c r="U158" i="11" s="1"/>
  <c r="U158" i="13" s="1"/>
  <c r="U158" i="19"/>
  <c r="X158" i="24"/>
  <c r="Y158" i="19"/>
  <c r="Y158" i="20"/>
  <c r="Y158" i="8"/>
  <c r="Y158" i="11" s="1"/>
  <c r="Y158" i="13" s="1"/>
  <c r="Y158" i="6"/>
  <c r="M160" i="6"/>
  <c r="M160" i="23" s="1"/>
  <c r="M160" i="20"/>
  <c r="M160" i="19"/>
  <c r="M160" i="8"/>
  <c r="M160" i="11" s="1"/>
  <c r="M160" i="13" s="1"/>
  <c r="Q160" i="6"/>
  <c r="Q160" i="8"/>
  <c r="Q160" i="11" s="1"/>
  <c r="Q160" i="13" s="1"/>
  <c r="Q160" i="19"/>
  <c r="Q160" i="20"/>
  <c r="U160" i="19"/>
  <c r="U160" i="8"/>
  <c r="U160" i="11" s="1"/>
  <c r="U160" i="13" s="1"/>
  <c r="U160" i="6"/>
  <c r="U160" i="20"/>
  <c r="X160" i="24"/>
  <c r="Y160" i="8"/>
  <c r="Y160" i="11" s="1"/>
  <c r="Y160" i="13" s="1"/>
  <c r="Y160" i="6"/>
  <c r="Y160" i="20"/>
  <c r="C46" i="21" s="1"/>
  <c r="Y160" i="19"/>
  <c r="D46" i="21" s="1"/>
  <c r="M161" i="6"/>
  <c r="M161" i="23" s="1"/>
  <c r="M161" i="8"/>
  <c r="M161" i="11" s="1"/>
  <c r="M161" i="13" s="1"/>
  <c r="M161" i="19"/>
  <c r="M161" i="20"/>
  <c r="Q161" i="6"/>
  <c r="Q161" i="8"/>
  <c r="Q161" i="11" s="1"/>
  <c r="Q161" i="13" s="1"/>
  <c r="Q161" i="19"/>
  <c r="Q161" i="20"/>
  <c r="U161" i="8"/>
  <c r="U161" i="11" s="1"/>
  <c r="U161" i="13" s="1"/>
  <c r="U161" i="19"/>
  <c r="U161" i="6"/>
  <c r="U161" i="20"/>
  <c r="Y161" i="20"/>
  <c r="Y161" i="8"/>
  <c r="Y161" i="11" s="1"/>
  <c r="Y161" i="13" s="1"/>
  <c r="Y161" i="6"/>
  <c r="X161" i="24"/>
  <c r="Y161" i="19"/>
  <c r="M162" i="6"/>
  <c r="M162" i="23" s="1"/>
  <c r="M162" i="19"/>
  <c r="M162" i="20"/>
  <c r="M162" i="8"/>
  <c r="M162" i="11" s="1"/>
  <c r="M162" i="13" s="1"/>
  <c r="Q162" i="19"/>
  <c r="Q162" i="20"/>
  <c r="Q162" i="8"/>
  <c r="Q162" i="11" s="1"/>
  <c r="Q162" i="13" s="1"/>
  <c r="Q162" i="6"/>
  <c r="U162" i="20"/>
  <c r="U162" i="8"/>
  <c r="U162" i="11" s="1"/>
  <c r="U162" i="13" s="1"/>
  <c r="U162" i="19"/>
  <c r="U162" i="6"/>
  <c r="X162" i="24"/>
  <c r="Y162" i="20"/>
  <c r="Y162" i="8"/>
  <c r="Y162" i="11" s="1"/>
  <c r="Y162" i="13" s="1"/>
  <c r="Y162" i="19"/>
  <c r="Y162" i="6"/>
  <c r="M163" i="19"/>
  <c r="M163" i="20"/>
  <c r="M163" i="8"/>
  <c r="M163" i="11" s="1"/>
  <c r="M163" i="13" s="1"/>
  <c r="M163" i="6"/>
  <c r="M163" i="23" s="1"/>
  <c r="Q163" i="19"/>
  <c r="Q163" i="20"/>
  <c r="Q163" i="8"/>
  <c r="Q163" i="11" s="1"/>
  <c r="Q163" i="13" s="1"/>
  <c r="Q163" i="6"/>
  <c r="Q163" i="23" s="1"/>
  <c r="U163" i="8"/>
  <c r="U163" i="11" s="1"/>
  <c r="U163" i="13" s="1"/>
  <c r="U163" i="19"/>
  <c r="U163" i="6"/>
  <c r="U163" i="20"/>
  <c r="Y163" i="19"/>
  <c r="Y163" i="8"/>
  <c r="Y163" i="11" s="1"/>
  <c r="Y163" i="13" s="1"/>
  <c r="Y163" i="6"/>
  <c r="Y163" i="20"/>
  <c r="X163" i="24"/>
  <c r="M164" i="6"/>
  <c r="M164" i="23" s="1"/>
  <c r="M164" i="19"/>
  <c r="M164" i="8"/>
  <c r="M164" i="11" s="1"/>
  <c r="M164" i="13" s="1"/>
  <c r="M164" i="20"/>
  <c r="Q164" i="8"/>
  <c r="Q164" i="11" s="1"/>
  <c r="Q164" i="13" s="1"/>
  <c r="Q164" i="19"/>
  <c r="Q164" i="20"/>
  <c r="Q164" i="6"/>
  <c r="U164" i="8"/>
  <c r="U164" i="11" s="1"/>
  <c r="U164" i="13" s="1"/>
  <c r="U164" i="19"/>
  <c r="U164" i="6"/>
  <c r="U164" i="20"/>
  <c r="X164" i="24"/>
  <c r="Y164" i="6"/>
  <c r="Y164" i="8"/>
  <c r="Y164" i="11" s="1"/>
  <c r="Y164" i="13" s="1"/>
  <c r="Y164" i="19"/>
  <c r="Y164" i="20"/>
  <c r="M165" i="6"/>
  <c r="M165" i="23" s="1"/>
  <c r="M165" i="19"/>
  <c r="M165" i="20"/>
  <c r="M165" i="8"/>
  <c r="M165" i="11" s="1"/>
  <c r="M165" i="13" s="1"/>
  <c r="Q165" i="20"/>
  <c r="Q165" i="8"/>
  <c r="Q165" i="11" s="1"/>
  <c r="Q165" i="13" s="1"/>
  <c r="Q165" i="19"/>
  <c r="Q165" i="6"/>
  <c r="U165" i="8"/>
  <c r="U165" i="11" s="1"/>
  <c r="U165" i="13" s="1"/>
  <c r="U165" i="6"/>
  <c r="U165" i="19"/>
  <c r="U165" i="20"/>
  <c r="X165" i="24"/>
  <c r="Y165" i="6"/>
  <c r="Y165" i="20"/>
  <c r="C47" i="21" s="1"/>
  <c r="Y165" i="8"/>
  <c r="Y165" i="11" s="1"/>
  <c r="Y165" i="13" s="1"/>
  <c r="Y165" i="19"/>
  <c r="D47" i="21" s="1"/>
  <c r="M167" i="6"/>
  <c r="M167" i="23" s="1"/>
  <c r="M167" i="20"/>
  <c r="M167" i="8"/>
  <c r="M167" i="11" s="1"/>
  <c r="M167" i="13" s="1"/>
  <c r="M167" i="19"/>
  <c r="Q167" i="8"/>
  <c r="Q167" i="11" s="1"/>
  <c r="Q167" i="13" s="1"/>
  <c r="Q167" i="19"/>
  <c r="Q167" i="20"/>
  <c r="Q167" i="6"/>
  <c r="U167" i="6"/>
  <c r="U167" i="23" s="1"/>
  <c r="U167" i="8"/>
  <c r="U167" i="11" s="1"/>
  <c r="U167" i="13" s="1"/>
  <c r="U167" i="19"/>
  <c r="U167" i="20"/>
  <c r="X167" i="24"/>
  <c r="Y167" i="6"/>
  <c r="Y167" i="8"/>
  <c r="Y167" i="11" s="1"/>
  <c r="Y167" i="13" s="1"/>
  <c r="Y167" i="19"/>
  <c r="Y167" i="20"/>
  <c r="M168" i="6"/>
  <c r="M168" i="23" s="1"/>
  <c r="M168" i="8"/>
  <c r="M168" i="11" s="1"/>
  <c r="M168" i="13" s="1"/>
  <c r="M168" i="19"/>
  <c r="M168" i="20"/>
  <c r="Q168" i="20"/>
  <c r="Q168" i="8"/>
  <c r="Q168" i="11" s="1"/>
  <c r="Q168" i="13" s="1"/>
  <c r="Q168" i="19"/>
  <c r="Q168" i="6"/>
  <c r="Q168" i="23" s="1"/>
  <c r="U168" i="19"/>
  <c r="U168" i="8"/>
  <c r="U168" i="11" s="1"/>
  <c r="U168" i="13" s="1"/>
  <c r="U168" i="6"/>
  <c r="U168" i="20"/>
  <c r="Y168" i="20"/>
  <c r="C48" i="21" s="1"/>
  <c r="X168" i="24"/>
  <c r="Y168" i="8"/>
  <c r="Y168" i="11" s="1"/>
  <c r="Y168" i="13" s="1"/>
  <c r="Y168" i="19"/>
  <c r="D48" i="21" s="1"/>
  <c r="Y168" i="6"/>
  <c r="M169" i="6"/>
  <c r="M169" i="23" s="1"/>
  <c r="M169" i="8"/>
  <c r="M169" i="11" s="1"/>
  <c r="M169" i="13" s="1"/>
  <c r="M169" i="19"/>
  <c r="M169" i="20"/>
  <c r="Q169" i="6"/>
  <c r="Q169" i="19"/>
  <c r="Q169" i="20"/>
  <c r="Q169" i="8"/>
  <c r="Q169" i="11" s="1"/>
  <c r="Q169" i="13" s="1"/>
  <c r="U169" i="6"/>
  <c r="U169" i="20"/>
  <c r="U169" i="8"/>
  <c r="U169" i="11" s="1"/>
  <c r="U169" i="13" s="1"/>
  <c r="U169" i="19"/>
  <c r="Y169" i="6"/>
  <c r="X169" i="24"/>
  <c r="Y169" i="8"/>
  <c r="Y169" i="11" s="1"/>
  <c r="Y169" i="13" s="1"/>
  <c r="Y169" i="19"/>
  <c r="Y169" i="20"/>
  <c r="M170" i="20"/>
  <c r="M170" i="8"/>
  <c r="M170" i="11" s="1"/>
  <c r="M170" i="13" s="1"/>
  <c r="M170" i="19"/>
  <c r="M170" i="6"/>
  <c r="M170" i="23" s="1"/>
  <c r="Q170" i="6"/>
  <c r="Q170" i="20"/>
  <c r="Q170" i="8"/>
  <c r="Q170" i="11" s="1"/>
  <c r="Q170" i="13" s="1"/>
  <c r="Q170" i="19"/>
  <c r="U170" i="19"/>
  <c r="U170" i="8"/>
  <c r="U170" i="11" s="1"/>
  <c r="U170" i="13" s="1"/>
  <c r="U170" i="6"/>
  <c r="U170" i="20"/>
  <c r="Y170" i="6"/>
  <c r="X170" i="24"/>
  <c r="Y170" i="8"/>
  <c r="Y170" i="11" s="1"/>
  <c r="Y170" i="13" s="1"/>
  <c r="Y170" i="19"/>
  <c r="Y170" i="20"/>
  <c r="M171" i="19"/>
  <c r="M171" i="20"/>
  <c r="M171" i="8"/>
  <c r="M171" i="11" s="1"/>
  <c r="M171" i="13" s="1"/>
  <c r="M171" i="6"/>
  <c r="M171" i="23" s="1"/>
  <c r="Q171" i="20"/>
  <c r="Q171" i="8"/>
  <c r="Q171" i="11" s="1"/>
  <c r="Q171" i="13" s="1"/>
  <c r="Q171" i="19"/>
  <c r="Q171" i="6"/>
  <c r="U171" i="8"/>
  <c r="U171" i="11" s="1"/>
  <c r="U171" i="13" s="1"/>
  <c r="U171" i="19"/>
  <c r="U171" i="6"/>
  <c r="U171" i="20"/>
  <c r="X171" i="24"/>
  <c r="Y171" i="20"/>
  <c r="C49" i="21" s="1"/>
  <c r="Y171" i="19"/>
  <c r="D49" i="21" s="1"/>
  <c r="Y171" i="8"/>
  <c r="Y171" i="11" s="1"/>
  <c r="Y171" i="13" s="1"/>
  <c r="Y171" i="6"/>
  <c r="M172" i="20"/>
  <c r="M172" i="8"/>
  <c r="M172" i="11" s="1"/>
  <c r="M172" i="13" s="1"/>
  <c r="M172" i="19"/>
  <c r="M172" i="6"/>
  <c r="M172" i="23" s="1"/>
  <c r="Q172" i="8"/>
  <c r="Q172" i="11" s="1"/>
  <c r="Q172" i="13" s="1"/>
  <c r="Q172" i="19"/>
  <c r="Q172" i="20"/>
  <c r="Q172" i="6"/>
  <c r="Q172" i="23" s="1"/>
  <c r="U172" i="6"/>
  <c r="U172" i="8"/>
  <c r="U172" i="11" s="1"/>
  <c r="U172" i="13" s="1"/>
  <c r="U172" i="19"/>
  <c r="U172" i="20"/>
  <c r="Y172" i="8"/>
  <c r="Y172" i="11" s="1"/>
  <c r="Y172" i="13" s="1"/>
  <c r="Y172" i="20"/>
  <c r="Y172" i="19"/>
  <c r="Y172" i="6"/>
  <c r="X172" i="24"/>
  <c r="M173" i="19"/>
  <c r="M173" i="20"/>
  <c r="M173" i="8"/>
  <c r="M173" i="11" s="1"/>
  <c r="M173" i="13" s="1"/>
  <c r="M173" i="6"/>
  <c r="M173" i="23" s="1"/>
  <c r="Q173" i="6"/>
  <c r="Q173" i="8"/>
  <c r="Q173" i="11" s="1"/>
  <c r="Q173" i="13" s="1"/>
  <c r="Q173" i="19"/>
  <c r="Q173" i="20"/>
  <c r="U173" i="19"/>
  <c r="U173" i="8"/>
  <c r="U173" i="11" s="1"/>
  <c r="U173" i="13" s="1"/>
  <c r="U173" i="6"/>
  <c r="U173" i="20"/>
  <c r="Y173" i="20"/>
  <c r="Y173" i="6"/>
  <c r="Y173" i="19"/>
  <c r="X173" i="24"/>
  <c r="Y173" i="8"/>
  <c r="Y173" i="11" s="1"/>
  <c r="Y173" i="13" s="1"/>
  <c r="M175" i="20"/>
  <c r="M175" i="8"/>
  <c r="M175" i="11" s="1"/>
  <c r="M175" i="13" s="1"/>
  <c r="M175" i="19"/>
  <c r="M175" i="6"/>
  <c r="M175" i="23" s="1"/>
  <c r="Q175" i="6"/>
  <c r="Q175" i="19"/>
  <c r="Q175" i="20"/>
  <c r="Q175" i="8"/>
  <c r="Q175" i="11" s="1"/>
  <c r="Q175" i="13" s="1"/>
  <c r="U175" i="6"/>
  <c r="U175" i="8"/>
  <c r="U175" i="11" s="1"/>
  <c r="U175" i="13" s="1"/>
  <c r="U175" i="19"/>
  <c r="U175" i="20"/>
  <c r="Y175" i="19"/>
  <c r="X175" i="24"/>
  <c r="Y175" i="20"/>
  <c r="Y175" i="8"/>
  <c r="Y175" i="11" s="1"/>
  <c r="Y175" i="13" s="1"/>
  <c r="Y175" i="6"/>
  <c r="M176" i="19"/>
  <c r="M176" i="20"/>
  <c r="M176" i="8"/>
  <c r="M176" i="11" s="1"/>
  <c r="M176" i="13" s="1"/>
  <c r="M176" i="6"/>
  <c r="M176" i="23" s="1"/>
  <c r="Q176" i="6"/>
  <c r="Q176" i="23" s="1"/>
  <c r="Q176" i="8"/>
  <c r="Q176" i="11" s="1"/>
  <c r="Q176" i="13" s="1"/>
  <c r="Q176" i="19"/>
  <c r="Q176" i="20"/>
  <c r="U176" i="19"/>
  <c r="U176" i="8"/>
  <c r="U176" i="11" s="1"/>
  <c r="U176" i="13" s="1"/>
  <c r="U176" i="6"/>
  <c r="U176" i="20"/>
  <c r="Y176" i="19"/>
  <c r="Y176" i="20"/>
  <c r="X176" i="24"/>
  <c r="Y176" i="6"/>
  <c r="Y176" i="8"/>
  <c r="Y176" i="11" s="1"/>
  <c r="Y176" i="13" s="1"/>
  <c r="M177" i="8"/>
  <c r="M177" i="11" s="1"/>
  <c r="M177" i="13" s="1"/>
  <c r="M177" i="19"/>
  <c r="M177" i="20"/>
  <c r="M177" i="6"/>
  <c r="M177" i="23" s="1"/>
  <c r="Q177" i="6"/>
  <c r="Q177" i="20"/>
  <c r="Q177" i="8"/>
  <c r="Q177" i="11" s="1"/>
  <c r="Q177" i="13" s="1"/>
  <c r="Q177" i="19"/>
  <c r="U177" i="8"/>
  <c r="U177" i="11" s="1"/>
  <c r="U177" i="13" s="1"/>
  <c r="U177" i="19"/>
  <c r="U177" i="6"/>
  <c r="U177" i="20"/>
  <c r="Y177" i="19"/>
  <c r="Y177" i="6"/>
  <c r="X177" i="24"/>
  <c r="Y177" i="20"/>
  <c r="Y177" i="8"/>
  <c r="Y177" i="11" s="1"/>
  <c r="Y177" i="13" s="1"/>
  <c r="M178" i="8"/>
  <c r="M178" i="11" s="1"/>
  <c r="M178" i="13" s="1"/>
  <c r="M178" i="19"/>
  <c r="M178" i="20"/>
  <c r="M178" i="6"/>
  <c r="M178" i="23" s="1"/>
  <c r="Q178" i="19"/>
  <c r="Q178" i="20"/>
  <c r="Q178" i="8"/>
  <c r="Q178" i="11" s="1"/>
  <c r="Q178" i="13" s="1"/>
  <c r="Q178" i="6"/>
  <c r="U178" i="20"/>
  <c r="U178" i="8"/>
  <c r="U178" i="11" s="1"/>
  <c r="U178" i="13" s="1"/>
  <c r="U178" i="19"/>
  <c r="U178" i="6"/>
  <c r="Y178" i="6"/>
  <c r="Y178" i="8"/>
  <c r="Y178" i="11" s="1"/>
  <c r="Y178" i="13" s="1"/>
  <c r="Y178" i="19"/>
  <c r="D50" i="21" s="1"/>
  <c r="X178" i="24"/>
  <c r="Y178" i="20"/>
  <c r="C50" i="21" s="1"/>
  <c r="M179" i="19"/>
  <c r="M179" i="20"/>
  <c r="M179" i="8"/>
  <c r="M179" i="11" s="1"/>
  <c r="M179" i="13" s="1"/>
  <c r="M179" i="6"/>
  <c r="M179" i="23" s="1"/>
  <c r="Q179" i="6"/>
  <c r="Q179" i="20"/>
  <c r="Q179" i="8"/>
  <c r="Q179" i="11" s="1"/>
  <c r="Q179" i="13" s="1"/>
  <c r="Q179" i="19"/>
  <c r="U179" i="19"/>
  <c r="U179" i="6"/>
  <c r="U179" i="8"/>
  <c r="U179" i="11" s="1"/>
  <c r="U179" i="13" s="1"/>
  <c r="U179" i="20"/>
  <c r="X179" i="24"/>
  <c r="Y179" i="19"/>
  <c r="Y179" i="8"/>
  <c r="Y179" i="11" s="1"/>
  <c r="Y179" i="13" s="1"/>
  <c r="Y179" i="20"/>
  <c r="Y179" i="6"/>
  <c r="M180" i="20"/>
  <c r="M180" i="8"/>
  <c r="M180" i="11" s="1"/>
  <c r="M180" i="13" s="1"/>
  <c r="M180" i="19"/>
  <c r="M180" i="6"/>
  <c r="M180" i="23" s="1"/>
  <c r="Q180" i="6"/>
  <c r="Q180" i="23" s="1"/>
  <c r="Q180" i="19"/>
  <c r="Q180" i="20"/>
  <c r="Q180" i="8"/>
  <c r="Q180" i="11" s="1"/>
  <c r="Q180" i="13" s="1"/>
  <c r="U180" i="8"/>
  <c r="U180" i="11" s="1"/>
  <c r="U180" i="13" s="1"/>
  <c r="U180" i="19"/>
  <c r="U180" i="6"/>
  <c r="U180" i="20"/>
  <c r="Y180" i="8"/>
  <c r="Y180" i="11" s="1"/>
  <c r="Y180" i="13" s="1"/>
  <c r="Y180" i="20"/>
  <c r="Y180" i="6"/>
  <c r="X180" i="24"/>
  <c r="Y180" i="19"/>
  <c r="M181" i="19"/>
  <c r="M181" i="20"/>
  <c r="M181" i="8"/>
  <c r="M181" i="11" s="1"/>
  <c r="M181" i="13" s="1"/>
  <c r="M181" i="6"/>
  <c r="M181" i="23" s="1"/>
  <c r="Q181" i="20"/>
  <c r="Q181" i="8"/>
  <c r="Q181" i="11" s="1"/>
  <c r="Q181" i="13" s="1"/>
  <c r="Q181" i="19"/>
  <c r="Q181" i="6"/>
  <c r="Q181" i="23" s="1"/>
  <c r="U181" i="6"/>
  <c r="U181" i="8"/>
  <c r="U181" i="11" s="1"/>
  <c r="U181" i="13" s="1"/>
  <c r="U181" i="19"/>
  <c r="U181" i="20"/>
  <c r="Y181" i="6"/>
  <c r="Y181" i="8"/>
  <c r="Y181" i="11" s="1"/>
  <c r="Y181" i="13" s="1"/>
  <c r="X181" i="24"/>
  <c r="Y181" i="20"/>
  <c r="Y181" i="19"/>
  <c r="M182" i="6"/>
  <c r="M182" i="23" s="1"/>
  <c r="M182" i="8"/>
  <c r="M182" i="11" s="1"/>
  <c r="M182" i="13" s="1"/>
  <c r="M182" i="19"/>
  <c r="M182" i="20"/>
  <c r="Q182" i="20"/>
  <c r="Q182" i="8"/>
  <c r="Q182" i="11" s="1"/>
  <c r="Q182" i="13" s="1"/>
  <c r="Q182" i="19"/>
  <c r="Q182" i="6"/>
  <c r="U182" i="8"/>
  <c r="U182" i="11" s="1"/>
  <c r="U182" i="13" s="1"/>
  <c r="U182" i="19"/>
  <c r="U182" i="6"/>
  <c r="U182" i="20"/>
  <c r="Y182" i="6"/>
  <c r="X182" i="24"/>
  <c r="Y182" i="19"/>
  <c r="Y182" i="8"/>
  <c r="Y182" i="11" s="1"/>
  <c r="Y182" i="13" s="1"/>
  <c r="Y182" i="20"/>
  <c r="M199" i="6"/>
  <c r="M199" i="8"/>
  <c r="M199" i="11" s="1"/>
  <c r="M199" i="19"/>
  <c r="M199" i="20"/>
  <c r="M188" i="3"/>
  <c r="Q199" i="6"/>
  <c r="Q199" i="8"/>
  <c r="Q199" i="11" s="1"/>
  <c r="Q199" i="19"/>
  <c r="Q199" i="20"/>
  <c r="Q188" i="3"/>
  <c r="U199" i="19"/>
  <c r="U199" i="8"/>
  <c r="U199" i="11" s="1"/>
  <c r="U199" i="20"/>
  <c r="U199" i="6"/>
  <c r="Y199" i="8"/>
  <c r="Y199" i="11" s="1"/>
  <c r="X199" i="24"/>
  <c r="Y199" i="19"/>
  <c r="Y199" i="6"/>
  <c r="Y199" i="20"/>
  <c r="Y188" i="3"/>
  <c r="M200" i="6"/>
  <c r="M200" i="23" s="1"/>
  <c r="M200" i="20"/>
  <c r="M200" i="8"/>
  <c r="M200" i="11" s="1"/>
  <c r="M200" i="19"/>
  <c r="Q200" i="8"/>
  <c r="Q200" i="11" s="1"/>
  <c r="Q200" i="19"/>
  <c r="Q200" i="20"/>
  <c r="Q200" i="6"/>
  <c r="U188" i="3"/>
  <c r="U200" i="20"/>
  <c r="U200" i="8"/>
  <c r="U200" i="11" s="1"/>
  <c r="U200" i="6"/>
  <c r="U200" i="19"/>
  <c r="X200" i="24"/>
  <c r="AT200" i="24" s="1"/>
  <c r="Y200" i="20"/>
  <c r="Y200" i="8"/>
  <c r="Y200" i="11" s="1"/>
  <c r="Y200" i="19"/>
  <c r="Y200" i="6"/>
  <c r="M201" i="6"/>
  <c r="M201" i="23" s="1"/>
  <c r="M201" i="8"/>
  <c r="M201" i="11" s="1"/>
  <c r="M201" i="13" s="1"/>
  <c r="M201" i="19"/>
  <c r="M201" i="20"/>
  <c r="Q201" i="19"/>
  <c r="Q201" i="20"/>
  <c r="Q201" i="8"/>
  <c r="Q201" i="11" s="1"/>
  <c r="Q201" i="13" s="1"/>
  <c r="Q201" i="6"/>
  <c r="Q201" i="23" s="1"/>
  <c r="U201" i="20"/>
  <c r="U201" i="8"/>
  <c r="U201" i="11" s="1"/>
  <c r="U201" i="13" s="1"/>
  <c r="U201" i="6"/>
  <c r="U201" i="19"/>
  <c r="Y201" i="6"/>
  <c r="X201" i="24"/>
  <c r="Y201" i="8"/>
  <c r="Y201" i="11" s="1"/>
  <c r="Y201" i="13" s="1"/>
  <c r="Y201" i="19"/>
  <c r="Y201" i="20"/>
  <c r="M202" i="20"/>
  <c r="M202" i="8"/>
  <c r="M202" i="11" s="1"/>
  <c r="M202" i="13" s="1"/>
  <c r="M202" i="19"/>
  <c r="M202" i="6"/>
  <c r="M202" i="23" s="1"/>
  <c r="Q202" i="6"/>
  <c r="Q202" i="19"/>
  <c r="Q202" i="20"/>
  <c r="Q202" i="8"/>
  <c r="Q202" i="11" s="1"/>
  <c r="Q202" i="13" s="1"/>
  <c r="U202" i="20"/>
  <c r="U202" i="8"/>
  <c r="U202" i="11" s="1"/>
  <c r="U202" i="13" s="1"/>
  <c r="U202" i="6"/>
  <c r="U202" i="19"/>
  <c r="Y202" i="6"/>
  <c r="X202" i="24"/>
  <c r="Y202" i="8"/>
  <c r="Y202" i="11" s="1"/>
  <c r="Y202" i="13" s="1"/>
  <c r="Y202" i="19"/>
  <c r="Y202" i="20"/>
  <c r="M203" i="8"/>
  <c r="M203" i="11" s="1"/>
  <c r="M203" i="13" s="1"/>
  <c r="M203" i="19"/>
  <c r="M203" i="20"/>
  <c r="M203" i="6"/>
  <c r="M203" i="23" s="1"/>
  <c r="Q203" i="20"/>
  <c r="Q203" i="8"/>
  <c r="Q203" i="11" s="1"/>
  <c r="Q203" i="13" s="1"/>
  <c r="Q203" i="19"/>
  <c r="Q203" i="6"/>
  <c r="U203" i="8"/>
  <c r="U203" i="11" s="1"/>
  <c r="U203" i="13" s="1"/>
  <c r="U203" i="19"/>
  <c r="U203" i="20"/>
  <c r="U203" i="6"/>
  <c r="X203" i="24"/>
  <c r="Y203" i="20"/>
  <c r="Y203" i="8"/>
  <c r="Y203" i="11" s="1"/>
  <c r="Y203" i="13" s="1"/>
  <c r="Y203" i="19"/>
  <c r="Y203" i="6"/>
  <c r="M204" i="19"/>
  <c r="M204" i="6"/>
  <c r="M204" i="23" s="1"/>
  <c r="M204" i="20"/>
  <c r="M204" i="8"/>
  <c r="M204" i="11" s="1"/>
  <c r="M204" i="13" s="1"/>
  <c r="Q204" i="6"/>
  <c r="Q204" i="23" s="1"/>
  <c r="Q204" i="19"/>
  <c r="Q204" i="20"/>
  <c r="Q204" i="8"/>
  <c r="Q204" i="11" s="1"/>
  <c r="Q204" i="13" s="1"/>
  <c r="U204" i="8"/>
  <c r="U204" i="11" s="1"/>
  <c r="U204" i="13" s="1"/>
  <c r="U204" i="6"/>
  <c r="U204" i="19"/>
  <c r="U204" i="20"/>
  <c r="Y204" i="6"/>
  <c r="X204" i="24"/>
  <c r="Y204" i="20"/>
  <c r="Y204" i="8"/>
  <c r="Y204" i="11" s="1"/>
  <c r="Y204" i="13" s="1"/>
  <c r="Y204" i="19"/>
  <c r="M205" i="6"/>
  <c r="M205" i="23" s="1"/>
  <c r="M205" i="8"/>
  <c r="M205" i="11" s="1"/>
  <c r="M205" i="13" s="1"/>
  <c r="M205" i="19"/>
  <c r="M205" i="20"/>
  <c r="Q205" i="8"/>
  <c r="Q205" i="11" s="1"/>
  <c r="Q205" i="13" s="1"/>
  <c r="Q205" i="19"/>
  <c r="Q205" i="20"/>
  <c r="Q205" i="6"/>
  <c r="Q205" i="23" s="1"/>
  <c r="U205" i="8"/>
  <c r="U205" i="11" s="1"/>
  <c r="U205" i="13" s="1"/>
  <c r="U205" i="19"/>
  <c r="U205" i="20"/>
  <c r="U205" i="6"/>
  <c r="Y205" i="6"/>
  <c r="X205" i="24"/>
  <c r="Y205" i="20"/>
  <c r="Y205" i="8"/>
  <c r="Y205" i="11" s="1"/>
  <c r="Y205" i="13" s="1"/>
  <c r="Y205" i="19"/>
  <c r="M206" i="6"/>
  <c r="M206" i="23" s="1"/>
  <c r="M206" i="19"/>
  <c r="M206" i="20"/>
  <c r="M206" i="8"/>
  <c r="M206" i="11" s="1"/>
  <c r="M206" i="13" s="1"/>
  <c r="Q206" i="6"/>
  <c r="Q206" i="8"/>
  <c r="Q206" i="11" s="1"/>
  <c r="Q206" i="13" s="1"/>
  <c r="Q206" i="19"/>
  <c r="Q206" i="20"/>
  <c r="U206" i="6"/>
  <c r="U206" i="20"/>
  <c r="U206" i="19"/>
  <c r="U206" i="8"/>
  <c r="U206" i="11" s="1"/>
  <c r="U206" i="13" s="1"/>
  <c r="X206" i="24"/>
  <c r="Y206" i="19"/>
  <c r="Y206" i="6"/>
  <c r="Y206" i="20"/>
  <c r="Y206" i="8"/>
  <c r="Y206" i="11" s="1"/>
  <c r="Y206" i="13" s="1"/>
  <c r="M207" i="20"/>
  <c r="M207" i="6"/>
  <c r="M207" i="23" s="1"/>
  <c r="M207" i="8"/>
  <c r="M207" i="11" s="1"/>
  <c r="M207" i="19"/>
  <c r="Q207" i="20"/>
  <c r="Q207" i="19"/>
  <c r="Q207" i="8"/>
  <c r="Q207" i="11" s="1"/>
  <c r="Q207" i="6"/>
  <c r="U207" i="6"/>
  <c r="U207" i="20"/>
  <c r="U207" i="8"/>
  <c r="U207" i="11" s="1"/>
  <c r="U207" i="19"/>
  <c r="Y207" i="20"/>
  <c r="Y207" i="19"/>
  <c r="X207" i="24"/>
  <c r="Y207" i="8"/>
  <c r="Y207" i="11" s="1"/>
  <c r="Y207" i="6"/>
  <c r="M209" i="19"/>
  <c r="M209" i="20"/>
  <c r="M209" i="6"/>
  <c r="M209" i="23" s="1"/>
  <c r="M209" i="8"/>
  <c r="M209" i="11" s="1"/>
  <c r="M209" i="13" s="1"/>
  <c r="Q209" i="20"/>
  <c r="Q209" i="8"/>
  <c r="Q209" i="11" s="1"/>
  <c r="Q209" i="13" s="1"/>
  <c r="Q209" i="19"/>
  <c r="Q209" i="6"/>
  <c r="U209" i="20"/>
  <c r="U209" i="8"/>
  <c r="U209" i="11" s="1"/>
  <c r="U209" i="13" s="1"/>
  <c r="U209" i="6"/>
  <c r="U209" i="19"/>
  <c r="X209" i="24"/>
  <c r="Y209" i="8"/>
  <c r="Y209" i="11" s="1"/>
  <c r="Y209" i="13" s="1"/>
  <c r="Y209" i="19"/>
  <c r="Y209" i="20"/>
  <c r="Y209" i="6"/>
  <c r="M210" i="19"/>
  <c r="M210" i="20"/>
  <c r="M189" i="3"/>
  <c r="M210" i="8"/>
  <c r="M210" i="11" s="1"/>
  <c r="M210" i="6"/>
  <c r="Q210" i="6"/>
  <c r="Q210" i="20"/>
  <c r="Q189" i="3"/>
  <c r="Q210" i="19"/>
  <c r="Q210" i="8"/>
  <c r="Q210" i="11" s="1"/>
  <c r="U189" i="3"/>
  <c r="U210" i="20"/>
  <c r="U210" i="8"/>
  <c r="U210" i="11" s="1"/>
  <c r="U210" i="6"/>
  <c r="U210" i="19"/>
  <c r="Y210" i="6"/>
  <c r="X210" i="24"/>
  <c r="Y210" i="8"/>
  <c r="Y210" i="11" s="1"/>
  <c r="Y210" i="20"/>
  <c r="Y189" i="3"/>
  <c r="Y210" i="19"/>
  <c r="M211" i="19"/>
  <c r="M211" i="20"/>
  <c r="M211" i="8"/>
  <c r="M211" i="11" s="1"/>
  <c r="M211" i="6"/>
  <c r="M211" i="23" s="1"/>
  <c r="Q211" i="20"/>
  <c r="Q211" i="19"/>
  <c r="Q211" i="8"/>
  <c r="Q211" i="11" s="1"/>
  <c r="Q211" i="6"/>
  <c r="U211" i="6"/>
  <c r="U211" i="8"/>
  <c r="U211" i="11" s="1"/>
  <c r="U211" i="19"/>
  <c r="U211" i="20"/>
  <c r="Y211" i="6"/>
  <c r="X211" i="24"/>
  <c r="Y211" i="19"/>
  <c r="Y211" i="20"/>
  <c r="Y211" i="8"/>
  <c r="Y211" i="11" s="1"/>
  <c r="M212" i="6"/>
  <c r="M212" i="23" s="1"/>
  <c r="M212" i="8"/>
  <c r="M212" i="11" s="1"/>
  <c r="M212" i="13" s="1"/>
  <c r="M212" i="19"/>
  <c r="M212" i="20"/>
  <c r="Q212" i="19"/>
  <c r="Q212" i="8"/>
  <c r="Q212" i="11" s="1"/>
  <c r="Q212" i="13" s="1"/>
  <c r="Q212" i="20"/>
  <c r="Q212" i="6"/>
  <c r="U212" i="20"/>
  <c r="U212" i="8"/>
  <c r="U212" i="11" s="1"/>
  <c r="U212" i="13" s="1"/>
  <c r="U212" i="19"/>
  <c r="U212" i="6"/>
  <c r="Y212" i="6"/>
  <c r="X212" i="24"/>
  <c r="Y212" i="8"/>
  <c r="Y212" i="11" s="1"/>
  <c r="Y212" i="13" s="1"/>
  <c r="Y212" i="19"/>
  <c r="Y212" i="20"/>
  <c r="M213" i="8"/>
  <c r="M213" i="11" s="1"/>
  <c r="M213" i="13" s="1"/>
  <c r="M213" i="19"/>
  <c r="M213" i="20"/>
  <c r="M213" i="6"/>
  <c r="M213" i="23" s="1"/>
  <c r="Q213" i="6"/>
  <c r="Q213" i="23" s="1"/>
  <c r="Q213" i="8"/>
  <c r="Q213" i="11" s="1"/>
  <c r="Q213" i="13" s="1"/>
  <c r="Q213" i="19"/>
  <c r="Q213" i="20"/>
  <c r="U213" i="6"/>
  <c r="U213" i="8"/>
  <c r="U213" i="11" s="1"/>
  <c r="U213" i="13" s="1"/>
  <c r="U213" i="20"/>
  <c r="U213" i="19"/>
  <c r="X213" i="24"/>
  <c r="Y213" i="19"/>
  <c r="Y213" i="20"/>
  <c r="Y213" i="8"/>
  <c r="Y213" i="11" s="1"/>
  <c r="Y213" i="13" s="1"/>
  <c r="Y213" i="6"/>
  <c r="M214" i="6"/>
  <c r="M214" i="23" s="1"/>
  <c r="M214" i="19"/>
  <c r="M214" i="20"/>
  <c r="M214" i="8"/>
  <c r="M214" i="11" s="1"/>
  <c r="M214" i="13" s="1"/>
  <c r="Q214" i="8"/>
  <c r="Q214" i="11" s="1"/>
  <c r="Q214" i="13" s="1"/>
  <c r="Q214" i="6"/>
  <c r="Q214" i="19"/>
  <c r="Q214" i="20"/>
  <c r="U214" i="19"/>
  <c r="U214" i="20"/>
  <c r="U214" i="8"/>
  <c r="U214" i="11" s="1"/>
  <c r="U214" i="13" s="1"/>
  <c r="U214" i="6"/>
  <c r="X214" i="24"/>
  <c r="Y214" i="20"/>
  <c r="Y214" i="8"/>
  <c r="Y214" i="11" s="1"/>
  <c r="Y214" i="13" s="1"/>
  <c r="Y214" i="19"/>
  <c r="Y214" i="6"/>
  <c r="M215" i="8"/>
  <c r="M215" i="11" s="1"/>
  <c r="M215" i="13" s="1"/>
  <c r="M215" i="19"/>
  <c r="M215" i="6"/>
  <c r="M215" i="23" s="1"/>
  <c r="M215" i="20"/>
  <c r="Q215" i="19"/>
  <c r="Q215" i="6"/>
  <c r="Q215" i="20"/>
  <c r="Q215" i="8"/>
  <c r="Q215" i="11" s="1"/>
  <c r="Q215" i="13" s="1"/>
  <c r="U215" i="8"/>
  <c r="U215" i="11" s="1"/>
  <c r="U215" i="13" s="1"/>
  <c r="U215" i="19"/>
  <c r="U215" i="6"/>
  <c r="U215" i="20"/>
  <c r="X215" i="24"/>
  <c r="Y215" i="6"/>
  <c r="Y215" i="19"/>
  <c r="Y215" i="20"/>
  <c r="Y215" i="8"/>
  <c r="Y215" i="11" s="1"/>
  <c r="Y215" i="13" s="1"/>
  <c r="M216" i="20"/>
  <c r="M216" i="8"/>
  <c r="M216" i="11" s="1"/>
  <c r="M216" i="13" s="1"/>
  <c r="M216" i="6"/>
  <c r="M216" i="23" s="1"/>
  <c r="M216" i="19"/>
  <c r="Q216" i="6"/>
  <c r="Q216" i="8"/>
  <c r="Q216" i="11" s="1"/>
  <c r="Q216" i="13" s="1"/>
  <c r="Q216" i="19"/>
  <c r="Q216" i="20"/>
  <c r="U216" i="20"/>
  <c r="U216" i="6"/>
  <c r="U216" i="8"/>
  <c r="U216" i="11" s="1"/>
  <c r="U216" i="13" s="1"/>
  <c r="U216" i="19"/>
  <c r="Y216" i="6"/>
  <c r="X216" i="24"/>
  <c r="Y216" i="8"/>
  <c r="Y216" i="11" s="1"/>
  <c r="Y216" i="13" s="1"/>
  <c r="Y216" i="19"/>
  <c r="Y216" i="20"/>
  <c r="M217" i="6"/>
  <c r="M217" i="23" s="1"/>
  <c r="M217" i="20"/>
  <c r="M217" i="8"/>
  <c r="M217" i="11" s="1"/>
  <c r="M217" i="13" s="1"/>
  <c r="M217" i="19"/>
  <c r="Q217" i="8"/>
  <c r="Q217" i="11" s="1"/>
  <c r="Q217" i="13" s="1"/>
  <c r="Q217" i="19"/>
  <c r="Q217" i="20"/>
  <c r="Q217" i="6"/>
  <c r="U217" i="6"/>
  <c r="U217" i="19"/>
  <c r="U217" i="20"/>
  <c r="U217" i="8"/>
  <c r="U217" i="11" s="1"/>
  <c r="U217" i="13" s="1"/>
  <c r="X217" i="24"/>
  <c r="Y217" i="19"/>
  <c r="Y217" i="20"/>
  <c r="Y217" i="8"/>
  <c r="Y217" i="11" s="1"/>
  <c r="Y217" i="13" s="1"/>
  <c r="Y217" i="6"/>
  <c r="M218" i="20"/>
  <c r="M218" i="8"/>
  <c r="M218" i="11" s="1"/>
  <c r="M218" i="13" s="1"/>
  <c r="M218" i="19"/>
  <c r="M218" i="6"/>
  <c r="M218" i="23" s="1"/>
  <c r="Q218" i="8"/>
  <c r="Q218" i="11" s="1"/>
  <c r="Q218" i="13" s="1"/>
  <c r="Q218" i="19"/>
  <c r="Q218" i="20"/>
  <c r="Q218" i="6"/>
  <c r="Q218" i="23" s="1"/>
  <c r="U218" i="8"/>
  <c r="U218" i="11" s="1"/>
  <c r="U218" i="13" s="1"/>
  <c r="U218" i="19"/>
  <c r="U218" i="20"/>
  <c r="U218" i="6"/>
  <c r="X218" i="24"/>
  <c r="Y218" i="20"/>
  <c r="Y218" i="8"/>
  <c r="Y218" i="11" s="1"/>
  <c r="Y218" i="13" s="1"/>
  <c r="Y218" i="6"/>
  <c r="Y218" i="19"/>
  <c r="M219" i="6"/>
  <c r="M219" i="23" s="1"/>
  <c r="M219" i="20"/>
  <c r="M219" i="8"/>
  <c r="M219" i="11" s="1"/>
  <c r="M219" i="19"/>
  <c r="Q219" i="20"/>
  <c r="Q219" i="8"/>
  <c r="Q219" i="11" s="1"/>
  <c r="Q219" i="19"/>
  <c r="Q219" i="6"/>
  <c r="U219" i="6"/>
  <c r="U219" i="20"/>
  <c r="U219" i="8"/>
  <c r="U219" i="11" s="1"/>
  <c r="U219" i="19"/>
  <c r="X219" i="24"/>
  <c r="Y219" i="8"/>
  <c r="Y219" i="11" s="1"/>
  <c r="Y219" i="19"/>
  <c r="Y219" i="20"/>
  <c r="Y219" i="6"/>
  <c r="M220" i="20"/>
  <c r="M220" i="8"/>
  <c r="M220" i="11" s="1"/>
  <c r="M220" i="19"/>
  <c r="M220" i="6"/>
  <c r="M220" i="23" s="1"/>
  <c r="Q220" i="8"/>
  <c r="Q220" i="11" s="1"/>
  <c r="Q220" i="6"/>
  <c r="Q220" i="23" s="1"/>
  <c r="Q220" i="19"/>
  <c r="Q220" i="20"/>
  <c r="U220" i="20"/>
  <c r="U220" i="8"/>
  <c r="U220" i="11" s="1"/>
  <c r="U220" i="6"/>
  <c r="U220" i="19"/>
  <c r="X220" i="24"/>
  <c r="Y220" i="8"/>
  <c r="Y220" i="11" s="1"/>
  <c r="Y220" i="19"/>
  <c r="Y220" i="6"/>
  <c r="Y220" i="20"/>
  <c r="M221" i="8"/>
  <c r="M221" i="11" s="1"/>
  <c r="M221" i="19"/>
  <c r="M221" i="20"/>
  <c r="M221" i="6"/>
  <c r="M221" i="23" s="1"/>
  <c r="Q221" i="6"/>
  <c r="Q221" i="23" s="1"/>
  <c r="Q221" i="8"/>
  <c r="Q221" i="11" s="1"/>
  <c r="Q221" i="19"/>
  <c r="Q221" i="20"/>
  <c r="U221" i="19"/>
  <c r="U221" i="8"/>
  <c r="U221" i="11" s="1"/>
  <c r="U221" i="20"/>
  <c r="U221" i="6"/>
  <c r="Y221" i="6"/>
  <c r="X221" i="24"/>
  <c r="Y221" i="19"/>
  <c r="Y221" i="20"/>
  <c r="Y221" i="8"/>
  <c r="Y221" i="11" s="1"/>
  <c r="M222" i="19"/>
  <c r="M222" i="6"/>
  <c r="M222" i="23" s="1"/>
  <c r="M222" i="20"/>
  <c r="M222" i="8"/>
  <c r="M222" i="11" s="1"/>
  <c r="Q222" i="8"/>
  <c r="Q222" i="11" s="1"/>
  <c r="Q222" i="19"/>
  <c r="Q222" i="20"/>
  <c r="Q222" i="6"/>
  <c r="Q222" i="23" s="1"/>
  <c r="U222" i="6"/>
  <c r="U222" i="19"/>
  <c r="U222" i="20"/>
  <c r="U222" i="8"/>
  <c r="U222" i="11" s="1"/>
  <c r="X222" i="24"/>
  <c r="Y222" i="19"/>
  <c r="Y222" i="8"/>
  <c r="Y222" i="11" s="1"/>
  <c r="Y222" i="20"/>
  <c r="Y222" i="6"/>
  <c r="M224" i="8"/>
  <c r="M224" i="11" s="1"/>
  <c r="M224" i="19"/>
  <c r="M190" i="3"/>
  <c r="M224" i="20"/>
  <c r="M224" i="6"/>
  <c r="Q224" i="8"/>
  <c r="Q224" i="11" s="1"/>
  <c r="Q224" i="19"/>
  <c r="Q224" i="20"/>
  <c r="Q224" i="6"/>
  <c r="Q190" i="3"/>
  <c r="U224" i="19"/>
  <c r="U224" i="8"/>
  <c r="U224" i="11" s="1"/>
  <c r="U190" i="3"/>
  <c r="U224" i="20"/>
  <c r="U224" i="6"/>
  <c r="X224" i="24"/>
  <c r="Y224" i="8"/>
  <c r="Y224" i="11" s="1"/>
  <c r="Y224" i="6"/>
  <c r="Y224" i="19"/>
  <c r="Y224" i="20"/>
  <c r="Y190" i="3"/>
  <c r="M225" i="8"/>
  <c r="M225" i="11" s="1"/>
  <c r="M225" i="20"/>
  <c r="M225" i="19"/>
  <c r="M225" i="6"/>
  <c r="M225" i="23" s="1"/>
  <c r="Q225" i="8"/>
  <c r="Q225" i="11" s="1"/>
  <c r="Q225" i="6"/>
  <c r="Q225" i="23" s="1"/>
  <c r="Q225" i="19"/>
  <c r="Q225" i="20"/>
  <c r="U225" i="20"/>
  <c r="U225" i="6"/>
  <c r="U225" i="19"/>
  <c r="U225" i="8"/>
  <c r="U225" i="11" s="1"/>
  <c r="Y225" i="19"/>
  <c r="Y225" i="6"/>
  <c r="X225" i="24"/>
  <c r="Y225" i="8"/>
  <c r="Y225" i="11" s="1"/>
  <c r="Y225" i="20"/>
  <c r="M226" i="6"/>
  <c r="M226" i="23" s="1"/>
  <c r="M226" i="20"/>
  <c r="M226" i="8"/>
  <c r="M226" i="11" s="1"/>
  <c r="M226" i="19"/>
  <c r="Q226" i="19"/>
  <c r="Q226" i="20"/>
  <c r="Q226" i="8"/>
  <c r="Q226" i="11" s="1"/>
  <c r="Q226" i="6"/>
  <c r="U226" i="19"/>
  <c r="U226" i="20"/>
  <c r="U226" i="8"/>
  <c r="U226" i="11" s="1"/>
  <c r="U226" i="6"/>
  <c r="X226" i="24"/>
  <c r="Y226" i="8"/>
  <c r="Y226" i="11" s="1"/>
  <c r="Y226" i="6"/>
  <c r="Y226" i="19"/>
  <c r="Y226" i="20"/>
  <c r="M227" i="6"/>
  <c r="M227" i="23" s="1"/>
  <c r="M227" i="19"/>
  <c r="M227" i="20"/>
  <c r="M227" i="8"/>
  <c r="M227" i="11" s="1"/>
  <c r="Q227" i="6"/>
  <c r="Q227" i="20"/>
  <c r="Q227" i="8"/>
  <c r="Q227" i="11" s="1"/>
  <c r="Q227" i="19"/>
  <c r="U227" i="6"/>
  <c r="U227" i="8"/>
  <c r="U227" i="11" s="1"/>
  <c r="U227" i="19"/>
  <c r="U227" i="20"/>
  <c r="Y227" i="6"/>
  <c r="X227" i="24"/>
  <c r="Y227" i="20"/>
  <c r="Y227" i="8"/>
  <c r="Y227" i="11" s="1"/>
  <c r="Y227" i="19"/>
  <c r="M228" i="20"/>
  <c r="M228" i="8"/>
  <c r="M228" i="11" s="1"/>
  <c r="M228" i="19"/>
  <c r="M228" i="6"/>
  <c r="M228" i="23" s="1"/>
  <c r="Q228" i="20"/>
  <c r="Q228" i="8"/>
  <c r="Q228" i="11" s="1"/>
  <c r="Q228" i="19"/>
  <c r="Q228" i="6"/>
  <c r="U228" i="19"/>
  <c r="U228" i="6"/>
  <c r="U228" i="8"/>
  <c r="U228" i="11" s="1"/>
  <c r="U228" i="20"/>
  <c r="Y228" i="8"/>
  <c r="Y228" i="11" s="1"/>
  <c r="Y228" i="19"/>
  <c r="Y228" i="6"/>
  <c r="X228" i="24"/>
  <c r="Y228" i="20"/>
  <c r="M229" i="20"/>
  <c r="M229" i="6"/>
  <c r="M229" i="23" s="1"/>
  <c r="M229" i="19"/>
  <c r="M229" i="8"/>
  <c r="M229" i="11" s="1"/>
  <c r="Q229" i="20"/>
  <c r="Q229" i="8"/>
  <c r="Q229" i="11" s="1"/>
  <c r="Q229" i="19"/>
  <c r="Q229" i="6"/>
  <c r="U229" i="20"/>
  <c r="U229" i="6"/>
  <c r="U229" i="19"/>
  <c r="U229" i="8"/>
  <c r="U229" i="11" s="1"/>
  <c r="Y229" i="20"/>
  <c r="Y229" i="8"/>
  <c r="Y229" i="11" s="1"/>
  <c r="Y229" i="19"/>
  <c r="Y229" i="6"/>
  <c r="X229" i="24"/>
  <c r="M230" i="8"/>
  <c r="M230" i="11" s="1"/>
  <c r="M230" i="6"/>
  <c r="M230" i="23" s="1"/>
  <c r="M230" i="19"/>
  <c r="M230" i="20"/>
  <c r="Q230" i="20"/>
  <c r="Q230" i="6"/>
  <c r="Q230" i="19"/>
  <c r="Q230" i="8"/>
  <c r="Q230" i="11" s="1"/>
  <c r="U230" i="20"/>
  <c r="U230" i="8"/>
  <c r="U230" i="11" s="1"/>
  <c r="U230" i="6"/>
  <c r="U230" i="19"/>
  <c r="Y230" i="20"/>
  <c r="Y230" i="19"/>
  <c r="X230" i="24"/>
  <c r="Y230" i="6"/>
  <c r="Y230" i="8"/>
  <c r="Y230" i="11" s="1"/>
  <c r="M231" i="20"/>
  <c r="M231" i="19"/>
  <c r="M231" i="6"/>
  <c r="M231" i="23" s="1"/>
  <c r="M231" i="8"/>
  <c r="M231" i="11" s="1"/>
  <c r="Q231" i="20"/>
  <c r="Q231" i="8"/>
  <c r="Q231" i="11" s="1"/>
  <c r="Q231" i="6"/>
  <c r="Q231" i="19"/>
  <c r="U231" i="20"/>
  <c r="U231" i="8"/>
  <c r="U231" i="11" s="1"/>
  <c r="U231" i="19"/>
  <c r="U231" i="6"/>
  <c r="Y231" i="20"/>
  <c r="Y231" i="8"/>
  <c r="Y231" i="11" s="1"/>
  <c r="Y231" i="19"/>
  <c r="X231" i="24"/>
  <c r="Y231" i="6"/>
  <c r="M233" i="19"/>
  <c r="M191" i="3"/>
  <c r="M233" i="20"/>
  <c r="M233" i="8"/>
  <c r="M233" i="11" s="1"/>
  <c r="M233" i="6"/>
  <c r="Q233" i="6"/>
  <c r="Q233" i="19"/>
  <c r="Q233" i="8"/>
  <c r="Q233" i="11" s="1"/>
  <c r="Q233" i="20"/>
  <c r="Q191" i="3"/>
  <c r="U233" i="6"/>
  <c r="U233" i="8"/>
  <c r="U233" i="11" s="1"/>
  <c r="U191" i="3"/>
  <c r="U233" i="20"/>
  <c r="U233" i="19"/>
  <c r="Y233" i="6"/>
  <c r="Y233" i="19"/>
  <c r="Y233" i="20"/>
  <c r="X233" i="24"/>
  <c r="Y191" i="3"/>
  <c r="Y233" i="8"/>
  <c r="Y233" i="11" s="1"/>
  <c r="M234" i="8"/>
  <c r="M234" i="11" s="1"/>
  <c r="M234" i="13" s="1"/>
  <c r="M234" i="6"/>
  <c r="M234" i="23" s="1"/>
  <c r="M234" i="19"/>
  <c r="M234" i="20"/>
  <c r="Q234" i="6"/>
  <c r="Q234" i="8"/>
  <c r="Q234" i="11" s="1"/>
  <c r="Q234" i="13" s="1"/>
  <c r="Q234" i="19"/>
  <c r="Q234" i="20"/>
  <c r="U234" i="8"/>
  <c r="U234" i="11" s="1"/>
  <c r="U234" i="13" s="1"/>
  <c r="U234" i="6"/>
  <c r="U234" i="19"/>
  <c r="U234" i="20"/>
  <c r="X234" i="24"/>
  <c r="Y234" i="6"/>
  <c r="Y234" i="8"/>
  <c r="Y234" i="11" s="1"/>
  <c r="Y234" i="13" s="1"/>
  <c r="Y234" i="19"/>
  <c r="Y234" i="20"/>
  <c r="M235" i="6"/>
  <c r="M235" i="23" s="1"/>
  <c r="M235" i="19"/>
  <c r="M235" i="8"/>
  <c r="M235" i="11" s="1"/>
  <c r="M235" i="13" s="1"/>
  <c r="M235" i="20"/>
  <c r="Q235" i="6"/>
  <c r="Q235" i="23" s="1"/>
  <c r="Q235" i="8"/>
  <c r="Q235" i="11" s="1"/>
  <c r="Q235" i="13" s="1"/>
  <c r="Q235" i="19"/>
  <c r="Q235" i="20"/>
  <c r="U235" i="6"/>
  <c r="U235" i="8"/>
  <c r="U235" i="11" s="1"/>
  <c r="U235" i="13" s="1"/>
  <c r="U235" i="19"/>
  <c r="U235" i="20"/>
  <c r="Y235" i="19"/>
  <c r="Y235" i="6"/>
  <c r="Y235" i="8"/>
  <c r="Y235" i="11" s="1"/>
  <c r="Y235" i="13" s="1"/>
  <c r="X235" i="24"/>
  <c r="Y235" i="20"/>
  <c r="M236" i="19"/>
  <c r="M236" i="8"/>
  <c r="M236" i="11" s="1"/>
  <c r="M236" i="13" s="1"/>
  <c r="M236" i="6"/>
  <c r="M236" i="23" s="1"/>
  <c r="M236" i="20"/>
  <c r="Q236" i="8"/>
  <c r="Q236" i="11" s="1"/>
  <c r="Q236" i="13" s="1"/>
  <c r="Q236" i="19"/>
  <c r="Q236" i="6"/>
  <c r="Q236" i="20"/>
  <c r="U236" i="6"/>
  <c r="U236" i="19"/>
  <c r="U236" i="8"/>
  <c r="U236" i="11" s="1"/>
  <c r="U236" i="13" s="1"/>
  <c r="U236" i="20"/>
  <c r="Y236" i="6"/>
  <c r="Y236" i="19"/>
  <c r="X236" i="24"/>
  <c r="Y236" i="8"/>
  <c r="Y236" i="11" s="1"/>
  <c r="Y236" i="13" s="1"/>
  <c r="Y236" i="20"/>
  <c r="M237" i="19"/>
  <c r="M237" i="6"/>
  <c r="M237" i="23" s="1"/>
  <c r="M237" i="8"/>
  <c r="M237" i="11" s="1"/>
  <c r="M237" i="13" s="1"/>
  <c r="M237" i="20"/>
  <c r="Q237" i="8"/>
  <c r="Q237" i="11" s="1"/>
  <c r="Q237" i="13" s="1"/>
  <c r="Q237" i="6"/>
  <c r="Q237" i="19"/>
  <c r="Q237" i="20"/>
  <c r="U237" i="8"/>
  <c r="U237" i="11" s="1"/>
  <c r="U237" i="13" s="1"/>
  <c r="U237" i="6"/>
  <c r="U237" i="19"/>
  <c r="U237" i="20"/>
  <c r="Y237" i="8"/>
  <c r="Y237" i="11" s="1"/>
  <c r="Y237" i="13" s="1"/>
  <c r="X237" i="24"/>
  <c r="Y237" i="19"/>
  <c r="Y237" i="6"/>
  <c r="Y237" i="20"/>
  <c r="M238" i="6"/>
  <c r="M238" i="23" s="1"/>
  <c r="M238" i="19"/>
  <c r="M238" i="8"/>
  <c r="M238" i="11" s="1"/>
  <c r="M238" i="13" s="1"/>
  <c r="M238" i="20"/>
  <c r="Q238" i="8"/>
  <c r="Q238" i="11" s="1"/>
  <c r="Q238" i="13" s="1"/>
  <c r="Q238" i="6"/>
  <c r="Q238" i="23" s="1"/>
  <c r="Q238" i="19"/>
  <c r="Q238" i="20"/>
  <c r="U238" i="8"/>
  <c r="U238" i="11" s="1"/>
  <c r="U238" i="13" s="1"/>
  <c r="U238" i="19"/>
  <c r="U238" i="6"/>
  <c r="U238" i="20"/>
  <c r="Y238" i="6"/>
  <c r="Y238" i="19"/>
  <c r="Y238" i="8"/>
  <c r="Y238" i="11" s="1"/>
  <c r="Y238" i="13" s="1"/>
  <c r="X238" i="24"/>
  <c r="Y238" i="20"/>
  <c r="M239" i="8"/>
  <c r="M239" i="11" s="1"/>
  <c r="M239" i="19"/>
  <c r="M239" i="20"/>
  <c r="M239" i="6"/>
  <c r="M239" i="23" s="1"/>
  <c r="Q239" i="8"/>
  <c r="Q239" i="11" s="1"/>
  <c r="Q239" i="19"/>
  <c r="Q239" i="20"/>
  <c r="Q239" i="6"/>
  <c r="U239" i="19"/>
  <c r="U239" i="8"/>
  <c r="U239" i="11" s="1"/>
  <c r="U239" i="20"/>
  <c r="U239" i="6"/>
  <c r="X239" i="24"/>
  <c r="AT239" i="24" s="1"/>
  <c r="Y239" i="8"/>
  <c r="Y239" i="11" s="1"/>
  <c r="Y239" i="6"/>
  <c r="Y239" i="19"/>
  <c r="Y239" i="20"/>
  <c r="M240" i="6"/>
  <c r="M240" i="23" s="1"/>
  <c r="M240" i="8"/>
  <c r="M240" i="11" s="1"/>
  <c r="M240" i="13" s="1"/>
  <c r="M240" i="19"/>
  <c r="M240" i="20"/>
  <c r="Q240" i="6"/>
  <c r="Q240" i="8"/>
  <c r="Q240" i="11" s="1"/>
  <c r="Q240" i="13" s="1"/>
  <c r="Q240" i="19"/>
  <c r="Q240" i="20"/>
  <c r="U240" i="6"/>
  <c r="U240" i="19"/>
  <c r="U240" i="8"/>
  <c r="U240" i="11" s="1"/>
  <c r="U240" i="13" s="1"/>
  <c r="U240" i="20"/>
  <c r="X240" i="24"/>
  <c r="Y240" i="8"/>
  <c r="Y240" i="11" s="1"/>
  <c r="Y240" i="13" s="1"/>
  <c r="Y240" i="19"/>
  <c r="Y240" i="6"/>
  <c r="Y240" i="20"/>
  <c r="M241" i="6"/>
  <c r="M241" i="23" s="1"/>
  <c r="M241" i="8"/>
  <c r="M241" i="11" s="1"/>
  <c r="M241" i="13" s="1"/>
  <c r="M241" i="19"/>
  <c r="M241" i="20"/>
  <c r="Q241" i="6"/>
  <c r="Q241" i="8"/>
  <c r="Q241" i="11" s="1"/>
  <c r="Q241" i="13" s="1"/>
  <c r="Q241" i="19"/>
  <c r="Q241" i="20"/>
  <c r="U241" i="8"/>
  <c r="U241" i="11" s="1"/>
  <c r="U241" i="13" s="1"/>
  <c r="U241" i="19"/>
  <c r="U241" i="6"/>
  <c r="U241" i="20"/>
  <c r="Y241" i="8"/>
  <c r="Y241" i="11" s="1"/>
  <c r="Y241" i="13" s="1"/>
  <c r="Y241" i="19"/>
  <c r="Y241" i="6"/>
  <c r="X241" i="24"/>
  <c r="Y241" i="20"/>
  <c r="M242" i="6"/>
  <c r="M242" i="23" s="1"/>
  <c r="M242" i="19"/>
  <c r="M242" i="8"/>
  <c r="M242" i="11" s="1"/>
  <c r="M242" i="13" s="1"/>
  <c r="M242" i="20"/>
  <c r="Q242" i="6"/>
  <c r="Q242" i="8"/>
  <c r="Q242" i="11" s="1"/>
  <c r="Q242" i="13" s="1"/>
  <c r="Q242" i="19"/>
  <c r="Q242" i="20"/>
  <c r="U242" i="19"/>
  <c r="U242" i="8"/>
  <c r="U242" i="11" s="1"/>
  <c r="U242" i="13" s="1"/>
  <c r="U242" i="6"/>
  <c r="U242" i="20"/>
  <c r="X242" i="24"/>
  <c r="Y242" i="6"/>
  <c r="Y242" i="19"/>
  <c r="Y242" i="8"/>
  <c r="Y242" i="11" s="1"/>
  <c r="Y242" i="13" s="1"/>
  <c r="Y242" i="20"/>
  <c r="M243" i="20"/>
  <c r="M243" i="19"/>
  <c r="M243" i="8"/>
  <c r="M243" i="11" s="1"/>
  <c r="M243" i="6"/>
  <c r="M243" i="23" s="1"/>
  <c r="Q243" i="20"/>
  <c r="Q243" i="6"/>
  <c r="Q243" i="8"/>
  <c r="Q243" i="11" s="1"/>
  <c r="Q243" i="19"/>
  <c r="U243" i="19"/>
  <c r="U243" i="8"/>
  <c r="U243" i="11" s="1"/>
  <c r="U243" i="6"/>
  <c r="U243" i="20"/>
  <c r="Y243" i="20"/>
  <c r="Y243" i="6"/>
  <c r="Y243" i="8"/>
  <c r="Y243" i="11" s="1"/>
  <c r="Y243" i="19"/>
  <c r="X243" i="24"/>
  <c r="M244" i="20"/>
  <c r="M244" i="8"/>
  <c r="M244" i="11" s="1"/>
  <c r="M244" i="19"/>
  <c r="M244" i="6"/>
  <c r="M244" i="23" s="1"/>
  <c r="Q244" i="20"/>
  <c r="Q244" i="8"/>
  <c r="Q244" i="11" s="1"/>
  <c r="Q244" i="19"/>
  <c r="Q244" i="6"/>
  <c r="Q244" i="23" s="1"/>
  <c r="U244" i="19"/>
  <c r="U244" i="8"/>
  <c r="U244" i="11" s="1"/>
  <c r="U244" i="20"/>
  <c r="U244" i="6"/>
  <c r="Y244" i="19"/>
  <c r="Y244" i="20"/>
  <c r="X244" i="24"/>
  <c r="Y244" i="6"/>
  <c r="Y244" i="8"/>
  <c r="Y244" i="11" s="1"/>
  <c r="M246" i="19"/>
  <c r="M246" i="20"/>
  <c r="M246" i="8"/>
  <c r="M246" i="11" s="1"/>
  <c r="M192" i="3"/>
  <c r="M246" i="6"/>
  <c r="Q246" i="19"/>
  <c r="Q192" i="3"/>
  <c r="Q246" i="20"/>
  <c r="Q246" i="6"/>
  <c r="Q246" i="8"/>
  <c r="Q246" i="11" s="1"/>
  <c r="U246" i="6"/>
  <c r="U246" i="19"/>
  <c r="U246" i="8"/>
  <c r="U246" i="11" s="1"/>
  <c r="U192" i="3"/>
  <c r="U246" i="20"/>
  <c r="X246" i="24"/>
  <c r="Y192" i="3"/>
  <c r="Y246" i="8"/>
  <c r="Y246" i="11" s="1"/>
  <c r="Y246" i="6"/>
  <c r="Y246" i="20"/>
  <c r="Y246" i="19"/>
  <c r="M247" i="6"/>
  <c r="M247" i="23" s="1"/>
  <c r="M247" i="8"/>
  <c r="M247" i="11" s="1"/>
  <c r="M247" i="20"/>
  <c r="M247" i="19"/>
  <c r="Q247" i="6"/>
  <c r="Q247" i="8"/>
  <c r="Q247" i="11" s="1"/>
  <c r="Q247" i="19"/>
  <c r="Q247" i="20"/>
  <c r="U247" i="19"/>
  <c r="U247" i="6"/>
  <c r="U247" i="8"/>
  <c r="U247" i="11" s="1"/>
  <c r="U247" i="20"/>
  <c r="Y247" i="19"/>
  <c r="Y247" i="20"/>
  <c r="X247" i="24"/>
  <c r="Y247" i="6"/>
  <c r="Y247" i="8"/>
  <c r="Y247" i="11" s="1"/>
  <c r="M248" i="6"/>
  <c r="M248" i="23" s="1"/>
  <c r="M248" i="19"/>
  <c r="M248" i="20"/>
  <c r="M248" i="8"/>
  <c r="M248" i="11" s="1"/>
  <c r="Q248" i="8"/>
  <c r="Q248" i="11" s="1"/>
  <c r="Q248" i="19"/>
  <c r="Q248" i="20"/>
  <c r="Q248" i="6"/>
  <c r="U248" i="6"/>
  <c r="U248" i="23" s="1"/>
  <c r="U248" i="8"/>
  <c r="U248" i="11" s="1"/>
  <c r="U248" i="19"/>
  <c r="U248" i="20"/>
  <c r="X248" i="24"/>
  <c r="AT248" i="24" s="1"/>
  <c r="Y248" i="20"/>
  <c r="Y248" i="8"/>
  <c r="Y248" i="11" s="1"/>
  <c r="Y248" i="19"/>
  <c r="Y248" i="6"/>
  <c r="M249" i="20"/>
  <c r="M249" i="19"/>
  <c r="M249" i="8"/>
  <c r="M249" i="11" s="1"/>
  <c r="M249" i="6"/>
  <c r="M249" i="23" s="1"/>
  <c r="Q249" i="19"/>
  <c r="Q249" i="20"/>
  <c r="Q249" i="8"/>
  <c r="Q249" i="11" s="1"/>
  <c r="Q249" i="6"/>
  <c r="Q249" i="23" s="1"/>
  <c r="U249" i="19"/>
  <c r="U249" i="6"/>
  <c r="U249" i="8"/>
  <c r="U249" i="11" s="1"/>
  <c r="U249" i="20"/>
  <c r="X249" i="24"/>
  <c r="Y249" i="20"/>
  <c r="Y249" i="19"/>
  <c r="Y249" i="8"/>
  <c r="Y249" i="11" s="1"/>
  <c r="Y249" i="6"/>
  <c r="M250" i="20"/>
  <c r="M250" i="8"/>
  <c r="M250" i="11" s="1"/>
  <c r="M250" i="19"/>
  <c r="M250" i="6"/>
  <c r="M250" i="23" s="1"/>
  <c r="Q250" i="6"/>
  <c r="Q250" i="20"/>
  <c r="Q250" i="8"/>
  <c r="Q250" i="11" s="1"/>
  <c r="Q250" i="19"/>
  <c r="U250" i="19"/>
  <c r="U250" i="8"/>
  <c r="U250" i="11" s="1"/>
  <c r="U250" i="6"/>
  <c r="U250" i="20"/>
  <c r="Y250" i="6"/>
  <c r="X250" i="24"/>
  <c r="Y250" i="19"/>
  <c r="Y250" i="20"/>
  <c r="Y250" i="8"/>
  <c r="Y250" i="11" s="1"/>
  <c r="M251" i="8"/>
  <c r="M251" i="11" s="1"/>
  <c r="M251" i="20"/>
  <c r="M251" i="19"/>
  <c r="M251" i="6"/>
  <c r="M251" i="23" s="1"/>
  <c r="Q251" i="20"/>
  <c r="Q251" i="8"/>
  <c r="Q251" i="11" s="1"/>
  <c r="Q251" i="19"/>
  <c r="Q251" i="6"/>
  <c r="U251" i="6"/>
  <c r="U251" i="19"/>
  <c r="U251" i="8"/>
  <c r="U251" i="11" s="1"/>
  <c r="U251" i="20"/>
  <c r="Y251" i="19"/>
  <c r="Y251" i="8"/>
  <c r="Y251" i="11" s="1"/>
  <c r="Y251" i="6"/>
  <c r="Y251" i="20"/>
  <c r="X251" i="24"/>
  <c r="M252" i="6"/>
  <c r="M252" i="23" s="1"/>
  <c r="M252" i="20"/>
  <c r="M252" i="8"/>
  <c r="M252" i="11" s="1"/>
  <c r="M252" i="19"/>
  <c r="Q252" i="8"/>
  <c r="Q252" i="11" s="1"/>
  <c r="Q252" i="19"/>
  <c r="Q252" i="6"/>
  <c r="Q252" i="20"/>
  <c r="U252" i="20"/>
  <c r="U252" i="8"/>
  <c r="U252" i="11" s="1"/>
  <c r="U252" i="6"/>
  <c r="U252" i="19"/>
  <c r="Y252" i="6"/>
  <c r="X252" i="24"/>
  <c r="Y252" i="20"/>
  <c r="Y252" i="8"/>
  <c r="Y252" i="11" s="1"/>
  <c r="Y252" i="19"/>
  <c r="M253" i="6"/>
  <c r="M253" i="23" s="1"/>
  <c r="M253" i="19"/>
  <c r="M253" i="20"/>
  <c r="M253" i="8"/>
  <c r="M253" i="11" s="1"/>
  <c r="Q253" i="6"/>
  <c r="Q253" i="20"/>
  <c r="Q253" i="8"/>
  <c r="Q253" i="11" s="1"/>
  <c r="Q253" i="19"/>
  <c r="U253" i="19"/>
  <c r="U253" i="6"/>
  <c r="U253" i="8"/>
  <c r="U253" i="11" s="1"/>
  <c r="U253" i="20"/>
  <c r="X253" i="24"/>
  <c r="Y253" i="20"/>
  <c r="Y253" i="8"/>
  <c r="Y253" i="11" s="1"/>
  <c r="Y253" i="19"/>
  <c r="Y253" i="6"/>
  <c r="M254" i="20"/>
  <c r="M254" i="6"/>
  <c r="M254" i="23" s="1"/>
  <c r="M254" i="19"/>
  <c r="M254" i="8"/>
  <c r="M254" i="11" s="1"/>
  <c r="Q254" i="20"/>
  <c r="Q254" i="6"/>
  <c r="Q254" i="19"/>
  <c r="Q254" i="8"/>
  <c r="Q254" i="11" s="1"/>
  <c r="U254" i="20"/>
  <c r="U254" i="8"/>
  <c r="U254" i="11" s="1"/>
  <c r="U254" i="19"/>
  <c r="U254" i="6"/>
  <c r="Y254" i="20"/>
  <c r="Y254" i="19"/>
  <c r="Y254" i="6"/>
  <c r="Y254" i="8"/>
  <c r="Y254" i="11" s="1"/>
  <c r="X254" i="24"/>
  <c r="M256" i="20"/>
  <c r="M256" i="19"/>
  <c r="M256" i="8"/>
  <c r="M256" i="11" s="1"/>
  <c r="M193" i="3"/>
  <c r="M256" i="6"/>
  <c r="Q256" i="6"/>
  <c r="Q256" i="19"/>
  <c r="Q256" i="8"/>
  <c r="Q256" i="11" s="1"/>
  <c r="Q256" i="20"/>
  <c r="Q193" i="3"/>
  <c r="U256" i="19"/>
  <c r="U256" i="6"/>
  <c r="U256" i="20"/>
  <c r="U256" i="8"/>
  <c r="U256" i="11" s="1"/>
  <c r="U193" i="3"/>
  <c r="X256" i="24"/>
  <c r="Y256" i="19"/>
  <c r="Y256" i="20"/>
  <c r="Y256" i="8"/>
  <c r="Y256" i="11" s="1"/>
  <c r="Y193" i="3"/>
  <c r="Y256" i="6"/>
  <c r="M257" i="20"/>
  <c r="M257" i="8"/>
  <c r="M257" i="11" s="1"/>
  <c r="M257" i="19"/>
  <c r="M257" i="6"/>
  <c r="M257" i="23" s="1"/>
  <c r="Q257" i="19"/>
  <c r="Q257" i="20"/>
  <c r="Q257" i="8"/>
  <c r="Q257" i="11" s="1"/>
  <c r="Q257" i="6"/>
  <c r="U257" i="8"/>
  <c r="U257" i="11" s="1"/>
  <c r="U257" i="6"/>
  <c r="U257" i="19"/>
  <c r="U257" i="20"/>
  <c r="Y257" i="8"/>
  <c r="Y257" i="11" s="1"/>
  <c r="X257" i="24"/>
  <c r="Y257" i="20"/>
  <c r="Y257" i="6"/>
  <c r="Y257" i="19"/>
  <c r="M259" i="6"/>
  <c r="M194" i="3"/>
  <c r="M259" i="19"/>
  <c r="M259" i="8"/>
  <c r="M259" i="11" s="1"/>
  <c r="M259" i="20"/>
  <c r="Q259" i="20"/>
  <c r="Q194" i="3"/>
  <c r="Q259" i="19"/>
  <c r="Q259" i="8"/>
  <c r="Q259" i="11" s="1"/>
  <c r="Q259" i="6"/>
  <c r="U259" i="8"/>
  <c r="U259" i="11" s="1"/>
  <c r="U194" i="3"/>
  <c r="U259" i="20"/>
  <c r="U259" i="19"/>
  <c r="U259" i="6"/>
  <c r="Y259" i="19"/>
  <c r="Y194" i="3"/>
  <c r="Y259" i="6"/>
  <c r="Y259" i="20"/>
  <c r="X259" i="24"/>
  <c r="Y259" i="8"/>
  <c r="Y259" i="11" s="1"/>
  <c r="M260" i="19"/>
  <c r="M260" i="20"/>
  <c r="M260" i="6"/>
  <c r="M260" i="23" s="1"/>
  <c r="M260" i="8"/>
  <c r="M260" i="11" s="1"/>
  <c r="Q260" i="20"/>
  <c r="Q260" i="8"/>
  <c r="Q260" i="11" s="1"/>
  <c r="Q260" i="19"/>
  <c r="Q260" i="6"/>
  <c r="U260" i="6"/>
  <c r="U260" i="19"/>
  <c r="U260" i="8"/>
  <c r="U260" i="11" s="1"/>
  <c r="U260" i="20"/>
  <c r="X260" i="24"/>
  <c r="Y260" i="19"/>
  <c r="Y260" i="6"/>
  <c r="Y260" i="8"/>
  <c r="Y260" i="11" s="1"/>
  <c r="Y260" i="20"/>
  <c r="M261" i="19"/>
  <c r="M261" i="20"/>
  <c r="M261" i="8"/>
  <c r="M261" i="11" s="1"/>
  <c r="M261" i="6"/>
  <c r="M261" i="23" s="1"/>
  <c r="Q261" i="20"/>
  <c r="Q261" i="8"/>
  <c r="Q261" i="11" s="1"/>
  <c r="Q261" i="19"/>
  <c r="Q261" i="6"/>
  <c r="U261" i="19"/>
  <c r="U261" i="6"/>
  <c r="U261" i="8"/>
  <c r="U261" i="11" s="1"/>
  <c r="U261" i="20"/>
  <c r="X261" i="24"/>
  <c r="Y261" i="19"/>
  <c r="Y261" i="6"/>
  <c r="Y261" i="8"/>
  <c r="Y261" i="11" s="1"/>
  <c r="Y261" i="20"/>
  <c r="M262" i="20"/>
  <c r="M262" i="8"/>
  <c r="M262" i="11" s="1"/>
  <c r="M262" i="19"/>
  <c r="M262" i="6"/>
  <c r="M262" i="23" s="1"/>
  <c r="Q262" i="20"/>
  <c r="Q262" i="6"/>
  <c r="Q262" i="19"/>
  <c r="Q262" i="8"/>
  <c r="Q262" i="11" s="1"/>
  <c r="U262" i="19"/>
  <c r="U262" i="6"/>
  <c r="U262" i="20"/>
  <c r="U262" i="8"/>
  <c r="U262" i="11" s="1"/>
  <c r="Y262" i="20"/>
  <c r="X262" i="24"/>
  <c r="Y262" i="6"/>
  <c r="Y262" i="8"/>
  <c r="Y262" i="11" s="1"/>
  <c r="Y262" i="19"/>
  <c r="M263" i="20"/>
  <c r="M263" i="8"/>
  <c r="M263" i="11" s="1"/>
  <c r="M263" i="19"/>
  <c r="M263" i="6"/>
  <c r="M263" i="23" s="1"/>
  <c r="Q263" i="8"/>
  <c r="Q263" i="11" s="1"/>
  <c r="Q263" i="19"/>
  <c r="Q263" i="20"/>
  <c r="Q263" i="6"/>
  <c r="Q263" i="23" s="1"/>
  <c r="U263" i="19"/>
  <c r="U263" i="6"/>
  <c r="U263" i="8"/>
  <c r="U263" i="11" s="1"/>
  <c r="U263" i="20"/>
  <c r="X263" i="24"/>
  <c r="Y263" i="19"/>
  <c r="Y263" i="6"/>
  <c r="Y263" i="20"/>
  <c r="Y263" i="8"/>
  <c r="Y263" i="11" s="1"/>
  <c r="M264" i="20"/>
  <c r="M264" i="8"/>
  <c r="M264" i="11" s="1"/>
  <c r="M264" i="6"/>
  <c r="M264" i="23" s="1"/>
  <c r="M264" i="19"/>
  <c r="Q264" i="20"/>
  <c r="Q264" i="19"/>
  <c r="Q264" i="8"/>
  <c r="Q264" i="11" s="1"/>
  <c r="Q264" i="6"/>
  <c r="U264" i="6"/>
  <c r="U264" i="19"/>
  <c r="U264" i="20"/>
  <c r="U264" i="8"/>
  <c r="U264" i="11" s="1"/>
  <c r="Y264" i="20"/>
  <c r="X264" i="24"/>
  <c r="Y264" i="19"/>
  <c r="Y264" i="6"/>
  <c r="Y264" i="8"/>
  <c r="Y264" i="11" s="1"/>
  <c r="M265" i="6"/>
  <c r="M265" i="23" s="1"/>
  <c r="M265" i="19"/>
  <c r="M265" i="8"/>
  <c r="M265" i="11" s="1"/>
  <c r="M265" i="13" s="1"/>
  <c r="M265" i="20"/>
  <c r="Q265" i="19"/>
  <c r="Q265" i="6"/>
  <c r="Q265" i="23" s="1"/>
  <c r="Q265" i="8"/>
  <c r="Q265" i="11" s="1"/>
  <c r="Q265" i="13" s="1"/>
  <c r="Q265" i="20"/>
  <c r="U265" i="6"/>
  <c r="U265" i="8"/>
  <c r="U265" i="11" s="1"/>
  <c r="U265" i="13" s="1"/>
  <c r="U265" i="19"/>
  <c r="U265" i="20"/>
  <c r="X265" i="24"/>
  <c r="Y265" i="6"/>
  <c r="Y265" i="19"/>
  <c r="Y265" i="8"/>
  <c r="Y265" i="11" s="1"/>
  <c r="Y265" i="13" s="1"/>
  <c r="Y265" i="20"/>
  <c r="M267" i="19"/>
  <c r="M267" i="20"/>
  <c r="M267" i="8"/>
  <c r="M267" i="11" s="1"/>
  <c r="M267" i="6"/>
  <c r="M195" i="3"/>
  <c r="Q267" i="8"/>
  <c r="Q267" i="11" s="1"/>
  <c r="Q267" i="19"/>
  <c r="Q267" i="20"/>
  <c r="Q267" i="6"/>
  <c r="U267" i="19"/>
  <c r="U267" i="6"/>
  <c r="U267" i="20"/>
  <c r="U267" i="8"/>
  <c r="U267" i="11" s="1"/>
  <c r="U195" i="3"/>
  <c r="X267" i="24"/>
  <c r="Y267" i="6"/>
  <c r="Y267" i="20"/>
  <c r="Y267" i="19"/>
  <c r="Y267" i="8"/>
  <c r="Y267" i="11" s="1"/>
  <c r="Y195" i="3"/>
  <c r="M268" i="6"/>
  <c r="M268" i="20"/>
  <c r="M268" i="8"/>
  <c r="M268" i="11" s="1"/>
  <c r="M268" i="19"/>
  <c r="Q268" i="6"/>
  <c r="Q268" i="23" s="1"/>
  <c r="Q268" i="8"/>
  <c r="Q268" i="11" s="1"/>
  <c r="Q268" i="19"/>
  <c r="Q268" i="20"/>
  <c r="U268" i="19"/>
  <c r="U268" i="6"/>
  <c r="U268" i="8"/>
  <c r="U268" i="11" s="1"/>
  <c r="U268" i="20"/>
  <c r="X268" i="24"/>
  <c r="Y268" i="19"/>
  <c r="Y268" i="20"/>
  <c r="Y268" i="6"/>
  <c r="Y268" i="8"/>
  <c r="Y268" i="11" s="1"/>
  <c r="M269" i="8"/>
  <c r="M269" i="11" s="1"/>
  <c r="M269" i="19"/>
  <c r="M269" i="20"/>
  <c r="M269" i="6"/>
  <c r="M269" i="23" s="1"/>
  <c r="Q269" i="19"/>
  <c r="Q269" i="20"/>
  <c r="Q269" i="8"/>
  <c r="Q269" i="11" s="1"/>
  <c r="Q269" i="6"/>
  <c r="Q269" i="23" s="1"/>
  <c r="U269" i="19"/>
  <c r="U269" i="6"/>
  <c r="U269" i="8"/>
  <c r="U269" i="11" s="1"/>
  <c r="U269" i="20"/>
  <c r="Y269" i="6"/>
  <c r="X269" i="24"/>
  <c r="Y269" i="20"/>
  <c r="Y269" i="19"/>
  <c r="Y269" i="8"/>
  <c r="Y269" i="11" s="1"/>
  <c r="M270" i="6"/>
  <c r="M270" i="23" s="1"/>
  <c r="M270" i="20"/>
  <c r="M270" i="8"/>
  <c r="M270" i="11" s="1"/>
  <c r="M270" i="19"/>
  <c r="Q270" i="8"/>
  <c r="Q270" i="11" s="1"/>
  <c r="Q270" i="19"/>
  <c r="Q270" i="20"/>
  <c r="Q270" i="6"/>
  <c r="U270" i="8"/>
  <c r="U270" i="11" s="1"/>
  <c r="U270" i="6"/>
  <c r="U270" i="19"/>
  <c r="U270" i="20"/>
  <c r="Y270" i="6"/>
  <c r="Y270" i="19"/>
  <c r="Y270" i="20"/>
  <c r="X270" i="24"/>
  <c r="Y270" i="8"/>
  <c r="Y270" i="11" s="1"/>
  <c r="M271" i="8"/>
  <c r="M271" i="11" s="1"/>
  <c r="M271" i="20"/>
  <c r="M271" i="19"/>
  <c r="M271" i="6"/>
  <c r="M271" i="23" s="1"/>
  <c r="Q271" i="6"/>
  <c r="Q271" i="8"/>
  <c r="Q271" i="11" s="1"/>
  <c r="Q271" i="19"/>
  <c r="Q271" i="20"/>
  <c r="U271" i="19"/>
  <c r="U271" i="6"/>
  <c r="U271" i="8"/>
  <c r="U271" i="11" s="1"/>
  <c r="U271" i="20"/>
  <c r="Y271" i="20"/>
  <c r="Y271" i="19"/>
  <c r="X271" i="24"/>
  <c r="Y271" i="8"/>
  <c r="Y271" i="11" s="1"/>
  <c r="Y271" i="6"/>
  <c r="M272" i="8"/>
  <c r="M272" i="11" s="1"/>
  <c r="M272" i="19"/>
  <c r="M272" i="20"/>
  <c r="M272" i="6"/>
  <c r="M272" i="23" s="1"/>
  <c r="Q272" i="6"/>
  <c r="Q272" i="23" s="1"/>
  <c r="Q272" i="19"/>
  <c r="Q272" i="20"/>
  <c r="Q272" i="8"/>
  <c r="Q272" i="11" s="1"/>
  <c r="U272" i="8"/>
  <c r="U272" i="11" s="1"/>
  <c r="U272" i="6"/>
  <c r="U272" i="19"/>
  <c r="U272" i="20"/>
  <c r="X272" i="24"/>
  <c r="Y272" i="6"/>
  <c r="Y272" i="8"/>
  <c r="Y272" i="11" s="1"/>
  <c r="Y272" i="19"/>
  <c r="Y272" i="20"/>
  <c r="M273" i="6"/>
  <c r="M273" i="23" s="1"/>
  <c r="M273" i="19"/>
  <c r="M273" i="8"/>
  <c r="M273" i="11" s="1"/>
  <c r="M273" i="20"/>
  <c r="Q273" i="20"/>
  <c r="Q273" i="8"/>
  <c r="Q273" i="11" s="1"/>
  <c r="Q273" i="19"/>
  <c r="Q273" i="6"/>
  <c r="Q273" i="23" s="1"/>
  <c r="U273" i="19"/>
  <c r="U273" i="6"/>
  <c r="U273" i="20"/>
  <c r="U273" i="8"/>
  <c r="U273" i="11" s="1"/>
  <c r="Y273" i="6"/>
  <c r="Y273" i="8"/>
  <c r="Y273" i="11" s="1"/>
  <c r="Y273" i="19"/>
  <c r="X273" i="24"/>
  <c r="Y273" i="20"/>
  <c r="M274" i="8"/>
  <c r="M274" i="11" s="1"/>
  <c r="M274" i="19"/>
  <c r="M274" i="20"/>
  <c r="M274" i="6"/>
  <c r="M274" i="23" s="1"/>
  <c r="Q274" i="8"/>
  <c r="Q274" i="11" s="1"/>
  <c r="Q274" i="19"/>
  <c r="Q274" i="20"/>
  <c r="Q274" i="6"/>
  <c r="U274" i="19"/>
  <c r="U274" i="6"/>
  <c r="U274" i="20"/>
  <c r="U274" i="8"/>
  <c r="U274" i="11" s="1"/>
  <c r="X274" i="24"/>
  <c r="Y274" i="6"/>
  <c r="Y274" i="8"/>
  <c r="Y274" i="11" s="1"/>
  <c r="Y274" i="19"/>
  <c r="Y274" i="20"/>
  <c r="M275" i="6"/>
  <c r="M275" i="23" s="1"/>
  <c r="M275" i="19"/>
  <c r="M275" i="20"/>
  <c r="M275" i="8"/>
  <c r="M275" i="11" s="1"/>
  <c r="Q195" i="3"/>
  <c r="Q275" i="19"/>
  <c r="Q275" i="20"/>
  <c r="Q275" i="8"/>
  <c r="Q275" i="11" s="1"/>
  <c r="Q275" i="6"/>
  <c r="U275" i="6"/>
  <c r="U275" i="23" s="1"/>
  <c r="U275" i="8"/>
  <c r="U275" i="11" s="1"/>
  <c r="U275" i="19"/>
  <c r="U275" i="20"/>
  <c r="X275" i="24"/>
  <c r="Y275" i="20"/>
  <c r="Y275" i="6"/>
  <c r="Y275" i="8"/>
  <c r="Y275" i="11" s="1"/>
  <c r="Y275" i="19"/>
  <c r="M276" i="6"/>
  <c r="M276" i="23" s="1"/>
  <c r="M276" i="19"/>
  <c r="M276" i="20"/>
  <c r="M276" i="8"/>
  <c r="M276" i="11" s="1"/>
  <c r="Q276" i="8"/>
  <c r="Q276" i="11" s="1"/>
  <c r="Q276" i="19"/>
  <c r="Q276" i="20"/>
  <c r="Q276" i="6"/>
  <c r="Q276" i="23" s="1"/>
  <c r="U276" i="8"/>
  <c r="U276" i="11" s="1"/>
  <c r="U276" i="6"/>
  <c r="U276" i="20"/>
  <c r="U276" i="19"/>
  <c r="Y276" i="8"/>
  <c r="Y276" i="11" s="1"/>
  <c r="Y276" i="6"/>
  <c r="Y276" i="19"/>
  <c r="X276" i="24"/>
  <c r="Y276" i="20"/>
  <c r="M277" i="6"/>
  <c r="M277" i="23" s="1"/>
  <c r="M277" i="8"/>
  <c r="M277" i="11" s="1"/>
  <c r="M277" i="19"/>
  <c r="M277" i="20"/>
  <c r="Q277" i="20"/>
  <c r="Q277" i="8"/>
  <c r="Q277" i="11" s="1"/>
  <c r="Q277" i="19"/>
  <c r="Q277" i="6"/>
  <c r="U277" i="20"/>
  <c r="U277" i="19"/>
  <c r="U277" i="6"/>
  <c r="U277" i="8"/>
  <c r="U277" i="11" s="1"/>
  <c r="X277" i="24"/>
  <c r="Y277" i="6"/>
  <c r="Y277" i="19"/>
  <c r="Y277" i="20"/>
  <c r="Y277" i="8"/>
  <c r="Y277" i="11" s="1"/>
  <c r="M283" i="6"/>
  <c r="M283" i="20"/>
  <c r="M283" i="19"/>
  <c r="Q283" i="6"/>
  <c r="Q283" i="20"/>
  <c r="Q283" i="19"/>
  <c r="U283" i="6"/>
  <c r="U283" i="19"/>
  <c r="U283" i="20"/>
  <c r="X283" i="24"/>
  <c r="Y283" i="6"/>
  <c r="Y283" i="19"/>
  <c r="Y283" i="20"/>
  <c r="M284" i="6"/>
  <c r="M284" i="23" s="1"/>
  <c r="M284" i="20"/>
  <c r="M284" i="19"/>
  <c r="Q284" i="6"/>
  <c r="Q284" i="20"/>
  <c r="Q284" i="19"/>
  <c r="U284" i="6"/>
  <c r="U284" i="19"/>
  <c r="U284" i="20"/>
  <c r="X284" i="24"/>
  <c r="Y284" i="6"/>
  <c r="Y284" i="19"/>
  <c r="Y284" i="20"/>
  <c r="M285" i="6"/>
  <c r="M285" i="23" s="1"/>
  <c r="M285" i="20"/>
  <c r="M285" i="19"/>
  <c r="Q285" i="6"/>
  <c r="Q285" i="23" s="1"/>
  <c r="Q285" i="19"/>
  <c r="Q285" i="20"/>
  <c r="U285" i="6"/>
  <c r="U285" i="19"/>
  <c r="U285" i="20"/>
  <c r="X285" i="24"/>
  <c r="Y285" i="6"/>
  <c r="Y285" i="19"/>
  <c r="Y285" i="20"/>
  <c r="M286" i="6"/>
  <c r="M286" i="23" s="1"/>
  <c r="M286" i="20"/>
  <c r="M286" i="19"/>
  <c r="Q286" i="6"/>
  <c r="Q286" i="20"/>
  <c r="Q286" i="19"/>
  <c r="U286" i="6"/>
  <c r="U286" i="19"/>
  <c r="U286" i="20"/>
  <c r="X286" i="24"/>
  <c r="Y286" i="6"/>
  <c r="Y286" i="19"/>
  <c r="Y286" i="20"/>
  <c r="M287" i="6"/>
  <c r="M287" i="23" s="1"/>
  <c r="M287" i="19"/>
  <c r="M287" i="20"/>
  <c r="Q287" i="6"/>
  <c r="Q287" i="19"/>
  <c r="Q287" i="20"/>
  <c r="U287" i="6"/>
  <c r="U287" i="20"/>
  <c r="U287" i="19"/>
  <c r="X287" i="24"/>
  <c r="Y287" i="6"/>
  <c r="Y287" i="19"/>
  <c r="Y287" i="20"/>
  <c r="M288" i="6"/>
  <c r="M288" i="23" s="1"/>
  <c r="M288" i="19"/>
  <c r="M288" i="20"/>
  <c r="Q288" i="6"/>
  <c r="Q288" i="20"/>
  <c r="Q288" i="19"/>
  <c r="U288" i="6"/>
  <c r="U288" i="19"/>
  <c r="U288" i="20"/>
  <c r="X288" i="24"/>
  <c r="Y288" i="6"/>
  <c r="Y288" i="20"/>
  <c r="Y288" i="19"/>
  <c r="M289" i="6"/>
  <c r="M289" i="23" s="1"/>
  <c r="M289" i="19"/>
  <c r="M289" i="20"/>
  <c r="Q289" i="6"/>
  <c r="Q289" i="23" s="1"/>
  <c r="Q289" i="19"/>
  <c r="Q289" i="20"/>
  <c r="U289" i="6"/>
  <c r="U289" i="20"/>
  <c r="U289" i="19"/>
  <c r="X289" i="24"/>
  <c r="Y289" i="6"/>
  <c r="Y289" i="19"/>
  <c r="Y289" i="20"/>
  <c r="M290" i="6"/>
  <c r="M290" i="23" s="1"/>
  <c r="M290" i="19"/>
  <c r="M290" i="20"/>
  <c r="Q290" i="6"/>
  <c r="Q290" i="19"/>
  <c r="Q290" i="20"/>
  <c r="U290" i="6"/>
  <c r="U290" i="19"/>
  <c r="U290" i="20"/>
  <c r="X290" i="24"/>
  <c r="Y290" i="6"/>
  <c r="Y290" i="19"/>
  <c r="Y290" i="20"/>
  <c r="M291" i="6"/>
  <c r="M291" i="23" s="1"/>
  <c r="M291" i="19"/>
  <c r="M291" i="20"/>
  <c r="Q291" i="6"/>
  <c r="Q291" i="20"/>
  <c r="Q291" i="19"/>
  <c r="U291" i="6"/>
  <c r="U291" i="19"/>
  <c r="U291" i="20"/>
  <c r="Y291" i="19"/>
  <c r="X291" i="24"/>
  <c r="Y291" i="20"/>
  <c r="Y291" i="6"/>
  <c r="M292" i="6"/>
  <c r="M292" i="23" s="1"/>
  <c r="M292" i="19"/>
  <c r="M292" i="20"/>
  <c r="Q292" i="6"/>
  <c r="Q292" i="19"/>
  <c r="Q292" i="20"/>
  <c r="U292" i="6"/>
  <c r="U292" i="19"/>
  <c r="U292" i="20"/>
  <c r="X292" i="24"/>
  <c r="Y292" i="6"/>
  <c r="Y292" i="19"/>
  <c r="Y292" i="20"/>
  <c r="M293" i="6"/>
  <c r="M293" i="23" s="1"/>
  <c r="M293" i="19"/>
  <c r="M293" i="20"/>
  <c r="Q293" i="6"/>
  <c r="Q293" i="23" s="1"/>
  <c r="Q293" i="19"/>
  <c r="Q293" i="20"/>
  <c r="U293" i="6"/>
  <c r="U293" i="19"/>
  <c r="U293" i="20"/>
  <c r="Y293" i="6"/>
  <c r="Y293" i="19"/>
  <c r="Y293" i="20"/>
  <c r="X293" i="24"/>
  <c r="M294" i="6"/>
  <c r="M294" i="23" s="1"/>
  <c r="M294" i="19"/>
  <c r="M294" i="20"/>
  <c r="Q294" i="6"/>
  <c r="Q294" i="20"/>
  <c r="Q294" i="19"/>
  <c r="U294" i="6"/>
  <c r="U294" i="19"/>
  <c r="U294" i="20"/>
  <c r="X294" i="24"/>
  <c r="Y294" i="6"/>
  <c r="Y294" i="19"/>
  <c r="Y294" i="20"/>
  <c r="M296" i="19"/>
  <c r="M296" i="20"/>
  <c r="M296" i="6"/>
  <c r="M296" i="23" s="1"/>
  <c r="Q296" i="19"/>
  <c r="Q296" i="20"/>
  <c r="Q296" i="6"/>
  <c r="Q296" i="23" s="1"/>
  <c r="U296" i="19"/>
  <c r="U296" i="20"/>
  <c r="U296" i="6"/>
  <c r="Y296" i="19"/>
  <c r="Y296" i="20"/>
  <c r="X296" i="24"/>
  <c r="Y296" i="6"/>
  <c r="M297" i="6"/>
  <c r="M297" i="23" s="1"/>
  <c r="M297" i="19"/>
  <c r="M297" i="20"/>
  <c r="Q297" i="6"/>
  <c r="Q297" i="19"/>
  <c r="Q297" i="20"/>
  <c r="U297" i="6"/>
  <c r="U297" i="19"/>
  <c r="U297" i="20"/>
  <c r="X297" i="24"/>
  <c r="Y297" i="6"/>
  <c r="Y297" i="20"/>
  <c r="Y297" i="19"/>
  <c r="M298" i="6"/>
  <c r="M298" i="23" s="1"/>
  <c r="M298" i="19"/>
  <c r="M298" i="20"/>
  <c r="Q298" i="6"/>
  <c r="Q298" i="23" s="1"/>
  <c r="Q298" i="19"/>
  <c r="Q298" i="20"/>
  <c r="U298" i="6"/>
  <c r="U298" i="19"/>
  <c r="U298" i="20"/>
  <c r="X298" i="24"/>
  <c r="Y298" i="6"/>
  <c r="Y298" i="19"/>
  <c r="Y298" i="20"/>
  <c r="M299" i="6"/>
  <c r="M299" i="23" s="1"/>
  <c r="M299" i="19"/>
  <c r="M299" i="20"/>
  <c r="Q299" i="6"/>
  <c r="Q299" i="19"/>
  <c r="Q299" i="20"/>
  <c r="U299" i="6"/>
  <c r="U299" i="19"/>
  <c r="U299" i="20"/>
  <c r="X299" i="24"/>
  <c r="Y299" i="6"/>
  <c r="Y299" i="19"/>
  <c r="Y299" i="20"/>
  <c r="M300" i="6"/>
  <c r="M300" i="23" s="1"/>
  <c r="M300" i="19"/>
  <c r="M300" i="20"/>
  <c r="Q300" i="6"/>
  <c r="Q300" i="19"/>
  <c r="Q300" i="20"/>
  <c r="U300" i="6"/>
  <c r="U300" i="19"/>
  <c r="U300" i="20"/>
  <c r="Y300" i="6"/>
  <c r="Y300" i="19"/>
  <c r="X300" i="24"/>
  <c r="Y300" i="20"/>
  <c r="M301" i="6"/>
  <c r="M301" i="23" s="1"/>
  <c r="M301" i="20"/>
  <c r="M301" i="19"/>
  <c r="Q301" i="6"/>
  <c r="Q301" i="19"/>
  <c r="Q301" i="20"/>
  <c r="U301" i="6"/>
  <c r="U301" i="20"/>
  <c r="U301" i="19"/>
  <c r="X301" i="24"/>
  <c r="Y301" i="6"/>
  <c r="Y301" i="19"/>
  <c r="Y301" i="20"/>
  <c r="J22" i="25" l="1"/>
  <c r="S74" i="23"/>
  <c r="S73" i="23"/>
  <c r="S70" i="23"/>
  <c r="S60" i="23"/>
  <c r="S52" i="23"/>
  <c r="S51" i="23"/>
  <c r="S48" i="23"/>
  <c r="S45" i="23"/>
  <c r="S38" i="23"/>
  <c r="S28" i="23"/>
  <c r="S21" i="23"/>
  <c r="S19" i="23"/>
  <c r="S77" i="23"/>
  <c r="S69" i="23"/>
  <c r="S68" i="23"/>
  <c r="S65" i="23"/>
  <c r="S64" i="23"/>
  <c r="S56" i="23"/>
  <c r="S55" i="23"/>
  <c r="S50" i="23"/>
  <c r="S47" i="23"/>
  <c r="S44" i="23"/>
  <c r="S43" i="23"/>
  <c r="S41" i="23"/>
  <c r="S35" i="23"/>
  <c r="S30" i="23"/>
  <c r="S25" i="23"/>
  <c r="S14" i="23"/>
  <c r="S13" i="23"/>
  <c r="S12" i="23"/>
  <c r="S11" i="23"/>
  <c r="S10" i="23"/>
  <c r="W16" i="23"/>
  <c r="W13" i="23"/>
  <c r="W9" i="23"/>
  <c r="J26" i="25"/>
  <c r="J27" i="25"/>
  <c r="J23" i="25"/>
  <c r="J21" i="25"/>
  <c r="U274" i="23"/>
  <c r="Q271" i="23"/>
  <c r="U270" i="23"/>
  <c r="U265" i="23"/>
  <c r="Q257" i="23"/>
  <c r="Q254" i="23"/>
  <c r="U251" i="23"/>
  <c r="Q248" i="23"/>
  <c r="Q247" i="23"/>
  <c r="Q242" i="23"/>
  <c r="U239" i="23"/>
  <c r="Q239" i="23"/>
  <c r="Q237" i="23"/>
  <c r="Q236" i="23"/>
  <c r="Q234" i="23"/>
  <c r="Q231" i="23"/>
  <c r="U228" i="23"/>
  <c r="U226" i="23"/>
  <c r="Q226" i="23"/>
  <c r="U221" i="23"/>
  <c r="AT220" i="24"/>
  <c r="Q217" i="23"/>
  <c r="Q216" i="23"/>
  <c r="Q215" i="23"/>
  <c r="Q209" i="23"/>
  <c r="U207" i="23"/>
  <c r="Q179" i="23"/>
  <c r="U177" i="23"/>
  <c r="Q301" i="23"/>
  <c r="Q297" i="23"/>
  <c r="Q292" i="23"/>
  <c r="Q288" i="23"/>
  <c r="Q284" i="23"/>
  <c r="Q275" i="23"/>
  <c r="U301" i="23"/>
  <c r="Q300" i="23"/>
  <c r="U297" i="23"/>
  <c r="U292" i="23"/>
  <c r="Q291" i="23"/>
  <c r="U288" i="23"/>
  <c r="Q287" i="23"/>
  <c r="U284" i="23"/>
  <c r="Q283" i="23"/>
  <c r="U276" i="23"/>
  <c r="U273" i="23"/>
  <c r="U269" i="23"/>
  <c r="U264" i="23"/>
  <c r="U263" i="23"/>
  <c r="Q261" i="23"/>
  <c r="U260" i="23"/>
  <c r="U253" i="23"/>
  <c r="U252" i="23"/>
  <c r="Q252" i="23"/>
  <c r="Q251" i="23"/>
  <c r="Q250" i="23"/>
  <c r="U249" i="23"/>
  <c r="U243" i="23"/>
  <c r="Q241" i="23"/>
  <c r="U230" i="23"/>
  <c r="Q229" i="23"/>
  <c r="Q214" i="23"/>
  <c r="U212" i="23"/>
  <c r="Q212" i="23"/>
  <c r="U211" i="23"/>
  <c r="U209" i="23"/>
  <c r="Q207" i="23"/>
  <c r="U206" i="23"/>
  <c r="Q206" i="23"/>
  <c r="U203" i="23"/>
  <c r="Q203" i="23"/>
  <c r="Q202" i="23"/>
  <c r="U200" i="23"/>
  <c r="Q200" i="23"/>
  <c r="U180" i="23"/>
  <c r="U176" i="23"/>
  <c r="Q173" i="23"/>
  <c r="Q169" i="23"/>
  <c r="U300" i="23"/>
  <c r="Q299" i="23"/>
  <c r="Q294" i="23"/>
  <c r="U291" i="23"/>
  <c r="Q290" i="23"/>
  <c r="U287" i="23"/>
  <c r="Q286" i="23"/>
  <c r="Q277" i="23"/>
  <c r="Q274" i="23"/>
  <c r="Q270" i="23"/>
  <c r="Q264" i="23"/>
  <c r="Q262" i="23"/>
  <c r="Q260" i="23"/>
  <c r="AT253" i="24"/>
  <c r="Q253" i="23"/>
  <c r="Q243" i="23"/>
  <c r="U242" i="23"/>
  <c r="U240" i="23"/>
  <c r="Q240" i="23"/>
  <c r="U238" i="23"/>
  <c r="U236" i="23"/>
  <c r="Q230" i="23"/>
  <c r="Q228" i="23"/>
  <c r="Q227" i="23"/>
  <c r="Q219" i="23"/>
  <c r="AT218" i="24"/>
  <c r="Q211" i="23"/>
  <c r="U204" i="23"/>
  <c r="Q182" i="23"/>
  <c r="U181" i="23"/>
  <c r="Q178" i="23"/>
  <c r="Q177" i="23"/>
  <c r="Q164" i="23"/>
  <c r="U161" i="23"/>
  <c r="Q155" i="23"/>
  <c r="U175" i="23"/>
  <c r="Q175" i="23"/>
  <c r="Q171" i="23"/>
  <c r="Q170" i="23"/>
  <c r="Q167" i="23"/>
  <c r="Q162" i="23"/>
  <c r="Q161" i="23"/>
  <c r="U157" i="23"/>
  <c r="U156" i="23"/>
  <c r="Q156" i="23"/>
  <c r="U154" i="23"/>
  <c r="U152" i="23"/>
  <c r="U149" i="23"/>
  <c r="U148" i="23"/>
  <c r="Q147" i="23"/>
  <c r="Q144" i="23"/>
  <c r="Q143" i="23"/>
  <c r="AT139" i="24"/>
  <c r="Q139" i="23"/>
  <c r="Q138" i="23"/>
  <c r="Q132" i="23"/>
  <c r="Q127" i="23"/>
  <c r="Q124" i="23"/>
  <c r="Q123" i="23"/>
  <c r="U120" i="23"/>
  <c r="U118" i="23"/>
  <c r="Q118" i="23"/>
  <c r="U117" i="23"/>
  <c r="Q117" i="23"/>
  <c r="U113" i="23"/>
  <c r="Q113" i="23"/>
  <c r="U109" i="23"/>
  <c r="Q109" i="23"/>
  <c r="Q90" i="23"/>
  <c r="Q86" i="23"/>
  <c r="Q83" i="23"/>
  <c r="Q82" i="23"/>
  <c r="Q79" i="23"/>
  <c r="Q78" i="23"/>
  <c r="Q75" i="23"/>
  <c r="Q70" i="23"/>
  <c r="Q69" i="23"/>
  <c r="U65" i="23"/>
  <c r="U51" i="23"/>
  <c r="Q50" i="23"/>
  <c r="U43" i="23"/>
  <c r="Q33" i="23"/>
  <c r="Q23" i="23"/>
  <c r="Q9" i="23"/>
  <c r="U8" i="23"/>
  <c r="T38" i="23"/>
  <c r="T37" i="23"/>
  <c r="T33" i="23"/>
  <c r="T31" i="23"/>
  <c r="T30" i="23"/>
  <c r="T262" i="23"/>
  <c r="T213" i="23"/>
  <c r="U20" i="23"/>
  <c r="T16" i="23"/>
  <c r="U47" i="23"/>
  <c r="Q45" i="23"/>
  <c r="Q30" i="23"/>
  <c r="Q29" i="23"/>
  <c r="Q15" i="23"/>
  <c r="Q13" i="23"/>
  <c r="Q11" i="23"/>
  <c r="Q165" i="23"/>
  <c r="Q160" i="23"/>
  <c r="Q152" i="23"/>
  <c r="Q151" i="23"/>
  <c r="Q146" i="23"/>
  <c r="Q135" i="23"/>
  <c r="Q131" i="23"/>
  <c r="U129" i="23"/>
  <c r="Q129" i="23"/>
  <c r="U127" i="23"/>
  <c r="Q126" i="23"/>
  <c r="U124" i="23"/>
  <c r="U123" i="23"/>
  <c r="U121" i="23"/>
  <c r="Q112" i="23"/>
  <c r="Q108" i="23"/>
  <c r="Q104" i="23"/>
  <c r="Q103" i="23"/>
  <c r="Q99" i="23"/>
  <c r="Q94" i="23"/>
  <c r="Q93" i="23"/>
  <c r="U90" i="23"/>
  <c r="U81" i="23"/>
  <c r="U77" i="23"/>
  <c r="U75" i="23"/>
  <c r="Q73" i="23"/>
  <c r="Q72" i="23"/>
  <c r="Q68" i="23"/>
  <c r="Q47" i="23"/>
  <c r="Q44" i="23"/>
  <c r="Q31" i="23"/>
  <c r="U22" i="23"/>
  <c r="T7" i="23"/>
  <c r="T182" i="23"/>
  <c r="T180" i="23"/>
  <c r="T178" i="23"/>
  <c r="T176" i="23"/>
  <c r="T172" i="23"/>
  <c r="T170" i="23"/>
  <c r="T169" i="23"/>
  <c r="T168" i="23"/>
  <c r="T162" i="23"/>
  <c r="T160" i="23"/>
  <c r="T141" i="23"/>
  <c r="T139" i="23"/>
  <c r="T138" i="23"/>
  <c r="T133" i="23"/>
  <c r="T131" i="23"/>
  <c r="T128" i="23"/>
  <c r="T126" i="23"/>
  <c r="T124" i="23"/>
  <c r="T122" i="23"/>
  <c r="T120" i="23"/>
  <c r="T119" i="23"/>
  <c r="T118" i="23"/>
  <c r="T115" i="23"/>
  <c r="T111" i="23"/>
  <c r="T106" i="23"/>
  <c r="T105" i="23"/>
  <c r="T104" i="23"/>
  <c r="T103" i="23"/>
  <c r="T102" i="23"/>
  <c r="T101" i="23"/>
  <c r="T99" i="23"/>
  <c r="T98" i="23"/>
  <c r="T96" i="23"/>
  <c r="T95" i="23"/>
  <c r="T94" i="23"/>
  <c r="T93" i="23"/>
  <c r="T92" i="23"/>
  <c r="T91" i="23"/>
  <c r="T90" i="23"/>
  <c r="T75" i="23"/>
  <c r="T74" i="23"/>
  <c r="T73" i="23"/>
  <c r="T70" i="23"/>
  <c r="T69" i="23"/>
  <c r="T65" i="23"/>
  <c r="T44" i="23"/>
  <c r="Q42" i="23"/>
  <c r="Q40" i="23"/>
  <c r="Q25" i="23"/>
  <c r="Q16" i="23"/>
  <c r="Q10" i="23"/>
  <c r="Q7" i="23"/>
  <c r="Q145" i="23"/>
  <c r="U143" i="23"/>
  <c r="Q142" i="23"/>
  <c r="U136" i="23"/>
  <c r="U135" i="23"/>
  <c r="U134" i="23"/>
  <c r="Q134" i="23"/>
  <c r="Q128" i="23"/>
  <c r="Q121" i="23"/>
  <c r="Q120" i="23"/>
  <c r="Q116" i="23"/>
  <c r="Q111" i="23"/>
  <c r="Q110" i="23"/>
  <c r="Q107" i="23"/>
  <c r="U104" i="23"/>
  <c r="U101" i="23"/>
  <c r="Q98" i="23"/>
  <c r="U94" i="23"/>
  <c r="U89" i="23"/>
  <c r="Q89" i="23"/>
  <c r="Q88" i="23"/>
  <c r="U86" i="23"/>
  <c r="Q85" i="23"/>
  <c r="U82" i="23"/>
  <c r="Q81" i="23"/>
  <c r="Q80" i="23"/>
  <c r="Q77" i="23"/>
  <c r="Q76" i="23"/>
  <c r="Q71" i="23"/>
  <c r="Q39" i="23"/>
  <c r="U27" i="23"/>
  <c r="T277" i="23"/>
  <c r="T273" i="23"/>
  <c r="T264" i="23"/>
  <c r="T254" i="23"/>
  <c r="T250" i="23"/>
  <c r="Q54" i="23"/>
  <c r="Q48" i="23"/>
  <c r="Q38" i="23"/>
  <c r="Q35" i="23"/>
  <c r="Q21" i="23"/>
  <c r="T13" i="23"/>
  <c r="T9" i="23"/>
  <c r="U299" i="23"/>
  <c r="U294" i="23"/>
  <c r="U290" i="23"/>
  <c r="U286" i="23"/>
  <c r="U272" i="23"/>
  <c r="U268" i="23"/>
  <c r="U262" i="23"/>
  <c r="U257" i="23"/>
  <c r="U254" i="23"/>
  <c r="U241" i="23"/>
  <c r="U235" i="23"/>
  <c r="U234" i="23"/>
  <c r="U222" i="23"/>
  <c r="U298" i="23"/>
  <c r="U296" i="23"/>
  <c r="U293" i="23"/>
  <c r="U289" i="23"/>
  <c r="U285" i="23"/>
  <c r="U277" i="23"/>
  <c r="U271" i="23"/>
  <c r="U261" i="23"/>
  <c r="U250" i="23"/>
  <c r="U247" i="23"/>
  <c r="T36" i="23"/>
  <c r="T29" i="23"/>
  <c r="T21" i="23"/>
  <c r="T19" i="23"/>
  <c r="U9" i="23"/>
  <c r="T276" i="23"/>
  <c r="T271" i="23"/>
  <c r="T265" i="23"/>
  <c r="T260" i="23"/>
  <c r="T253" i="23"/>
  <c r="T243" i="23"/>
  <c r="T231" i="23"/>
  <c r="T230" i="23"/>
  <c r="T228" i="23"/>
  <c r="T227" i="23"/>
  <c r="T222" i="23"/>
  <c r="T219" i="23"/>
  <c r="T218" i="23"/>
  <c r="T216" i="23"/>
  <c r="T211" i="23"/>
  <c r="T209" i="23"/>
  <c r="T206" i="23"/>
  <c r="T204" i="23"/>
  <c r="T203" i="23"/>
  <c r="T181" i="23"/>
  <c r="T179" i="23"/>
  <c r="T177" i="23"/>
  <c r="T173" i="23"/>
  <c r="T171" i="23"/>
  <c r="T163" i="23"/>
  <c r="T158" i="23"/>
  <c r="T157" i="23"/>
  <c r="T156" i="23"/>
  <c r="T155" i="23"/>
  <c r="T151" i="23"/>
  <c r="T148" i="23"/>
  <c r="T147" i="23"/>
  <c r="T145" i="23"/>
  <c r="T143" i="23"/>
  <c r="T137" i="23"/>
  <c r="T134" i="23"/>
  <c r="T132" i="23"/>
  <c r="T129" i="23"/>
  <c r="T123" i="23"/>
  <c r="T121" i="23"/>
  <c r="T117" i="23"/>
  <c r="T116" i="23"/>
  <c r="T114" i="23"/>
  <c r="T113" i="23"/>
  <c r="T112" i="23"/>
  <c r="T110" i="23"/>
  <c r="U220" i="23"/>
  <c r="U219" i="23"/>
  <c r="U218" i="23"/>
  <c r="U217" i="23"/>
  <c r="U216" i="23"/>
  <c r="U215" i="23"/>
  <c r="U214" i="23"/>
  <c r="U213" i="23"/>
  <c r="U205" i="23"/>
  <c r="U202" i="23"/>
  <c r="U182" i="23"/>
  <c r="U179" i="23"/>
  <c r="U178" i="23"/>
  <c r="U172" i="23"/>
  <c r="U171" i="23"/>
  <c r="U169" i="23"/>
  <c r="U168" i="23"/>
  <c r="U165" i="23"/>
  <c r="U164" i="23"/>
  <c r="U158" i="23"/>
  <c r="U155" i="23"/>
  <c r="U153" i="23"/>
  <c r="U146" i="23"/>
  <c r="U145" i="23"/>
  <c r="U142" i="23"/>
  <c r="U132" i="23"/>
  <c r="U126" i="23"/>
  <c r="U122" i="23"/>
  <c r="U106" i="23"/>
  <c r="U102" i="23"/>
  <c r="U96" i="23"/>
  <c r="U92" i="23"/>
  <c r="U91" i="23"/>
  <c r="U87" i="23"/>
  <c r="U85" i="23"/>
  <c r="U83" i="23"/>
  <c r="U78" i="23"/>
  <c r="U63" i="23"/>
  <c r="U61" i="23"/>
  <c r="U59" i="23"/>
  <c r="U38" i="23"/>
  <c r="U35" i="23"/>
  <c r="U33" i="23"/>
  <c r="U25" i="23"/>
  <c r="U21" i="23"/>
  <c r="T150" i="23"/>
  <c r="T97" i="23"/>
  <c r="T35" i="23"/>
  <c r="T32" i="23"/>
  <c r="U12" i="23"/>
  <c r="T274" i="23"/>
  <c r="T272" i="23"/>
  <c r="T270" i="23"/>
  <c r="T269" i="23"/>
  <c r="T252" i="23"/>
  <c r="T249" i="23"/>
  <c r="T248" i="23"/>
  <c r="T247" i="23"/>
  <c r="T242" i="23"/>
  <c r="T240" i="23"/>
  <c r="T239" i="23"/>
  <c r="T235" i="23"/>
  <c r="T229" i="23"/>
  <c r="T225" i="23"/>
  <c r="T220" i="23"/>
  <c r="T207" i="23"/>
  <c r="T161" i="23"/>
  <c r="T152" i="23"/>
  <c r="T146" i="23"/>
  <c r="T136" i="23"/>
  <c r="T135" i="23"/>
  <c r="T127" i="23"/>
  <c r="T109" i="23"/>
  <c r="T87" i="23"/>
  <c r="T84" i="23"/>
  <c r="T80" i="23"/>
  <c r="T79" i="23"/>
  <c r="T77" i="23"/>
  <c r="T68" i="23"/>
  <c r="T67" i="23"/>
  <c r="T66" i="23"/>
  <c r="T42" i="23"/>
  <c r="T20" i="23"/>
  <c r="R7" i="23"/>
  <c r="S8" i="23"/>
  <c r="U244" i="23"/>
  <c r="U237" i="23"/>
  <c r="U231" i="23"/>
  <c r="U229" i="23"/>
  <c r="U227" i="23"/>
  <c r="U225" i="23"/>
  <c r="U201" i="23"/>
  <c r="U173" i="23"/>
  <c r="U170" i="23"/>
  <c r="U163" i="23"/>
  <c r="U162" i="23"/>
  <c r="U160" i="23"/>
  <c r="U147" i="23"/>
  <c r="U144" i="23"/>
  <c r="U140" i="23"/>
  <c r="U139" i="23"/>
  <c r="U138" i="23"/>
  <c r="U133" i="23"/>
  <c r="U131" i="23"/>
  <c r="U128" i="23"/>
  <c r="U119" i="23"/>
  <c r="U112" i="23"/>
  <c r="U110" i="23"/>
  <c r="U108" i="23"/>
  <c r="U107" i="23"/>
  <c r="U105" i="23"/>
  <c r="U103" i="23"/>
  <c r="U99" i="23"/>
  <c r="U95" i="23"/>
  <c r="U93" i="23"/>
  <c r="U88" i="23"/>
  <c r="U84" i="23"/>
  <c r="U80" i="23"/>
  <c r="U79" i="23"/>
  <c r="U74" i="23"/>
  <c r="U58" i="23"/>
  <c r="U55" i="23"/>
  <c r="U52" i="23"/>
  <c r="U30" i="23"/>
  <c r="T296" i="23"/>
  <c r="T275" i="23"/>
  <c r="T263" i="23"/>
  <c r="T261" i="23"/>
  <c r="T257" i="23"/>
  <c r="T251" i="23"/>
  <c r="T241" i="23"/>
  <c r="T238" i="23"/>
  <c r="T237" i="23"/>
  <c r="T234" i="23"/>
  <c r="T226" i="23"/>
  <c r="T221" i="23"/>
  <c r="T217" i="23"/>
  <c r="T215" i="23"/>
  <c r="T214" i="23"/>
  <c r="T212" i="23"/>
  <c r="T205" i="23"/>
  <c r="T202" i="23"/>
  <c r="T201" i="23"/>
  <c r="T200" i="23"/>
  <c r="T175" i="23"/>
  <c r="T167" i="23"/>
  <c r="T165" i="23"/>
  <c r="T164" i="23"/>
  <c r="T154" i="23"/>
  <c r="T153" i="23"/>
  <c r="T149" i="23"/>
  <c r="T144" i="23"/>
  <c r="T142" i="23"/>
  <c r="T140" i="23"/>
  <c r="T108" i="23"/>
  <c r="T107" i="23"/>
  <c r="T88" i="23"/>
  <c r="T85" i="23"/>
  <c r="T83" i="23"/>
  <c r="T81" i="23"/>
  <c r="V7" i="23"/>
  <c r="T89" i="23"/>
  <c r="T86" i="23"/>
  <c r="T82" i="23"/>
  <c r="T78" i="23"/>
  <c r="T76" i="23"/>
  <c r="T72" i="23"/>
  <c r="T71" i="23"/>
  <c r="T43" i="23"/>
  <c r="T39" i="23"/>
  <c r="V159" i="23"/>
  <c r="T15" i="23"/>
  <c r="T12" i="23"/>
  <c r="U28" i="23"/>
  <c r="M7" i="23"/>
  <c r="T14" i="23"/>
  <c r="U50" i="23"/>
  <c r="U24" i="23"/>
  <c r="U10" i="23"/>
  <c r="U44" i="23"/>
  <c r="U37" i="23"/>
  <c r="U32" i="23"/>
  <c r="U19" i="23"/>
  <c r="U16" i="23"/>
  <c r="U14" i="23"/>
  <c r="R130" i="23"/>
  <c r="V97" i="23"/>
  <c r="U7" i="23"/>
  <c r="R174" i="23"/>
  <c r="R166" i="23"/>
  <c r="R159" i="23"/>
  <c r="V150" i="23"/>
  <c r="R150" i="23"/>
  <c r="R97" i="23"/>
  <c r="V53" i="23"/>
  <c r="R53" i="23"/>
  <c r="V34" i="23"/>
  <c r="V9" i="23"/>
  <c r="R34" i="23"/>
  <c r="S34" i="23"/>
  <c r="X20" i="23"/>
  <c r="X25" i="23"/>
  <c r="X24" i="23"/>
  <c r="X8" i="23"/>
  <c r="X296" i="23"/>
  <c r="X275" i="23"/>
  <c r="X271" i="23"/>
  <c r="X268" i="23"/>
  <c r="S125" i="19"/>
  <c r="S125" i="20"/>
  <c r="S125" i="8"/>
  <c r="S125" i="11" s="1"/>
  <c r="S125" i="13" s="1"/>
  <c r="S125" i="6"/>
  <c r="S125" i="23" s="1"/>
  <c r="X125" i="20"/>
  <c r="X125" i="6"/>
  <c r="X125" i="23" s="1"/>
  <c r="X125" i="8"/>
  <c r="X125" i="11" s="1"/>
  <c r="X125" i="13" s="1"/>
  <c r="X125" i="19"/>
  <c r="AT296" i="24"/>
  <c r="BI296" i="24"/>
  <c r="V293" i="24"/>
  <c r="Y293" i="23"/>
  <c r="AT289" i="24"/>
  <c r="BI289" i="24"/>
  <c r="V284" i="24"/>
  <c r="Y284" i="23"/>
  <c r="BI277" i="24"/>
  <c r="AT277" i="24"/>
  <c r="V276" i="24"/>
  <c r="Y276" i="23"/>
  <c r="Y271" i="13"/>
  <c r="BI269" i="24"/>
  <c r="AT269" i="24"/>
  <c r="BI299" i="24"/>
  <c r="AT299" i="24"/>
  <c r="V298" i="24"/>
  <c r="Y298" i="23"/>
  <c r="V296" i="24"/>
  <c r="Y296" i="23"/>
  <c r="AT294" i="24"/>
  <c r="BI294" i="24"/>
  <c r="V291" i="24"/>
  <c r="Y291" i="23"/>
  <c r="AT290" i="24"/>
  <c r="BI290" i="24"/>
  <c r="V289" i="24"/>
  <c r="Y289" i="23"/>
  <c r="BI286" i="24"/>
  <c r="AT286" i="24"/>
  <c r="V285" i="24"/>
  <c r="Y285" i="23"/>
  <c r="BI283" i="24"/>
  <c r="AT283" i="24"/>
  <c r="U283" i="23"/>
  <c r="M283" i="23"/>
  <c r="V277" i="24"/>
  <c r="Y277" i="23"/>
  <c r="Q276" i="13"/>
  <c r="Y275" i="13"/>
  <c r="M275" i="13"/>
  <c r="Y274" i="23"/>
  <c r="V274" i="24"/>
  <c r="M274" i="13"/>
  <c r="U273" i="13"/>
  <c r="BI272" i="24"/>
  <c r="AT272" i="24"/>
  <c r="U272" i="13"/>
  <c r="V271" i="24"/>
  <c r="Y271" i="23"/>
  <c r="V268" i="24"/>
  <c r="Y268" i="23"/>
  <c r="BI268" i="24"/>
  <c r="AT268" i="24"/>
  <c r="Q268" i="13"/>
  <c r="M268" i="13"/>
  <c r="X195" i="24"/>
  <c r="Y195" i="19"/>
  <c r="Y195" i="8"/>
  <c r="Y195" i="20"/>
  <c r="V267" i="24"/>
  <c r="Y267" i="23"/>
  <c r="Y195" i="6"/>
  <c r="U195" i="11"/>
  <c r="U267" i="13"/>
  <c r="Q195" i="11"/>
  <c r="Q267" i="13"/>
  <c r="M267" i="13"/>
  <c r="M195" i="11"/>
  <c r="BI264" i="24"/>
  <c r="AT264" i="24"/>
  <c r="V263" i="24"/>
  <c r="Y263" i="23"/>
  <c r="Q263" i="13"/>
  <c r="M263" i="13"/>
  <c r="Y262" i="13"/>
  <c r="U260" i="13"/>
  <c r="U194" i="20"/>
  <c r="U194" i="8"/>
  <c r="U194" i="19"/>
  <c r="Q259" i="13"/>
  <c r="Q194" i="11"/>
  <c r="M194" i="19"/>
  <c r="M194" i="20"/>
  <c r="M194" i="8"/>
  <c r="Y257" i="23"/>
  <c r="V257" i="24"/>
  <c r="U257" i="13"/>
  <c r="V256" i="24"/>
  <c r="Y193" i="6"/>
  <c r="Y256" i="23"/>
  <c r="U256" i="13"/>
  <c r="U193" i="13" s="1"/>
  <c r="U193" i="11"/>
  <c r="M193" i="8"/>
  <c r="M193" i="19"/>
  <c r="M193" i="20"/>
  <c r="Q254" i="13"/>
  <c r="Y253" i="13"/>
  <c r="Y252" i="13"/>
  <c r="M252" i="13"/>
  <c r="BI251" i="24"/>
  <c r="AT251" i="24"/>
  <c r="BI250" i="24"/>
  <c r="AT250" i="24"/>
  <c r="Y247" i="13"/>
  <c r="Y246" i="13"/>
  <c r="Y192" i="13" s="1"/>
  <c r="Y192" i="11"/>
  <c r="U192" i="6"/>
  <c r="U192" i="23" s="1"/>
  <c r="U246" i="23"/>
  <c r="M246" i="23"/>
  <c r="M192" i="6"/>
  <c r="M192" i="23" s="1"/>
  <c r="BI244" i="24"/>
  <c r="AT244" i="24"/>
  <c r="M244" i="13"/>
  <c r="M243" i="13"/>
  <c r="BI242" i="24"/>
  <c r="AT242" i="24"/>
  <c r="V238" i="24"/>
  <c r="Y238" i="23"/>
  <c r="BI237" i="24"/>
  <c r="AT237" i="24"/>
  <c r="BI236" i="24"/>
  <c r="AT236" i="24"/>
  <c r="BI235" i="24"/>
  <c r="AT235" i="24"/>
  <c r="BI234" i="24"/>
  <c r="AT234" i="24"/>
  <c r="U233" i="23"/>
  <c r="U191" i="6"/>
  <c r="U191" i="23" s="1"/>
  <c r="Q191" i="11"/>
  <c r="Q233" i="13"/>
  <c r="M233" i="23"/>
  <c r="M191" i="6"/>
  <c r="M191" i="23" s="1"/>
  <c r="V230" i="24"/>
  <c r="Y230" i="23"/>
  <c r="BI229" i="24"/>
  <c r="AT229" i="24"/>
  <c r="M229" i="13"/>
  <c r="U228" i="13"/>
  <c r="BI226" i="24"/>
  <c r="AT226" i="24"/>
  <c r="M226" i="13"/>
  <c r="V224" i="24"/>
  <c r="Y190" i="6"/>
  <c r="Y224" i="23"/>
  <c r="U224" i="23"/>
  <c r="U190" i="6"/>
  <c r="U190" i="23" s="1"/>
  <c r="M224" i="23"/>
  <c r="M190" i="6"/>
  <c r="M190" i="23" s="1"/>
  <c r="M224" i="13"/>
  <c r="M190" i="13" s="1"/>
  <c r="M190" i="11"/>
  <c r="Y222" i="13"/>
  <c r="U222" i="13"/>
  <c r="Q222" i="13"/>
  <c r="Q221" i="13"/>
  <c r="U220" i="13"/>
  <c r="Y219" i="13"/>
  <c r="U219" i="13"/>
  <c r="Y216" i="23"/>
  <c r="V216" i="24"/>
  <c r="V215" i="24"/>
  <c r="Y215" i="23"/>
  <c r="Y212" i="23"/>
  <c r="V212" i="24"/>
  <c r="AT211" i="24"/>
  <c r="BI211" i="24"/>
  <c r="Q210" i="23"/>
  <c r="Q189" i="6"/>
  <c r="Q189" i="23" s="1"/>
  <c r="V207" i="24"/>
  <c r="Y207" i="23"/>
  <c r="Q207" i="13"/>
  <c r="Y203" i="23"/>
  <c r="V203" i="24"/>
  <c r="AT203" i="24"/>
  <c r="BI203" i="24"/>
  <c r="BI202" i="24"/>
  <c r="AT202" i="24"/>
  <c r="U199" i="23"/>
  <c r="U188" i="6"/>
  <c r="U188" i="23" s="1"/>
  <c r="Q188" i="11"/>
  <c r="Q199" i="13"/>
  <c r="BI182" i="24"/>
  <c r="AT182" i="24"/>
  <c r="BI181" i="24"/>
  <c r="AT181" i="24"/>
  <c r="BI180" i="24"/>
  <c r="AT180" i="24"/>
  <c r="V179" i="24"/>
  <c r="Y179" i="23"/>
  <c r="AT179" i="24"/>
  <c r="BI179" i="24"/>
  <c r="BI175" i="24"/>
  <c r="AT175" i="24"/>
  <c r="V172" i="24"/>
  <c r="Y172" i="23"/>
  <c r="V168" i="24"/>
  <c r="Y168" i="23"/>
  <c r="AT168" i="24"/>
  <c r="X323" i="24"/>
  <c r="E19" i="21" s="1"/>
  <c r="BI168" i="24"/>
  <c r="V164" i="24"/>
  <c r="Y164" i="23"/>
  <c r="Y163" i="23"/>
  <c r="V163" i="24"/>
  <c r="Y157" i="23"/>
  <c r="V157" i="24"/>
  <c r="BI156" i="24"/>
  <c r="AT156" i="24"/>
  <c r="BI154" i="24"/>
  <c r="AT154" i="24"/>
  <c r="BI153" i="24"/>
  <c r="AT153" i="24"/>
  <c r="V149" i="24"/>
  <c r="Y149" i="23"/>
  <c r="BI147" i="24"/>
  <c r="AT147" i="24"/>
  <c r="BI143" i="24"/>
  <c r="AT143" i="24"/>
  <c r="V142" i="24"/>
  <c r="Y142" i="23"/>
  <c r="V138" i="24"/>
  <c r="Y138" i="23"/>
  <c r="AT138" i="24"/>
  <c r="BI138" i="24"/>
  <c r="AT137" i="24"/>
  <c r="BI137" i="24"/>
  <c r="V136" i="24"/>
  <c r="Y136" i="23"/>
  <c r="AT134" i="24"/>
  <c r="BI134" i="24"/>
  <c r="X319" i="24"/>
  <c r="E15" i="21" s="1"/>
  <c r="BI132" i="24"/>
  <c r="AT132" i="24"/>
  <c r="BI131" i="24"/>
  <c r="AT131" i="24"/>
  <c r="Y126" i="23"/>
  <c r="V126" i="24"/>
  <c r="Y122" i="23"/>
  <c r="V122" i="24"/>
  <c r="BI122" i="24"/>
  <c r="AT122" i="24"/>
  <c r="BI121" i="24"/>
  <c r="AT121" i="24"/>
  <c r="Y118" i="23"/>
  <c r="V118" i="24"/>
  <c r="X317" i="24"/>
  <c r="E13" i="21" s="1"/>
  <c r="AT118" i="24"/>
  <c r="BI118" i="24"/>
  <c r="Y115" i="23"/>
  <c r="V115" i="24"/>
  <c r="AT115" i="24"/>
  <c r="BI115" i="24"/>
  <c r="AT114" i="24"/>
  <c r="BI114" i="24"/>
  <c r="Y112" i="23"/>
  <c r="V112" i="24"/>
  <c r="BI111" i="24"/>
  <c r="AT111" i="24"/>
  <c r="Y110" i="23"/>
  <c r="V110" i="24"/>
  <c r="AT109" i="24"/>
  <c r="BI109" i="24"/>
  <c r="AT106" i="24"/>
  <c r="X316" i="24"/>
  <c r="E12" i="21" s="1"/>
  <c r="BI106" i="24"/>
  <c r="BI103" i="24"/>
  <c r="AT103" i="24"/>
  <c r="V98" i="24"/>
  <c r="Y98" i="23"/>
  <c r="BI94" i="24"/>
  <c r="AT94" i="24"/>
  <c r="BI93" i="24"/>
  <c r="AT93" i="24"/>
  <c r="Y92" i="23"/>
  <c r="V92" i="24"/>
  <c r="BI90" i="24"/>
  <c r="AT90" i="24"/>
  <c r="BI86" i="24"/>
  <c r="AT86" i="24"/>
  <c r="BI85" i="24"/>
  <c r="AT85" i="24"/>
  <c r="BI82" i="24"/>
  <c r="AT82" i="24"/>
  <c r="BI81" i="24"/>
  <c r="AT81" i="24"/>
  <c r="AT79" i="24"/>
  <c r="X314" i="24"/>
  <c r="E10" i="21" s="1"/>
  <c r="BI79" i="24"/>
  <c r="V72" i="24"/>
  <c r="Y72" i="23"/>
  <c r="Y70" i="23"/>
  <c r="V70" i="24"/>
  <c r="BI68" i="24"/>
  <c r="AT68" i="24"/>
  <c r="V67" i="24"/>
  <c r="Y67" i="23"/>
  <c r="BI67" i="24"/>
  <c r="AT67" i="24"/>
  <c r="BI48" i="24"/>
  <c r="AT48" i="24"/>
  <c r="Y42" i="23"/>
  <c r="V42" i="24"/>
  <c r="AT42" i="24"/>
  <c r="BI42" i="24"/>
  <c r="Y24" i="23"/>
  <c r="V24" i="24"/>
  <c r="V19" i="24"/>
  <c r="Y19" i="23"/>
  <c r="AT19" i="24"/>
  <c r="X310" i="24"/>
  <c r="E6" i="21" s="1"/>
  <c r="BI19" i="24"/>
  <c r="X28" i="23"/>
  <c r="B25" i="14"/>
  <c r="W6" i="13"/>
  <c r="O34" i="23"/>
  <c r="O34" i="24"/>
  <c r="AM34" i="24"/>
  <c r="BB34" i="24"/>
  <c r="L301" i="23"/>
  <c r="L300" i="23"/>
  <c r="L299" i="23"/>
  <c r="L298" i="23"/>
  <c r="L297" i="23"/>
  <c r="L294" i="23"/>
  <c r="L293" i="23"/>
  <c r="L292" i="23"/>
  <c r="L291" i="23"/>
  <c r="L290" i="23"/>
  <c r="L289" i="23"/>
  <c r="L288" i="23"/>
  <c r="L287" i="23"/>
  <c r="L286" i="23"/>
  <c r="L285" i="23"/>
  <c r="L284" i="23"/>
  <c r="X283" i="23"/>
  <c r="T283" i="23"/>
  <c r="L283" i="23"/>
  <c r="X277" i="23"/>
  <c r="L277" i="23"/>
  <c r="X276" i="23"/>
  <c r="X275" i="13"/>
  <c r="X274" i="23"/>
  <c r="T274" i="13"/>
  <c r="T273" i="13"/>
  <c r="P273" i="13"/>
  <c r="X272" i="13"/>
  <c r="T272" i="13"/>
  <c r="T271" i="13"/>
  <c r="T270" i="13"/>
  <c r="X269" i="13"/>
  <c r="L269" i="23"/>
  <c r="P268" i="13"/>
  <c r="L268" i="23"/>
  <c r="P195" i="11"/>
  <c r="P267" i="13"/>
  <c r="P195" i="6"/>
  <c r="P195" i="23" s="1"/>
  <c r="P267" i="23"/>
  <c r="X265" i="23"/>
  <c r="T264" i="13"/>
  <c r="L264" i="23"/>
  <c r="L262" i="23"/>
  <c r="P261" i="13"/>
  <c r="X260" i="13"/>
  <c r="X194" i="11"/>
  <c r="X259" i="13"/>
  <c r="P259" i="23"/>
  <c r="P194" i="6"/>
  <c r="P194" i="23" s="1"/>
  <c r="P194" i="11"/>
  <c r="P259" i="13"/>
  <c r="X257" i="13"/>
  <c r="X256" i="23"/>
  <c r="X193" i="6"/>
  <c r="X193" i="23" s="1"/>
  <c r="T193" i="20"/>
  <c r="T193" i="8"/>
  <c r="T193" i="19"/>
  <c r="P193" i="8"/>
  <c r="P193" i="19"/>
  <c r="P193" i="20"/>
  <c r="L193" i="19"/>
  <c r="L193" i="20"/>
  <c r="L193" i="8"/>
  <c r="L193" i="6"/>
  <c r="L193" i="23" s="1"/>
  <c r="L256" i="23"/>
  <c r="L254" i="23"/>
  <c r="X253" i="23"/>
  <c r="P253" i="13"/>
  <c r="T252" i="13"/>
  <c r="X251" i="13"/>
  <c r="X250" i="23"/>
  <c r="P248" i="13"/>
  <c r="X247" i="23"/>
  <c r="T247" i="13"/>
  <c r="X192" i="20"/>
  <c r="X192" i="8"/>
  <c r="X192" i="19"/>
  <c r="P192" i="11"/>
  <c r="P246" i="13"/>
  <c r="P192" i="13" s="1"/>
  <c r="L192" i="11"/>
  <c r="L246" i="13"/>
  <c r="L192" i="13" s="1"/>
  <c r="X244" i="23"/>
  <c r="X243" i="23"/>
  <c r="T243" i="13"/>
  <c r="L243" i="23"/>
  <c r="L242" i="23"/>
  <c r="X239" i="23"/>
  <c r="T239" i="13"/>
  <c r="X238" i="23"/>
  <c r="X237" i="23"/>
  <c r="X233" i="13"/>
  <c r="X191" i="11"/>
  <c r="T191" i="6"/>
  <c r="T191" i="23" s="1"/>
  <c r="T233" i="23"/>
  <c r="P191" i="20"/>
  <c r="P191" i="8"/>
  <c r="P191" i="19"/>
  <c r="X231" i="23"/>
  <c r="P231" i="13"/>
  <c r="L231" i="23"/>
  <c r="X230" i="13"/>
  <c r="T230" i="13"/>
  <c r="L230" i="23"/>
  <c r="X229" i="13"/>
  <c r="P229" i="13"/>
  <c r="P228" i="13"/>
  <c r="X227" i="13"/>
  <c r="X227" i="23"/>
  <c r="P227" i="13"/>
  <c r="L226" i="23"/>
  <c r="X225" i="13"/>
  <c r="T190" i="19"/>
  <c r="T190" i="20"/>
  <c r="T190" i="8"/>
  <c r="P190" i="19"/>
  <c r="P190" i="20"/>
  <c r="P190" i="8"/>
  <c r="L190" i="11"/>
  <c r="L224" i="13"/>
  <c r="L190" i="13" s="1"/>
  <c r="X222" i="23"/>
  <c r="T222" i="13"/>
  <c r="X221" i="13"/>
  <c r="P219" i="13"/>
  <c r="X218" i="23"/>
  <c r="X216" i="23"/>
  <c r="X212" i="23"/>
  <c r="X211" i="23"/>
  <c r="P189" i="8"/>
  <c r="P189" i="19"/>
  <c r="P189" i="20"/>
  <c r="L209" i="23"/>
  <c r="L204" i="23"/>
  <c r="X203" i="23"/>
  <c r="X202" i="23"/>
  <c r="L202" i="23"/>
  <c r="X200" i="13"/>
  <c r="L188" i="20"/>
  <c r="L188" i="8"/>
  <c r="L188" i="19"/>
  <c r="X188" i="11"/>
  <c r="X199" i="13"/>
  <c r="T199" i="13"/>
  <c r="T188" i="11"/>
  <c r="X182" i="23"/>
  <c r="X181" i="23"/>
  <c r="X168" i="23"/>
  <c r="X156" i="23"/>
  <c r="L156" i="23"/>
  <c r="X151" i="23"/>
  <c r="X147" i="23"/>
  <c r="X146" i="23"/>
  <c r="X145" i="23"/>
  <c r="X140" i="23"/>
  <c r="X135" i="23"/>
  <c r="X132" i="23"/>
  <c r="X128" i="23"/>
  <c r="X127" i="23"/>
  <c r="X126" i="23"/>
  <c r="X117" i="23"/>
  <c r="X112" i="23"/>
  <c r="L110" i="23"/>
  <c r="X99" i="23"/>
  <c r="X92" i="23"/>
  <c r="X91" i="23"/>
  <c r="X86" i="23"/>
  <c r="X80" i="23"/>
  <c r="X73" i="23"/>
  <c r="X45" i="23"/>
  <c r="L35" i="23"/>
  <c r="X21" i="23"/>
  <c r="O301" i="24"/>
  <c r="O301" i="23"/>
  <c r="O299" i="24"/>
  <c r="O299" i="23"/>
  <c r="O297" i="24"/>
  <c r="O297" i="23"/>
  <c r="BB294" i="24"/>
  <c r="AM294" i="24"/>
  <c r="BB292" i="24"/>
  <c r="AM292" i="24"/>
  <c r="AM290" i="24"/>
  <c r="BB290" i="24"/>
  <c r="BB288" i="24"/>
  <c r="AM288" i="24"/>
  <c r="O286" i="24"/>
  <c r="O286" i="23"/>
  <c r="O284" i="24"/>
  <c r="O284" i="23"/>
  <c r="W283" i="23"/>
  <c r="BB283" i="24"/>
  <c r="AM283" i="24"/>
  <c r="W277" i="23"/>
  <c r="O276" i="24"/>
  <c r="O276" i="23"/>
  <c r="BB275" i="24"/>
  <c r="AM275" i="24"/>
  <c r="W274" i="23"/>
  <c r="O274" i="23"/>
  <c r="O274" i="24"/>
  <c r="W273" i="13"/>
  <c r="O273" i="24"/>
  <c r="O273" i="23"/>
  <c r="S272" i="13"/>
  <c r="O272" i="23"/>
  <c r="O272" i="24"/>
  <c r="O271" i="24"/>
  <c r="O271" i="23"/>
  <c r="S270" i="13"/>
  <c r="O270" i="23"/>
  <c r="O270" i="24"/>
  <c r="O269" i="24"/>
  <c r="O269" i="23"/>
  <c r="O268" i="23"/>
  <c r="O268" i="24"/>
  <c r="S195" i="8"/>
  <c r="S195" i="19"/>
  <c r="S195" i="20"/>
  <c r="S267" i="13"/>
  <c r="S195" i="11"/>
  <c r="BB267" i="24"/>
  <c r="AM267" i="24"/>
  <c r="W265" i="23"/>
  <c r="BB265" i="24"/>
  <c r="AM265" i="24"/>
  <c r="BB264" i="24"/>
  <c r="AM264" i="24"/>
  <c r="W263" i="23"/>
  <c r="BB263" i="24"/>
  <c r="AM263" i="24"/>
  <c r="O262" i="13"/>
  <c r="BB261" i="24"/>
  <c r="AM261" i="24"/>
  <c r="W260" i="13"/>
  <c r="BB260" i="24"/>
  <c r="AM260" i="24"/>
  <c r="W259" i="23"/>
  <c r="W194" i="6"/>
  <c r="W194" i="23" s="1"/>
  <c r="S194" i="11"/>
  <c r="S259" i="13"/>
  <c r="W257" i="13"/>
  <c r="W193" i="8"/>
  <c r="W193" i="20"/>
  <c r="W193" i="19"/>
  <c r="Q193" i="24"/>
  <c r="O193" i="20"/>
  <c r="O193" i="8"/>
  <c r="O193" i="19"/>
  <c r="O256" i="24"/>
  <c r="O256" i="23"/>
  <c r="O193" i="6"/>
  <c r="W254" i="23"/>
  <c r="O254" i="23"/>
  <c r="O254" i="24"/>
  <c r="W253" i="13"/>
  <c r="O253" i="24"/>
  <c r="O253" i="23"/>
  <c r="W252" i="13"/>
  <c r="AM252" i="24"/>
  <c r="BB252" i="24"/>
  <c r="O251" i="13"/>
  <c r="W250" i="23"/>
  <c r="S248" i="13"/>
  <c r="BI248" i="24"/>
  <c r="BB248" i="24"/>
  <c r="AM248" i="24"/>
  <c r="W192" i="20"/>
  <c r="W192" i="8"/>
  <c r="W192" i="19"/>
  <c r="O244" i="23"/>
  <c r="O244" i="24"/>
  <c r="W243" i="23"/>
  <c r="BB243" i="24"/>
  <c r="AM243" i="24"/>
  <c r="BB240" i="24"/>
  <c r="AM240" i="24"/>
  <c r="O238" i="24"/>
  <c r="O238" i="23"/>
  <c r="BB235" i="24"/>
  <c r="AM235" i="24"/>
  <c r="W191" i="20"/>
  <c r="W191" i="8"/>
  <c r="W191" i="19"/>
  <c r="S191" i="6"/>
  <c r="S191" i="23" s="1"/>
  <c r="S233" i="23"/>
  <c r="O233" i="13"/>
  <c r="O191" i="11"/>
  <c r="BB233" i="24"/>
  <c r="AM233" i="24"/>
  <c r="O231" i="13"/>
  <c r="BB230" i="24"/>
  <c r="AM230" i="24"/>
  <c r="S227" i="13"/>
  <c r="O227" i="13"/>
  <c r="AM227" i="24"/>
  <c r="BB227" i="24"/>
  <c r="S226" i="13"/>
  <c r="W225" i="13"/>
  <c r="W190" i="8"/>
  <c r="W190" i="19"/>
  <c r="W190" i="20"/>
  <c r="O224" i="24"/>
  <c r="O224" i="23"/>
  <c r="O190" i="6"/>
  <c r="W222" i="23"/>
  <c r="W219" i="23"/>
  <c r="W218" i="23"/>
  <c r="O218" i="23"/>
  <c r="O218" i="24"/>
  <c r="W216" i="23"/>
  <c r="W214" i="23"/>
  <c r="O214" i="24"/>
  <c r="O214" i="23"/>
  <c r="BB214" i="24"/>
  <c r="AM214" i="24"/>
  <c r="W210" i="13"/>
  <c r="W189" i="11"/>
  <c r="W210" i="23"/>
  <c r="W189" i="6"/>
  <c r="W189" i="23" s="1"/>
  <c r="O210" i="24"/>
  <c r="O210" i="23"/>
  <c r="O189" i="6"/>
  <c r="O205" i="23"/>
  <c r="O205" i="24"/>
  <c r="W204" i="23"/>
  <c r="O202" i="23"/>
  <c r="O202" i="24"/>
  <c r="W201" i="23"/>
  <c r="O201" i="23"/>
  <c r="O201" i="24"/>
  <c r="BB201" i="24"/>
  <c r="AM201" i="24"/>
  <c r="O199" i="13"/>
  <c r="O188" i="11"/>
  <c r="BB182" i="24"/>
  <c r="AM182" i="24"/>
  <c r="W181" i="23"/>
  <c r="O181" i="24"/>
  <c r="O181" i="23"/>
  <c r="BB178" i="24"/>
  <c r="AM178" i="24"/>
  <c r="W177" i="23"/>
  <c r="O177" i="24"/>
  <c r="O177" i="23"/>
  <c r="BB173" i="24"/>
  <c r="AM173" i="24"/>
  <c r="W172" i="23"/>
  <c r="O172" i="24"/>
  <c r="O172" i="23"/>
  <c r="O169" i="23"/>
  <c r="O169" i="24"/>
  <c r="BB169" i="24"/>
  <c r="AM169" i="24"/>
  <c r="W168" i="23"/>
  <c r="O168" i="24"/>
  <c r="O168" i="23"/>
  <c r="O165" i="23"/>
  <c r="O165" i="24"/>
  <c r="Q322" i="24"/>
  <c r="BB165" i="24"/>
  <c r="AM165" i="24"/>
  <c r="W164" i="23"/>
  <c r="O164" i="24"/>
  <c r="O164" i="23"/>
  <c r="BB161" i="24"/>
  <c r="AM161" i="24"/>
  <c r="W160" i="23"/>
  <c r="O160" i="24"/>
  <c r="O160" i="23"/>
  <c r="W156" i="23"/>
  <c r="BB156" i="24"/>
  <c r="AM156" i="24"/>
  <c r="W155" i="23"/>
  <c r="W153" i="23"/>
  <c r="W152" i="23"/>
  <c r="O151" i="24"/>
  <c r="O151" i="23"/>
  <c r="BB151" i="24"/>
  <c r="AM151" i="24"/>
  <c r="W148" i="23"/>
  <c r="W147" i="23"/>
  <c r="W146" i="23"/>
  <c r="BB146" i="24"/>
  <c r="AM146" i="24"/>
  <c r="W143" i="23"/>
  <c r="W142" i="23"/>
  <c r="O142" i="24"/>
  <c r="O142" i="23"/>
  <c r="BB142" i="24"/>
  <c r="AM142" i="24"/>
  <c r="O141" i="24"/>
  <c r="O141" i="23"/>
  <c r="W138" i="23"/>
  <c r="O138" i="23"/>
  <c r="O138" i="24"/>
  <c r="BB138" i="24"/>
  <c r="AM138" i="24"/>
  <c r="W137" i="23"/>
  <c r="W135" i="23"/>
  <c r="W134" i="23"/>
  <c r="BB134" i="24"/>
  <c r="AM134" i="24"/>
  <c r="Q319" i="24"/>
  <c r="W131" i="23"/>
  <c r="BB129" i="24"/>
  <c r="AM129" i="24"/>
  <c r="O128" i="24"/>
  <c r="O128" i="23"/>
  <c r="W126" i="23"/>
  <c r="W124" i="23"/>
  <c r="BB124" i="24"/>
  <c r="AM124" i="24"/>
  <c r="W123" i="23"/>
  <c r="W122" i="23"/>
  <c r="W120" i="23"/>
  <c r="O120" i="24"/>
  <c r="O120" i="23"/>
  <c r="BB120" i="24"/>
  <c r="AM120" i="24"/>
  <c r="W119" i="23"/>
  <c r="W117" i="23"/>
  <c r="W116" i="23"/>
  <c r="O116" i="24"/>
  <c r="O116" i="23"/>
  <c r="BB116" i="24"/>
  <c r="AM116" i="24"/>
  <c r="O112" i="24"/>
  <c r="O112" i="23"/>
  <c r="BB112" i="24"/>
  <c r="AM112" i="24"/>
  <c r="O111" i="24"/>
  <c r="O111" i="23"/>
  <c r="O109" i="23"/>
  <c r="O109" i="24"/>
  <c r="W107" i="23"/>
  <c r="O107" i="24"/>
  <c r="O107" i="23"/>
  <c r="BB107" i="24"/>
  <c r="AM107" i="24"/>
  <c r="W104" i="23"/>
  <c r="O103" i="23"/>
  <c r="O103" i="24"/>
  <c r="BB103" i="24"/>
  <c r="AM103" i="24"/>
  <c r="W99" i="23"/>
  <c r="O98" i="23"/>
  <c r="O98" i="24"/>
  <c r="BB98" i="24"/>
  <c r="AM98" i="24"/>
  <c r="O93" i="23"/>
  <c r="O93" i="24"/>
  <c r="BB93" i="24"/>
  <c r="AM93" i="24"/>
  <c r="W90" i="23"/>
  <c r="W89" i="23"/>
  <c r="O89" i="24"/>
  <c r="O89" i="23"/>
  <c r="BB89" i="24"/>
  <c r="AM89" i="24"/>
  <c r="O85" i="24"/>
  <c r="O85" i="23"/>
  <c r="BB85" i="24"/>
  <c r="AM85" i="24"/>
  <c r="O84" i="24"/>
  <c r="O84" i="23"/>
  <c r="W82" i="23"/>
  <c r="W81" i="23"/>
  <c r="O81" i="24"/>
  <c r="O81" i="23"/>
  <c r="BB81" i="24"/>
  <c r="AM81" i="24"/>
  <c r="W78" i="23"/>
  <c r="O77" i="24"/>
  <c r="O77" i="23"/>
  <c r="BB77" i="24"/>
  <c r="AM77" i="24"/>
  <c r="W74" i="23"/>
  <c r="O73" i="24"/>
  <c r="O73" i="23"/>
  <c r="BB73" i="24"/>
  <c r="AM73" i="24"/>
  <c r="W70" i="23"/>
  <c r="W69" i="23"/>
  <c r="AM69" i="24"/>
  <c r="Q313" i="24"/>
  <c r="BB69" i="24"/>
  <c r="W67" i="23"/>
  <c r="W65" i="23"/>
  <c r="O65" i="23"/>
  <c r="O65" i="24"/>
  <c r="W59" i="23"/>
  <c r="O58" i="24"/>
  <c r="O58" i="23"/>
  <c r="BB58" i="24"/>
  <c r="AM58" i="24"/>
  <c r="W56" i="23"/>
  <c r="W55" i="23"/>
  <c r="O54" i="24"/>
  <c r="O54" i="23"/>
  <c r="BB54" i="24"/>
  <c r="AM54" i="24"/>
  <c r="W52" i="23"/>
  <c r="O52" i="24"/>
  <c r="O52" i="23"/>
  <c r="BB49" i="24"/>
  <c r="AM49" i="24"/>
  <c r="O46" i="24"/>
  <c r="O46" i="23"/>
  <c r="BB46" i="24"/>
  <c r="AM46" i="24"/>
  <c r="BB43" i="24"/>
  <c r="AM43" i="24"/>
  <c r="O39" i="23"/>
  <c r="O39" i="24"/>
  <c r="BB39" i="24"/>
  <c r="AM39" i="24"/>
  <c r="O35" i="23"/>
  <c r="O35" i="24"/>
  <c r="BB35" i="24"/>
  <c r="AM35" i="24"/>
  <c r="W30" i="23"/>
  <c r="BB30" i="24"/>
  <c r="AM30" i="24"/>
  <c r="W29" i="23"/>
  <c r="W26" i="23"/>
  <c r="BB26" i="24"/>
  <c r="AM26" i="24"/>
  <c r="O25" i="24"/>
  <c r="O25" i="23"/>
  <c r="BB25" i="24"/>
  <c r="AM25" i="24"/>
  <c r="O22" i="24"/>
  <c r="O22" i="23"/>
  <c r="BB22" i="24"/>
  <c r="AM22" i="24"/>
  <c r="O21" i="24"/>
  <c r="O21" i="23"/>
  <c r="W19" i="23"/>
  <c r="N7" i="23"/>
  <c r="V18" i="23"/>
  <c r="V6" i="23"/>
  <c r="V17" i="23"/>
  <c r="R6" i="13"/>
  <c r="C20" i="14" s="1"/>
  <c r="B20" i="14"/>
  <c r="P20" i="14" s="1"/>
  <c r="N6" i="13"/>
  <c r="V174" i="23"/>
  <c r="V166" i="23"/>
  <c r="V130" i="23"/>
  <c r="V100" i="23"/>
  <c r="R100" i="23"/>
  <c r="O14" i="24"/>
  <c r="O14" i="23"/>
  <c r="AM14" i="24"/>
  <c r="BB14" i="24"/>
  <c r="T11" i="23"/>
  <c r="T10" i="23"/>
  <c r="O10" i="23"/>
  <c r="O10" i="24"/>
  <c r="AM10" i="24"/>
  <c r="BB10" i="24"/>
  <c r="O9" i="23"/>
  <c r="O9" i="24"/>
  <c r="O8" i="23"/>
  <c r="O8" i="24"/>
  <c r="V49" i="24"/>
  <c r="Y49" i="23"/>
  <c r="X14" i="23"/>
  <c r="T166" i="23"/>
  <c r="T64" i="23"/>
  <c r="T63" i="23"/>
  <c r="T62" i="23"/>
  <c r="T61" i="23"/>
  <c r="L61" i="23"/>
  <c r="X52" i="23"/>
  <c r="X51" i="23"/>
  <c r="X48" i="23"/>
  <c r="X47" i="23"/>
  <c r="T27" i="23"/>
  <c r="W53" i="23"/>
  <c r="N301" i="23"/>
  <c r="V299" i="23"/>
  <c r="R298" i="23"/>
  <c r="N297" i="23"/>
  <c r="R296" i="23"/>
  <c r="V294" i="23"/>
  <c r="R293" i="23"/>
  <c r="N292" i="23"/>
  <c r="V290" i="23"/>
  <c r="R289" i="23"/>
  <c r="N288" i="23"/>
  <c r="V286" i="23"/>
  <c r="R285" i="23"/>
  <c r="N284" i="23"/>
  <c r="V283" i="23"/>
  <c r="R283" i="23"/>
  <c r="N283" i="23"/>
  <c r="R277" i="13"/>
  <c r="V276" i="23"/>
  <c r="R275" i="23"/>
  <c r="N275" i="23"/>
  <c r="V274" i="23"/>
  <c r="N274" i="13"/>
  <c r="R273" i="23"/>
  <c r="V272" i="23"/>
  <c r="R272" i="13"/>
  <c r="N272" i="23"/>
  <c r="V270" i="13"/>
  <c r="N270" i="13"/>
  <c r="V269" i="13"/>
  <c r="N269" i="13"/>
  <c r="R268" i="23"/>
  <c r="N268" i="23"/>
  <c r="V195" i="11"/>
  <c r="V267" i="13"/>
  <c r="R267" i="23"/>
  <c r="R195" i="6"/>
  <c r="R195" i="23" s="1"/>
  <c r="N195" i="11"/>
  <c r="N267" i="13"/>
  <c r="V264" i="23"/>
  <c r="N264" i="23"/>
  <c r="R263" i="13"/>
  <c r="V262" i="13"/>
  <c r="R262" i="13"/>
  <c r="N262" i="23"/>
  <c r="R261" i="23"/>
  <c r="V194" i="8"/>
  <c r="V194" i="19"/>
  <c r="V194" i="20"/>
  <c r="V256" i="23"/>
  <c r="V193" i="6"/>
  <c r="V193" i="23" s="1"/>
  <c r="V193" i="11"/>
  <c r="V256" i="13"/>
  <c r="N193" i="6"/>
  <c r="N193" i="23" s="1"/>
  <c r="N256" i="23"/>
  <c r="N193" i="11"/>
  <c r="N256" i="13"/>
  <c r="R254" i="13"/>
  <c r="N254" i="23"/>
  <c r="V252" i="13"/>
  <c r="V252" i="23"/>
  <c r="V251" i="13"/>
  <c r="R251" i="23"/>
  <c r="R250" i="13"/>
  <c r="N250" i="23"/>
  <c r="V249" i="13"/>
  <c r="V248" i="23"/>
  <c r="R248" i="13"/>
  <c r="V246" i="13"/>
  <c r="V192" i="13" s="1"/>
  <c r="V192" i="11"/>
  <c r="R246" i="23"/>
  <c r="R192" i="6"/>
  <c r="R192" i="23" s="1"/>
  <c r="R192" i="8"/>
  <c r="R192" i="19"/>
  <c r="R192" i="20"/>
  <c r="N192" i="8"/>
  <c r="N192" i="19"/>
  <c r="N192" i="20"/>
  <c r="N244" i="23"/>
  <c r="R243" i="13"/>
  <c r="R240" i="23"/>
  <c r="N239" i="23"/>
  <c r="V236" i="23"/>
  <c r="R236" i="23"/>
  <c r="N236" i="23"/>
  <c r="R235" i="23"/>
  <c r="V234" i="23"/>
  <c r="R234" i="23"/>
  <c r="R191" i="20"/>
  <c r="R191" i="8"/>
  <c r="R191" i="19"/>
  <c r="N233" i="13"/>
  <c r="N191" i="11"/>
  <c r="V231" i="13"/>
  <c r="R230" i="23"/>
  <c r="N229" i="13"/>
  <c r="N228" i="13"/>
  <c r="V227" i="23"/>
  <c r="R227" i="23"/>
  <c r="V226" i="13"/>
  <c r="N226" i="23"/>
  <c r="N225" i="13"/>
  <c r="N190" i="20"/>
  <c r="N190" i="8"/>
  <c r="N190" i="19"/>
  <c r="R222" i="13"/>
  <c r="N222" i="23"/>
  <c r="V220" i="23"/>
  <c r="N220" i="13"/>
  <c r="V219" i="13"/>
  <c r="V211" i="13"/>
  <c r="N211" i="23"/>
  <c r="N189" i="6"/>
  <c r="N189" i="23" s="1"/>
  <c r="N210" i="23"/>
  <c r="V207" i="23"/>
  <c r="R207" i="13"/>
  <c r="R200" i="13"/>
  <c r="V188" i="11"/>
  <c r="V199" i="13"/>
  <c r="R199" i="23"/>
  <c r="R188" i="6"/>
  <c r="R188" i="23" s="1"/>
  <c r="N188" i="11"/>
  <c r="N199" i="13"/>
  <c r="R182" i="23"/>
  <c r="V180" i="23"/>
  <c r="R175" i="23"/>
  <c r="V172" i="23"/>
  <c r="V170" i="23"/>
  <c r="R169" i="23"/>
  <c r="V158" i="23"/>
  <c r="V153" i="23"/>
  <c r="N153" i="23"/>
  <c r="N152" i="23"/>
  <c r="V151" i="23"/>
  <c r="R151" i="23"/>
  <c r="N151" i="23"/>
  <c r="N149" i="23"/>
  <c r="N148" i="23"/>
  <c r="N147" i="23"/>
  <c r="V146" i="23"/>
  <c r="N145" i="23"/>
  <c r="N144" i="23"/>
  <c r="R143" i="23"/>
  <c r="N143" i="23"/>
  <c r="N142" i="23"/>
  <c r="V141" i="23"/>
  <c r="R141" i="23"/>
  <c r="N141" i="23"/>
  <c r="N140" i="23"/>
  <c r="V139" i="23"/>
  <c r="N139" i="23"/>
  <c r="N138" i="23"/>
  <c r="R136" i="23"/>
  <c r="N136" i="23"/>
  <c r="V135" i="23"/>
  <c r="R135" i="23"/>
  <c r="N135" i="23"/>
  <c r="V134" i="23"/>
  <c r="R134" i="23"/>
  <c r="R133" i="23"/>
  <c r="N133" i="23"/>
  <c r="R131" i="23"/>
  <c r="N131" i="23"/>
  <c r="N128" i="23"/>
  <c r="R126" i="23"/>
  <c r="N126" i="23"/>
  <c r="V124" i="23"/>
  <c r="R124" i="23"/>
  <c r="N124" i="23"/>
  <c r="R123" i="23"/>
  <c r="V121" i="23"/>
  <c r="R121" i="23"/>
  <c r="V120" i="23"/>
  <c r="R120" i="23"/>
  <c r="N119" i="23"/>
  <c r="N117" i="23"/>
  <c r="R116" i="23"/>
  <c r="N116" i="23"/>
  <c r="V115" i="23"/>
  <c r="R115" i="23"/>
  <c r="N115" i="23"/>
  <c r="V114" i="23"/>
  <c r="N113" i="23"/>
  <c r="V112" i="23"/>
  <c r="R112" i="23"/>
  <c r="N112" i="23"/>
  <c r="N110" i="23"/>
  <c r="V109" i="23"/>
  <c r="V108" i="23"/>
  <c r="R108" i="23"/>
  <c r="N107" i="23"/>
  <c r="R105" i="23"/>
  <c r="V104" i="23"/>
  <c r="R103" i="23"/>
  <c r="V102" i="23"/>
  <c r="R102" i="23"/>
  <c r="R101" i="23"/>
  <c r="V96" i="23"/>
  <c r="R95" i="23"/>
  <c r="V94" i="23"/>
  <c r="R93" i="23"/>
  <c r="V92" i="23"/>
  <c r="V91" i="23"/>
  <c r="R91" i="23"/>
  <c r="N91" i="23"/>
  <c r="R89" i="23"/>
  <c r="R87" i="23"/>
  <c r="R85" i="23"/>
  <c r="N84" i="23"/>
  <c r="R83" i="23"/>
  <c r="R81" i="23"/>
  <c r="R79" i="23"/>
  <c r="R77" i="23"/>
  <c r="R76" i="23"/>
  <c r="R75" i="23"/>
  <c r="R74" i="23"/>
  <c r="R72" i="23"/>
  <c r="N71" i="23"/>
  <c r="R70" i="23"/>
  <c r="N69" i="23"/>
  <c r="R68" i="23"/>
  <c r="N68" i="23"/>
  <c r="N67" i="23"/>
  <c r="R66" i="23"/>
  <c r="N66" i="23"/>
  <c r="V65" i="23"/>
  <c r="R65" i="23"/>
  <c r="N65" i="23"/>
  <c r="V64" i="23"/>
  <c r="R64" i="23"/>
  <c r="N64" i="23"/>
  <c r="R62" i="23"/>
  <c r="N62" i="23"/>
  <c r="N61" i="23"/>
  <c r="V59" i="23"/>
  <c r="N59" i="23"/>
  <c r="R58" i="23"/>
  <c r="N58" i="23"/>
  <c r="N57" i="23"/>
  <c r="R56" i="23"/>
  <c r="N56" i="23"/>
  <c r="V55" i="23"/>
  <c r="N55" i="23"/>
  <c r="R54" i="23"/>
  <c r="N54" i="23"/>
  <c r="V52" i="23"/>
  <c r="R52" i="23"/>
  <c r="R51" i="23"/>
  <c r="N51" i="23"/>
  <c r="V50" i="23"/>
  <c r="V48" i="23"/>
  <c r="N48" i="23"/>
  <c r="R47" i="23"/>
  <c r="N47" i="23"/>
  <c r="N46" i="23"/>
  <c r="N45" i="23"/>
  <c r="V44" i="23"/>
  <c r="N44" i="23"/>
  <c r="R43" i="23"/>
  <c r="N42" i="23"/>
  <c r="R41" i="23"/>
  <c r="N41" i="23"/>
  <c r="N40" i="23"/>
  <c r="R39" i="23"/>
  <c r="N39" i="23"/>
  <c r="V38" i="23"/>
  <c r="R38" i="23"/>
  <c r="N38" i="23"/>
  <c r="R37" i="23"/>
  <c r="N37" i="23"/>
  <c r="N36" i="23"/>
  <c r="V32" i="23"/>
  <c r="R32" i="23"/>
  <c r="N31" i="23"/>
  <c r="N30" i="23"/>
  <c r="N29" i="23"/>
  <c r="R26" i="23"/>
  <c r="V25" i="23"/>
  <c r="N25" i="23"/>
  <c r="R24" i="23"/>
  <c r="N24" i="23"/>
  <c r="V23" i="23"/>
  <c r="V22" i="23"/>
  <c r="R21" i="23"/>
  <c r="N21" i="23"/>
  <c r="V19" i="23"/>
  <c r="L16" i="23"/>
  <c r="L14" i="23"/>
  <c r="AT7" i="24"/>
  <c r="BI7" i="24"/>
  <c r="V6" i="24"/>
  <c r="Y17" i="23"/>
  <c r="Y6" i="23"/>
  <c r="Y18" i="23"/>
  <c r="U29" i="23"/>
  <c r="U6" i="23"/>
  <c r="U17" i="23"/>
  <c r="U18" i="23"/>
  <c r="U174" i="23"/>
  <c r="BI166" i="24"/>
  <c r="AT166" i="24"/>
  <c r="U166" i="23"/>
  <c r="M130" i="23"/>
  <c r="BI100" i="24"/>
  <c r="AT100" i="24"/>
  <c r="Y34" i="23"/>
  <c r="V34" i="24"/>
  <c r="M34" i="23"/>
  <c r="AT20" i="24"/>
  <c r="BI20" i="24"/>
  <c r="R16" i="23"/>
  <c r="R14" i="23"/>
  <c r="N14" i="23"/>
  <c r="BI13" i="24"/>
  <c r="AT13" i="24"/>
  <c r="R13" i="23"/>
  <c r="N13" i="23"/>
  <c r="R10" i="23"/>
  <c r="N10" i="23"/>
  <c r="BI9" i="24"/>
  <c r="AT9" i="24"/>
  <c r="R9" i="23"/>
  <c r="R8" i="23"/>
  <c r="U72" i="23"/>
  <c r="BI64" i="24"/>
  <c r="AT64" i="24"/>
  <c r="BI63" i="24"/>
  <c r="AT63" i="24"/>
  <c r="Q63" i="23"/>
  <c r="Y59" i="23"/>
  <c r="V59" i="24"/>
  <c r="BI58" i="24"/>
  <c r="AT58" i="24"/>
  <c r="V57" i="24"/>
  <c r="Y57" i="23"/>
  <c r="Q51" i="23"/>
  <c r="Y50" i="23"/>
  <c r="V50" i="24"/>
  <c r="AT50" i="24"/>
  <c r="Q49" i="23"/>
  <c r="U45" i="23"/>
  <c r="Y44" i="23"/>
  <c r="V44" i="24"/>
  <c r="Y41" i="23"/>
  <c r="V41" i="24"/>
  <c r="U41" i="23"/>
  <c r="Q41" i="23"/>
  <c r="M41" i="23"/>
  <c r="BI40" i="24"/>
  <c r="AT40" i="24"/>
  <c r="U40" i="23"/>
  <c r="M30" i="23"/>
  <c r="V25" i="24"/>
  <c r="Y25" i="23"/>
  <c r="X166" i="23"/>
  <c r="T55" i="23"/>
  <c r="T47" i="23"/>
  <c r="T46" i="23"/>
  <c r="T41" i="23"/>
  <c r="X32" i="23"/>
  <c r="L29" i="23"/>
  <c r="T23" i="23"/>
  <c r="W10" i="23"/>
  <c r="U13" i="23"/>
  <c r="V125" i="20"/>
  <c r="V125" i="8"/>
  <c r="V125" i="11" s="1"/>
  <c r="V125" i="13" s="1"/>
  <c r="V125" i="19"/>
  <c r="V125" i="6"/>
  <c r="V125" i="23" s="1"/>
  <c r="Q271" i="13"/>
  <c r="Y270" i="13"/>
  <c r="V270" i="24"/>
  <c r="Y270" i="23"/>
  <c r="M269" i="13"/>
  <c r="Y267" i="13"/>
  <c r="Y195" i="11"/>
  <c r="Q267" i="23"/>
  <c r="Q195" i="6"/>
  <c r="Q195" i="23" s="1"/>
  <c r="BI265" i="24"/>
  <c r="AT265" i="24"/>
  <c r="Y264" i="13"/>
  <c r="Q264" i="13"/>
  <c r="U263" i="13"/>
  <c r="V262" i="24"/>
  <c r="Y262" i="23"/>
  <c r="U262" i="13"/>
  <c r="M262" i="13"/>
  <c r="Y261" i="13"/>
  <c r="BI261" i="24"/>
  <c r="AT261" i="24"/>
  <c r="Q261" i="13"/>
  <c r="M261" i="13"/>
  <c r="M260" i="13"/>
  <c r="V259" i="24"/>
  <c r="Y259" i="23"/>
  <c r="Y194" i="6"/>
  <c r="U259" i="23"/>
  <c r="U194" i="6"/>
  <c r="U194" i="23" s="1"/>
  <c r="U194" i="11"/>
  <c r="U259" i="13"/>
  <c r="M257" i="13"/>
  <c r="X193" i="24"/>
  <c r="Y193" i="20"/>
  <c r="Y193" i="8"/>
  <c r="Y193" i="19"/>
  <c r="AT256" i="24"/>
  <c r="BI256" i="24"/>
  <c r="Q193" i="19"/>
  <c r="Q193" i="20"/>
  <c r="Q193" i="8"/>
  <c r="M256" i="13"/>
  <c r="M193" i="11"/>
  <c r="BI254" i="24"/>
  <c r="AT254" i="24"/>
  <c r="U254" i="13"/>
  <c r="M254" i="13"/>
  <c r="U253" i="13"/>
  <c r="Q252" i="13"/>
  <c r="Q251" i="13"/>
  <c r="Y250" i="13"/>
  <c r="V250" i="24"/>
  <c r="Y250" i="23"/>
  <c r="U250" i="13"/>
  <c r="Q250" i="13"/>
  <c r="U249" i="13"/>
  <c r="Y248" i="13"/>
  <c r="Q248" i="13"/>
  <c r="V247" i="24"/>
  <c r="Y247" i="23"/>
  <c r="Q247" i="13"/>
  <c r="X192" i="24"/>
  <c r="Y192" i="8"/>
  <c r="Y192" i="19"/>
  <c r="Y192" i="20"/>
  <c r="U192" i="20"/>
  <c r="U192" i="8"/>
  <c r="U192" i="19"/>
  <c r="Q192" i="19"/>
  <c r="Q192" i="20"/>
  <c r="Q192" i="8"/>
  <c r="M192" i="19"/>
  <c r="M192" i="20"/>
  <c r="M192" i="8"/>
  <c r="Y243" i="13"/>
  <c r="V239" i="24"/>
  <c r="Y239" i="23"/>
  <c r="Q239" i="13"/>
  <c r="BI238" i="24"/>
  <c r="AT238" i="24"/>
  <c r="Y233" i="13"/>
  <c r="Y191" i="11"/>
  <c r="M233" i="13"/>
  <c r="M191" i="11"/>
  <c r="Y231" i="13"/>
  <c r="BI230" i="24"/>
  <c r="AT230" i="24"/>
  <c r="V229" i="24"/>
  <c r="Y229" i="23"/>
  <c r="Q229" i="13"/>
  <c r="Y228" i="13"/>
  <c r="AT227" i="24"/>
  <c r="BI227" i="24"/>
  <c r="Y226" i="23"/>
  <c r="V226" i="24"/>
  <c r="Y225" i="13"/>
  <c r="X190" i="24"/>
  <c r="Y190" i="20"/>
  <c r="Y190" i="8"/>
  <c r="Y190" i="19"/>
  <c r="Y190" i="11"/>
  <c r="Y224" i="13"/>
  <c r="Y190" i="13" s="1"/>
  <c r="V220" i="24"/>
  <c r="Y220" i="23"/>
  <c r="Y219" i="23"/>
  <c r="V219" i="24"/>
  <c r="BI215" i="24"/>
  <c r="AT215" i="24"/>
  <c r="Y211" i="13"/>
  <c r="Y211" i="23"/>
  <c r="V211" i="24"/>
  <c r="U211" i="13"/>
  <c r="Q211" i="13"/>
  <c r="Y210" i="13"/>
  <c r="Y189" i="11"/>
  <c r="U189" i="19"/>
  <c r="U189" i="20"/>
  <c r="U189" i="8"/>
  <c r="Q189" i="19"/>
  <c r="Q189" i="20"/>
  <c r="Q189" i="8"/>
  <c r="M189" i="6"/>
  <c r="M189" i="23" s="1"/>
  <c r="M210" i="23"/>
  <c r="Y207" i="13"/>
  <c r="M207" i="13"/>
  <c r="BI206" i="24"/>
  <c r="AT206" i="24"/>
  <c r="AT205" i="24"/>
  <c r="BI205" i="24"/>
  <c r="Y202" i="23"/>
  <c r="V202" i="24"/>
  <c r="AT201" i="24"/>
  <c r="BI201" i="24"/>
  <c r="Y200" i="13"/>
  <c r="M200" i="13"/>
  <c r="X188" i="24"/>
  <c r="Y188" i="19"/>
  <c r="Y188" i="8"/>
  <c r="Y188" i="20"/>
  <c r="BI199" i="24"/>
  <c r="AT199" i="24"/>
  <c r="Q188" i="19"/>
  <c r="Q188" i="8"/>
  <c r="Q188" i="20"/>
  <c r="Q199" i="23"/>
  <c r="Q188" i="6"/>
  <c r="Q188" i="23" s="1"/>
  <c r="V182" i="24"/>
  <c r="Y182" i="23"/>
  <c r="Y180" i="23"/>
  <c r="V180" i="24"/>
  <c r="BI177" i="24"/>
  <c r="AT177" i="24"/>
  <c r="Y176" i="23"/>
  <c r="V176" i="24"/>
  <c r="V175" i="24"/>
  <c r="Y175" i="23"/>
  <c r="V173" i="24"/>
  <c r="Y173" i="23"/>
  <c r="V171" i="24"/>
  <c r="Y171" i="23"/>
  <c r="AT171" i="24"/>
  <c r="X324" i="24"/>
  <c r="E20" i="21" s="1"/>
  <c r="BI171" i="24"/>
  <c r="BI170" i="24"/>
  <c r="AT170" i="24"/>
  <c r="V167" i="24"/>
  <c r="Y167" i="23"/>
  <c r="BI164" i="24"/>
  <c r="AT164" i="24"/>
  <c r="BI161" i="24"/>
  <c r="AT161" i="24"/>
  <c r="BI160" i="24"/>
  <c r="AT160" i="24"/>
  <c r="Y156" i="23"/>
  <c r="V156" i="24"/>
  <c r="V153" i="24"/>
  <c r="Y153" i="23"/>
  <c r="V152" i="24"/>
  <c r="Y152" i="23"/>
  <c r="V144" i="24"/>
  <c r="Y144" i="23"/>
  <c r="AT141" i="24"/>
  <c r="BI141" i="24"/>
  <c r="BI140" i="24"/>
  <c r="AT140" i="24"/>
  <c r="Y137" i="23"/>
  <c r="V137" i="24"/>
  <c r="BI136" i="24"/>
  <c r="AT136" i="24"/>
  <c r="BI135" i="24"/>
  <c r="AT135" i="24"/>
  <c r="Y131" i="23"/>
  <c r="V131" i="24"/>
  <c r="BI129" i="24"/>
  <c r="AT129" i="24"/>
  <c r="BI127" i="24"/>
  <c r="AT127" i="24"/>
  <c r="Y121" i="23"/>
  <c r="V121" i="24"/>
  <c r="Y119" i="23"/>
  <c r="V119" i="24"/>
  <c r="V117" i="24"/>
  <c r="Y117" i="23"/>
  <c r="BI116" i="24"/>
  <c r="AT116" i="24"/>
  <c r="Y114" i="23"/>
  <c r="V114" i="24"/>
  <c r="Y109" i="23"/>
  <c r="V109" i="24"/>
  <c r="BI108" i="24"/>
  <c r="AT108" i="24"/>
  <c r="V105" i="24"/>
  <c r="Y105" i="23"/>
  <c r="V101" i="24"/>
  <c r="AR101" i="24" s="1"/>
  <c r="Y101" i="23"/>
  <c r="BI99" i="24"/>
  <c r="AT99" i="24"/>
  <c r="BI98" i="24"/>
  <c r="AT98" i="24"/>
  <c r="BI96" i="24"/>
  <c r="AT96" i="24"/>
  <c r="Y96" i="23"/>
  <c r="V96" i="24"/>
  <c r="V95" i="24"/>
  <c r="Y95" i="23"/>
  <c r="BI89" i="24"/>
  <c r="AT89" i="24"/>
  <c r="V88" i="24"/>
  <c r="Y88" i="23"/>
  <c r="Y85" i="23"/>
  <c r="V85" i="24"/>
  <c r="V81" i="24"/>
  <c r="Y81" i="23"/>
  <c r="V80" i="24"/>
  <c r="Y80" i="23"/>
  <c r="BI78" i="24"/>
  <c r="AT78" i="24"/>
  <c r="BI77" i="24"/>
  <c r="AT77" i="24"/>
  <c r="V76" i="24"/>
  <c r="Y76" i="23"/>
  <c r="V75" i="24"/>
  <c r="Y75" i="23"/>
  <c r="Y73" i="23"/>
  <c r="V73" i="24"/>
  <c r="V71" i="24"/>
  <c r="Y71" i="23"/>
  <c r="V69" i="24"/>
  <c r="Y69" i="23"/>
  <c r="BI69" i="24"/>
  <c r="AT69" i="24"/>
  <c r="X313" i="24"/>
  <c r="E9" i="21" s="1"/>
  <c r="V68" i="24"/>
  <c r="Y68" i="23"/>
  <c r="V66" i="24"/>
  <c r="Y66" i="23"/>
  <c r="Y45" i="23"/>
  <c r="V45" i="24"/>
  <c r="BI37" i="24"/>
  <c r="AT37" i="24"/>
  <c r="V29" i="24"/>
  <c r="Y29" i="23"/>
  <c r="L18" i="23"/>
  <c r="L6" i="23"/>
  <c r="L17" i="23"/>
  <c r="L130" i="23"/>
  <c r="L53" i="23"/>
  <c r="W17" i="23"/>
  <c r="W18" i="23"/>
  <c r="W6" i="23"/>
  <c r="O166" i="23"/>
  <c r="O166" i="24"/>
  <c r="P277" i="13"/>
  <c r="X276" i="13"/>
  <c r="P276" i="13"/>
  <c r="T275" i="13"/>
  <c r="P272" i="13"/>
  <c r="L270" i="23"/>
  <c r="T268" i="13"/>
  <c r="X267" i="23"/>
  <c r="X195" i="6"/>
  <c r="X195" i="23" s="1"/>
  <c r="T195" i="19"/>
  <c r="T195" i="20"/>
  <c r="T195" i="8"/>
  <c r="L195" i="19"/>
  <c r="L195" i="20"/>
  <c r="L195" i="8"/>
  <c r="L267" i="13"/>
  <c r="L195" i="13" s="1"/>
  <c r="L195" i="11"/>
  <c r="P264" i="13"/>
  <c r="X263" i="13"/>
  <c r="P263" i="13"/>
  <c r="X262" i="13"/>
  <c r="T262" i="13"/>
  <c r="P262" i="13"/>
  <c r="X261" i="13"/>
  <c r="L261" i="23"/>
  <c r="X194" i="19"/>
  <c r="X194" i="20"/>
  <c r="X194" i="8"/>
  <c r="T259" i="23"/>
  <c r="T194" i="6"/>
  <c r="T194" i="23" s="1"/>
  <c r="L259" i="13"/>
  <c r="L194" i="13" s="1"/>
  <c r="L194" i="11"/>
  <c r="X257" i="23"/>
  <c r="X193" i="19"/>
  <c r="X193" i="20"/>
  <c r="X193" i="8"/>
  <c r="T256" i="23"/>
  <c r="T193" i="6"/>
  <c r="T193" i="23" s="1"/>
  <c r="X254" i="23"/>
  <c r="X253" i="13"/>
  <c r="X252" i="13"/>
  <c r="P252" i="13"/>
  <c r="L252" i="23"/>
  <c r="L251" i="23"/>
  <c r="P250" i="13"/>
  <c r="L250" i="23"/>
  <c r="T249" i="13"/>
  <c r="X248" i="13"/>
  <c r="T248" i="13"/>
  <c r="L248" i="23"/>
  <c r="L247" i="23"/>
  <c r="T192" i="6"/>
  <c r="T192" i="23" s="1"/>
  <c r="T246" i="23"/>
  <c r="P192" i="6"/>
  <c r="P192" i="23" s="1"/>
  <c r="P246" i="23"/>
  <c r="L192" i="20"/>
  <c r="L192" i="8"/>
  <c r="L192" i="19"/>
  <c r="X244" i="13"/>
  <c r="T244" i="13"/>
  <c r="P191" i="11"/>
  <c r="P244" i="13"/>
  <c r="P243" i="13"/>
  <c r="X242" i="23"/>
  <c r="X241" i="23"/>
  <c r="X240" i="23"/>
  <c r="X191" i="19"/>
  <c r="X191" i="20"/>
  <c r="X191" i="8"/>
  <c r="T233" i="13"/>
  <c r="T191" i="11"/>
  <c r="P191" i="6"/>
  <c r="P191" i="23" s="1"/>
  <c r="P233" i="23"/>
  <c r="L191" i="8"/>
  <c r="L191" i="19"/>
  <c r="L191" i="20"/>
  <c r="X230" i="23"/>
  <c r="T229" i="13"/>
  <c r="X228" i="13"/>
  <c r="L228" i="23"/>
  <c r="T227" i="13"/>
  <c r="X226" i="13"/>
  <c r="P225" i="13"/>
  <c r="L225" i="23"/>
  <c r="P224" i="13"/>
  <c r="P190" i="13" s="1"/>
  <c r="P190" i="11"/>
  <c r="L221" i="23"/>
  <c r="L220" i="23"/>
  <c r="X219" i="23"/>
  <c r="L219" i="23"/>
  <c r="X217" i="23"/>
  <c r="X211" i="13"/>
  <c r="X189" i="8"/>
  <c r="X189" i="19"/>
  <c r="X189" i="20"/>
  <c r="T210" i="23"/>
  <c r="T189" i="6"/>
  <c r="T189" i="23" s="1"/>
  <c r="T210" i="13"/>
  <c r="T189" i="11"/>
  <c r="P189" i="11"/>
  <c r="P210" i="13"/>
  <c r="L189" i="6"/>
  <c r="L189" i="23" s="1"/>
  <c r="L210" i="23"/>
  <c r="L210" i="13"/>
  <c r="L189" i="13" s="1"/>
  <c r="L189" i="11"/>
  <c r="X207" i="13"/>
  <c r="X188" i="13" s="1"/>
  <c r="P207" i="13"/>
  <c r="X206" i="23"/>
  <c r="L206" i="23"/>
  <c r="X205" i="23"/>
  <c r="L205" i="23"/>
  <c r="X204" i="23"/>
  <c r="L203" i="23"/>
  <c r="X201" i="23"/>
  <c r="L201" i="23"/>
  <c r="T200" i="13"/>
  <c r="X188" i="20"/>
  <c r="X188" i="8"/>
  <c r="X188" i="19"/>
  <c r="T199" i="23"/>
  <c r="T188" i="6"/>
  <c r="T188" i="23" s="1"/>
  <c r="P188" i="20"/>
  <c r="P188" i="8"/>
  <c r="P188" i="19"/>
  <c r="P199" i="23"/>
  <c r="P188" i="6"/>
  <c r="P188" i="23" s="1"/>
  <c r="X180" i="23"/>
  <c r="L167" i="23"/>
  <c r="L165" i="23"/>
  <c r="X164" i="23"/>
  <c r="X161" i="23"/>
  <c r="L161" i="23"/>
  <c r="X160" i="23"/>
  <c r="X158" i="23"/>
  <c r="L158" i="23"/>
  <c r="L155" i="23"/>
  <c r="L153" i="23"/>
  <c r="X152" i="23"/>
  <c r="L151" i="23"/>
  <c r="X149" i="23"/>
  <c r="X148" i="23"/>
  <c r="L147" i="23"/>
  <c r="L146" i="23"/>
  <c r="L145" i="23"/>
  <c r="L143" i="23"/>
  <c r="X138" i="23"/>
  <c r="L138" i="23"/>
  <c r="L135" i="23"/>
  <c r="L134" i="23"/>
  <c r="X133" i="23"/>
  <c r="L133" i="23"/>
  <c r="L132" i="23"/>
  <c r="L131" i="23"/>
  <c r="X129" i="23"/>
  <c r="L129" i="23"/>
  <c r="L126" i="23"/>
  <c r="L124" i="23"/>
  <c r="X123" i="23"/>
  <c r="L123" i="23"/>
  <c r="X122" i="23"/>
  <c r="L121" i="23"/>
  <c r="L120" i="23"/>
  <c r="X119" i="23"/>
  <c r="X116" i="23"/>
  <c r="L116" i="23"/>
  <c r="X113" i="23"/>
  <c r="L113" i="23"/>
  <c r="X111" i="23"/>
  <c r="X109" i="23"/>
  <c r="X108" i="23"/>
  <c r="X106" i="23"/>
  <c r="X104" i="23"/>
  <c r="X102" i="23"/>
  <c r="X96" i="23"/>
  <c r="X94" i="23"/>
  <c r="X89" i="23"/>
  <c r="X88" i="23"/>
  <c r="X87" i="23"/>
  <c r="X85" i="23"/>
  <c r="X82" i="23"/>
  <c r="X81" i="23"/>
  <c r="X79" i="23"/>
  <c r="X78" i="23"/>
  <c r="X77" i="23"/>
  <c r="X76" i="23"/>
  <c r="X75" i="23"/>
  <c r="X72" i="23"/>
  <c r="X71" i="23"/>
  <c r="O6" i="13"/>
  <c r="AM23" i="24"/>
  <c r="AM6" i="24"/>
  <c r="AM17" i="24"/>
  <c r="BB6" i="24"/>
  <c r="AM18" i="24"/>
  <c r="O159" i="23"/>
  <c r="O159" i="24"/>
  <c r="BB159" i="24"/>
  <c r="AM159" i="24"/>
  <c r="W301" i="23"/>
  <c r="BB300" i="24"/>
  <c r="AM300" i="24"/>
  <c r="W299" i="23"/>
  <c r="O298" i="24"/>
  <c r="O298" i="23"/>
  <c r="W297" i="23"/>
  <c r="W296" i="23"/>
  <c r="O296" i="24"/>
  <c r="O296" i="23"/>
  <c r="W294" i="23"/>
  <c r="O293" i="24"/>
  <c r="O293" i="23"/>
  <c r="W292" i="23"/>
  <c r="AM291" i="24"/>
  <c r="BB291" i="24"/>
  <c r="W290" i="23"/>
  <c r="O289" i="24"/>
  <c r="O289" i="23"/>
  <c r="W288" i="23"/>
  <c r="O287" i="24"/>
  <c r="O287" i="23"/>
  <c r="W286" i="23"/>
  <c r="BB285" i="24"/>
  <c r="AM285" i="24"/>
  <c r="W284" i="23"/>
  <c r="O283" i="23"/>
  <c r="O283" i="24"/>
  <c r="W277" i="13"/>
  <c r="BB277" i="24"/>
  <c r="AM277" i="24"/>
  <c r="S276" i="13"/>
  <c r="BB276" i="24"/>
  <c r="AM276" i="24"/>
  <c r="O275" i="13"/>
  <c r="W274" i="13"/>
  <c r="BB274" i="24"/>
  <c r="AM274" i="24"/>
  <c r="O273" i="13"/>
  <c r="O272" i="13"/>
  <c r="BB272" i="24"/>
  <c r="AM272" i="24"/>
  <c r="BB271" i="24"/>
  <c r="AM271" i="24"/>
  <c r="BB270" i="24"/>
  <c r="AM270" i="24"/>
  <c r="BB269" i="24"/>
  <c r="AM269" i="24"/>
  <c r="W268" i="23"/>
  <c r="BB268" i="24"/>
  <c r="AM268" i="24"/>
  <c r="O267" i="13"/>
  <c r="O195" i="11"/>
  <c r="O265" i="24"/>
  <c r="O265" i="23"/>
  <c r="W264" i="23"/>
  <c r="O264" i="24"/>
  <c r="O264" i="23"/>
  <c r="W263" i="13"/>
  <c r="W262" i="23"/>
  <c r="BB262" i="24"/>
  <c r="AM262" i="24"/>
  <c r="W260" i="23"/>
  <c r="S260" i="13"/>
  <c r="O260" i="13"/>
  <c r="W194" i="11"/>
  <c r="W259" i="13"/>
  <c r="S194" i="6"/>
  <c r="S194" i="23" s="1"/>
  <c r="S259" i="23"/>
  <c r="O259" i="24"/>
  <c r="O259" i="23"/>
  <c r="O194" i="6"/>
  <c r="Q194" i="24"/>
  <c r="O194" i="19"/>
  <c r="O194" i="20"/>
  <c r="O194" i="8"/>
  <c r="W257" i="23"/>
  <c r="BB257" i="24"/>
  <c r="AM257" i="24"/>
  <c r="W256" i="13"/>
  <c r="W193" i="13" s="1"/>
  <c r="W193" i="11"/>
  <c r="S193" i="19"/>
  <c r="S193" i="20"/>
  <c r="S193" i="8"/>
  <c r="W254" i="13"/>
  <c r="O254" i="13"/>
  <c r="BI253" i="24"/>
  <c r="BB253" i="24"/>
  <c r="AM253" i="24"/>
  <c r="O252" i="23"/>
  <c r="O252" i="24"/>
  <c r="W251" i="23"/>
  <c r="O251" i="24"/>
  <c r="O251" i="23"/>
  <c r="O250" i="23"/>
  <c r="O250" i="24"/>
  <c r="W249" i="23"/>
  <c r="O249" i="24"/>
  <c r="O249" i="23"/>
  <c r="W248" i="13"/>
  <c r="O248" i="13"/>
  <c r="O248" i="24"/>
  <c r="O248" i="23"/>
  <c r="O247" i="23"/>
  <c r="O247" i="24"/>
  <c r="W192" i="6"/>
  <c r="W192" i="23" s="1"/>
  <c r="W246" i="23"/>
  <c r="S246" i="13"/>
  <c r="S192" i="13" s="1"/>
  <c r="S192" i="11"/>
  <c r="S192" i="8"/>
  <c r="S192" i="19"/>
  <c r="S192" i="20"/>
  <c r="O246" i="13"/>
  <c r="O192" i="13" s="1"/>
  <c r="O192" i="11"/>
  <c r="BB246" i="24"/>
  <c r="AM246" i="24"/>
  <c r="W244" i="23"/>
  <c r="S244" i="13"/>
  <c r="BB244" i="24"/>
  <c r="AM244" i="24"/>
  <c r="O243" i="24"/>
  <c r="O243" i="23"/>
  <c r="O242" i="24"/>
  <c r="O242" i="23"/>
  <c r="W240" i="23"/>
  <c r="O240" i="24"/>
  <c r="O240" i="23"/>
  <c r="W239" i="23"/>
  <c r="S239" i="13"/>
  <c r="O239" i="13"/>
  <c r="BB238" i="24"/>
  <c r="AM238" i="24"/>
  <c r="O237" i="24"/>
  <c r="O237" i="23"/>
  <c r="W236" i="23"/>
  <c r="BB234" i="24"/>
  <c r="AM234" i="24"/>
  <c r="S233" i="13"/>
  <c r="S191" i="11"/>
  <c r="S231" i="13"/>
  <c r="O231" i="24"/>
  <c r="O231" i="23"/>
  <c r="W230" i="23"/>
  <c r="O230" i="24"/>
  <c r="O230" i="23"/>
  <c r="W229" i="23"/>
  <c r="O229" i="13"/>
  <c r="W228" i="23"/>
  <c r="W227" i="23"/>
  <c r="W226" i="23"/>
  <c r="O226" i="13"/>
  <c r="W190" i="6"/>
  <c r="W190" i="23" s="1"/>
  <c r="W224" i="23"/>
  <c r="S190" i="11"/>
  <c r="S224" i="13"/>
  <c r="S190" i="13" s="1"/>
  <c r="Q190" i="24"/>
  <c r="O190" i="8"/>
  <c r="O190" i="19"/>
  <c r="O190" i="20"/>
  <c r="O224" i="13"/>
  <c r="O190" i="13" s="1"/>
  <c r="O190" i="11"/>
  <c r="W222" i="13"/>
  <c r="BB222" i="24"/>
  <c r="AM222" i="24"/>
  <c r="W221" i="23"/>
  <c r="BB221" i="24"/>
  <c r="AM221" i="24"/>
  <c r="BI220" i="24"/>
  <c r="BB220" i="24"/>
  <c r="AM220" i="24"/>
  <c r="W219" i="13"/>
  <c r="O219" i="13"/>
  <c r="W217" i="23"/>
  <c r="AM217" i="24"/>
  <c r="BB217" i="24"/>
  <c r="W213" i="23"/>
  <c r="BB213" i="24"/>
  <c r="AM213" i="24"/>
  <c r="W211" i="13"/>
  <c r="O211" i="23"/>
  <c r="O211" i="24"/>
  <c r="Q189" i="24"/>
  <c r="O189" i="19"/>
  <c r="O189" i="20"/>
  <c r="O189" i="8"/>
  <c r="W207" i="23"/>
  <c r="BB207" i="24"/>
  <c r="AM207" i="24"/>
  <c r="W206" i="23"/>
  <c r="AM204" i="24"/>
  <c r="BB204" i="24"/>
  <c r="O200" i="13"/>
  <c r="W188" i="19"/>
  <c r="W188" i="8"/>
  <c r="W188" i="20"/>
  <c r="S199" i="23"/>
  <c r="S188" i="6"/>
  <c r="S188" i="23" s="1"/>
  <c r="Q188" i="24"/>
  <c r="O188" i="8"/>
  <c r="O188" i="19"/>
  <c r="O188" i="20"/>
  <c r="O199" i="24"/>
  <c r="O188" i="6"/>
  <c r="O199" i="23"/>
  <c r="BB181" i="24"/>
  <c r="AM181" i="24"/>
  <c r="W180" i="23"/>
  <c r="BB177" i="24"/>
  <c r="AM177" i="24"/>
  <c r="W176" i="23"/>
  <c r="BB172" i="24"/>
  <c r="AM172" i="24"/>
  <c r="W171" i="23"/>
  <c r="BB168" i="24"/>
  <c r="Q323" i="24"/>
  <c r="AM168" i="24"/>
  <c r="W167" i="23"/>
  <c r="BB164" i="24"/>
  <c r="AM164" i="24"/>
  <c r="W163" i="23"/>
  <c r="O163" i="24"/>
  <c r="O163" i="23"/>
  <c r="BB160" i="24"/>
  <c r="AM160" i="24"/>
  <c r="W158" i="23"/>
  <c r="AM158" i="24"/>
  <c r="BB158" i="24"/>
  <c r="O155" i="23"/>
  <c r="O155" i="24"/>
  <c r="BB155" i="24"/>
  <c r="AM155" i="24"/>
  <c r="Q321" i="24"/>
  <c r="W151" i="23"/>
  <c r="W149" i="23"/>
  <c r="O149" i="24"/>
  <c r="O149" i="23"/>
  <c r="BB149" i="24"/>
  <c r="AM149" i="24"/>
  <c r="O148" i="24"/>
  <c r="O148" i="23"/>
  <c r="W145" i="23"/>
  <c r="O145" i="24"/>
  <c r="O145" i="23"/>
  <c r="BB145" i="24"/>
  <c r="AM145" i="24"/>
  <c r="W141" i="23"/>
  <c r="AM141" i="24"/>
  <c r="BB141" i="24"/>
  <c r="BB137" i="24"/>
  <c r="AM137" i="24"/>
  <c r="O133" i="24"/>
  <c r="O133" i="23"/>
  <c r="BB133" i="24"/>
  <c r="AM133" i="24"/>
  <c r="O132" i="24"/>
  <c r="O132" i="23"/>
  <c r="O129" i="24"/>
  <c r="O129" i="23"/>
  <c r="BB128" i="24"/>
  <c r="AM128" i="24"/>
  <c r="O123" i="24"/>
  <c r="O123" i="23"/>
  <c r="BB123" i="24"/>
  <c r="AM123" i="24"/>
  <c r="O121" i="23"/>
  <c r="O121" i="24"/>
  <c r="AM119" i="24"/>
  <c r="BB119" i="24"/>
  <c r="W118" i="23"/>
  <c r="AM118" i="24"/>
  <c r="BB118" i="24"/>
  <c r="Q317" i="24"/>
  <c r="W115" i="23"/>
  <c r="O115" i="23"/>
  <c r="O115" i="24"/>
  <c r="BB115" i="24"/>
  <c r="AM115" i="24"/>
  <c r="W114" i="23"/>
  <c r="W112" i="23"/>
  <c r="BB111" i="24"/>
  <c r="AM111" i="24"/>
  <c r="W110" i="23"/>
  <c r="O110" i="23"/>
  <c r="O110" i="24"/>
  <c r="W108" i="23"/>
  <c r="O106" i="24"/>
  <c r="O106" i="23"/>
  <c r="Q316" i="24"/>
  <c r="BB106" i="24"/>
  <c r="AM106" i="24"/>
  <c r="W103" i="23"/>
  <c r="O102" i="24"/>
  <c r="O102" i="23"/>
  <c r="BB102" i="24"/>
  <c r="AM102" i="24"/>
  <c r="W98" i="23"/>
  <c r="O96" i="24"/>
  <c r="O96" i="23"/>
  <c r="BB96" i="24"/>
  <c r="AM96" i="24"/>
  <c r="W93" i="23"/>
  <c r="O92" i="24"/>
  <c r="O92" i="23"/>
  <c r="Q315" i="24"/>
  <c r="BB92" i="24"/>
  <c r="AM92" i="24"/>
  <c r="W91" i="23"/>
  <c r="O91" i="24"/>
  <c r="O91" i="23"/>
  <c r="O88" i="24"/>
  <c r="O88" i="23"/>
  <c r="BB88" i="24"/>
  <c r="AM88" i="24"/>
  <c r="W87" i="23"/>
  <c r="O87" i="23"/>
  <c r="O87" i="24"/>
  <c r="W85" i="23"/>
  <c r="BB84" i="24"/>
  <c r="AM84" i="24"/>
  <c r="O80" i="24"/>
  <c r="O80" i="23"/>
  <c r="BB80" i="24"/>
  <c r="AM80" i="24"/>
  <c r="W77" i="23"/>
  <c r="O76" i="24"/>
  <c r="O76" i="23"/>
  <c r="BB76" i="24"/>
  <c r="AM76" i="24"/>
  <c r="W73" i="23"/>
  <c r="O72" i="24"/>
  <c r="O72" i="23"/>
  <c r="BB72" i="24"/>
  <c r="AM72" i="24"/>
  <c r="O71" i="24"/>
  <c r="O71" i="23"/>
  <c r="O69" i="24"/>
  <c r="O69" i="23"/>
  <c r="O68" i="24"/>
  <c r="O68" i="23"/>
  <c r="BB68" i="24"/>
  <c r="AM68" i="24"/>
  <c r="W66" i="23"/>
  <c r="O64" i="23"/>
  <c r="O64" i="24"/>
  <c r="BB64" i="24"/>
  <c r="AM64" i="24"/>
  <c r="W62" i="23"/>
  <c r="O61" i="24"/>
  <c r="O61" i="23"/>
  <c r="BB61" i="24"/>
  <c r="AM61" i="24"/>
  <c r="W60" i="23"/>
  <c r="W58" i="23"/>
  <c r="W57" i="23"/>
  <c r="O57" i="24"/>
  <c r="O57" i="23"/>
  <c r="BB57" i="24"/>
  <c r="AM57" i="24"/>
  <c r="W54" i="23"/>
  <c r="BI52" i="24"/>
  <c r="BB52" i="24"/>
  <c r="AM52" i="24"/>
  <c r="W48" i="23"/>
  <c r="O48" i="24"/>
  <c r="O48" i="23"/>
  <c r="BB48" i="24"/>
  <c r="AM48" i="24"/>
  <c r="W46" i="23"/>
  <c r="O45" i="24"/>
  <c r="O45" i="23"/>
  <c r="BB45" i="24"/>
  <c r="AM45" i="24"/>
  <c r="W44" i="23"/>
  <c r="O42" i="23"/>
  <c r="O42" i="24"/>
  <c r="BB42" i="24"/>
  <c r="AM42" i="24"/>
  <c r="W39" i="23"/>
  <c r="O38" i="24"/>
  <c r="O38" i="23"/>
  <c r="BB38" i="24"/>
  <c r="AM38" i="24"/>
  <c r="O33" i="23"/>
  <c r="O33" i="24"/>
  <c r="BB33" i="24"/>
  <c r="AM33" i="24"/>
  <c r="BB29" i="24"/>
  <c r="AM29" i="24"/>
  <c r="Q312" i="24"/>
  <c r="O28" i="24"/>
  <c r="O28" i="23"/>
  <c r="O26" i="23"/>
  <c r="O26" i="24"/>
  <c r="W25" i="23"/>
  <c r="W24" i="23"/>
  <c r="O24" i="24"/>
  <c r="O24" i="23"/>
  <c r="BB24" i="24"/>
  <c r="AM24" i="24"/>
  <c r="W23" i="23"/>
  <c r="BB21" i="24"/>
  <c r="AM21" i="24"/>
  <c r="B24" i="14"/>
  <c r="V6" i="13"/>
  <c r="N17" i="23"/>
  <c r="N18" i="23"/>
  <c r="N6" i="23"/>
  <c r="N166" i="23"/>
  <c r="N150" i="23"/>
  <c r="N97" i="23"/>
  <c r="N34" i="23"/>
  <c r="O13" i="24"/>
  <c r="O13" i="23"/>
  <c r="BB13" i="24"/>
  <c r="AM13" i="24"/>
  <c r="BB9" i="24"/>
  <c r="AM9" i="24"/>
  <c r="BI49" i="24"/>
  <c r="AT49" i="24"/>
  <c r="V46" i="24"/>
  <c r="Y46" i="23"/>
  <c r="BI43" i="24"/>
  <c r="AT43" i="24"/>
  <c r="BI36" i="24"/>
  <c r="AT36" i="24"/>
  <c r="V31" i="24"/>
  <c r="Y31" i="23"/>
  <c r="BI27" i="24"/>
  <c r="AT27" i="24"/>
  <c r="V26" i="24"/>
  <c r="Y26" i="23"/>
  <c r="Y23" i="23"/>
  <c r="V23" i="24"/>
  <c r="X11" i="23"/>
  <c r="T17" i="23"/>
  <c r="T18" i="23"/>
  <c r="T6" i="23"/>
  <c r="X159" i="23"/>
  <c r="T130" i="23"/>
  <c r="T28" i="23"/>
  <c r="T25" i="23"/>
  <c r="T24" i="23"/>
  <c r="R301" i="23"/>
  <c r="N300" i="23"/>
  <c r="V298" i="23"/>
  <c r="R297" i="23"/>
  <c r="V296" i="23"/>
  <c r="V293" i="23"/>
  <c r="R292" i="23"/>
  <c r="N291" i="23"/>
  <c r="V289" i="23"/>
  <c r="R288" i="23"/>
  <c r="N287" i="23"/>
  <c r="V285" i="23"/>
  <c r="R284" i="23"/>
  <c r="V277" i="13"/>
  <c r="R276" i="23"/>
  <c r="V275" i="13"/>
  <c r="R195" i="20"/>
  <c r="R195" i="8"/>
  <c r="R274" i="23"/>
  <c r="V273" i="13"/>
  <c r="R273" i="13"/>
  <c r="N273" i="23"/>
  <c r="V271" i="13"/>
  <c r="N271" i="13"/>
  <c r="R270" i="23"/>
  <c r="V269" i="23"/>
  <c r="R269" i="23"/>
  <c r="N269" i="23"/>
  <c r="R268" i="13"/>
  <c r="N268" i="13"/>
  <c r="V195" i="8"/>
  <c r="V195" i="19"/>
  <c r="V195" i="20"/>
  <c r="R195" i="11"/>
  <c r="R267" i="13"/>
  <c r="R265" i="23"/>
  <c r="R263" i="23"/>
  <c r="N263" i="23"/>
  <c r="R262" i="23"/>
  <c r="V261" i="23"/>
  <c r="V260" i="13"/>
  <c r="R260" i="23"/>
  <c r="N260" i="23"/>
  <c r="R259" i="23"/>
  <c r="R194" i="6"/>
  <c r="R194" i="23" s="1"/>
  <c r="N259" i="13"/>
  <c r="N194" i="11"/>
  <c r="V257" i="23"/>
  <c r="R193" i="19"/>
  <c r="R193" i="20"/>
  <c r="R193" i="8"/>
  <c r="R254" i="23"/>
  <c r="N254" i="13"/>
  <c r="V253" i="13"/>
  <c r="N253" i="13"/>
  <c r="R252" i="23"/>
  <c r="N252" i="13"/>
  <c r="N251" i="23"/>
  <c r="V250" i="13"/>
  <c r="N249" i="13"/>
  <c r="N248" i="13"/>
  <c r="R247" i="13"/>
  <c r="N247" i="23"/>
  <c r="V244" i="13"/>
  <c r="R244" i="13"/>
  <c r="V243" i="23"/>
  <c r="R243" i="23"/>
  <c r="N243" i="23"/>
  <c r="V241" i="23"/>
  <c r="R241" i="23"/>
  <c r="N241" i="23"/>
  <c r="V240" i="23"/>
  <c r="N240" i="23"/>
  <c r="V233" i="13"/>
  <c r="V191" i="11"/>
  <c r="N233" i="23"/>
  <c r="N191" i="6"/>
  <c r="N191" i="23" s="1"/>
  <c r="V231" i="23"/>
  <c r="R231" i="23"/>
  <c r="N231" i="23"/>
  <c r="R230" i="13"/>
  <c r="N230" i="13"/>
  <c r="V229" i="23"/>
  <c r="V228" i="23"/>
  <c r="R228" i="23"/>
  <c r="V227" i="13"/>
  <c r="N227" i="23"/>
  <c r="R226" i="13"/>
  <c r="N226" i="13"/>
  <c r="N225" i="23"/>
  <c r="V190" i="8"/>
  <c r="V190" i="19"/>
  <c r="V190" i="20"/>
  <c r="R190" i="19"/>
  <c r="R190" i="20"/>
  <c r="R190" i="8"/>
  <c r="N190" i="11"/>
  <c r="N224" i="13"/>
  <c r="N190" i="13" s="1"/>
  <c r="V222" i="13"/>
  <c r="V221" i="23"/>
  <c r="R221" i="13"/>
  <c r="V220" i="13"/>
  <c r="R220" i="23"/>
  <c r="R219" i="13"/>
  <c r="N219" i="13"/>
  <c r="R218" i="23"/>
  <c r="N218" i="23"/>
  <c r="V217" i="23"/>
  <c r="R217" i="23"/>
  <c r="R215" i="23"/>
  <c r="V214" i="23"/>
  <c r="R214" i="23"/>
  <c r="N214" i="23"/>
  <c r="R213" i="23"/>
  <c r="N213" i="23"/>
  <c r="R211" i="13"/>
  <c r="N211" i="13"/>
  <c r="V189" i="8"/>
  <c r="V189" i="19"/>
  <c r="V189" i="20"/>
  <c r="R189" i="11"/>
  <c r="R210" i="13"/>
  <c r="N210" i="13"/>
  <c r="N189" i="11"/>
  <c r="V207" i="13"/>
  <c r="R207" i="23"/>
  <c r="N207" i="13"/>
  <c r="V205" i="23"/>
  <c r="R205" i="23"/>
  <c r="V204" i="23"/>
  <c r="N204" i="23"/>
  <c r="R203" i="23"/>
  <c r="R202" i="23"/>
  <c r="N202" i="23"/>
  <c r="R201" i="23"/>
  <c r="R200" i="23"/>
  <c r="R188" i="20"/>
  <c r="R188" i="8"/>
  <c r="R188" i="11"/>
  <c r="R199" i="13"/>
  <c r="R188" i="13" s="1"/>
  <c r="N188" i="19"/>
  <c r="N188" i="20"/>
  <c r="N188" i="8"/>
  <c r="V181" i="23"/>
  <c r="R180" i="23"/>
  <c r="V179" i="23"/>
  <c r="V177" i="23"/>
  <c r="R177" i="23"/>
  <c r="V175" i="23"/>
  <c r="V173" i="23"/>
  <c r="R172" i="23"/>
  <c r="V171" i="23"/>
  <c r="R168" i="23"/>
  <c r="N162" i="23"/>
  <c r="V160" i="23"/>
  <c r="V156" i="23"/>
  <c r="R156" i="23"/>
  <c r="V152" i="23"/>
  <c r="V149" i="23"/>
  <c r="V148" i="23"/>
  <c r="R148" i="23"/>
  <c r="V147" i="23"/>
  <c r="V145" i="23"/>
  <c r="R145" i="23"/>
  <c r="V144" i="23"/>
  <c r="V143" i="23"/>
  <c r="V142" i="23"/>
  <c r="V140" i="23"/>
  <c r="V136" i="23"/>
  <c r="R128" i="23"/>
  <c r="V126" i="23"/>
  <c r="R118" i="23"/>
  <c r="V117" i="23"/>
  <c r="R110" i="23"/>
  <c r="N108" i="23"/>
  <c r="V107" i="23"/>
  <c r="R107" i="23"/>
  <c r="R106" i="23"/>
  <c r="N106" i="23"/>
  <c r="N105" i="23"/>
  <c r="R104" i="23"/>
  <c r="N104" i="23"/>
  <c r="N103" i="23"/>
  <c r="N102" i="23"/>
  <c r="N101" i="23"/>
  <c r="R99" i="23"/>
  <c r="N99" i="23"/>
  <c r="R98" i="23"/>
  <c r="N98" i="23"/>
  <c r="R96" i="23"/>
  <c r="N96" i="23"/>
  <c r="N95" i="23"/>
  <c r="N94" i="23"/>
  <c r="N93" i="23"/>
  <c r="R92" i="23"/>
  <c r="N92" i="23"/>
  <c r="R90" i="23"/>
  <c r="N90" i="23"/>
  <c r="N89" i="23"/>
  <c r="V88" i="23"/>
  <c r="R88" i="23"/>
  <c r="N88" i="23"/>
  <c r="V87" i="23"/>
  <c r="N87" i="23"/>
  <c r="R86" i="23"/>
  <c r="N86" i="23"/>
  <c r="N85" i="23"/>
  <c r="V84" i="23"/>
  <c r="N83" i="23"/>
  <c r="V82" i="23"/>
  <c r="R82" i="23"/>
  <c r="N82" i="23"/>
  <c r="N81" i="23"/>
  <c r="R80" i="23"/>
  <c r="N80" i="23"/>
  <c r="V79" i="23"/>
  <c r="N79" i="23"/>
  <c r="R78" i="23"/>
  <c r="N78" i="23"/>
  <c r="N77" i="23"/>
  <c r="N76" i="23"/>
  <c r="V75" i="23"/>
  <c r="N75" i="23"/>
  <c r="N74" i="23"/>
  <c r="R73" i="23"/>
  <c r="N73" i="23"/>
  <c r="N72" i="23"/>
  <c r="V71" i="23"/>
  <c r="R71" i="23"/>
  <c r="N70" i="23"/>
  <c r="V69" i="23"/>
  <c r="R69" i="23"/>
  <c r="V63" i="23"/>
  <c r="R63" i="23"/>
  <c r="N63" i="23"/>
  <c r="V62" i="23"/>
  <c r="V61" i="23"/>
  <c r="R61" i="23"/>
  <c r="V60" i="23"/>
  <c r="R60" i="23"/>
  <c r="N60" i="23"/>
  <c r="R59" i="23"/>
  <c r="V58" i="23"/>
  <c r="R57" i="23"/>
  <c r="V54" i="23"/>
  <c r="N52" i="23"/>
  <c r="V51" i="23"/>
  <c r="R50" i="23"/>
  <c r="N50" i="23"/>
  <c r="R49" i="23"/>
  <c r="N49" i="23"/>
  <c r="R48" i="23"/>
  <c r="R46" i="23"/>
  <c r="R45" i="23"/>
  <c r="R44" i="23"/>
  <c r="N43" i="23"/>
  <c r="V42" i="23"/>
  <c r="R42" i="23"/>
  <c r="V41" i="23"/>
  <c r="V40" i="23"/>
  <c r="R40" i="23"/>
  <c r="V37" i="23"/>
  <c r="V36" i="23"/>
  <c r="R36" i="23"/>
  <c r="R35" i="23"/>
  <c r="N35" i="23"/>
  <c r="V33" i="23"/>
  <c r="R33" i="23"/>
  <c r="R31" i="23"/>
  <c r="R30" i="23"/>
  <c r="R29" i="23"/>
  <c r="R28" i="23"/>
  <c r="N28" i="23"/>
  <c r="R27" i="23"/>
  <c r="N27" i="23"/>
  <c r="V26" i="23"/>
  <c r="V24" i="23"/>
  <c r="R23" i="23"/>
  <c r="N23" i="23"/>
  <c r="R22" i="23"/>
  <c r="N22" i="23"/>
  <c r="L20" i="23"/>
  <c r="N19" i="23"/>
  <c r="L15" i="23"/>
  <c r="L13" i="23"/>
  <c r="L12" i="23"/>
  <c r="Y6" i="13"/>
  <c r="B27" i="14"/>
  <c r="Q18" i="23"/>
  <c r="Q6" i="23"/>
  <c r="Q17" i="23"/>
  <c r="M6" i="13"/>
  <c r="Q174" i="23"/>
  <c r="Q166" i="23"/>
  <c r="M166" i="23"/>
  <c r="AT159" i="24"/>
  <c r="BI159" i="24"/>
  <c r="U159" i="23"/>
  <c r="M159" i="23"/>
  <c r="V100" i="24"/>
  <c r="Y100" i="23"/>
  <c r="U100" i="23"/>
  <c r="M100" i="23"/>
  <c r="BI97" i="24"/>
  <c r="AT97" i="24"/>
  <c r="U97" i="23"/>
  <c r="Q97" i="23"/>
  <c r="M97" i="23"/>
  <c r="V20" i="24"/>
  <c r="Y20" i="23"/>
  <c r="S20" i="23"/>
  <c r="N20" i="23"/>
  <c r="AT16" i="24"/>
  <c r="BI16" i="24"/>
  <c r="V15" i="24"/>
  <c r="Y15" i="23"/>
  <c r="Y12" i="23"/>
  <c r="V12" i="24"/>
  <c r="BI12" i="24"/>
  <c r="AT12" i="24"/>
  <c r="Y11" i="23"/>
  <c r="V11" i="24"/>
  <c r="R11" i="23"/>
  <c r="V10" i="24"/>
  <c r="Y10" i="23"/>
  <c r="N9" i="23"/>
  <c r="N8" i="23"/>
  <c r="M74" i="23"/>
  <c r="M72" i="23"/>
  <c r="M71" i="23"/>
  <c r="U70" i="23"/>
  <c r="M70" i="23"/>
  <c r="U69" i="23"/>
  <c r="U68" i="23"/>
  <c r="M68" i="23"/>
  <c r="U66" i="23"/>
  <c r="M66" i="23"/>
  <c r="V65" i="24"/>
  <c r="Y65" i="23"/>
  <c r="V64" i="24"/>
  <c r="Y64" i="23"/>
  <c r="Y63" i="23"/>
  <c r="V63" i="24"/>
  <c r="V62" i="24"/>
  <c r="AR62" i="24" s="1"/>
  <c r="Y62" i="23"/>
  <c r="Q62" i="23"/>
  <c r="Q59" i="23"/>
  <c r="V58" i="24"/>
  <c r="Y58" i="23"/>
  <c r="Q58" i="23"/>
  <c r="BI55" i="24"/>
  <c r="AT55" i="24"/>
  <c r="Q55" i="23"/>
  <c r="BI54" i="24"/>
  <c r="AT54" i="24"/>
  <c r="Y51" i="23"/>
  <c r="V51" i="24"/>
  <c r="M50" i="23"/>
  <c r="BI47" i="24"/>
  <c r="AT47" i="24"/>
  <c r="Q46" i="23"/>
  <c r="M40" i="23"/>
  <c r="BI38" i="24"/>
  <c r="AT38" i="24"/>
  <c r="Q37" i="23"/>
  <c r="V35" i="24"/>
  <c r="Y35" i="23"/>
  <c r="U31" i="23"/>
  <c r="V30" i="24"/>
  <c r="Y30" i="23"/>
  <c r="M28" i="23"/>
  <c r="Q27" i="23"/>
  <c r="V22" i="24"/>
  <c r="Y22" i="23"/>
  <c r="BI21" i="24"/>
  <c r="AT21" i="24"/>
  <c r="X10" i="23"/>
  <c r="T100" i="23"/>
  <c r="X61" i="23"/>
  <c r="P61" i="23"/>
  <c r="X60" i="23"/>
  <c r="X59" i="23"/>
  <c r="X58" i="23"/>
  <c r="X57" i="23"/>
  <c r="T54" i="23"/>
  <c r="T51" i="23"/>
  <c r="T50" i="23"/>
  <c r="T48" i="23"/>
  <c r="T45" i="23"/>
  <c r="X42" i="23"/>
  <c r="P41" i="23"/>
  <c r="X38" i="23"/>
  <c r="X36" i="23"/>
  <c r="X33" i="23"/>
  <c r="X30" i="23"/>
  <c r="P28" i="23"/>
  <c r="P27" i="23"/>
  <c r="P25" i="23"/>
  <c r="L22" i="23"/>
  <c r="L21" i="23"/>
  <c r="L19" i="23"/>
  <c r="W14" i="23"/>
  <c r="O7" i="24"/>
  <c r="O7" i="23"/>
  <c r="BB7" i="24"/>
  <c r="AM7" i="24"/>
  <c r="W166" i="23"/>
  <c r="S159" i="23"/>
  <c r="X125" i="24"/>
  <c r="Y125" i="20"/>
  <c r="Y125" i="6"/>
  <c r="Y125" i="8"/>
  <c r="Y125" i="11" s="1"/>
  <c r="Y125" i="13" s="1"/>
  <c r="Y125" i="19"/>
  <c r="P125" i="6"/>
  <c r="P125" i="23" s="1"/>
  <c r="P125" i="20"/>
  <c r="P125" i="8"/>
  <c r="P125" i="11" s="1"/>
  <c r="P125" i="13" s="1"/>
  <c r="P125" i="19"/>
  <c r="V301" i="24"/>
  <c r="Y301" i="23"/>
  <c r="AT300" i="24"/>
  <c r="BI300" i="24"/>
  <c r="AT298" i="24"/>
  <c r="BI298" i="24"/>
  <c r="V297" i="24"/>
  <c r="Y297" i="23"/>
  <c r="V275" i="24"/>
  <c r="Y275" i="23"/>
  <c r="BI301" i="24"/>
  <c r="AT301" i="24"/>
  <c r="AT297" i="24"/>
  <c r="BI297" i="24"/>
  <c r="BI293" i="24"/>
  <c r="AT293" i="24"/>
  <c r="AT292" i="24"/>
  <c r="BI292" i="24"/>
  <c r="BI291" i="24"/>
  <c r="AT291" i="24"/>
  <c r="AT288" i="24"/>
  <c r="BI288" i="24"/>
  <c r="V287" i="24"/>
  <c r="Y287" i="23"/>
  <c r="AT284" i="24"/>
  <c r="BI284" i="24"/>
  <c r="Q277" i="13"/>
  <c r="Y276" i="13"/>
  <c r="M276" i="13"/>
  <c r="BI274" i="24"/>
  <c r="AT274" i="24"/>
  <c r="V273" i="24"/>
  <c r="Y273" i="23"/>
  <c r="V272" i="24"/>
  <c r="Y272" i="23"/>
  <c r="Q272" i="13"/>
  <c r="M272" i="13"/>
  <c r="BI271" i="24"/>
  <c r="AT271" i="24"/>
  <c r="BI270" i="24"/>
  <c r="AT270" i="24"/>
  <c r="U270" i="13"/>
  <c r="M270" i="13"/>
  <c r="Y269" i="13"/>
  <c r="Y269" i="23"/>
  <c r="V269" i="24"/>
  <c r="Q269" i="13"/>
  <c r="U268" i="13"/>
  <c r="BI267" i="24"/>
  <c r="AT267" i="24"/>
  <c r="U267" i="23"/>
  <c r="U195" i="6"/>
  <c r="U195" i="23" s="1"/>
  <c r="R195" i="19"/>
  <c r="M195" i="8"/>
  <c r="M195" i="19"/>
  <c r="M195" i="20"/>
  <c r="V264" i="24"/>
  <c r="Y264" i="23"/>
  <c r="Y263" i="13"/>
  <c r="BI262" i="24"/>
  <c r="AT262" i="24"/>
  <c r="Q262" i="13"/>
  <c r="V261" i="24"/>
  <c r="Y261" i="23"/>
  <c r="Y260" i="13"/>
  <c r="BI260" i="24"/>
  <c r="AT260" i="24"/>
  <c r="Q260" i="13"/>
  <c r="Y194" i="11"/>
  <c r="Y259" i="13"/>
  <c r="X194" i="24"/>
  <c r="Y194" i="19"/>
  <c r="Y194" i="20"/>
  <c r="Y194" i="8"/>
  <c r="Q194" i="20"/>
  <c r="Q194" i="8"/>
  <c r="Q194" i="19"/>
  <c r="M259" i="13"/>
  <c r="M194" i="11"/>
  <c r="M194" i="6"/>
  <c r="M194" i="23" s="1"/>
  <c r="M259" i="23"/>
  <c r="BI257" i="24"/>
  <c r="AT257" i="24"/>
  <c r="Y256" i="13"/>
  <c r="Y193" i="11"/>
  <c r="U193" i="6"/>
  <c r="U193" i="23" s="1"/>
  <c r="U256" i="23"/>
  <c r="Q256" i="23"/>
  <c r="Q193" i="6"/>
  <c r="Q193" i="23" s="1"/>
  <c r="Y254" i="13"/>
  <c r="V253" i="24"/>
  <c r="Y253" i="23"/>
  <c r="Q253" i="13"/>
  <c r="M253" i="13"/>
  <c r="AT252" i="24"/>
  <c r="BI252" i="24"/>
  <c r="V251" i="24"/>
  <c r="Y251" i="23"/>
  <c r="V249" i="24"/>
  <c r="AR249" i="24" s="1"/>
  <c r="Y249" i="23"/>
  <c r="Q249" i="13"/>
  <c r="AT247" i="24"/>
  <c r="BI247" i="24"/>
  <c r="M247" i="13"/>
  <c r="U246" i="13"/>
  <c r="U192" i="13" s="1"/>
  <c r="U192" i="11"/>
  <c r="Q246" i="13"/>
  <c r="Q192" i="13" s="1"/>
  <c r="Q192" i="11"/>
  <c r="M246" i="13"/>
  <c r="M192" i="13" s="1"/>
  <c r="M192" i="11"/>
  <c r="Y244" i="13"/>
  <c r="U244" i="13"/>
  <c r="V243" i="24"/>
  <c r="Y243" i="23"/>
  <c r="BI241" i="24"/>
  <c r="AT241" i="24"/>
  <c r="BI240" i="24"/>
  <c r="AT240" i="24"/>
  <c r="Y239" i="13"/>
  <c r="M239" i="13"/>
  <c r="V237" i="24"/>
  <c r="Y237" i="23"/>
  <c r="V236" i="24"/>
  <c r="Y236" i="23"/>
  <c r="V235" i="24"/>
  <c r="Y235" i="23"/>
  <c r="X191" i="24"/>
  <c r="Y191" i="19"/>
  <c r="Y191" i="20"/>
  <c r="Y191" i="8"/>
  <c r="V233" i="24"/>
  <c r="Y233" i="23"/>
  <c r="Y191" i="6"/>
  <c r="U191" i="20"/>
  <c r="U191" i="8"/>
  <c r="U191" i="19"/>
  <c r="Q191" i="8"/>
  <c r="Q191" i="19"/>
  <c r="Q191" i="20"/>
  <c r="V231" i="24"/>
  <c r="Y231" i="23"/>
  <c r="U231" i="13"/>
  <c r="M231" i="13"/>
  <c r="Q230" i="13"/>
  <c r="M230" i="13"/>
  <c r="U229" i="13"/>
  <c r="BI228" i="24"/>
  <c r="AT228" i="24"/>
  <c r="Q228" i="13"/>
  <c r="Y227" i="23"/>
  <c r="V227" i="24"/>
  <c r="U227" i="13"/>
  <c r="Q227" i="13"/>
  <c r="M227" i="13"/>
  <c r="Y226" i="13"/>
  <c r="U226" i="13"/>
  <c r="BI225" i="24"/>
  <c r="AT225" i="24"/>
  <c r="U225" i="13"/>
  <c r="Q225" i="13"/>
  <c r="U190" i="19"/>
  <c r="U190" i="20"/>
  <c r="U190" i="8"/>
  <c r="Q190" i="8"/>
  <c r="Q190" i="19"/>
  <c r="Q190" i="20"/>
  <c r="Q190" i="11"/>
  <c r="Q224" i="13"/>
  <c r="Q190" i="13" s="1"/>
  <c r="M190" i="8"/>
  <c r="M190" i="19"/>
  <c r="M190" i="20"/>
  <c r="Y222" i="23"/>
  <c r="V222" i="24"/>
  <c r="M222" i="13"/>
  <c r="BI221" i="24"/>
  <c r="AT221" i="24"/>
  <c r="M221" i="13"/>
  <c r="Q220" i="13"/>
  <c r="M220" i="13"/>
  <c r="AT219" i="24"/>
  <c r="BI219" i="24"/>
  <c r="Q219" i="13"/>
  <c r="M219" i="13"/>
  <c r="Y214" i="23"/>
  <c r="V214" i="24"/>
  <c r="BI214" i="24"/>
  <c r="AT214" i="24"/>
  <c r="M211" i="13"/>
  <c r="AT210" i="24"/>
  <c r="BI210" i="24"/>
  <c r="U210" i="23"/>
  <c r="U189" i="6"/>
  <c r="U189" i="23" s="1"/>
  <c r="M210" i="13"/>
  <c r="M189" i="11"/>
  <c r="BI207" i="24"/>
  <c r="AT207" i="24"/>
  <c r="Y205" i="23"/>
  <c r="V205" i="24"/>
  <c r="AT204" i="24"/>
  <c r="BI204" i="24"/>
  <c r="Y201" i="23"/>
  <c r="V201" i="24"/>
  <c r="U188" i="8"/>
  <c r="U188" i="20"/>
  <c r="U188" i="19"/>
  <c r="Q200" i="13"/>
  <c r="Q188" i="13" s="1"/>
  <c r="Y199" i="13"/>
  <c r="Y188" i="11"/>
  <c r="U199" i="13"/>
  <c r="U188" i="11"/>
  <c r="M199" i="13"/>
  <c r="M188" i="11"/>
  <c r="V181" i="24"/>
  <c r="Y181" i="23"/>
  <c r="BI178" i="24"/>
  <c r="AT178" i="24"/>
  <c r="V178" i="24"/>
  <c r="Y178" i="23"/>
  <c r="V177" i="24"/>
  <c r="Y177" i="23"/>
  <c r="BI176" i="24"/>
  <c r="AT176" i="24"/>
  <c r="Y170" i="23"/>
  <c r="V170" i="24"/>
  <c r="BI169" i="24"/>
  <c r="AT169" i="24"/>
  <c r="BI167" i="24"/>
  <c r="AT167" i="24"/>
  <c r="V165" i="24"/>
  <c r="Y165" i="23"/>
  <c r="BI163" i="24"/>
  <c r="AT163" i="24"/>
  <c r="Y161" i="23"/>
  <c r="V161" i="24"/>
  <c r="Y155" i="23"/>
  <c r="V155" i="24"/>
  <c r="X321" i="24"/>
  <c r="E17" i="21" s="1"/>
  <c r="BI155" i="24"/>
  <c r="AT155" i="24"/>
  <c r="BI149" i="24"/>
  <c r="AT149" i="24"/>
  <c r="BI148" i="24"/>
  <c r="AT148" i="24"/>
  <c r="V147" i="24"/>
  <c r="Y147" i="23"/>
  <c r="V146" i="24"/>
  <c r="Y146" i="23"/>
  <c r="V145" i="24"/>
  <c r="Y145" i="23"/>
  <c r="BI144" i="24"/>
  <c r="X320" i="24"/>
  <c r="E16" i="21" s="1"/>
  <c r="AT144" i="24"/>
  <c r="V143" i="24"/>
  <c r="Y143" i="23"/>
  <c r="V140" i="24"/>
  <c r="Y140" i="23"/>
  <c r="Y135" i="23"/>
  <c r="V135" i="24"/>
  <c r="BI133" i="24"/>
  <c r="AT133" i="24"/>
  <c r="V129" i="24"/>
  <c r="Y129" i="23"/>
  <c r="BI128" i="24"/>
  <c r="AT128" i="24"/>
  <c r="V127" i="24"/>
  <c r="Y127" i="23"/>
  <c r="AT126" i="24"/>
  <c r="BI126" i="24"/>
  <c r="X318" i="24"/>
  <c r="E14" i="21" s="1"/>
  <c r="Y124" i="23"/>
  <c r="V124" i="24"/>
  <c r="AT124" i="24"/>
  <c r="BI124" i="24"/>
  <c r="AT123" i="24"/>
  <c r="BI123" i="24"/>
  <c r="V120" i="24"/>
  <c r="Y120" i="23"/>
  <c r="AT120" i="24"/>
  <c r="BI120" i="24"/>
  <c r="BI117" i="24"/>
  <c r="AT117" i="24"/>
  <c r="V116" i="24"/>
  <c r="Y116" i="23"/>
  <c r="Y113" i="23"/>
  <c r="V113" i="24"/>
  <c r="AT113" i="24"/>
  <c r="BI113" i="24"/>
  <c r="BI112" i="24"/>
  <c r="AT112" i="24"/>
  <c r="V111" i="24"/>
  <c r="Y111" i="23"/>
  <c r="Y108" i="23"/>
  <c r="V108" i="24"/>
  <c r="AT107" i="24"/>
  <c r="BI107" i="24"/>
  <c r="BI105" i="24"/>
  <c r="AT105" i="24"/>
  <c r="BI104" i="24"/>
  <c r="AT104" i="24"/>
  <c r="BI102" i="24"/>
  <c r="AT102" i="24"/>
  <c r="BI101" i="24"/>
  <c r="AT101" i="24"/>
  <c r="BI95" i="24"/>
  <c r="AT95" i="24"/>
  <c r="V94" i="24"/>
  <c r="Y94" i="23"/>
  <c r="BI92" i="24"/>
  <c r="AT92" i="24"/>
  <c r="X315" i="24"/>
  <c r="E11" i="21" s="1"/>
  <c r="V91" i="24"/>
  <c r="Y91" i="23"/>
  <c r="V90" i="24"/>
  <c r="Y90" i="23"/>
  <c r="Y89" i="23"/>
  <c r="V89" i="24"/>
  <c r="BI88" i="24"/>
  <c r="AT88" i="24"/>
  <c r="V86" i="24"/>
  <c r="Y86" i="23"/>
  <c r="BI84" i="24"/>
  <c r="AT84" i="24"/>
  <c r="V82" i="24"/>
  <c r="Y82" i="23"/>
  <c r="BI80" i="24"/>
  <c r="AT80" i="24"/>
  <c r="Y79" i="23"/>
  <c r="V79" i="24"/>
  <c r="BI76" i="24"/>
  <c r="AT76" i="24"/>
  <c r="BI73" i="24"/>
  <c r="AT73" i="24"/>
  <c r="BI72" i="24"/>
  <c r="AT72" i="24"/>
  <c r="Y33" i="23"/>
  <c r="V33" i="24"/>
  <c r="BI33" i="24"/>
  <c r="AT33" i="24"/>
  <c r="X6" i="13"/>
  <c r="B26" i="14"/>
  <c r="L174" i="23"/>
  <c r="X130" i="23"/>
  <c r="L65" i="23"/>
  <c r="L33" i="23"/>
  <c r="X26" i="23"/>
  <c r="AM166" i="24"/>
  <c r="BB166" i="24"/>
  <c r="L296" i="23"/>
  <c r="T276" i="13"/>
  <c r="P275" i="13"/>
  <c r="P274" i="13"/>
  <c r="X273" i="23"/>
  <c r="X271" i="13"/>
  <c r="L271" i="23"/>
  <c r="X270" i="13"/>
  <c r="X269" i="23"/>
  <c r="T269" i="13"/>
  <c r="P269" i="13"/>
  <c r="X195" i="11"/>
  <c r="X267" i="13"/>
  <c r="T267" i="13"/>
  <c r="T195" i="11"/>
  <c r="X264" i="23"/>
  <c r="X263" i="23"/>
  <c r="X261" i="23"/>
  <c r="X260" i="23"/>
  <c r="P260" i="13"/>
  <c r="T194" i="20"/>
  <c r="T194" i="8"/>
  <c r="T194" i="19"/>
  <c r="T194" i="11"/>
  <c r="T259" i="13"/>
  <c r="P194" i="8"/>
  <c r="P194" i="19"/>
  <c r="P194" i="20"/>
  <c r="L259" i="23"/>
  <c r="L194" i="6"/>
  <c r="L194" i="23" s="1"/>
  <c r="T257" i="13"/>
  <c r="L257" i="23"/>
  <c r="X193" i="11"/>
  <c r="X256" i="13"/>
  <c r="X193" i="13" s="1"/>
  <c r="P256" i="23"/>
  <c r="P193" i="6"/>
  <c r="P193" i="23" s="1"/>
  <c r="P193" i="11"/>
  <c r="P256" i="13"/>
  <c r="L193" i="11"/>
  <c r="L256" i="13"/>
  <c r="L193" i="13" s="1"/>
  <c r="X254" i="13"/>
  <c r="T253" i="13"/>
  <c r="P251" i="13"/>
  <c r="X250" i="13"/>
  <c r="X249" i="23"/>
  <c r="X247" i="13"/>
  <c r="X246" i="13"/>
  <c r="X192" i="13" s="1"/>
  <c r="X192" i="11"/>
  <c r="L192" i="6"/>
  <c r="L192" i="23" s="1"/>
  <c r="L246" i="23"/>
  <c r="L244" i="23"/>
  <c r="P239" i="13"/>
  <c r="L238" i="23"/>
  <c r="L234" i="23"/>
  <c r="X233" i="23"/>
  <c r="X191" i="6"/>
  <c r="X191" i="23" s="1"/>
  <c r="P233" i="13"/>
  <c r="L233" i="13"/>
  <c r="L191" i="13" s="1"/>
  <c r="L191" i="11"/>
  <c r="P230" i="13"/>
  <c r="X229" i="23"/>
  <c r="L229" i="23"/>
  <c r="X228" i="23"/>
  <c r="L227" i="23"/>
  <c r="X226" i="23"/>
  <c r="T226" i="13"/>
  <c r="P226" i="13"/>
  <c r="T225" i="13"/>
  <c r="X224" i="23"/>
  <c r="X190" i="6"/>
  <c r="X190" i="23" s="1"/>
  <c r="X190" i="8"/>
  <c r="X190" i="19"/>
  <c r="X190" i="20"/>
  <c r="T224" i="13"/>
  <c r="T190" i="13" s="1"/>
  <c r="T190" i="11"/>
  <c r="P190" i="6"/>
  <c r="P190" i="23" s="1"/>
  <c r="P224" i="23"/>
  <c r="L190" i="20"/>
  <c r="L190" i="8"/>
  <c r="L190" i="19"/>
  <c r="P222" i="13"/>
  <c r="P221" i="13"/>
  <c r="X220" i="23"/>
  <c r="P220" i="13"/>
  <c r="X215" i="23"/>
  <c r="X213" i="23"/>
  <c r="P210" i="23"/>
  <c r="P189" i="6"/>
  <c r="P189" i="23" s="1"/>
  <c r="X209" i="23"/>
  <c r="X207" i="23"/>
  <c r="T207" i="13"/>
  <c r="L207" i="23"/>
  <c r="X200" i="23"/>
  <c r="P200" i="13"/>
  <c r="X199" i="23"/>
  <c r="X188" i="6"/>
  <c r="X188" i="23" s="1"/>
  <c r="L199" i="13"/>
  <c r="L188" i="13" s="1"/>
  <c r="L188" i="11"/>
  <c r="L182" i="23"/>
  <c r="L181" i="23"/>
  <c r="X178" i="23"/>
  <c r="L178" i="23"/>
  <c r="X176" i="23"/>
  <c r="L176" i="23"/>
  <c r="X172" i="23"/>
  <c r="X170" i="23"/>
  <c r="L170" i="23"/>
  <c r="L169" i="23"/>
  <c r="L168" i="23"/>
  <c r="L164" i="23"/>
  <c r="X163" i="23"/>
  <c r="L163" i="23"/>
  <c r="X162" i="23"/>
  <c r="L162" i="23"/>
  <c r="L160" i="23"/>
  <c r="X157" i="23"/>
  <c r="L157" i="23"/>
  <c r="X155" i="23"/>
  <c r="X154" i="23"/>
  <c r="L154" i="23"/>
  <c r="X153" i="23"/>
  <c r="L152" i="23"/>
  <c r="L149" i="23"/>
  <c r="L148" i="23"/>
  <c r="L144" i="23"/>
  <c r="L142" i="23"/>
  <c r="X141" i="23"/>
  <c r="L141" i="23"/>
  <c r="L140" i="23"/>
  <c r="X139" i="23"/>
  <c r="L139" i="23"/>
  <c r="L137" i="23"/>
  <c r="L136" i="23"/>
  <c r="L128" i="23"/>
  <c r="L127" i="23"/>
  <c r="X124" i="23"/>
  <c r="L122" i="23"/>
  <c r="X121" i="23"/>
  <c r="X120" i="23"/>
  <c r="L119" i="23"/>
  <c r="X118" i="23"/>
  <c r="L118" i="23"/>
  <c r="L117" i="23"/>
  <c r="X115" i="23"/>
  <c r="L115" i="23"/>
  <c r="X114" i="23"/>
  <c r="L111" i="23"/>
  <c r="X110" i="23"/>
  <c r="L109" i="23"/>
  <c r="X107" i="23"/>
  <c r="X105" i="23"/>
  <c r="L104" i="23"/>
  <c r="X103" i="23"/>
  <c r="X101" i="23"/>
  <c r="X98" i="23"/>
  <c r="X95" i="23"/>
  <c r="X93" i="23"/>
  <c r="X90" i="23"/>
  <c r="X84" i="23"/>
  <c r="X83" i="23"/>
  <c r="X74" i="23"/>
  <c r="L71" i="23"/>
  <c r="X70" i="23"/>
  <c r="L69" i="23"/>
  <c r="X68" i="23"/>
  <c r="X67" i="23"/>
  <c r="X66" i="23"/>
  <c r="L51" i="23"/>
  <c r="L50" i="23"/>
  <c r="L49" i="23"/>
  <c r="L31" i="23"/>
  <c r="L28" i="23"/>
  <c r="L27" i="23"/>
  <c r="L25" i="23"/>
  <c r="X19" i="23"/>
  <c r="W130" i="23"/>
  <c r="O97" i="23"/>
  <c r="O97" i="24"/>
  <c r="AM97" i="24"/>
  <c r="BB97" i="24"/>
  <c r="W34" i="23"/>
  <c r="O300" i="24"/>
  <c r="O300" i="23"/>
  <c r="AM298" i="24"/>
  <c r="BB298" i="24"/>
  <c r="AM296" i="24"/>
  <c r="BB296" i="24"/>
  <c r="AM293" i="24"/>
  <c r="BB293" i="24"/>
  <c r="O291" i="24"/>
  <c r="O291" i="23"/>
  <c r="BB289" i="24"/>
  <c r="AM289" i="24"/>
  <c r="BB287" i="24"/>
  <c r="AM287" i="24"/>
  <c r="O285" i="24"/>
  <c r="O285" i="23"/>
  <c r="S277" i="13"/>
  <c r="O277" i="13"/>
  <c r="W276" i="13"/>
  <c r="O276" i="13"/>
  <c r="W275" i="13"/>
  <c r="W275" i="23"/>
  <c r="S275" i="13"/>
  <c r="S273" i="13"/>
  <c r="W272" i="23"/>
  <c r="W271" i="23"/>
  <c r="O271" i="13"/>
  <c r="W270" i="13"/>
  <c r="W269" i="13"/>
  <c r="S268" i="13"/>
  <c r="W195" i="19"/>
  <c r="W195" i="8"/>
  <c r="W195" i="20"/>
  <c r="W267" i="23"/>
  <c r="W195" i="6"/>
  <c r="W195" i="23" s="1"/>
  <c r="S267" i="23"/>
  <c r="S195" i="6"/>
  <c r="S195" i="23" s="1"/>
  <c r="Q195" i="24"/>
  <c r="O195" i="20"/>
  <c r="O195" i="8"/>
  <c r="O195" i="19"/>
  <c r="S264" i="13"/>
  <c r="O264" i="13"/>
  <c r="O263" i="13"/>
  <c r="S262" i="13"/>
  <c r="O262" i="24"/>
  <c r="O262" i="23"/>
  <c r="W261" i="23"/>
  <c r="O261" i="13"/>
  <c r="W194" i="19"/>
  <c r="W194" i="8"/>
  <c r="W194" i="20"/>
  <c r="O257" i="24"/>
  <c r="O257" i="23"/>
  <c r="S193" i="11"/>
  <c r="S256" i="13"/>
  <c r="S256" i="23"/>
  <c r="S193" i="6"/>
  <c r="S193" i="23" s="1"/>
  <c r="O256" i="13"/>
  <c r="O193" i="11"/>
  <c r="BB256" i="24"/>
  <c r="AM256" i="24"/>
  <c r="S254" i="13"/>
  <c r="S253" i="13"/>
  <c r="S252" i="13"/>
  <c r="O252" i="13"/>
  <c r="W251" i="13"/>
  <c r="S251" i="13"/>
  <c r="BB251" i="24"/>
  <c r="AM251" i="24"/>
  <c r="S250" i="13"/>
  <c r="BB250" i="24"/>
  <c r="AM250" i="24"/>
  <c r="BB249" i="24"/>
  <c r="AM249" i="24"/>
  <c r="W247" i="23"/>
  <c r="S247" i="13"/>
  <c r="O247" i="13"/>
  <c r="BB247" i="24"/>
  <c r="AM247" i="24"/>
  <c r="W246" i="13"/>
  <c r="W192" i="13" s="1"/>
  <c r="W192" i="11"/>
  <c r="S192" i="6"/>
  <c r="S192" i="23" s="1"/>
  <c r="S246" i="23"/>
  <c r="O244" i="13"/>
  <c r="O243" i="13"/>
  <c r="BB242" i="24"/>
  <c r="AM242" i="24"/>
  <c r="W241" i="23"/>
  <c r="O241" i="24"/>
  <c r="O241" i="23"/>
  <c r="W239" i="13"/>
  <c r="BI239" i="24"/>
  <c r="BB239" i="24"/>
  <c r="AM239" i="24"/>
  <c r="BB237" i="24"/>
  <c r="AM237" i="24"/>
  <c r="O236" i="24"/>
  <c r="O236" i="23"/>
  <c r="W235" i="23"/>
  <c r="O235" i="24"/>
  <c r="O235" i="23"/>
  <c r="W191" i="6"/>
  <c r="W191" i="23" s="1"/>
  <c r="W233" i="23"/>
  <c r="S191" i="8"/>
  <c r="S191" i="19"/>
  <c r="S191" i="20"/>
  <c r="O233" i="24"/>
  <c r="O191" i="6"/>
  <c r="O233" i="23"/>
  <c r="Q191" i="24"/>
  <c r="O191" i="19"/>
  <c r="O191" i="8"/>
  <c r="O191" i="20"/>
  <c r="W231" i="23"/>
  <c r="BB231" i="24"/>
  <c r="AM231" i="24"/>
  <c r="W230" i="13"/>
  <c r="W229" i="13"/>
  <c r="BB229" i="24"/>
  <c r="AM229" i="24"/>
  <c r="S228" i="13"/>
  <c r="BB228" i="24"/>
  <c r="AM228" i="24"/>
  <c r="W227" i="13"/>
  <c r="W226" i="13"/>
  <c r="BB226" i="24"/>
  <c r="AM226" i="24"/>
  <c r="W225" i="23"/>
  <c r="BB225" i="24"/>
  <c r="AM225" i="24"/>
  <c r="W224" i="13"/>
  <c r="W190" i="13" s="1"/>
  <c r="W190" i="11"/>
  <c r="S224" i="23"/>
  <c r="S190" i="6"/>
  <c r="S190" i="23" s="1"/>
  <c r="O222" i="23"/>
  <c r="O222" i="24"/>
  <c r="O221" i="13"/>
  <c r="O221" i="23"/>
  <c r="O221" i="24"/>
  <c r="W220" i="13"/>
  <c r="S220" i="13"/>
  <c r="O220" i="13"/>
  <c r="O220" i="24"/>
  <c r="O220" i="23"/>
  <c r="O219" i="24"/>
  <c r="O219" i="23"/>
  <c r="O217" i="23"/>
  <c r="O217" i="24"/>
  <c r="O216" i="24"/>
  <c r="O216" i="23"/>
  <c r="BB216" i="24"/>
  <c r="AM216" i="24"/>
  <c r="W215" i="23"/>
  <c r="BB215" i="24"/>
  <c r="AM215" i="24"/>
  <c r="O213" i="24"/>
  <c r="O213" i="23"/>
  <c r="W212" i="23"/>
  <c r="O212" i="23"/>
  <c r="O212" i="24"/>
  <c r="BB212" i="24"/>
  <c r="AM212" i="24"/>
  <c r="S211" i="13"/>
  <c r="BB211" i="24"/>
  <c r="AM211" i="24"/>
  <c r="W189" i="20"/>
  <c r="W189" i="8"/>
  <c r="W189" i="19"/>
  <c r="S210" i="13"/>
  <c r="S189" i="11"/>
  <c r="S210" i="23"/>
  <c r="S189" i="6"/>
  <c r="S189" i="23" s="1"/>
  <c r="W209" i="23"/>
  <c r="O209" i="23"/>
  <c r="O209" i="24"/>
  <c r="BB209" i="24"/>
  <c r="AM209" i="24"/>
  <c r="S207" i="13"/>
  <c r="O207" i="24"/>
  <c r="O207" i="23"/>
  <c r="O204" i="23"/>
  <c r="O204" i="24"/>
  <c r="W203" i="23"/>
  <c r="O203" i="23"/>
  <c r="O203" i="24"/>
  <c r="BB203" i="24"/>
  <c r="AM203" i="24"/>
  <c r="W202" i="23"/>
  <c r="W200" i="13"/>
  <c r="S200" i="13"/>
  <c r="BI200" i="24"/>
  <c r="BB200" i="24"/>
  <c r="AM200" i="24"/>
  <c r="W188" i="11"/>
  <c r="W199" i="13"/>
  <c r="S199" i="13"/>
  <c r="S188" i="11"/>
  <c r="O180" i="23"/>
  <c r="O180" i="24"/>
  <c r="BB180" i="24"/>
  <c r="AM180" i="24"/>
  <c r="W179" i="23"/>
  <c r="O179" i="24"/>
  <c r="O179" i="23"/>
  <c r="O176" i="23"/>
  <c r="O176" i="24"/>
  <c r="BB176" i="24"/>
  <c r="AM176" i="24"/>
  <c r="W175" i="23"/>
  <c r="O175" i="24"/>
  <c r="O175" i="23"/>
  <c r="O171" i="23"/>
  <c r="O171" i="24"/>
  <c r="Q324" i="24"/>
  <c r="BB171" i="24"/>
  <c r="AM171" i="24"/>
  <c r="W170" i="23"/>
  <c r="BB163" i="24"/>
  <c r="AM163" i="24"/>
  <c r="O158" i="23"/>
  <c r="O158" i="24"/>
  <c r="BI157" i="24"/>
  <c r="BB157" i="24"/>
  <c r="AM157" i="24"/>
  <c r="W154" i="23"/>
  <c r="O154" i="24"/>
  <c r="O154" i="23"/>
  <c r="BB154" i="24"/>
  <c r="AM154" i="24"/>
  <c r="O153" i="24"/>
  <c r="O153" i="23"/>
  <c r="BB153" i="24"/>
  <c r="AM153" i="24"/>
  <c r="BB148" i="24"/>
  <c r="AM148" i="24"/>
  <c r="O144" i="24"/>
  <c r="O144" i="23"/>
  <c r="Q320" i="24"/>
  <c r="BB144" i="24"/>
  <c r="AM144" i="24"/>
  <c r="O140" i="24"/>
  <c r="O140" i="23"/>
  <c r="BB140" i="24"/>
  <c r="AM140" i="24"/>
  <c r="W139" i="23"/>
  <c r="O139" i="24"/>
  <c r="O139" i="23"/>
  <c r="O137" i="23"/>
  <c r="O137" i="24"/>
  <c r="O136" i="24"/>
  <c r="O136" i="23"/>
  <c r="BB136" i="24"/>
  <c r="AM136" i="24"/>
  <c r="W133" i="23"/>
  <c r="W132" i="23"/>
  <c r="BB132" i="24"/>
  <c r="AM132" i="24"/>
  <c r="W129" i="23"/>
  <c r="W128" i="23"/>
  <c r="W127" i="23"/>
  <c r="O127" i="24"/>
  <c r="O127" i="23"/>
  <c r="BB127" i="24"/>
  <c r="AM127" i="24"/>
  <c r="O124" i="23"/>
  <c r="O124" i="24"/>
  <c r="O122" i="23"/>
  <c r="O122" i="24"/>
  <c r="BB122" i="24"/>
  <c r="AM122" i="24"/>
  <c r="O119" i="24"/>
  <c r="O119" i="23"/>
  <c r="O118" i="24"/>
  <c r="O118" i="23"/>
  <c r="O114" i="23"/>
  <c r="O114" i="24"/>
  <c r="BB114" i="24"/>
  <c r="AM114" i="24"/>
  <c r="W113" i="23"/>
  <c r="W111" i="23"/>
  <c r="BB110" i="24"/>
  <c r="AM110" i="24"/>
  <c r="W106" i="23"/>
  <c r="W105" i="23"/>
  <c r="O105" i="23"/>
  <c r="O105" i="24"/>
  <c r="BB105" i="24"/>
  <c r="AM105" i="24"/>
  <c r="W102" i="23"/>
  <c r="O101" i="23"/>
  <c r="O101" i="24"/>
  <c r="BB101" i="24"/>
  <c r="AM101" i="24"/>
  <c r="W96" i="23"/>
  <c r="W95" i="23"/>
  <c r="O95" i="23"/>
  <c r="O95" i="24"/>
  <c r="BB95" i="24"/>
  <c r="AM95" i="24"/>
  <c r="W92" i="23"/>
  <c r="BB91" i="24"/>
  <c r="AM91" i="24"/>
  <c r="W88" i="23"/>
  <c r="BI87" i="24"/>
  <c r="BB87" i="24"/>
  <c r="AM87" i="24"/>
  <c r="W84" i="23"/>
  <c r="O83" i="24"/>
  <c r="O83" i="23"/>
  <c r="BB83" i="24"/>
  <c r="AM83" i="24"/>
  <c r="W80" i="23"/>
  <c r="W79" i="23"/>
  <c r="O79" i="24"/>
  <c r="O79" i="23"/>
  <c r="Q314" i="24"/>
  <c r="BB79" i="24"/>
  <c r="AM79" i="24"/>
  <c r="W76" i="23"/>
  <c r="W75" i="23"/>
  <c r="O75" i="24"/>
  <c r="O75" i="23"/>
  <c r="BB75" i="24"/>
  <c r="AM75" i="24"/>
  <c r="W72" i="23"/>
  <c r="W71" i="23"/>
  <c r="BB71" i="24"/>
  <c r="AM71" i="24"/>
  <c r="W68" i="23"/>
  <c r="O67" i="24"/>
  <c r="O67" i="23"/>
  <c r="BB67" i="24"/>
  <c r="AM67" i="24"/>
  <c r="W64" i="23"/>
  <c r="O63" i="24"/>
  <c r="O63" i="23"/>
  <c r="BB63" i="24"/>
  <c r="AM63" i="24"/>
  <c r="W61" i="23"/>
  <c r="O60" i="24"/>
  <c r="O60" i="23"/>
  <c r="BB60" i="24"/>
  <c r="AM60" i="24"/>
  <c r="O56" i="24"/>
  <c r="O56" i="23"/>
  <c r="BB56" i="24"/>
  <c r="AM56" i="24"/>
  <c r="W51" i="23"/>
  <c r="O51" i="23"/>
  <c r="O51" i="24"/>
  <c r="BB51" i="24"/>
  <c r="AM51" i="24"/>
  <c r="BI50" i="24"/>
  <c r="BB50" i="24"/>
  <c r="AM50" i="24"/>
  <c r="W49" i="23"/>
  <c r="W47" i="23"/>
  <c r="W45" i="23"/>
  <c r="O44" i="24"/>
  <c r="O44" i="23"/>
  <c r="BB44" i="24"/>
  <c r="AM44" i="24"/>
  <c r="W42" i="23"/>
  <c r="W41" i="23"/>
  <c r="O41" i="23"/>
  <c r="O41" i="24"/>
  <c r="BB41" i="24"/>
  <c r="AM41" i="24"/>
  <c r="W38" i="23"/>
  <c r="W37" i="23"/>
  <c r="O37" i="23"/>
  <c r="O37" i="24"/>
  <c r="BB37" i="24"/>
  <c r="AM37" i="24"/>
  <c r="W32" i="23"/>
  <c r="O32" i="24"/>
  <c r="O32" i="23"/>
  <c r="BB32" i="24"/>
  <c r="AM32" i="24"/>
  <c r="W31" i="23"/>
  <c r="O31" i="24"/>
  <c r="O31" i="23"/>
  <c r="O29" i="24"/>
  <c r="O29" i="23"/>
  <c r="Q311" i="24"/>
  <c r="BB28" i="24"/>
  <c r="AM28" i="24"/>
  <c r="W27" i="23"/>
  <c r="O27" i="24"/>
  <c r="O27" i="23"/>
  <c r="W22" i="23"/>
  <c r="O20" i="23"/>
  <c r="O20" i="24"/>
  <c r="AM20" i="24"/>
  <c r="BB20" i="24"/>
  <c r="O19" i="24"/>
  <c r="O19" i="23"/>
  <c r="N159" i="23"/>
  <c r="N100" i="23"/>
  <c r="N53" i="23"/>
  <c r="O16" i="23"/>
  <c r="O16" i="24"/>
  <c r="BB16" i="24"/>
  <c r="AM16" i="24"/>
  <c r="O12" i="24"/>
  <c r="O12" i="23"/>
  <c r="BB12" i="24"/>
  <c r="AM12" i="24"/>
  <c r="O11" i="23"/>
  <c r="O11" i="24"/>
  <c r="W8" i="23"/>
  <c r="AM8" i="24"/>
  <c r="BB8" i="24"/>
  <c r="BI46" i="24"/>
  <c r="AT46" i="24"/>
  <c r="V39" i="24"/>
  <c r="Y39" i="23"/>
  <c r="BI31" i="24"/>
  <c r="AT31" i="24"/>
  <c r="BI26" i="24"/>
  <c r="AT26" i="24"/>
  <c r="X13" i="23"/>
  <c r="X9" i="23"/>
  <c r="B22" i="14"/>
  <c r="T6" i="13"/>
  <c r="X174" i="23"/>
  <c r="X100" i="23"/>
  <c r="L100" i="23"/>
  <c r="T34" i="23"/>
  <c r="R20" i="23"/>
  <c r="Y8" i="23"/>
  <c r="V8" i="24"/>
  <c r="T60" i="23"/>
  <c r="T58" i="23"/>
  <c r="L43" i="23"/>
  <c r="T26" i="23"/>
  <c r="B21" i="14"/>
  <c r="S6" i="13"/>
  <c r="O174" i="23"/>
  <c r="O174" i="24"/>
  <c r="BB174" i="24"/>
  <c r="AM174" i="24"/>
  <c r="W159" i="23"/>
  <c r="V301" i="23"/>
  <c r="R300" i="23"/>
  <c r="N299" i="23"/>
  <c r="V297" i="23"/>
  <c r="N294" i="23"/>
  <c r="V292" i="23"/>
  <c r="R291" i="23"/>
  <c r="N290" i="23"/>
  <c r="V288" i="23"/>
  <c r="R287" i="23"/>
  <c r="N286" i="23"/>
  <c r="V284" i="23"/>
  <c r="V277" i="23"/>
  <c r="R277" i="23"/>
  <c r="N277" i="13"/>
  <c r="V276" i="13"/>
  <c r="R276" i="13"/>
  <c r="N276" i="23"/>
  <c r="V274" i="13"/>
  <c r="N272" i="13"/>
  <c r="V271" i="23"/>
  <c r="R271" i="23"/>
  <c r="V270" i="23"/>
  <c r="R270" i="13"/>
  <c r="R269" i="13"/>
  <c r="V268" i="23"/>
  <c r="V265" i="23"/>
  <c r="N265" i="23"/>
  <c r="V264" i="13"/>
  <c r="R264" i="23"/>
  <c r="V263" i="23"/>
  <c r="V262" i="23"/>
  <c r="N262" i="13"/>
  <c r="V261" i="13"/>
  <c r="R261" i="13"/>
  <c r="V260" i="23"/>
  <c r="R260" i="13"/>
  <c r="R194" i="19"/>
  <c r="R194" i="20"/>
  <c r="R194" i="8"/>
  <c r="V257" i="13"/>
  <c r="R257" i="23"/>
  <c r="N257" i="13"/>
  <c r="V193" i="8"/>
  <c r="V193" i="19"/>
  <c r="V193" i="20"/>
  <c r="R193" i="6"/>
  <c r="R193" i="23" s="1"/>
  <c r="R256" i="23"/>
  <c r="N193" i="8"/>
  <c r="N193" i="19"/>
  <c r="N193" i="20"/>
  <c r="V254" i="13"/>
  <c r="V253" i="23"/>
  <c r="R253" i="13"/>
  <c r="R251" i="13"/>
  <c r="N250" i="13"/>
  <c r="R249" i="13"/>
  <c r="V248" i="13"/>
  <c r="N248" i="23"/>
  <c r="V247" i="23"/>
  <c r="V192" i="20"/>
  <c r="V192" i="8"/>
  <c r="V192" i="19"/>
  <c r="V192" i="6"/>
  <c r="V192" i="23" s="1"/>
  <c r="V246" i="23"/>
  <c r="R192" i="11"/>
  <c r="R246" i="13"/>
  <c r="R192" i="13" s="1"/>
  <c r="N192" i="6"/>
  <c r="N192" i="23" s="1"/>
  <c r="N246" i="23"/>
  <c r="N246" i="13"/>
  <c r="N192" i="13" s="1"/>
  <c r="N192" i="11"/>
  <c r="V244" i="23"/>
  <c r="R244" i="23"/>
  <c r="N244" i="13"/>
  <c r="V239" i="13"/>
  <c r="R239" i="23"/>
  <c r="N239" i="13"/>
  <c r="R238" i="23"/>
  <c r="N238" i="23"/>
  <c r="V237" i="23"/>
  <c r="R237" i="23"/>
  <c r="N235" i="23"/>
  <c r="N234" i="23"/>
  <c r="V191" i="8"/>
  <c r="V191" i="19"/>
  <c r="V191" i="20"/>
  <c r="N191" i="8"/>
  <c r="N191" i="19"/>
  <c r="N191" i="20"/>
  <c r="R231" i="13"/>
  <c r="N231" i="13"/>
  <c r="V230" i="23"/>
  <c r="N230" i="23"/>
  <c r="V229" i="13"/>
  <c r="R229" i="23"/>
  <c r="V228" i="13"/>
  <c r="R228" i="13"/>
  <c r="N228" i="23"/>
  <c r="N227" i="13"/>
  <c r="V226" i="23"/>
  <c r="R226" i="23"/>
  <c r="V225" i="13"/>
  <c r="R225" i="23"/>
  <c r="V190" i="6"/>
  <c r="V190" i="23" s="1"/>
  <c r="V224" i="23"/>
  <c r="R190" i="6"/>
  <c r="R190" i="23" s="1"/>
  <c r="R224" i="23"/>
  <c r="V222" i="23"/>
  <c r="V221" i="13"/>
  <c r="R221" i="23"/>
  <c r="N221" i="13"/>
  <c r="N220" i="23"/>
  <c r="V219" i="23"/>
  <c r="R219" i="23"/>
  <c r="N219" i="23"/>
  <c r="V218" i="23"/>
  <c r="N217" i="23"/>
  <c r="V216" i="23"/>
  <c r="R216" i="23"/>
  <c r="N216" i="23"/>
  <c r="V215" i="23"/>
  <c r="N215" i="23"/>
  <c r="V213" i="23"/>
  <c r="V212" i="23"/>
  <c r="R212" i="23"/>
  <c r="N212" i="23"/>
  <c r="V211" i="23"/>
  <c r="V210" i="23"/>
  <c r="V189" i="6"/>
  <c r="V189" i="23" s="1"/>
  <c r="R189" i="8"/>
  <c r="R189" i="19"/>
  <c r="R189" i="20"/>
  <c r="N189" i="19"/>
  <c r="N189" i="20"/>
  <c r="N189" i="8"/>
  <c r="V209" i="23"/>
  <c r="N209" i="23"/>
  <c r="N207" i="23"/>
  <c r="V206" i="23"/>
  <c r="R206" i="23"/>
  <c r="N205" i="23"/>
  <c r="R204" i="23"/>
  <c r="V203" i="23"/>
  <c r="N203" i="23"/>
  <c r="V201" i="23"/>
  <c r="N201" i="23"/>
  <c r="V200" i="23"/>
  <c r="N200" i="23"/>
  <c r="N199" i="23"/>
  <c r="N188" i="6"/>
  <c r="N188" i="23" s="1"/>
  <c r="N182" i="23"/>
  <c r="R181" i="23"/>
  <c r="N181" i="23"/>
  <c r="N179" i="23"/>
  <c r="N178" i="23"/>
  <c r="N177" i="23"/>
  <c r="N175" i="23"/>
  <c r="R173" i="23"/>
  <c r="N173" i="23"/>
  <c r="N172" i="23"/>
  <c r="R171" i="23"/>
  <c r="V169" i="23"/>
  <c r="V168" i="23"/>
  <c r="N168" i="23"/>
  <c r="V167" i="23"/>
  <c r="R167" i="23"/>
  <c r="N167" i="23"/>
  <c r="V165" i="23"/>
  <c r="R165" i="23"/>
  <c r="N165" i="23"/>
  <c r="V164" i="23"/>
  <c r="N164" i="23"/>
  <c r="V163" i="23"/>
  <c r="R163" i="23"/>
  <c r="N163" i="23"/>
  <c r="V162" i="23"/>
  <c r="N161" i="23"/>
  <c r="N160" i="23"/>
  <c r="N156" i="23"/>
  <c r="V155" i="23"/>
  <c r="R155" i="23"/>
  <c r="N155" i="23"/>
  <c r="R154" i="23"/>
  <c r="R147" i="23"/>
  <c r="R139" i="23"/>
  <c r="R138" i="23"/>
  <c r="V137" i="23"/>
  <c r="V132" i="23"/>
  <c r="V128" i="23"/>
  <c r="N123" i="23"/>
  <c r="V118" i="23"/>
  <c r="V116" i="23"/>
  <c r="V113" i="23"/>
  <c r="R109" i="23"/>
  <c r="V105" i="23"/>
  <c r="V93" i="23"/>
  <c r="V90" i="23"/>
  <c r="V89" i="23"/>
  <c r="V86" i="23"/>
  <c r="V85" i="23"/>
  <c r="V83" i="23"/>
  <c r="V81" i="23"/>
  <c r="V80" i="23"/>
  <c r="V78" i="23"/>
  <c r="V77" i="23"/>
  <c r="V76" i="23"/>
  <c r="V74" i="23"/>
  <c r="V73" i="23"/>
  <c r="V72" i="23"/>
  <c r="V70" i="23"/>
  <c r="V68" i="23"/>
  <c r="V66" i="23"/>
  <c r="V57" i="23"/>
  <c r="V56" i="23"/>
  <c r="R55" i="23"/>
  <c r="V39" i="23"/>
  <c r="V35" i="23"/>
  <c r="V31" i="23"/>
  <c r="R19" i="23"/>
  <c r="U6" i="13"/>
  <c r="C23" i="14" s="1"/>
  <c r="B23" i="14"/>
  <c r="Q6" i="13"/>
  <c r="M268" i="23"/>
  <c r="M6" i="23"/>
  <c r="M17" i="23"/>
  <c r="M18" i="23"/>
  <c r="V166" i="24"/>
  <c r="Y166" i="23"/>
  <c r="Y150" i="23"/>
  <c r="V150" i="24"/>
  <c r="BI150" i="24"/>
  <c r="AT150" i="24"/>
  <c r="U150" i="23"/>
  <c r="Q130" i="23"/>
  <c r="V53" i="24"/>
  <c r="Y53" i="23"/>
  <c r="AT53" i="24"/>
  <c r="BI53" i="24"/>
  <c r="U53" i="23"/>
  <c r="Q53" i="23"/>
  <c r="U34" i="23"/>
  <c r="N16" i="23"/>
  <c r="BI15" i="24"/>
  <c r="AT15" i="24"/>
  <c r="N15" i="23"/>
  <c r="Y14" i="23"/>
  <c r="V14" i="24"/>
  <c r="R12" i="23"/>
  <c r="N12" i="23"/>
  <c r="AT11" i="24"/>
  <c r="BI11" i="24"/>
  <c r="V8" i="23"/>
  <c r="U76" i="23"/>
  <c r="V74" i="24"/>
  <c r="Y74" i="23"/>
  <c r="M73" i="23"/>
  <c r="M69" i="23"/>
  <c r="M67" i="23"/>
  <c r="BI65" i="24"/>
  <c r="AT65" i="24"/>
  <c r="Q65" i="23"/>
  <c r="BI61" i="24"/>
  <c r="AT61" i="24"/>
  <c r="Y60" i="23"/>
  <c r="V60" i="24"/>
  <c r="BI57" i="24"/>
  <c r="AT57" i="24"/>
  <c r="BI56" i="24"/>
  <c r="AT56" i="24"/>
  <c r="Y54" i="23"/>
  <c r="V54" i="24"/>
  <c r="Y52" i="23"/>
  <c r="V52" i="24"/>
  <c r="AT52" i="24"/>
  <c r="Q52" i="23"/>
  <c r="M47" i="23"/>
  <c r="BI44" i="24"/>
  <c r="AT44" i="24"/>
  <c r="M44" i="23"/>
  <c r="Q43" i="23"/>
  <c r="U42" i="23"/>
  <c r="Y40" i="23"/>
  <c r="V40" i="24"/>
  <c r="U39" i="23"/>
  <c r="M38" i="23"/>
  <c r="V28" i="24"/>
  <c r="Y28" i="23"/>
  <c r="U26" i="23"/>
  <c r="BI22" i="24"/>
  <c r="AT22" i="24"/>
  <c r="M21" i="23"/>
  <c r="X12" i="23"/>
  <c r="X7" i="23"/>
  <c r="L7" i="23"/>
  <c r="P6" i="23"/>
  <c r="P17" i="23"/>
  <c r="P18" i="23"/>
  <c r="T159" i="23"/>
  <c r="P130" i="23"/>
  <c r="X97" i="23"/>
  <c r="X34" i="23"/>
  <c r="M11" i="23"/>
  <c r="M9" i="23"/>
  <c r="Q8" i="23"/>
  <c r="X64" i="23"/>
  <c r="X63" i="23"/>
  <c r="X62" i="23"/>
  <c r="L56" i="23"/>
  <c r="T52" i="23"/>
  <c r="T49" i="23"/>
  <c r="X44" i="23"/>
  <c r="X43" i="23"/>
  <c r="X41" i="23"/>
  <c r="X39" i="23"/>
  <c r="X37" i="23"/>
  <c r="X35" i="23"/>
  <c r="X31" i="23"/>
  <c r="X29" i="23"/>
  <c r="T22" i="23"/>
  <c r="W174" i="23"/>
  <c r="O150" i="23"/>
  <c r="O150" i="24"/>
  <c r="BB150" i="24"/>
  <c r="AM150" i="24"/>
  <c r="W100" i="23"/>
  <c r="R125" i="6"/>
  <c r="R125" i="23" s="1"/>
  <c r="R125" i="8"/>
  <c r="R125" i="11" s="1"/>
  <c r="R125" i="13" s="1"/>
  <c r="R125" i="19"/>
  <c r="R125" i="20"/>
  <c r="Q125" i="19"/>
  <c r="Q125" i="20"/>
  <c r="Q125" i="6"/>
  <c r="Q125" i="23" s="1"/>
  <c r="Q125" i="8"/>
  <c r="Q125" i="11" s="1"/>
  <c r="Q125" i="13" s="1"/>
  <c r="V292" i="24"/>
  <c r="Y292" i="23"/>
  <c r="V288" i="24"/>
  <c r="Y288" i="23"/>
  <c r="BI285" i="24"/>
  <c r="AT285" i="24"/>
  <c r="Y277" i="13"/>
  <c r="Y273" i="13"/>
  <c r="Y272" i="13"/>
  <c r="U269" i="13"/>
  <c r="W125" i="8"/>
  <c r="W125" i="11" s="1"/>
  <c r="W125" i="13" s="1"/>
  <c r="W125" i="19"/>
  <c r="W125" i="20"/>
  <c r="W125" i="6"/>
  <c r="W125" i="23" s="1"/>
  <c r="Q125" i="24"/>
  <c r="O125" i="19"/>
  <c r="O125" i="20"/>
  <c r="O125" i="6"/>
  <c r="O125" i="8"/>
  <c r="O125" i="11" s="1"/>
  <c r="O125" i="13" s="1"/>
  <c r="N125" i="6"/>
  <c r="N125" i="23" s="1"/>
  <c r="N125" i="19"/>
  <c r="N125" i="20"/>
  <c r="N125" i="8"/>
  <c r="N125" i="11" s="1"/>
  <c r="N125" i="13" s="1"/>
  <c r="U125" i="6"/>
  <c r="U125" i="23" s="1"/>
  <c r="U125" i="19"/>
  <c r="U125" i="20"/>
  <c r="U125" i="8"/>
  <c r="U125" i="11" s="1"/>
  <c r="U125" i="13" s="1"/>
  <c r="M125" i="8"/>
  <c r="M125" i="11" s="1"/>
  <c r="M125" i="13" s="1"/>
  <c r="M125" i="6"/>
  <c r="M125" i="23" s="1"/>
  <c r="M125" i="19"/>
  <c r="M125" i="20"/>
  <c r="T125" i="6"/>
  <c r="T125" i="23" s="1"/>
  <c r="T125" i="19"/>
  <c r="T125" i="20"/>
  <c r="T125" i="8"/>
  <c r="T125" i="11" s="1"/>
  <c r="T125" i="13" s="1"/>
  <c r="L125" i="6"/>
  <c r="L125" i="23" s="1"/>
  <c r="L125" i="20"/>
  <c r="L125" i="8"/>
  <c r="L125" i="11" s="1"/>
  <c r="L125" i="13" s="1"/>
  <c r="L125" i="19"/>
  <c r="V300" i="24"/>
  <c r="Y300" i="23"/>
  <c r="V299" i="24"/>
  <c r="Y299" i="23"/>
  <c r="Y294" i="23"/>
  <c r="V294" i="24"/>
  <c r="V290" i="24"/>
  <c r="Y290" i="23"/>
  <c r="AT287" i="24"/>
  <c r="BI287" i="24"/>
  <c r="V286" i="24"/>
  <c r="Y286" i="23"/>
  <c r="Y283" i="23"/>
  <c r="V283" i="24"/>
  <c r="U277" i="13"/>
  <c r="M277" i="13"/>
  <c r="BI276" i="24"/>
  <c r="AT276" i="24"/>
  <c r="U276" i="13"/>
  <c r="AT275" i="24"/>
  <c r="BI275" i="24"/>
  <c r="U275" i="13"/>
  <c r="Q275" i="13"/>
  <c r="Q195" i="8"/>
  <c r="Q195" i="20"/>
  <c r="Q195" i="19"/>
  <c r="Y274" i="13"/>
  <c r="U274" i="13"/>
  <c r="Q274" i="13"/>
  <c r="BI273" i="24"/>
  <c r="AT273" i="24"/>
  <c r="Q273" i="13"/>
  <c r="M273" i="13"/>
  <c r="U271" i="13"/>
  <c r="M271" i="13"/>
  <c r="Q270" i="13"/>
  <c r="Y268" i="13"/>
  <c r="U195" i="20"/>
  <c r="U195" i="8"/>
  <c r="U195" i="19"/>
  <c r="M195" i="6"/>
  <c r="M195" i="23" s="1"/>
  <c r="M267" i="23"/>
  <c r="V265" i="24"/>
  <c r="Y265" i="23"/>
  <c r="U264" i="13"/>
  <c r="M264" i="13"/>
  <c r="BI263" i="24"/>
  <c r="AT263" i="24"/>
  <c r="U261" i="13"/>
  <c r="V260" i="24"/>
  <c r="Y260" i="23"/>
  <c r="AT259" i="24"/>
  <c r="BI259" i="24"/>
  <c r="Q194" i="6"/>
  <c r="Q194" i="23" s="1"/>
  <c r="Q259" i="23"/>
  <c r="Y257" i="13"/>
  <c r="Q257" i="13"/>
  <c r="U193" i="20"/>
  <c r="U193" i="8"/>
  <c r="U193" i="19"/>
  <c r="Q256" i="13"/>
  <c r="Q193" i="11"/>
  <c r="M193" i="6"/>
  <c r="M193" i="23" s="1"/>
  <c r="M256" i="23"/>
  <c r="V254" i="24"/>
  <c r="Y254" i="23"/>
  <c r="Y252" i="23"/>
  <c r="V252" i="24"/>
  <c r="U252" i="13"/>
  <c r="Y251" i="13"/>
  <c r="U251" i="13"/>
  <c r="M251" i="13"/>
  <c r="M250" i="13"/>
  <c r="Y249" i="13"/>
  <c r="BI249" i="24"/>
  <c r="AT249" i="24"/>
  <c r="M249" i="13"/>
  <c r="Y248" i="23"/>
  <c r="V248" i="24"/>
  <c r="U248" i="13"/>
  <c r="M248" i="13"/>
  <c r="U247" i="13"/>
  <c r="V246" i="24"/>
  <c r="Y246" i="23"/>
  <c r="Y192" i="6"/>
  <c r="BI246" i="24"/>
  <c r="AT246" i="24"/>
  <c r="Q246" i="23"/>
  <c r="Q192" i="6"/>
  <c r="Q192" i="23" s="1"/>
  <c r="Y244" i="23"/>
  <c r="V244" i="24"/>
  <c r="Q244" i="13"/>
  <c r="BI243" i="24"/>
  <c r="AT243" i="24"/>
  <c r="U243" i="13"/>
  <c r="Q243" i="13"/>
  <c r="V242" i="24"/>
  <c r="Y242" i="23"/>
  <c r="V241" i="24"/>
  <c r="Y241" i="23"/>
  <c r="V240" i="24"/>
  <c r="Y240" i="23"/>
  <c r="U239" i="13"/>
  <c r="V234" i="24"/>
  <c r="Y234" i="23"/>
  <c r="BI233" i="24"/>
  <c r="AT233" i="24"/>
  <c r="U233" i="13"/>
  <c r="U191" i="11"/>
  <c r="Q191" i="6"/>
  <c r="Q191" i="23" s="1"/>
  <c r="Q233" i="23"/>
  <c r="M191" i="20"/>
  <c r="M191" i="8"/>
  <c r="M191" i="19"/>
  <c r="BI231" i="24"/>
  <c r="AT231" i="24"/>
  <c r="Q231" i="13"/>
  <c r="Y230" i="13"/>
  <c r="U230" i="13"/>
  <c r="Y229" i="13"/>
  <c r="V228" i="24"/>
  <c r="Y228" i="23"/>
  <c r="M228" i="13"/>
  <c r="Y227" i="13"/>
  <c r="Q226" i="13"/>
  <c r="V225" i="24"/>
  <c r="Y225" i="23"/>
  <c r="M225" i="13"/>
  <c r="BI224" i="24"/>
  <c r="AT224" i="24"/>
  <c r="U190" i="11"/>
  <c r="U224" i="13"/>
  <c r="U190" i="13" s="1"/>
  <c r="Q190" i="6"/>
  <c r="Q190" i="23" s="1"/>
  <c r="Q224" i="23"/>
  <c r="AT222" i="24"/>
  <c r="BI222" i="24"/>
  <c r="Y221" i="13"/>
  <c r="Y221" i="23"/>
  <c r="V221" i="24"/>
  <c r="U221" i="13"/>
  <c r="Y220" i="13"/>
  <c r="V218" i="24"/>
  <c r="Y218" i="23"/>
  <c r="Y217" i="23"/>
  <c r="V217" i="24"/>
  <c r="BI217" i="24"/>
  <c r="AT217" i="24"/>
  <c r="AT216" i="24"/>
  <c r="BI216" i="24"/>
  <c r="Y213" i="23"/>
  <c r="V213" i="24"/>
  <c r="BI213" i="24"/>
  <c r="AT213" i="24"/>
  <c r="AT212" i="24"/>
  <c r="BI212" i="24"/>
  <c r="X189" i="24"/>
  <c r="Y189" i="20"/>
  <c r="Y189" i="8"/>
  <c r="Y189" i="19"/>
  <c r="V210" i="24"/>
  <c r="Y210" i="23"/>
  <c r="Y189" i="6"/>
  <c r="U210" i="13"/>
  <c r="U189" i="11"/>
  <c r="Q210" i="13"/>
  <c r="Q189" i="11"/>
  <c r="M189" i="19"/>
  <c r="M189" i="20"/>
  <c r="M189" i="8"/>
  <c r="V209" i="24"/>
  <c r="Y209" i="23"/>
  <c r="BI209" i="24"/>
  <c r="AT209" i="24"/>
  <c r="U207" i="13"/>
  <c r="V206" i="24"/>
  <c r="Y206" i="23"/>
  <c r="Y204" i="23"/>
  <c r="V204" i="24"/>
  <c r="V200" i="24"/>
  <c r="Y200" i="23"/>
  <c r="U200" i="13"/>
  <c r="Y199" i="23"/>
  <c r="V199" i="24"/>
  <c r="Y188" i="6"/>
  <c r="R188" i="19"/>
  <c r="M188" i="8"/>
  <c r="M188" i="19"/>
  <c r="M188" i="20"/>
  <c r="M188" i="6"/>
  <c r="M188" i="23" s="1"/>
  <c r="M199" i="23"/>
  <c r="BI173" i="24"/>
  <c r="AT173" i="24"/>
  <c r="AT172" i="24"/>
  <c r="BI172" i="24"/>
  <c r="Y169" i="23"/>
  <c r="V169" i="24"/>
  <c r="AT165" i="24"/>
  <c r="X322" i="24"/>
  <c r="E18" i="21" s="1"/>
  <c r="BI165" i="24"/>
  <c r="Y162" i="23"/>
  <c r="V162" i="24"/>
  <c r="BI162" i="24"/>
  <c r="AT162" i="24"/>
  <c r="V160" i="24"/>
  <c r="Y160" i="23"/>
  <c r="Y158" i="23"/>
  <c r="V158" i="24"/>
  <c r="BI158" i="24"/>
  <c r="AT158" i="24"/>
  <c r="V154" i="24"/>
  <c r="Y154" i="23"/>
  <c r="BI152" i="24"/>
  <c r="AT152" i="24"/>
  <c r="AT151" i="24"/>
  <c r="BI151" i="24"/>
  <c r="V151" i="24"/>
  <c r="Y151" i="23"/>
  <c r="V148" i="24"/>
  <c r="Y148" i="23"/>
  <c r="BI146" i="24"/>
  <c r="AT146" i="24"/>
  <c r="AT145" i="24"/>
  <c r="BI145" i="24"/>
  <c r="BI142" i="24"/>
  <c r="AT142" i="24"/>
  <c r="Y141" i="23"/>
  <c r="V141" i="24"/>
  <c r="V139" i="24"/>
  <c r="Y139" i="23"/>
  <c r="V134" i="24"/>
  <c r="Y134" i="23"/>
  <c r="Y133" i="23"/>
  <c r="V133" i="24"/>
  <c r="V132" i="24"/>
  <c r="Y132" i="23"/>
  <c r="Y128" i="23"/>
  <c r="V128" i="24"/>
  <c r="Y123" i="23"/>
  <c r="V123" i="24"/>
  <c r="AT119" i="24"/>
  <c r="BI119" i="24"/>
  <c r="BI110" i="24"/>
  <c r="AT110" i="24"/>
  <c r="Y107" i="23"/>
  <c r="V107" i="24"/>
  <c r="V106" i="24"/>
  <c r="Y106" i="23"/>
  <c r="Y104" i="23"/>
  <c r="V104" i="24"/>
  <c r="V103" i="24"/>
  <c r="AR103" i="24" s="1"/>
  <c r="Y103" i="23"/>
  <c r="V102" i="24"/>
  <c r="Y102" i="23"/>
  <c r="Y99" i="23"/>
  <c r="V99" i="24"/>
  <c r="V93" i="24"/>
  <c r="Y93" i="23"/>
  <c r="BI91" i="24"/>
  <c r="AT91" i="24"/>
  <c r="Y87" i="23"/>
  <c r="V87" i="24"/>
  <c r="V84" i="24"/>
  <c r="Y84" i="23"/>
  <c r="BI83" i="24"/>
  <c r="AT83" i="24"/>
  <c r="Y83" i="23"/>
  <c r="V83" i="24"/>
  <c r="V78" i="24"/>
  <c r="Y78" i="23"/>
  <c r="V77" i="24"/>
  <c r="Y77" i="23"/>
  <c r="BI75" i="24"/>
  <c r="AT75" i="24"/>
  <c r="BI71" i="24"/>
  <c r="AT71" i="24"/>
  <c r="BI70" i="24"/>
  <c r="AT70" i="24"/>
  <c r="BI66" i="24"/>
  <c r="AT66" i="24"/>
  <c r="V48" i="24"/>
  <c r="Y48" i="23"/>
  <c r="BI45" i="24"/>
  <c r="AT45" i="24"/>
  <c r="V37" i="24"/>
  <c r="Y37" i="23"/>
  <c r="Y32" i="23"/>
  <c r="V32" i="24"/>
  <c r="AT32" i="24"/>
  <c r="BI32" i="24"/>
  <c r="X312" i="24"/>
  <c r="E8" i="21" s="1"/>
  <c r="BI29" i="24"/>
  <c r="AT29" i="24"/>
  <c r="AT24" i="24"/>
  <c r="BI24" i="24"/>
  <c r="X18" i="23"/>
  <c r="X6" i="23"/>
  <c r="X17" i="23"/>
  <c r="X53" i="23"/>
  <c r="L64" i="23"/>
  <c r="L63" i="23"/>
  <c r="L62" i="23"/>
  <c r="L60" i="23"/>
  <c r="L59" i="23"/>
  <c r="L58" i="23"/>
  <c r="X40" i="23"/>
  <c r="L40" i="23"/>
  <c r="X27" i="23"/>
  <c r="X23" i="23"/>
  <c r="X22" i="23"/>
  <c r="W150" i="23"/>
  <c r="O100" i="23"/>
  <c r="O100" i="24"/>
  <c r="BB100" i="24"/>
  <c r="AM100" i="24"/>
  <c r="X301" i="23"/>
  <c r="X300" i="23"/>
  <c r="X299" i="23"/>
  <c r="X298" i="23"/>
  <c r="X297" i="23"/>
  <c r="X294" i="23"/>
  <c r="X293" i="23"/>
  <c r="X292" i="23"/>
  <c r="X291" i="23"/>
  <c r="X290" i="23"/>
  <c r="X289" i="23"/>
  <c r="X288" i="23"/>
  <c r="X287" i="23"/>
  <c r="X286" i="23"/>
  <c r="X285" i="23"/>
  <c r="X284" i="23"/>
  <c r="X277" i="13"/>
  <c r="T277" i="13"/>
  <c r="L276" i="23"/>
  <c r="L275" i="23"/>
  <c r="X274" i="13"/>
  <c r="L274" i="23"/>
  <c r="X273" i="13"/>
  <c r="L273" i="23"/>
  <c r="X272" i="23"/>
  <c r="L272" i="23"/>
  <c r="P271" i="13"/>
  <c r="X270" i="23"/>
  <c r="P270" i="13"/>
  <c r="X268" i="13"/>
  <c r="X195" i="20"/>
  <c r="X195" i="8"/>
  <c r="X195" i="19"/>
  <c r="T267" i="23"/>
  <c r="T195" i="6"/>
  <c r="T195" i="23" s="1"/>
  <c r="P195" i="8"/>
  <c r="P195" i="19"/>
  <c r="P195" i="20"/>
  <c r="L267" i="23"/>
  <c r="L195" i="6"/>
  <c r="L195" i="23" s="1"/>
  <c r="L265" i="23"/>
  <c r="X264" i="13"/>
  <c r="T263" i="13"/>
  <c r="L263" i="23"/>
  <c r="X262" i="23"/>
  <c r="T261" i="13"/>
  <c r="T260" i="13"/>
  <c r="L260" i="23"/>
  <c r="X259" i="23"/>
  <c r="X194" i="6"/>
  <c r="X194" i="23" s="1"/>
  <c r="L194" i="20"/>
  <c r="L194" i="8"/>
  <c r="L194" i="19"/>
  <c r="P257" i="13"/>
  <c r="T256" i="13"/>
  <c r="T193" i="11"/>
  <c r="T254" i="13"/>
  <c r="P254" i="13"/>
  <c r="L253" i="23"/>
  <c r="X252" i="23"/>
  <c r="X251" i="23"/>
  <c r="T251" i="13"/>
  <c r="T250" i="13"/>
  <c r="X249" i="13"/>
  <c r="P249" i="13"/>
  <c r="L249" i="23"/>
  <c r="X248" i="23"/>
  <c r="P247" i="13"/>
  <c r="X192" i="6"/>
  <c r="X192" i="23" s="1"/>
  <c r="X246" i="23"/>
  <c r="T246" i="13"/>
  <c r="T192" i="13" s="1"/>
  <c r="T192" i="11"/>
  <c r="T192" i="19"/>
  <c r="T192" i="20"/>
  <c r="T192" i="8"/>
  <c r="P192" i="20"/>
  <c r="P192" i="8"/>
  <c r="P192" i="19"/>
  <c r="X243" i="13"/>
  <c r="L241" i="23"/>
  <c r="L240" i="23"/>
  <c r="X239" i="13"/>
  <c r="L239" i="23"/>
  <c r="L237" i="23"/>
  <c r="X236" i="23"/>
  <c r="L236" i="23"/>
  <c r="X235" i="23"/>
  <c r="L235" i="23"/>
  <c r="X234" i="23"/>
  <c r="T191" i="8"/>
  <c r="T191" i="19"/>
  <c r="T191" i="20"/>
  <c r="L191" i="6"/>
  <c r="L191" i="23" s="1"/>
  <c r="L233" i="23"/>
  <c r="X231" i="13"/>
  <c r="T231" i="13"/>
  <c r="T228" i="13"/>
  <c r="X225" i="23"/>
  <c r="X224" i="13"/>
  <c r="X190" i="13" s="1"/>
  <c r="X190" i="11"/>
  <c r="T190" i="6"/>
  <c r="T190" i="23" s="1"/>
  <c r="T224" i="23"/>
  <c r="L190" i="6"/>
  <c r="L190" i="23" s="1"/>
  <c r="L224" i="23"/>
  <c r="X222" i="13"/>
  <c r="L222" i="23"/>
  <c r="X221" i="23"/>
  <c r="T221" i="13"/>
  <c r="X220" i="13"/>
  <c r="T220" i="13"/>
  <c r="X219" i="13"/>
  <c r="T219" i="13"/>
  <c r="L218" i="23"/>
  <c r="L217" i="23"/>
  <c r="L216" i="23"/>
  <c r="L215" i="23"/>
  <c r="X214" i="23"/>
  <c r="L214" i="23"/>
  <c r="L213" i="23"/>
  <c r="L212" i="23"/>
  <c r="T211" i="13"/>
  <c r="P211" i="13"/>
  <c r="L211" i="23"/>
  <c r="X210" i="23"/>
  <c r="X189" i="6"/>
  <c r="X189" i="23" s="1"/>
  <c r="X189" i="11"/>
  <c r="X210" i="13"/>
  <c r="T189" i="20"/>
  <c r="T189" i="8"/>
  <c r="T189" i="19"/>
  <c r="L189" i="19"/>
  <c r="L189" i="20"/>
  <c r="L189" i="8"/>
  <c r="L200" i="23"/>
  <c r="T188" i="8"/>
  <c r="T188" i="19"/>
  <c r="T188" i="20"/>
  <c r="P199" i="13"/>
  <c r="P188" i="11"/>
  <c r="L199" i="23"/>
  <c r="L188" i="6"/>
  <c r="L188" i="23" s="1"/>
  <c r="L180" i="23"/>
  <c r="X179" i="23"/>
  <c r="L179" i="23"/>
  <c r="X177" i="23"/>
  <c r="L177" i="23"/>
  <c r="X175" i="23"/>
  <c r="L175" i="23"/>
  <c r="X173" i="23"/>
  <c r="L173" i="23"/>
  <c r="L172" i="23"/>
  <c r="X171" i="23"/>
  <c r="L171" i="23"/>
  <c r="X169" i="23"/>
  <c r="X167" i="23"/>
  <c r="X165" i="23"/>
  <c r="X144" i="23"/>
  <c r="X143" i="23"/>
  <c r="X142" i="23"/>
  <c r="X137" i="23"/>
  <c r="X136" i="23"/>
  <c r="X134" i="23"/>
  <c r="X131" i="23"/>
  <c r="L114" i="23"/>
  <c r="L112" i="23"/>
  <c r="L108" i="23"/>
  <c r="L107" i="23"/>
  <c r="L106" i="23"/>
  <c r="L105" i="23"/>
  <c r="L103" i="23"/>
  <c r="L102" i="23"/>
  <c r="L101" i="23"/>
  <c r="L99" i="23"/>
  <c r="L98" i="23"/>
  <c r="L96" i="23"/>
  <c r="L95" i="23"/>
  <c r="L94" i="23"/>
  <c r="L93" i="23"/>
  <c r="L92" i="23"/>
  <c r="L91" i="23"/>
  <c r="L90" i="23"/>
  <c r="L89" i="23"/>
  <c r="L88" i="23"/>
  <c r="L87" i="23"/>
  <c r="L86" i="23"/>
  <c r="L85" i="23"/>
  <c r="L84" i="23"/>
  <c r="L83" i="23"/>
  <c r="L82" i="23"/>
  <c r="L81" i="23"/>
  <c r="L80" i="23"/>
  <c r="L79" i="23"/>
  <c r="L78" i="23"/>
  <c r="L77" i="23"/>
  <c r="L76" i="23"/>
  <c r="L75" i="23"/>
  <c r="L74" i="23"/>
  <c r="L73" i="23"/>
  <c r="L72" i="23"/>
  <c r="L70" i="23"/>
  <c r="X69" i="23"/>
  <c r="L68" i="23"/>
  <c r="L67" i="23"/>
  <c r="L66" i="23"/>
  <c r="X65" i="23"/>
  <c r="L57" i="23"/>
  <c r="L55" i="23"/>
  <c r="L54" i="23"/>
  <c r="L52" i="23"/>
  <c r="L48" i="23"/>
  <c r="L47" i="23"/>
  <c r="L41" i="23"/>
  <c r="L32" i="23"/>
  <c r="L30" i="23"/>
  <c r="L26" i="23"/>
  <c r="L24" i="23"/>
  <c r="L23" i="23"/>
  <c r="W12" i="23"/>
  <c r="O6" i="24"/>
  <c r="O18" i="23"/>
  <c r="O6" i="23"/>
  <c r="O17" i="23"/>
  <c r="L8" i="23"/>
  <c r="BB301" i="24"/>
  <c r="AM301" i="24"/>
  <c r="W300" i="23"/>
  <c r="BB299" i="24"/>
  <c r="AM299" i="24"/>
  <c r="W298" i="23"/>
  <c r="BB297" i="24"/>
  <c r="AM297" i="24"/>
  <c r="O294" i="24"/>
  <c r="O294" i="23"/>
  <c r="W293" i="23"/>
  <c r="O292" i="24"/>
  <c r="O292" i="23"/>
  <c r="W291" i="23"/>
  <c r="O290" i="24"/>
  <c r="O290" i="23"/>
  <c r="W289" i="23"/>
  <c r="O288" i="24"/>
  <c r="O288" i="23"/>
  <c r="W287" i="23"/>
  <c r="BB286" i="24"/>
  <c r="AM286" i="24"/>
  <c r="W285" i="23"/>
  <c r="BB284" i="24"/>
  <c r="AM284" i="24"/>
  <c r="O277" i="24"/>
  <c r="O277" i="23"/>
  <c r="W276" i="23"/>
  <c r="O275" i="23"/>
  <c r="O275" i="24"/>
  <c r="S274" i="13"/>
  <c r="O274" i="13"/>
  <c r="W273" i="23"/>
  <c r="BB273" i="24"/>
  <c r="AM273" i="24"/>
  <c r="W272" i="13"/>
  <c r="W271" i="13"/>
  <c r="S271" i="13"/>
  <c r="W270" i="23"/>
  <c r="O270" i="13"/>
  <c r="W269" i="23"/>
  <c r="S269" i="13"/>
  <c r="O269" i="13"/>
  <c r="W268" i="13"/>
  <c r="O268" i="13"/>
  <c r="W195" i="11"/>
  <c r="W267" i="13"/>
  <c r="O267" i="24"/>
  <c r="O267" i="23"/>
  <c r="O195" i="6"/>
  <c r="W264" i="13"/>
  <c r="S263" i="13"/>
  <c r="O263" i="23"/>
  <c r="O263" i="24"/>
  <c r="W262" i="13"/>
  <c r="W261" i="13"/>
  <c r="S261" i="13"/>
  <c r="O261" i="23"/>
  <c r="O261" i="24"/>
  <c r="O260" i="23"/>
  <c r="O260" i="24"/>
  <c r="S194" i="8"/>
  <c r="S194" i="19"/>
  <c r="S194" i="20"/>
  <c r="O259" i="13"/>
  <c r="O194" i="11"/>
  <c r="BB259" i="24"/>
  <c r="AM259" i="24"/>
  <c r="S257" i="13"/>
  <c r="O257" i="13"/>
  <c r="W256" i="23"/>
  <c r="W193" i="6"/>
  <c r="W193" i="23" s="1"/>
  <c r="BB254" i="24"/>
  <c r="AM254" i="24"/>
  <c r="W253" i="23"/>
  <c r="O253" i="13"/>
  <c r="W252" i="23"/>
  <c r="W250" i="13"/>
  <c r="O250" i="13"/>
  <c r="W249" i="13"/>
  <c r="S249" i="13"/>
  <c r="O249" i="13"/>
  <c r="W248" i="23"/>
  <c r="W247" i="13"/>
  <c r="Q192" i="24"/>
  <c r="O192" i="20"/>
  <c r="O192" i="8"/>
  <c r="O192" i="19"/>
  <c r="O246" i="24"/>
  <c r="O192" i="6"/>
  <c r="O246" i="23"/>
  <c r="W244" i="13"/>
  <c r="W243" i="13"/>
  <c r="S243" i="13"/>
  <c r="W242" i="23"/>
  <c r="BB241" i="24"/>
  <c r="AM241" i="24"/>
  <c r="O239" i="24"/>
  <c r="O239" i="23"/>
  <c r="W238" i="23"/>
  <c r="W237" i="23"/>
  <c r="BB236" i="24"/>
  <c r="AM236" i="24"/>
  <c r="W234" i="23"/>
  <c r="O234" i="24"/>
  <c r="O234" i="23"/>
  <c r="W233" i="13"/>
  <c r="W191" i="11"/>
  <c r="W231" i="13"/>
  <c r="S230" i="13"/>
  <c r="O230" i="13"/>
  <c r="S229" i="13"/>
  <c r="O229" i="24"/>
  <c r="O229" i="23"/>
  <c r="W228" i="13"/>
  <c r="O228" i="13"/>
  <c r="O228" i="24"/>
  <c r="O228" i="23"/>
  <c r="O227" i="24"/>
  <c r="O227" i="23"/>
  <c r="O226" i="23"/>
  <c r="O226" i="24"/>
  <c r="S225" i="13"/>
  <c r="O225" i="13"/>
  <c r="O225" i="24"/>
  <c r="O225" i="23"/>
  <c r="S190" i="19"/>
  <c r="S190" i="20"/>
  <c r="S190" i="8"/>
  <c r="BB224" i="24"/>
  <c r="AM224" i="24"/>
  <c r="S222" i="13"/>
  <c r="O222" i="13"/>
  <c r="W221" i="13"/>
  <c r="S221" i="13"/>
  <c r="W220" i="23"/>
  <c r="S219" i="13"/>
  <c r="AM219" i="24"/>
  <c r="BB219" i="24"/>
  <c r="BI218" i="24"/>
  <c r="AM218" i="24"/>
  <c r="BB218" i="24"/>
  <c r="O215" i="23"/>
  <c r="O215" i="24"/>
  <c r="W211" i="23"/>
  <c r="O211" i="13"/>
  <c r="S189" i="8"/>
  <c r="S189" i="19"/>
  <c r="S189" i="20"/>
  <c r="O210" i="13"/>
  <c r="O189" i="11"/>
  <c r="BB210" i="24"/>
  <c r="AM210" i="24"/>
  <c r="W207" i="13"/>
  <c r="O207" i="13"/>
  <c r="O206" i="24"/>
  <c r="O206" i="23"/>
  <c r="AM206" i="24"/>
  <c r="BB206" i="24"/>
  <c r="W205" i="23"/>
  <c r="BB205" i="24"/>
  <c r="AM205" i="24"/>
  <c r="BB202" i="24"/>
  <c r="AM202" i="24"/>
  <c r="W200" i="23"/>
  <c r="O200" i="24"/>
  <c r="O200" i="23"/>
  <c r="W199" i="23"/>
  <c r="W188" i="6"/>
  <c r="W188" i="23" s="1"/>
  <c r="S188" i="19"/>
  <c r="S188" i="20"/>
  <c r="S188" i="8"/>
  <c r="BB199" i="24"/>
  <c r="AM199" i="24"/>
  <c r="W182" i="23"/>
  <c r="O182" i="24"/>
  <c r="O182" i="23"/>
  <c r="BB179" i="24"/>
  <c r="AM179" i="24"/>
  <c r="W178" i="23"/>
  <c r="O178" i="24"/>
  <c r="O178" i="23"/>
  <c r="BB175" i="24"/>
  <c r="AM175" i="24"/>
  <c r="W173" i="23"/>
  <c r="O173" i="24"/>
  <c r="O173" i="23"/>
  <c r="O170" i="24"/>
  <c r="O170" i="23"/>
  <c r="BB170" i="24"/>
  <c r="AM170" i="24"/>
  <c r="W169" i="23"/>
  <c r="O167" i="23"/>
  <c r="O167" i="24"/>
  <c r="AM167" i="24"/>
  <c r="BB167" i="24"/>
  <c r="W165" i="23"/>
  <c r="W162" i="23"/>
  <c r="O162" i="24"/>
  <c r="O162" i="23"/>
  <c r="BB162" i="24"/>
  <c r="AM162" i="24"/>
  <c r="W161" i="23"/>
  <c r="O161" i="24"/>
  <c r="O161" i="23"/>
  <c r="W157" i="23"/>
  <c r="O157" i="23"/>
  <c r="O157" i="24"/>
  <c r="O156" i="23"/>
  <c r="O156" i="24"/>
  <c r="O152" i="24"/>
  <c r="O152" i="23"/>
  <c r="BB152" i="24"/>
  <c r="AM152" i="24"/>
  <c r="O147" i="24"/>
  <c r="O147" i="23"/>
  <c r="BB147" i="24"/>
  <c r="AM147" i="24"/>
  <c r="O146" i="24"/>
  <c r="O146" i="23"/>
  <c r="W144" i="23"/>
  <c r="O143" i="24"/>
  <c r="O143" i="23"/>
  <c r="BB143" i="24"/>
  <c r="AM143" i="24"/>
  <c r="W140" i="23"/>
  <c r="BI139" i="24"/>
  <c r="AM139" i="24"/>
  <c r="BB139" i="24"/>
  <c r="W136" i="23"/>
  <c r="O135" i="24"/>
  <c r="O135" i="23"/>
  <c r="BB135" i="24"/>
  <c r="AM135" i="24"/>
  <c r="O134" i="23"/>
  <c r="O134" i="24"/>
  <c r="O131" i="24"/>
  <c r="O131" i="23"/>
  <c r="BB131" i="24"/>
  <c r="AM131" i="24"/>
  <c r="O126" i="24"/>
  <c r="O126" i="23"/>
  <c r="BB126" i="24"/>
  <c r="Q318" i="24"/>
  <c r="AM126" i="24"/>
  <c r="W121" i="23"/>
  <c r="BB121" i="24"/>
  <c r="AM121" i="24"/>
  <c r="O117" i="24"/>
  <c r="O117" i="23"/>
  <c r="BB117" i="24"/>
  <c r="AM117" i="24"/>
  <c r="O113" i="24"/>
  <c r="O113" i="23"/>
  <c r="BB113" i="24"/>
  <c r="AM113" i="24"/>
  <c r="W109" i="23"/>
  <c r="BB109" i="24"/>
  <c r="AM109" i="24"/>
  <c r="O108" i="24"/>
  <c r="O108" i="23"/>
  <c r="BB108" i="24"/>
  <c r="AM108" i="24"/>
  <c r="O104" i="24"/>
  <c r="O104" i="23"/>
  <c r="BB104" i="24"/>
  <c r="AM104" i="24"/>
  <c r="W101" i="23"/>
  <c r="O99" i="24"/>
  <c r="O99" i="23"/>
  <c r="BB99" i="24"/>
  <c r="AM99" i="24"/>
  <c r="W94" i="23"/>
  <c r="O94" i="24"/>
  <c r="O94" i="23"/>
  <c r="BB94" i="24"/>
  <c r="AM94" i="24"/>
  <c r="O90" i="24"/>
  <c r="O90" i="23"/>
  <c r="BB90" i="24"/>
  <c r="AM90" i="24"/>
  <c r="W86" i="23"/>
  <c r="O86" i="23"/>
  <c r="O86" i="24"/>
  <c r="BB86" i="24"/>
  <c r="AM86" i="24"/>
  <c r="W83" i="23"/>
  <c r="O82" i="24"/>
  <c r="O82" i="23"/>
  <c r="BB82" i="24"/>
  <c r="AM82" i="24"/>
  <c r="O78" i="24"/>
  <c r="O78" i="23"/>
  <c r="BB78" i="24"/>
  <c r="AM78" i="24"/>
  <c r="O74" i="24"/>
  <c r="O74" i="23"/>
  <c r="BB74" i="24"/>
  <c r="AM74" i="24"/>
  <c r="O70" i="24"/>
  <c r="O70" i="23"/>
  <c r="BB70" i="24"/>
  <c r="AM70" i="24"/>
  <c r="O66" i="24"/>
  <c r="O66" i="23"/>
  <c r="BB66" i="24"/>
  <c r="AM66" i="24"/>
  <c r="BB65" i="24"/>
  <c r="AM65" i="24"/>
  <c r="W63" i="23"/>
  <c r="O62" i="23"/>
  <c r="O62" i="24"/>
  <c r="BB62" i="24"/>
  <c r="AM62" i="24"/>
  <c r="O59" i="24"/>
  <c r="O59" i="23"/>
  <c r="BB59" i="24"/>
  <c r="AM59" i="24"/>
  <c r="O55" i="24"/>
  <c r="O55" i="23"/>
  <c r="BB55" i="24"/>
  <c r="AM55" i="24"/>
  <c r="W50" i="23"/>
  <c r="O50" i="23"/>
  <c r="O50" i="24"/>
  <c r="O49" i="24"/>
  <c r="O49" i="23"/>
  <c r="O47" i="24"/>
  <c r="O47" i="23"/>
  <c r="BB47" i="24"/>
  <c r="AM47" i="24"/>
  <c r="W43" i="23"/>
  <c r="O43" i="24"/>
  <c r="O43" i="23"/>
  <c r="W40" i="23"/>
  <c r="O40" i="24"/>
  <c r="O40" i="23"/>
  <c r="AM40" i="24"/>
  <c r="BB40" i="24"/>
  <c r="W36" i="23"/>
  <c r="O36" i="24"/>
  <c r="O36" i="23"/>
  <c r="BB36" i="24"/>
  <c r="AM36" i="24"/>
  <c r="W35" i="23"/>
  <c r="W33" i="23"/>
  <c r="BB31" i="24"/>
  <c r="AM31" i="24"/>
  <c r="O30" i="23"/>
  <c r="O30" i="24"/>
  <c r="W28" i="23"/>
  <c r="BB27" i="24"/>
  <c r="AM27" i="24"/>
  <c r="O23" i="24"/>
  <c r="O23" i="23"/>
  <c r="W21" i="23"/>
  <c r="Q310" i="24"/>
  <c r="BB19" i="24"/>
  <c r="AM19" i="24"/>
  <c r="R6" i="23"/>
  <c r="R17" i="23"/>
  <c r="R18" i="23"/>
  <c r="N174" i="23"/>
  <c r="N130" i="23"/>
  <c r="O15" i="24"/>
  <c r="O15" i="23"/>
  <c r="AM15" i="24"/>
  <c r="BB15" i="24"/>
  <c r="AM11" i="24"/>
  <c r="BB11" i="24"/>
  <c r="Y43" i="23"/>
  <c r="V43" i="24"/>
  <c r="BI39" i="24"/>
  <c r="AT39" i="24"/>
  <c r="V36" i="24"/>
  <c r="AR36" i="24" s="1"/>
  <c r="Y36" i="23"/>
  <c r="V27" i="24"/>
  <c r="Y27" i="23"/>
  <c r="BI23" i="24"/>
  <c r="AT23" i="24"/>
  <c r="X16" i="23"/>
  <c r="X15" i="23"/>
  <c r="L159" i="23"/>
  <c r="L97" i="23"/>
  <c r="BI8" i="24"/>
  <c r="AT8" i="24"/>
  <c r="T59" i="23"/>
  <c r="T57" i="23"/>
  <c r="X56" i="23"/>
  <c r="X55" i="23"/>
  <c r="X54" i="23"/>
  <c r="X50" i="23"/>
  <c r="X49" i="23"/>
  <c r="X46" i="23"/>
  <c r="L46" i="23"/>
  <c r="L45" i="23"/>
  <c r="L44" i="23"/>
  <c r="L42" i="23"/>
  <c r="L39" i="23"/>
  <c r="L38" i="23"/>
  <c r="L37" i="23"/>
  <c r="L36" i="23"/>
  <c r="W15" i="23"/>
  <c r="W11" i="23"/>
  <c r="W7" i="23"/>
  <c r="S162" i="23"/>
  <c r="S6" i="23"/>
  <c r="S17" i="23"/>
  <c r="S18" i="23"/>
  <c r="S150" i="23"/>
  <c r="O130" i="24"/>
  <c r="O130" i="23"/>
  <c r="BB130" i="24"/>
  <c r="AM130" i="24"/>
  <c r="W97" i="23"/>
  <c r="V300" i="23"/>
  <c r="R299" i="23"/>
  <c r="N298" i="23"/>
  <c r="N296" i="23"/>
  <c r="R294" i="23"/>
  <c r="N293" i="23"/>
  <c r="V291" i="23"/>
  <c r="R290" i="23"/>
  <c r="N289" i="23"/>
  <c r="V287" i="23"/>
  <c r="R286" i="23"/>
  <c r="N285" i="23"/>
  <c r="N277" i="23"/>
  <c r="N276" i="13"/>
  <c r="V275" i="23"/>
  <c r="R275" i="13"/>
  <c r="N275" i="13"/>
  <c r="N195" i="19"/>
  <c r="N195" i="20"/>
  <c r="N195" i="8"/>
  <c r="R274" i="13"/>
  <c r="N274" i="23"/>
  <c r="V273" i="23"/>
  <c r="N273" i="13"/>
  <c r="V272" i="13"/>
  <c r="R272" i="23"/>
  <c r="R271" i="13"/>
  <c r="N271" i="23"/>
  <c r="N270" i="23"/>
  <c r="V268" i="13"/>
  <c r="V195" i="6"/>
  <c r="V195" i="23" s="1"/>
  <c r="V267" i="23"/>
  <c r="N267" i="23"/>
  <c r="N195" i="6"/>
  <c r="N195" i="23" s="1"/>
  <c r="R264" i="13"/>
  <c r="N264" i="13"/>
  <c r="V263" i="13"/>
  <c r="N263" i="13"/>
  <c r="N261" i="13"/>
  <c r="N261" i="23"/>
  <c r="N260" i="13"/>
  <c r="V259" i="23"/>
  <c r="V194" i="6"/>
  <c r="V194" i="23" s="1"/>
  <c r="V259" i="13"/>
  <c r="V194" i="11"/>
  <c r="R259" i="13"/>
  <c r="R194" i="11"/>
  <c r="N259" i="23"/>
  <c r="N194" i="6"/>
  <c r="N194" i="23" s="1"/>
  <c r="N194" i="19"/>
  <c r="N194" i="8"/>
  <c r="N194" i="20"/>
  <c r="R193" i="11"/>
  <c r="R257" i="13"/>
  <c r="N257" i="23"/>
  <c r="R256" i="13"/>
  <c r="V254" i="23"/>
  <c r="R253" i="23"/>
  <c r="N253" i="23"/>
  <c r="R252" i="13"/>
  <c r="N252" i="23"/>
  <c r="V251" i="23"/>
  <c r="N251" i="13"/>
  <c r="V250" i="23"/>
  <c r="R250" i="23"/>
  <c r="V249" i="23"/>
  <c r="R249" i="23"/>
  <c r="N249" i="23"/>
  <c r="R248" i="23"/>
  <c r="V247" i="13"/>
  <c r="R247" i="23"/>
  <c r="N247" i="13"/>
  <c r="V243" i="13"/>
  <c r="N243" i="13"/>
  <c r="V242" i="23"/>
  <c r="R242" i="23"/>
  <c r="N242" i="23"/>
  <c r="V239" i="23"/>
  <c r="R239" i="13"/>
  <c r="V238" i="23"/>
  <c r="N237" i="23"/>
  <c r="V235" i="23"/>
  <c r="V233" i="23"/>
  <c r="V191" i="6"/>
  <c r="V191" i="23" s="1"/>
  <c r="R233" i="13"/>
  <c r="R191" i="11"/>
  <c r="R191" i="6"/>
  <c r="R191" i="23" s="1"/>
  <c r="R233" i="23"/>
  <c r="V230" i="13"/>
  <c r="R229" i="13"/>
  <c r="N229" i="23"/>
  <c r="R227" i="13"/>
  <c r="V225" i="23"/>
  <c r="R225" i="13"/>
  <c r="V224" i="13"/>
  <c r="V190" i="13" s="1"/>
  <c r="V190" i="11"/>
  <c r="R190" i="11"/>
  <c r="R224" i="13"/>
  <c r="R190" i="13" s="1"/>
  <c r="N224" i="23"/>
  <c r="N190" i="6"/>
  <c r="N190" i="23" s="1"/>
  <c r="R222" i="23"/>
  <c r="N222" i="13"/>
  <c r="N221" i="23"/>
  <c r="R220" i="13"/>
  <c r="R211" i="23"/>
  <c r="V210" i="13"/>
  <c r="V189" i="11"/>
  <c r="R189" i="6"/>
  <c r="R189" i="23" s="1"/>
  <c r="R210" i="23"/>
  <c r="R209" i="23"/>
  <c r="N206" i="23"/>
  <c r="V202" i="23"/>
  <c r="V200" i="13"/>
  <c r="V188" i="20"/>
  <c r="V188" i="8"/>
  <c r="V188" i="19"/>
  <c r="N200" i="13"/>
  <c r="V199" i="23"/>
  <c r="V188" i="6"/>
  <c r="V188" i="23" s="1"/>
  <c r="V182" i="23"/>
  <c r="N180" i="23"/>
  <c r="R179" i="23"/>
  <c r="V178" i="23"/>
  <c r="R178" i="23"/>
  <c r="V176" i="23"/>
  <c r="R176" i="23"/>
  <c r="N176" i="23"/>
  <c r="N171" i="23"/>
  <c r="R170" i="23"/>
  <c r="N170" i="23"/>
  <c r="N169" i="23"/>
  <c r="R164" i="23"/>
  <c r="R162" i="23"/>
  <c r="V161" i="23"/>
  <c r="R161" i="23"/>
  <c r="R160" i="23"/>
  <c r="R158" i="23"/>
  <c r="N158" i="23"/>
  <c r="V157" i="23"/>
  <c r="R157" i="23"/>
  <c r="N157" i="23"/>
  <c r="V154" i="23"/>
  <c r="N154" i="23"/>
  <c r="R153" i="23"/>
  <c r="R152" i="23"/>
  <c r="R149" i="23"/>
  <c r="R146" i="23"/>
  <c r="N146" i="23"/>
  <c r="R144" i="23"/>
  <c r="R142" i="23"/>
  <c r="R140" i="23"/>
  <c r="V138" i="23"/>
  <c r="R137" i="23"/>
  <c r="N137" i="23"/>
  <c r="N134" i="23"/>
  <c r="V133" i="23"/>
  <c r="R132" i="23"/>
  <c r="N132" i="23"/>
  <c r="V131" i="23"/>
  <c r="V129" i="23"/>
  <c r="R129" i="23"/>
  <c r="N129" i="23"/>
  <c r="V127" i="23"/>
  <c r="R127" i="23"/>
  <c r="N127" i="23"/>
  <c r="V123" i="23"/>
  <c r="V122" i="23"/>
  <c r="R122" i="23"/>
  <c r="N122" i="23"/>
  <c r="N121" i="23"/>
  <c r="N120" i="23"/>
  <c r="V119" i="23"/>
  <c r="R119" i="23"/>
  <c r="N118" i="23"/>
  <c r="R117" i="23"/>
  <c r="R114" i="23"/>
  <c r="N114" i="23"/>
  <c r="R113" i="23"/>
  <c r="V111" i="23"/>
  <c r="R111" i="23"/>
  <c r="N111" i="23"/>
  <c r="V110" i="23"/>
  <c r="N109" i="23"/>
  <c r="V106" i="23"/>
  <c r="V103" i="23"/>
  <c r="V101" i="23"/>
  <c r="V99" i="23"/>
  <c r="V98" i="23"/>
  <c r="V95" i="23"/>
  <c r="R94" i="23"/>
  <c r="R84" i="23"/>
  <c r="V67" i="23"/>
  <c r="R67" i="23"/>
  <c r="V49" i="23"/>
  <c r="V47" i="23"/>
  <c r="V46" i="23"/>
  <c r="V45" i="23"/>
  <c r="V43" i="23"/>
  <c r="N33" i="23"/>
  <c r="N32" i="23"/>
  <c r="V30" i="23"/>
  <c r="V29" i="23"/>
  <c r="V28" i="23"/>
  <c r="V27" i="23"/>
  <c r="N26" i="23"/>
  <c r="R25" i="23"/>
  <c r="V21" i="23"/>
  <c r="L11" i="23"/>
  <c r="L10" i="23"/>
  <c r="L9" i="23"/>
  <c r="V7" i="24"/>
  <c r="Y7" i="23"/>
  <c r="BI6" i="24"/>
  <c r="AT6" i="24"/>
  <c r="AT18" i="24"/>
  <c r="AT17" i="24"/>
  <c r="Y174" i="23"/>
  <c r="V174" i="24"/>
  <c r="BI174" i="24"/>
  <c r="AT174" i="24"/>
  <c r="M174" i="23"/>
  <c r="V159" i="24"/>
  <c r="Y159" i="23"/>
  <c r="Q159" i="23"/>
  <c r="Q150" i="23"/>
  <c r="M150" i="23"/>
  <c r="Y130" i="23"/>
  <c r="V130" i="24"/>
  <c r="AT130" i="24"/>
  <c r="BI130" i="24"/>
  <c r="U130" i="23"/>
  <c r="Q100" i="23"/>
  <c r="V97" i="24"/>
  <c r="Y97" i="23"/>
  <c r="M53" i="23"/>
  <c r="AT34" i="24"/>
  <c r="BI34" i="24"/>
  <c r="Q34" i="23"/>
  <c r="Y16" i="23"/>
  <c r="V16" i="24"/>
  <c r="R15" i="23"/>
  <c r="AT14" i="24"/>
  <c r="BI14" i="24"/>
  <c r="V13" i="24"/>
  <c r="Y13" i="23"/>
  <c r="N11" i="23"/>
  <c r="AT10" i="24"/>
  <c r="BI10" i="24"/>
  <c r="V9" i="24"/>
  <c r="Y9" i="23"/>
  <c r="BI74" i="24"/>
  <c r="AT74" i="24"/>
  <c r="U73" i="23"/>
  <c r="U71" i="23"/>
  <c r="U67" i="23"/>
  <c r="Q64" i="23"/>
  <c r="BI62" i="24"/>
  <c r="AT62" i="24"/>
  <c r="V61" i="24"/>
  <c r="Y61" i="23"/>
  <c r="Q61" i="23"/>
  <c r="AT60" i="24"/>
  <c r="BI60" i="24"/>
  <c r="Q60" i="23"/>
  <c r="BI59" i="24"/>
  <c r="AT59" i="24"/>
  <c r="Q57" i="23"/>
  <c r="V56" i="24"/>
  <c r="Y56" i="23"/>
  <c r="Q56" i="23"/>
  <c r="V55" i="24"/>
  <c r="Y55" i="23"/>
  <c r="AT51" i="24"/>
  <c r="BI51" i="24"/>
  <c r="U48" i="23"/>
  <c r="Y47" i="23"/>
  <c r="V47" i="24"/>
  <c r="BI41" i="24"/>
  <c r="AT41" i="24"/>
  <c r="Y38" i="23"/>
  <c r="V38" i="24"/>
  <c r="U36" i="23"/>
  <c r="BI35" i="24"/>
  <c r="AT35" i="24"/>
  <c r="M35" i="23"/>
  <c r="Q32" i="23"/>
  <c r="AT30" i="24"/>
  <c r="BI30" i="24"/>
  <c r="BI28" i="24"/>
  <c r="X311" i="24"/>
  <c r="E7" i="21" s="1"/>
  <c r="AT28" i="24"/>
  <c r="BI25" i="24"/>
  <c r="AT25" i="24"/>
  <c r="M25" i="23"/>
  <c r="Q24" i="23"/>
  <c r="U23" i="23"/>
  <c r="Y21" i="23"/>
  <c r="V21" i="24"/>
  <c r="Q19" i="23"/>
  <c r="P6" i="13"/>
  <c r="T174" i="23"/>
  <c r="L166" i="23"/>
  <c r="X150" i="23"/>
  <c r="L150" i="23"/>
  <c r="P97" i="23"/>
  <c r="T53" i="23"/>
  <c r="L34" i="23"/>
  <c r="M20" i="23"/>
  <c r="M16" i="23"/>
  <c r="M15" i="23"/>
  <c r="M14" i="23"/>
  <c r="M13" i="23"/>
  <c r="M12" i="23"/>
  <c r="M10" i="23"/>
  <c r="T56" i="23"/>
  <c r="T40" i="23"/>
  <c r="P33" i="23"/>
  <c r="P26" i="23"/>
  <c r="P24" i="23"/>
  <c r="S97" i="23"/>
  <c r="O53" i="23"/>
  <c r="O53" i="24"/>
  <c r="BB53" i="24"/>
  <c r="AM53" i="24"/>
  <c r="V20" i="23"/>
  <c r="U15" i="23"/>
  <c r="U11" i="23"/>
  <c r="P10" i="23"/>
  <c r="T8" i="23"/>
  <c r="T188" i="13" l="1"/>
  <c r="V189" i="13"/>
  <c r="N191" i="13"/>
  <c r="R193" i="13"/>
  <c r="X189" i="13"/>
  <c r="N194" i="13"/>
  <c r="S188" i="13"/>
  <c r="U191" i="13"/>
  <c r="R191" i="13"/>
  <c r="N195" i="13"/>
  <c r="V194" i="13"/>
  <c r="O193" i="13"/>
  <c r="Q189" i="13"/>
  <c r="AK130" i="24"/>
  <c r="AZ130" i="24"/>
  <c r="BG43" i="24"/>
  <c r="AR43" i="24"/>
  <c r="AZ40" i="24"/>
  <c r="AK40" i="24"/>
  <c r="AZ47" i="24"/>
  <c r="AK47" i="24"/>
  <c r="BG62" i="24"/>
  <c r="AZ62" i="24"/>
  <c r="AK62" i="24"/>
  <c r="AZ66" i="24"/>
  <c r="AK66" i="24"/>
  <c r="AZ70" i="24"/>
  <c r="AK70" i="24"/>
  <c r="AZ74" i="24"/>
  <c r="AK74" i="24"/>
  <c r="AZ78" i="24"/>
  <c r="AK78" i="24"/>
  <c r="AZ82" i="24"/>
  <c r="AK82" i="24"/>
  <c r="AZ86" i="24"/>
  <c r="AK86" i="24"/>
  <c r="AZ104" i="24"/>
  <c r="AK104" i="24"/>
  <c r="AZ108" i="24"/>
  <c r="AK108" i="24"/>
  <c r="AM318" i="24"/>
  <c r="BB318" i="24"/>
  <c r="O319" i="24"/>
  <c r="AZ134" i="24"/>
  <c r="AK134" i="24"/>
  <c r="AZ157" i="24"/>
  <c r="AK157" i="24"/>
  <c r="AZ161" i="24"/>
  <c r="AK161" i="24"/>
  <c r="AZ170" i="24"/>
  <c r="AK170" i="24"/>
  <c r="AK182" i="24"/>
  <c r="AZ182" i="24"/>
  <c r="AK206" i="24"/>
  <c r="AZ206" i="24"/>
  <c r="O189" i="13"/>
  <c r="AZ234" i="24"/>
  <c r="AK234" i="24"/>
  <c r="AZ261" i="24"/>
  <c r="AK261" i="24"/>
  <c r="AZ263" i="24"/>
  <c r="AK263" i="24"/>
  <c r="AZ292" i="24"/>
  <c r="AK292" i="24"/>
  <c r="AK17" i="24"/>
  <c r="AK6" i="24"/>
  <c r="AK18" i="24"/>
  <c r="AZ6" i="24"/>
  <c r="AR32" i="24"/>
  <c r="BG32" i="24"/>
  <c r="BG83" i="24"/>
  <c r="AR83" i="24"/>
  <c r="AR99" i="24"/>
  <c r="BG99" i="24"/>
  <c r="BG123" i="24"/>
  <c r="AR123" i="24"/>
  <c r="AR141" i="24"/>
  <c r="BG141" i="24"/>
  <c r="AR158" i="24"/>
  <c r="BG158" i="24"/>
  <c r="BG199" i="24"/>
  <c r="AR199" i="24"/>
  <c r="BG204" i="24"/>
  <c r="AR204" i="24"/>
  <c r="Y189" i="23"/>
  <c r="V189" i="24"/>
  <c r="BG218" i="24"/>
  <c r="AR218" i="24"/>
  <c r="BG241" i="24"/>
  <c r="AR241" i="24"/>
  <c r="BG248" i="24"/>
  <c r="AR248" i="24"/>
  <c r="AM125" i="24"/>
  <c r="BB125" i="24"/>
  <c r="BG52" i="24"/>
  <c r="AR52" i="24"/>
  <c r="BG60" i="24"/>
  <c r="AR60" i="24"/>
  <c r="P23" i="14"/>
  <c r="I23" i="14"/>
  <c r="AZ11" i="24"/>
  <c r="AK11" i="24"/>
  <c r="AK16" i="24"/>
  <c r="AZ16" i="24"/>
  <c r="AK41" i="24"/>
  <c r="AZ41" i="24"/>
  <c r="AK51" i="24"/>
  <c r="AZ51" i="24"/>
  <c r="AZ67" i="24"/>
  <c r="AK67" i="24"/>
  <c r="AK79" i="24"/>
  <c r="O314" i="24"/>
  <c r="AZ79" i="24"/>
  <c r="AZ105" i="24"/>
  <c r="AK105" i="24"/>
  <c r="AZ124" i="24"/>
  <c r="AK124" i="24"/>
  <c r="AZ136" i="24"/>
  <c r="AK136" i="24"/>
  <c r="AZ139" i="24"/>
  <c r="AK139" i="24"/>
  <c r="AM320" i="24"/>
  <c r="BB320" i="24"/>
  <c r="AZ153" i="24"/>
  <c r="AK153" i="24"/>
  <c r="AZ154" i="24"/>
  <c r="AK154" i="24"/>
  <c r="AM324" i="24"/>
  <c r="BB324" i="24"/>
  <c r="AK175" i="24"/>
  <c r="AZ175" i="24"/>
  <c r="AK176" i="24"/>
  <c r="AZ176" i="24"/>
  <c r="S189" i="13"/>
  <c r="AK220" i="24"/>
  <c r="AZ220" i="24"/>
  <c r="AZ236" i="24"/>
  <c r="AK236" i="24"/>
  <c r="S193" i="13"/>
  <c r="AZ257" i="24"/>
  <c r="AK257" i="24"/>
  <c r="T193" i="13"/>
  <c r="BG33" i="24"/>
  <c r="AR33" i="24"/>
  <c r="AR79" i="24"/>
  <c r="V314" i="24"/>
  <c r="BG79" i="24"/>
  <c r="BG89" i="24"/>
  <c r="AR89" i="24"/>
  <c r="BG120" i="24"/>
  <c r="AR120" i="24"/>
  <c r="BG145" i="24"/>
  <c r="AR145" i="24"/>
  <c r="BG147" i="24"/>
  <c r="AR147" i="24"/>
  <c r="BG155" i="24"/>
  <c r="AR155" i="24"/>
  <c r="V321" i="24"/>
  <c r="BG170" i="24"/>
  <c r="AR170" i="24"/>
  <c r="AR231" i="24"/>
  <c r="BG231" i="24"/>
  <c r="AR264" i="24"/>
  <c r="BG264" i="24"/>
  <c r="V295" i="19"/>
  <c r="V295" i="20"/>
  <c r="V295" i="6"/>
  <c r="V282" i="3"/>
  <c r="X295" i="6"/>
  <c r="X295" i="19"/>
  <c r="X295" i="20"/>
  <c r="X282" i="3"/>
  <c r="X295" i="24"/>
  <c r="Y295" i="20"/>
  <c r="Y295" i="19"/>
  <c r="Y295" i="6"/>
  <c r="Y282" i="3"/>
  <c r="S295" i="6"/>
  <c r="S295" i="19"/>
  <c r="S295" i="20"/>
  <c r="S282" i="3"/>
  <c r="AT125" i="24"/>
  <c r="BI125" i="24"/>
  <c r="BG22" i="24"/>
  <c r="AR22" i="24"/>
  <c r="BG30" i="24"/>
  <c r="AR30" i="24"/>
  <c r="AR51" i="24"/>
  <c r="BG51" i="24"/>
  <c r="AR20" i="24"/>
  <c r="BG20" i="24"/>
  <c r="C27" i="14"/>
  <c r="R189" i="13"/>
  <c r="BG46" i="24"/>
  <c r="AR46" i="24"/>
  <c r="AK13" i="24"/>
  <c r="AZ13" i="24"/>
  <c r="C24" i="14"/>
  <c r="J24" i="14" s="1"/>
  <c r="AZ38" i="24"/>
  <c r="AK38" i="24"/>
  <c r="AK42" i="24"/>
  <c r="AZ42" i="24"/>
  <c r="AZ57" i="24"/>
  <c r="AK57" i="24"/>
  <c r="AK115" i="24"/>
  <c r="AZ115" i="24"/>
  <c r="AK132" i="24"/>
  <c r="AZ132" i="24"/>
  <c r="AZ133" i="24"/>
  <c r="AK133" i="24"/>
  <c r="AK148" i="24"/>
  <c r="AZ148" i="24"/>
  <c r="AZ149" i="24"/>
  <c r="AK149" i="24"/>
  <c r="AM323" i="24"/>
  <c r="BB323" i="24"/>
  <c r="O188" i="23"/>
  <c r="O188" i="24"/>
  <c r="AZ240" i="24"/>
  <c r="AK240" i="24"/>
  <c r="AZ247" i="24"/>
  <c r="AK247" i="24"/>
  <c r="AK252" i="24"/>
  <c r="AZ252" i="24"/>
  <c r="AZ259" i="24"/>
  <c r="AK259" i="24"/>
  <c r="W194" i="13"/>
  <c r="AK283" i="24"/>
  <c r="AZ283" i="24"/>
  <c r="AZ293" i="24"/>
  <c r="AK293" i="24"/>
  <c r="P191" i="13"/>
  <c r="P194" i="13"/>
  <c r="X194" i="13"/>
  <c r="AR45" i="24"/>
  <c r="BG45" i="24"/>
  <c r="BG71" i="24"/>
  <c r="AR71" i="24"/>
  <c r="BG75" i="24"/>
  <c r="AR75" i="24"/>
  <c r="BG80" i="24"/>
  <c r="AR80" i="24"/>
  <c r="BG117" i="24"/>
  <c r="AR117" i="24"/>
  <c r="BG152" i="24"/>
  <c r="AR152" i="24"/>
  <c r="BG167" i="24"/>
  <c r="AR167" i="24"/>
  <c r="BI324" i="24"/>
  <c r="D20" i="21" s="1"/>
  <c r="AT324" i="24"/>
  <c r="C20" i="21" s="1"/>
  <c r="BG176" i="24"/>
  <c r="AR176" i="24"/>
  <c r="BG180" i="24"/>
  <c r="AR180" i="24"/>
  <c r="BG239" i="24"/>
  <c r="AR239" i="24"/>
  <c r="BI193" i="24"/>
  <c r="AT193" i="24"/>
  <c r="U194" i="13"/>
  <c r="BG262" i="24"/>
  <c r="AR262" i="24"/>
  <c r="M195" i="13"/>
  <c r="BG25" i="24"/>
  <c r="AR25" i="24"/>
  <c r="BG41" i="24"/>
  <c r="AR41" i="24"/>
  <c r="BG49" i="24"/>
  <c r="AR49" i="24"/>
  <c r="AZ35" i="24"/>
  <c r="AK35" i="24"/>
  <c r="AZ39" i="24"/>
  <c r="AK39" i="24"/>
  <c r="AZ54" i="24"/>
  <c r="AK54" i="24"/>
  <c r="AK65" i="24"/>
  <c r="AZ65" i="24"/>
  <c r="AK73" i="24"/>
  <c r="AZ73" i="24"/>
  <c r="BG103" i="24"/>
  <c r="AK103" i="24"/>
  <c r="AZ103" i="24"/>
  <c r="AZ109" i="24"/>
  <c r="AK109" i="24"/>
  <c r="BG165" i="24"/>
  <c r="O322" i="24"/>
  <c r="AZ165" i="24"/>
  <c r="AK165" i="24"/>
  <c r="AZ181" i="24"/>
  <c r="AK181" i="24"/>
  <c r="AK205" i="24"/>
  <c r="AZ205" i="24"/>
  <c r="AZ210" i="24"/>
  <c r="AK210" i="24"/>
  <c r="W189" i="13"/>
  <c r="AK218" i="24"/>
  <c r="AZ218" i="24"/>
  <c r="AK244" i="24"/>
  <c r="AZ244" i="24"/>
  <c r="O193" i="23"/>
  <c r="O193" i="24"/>
  <c r="AZ272" i="24"/>
  <c r="AK272" i="24"/>
  <c r="AK274" i="24"/>
  <c r="AZ274" i="24"/>
  <c r="AR19" i="24"/>
  <c r="V310" i="24"/>
  <c r="BG19" i="24"/>
  <c r="BG67" i="24"/>
  <c r="AR67" i="24"/>
  <c r="AT314" i="24"/>
  <c r="C10" i="21" s="1"/>
  <c r="BI314" i="24"/>
  <c r="D10" i="21" s="1"/>
  <c r="AR92" i="24"/>
  <c r="V315" i="24"/>
  <c r="BG92" i="24"/>
  <c r="BG122" i="24"/>
  <c r="AR122" i="24"/>
  <c r="AT319" i="24"/>
  <c r="C15" i="21" s="1"/>
  <c r="BI319" i="24"/>
  <c r="D15" i="21" s="1"/>
  <c r="BG136" i="24"/>
  <c r="AR136" i="24"/>
  <c r="BG142" i="24"/>
  <c r="AR142" i="24"/>
  <c r="BI323" i="24"/>
  <c r="D19" i="21" s="1"/>
  <c r="AT323" i="24"/>
  <c r="C19" i="21" s="1"/>
  <c r="BG203" i="24"/>
  <c r="AR203" i="24"/>
  <c r="BG212" i="24"/>
  <c r="AR212" i="24"/>
  <c r="AR216" i="24"/>
  <c r="BG216" i="24"/>
  <c r="BG238" i="24"/>
  <c r="AR238" i="24"/>
  <c r="Y193" i="23"/>
  <c r="V193" i="24"/>
  <c r="BG263" i="24"/>
  <c r="AR263" i="24"/>
  <c r="T295" i="20"/>
  <c r="T295" i="19"/>
  <c r="T295" i="6"/>
  <c r="T282" i="3"/>
  <c r="U295" i="6"/>
  <c r="U295" i="20"/>
  <c r="U295" i="19"/>
  <c r="U282" i="3"/>
  <c r="O295" i="6"/>
  <c r="Q295" i="24"/>
  <c r="O295" i="19"/>
  <c r="O295" i="20"/>
  <c r="O282" i="3"/>
  <c r="AK53" i="24"/>
  <c r="AZ53" i="24"/>
  <c r="AR13" i="24"/>
  <c r="BG13" i="24"/>
  <c r="AR130" i="24"/>
  <c r="BG130" i="24"/>
  <c r="BG55" i="24"/>
  <c r="AR55" i="24"/>
  <c r="BG61" i="24"/>
  <c r="AR61" i="24"/>
  <c r="AR21" i="24"/>
  <c r="BG21" i="24"/>
  <c r="BG159" i="24"/>
  <c r="AR159" i="24"/>
  <c r="AR174" i="24"/>
  <c r="BG174" i="24"/>
  <c r="AZ55" i="24"/>
  <c r="AK55" i="24"/>
  <c r="AZ59" i="24"/>
  <c r="AK59" i="24"/>
  <c r="AZ135" i="24"/>
  <c r="AK135" i="24"/>
  <c r="AZ146" i="24"/>
  <c r="AK146" i="24"/>
  <c r="AZ147" i="24"/>
  <c r="AK147" i="24"/>
  <c r="AZ152" i="24"/>
  <c r="AK152" i="24"/>
  <c r="AK162" i="24"/>
  <c r="AZ162" i="24"/>
  <c r="AZ215" i="24"/>
  <c r="AK215" i="24"/>
  <c r="AZ225" i="24"/>
  <c r="AK225" i="24"/>
  <c r="AZ227" i="24"/>
  <c r="AK227" i="24"/>
  <c r="AZ229" i="24"/>
  <c r="AK229" i="24"/>
  <c r="W191" i="13"/>
  <c r="AZ267" i="24"/>
  <c r="AK267" i="24"/>
  <c r="AZ290" i="24"/>
  <c r="AK290" i="24"/>
  <c r="BI312" i="24"/>
  <c r="D8" i="21" s="1"/>
  <c r="AT312" i="24"/>
  <c r="C8" i="21" s="1"/>
  <c r="BG77" i="24"/>
  <c r="AR77" i="24"/>
  <c r="BG84" i="24"/>
  <c r="AR84" i="24"/>
  <c r="V316" i="24"/>
  <c r="BG106" i="24"/>
  <c r="AR106" i="24"/>
  <c r="BG132" i="24"/>
  <c r="AR132" i="24"/>
  <c r="V319" i="24"/>
  <c r="BG134" i="24"/>
  <c r="AR134" i="24"/>
  <c r="BG148" i="24"/>
  <c r="AR148" i="24"/>
  <c r="BG154" i="24"/>
  <c r="AR154" i="24"/>
  <c r="BI322" i="24"/>
  <c r="D18" i="21" s="1"/>
  <c r="AT322" i="24"/>
  <c r="C18" i="21" s="1"/>
  <c r="BG209" i="24"/>
  <c r="AR209" i="24"/>
  <c r="BG217" i="24"/>
  <c r="AR217" i="24"/>
  <c r="BG221" i="24"/>
  <c r="AR221" i="24"/>
  <c r="BG225" i="24"/>
  <c r="AR225" i="24"/>
  <c r="BG228" i="24"/>
  <c r="AR228" i="24"/>
  <c r="BG234" i="24"/>
  <c r="AR234" i="24"/>
  <c r="BG244" i="24"/>
  <c r="AR244" i="24"/>
  <c r="BG246" i="24"/>
  <c r="AR246" i="24"/>
  <c r="AR254" i="24"/>
  <c r="BG254" i="24"/>
  <c r="BG265" i="24"/>
  <c r="AR265" i="24"/>
  <c r="BG286" i="24"/>
  <c r="AR286" i="24"/>
  <c r="BG290" i="24"/>
  <c r="AR290" i="24"/>
  <c r="BG299" i="24"/>
  <c r="AR299" i="24"/>
  <c r="O125" i="23"/>
  <c r="O125" i="24"/>
  <c r="AR288" i="24"/>
  <c r="BG288" i="24"/>
  <c r="AK12" i="24"/>
  <c r="AZ12" i="24"/>
  <c r="AK20" i="24"/>
  <c r="AZ20" i="24"/>
  <c r="AZ27" i="24"/>
  <c r="AK27" i="24"/>
  <c r="AM311" i="24"/>
  <c r="BB311" i="24"/>
  <c r="AK31" i="24"/>
  <c r="AZ31" i="24"/>
  <c r="AK75" i="24"/>
  <c r="AZ75" i="24"/>
  <c r="AZ95" i="24"/>
  <c r="AK95" i="24"/>
  <c r="AK118" i="24"/>
  <c r="AZ118" i="24"/>
  <c r="O317" i="24"/>
  <c r="AZ127" i="24"/>
  <c r="AK127" i="24"/>
  <c r="AZ137" i="24"/>
  <c r="AK137" i="24"/>
  <c r="AZ140" i="24"/>
  <c r="AK140" i="24"/>
  <c r="AZ158" i="24"/>
  <c r="AK158" i="24"/>
  <c r="BG171" i="24"/>
  <c r="AK171" i="24"/>
  <c r="O324" i="24"/>
  <c r="AZ171" i="24"/>
  <c r="BG207" i="24"/>
  <c r="AK207" i="24"/>
  <c r="AZ207" i="24"/>
  <c r="O191" i="23"/>
  <c r="O191" i="24"/>
  <c r="AZ235" i="24"/>
  <c r="AK235" i="24"/>
  <c r="AZ241" i="24"/>
  <c r="AK241" i="24"/>
  <c r="O194" i="13"/>
  <c r="AK262" i="24"/>
  <c r="AZ262" i="24"/>
  <c r="BB195" i="24"/>
  <c r="AM195" i="24"/>
  <c r="AZ291" i="24"/>
  <c r="AK291" i="24"/>
  <c r="AK300" i="24"/>
  <c r="AZ300" i="24"/>
  <c r="AZ97" i="24"/>
  <c r="AK97" i="24"/>
  <c r="X195" i="13"/>
  <c r="P26" i="14"/>
  <c r="I26" i="14"/>
  <c r="BG82" i="24"/>
  <c r="AR82" i="24"/>
  <c r="BG86" i="24"/>
  <c r="AR86" i="24"/>
  <c r="AR91" i="24"/>
  <c r="BG91" i="24"/>
  <c r="BG124" i="24"/>
  <c r="AR124" i="24"/>
  <c r="BG140" i="24"/>
  <c r="AR140" i="24"/>
  <c r="BI320" i="24"/>
  <c r="D16" i="21" s="1"/>
  <c r="AT320" i="24"/>
  <c r="C16" i="21" s="1"/>
  <c r="BG177" i="24"/>
  <c r="AR177" i="24"/>
  <c r="BG214" i="24"/>
  <c r="AR214" i="24"/>
  <c r="M189" i="13"/>
  <c r="BG233" i="24"/>
  <c r="BI191" i="24"/>
  <c r="AT191" i="24"/>
  <c r="BG236" i="24"/>
  <c r="AR236" i="24"/>
  <c r="M194" i="13"/>
  <c r="AR261" i="24"/>
  <c r="BG261" i="24"/>
  <c r="BG269" i="24"/>
  <c r="AR269" i="24"/>
  <c r="BG273" i="24"/>
  <c r="AR273" i="24"/>
  <c r="AR297" i="24"/>
  <c r="BG297" i="24"/>
  <c r="BG58" i="24"/>
  <c r="AR58" i="24"/>
  <c r="BG64" i="24"/>
  <c r="AR64" i="24"/>
  <c r="BG10" i="24"/>
  <c r="AR10" i="24"/>
  <c r="AR100" i="24"/>
  <c r="BG100" i="24"/>
  <c r="R195" i="13"/>
  <c r="P24" i="14"/>
  <c r="I24" i="14"/>
  <c r="O311" i="24"/>
  <c r="AZ28" i="24"/>
  <c r="AK28" i="24"/>
  <c r="AZ68" i="24"/>
  <c r="AK68" i="24"/>
  <c r="AZ71" i="24"/>
  <c r="AK71" i="24"/>
  <c r="AZ72" i="24"/>
  <c r="AK72" i="24"/>
  <c r="AZ88" i="24"/>
  <c r="AK88" i="24"/>
  <c r="AK92" i="24"/>
  <c r="AZ92" i="24"/>
  <c r="O315" i="24"/>
  <c r="AZ106" i="24"/>
  <c r="AK106" i="24"/>
  <c r="O316" i="24"/>
  <c r="AK121" i="24"/>
  <c r="AZ121" i="24"/>
  <c r="AK145" i="24"/>
  <c r="AZ145" i="24"/>
  <c r="AK199" i="24"/>
  <c r="AZ199" i="24"/>
  <c r="BB188" i="24"/>
  <c r="AM188" i="24"/>
  <c r="AZ211" i="24"/>
  <c r="AK211" i="24"/>
  <c r="AZ231" i="24"/>
  <c r="AK231" i="24"/>
  <c r="S191" i="13"/>
  <c r="AZ243" i="24"/>
  <c r="AK243" i="24"/>
  <c r="BG249" i="24"/>
  <c r="AZ249" i="24"/>
  <c r="AK249" i="24"/>
  <c r="AM194" i="24"/>
  <c r="BB194" i="24"/>
  <c r="AZ265" i="24"/>
  <c r="AK265" i="24"/>
  <c r="BG29" i="24"/>
  <c r="V312" i="24"/>
  <c r="AR29" i="24"/>
  <c r="BG68" i="24"/>
  <c r="AR68" i="24"/>
  <c r="BG73" i="24"/>
  <c r="AR73" i="24"/>
  <c r="AR109" i="24"/>
  <c r="BG109" i="24"/>
  <c r="BG119" i="24"/>
  <c r="AR119" i="24"/>
  <c r="BG131" i="24"/>
  <c r="AR131" i="24"/>
  <c r="BG173" i="24"/>
  <c r="AR173" i="24"/>
  <c r="BG202" i="24"/>
  <c r="AR202" i="24"/>
  <c r="BG220" i="24"/>
  <c r="AR220" i="24"/>
  <c r="Y191" i="13"/>
  <c r="Y194" i="23"/>
  <c r="V194" i="24"/>
  <c r="AR233" i="24"/>
  <c r="BG6" i="24"/>
  <c r="AR17" i="24"/>
  <c r="AR18" i="24"/>
  <c r="AR6" i="24"/>
  <c r="N193" i="13"/>
  <c r="AZ8" i="24"/>
  <c r="AK8" i="24"/>
  <c r="BB313" i="24"/>
  <c r="AM313" i="24"/>
  <c r="AK77" i="24"/>
  <c r="AZ77" i="24"/>
  <c r="O188" i="13"/>
  <c r="AZ202" i="24"/>
  <c r="AK202" i="24"/>
  <c r="AK214" i="24"/>
  <c r="AZ214" i="24"/>
  <c r="O190" i="23"/>
  <c r="O190" i="24"/>
  <c r="O191" i="13"/>
  <c r="AZ254" i="24"/>
  <c r="AK254" i="24"/>
  <c r="S194" i="13"/>
  <c r="AK269" i="24"/>
  <c r="AZ269" i="24"/>
  <c r="AZ273" i="24"/>
  <c r="AK273" i="24"/>
  <c r="AZ284" i="24"/>
  <c r="AK284" i="24"/>
  <c r="AZ297" i="24"/>
  <c r="AK297" i="24"/>
  <c r="AZ301" i="24"/>
  <c r="AK301" i="24"/>
  <c r="BI310" i="24"/>
  <c r="D6" i="21" s="1"/>
  <c r="AT310" i="24"/>
  <c r="C6" i="21" s="1"/>
  <c r="AR24" i="24"/>
  <c r="BG24" i="24"/>
  <c r="BG42" i="24"/>
  <c r="AR42" i="24"/>
  <c r="BG115" i="24"/>
  <c r="AR115" i="24"/>
  <c r="BI317" i="24"/>
  <c r="D13" i="21" s="1"/>
  <c r="AT317" i="24"/>
  <c r="C13" i="21" s="1"/>
  <c r="AR157" i="24"/>
  <c r="BG157" i="24"/>
  <c r="BG172" i="24"/>
  <c r="AR172" i="24"/>
  <c r="AR207" i="24"/>
  <c r="BG256" i="24"/>
  <c r="AR256" i="24"/>
  <c r="AR257" i="24"/>
  <c r="BG257" i="24"/>
  <c r="V195" i="24"/>
  <c r="Y195" i="23"/>
  <c r="BG271" i="24"/>
  <c r="AR271" i="24"/>
  <c r="BG277" i="24"/>
  <c r="AR277" i="24"/>
  <c r="BG285" i="24"/>
  <c r="AR285" i="24"/>
  <c r="BG289" i="24"/>
  <c r="AR289" i="24"/>
  <c r="BG291" i="24"/>
  <c r="AR291" i="24"/>
  <c r="BG296" i="24"/>
  <c r="AR296" i="24"/>
  <c r="BG276" i="24"/>
  <c r="AR276" i="24"/>
  <c r="BG284" i="24"/>
  <c r="AR284" i="24"/>
  <c r="BG293" i="24"/>
  <c r="AR293" i="24"/>
  <c r="BG56" i="24"/>
  <c r="AR56" i="24"/>
  <c r="AR16" i="24"/>
  <c r="BG16" i="24"/>
  <c r="BI311" i="24"/>
  <c r="D7" i="21" s="1"/>
  <c r="AT311" i="24"/>
  <c r="C7" i="21" s="1"/>
  <c r="AR38" i="24"/>
  <c r="BG38" i="24"/>
  <c r="AR47" i="24"/>
  <c r="BG47" i="24"/>
  <c r="BG9" i="24"/>
  <c r="AR9" i="24"/>
  <c r="BG97" i="24"/>
  <c r="AR97" i="24"/>
  <c r="BG7" i="24"/>
  <c r="AR7" i="24"/>
  <c r="R194" i="13"/>
  <c r="AZ23" i="24"/>
  <c r="AK23" i="24"/>
  <c r="AZ30" i="24"/>
  <c r="AK30" i="24"/>
  <c r="AK49" i="24"/>
  <c r="AZ49" i="24"/>
  <c r="AZ90" i="24"/>
  <c r="AK90" i="24"/>
  <c r="AZ94" i="24"/>
  <c r="AK94" i="24"/>
  <c r="AZ143" i="24"/>
  <c r="AK143" i="24"/>
  <c r="AZ156" i="24"/>
  <c r="AK156" i="24"/>
  <c r="AZ167" i="24"/>
  <c r="AK167" i="24"/>
  <c r="AZ173" i="24"/>
  <c r="AK173" i="24"/>
  <c r="AZ200" i="24"/>
  <c r="AK200" i="24"/>
  <c r="AK226" i="24"/>
  <c r="AZ226" i="24"/>
  <c r="O192" i="24"/>
  <c r="O192" i="23"/>
  <c r="AZ260" i="24"/>
  <c r="AK260" i="24"/>
  <c r="W195" i="13"/>
  <c r="AK275" i="24"/>
  <c r="AZ275" i="24"/>
  <c r="AK277" i="24"/>
  <c r="AZ277" i="24"/>
  <c r="AZ288" i="24"/>
  <c r="AK288" i="24"/>
  <c r="AK100" i="24"/>
  <c r="AZ100" i="24"/>
  <c r="AR87" i="24"/>
  <c r="BG87" i="24"/>
  <c r="BG104" i="24"/>
  <c r="AR104" i="24"/>
  <c r="BG107" i="24"/>
  <c r="AR107" i="24"/>
  <c r="BG128" i="24"/>
  <c r="AR128" i="24"/>
  <c r="BG133" i="24"/>
  <c r="AR133" i="24"/>
  <c r="AR162" i="24"/>
  <c r="BG162" i="24"/>
  <c r="U188" i="13"/>
  <c r="U189" i="13"/>
  <c r="BG210" i="24"/>
  <c r="AR210" i="24"/>
  <c r="AT189" i="24"/>
  <c r="BI189" i="24"/>
  <c r="BG240" i="24"/>
  <c r="AR240" i="24"/>
  <c r="BG242" i="24"/>
  <c r="AR242" i="24"/>
  <c r="BG252" i="24"/>
  <c r="AR252" i="24"/>
  <c r="Q193" i="13"/>
  <c r="AR283" i="24"/>
  <c r="BG283" i="24"/>
  <c r="AR294" i="24"/>
  <c r="BG294" i="24"/>
  <c r="BG40" i="24"/>
  <c r="AR40" i="24"/>
  <c r="BG54" i="24"/>
  <c r="AR54" i="24"/>
  <c r="BG14" i="24"/>
  <c r="AR14" i="24"/>
  <c r="BG53" i="24"/>
  <c r="AR53" i="24"/>
  <c r="BG166" i="24"/>
  <c r="AR166" i="24"/>
  <c r="C21" i="14"/>
  <c r="J21" i="14" s="1"/>
  <c r="C22" i="14"/>
  <c r="J23" i="14" s="1"/>
  <c r="BG39" i="24"/>
  <c r="AR39" i="24"/>
  <c r="O310" i="24"/>
  <c r="AZ19" i="24"/>
  <c r="AK19" i="24"/>
  <c r="AK32" i="24"/>
  <c r="AZ32" i="24"/>
  <c r="AK37" i="24"/>
  <c r="AZ37" i="24"/>
  <c r="AZ56" i="24"/>
  <c r="AK56" i="24"/>
  <c r="AZ60" i="24"/>
  <c r="AK60" i="24"/>
  <c r="BB314" i="24"/>
  <c r="AM314" i="24"/>
  <c r="AZ83" i="24"/>
  <c r="AK83" i="24"/>
  <c r="AK114" i="24"/>
  <c r="AZ114" i="24"/>
  <c r="AK122" i="24"/>
  <c r="AZ122" i="24"/>
  <c r="O320" i="24"/>
  <c r="AZ144" i="24"/>
  <c r="AK144" i="24"/>
  <c r="W188" i="13"/>
  <c r="AZ204" i="24"/>
  <c r="AK204" i="24"/>
  <c r="AZ209" i="24"/>
  <c r="AK209" i="24"/>
  <c r="AZ216" i="24"/>
  <c r="AK216" i="24"/>
  <c r="AK219" i="24"/>
  <c r="AZ219" i="24"/>
  <c r="AZ233" i="24"/>
  <c r="AK233" i="24"/>
  <c r="P193" i="13"/>
  <c r="T194" i="13"/>
  <c r="C26" i="14"/>
  <c r="BI315" i="24"/>
  <c r="D11" i="21" s="1"/>
  <c r="AT315" i="24"/>
  <c r="C11" i="21" s="1"/>
  <c r="BG94" i="24"/>
  <c r="AR94" i="24"/>
  <c r="BG111" i="24"/>
  <c r="AR111" i="24"/>
  <c r="AR116" i="24"/>
  <c r="BG116" i="24"/>
  <c r="BG135" i="24"/>
  <c r="AR135" i="24"/>
  <c r="BG146" i="24"/>
  <c r="AR146" i="24"/>
  <c r="BG161" i="24"/>
  <c r="AR161" i="24"/>
  <c r="BG243" i="24"/>
  <c r="AR243" i="24"/>
  <c r="Y193" i="13"/>
  <c r="AT194" i="24"/>
  <c r="BI194" i="24"/>
  <c r="P295" i="6"/>
  <c r="P295" i="19"/>
  <c r="P295" i="20"/>
  <c r="P282" i="3"/>
  <c r="Q295" i="6"/>
  <c r="Q295" i="20"/>
  <c r="Q295" i="19"/>
  <c r="Q282" i="3"/>
  <c r="R295" i="6"/>
  <c r="R295" i="20"/>
  <c r="R295" i="19"/>
  <c r="R282" i="3"/>
  <c r="V125" i="24"/>
  <c r="Y125" i="23"/>
  <c r="AZ7" i="24"/>
  <c r="AK7" i="24"/>
  <c r="BG63" i="24"/>
  <c r="AR63" i="24"/>
  <c r="BG15" i="24"/>
  <c r="AR15" i="24"/>
  <c r="N189" i="13"/>
  <c r="BG26" i="24"/>
  <c r="AR26" i="24"/>
  <c r="BG31" i="24"/>
  <c r="AR31" i="24"/>
  <c r="AZ26" i="24"/>
  <c r="AK26" i="24"/>
  <c r="BB312" i="24"/>
  <c r="AM312" i="24"/>
  <c r="AZ45" i="24"/>
  <c r="AK45" i="24"/>
  <c r="AZ76" i="24"/>
  <c r="AK76" i="24"/>
  <c r="AK96" i="24"/>
  <c r="AZ96" i="24"/>
  <c r="AK123" i="24"/>
  <c r="AZ123" i="24"/>
  <c r="AZ129" i="24"/>
  <c r="AK129" i="24"/>
  <c r="AK155" i="24"/>
  <c r="AZ155" i="24"/>
  <c r="O321" i="24"/>
  <c r="AK163" i="24"/>
  <c r="AZ163" i="24"/>
  <c r="AZ230" i="24"/>
  <c r="AK230" i="24"/>
  <c r="AK251" i="24"/>
  <c r="AZ251" i="24"/>
  <c r="O194" i="23"/>
  <c r="O194" i="24"/>
  <c r="AZ264" i="24"/>
  <c r="AK264" i="24"/>
  <c r="AZ289" i="24"/>
  <c r="AK289" i="24"/>
  <c r="AZ159" i="24"/>
  <c r="AK159" i="24"/>
  <c r="P188" i="13"/>
  <c r="P189" i="13"/>
  <c r="T191" i="13"/>
  <c r="BI313" i="24"/>
  <c r="D9" i="21" s="1"/>
  <c r="AT313" i="24"/>
  <c r="C9" i="21" s="1"/>
  <c r="BG69" i="24"/>
  <c r="AR69" i="24"/>
  <c r="V313" i="24"/>
  <c r="BG76" i="24"/>
  <c r="AR76" i="24"/>
  <c r="BG81" i="24"/>
  <c r="AR81" i="24"/>
  <c r="BG88" i="24"/>
  <c r="AR88" i="24"/>
  <c r="BG95" i="24"/>
  <c r="AR95" i="24"/>
  <c r="BG105" i="24"/>
  <c r="AR105" i="24"/>
  <c r="V320" i="24"/>
  <c r="BG144" i="24"/>
  <c r="AR144" i="24"/>
  <c r="BG153" i="24"/>
  <c r="AR153" i="24"/>
  <c r="BI188" i="24"/>
  <c r="AT188" i="24"/>
  <c r="Y188" i="13"/>
  <c r="Y189" i="13"/>
  <c r="AR219" i="24"/>
  <c r="BG219" i="24"/>
  <c r="AR226" i="24"/>
  <c r="BG226" i="24"/>
  <c r="BI192" i="24"/>
  <c r="AT192" i="24"/>
  <c r="AR247" i="24"/>
  <c r="BG247" i="24"/>
  <c r="BG250" i="24"/>
  <c r="AR250" i="24"/>
  <c r="M193" i="13"/>
  <c r="Y195" i="13"/>
  <c r="BG44" i="24"/>
  <c r="AR44" i="24"/>
  <c r="BG59" i="24"/>
  <c r="AR59" i="24"/>
  <c r="BG34" i="24"/>
  <c r="AR34" i="24"/>
  <c r="N188" i="13"/>
  <c r="V193" i="13"/>
  <c r="AZ14" i="24"/>
  <c r="AK14" i="24"/>
  <c r="AZ21" i="24"/>
  <c r="AK21" i="24"/>
  <c r="AK22" i="24"/>
  <c r="AZ22" i="24"/>
  <c r="AK25" i="24"/>
  <c r="AZ25" i="24"/>
  <c r="AZ58" i="24"/>
  <c r="AK58" i="24"/>
  <c r="AZ81" i="24"/>
  <c r="AK81" i="24"/>
  <c r="AK84" i="24"/>
  <c r="AZ84" i="24"/>
  <c r="AZ85" i="24"/>
  <c r="AK85" i="24"/>
  <c r="AZ89" i="24"/>
  <c r="AK89" i="24"/>
  <c r="AZ107" i="24"/>
  <c r="AK107" i="24"/>
  <c r="AK120" i="24"/>
  <c r="AZ120" i="24"/>
  <c r="AZ151" i="24"/>
  <c r="AK151" i="24"/>
  <c r="AZ160" i="24"/>
  <c r="AK160" i="24"/>
  <c r="AK172" i="24"/>
  <c r="AZ172" i="24"/>
  <c r="AK201" i="24"/>
  <c r="AZ201" i="24"/>
  <c r="O189" i="23"/>
  <c r="O189" i="24"/>
  <c r="AZ238" i="24"/>
  <c r="AK238" i="24"/>
  <c r="AZ253" i="24"/>
  <c r="AK253" i="24"/>
  <c r="AZ256" i="24"/>
  <c r="AK256" i="24"/>
  <c r="AM193" i="24"/>
  <c r="BB193" i="24"/>
  <c r="S195" i="13"/>
  <c r="AZ268" i="24"/>
  <c r="AK268" i="24"/>
  <c r="BG270" i="24"/>
  <c r="AZ270" i="24"/>
  <c r="AK270" i="24"/>
  <c r="AZ276" i="24"/>
  <c r="AK276" i="24"/>
  <c r="X191" i="13"/>
  <c r="C25" i="14"/>
  <c r="BG72" i="24"/>
  <c r="AR72" i="24"/>
  <c r="BG118" i="24"/>
  <c r="AR118" i="24"/>
  <c r="V317" i="24"/>
  <c r="V318" i="24"/>
  <c r="BG126" i="24"/>
  <c r="AR126" i="24"/>
  <c r="BG138" i="24"/>
  <c r="AR138" i="24"/>
  <c r="BG149" i="24"/>
  <c r="AR149" i="24"/>
  <c r="BG164" i="24"/>
  <c r="AR164" i="24"/>
  <c r="V190" i="24"/>
  <c r="Y190" i="23"/>
  <c r="Q191" i="13"/>
  <c r="U195" i="13"/>
  <c r="BG274" i="24"/>
  <c r="AR274" i="24"/>
  <c r="L295" i="6"/>
  <c r="L295" i="19"/>
  <c r="L295" i="20"/>
  <c r="L282" i="3"/>
  <c r="M295" i="6"/>
  <c r="M295" i="20"/>
  <c r="M295" i="19"/>
  <c r="M282" i="3"/>
  <c r="N295" i="20"/>
  <c r="N295" i="19"/>
  <c r="N295" i="6"/>
  <c r="N282" i="3"/>
  <c r="W295" i="6"/>
  <c r="W295" i="20"/>
  <c r="W295" i="19"/>
  <c r="W282" i="3"/>
  <c r="BG27" i="24"/>
  <c r="AR27" i="24"/>
  <c r="AK15" i="24"/>
  <c r="AZ15" i="24"/>
  <c r="AM310" i="24"/>
  <c r="BB310" i="24"/>
  <c r="BG36" i="24"/>
  <c r="AK36" i="24"/>
  <c r="AZ36" i="24"/>
  <c r="AK43" i="24"/>
  <c r="AZ43" i="24"/>
  <c r="AK50" i="24"/>
  <c r="AZ50" i="24"/>
  <c r="AZ99" i="24"/>
  <c r="AK99" i="24"/>
  <c r="AZ113" i="24"/>
  <c r="AK113" i="24"/>
  <c r="AZ117" i="24"/>
  <c r="AK117" i="24"/>
  <c r="AK126" i="24"/>
  <c r="O318" i="24"/>
  <c r="AZ126" i="24"/>
  <c r="AZ131" i="24"/>
  <c r="AK131" i="24"/>
  <c r="AK178" i="24"/>
  <c r="AZ178" i="24"/>
  <c r="AZ228" i="24"/>
  <c r="AK228" i="24"/>
  <c r="AZ239" i="24"/>
  <c r="AK239" i="24"/>
  <c r="AK246" i="24"/>
  <c r="AZ246" i="24"/>
  <c r="BB192" i="24"/>
  <c r="AM192" i="24"/>
  <c r="O195" i="23"/>
  <c r="O195" i="24"/>
  <c r="AZ294" i="24"/>
  <c r="AK294" i="24"/>
  <c r="BG37" i="24"/>
  <c r="AR37" i="24"/>
  <c r="BG48" i="24"/>
  <c r="AR48" i="24"/>
  <c r="BG78" i="24"/>
  <c r="AR78" i="24"/>
  <c r="BG93" i="24"/>
  <c r="AR93" i="24"/>
  <c r="BG102" i="24"/>
  <c r="AR102" i="24"/>
  <c r="BG139" i="24"/>
  <c r="AR139" i="24"/>
  <c r="BG151" i="24"/>
  <c r="AR151" i="24"/>
  <c r="BG160" i="24"/>
  <c r="AR160" i="24"/>
  <c r="AR169" i="24"/>
  <c r="BG169" i="24"/>
  <c r="Y188" i="23"/>
  <c r="V188" i="24"/>
  <c r="AR200" i="24"/>
  <c r="BG200" i="24"/>
  <c r="AR206" i="24"/>
  <c r="BG206" i="24"/>
  <c r="BG213" i="24"/>
  <c r="AR213" i="24"/>
  <c r="Y192" i="23"/>
  <c r="V192" i="24"/>
  <c r="AR260" i="24"/>
  <c r="BG260" i="24"/>
  <c r="BG300" i="24"/>
  <c r="AR300" i="24"/>
  <c r="BG292" i="24"/>
  <c r="AR292" i="24"/>
  <c r="AZ150" i="24"/>
  <c r="AK150" i="24"/>
  <c r="AR28" i="24"/>
  <c r="V311" i="24"/>
  <c r="BG28" i="24"/>
  <c r="BG74" i="24"/>
  <c r="AR74" i="24"/>
  <c r="AR150" i="24"/>
  <c r="BG150" i="24"/>
  <c r="AK174" i="24"/>
  <c r="AZ174" i="24"/>
  <c r="P21" i="14"/>
  <c r="I21" i="14"/>
  <c r="AR8" i="24"/>
  <c r="BG8" i="24"/>
  <c r="I22" i="14"/>
  <c r="P22" i="14"/>
  <c r="AZ29" i="24"/>
  <c r="AK29" i="24"/>
  <c r="O312" i="24"/>
  <c r="AK44" i="24"/>
  <c r="AZ44" i="24"/>
  <c r="AZ63" i="24"/>
  <c r="AK63" i="24"/>
  <c r="BG101" i="24"/>
  <c r="AZ101" i="24"/>
  <c r="AK101" i="24"/>
  <c r="AZ119" i="24"/>
  <c r="AK119" i="24"/>
  <c r="AZ179" i="24"/>
  <c r="AK179" i="24"/>
  <c r="AZ180" i="24"/>
  <c r="AK180" i="24"/>
  <c r="AZ203" i="24"/>
  <c r="AK203" i="24"/>
  <c r="AK212" i="24"/>
  <c r="AZ212" i="24"/>
  <c r="AZ213" i="24"/>
  <c r="AK213" i="24"/>
  <c r="AK217" i="24"/>
  <c r="AZ217" i="24"/>
  <c r="AK221" i="24"/>
  <c r="AZ221" i="24"/>
  <c r="AK222" i="24"/>
  <c r="AZ222" i="24"/>
  <c r="BB191" i="24"/>
  <c r="AM191" i="24"/>
  <c r="AZ285" i="24"/>
  <c r="AK285" i="24"/>
  <c r="T195" i="13"/>
  <c r="BG90" i="24"/>
  <c r="AR90" i="24"/>
  <c r="AR108" i="24"/>
  <c r="BG108" i="24"/>
  <c r="BG113" i="24"/>
  <c r="AR113" i="24"/>
  <c r="BI318" i="24"/>
  <c r="D14" i="21" s="1"/>
  <c r="AT318" i="24"/>
  <c r="C14" i="21" s="1"/>
  <c r="BG127" i="24"/>
  <c r="AR127" i="24"/>
  <c r="BG129" i="24"/>
  <c r="AR129" i="24"/>
  <c r="BG143" i="24"/>
  <c r="AR143" i="24"/>
  <c r="BI321" i="24"/>
  <c r="D17" i="21" s="1"/>
  <c r="AT321" i="24"/>
  <c r="C17" i="21" s="1"/>
  <c r="V322" i="24"/>
  <c r="AR322" i="24" s="1"/>
  <c r="AR165" i="24"/>
  <c r="BG178" i="24"/>
  <c r="AR178" i="24"/>
  <c r="BG181" i="24"/>
  <c r="AR181" i="24"/>
  <c r="AR201" i="24"/>
  <c r="BG201" i="24"/>
  <c r="AR205" i="24"/>
  <c r="BG205" i="24"/>
  <c r="AR222" i="24"/>
  <c r="BG222" i="24"/>
  <c r="BG227" i="24"/>
  <c r="AR227" i="24"/>
  <c r="Y191" i="23"/>
  <c r="V191" i="24"/>
  <c r="BG235" i="24"/>
  <c r="AR235" i="24"/>
  <c r="BG237" i="24"/>
  <c r="AR237" i="24"/>
  <c r="BG251" i="24"/>
  <c r="AR251" i="24"/>
  <c r="BG253" i="24"/>
  <c r="AR253" i="24"/>
  <c r="Y194" i="13"/>
  <c r="BG272" i="24"/>
  <c r="AR272" i="24"/>
  <c r="BG287" i="24"/>
  <c r="AR287" i="24"/>
  <c r="BG275" i="24"/>
  <c r="AR275" i="24"/>
  <c r="AR301" i="24"/>
  <c r="BG301" i="24"/>
  <c r="BG35" i="24"/>
  <c r="AR35" i="24"/>
  <c r="BG65" i="24"/>
  <c r="AR65" i="24"/>
  <c r="AR11" i="24"/>
  <c r="BG11" i="24"/>
  <c r="BG12" i="24"/>
  <c r="AR12" i="24"/>
  <c r="I27" i="14"/>
  <c r="P27" i="14"/>
  <c r="V191" i="13"/>
  <c r="BG23" i="24"/>
  <c r="AR23" i="24"/>
  <c r="AZ24" i="24"/>
  <c r="AK24" i="24"/>
  <c r="AZ33" i="24"/>
  <c r="AK33" i="24"/>
  <c r="AK48" i="24"/>
  <c r="AZ48" i="24"/>
  <c r="AZ61" i="24"/>
  <c r="AK61" i="24"/>
  <c r="AK64" i="24"/>
  <c r="AZ64" i="24"/>
  <c r="AK69" i="24"/>
  <c r="O313" i="24"/>
  <c r="AZ69" i="24"/>
  <c r="AZ80" i="24"/>
  <c r="AK80" i="24"/>
  <c r="AK87" i="24"/>
  <c r="AZ87" i="24"/>
  <c r="AZ91" i="24"/>
  <c r="AK91" i="24"/>
  <c r="BB315" i="24"/>
  <c r="AM315" i="24"/>
  <c r="AK102" i="24"/>
  <c r="AZ102" i="24"/>
  <c r="AM316" i="24"/>
  <c r="BB316" i="24"/>
  <c r="AZ110" i="24"/>
  <c r="AK110" i="24"/>
  <c r="AM317" i="24"/>
  <c r="BB317" i="24"/>
  <c r="AM321" i="24"/>
  <c r="BB321" i="24"/>
  <c r="BB189" i="24"/>
  <c r="AM189" i="24"/>
  <c r="BB190" i="24"/>
  <c r="AM190" i="24"/>
  <c r="AZ237" i="24"/>
  <c r="AK237" i="24"/>
  <c r="AZ242" i="24"/>
  <c r="AK242" i="24"/>
  <c r="AZ248" i="24"/>
  <c r="AK248" i="24"/>
  <c r="AK250" i="24"/>
  <c r="AZ250" i="24"/>
  <c r="O195" i="13"/>
  <c r="AK287" i="24"/>
  <c r="AZ287" i="24"/>
  <c r="AZ296" i="24"/>
  <c r="AK296" i="24"/>
  <c r="AK298" i="24"/>
  <c r="AZ298" i="24"/>
  <c r="T189" i="13"/>
  <c r="AK166" i="24"/>
  <c r="AZ166" i="24"/>
  <c r="BG66" i="24"/>
  <c r="AR66" i="24"/>
  <c r="BG85" i="24"/>
  <c r="AR85" i="24"/>
  <c r="BG96" i="24"/>
  <c r="AR96" i="24"/>
  <c r="AR114" i="24"/>
  <c r="BG114" i="24"/>
  <c r="AR121" i="24"/>
  <c r="BG121" i="24"/>
  <c r="AR137" i="24"/>
  <c r="BG137" i="24"/>
  <c r="BG156" i="24"/>
  <c r="AR156" i="24"/>
  <c r="V324" i="24"/>
  <c r="AR171" i="24"/>
  <c r="BG175" i="24"/>
  <c r="AR175" i="24"/>
  <c r="AR182" i="24"/>
  <c r="BG182" i="24"/>
  <c r="M188" i="13"/>
  <c r="BG211" i="24"/>
  <c r="AR211" i="24"/>
  <c r="AT190" i="24"/>
  <c r="BI190" i="24"/>
  <c r="BG229" i="24"/>
  <c r="AR229" i="24"/>
  <c r="BG259" i="24"/>
  <c r="AR259" i="24"/>
  <c r="AR270" i="24"/>
  <c r="BG50" i="24"/>
  <c r="AR50" i="24"/>
  <c r="BG57" i="24"/>
  <c r="AR57" i="24"/>
  <c r="V188" i="13"/>
  <c r="V195" i="13"/>
  <c r="AZ9" i="24"/>
  <c r="AK9" i="24"/>
  <c r="AK10" i="24"/>
  <c r="AZ10" i="24"/>
  <c r="AK46" i="24"/>
  <c r="AZ46" i="24"/>
  <c r="AK52" i="24"/>
  <c r="AZ52" i="24"/>
  <c r="AK93" i="24"/>
  <c r="AZ93" i="24"/>
  <c r="AK98" i="24"/>
  <c r="AZ98" i="24"/>
  <c r="AZ111" i="24"/>
  <c r="AK111" i="24"/>
  <c r="AZ112" i="24"/>
  <c r="AK112" i="24"/>
  <c r="AK116" i="24"/>
  <c r="AZ116" i="24"/>
  <c r="AZ128" i="24"/>
  <c r="AK128" i="24"/>
  <c r="AM319" i="24"/>
  <c r="BB319" i="24"/>
  <c r="AZ138" i="24"/>
  <c r="AK138" i="24"/>
  <c r="AZ141" i="24"/>
  <c r="AK141" i="24"/>
  <c r="AZ142" i="24"/>
  <c r="AK142" i="24"/>
  <c r="AZ164" i="24"/>
  <c r="AK164" i="24"/>
  <c r="AM322" i="24"/>
  <c r="BB322" i="24"/>
  <c r="AZ168" i="24"/>
  <c r="AK168" i="24"/>
  <c r="O323" i="24"/>
  <c r="AZ169" i="24"/>
  <c r="AK169" i="24"/>
  <c r="AZ177" i="24"/>
  <c r="AK177" i="24"/>
  <c r="AZ224" i="24"/>
  <c r="AK224" i="24"/>
  <c r="AZ271" i="24"/>
  <c r="AK271" i="24"/>
  <c r="AZ286" i="24"/>
  <c r="AK286" i="24"/>
  <c r="AK299" i="24"/>
  <c r="AZ299" i="24"/>
  <c r="P195" i="13"/>
  <c r="AK34" i="24"/>
  <c r="AZ34" i="24"/>
  <c r="I25" i="14"/>
  <c r="P25" i="14"/>
  <c r="BG70" i="24"/>
  <c r="AR70" i="24"/>
  <c r="BG98" i="24"/>
  <c r="AR98" i="24"/>
  <c r="AT316" i="24"/>
  <c r="C12" i="21" s="1"/>
  <c r="BI316" i="24"/>
  <c r="D12" i="21" s="1"/>
  <c r="AR110" i="24"/>
  <c r="BG110" i="24"/>
  <c r="BG112" i="24"/>
  <c r="AR112" i="24"/>
  <c r="AR163" i="24"/>
  <c r="BG163" i="24"/>
  <c r="V323" i="24"/>
  <c r="BG168" i="24"/>
  <c r="AR168" i="24"/>
  <c r="BG179" i="24"/>
  <c r="AR179" i="24"/>
  <c r="AR215" i="24"/>
  <c r="BG215" i="24"/>
  <c r="BG224" i="24"/>
  <c r="AR224" i="24"/>
  <c r="BG230" i="24"/>
  <c r="AR230" i="24"/>
  <c r="M191" i="13"/>
  <c r="Q194" i="13"/>
  <c r="Q195" i="13"/>
  <c r="BG267" i="24"/>
  <c r="AR267" i="24"/>
  <c r="BI195" i="24"/>
  <c r="AT195" i="24"/>
  <c r="AR268" i="24"/>
  <c r="BG268" i="24"/>
  <c r="AR298" i="24"/>
  <c r="BG298" i="24"/>
  <c r="J25" i="14" l="1"/>
  <c r="BG323" i="24"/>
  <c r="AR323" i="24"/>
  <c r="BG311" i="24"/>
  <c r="AR311" i="24"/>
  <c r="N295" i="23"/>
  <c r="N282" i="6"/>
  <c r="N282" i="23" s="1"/>
  <c r="BG190" i="24"/>
  <c r="AR190" i="24"/>
  <c r="AR318" i="24"/>
  <c r="BG318" i="24"/>
  <c r="AZ189" i="24"/>
  <c r="AK189" i="24"/>
  <c r="AR313" i="24"/>
  <c r="BG313" i="24"/>
  <c r="BG125" i="24"/>
  <c r="AR125" i="24"/>
  <c r="R295" i="23"/>
  <c r="R282" i="6"/>
  <c r="R282" i="23" s="1"/>
  <c r="Q282" i="6"/>
  <c r="Q282" i="23" s="1"/>
  <c r="Q295" i="23"/>
  <c r="P282" i="6"/>
  <c r="P282" i="23" s="1"/>
  <c r="P295" i="23"/>
  <c r="AZ320" i="24"/>
  <c r="AK320" i="24"/>
  <c r="AR312" i="24"/>
  <c r="BG312" i="24"/>
  <c r="AZ125" i="24"/>
  <c r="AK125" i="24"/>
  <c r="Q282" i="24"/>
  <c r="O282" i="19"/>
  <c r="O282" i="20"/>
  <c r="O295" i="24"/>
  <c r="O295" i="23"/>
  <c r="O282" i="6"/>
  <c r="U295" i="23"/>
  <c r="U282" i="6"/>
  <c r="U282" i="23" s="1"/>
  <c r="BG193" i="24"/>
  <c r="AR193" i="24"/>
  <c r="AZ193" i="24"/>
  <c r="AK193" i="24"/>
  <c r="S282" i="6"/>
  <c r="S282" i="23" s="1"/>
  <c r="S295" i="23"/>
  <c r="AZ314" i="24"/>
  <c r="AK314" i="24"/>
  <c r="AR189" i="24"/>
  <c r="BG189" i="24"/>
  <c r="AK318" i="24"/>
  <c r="AZ318" i="24"/>
  <c r="AR317" i="24"/>
  <c r="BG317" i="24"/>
  <c r="BG320" i="24"/>
  <c r="AR320" i="24"/>
  <c r="AZ194" i="24"/>
  <c r="AK194" i="24"/>
  <c r="R282" i="19"/>
  <c r="R282" i="20"/>
  <c r="Q282" i="19"/>
  <c r="Q282" i="20"/>
  <c r="P282" i="19"/>
  <c r="P282" i="20"/>
  <c r="AZ315" i="24"/>
  <c r="AK315" i="24"/>
  <c r="U282" i="19"/>
  <c r="U282" i="20"/>
  <c r="T282" i="20"/>
  <c r="T282" i="19"/>
  <c r="AR315" i="24"/>
  <c r="BG315" i="24"/>
  <c r="BG310" i="24"/>
  <c r="AR310" i="24"/>
  <c r="AZ188" i="24"/>
  <c r="AK188" i="24"/>
  <c r="S282" i="20"/>
  <c r="S282" i="19"/>
  <c r="X282" i="24"/>
  <c r="Y282" i="20"/>
  <c r="Y282" i="19"/>
  <c r="AT295" i="24"/>
  <c r="BI295" i="24"/>
  <c r="X295" i="23"/>
  <c r="X282" i="6"/>
  <c r="X282" i="23" s="1"/>
  <c r="AR321" i="24"/>
  <c r="BG321" i="24"/>
  <c r="BG314" i="24"/>
  <c r="AR314" i="24"/>
  <c r="AZ319" i="24"/>
  <c r="AK319" i="24"/>
  <c r="AK323" i="24"/>
  <c r="AZ323" i="24"/>
  <c r="AR324" i="24"/>
  <c r="BG324" i="24"/>
  <c r="AZ313" i="24"/>
  <c r="AK313" i="24"/>
  <c r="AK312" i="24"/>
  <c r="AZ312" i="24"/>
  <c r="AK195" i="24"/>
  <c r="AZ195" i="24"/>
  <c r="W295" i="23"/>
  <c r="W282" i="6"/>
  <c r="W282" i="23" s="1"/>
  <c r="M295" i="23"/>
  <c r="M282" i="6"/>
  <c r="M282" i="23" s="1"/>
  <c r="L295" i="23"/>
  <c r="L282" i="6"/>
  <c r="L282" i="23" s="1"/>
  <c r="J26" i="14"/>
  <c r="AK190" i="24"/>
  <c r="AZ190" i="24"/>
  <c r="BG194" i="24"/>
  <c r="AR194" i="24"/>
  <c r="AZ316" i="24"/>
  <c r="AK316" i="24"/>
  <c r="AZ311" i="24"/>
  <c r="AK311" i="24"/>
  <c r="AZ191" i="24"/>
  <c r="AK191" i="24"/>
  <c r="AZ317" i="24"/>
  <c r="AK317" i="24"/>
  <c r="AR319" i="24"/>
  <c r="BG319" i="24"/>
  <c r="T295" i="23"/>
  <c r="T282" i="6"/>
  <c r="T282" i="23" s="1"/>
  <c r="J27" i="14"/>
  <c r="Y282" i="6"/>
  <c r="Y295" i="23"/>
  <c r="V295" i="24"/>
  <c r="X282" i="19"/>
  <c r="X282" i="20"/>
  <c r="V282" i="20"/>
  <c r="V282" i="19"/>
  <c r="AR191" i="24"/>
  <c r="BG191" i="24"/>
  <c r="AR192" i="24"/>
  <c r="BG192" i="24"/>
  <c r="AR188" i="24"/>
  <c r="BG188" i="24"/>
  <c r="W282" i="19"/>
  <c r="W282" i="20"/>
  <c r="N282" i="20"/>
  <c r="N282" i="19"/>
  <c r="M282" i="19"/>
  <c r="M282" i="20"/>
  <c r="L282" i="19"/>
  <c r="L282" i="20"/>
  <c r="AZ321" i="24"/>
  <c r="AK321" i="24"/>
  <c r="AK310" i="24"/>
  <c r="AZ310" i="24"/>
  <c r="J22" i="14"/>
  <c r="AK192" i="24"/>
  <c r="AZ192" i="24"/>
  <c r="AR195" i="24"/>
  <c r="BG195" i="24"/>
  <c r="AZ324" i="24"/>
  <c r="AK324" i="24"/>
  <c r="BG316" i="24"/>
  <c r="AR316" i="24"/>
  <c r="BB295" i="24"/>
  <c r="AM295" i="24"/>
  <c r="BG322" i="24"/>
  <c r="AZ322" i="24"/>
  <c r="AK322" i="24"/>
  <c r="V295" i="23"/>
  <c r="V282" i="6"/>
  <c r="V282" i="23" s="1"/>
  <c r="Y282" i="23" l="1"/>
  <c r="V282" i="24"/>
  <c r="AR282" i="24" s="1"/>
  <c r="O282" i="24"/>
  <c r="O282" i="23"/>
  <c r="AR295" i="24"/>
  <c r="BG295" i="24"/>
  <c r="AT282" i="24"/>
  <c r="BI282" i="24"/>
  <c r="AZ295" i="24"/>
  <c r="AK295" i="24"/>
  <c r="AM282" i="24"/>
  <c r="BB282" i="24"/>
  <c r="BG282" i="24" l="1"/>
  <c r="AZ282" i="24"/>
  <c r="AK282" i="24"/>
</calcChain>
</file>

<file path=xl/comments1.xml><?xml version="1.0" encoding="utf-8"?>
<comments xmlns="http://schemas.openxmlformats.org/spreadsheetml/2006/main">
  <authors>
    <author>Vivien Yip</author>
  </authors>
  <commentList>
    <comment ref="A9" authorId="0" shapeId="0">
      <text>
        <r>
          <rPr>
            <b/>
            <sz val="9"/>
            <color indexed="81"/>
            <rFont val="Tahoma"/>
            <family val="2"/>
          </rPr>
          <t>Vivien Yip:</t>
        </r>
        <r>
          <rPr>
            <sz val="9"/>
            <color indexed="81"/>
            <rFont val="Tahoma"/>
            <family val="2"/>
          </rPr>
          <t xml:space="preserve">
this one is in life science sector</t>
        </r>
      </text>
    </comment>
    <comment ref="A92" authorId="0" shapeId="0">
      <text>
        <r>
          <rPr>
            <b/>
            <sz val="9"/>
            <color indexed="81"/>
            <rFont val="Tahoma"/>
            <family val="2"/>
          </rPr>
          <t>Vivien Yip:</t>
        </r>
        <r>
          <rPr>
            <sz val="9"/>
            <color indexed="81"/>
            <rFont val="Tahoma"/>
            <family val="2"/>
          </rPr>
          <t xml:space="preserve">
this one is in life science sector</t>
        </r>
      </text>
    </comment>
    <comment ref="A139" authorId="0" shapeId="0">
      <text>
        <r>
          <rPr>
            <b/>
            <sz val="9"/>
            <color indexed="81"/>
            <rFont val="Tahoma"/>
            <family val="2"/>
          </rPr>
          <t>Vivien Yip:</t>
        </r>
        <r>
          <rPr>
            <sz val="9"/>
            <color indexed="81"/>
            <rFont val="Tahoma"/>
            <family val="2"/>
          </rPr>
          <t xml:space="preserve">
also in aerospace sector</t>
        </r>
      </text>
    </comment>
    <comment ref="A140" authorId="0" shapeId="0">
      <text>
        <r>
          <rPr>
            <b/>
            <sz val="9"/>
            <color indexed="81"/>
            <rFont val="Tahoma"/>
            <family val="2"/>
          </rPr>
          <t>Vivien Yip:</t>
        </r>
        <r>
          <rPr>
            <sz val="9"/>
            <color indexed="81"/>
            <rFont val="Tahoma"/>
            <family val="2"/>
          </rPr>
          <t xml:space="preserve">
also in life science sector</t>
        </r>
      </text>
    </comment>
  </commentList>
</comments>
</file>

<file path=xl/sharedStrings.xml><?xml version="1.0" encoding="utf-8"?>
<sst xmlns="http://schemas.openxmlformats.org/spreadsheetml/2006/main" count="7317" uniqueCount="678">
  <si>
    <t>Gross domestic product (GDP) at basic prices, by industry, provinces and territories (x 1,000,000)</t>
  </si>
  <si>
    <t>Table: 36-10-0402-01 (formerly CANSIM  379-0030)</t>
  </si>
  <si>
    <t>Total, all industries</t>
  </si>
  <si>
    <t xml:space="preserve">Goods-producing sector </t>
  </si>
  <si>
    <t>Service-producing industries</t>
  </si>
  <si>
    <t>Industrial production</t>
  </si>
  <si>
    <t>Non-durable manufacturing industries</t>
  </si>
  <si>
    <t>Durable manufacturing industries</t>
  </si>
  <si>
    <t>Information and communication technology sector</t>
  </si>
  <si>
    <t>Information and communication technology, manufacturing</t>
  </si>
  <si>
    <t>Information and communication technology, services</t>
  </si>
  <si>
    <t>Energy sector</t>
  </si>
  <si>
    <t>Public sector</t>
  </si>
  <si>
    <t>Agriculture, forestry, fishing and hunting</t>
  </si>
  <si>
    <t>Crop and animal production</t>
  </si>
  <si>
    <t>Forestry and logging</t>
  </si>
  <si>
    <t>Fishing, hunting and trapping</t>
  </si>
  <si>
    <t>Support activities for agriculture and forestry</t>
  </si>
  <si>
    <t>Mining, quarrying, and oil and gas extraction</t>
  </si>
  <si>
    <t>Utilities</t>
  </si>
  <si>
    <t>Electric power generation, transmission and distribution</t>
  </si>
  <si>
    <t>Water, sewage and other systems</t>
  </si>
  <si>
    <t>Construction</t>
  </si>
  <si>
    <t>Manufacturing</t>
  </si>
  <si>
    <t>Food manufacturing</t>
  </si>
  <si>
    <t>Beverage and tobacco product manufacturing</t>
  </si>
  <si>
    <t>Beverage manufacturing</t>
  </si>
  <si>
    <t>Textile mills and textile product manufacturing</t>
  </si>
  <si>
    <t>Clothing and leather and allied product manufacturing</t>
  </si>
  <si>
    <t>Wood product manufacturing</t>
  </si>
  <si>
    <t>Paper manufacturing</t>
  </si>
  <si>
    <t>Printing and related support activities</t>
  </si>
  <si>
    <t>Petroleum and coal product manufacturing</t>
  </si>
  <si>
    <t>Chemical manufacturing</t>
  </si>
  <si>
    <t>Basic chemicals and pesticides manufacturing</t>
  </si>
  <si>
    <t>Resins and paints manufacturing</t>
  </si>
  <si>
    <t>Pharmaceutical and medicine manufacturing</t>
  </si>
  <si>
    <t>Plastics and rubber products manufacturing</t>
  </si>
  <si>
    <t>Non-metallic mineral product manufacturing</t>
  </si>
  <si>
    <t>Primary metal manufacturing</t>
  </si>
  <si>
    <t>Fabricated metal product manufacturing</t>
  </si>
  <si>
    <t>Machinery manufacturing</t>
  </si>
  <si>
    <t>Engine, turbine and power transmission equipment manufacturing</t>
  </si>
  <si>
    <t>Computer and electronic product manufacturing</t>
  </si>
  <si>
    <t>Computer and peripheral equipment manufacturing</t>
  </si>
  <si>
    <t>Communications equipment manufacturing</t>
  </si>
  <si>
    <t>Semiconductor and other electronic component manufacturing</t>
  </si>
  <si>
    <t>Other electronic product manufacturing</t>
  </si>
  <si>
    <t>Electrical equipment, appliance and component manufacturing</t>
  </si>
  <si>
    <t>Transportation equipment manufacturing</t>
  </si>
  <si>
    <t>Motor vehicle, body, trailer and parts manufacturing</t>
  </si>
  <si>
    <t>Motor vehicle manufacturing</t>
  </si>
  <si>
    <t>Motor vehicle body and trailer manufacturing</t>
  </si>
  <si>
    <t>Motor vehicle parts manufacturing</t>
  </si>
  <si>
    <t>Aerospace product and parts manufacturing</t>
  </si>
  <si>
    <t>Other transportation equipment manufacturing</t>
  </si>
  <si>
    <t>Furniture and related product manufacturing</t>
  </si>
  <si>
    <t>Office furniture (including fixtures) manufacturing</t>
  </si>
  <si>
    <t>Miscellaneous manufacturing</t>
  </si>
  <si>
    <t>Medical equipment and supplies manufacturing</t>
  </si>
  <si>
    <t>Durable goods manufacturing</t>
  </si>
  <si>
    <t>Non-durable goods manufacturing</t>
  </si>
  <si>
    <t>Services-Producing Sector</t>
  </si>
  <si>
    <t>Wholesale trade</t>
  </si>
  <si>
    <t>Farm product merchant wholesalers</t>
  </si>
  <si>
    <t>Petroleum and petroleum products merchant wholesalers</t>
  </si>
  <si>
    <t>Food, beverage and tobacco merchant wholesalers</t>
  </si>
  <si>
    <t>Personal and household goods merchant wholesalers</t>
  </si>
  <si>
    <t>Motor vehicle and motor vehicle parts and accessories merchant wholesalers</t>
  </si>
  <si>
    <t>Building material and supplies merchant wholesalers</t>
  </si>
  <si>
    <t>Machinery, equipment and supplies merchant wholesalers</t>
  </si>
  <si>
    <t>Miscellaneous merchant wholesalers</t>
  </si>
  <si>
    <t>Business-to-business electronic markets, and agents and brokers</t>
  </si>
  <si>
    <t>Retail trade</t>
  </si>
  <si>
    <t>Motor vehicle and parts dealers</t>
  </si>
  <si>
    <t>Furniture and home furnishings stores</t>
  </si>
  <si>
    <t>Electronics and appliance stores</t>
  </si>
  <si>
    <t>Building material and garden equipment and supplies dealers</t>
  </si>
  <si>
    <t>Food and beverage stores</t>
  </si>
  <si>
    <t>Health and personal care stores</t>
  </si>
  <si>
    <t>Gasoline stations</t>
  </si>
  <si>
    <t>Clothing and clothing accessories stores</t>
  </si>
  <si>
    <t>Sporting goods, hobby, book and music stores</t>
  </si>
  <si>
    <t>General merchandise stores</t>
  </si>
  <si>
    <t>Miscellaneous store retailers</t>
  </si>
  <si>
    <t>Non-store retailers</t>
  </si>
  <si>
    <t>Transportationand warehousing</t>
  </si>
  <si>
    <t>Air transportation</t>
  </si>
  <si>
    <t>Rail transportation</t>
  </si>
  <si>
    <t>Water transportation</t>
  </si>
  <si>
    <t>Truck transportation</t>
  </si>
  <si>
    <t>Transit, ground passenger and scenic and sightseeing transportation</t>
  </si>
  <si>
    <t>Urban transit systems</t>
  </si>
  <si>
    <t>Taxi and limousine service</t>
  </si>
  <si>
    <t>Other transit and ground passenger transportation and scenic and sightseeing transportation</t>
  </si>
  <si>
    <t>Pipeline transportation</t>
  </si>
  <si>
    <t>Support activities for transportation</t>
  </si>
  <si>
    <t>Postal service</t>
  </si>
  <si>
    <t>Couriers and messengers</t>
  </si>
  <si>
    <t>Warehousing and storage</t>
  </si>
  <si>
    <t>Information and cultural industries</t>
  </si>
  <si>
    <t>Publishing industries (except internet)</t>
  </si>
  <si>
    <t>Newspaper, periodical, book and directory publishers</t>
  </si>
  <si>
    <t>Software publishers</t>
  </si>
  <si>
    <t>Motion picture and sound recording industries</t>
  </si>
  <si>
    <t>Motion picture and video industries</t>
  </si>
  <si>
    <t>Sound recording industries</t>
  </si>
  <si>
    <t>Broadcasting (except internet)</t>
  </si>
  <si>
    <t>Telecommunications</t>
  </si>
  <si>
    <t>Data processing, hosting, and related services</t>
  </si>
  <si>
    <t>Other information services</t>
  </si>
  <si>
    <t>Finance, insurance, real estate and leasing</t>
  </si>
  <si>
    <t>Finance and insurance</t>
  </si>
  <si>
    <t>Monetary authorities - central bank</t>
  </si>
  <si>
    <t>Credit intermediation and related activities</t>
  </si>
  <si>
    <t>Depository credit intermediation</t>
  </si>
  <si>
    <t>Insurance carriers and related activities</t>
  </si>
  <si>
    <t>Insurance carriers</t>
  </si>
  <si>
    <t>Agencies, brokerages and other insurance related activities</t>
  </si>
  <si>
    <t>Financial investment services, funds and other financial vehicles</t>
  </si>
  <si>
    <t>Real estate and rental and leasing</t>
  </si>
  <si>
    <t>Real estate</t>
  </si>
  <si>
    <t>Lessors of real estate</t>
  </si>
  <si>
    <t>Offices of real estate agents and brokers and activities related to real estate</t>
  </si>
  <si>
    <t>Rental and leasing services</t>
  </si>
  <si>
    <t>Automotive equipment rental and leasing</t>
  </si>
  <si>
    <t>Lessors of non-financial intangible assets (except copyrighted works)</t>
  </si>
  <si>
    <t>Professional, scientific and technical services</t>
  </si>
  <si>
    <t>Legal services</t>
  </si>
  <si>
    <t>Accounting, tax preparation, bookkeeping and payroll services</t>
  </si>
  <si>
    <t>Architectural, engineering and related services</t>
  </si>
  <si>
    <t>Specialized design services</t>
  </si>
  <si>
    <t>Computer systems design and related services</t>
  </si>
  <si>
    <t>Management, scientific and technical consulting services</t>
  </si>
  <si>
    <t>Scientific research and development services</t>
  </si>
  <si>
    <t>Advertising, public relations, and related services</t>
  </si>
  <si>
    <t>Other professional, scientific and technical services</t>
  </si>
  <si>
    <t>Management of companies and enterprises</t>
  </si>
  <si>
    <t>Administrative and support, waste management and remediation services</t>
  </si>
  <si>
    <t>Administrative and support services</t>
  </si>
  <si>
    <t>Office administrative services</t>
  </si>
  <si>
    <t>Employment services</t>
  </si>
  <si>
    <t>Business support services</t>
  </si>
  <si>
    <t>Facilities and other support services</t>
  </si>
  <si>
    <t>Travel arrangement and reservation services</t>
  </si>
  <si>
    <t>Investigation and security services</t>
  </si>
  <si>
    <t>Building services</t>
  </si>
  <si>
    <t>Waste management and remediation services</t>
  </si>
  <si>
    <t>Educational services</t>
  </si>
  <si>
    <t>Elementary and secondary schools</t>
  </si>
  <si>
    <t>Community colleges and C.E.G.E.P.s</t>
  </si>
  <si>
    <t>Universities</t>
  </si>
  <si>
    <t>Other educational services</t>
  </si>
  <si>
    <t>Health care and social assistance</t>
  </si>
  <si>
    <t>Ambulatory health care services</t>
  </si>
  <si>
    <t>Hospitals</t>
  </si>
  <si>
    <t>Nursing and residential care facilities</t>
  </si>
  <si>
    <t>Social assistance</t>
  </si>
  <si>
    <t>Arts, entertainment and recreation</t>
  </si>
  <si>
    <t>Performing arts, spectator sports and related industries, and heritage institutions</t>
  </si>
  <si>
    <t>Amusement, gambling and recreation industries</t>
  </si>
  <si>
    <t>Accommodation and food services</t>
  </si>
  <si>
    <t>Accommodation services</t>
  </si>
  <si>
    <t>Food services and drinking places</t>
  </si>
  <si>
    <t>Other services (except public administration)</t>
  </si>
  <si>
    <t>Repair and maintenance</t>
  </si>
  <si>
    <t>Automotive repair and maintenance</t>
  </si>
  <si>
    <t>Repair and maintenance (except automotive)</t>
  </si>
  <si>
    <t>Personal and laundry services</t>
  </si>
  <si>
    <t>Religious, grant-making, civic, and professional and similar organizations</t>
  </si>
  <si>
    <t>Private households</t>
  </si>
  <si>
    <t>Public administration</t>
  </si>
  <si>
    <t>Federal government public administration</t>
  </si>
  <si>
    <t>Provincial and territorial public administration</t>
  </si>
  <si>
    <t>Local, municipal and regional public administration</t>
  </si>
  <si>
    <t>Aboriginal, international and other extra-territorial public administration</t>
  </si>
  <si>
    <t>Total</t>
  </si>
  <si>
    <t>11,21,22,23,31,33</t>
  </si>
  <si>
    <t>41-91</t>
  </si>
  <si>
    <t>21, 22, 31-33, 562</t>
  </si>
  <si>
    <t>311-316, 322-326</t>
  </si>
  <si>
    <t>321, 327-339</t>
  </si>
  <si>
    <t>334, excluding 3345, 4173, 5112, 517, 518, 5415, 8112</t>
  </si>
  <si>
    <t>334, excluding 3345</t>
  </si>
  <si>
    <t>4173, 5112, 517, 518, 5415, 8112</t>
  </si>
  <si>
    <t>211, 2121, 21229, 213111, 213118, 2211, 2212, 32411, 486</t>
  </si>
  <si>
    <t>61, 62, 91</t>
  </si>
  <si>
    <t>111, 112</t>
  </si>
  <si>
    <t>31-33</t>
  </si>
  <si>
    <t>313, 314</t>
  </si>
  <si>
    <t>315, 316</t>
  </si>
  <si>
    <t>3251, 3253</t>
  </si>
  <si>
    <t>3252, 3255</t>
  </si>
  <si>
    <t>3343, 3345, 3346</t>
  </si>
  <si>
    <t>3361, 3362, 3363</t>
  </si>
  <si>
    <t>3365-3369</t>
  </si>
  <si>
    <t>321,327,331-339</t>
  </si>
  <si>
    <t>311-316,322-326</t>
  </si>
  <si>
    <t>41+</t>
  </si>
  <si>
    <t>44-45</t>
  </si>
  <si>
    <t>48-49</t>
  </si>
  <si>
    <t>485, 487</t>
  </si>
  <si>
    <t>4852, 4854, 4855, 4859, 487</t>
  </si>
  <si>
    <t>52-53</t>
  </si>
  <si>
    <t>523, 526</t>
  </si>
  <si>
    <t>5312, 5313</t>
  </si>
  <si>
    <t>5612, 5619</t>
  </si>
  <si>
    <t>6114-6117</t>
  </si>
  <si>
    <t>711, 712</t>
  </si>
  <si>
    <t>8112, 8113, 8114</t>
  </si>
  <si>
    <t>914, 919</t>
  </si>
  <si>
    <t>Chained (2012) dollars, North American Industry Classification System 2017 (NAICS)</t>
  </si>
  <si>
    <t>NAICS_Desc</t>
  </si>
  <si>
    <t>NAICS_Code</t>
  </si>
  <si>
    <r>
      <t xml:space="preserve">LFS estimates, Employment by NAICS (thousands, </t>
    </r>
    <r>
      <rPr>
        <b/>
        <sz val="12"/>
        <color rgb="FFFF0000"/>
        <rFont val="Calibri"/>
        <family val="2"/>
      </rPr>
      <t>Adjustments for no usual POW and Net In/Out Commute</t>
    </r>
    <r>
      <rPr>
        <b/>
        <sz val="12"/>
        <color theme="1"/>
        <rFont val="Calibri"/>
        <family val="2"/>
      </rPr>
      <t>)</t>
    </r>
  </si>
  <si>
    <t>Statistics Canada [1017_14 Table 1_A] (for 2018: IND_2A.ivt)</t>
  </si>
  <si>
    <t>Geography: TORONTO CMA</t>
  </si>
  <si>
    <t>Geography: TORONTO (the City)</t>
  </si>
  <si>
    <t>Geography: ONTARIO</t>
  </si>
  <si>
    <t>Geography: Rest of ONTARIO (exclude TO-CMA)</t>
  </si>
  <si>
    <t>Geography: Rest of CMA (exclude Tor)</t>
  </si>
  <si>
    <t>NHS 2011 - Basic Profile</t>
  </si>
  <si>
    <t>city</t>
  </si>
  <si>
    <t>cma</t>
  </si>
  <si>
    <t>rest of Ont</t>
  </si>
  <si>
    <t xml:space="preserve"> </t>
  </si>
  <si>
    <t>Ontario (35)   20000 ( 27.1%)</t>
  </si>
  <si>
    <t>Toronto (3520)   00000 ( 26.5%)</t>
  </si>
  <si>
    <t>Toronto (535)   00000 ( 25.4%)</t>
  </si>
  <si>
    <t>TO City</t>
  </si>
  <si>
    <t>TO CMA</t>
  </si>
  <si>
    <t>Total number of private households by tenure</t>
  </si>
  <si>
    <t>Ending Value (2016)</t>
  </si>
  <si>
    <t>Total value of owner households in non-farm, non-reserve private dwellings</t>
  </si>
  <si>
    <t xml:space="preserve">  Owner</t>
  </si>
  <si>
    <t>Beginning Value (2011)</t>
  </si>
  <si>
    <t>Total value of owned housing off-reserve</t>
  </si>
  <si>
    <t>Number of Years</t>
  </si>
  <si>
    <t>Annual Annual (Compound) Growth Rate</t>
  </si>
  <si>
    <t xml:space="preserve">  Renter</t>
  </si>
  <si>
    <t xml:space="preserve">  Band housing</t>
  </si>
  <si>
    <t>Number of owner households in non-farm, non-reserve private dwellings</t>
  </si>
  <si>
    <t xml:space="preserve">  % of owner households with a mortgage</t>
  </si>
  <si>
    <t>USE these &gt;&gt;&gt;</t>
  </si>
  <si>
    <t xml:space="preserve">  % of owner households spending 30% or more of household total income on shelter costs</t>
  </si>
  <si>
    <t xml:space="preserve">  </t>
  </si>
  <si>
    <t xml:space="preserve">  Median monthly shelter costs for owned dwellings ($)</t>
  </si>
  <si>
    <t xml:space="preserve">  Average monthly shelter costs for owned dwellings ($)</t>
  </si>
  <si>
    <t xml:space="preserve">  Median value of dwellings ($)</t>
  </si>
  <si>
    <t xml:space="preserve">  Average value of dwellings ($)</t>
  </si>
  <si>
    <t>Total value of occupied private dwellings</t>
  </si>
  <si>
    <t>Number of tenant households in non-farm, non-reserve private dwellings</t>
  </si>
  <si>
    <t xml:space="preserve">Total value of owned housing (calc)  </t>
  </si>
  <si>
    <t xml:space="preserve">  % of tenant households in subsidized housing</t>
  </si>
  <si>
    <t xml:space="preserve">  % of tenant households spending 30% or more of household total income on shelter costs</t>
  </si>
  <si>
    <t xml:space="preserve">  Median monthly shelter costs for rented dwellings ($)</t>
  </si>
  <si>
    <t xml:space="preserve">  Average monthly shelter costs for rented dwellings ($)</t>
  </si>
  <si>
    <t>5*11</t>
  </si>
  <si>
    <t>City share of CMA</t>
  </si>
  <si>
    <t>CMA share of Ontario</t>
  </si>
  <si>
    <t>VY Notes (Mar 4, 2019)</t>
  </si>
  <si>
    <t>&gt;&gt;&gt;</t>
  </si>
  <si>
    <t>2016 CENSUS DATA</t>
  </si>
  <si>
    <t>Sex (3): Total - Sex</t>
  </si>
  <si>
    <t>Canada (01)   20000 (  4.0%) (  5.1%)</t>
  </si>
  <si>
    <t>Ontario (35)   20000 (  3.7%) (  4.6%)</t>
  </si>
  <si>
    <t>Toronto (3520)   00000 (  3.8%) (  4.9%)</t>
  </si>
  <si>
    <t>Toronto (3520005) C 00000 (  3.8%) (  4.9%)</t>
  </si>
  <si>
    <t>Toronto (535)   00000 (  3.1%) (  4.2%)</t>
  </si>
  <si>
    <t>Private dwellings occupied by usual residents</t>
  </si>
  <si>
    <t>Total - Occupied private dwellings by structural type of dwelling - 100% data</t>
  </si>
  <si>
    <t xml:space="preserve">  Single-detached house</t>
  </si>
  <si>
    <t xml:space="preserve">  Apartment in a building that has five or more storeys</t>
  </si>
  <si>
    <t xml:space="preserve">  Other attached dwelling</t>
  </si>
  <si>
    <t xml:space="preserve">    Semi-detached house</t>
  </si>
  <si>
    <t xml:space="preserve">    Row house</t>
  </si>
  <si>
    <t xml:space="preserve">    Apartment or flat in a duplex</t>
  </si>
  <si>
    <t xml:space="preserve">    Apartment in a building that has fewer than five storeys</t>
  </si>
  <si>
    <t xml:space="preserve">    Other single-attached house</t>
  </si>
  <si>
    <t xml:space="preserve">  Movable dwelling</t>
  </si>
  <si>
    <t>Total - Private households by household size - 100% data</t>
  </si>
  <si>
    <t xml:space="preserve">  1 person</t>
  </si>
  <si>
    <t xml:space="preserve">  2 persons</t>
  </si>
  <si>
    <t xml:space="preserve">  3 persons</t>
  </si>
  <si>
    <t xml:space="preserve">  4 persons</t>
  </si>
  <si>
    <t xml:space="preserve">  5 or more persons</t>
  </si>
  <si>
    <t>Number of persons in private households</t>
  </si>
  <si>
    <t>Average household size</t>
  </si>
  <si>
    <t>Total - Owner households in non-farm, non-reserve private dwellings - 25% sample data</t>
  </si>
  <si>
    <t xml:space="preserve">  % of owner households spending 30% or more of its income on shelter costs</t>
  </si>
  <si>
    <t>Stats Can Download Link</t>
  </si>
  <si>
    <t>City % share of CMA</t>
  </si>
  <si>
    <t>CMA % share of Ontario</t>
  </si>
  <si>
    <t>[A]</t>
  </si>
  <si>
    <t>[B]</t>
  </si>
  <si>
    <t>[C]</t>
  </si>
  <si>
    <t>2*11</t>
  </si>
  <si>
    <t>A*C</t>
  </si>
  <si>
    <t>B*C</t>
  </si>
  <si>
    <t>city (CD)</t>
  </si>
  <si>
    <t>city (CSD)</t>
  </si>
  <si>
    <t>canada</t>
  </si>
  <si>
    <t>ontario</t>
  </si>
  <si>
    <t>CMA Emp % Share of Ontario</t>
  </si>
  <si>
    <t>Toronto Emp % Share of CMA</t>
  </si>
  <si>
    <t>For NAICS 5331 "Owner-occupied dwelling", use these imputed rent % share, instead of emp % share</t>
  </si>
  <si>
    <t>Toronto (City) % Share of CMA</t>
  </si>
  <si>
    <t>Toronto CMA % Share of Ontario</t>
  </si>
  <si>
    <t>Formula: CMA GDP = [CMA Emp %OfOnt] * [Ont GDP], except NAICS 5311A "Owner-occupied dwellings" CMA GDP = [Imputed Rent.CMA %Share] * [Ont GDP]</t>
  </si>
  <si>
    <t>Owner-occupied dwellings</t>
  </si>
  <si>
    <t>5311A</t>
  </si>
  <si>
    <t>Formula: Tor GDP = [Tor Emp %OfCMA] * [CMA GDP], except NAICS 5311A "Owner-occupied dwellings" Tor GDP = [Imputed Rent.City %Share] * [CMA GDP]</t>
  </si>
  <si>
    <t>Formula: [Emp RestOfOnt] = [Ont LFS Emp] - [CMA Emp Adj]</t>
  </si>
  <si>
    <t>Formula: [Emp RestOfCMA] = [CMA Emp Adj] - [Tor Emp Adj]</t>
  </si>
  <si>
    <t>Formula: [CMA Emp %OfOnt] = [CMA Emp Adj] / [Ont LFS Emp]</t>
  </si>
  <si>
    <t>Formula: [Tor Emp %OfCMA] = [Tor Emp Adj] / [CMA Emp Adj]</t>
  </si>
  <si>
    <t>Formula: Rest of Ont GDP = [Ont GDP] - [CMA GDP Estimates]</t>
  </si>
  <si>
    <t>Formula: Rest of CMA = [CMA GDP Estimates] - [Tor GDP Estimates]</t>
  </si>
  <si>
    <t>Year</t>
  </si>
  <si>
    <t>City of Toronto</t>
  </si>
  <si>
    <t>Rest of CMA (excluded city)</t>
  </si>
  <si>
    <t>CMA</t>
  </si>
  <si>
    <t>Rest of Ontario (excluded CMA)</t>
  </si>
  <si>
    <t>Ontario</t>
  </si>
  <si>
    <t>Canada</t>
  </si>
  <si>
    <t>COT</t>
  </si>
  <si>
    <t>rest of CMA</t>
  </si>
  <si>
    <t>rest of ONT</t>
  </si>
  <si>
    <t>ONT</t>
  </si>
  <si>
    <r>
      <rPr>
        <b/>
        <sz val="8"/>
        <color theme="1"/>
        <rFont val="Calibri"/>
        <family val="2"/>
        <scheme val="minor"/>
      </rPr>
      <t>Sources:</t>
    </r>
    <r>
      <rPr>
        <sz val="8"/>
        <color theme="1"/>
        <rFont val="Calibri"/>
        <family val="2"/>
        <scheme val="minor"/>
      </rPr>
      <t xml:space="preserve"> Statistics Canada - Labour Force  Survey, 2011 National Household Survey, Gross Domestic Product Table: 36-10-0402-01</t>
    </r>
  </si>
  <si>
    <t>Table 1.Real Annual Gross Domestic Product (at Basic Prices) Estimates (millions $ in chained 2012 dollars)</t>
  </si>
  <si>
    <t>Figure 1. Real Annual Gross Domestic Product (at Basic Prices) Estimates from 2011-2018</t>
  </si>
  <si>
    <t>GDP Estimates (Annual Update)</t>
  </si>
  <si>
    <t>* All Tabs are either linked to other spreadsheets or updated by formulas.</t>
  </si>
  <si>
    <t>Details of Each Tab:</t>
  </si>
  <si>
    <t>"Summary" Tab is a briefing note page that provides the GDPs of Toronto (the City), Toronto CMA and other major geographic areas over the years. It is linked to these tabs: "Tor GDP Estimates", "CMA GDP Estimates", "Ont GDP", "GDP Estimates (RestOfOnt)", "GDP Estimates (RestOfCMA)", and "Canada GDP"</t>
  </si>
  <si>
    <t>"Tor GDP Estimates" Tab is updated by formulas. It is linked to these tabs: "Tor Emp %OfCMA", "CMA GDP Estimates", and "Imputed Rent". To estimate the Toronto GDP, we used this formula: Tor GDP = [Tor Emp %OfCMA] * [CMA GDP]; except NAICS 5311A "Owner-occupied dwellings", Tor GDP = [Imputed Rent.City %Share] * [CMA GDP]</t>
  </si>
  <si>
    <t>"CMA GDP Estimates" Tab is updated by formulas. It is linked to these tabs: "CMA Emp %OfOnt", "Ont GDP", and "Imputed Rent". To estimate the Toronto GDP, we used this formula: CMA GDP = [CMA Emp %OfOnt] * [Ont GDP]; except NAICS 5311A "Owner-occupied dwellings", CMA GDP = [Imputed Rent.CMA %Share] * [Ont GDP]</t>
  </si>
  <si>
    <t>"Ont GDP" Tab is one of the original data source. It is linked to external spreadsheet [Ontario GDP (date &amp; version).xlsx]. To update this external spreadsheet, see the "Notes to FILE" tab in that file.</t>
  </si>
  <si>
    <t>"GDP Estimates (RestOfOnt)" Tab is updated by formulas. It is linked to these tabs: "CMA GDP Estimates", and "Ont GDP". To calculate the GDP estimates for the rest of Ontario, we used this formula: Rest of Ont GDP = [Ont GDP] - [CMA GDP Estimates]</t>
  </si>
  <si>
    <t>"GDP Estimates (RestOfCMA)" Tab is updated by formulas. It is linked to these tabs: "Tor GDP Estimates", and "CMA GDP Estimates". To calculate the GDP estimates for the rest of CMA (excluding the city), we used this formula: Rest of CMA = [CMA GDP Estimates] - [Tor GDP Estimates]</t>
  </si>
  <si>
    <t>"Ont LFS Emp" Tab is one of the original data source. It is linked to external spreadsheet [Employment Share (date &amp; version).xlsx], which provides the Ontario employment numbers starting from 1997 to the latest year. To update this external spreadsheet, see the "Notes to FILE" tab in that file.</t>
  </si>
  <si>
    <t>"CMA Emp Adj" Tab is one of the original data source. It is linked to external spreadsheet [Employment Share (date &amp; version).xlsx], which provides the adjusted CMA employment numbers starting from 1997 to the latest year. To update this external spreadsheet, see the "Notes to FILE" tab in that file.</t>
  </si>
  <si>
    <t>"Tor Emp Adj" Tab is one of the original data source. It is linked to external spreadsheet [Employment Share (date &amp; version).xlsx], which provides the adjusted Toronto employment numbers starting from 1997 to the latest year. To update this external spreadsheet, see the "Notes to FILE" tab in that file.</t>
  </si>
  <si>
    <t>"Emp RestOfOnt" Tab is updated by formulas. It is linked to these tabs: "Ont LFS Emp", and "CMA Emp Adj". To calculate the employment numbers for the rest of Ontario, we used this formula: [Emp RestOfOnt] = [Ont LFS Emp] - [CMA Emp Adj]</t>
  </si>
  <si>
    <t>"Emp RestOfCMA" Tab is updated by formulas. It is linked to these tabs: "CMA Emp Adj", and "Tor Emp Adj". To calculate the employment numbers for the rest of CMA, we used this formula: [Emp RestOfCMA] = [CMA Emp Adj] - [Tor Emp Adj]</t>
  </si>
  <si>
    <t>"CMA Emp %OfOnt" Tab is updated by formulas. It is linked to these tabs: "CMA Emp Adj" and "Ont LFS Emp". To calculate the CMA employment percent share of Ontario, we used this formula: [CMA Emp %OfOnt] = [CMA Emp Adj] / [Ont LFS Emp]</t>
  </si>
  <si>
    <t>"Tor Emp %OfOnt" Tab is updated by formulas. It is linked to these tabs: "Tor Emp Adj" and "CMA Emp Adj". To calculate the Toronto employment percent share of CMA, we used this formula: [Tor Emp %OfCMA] = [Tor Emp Adj] / [CMA Emp Adj]</t>
  </si>
  <si>
    <t>"Imputed Rent" Tab is used to estimate the GDP for NAICS 5331 "Owner-occupied dwelling". To estimate the imputed rent over the years, we calculate the CMA's percentage share of provincial total value of owned housing, and the Toronto's percentage share of CMA total value of owned housing, based on data from 2011 NHS and 2016 Census data.</t>
  </si>
  <si>
    <t>* To add a year (e.g. 2018), simply copy the whole column of last available year (e.g. 2017) and paste it to the right. The formulas should be automatically updated the values.</t>
  </si>
  <si>
    <t>Notes to update this file…</t>
  </si>
  <si>
    <t>This page last revised by: Vivien Yip on Mar 26, 2019</t>
  </si>
  <si>
    <t>Estimated Employment for SECTORS for 6-digit NAICS (based on Canadian Business Counts)</t>
  </si>
  <si>
    <t>https://communitydata.ca/product-group/canadian-business-counts</t>
  </si>
  <si>
    <t>Data saved in N:\Data\Canadian Business Counts</t>
  </si>
  <si>
    <t>NAICS_L6_Desc</t>
  </si>
  <si>
    <t>NAICS_L6</t>
  </si>
  <si>
    <t>Numerator</t>
  </si>
  <si>
    <t>Denominator</t>
  </si>
  <si>
    <t>Dec 2006 Tor</t>
  </si>
  <si>
    <t>Dec 2006 CMA</t>
  </si>
  <si>
    <t>Dec 2011 Tor</t>
  </si>
  <si>
    <t>Dec 2011 CMA</t>
  </si>
  <si>
    <t>Dec 2011 Ont</t>
  </si>
  <si>
    <t>Dec 2011 CAN</t>
  </si>
  <si>
    <t>Dec 2016 Tor</t>
  </si>
  <si>
    <t>Dec 2016 CMA</t>
  </si>
  <si>
    <t>Dec 2016 Ont</t>
  </si>
  <si>
    <t>Dec 2016 CAN</t>
  </si>
  <si>
    <t>Use this for GPD</t>
  </si>
  <si>
    <t>06Tor</t>
  </si>
  <si>
    <t>06CMA</t>
  </si>
  <si>
    <t>11TOR</t>
  </si>
  <si>
    <t>11CMA</t>
  </si>
  <si>
    <t>11Ont</t>
  </si>
  <si>
    <t>11CAN</t>
  </si>
  <si>
    <t>16TOR</t>
  </si>
  <si>
    <t>16CMA</t>
  </si>
  <si>
    <t>16Ont</t>
  </si>
  <si>
    <t>16CAN</t>
  </si>
  <si>
    <t>Aerospace</t>
  </si>
  <si>
    <t>334310 - Audio and Video Equipment Manufacturing</t>
  </si>
  <si>
    <t>Navigational and Guidance Instruments Manufacturing</t>
  </si>
  <si>
    <t>Use this&gt;</t>
  </si>
  <si>
    <t>Measuring, Medical and Controlling Devices Manufacturing</t>
  </si>
  <si>
    <t>334610 - Manufacturing and Reproducing Magnetic and Optical Media</t>
  </si>
  <si>
    <t xml:space="preserve">Aircraft Manufacturing </t>
  </si>
  <si>
    <t xml:space="preserve">Aircraft Engine and Engine Parts Manufacturing </t>
  </si>
  <si>
    <t>Other Aircraft Parts and Auxiliary Equipment Manufacturing     </t>
  </si>
  <si>
    <t>Guided Missile and Space Vehicle Manufacturing          </t>
  </si>
  <si>
    <t xml:space="preserve">Guided Missile and Space Vehicle Propulsion Unit/Propulsion Unit Parts Manufacturing </t>
  </si>
  <si>
    <t xml:space="preserve">Other Guided Missile and Space Vehicle Parts and Auxiliary Equipment Manufacturing </t>
  </si>
  <si>
    <t>488111 - Air Traffic Control</t>
  </si>
  <si>
    <t>488119 - Other Airport Operations</t>
  </si>
  <si>
    <t>488190 - Other Support Activities for Air Transportation</t>
  </si>
  <si>
    <t>488210 - Support Activities for Rail Transportation</t>
  </si>
  <si>
    <t>488310 - Port and Harbour Operations</t>
  </si>
  <si>
    <t>488320 - Marine Cargo Handling</t>
  </si>
  <si>
    <t>488331 - Marine Salvage Services</t>
  </si>
  <si>
    <t>488332 - Ship Piloting Services</t>
  </si>
  <si>
    <t>488339 - Other Navigational Services to Shipping</t>
  </si>
  <si>
    <t>488390 - Other Support Activities for Water Transportation</t>
  </si>
  <si>
    <t>488410 - Motor Vehicle Towing</t>
  </si>
  <si>
    <t>488490 - Other Support Activities for Road Transportation</t>
  </si>
  <si>
    <t>488511 - Marine Shipping Agencies</t>
  </si>
  <si>
    <t>488519 - Other Freight Transportation Arrangement</t>
  </si>
  <si>
    <t>488990 - Other Support Activities for Transportation</t>
  </si>
  <si>
    <t>Design</t>
  </si>
  <si>
    <t>Architectural Services</t>
  </si>
  <si>
    <t>Landscape Architectural Services</t>
  </si>
  <si>
    <t>Engineering Services</t>
  </si>
  <si>
    <t>Drafting Services</t>
  </si>
  <si>
    <t>Building Inspection Services</t>
  </si>
  <si>
    <t>Geophysical Surveying and Mapping Services</t>
  </si>
  <si>
    <t>Surveying and Mapping (except Geophysical) Services</t>
  </si>
  <si>
    <t>Testing Laboratories</t>
  </si>
  <si>
    <t>Interior Design Services</t>
  </si>
  <si>
    <t>Industrial Design Services</t>
  </si>
  <si>
    <t>Graphic Design Services</t>
  </si>
  <si>
    <t>Other Specialized Design Services</t>
  </si>
  <si>
    <t>Education Sector</t>
  </si>
  <si>
    <t>611410 - Business and Secretarial Schools</t>
  </si>
  <si>
    <t>611420 - Computer Training</t>
  </si>
  <si>
    <t>611430 - Professional and Management Development Training</t>
  </si>
  <si>
    <t>611510 - Technical and Trade Schools</t>
  </si>
  <si>
    <t>611610 - Fine Arts Schools</t>
  </si>
  <si>
    <t>611620 - Athletic Instruction</t>
  </si>
  <si>
    <t>611630 - Language Schools</t>
  </si>
  <si>
    <t>611690 - All Other Schools and Instruction</t>
  </si>
  <si>
    <t>611710 - Educational Support Services</t>
  </si>
  <si>
    <t>Fashion/Apparel</t>
  </si>
  <si>
    <t>315110 - Hosiery and Sock Mills</t>
  </si>
  <si>
    <t>315190 - Other Clothing Knitting Mills</t>
  </si>
  <si>
    <t>315210 - Cut and Sew Clothing Contracting</t>
  </si>
  <si>
    <t>315221 - Men's and Boys' Cut and Sew Underwear and Nightwear Manufacturing</t>
  </si>
  <si>
    <t>315222 - Men's and Boys' Cut and Sew Suit, Coat and Overcoat Manufacturing</t>
  </si>
  <si>
    <t>315226 - Men's and Boys' Cut and Sew Shirt Manufacturing</t>
  </si>
  <si>
    <t>315227 - Men's and Boys' Cut and Sew Trouser, Slack and Jean Manufacturing</t>
  </si>
  <si>
    <t>315229 - Other Men's and Boys' Cut and Sew Clothing Manufacturing</t>
  </si>
  <si>
    <t>315231 - Women's and Girls' Cut and Sew Lingerie, Loungewear and Nightwear Manufacturing</t>
  </si>
  <si>
    <t>315232 - Women's and Girls' Cut and Sew Blouse and Shirt Manufacturing</t>
  </si>
  <si>
    <t>315233 - Women's and Girls' Cut and Sew Dress Manufacturing</t>
  </si>
  <si>
    <t>315234 - Women's and Girls' Cut and Sew Suit, Coat, Tailored Jacket and Skirt Manufacturing</t>
  </si>
  <si>
    <t>315239 - Other Women's and Girls' Cut and Sew Clothing Manufacturing</t>
  </si>
  <si>
    <t>315291 - Infants' Cut and Sew Clothing Manufacturing</t>
  </si>
  <si>
    <t>315292 - Fur and Leather Clothing Manufacturing</t>
  </si>
  <si>
    <t>315299 - All Other Cut and Sew Clothing Manufacturing</t>
  </si>
  <si>
    <t>315990 - Clothing Accessories and Other Clothing Manufacturing</t>
  </si>
  <si>
    <t>316110 - Leather and Hide Tanning and Finishing</t>
  </si>
  <si>
    <t>316210 - Footwear Manufacturing</t>
  </si>
  <si>
    <t>316990 - Other Leather and Allied Product Manufacturing</t>
  </si>
  <si>
    <t>Clothing and Clothing Accessories Wholesaler-Distributors</t>
  </si>
  <si>
    <t>Footwear Wholesaler-Distributors</t>
  </si>
  <si>
    <t>Piece Goods, Notions and Other Dry Goods Wholesaler-Distributors</t>
  </si>
  <si>
    <t>414210 - Home Entertainment Equipment Wholesaler-Distributors</t>
  </si>
  <si>
    <t>414220 - Household Appliance Wholesaler-Distributors</t>
  </si>
  <si>
    <t>414310 - China, Glassware, Crockery and Pottery Wholesaler-Distributors</t>
  </si>
  <si>
    <t>414320 - Floor Covering Wholesaler-Distributors</t>
  </si>
  <si>
    <t>414330 - Linen, Drapery and Other Textile Furnishings Wholesaler-Distributors</t>
  </si>
  <si>
    <t>414390 - Other Home Furnishings Wholesaler-Distributors</t>
  </si>
  <si>
    <t>414410 - Jewellery and Watch Wholesaler-Distributors</t>
  </si>
  <si>
    <t>414420 - Book, Periodical and Newspaper Wholesaler-Distributors</t>
  </si>
  <si>
    <t>414430 - Photographic Equipment and Supplies Wholesaler-Distributors</t>
  </si>
  <si>
    <t>414440 - Sound Recording Wholesalers</t>
  </si>
  <si>
    <t>414450 - Video Cassette Wholesalers</t>
  </si>
  <si>
    <t>414460 - Toy and Hobby Goods Wholesaler-Distributors</t>
  </si>
  <si>
    <t>414470 - Amusement and Sporting Goods Wholesaler-Distributors</t>
  </si>
  <si>
    <t>Pharmaceuticals &amp; Pharmacy Supply Wholesale</t>
  </si>
  <si>
    <t>414520 - Toiletries, Cosmetics and Sundries Wholesaler-Distributors</t>
  </si>
  <si>
    <t>Financial Sector</t>
  </si>
  <si>
    <t>523110 - Investment Banking and Securities Dealing</t>
  </si>
  <si>
    <t>523120 - Securities Brokerage</t>
  </si>
  <si>
    <t>523130 - Commodity Contracts Dealing</t>
  </si>
  <si>
    <t>523140 - Commodity Contracts Brokerage</t>
  </si>
  <si>
    <t>523210 - Securities and Commodity Exchanges</t>
  </si>
  <si>
    <t>523910 - Miscellaneous Intermediation</t>
  </si>
  <si>
    <t>523920 - Portfolio Management</t>
  </si>
  <si>
    <t>523930 - Investment Advice</t>
  </si>
  <si>
    <t>523990 - All Other Financial Investment Activities</t>
  </si>
  <si>
    <t>526111 - Trusteed Pension Funds</t>
  </si>
  <si>
    <t>526112 - Non-Trusteed Pension Funds</t>
  </si>
  <si>
    <t>526911 - Equity Funds - Canadian</t>
  </si>
  <si>
    <t xml:space="preserve">526912 - Equity Funds - Foreign </t>
  </si>
  <si>
    <t>526913 - Mortgage Funds</t>
  </si>
  <si>
    <t>526914 - Money Market Funds</t>
  </si>
  <si>
    <t>526915 - Bond and Income / Dividend Funds - Canadian</t>
  </si>
  <si>
    <t>526916 - Bond and Income / Dividend Funds - Foreign</t>
  </si>
  <si>
    <t>526917 - Balanced Funds / Asset Allocation Funds</t>
  </si>
  <si>
    <t>526919 - Other Open-Ended Funds</t>
  </si>
  <si>
    <t>526930 - Segregated (except Pension) Funds</t>
  </si>
  <si>
    <t>526981 - Securitization Vehicles</t>
  </si>
  <si>
    <t>526989 - All Other Miscellaneous Funds and Financial Vehicles</t>
  </si>
  <si>
    <t>Food and Beverage</t>
  </si>
  <si>
    <t>{no needs to roll up 6-digit NAICS to 4-digit or 3-digit NAICS}</t>
  </si>
  <si>
    <t>Life Science Sector</t>
  </si>
  <si>
    <t>See Aerospace Sector for 334512 %, See Fashion/Apparel for 414510 %</t>
  </si>
  <si>
    <t>621110 - Offices of Physicians</t>
  </si>
  <si>
    <t>621210 - Offices of Dentists</t>
  </si>
  <si>
    <t>621310 - Offices of Chiropractors</t>
  </si>
  <si>
    <t>621320 - Offices of Optometrists</t>
  </si>
  <si>
    <t>621330 - Offices of Mental Health Practitioners (except Physicians)</t>
  </si>
  <si>
    <t>621340 - Offices of Physical, Occupational, and Speech Therapists and Audiologists</t>
  </si>
  <si>
    <t>621390 - Offices of All Other Health Practitioners</t>
  </si>
  <si>
    <t>621410 - Family Planning Centres</t>
  </si>
  <si>
    <t>621420 - Out-Patient Mental Health and Substance Abuse Centres</t>
  </si>
  <si>
    <t>621494 - Community Health Centres</t>
  </si>
  <si>
    <t>621499 - All Other Out-Patient Care Centres</t>
  </si>
  <si>
    <t>621510 - Medical and Diagnostic Laboratories</t>
  </si>
  <si>
    <t>621610 - Home Health Care Services</t>
  </si>
  <si>
    <t>621911 - Ambulance (except Air Ambulance) Services</t>
  </si>
  <si>
    <t>621912 - Air Ambulance Services</t>
  </si>
  <si>
    <t>621990 - All Other Ambulatory Health Care Services</t>
  </si>
  <si>
    <t>Technology Sector</t>
  </si>
  <si>
    <t>334511 - Navigational and Guidance Instruments Manufacturing</t>
  </si>
  <si>
    <t>334512 - Measuring, Medical and Controlling Devices Manufacturing</t>
  </si>
  <si>
    <t>417110 - Farm, Lawn and Garden Machinery and Equipment Wholesaler-Distributors</t>
  </si>
  <si>
    <t>417210 - Construction and Forestry Machinery, Equipment and Supplies Wholesaler-Distributors</t>
  </si>
  <si>
    <t>417220 - Mining and Oil and Gas Well Machinery, Equipment and Supplies Wholesaler-Distributors</t>
  </si>
  <si>
    <t>417230 - Industrial Machinery, Equipment and Supplies Wholesaler-Distributors</t>
  </si>
  <si>
    <t>Computer, Computer Peripheral and Pre-Packaged Software Wholesaler-Distributors</t>
  </si>
  <si>
    <t>Electronic Components, Navigational and Communications Equipment and Supplies Wholesaler-Distributors</t>
  </si>
  <si>
    <t>417910 - Office and Store Machinery and Equipment Wholesaler-Distributors</t>
  </si>
  <si>
    <t>417920 - Service Establishment Machinery, Equipment and Supplies Wholesaler-Distributors</t>
  </si>
  <si>
    <t>417930 - Professional Machinery, Equipment and Supplies Wholesaler-Distributors</t>
  </si>
  <si>
    <t>417990 - All Other Machinery, Equipment and Supplies Wholesaler-Distributors</t>
  </si>
  <si>
    <t>Electronic and Precision Equipment Repair and Maintenance</t>
  </si>
  <si>
    <t>811310 - Commercial and Industrial Machinery and Equipment (except Automotive and Electronic) Repair and Maintenance</t>
  </si>
  <si>
    <t>811411 - Home and Garden Equipment Repair and Maintenance</t>
  </si>
  <si>
    <t>811412 - Appliance Repair and Maintenance</t>
  </si>
  <si>
    <t>811420 - Reupholstery and Furniture Repair</t>
  </si>
  <si>
    <t>811430 - Footwear and Leather Goods Repair</t>
  </si>
  <si>
    <t>811490 - Other Personal and Household Goods Repair and Maintenance</t>
  </si>
  <si>
    <t>GROUPING for SECTORS&gt;&gt;&gt;&gt;</t>
  </si>
  <si>
    <t>334511, 3364, 488190</t>
  </si>
  <si>
    <t>313, 314, 315, 4141, 448</t>
  </si>
  <si>
    <t xml:space="preserve">Financial Sector </t>
  </si>
  <si>
    <t>311, 3121</t>
  </si>
  <si>
    <t>Life Sciences Sector</t>
  </si>
  <si>
    <t>3254, 334512, 3391, 414510, 5417, 6215, M100</t>
  </si>
  <si>
    <t xml:space="preserve">Technology Sector </t>
  </si>
  <si>
    <t>3341, 3342, 3343, 3344, 3345, 4173, 5112, 517, 518, 5415, 8112</t>
  </si>
  <si>
    <t>grey-out, use CBC 2011 % for now</t>
  </si>
  <si>
    <t>use CBC 2011 %</t>
  </si>
  <si>
    <t>use CBC 2016 %</t>
  </si>
  <si>
    <t xml:space="preserve">Aerospace Product and Parts Manufacturing      </t>
  </si>
  <si>
    <t>Other Support Activities for Air Transportation</t>
  </si>
  <si>
    <t>Architectural, Engineering and Related Services</t>
  </si>
  <si>
    <t>Specialized Design Services</t>
  </si>
  <si>
    <t>Educational Services</t>
  </si>
  <si>
    <t>Elementary and Secondary Schools</t>
  </si>
  <si>
    <t>Community Colleges and C.E.G.E.P.s</t>
  </si>
  <si>
    <t>Business Schools and Computer and Management Training</t>
  </si>
  <si>
    <t>Technical and Trade Schools</t>
  </si>
  <si>
    <t>Other Schools and Instruction</t>
  </si>
  <si>
    <t>Educational Support Services</t>
  </si>
  <si>
    <t>Textile Mills and Textile Product Mills</t>
  </si>
  <si>
    <t>Fibre, yarn and thread mills</t>
  </si>
  <si>
    <t>Fabric mills</t>
  </si>
  <si>
    <t>Textile and fabric finishing and fabric coating</t>
  </si>
  <si>
    <t>Textile furnishing mills</t>
  </si>
  <si>
    <t xml:space="preserve">Other textile </t>
  </si>
  <si>
    <t>Clothing Manufacturing</t>
  </si>
  <si>
    <t>Clothing Knitting Mills</t>
  </si>
  <si>
    <t>Cut and Sew Clothing Manufacturing</t>
  </si>
  <si>
    <t>Clothing Accessories and Other Clothing Manufacturing</t>
  </si>
  <si>
    <t>Textile, Clothing and Footwear Wholesaler-Distributors</t>
  </si>
  <si>
    <t>Clothing and Clothing Accessories Stores</t>
  </si>
  <si>
    <t>Finance and Insurance</t>
  </si>
  <si>
    <t>Monetary Authorities - Central Bank</t>
  </si>
  <si>
    <t>Credit Intermediation and Related Activities</t>
  </si>
  <si>
    <t>Depository Credit Intermediation</t>
  </si>
  <si>
    <t>Securities, Commodity Contracts, and Other Intermediation and Related Activities</t>
  </si>
  <si>
    <t>Insurance Carriers and Related Activities</t>
  </si>
  <si>
    <t>Insurance Carriers</t>
  </si>
  <si>
    <t>Agencies, Brokerage and Other Insurance Related Activities</t>
  </si>
  <si>
    <t>Funds and Other Financial Vehicles</t>
  </si>
  <si>
    <t>Food Manufacturing</t>
  </si>
  <si>
    <t>Beverage Manufacturing</t>
  </si>
  <si>
    <t>Pharmaceuticals</t>
  </si>
  <si>
    <t>Medical Equip. &amp; Supplies Manuf</t>
  </si>
  <si>
    <t>Scientific Research and Development Services</t>
  </si>
  <si>
    <t>Medical and Diagnostic Laboratories</t>
  </si>
  <si>
    <t>**Paid Researchers in hospitals</t>
  </si>
  <si>
    <t>M100</t>
  </si>
  <si>
    <t>Computer and Peripheral Equipment Manufacturing</t>
  </si>
  <si>
    <t>Communications Equipment Manufacturing</t>
  </si>
  <si>
    <t>Audio and Video Equipment Manufacturing</t>
  </si>
  <si>
    <t>Semiconductor and Other Electronic Component Manufacturing</t>
  </si>
  <si>
    <t>Navigational, Measuring, Medical and Control Instruments Mfg</t>
  </si>
  <si>
    <t>Computer and Communications Equipment and Supplies Whs</t>
  </si>
  <si>
    <t>Software Publishers</t>
  </si>
  <si>
    <t>Internet Service Providers, Web Search Portals, and Data Processing Services</t>
  </si>
  <si>
    <t>Computer Systems Design and Related Services</t>
  </si>
  <si>
    <t>To estimate employments for 6-digit NAICS, use estimted % from Canadian Business Counts (CBC)</t>
  </si>
  <si>
    <t>To estimate GDP for 6-digit NAICS, use estimted % from Canadian Business Counts (CBC)</t>
  </si>
  <si>
    <t>grey-out, use CBC 2006 % for now</t>
  </si>
  <si>
    <t>541310, 541320, 541410, 541420, 541430, 541490</t>
  </si>
  <si>
    <t>Geography: Canada</t>
  </si>
  <si>
    <t>TOTAL Traded Sector</t>
  </si>
  <si>
    <t>Commercial and industrial machinery and equipment rental and leasing</t>
  </si>
  <si>
    <t>Chained (2012) dollars</t>
  </si>
  <si>
    <t>Geography</t>
  </si>
  <si>
    <t>Symbol legend:</t>
  </si>
  <si>
    <t>.. : not available for a specific reference period</t>
  </si>
  <si>
    <r>
      <t>*NOTE* linked to "</t>
    </r>
    <r>
      <rPr>
        <sz val="11"/>
        <color rgb="FFFF0000"/>
        <rFont val="Calibri"/>
        <family val="2"/>
      </rPr>
      <t>GDP 2019 - 01 Ontario GDP.xlsx</t>
    </r>
    <r>
      <rPr>
        <sz val="11"/>
        <rFont val="Calibri"/>
        <family val="2"/>
      </rPr>
      <t>" file</t>
    </r>
  </si>
  <si>
    <r>
      <t>*NOTE* linked to "</t>
    </r>
    <r>
      <rPr>
        <sz val="11"/>
        <color rgb="FFFF0000"/>
        <rFont val="Calibri"/>
        <family val="2"/>
      </rPr>
      <t>GDP 2019 - 02 Employment.xlsx</t>
    </r>
    <r>
      <rPr>
        <sz val="11"/>
        <rFont val="Calibri"/>
        <family val="2"/>
      </rPr>
      <t>" file</t>
    </r>
  </si>
  <si>
    <t>All industries (except cannabis sector)</t>
  </si>
  <si>
    <t>Cannabis sector</t>
  </si>
  <si>
    <t>T020</t>
  </si>
  <si>
    <t>T021</t>
  </si>
  <si>
    <t>Newfoundland and Labrador</t>
  </si>
  <si>
    <t>Prince Edward Island</t>
  </si>
  <si>
    <t>Nova Scotia</t>
  </si>
  <si>
    <t>New Brunswick</t>
  </si>
  <si>
    <t>Quebec</t>
  </si>
  <si>
    <t>Manitoba</t>
  </si>
  <si>
    <t>Saskatchewan</t>
  </si>
  <si>
    <t>Alberta</t>
  </si>
  <si>
    <t>British Columbia</t>
  </si>
  <si>
    <t>Yukon</t>
  </si>
  <si>
    <t>Northwest Territories</t>
  </si>
  <si>
    <t>Nunavut</t>
  </si>
  <si>
    <t>Location Quotient</t>
  </si>
  <si>
    <t>Relative concentration in Toronto, &gt; 1 means that this industry's share of total employment is higher in Toronto (the city) than in the rest of Canada</t>
  </si>
  <si>
    <t>Toronto vs. Canada</t>
  </si>
  <si>
    <t>5-Year Growth</t>
  </si>
  <si>
    <t>City of Toronto Employment</t>
  </si>
  <si>
    <t>Sector Snapshot in City of Toronto</t>
  </si>
  <si>
    <t>Enter "Year" to see changes in table and chart &gt;&gt;&gt;</t>
  </si>
  <si>
    <t>NAICS Code</t>
  </si>
  <si>
    <t>Toronto CMA vs. Canada</t>
  </si>
  <si>
    <t>Relative concentration in Toronto CMA, &gt; 1 means that this industry's share of total employment is higher in Toronto CMA than in the rest of Canada</t>
  </si>
  <si>
    <t>Employment &amp; LQ: 1998, 2008, 2018 Comparison</t>
  </si>
  <si>
    <t>Rest of Ontario</t>
  </si>
  <si>
    <t>Rest of CMA</t>
  </si>
  <si>
    <t>Toronto (CMA)</t>
  </si>
  <si>
    <t>Toronto (City)</t>
  </si>
  <si>
    <t>Employment (x1000)</t>
  </si>
  <si>
    <t>Location Quotient (LQ)</t>
  </si>
  <si>
    <t>10-Year Growth (1998-2008)</t>
  </si>
  <si>
    <t>10-Year Growth (2008-2018)</t>
  </si>
  <si>
    <t>2-digit NAICS Description</t>
  </si>
  <si>
    <t>11,21,22</t>
  </si>
  <si>
    <t>Goods-Producting (Agriculture, Mining, Utilities)</t>
  </si>
  <si>
    <t>Management, Administrative &amp; Support</t>
  </si>
  <si>
    <t>55,56</t>
  </si>
  <si>
    <t>61,62,91</t>
  </si>
  <si>
    <t>Public Sector (Education, Health Care, Public Adm.)</t>
  </si>
  <si>
    <t>Wholesale Trade</t>
  </si>
  <si>
    <t>Retail Trade</t>
  </si>
  <si>
    <t>Transportation and Warehousing</t>
  </si>
  <si>
    <t>Information and Cultural Industries</t>
  </si>
  <si>
    <t>Real Estate and Rental and Leasing</t>
  </si>
  <si>
    <t>Professional, Scientific and Technical Services</t>
  </si>
  <si>
    <t>Arts, Entertainment and Recreation</t>
  </si>
  <si>
    <t>Accommodation and Food Services</t>
  </si>
  <si>
    <t>Other Services (exclude Public Administration)</t>
  </si>
  <si>
    <t>Goods-Producting</t>
  </si>
  <si>
    <t>Transp. &amp; Warehousing</t>
  </si>
  <si>
    <t>Information &amp; Cultural</t>
  </si>
  <si>
    <t>Real Estate, Rental &amp; Leasing</t>
  </si>
  <si>
    <t>Prof., Scientific &amp; Tech. Services</t>
  </si>
  <si>
    <t>Management, Adm. &amp; Support</t>
  </si>
  <si>
    <t>Public Sector (Edu, Health Care, Public Adm.)</t>
  </si>
  <si>
    <t>Other Services (exclude Public Adm.)</t>
  </si>
  <si>
    <t>Arts, Entertainment &amp; Recreation</t>
  </si>
  <si>
    <t>Select "Year" to see changes in table and chart &gt;&gt;&gt;</t>
  </si>
  <si>
    <t>Employment, Location Quotient, &amp; 10-Year Growth: 1998, 2008, 2018 Comparison</t>
  </si>
  <si>
    <t>Employment, Location Quotient, &amp; 5-Year Growth</t>
  </si>
  <si>
    <r>
      <t>Original methods created by Kim Nguyen on June 7, 2018. Updated by Vivien Yip on</t>
    </r>
    <r>
      <rPr>
        <sz val="8"/>
        <color rgb="FF0000FF"/>
        <rFont val="Calibri"/>
        <family val="2"/>
        <scheme val="minor"/>
      </rPr>
      <t xml:space="preserve"> May 7, 2019</t>
    </r>
  </si>
  <si>
    <t>Table 2. Employment (x 1,000)</t>
  </si>
  <si>
    <t>Figure 2. Employment (x 1,000) from 2011-2018</t>
  </si>
  <si>
    <t>Gross Domestic Product (GDP) by 2-digit NAICS</t>
  </si>
  <si>
    <t>Real Annual GDP Estimates (at Basic Prices, millions $ in chained 2012 dollars)</t>
  </si>
  <si>
    <t>NOTE 1: Toronto (City and CMA) GDP are estimated from Ontario GDP and LFS Employment data</t>
  </si>
  <si>
    <t>NOTE 2: Blank or zero are suppressed data from Statistics Canada</t>
  </si>
  <si>
    <t>2-digit NAICS Description (no grouping)</t>
  </si>
  <si>
    <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</si>
</sst>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 #,##0.00_-;_-* &quot;-&quot;??_-;_-@_-"/>
    <numFmt numFmtId="164" formatCode="0.0%"/>
    <numFmt numFmtId="165" formatCode="#,##0.0"/>
  </numFmts>
  <fonts count="30" x14ac:knownFonts="1">
    <font>
      <sz val="11"/>
      <color theme="1"/>
      <name val="Calibri"/>
      <family val="2"/>
    </font>
    <font>
      <sz val="11"/>
      <color theme="1"/>
      <name val="Calibri"/>
      <family val="2"/>
    </font>
    <font>
      <b/>
      <sz val="11"/>
      <color theme="1"/>
      <name val="Calibri"/>
      <family val="2"/>
    </font>
    <font>
      <b/>
      <sz val="11"/>
      <color rgb="FFFF0000"/>
      <name val="Calibri"/>
      <family val="2"/>
    </font>
    <font>
      <sz val="11"/>
      <name val="Calibri"/>
      <family val="2"/>
    </font>
    <font>
      <b/>
      <sz val="12"/>
      <color theme="1"/>
      <name val="Calibri"/>
      <family val="2"/>
    </font>
    <font>
      <b/>
      <sz val="12"/>
      <color rgb="FFFF0000"/>
      <name val="Calibri"/>
      <family val="2"/>
    </font>
    <font>
      <b/>
      <sz val="11"/>
      <name val="Calibri"/>
      <family val="2"/>
    </font>
    <font>
      <sz val="11"/>
      <color rgb="FF0000FF"/>
      <name val="Calibri"/>
      <family val="2"/>
    </font>
    <font>
      <u/>
      <sz val="11"/>
      <color theme="10"/>
      <name val="Calibri"/>
      <family val="2"/>
    </font>
    <font>
      <sz val="11"/>
      <color rgb="FFFF0000"/>
      <name val="Calibri"/>
      <family val="2"/>
    </font>
    <font>
      <sz val="11"/>
      <color rgb="FF0000FF"/>
      <name val="Calibri"/>
      <family val="2"/>
      <scheme val="minor"/>
    </font>
    <font>
      <sz val="11"/>
      <color theme="0" tint="-0.499984740745262"/>
      <name val="Calibri"/>
      <family val="2"/>
    </font>
    <font>
      <b/>
      <i/>
      <sz val="11"/>
      <color rgb="FF0000FF"/>
      <name val="Calibri"/>
      <family val="2"/>
    </font>
    <font>
      <sz val="10"/>
      <name val="Arial"/>
      <family val="2"/>
    </font>
    <font>
      <sz val="11"/>
      <color theme="1"/>
      <name val="Calibri"/>
      <family val="2"/>
      <scheme val="minor"/>
    </font>
    <font>
      <b/>
      <sz val="11"/>
      <color theme="1"/>
      <name val="Calibri"/>
      <family val="2"/>
      <scheme val="minor"/>
    </font>
    <font>
      <sz val="8"/>
      <color theme="1"/>
      <name val="Calibri"/>
      <family val="2"/>
      <scheme val="minor"/>
    </font>
    <font>
      <b/>
      <sz val="8"/>
      <color theme="1"/>
      <name val="Calibri"/>
      <family val="2"/>
      <scheme val="minor"/>
    </font>
    <font>
      <sz val="8"/>
      <color rgb="FF000000"/>
      <name val="Calibri"/>
      <family val="2"/>
      <scheme val="minor"/>
    </font>
    <font>
      <sz val="8"/>
      <color rgb="FF0000FF"/>
      <name val="Calibri"/>
      <family val="2"/>
      <scheme val="minor"/>
    </font>
    <font>
      <b/>
      <sz val="14"/>
      <color theme="1"/>
      <name val="Calibri"/>
      <family val="2"/>
    </font>
    <font>
      <b/>
      <sz val="9"/>
      <color theme="1"/>
      <name val="Calibri"/>
      <family val="2"/>
    </font>
    <font>
      <b/>
      <sz val="11"/>
      <color rgb="FF0070C0"/>
      <name val="Calibri"/>
      <family val="2"/>
    </font>
    <font>
      <sz val="11"/>
      <color rgb="FF0070C0"/>
      <name val="Calibri"/>
      <family val="2"/>
    </font>
    <font>
      <b/>
      <sz val="9"/>
      <color indexed="81"/>
      <name val="Tahoma"/>
      <family val="2"/>
    </font>
    <font>
      <sz val="9"/>
      <color indexed="81"/>
      <name val="Tahoma"/>
      <family val="2"/>
    </font>
    <font>
      <sz val="11"/>
      <color theme="0" tint="-4.9989318521683403E-2"/>
      <name val="Calibri"/>
      <family val="2"/>
    </font>
    <font>
      <b/>
      <sz val="10"/>
      <color theme="1"/>
      <name val="Calibri"/>
      <family val="2"/>
    </font>
    <font>
      <sz val="11"/>
      <color theme="0"/>
      <name val="Calibri"/>
      <family val="2"/>
    </font>
  </fonts>
  <fills count="15">
    <fill>
      <patternFill patternType="none"/>
    </fill>
    <fill>
      <patternFill patternType="gray125"/>
    </fill>
    <fill>
      <patternFill patternType="solid">
        <fgColor theme="8" tint="0.59999389629810485"/>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rgb="FFFFFF00"/>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0" tint="-0.34998626667073579"/>
        <bgColor indexed="64"/>
      </patternFill>
    </fill>
    <fill>
      <patternFill patternType="solid">
        <fgColor theme="6" tint="0.39997558519241921"/>
        <bgColor indexed="64"/>
      </patternFill>
    </fill>
    <fill>
      <patternFill patternType="solid">
        <fgColor theme="0" tint="-0.249977111117893"/>
        <bgColor indexed="64"/>
      </patternFill>
    </fill>
    <fill>
      <patternFill patternType="solid">
        <fgColor rgb="FF00B0F0"/>
        <bgColor indexed="64"/>
      </patternFill>
    </fill>
    <fill>
      <patternFill patternType="solid">
        <fgColor theme="0" tint="-0.499984740745262"/>
        <bgColor indexed="64"/>
      </patternFill>
    </fill>
    <fill>
      <patternFill patternType="solid">
        <fgColor theme="4" tint="0.59999389629810485"/>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5">
    <xf numFmtId="0" fontId="0" fillId="0" borderId="0"/>
    <xf numFmtId="9" fontId="1" fillId="0" borderId="0" applyFont="0" applyFill="0" applyBorder="0" applyAlignment="0" applyProtection="0"/>
    <xf numFmtId="0" fontId="9" fillId="0" borderId="0" applyNumberFormat="0" applyFill="0" applyBorder="0" applyAlignment="0" applyProtection="0"/>
    <xf numFmtId="43" fontId="1" fillId="0" borderId="0" applyFont="0" applyFill="0" applyBorder="0" applyAlignment="0" applyProtection="0"/>
    <xf numFmtId="0" fontId="14" fillId="0" borderId="0"/>
  </cellStyleXfs>
  <cellXfs count="190">
    <xf numFmtId="0" fontId="0" fillId="0" borderId="0" xfId="0"/>
    <xf numFmtId="0" fontId="2" fillId="0" borderId="0" xfId="0" applyFont="1"/>
    <xf numFmtId="0" fontId="3" fillId="0" borderId="0" xfId="0" applyFont="1"/>
    <xf numFmtId="0" fontId="0" fillId="2" borderId="0" xfId="0" applyFill="1" applyAlignment="1">
      <alignment vertical="center"/>
    </xf>
    <xf numFmtId="0" fontId="0" fillId="3" borderId="0" xfId="0" applyFill="1" applyAlignment="1">
      <alignment vertical="center"/>
    </xf>
    <xf numFmtId="0" fontId="0" fillId="4" borderId="0" xfId="0" applyFill="1" applyAlignment="1">
      <alignment vertical="center"/>
    </xf>
    <xf numFmtId="0" fontId="0" fillId="0" borderId="0" xfId="0" applyAlignment="1">
      <alignment horizontal="left" vertical="center" indent="1"/>
    </xf>
    <xf numFmtId="0" fontId="0" fillId="0" borderId="0" xfId="0" applyAlignment="1">
      <alignment horizontal="left" vertical="center" indent="2"/>
    </xf>
    <xf numFmtId="0" fontId="0" fillId="5" borderId="0" xfId="0" applyFill="1" applyAlignment="1">
      <alignment horizontal="left" vertical="center" indent="2"/>
    </xf>
    <xf numFmtId="0" fontId="0" fillId="5" borderId="0" xfId="0" applyFill="1" applyAlignment="1">
      <alignment horizontal="left" vertical="center" indent="1"/>
    </xf>
    <xf numFmtId="0" fontId="0" fillId="0" borderId="0" xfId="0" applyAlignment="1">
      <alignment vertical="center"/>
    </xf>
    <xf numFmtId="0" fontId="0" fillId="2" borderId="0" xfId="0" applyFill="1" applyAlignment="1">
      <alignment horizontal="right" vertical="center"/>
    </xf>
    <xf numFmtId="0" fontId="0" fillId="3" borderId="0" xfId="0" applyFill="1" applyAlignment="1">
      <alignment horizontal="right" vertical="center"/>
    </xf>
    <xf numFmtId="0" fontId="0" fillId="4" borderId="0" xfId="0" applyFill="1" applyAlignment="1">
      <alignment horizontal="right" vertical="center"/>
    </xf>
    <xf numFmtId="0" fontId="0" fillId="0" borderId="0" xfId="0" applyAlignment="1">
      <alignment horizontal="right" vertical="center"/>
    </xf>
    <xf numFmtId="0" fontId="0" fillId="5" borderId="0" xfId="0" applyFill="1" applyAlignment="1">
      <alignment horizontal="right" vertical="center"/>
    </xf>
    <xf numFmtId="0" fontId="4" fillId="0" borderId="0" xfId="0" applyFont="1"/>
    <xf numFmtId="0" fontId="2" fillId="0" borderId="0" xfId="0" applyFont="1" applyAlignment="1">
      <alignment horizontal="center"/>
    </xf>
    <xf numFmtId="4" fontId="4" fillId="2" borderId="0" xfId="0" applyNumberFormat="1" applyFont="1" applyFill="1" applyAlignment="1">
      <alignment vertical="center"/>
    </xf>
    <xf numFmtId="4" fontId="4" fillId="3" borderId="0" xfId="0" applyNumberFormat="1" applyFont="1" applyFill="1" applyAlignment="1">
      <alignment vertical="center"/>
    </xf>
    <xf numFmtId="4" fontId="4" fillId="4" borderId="0" xfId="0" applyNumberFormat="1" applyFont="1" applyFill="1" applyAlignment="1">
      <alignment vertical="center"/>
    </xf>
    <xf numFmtId="4" fontId="4" fillId="0" borderId="0" xfId="0" applyNumberFormat="1" applyFont="1" applyAlignment="1">
      <alignment vertical="center"/>
    </xf>
    <xf numFmtId="4" fontId="4" fillId="5" borderId="0" xfId="0" applyNumberFormat="1" applyFont="1" applyFill="1" applyAlignment="1">
      <alignment vertical="center"/>
    </xf>
    <xf numFmtId="0" fontId="4" fillId="6" borderId="0" xfId="0" applyFont="1" applyFill="1"/>
    <xf numFmtId="0" fontId="5" fillId="0" borderId="0" xfId="0" applyFont="1" applyAlignment="1">
      <alignment vertical="center"/>
    </xf>
    <xf numFmtId="0" fontId="7" fillId="7" borderId="0" xfId="0" applyFont="1" applyFill="1"/>
    <xf numFmtId="0" fontId="4" fillId="0" borderId="0" xfId="0" applyFont="1" applyAlignment="1">
      <alignment vertical="center"/>
    </xf>
    <xf numFmtId="4" fontId="8" fillId="2" borderId="0" xfId="0" applyNumberFormat="1" applyFont="1" applyFill="1" applyAlignment="1">
      <alignment vertical="center"/>
    </xf>
    <xf numFmtId="4" fontId="8" fillId="3" borderId="0" xfId="0" applyNumberFormat="1" applyFont="1" applyFill="1" applyAlignment="1">
      <alignment vertical="center"/>
    </xf>
    <xf numFmtId="4" fontId="8" fillId="4" borderId="0" xfId="0" applyNumberFormat="1" applyFont="1" applyFill="1" applyAlignment="1">
      <alignment vertical="center"/>
    </xf>
    <xf numFmtId="4" fontId="8" fillId="0" borderId="0" xfId="0" applyNumberFormat="1" applyFont="1" applyAlignment="1">
      <alignment vertical="center"/>
    </xf>
    <xf numFmtId="4" fontId="8" fillId="5" borderId="0" xfId="0" applyNumberFormat="1" applyFont="1" applyFill="1" applyAlignment="1">
      <alignment vertical="center"/>
    </xf>
    <xf numFmtId="164" fontId="8" fillId="2" borderId="0" xfId="1" applyNumberFormat="1" applyFont="1" applyFill="1" applyAlignment="1">
      <alignment vertical="center"/>
    </xf>
    <xf numFmtId="164" fontId="8" fillId="3" borderId="0" xfId="1" applyNumberFormat="1" applyFont="1" applyFill="1" applyAlignment="1">
      <alignment vertical="center"/>
    </xf>
    <xf numFmtId="164" fontId="8" fillId="4" borderId="0" xfId="1" applyNumberFormat="1" applyFont="1" applyFill="1" applyAlignment="1">
      <alignment vertical="center"/>
    </xf>
    <xf numFmtId="164" fontId="8" fillId="0" borderId="0" xfId="1" applyNumberFormat="1" applyFont="1" applyAlignment="1">
      <alignment vertical="center"/>
    </xf>
    <xf numFmtId="164" fontId="8" fillId="5" borderId="0" xfId="1" applyNumberFormat="1" applyFont="1" applyFill="1" applyAlignment="1">
      <alignment vertical="center"/>
    </xf>
    <xf numFmtId="0" fontId="9" fillId="0" borderId="0" xfId="2"/>
    <xf numFmtId="3" fontId="0" fillId="0" borderId="0" xfId="0" applyNumberFormat="1"/>
    <xf numFmtId="165" fontId="0" fillId="0" borderId="0" xfId="0" applyNumberFormat="1"/>
    <xf numFmtId="164" fontId="0" fillId="0" borderId="0" xfId="1" applyNumberFormat="1" applyFont="1"/>
    <xf numFmtId="0" fontId="0" fillId="6" borderId="0" xfId="0" applyFill="1"/>
    <xf numFmtId="3" fontId="0" fillId="6" borderId="0" xfId="0" applyNumberFormat="1" applyFill="1"/>
    <xf numFmtId="9" fontId="11" fillId="0" borderId="0" xfId="1" applyFont="1" applyFill="1" applyAlignment="1">
      <alignment horizontal="right"/>
    </xf>
    <xf numFmtId="3" fontId="11" fillId="0" borderId="0" xfId="0" applyNumberFormat="1" applyFont="1" applyFill="1" applyAlignment="1">
      <alignment horizontal="right"/>
    </xf>
    <xf numFmtId="164" fontId="11" fillId="0" borderId="0" xfId="0" applyNumberFormat="1" applyFont="1" applyFill="1" applyAlignment="1">
      <alignment horizontal="right"/>
    </xf>
    <xf numFmtId="0" fontId="11" fillId="0" borderId="0" xfId="0" applyFont="1" applyFill="1" applyAlignment="1">
      <alignment horizontal="right"/>
    </xf>
    <xf numFmtId="164" fontId="11" fillId="0" borderId="0" xfId="1" applyNumberFormat="1" applyFont="1" applyFill="1" applyAlignment="1">
      <alignment horizontal="right"/>
    </xf>
    <xf numFmtId="0" fontId="0" fillId="9" borderId="0" xfId="0" applyFill="1"/>
    <xf numFmtId="3" fontId="11" fillId="6" borderId="0" xfId="0" applyNumberFormat="1" applyFont="1" applyFill="1" applyAlignment="1">
      <alignment horizontal="right"/>
    </xf>
    <xf numFmtId="164" fontId="11" fillId="6" borderId="0" xfId="1" applyNumberFormat="1" applyFont="1" applyFill="1" applyAlignment="1">
      <alignment horizontal="right"/>
    </xf>
    <xf numFmtId="164" fontId="11" fillId="8" borderId="0" xfId="0" applyNumberFormat="1" applyFont="1" applyFill="1" applyAlignment="1">
      <alignment horizontal="right"/>
    </xf>
    <xf numFmtId="0" fontId="0" fillId="7" borderId="0" xfId="0" applyFill="1"/>
    <xf numFmtId="164" fontId="0" fillId="6" borderId="0" xfId="1" applyNumberFormat="1" applyFont="1" applyFill="1"/>
    <xf numFmtId="164" fontId="0" fillId="8" borderId="0" xfId="1" applyNumberFormat="1" applyFont="1" applyFill="1"/>
    <xf numFmtId="164" fontId="8" fillId="0" borderId="0" xfId="1" applyNumberFormat="1" applyFont="1"/>
    <xf numFmtId="0" fontId="10" fillId="0" borderId="0" xfId="0" applyFont="1"/>
    <xf numFmtId="164" fontId="0" fillId="9" borderId="0" xfId="1" applyNumberFormat="1" applyFont="1" applyFill="1"/>
    <xf numFmtId="164" fontId="8" fillId="9" borderId="0" xfId="1" applyNumberFormat="1" applyFont="1" applyFill="1"/>
    <xf numFmtId="0" fontId="0" fillId="0" borderId="0" xfId="0" applyAlignment="1"/>
    <xf numFmtId="0" fontId="2" fillId="0" borderId="0" xfId="0" applyFont="1" applyAlignment="1"/>
    <xf numFmtId="4" fontId="8" fillId="6" borderId="0" xfId="0" applyNumberFormat="1" applyFont="1" applyFill="1" applyAlignment="1">
      <alignment vertical="center"/>
    </xf>
    <xf numFmtId="4" fontId="12" fillId="2" borderId="0" xfId="0" applyNumberFormat="1" applyFont="1" applyFill="1" applyAlignment="1">
      <alignment vertical="center"/>
    </xf>
    <xf numFmtId="4" fontId="12" fillId="3" borderId="0" xfId="0" applyNumberFormat="1" applyFont="1" applyFill="1" applyAlignment="1">
      <alignment vertical="center"/>
    </xf>
    <xf numFmtId="4" fontId="12" fillId="4" borderId="0" xfId="0" applyNumberFormat="1" applyFont="1" applyFill="1" applyAlignment="1">
      <alignment vertical="center"/>
    </xf>
    <xf numFmtId="4" fontId="12" fillId="0" borderId="0" xfId="0" applyNumberFormat="1" applyFont="1" applyAlignment="1">
      <alignment vertical="center"/>
    </xf>
    <xf numFmtId="4" fontId="12" fillId="5" borderId="0" xfId="0" applyNumberFormat="1" applyFont="1" applyFill="1" applyAlignment="1">
      <alignment vertical="center"/>
    </xf>
    <xf numFmtId="164" fontId="12" fillId="2" borderId="0" xfId="1" applyNumberFormat="1" applyFont="1" applyFill="1" applyAlignment="1">
      <alignment vertical="center"/>
    </xf>
    <xf numFmtId="164" fontId="12" fillId="3" borderId="0" xfId="1" applyNumberFormat="1" applyFont="1" applyFill="1" applyAlignment="1">
      <alignment vertical="center"/>
    </xf>
    <xf numFmtId="164" fontId="12" fillId="4" borderId="0" xfId="1" applyNumberFormat="1" applyFont="1" applyFill="1" applyAlignment="1">
      <alignment vertical="center"/>
    </xf>
    <xf numFmtId="164" fontId="12" fillId="0" borderId="0" xfId="1" applyNumberFormat="1" applyFont="1" applyAlignment="1">
      <alignment vertical="center"/>
    </xf>
    <xf numFmtId="164" fontId="12" fillId="5" borderId="0" xfId="1" applyNumberFormat="1" applyFont="1" applyFill="1" applyAlignment="1">
      <alignment vertical="center"/>
    </xf>
    <xf numFmtId="0" fontId="13" fillId="6" borderId="0" xfId="0" applyFont="1" applyFill="1"/>
    <xf numFmtId="0" fontId="16" fillId="0" borderId="0" xfId="0" applyFont="1" applyFill="1"/>
    <xf numFmtId="0" fontId="15" fillId="0" borderId="0" xfId="0" applyFont="1" applyFill="1"/>
    <xf numFmtId="0" fontId="0" fillId="0" borderId="0" xfId="0" applyFill="1"/>
    <xf numFmtId="0" fontId="16" fillId="0" borderId="0" xfId="0" applyFont="1" applyFill="1" applyAlignment="1">
      <alignment wrapText="1"/>
    </xf>
    <xf numFmtId="0" fontId="15" fillId="0" borderId="0" xfId="0" applyFont="1" applyFill="1" applyAlignment="1">
      <alignment wrapText="1"/>
    </xf>
    <xf numFmtId="0" fontId="16" fillId="0" borderId="0" xfId="0" applyFont="1" applyFill="1" applyBorder="1" applyAlignment="1"/>
    <xf numFmtId="0" fontId="16" fillId="0" borderId="0" xfId="0" applyFont="1" applyFill="1" applyBorder="1" applyAlignment="1">
      <alignment horizontal="center"/>
    </xf>
    <xf numFmtId="0" fontId="16" fillId="0" borderId="1" xfId="0" applyFont="1" applyFill="1" applyBorder="1" applyAlignment="1">
      <alignment horizontal="center" vertical="center"/>
    </xf>
    <xf numFmtId="0" fontId="16" fillId="0" borderId="1" xfId="0" applyFont="1" applyFill="1" applyBorder="1" applyAlignment="1">
      <alignment horizontal="center" vertical="center" wrapText="1"/>
    </xf>
    <xf numFmtId="0" fontId="16" fillId="0" borderId="1" xfId="0" applyFont="1" applyFill="1" applyBorder="1" applyAlignment="1">
      <alignment horizontal="center"/>
    </xf>
    <xf numFmtId="3" fontId="15" fillId="0" borderId="1" xfId="0" applyNumberFormat="1" applyFont="1" applyFill="1" applyBorder="1" applyAlignment="1">
      <alignment horizontal="right"/>
    </xf>
    <xf numFmtId="0" fontId="16" fillId="0" borderId="1" xfId="4" applyFont="1" applyFill="1" applyBorder="1" applyAlignment="1">
      <alignment horizontal="center"/>
    </xf>
    <xf numFmtId="0" fontId="17" fillId="0" borderId="0" xfId="0" applyFont="1" applyFill="1"/>
    <xf numFmtId="0" fontId="19" fillId="0" borderId="0" xfId="0" applyFont="1" applyFill="1"/>
    <xf numFmtId="164" fontId="0" fillId="0" borderId="0" xfId="1" applyNumberFormat="1" applyFont="1" applyFill="1"/>
    <xf numFmtId="0" fontId="0" fillId="0" borderId="0" xfId="0" applyFill="1" applyAlignment="1">
      <alignment wrapText="1"/>
    </xf>
    <xf numFmtId="0" fontId="21" fillId="0" borderId="0" xfId="0" applyFont="1" applyAlignment="1">
      <alignment vertical="top" wrapText="1"/>
    </xf>
    <xf numFmtId="0" fontId="0" fillId="0" borderId="0" xfId="0" applyAlignment="1">
      <alignment vertical="top" wrapText="1"/>
    </xf>
    <xf numFmtId="0" fontId="2" fillId="0" borderId="0" xfId="0" applyFont="1" applyAlignment="1">
      <alignment vertical="top" wrapText="1"/>
    </xf>
    <xf numFmtId="0" fontId="0" fillId="0" borderId="1" xfId="0" applyBorder="1" applyAlignment="1">
      <alignment vertical="top" wrapText="1"/>
    </xf>
    <xf numFmtId="0" fontId="0" fillId="0" borderId="1" xfId="0" applyFont="1" applyBorder="1" applyAlignment="1">
      <alignment vertical="top" wrapText="1"/>
    </xf>
    <xf numFmtId="0" fontId="0" fillId="0" borderId="0" xfId="0" applyAlignment="1">
      <alignment vertical="top"/>
    </xf>
    <xf numFmtId="0" fontId="5" fillId="0" borderId="0" xfId="0" applyFont="1"/>
    <xf numFmtId="0" fontId="5" fillId="0" borderId="0" xfId="0" applyFont="1" applyAlignment="1">
      <alignment horizontal="center"/>
    </xf>
    <xf numFmtId="0" fontId="0" fillId="0" borderId="0" xfId="0" applyAlignment="1">
      <alignment horizontal="center"/>
    </xf>
    <xf numFmtId="0" fontId="0" fillId="0" borderId="0" xfId="0" applyAlignment="1">
      <alignment horizontal="right"/>
    </xf>
    <xf numFmtId="0" fontId="22" fillId="0" borderId="0" xfId="0" applyFont="1" applyAlignment="1">
      <alignment horizontal="center"/>
    </xf>
    <xf numFmtId="0" fontId="2" fillId="0" borderId="0" xfId="0" applyFont="1" applyAlignment="1">
      <alignment wrapText="1"/>
    </xf>
    <xf numFmtId="0" fontId="3" fillId="0" borderId="0" xfId="0" applyFont="1" applyAlignment="1">
      <alignment wrapText="1"/>
    </xf>
    <xf numFmtId="0" fontId="2" fillId="8" borderId="0" xfId="0" applyFont="1" applyFill="1"/>
    <xf numFmtId="0" fontId="7" fillId="8" borderId="0" xfId="0" applyFont="1" applyFill="1"/>
    <xf numFmtId="0" fontId="2" fillId="8" borderId="0" xfId="0" applyFont="1" applyFill="1" applyAlignment="1">
      <alignment horizontal="center"/>
    </xf>
    <xf numFmtId="0" fontId="2" fillId="8" borderId="0" xfId="0" applyFont="1" applyFill="1" applyAlignment="1">
      <alignment wrapText="1"/>
    </xf>
    <xf numFmtId="0" fontId="0" fillId="8" borderId="0" xfId="0" applyFill="1"/>
    <xf numFmtId="0" fontId="23" fillId="8" borderId="0" xfId="0" applyFont="1" applyFill="1"/>
    <xf numFmtId="0" fontId="0" fillId="5" borderId="0" xfId="0" applyFill="1"/>
    <xf numFmtId="0" fontId="4" fillId="5" borderId="0" xfId="0" applyFont="1" applyFill="1"/>
    <xf numFmtId="0" fontId="4" fillId="5" borderId="0" xfId="0" applyFont="1" applyFill="1" applyAlignment="1">
      <alignment horizontal="center"/>
    </xf>
    <xf numFmtId="0" fontId="0" fillId="5" borderId="0" xfId="0" applyFill="1" applyAlignment="1">
      <alignment horizontal="center"/>
    </xf>
    <xf numFmtId="3" fontId="8" fillId="5" borderId="0" xfId="0" applyNumberFormat="1" applyFont="1" applyFill="1"/>
    <xf numFmtId="0" fontId="10" fillId="5" borderId="0" xfId="0" applyFont="1" applyFill="1"/>
    <xf numFmtId="9" fontId="24" fillId="5" borderId="0" xfId="1" applyFont="1" applyFill="1" applyAlignment="1">
      <alignment horizontal="right"/>
    </xf>
    <xf numFmtId="0" fontId="10" fillId="5" borderId="0" xfId="0" applyFont="1" applyFill="1" applyAlignment="1">
      <alignment horizontal="center"/>
    </xf>
    <xf numFmtId="0" fontId="4" fillId="0" borderId="0" xfId="0" applyFont="1" applyFill="1"/>
    <xf numFmtId="0" fontId="10" fillId="0" borderId="0" xfId="0" applyFont="1" applyFill="1" applyAlignment="1">
      <alignment horizontal="center"/>
    </xf>
    <xf numFmtId="0" fontId="0" fillId="0" borderId="0" xfId="0" applyFill="1" applyAlignment="1">
      <alignment horizontal="center"/>
    </xf>
    <xf numFmtId="3" fontId="8" fillId="0" borderId="0" xfId="0" applyNumberFormat="1" applyFont="1"/>
    <xf numFmtId="9" fontId="24" fillId="0" borderId="0" xfId="1" applyFont="1" applyAlignment="1">
      <alignment horizontal="right"/>
    </xf>
    <xf numFmtId="0" fontId="4" fillId="0" borderId="0" xfId="0" applyFont="1" applyFill="1" applyAlignment="1">
      <alignment horizontal="center"/>
    </xf>
    <xf numFmtId="0" fontId="8" fillId="0" borderId="0" xfId="0" applyFont="1"/>
    <xf numFmtId="0" fontId="3" fillId="6" borderId="0" xfId="0" applyFont="1" applyFill="1"/>
    <xf numFmtId="0" fontId="8" fillId="0" borderId="0" xfId="0" applyFont="1" applyFill="1"/>
    <xf numFmtId="0" fontId="0" fillId="10" borderId="0" xfId="0" applyFill="1"/>
    <xf numFmtId="0" fontId="8" fillId="10" borderId="0" xfId="0" applyFont="1" applyFill="1"/>
    <xf numFmtId="0" fontId="8" fillId="10" borderId="0" xfId="0" applyFont="1" applyFill="1" applyAlignment="1">
      <alignment horizontal="right"/>
    </xf>
    <xf numFmtId="4" fontId="0" fillId="0" borderId="0" xfId="0" applyNumberFormat="1" applyAlignment="1">
      <alignment vertical="center"/>
    </xf>
    <xf numFmtId="0" fontId="12" fillId="8" borderId="0" xfId="0" applyFont="1" applyFill="1" applyAlignment="1">
      <alignment vertical="center"/>
    </xf>
    <xf numFmtId="0" fontId="4" fillId="8" borderId="0" xfId="0" applyFont="1" applyFill="1" applyAlignment="1">
      <alignment horizontal="right"/>
    </xf>
    <xf numFmtId="0" fontId="0" fillId="8" borderId="0" xfId="0" applyFill="1" applyAlignment="1">
      <alignment vertical="center"/>
    </xf>
    <xf numFmtId="0" fontId="12" fillId="0" borderId="0" xfId="0" applyFont="1" applyAlignment="1">
      <alignment vertical="center"/>
    </xf>
    <xf numFmtId="0" fontId="4" fillId="0" borderId="0" xfId="0" applyFont="1" applyFill="1" applyAlignment="1">
      <alignment horizontal="right"/>
    </xf>
    <xf numFmtId="4" fontId="8" fillId="11" borderId="0" xfId="0" applyNumberFormat="1" applyFont="1" applyFill="1" applyAlignment="1">
      <alignment vertical="center"/>
    </xf>
    <xf numFmtId="4" fontId="8" fillId="8" borderId="0" xfId="0" applyNumberFormat="1" applyFont="1" applyFill="1" applyAlignment="1">
      <alignment vertical="center"/>
    </xf>
    <xf numFmtId="0" fontId="4" fillId="6" borderId="0" xfId="0" applyFont="1" applyFill="1" applyAlignment="1">
      <alignment horizontal="right"/>
    </xf>
    <xf numFmtId="0" fontId="12" fillId="0" borderId="0" xfId="0" applyFont="1" applyFill="1" applyAlignment="1">
      <alignment vertical="center"/>
    </xf>
    <xf numFmtId="0" fontId="8" fillId="0" borderId="0" xfId="0" applyFont="1" applyAlignment="1">
      <alignment vertical="center"/>
    </xf>
    <xf numFmtId="0" fontId="12" fillId="8" borderId="0" xfId="0" applyFont="1" applyFill="1" applyAlignment="1"/>
    <xf numFmtId="4" fontId="12" fillId="11" borderId="0" xfId="0" applyNumberFormat="1" applyFont="1" applyFill="1" applyAlignment="1">
      <alignment vertical="center"/>
    </xf>
    <xf numFmtId="4" fontId="12" fillId="8" borderId="0" xfId="0" applyNumberFormat="1" applyFont="1" applyFill="1" applyAlignment="1">
      <alignment vertical="center"/>
    </xf>
    <xf numFmtId="4" fontId="12" fillId="0" borderId="0" xfId="0" applyNumberFormat="1" applyFont="1" applyFill="1" applyAlignment="1">
      <alignment vertical="center"/>
    </xf>
    <xf numFmtId="4" fontId="8" fillId="0" borderId="0" xfId="0" applyNumberFormat="1" applyFont="1" applyFill="1" applyAlignment="1">
      <alignment vertical="center"/>
    </xf>
    <xf numFmtId="0" fontId="0" fillId="12" borderId="0" xfId="0" applyFill="1" applyAlignment="1">
      <alignment vertical="center"/>
    </xf>
    <xf numFmtId="0" fontId="12" fillId="12" borderId="0" xfId="0" applyFont="1" applyFill="1" applyAlignment="1">
      <alignment vertical="center"/>
    </xf>
    <xf numFmtId="0" fontId="0" fillId="12" borderId="0" xfId="0" applyFill="1"/>
    <xf numFmtId="4" fontId="0" fillId="12" borderId="0" xfId="0" applyNumberFormat="1" applyFill="1"/>
    <xf numFmtId="0" fontId="0" fillId="0" borderId="0" xfId="0" applyFont="1" applyAlignment="1">
      <alignment horizontal="left" vertical="center" indent="3"/>
    </xf>
    <xf numFmtId="0" fontId="0" fillId="0" borderId="0" xfId="0" applyFont="1" applyAlignment="1">
      <alignment horizontal="right" vertical="center"/>
    </xf>
    <xf numFmtId="4" fontId="0" fillId="0" borderId="0" xfId="0" applyNumberFormat="1"/>
    <xf numFmtId="4" fontId="2" fillId="0" borderId="0" xfId="0" applyNumberFormat="1" applyFont="1"/>
    <xf numFmtId="3" fontId="15" fillId="0" borderId="1" xfId="3" applyNumberFormat="1" applyFont="1" applyFill="1" applyBorder="1" applyAlignment="1">
      <alignment horizontal="right"/>
    </xf>
    <xf numFmtId="164" fontId="4" fillId="2" borderId="0" xfId="1" applyNumberFormat="1" applyFont="1" applyFill="1" applyAlignment="1">
      <alignment vertical="center"/>
    </xf>
    <xf numFmtId="164" fontId="4" fillId="3" borderId="0" xfId="1" applyNumberFormat="1" applyFont="1" applyFill="1" applyAlignment="1">
      <alignment vertical="center"/>
    </xf>
    <xf numFmtId="164" fontId="4" fillId="4" borderId="0" xfId="1" applyNumberFormat="1" applyFont="1" applyFill="1" applyAlignment="1">
      <alignment vertical="center"/>
    </xf>
    <xf numFmtId="164" fontId="4" fillId="0" borderId="0" xfId="1" applyNumberFormat="1" applyFont="1" applyAlignment="1">
      <alignment vertical="center"/>
    </xf>
    <xf numFmtId="164" fontId="4" fillId="5" borderId="0" xfId="1" applyNumberFormat="1" applyFont="1" applyFill="1" applyAlignment="1">
      <alignment vertical="center"/>
    </xf>
    <xf numFmtId="164" fontId="0" fillId="0" borderId="0" xfId="1" applyNumberFormat="1" applyFont="1" applyAlignment="1">
      <alignment vertical="center"/>
    </xf>
    <xf numFmtId="164" fontId="12" fillId="8" borderId="0" xfId="1" applyNumberFormat="1" applyFont="1" applyFill="1" applyAlignment="1">
      <alignment vertical="center"/>
    </xf>
    <xf numFmtId="164" fontId="12" fillId="0" borderId="0" xfId="1" applyNumberFormat="1" applyFont="1" applyFill="1" applyAlignment="1">
      <alignment vertical="center"/>
    </xf>
    <xf numFmtId="164" fontId="8" fillId="0" borderId="0" xfId="1" applyNumberFormat="1" applyFont="1" applyFill="1" applyAlignment="1">
      <alignment vertical="center"/>
    </xf>
    <xf numFmtId="164" fontId="8" fillId="8" borderId="0" xfId="1" applyNumberFormat="1" applyFont="1" applyFill="1" applyAlignment="1">
      <alignment vertical="center"/>
    </xf>
    <xf numFmtId="164" fontId="0" fillId="12" borderId="0" xfId="1" applyNumberFormat="1" applyFont="1" applyFill="1"/>
    <xf numFmtId="0" fontId="21" fillId="0" borderId="0" xfId="0" applyFont="1"/>
    <xf numFmtId="0" fontId="10" fillId="0" borderId="0" xfId="0" applyFont="1" applyAlignment="1">
      <alignment horizontal="right"/>
    </xf>
    <xf numFmtId="0" fontId="10" fillId="0" borderId="0" xfId="0" applyFont="1" applyAlignment="1">
      <alignment horizontal="center"/>
    </xf>
    <xf numFmtId="0" fontId="27" fillId="13" borderId="0" xfId="0" applyFont="1" applyFill="1"/>
    <xf numFmtId="0" fontId="0" fillId="13" borderId="0" xfId="0" applyFill="1"/>
    <xf numFmtId="0" fontId="28" fillId="0" borderId="0" xfId="0" applyFont="1" applyAlignment="1">
      <alignment horizontal="center" wrapText="1"/>
    </xf>
    <xf numFmtId="2" fontId="0" fillId="0" borderId="0" xfId="0" applyNumberFormat="1" applyAlignment="1">
      <alignment horizontal="center"/>
    </xf>
    <xf numFmtId="164" fontId="0" fillId="0" borderId="0" xfId="1" applyNumberFormat="1" applyFont="1" applyAlignment="1">
      <alignment horizontal="center"/>
    </xf>
    <xf numFmtId="3" fontId="0" fillId="0" borderId="0" xfId="0" applyNumberFormat="1" applyAlignment="1">
      <alignment horizontal="center"/>
    </xf>
    <xf numFmtId="0" fontId="0" fillId="0" borderId="0" xfId="0" applyAlignment="1">
      <alignment horizontal="left"/>
    </xf>
    <xf numFmtId="0" fontId="2" fillId="0" borderId="0" xfId="0" applyFont="1" applyAlignment="1">
      <alignment horizontal="center" wrapText="1"/>
    </xf>
    <xf numFmtId="164" fontId="0" fillId="0" borderId="0" xfId="0" applyNumberFormat="1"/>
    <xf numFmtId="0" fontId="7" fillId="0" borderId="0" xfId="0" applyFont="1" applyAlignment="1">
      <alignment vertical="center"/>
    </xf>
    <xf numFmtId="0" fontId="7" fillId="0" borderId="0" xfId="0" applyFont="1"/>
    <xf numFmtId="0" fontId="7" fillId="6" borderId="0" xfId="0" applyFont="1" applyFill="1"/>
    <xf numFmtId="164" fontId="0" fillId="8" borderId="0" xfId="1" applyNumberFormat="1" applyFont="1" applyFill="1" applyAlignment="1">
      <alignment vertical="center"/>
    </xf>
    <xf numFmtId="0" fontId="12" fillId="0" borderId="0" xfId="0" applyFont="1"/>
    <xf numFmtId="0" fontId="29" fillId="13" borderId="0" xfId="0" applyFont="1" applyFill="1"/>
    <xf numFmtId="4" fontId="0" fillId="0" borderId="0" xfId="0" applyNumberFormat="1" applyFill="1"/>
    <xf numFmtId="9" fontId="0" fillId="0" borderId="0" xfId="1" applyFont="1" applyFill="1"/>
    <xf numFmtId="0" fontId="29" fillId="0" borderId="0" xfId="0" applyFont="1"/>
    <xf numFmtId="0" fontId="2" fillId="0" borderId="0" xfId="0" applyFont="1" applyAlignment="1">
      <alignment horizontal="center"/>
    </xf>
    <xf numFmtId="0" fontId="2" fillId="14" borderId="0" xfId="0" applyFont="1" applyFill="1" applyAlignment="1">
      <alignment horizontal="center"/>
    </xf>
    <xf numFmtId="0" fontId="2" fillId="7" borderId="0" xfId="0" applyFont="1" applyFill="1" applyAlignment="1">
      <alignment horizontal="center"/>
    </xf>
    <xf numFmtId="0" fontId="2" fillId="12" borderId="0" xfId="0" applyFont="1" applyFill="1" applyAlignment="1">
      <alignment horizontal="center"/>
    </xf>
    <xf numFmtId="2" fontId="0" fillId="0" borderId="0" xfId="0" applyNumberFormat="1" applyAlignment="1"/>
  </cellXfs>
  <cellStyles count="5">
    <cellStyle name="Comma" xfId="3" builtinId="3"/>
    <cellStyle name="Hyperlink" xfId="2" builtinId="8"/>
    <cellStyle name="Normal" xfId="0" builtinId="0"/>
    <cellStyle name="Normal 2" xfId="4"/>
    <cellStyle name="Percent" xfId="1" builtinId="5"/>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171643002574554"/>
          <c:y val="0.11810714285714285"/>
          <c:w val="0.84995023871501507"/>
          <c:h val="0.79084589947089945"/>
        </c:manualLayout>
      </c:layout>
      <c:barChart>
        <c:barDir val="col"/>
        <c:grouping val="stacked"/>
        <c:varyColors val="0"/>
        <c:ser>
          <c:idx val="0"/>
          <c:order val="0"/>
          <c:tx>
            <c:strRef>
              <c:f>'Summary (GDP)'!$B$19</c:f>
              <c:strCache>
                <c:ptCount val="1"/>
                <c:pt idx="0">
                  <c:v>City of Toronto</c:v>
                </c:pt>
              </c:strCache>
            </c:strRef>
          </c:tx>
          <c:invertIfNegative val="0"/>
          <c:cat>
            <c:numRef>
              <c:f>'Summary (GDP)'!$A$20:$A$27</c:f>
              <c:numCache>
                <c:formatCode>General</c:formatCode>
                <c:ptCount val="8"/>
                <c:pt idx="0">
                  <c:v>2011</c:v>
                </c:pt>
                <c:pt idx="1">
                  <c:v>2012</c:v>
                </c:pt>
                <c:pt idx="2">
                  <c:v>2013</c:v>
                </c:pt>
                <c:pt idx="3">
                  <c:v>2014</c:v>
                </c:pt>
                <c:pt idx="4">
                  <c:v>2015</c:v>
                </c:pt>
                <c:pt idx="5">
                  <c:v>2016</c:v>
                </c:pt>
                <c:pt idx="6">
                  <c:v>2017</c:v>
                </c:pt>
                <c:pt idx="7">
                  <c:v>2018</c:v>
                </c:pt>
              </c:numCache>
            </c:numRef>
          </c:cat>
          <c:val>
            <c:numRef>
              <c:f>'Summary (GDP)'!$B$20:$B$27</c:f>
              <c:numCache>
                <c:formatCode>#,##0</c:formatCode>
                <c:ptCount val="8"/>
                <c:pt idx="0">
                  <c:v>154195.68293266822</c:v>
                </c:pt>
                <c:pt idx="1">
                  <c:v>158849.38679545536</c:v>
                </c:pt>
                <c:pt idx="2">
                  <c:v>166497.33728232709</c:v>
                </c:pt>
                <c:pt idx="3">
                  <c:v>164351.63558056898</c:v>
                </c:pt>
                <c:pt idx="4">
                  <c:v>172327.98366861857</c:v>
                </c:pt>
                <c:pt idx="5">
                  <c:v>173331.62134766689</c:v>
                </c:pt>
                <c:pt idx="6">
                  <c:v>182330.13700018456</c:v>
                </c:pt>
                <c:pt idx="7">
                  <c:v>185957.38385625996</c:v>
                </c:pt>
              </c:numCache>
            </c:numRef>
          </c:val>
        </c:ser>
        <c:ser>
          <c:idx val="1"/>
          <c:order val="1"/>
          <c:tx>
            <c:strRef>
              <c:f>'Summary (GDP)'!$C$19</c:f>
              <c:strCache>
                <c:ptCount val="1"/>
                <c:pt idx="0">
                  <c:v>Rest of CMA (excluded city)</c:v>
                </c:pt>
              </c:strCache>
            </c:strRef>
          </c:tx>
          <c:invertIfNegative val="0"/>
          <c:cat>
            <c:numRef>
              <c:f>'Summary (GDP)'!$A$20:$A$27</c:f>
              <c:numCache>
                <c:formatCode>General</c:formatCode>
                <c:ptCount val="8"/>
                <c:pt idx="0">
                  <c:v>2011</c:v>
                </c:pt>
                <c:pt idx="1">
                  <c:v>2012</c:v>
                </c:pt>
                <c:pt idx="2">
                  <c:v>2013</c:v>
                </c:pt>
                <c:pt idx="3">
                  <c:v>2014</c:v>
                </c:pt>
                <c:pt idx="4">
                  <c:v>2015</c:v>
                </c:pt>
                <c:pt idx="5">
                  <c:v>2016</c:v>
                </c:pt>
                <c:pt idx="6">
                  <c:v>2017</c:v>
                </c:pt>
                <c:pt idx="7">
                  <c:v>2018</c:v>
                </c:pt>
              </c:numCache>
            </c:numRef>
          </c:cat>
          <c:val>
            <c:numRef>
              <c:f>'Summary (GDP)'!$C$20:$C$27</c:f>
              <c:numCache>
                <c:formatCode>#,##0</c:formatCode>
                <c:ptCount val="8"/>
                <c:pt idx="0">
                  <c:v>137227.61720482135</c:v>
                </c:pt>
                <c:pt idx="1">
                  <c:v>138553.5341344137</c:v>
                </c:pt>
                <c:pt idx="2">
                  <c:v>142934.78875758997</c:v>
                </c:pt>
                <c:pt idx="3">
                  <c:v>149737.51162302209</c:v>
                </c:pt>
                <c:pt idx="4">
                  <c:v>157261.7625833161</c:v>
                </c:pt>
                <c:pt idx="5">
                  <c:v>165567.23721575149</c:v>
                </c:pt>
                <c:pt idx="6">
                  <c:v>167547.30157975631</c:v>
                </c:pt>
                <c:pt idx="7">
                  <c:v>172598.09745694356</c:v>
                </c:pt>
              </c:numCache>
            </c:numRef>
          </c:val>
        </c:ser>
        <c:ser>
          <c:idx val="3"/>
          <c:order val="2"/>
          <c:tx>
            <c:strRef>
              <c:f>'Summary (GDP)'!$E$19</c:f>
              <c:strCache>
                <c:ptCount val="1"/>
                <c:pt idx="0">
                  <c:v>Rest of Ontario (excluded CMA)</c:v>
                </c:pt>
              </c:strCache>
            </c:strRef>
          </c:tx>
          <c:invertIfNegative val="0"/>
          <c:cat>
            <c:numRef>
              <c:f>'Summary (GDP)'!$A$20:$A$27</c:f>
              <c:numCache>
                <c:formatCode>General</c:formatCode>
                <c:ptCount val="8"/>
                <c:pt idx="0">
                  <c:v>2011</c:v>
                </c:pt>
                <c:pt idx="1">
                  <c:v>2012</c:v>
                </c:pt>
                <c:pt idx="2">
                  <c:v>2013</c:v>
                </c:pt>
                <c:pt idx="3">
                  <c:v>2014</c:v>
                </c:pt>
                <c:pt idx="4">
                  <c:v>2015</c:v>
                </c:pt>
                <c:pt idx="5">
                  <c:v>2016</c:v>
                </c:pt>
                <c:pt idx="6">
                  <c:v>2017</c:v>
                </c:pt>
                <c:pt idx="7">
                  <c:v>2018</c:v>
                </c:pt>
              </c:numCache>
            </c:numRef>
          </c:cat>
          <c:val>
            <c:numRef>
              <c:f>'Summary (GDP)'!$E$20:$E$27</c:f>
              <c:numCache>
                <c:formatCode>#,##0</c:formatCode>
                <c:ptCount val="8"/>
                <c:pt idx="0">
                  <c:v>334513.59986251045</c:v>
                </c:pt>
                <c:pt idx="1">
                  <c:v>337541.37907013099</c:v>
                </c:pt>
                <c:pt idx="2">
                  <c:v>334504.87396008294</c:v>
                </c:pt>
                <c:pt idx="3">
                  <c:v>345772.05279640888</c:v>
                </c:pt>
                <c:pt idx="4">
                  <c:v>347794.25374806533</c:v>
                </c:pt>
                <c:pt idx="5">
                  <c:v>355001.54143658164</c:v>
                </c:pt>
                <c:pt idx="6">
                  <c:v>363106.86142005917</c:v>
                </c:pt>
                <c:pt idx="7">
                  <c:v>369808.21868679643</c:v>
                </c:pt>
              </c:numCache>
            </c:numRef>
          </c:val>
        </c:ser>
        <c:dLbls>
          <c:showLegendKey val="0"/>
          <c:showVal val="0"/>
          <c:showCatName val="0"/>
          <c:showSerName val="0"/>
          <c:showPercent val="0"/>
          <c:showBubbleSize val="0"/>
        </c:dLbls>
        <c:gapWidth val="150"/>
        <c:overlap val="100"/>
        <c:axId val="764310296"/>
        <c:axId val="764309512"/>
      </c:barChart>
      <c:catAx>
        <c:axId val="764310296"/>
        <c:scaling>
          <c:orientation val="minMax"/>
        </c:scaling>
        <c:delete val="0"/>
        <c:axPos val="b"/>
        <c:numFmt formatCode="General" sourceLinked="1"/>
        <c:majorTickMark val="none"/>
        <c:minorTickMark val="none"/>
        <c:tickLblPos val="nextTo"/>
        <c:crossAx val="764309512"/>
        <c:crosses val="autoZero"/>
        <c:auto val="1"/>
        <c:lblAlgn val="ctr"/>
        <c:lblOffset val="100"/>
        <c:noMultiLvlLbl val="0"/>
      </c:catAx>
      <c:valAx>
        <c:axId val="764309512"/>
        <c:scaling>
          <c:orientation val="minMax"/>
        </c:scaling>
        <c:delete val="0"/>
        <c:axPos val="l"/>
        <c:majorGridlines/>
        <c:title>
          <c:tx>
            <c:rich>
              <a:bodyPr/>
              <a:lstStyle/>
              <a:p>
                <a:pPr>
                  <a:defRPr/>
                </a:pPr>
                <a:r>
                  <a:rPr lang="en-CA"/>
                  <a:t>Millions of 2012 dollars (CAD)</a:t>
                </a:r>
              </a:p>
            </c:rich>
          </c:tx>
          <c:layout>
            <c:manualLayout>
              <c:xMode val="edge"/>
              <c:yMode val="edge"/>
              <c:x val="1.1436780315324881E-2"/>
              <c:y val="0.20679214972877616"/>
            </c:manualLayout>
          </c:layout>
          <c:overlay val="0"/>
        </c:title>
        <c:numFmt formatCode="#,##0" sourceLinked="1"/>
        <c:majorTickMark val="none"/>
        <c:minorTickMark val="none"/>
        <c:tickLblPos val="nextTo"/>
        <c:crossAx val="764310296"/>
        <c:crosses val="autoZero"/>
        <c:crossBetween val="between"/>
      </c:valAx>
    </c:plotArea>
    <c:legend>
      <c:legendPos val="t"/>
      <c:overlay val="0"/>
    </c:legend>
    <c:plotVisOnly val="1"/>
    <c:dispBlanksAs val="gap"/>
    <c:showDLblsOverMax val="0"/>
  </c:chart>
  <c:txPr>
    <a:bodyPr/>
    <a:lstStyle/>
    <a:p>
      <a:pPr>
        <a:defRPr sz="1000" b="1">
          <a:latin typeface="+mn-lt"/>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171643002574554"/>
          <c:y val="0.11810714285714285"/>
          <c:w val="0.84995023871501507"/>
          <c:h val="0.79084589947089945"/>
        </c:manualLayout>
      </c:layout>
      <c:barChart>
        <c:barDir val="col"/>
        <c:grouping val="stacked"/>
        <c:varyColors val="0"/>
        <c:ser>
          <c:idx val="0"/>
          <c:order val="0"/>
          <c:tx>
            <c:strRef>
              <c:f>'Summary (Emp)'!$B$19</c:f>
              <c:strCache>
                <c:ptCount val="1"/>
                <c:pt idx="0">
                  <c:v>City of Toronto</c:v>
                </c:pt>
              </c:strCache>
            </c:strRef>
          </c:tx>
          <c:invertIfNegative val="0"/>
          <c:cat>
            <c:numRef>
              <c:f>'Summary (Emp)'!$A$20:$A$27</c:f>
              <c:numCache>
                <c:formatCode>General</c:formatCode>
                <c:ptCount val="8"/>
                <c:pt idx="0">
                  <c:v>2011</c:v>
                </c:pt>
                <c:pt idx="1">
                  <c:v>2012</c:v>
                </c:pt>
                <c:pt idx="2">
                  <c:v>2013</c:v>
                </c:pt>
                <c:pt idx="3">
                  <c:v>2014</c:v>
                </c:pt>
                <c:pt idx="4">
                  <c:v>2015</c:v>
                </c:pt>
                <c:pt idx="5">
                  <c:v>2016</c:v>
                </c:pt>
                <c:pt idx="6">
                  <c:v>2017</c:v>
                </c:pt>
                <c:pt idx="7">
                  <c:v>2018</c:v>
                </c:pt>
              </c:numCache>
            </c:numRef>
          </c:cat>
          <c:val>
            <c:numRef>
              <c:f>'Summary (Emp)'!$B$20:$B$27</c:f>
              <c:numCache>
                <c:formatCode>#,##0</c:formatCode>
                <c:ptCount val="8"/>
                <c:pt idx="0">
                  <c:v>1640.2457938037535</c:v>
                </c:pt>
                <c:pt idx="1">
                  <c:v>1676.8386367963537</c:v>
                </c:pt>
                <c:pt idx="2">
                  <c:v>1764.2816860641567</c:v>
                </c:pt>
                <c:pt idx="3">
                  <c:v>1713.0761300152815</c:v>
                </c:pt>
                <c:pt idx="4">
                  <c:v>1761.2671740330941</c:v>
                </c:pt>
                <c:pt idx="5">
                  <c:v>1748.4476881014946</c:v>
                </c:pt>
                <c:pt idx="6">
                  <c:v>1822.8326203517886</c:v>
                </c:pt>
                <c:pt idx="7">
                  <c:v>1849.0354729995784</c:v>
                </c:pt>
              </c:numCache>
            </c:numRef>
          </c:val>
        </c:ser>
        <c:ser>
          <c:idx val="1"/>
          <c:order val="1"/>
          <c:tx>
            <c:strRef>
              <c:f>'Summary (Emp)'!$C$19</c:f>
              <c:strCache>
                <c:ptCount val="1"/>
                <c:pt idx="0">
                  <c:v>Rest of CMA (excluded city)</c:v>
                </c:pt>
              </c:strCache>
            </c:strRef>
          </c:tx>
          <c:invertIfNegative val="0"/>
          <c:cat>
            <c:numRef>
              <c:f>'Summary (Emp)'!$A$20:$A$27</c:f>
              <c:numCache>
                <c:formatCode>General</c:formatCode>
                <c:ptCount val="8"/>
                <c:pt idx="0">
                  <c:v>2011</c:v>
                </c:pt>
                <c:pt idx="1">
                  <c:v>2012</c:v>
                </c:pt>
                <c:pt idx="2">
                  <c:v>2013</c:v>
                </c:pt>
                <c:pt idx="3">
                  <c:v>2014</c:v>
                </c:pt>
                <c:pt idx="4">
                  <c:v>2015</c:v>
                </c:pt>
                <c:pt idx="5">
                  <c:v>2016</c:v>
                </c:pt>
                <c:pt idx="6">
                  <c:v>2017</c:v>
                </c:pt>
                <c:pt idx="7">
                  <c:v>2018</c:v>
                </c:pt>
              </c:numCache>
            </c:numRef>
          </c:cat>
          <c:val>
            <c:numRef>
              <c:f>'Summary (Emp)'!$C$20:$C$27</c:f>
              <c:numCache>
                <c:formatCode>#,##0</c:formatCode>
                <c:ptCount val="8"/>
                <c:pt idx="0">
                  <c:v>1459.7491812543628</c:v>
                </c:pt>
                <c:pt idx="1">
                  <c:v>1462.5924845428128</c:v>
                </c:pt>
                <c:pt idx="2">
                  <c:v>1514.6021805673183</c:v>
                </c:pt>
                <c:pt idx="3">
                  <c:v>1560.7496452539833</c:v>
                </c:pt>
                <c:pt idx="4">
                  <c:v>1607.283821652579</c:v>
                </c:pt>
                <c:pt idx="5">
                  <c:v>1670.126032886895</c:v>
                </c:pt>
                <c:pt idx="6">
                  <c:v>1675.0422711040324</c:v>
                </c:pt>
                <c:pt idx="7">
                  <c:v>1716.1996913056892</c:v>
                </c:pt>
              </c:numCache>
            </c:numRef>
          </c:val>
        </c:ser>
        <c:ser>
          <c:idx val="3"/>
          <c:order val="2"/>
          <c:tx>
            <c:strRef>
              <c:f>'Summary (Emp)'!$E$19</c:f>
              <c:strCache>
                <c:ptCount val="1"/>
                <c:pt idx="0">
                  <c:v>Rest of Ontario (excluded CMA)</c:v>
                </c:pt>
              </c:strCache>
            </c:strRef>
          </c:tx>
          <c:invertIfNegative val="0"/>
          <c:cat>
            <c:numRef>
              <c:f>'Summary (Emp)'!$A$20:$A$27</c:f>
              <c:numCache>
                <c:formatCode>General</c:formatCode>
                <c:ptCount val="8"/>
                <c:pt idx="0">
                  <c:v>2011</c:v>
                </c:pt>
                <c:pt idx="1">
                  <c:v>2012</c:v>
                </c:pt>
                <c:pt idx="2">
                  <c:v>2013</c:v>
                </c:pt>
                <c:pt idx="3">
                  <c:v>2014</c:v>
                </c:pt>
                <c:pt idx="4">
                  <c:v>2015</c:v>
                </c:pt>
                <c:pt idx="5">
                  <c:v>2016</c:v>
                </c:pt>
                <c:pt idx="6">
                  <c:v>2017</c:v>
                </c:pt>
                <c:pt idx="7">
                  <c:v>2018</c:v>
                </c:pt>
              </c:numCache>
            </c:numRef>
          </c:cat>
          <c:val>
            <c:numRef>
              <c:f>'Summary (Emp)'!$E$20:$E$27</c:f>
              <c:numCache>
                <c:formatCode>#,##0</c:formatCode>
                <c:ptCount val="8"/>
                <c:pt idx="0">
                  <c:v>3558.3650249418833</c:v>
                </c:pt>
                <c:pt idx="1">
                  <c:v>3563.1388786608331</c:v>
                </c:pt>
                <c:pt idx="2">
                  <c:v>3544.5661333685248</c:v>
                </c:pt>
                <c:pt idx="3">
                  <c:v>3604.0642247307355</c:v>
                </c:pt>
                <c:pt idx="4">
                  <c:v>3554.6090043143267</c:v>
                </c:pt>
                <c:pt idx="5">
                  <c:v>3581.0062790116103</c:v>
                </c:pt>
                <c:pt idx="6">
                  <c:v>3630.1351085441793</c:v>
                </c:pt>
                <c:pt idx="7">
                  <c:v>3677.1248356947322</c:v>
                </c:pt>
              </c:numCache>
            </c:numRef>
          </c:val>
        </c:ser>
        <c:dLbls>
          <c:showLegendKey val="0"/>
          <c:showVal val="0"/>
          <c:showCatName val="0"/>
          <c:showSerName val="0"/>
          <c:showPercent val="0"/>
          <c:showBubbleSize val="0"/>
        </c:dLbls>
        <c:gapWidth val="150"/>
        <c:overlap val="100"/>
        <c:axId val="764304416"/>
        <c:axId val="764310688"/>
      </c:barChart>
      <c:catAx>
        <c:axId val="764304416"/>
        <c:scaling>
          <c:orientation val="minMax"/>
        </c:scaling>
        <c:delete val="0"/>
        <c:axPos val="b"/>
        <c:numFmt formatCode="General" sourceLinked="1"/>
        <c:majorTickMark val="none"/>
        <c:minorTickMark val="none"/>
        <c:tickLblPos val="nextTo"/>
        <c:crossAx val="764310688"/>
        <c:crosses val="autoZero"/>
        <c:auto val="1"/>
        <c:lblAlgn val="ctr"/>
        <c:lblOffset val="100"/>
        <c:noMultiLvlLbl val="0"/>
      </c:catAx>
      <c:valAx>
        <c:axId val="764310688"/>
        <c:scaling>
          <c:orientation val="minMax"/>
        </c:scaling>
        <c:delete val="0"/>
        <c:axPos val="l"/>
        <c:majorGridlines/>
        <c:title>
          <c:tx>
            <c:rich>
              <a:bodyPr/>
              <a:lstStyle/>
              <a:p>
                <a:pPr>
                  <a:defRPr/>
                </a:pPr>
                <a:r>
                  <a:rPr lang="en-CA"/>
                  <a:t>Millions of 2012 dollars (CAD)</a:t>
                </a:r>
              </a:p>
            </c:rich>
          </c:tx>
          <c:layout>
            <c:manualLayout>
              <c:xMode val="edge"/>
              <c:yMode val="edge"/>
              <c:x val="1.1436780315324881E-2"/>
              <c:y val="0.20679214972877616"/>
            </c:manualLayout>
          </c:layout>
          <c:overlay val="0"/>
        </c:title>
        <c:numFmt formatCode="#,##0" sourceLinked="1"/>
        <c:majorTickMark val="none"/>
        <c:minorTickMark val="none"/>
        <c:tickLblPos val="nextTo"/>
        <c:crossAx val="764304416"/>
        <c:crosses val="autoZero"/>
        <c:crossBetween val="between"/>
      </c:valAx>
    </c:plotArea>
    <c:legend>
      <c:legendPos val="t"/>
      <c:layout/>
      <c:overlay val="0"/>
    </c:legend>
    <c:plotVisOnly val="1"/>
    <c:dispBlanksAs val="gap"/>
    <c:showDLblsOverMax val="0"/>
  </c:chart>
  <c:txPr>
    <a:bodyPr/>
    <a:lstStyle/>
    <a:p>
      <a:pPr>
        <a:defRPr sz="1000" b="1">
          <a:latin typeface="+mn-lt"/>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Snapshot!$G$3</c:f>
          <c:strCache>
            <c:ptCount val="1"/>
            <c:pt idx="0">
              <c:v>Sector Snapshot in City of Toronto
Location Quotient (2018), 10-Year Growth (2008-2018), Jobs (2018)</c:v>
            </c:pt>
          </c:strCache>
        </c:strRef>
      </c:tx>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ubbleChart>
        <c:varyColors val="0"/>
        <c:ser>
          <c:idx val="0"/>
          <c:order val="0"/>
          <c:tx>
            <c:strRef>
              <c:f>Snapshot!$A$6</c:f>
              <c:strCache>
                <c:ptCount val="1"/>
                <c:pt idx="0">
                  <c:v>Goods-Producting</c:v>
                </c:pt>
              </c:strCache>
            </c:strRef>
          </c:tx>
          <c:spPr>
            <a:solidFill>
              <a:schemeClr val="accent1"/>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layout/>
                <c15:showLeaderLines val="0"/>
              </c:ext>
            </c:extLst>
          </c:dLbls>
          <c:xVal>
            <c:numRef>
              <c:f>Snapshot!$C$6</c:f>
              <c:numCache>
                <c:formatCode>0.00</c:formatCode>
                <c:ptCount val="1"/>
                <c:pt idx="0">
                  <c:v>0.1450235666988528</c:v>
                </c:pt>
              </c:numCache>
            </c:numRef>
          </c:xVal>
          <c:yVal>
            <c:numRef>
              <c:f>Snapshot!$D$6</c:f>
              <c:numCache>
                <c:formatCode>0.0%</c:formatCode>
                <c:ptCount val="1"/>
                <c:pt idx="0">
                  <c:v>-4.3327888374045664E-2</c:v>
                </c:pt>
              </c:numCache>
            </c:numRef>
          </c:yVal>
          <c:bubbleSize>
            <c:numRef>
              <c:f>Snapshot!$E$6</c:f>
              <c:numCache>
                <c:formatCode>#,##0</c:formatCode>
                <c:ptCount val="1"/>
                <c:pt idx="0">
                  <c:v>10960.246375362542</c:v>
                </c:pt>
              </c:numCache>
            </c:numRef>
          </c:bubbleSize>
          <c:bubble3D val="0"/>
        </c:ser>
        <c:ser>
          <c:idx val="1"/>
          <c:order val="1"/>
          <c:tx>
            <c:strRef>
              <c:f>Snapshot!$A$7</c:f>
              <c:strCache>
                <c:ptCount val="1"/>
                <c:pt idx="0">
                  <c:v>Construction</c:v>
                </c:pt>
              </c:strCache>
            </c:strRef>
          </c:tx>
          <c:spPr>
            <a:solidFill>
              <a:schemeClr val="accent2"/>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layout/>
                <c15:showLeaderLines val="0"/>
              </c:ext>
            </c:extLst>
          </c:dLbls>
          <c:xVal>
            <c:numRef>
              <c:f>Snapshot!$C$7</c:f>
              <c:numCache>
                <c:formatCode>0.00</c:formatCode>
                <c:ptCount val="1"/>
                <c:pt idx="0">
                  <c:v>0.72242781624886387</c:v>
                </c:pt>
              </c:numCache>
            </c:numRef>
          </c:xVal>
          <c:yVal>
            <c:numRef>
              <c:f>Snapshot!$D$7</c:f>
              <c:numCache>
                <c:formatCode>0.0%</c:formatCode>
                <c:ptCount val="1"/>
                <c:pt idx="0">
                  <c:v>2.3099672792447512E-2</c:v>
                </c:pt>
              </c:numCache>
            </c:numRef>
          </c:yVal>
          <c:bubbleSize>
            <c:numRef>
              <c:f>Snapshot!$E$7</c:f>
              <c:numCache>
                <c:formatCode>#,##0</c:formatCode>
                <c:ptCount val="1"/>
                <c:pt idx="0">
                  <c:v>102917.66412306041</c:v>
                </c:pt>
              </c:numCache>
            </c:numRef>
          </c:bubbleSize>
          <c:bubble3D val="0"/>
        </c:ser>
        <c:ser>
          <c:idx val="2"/>
          <c:order val="2"/>
          <c:tx>
            <c:strRef>
              <c:f>Snapshot!$A$8</c:f>
              <c:strCache>
                <c:ptCount val="1"/>
                <c:pt idx="0">
                  <c:v>Manufacturing</c:v>
                </c:pt>
              </c:strCache>
            </c:strRef>
          </c:tx>
          <c:spPr>
            <a:solidFill>
              <a:schemeClr val="accent3"/>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layout/>
                <c15:showLeaderLines val="0"/>
              </c:ext>
            </c:extLst>
          </c:dLbls>
          <c:xVal>
            <c:numRef>
              <c:f>Snapshot!$C$8</c:f>
              <c:numCache>
                <c:formatCode>0.00</c:formatCode>
                <c:ptCount val="1"/>
                <c:pt idx="0">
                  <c:v>0.78393792600057488</c:v>
                </c:pt>
              </c:numCache>
            </c:numRef>
          </c:xVal>
          <c:yVal>
            <c:numRef>
              <c:f>Snapshot!$D$8</c:f>
              <c:numCache>
                <c:formatCode>0.0%</c:formatCode>
                <c:ptCount val="1"/>
                <c:pt idx="0">
                  <c:v>-1.9859535593385713E-2</c:v>
                </c:pt>
              </c:numCache>
            </c:numRef>
          </c:yVal>
          <c:bubbleSize>
            <c:numRef>
              <c:f>Snapshot!$E$8</c:f>
              <c:numCache>
                <c:formatCode>#,##0</c:formatCode>
                <c:ptCount val="1"/>
                <c:pt idx="0">
                  <c:v>134279.28619551711</c:v>
                </c:pt>
              </c:numCache>
            </c:numRef>
          </c:bubbleSize>
          <c:bubble3D val="0"/>
        </c:ser>
        <c:ser>
          <c:idx val="3"/>
          <c:order val="3"/>
          <c:tx>
            <c:strRef>
              <c:f>Snapshot!$A$9</c:f>
              <c:strCache>
                <c:ptCount val="1"/>
                <c:pt idx="0">
                  <c:v>Wholesale Trade</c:v>
                </c:pt>
              </c:strCache>
            </c:strRef>
          </c:tx>
          <c:spPr>
            <a:solidFill>
              <a:schemeClr val="accent4"/>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layout/>
                <c15:showLeaderLines val="0"/>
              </c:ext>
            </c:extLst>
          </c:dLbls>
          <c:xVal>
            <c:numRef>
              <c:f>Snapshot!$C$9</c:f>
              <c:numCache>
                <c:formatCode>0.00</c:formatCode>
                <c:ptCount val="1"/>
                <c:pt idx="0">
                  <c:v>0.66737073941638059</c:v>
                </c:pt>
              </c:numCache>
            </c:numRef>
          </c:xVal>
          <c:yVal>
            <c:numRef>
              <c:f>Snapshot!$D$9</c:f>
              <c:numCache>
                <c:formatCode>0.0%</c:formatCode>
                <c:ptCount val="1"/>
                <c:pt idx="0">
                  <c:v>-1.3499777951251679E-2</c:v>
                </c:pt>
              </c:numCache>
            </c:numRef>
          </c:yVal>
          <c:bubbleSize>
            <c:numRef>
              <c:f>Snapshot!$E$9</c:f>
              <c:numCache>
                <c:formatCode>#,##0</c:formatCode>
                <c:ptCount val="1"/>
                <c:pt idx="0">
                  <c:v>43407.042281062284</c:v>
                </c:pt>
              </c:numCache>
            </c:numRef>
          </c:bubbleSize>
          <c:bubble3D val="0"/>
        </c:ser>
        <c:ser>
          <c:idx val="4"/>
          <c:order val="4"/>
          <c:tx>
            <c:strRef>
              <c:f>Snapshot!$A$10</c:f>
              <c:strCache>
                <c:ptCount val="1"/>
                <c:pt idx="0">
                  <c:v>Retail Trade</c:v>
                </c:pt>
              </c:strCache>
            </c:strRef>
          </c:tx>
          <c:spPr>
            <a:solidFill>
              <a:schemeClr val="accent5"/>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layout/>
                <c15:showLeaderLines val="0"/>
              </c:ext>
            </c:extLst>
          </c:dLbls>
          <c:xVal>
            <c:numRef>
              <c:f>Snapshot!$C$10</c:f>
              <c:numCache>
                <c:formatCode>0.00</c:formatCode>
                <c:ptCount val="1"/>
                <c:pt idx="0">
                  <c:v>0.8136130895976208</c:v>
                </c:pt>
              </c:numCache>
            </c:numRef>
          </c:xVal>
          <c:yVal>
            <c:numRef>
              <c:f>Snapshot!$D$10</c:f>
              <c:numCache>
                <c:formatCode>0.0%</c:formatCode>
                <c:ptCount val="1"/>
                <c:pt idx="0">
                  <c:v>1.6435737814668006E-2</c:v>
                </c:pt>
              </c:numCache>
            </c:numRef>
          </c:yVal>
          <c:bubbleSize>
            <c:numRef>
              <c:f>Snapshot!$E$10</c:f>
              <c:numCache>
                <c:formatCode>#,##0</c:formatCode>
                <c:ptCount val="1"/>
                <c:pt idx="0">
                  <c:v>172411.8200845462</c:v>
                </c:pt>
              </c:numCache>
            </c:numRef>
          </c:bubbleSize>
          <c:bubble3D val="0"/>
        </c:ser>
        <c:ser>
          <c:idx val="5"/>
          <c:order val="5"/>
          <c:tx>
            <c:strRef>
              <c:f>Snapshot!$A$11</c:f>
              <c:strCache>
                <c:ptCount val="1"/>
                <c:pt idx="0">
                  <c:v>Transp. &amp; Warehousing</c:v>
                </c:pt>
              </c:strCache>
            </c:strRef>
          </c:tx>
          <c:spPr>
            <a:solidFill>
              <a:schemeClr val="accent6"/>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layout/>
                <c15:showLeaderLines val="0"/>
              </c:ext>
            </c:extLst>
          </c:dLbls>
          <c:xVal>
            <c:numRef>
              <c:f>Snapshot!$C$11</c:f>
              <c:numCache>
                <c:formatCode>0.00</c:formatCode>
                <c:ptCount val="1"/>
                <c:pt idx="0">
                  <c:v>0.72378436028003812</c:v>
                </c:pt>
              </c:numCache>
            </c:numRef>
          </c:xVal>
          <c:yVal>
            <c:numRef>
              <c:f>Snapshot!$D$11</c:f>
              <c:numCache>
                <c:formatCode>0.0%</c:formatCode>
                <c:ptCount val="1"/>
                <c:pt idx="0">
                  <c:v>1.8907631080860465E-2</c:v>
                </c:pt>
              </c:numCache>
            </c:numRef>
          </c:yVal>
          <c:bubbleSize>
            <c:numRef>
              <c:f>Snapshot!$E$11</c:f>
              <c:numCache>
                <c:formatCode>#,##0</c:formatCode>
                <c:ptCount val="1"/>
                <c:pt idx="0">
                  <c:v>71076.374819962482</c:v>
                </c:pt>
              </c:numCache>
            </c:numRef>
          </c:bubbleSize>
          <c:bubble3D val="0"/>
        </c:ser>
        <c:ser>
          <c:idx val="6"/>
          <c:order val="6"/>
          <c:tx>
            <c:strRef>
              <c:f>Snapshot!$A$12</c:f>
              <c:strCache>
                <c:ptCount val="1"/>
                <c:pt idx="0">
                  <c:v>Information &amp; Cultural</c:v>
                </c:pt>
              </c:strCache>
            </c:strRef>
          </c:tx>
          <c:spPr>
            <a:solidFill>
              <a:schemeClr val="accent1">
                <a:lumMod val="60000"/>
              </a:schemeClr>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layout/>
                <c15:showLeaderLines val="0"/>
              </c:ext>
            </c:extLst>
          </c:dLbls>
          <c:xVal>
            <c:numRef>
              <c:f>Snapshot!$C$12</c:f>
              <c:numCache>
                <c:formatCode>0.00</c:formatCode>
                <c:ptCount val="1"/>
                <c:pt idx="0">
                  <c:v>1.7383459449274887</c:v>
                </c:pt>
              </c:numCache>
            </c:numRef>
          </c:xVal>
          <c:yVal>
            <c:numRef>
              <c:f>Snapshot!$D$12</c:f>
              <c:numCache>
                <c:formatCode>0.0%</c:formatCode>
                <c:ptCount val="1"/>
                <c:pt idx="0">
                  <c:v>-2.1557383430229726E-2</c:v>
                </c:pt>
              </c:numCache>
            </c:numRef>
          </c:yVal>
          <c:bubbleSize>
            <c:numRef>
              <c:f>Snapshot!$E$12</c:f>
              <c:numCache>
                <c:formatCode>#,##0</c:formatCode>
                <c:ptCount val="1"/>
                <c:pt idx="0">
                  <c:v>58991.02748438964</c:v>
                </c:pt>
              </c:numCache>
            </c:numRef>
          </c:bubbleSize>
          <c:bubble3D val="0"/>
        </c:ser>
        <c:ser>
          <c:idx val="7"/>
          <c:order val="7"/>
          <c:tx>
            <c:strRef>
              <c:f>Snapshot!$A$13</c:f>
              <c:strCache>
                <c:ptCount val="1"/>
                <c:pt idx="0">
                  <c:v>Finance and Insurance</c:v>
                </c:pt>
              </c:strCache>
            </c:strRef>
          </c:tx>
          <c:spPr>
            <a:solidFill>
              <a:schemeClr val="accent2">
                <a:lumMod val="60000"/>
              </a:schemeClr>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layout/>
                <c15:showLeaderLines val="0"/>
              </c:ext>
            </c:extLst>
          </c:dLbls>
          <c:xVal>
            <c:numRef>
              <c:f>Snapshot!$C$13</c:f>
              <c:numCache>
                <c:formatCode>0.00</c:formatCode>
                <c:ptCount val="1"/>
                <c:pt idx="0">
                  <c:v>2.3488428504235821</c:v>
                </c:pt>
              </c:numCache>
            </c:numRef>
          </c:xVal>
          <c:yVal>
            <c:numRef>
              <c:f>Snapshot!$D$13</c:f>
              <c:numCache>
                <c:formatCode>0.0%</c:formatCode>
                <c:ptCount val="1"/>
                <c:pt idx="0">
                  <c:v>5.7234934598229259E-3</c:v>
                </c:pt>
              </c:numCache>
            </c:numRef>
          </c:yVal>
          <c:bubbleSize>
            <c:numRef>
              <c:f>Snapshot!$E$13</c:f>
              <c:numCache>
                <c:formatCode>#,##0</c:formatCode>
                <c:ptCount val="1"/>
                <c:pt idx="0">
                  <c:v>192932.24258542273</c:v>
                </c:pt>
              </c:numCache>
            </c:numRef>
          </c:bubbleSize>
          <c:bubble3D val="0"/>
        </c:ser>
        <c:ser>
          <c:idx val="8"/>
          <c:order val="8"/>
          <c:tx>
            <c:strRef>
              <c:f>Snapshot!$A$14</c:f>
              <c:strCache>
                <c:ptCount val="1"/>
                <c:pt idx="0">
                  <c:v>Real Estate, Rental &amp; Leasing</c:v>
                </c:pt>
              </c:strCache>
            </c:strRef>
          </c:tx>
          <c:spPr>
            <a:solidFill>
              <a:schemeClr val="accent3">
                <a:lumMod val="60000"/>
              </a:schemeClr>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layout/>
                <c15:showLeaderLines val="0"/>
              </c:ext>
            </c:extLst>
          </c:dLbls>
          <c:xVal>
            <c:numRef>
              <c:f>Snapshot!$C$14</c:f>
              <c:numCache>
                <c:formatCode>0.00</c:formatCode>
                <c:ptCount val="1"/>
                <c:pt idx="0">
                  <c:v>1.4583418467278455</c:v>
                </c:pt>
              </c:numCache>
            </c:numRef>
          </c:xVal>
          <c:yVal>
            <c:numRef>
              <c:f>Snapshot!$D$14</c:f>
              <c:numCache>
                <c:formatCode>0.0%</c:formatCode>
                <c:ptCount val="1"/>
                <c:pt idx="0">
                  <c:v>2.5730866616222592E-2</c:v>
                </c:pt>
              </c:numCache>
            </c:numRef>
          </c:yVal>
          <c:bubbleSize>
            <c:numRef>
              <c:f>Snapshot!$E$14</c:f>
              <c:numCache>
                <c:formatCode>#,##0</c:formatCode>
                <c:ptCount val="1"/>
                <c:pt idx="0">
                  <c:v>49873.489566343727</c:v>
                </c:pt>
              </c:numCache>
            </c:numRef>
          </c:bubbleSize>
          <c:bubble3D val="0"/>
        </c:ser>
        <c:ser>
          <c:idx val="9"/>
          <c:order val="9"/>
          <c:tx>
            <c:strRef>
              <c:f>Snapshot!$A$15</c:f>
              <c:strCache>
                <c:ptCount val="1"/>
                <c:pt idx="0">
                  <c:v>Prof., Scientific &amp; Tech. Services</c:v>
                </c:pt>
              </c:strCache>
            </c:strRef>
          </c:tx>
          <c:spPr>
            <a:solidFill>
              <a:schemeClr val="accent4">
                <a:lumMod val="60000"/>
              </a:schemeClr>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layout/>
                <c15:showLeaderLines val="0"/>
              </c:ext>
            </c:extLst>
          </c:dLbls>
          <c:xVal>
            <c:numRef>
              <c:f>Snapshot!$C$15</c:f>
              <c:numCache>
                <c:formatCode>0.00</c:formatCode>
                <c:ptCount val="1"/>
                <c:pt idx="0">
                  <c:v>1.6864481120920602</c:v>
                </c:pt>
              </c:numCache>
            </c:numRef>
          </c:xVal>
          <c:yVal>
            <c:numRef>
              <c:f>Snapshot!$D$15</c:f>
              <c:numCache>
                <c:formatCode>0.0%</c:formatCode>
                <c:ptCount val="1"/>
                <c:pt idx="0">
                  <c:v>3.2376203295664485E-2</c:v>
                </c:pt>
              </c:numCache>
            </c:numRef>
          </c:yVal>
          <c:bubbleSize>
            <c:numRef>
              <c:f>Snapshot!$E$15</c:f>
              <c:numCache>
                <c:formatCode>#,##0</c:formatCode>
                <c:ptCount val="1"/>
                <c:pt idx="0">
                  <c:v>245158.16208124999</c:v>
                </c:pt>
              </c:numCache>
            </c:numRef>
          </c:bubbleSize>
          <c:bubble3D val="0"/>
        </c:ser>
        <c:ser>
          <c:idx val="10"/>
          <c:order val="10"/>
          <c:tx>
            <c:strRef>
              <c:f>Snapshot!$A$16</c:f>
              <c:strCache>
                <c:ptCount val="1"/>
                <c:pt idx="0">
                  <c:v>Management, Adm. &amp; Support</c:v>
                </c:pt>
              </c:strCache>
            </c:strRef>
          </c:tx>
          <c:spPr>
            <a:solidFill>
              <a:schemeClr val="accent5">
                <a:lumMod val="60000"/>
              </a:schemeClr>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layout/>
                <c15:showLeaderLines val="0"/>
              </c:ext>
            </c:extLst>
          </c:dLbls>
          <c:xVal>
            <c:numRef>
              <c:f>Snapshot!$C$16</c:f>
              <c:numCache>
                <c:formatCode>0.00</c:formatCode>
                <c:ptCount val="1"/>
                <c:pt idx="0">
                  <c:v>1.2053151889691778</c:v>
                </c:pt>
              </c:numCache>
            </c:numRef>
          </c:xVal>
          <c:yVal>
            <c:numRef>
              <c:f>Snapshot!$D$16</c:f>
              <c:numCache>
                <c:formatCode>0.0%</c:formatCode>
                <c:ptCount val="1"/>
                <c:pt idx="0">
                  <c:v>8.054719066078242E-3</c:v>
                </c:pt>
              </c:numCache>
            </c:numRef>
          </c:yVal>
          <c:bubbleSize>
            <c:numRef>
              <c:f>Snapshot!$E$16</c:f>
              <c:numCache>
                <c:formatCode>#,##0</c:formatCode>
                <c:ptCount val="1"/>
                <c:pt idx="0">
                  <c:v>92780.294425333137</c:v>
                </c:pt>
              </c:numCache>
            </c:numRef>
          </c:bubbleSize>
          <c:bubble3D val="0"/>
        </c:ser>
        <c:ser>
          <c:idx val="11"/>
          <c:order val="11"/>
          <c:tx>
            <c:strRef>
              <c:f>Snapshot!$A$17</c:f>
              <c:strCache>
                <c:ptCount val="1"/>
                <c:pt idx="0">
                  <c:v>Public Sector (Edu, Health Care, Public Adm.)</c:v>
                </c:pt>
              </c:strCache>
            </c:strRef>
          </c:tx>
          <c:spPr>
            <a:solidFill>
              <a:schemeClr val="accent6">
                <a:lumMod val="60000"/>
              </a:schemeClr>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layout/>
                <c15:showLeaderLines val="0"/>
              </c:ext>
            </c:extLst>
          </c:dLbls>
          <c:xVal>
            <c:numRef>
              <c:f>Snapshot!$C$17</c:f>
              <c:numCache>
                <c:formatCode>0.00</c:formatCode>
                <c:ptCount val="1"/>
                <c:pt idx="0">
                  <c:v>0.89938471225608208</c:v>
                </c:pt>
              </c:numCache>
            </c:numRef>
          </c:xVal>
          <c:yVal>
            <c:numRef>
              <c:f>Snapshot!$D$17</c:f>
              <c:numCache>
                <c:formatCode>0.0%</c:formatCode>
                <c:ptCount val="1"/>
                <c:pt idx="0">
                  <c:v>1.8107859563430528E-2</c:v>
                </c:pt>
              </c:numCache>
            </c:numRef>
          </c:yVal>
          <c:bubbleSize>
            <c:numRef>
              <c:f>Snapshot!$E$17</c:f>
              <c:numCache>
                <c:formatCode>#,##0</c:formatCode>
                <c:ptCount val="1"/>
                <c:pt idx="0">
                  <c:v>419013.70583201648</c:v>
                </c:pt>
              </c:numCache>
            </c:numRef>
          </c:bubbleSize>
          <c:bubble3D val="0"/>
        </c:ser>
        <c:ser>
          <c:idx val="12"/>
          <c:order val="12"/>
          <c:tx>
            <c:strRef>
              <c:f>Snapshot!$A$18</c:f>
              <c:strCache>
                <c:ptCount val="1"/>
                <c:pt idx="0">
                  <c:v>Arts, Entertainment &amp; Recreation</c:v>
                </c:pt>
              </c:strCache>
            </c:strRef>
          </c:tx>
          <c:spPr>
            <a:solidFill>
              <a:schemeClr val="accent1">
                <a:lumMod val="80000"/>
                <a:lumOff val="20000"/>
              </a:schemeClr>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layout/>
                <c15:showLeaderLines val="0"/>
              </c:ext>
            </c:extLst>
          </c:dLbls>
          <c:xVal>
            <c:numRef>
              <c:f>Snapshot!$C$18</c:f>
              <c:numCache>
                <c:formatCode>0.00</c:formatCode>
                <c:ptCount val="1"/>
                <c:pt idx="0">
                  <c:v>1.0540295560484583</c:v>
                </c:pt>
              </c:numCache>
            </c:numRef>
          </c:xVal>
          <c:yVal>
            <c:numRef>
              <c:f>Snapshot!$D$18</c:f>
              <c:numCache>
                <c:formatCode>0.0%</c:formatCode>
                <c:ptCount val="1"/>
                <c:pt idx="0">
                  <c:v>3.2572162705114094E-2</c:v>
                </c:pt>
              </c:numCache>
            </c:numRef>
          </c:yVal>
          <c:bubbleSize>
            <c:numRef>
              <c:f>Snapshot!$E$18</c:f>
              <c:numCache>
                <c:formatCode>#,##0</c:formatCode>
                <c:ptCount val="1"/>
                <c:pt idx="0">
                  <c:v>46430.719404865667</c:v>
                </c:pt>
              </c:numCache>
            </c:numRef>
          </c:bubbleSize>
          <c:bubble3D val="0"/>
        </c:ser>
        <c:ser>
          <c:idx val="13"/>
          <c:order val="13"/>
          <c:tx>
            <c:strRef>
              <c:f>Snapshot!$A$19</c:f>
              <c:strCache>
                <c:ptCount val="1"/>
                <c:pt idx="0">
                  <c:v>Accommodation and Food Services</c:v>
                </c:pt>
              </c:strCache>
            </c:strRef>
          </c:tx>
          <c:spPr>
            <a:solidFill>
              <a:schemeClr val="accent2">
                <a:lumMod val="80000"/>
                <a:lumOff val="20000"/>
              </a:schemeClr>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layout/>
                <c15:showLeaderLines val="0"/>
              </c:ext>
            </c:extLst>
          </c:dLbls>
          <c:xVal>
            <c:numRef>
              <c:f>Snapshot!$C$19</c:f>
              <c:numCache>
                <c:formatCode>0.00</c:formatCode>
                <c:ptCount val="1"/>
                <c:pt idx="0">
                  <c:v>0.94192806781325666</c:v>
                </c:pt>
              </c:numCache>
            </c:numRef>
          </c:xVal>
          <c:yVal>
            <c:numRef>
              <c:f>Snapshot!$D$19</c:f>
              <c:numCache>
                <c:formatCode>0.0%</c:formatCode>
                <c:ptCount val="1"/>
                <c:pt idx="0">
                  <c:v>2.1865171194368482E-2</c:v>
                </c:pt>
              </c:numCache>
            </c:numRef>
          </c:yVal>
          <c:bubbleSize>
            <c:numRef>
              <c:f>Snapshot!$E$19</c:f>
              <c:numCache>
                <c:formatCode>#,##0</c:formatCode>
                <c:ptCount val="1"/>
                <c:pt idx="0">
                  <c:v>115281.93522238472</c:v>
                </c:pt>
              </c:numCache>
            </c:numRef>
          </c:bubbleSize>
          <c:bubble3D val="0"/>
        </c:ser>
        <c:ser>
          <c:idx val="14"/>
          <c:order val="14"/>
          <c:tx>
            <c:strRef>
              <c:f>Snapshot!$A$20</c:f>
              <c:strCache>
                <c:ptCount val="1"/>
                <c:pt idx="0">
                  <c:v>Other Services (exclude Public Adm.)</c:v>
                </c:pt>
              </c:strCache>
            </c:strRef>
          </c:tx>
          <c:spPr>
            <a:solidFill>
              <a:schemeClr val="accent3">
                <a:lumMod val="80000"/>
                <a:lumOff val="20000"/>
              </a:schemeClr>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layout/>
                <c15:showLeaderLines val="0"/>
              </c:ext>
            </c:extLst>
          </c:dLbls>
          <c:xVal>
            <c:numRef>
              <c:f>Snapshot!$C$20</c:f>
              <c:numCache>
                <c:formatCode>0.00</c:formatCode>
                <c:ptCount val="1"/>
                <c:pt idx="0">
                  <c:v>0.93842159267494252</c:v>
                </c:pt>
              </c:numCache>
            </c:numRef>
          </c:xVal>
          <c:yVal>
            <c:numRef>
              <c:f>Snapshot!$D$20</c:f>
              <c:numCache>
                <c:formatCode>0.0%</c:formatCode>
                <c:ptCount val="1"/>
                <c:pt idx="0">
                  <c:v>1.2473189958015496E-3</c:v>
                </c:pt>
              </c:numCache>
            </c:numRef>
          </c:yVal>
          <c:bubbleSize>
            <c:numRef>
              <c:f>Snapshot!$E$20</c:f>
              <c:numCache>
                <c:formatCode>#,##0</c:formatCode>
                <c:ptCount val="1"/>
                <c:pt idx="0">
                  <c:v>74670.67528946136</c:v>
                </c:pt>
              </c:numCache>
            </c:numRef>
          </c:bubbleSize>
          <c:bubble3D val="0"/>
        </c:ser>
        <c:ser>
          <c:idx val="15"/>
          <c:order val="15"/>
          <c:tx>
            <c:strRef>
              <c:f>Snapshot!$A$21</c:f>
              <c:strCache>
                <c:ptCount val="1"/>
              </c:strCache>
            </c:strRef>
          </c:tx>
          <c:spPr>
            <a:solidFill>
              <a:schemeClr val="accent4">
                <a:lumMod val="80000"/>
                <a:lumOff val="20000"/>
              </a:schemeClr>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Snapshot!$C$21</c:f>
              <c:numCache>
                <c:formatCode>0.00</c:formatCode>
                <c:ptCount val="1"/>
              </c:numCache>
            </c:numRef>
          </c:xVal>
          <c:yVal>
            <c:numRef>
              <c:f>Snapshot!$D$21</c:f>
              <c:numCache>
                <c:formatCode>0.0%</c:formatCode>
                <c:ptCount val="1"/>
              </c:numCache>
            </c:numRef>
          </c:yVal>
          <c:bubbleSize>
            <c:numRef>
              <c:f>Snapshot!$E$21</c:f>
              <c:numCache>
                <c:formatCode>#,##0</c:formatCode>
                <c:ptCount val="1"/>
              </c:numCache>
            </c:numRef>
          </c:bubbleSize>
          <c:bubble3D val="0"/>
        </c:ser>
        <c:ser>
          <c:idx val="16"/>
          <c:order val="16"/>
          <c:tx>
            <c:strRef>
              <c:f>Snapshot!$A$22</c:f>
              <c:strCache>
                <c:ptCount val="1"/>
              </c:strCache>
            </c:strRef>
          </c:tx>
          <c:spPr>
            <a:solidFill>
              <a:schemeClr val="accent5">
                <a:lumMod val="80000"/>
                <a:lumOff val="20000"/>
              </a:schemeClr>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Snapshot!$C$22</c:f>
              <c:numCache>
                <c:formatCode>0.00</c:formatCode>
                <c:ptCount val="1"/>
              </c:numCache>
            </c:numRef>
          </c:xVal>
          <c:yVal>
            <c:numRef>
              <c:f>Snapshot!$D$22</c:f>
              <c:numCache>
                <c:formatCode>0.0%</c:formatCode>
                <c:ptCount val="1"/>
              </c:numCache>
            </c:numRef>
          </c:yVal>
          <c:bubbleSize>
            <c:numRef>
              <c:f>Snapshot!$E$22</c:f>
              <c:numCache>
                <c:formatCode>#,##0</c:formatCode>
                <c:ptCount val="1"/>
              </c:numCache>
            </c:numRef>
          </c:bubbleSize>
          <c:bubble3D val="0"/>
        </c:ser>
        <c:ser>
          <c:idx val="17"/>
          <c:order val="17"/>
          <c:tx>
            <c:strRef>
              <c:f>Snapshot!$A$23</c:f>
              <c:strCache>
                <c:ptCount val="1"/>
              </c:strCache>
            </c:strRef>
          </c:tx>
          <c:spPr>
            <a:solidFill>
              <a:schemeClr val="accent6">
                <a:lumMod val="80000"/>
                <a:lumOff val="20000"/>
              </a:schemeClr>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Snapshot!$C$23</c:f>
              <c:numCache>
                <c:formatCode>0.00</c:formatCode>
                <c:ptCount val="1"/>
              </c:numCache>
            </c:numRef>
          </c:xVal>
          <c:yVal>
            <c:numRef>
              <c:f>Snapshot!$D$23</c:f>
              <c:numCache>
                <c:formatCode>0.0%</c:formatCode>
                <c:ptCount val="1"/>
              </c:numCache>
            </c:numRef>
          </c:yVal>
          <c:bubbleSize>
            <c:numRef>
              <c:f>Snapshot!$E$23</c:f>
              <c:numCache>
                <c:formatCode>#,##0</c:formatCode>
                <c:ptCount val="1"/>
              </c:numCache>
            </c:numRef>
          </c:bubbleSize>
          <c:bubble3D val="0"/>
        </c:ser>
        <c:ser>
          <c:idx val="18"/>
          <c:order val="18"/>
          <c:tx>
            <c:strRef>
              <c:f>Snapshot!$A$24</c:f>
              <c:strCache>
                <c:ptCount val="1"/>
              </c:strCache>
            </c:strRef>
          </c:tx>
          <c:spPr>
            <a:solidFill>
              <a:schemeClr val="accent1">
                <a:lumMod val="80000"/>
              </a:schemeClr>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Snapshot!$C$24</c:f>
              <c:numCache>
                <c:formatCode>0.00</c:formatCode>
                <c:ptCount val="1"/>
              </c:numCache>
            </c:numRef>
          </c:xVal>
          <c:yVal>
            <c:numRef>
              <c:f>Snapshot!$D$24</c:f>
              <c:numCache>
                <c:formatCode>0.0%</c:formatCode>
                <c:ptCount val="1"/>
              </c:numCache>
            </c:numRef>
          </c:yVal>
          <c:bubbleSize>
            <c:numRef>
              <c:f>Snapshot!$E$24</c:f>
              <c:numCache>
                <c:formatCode>#,##0</c:formatCode>
                <c:ptCount val="1"/>
              </c:numCache>
            </c:numRef>
          </c:bubbleSize>
          <c:bubble3D val="0"/>
        </c:ser>
        <c:ser>
          <c:idx val="19"/>
          <c:order val="19"/>
          <c:tx>
            <c:strRef>
              <c:f>Snapshot!$A$25</c:f>
              <c:strCache>
                <c:ptCount val="1"/>
              </c:strCache>
            </c:strRef>
          </c:tx>
          <c:spPr>
            <a:solidFill>
              <a:schemeClr val="accent2">
                <a:lumMod val="80000"/>
              </a:schemeClr>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Snapshot!$C$25</c:f>
              <c:numCache>
                <c:formatCode>0.00</c:formatCode>
                <c:ptCount val="1"/>
              </c:numCache>
            </c:numRef>
          </c:xVal>
          <c:yVal>
            <c:numRef>
              <c:f>Snapshot!$D$25</c:f>
              <c:numCache>
                <c:formatCode>0.0%</c:formatCode>
                <c:ptCount val="1"/>
              </c:numCache>
            </c:numRef>
          </c:yVal>
          <c:bubbleSize>
            <c:numRef>
              <c:f>Snapshot!$E$25</c:f>
              <c:numCache>
                <c:formatCode>#,##0</c:formatCode>
                <c:ptCount val="1"/>
              </c:numCache>
            </c:numRef>
          </c:bubbleSize>
          <c:bubble3D val="0"/>
        </c:ser>
        <c:dLbls>
          <c:showLegendKey val="0"/>
          <c:showVal val="1"/>
          <c:showCatName val="0"/>
          <c:showSerName val="0"/>
          <c:showPercent val="0"/>
          <c:showBubbleSize val="0"/>
        </c:dLbls>
        <c:bubbleScale val="100"/>
        <c:showNegBubbles val="0"/>
        <c:axId val="764312256"/>
        <c:axId val="764312648"/>
      </c:bubbleChart>
      <c:valAx>
        <c:axId val="764312256"/>
        <c:scaling>
          <c:orientation val="minMax"/>
        </c:scaling>
        <c:delete val="0"/>
        <c:axPos val="b"/>
        <c:majorGridlines>
          <c:spPr>
            <a:ln w="9525" cap="flat" cmpd="sng" algn="ctr">
              <a:solidFill>
                <a:schemeClr val="bg1">
                  <a:lumMod val="75000"/>
                </a:schemeClr>
              </a:solidFill>
              <a:round/>
            </a:ln>
            <a:effectLst/>
          </c:spPr>
        </c:majorGridlines>
        <c:numFmt formatCode="0.00"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75000"/>
                    <a:lumOff val="25000"/>
                  </a:schemeClr>
                </a:solidFill>
                <a:latin typeface="+mn-lt"/>
                <a:ea typeface="+mn-ea"/>
                <a:cs typeface="+mn-cs"/>
              </a:defRPr>
            </a:pPr>
            <a:endParaRPr lang="en-US"/>
          </a:p>
        </c:txPr>
        <c:crossAx val="764312648"/>
        <c:crosses val="autoZero"/>
        <c:crossBetween val="midCat"/>
      </c:valAx>
      <c:valAx>
        <c:axId val="764312648"/>
        <c:scaling>
          <c:orientation val="minMax"/>
        </c:scaling>
        <c:delete val="0"/>
        <c:axPos val="l"/>
        <c:majorGridlines>
          <c:spPr>
            <a:ln w="9525" cap="flat" cmpd="sng" algn="ctr">
              <a:solidFill>
                <a:schemeClr val="bg1">
                  <a:lumMod val="75000"/>
                </a:schemeClr>
              </a:solidFill>
              <a:round/>
            </a:ln>
            <a:effectLst/>
          </c:spPr>
        </c:majorGridlines>
        <c:numFmt formatCode="0.0%"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75000"/>
                    <a:lumOff val="25000"/>
                  </a:schemeClr>
                </a:solidFill>
                <a:latin typeface="+mn-lt"/>
                <a:ea typeface="+mn-ea"/>
                <a:cs typeface="+mn-cs"/>
              </a:defRPr>
            </a:pPr>
            <a:endParaRPr lang="en-US"/>
          </a:p>
        </c:txPr>
        <c:crossAx val="76431225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'GDP by NAICS'!$I$4</c:f>
          <c:strCache>
            <c:ptCount val="1"/>
            <c:pt idx="0">
              <c:v>Gross Domestic Product (GDP) by 2-digit NAICS - 2018
Toronto (City)</c:v>
            </c:pt>
          </c:strCache>
        </c:strRef>
      </c:tx>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pieChart>
        <c:varyColors val="1"/>
        <c:ser>
          <c:idx val="5"/>
          <c:order val="0"/>
          <c:tx>
            <c:strRef>
              <c:f>'GDP by NAICS'!$G$5</c:f>
              <c:strCache>
                <c:ptCount val="1"/>
                <c:pt idx="0">
                  <c:v>Toronto (City)</c:v>
                </c:pt>
              </c:strCache>
            </c:strRef>
          </c:tx>
          <c:dPt>
            <c:idx val="0"/>
            <c:bubble3D val="0"/>
            <c:spPr>
              <a:solidFill>
                <a:schemeClr val="accent1"/>
              </a:solidFill>
              <a:ln w="19050">
                <a:solidFill>
                  <a:schemeClr val="lt1"/>
                </a:solidFill>
              </a:ln>
              <a:effectLst/>
            </c:spPr>
          </c:dPt>
          <c:dPt>
            <c:idx val="1"/>
            <c:bubble3D val="0"/>
            <c:spPr>
              <a:solidFill>
                <a:schemeClr val="accent2"/>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dPt>
            <c:idx val="4"/>
            <c:bubble3D val="0"/>
            <c:spPr>
              <a:solidFill>
                <a:schemeClr val="accent5"/>
              </a:solidFill>
              <a:ln w="19050">
                <a:solidFill>
                  <a:schemeClr val="lt1"/>
                </a:solidFill>
              </a:ln>
              <a:effectLst/>
            </c:spPr>
          </c:dPt>
          <c:dPt>
            <c:idx val="5"/>
            <c:bubble3D val="0"/>
            <c:spPr>
              <a:solidFill>
                <a:schemeClr val="accent6"/>
              </a:solidFill>
              <a:ln w="19050">
                <a:solidFill>
                  <a:schemeClr val="lt1"/>
                </a:solidFill>
              </a:ln>
              <a:effectLst/>
            </c:spPr>
          </c:dPt>
          <c:dPt>
            <c:idx val="6"/>
            <c:bubble3D val="0"/>
            <c:spPr>
              <a:solidFill>
                <a:schemeClr val="accent1">
                  <a:lumMod val="60000"/>
                </a:schemeClr>
              </a:solidFill>
              <a:ln w="19050">
                <a:solidFill>
                  <a:schemeClr val="lt1"/>
                </a:solidFill>
              </a:ln>
              <a:effectLst/>
            </c:spPr>
          </c:dPt>
          <c:dPt>
            <c:idx val="7"/>
            <c:bubble3D val="0"/>
            <c:spPr>
              <a:solidFill>
                <a:schemeClr val="accent2">
                  <a:lumMod val="60000"/>
                </a:schemeClr>
              </a:solidFill>
              <a:ln w="19050">
                <a:solidFill>
                  <a:schemeClr val="lt1"/>
                </a:solidFill>
              </a:ln>
              <a:effectLst/>
            </c:spPr>
          </c:dPt>
          <c:dPt>
            <c:idx val="8"/>
            <c:bubble3D val="0"/>
            <c:spPr>
              <a:solidFill>
                <a:schemeClr val="accent3">
                  <a:lumMod val="60000"/>
                </a:schemeClr>
              </a:solidFill>
              <a:ln w="19050">
                <a:solidFill>
                  <a:schemeClr val="lt1"/>
                </a:solidFill>
              </a:ln>
              <a:effectLst/>
            </c:spPr>
          </c:dPt>
          <c:dPt>
            <c:idx val="9"/>
            <c:bubble3D val="0"/>
            <c:spPr>
              <a:solidFill>
                <a:schemeClr val="accent4">
                  <a:lumMod val="60000"/>
                </a:schemeClr>
              </a:solidFill>
              <a:ln w="19050">
                <a:solidFill>
                  <a:schemeClr val="lt1"/>
                </a:solidFill>
              </a:ln>
              <a:effectLst/>
            </c:spPr>
          </c:dPt>
          <c:dPt>
            <c:idx val="10"/>
            <c:bubble3D val="0"/>
            <c:spPr>
              <a:solidFill>
                <a:schemeClr val="accent5">
                  <a:lumMod val="60000"/>
                </a:schemeClr>
              </a:solidFill>
              <a:ln w="19050">
                <a:solidFill>
                  <a:schemeClr val="lt1"/>
                </a:solidFill>
              </a:ln>
              <a:effectLst/>
            </c:spPr>
          </c:dPt>
          <c:dPt>
            <c:idx val="11"/>
            <c:bubble3D val="0"/>
            <c:spPr>
              <a:solidFill>
                <a:schemeClr val="accent6">
                  <a:lumMod val="60000"/>
                </a:schemeClr>
              </a:solidFill>
              <a:ln w="19050">
                <a:solidFill>
                  <a:schemeClr val="lt1"/>
                </a:solidFill>
              </a:ln>
              <a:effectLst/>
            </c:spPr>
          </c:dPt>
          <c:dPt>
            <c:idx val="12"/>
            <c:bubble3D val="0"/>
            <c:spPr>
              <a:solidFill>
                <a:schemeClr val="accent1">
                  <a:lumMod val="80000"/>
                  <a:lumOff val="20000"/>
                </a:schemeClr>
              </a:solidFill>
              <a:ln w="19050">
                <a:solidFill>
                  <a:schemeClr val="lt1"/>
                </a:solidFill>
              </a:ln>
              <a:effectLst/>
            </c:spPr>
          </c:dPt>
          <c:dPt>
            <c:idx val="13"/>
            <c:bubble3D val="0"/>
            <c:spPr>
              <a:solidFill>
                <a:schemeClr val="accent2">
                  <a:lumMod val="80000"/>
                  <a:lumOff val="20000"/>
                </a:schemeClr>
              </a:solidFill>
              <a:ln w="19050">
                <a:solidFill>
                  <a:schemeClr val="lt1"/>
                </a:solidFill>
              </a:ln>
              <a:effectLst/>
            </c:spPr>
          </c:dPt>
          <c:dPt>
            <c:idx val="14"/>
            <c:bubble3D val="0"/>
            <c:spPr>
              <a:solidFill>
                <a:schemeClr val="accent3">
                  <a:lumMod val="80000"/>
                  <a:lumOff val="20000"/>
                </a:schemeClr>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9525" cap="flat" cmpd="sng" algn="ctr">
                  <a:solidFill>
                    <a:schemeClr val="bg1">
                      <a:lumMod val="50000"/>
                    </a:schemeClr>
                  </a:solidFill>
                  <a:round/>
                </a:ln>
                <a:effectLst/>
              </c:spPr>
            </c:leaderLines>
            <c:extLst>
              <c:ext xmlns:c15="http://schemas.microsoft.com/office/drawing/2012/chart" uri="{CE6537A1-D6FC-4f65-9D91-7224C49458BB}">
                <c15:layout/>
              </c:ext>
            </c:extLst>
          </c:dLbls>
          <c:cat>
            <c:strRef>
              <c:f>'GDP by NAICS'!$A$6:$A$20</c:f>
              <c:strCache>
                <c:ptCount val="15"/>
                <c:pt idx="0">
                  <c:v>Goods-Producting</c:v>
                </c:pt>
                <c:pt idx="1">
                  <c:v>Construction</c:v>
                </c:pt>
                <c:pt idx="2">
                  <c:v>Manufacturing</c:v>
                </c:pt>
                <c:pt idx="3">
                  <c:v>Wholesale Trade</c:v>
                </c:pt>
                <c:pt idx="4">
                  <c:v>Retail Trade</c:v>
                </c:pt>
                <c:pt idx="5">
                  <c:v>Transp. &amp; Warehousing</c:v>
                </c:pt>
                <c:pt idx="6">
                  <c:v>Information &amp; Cultural</c:v>
                </c:pt>
                <c:pt idx="7">
                  <c:v>Finance and Insurance</c:v>
                </c:pt>
                <c:pt idx="8">
                  <c:v>Real Estate, Rental &amp; Leasing</c:v>
                </c:pt>
                <c:pt idx="9">
                  <c:v>Prof., Scientific &amp; Tech. Services</c:v>
                </c:pt>
                <c:pt idx="10">
                  <c:v>Management, Adm. &amp; Support</c:v>
                </c:pt>
                <c:pt idx="11">
                  <c:v>Public Sector (Edu, Health Care, Public Adm.)</c:v>
                </c:pt>
                <c:pt idx="12">
                  <c:v>Arts, Entertainment &amp; Recreation</c:v>
                </c:pt>
                <c:pt idx="13">
                  <c:v>Accommodation and Food Services</c:v>
                </c:pt>
                <c:pt idx="14">
                  <c:v>Other Services (exclude Public Adm.)</c:v>
                </c:pt>
              </c:strCache>
            </c:strRef>
          </c:cat>
          <c:val>
            <c:numRef>
              <c:f>'GDP by NAICS'!$G$6:$G$20</c:f>
              <c:numCache>
                <c:formatCode>0.00</c:formatCode>
                <c:ptCount val="15"/>
                <c:pt idx="0">
                  <c:v>2589.7144905263203</c:v>
                </c:pt>
                <c:pt idx="1">
                  <c:v>9941.5084823811958</c:v>
                </c:pt>
                <c:pt idx="2">
                  <c:v>15617.145777940785</c:v>
                </c:pt>
                <c:pt idx="3">
                  <c:v>8320.5595585142291</c:v>
                </c:pt>
                <c:pt idx="4">
                  <c:v>7696.658290004003</c:v>
                </c:pt>
                <c:pt idx="5">
                  <c:v>5566.3714246877853</c:v>
                </c:pt>
                <c:pt idx="6">
                  <c:v>10809.208309564519</c:v>
                </c:pt>
                <c:pt idx="7">
                  <c:v>31994.538520254799</c:v>
                </c:pt>
                <c:pt idx="8">
                  <c:v>30897.377833326962</c:v>
                </c:pt>
                <c:pt idx="9">
                  <c:v>19012.518208137924</c:v>
                </c:pt>
                <c:pt idx="10">
                  <c:v>6853.7139597796458</c:v>
                </c:pt>
                <c:pt idx="11">
                  <c:v>33575.061110422437</c:v>
                </c:pt>
                <c:pt idx="12">
                  <c:v>1710.0571084917328</c:v>
                </c:pt>
                <c:pt idx="13">
                  <c:v>3856.7342913534558</c:v>
                </c:pt>
                <c:pt idx="14">
                  <c:v>3488.7026050411432</c:v>
                </c:pt>
              </c:numCache>
            </c:numRef>
          </c:val>
        </c:ser>
        <c:dLbls>
          <c:dLblPos val="inEnd"/>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19053</xdr:rowOff>
    </xdr:from>
    <xdr:to>
      <xdr:col>6</xdr:col>
      <xdr:colOff>813600</xdr:colOff>
      <xdr:row>16</xdr:row>
      <xdr:rowOff>103053</xdr:rowOff>
    </xdr:to>
    <xdr:sp macro="" textlink="">
      <xdr:nvSpPr>
        <xdr:cNvPr id="2" name="TextBox 1"/>
        <xdr:cNvSpPr txBox="1"/>
      </xdr:nvSpPr>
      <xdr:spPr>
        <a:xfrm>
          <a:off x="0" y="19053"/>
          <a:ext cx="6300000" cy="3132000"/>
        </a:xfrm>
        <a:prstGeom prst="rect">
          <a:avLst/>
        </a:prstGeom>
        <a:solidFill>
          <a:schemeClr val="bg1"/>
        </a:solidFill>
        <a:ln w="317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CA" sz="1400" b="1" i="0" u="none" strike="noStrike">
              <a:solidFill>
                <a:schemeClr val="dk1"/>
              </a:solidFill>
              <a:latin typeface="+mn-lt"/>
              <a:ea typeface="+mn-ea"/>
              <a:cs typeface="Arial" pitchFamily="34" charset="0"/>
            </a:rPr>
            <a:t>Real</a:t>
          </a:r>
          <a:r>
            <a:rPr lang="en-CA" sz="1400" b="1" i="0" u="none" strike="noStrike" baseline="0">
              <a:solidFill>
                <a:schemeClr val="dk1"/>
              </a:solidFill>
              <a:latin typeface="+mn-lt"/>
              <a:ea typeface="+mn-ea"/>
              <a:cs typeface="Arial" pitchFamily="34" charset="0"/>
            </a:rPr>
            <a:t> </a:t>
          </a:r>
          <a:r>
            <a:rPr lang="en-CA" sz="1400" b="1" i="0" u="none" strike="noStrike">
              <a:solidFill>
                <a:schemeClr val="dk1"/>
              </a:solidFill>
              <a:latin typeface="+mn-lt"/>
              <a:ea typeface="+mn-ea"/>
              <a:cs typeface="Arial" pitchFamily="34" charset="0"/>
            </a:rPr>
            <a:t>GDP (at basic</a:t>
          </a:r>
          <a:r>
            <a:rPr lang="en-CA" sz="1400" b="1" i="0" u="none" strike="noStrike" baseline="0">
              <a:solidFill>
                <a:schemeClr val="dk1"/>
              </a:solidFill>
              <a:latin typeface="+mn-lt"/>
              <a:ea typeface="+mn-ea"/>
              <a:cs typeface="Arial" pitchFamily="34" charset="0"/>
            </a:rPr>
            <a:t> prices)</a:t>
          </a:r>
          <a:r>
            <a:rPr lang="en-CA" sz="1400" b="1" i="0" u="none" strike="noStrike">
              <a:solidFill>
                <a:schemeClr val="dk1"/>
              </a:solidFill>
              <a:latin typeface="+mn-lt"/>
              <a:ea typeface="+mn-ea"/>
              <a:cs typeface="Arial" pitchFamily="34" charset="0"/>
            </a:rPr>
            <a:t> Estimates 2011 - 2018</a:t>
          </a:r>
        </a:p>
        <a:p>
          <a:endParaRPr lang="en-CA" sz="1100" b="0" i="0" u="none" strike="noStrike">
            <a:solidFill>
              <a:schemeClr val="dk1"/>
            </a:solidFill>
            <a:latin typeface="+mn-lt"/>
            <a:ea typeface="+mn-ea"/>
            <a:cs typeface="Arial" pitchFamily="34" charset="0"/>
          </a:endParaRPr>
        </a:p>
        <a:p>
          <a:r>
            <a:rPr lang="en-CA" sz="1100" b="0" i="0" u="none" strike="noStrike">
              <a:solidFill>
                <a:schemeClr val="dk1"/>
              </a:solidFill>
              <a:latin typeface="+mn-lt"/>
              <a:ea typeface="+mn-ea"/>
              <a:cs typeface="Arial" pitchFamily="34" charset="0"/>
            </a:rPr>
            <a:t>This summary page contains real</a:t>
          </a:r>
          <a:r>
            <a:rPr lang="en-CA" sz="1100" b="0" i="0" u="none" strike="noStrike" baseline="0">
              <a:solidFill>
                <a:schemeClr val="dk1"/>
              </a:solidFill>
              <a:latin typeface="+mn-lt"/>
              <a:ea typeface="+mn-ea"/>
              <a:cs typeface="Arial" pitchFamily="34" charset="0"/>
            </a:rPr>
            <a:t> </a:t>
          </a:r>
          <a:r>
            <a:rPr lang="en-CA" sz="1100" b="0" i="0" u="none" strike="noStrike">
              <a:solidFill>
                <a:schemeClr val="dk1"/>
              </a:solidFill>
              <a:latin typeface="+mn-lt"/>
              <a:ea typeface="+mn-ea"/>
              <a:cs typeface="Arial" pitchFamily="34" charset="0"/>
            </a:rPr>
            <a:t>GDP (at basic prices) estimates for the years of 2011 to 2018 for Toronto (the City), Toronto CMA, and Ontario</a:t>
          </a:r>
          <a:r>
            <a:rPr lang="en-CA" sz="1100" b="0" i="0" u="none" strike="noStrike" baseline="0">
              <a:solidFill>
                <a:schemeClr val="dk1"/>
              </a:solidFill>
              <a:latin typeface="+mn-lt"/>
              <a:ea typeface="+mn-ea"/>
              <a:cs typeface="Arial" pitchFamily="34" charset="0"/>
            </a:rPr>
            <a:t> (see Table 1 and Figure 1 below</a:t>
          </a:r>
          <a:r>
            <a:rPr lang="en-CA" sz="1100" b="0" i="0" u="none" strike="noStrike">
              <a:solidFill>
                <a:schemeClr val="dk1"/>
              </a:solidFill>
              <a:latin typeface="+mn-lt"/>
              <a:ea typeface="+mn-ea"/>
              <a:cs typeface="Arial" pitchFamily="34" charset="0"/>
            </a:rPr>
            <a:t>).</a:t>
          </a:r>
          <a:r>
            <a:rPr lang="en-CA" sz="1100" b="0" i="0" u="none" strike="noStrike" baseline="0">
              <a:solidFill>
                <a:schemeClr val="dk1"/>
              </a:solidFill>
              <a:latin typeface="+mn-lt"/>
              <a:ea typeface="+mn-ea"/>
              <a:cs typeface="Arial" pitchFamily="34" charset="0"/>
            </a:rPr>
            <a:t>  The subsequent tabs in this file show the GDP estimates by detailed industry (based on NAICS codes).</a:t>
          </a:r>
        </a:p>
        <a:p>
          <a:endParaRPr lang="en-CA" sz="1100">
            <a:effectLst/>
          </a:endParaRPr>
        </a:p>
        <a:p>
          <a:r>
            <a:rPr lang="en-CA" sz="1100">
              <a:solidFill>
                <a:schemeClr val="dk1"/>
              </a:solidFill>
              <a:effectLst/>
              <a:latin typeface="+mn-lt"/>
              <a:ea typeface="+mn-ea"/>
              <a:cs typeface="+mn-cs"/>
            </a:rPr>
            <a:t>On</a:t>
          </a:r>
          <a:r>
            <a:rPr lang="en-CA" sz="1100" baseline="0">
              <a:solidFill>
                <a:schemeClr val="dk1"/>
              </a:solidFill>
              <a:effectLst/>
              <a:latin typeface="+mn-lt"/>
              <a:ea typeface="+mn-ea"/>
              <a:cs typeface="+mn-cs"/>
            </a:rPr>
            <a:t> </a:t>
          </a:r>
          <a:r>
            <a:rPr lang="en-CA" sz="1100" baseline="0">
              <a:solidFill>
                <a:srgbClr val="0000FF"/>
              </a:solidFill>
              <a:effectLst/>
              <a:latin typeface="+mn-lt"/>
              <a:ea typeface="+mn-ea"/>
              <a:cs typeface="+mn-cs"/>
            </a:rPr>
            <a:t>May 1st, 2019 </a:t>
          </a:r>
          <a:r>
            <a:rPr lang="en-CA" sz="1100" baseline="0">
              <a:solidFill>
                <a:schemeClr val="dk1"/>
              </a:solidFill>
              <a:effectLst/>
              <a:latin typeface="+mn-lt"/>
              <a:ea typeface="+mn-ea"/>
              <a:cs typeface="+mn-cs"/>
            </a:rPr>
            <a:t>Statistics Canada released its </a:t>
          </a:r>
          <a:r>
            <a:rPr lang="en-CA" sz="1100" baseline="0">
              <a:solidFill>
                <a:srgbClr val="0000FF"/>
              </a:solidFill>
              <a:effectLst/>
              <a:latin typeface="+mn-lt"/>
              <a:ea typeface="+mn-ea"/>
              <a:cs typeface="+mn-cs"/>
            </a:rPr>
            <a:t>2018 GDP </a:t>
          </a:r>
          <a:r>
            <a:rPr lang="en-CA" sz="1100" baseline="0">
              <a:solidFill>
                <a:schemeClr val="dk1"/>
              </a:solidFill>
              <a:effectLst/>
              <a:latin typeface="+mn-lt"/>
              <a:ea typeface="+mn-ea"/>
              <a:cs typeface="+mn-cs"/>
            </a:rPr>
            <a:t>for all provinces and territories. In this new release, Statistics Canada also revised its historicical GDP series, and also added the cannabis sector. Note that there is no LFS employment data for the cannabis sector available yet, so there is not GDP estimates for City of Toronto and Toronto CMA.</a:t>
          </a:r>
          <a:endParaRPr lang="en-CA" sz="1100">
            <a:effectLst/>
          </a:endParaRPr>
        </a:p>
        <a:p>
          <a:endParaRPr lang="en-CA" sz="1100" b="0" i="0" u="none" strike="noStrike">
            <a:solidFill>
              <a:schemeClr val="dk1"/>
            </a:solidFill>
            <a:latin typeface="+mn-lt"/>
            <a:ea typeface="+mn-ea"/>
            <a:cs typeface="Arial" pitchFamily="34" charset="0"/>
          </a:endParaRPr>
        </a:p>
        <a:p>
          <a:r>
            <a:rPr lang="en-CA" sz="1100" b="0" i="0" u="none" strike="noStrike">
              <a:solidFill>
                <a:sysClr val="windowText" lastClr="000000"/>
              </a:solidFill>
              <a:latin typeface="+mn-lt"/>
              <a:ea typeface="+mn-ea"/>
              <a:cs typeface="Arial" pitchFamily="34" charset="0"/>
            </a:rPr>
            <a:t>The estimation methodology is outlined in the Word document </a:t>
          </a:r>
          <a:r>
            <a:rPr lang="en-CA" sz="1100" b="0" i="0" u="none" strike="noStrike">
              <a:solidFill>
                <a:srgbClr val="0000FF"/>
              </a:solidFill>
              <a:latin typeface="+mn-lt"/>
              <a:ea typeface="+mn-ea"/>
              <a:cs typeface="Arial" pitchFamily="34" charset="0"/>
            </a:rPr>
            <a:t>'Guide</a:t>
          </a:r>
          <a:r>
            <a:rPr lang="en-CA" sz="1100" b="0" i="0" u="none" strike="noStrike" baseline="0">
              <a:solidFill>
                <a:srgbClr val="0000FF"/>
              </a:solidFill>
              <a:latin typeface="+mn-lt"/>
              <a:ea typeface="+mn-ea"/>
              <a:cs typeface="Arial" pitchFamily="34" charset="0"/>
            </a:rPr>
            <a:t> to update annual GDP estimates</a:t>
          </a:r>
          <a:r>
            <a:rPr lang="en-CA" sz="1100" b="0" i="0" u="none" strike="noStrike">
              <a:solidFill>
                <a:srgbClr val="0000FF"/>
              </a:solidFill>
              <a:latin typeface="+mn-lt"/>
              <a:ea typeface="+mn-ea"/>
              <a:cs typeface="Arial" pitchFamily="34" charset="0"/>
            </a:rPr>
            <a:t>'</a:t>
          </a:r>
          <a:r>
            <a:rPr lang="en-CA" sz="1100" b="0" i="0" u="none" strike="noStrike" baseline="0">
              <a:solidFill>
                <a:srgbClr val="0000FF"/>
              </a:solidFill>
              <a:latin typeface="+mn-lt"/>
              <a:ea typeface="+mn-ea"/>
              <a:cs typeface="Arial" pitchFamily="34" charset="0"/>
            </a:rPr>
            <a:t> </a:t>
          </a:r>
          <a:r>
            <a:rPr lang="en-CA" sz="1100" b="0" i="0" u="none" strike="noStrike" baseline="0">
              <a:solidFill>
                <a:sysClr val="windowText" lastClr="000000"/>
              </a:solidFill>
              <a:latin typeface="+mn-lt"/>
              <a:ea typeface="+mn-ea"/>
              <a:cs typeface="Arial" pitchFamily="34" charset="0"/>
            </a:rPr>
            <a:t>-</a:t>
          </a:r>
          <a:r>
            <a:rPr lang="en-CA" sz="1100" b="0" i="0" u="none" strike="noStrike">
              <a:solidFill>
                <a:sysClr val="windowText" lastClr="000000"/>
              </a:solidFill>
              <a:latin typeface="+mn-lt"/>
              <a:ea typeface="+mn-ea"/>
              <a:cs typeface="Arial" pitchFamily="34" charset="0"/>
            </a:rPr>
            <a:t> the estimates for 2011 to 2017 duplicated the methodology used to estimate GDP for 2017. </a:t>
          </a:r>
          <a:r>
            <a:rPr lang="en-CA" sz="1100" b="0" i="0" u="none" strike="noStrike">
              <a:solidFill>
                <a:schemeClr val="dk1"/>
              </a:solidFill>
              <a:latin typeface="+mn-lt"/>
              <a:ea typeface="+mn-ea"/>
              <a:cs typeface="Arial" pitchFamily="34" charset="0"/>
            </a:rPr>
            <a:t>Data sources includes the 2011 National Household</a:t>
          </a:r>
          <a:r>
            <a:rPr lang="en-CA" sz="1100" b="0" i="0" u="none" strike="noStrike" baseline="0">
              <a:solidFill>
                <a:schemeClr val="dk1"/>
              </a:solidFill>
              <a:latin typeface="+mn-lt"/>
              <a:ea typeface="+mn-ea"/>
              <a:cs typeface="Arial" pitchFamily="34" charset="0"/>
            </a:rPr>
            <a:t> Survey (NHS),</a:t>
          </a:r>
          <a:r>
            <a:rPr lang="en-CA" sz="1100" b="0" i="0" u="none" strike="noStrike">
              <a:solidFill>
                <a:schemeClr val="dk1"/>
              </a:solidFill>
              <a:latin typeface="+mn-lt"/>
              <a:ea typeface="+mn-ea"/>
              <a:cs typeface="Arial" pitchFamily="34" charset="0"/>
            </a:rPr>
            <a:t> 2011-2017 Labour</a:t>
          </a:r>
          <a:r>
            <a:rPr lang="en-CA" sz="1100" b="0" i="0" u="none" strike="noStrike" baseline="0">
              <a:solidFill>
                <a:schemeClr val="dk1"/>
              </a:solidFill>
              <a:latin typeface="+mn-lt"/>
              <a:ea typeface="+mn-ea"/>
              <a:cs typeface="Arial" pitchFamily="34" charset="0"/>
            </a:rPr>
            <a:t> Force Survey (LFS)</a:t>
          </a:r>
          <a:r>
            <a:rPr lang="en-CA" sz="1100" b="0" i="0" u="none" strike="noStrike">
              <a:solidFill>
                <a:schemeClr val="dk1"/>
              </a:solidFill>
              <a:latin typeface="+mn-lt"/>
              <a:ea typeface="+mn-ea"/>
              <a:cs typeface="Arial" pitchFamily="34" charset="0"/>
            </a:rPr>
            <a:t>, and CANSIM Table: 36-10-0402-01, with adjustments as described in the</a:t>
          </a:r>
          <a:r>
            <a:rPr lang="en-CA" sz="1100" b="0" i="0" u="none" strike="noStrike" baseline="0">
              <a:solidFill>
                <a:schemeClr val="dk1"/>
              </a:solidFill>
              <a:latin typeface="+mn-lt"/>
              <a:ea typeface="+mn-ea"/>
              <a:cs typeface="Arial" pitchFamily="34" charset="0"/>
            </a:rPr>
            <a:t> aforementioned Word document.</a:t>
          </a:r>
          <a:r>
            <a:rPr lang="en-CA" sz="1100" b="0" i="0" u="none" strike="noStrike">
              <a:solidFill>
                <a:schemeClr val="dk1"/>
              </a:solidFill>
              <a:latin typeface="+mn-lt"/>
              <a:ea typeface="+mn-ea"/>
              <a:cs typeface="Arial" pitchFamily="34" charset="0"/>
            </a:rPr>
            <a:t> Data is read either</a:t>
          </a:r>
          <a:r>
            <a:rPr lang="en-CA" sz="1100" b="0" i="0" u="none" strike="noStrike" baseline="0">
              <a:solidFill>
                <a:schemeClr val="dk1"/>
              </a:solidFill>
              <a:latin typeface="+mn-lt"/>
              <a:ea typeface="+mn-ea"/>
              <a:cs typeface="Arial" pitchFamily="34" charset="0"/>
            </a:rPr>
            <a:t> </a:t>
          </a:r>
          <a:r>
            <a:rPr lang="en-CA" sz="1100" b="0" i="0" u="none" strike="noStrike">
              <a:solidFill>
                <a:schemeClr val="dk1"/>
              </a:solidFill>
              <a:latin typeface="+mn-lt"/>
              <a:ea typeface="+mn-ea"/>
              <a:cs typeface="Arial" pitchFamily="34" charset="0"/>
            </a:rPr>
            <a:t>from within this spreadsheet or the Excel file Employment Share %. Both files can be accessed through Erbi\GDP - Gross Domestic Product\GDP Estimates\.</a:t>
          </a:r>
          <a:r>
            <a:rPr lang="en-CA" sz="1100">
              <a:latin typeface="+mn-lt"/>
              <a:cs typeface="Arial" pitchFamily="34" charset="0"/>
            </a:rPr>
            <a:t> </a:t>
          </a:r>
        </a:p>
        <a:p>
          <a:endParaRPr lang="en-CA" sz="1100">
            <a:latin typeface="+mn-lt"/>
            <a:cs typeface="Arial" pitchFamily="34" charset="0"/>
          </a:endParaRPr>
        </a:p>
      </xdr:txBody>
    </xdr:sp>
    <xdr:clientData/>
  </xdr:twoCellAnchor>
  <xdr:twoCellAnchor>
    <xdr:from>
      <xdr:col>0</xdr:col>
      <xdr:colOff>38099</xdr:colOff>
      <xdr:row>29</xdr:row>
      <xdr:rowOff>9527</xdr:rowOff>
    </xdr:from>
    <xdr:to>
      <xdr:col>6</xdr:col>
      <xdr:colOff>851699</xdr:colOff>
      <xdr:row>44</xdr:row>
      <xdr:rowOff>32027</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19053</xdr:rowOff>
    </xdr:from>
    <xdr:to>
      <xdr:col>6</xdr:col>
      <xdr:colOff>813600</xdr:colOff>
      <xdr:row>16</xdr:row>
      <xdr:rowOff>103053</xdr:rowOff>
    </xdr:to>
    <xdr:sp macro="" textlink="">
      <xdr:nvSpPr>
        <xdr:cNvPr id="2" name="TextBox 1"/>
        <xdr:cNvSpPr txBox="1"/>
      </xdr:nvSpPr>
      <xdr:spPr>
        <a:xfrm>
          <a:off x="0" y="19053"/>
          <a:ext cx="6300000" cy="3132000"/>
        </a:xfrm>
        <a:prstGeom prst="rect">
          <a:avLst/>
        </a:prstGeom>
        <a:solidFill>
          <a:schemeClr val="bg1"/>
        </a:solidFill>
        <a:ln w="317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CA" sz="1400" b="1" i="0" u="none" strike="noStrike">
              <a:solidFill>
                <a:schemeClr val="dk1"/>
              </a:solidFill>
              <a:latin typeface="+mn-lt"/>
              <a:ea typeface="+mn-ea"/>
              <a:cs typeface="Arial" pitchFamily="34" charset="0"/>
            </a:rPr>
            <a:t>Employement 2011 - 2018</a:t>
          </a:r>
        </a:p>
        <a:p>
          <a:endParaRPr lang="en-CA" sz="1100" b="0" i="0" u="none" strike="noStrike">
            <a:solidFill>
              <a:schemeClr val="dk1"/>
            </a:solidFill>
            <a:latin typeface="+mn-lt"/>
            <a:ea typeface="+mn-ea"/>
            <a:cs typeface="Arial" pitchFamily="34" charset="0"/>
          </a:endParaRPr>
        </a:p>
        <a:p>
          <a:r>
            <a:rPr lang="en-CA" sz="1100" b="0" i="0" u="none" strike="noStrike">
              <a:solidFill>
                <a:schemeClr val="dk1"/>
              </a:solidFill>
              <a:latin typeface="+mn-lt"/>
              <a:ea typeface="+mn-ea"/>
              <a:cs typeface="Arial" pitchFamily="34" charset="0"/>
            </a:rPr>
            <a:t>This summary page contains employment for the years of 2011 to 2018 for Toronto (the City), Toronto CMA, and Ontario</a:t>
          </a:r>
          <a:r>
            <a:rPr lang="en-CA" sz="1100" b="0" i="0" u="none" strike="noStrike" baseline="0">
              <a:solidFill>
                <a:schemeClr val="dk1"/>
              </a:solidFill>
              <a:latin typeface="+mn-lt"/>
              <a:ea typeface="+mn-ea"/>
              <a:cs typeface="Arial" pitchFamily="34" charset="0"/>
            </a:rPr>
            <a:t> (see Table 2 and Figure 2 below</a:t>
          </a:r>
          <a:r>
            <a:rPr lang="en-CA" sz="1100" b="0" i="0" u="none" strike="noStrike">
              <a:solidFill>
                <a:schemeClr val="dk1"/>
              </a:solidFill>
              <a:latin typeface="+mn-lt"/>
              <a:ea typeface="+mn-ea"/>
              <a:cs typeface="Arial" pitchFamily="34" charset="0"/>
            </a:rPr>
            <a:t>).</a:t>
          </a:r>
          <a:r>
            <a:rPr lang="en-CA" sz="1100" b="0" i="0" u="none" strike="noStrike" baseline="0">
              <a:solidFill>
                <a:schemeClr val="dk1"/>
              </a:solidFill>
              <a:latin typeface="+mn-lt"/>
              <a:ea typeface="+mn-ea"/>
              <a:cs typeface="Arial" pitchFamily="34" charset="0"/>
            </a:rPr>
            <a:t>  Toronto employment has been adjusted for no usual place of work and Net In/Out Commute.</a:t>
          </a:r>
        </a:p>
        <a:p>
          <a:endParaRPr lang="en-CA" sz="1100">
            <a:latin typeface="+mn-lt"/>
            <a:cs typeface="Arial" pitchFamily="34" charset="0"/>
          </a:endParaRPr>
        </a:p>
      </xdr:txBody>
    </xdr:sp>
    <xdr:clientData/>
  </xdr:twoCellAnchor>
  <xdr:twoCellAnchor>
    <xdr:from>
      <xdr:col>0</xdr:col>
      <xdr:colOff>38099</xdr:colOff>
      <xdr:row>29</xdr:row>
      <xdr:rowOff>9527</xdr:rowOff>
    </xdr:from>
    <xdr:to>
      <xdr:col>6</xdr:col>
      <xdr:colOff>851699</xdr:colOff>
      <xdr:row>44</xdr:row>
      <xdr:rowOff>32027</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6</xdr:col>
      <xdr:colOff>0</xdr:colOff>
      <xdr:row>1</xdr:row>
      <xdr:rowOff>0</xdr:rowOff>
    </xdr:from>
    <xdr:to>
      <xdr:col>19</xdr:col>
      <xdr:colOff>175200</xdr:colOff>
      <xdr:row>25</xdr:row>
      <xdr:rowOff>163200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0.87959</cdr:x>
      <cdr:y>0.86627</cdr:y>
    </cdr:from>
    <cdr:to>
      <cdr:x>0.90191</cdr:x>
      <cdr:y>0.90157</cdr:y>
    </cdr:to>
    <cdr:sp macro="" textlink="">
      <cdr:nvSpPr>
        <cdr:cNvPr id="2" name="Oval 1"/>
        <cdr:cNvSpPr/>
      </cdr:nvSpPr>
      <cdr:spPr>
        <a:xfrm xmlns:a="http://schemas.openxmlformats.org/drawingml/2006/main">
          <a:off x="7124700" y="4210049"/>
          <a:ext cx="180759" cy="171593"/>
        </a:xfrm>
        <a:prstGeom xmlns:a="http://schemas.openxmlformats.org/drawingml/2006/main" prst="ellipse">
          <a:avLst/>
        </a:prstGeom>
        <a:solidFill xmlns:a="http://schemas.openxmlformats.org/drawingml/2006/main">
          <a:srgbClr val="92D050"/>
        </a:solidFill>
        <a:ln xmlns:a="http://schemas.openxmlformats.org/drawingml/2006/main">
          <a:solidFill>
            <a:srgbClr val="92D05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0.84057</cdr:x>
      <cdr:y>0.86056</cdr:y>
    </cdr:from>
    <cdr:to>
      <cdr:x>0.96447</cdr:x>
      <cdr:y>0.94273</cdr:y>
    </cdr:to>
    <cdr:sp macro="" textlink="">
      <cdr:nvSpPr>
        <cdr:cNvPr id="3" name="TextBox 2"/>
        <cdr:cNvSpPr txBox="1"/>
      </cdr:nvSpPr>
      <cdr:spPr>
        <a:xfrm xmlns:a="http://schemas.openxmlformats.org/drawingml/2006/main">
          <a:off x="6203427" y="3872502"/>
          <a:ext cx="914345" cy="36980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CA" sz="800" b="1">
              <a:latin typeface="Arial" panose="020B0604020202020204" pitchFamily="34" charset="0"/>
              <a:cs typeface="Arial" panose="020B0604020202020204" pitchFamily="34" charset="0"/>
            </a:rPr>
            <a:t> </a:t>
          </a:r>
          <a:r>
            <a:rPr lang="en-CA" sz="800" b="0">
              <a:latin typeface="+mn-lt"/>
              <a:cs typeface="Arial" panose="020B0604020202020204" pitchFamily="34" charset="0"/>
            </a:rPr>
            <a:t>= job size</a:t>
          </a:r>
        </a:p>
      </cdr:txBody>
    </cdr:sp>
  </cdr:relSizeAnchor>
</c:userShapes>
</file>

<file path=xl/drawings/drawing5.xml><?xml version="1.0" encoding="utf-8"?>
<xdr:wsDr xmlns:xdr="http://schemas.openxmlformats.org/drawingml/2006/spreadsheetDrawing" xmlns:a="http://schemas.openxmlformats.org/drawingml/2006/main">
  <xdr:twoCellAnchor>
    <xdr:from>
      <xdr:col>8</xdr:col>
      <xdr:colOff>0</xdr:colOff>
      <xdr:row>2</xdr:row>
      <xdr:rowOff>0</xdr:rowOff>
    </xdr:from>
    <xdr:to>
      <xdr:col>18</xdr:col>
      <xdr:colOff>384000</xdr:colOff>
      <xdr:row>33</xdr:row>
      <xdr:rowOff>183975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12.statcan.gc.ca/census-recensement/2016/dp-pd/prof/details/page_Download-Telecharger.cfm?Lang=E&amp;Tab=1&amp;Geo1=CMACA&amp;Code1=535&amp;Geo2=PR&amp;Code2=48&amp;Data=Count&amp;SearchText=Beeton&amp;SearchType=Begins&amp;SearchPR=01&amp;B1=All&amp;TABID=1"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hyperlink" Target="https://communitydata.ca/product-group/canadian-business-counts" TargetMode="Externa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24"/>
  <sheetViews>
    <sheetView workbookViewId="0"/>
  </sheetViews>
  <sheetFormatPr defaultRowHeight="15" x14ac:dyDescent="0.25"/>
  <cols>
    <col min="1" max="1" width="100.7109375" style="90" customWidth="1"/>
  </cols>
  <sheetData>
    <row r="1" spans="1:1" ht="18.75" x14ac:dyDescent="0.25">
      <c r="A1" s="89" t="s">
        <v>332</v>
      </c>
    </row>
    <row r="3" spans="1:1" s="94" customFormat="1" x14ac:dyDescent="0.25">
      <c r="A3" s="94" t="s">
        <v>350</v>
      </c>
    </row>
    <row r="4" spans="1:1" s="94" customFormat="1" x14ac:dyDescent="0.25"/>
    <row r="5" spans="1:1" x14ac:dyDescent="0.25">
      <c r="A5" s="90" t="s">
        <v>333</v>
      </c>
    </row>
    <row r="6" spans="1:1" ht="30" x14ac:dyDescent="0.25">
      <c r="A6" s="90" t="s">
        <v>349</v>
      </c>
    </row>
    <row r="8" spans="1:1" x14ac:dyDescent="0.25">
      <c r="A8" s="91" t="s">
        <v>334</v>
      </c>
    </row>
    <row r="9" spans="1:1" ht="45" x14ac:dyDescent="0.25">
      <c r="A9" s="92" t="s">
        <v>335</v>
      </c>
    </row>
    <row r="10" spans="1:1" ht="60" x14ac:dyDescent="0.25">
      <c r="A10" s="92" t="s">
        <v>336</v>
      </c>
    </row>
    <row r="11" spans="1:1" ht="60" x14ac:dyDescent="0.25">
      <c r="A11" s="93" t="s">
        <v>337</v>
      </c>
    </row>
    <row r="12" spans="1:1" ht="30" x14ac:dyDescent="0.25">
      <c r="A12" s="92" t="s">
        <v>338</v>
      </c>
    </row>
    <row r="13" spans="1:1" ht="45" x14ac:dyDescent="0.25">
      <c r="A13" s="92" t="s">
        <v>339</v>
      </c>
    </row>
    <row r="14" spans="1:1" ht="45" x14ac:dyDescent="0.25">
      <c r="A14" s="92" t="s">
        <v>340</v>
      </c>
    </row>
    <row r="15" spans="1:1" ht="45" x14ac:dyDescent="0.25">
      <c r="A15" s="92" t="s">
        <v>341</v>
      </c>
    </row>
    <row r="16" spans="1:1" ht="45" x14ac:dyDescent="0.25">
      <c r="A16" s="92" t="s">
        <v>342</v>
      </c>
    </row>
    <row r="17" spans="1:1" ht="45" x14ac:dyDescent="0.25">
      <c r="A17" s="92" t="s">
        <v>343</v>
      </c>
    </row>
    <row r="18" spans="1:1" ht="45" x14ac:dyDescent="0.25">
      <c r="A18" s="92" t="s">
        <v>344</v>
      </c>
    </row>
    <row r="19" spans="1:1" ht="45" x14ac:dyDescent="0.25">
      <c r="A19" s="92" t="s">
        <v>345</v>
      </c>
    </row>
    <row r="20" spans="1:1" ht="45" x14ac:dyDescent="0.25">
      <c r="A20" s="92" t="s">
        <v>346</v>
      </c>
    </row>
    <row r="21" spans="1:1" ht="45" x14ac:dyDescent="0.25">
      <c r="A21" s="92" t="s">
        <v>347</v>
      </c>
    </row>
    <row r="22" spans="1:1" ht="60" x14ac:dyDescent="0.25">
      <c r="A22" s="92" t="s">
        <v>348</v>
      </c>
    </row>
    <row r="24" spans="1:1" x14ac:dyDescent="0.25">
      <c r="A24" s="90" t="s">
        <v>351</v>
      </c>
    </row>
  </sheetData>
  <pageMargins left="0.59055118110236227" right="0.59055118110236227" top="0.39370078740157483" bottom="0.59055118110236227" header="0.19685039370078741" footer="0.19685039370078741"/>
  <pageSetup orientation="portrait" r:id="rId1"/>
  <headerFooter>
    <oddFooter>&amp;L&amp;F, &amp;A&amp;R&amp;P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24"/>
  <sheetViews>
    <sheetView workbookViewId="0">
      <pane xSplit="3" ySplit="5" topLeftCell="D6" activePane="bottomRight" state="frozen"/>
      <selection activeCell="A305" sqref="A305"/>
      <selection pane="topRight" activeCell="A305" sqref="A305"/>
      <selection pane="bottomLeft" activeCell="A305" sqref="A305"/>
      <selection pane="bottomRight" activeCell="M3" sqref="M3"/>
    </sheetView>
  </sheetViews>
  <sheetFormatPr defaultRowHeight="15" x14ac:dyDescent="0.25"/>
  <cols>
    <col min="1" max="1" width="50.7109375" customWidth="1"/>
    <col min="2" max="2" width="5.7109375" customWidth="1"/>
    <col min="3" max="3" width="20.7109375" customWidth="1"/>
    <col min="4" max="12" width="10.140625" hidden="1" customWidth="1"/>
    <col min="13" max="25" width="10.140625" bestFit="1" customWidth="1"/>
  </cols>
  <sheetData>
    <row r="1" spans="1:25" x14ac:dyDescent="0.25">
      <c r="A1" s="1" t="s">
        <v>0</v>
      </c>
      <c r="B1" s="1"/>
    </row>
    <row r="2" spans="1:25" x14ac:dyDescent="0.25">
      <c r="A2" s="2" t="s">
        <v>211</v>
      </c>
      <c r="B2" s="2"/>
    </row>
    <row r="3" spans="1:25" x14ac:dyDescent="0.25">
      <c r="A3" s="25" t="s">
        <v>219</v>
      </c>
      <c r="B3" s="25"/>
      <c r="S3" s="40"/>
      <c r="T3" s="40"/>
      <c r="U3" s="40"/>
      <c r="V3" s="40"/>
      <c r="W3" s="40"/>
      <c r="X3" s="40"/>
      <c r="Y3" s="40"/>
    </row>
    <row r="4" spans="1:25" s="16" customFormat="1" x14ac:dyDescent="0.25">
      <c r="A4" s="72" t="s">
        <v>316</v>
      </c>
      <c r="B4" s="72"/>
    </row>
    <row r="5" spans="1:25" s="1" customFormat="1" x14ac:dyDescent="0.25">
      <c r="A5" s="1" t="s">
        <v>212</v>
      </c>
      <c r="C5" s="1" t="s">
        <v>213</v>
      </c>
      <c r="D5" s="17">
        <v>1997</v>
      </c>
      <c r="E5" s="17">
        <v>1998</v>
      </c>
      <c r="F5" s="17">
        <v>1999</v>
      </c>
      <c r="G5" s="17">
        <v>2000</v>
      </c>
      <c r="H5" s="17">
        <v>2001</v>
      </c>
      <c r="I5" s="17">
        <v>2002</v>
      </c>
      <c r="J5" s="17">
        <v>2003</v>
      </c>
      <c r="K5" s="17">
        <v>2004</v>
      </c>
      <c r="L5" s="17">
        <v>2005</v>
      </c>
      <c r="M5" s="17">
        <v>2006</v>
      </c>
      <c r="N5" s="17">
        <v>2007</v>
      </c>
      <c r="O5" s="17">
        <v>2008</v>
      </c>
      <c r="P5" s="17">
        <v>2009</v>
      </c>
      <c r="Q5" s="17">
        <v>2010</v>
      </c>
      <c r="R5" s="17">
        <v>2011</v>
      </c>
      <c r="S5" s="17">
        <v>2012</v>
      </c>
      <c r="T5" s="17">
        <v>2013</v>
      </c>
      <c r="U5" s="17">
        <v>2014</v>
      </c>
      <c r="V5" s="17">
        <v>2015</v>
      </c>
      <c r="W5" s="17">
        <v>2016</v>
      </c>
      <c r="X5" s="17">
        <v>2017</v>
      </c>
      <c r="Y5" s="17">
        <v>2018</v>
      </c>
    </row>
    <row r="6" spans="1:25" x14ac:dyDescent="0.25">
      <c r="A6" s="3" t="s">
        <v>2</v>
      </c>
      <c r="B6" s="3"/>
      <c r="C6" s="11" t="s">
        <v>176</v>
      </c>
      <c r="D6" s="62">
        <f>IFERROR(+'Ont GDP'!D6-'CMA GDP Estimates'!D6,"")</f>
        <v>256598.53556581683</v>
      </c>
      <c r="E6" s="62">
        <f>IFERROR(+'Ont GDP'!E6-'CMA GDP Estimates'!E6,"")</f>
        <v>267951.81131471781</v>
      </c>
      <c r="F6" s="62">
        <f>IFERROR(+'Ont GDP'!F6-'CMA GDP Estimates'!F6,"")</f>
        <v>287708.5131021376</v>
      </c>
      <c r="G6" s="62">
        <f>IFERROR(+'Ont GDP'!G6-'CMA GDP Estimates'!G6,"")</f>
        <v>303793.84603611089</v>
      </c>
      <c r="H6" s="62">
        <f>IFERROR(+'Ont GDP'!H6-'CMA GDP Estimates'!H6,"")</f>
        <v>307051.70446370065</v>
      </c>
      <c r="I6" s="62">
        <f>IFERROR(+'Ont GDP'!I6-'CMA GDP Estimates'!I6,"")</f>
        <v>317275.81246389297</v>
      </c>
      <c r="J6" s="62">
        <f>IFERROR(+'Ont GDP'!J6-'CMA GDP Estimates'!J6,"")</f>
        <v>323449.4991549867</v>
      </c>
      <c r="K6" s="62">
        <f>IFERROR(+'Ont GDP'!K6-'CMA GDP Estimates'!K6,"")</f>
        <v>331793.61244595563</v>
      </c>
      <c r="L6" s="62">
        <f>IFERROR(+'Ont GDP'!L6-'CMA GDP Estimates'!L6,"")</f>
        <v>323558.58792629966</v>
      </c>
      <c r="M6" s="27">
        <f>IFERROR(+'Ont GDP'!M6-'CMA GDP Estimates'!M6,"")</f>
        <v>330018.76368259935</v>
      </c>
      <c r="N6" s="27">
        <f>IFERROR(+'Ont GDP'!N6-'CMA GDP Estimates'!N6,"")</f>
        <v>330571.83293994213</v>
      </c>
      <c r="O6" s="27">
        <f>IFERROR(+'Ont GDP'!O6-'CMA GDP Estimates'!O6,"")</f>
        <v>328170.60742886213</v>
      </c>
      <c r="P6" s="27">
        <f>IFERROR(+'Ont GDP'!P6-'CMA GDP Estimates'!P6,"")</f>
        <v>314655.56999941746</v>
      </c>
      <c r="Q6" s="27">
        <f>IFERROR(+'Ont GDP'!Q6-'CMA GDP Estimates'!Q6,"")</f>
        <v>322574.08937249205</v>
      </c>
      <c r="R6" s="27">
        <f>IFERROR(+'Ont GDP'!R6-'CMA GDP Estimates'!R6,"")</f>
        <v>334513.59986251045</v>
      </c>
      <c r="S6" s="27">
        <f>IFERROR(+'Ont GDP'!S6-'CMA GDP Estimates'!S6,"")</f>
        <v>337541.37907013099</v>
      </c>
      <c r="T6" s="27">
        <f>IFERROR(+'Ont GDP'!T6-'CMA GDP Estimates'!T6,"")</f>
        <v>334504.87396008294</v>
      </c>
      <c r="U6" s="27">
        <f>IFERROR(+'Ont GDP'!U6-'CMA GDP Estimates'!U6,"")</f>
        <v>345772.05279640888</v>
      </c>
      <c r="V6" s="27">
        <f>IFERROR(+'Ont GDP'!V6-'CMA GDP Estimates'!V6,"")</f>
        <v>347794.25374806533</v>
      </c>
      <c r="W6" s="27">
        <f>IFERROR(+'Ont GDP'!W6-'CMA GDP Estimates'!W6,"")</f>
        <v>355001.54143658164</v>
      </c>
      <c r="X6" s="27">
        <f>IFERROR(+'Ont GDP'!X6-'CMA GDP Estimates'!X6,"")</f>
        <v>363106.86142005917</v>
      </c>
      <c r="Y6" s="27">
        <f>IFERROR(+'Ont GDP'!Y6-'CMA GDP Estimates'!Y6,"")</f>
        <v>369808.21868679643</v>
      </c>
    </row>
    <row r="7" spans="1:25" x14ac:dyDescent="0.25">
      <c r="A7" s="4" t="s">
        <v>3</v>
      </c>
      <c r="B7" s="4"/>
      <c r="C7" s="12" t="s">
        <v>177</v>
      </c>
      <c r="D7" s="63">
        <f>IFERROR(+'Ont GDP'!D7-'CMA GDP Estimates'!D7,"")</f>
        <v>83997.237033256781</v>
      </c>
      <c r="E7" s="63">
        <f>IFERROR(+'Ont GDP'!E7-'CMA GDP Estimates'!E7,"")</f>
        <v>86782.844594640803</v>
      </c>
      <c r="F7" s="63">
        <f>IFERROR(+'Ont GDP'!F7-'CMA GDP Estimates'!F7,"")</f>
        <v>94505.188589946294</v>
      </c>
      <c r="G7" s="63">
        <f>IFERROR(+'Ont GDP'!G7-'CMA GDP Estimates'!G7,"")</f>
        <v>100468.65024951403</v>
      </c>
      <c r="H7" s="63">
        <f>IFERROR(+'Ont GDP'!H7-'CMA GDP Estimates'!H7,"")</f>
        <v>96826.080838678783</v>
      </c>
      <c r="I7" s="63">
        <f>IFERROR(+'Ont GDP'!I7-'CMA GDP Estimates'!I7,"")</f>
        <v>98458.52759761746</v>
      </c>
      <c r="J7" s="63">
        <f>IFERROR(+'Ont GDP'!J7-'CMA GDP Estimates'!J7,"")</f>
        <v>101235.19038962945</v>
      </c>
      <c r="K7" s="63">
        <f>IFERROR(+'Ont GDP'!K7-'CMA GDP Estimates'!K7,"")</f>
        <v>100292.49436811352</v>
      </c>
      <c r="L7" s="63">
        <f>IFERROR(+'Ont GDP'!L7-'CMA GDP Estimates'!L7,"")</f>
        <v>96441.909231790865</v>
      </c>
      <c r="M7" s="28">
        <f>IFERROR(+'Ont GDP'!M7-'CMA GDP Estimates'!M7,"")</f>
        <v>97164.253268955319</v>
      </c>
      <c r="N7" s="28">
        <f>IFERROR(+'Ont GDP'!N7-'CMA GDP Estimates'!N7,"")</f>
        <v>93320.863387452438</v>
      </c>
      <c r="O7" s="28">
        <f>IFERROR(+'Ont GDP'!O7-'CMA GDP Estimates'!O7,"")</f>
        <v>87358.051536245097</v>
      </c>
      <c r="P7" s="28">
        <f>IFERROR(+'Ont GDP'!P7-'CMA GDP Estimates'!P7,"")</f>
        <v>79602.417934779704</v>
      </c>
      <c r="Q7" s="28">
        <f>IFERROR(+'Ont GDP'!Q7-'CMA GDP Estimates'!Q7,"")</f>
        <v>83619.612431888148</v>
      </c>
      <c r="R7" s="28">
        <f>IFERROR(+'Ont GDP'!R7-'CMA GDP Estimates'!R7,"")</f>
        <v>85469.711312004336</v>
      </c>
      <c r="S7" s="28">
        <f>IFERROR(+'Ont GDP'!S7-'CMA GDP Estimates'!S7,"")</f>
        <v>87310.292247615464</v>
      </c>
      <c r="T7" s="28">
        <f>IFERROR(+'Ont GDP'!T7-'CMA GDP Estimates'!T7,"")</f>
        <v>85470.057932278491</v>
      </c>
      <c r="U7" s="28">
        <f>IFERROR(+'Ont GDP'!U7-'CMA GDP Estimates'!U7,"")</f>
        <v>88714.361522236883</v>
      </c>
      <c r="V7" s="28">
        <f>IFERROR(+'Ont GDP'!V7-'CMA GDP Estimates'!V7,"")</f>
        <v>90435.169525962585</v>
      </c>
      <c r="W7" s="28">
        <f>IFERROR(+'Ont GDP'!W7-'CMA GDP Estimates'!W7,"")</f>
        <v>89696.673125435031</v>
      </c>
      <c r="X7" s="28">
        <f>IFERROR(+'Ont GDP'!X7-'CMA GDP Estimates'!X7,"")</f>
        <v>93871.38549826153</v>
      </c>
      <c r="Y7" s="28">
        <f>IFERROR(+'Ont GDP'!Y7-'CMA GDP Estimates'!Y7,"")</f>
        <v>95459.323517412602</v>
      </c>
    </row>
    <row r="8" spans="1:25" x14ac:dyDescent="0.25">
      <c r="A8" s="4" t="s">
        <v>4</v>
      </c>
      <c r="B8" s="4"/>
      <c r="C8" s="12" t="s">
        <v>178</v>
      </c>
      <c r="D8" s="63">
        <f>IFERROR(+'Ont GDP'!D8-'CMA GDP Estimates'!D8,"")</f>
        <v>173806.77286840294</v>
      </c>
      <c r="E8" s="63">
        <f>IFERROR(+'Ont GDP'!E8-'CMA GDP Estimates'!E8,"")</f>
        <v>182257.95866194394</v>
      </c>
      <c r="F8" s="63">
        <f>IFERROR(+'Ont GDP'!F8-'CMA GDP Estimates'!F8,"")</f>
        <v>194456.53181432709</v>
      </c>
      <c r="G8" s="63">
        <f>IFERROR(+'Ont GDP'!G8-'CMA GDP Estimates'!G8,"")</f>
        <v>204772.06031198983</v>
      </c>
      <c r="H8" s="63">
        <f>IFERROR(+'Ont GDP'!H8-'CMA GDP Estimates'!H8,"")</f>
        <v>211494.05952343767</v>
      </c>
      <c r="I8" s="63">
        <f>IFERROR(+'Ont GDP'!I8-'CMA GDP Estimates'!I8,"")</f>
        <v>219854.11170679965</v>
      </c>
      <c r="J8" s="63">
        <f>IFERROR(+'Ont GDP'!J8-'CMA GDP Estimates'!J8,"")</f>
        <v>223535.51579730347</v>
      </c>
      <c r="K8" s="63">
        <f>IFERROR(+'Ont GDP'!K8-'CMA GDP Estimates'!K8,"")</f>
        <v>232521.28160830869</v>
      </c>
      <c r="L8" s="63">
        <f>IFERROR(+'Ont GDP'!L8-'CMA GDP Estimates'!L8,"")</f>
        <v>227522.82364633225</v>
      </c>
      <c r="M8" s="28">
        <f>IFERROR(+'Ont GDP'!M8-'CMA GDP Estimates'!M8,"")</f>
        <v>233759.32199359182</v>
      </c>
      <c r="N8" s="28">
        <f>IFERROR(+'Ont GDP'!N8-'CMA GDP Estimates'!N8,"")</f>
        <v>238182.26457873613</v>
      </c>
      <c r="O8" s="28">
        <f>IFERROR(+'Ont GDP'!O8-'CMA GDP Estimates'!O8,"")</f>
        <v>241301.19315634249</v>
      </c>
      <c r="P8" s="28">
        <f>IFERROR(+'Ont GDP'!P8-'CMA GDP Estimates'!P8,"")</f>
        <v>235745.40952791553</v>
      </c>
      <c r="Q8" s="28">
        <f>IFERROR(+'Ont GDP'!Q8-'CMA GDP Estimates'!Q8,"")</f>
        <v>239961.00564670662</v>
      </c>
      <c r="R8" s="28">
        <f>IFERROR(+'Ont GDP'!R8-'CMA GDP Estimates'!R8,"")</f>
        <v>249437.33407182741</v>
      </c>
      <c r="S8" s="28">
        <f>IFERROR(+'Ont GDP'!S8-'CMA GDP Estimates'!S8,"")</f>
        <v>250831.84954658442</v>
      </c>
      <c r="T8" s="28">
        <f>IFERROR(+'Ont GDP'!T8-'CMA GDP Estimates'!T8,"")</f>
        <v>249705.78681582716</v>
      </c>
      <c r="U8" s="28">
        <f>IFERROR(+'Ont GDP'!U8-'CMA GDP Estimates'!U8,"")</f>
        <v>258079.71198351271</v>
      </c>
      <c r="V8" s="28">
        <f>IFERROR(+'Ont GDP'!V8-'CMA GDP Estimates'!V8,"")</f>
        <v>258467.09781251888</v>
      </c>
      <c r="W8" s="28">
        <f>IFERROR(+'Ont GDP'!W8-'CMA GDP Estimates'!W8,"")</f>
        <v>265883.38340284722</v>
      </c>
      <c r="X8" s="28">
        <f>IFERROR(+'Ont GDP'!X8-'CMA GDP Estimates'!X8,"")</f>
        <v>270273.97641474596</v>
      </c>
      <c r="Y8" s="28">
        <f>IFERROR(+'Ont GDP'!Y8-'CMA GDP Estimates'!Y8,"")</f>
        <v>275416.05460278754</v>
      </c>
    </row>
    <row r="9" spans="1:25" x14ac:dyDescent="0.25">
      <c r="A9" s="4" t="s">
        <v>5</v>
      </c>
      <c r="B9" s="4"/>
      <c r="C9" s="12" t="s">
        <v>179</v>
      </c>
      <c r="D9" s="63">
        <f>IFERROR(+'Ont GDP'!D9-'CMA GDP Estimates'!D9,"")</f>
        <v>60406.094517230304</v>
      </c>
      <c r="E9" s="63">
        <f>IFERROR(+'Ont GDP'!E9-'CMA GDP Estimates'!E9,"")</f>
        <v>62018.009869832917</v>
      </c>
      <c r="F9" s="63">
        <f>IFERROR(+'Ont GDP'!F9-'CMA GDP Estimates'!F9,"")</f>
        <v>67770.41425398695</v>
      </c>
      <c r="G9" s="63">
        <f>IFERROR(+'Ont GDP'!G9-'CMA GDP Estimates'!G9,"")</f>
        <v>73129.332403781882</v>
      </c>
      <c r="H9" s="63">
        <f>IFERROR(+'Ont GDP'!H9-'CMA GDP Estimates'!H9,"")</f>
        <v>69598.546402313659</v>
      </c>
      <c r="I9" s="63">
        <f>IFERROR(+'Ont GDP'!I9-'CMA GDP Estimates'!I9,"")</f>
        <v>69670.863325859827</v>
      </c>
      <c r="J9" s="63">
        <f>IFERROR(+'Ont GDP'!J9-'CMA GDP Estimates'!J9,"")</f>
        <v>72081.19404021751</v>
      </c>
      <c r="K9" s="63">
        <f>IFERROR(+'Ont GDP'!K9-'CMA GDP Estimates'!K9,"")</f>
        <v>70809.293326416533</v>
      </c>
      <c r="L9" s="63">
        <f>IFERROR(+'Ont GDP'!L9-'CMA GDP Estimates'!L9,"")</f>
        <v>67560.999264988859</v>
      </c>
      <c r="M9" s="28">
        <f>IFERROR(+'Ont GDP'!M9-'CMA GDP Estimates'!M9,"")</f>
        <v>67879.5892561652</v>
      </c>
      <c r="N9" s="28">
        <f>IFERROR(+'Ont GDP'!N9-'CMA GDP Estimates'!N9,"")</f>
        <v>64116.13635607023</v>
      </c>
      <c r="O9" s="28">
        <f>IFERROR(+'Ont GDP'!O9-'CMA GDP Estimates'!O9,"")</f>
        <v>59887.277427424939</v>
      </c>
      <c r="P9" s="28">
        <f>IFERROR(+'Ont GDP'!P9-'CMA GDP Estimates'!P9,"")</f>
        <v>50966.660407058444</v>
      </c>
      <c r="Q9" s="28">
        <f>IFERROR(+'Ont GDP'!Q9-'CMA GDP Estimates'!Q9,"")</f>
        <v>54149.427818853779</v>
      </c>
      <c r="R9" s="28">
        <f>IFERROR(+'Ont GDP'!R9-'CMA GDP Estimates'!R9,"")</f>
        <v>55916.394084224165</v>
      </c>
      <c r="S9" s="28">
        <f>IFERROR(+'Ont GDP'!S9-'CMA GDP Estimates'!S9,"")</f>
        <v>56474.890617041259</v>
      </c>
      <c r="T9" s="28">
        <f>IFERROR(+'Ont GDP'!T9-'CMA GDP Estimates'!T9,"")</f>
        <v>55501.888621753242</v>
      </c>
      <c r="U9" s="28">
        <f>IFERROR(+'Ont GDP'!U9-'CMA GDP Estimates'!U9,"")</f>
        <v>58116.101342098817</v>
      </c>
      <c r="V9" s="28">
        <f>IFERROR(+'Ont GDP'!V9-'CMA GDP Estimates'!V9,"")</f>
        <v>58752.18515260327</v>
      </c>
      <c r="W9" s="28">
        <f>IFERROR(+'Ont GDP'!W9-'CMA GDP Estimates'!W9,"")</f>
        <v>57461.830906013718</v>
      </c>
      <c r="X9" s="28">
        <f>IFERROR(+'Ont GDP'!X9-'CMA GDP Estimates'!X9,"")</f>
        <v>58976.730484711792</v>
      </c>
      <c r="Y9" s="28">
        <f>IFERROR(+'Ont GDP'!Y9-'CMA GDP Estimates'!Y9,"")</f>
        <v>62231.751013794914</v>
      </c>
    </row>
    <row r="10" spans="1:25" x14ac:dyDescent="0.25">
      <c r="A10" s="4" t="s">
        <v>6</v>
      </c>
      <c r="B10" s="4"/>
      <c r="C10" s="12" t="s">
        <v>180</v>
      </c>
      <c r="D10" s="63">
        <f>IFERROR(+'Ont GDP'!D10-'CMA GDP Estimates'!D10,"")</f>
        <v>17729.54066935604</v>
      </c>
      <c r="E10" s="63">
        <f>IFERROR(+'Ont GDP'!E10-'CMA GDP Estimates'!E10,"")</f>
        <v>17818.656467238059</v>
      </c>
      <c r="F10" s="63">
        <f>IFERROR(+'Ont GDP'!F10-'CMA GDP Estimates'!F10,"")</f>
        <v>18899.700933543867</v>
      </c>
      <c r="G10" s="63">
        <f>IFERROR(+'Ont GDP'!G10-'CMA GDP Estimates'!G10,"")</f>
        <v>20684.249881770065</v>
      </c>
      <c r="H10" s="63">
        <f>IFERROR(+'Ont GDP'!H10-'CMA GDP Estimates'!H10,"")</f>
        <v>21114.178015921618</v>
      </c>
      <c r="I10" s="63">
        <f>IFERROR(+'Ont GDP'!I10-'CMA GDP Estimates'!I10,"")</f>
        <v>20562.032907304896</v>
      </c>
      <c r="J10" s="63">
        <f>IFERROR(+'Ont GDP'!J10-'CMA GDP Estimates'!J10,"")</f>
        <v>21163.206933122277</v>
      </c>
      <c r="K10" s="63">
        <f>IFERROR(+'Ont GDP'!K10-'CMA GDP Estimates'!K10,"")</f>
        <v>20169.157477675581</v>
      </c>
      <c r="L10" s="63">
        <f>IFERROR(+'Ont GDP'!L10-'CMA GDP Estimates'!L10,"")</f>
        <v>18757.354100255001</v>
      </c>
      <c r="M10" s="28">
        <f>IFERROR(+'Ont GDP'!M10-'CMA GDP Estimates'!M10,"")</f>
        <v>19346.132476953546</v>
      </c>
      <c r="N10" s="28">
        <f>IFERROR(+'Ont GDP'!N10-'CMA GDP Estimates'!N10,"")</f>
        <v>16635.611107497134</v>
      </c>
      <c r="O10" s="28">
        <f>IFERROR(+'Ont GDP'!O10-'CMA GDP Estimates'!O10,"")</f>
        <v>16554.811980174734</v>
      </c>
      <c r="P10" s="28">
        <f>IFERROR(+'Ont GDP'!P10-'CMA GDP Estimates'!P10,"")</f>
        <v>15173.291416247499</v>
      </c>
      <c r="Q10" s="28">
        <f>IFERROR(+'Ont GDP'!Q10-'CMA GDP Estimates'!Q10,"")</f>
        <v>15556.793372388718</v>
      </c>
      <c r="R10" s="28">
        <f>IFERROR(+'Ont GDP'!R10-'CMA GDP Estimates'!R10,"")</f>
        <v>15784.142874149926</v>
      </c>
      <c r="S10" s="28">
        <f>IFERROR(+'Ont GDP'!S10-'CMA GDP Estimates'!S10,"")</f>
        <v>15946.165149661047</v>
      </c>
      <c r="T10" s="28">
        <f>IFERROR(+'Ont GDP'!T10-'CMA GDP Estimates'!T10,"")</f>
        <v>15616.260727659788</v>
      </c>
      <c r="U10" s="28">
        <f>IFERROR(+'Ont GDP'!U10-'CMA GDP Estimates'!U10,"")</f>
        <v>15225.155142849275</v>
      </c>
      <c r="V10" s="28">
        <f>IFERROR(+'Ont GDP'!V10-'CMA GDP Estimates'!V10,"")</f>
        <v>15703.089846386127</v>
      </c>
      <c r="W10" s="28">
        <f>IFERROR(+'Ont GDP'!W10-'CMA GDP Estimates'!W10,"")</f>
        <v>15745.290614483365</v>
      </c>
      <c r="X10" s="28">
        <f>IFERROR(+'Ont GDP'!X10-'CMA GDP Estimates'!X10,"")</f>
        <v>17257.444923210809</v>
      </c>
      <c r="Y10" s="28">
        <f>IFERROR(+'Ont GDP'!Y10-'CMA GDP Estimates'!Y10,"")</f>
        <v>17569.89843597489</v>
      </c>
    </row>
    <row r="11" spans="1:25" x14ac:dyDescent="0.25">
      <c r="A11" s="4" t="s">
        <v>7</v>
      </c>
      <c r="B11" s="4"/>
      <c r="C11" s="12" t="s">
        <v>181</v>
      </c>
      <c r="D11" s="63">
        <f>IFERROR(+'Ont GDP'!D11-'CMA GDP Estimates'!D11,"")</f>
        <v>29078.837205284555</v>
      </c>
      <c r="E11" s="63">
        <f>IFERROR(+'Ont GDP'!E11-'CMA GDP Estimates'!E11,"")</f>
        <v>31404.691652414156</v>
      </c>
      <c r="F11" s="63">
        <f>IFERROR(+'Ont GDP'!F11-'CMA GDP Estimates'!F11,"")</f>
        <v>35496.434933689423</v>
      </c>
      <c r="G11" s="63">
        <f>IFERROR(+'Ont GDP'!G11-'CMA GDP Estimates'!G11,"")</f>
        <v>38468.822510389742</v>
      </c>
      <c r="H11" s="63">
        <f>IFERROR(+'Ont GDP'!H11-'CMA GDP Estimates'!H11,"")</f>
        <v>34761.544041982772</v>
      </c>
      <c r="I11" s="63">
        <f>IFERROR(+'Ont GDP'!I11-'CMA GDP Estimates'!I11,"")</f>
        <v>35500.565600620728</v>
      </c>
      <c r="J11" s="63">
        <f>IFERROR(+'Ont GDP'!J11-'CMA GDP Estimates'!J11,"")</f>
        <v>36486.275988834008</v>
      </c>
      <c r="K11" s="63">
        <f>IFERROR(+'Ont GDP'!K11-'CMA GDP Estimates'!K11,"")</f>
        <v>36337.250345781467</v>
      </c>
      <c r="L11" s="63">
        <f>IFERROR(+'Ont GDP'!L11-'CMA GDP Estimates'!L11,"")</f>
        <v>35321.799754208114</v>
      </c>
      <c r="M11" s="28">
        <f>IFERROR(+'Ont GDP'!M11-'CMA GDP Estimates'!M11,"")</f>
        <v>34739.680846933858</v>
      </c>
      <c r="N11" s="28">
        <f>IFERROR(+'Ont GDP'!N11-'CMA GDP Estimates'!N11,"")</f>
        <v>33390.227664195772</v>
      </c>
      <c r="O11" s="28">
        <f>IFERROR(+'Ont GDP'!O11-'CMA GDP Estimates'!O11,"")</f>
        <v>28969.873963258735</v>
      </c>
      <c r="P11" s="28">
        <f>IFERROR(+'Ont GDP'!P11-'CMA GDP Estimates'!P11,"")</f>
        <v>23274.035222005688</v>
      </c>
      <c r="Q11" s="28">
        <f>IFERROR(+'Ont GDP'!Q11-'CMA GDP Estimates'!Q11,"")</f>
        <v>25377.598746077332</v>
      </c>
      <c r="R11" s="28">
        <f>IFERROR(+'Ont GDP'!R11-'CMA GDP Estimates'!R11,"")</f>
        <v>26459.840604087698</v>
      </c>
      <c r="S11" s="28">
        <f>IFERROR(+'Ont GDP'!S11-'CMA GDP Estimates'!S11,"")</f>
        <v>26721.174871180086</v>
      </c>
      <c r="T11" s="28">
        <f>IFERROR(+'Ont GDP'!T11-'CMA GDP Estimates'!T11,"")</f>
        <v>26268.205303482733</v>
      </c>
      <c r="U11" s="28">
        <f>IFERROR(+'Ont GDP'!U11-'CMA GDP Estimates'!U11,"")</f>
        <v>27996.973784945749</v>
      </c>
      <c r="V11" s="28">
        <f>IFERROR(+'Ont GDP'!V11-'CMA GDP Estimates'!V11,"")</f>
        <v>28699.796154793443</v>
      </c>
      <c r="W11" s="28">
        <f>IFERROR(+'Ont GDP'!W11-'CMA GDP Estimates'!W11,"")</f>
        <v>27563.188962475935</v>
      </c>
      <c r="X11" s="28">
        <f>IFERROR(+'Ont GDP'!X11-'CMA GDP Estimates'!X11,"")</f>
        <v>27520.25586881378</v>
      </c>
      <c r="Y11" s="28">
        <f>IFERROR(+'Ont GDP'!Y11-'CMA GDP Estimates'!Y11,"")</f>
        <v>29821.761678160292</v>
      </c>
    </row>
    <row r="12" spans="1:25" x14ac:dyDescent="0.25">
      <c r="A12" s="4" t="s">
        <v>8</v>
      </c>
      <c r="B12" s="4"/>
      <c r="C12" s="12" t="s">
        <v>182</v>
      </c>
      <c r="D12" s="63">
        <f>IFERROR(+'Ont GDP'!D12-'CMA GDP Estimates'!D12,"")</f>
        <v>6740.078881578951</v>
      </c>
      <c r="E12" s="63">
        <f>IFERROR(+'Ont GDP'!E12-'CMA GDP Estimates'!E12,"")</f>
        <v>7012.5433475803147</v>
      </c>
      <c r="F12" s="63">
        <f>IFERROR(+'Ont GDP'!F12-'CMA GDP Estimates'!F12,"")</f>
        <v>8544.4004647348302</v>
      </c>
      <c r="G12" s="63">
        <f>IFERROR(+'Ont GDP'!G12-'CMA GDP Estimates'!G12,"")</f>
        <v>9176.0226137259979</v>
      </c>
      <c r="H12" s="63">
        <f>IFERROR(+'Ont GDP'!H12-'CMA GDP Estimates'!H12,"")</f>
        <v>8476.6991658834559</v>
      </c>
      <c r="I12" s="63">
        <f>IFERROR(+'Ont GDP'!I12-'CMA GDP Estimates'!I12,"")</f>
        <v>11164.296815058262</v>
      </c>
      <c r="J12" s="63">
        <f>IFERROR(+'Ont GDP'!J12-'CMA GDP Estimates'!J12,"")</f>
        <v>10343.706856166125</v>
      </c>
      <c r="K12" s="63">
        <f>IFERROR(+'Ont GDP'!K12-'CMA GDP Estimates'!K12,"")</f>
        <v>11629.493535172503</v>
      </c>
      <c r="L12" s="63">
        <f>IFERROR(+'Ont GDP'!L12-'CMA GDP Estimates'!L12,"")</f>
        <v>11225.108643706146</v>
      </c>
      <c r="M12" s="28">
        <f>IFERROR(+'Ont GDP'!M12-'CMA GDP Estimates'!M12,"")</f>
        <v>10992.342538779922</v>
      </c>
      <c r="N12" s="28">
        <f>IFERROR(+'Ont GDP'!N12-'CMA GDP Estimates'!N12,"")</f>
        <v>10133.122527506348</v>
      </c>
      <c r="O12" s="28">
        <f>IFERROR(+'Ont GDP'!O12-'CMA GDP Estimates'!O12,"")</f>
        <v>9040.7032818639018</v>
      </c>
      <c r="P12" s="28">
        <f>IFERROR(+'Ont GDP'!P12-'CMA GDP Estimates'!P12,"")</f>
        <v>10635.128472452612</v>
      </c>
      <c r="Q12" s="28">
        <f>IFERROR(+'Ont GDP'!Q12-'CMA GDP Estimates'!Q12,"")</f>
        <v>9485.7408511239883</v>
      </c>
      <c r="R12" s="28">
        <f>IFERROR(+'Ont GDP'!R12-'CMA GDP Estimates'!R12,"")</f>
        <v>10667.056907640439</v>
      </c>
      <c r="S12" s="28">
        <f>IFERROR(+'Ont GDP'!S12-'CMA GDP Estimates'!S12,"")</f>
        <v>11283.589809701949</v>
      </c>
      <c r="T12" s="28">
        <f>IFERROR(+'Ont GDP'!T12-'CMA GDP Estimates'!T12,"")</f>
        <v>12249.985616237362</v>
      </c>
      <c r="U12" s="28">
        <f>IFERROR(+'Ont GDP'!U12-'CMA GDP Estimates'!U12,"")</f>
        <v>12609.069884085515</v>
      </c>
      <c r="V12" s="28">
        <f>IFERROR(+'Ont GDP'!V12-'CMA GDP Estimates'!V12,"")</f>
        <v>10587.97938169703</v>
      </c>
      <c r="W12" s="28">
        <f>IFERROR(+'Ont GDP'!W12-'CMA GDP Estimates'!W12,"")</f>
        <v>12297.898346577695</v>
      </c>
      <c r="X12" s="28">
        <f>IFERROR(+'Ont GDP'!X12-'CMA GDP Estimates'!X12,"")</f>
        <v>12718.969908911931</v>
      </c>
      <c r="Y12" s="28">
        <f>IFERROR(+'Ont GDP'!Y12-'CMA GDP Estimates'!Y12,"")</f>
        <v>13159.755893761183</v>
      </c>
    </row>
    <row r="13" spans="1:25" x14ac:dyDescent="0.25">
      <c r="A13" s="4" t="s">
        <v>9</v>
      </c>
      <c r="B13" s="4"/>
      <c r="C13" s="12" t="s">
        <v>183</v>
      </c>
      <c r="D13" s="63">
        <f>IFERROR(+'Ont GDP'!D13-'CMA GDP Estimates'!D13,"")</f>
        <v>1666.9480703745742</v>
      </c>
      <c r="E13" s="63">
        <f>IFERROR(+'Ont GDP'!E13-'CMA GDP Estimates'!E13,"")</f>
        <v>2089.3538521705123</v>
      </c>
      <c r="F13" s="63">
        <f>IFERROR(+'Ont GDP'!F13-'CMA GDP Estimates'!F13,"")</f>
        <v>2446.1298616761596</v>
      </c>
      <c r="G13" s="63">
        <f>IFERROR(+'Ont GDP'!G13-'CMA GDP Estimates'!G13,"")</f>
        <v>2514.1118019109135</v>
      </c>
      <c r="H13" s="63">
        <f>IFERROR(+'Ont GDP'!H13-'CMA GDP Estimates'!H13,"")</f>
        <v>1602.442939135077</v>
      </c>
      <c r="I13" s="63">
        <f>IFERROR(+'Ont GDP'!I13-'CMA GDP Estimates'!I13,"")</f>
        <v>1378.2602547354668</v>
      </c>
      <c r="J13" s="63">
        <f>IFERROR(+'Ont GDP'!J13-'CMA GDP Estimates'!J13,"")</f>
        <v>1205.4445380875204</v>
      </c>
      <c r="K13" s="63">
        <f>IFERROR(+'Ont GDP'!K13-'CMA GDP Estimates'!K13,"")</f>
        <v>1748.1939456419868</v>
      </c>
      <c r="L13" s="63">
        <f>IFERROR(+'Ont GDP'!L13-'CMA GDP Estimates'!L13,"")</f>
        <v>1833.4914918685399</v>
      </c>
      <c r="M13" s="28">
        <f>IFERROR(+'Ont GDP'!M13-'CMA GDP Estimates'!M13,"")</f>
        <v>2224.48187187642</v>
      </c>
      <c r="N13" s="28">
        <f>IFERROR(+'Ont GDP'!N13-'CMA GDP Estimates'!N13,"")</f>
        <v>1999.76809348654</v>
      </c>
      <c r="O13" s="28">
        <f>IFERROR(+'Ont GDP'!O13-'CMA GDP Estimates'!O13,"")</f>
        <v>1843.9819860755713</v>
      </c>
      <c r="P13" s="28">
        <f>IFERROR(+'Ont GDP'!P13-'CMA GDP Estimates'!P13,"")</f>
        <v>1607.7283095666623</v>
      </c>
      <c r="Q13" s="28">
        <f>IFERROR(+'Ont GDP'!Q13-'CMA GDP Estimates'!Q13,"")</f>
        <v>1572.2498599790756</v>
      </c>
      <c r="R13" s="28">
        <f>IFERROR(+'Ont GDP'!R13-'CMA GDP Estimates'!R13,"")</f>
        <v>1609.6311366203104</v>
      </c>
      <c r="S13" s="28">
        <f>IFERROR(+'Ont GDP'!S13-'CMA GDP Estimates'!S13,"")</f>
        <v>1142.6957395871411</v>
      </c>
      <c r="T13" s="28">
        <f>IFERROR(+'Ont GDP'!T13-'CMA GDP Estimates'!T13,"")</f>
        <v>1064.9159651410143</v>
      </c>
      <c r="U13" s="28">
        <f>IFERROR(+'Ont GDP'!U13-'CMA GDP Estimates'!U13,"")</f>
        <v>927.62593209027</v>
      </c>
      <c r="V13" s="28">
        <f>IFERROR(+'Ont GDP'!V13-'CMA GDP Estimates'!V13,"")</f>
        <v>1044.5832139667073</v>
      </c>
      <c r="W13" s="28">
        <f>IFERROR(+'Ont GDP'!W13-'CMA GDP Estimates'!W13,"")</f>
        <v>999.3982624638661</v>
      </c>
      <c r="X13" s="28">
        <f>IFERROR(+'Ont GDP'!X13-'CMA GDP Estimates'!X13,"")</f>
        <v>998.30983871087028</v>
      </c>
      <c r="Y13" s="28">
        <f>IFERROR(+'Ont GDP'!Y13-'CMA GDP Estimates'!Y13,"")</f>
        <v>867.59507291791101</v>
      </c>
    </row>
    <row r="14" spans="1:25" x14ac:dyDescent="0.25">
      <c r="A14" s="4" t="s">
        <v>10</v>
      </c>
      <c r="B14" s="4"/>
      <c r="C14" s="12" t="s">
        <v>184</v>
      </c>
      <c r="D14" s="63">
        <f>IFERROR(+'Ont GDP'!D14-'CMA GDP Estimates'!D14,"")</f>
        <v>5087.2003152585112</v>
      </c>
      <c r="E14" s="63">
        <f>IFERROR(+'Ont GDP'!E14-'CMA GDP Estimates'!E14,"")</f>
        <v>5760.1021202854245</v>
      </c>
      <c r="F14" s="63">
        <f>IFERROR(+'Ont GDP'!F14-'CMA GDP Estimates'!F14,"")</f>
        <v>6975.0943639601483</v>
      </c>
      <c r="G14" s="63">
        <f>IFERROR(+'Ont GDP'!G14-'CMA GDP Estimates'!G14,"")</f>
        <v>8213.8332376451872</v>
      </c>
      <c r="H14" s="63">
        <f>IFERROR(+'Ont GDP'!H14-'CMA GDP Estimates'!H14,"")</f>
        <v>8330.4891091532063</v>
      </c>
      <c r="I14" s="63">
        <f>IFERROR(+'Ont GDP'!I14-'CMA GDP Estimates'!I14,"")</f>
        <v>9945.3814908788663</v>
      </c>
      <c r="J14" s="63">
        <f>IFERROR(+'Ont GDP'!J14-'CMA GDP Estimates'!J14,"")</f>
        <v>9626.6989210598203</v>
      </c>
      <c r="K14" s="63">
        <f>IFERROR(+'Ont GDP'!K14-'CMA GDP Estimates'!K14,"")</f>
        <v>10207.326538791869</v>
      </c>
      <c r="L14" s="63">
        <f>IFERROR(+'Ont GDP'!L14-'CMA GDP Estimates'!L14,"")</f>
        <v>10040.829935034795</v>
      </c>
      <c r="M14" s="28">
        <f>IFERROR(+'Ont GDP'!M14-'CMA GDP Estimates'!M14,"")</f>
        <v>10768.879554850017</v>
      </c>
      <c r="N14" s="28">
        <f>IFERROR(+'Ont GDP'!N14-'CMA GDP Estimates'!N14,"")</f>
        <v>11143.983475454104</v>
      </c>
      <c r="O14" s="28">
        <f>IFERROR(+'Ont GDP'!O14-'CMA GDP Estimates'!O14,"")</f>
        <v>9810.167745379531</v>
      </c>
      <c r="P14" s="28">
        <f>IFERROR(+'Ont GDP'!P14-'CMA GDP Estimates'!P14,"")</f>
        <v>10539.109797367553</v>
      </c>
      <c r="Q14" s="28">
        <f>IFERROR(+'Ont GDP'!Q14-'CMA GDP Estimates'!Q14,"")</f>
        <v>9785.7980555955874</v>
      </c>
      <c r="R14" s="28">
        <f>IFERROR(+'Ont GDP'!R14-'CMA GDP Estimates'!R14,"")</f>
        <v>10745.392210496248</v>
      </c>
      <c r="S14" s="28">
        <f>IFERROR(+'Ont GDP'!S14-'CMA GDP Estimates'!S14,"")</f>
        <v>10828.526508355637</v>
      </c>
      <c r="T14" s="28">
        <f>IFERROR(+'Ont GDP'!T14-'CMA GDP Estimates'!T14,"")</f>
        <v>12115.308679989779</v>
      </c>
      <c r="U14" s="28">
        <f>IFERROR(+'Ont GDP'!U14-'CMA GDP Estimates'!U14,"")</f>
        <v>12303.687616796007</v>
      </c>
      <c r="V14" s="28">
        <f>IFERROR(+'Ont GDP'!V14-'CMA GDP Estimates'!V14,"")</f>
        <v>10683.23334783789</v>
      </c>
      <c r="W14" s="28">
        <f>IFERROR(+'Ont GDP'!W14-'CMA GDP Estimates'!W14,"")</f>
        <v>11942.454503622324</v>
      </c>
      <c r="X14" s="28">
        <f>IFERROR(+'Ont GDP'!X14-'CMA GDP Estimates'!X14,"")</f>
        <v>12434.933779210849</v>
      </c>
      <c r="Y14" s="28">
        <f>IFERROR(+'Ont GDP'!Y14-'CMA GDP Estimates'!Y14,"")</f>
        <v>12636.120233050406</v>
      </c>
    </row>
    <row r="15" spans="1:25" x14ac:dyDescent="0.25">
      <c r="A15" s="4" t="s">
        <v>11</v>
      </c>
      <c r="B15" s="4"/>
      <c r="C15" s="12" t="s">
        <v>185</v>
      </c>
      <c r="D15" s="63">
        <f>IFERROR(+'Ont GDP'!D15-'CMA GDP Estimates'!D15,"")</f>
        <v>11956.523019271948</v>
      </c>
      <c r="E15" s="63">
        <f>IFERROR(+'Ont GDP'!E15-'CMA GDP Estimates'!E15,"")</f>
        <v>11828.676392923158</v>
      </c>
      <c r="F15" s="63">
        <f>IFERROR(+'Ont GDP'!F15-'CMA GDP Estimates'!F15,"")</f>
        <v>11878.64194854004</v>
      </c>
      <c r="G15" s="63">
        <f>IFERROR(+'Ont GDP'!G15-'CMA GDP Estimates'!G15,"")</f>
        <v>10988.270840480272</v>
      </c>
      <c r="H15" s="63">
        <f>IFERROR(+'Ont GDP'!H15-'CMA GDP Estimates'!H15,"")</f>
        <v>11874.57782470961</v>
      </c>
      <c r="I15" s="63">
        <f>IFERROR(+'Ont GDP'!I15-'CMA GDP Estimates'!I15,"")</f>
        <v>11599.390727134532</v>
      </c>
      <c r="J15" s="63">
        <f>IFERROR(+'Ont GDP'!J15-'CMA GDP Estimates'!J15,"")</f>
        <v>12479.844421699077</v>
      </c>
      <c r="K15" s="63">
        <f>IFERROR(+'Ont GDP'!K15-'CMA GDP Estimates'!K15,"")</f>
        <v>12407.183061889249</v>
      </c>
      <c r="L15" s="63">
        <f>IFERROR(+'Ont GDP'!L15-'CMA GDP Estimates'!L15,"")</f>
        <v>10524.552485091252</v>
      </c>
      <c r="M15" s="28">
        <f>IFERROR(+'Ont GDP'!M15-'CMA GDP Estimates'!M15,"")</f>
        <v>11718.460117302051</v>
      </c>
      <c r="N15" s="28">
        <f>IFERROR(+'Ont GDP'!N15-'CMA GDP Estimates'!N15,"")</f>
        <v>11941.649693886804</v>
      </c>
      <c r="O15" s="28">
        <f>IFERROR(+'Ont GDP'!O15-'CMA GDP Estimates'!O15,"")</f>
        <v>11791.721232348644</v>
      </c>
      <c r="P15" s="28">
        <f>IFERROR(+'Ont GDP'!P15-'CMA GDP Estimates'!P15,"")</f>
        <v>11662.806977685283</v>
      </c>
      <c r="Q15" s="28">
        <f>IFERROR(+'Ont GDP'!Q15-'CMA GDP Estimates'!Q15,"")</f>
        <v>11536.83407605673</v>
      </c>
      <c r="R15" s="28">
        <f>IFERROR(+'Ont GDP'!R15-'CMA GDP Estimates'!R15,"")</f>
        <v>10024.384144146767</v>
      </c>
      <c r="S15" s="28">
        <f>IFERROR(+'Ont GDP'!S15-'CMA GDP Estimates'!S15,"")</f>
        <v>10076.600802616847</v>
      </c>
      <c r="T15" s="28">
        <f>IFERROR(+'Ont GDP'!T15-'CMA GDP Estimates'!T15,"")</f>
        <v>9360.766500615824</v>
      </c>
      <c r="U15" s="28">
        <f>IFERROR(+'Ont GDP'!U15-'CMA GDP Estimates'!U15,"")</f>
        <v>11229.344578323991</v>
      </c>
      <c r="V15" s="28">
        <f>IFERROR(+'Ont GDP'!V15-'CMA GDP Estimates'!V15,"")</f>
        <v>9571.9548904439926</v>
      </c>
      <c r="W15" s="28">
        <f>IFERROR(+'Ont GDP'!W15-'CMA GDP Estimates'!W15,"")</f>
        <v>10663.226271970399</v>
      </c>
      <c r="X15" s="28">
        <f>IFERROR(+'Ont GDP'!X15-'CMA GDP Estimates'!X15,"")</f>
        <v>10666.156020472819</v>
      </c>
      <c r="Y15" s="28">
        <f>IFERROR(+'Ont GDP'!Y15-'CMA GDP Estimates'!Y15,"")</f>
        <v>10791.054725631848</v>
      </c>
    </row>
    <row r="16" spans="1:25" x14ac:dyDescent="0.25">
      <c r="A16" s="4" t="s">
        <v>12</v>
      </c>
      <c r="B16" s="4"/>
      <c r="C16" s="12" t="s">
        <v>186</v>
      </c>
      <c r="D16" s="63">
        <f>IFERROR(+'Ont GDP'!D16-'CMA GDP Estimates'!D16,"")</f>
        <v>59138.611482910201</v>
      </c>
      <c r="E16" s="63">
        <f>IFERROR(+'Ont GDP'!E16-'CMA GDP Estimates'!E16,"")</f>
        <v>58713.502027275114</v>
      </c>
      <c r="F16" s="63">
        <f>IFERROR(+'Ont GDP'!F16-'CMA GDP Estimates'!F16,"")</f>
        <v>60854.745593764244</v>
      </c>
      <c r="G16" s="63">
        <f>IFERROR(+'Ont GDP'!G16-'CMA GDP Estimates'!G16,"")</f>
        <v>63049.267981174802</v>
      </c>
      <c r="H16" s="63">
        <f>IFERROR(+'Ont GDP'!H16-'CMA GDP Estimates'!H16,"")</f>
        <v>64605.558660227311</v>
      </c>
      <c r="I16" s="63">
        <f>IFERROR(+'Ont GDP'!I16-'CMA GDP Estimates'!I16,"")</f>
        <v>66899.088931423554</v>
      </c>
      <c r="J16" s="63">
        <f>IFERROR(+'Ont GDP'!J16-'CMA GDP Estimates'!J16,"")</f>
        <v>68089.95544053406</v>
      </c>
      <c r="K16" s="63">
        <f>IFERROR(+'Ont GDP'!K16-'CMA GDP Estimates'!K16,"")</f>
        <v>71170.45792718645</v>
      </c>
      <c r="L16" s="63">
        <f>IFERROR(+'Ont GDP'!L16-'CMA GDP Estimates'!L16,"")</f>
        <v>69718.221142891329</v>
      </c>
      <c r="M16" s="28">
        <f>IFERROR(+'Ont GDP'!M16-'CMA GDP Estimates'!M16,"")</f>
        <v>71891.051816948908</v>
      </c>
      <c r="N16" s="28">
        <f>IFERROR(+'Ont GDP'!N16-'CMA GDP Estimates'!N16,"")</f>
        <v>73080.076448385749</v>
      </c>
      <c r="O16" s="28">
        <f>IFERROR(+'Ont GDP'!O16-'CMA GDP Estimates'!O16,"")</f>
        <v>77110.621084394283</v>
      </c>
      <c r="P16" s="28">
        <f>IFERROR(+'Ont GDP'!P16-'CMA GDP Estimates'!P16,"")</f>
        <v>78975.886547169997</v>
      </c>
      <c r="Q16" s="28">
        <f>IFERROR(+'Ont GDP'!Q16-'CMA GDP Estimates'!Q16,"")</f>
        <v>78325.79803034525</v>
      </c>
      <c r="R16" s="28">
        <f>IFERROR(+'Ont GDP'!R16-'CMA GDP Estimates'!R16,"")</f>
        <v>81013.719717745204</v>
      </c>
      <c r="S16" s="28">
        <f>IFERROR(+'Ont GDP'!S16-'CMA GDP Estimates'!S16,"")</f>
        <v>80377.048647844989</v>
      </c>
      <c r="T16" s="28">
        <f>IFERROR(+'Ont GDP'!T16-'CMA GDP Estimates'!T16,"")</f>
        <v>79376.776090803396</v>
      </c>
      <c r="U16" s="28">
        <f>IFERROR(+'Ont GDP'!U16-'CMA GDP Estimates'!U16,"")</f>
        <v>79417.222599918838</v>
      </c>
      <c r="V16" s="28">
        <f>IFERROR(+'Ont GDP'!V16-'CMA GDP Estimates'!V16,"")</f>
        <v>80757.428041311214</v>
      </c>
      <c r="W16" s="28">
        <f>IFERROR(+'Ont GDP'!W16-'CMA GDP Estimates'!W16,"")</f>
        <v>81784.936875055559</v>
      </c>
      <c r="X16" s="28">
        <f>IFERROR(+'Ont GDP'!X16-'CMA GDP Estimates'!X16,"")</f>
        <v>83607.250919503233</v>
      </c>
      <c r="Y16" s="28">
        <f>IFERROR(+'Ont GDP'!Y16-'CMA GDP Estimates'!Y16,"")</f>
        <v>84174.382665474724</v>
      </c>
    </row>
    <row r="17" spans="1:25" x14ac:dyDescent="0.25">
      <c r="A17" s="4" t="s">
        <v>606</v>
      </c>
      <c r="B17" s="4"/>
      <c r="C17" s="12" t="s">
        <v>608</v>
      </c>
      <c r="D17" s="63">
        <f>IFERROR(+'Ont GDP'!D17-'CMA GDP Estimates'!D17,"")</f>
        <v>443224.8</v>
      </c>
      <c r="E17" s="63">
        <f>IFERROR(+'Ont GDP'!E17-'CMA GDP Estimates'!E17,"")</f>
        <v>462999.1</v>
      </c>
      <c r="F17" s="63">
        <f>IFERROR(+'Ont GDP'!F17-'CMA GDP Estimates'!F17,"")</f>
        <v>495311.8</v>
      </c>
      <c r="G17" s="63">
        <f>IFERROR(+'Ont GDP'!G17-'CMA GDP Estimates'!G17,"")</f>
        <v>526871.4</v>
      </c>
      <c r="H17" s="63">
        <f>IFERROR(+'Ont GDP'!H17-'CMA GDP Estimates'!H17,"")</f>
        <v>536326.40000000002</v>
      </c>
      <c r="I17" s="63">
        <f>IFERROR(+'Ont GDP'!I17-'CMA GDP Estimates'!I17,"")</f>
        <v>554500.69999999995</v>
      </c>
      <c r="J17" s="63">
        <f>IFERROR(+'Ont GDP'!J17-'CMA GDP Estimates'!J17,"")</f>
        <v>561257.69999999995</v>
      </c>
      <c r="K17" s="63">
        <f>IFERROR(+'Ont GDP'!K17-'CMA GDP Estimates'!K17,"")</f>
        <v>577215.9</v>
      </c>
      <c r="L17" s="63">
        <f>IFERROR(+'Ont GDP'!L17-'CMA GDP Estimates'!L17,"")</f>
        <v>596033.9</v>
      </c>
      <c r="M17" s="28">
        <f>IFERROR(+'Ont GDP'!M17-'CMA GDP Estimates'!M17,"")</f>
        <v>607409.19999999995</v>
      </c>
      <c r="N17" s="28">
        <f>IFERROR(+'Ont GDP'!N17-'CMA GDP Estimates'!N17,"")</f>
        <v>612869.9</v>
      </c>
      <c r="O17" s="28">
        <f>IFERROR(+'Ont GDP'!O17-'CMA GDP Estimates'!O17,"")</f>
        <v>611107.30000000005</v>
      </c>
      <c r="P17" s="28">
        <f>IFERROR(+'Ont GDP'!P17-'CMA GDP Estimates'!P17,"")</f>
        <v>590931.9</v>
      </c>
      <c r="Q17" s="28">
        <f>IFERROR(+'Ont GDP'!Q17-'CMA GDP Estimates'!Q17,"")</f>
        <v>609030.1</v>
      </c>
      <c r="R17" s="28">
        <f>IFERROR(+'Ont GDP'!R17-'CMA GDP Estimates'!R17,"")</f>
        <v>625163</v>
      </c>
      <c r="S17" s="28">
        <f>IFERROR(+'Ont GDP'!S17-'CMA GDP Estimates'!S17,"")</f>
        <v>634103.5</v>
      </c>
      <c r="T17" s="28">
        <f>IFERROR(+'Ont GDP'!T17-'CMA GDP Estimates'!T17,"")</f>
        <v>642998.4</v>
      </c>
      <c r="U17" s="28">
        <f>IFERROR(+'Ont GDP'!U17-'CMA GDP Estimates'!U17,"")</f>
        <v>658807.9</v>
      </c>
      <c r="V17" s="28">
        <f>IFERROR(+'Ont GDP'!V17-'CMA GDP Estimates'!V17,"")</f>
        <v>676235.3</v>
      </c>
      <c r="W17" s="28">
        <f>IFERROR(+'Ont GDP'!W17-'CMA GDP Estimates'!W17,"")</f>
        <v>692800</v>
      </c>
      <c r="X17" s="28">
        <f>IFERROR(+'Ont GDP'!X17-'CMA GDP Estimates'!X17,"")</f>
        <v>711993.5</v>
      </c>
      <c r="Y17" s="28">
        <f>IFERROR(+'Ont GDP'!Y17-'CMA GDP Estimates'!Y17,"")</f>
        <v>726924.2</v>
      </c>
    </row>
    <row r="18" spans="1:25" x14ac:dyDescent="0.25">
      <c r="A18" s="4" t="s">
        <v>607</v>
      </c>
      <c r="B18" s="4"/>
      <c r="C18" s="12" t="s">
        <v>609</v>
      </c>
      <c r="D18" s="63">
        <f>IFERROR(+'Ont GDP'!D18-'CMA GDP Estimates'!D18,"")</f>
        <v>488.6</v>
      </c>
      <c r="E18" s="63">
        <f>IFERROR(+'Ont GDP'!E18-'CMA GDP Estimates'!E18,"")</f>
        <v>525.20000000000005</v>
      </c>
      <c r="F18" s="63">
        <f>IFERROR(+'Ont GDP'!F18-'CMA GDP Estimates'!F18,"")</f>
        <v>547.70000000000005</v>
      </c>
      <c r="G18" s="63">
        <f>IFERROR(+'Ont GDP'!G18-'CMA GDP Estimates'!G18,"")</f>
        <v>566.5</v>
      </c>
      <c r="H18" s="63">
        <f>IFERROR(+'Ont GDP'!H18-'CMA GDP Estimates'!H18,"")</f>
        <v>629.79999999999995</v>
      </c>
      <c r="I18" s="63">
        <f>IFERROR(+'Ont GDP'!I18-'CMA GDP Estimates'!I18,"")</f>
        <v>657.2</v>
      </c>
      <c r="J18" s="63">
        <f>IFERROR(+'Ont GDP'!J18-'CMA GDP Estimates'!J18,"")</f>
        <v>623</v>
      </c>
      <c r="K18" s="63">
        <f>IFERROR(+'Ont GDP'!K18-'CMA GDP Estimates'!K18,"")</f>
        <v>598.5</v>
      </c>
      <c r="L18" s="63">
        <f>IFERROR(+'Ont GDP'!L18-'CMA GDP Estimates'!L18,"")</f>
        <v>595.6</v>
      </c>
      <c r="M18" s="28">
        <f>IFERROR(+'Ont GDP'!M18-'CMA GDP Estimates'!M18,"")</f>
        <v>634.9</v>
      </c>
      <c r="N18" s="28">
        <f>IFERROR(+'Ont GDP'!N18-'CMA GDP Estimates'!N18,"")</f>
        <v>656.3</v>
      </c>
      <c r="O18" s="28">
        <f>IFERROR(+'Ont GDP'!O18-'CMA GDP Estimates'!O18,"")</f>
        <v>677.3</v>
      </c>
      <c r="P18" s="28">
        <f>IFERROR(+'Ont GDP'!P18-'CMA GDP Estimates'!P18,"")</f>
        <v>704.8</v>
      </c>
      <c r="Q18" s="28">
        <f>IFERROR(+'Ont GDP'!Q18-'CMA GDP Estimates'!Q18,"")</f>
        <v>740.4</v>
      </c>
      <c r="R18" s="28">
        <f>IFERROR(+'Ont GDP'!R18-'CMA GDP Estimates'!R18,"")</f>
        <v>774</v>
      </c>
      <c r="S18" s="28">
        <f>IFERROR(+'Ont GDP'!S18-'CMA GDP Estimates'!S18,"")</f>
        <v>840.8</v>
      </c>
      <c r="T18" s="28">
        <f>IFERROR(+'Ont GDP'!T18-'CMA GDP Estimates'!T18,"")</f>
        <v>938</v>
      </c>
      <c r="U18" s="28">
        <f>IFERROR(+'Ont GDP'!U18-'CMA GDP Estimates'!U18,"")</f>
        <v>1052</v>
      </c>
      <c r="V18" s="28">
        <f>IFERROR(+'Ont GDP'!V18-'CMA GDP Estimates'!V18,"")</f>
        <v>1154.5</v>
      </c>
      <c r="W18" s="28">
        <f>IFERROR(+'Ont GDP'!W18-'CMA GDP Estimates'!W18,"")</f>
        <v>1184.7</v>
      </c>
      <c r="X18" s="28">
        <f>IFERROR(+'Ont GDP'!X18-'CMA GDP Estimates'!X18,"")</f>
        <v>1267.9000000000001</v>
      </c>
      <c r="Y18" s="28">
        <f>IFERROR(+'Ont GDP'!Y18-'CMA GDP Estimates'!Y18,"")</f>
        <v>1862.2</v>
      </c>
    </row>
    <row r="19" spans="1:25" x14ac:dyDescent="0.25">
      <c r="A19" s="5" t="s">
        <v>13</v>
      </c>
      <c r="B19" s="5"/>
      <c r="C19" s="13">
        <v>11</v>
      </c>
      <c r="D19" s="64">
        <f>IFERROR(+'Ont GDP'!D19-'CMA GDP Estimates'!D19,"")</f>
        <v>3998.3534416651451</v>
      </c>
      <c r="E19" s="64">
        <f>IFERROR(+'Ont GDP'!E19-'CMA GDP Estimates'!E19,"")</f>
        <v>4079.1585921144451</v>
      </c>
      <c r="F19" s="64">
        <f>IFERROR(+'Ont GDP'!F19-'CMA GDP Estimates'!F19,"")</f>
        <v>4261.2761394101881</v>
      </c>
      <c r="G19" s="64">
        <f>IFERROR(+'Ont GDP'!G19-'CMA GDP Estimates'!G19,"")</f>
        <v>4454.5256491686905</v>
      </c>
      <c r="H19" s="64">
        <f>IFERROR(+'Ont GDP'!H19-'CMA GDP Estimates'!H19,"")</f>
        <v>4164.2318663668484</v>
      </c>
      <c r="I19" s="64">
        <f>IFERROR(+'Ont GDP'!I19-'CMA GDP Estimates'!I19,"")</f>
        <v>4411.5298655756869</v>
      </c>
      <c r="J19" s="64">
        <f>IFERROR(+'Ont GDP'!J19-'CMA GDP Estimates'!J19,"")</f>
        <v>4771.6563380281686</v>
      </c>
      <c r="K19" s="64">
        <f>IFERROR(+'Ont GDP'!K19-'CMA GDP Estimates'!K19,"")</f>
        <v>4953.3283756684496</v>
      </c>
      <c r="L19" s="64">
        <f>IFERROR(+'Ont GDP'!L19-'CMA GDP Estimates'!L19,"")</f>
        <v>5375.6021572709988</v>
      </c>
      <c r="M19" s="29">
        <f>IFERROR(+'Ont GDP'!M19-'CMA GDP Estimates'!M19,"")</f>
        <v>5547.5234611854357</v>
      </c>
      <c r="N19" s="29">
        <f>IFERROR(+'Ont GDP'!N19-'CMA GDP Estimates'!N19,"")</f>
        <v>5339.5687701724655</v>
      </c>
      <c r="O19" s="29">
        <f>IFERROR(+'Ont GDP'!O19-'CMA GDP Estimates'!O19,"")</f>
        <v>5470.0434570984253</v>
      </c>
      <c r="P19" s="29">
        <f>IFERROR(+'Ont GDP'!P19-'CMA GDP Estimates'!P19,"")</f>
        <v>5324.126687711142</v>
      </c>
      <c r="Q19" s="29">
        <f>IFERROR(+'Ont GDP'!Q19-'CMA GDP Estimates'!Q19,"")</f>
        <v>5583.3705310366222</v>
      </c>
      <c r="R19" s="29">
        <f>IFERROR(+'Ont GDP'!R19-'CMA GDP Estimates'!R19,"")</f>
        <v>5893.1437723751205</v>
      </c>
      <c r="S19" s="29">
        <f>IFERROR(+'Ont GDP'!S19-'CMA GDP Estimates'!S19,"")</f>
        <v>6027.256364448358</v>
      </c>
      <c r="T19" s="29">
        <f>IFERROR(+'Ont GDP'!T19-'CMA GDP Estimates'!T19,"")</f>
        <v>6543.7383474943645</v>
      </c>
      <c r="U19" s="29">
        <f>IFERROR(+'Ont GDP'!U19-'CMA GDP Estimates'!U19,"")</f>
        <v>6138.6495042820543</v>
      </c>
      <c r="V19" s="29">
        <f>IFERROR(+'Ont GDP'!V19-'CMA GDP Estimates'!V19,"")</f>
        <v>6344.3781055341396</v>
      </c>
      <c r="W19" s="29">
        <f>IFERROR(+'Ont GDP'!W19-'CMA GDP Estimates'!W19,"")</f>
        <v>6585.4786062121548</v>
      </c>
      <c r="X19" s="29">
        <f>IFERROR(+'Ont GDP'!X19-'CMA GDP Estimates'!X19,"")</f>
        <v>6892.4616772502695</v>
      </c>
      <c r="Y19" s="29">
        <f>IFERROR(+'Ont GDP'!Y19-'CMA GDP Estimates'!Y19,"")</f>
        <v>7740.2444978527801</v>
      </c>
    </row>
    <row r="20" spans="1:25" x14ac:dyDescent="0.25">
      <c r="A20" s="6" t="s">
        <v>14</v>
      </c>
      <c r="B20" s="6"/>
      <c r="C20" s="14" t="s">
        <v>187</v>
      </c>
      <c r="D20" s="65">
        <f>IFERROR(+'Ont GDP'!D20-'CMA GDP Estimates'!D20,"")</f>
        <v>2902.2787152966794</v>
      </c>
      <c r="E20" s="65">
        <f>IFERROR(+'Ont GDP'!E20-'CMA GDP Estimates'!E20,"")</f>
        <v>3035.884881422925</v>
      </c>
      <c r="F20" s="65">
        <f>IFERROR(+'Ont GDP'!F20-'CMA GDP Estimates'!F20,"")</f>
        <v>3107.6392696299199</v>
      </c>
      <c r="G20" s="65">
        <f>IFERROR(+'Ont GDP'!G20-'CMA GDP Estimates'!G20,"")</f>
        <v>3235.8904109589043</v>
      </c>
      <c r="H20" s="65">
        <f>IFERROR(+'Ont GDP'!H20-'CMA GDP Estimates'!H20,"")</f>
        <v>3006.2558133368684</v>
      </c>
      <c r="I20" s="65">
        <f>IFERROR(+'Ont GDP'!I20-'CMA GDP Estimates'!I20,"")</f>
        <v>3189.6297388995426</v>
      </c>
      <c r="J20" s="65">
        <f>IFERROR(+'Ont GDP'!J20-'CMA GDP Estimates'!J20,"")</f>
        <v>3560.5328324164766</v>
      </c>
      <c r="K20" s="65">
        <f>IFERROR(+'Ont GDP'!K20-'CMA GDP Estimates'!K20,"")</f>
        <v>3904.9477288907874</v>
      </c>
      <c r="L20" s="65">
        <f>IFERROR(+'Ont GDP'!L20-'CMA GDP Estimates'!L20,"")</f>
        <v>4257.3141763395497</v>
      </c>
      <c r="M20" s="30">
        <f>IFERROR(+'Ont GDP'!M20-'CMA GDP Estimates'!M20,"")</f>
        <v>4525.8642972941861</v>
      </c>
      <c r="N20" s="30">
        <f>IFERROR(+'Ont GDP'!N20-'CMA GDP Estimates'!N20,"")</f>
        <v>4452.8326007395444</v>
      </c>
      <c r="O20" s="30">
        <f>IFERROR(+'Ont GDP'!O20-'CMA GDP Estimates'!O20,"")</f>
        <v>4610.2498952016649</v>
      </c>
      <c r="P20" s="30">
        <f>IFERROR(+'Ont GDP'!P20-'CMA GDP Estimates'!P20,"")</f>
        <v>4657.0781200420997</v>
      </c>
      <c r="Q20" s="30">
        <f>IFERROR(+'Ont GDP'!Q20-'CMA GDP Estimates'!Q20,"")</f>
        <v>4852.0226169807192</v>
      </c>
      <c r="R20" s="30">
        <f>IFERROR(+'Ont GDP'!R20-'CMA GDP Estimates'!R20,"")</f>
        <v>5140.6922507468225</v>
      </c>
      <c r="S20" s="30">
        <f>IFERROR(+'Ont GDP'!S20-'CMA GDP Estimates'!S20,"")</f>
        <v>5235.9175016980807</v>
      </c>
      <c r="T20" s="30">
        <f>IFERROR(+'Ont GDP'!T20-'CMA GDP Estimates'!T20,"")</f>
        <v>5788.690359380882</v>
      </c>
      <c r="U20" s="30">
        <f>IFERROR(+'Ont GDP'!U20-'CMA GDP Estimates'!U20,"")</f>
        <v>5499.2804492252117</v>
      </c>
      <c r="V20" s="30">
        <f>IFERROR(+'Ont GDP'!V20-'CMA GDP Estimates'!V20,"")</f>
        <v>5704.9378876431965</v>
      </c>
      <c r="W20" s="30">
        <f>IFERROR(+'Ont GDP'!W20-'CMA GDP Estimates'!W20,"")</f>
        <v>5968.8387395687714</v>
      </c>
      <c r="X20" s="30">
        <f>IFERROR(+'Ont GDP'!X20-'CMA GDP Estimates'!X20,"")</f>
        <v>6200.4724349227427</v>
      </c>
      <c r="Y20" s="30">
        <f>IFERROR(+'Ont GDP'!Y20-'CMA GDP Estimates'!Y20,"")</f>
        <v>7029.6510059896464</v>
      </c>
    </row>
    <row r="21" spans="1:25" x14ac:dyDescent="0.25">
      <c r="A21" s="6" t="s">
        <v>15</v>
      </c>
      <c r="B21" s="6"/>
      <c r="C21" s="14">
        <v>113</v>
      </c>
      <c r="D21" s="65">
        <f>IFERROR(+'Ont GDP'!D21-'CMA GDP Estimates'!D21,"")</f>
        <v>618.5</v>
      </c>
      <c r="E21" s="65">
        <f>IFERROR(+'Ont GDP'!E21-'CMA GDP Estimates'!E21,"")</f>
        <v>593.6</v>
      </c>
      <c r="F21" s="65">
        <f>IFERROR(+'Ont GDP'!F21-'CMA GDP Estimates'!F21,"")</f>
        <v>637.1</v>
      </c>
      <c r="G21" s="65">
        <f>IFERROR(+'Ont GDP'!G21-'CMA GDP Estimates'!G21,"")</f>
        <v>776.2</v>
      </c>
      <c r="H21" s="65">
        <f>IFERROR(+'Ont GDP'!H21-'CMA GDP Estimates'!H21,"")</f>
        <v>713.7</v>
      </c>
      <c r="I21" s="65">
        <f>IFERROR(+'Ont GDP'!I21-'CMA GDP Estimates'!I21,"")</f>
        <v>747.3</v>
      </c>
      <c r="J21" s="65">
        <f>IFERROR(+'Ont GDP'!J21-'CMA GDP Estimates'!J21,"")</f>
        <v>710.6</v>
      </c>
      <c r="K21" s="65">
        <f>IFERROR(+'Ont GDP'!K21-'CMA GDP Estimates'!K21,"")</f>
        <v>645.1</v>
      </c>
      <c r="L21" s="65">
        <f>IFERROR(+'Ont GDP'!L21-'CMA GDP Estimates'!L21,"")</f>
        <v>690.8</v>
      </c>
      <c r="M21" s="30">
        <f>IFERROR(+'Ont GDP'!M21-'CMA GDP Estimates'!M21,"")</f>
        <v>599.20000000000005</v>
      </c>
      <c r="N21" s="30">
        <f>IFERROR(+'Ont GDP'!N21-'CMA GDP Estimates'!N21,"")</f>
        <v>507.3</v>
      </c>
      <c r="O21" s="30">
        <f>IFERROR(+'Ont GDP'!O21-'CMA GDP Estimates'!O21,"")</f>
        <v>471.9</v>
      </c>
      <c r="P21" s="30">
        <f>IFERROR(+'Ont GDP'!P21-'CMA GDP Estimates'!P21,"")</f>
        <v>363.9</v>
      </c>
      <c r="Q21" s="30">
        <f>IFERROR(+'Ont GDP'!Q21-'CMA GDP Estimates'!Q21,"")</f>
        <v>376.8</v>
      </c>
      <c r="R21" s="30">
        <f>IFERROR(+'Ont GDP'!R21-'CMA GDP Estimates'!R21,"")</f>
        <v>390.9</v>
      </c>
      <c r="S21" s="30">
        <f>IFERROR(+'Ont GDP'!S21-'CMA GDP Estimates'!S21,"")</f>
        <v>360.2</v>
      </c>
      <c r="T21" s="30">
        <f>IFERROR(+'Ont GDP'!T21-'CMA GDP Estimates'!T21,"")</f>
        <v>342.5</v>
      </c>
      <c r="U21" s="30">
        <f>IFERROR(+'Ont GDP'!U21-'CMA GDP Estimates'!U21,"")</f>
        <v>367.3</v>
      </c>
      <c r="V21" s="30">
        <f>IFERROR(+'Ont GDP'!V21-'CMA GDP Estimates'!V21,"")</f>
        <v>373.6</v>
      </c>
      <c r="W21" s="30">
        <f>IFERROR(+'Ont GDP'!W21-'CMA GDP Estimates'!W21,"")</f>
        <v>389.3</v>
      </c>
      <c r="X21" s="30">
        <f>IFERROR(+'Ont GDP'!X21-'CMA GDP Estimates'!X21,"")</f>
        <v>382.2</v>
      </c>
      <c r="Y21" s="30">
        <f>IFERROR(+'Ont GDP'!Y21-'CMA GDP Estimates'!Y21,"")</f>
        <v>361.4</v>
      </c>
    </row>
    <row r="22" spans="1:25" x14ac:dyDescent="0.25">
      <c r="A22" s="6" t="s">
        <v>16</v>
      </c>
      <c r="B22" s="6"/>
      <c r="C22" s="14">
        <v>114</v>
      </c>
      <c r="D22" s="65" t="str">
        <f>IFERROR(+'Ont GDP'!D22-'CMA GDP Estimates'!D22,"")</f>
        <v/>
      </c>
      <c r="E22" s="65" t="str">
        <f>IFERROR(+'Ont GDP'!E22-'CMA GDP Estimates'!E22,"")</f>
        <v/>
      </c>
      <c r="F22" s="65">
        <f>IFERROR(+'Ont GDP'!F22-'CMA GDP Estimates'!F22,"")</f>
        <v>37.9</v>
      </c>
      <c r="G22" s="65" t="str">
        <f>IFERROR(+'Ont GDP'!G22-'CMA GDP Estimates'!G22,"")</f>
        <v/>
      </c>
      <c r="H22" s="65" t="str">
        <f>IFERROR(+'Ont GDP'!H22-'CMA GDP Estimates'!H22,"")</f>
        <v/>
      </c>
      <c r="I22" s="65" t="str">
        <f>IFERROR(+'Ont GDP'!I22-'CMA GDP Estimates'!I22,"")</f>
        <v/>
      </c>
      <c r="J22" s="65" t="str">
        <f>IFERROR(+'Ont GDP'!J22-'CMA GDP Estimates'!J22,"")</f>
        <v/>
      </c>
      <c r="K22" s="65" t="str">
        <f>IFERROR(+'Ont GDP'!K22-'CMA GDP Estimates'!K22,"")</f>
        <v/>
      </c>
      <c r="L22" s="65" t="str">
        <f>IFERROR(+'Ont GDP'!L22-'CMA GDP Estimates'!L22,"")</f>
        <v/>
      </c>
      <c r="M22" s="30" t="str">
        <f>IFERROR(+'Ont GDP'!M22-'CMA GDP Estimates'!M22,"")</f>
        <v/>
      </c>
      <c r="N22" s="30" t="str">
        <f>IFERROR(+'Ont GDP'!N22-'CMA GDP Estimates'!N22,"")</f>
        <v/>
      </c>
      <c r="O22" s="30" t="str">
        <f>IFERROR(+'Ont GDP'!O22-'CMA GDP Estimates'!O22,"")</f>
        <v/>
      </c>
      <c r="P22" s="30" t="str">
        <f>IFERROR(+'Ont GDP'!P22-'CMA GDP Estimates'!P22,"")</f>
        <v/>
      </c>
      <c r="Q22" s="30" t="str">
        <f>IFERROR(+'Ont GDP'!Q22-'CMA GDP Estimates'!Q22,"")</f>
        <v/>
      </c>
      <c r="R22" s="30" t="str">
        <f>IFERROR(+'Ont GDP'!R22-'CMA GDP Estimates'!R22,"")</f>
        <v/>
      </c>
      <c r="S22" s="30" t="str">
        <f>IFERROR(+'Ont GDP'!S22-'CMA GDP Estimates'!S22,"")</f>
        <v/>
      </c>
      <c r="T22" s="30" t="str">
        <f>IFERROR(+'Ont GDP'!T22-'CMA GDP Estimates'!T22,"")</f>
        <v/>
      </c>
      <c r="U22" s="30" t="str">
        <f>IFERROR(+'Ont GDP'!U22-'CMA GDP Estimates'!U22,"")</f>
        <v/>
      </c>
      <c r="V22" s="30" t="str">
        <f>IFERROR(+'Ont GDP'!V22-'CMA GDP Estimates'!V22,"")</f>
        <v/>
      </c>
      <c r="W22" s="30" t="str">
        <f>IFERROR(+'Ont GDP'!W22-'CMA GDP Estimates'!W22,"")</f>
        <v/>
      </c>
      <c r="X22" s="30" t="str">
        <f>IFERROR(+'Ont GDP'!X22-'CMA GDP Estimates'!X22,"")</f>
        <v/>
      </c>
      <c r="Y22" s="30" t="str">
        <f>IFERROR(+'Ont GDP'!Y22-'CMA GDP Estimates'!Y22,"")</f>
        <v/>
      </c>
    </row>
    <row r="23" spans="1:25" x14ac:dyDescent="0.25">
      <c r="A23" s="6" t="s">
        <v>17</v>
      </c>
      <c r="B23" s="6"/>
      <c r="C23" s="14">
        <v>115</v>
      </c>
      <c r="D23" s="65">
        <f>IFERROR(+'Ont GDP'!D23-'CMA GDP Estimates'!D23,"")</f>
        <v>311.3</v>
      </c>
      <c r="E23" s="65">
        <f>IFERROR(+'Ont GDP'!E23-'CMA GDP Estimates'!E23,"")</f>
        <v>265.53090909090906</v>
      </c>
      <c r="F23" s="65">
        <f>IFERROR(+'Ont GDP'!F23-'CMA GDP Estimates'!F23,"")</f>
        <v>400.9</v>
      </c>
      <c r="G23" s="65">
        <f>IFERROR(+'Ont GDP'!G23-'CMA GDP Estimates'!G23,"")</f>
        <v>273.99599999999998</v>
      </c>
      <c r="H23" s="65">
        <f>IFERROR(+'Ont GDP'!H23-'CMA GDP Estimates'!H23,"")</f>
        <v>338.4</v>
      </c>
      <c r="I23" s="65">
        <f>IFERROR(+'Ont GDP'!I23-'CMA GDP Estimates'!I23,"")</f>
        <v>353</v>
      </c>
      <c r="J23" s="65">
        <f>IFERROR(+'Ont GDP'!J23-'CMA GDP Estimates'!J23,"")</f>
        <v>352.7</v>
      </c>
      <c r="K23" s="65">
        <f>IFERROR(+'Ont GDP'!K23-'CMA GDP Estimates'!K23,"")</f>
        <v>348.3</v>
      </c>
      <c r="L23" s="65">
        <f>IFERROR(+'Ont GDP'!L23-'CMA GDP Estimates'!L23,"")</f>
        <v>377.4</v>
      </c>
      <c r="M23" s="30">
        <f>IFERROR(+'Ont GDP'!M23-'CMA GDP Estimates'!M23,"")</f>
        <v>378</v>
      </c>
      <c r="N23" s="30">
        <f>IFERROR(+'Ont GDP'!N23-'CMA GDP Estimates'!N23,"")</f>
        <v>405.1</v>
      </c>
      <c r="O23" s="30">
        <f>IFERROR(+'Ont GDP'!O23-'CMA GDP Estimates'!O23,"")</f>
        <v>377.4</v>
      </c>
      <c r="P23" s="30">
        <f>IFERROR(+'Ont GDP'!P23-'CMA GDP Estimates'!P23,"")</f>
        <v>375.9</v>
      </c>
      <c r="Q23" s="30">
        <f>IFERROR(+'Ont GDP'!Q23-'CMA GDP Estimates'!Q23,"")</f>
        <v>410.2</v>
      </c>
      <c r="R23" s="30">
        <f>IFERROR(+'Ont GDP'!R23-'CMA GDP Estimates'!R23,"")</f>
        <v>457.6</v>
      </c>
      <c r="S23" s="30">
        <f>IFERROR(+'Ont GDP'!S23-'CMA GDP Estimates'!S23,"")</f>
        <v>468.8</v>
      </c>
      <c r="T23" s="30">
        <f>IFERROR(+'Ont GDP'!T23-'CMA GDP Estimates'!T23,"")</f>
        <v>480.3</v>
      </c>
      <c r="U23" s="30">
        <f>IFERROR(+'Ont GDP'!U23-'CMA GDP Estimates'!U23,"")</f>
        <v>413.5</v>
      </c>
      <c r="V23" s="30">
        <f>IFERROR(+'Ont GDP'!V23-'CMA GDP Estimates'!V23,"")</f>
        <v>411.5</v>
      </c>
      <c r="W23" s="30">
        <f>IFERROR(+'Ont GDP'!W23-'CMA GDP Estimates'!W23,"")</f>
        <v>327.08582120582116</v>
      </c>
      <c r="X23" s="30">
        <f>IFERROR(+'Ont GDP'!X23-'CMA GDP Estimates'!X23,"")</f>
        <v>423.9</v>
      </c>
      <c r="Y23" s="30">
        <f>IFERROR(+'Ont GDP'!Y23-'CMA GDP Estimates'!Y23,"")</f>
        <v>416.9</v>
      </c>
    </row>
    <row r="24" spans="1:25" x14ac:dyDescent="0.25">
      <c r="A24" s="5" t="s">
        <v>18</v>
      </c>
      <c r="B24" s="5"/>
      <c r="C24" s="13">
        <v>21</v>
      </c>
      <c r="D24" s="64">
        <f>IFERROR(+'Ont GDP'!D24-'CMA GDP Estimates'!D24,"")</f>
        <v>6814.5267759562839</v>
      </c>
      <c r="E24" s="64">
        <f>IFERROR(+'Ont GDP'!E24-'CMA GDP Estimates'!E24,"")</f>
        <v>6253.8071700991604</v>
      </c>
      <c r="F24" s="64">
        <f>IFERROR(+'Ont GDP'!F24-'CMA GDP Estimates'!F24,"")</f>
        <v>6669.6884130019125</v>
      </c>
      <c r="G24" s="64">
        <f>IFERROR(+'Ont GDP'!G24-'CMA GDP Estimates'!G24,"")</f>
        <v>7401.7215913800255</v>
      </c>
      <c r="H24" s="64">
        <f>IFERROR(+'Ont GDP'!H24-'CMA GDP Estimates'!H24,"")</f>
        <v>7011.496567505721</v>
      </c>
      <c r="I24" s="64">
        <f>IFERROR(+'Ont GDP'!I24-'CMA GDP Estimates'!I24,"")</f>
        <v>6541.153012048193</v>
      </c>
      <c r="J24" s="64">
        <f>IFERROR(+'Ont GDP'!J24-'CMA GDP Estimates'!J24,"")</f>
        <v>6806.3696791685488</v>
      </c>
      <c r="K24" s="64">
        <f>IFERROR(+'Ont GDP'!K24-'CMA GDP Estimates'!K24,"")</f>
        <v>7110.1535004730367</v>
      </c>
      <c r="L24" s="64">
        <f>IFERROR(+'Ont GDP'!L24-'CMA GDP Estimates'!L24,"")</f>
        <v>6948.5979596232655</v>
      </c>
      <c r="M24" s="29">
        <f>IFERROR(+'Ont GDP'!M24-'CMA GDP Estimates'!M24,"")</f>
        <v>6410.0135548838725</v>
      </c>
      <c r="N24" s="29">
        <f>IFERROR(+'Ont GDP'!N24-'CMA GDP Estimates'!N24,"")</f>
        <v>6327.5855015381403</v>
      </c>
      <c r="O24" s="29">
        <f>IFERROR(+'Ont GDP'!O24-'CMA GDP Estimates'!O24,"")</f>
        <v>7013.2997652458307</v>
      </c>
      <c r="P24" s="29">
        <f>IFERROR(+'Ont GDP'!P24-'CMA GDP Estimates'!P24,"")</f>
        <v>4688.9280538375251</v>
      </c>
      <c r="Q24" s="29">
        <f>IFERROR(+'Ont GDP'!Q24-'CMA GDP Estimates'!Q24,"")</f>
        <v>4768.7886609790139</v>
      </c>
      <c r="R24" s="29">
        <f>IFERROR(+'Ont GDP'!R24-'CMA GDP Estimates'!R24,"")</f>
        <v>6308.2567174584074</v>
      </c>
      <c r="S24" s="29">
        <f>IFERROR(+'Ont GDP'!S24-'CMA GDP Estimates'!S24,"")</f>
        <v>6442.0162337828442</v>
      </c>
      <c r="T24" s="29">
        <f>IFERROR(+'Ont GDP'!T24-'CMA GDP Estimates'!T24,"")</f>
        <v>6364.4076352853972</v>
      </c>
      <c r="U24" s="29">
        <f>IFERROR(+'Ont GDP'!U24-'CMA GDP Estimates'!U24,"")</f>
        <v>6365.8744234127062</v>
      </c>
      <c r="V24" s="29">
        <f>IFERROR(+'Ont GDP'!V24-'CMA GDP Estimates'!V24,"")</f>
        <v>6164.3849134916672</v>
      </c>
      <c r="W24" s="29">
        <f>IFERROR(+'Ont GDP'!W24-'CMA GDP Estimates'!W24,"")</f>
        <v>5897.5047663354462</v>
      </c>
      <c r="X24" s="29">
        <f>IFERROR(+'Ont GDP'!X24-'CMA GDP Estimates'!X24,"")</f>
        <v>5776.7580134083491</v>
      </c>
      <c r="Y24" s="29">
        <f>IFERROR(+'Ont GDP'!Y24-'CMA GDP Estimates'!Y24,"")</f>
        <v>5490.3277269393366</v>
      </c>
    </row>
    <row r="25" spans="1:25" x14ac:dyDescent="0.25">
      <c r="A25" s="5" t="s">
        <v>19</v>
      </c>
      <c r="B25" s="5"/>
      <c r="C25" s="13">
        <v>22</v>
      </c>
      <c r="D25" s="64">
        <f>IFERROR(+'Ont GDP'!D25-'CMA GDP Estimates'!D25,"")</f>
        <v>8810.9107913669068</v>
      </c>
      <c r="E25" s="64">
        <f>IFERROR(+'Ont GDP'!E25-'CMA GDP Estimates'!E25,"")</f>
        <v>8537.9199958813842</v>
      </c>
      <c r="F25" s="64">
        <f>IFERROR(+'Ont GDP'!F25-'CMA GDP Estimates'!F25,"")</f>
        <v>7865.5433808553971</v>
      </c>
      <c r="G25" s="64">
        <f>IFERROR(+'Ont GDP'!G25-'CMA GDP Estimates'!G25,"")</f>
        <v>7415.4971840209555</v>
      </c>
      <c r="H25" s="64">
        <f>IFERROR(+'Ont GDP'!H25-'CMA GDP Estimates'!H25,"")</f>
        <v>8020.9235833998409</v>
      </c>
      <c r="I25" s="64">
        <f>IFERROR(+'Ont GDP'!I25-'CMA GDP Estimates'!I25,"")</f>
        <v>7912.1592635212883</v>
      </c>
      <c r="J25" s="64">
        <f>IFERROR(+'Ont GDP'!J25-'CMA GDP Estimates'!J25,"")</f>
        <v>8817.1742511627908</v>
      </c>
      <c r="K25" s="64">
        <f>IFERROR(+'Ont GDP'!K25-'CMA GDP Estimates'!K25,"")</f>
        <v>8454.0671094023073</v>
      </c>
      <c r="L25" s="64">
        <f>IFERROR(+'Ont GDP'!L25-'CMA GDP Estimates'!L25,"")</f>
        <v>7715.0452579746361</v>
      </c>
      <c r="M25" s="29">
        <f>IFERROR(+'Ont GDP'!M25-'CMA GDP Estimates'!M25,"")</f>
        <v>8619.2062714509157</v>
      </c>
      <c r="N25" s="29">
        <f>IFERROR(+'Ont GDP'!N25-'CMA GDP Estimates'!N25,"")</f>
        <v>8342.4207013743362</v>
      </c>
      <c r="O25" s="29">
        <f>IFERROR(+'Ont GDP'!O25-'CMA GDP Estimates'!O25,"")</f>
        <v>8135.9985401364329</v>
      </c>
      <c r="P25" s="29">
        <f>IFERROR(+'Ont GDP'!P25-'CMA GDP Estimates'!P25,"")</f>
        <v>8382.484299890868</v>
      </c>
      <c r="Q25" s="29">
        <f>IFERROR(+'Ont GDP'!Q25-'CMA GDP Estimates'!Q25,"")</f>
        <v>8991.6447956843513</v>
      </c>
      <c r="R25" s="29">
        <f>IFERROR(+'Ont GDP'!R25-'CMA GDP Estimates'!R25,"")</f>
        <v>8313.1969514801785</v>
      </c>
      <c r="S25" s="29">
        <f>IFERROR(+'Ont GDP'!S25-'CMA GDP Estimates'!S25,"")</f>
        <v>8255.367359925116</v>
      </c>
      <c r="T25" s="29">
        <f>IFERROR(+'Ont GDP'!T25-'CMA GDP Estimates'!T25,"")</f>
        <v>7511.0459411896372</v>
      </c>
      <c r="U25" s="29">
        <f>IFERROR(+'Ont GDP'!U25-'CMA GDP Estimates'!U25,"")</f>
        <v>8762.864250240149</v>
      </c>
      <c r="V25" s="29">
        <f>IFERROR(+'Ont GDP'!V25-'CMA GDP Estimates'!V25,"")</f>
        <v>7555.1990769456661</v>
      </c>
      <c r="W25" s="29">
        <f>IFERROR(+'Ont GDP'!W25-'CMA GDP Estimates'!W25,"")</f>
        <v>7362.578810750646</v>
      </c>
      <c r="X25" s="29">
        <f>IFERROR(+'Ont GDP'!X25-'CMA GDP Estimates'!X25,"")</f>
        <v>8692.6646971905739</v>
      </c>
      <c r="Y25" s="29">
        <f>IFERROR(+'Ont GDP'!Y25-'CMA GDP Estimates'!Y25,"")</f>
        <v>8723.2414889050269</v>
      </c>
    </row>
    <row r="26" spans="1:25" x14ac:dyDescent="0.25">
      <c r="A26" s="7" t="s">
        <v>20</v>
      </c>
      <c r="B26" s="7"/>
      <c r="C26" s="14">
        <v>2211</v>
      </c>
      <c r="D26" s="65">
        <f>IFERROR(+'Ont GDP'!D26-'CMA GDP Estimates'!D26,"")</f>
        <v>7154.5598501070663</v>
      </c>
      <c r="E26" s="65">
        <f>IFERROR(+'Ont GDP'!E26-'CMA GDP Estimates'!E26,"")</f>
        <v>7065.9387377871662</v>
      </c>
      <c r="F26" s="65">
        <f>IFERROR(+'Ont GDP'!F26-'CMA GDP Estimates'!F26,"")</f>
        <v>6504.4160161896507</v>
      </c>
      <c r="G26" s="65">
        <f>IFERROR(+'Ont GDP'!G26-'CMA GDP Estimates'!G26,"")</f>
        <v>5941.1963979416814</v>
      </c>
      <c r="H26" s="65">
        <f>IFERROR(+'Ont GDP'!H26-'CMA GDP Estimates'!H26,"")</f>
        <v>6343.8963041182687</v>
      </c>
      <c r="I26" s="65">
        <f>IFERROR(+'Ont GDP'!I26-'CMA GDP Estimates'!I26,"")</f>
        <v>6022.0228021281982</v>
      </c>
      <c r="J26" s="65">
        <f>IFERROR(+'Ont GDP'!J26-'CMA GDP Estimates'!J26,"")</f>
        <v>6627.8771750255892</v>
      </c>
      <c r="K26" s="65">
        <f>IFERROR(+'Ont GDP'!K26-'CMA GDP Estimates'!K26,"")</f>
        <v>6785.0472312703587</v>
      </c>
      <c r="L26" s="65">
        <f>IFERROR(+'Ont GDP'!L26-'CMA GDP Estimates'!L26,"")</f>
        <v>5922.5883506897744</v>
      </c>
      <c r="M26" s="30">
        <f>IFERROR(+'Ont GDP'!M26-'CMA GDP Estimates'!M26,"")</f>
        <v>6816.278604130548</v>
      </c>
      <c r="N26" s="30">
        <f>IFERROR(+'Ont GDP'!N26-'CMA GDP Estimates'!N26,"")</f>
        <v>7026.0028437250512</v>
      </c>
      <c r="O26" s="30">
        <f>IFERROR(+'Ont GDP'!O26-'CMA GDP Estimates'!O26,"")</f>
        <v>7328.5390225231149</v>
      </c>
      <c r="P26" s="30">
        <f>IFERROR(+'Ont GDP'!P26-'CMA GDP Estimates'!P26,"")</f>
        <v>7116.5321280855987</v>
      </c>
      <c r="Q26" s="30">
        <f>IFERROR(+'Ont GDP'!Q26-'CMA GDP Estimates'!Q26,"")</f>
        <v>7101.7380790305033</v>
      </c>
      <c r="R26" s="30">
        <f>IFERROR(+'Ont GDP'!R26-'CMA GDP Estimates'!R26,"")</f>
        <v>6013.1884614121063</v>
      </c>
      <c r="S26" s="30">
        <f>IFERROR(+'Ont GDP'!S26-'CMA GDP Estimates'!S26,"")</f>
        <v>5873.5055791639261</v>
      </c>
      <c r="T26" s="30">
        <f>IFERROR(+'Ont GDP'!T26-'CMA GDP Estimates'!T26,"")</f>
        <v>5616.8271768053601</v>
      </c>
      <c r="U26" s="30">
        <f>IFERROR(+'Ont GDP'!U26-'CMA GDP Estimates'!U26,"")</f>
        <v>6677.4962537188694</v>
      </c>
      <c r="V26" s="30">
        <f>IFERROR(+'Ont GDP'!V26-'CMA GDP Estimates'!V26,"")</f>
        <v>5666.8572599377458</v>
      </c>
      <c r="W26" s="30">
        <f>IFERROR(+'Ont GDP'!W26-'CMA GDP Estimates'!W26,"")</f>
        <v>6605.5566669569353</v>
      </c>
      <c r="X26" s="30">
        <f>IFERROR(+'Ont GDP'!X26-'CMA GDP Estimates'!X26,"")</f>
        <v>6517.7396740738186</v>
      </c>
      <c r="Y26" s="30">
        <f>IFERROR(+'Ont GDP'!Y26-'CMA GDP Estimates'!Y26,"")</f>
        <v>6689.2127918295882</v>
      </c>
    </row>
    <row r="27" spans="1:25" x14ac:dyDescent="0.25">
      <c r="A27" s="7" t="s">
        <v>21</v>
      </c>
      <c r="B27" s="7"/>
      <c r="C27" s="14">
        <v>2213</v>
      </c>
      <c r="D27" s="65">
        <f>IFERROR(+'Ont GDP'!D27-'CMA GDP Estimates'!D27,"")</f>
        <v>761.3</v>
      </c>
      <c r="E27" s="65">
        <f>IFERROR(+'Ont GDP'!E27-'CMA GDP Estimates'!E27,"")</f>
        <v>788.8</v>
      </c>
      <c r="F27" s="65">
        <f>IFERROR(+'Ont GDP'!F27-'CMA GDP Estimates'!F27,"")</f>
        <v>939.9</v>
      </c>
      <c r="G27" s="65">
        <f>IFERROR(+'Ont GDP'!G27-'CMA GDP Estimates'!G27,"")</f>
        <v>1037.5999999999999</v>
      </c>
      <c r="H27" s="65">
        <f>IFERROR(+'Ont GDP'!H27-'CMA GDP Estimates'!H27,"")</f>
        <v>1076.9000000000001</v>
      </c>
      <c r="I27" s="65">
        <f>IFERROR(+'Ont GDP'!I27-'CMA GDP Estimates'!I27,"")</f>
        <v>1110.5</v>
      </c>
      <c r="J27" s="65">
        <f>IFERROR(+'Ont GDP'!J27-'CMA GDP Estimates'!J27,"")</f>
        <v>1169</v>
      </c>
      <c r="K27" s="65">
        <f>IFERROR(+'Ont GDP'!K27-'CMA GDP Estimates'!K27,"")</f>
        <v>1200.5999999999999</v>
      </c>
      <c r="L27" s="65">
        <f>IFERROR(+'Ont GDP'!L27-'CMA GDP Estimates'!L27,"")</f>
        <v>1227.9000000000001</v>
      </c>
      <c r="M27" s="30">
        <f>IFERROR(+'Ont GDP'!M27-'CMA GDP Estimates'!M27,"")</f>
        <v>1346.6</v>
      </c>
      <c r="N27" s="30">
        <f>IFERROR(+'Ont GDP'!N27-'CMA GDP Estimates'!N27,"")</f>
        <v>734.00001431510407</v>
      </c>
      <c r="O27" s="30">
        <f>IFERROR(+'Ont GDP'!O27-'CMA GDP Estimates'!O27,"")</f>
        <v>750.72580645161293</v>
      </c>
      <c r="P27" s="30">
        <f>IFERROR(+'Ont GDP'!P27-'CMA GDP Estimates'!P27,"")</f>
        <v>630.43344366435258</v>
      </c>
      <c r="Q27" s="30">
        <f>IFERROR(+'Ont GDP'!Q27-'CMA GDP Estimates'!Q27,"")</f>
        <v>726.27605398926482</v>
      </c>
      <c r="R27" s="30">
        <f>IFERROR(+'Ont GDP'!R27-'CMA GDP Estimates'!R27,"")</f>
        <v>790.69601071857119</v>
      </c>
      <c r="S27" s="30">
        <f>IFERROR(+'Ont GDP'!S27-'CMA GDP Estimates'!S27,"")</f>
        <v>1220.9000000000001</v>
      </c>
      <c r="T27" s="30">
        <f>IFERROR(+'Ont GDP'!T27-'CMA GDP Estimates'!T27,"")</f>
        <v>1231.4000000000001</v>
      </c>
      <c r="U27" s="30">
        <f>IFERROR(+'Ont GDP'!U27-'CMA GDP Estimates'!U27,"")</f>
        <v>841.16075181293468</v>
      </c>
      <c r="V27" s="30">
        <f>IFERROR(+'Ont GDP'!V27-'CMA GDP Estimates'!V27,"")</f>
        <v>817.43200886058423</v>
      </c>
      <c r="W27" s="30">
        <f>IFERROR(+'Ont GDP'!W27-'CMA GDP Estimates'!W27,"")</f>
        <v>523.40673166683962</v>
      </c>
      <c r="X27" s="30">
        <f>IFERROR(+'Ont GDP'!X27-'CMA GDP Estimates'!X27,"")</f>
        <v>1218.7</v>
      </c>
      <c r="Y27" s="30">
        <f>IFERROR(+'Ont GDP'!Y27-'CMA GDP Estimates'!Y27,"")</f>
        <v>742.77803184973459</v>
      </c>
    </row>
    <row r="28" spans="1:25" x14ac:dyDescent="0.25">
      <c r="A28" s="5" t="s">
        <v>22</v>
      </c>
      <c r="B28" s="5"/>
      <c r="C28" s="13">
        <v>23</v>
      </c>
      <c r="D28" s="64">
        <f>IFERROR(+'Ont GDP'!D28-'CMA GDP Estimates'!D28,"")</f>
        <v>16254.575796178342</v>
      </c>
      <c r="E28" s="64">
        <f>IFERROR(+'Ont GDP'!E28-'CMA GDP Estimates'!E28,"")</f>
        <v>16971.022116561202</v>
      </c>
      <c r="F28" s="64">
        <f>IFERROR(+'Ont GDP'!F28-'CMA GDP Estimates'!F28,"")</f>
        <v>18679.65014177694</v>
      </c>
      <c r="G28" s="64">
        <f>IFERROR(+'Ont GDP'!G28-'CMA GDP Estimates'!G28,"")</f>
        <v>19490.296754037925</v>
      </c>
      <c r="H28" s="64">
        <f>IFERROR(+'Ont GDP'!H28-'CMA GDP Estimates'!H28,"")</f>
        <v>20954.834597354515</v>
      </c>
      <c r="I28" s="64">
        <f>IFERROR(+'Ont GDP'!I28-'CMA GDP Estimates'!I28,"")</f>
        <v>22682.328584278792</v>
      </c>
      <c r="J28" s="64">
        <f>IFERROR(+'Ont GDP'!J28-'CMA GDP Estimates'!J28,"")</f>
        <v>23014.592907744322</v>
      </c>
      <c r="K28" s="64">
        <f>IFERROR(+'Ont GDP'!K28-'CMA GDP Estimates'!K28,"")</f>
        <v>23259.427273949397</v>
      </c>
      <c r="L28" s="64">
        <f>IFERROR(+'Ont GDP'!L28-'CMA GDP Estimates'!L28,"")</f>
        <v>21747.071944220232</v>
      </c>
      <c r="M28" s="29">
        <f>IFERROR(+'Ont GDP'!M28-'CMA GDP Estimates'!M28,"")</f>
        <v>22048.81215988188</v>
      </c>
      <c r="N28" s="29">
        <f>IFERROR(+'Ont GDP'!N28-'CMA GDP Estimates'!N28,"")</f>
        <v>22819.624051456311</v>
      </c>
      <c r="O28" s="29">
        <f>IFERROR(+'Ont GDP'!O28-'CMA GDP Estimates'!O28,"")</f>
        <v>21592.770568771357</v>
      </c>
      <c r="P28" s="29">
        <f>IFERROR(+'Ont GDP'!P28-'CMA GDP Estimates'!P28,"")</f>
        <v>23001.178307504189</v>
      </c>
      <c r="Q28" s="29">
        <f>IFERROR(+'Ont GDP'!Q28-'CMA GDP Estimates'!Q28,"")</f>
        <v>23792.725357204239</v>
      </c>
      <c r="R28" s="29">
        <f>IFERROR(+'Ont GDP'!R28-'CMA GDP Estimates'!R28,"")</f>
        <v>23149.410631323317</v>
      </c>
      <c r="S28" s="29">
        <f>IFERROR(+'Ont GDP'!S28-'CMA GDP Estimates'!S28,"")</f>
        <v>24079.484896057576</v>
      </c>
      <c r="T28" s="29">
        <f>IFERROR(+'Ont GDP'!T28-'CMA GDP Estimates'!T28,"")</f>
        <v>23413.488824814242</v>
      </c>
      <c r="U28" s="29">
        <f>IFERROR(+'Ont GDP'!U28-'CMA GDP Estimates'!U28,"")</f>
        <v>24775.480456525544</v>
      </c>
      <c r="V28" s="29">
        <f>IFERROR(+'Ont GDP'!V28-'CMA GDP Estimates'!V28,"")</f>
        <v>25930.62516336107</v>
      </c>
      <c r="W28" s="29">
        <f>IFERROR(+'Ont GDP'!W28-'CMA GDP Estimates'!W28,"")</f>
        <v>25998.763030948776</v>
      </c>
      <c r="X28" s="29">
        <f>IFERROR(+'Ont GDP'!X28-'CMA GDP Estimates'!X28,"")</f>
        <v>28556.879055411613</v>
      </c>
      <c r="Y28" s="29">
        <f>IFERROR(+'Ont GDP'!Y28-'CMA GDP Estimates'!Y28,"")</f>
        <v>26810.460628618574</v>
      </c>
    </row>
    <row r="29" spans="1:25" x14ac:dyDescent="0.25">
      <c r="A29" s="5" t="s">
        <v>23</v>
      </c>
      <c r="B29" s="5"/>
      <c r="C29" s="13" t="s">
        <v>188</v>
      </c>
      <c r="D29" s="64">
        <f>IFERROR(+'Ont GDP'!D29-'CMA GDP Estimates'!D29,"")</f>
        <v>47293.073240050602</v>
      </c>
      <c r="E29" s="64">
        <f>IFERROR(+'Ont GDP'!E29-'CMA GDP Estimates'!E29,"")</f>
        <v>49573.929778476202</v>
      </c>
      <c r="F29" s="64">
        <f>IFERROR(+'Ont GDP'!F29-'CMA GDP Estimates'!F29,"")</f>
        <v>55039.627500000002</v>
      </c>
      <c r="G29" s="64">
        <f>IFERROR(+'Ont GDP'!G29-'CMA GDP Estimates'!G29,"")</f>
        <v>60222.37167245047</v>
      </c>
      <c r="H29" s="64">
        <f>IFERROR(+'Ont GDP'!H29-'CMA GDP Estimates'!H29,"")</f>
        <v>56741.945039166945</v>
      </c>
      <c r="I29" s="64">
        <f>IFERROR(+'Ont GDP'!I29-'CMA GDP Estimates'!I29,"")</f>
        <v>56880.862665838242</v>
      </c>
      <c r="J29" s="64">
        <f>IFERROR(+'Ont GDP'!J29-'CMA GDP Estimates'!J29,"")</f>
        <v>58525.716446443883</v>
      </c>
      <c r="K29" s="64">
        <f>IFERROR(+'Ont GDP'!K29-'CMA GDP Estimates'!K29,"")</f>
        <v>57392.75982210652</v>
      </c>
      <c r="L29" s="64">
        <f>IFERROR(+'Ont GDP'!L29-'CMA GDP Estimates'!L29,"")</f>
        <v>54812.538146277831</v>
      </c>
      <c r="M29" s="29">
        <f>IFERROR(+'Ont GDP'!M29-'CMA GDP Estimates'!M29,"")</f>
        <v>54693.683349787148</v>
      </c>
      <c r="N29" s="29">
        <f>IFERROR(+'Ont GDP'!N29-'CMA GDP Estimates'!N29,"")</f>
        <v>50817.548582952753</v>
      </c>
      <c r="O29" s="29">
        <f>IFERROR(+'Ont GDP'!O29-'CMA GDP Estimates'!O29,"")</f>
        <v>45885.109082691561</v>
      </c>
      <c r="P29" s="29">
        <f>IFERROR(+'Ont GDP'!P29-'CMA GDP Estimates'!P29,"")</f>
        <v>38603.502766708662</v>
      </c>
      <c r="Q29" s="29">
        <f>IFERROR(+'Ont GDP'!Q29-'CMA GDP Estimates'!Q29,"")</f>
        <v>41123.797274636127</v>
      </c>
      <c r="R29" s="29">
        <f>IFERROR(+'Ont GDP'!R29-'CMA GDP Estimates'!R29,"")</f>
        <v>42311.63951963884</v>
      </c>
      <c r="S29" s="29">
        <f>IFERROR(+'Ont GDP'!S29-'CMA GDP Estimates'!S29,"")</f>
        <v>43217.81028144763</v>
      </c>
      <c r="T29" s="29">
        <f>IFERROR(+'Ont GDP'!T29-'CMA GDP Estimates'!T29,"")</f>
        <v>42234.871492903818</v>
      </c>
      <c r="U29" s="29">
        <f>IFERROR(+'Ont GDP'!U29-'CMA GDP Estimates'!U29,"")</f>
        <v>43769.287867488092</v>
      </c>
      <c r="V29" s="29">
        <f>IFERROR(+'Ont GDP'!V29-'CMA GDP Estimates'!V29,"")</f>
        <v>44963.626333432367</v>
      </c>
      <c r="W29" s="29">
        <f>IFERROR(+'Ont GDP'!W29-'CMA GDP Estimates'!W29,"")</f>
        <v>44173.97992087889</v>
      </c>
      <c r="X29" s="29">
        <f>IFERROR(+'Ont GDP'!X29-'CMA GDP Estimates'!X29,"")</f>
        <v>45310.55428024142</v>
      </c>
      <c r="Y29" s="29">
        <f>IFERROR(+'Ont GDP'!Y29-'CMA GDP Estimates'!Y29,"")</f>
        <v>48104.971480247354</v>
      </c>
    </row>
    <row r="30" spans="1:25" x14ac:dyDescent="0.25">
      <c r="A30" s="6" t="s">
        <v>24</v>
      </c>
      <c r="B30" s="6"/>
      <c r="C30" s="14">
        <v>311</v>
      </c>
      <c r="D30" s="65">
        <f>IFERROR(+'Ont GDP'!D30-'CMA GDP Estimates'!D30,"")</f>
        <v>4311.5948116964391</v>
      </c>
      <c r="E30" s="65">
        <f>IFERROR(+'Ont GDP'!E30-'CMA GDP Estimates'!E30,"")</f>
        <v>4418.4083195774192</v>
      </c>
      <c r="F30" s="65">
        <f>IFERROR(+'Ont GDP'!F30-'CMA GDP Estimates'!F30,"")</f>
        <v>4539.4577593360991</v>
      </c>
      <c r="G30" s="65">
        <f>IFERROR(+'Ont GDP'!G30-'CMA GDP Estimates'!G30,"")</f>
        <v>4860.3761355775878</v>
      </c>
      <c r="H30" s="65">
        <f>IFERROR(+'Ont GDP'!H30-'CMA GDP Estimates'!H30,"")</f>
        <v>4667.5458742748906</v>
      </c>
      <c r="I30" s="65">
        <f>IFERROR(+'Ont GDP'!I30-'CMA GDP Estimates'!I30,"")</f>
        <v>4803.9378757954792</v>
      </c>
      <c r="J30" s="65">
        <f>IFERROR(+'Ont GDP'!J30-'CMA GDP Estimates'!J30,"")</f>
        <v>4998.7359001935902</v>
      </c>
      <c r="K30" s="65">
        <f>IFERROR(+'Ont GDP'!K30-'CMA GDP Estimates'!K30,"")</f>
        <v>4559.7658314350792</v>
      </c>
      <c r="L30" s="65">
        <f>IFERROR(+'Ont GDP'!L30-'CMA GDP Estimates'!L30,"")</f>
        <v>4624.4183309693844</v>
      </c>
      <c r="M30" s="30">
        <f>IFERROR(+'Ont GDP'!M30-'CMA GDP Estimates'!M30,"")</f>
        <v>5052.6484285102879</v>
      </c>
      <c r="N30" s="30">
        <f>IFERROR(+'Ont GDP'!N30-'CMA GDP Estimates'!N30,"")</f>
        <v>5049.940451927082</v>
      </c>
      <c r="O30" s="30">
        <f>IFERROR(+'Ont GDP'!O30-'CMA GDP Estimates'!O30,"")</f>
        <v>4789.8908189320564</v>
      </c>
      <c r="P30" s="30">
        <f>IFERROR(+'Ont GDP'!P30-'CMA GDP Estimates'!P30,"")</f>
        <v>4475.3180009403004</v>
      </c>
      <c r="Q30" s="30">
        <f>IFERROR(+'Ont GDP'!Q30-'CMA GDP Estimates'!Q30,"")</f>
        <v>5048.2412047243142</v>
      </c>
      <c r="R30" s="30">
        <f>IFERROR(+'Ont GDP'!R30-'CMA GDP Estimates'!R30,"")</f>
        <v>4918.8434419527703</v>
      </c>
      <c r="S30" s="30">
        <f>IFERROR(+'Ont GDP'!S30-'CMA GDP Estimates'!S30,"")</f>
        <v>4394.2918831139486</v>
      </c>
      <c r="T30" s="30">
        <f>IFERROR(+'Ont GDP'!T30-'CMA GDP Estimates'!T30,"")</f>
        <v>4936.6156864757377</v>
      </c>
      <c r="U30" s="30">
        <f>IFERROR(+'Ont GDP'!U30-'CMA GDP Estimates'!U30,"")</f>
        <v>4432.5356682206793</v>
      </c>
      <c r="V30" s="30">
        <f>IFERROR(+'Ont GDP'!V30-'CMA GDP Estimates'!V30,"")</f>
        <v>4680.0447345559478</v>
      </c>
      <c r="W30" s="30">
        <f>IFERROR(+'Ont GDP'!W30-'CMA GDP Estimates'!W30,"")</f>
        <v>4483.4287354135822</v>
      </c>
      <c r="X30" s="30">
        <f>IFERROR(+'Ont GDP'!X30-'CMA GDP Estimates'!X30,"")</f>
        <v>5468.0819152799022</v>
      </c>
      <c r="Y30" s="30">
        <f>IFERROR(+'Ont GDP'!Y30-'CMA GDP Estimates'!Y30,"")</f>
        <v>5651.8321326412788</v>
      </c>
    </row>
    <row r="31" spans="1:25" x14ac:dyDescent="0.25">
      <c r="A31" s="6" t="s">
        <v>25</v>
      </c>
      <c r="B31" s="6"/>
      <c r="C31" s="14">
        <v>312</v>
      </c>
      <c r="D31" s="65">
        <f>IFERROR(+'Ont GDP'!D31-'CMA GDP Estimates'!D31,"")</f>
        <v>2570.8916797488228</v>
      </c>
      <c r="E31" s="65">
        <f>IFERROR(+'Ont GDP'!E31-'CMA GDP Estimates'!E31,"")</f>
        <v>2154.9863718958213</v>
      </c>
      <c r="F31" s="65">
        <f>IFERROR(+'Ont GDP'!F31-'CMA GDP Estimates'!F31,"")</f>
        <v>2169.6744157441572</v>
      </c>
      <c r="G31" s="65">
        <f>IFERROR(+'Ont GDP'!G31-'CMA GDP Estimates'!G31,"")</f>
        <v>2330.5505603164138</v>
      </c>
      <c r="H31" s="65">
        <f>IFERROR(+'Ont GDP'!H31-'CMA GDP Estimates'!H31,"")</f>
        <v>2109.0438413361171</v>
      </c>
      <c r="I31" s="65">
        <f>IFERROR(+'Ont GDP'!I31-'CMA GDP Estimates'!I31,"")</f>
        <v>2189.3726591760296</v>
      </c>
      <c r="J31" s="65">
        <f>IFERROR(+'Ont GDP'!J31-'CMA GDP Estimates'!J31,"")</f>
        <v>1685.1451359516616</v>
      </c>
      <c r="K31" s="65">
        <f>IFERROR(+'Ont GDP'!K31-'CMA GDP Estimates'!K31,"")</f>
        <v>2463.4961538461534</v>
      </c>
      <c r="L31" s="65">
        <f>IFERROR(+'Ont GDP'!L31-'CMA GDP Estimates'!L31,"")</f>
        <v>1961.7890927363314</v>
      </c>
      <c r="M31" s="30">
        <f>IFERROR(+'Ont GDP'!M31-'CMA GDP Estimates'!M31,"")</f>
        <v>1987.0508575394069</v>
      </c>
      <c r="N31" s="30">
        <f>IFERROR(+'Ont GDP'!N31-'CMA GDP Estimates'!N31,"")</f>
        <v>1711.3910329446196</v>
      </c>
      <c r="O31" s="30">
        <f>IFERROR(+'Ont GDP'!O31-'CMA GDP Estimates'!O31,"")</f>
        <v>1237.9641879558199</v>
      </c>
      <c r="P31" s="30">
        <f>IFERROR(+'Ont GDP'!P31-'CMA GDP Estimates'!P31,"")</f>
        <v>1424.0062146669904</v>
      </c>
      <c r="Q31" s="30">
        <f>IFERROR(+'Ont GDP'!Q31-'CMA GDP Estimates'!Q31,"")</f>
        <v>1332.9768395993603</v>
      </c>
      <c r="R31" s="30">
        <f>IFERROR(+'Ont GDP'!R31-'CMA GDP Estimates'!R31,"")</f>
        <v>1096.5849651631829</v>
      </c>
      <c r="S31" s="30">
        <f>IFERROR(+'Ont GDP'!S31-'CMA GDP Estimates'!S31,"")</f>
        <v>1539.8163438155136</v>
      </c>
      <c r="T31" s="30">
        <f>IFERROR(+'Ont GDP'!T31-'CMA GDP Estimates'!T31,"")</f>
        <v>1118.3561163943755</v>
      </c>
      <c r="U31" s="30">
        <f>IFERROR(+'Ont GDP'!U31-'CMA GDP Estimates'!U31,"")</f>
        <v>1156.8338150637089</v>
      </c>
      <c r="V31" s="30">
        <f>IFERROR(+'Ont GDP'!V31-'CMA GDP Estimates'!V31,"")</f>
        <v>994.01420235490286</v>
      </c>
      <c r="W31" s="30">
        <f>IFERROR(+'Ont GDP'!W31-'CMA GDP Estimates'!W31,"")</f>
        <v>1123.1472826387535</v>
      </c>
      <c r="X31" s="30">
        <f>IFERROR(+'Ont GDP'!X31-'CMA GDP Estimates'!X31,"")</f>
        <v>1768.8278730675249</v>
      </c>
      <c r="Y31" s="30">
        <f>IFERROR(+'Ont GDP'!Y31-'CMA GDP Estimates'!Y31,"")</f>
        <v>1607.0584474438203</v>
      </c>
    </row>
    <row r="32" spans="1:25" x14ac:dyDescent="0.25">
      <c r="A32" s="6" t="s">
        <v>26</v>
      </c>
      <c r="B32" s="6"/>
      <c r="C32" s="14">
        <v>3121</v>
      </c>
      <c r="D32" s="65">
        <f>IFERROR(+'Ont GDP'!D32-'CMA GDP Estimates'!D32,"")</f>
        <v>1227.8696248856359</v>
      </c>
      <c r="E32" s="65">
        <f>IFERROR(+'Ont GDP'!E32-'CMA GDP Estimates'!E32,"")</f>
        <v>893.77334696659841</v>
      </c>
      <c r="F32" s="65">
        <f>IFERROR(+'Ont GDP'!F32-'CMA GDP Estimates'!F32,"")</f>
        <v>1089.5639226914818</v>
      </c>
      <c r="G32" s="65">
        <f>IFERROR(+'Ont GDP'!G32-'CMA GDP Estimates'!G32,"")</f>
        <v>1108.6654205607476</v>
      </c>
      <c r="H32" s="65">
        <f>IFERROR(+'Ont GDP'!H32-'CMA GDP Estimates'!H32,"")</f>
        <v>953.94595015576328</v>
      </c>
      <c r="I32" s="65">
        <f>IFERROR(+'Ont GDP'!I32-'CMA GDP Estimates'!I32,"")</f>
        <v>1072.1933760683762</v>
      </c>
      <c r="J32" s="65">
        <f>IFERROR(+'Ont GDP'!J32-'CMA GDP Estimates'!J32,"")</f>
        <v>943.47443946188332</v>
      </c>
      <c r="K32" s="65">
        <f>IFERROR(+'Ont GDP'!K32-'CMA GDP Estimates'!K32,"")</f>
        <v>1413.4255936675459</v>
      </c>
      <c r="L32" s="65">
        <f>IFERROR(+'Ont GDP'!L32-'CMA GDP Estimates'!L32,"")</f>
        <v>1201.5530577675052</v>
      </c>
      <c r="M32" s="30">
        <f>IFERROR(+'Ont GDP'!M32-'CMA GDP Estimates'!M32,"")</f>
        <v>1324.9948894516951</v>
      </c>
      <c r="N32" s="30">
        <f>IFERROR(+'Ont GDP'!N32-'CMA GDP Estimates'!N32,"")</f>
        <v>1211.2463867741576</v>
      </c>
      <c r="O32" s="30">
        <f>IFERROR(+'Ont GDP'!O32-'CMA GDP Estimates'!O32,"")</f>
        <v>989.94244406163307</v>
      </c>
      <c r="P32" s="30">
        <f>IFERROR(+'Ont GDP'!P32-'CMA GDP Estimates'!P32,"")</f>
        <v>1129.1999924544364</v>
      </c>
      <c r="Q32" s="30">
        <f>IFERROR(+'Ont GDP'!Q32-'CMA GDP Estimates'!Q32,"")</f>
        <v>1011.6780184150548</v>
      </c>
      <c r="R32" s="30">
        <f>IFERROR(+'Ont GDP'!R32-'CMA GDP Estimates'!R32,"")</f>
        <v>855.88333178189919</v>
      </c>
      <c r="S32" s="30">
        <f>IFERROR(+'Ont GDP'!S32-'CMA GDP Estimates'!S32,"")</f>
        <v>1233.3292869780453</v>
      </c>
      <c r="T32" s="30">
        <f>IFERROR(+'Ont GDP'!T32-'CMA GDP Estimates'!T32,"")</f>
        <v>871.27003381706459</v>
      </c>
      <c r="U32" s="30">
        <f>IFERROR(+'Ont GDP'!U32-'CMA GDP Estimates'!U32,"")</f>
        <v>906.9093890328752</v>
      </c>
      <c r="V32" s="30">
        <f>IFERROR(+'Ont GDP'!V32-'CMA GDP Estimates'!V32,"")</f>
        <v>848.74255450532064</v>
      </c>
      <c r="W32" s="30">
        <f>IFERROR(+'Ont GDP'!W32-'CMA GDP Estimates'!W32,"")</f>
        <v>910.62083458584948</v>
      </c>
      <c r="X32" s="30">
        <f>IFERROR(+'Ont GDP'!X32-'CMA GDP Estimates'!X32,"")</f>
        <v>1498.6143516780357</v>
      </c>
      <c r="Y32" s="30">
        <f>IFERROR(+'Ont GDP'!Y32-'CMA GDP Estimates'!Y32,"")</f>
        <v>1353.1677751090172</v>
      </c>
    </row>
    <row r="33" spans="1:25" x14ac:dyDescent="0.25">
      <c r="A33" s="6" t="s">
        <v>27</v>
      </c>
      <c r="B33" s="6"/>
      <c r="C33" s="14" t="s">
        <v>189</v>
      </c>
      <c r="D33" s="65">
        <f>IFERROR(+'Ont GDP'!D33-'CMA GDP Estimates'!D33,"")</f>
        <v>538.06424870466321</v>
      </c>
      <c r="E33" s="65">
        <f>IFERROR(+'Ont GDP'!E33-'CMA GDP Estimates'!E33,"")</f>
        <v>581.07031327697666</v>
      </c>
      <c r="F33" s="65">
        <f>IFERROR(+'Ont GDP'!F33-'CMA GDP Estimates'!F33,"")</f>
        <v>619.05572949279895</v>
      </c>
      <c r="G33" s="65">
        <f>IFERROR(+'Ont GDP'!G33-'CMA GDP Estimates'!G33,"")</f>
        <v>807.61760435571705</v>
      </c>
      <c r="H33" s="65">
        <f>IFERROR(+'Ont GDP'!H33-'CMA GDP Estimates'!H33,"")</f>
        <v>670.21738161559892</v>
      </c>
      <c r="I33" s="65">
        <f>IFERROR(+'Ont GDP'!I33-'CMA GDP Estimates'!I33,"")</f>
        <v>553.24850615114246</v>
      </c>
      <c r="J33" s="65">
        <f>IFERROR(+'Ont GDP'!J33-'CMA GDP Estimates'!J33,"")</f>
        <v>563.53889212827983</v>
      </c>
      <c r="K33" s="65">
        <f>IFERROR(+'Ont GDP'!K33-'CMA GDP Estimates'!K33,"")</f>
        <v>573.12871736662885</v>
      </c>
      <c r="L33" s="65">
        <f>IFERROR(+'Ont GDP'!L33-'CMA GDP Estimates'!L33,"")</f>
        <v>618.98355016723622</v>
      </c>
      <c r="M33" s="30">
        <f>IFERROR(+'Ont GDP'!M33-'CMA GDP Estimates'!M33,"")</f>
        <v>441.76875068190179</v>
      </c>
      <c r="N33" s="30">
        <f>IFERROR(+'Ont GDP'!N33-'CMA GDP Estimates'!N33,"")</f>
        <v>423.97113754779195</v>
      </c>
      <c r="O33" s="30">
        <f>IFERROR(+'Ont GDP'!O33-'CMA GDP Estimates'!O33,"")</f>
        <v>307.24558504290121</v>
      </c>
      <c r="P33" s="30">
        <f>IFERROR(+'Ont GDP'!P33-'CMA GDP Estimates'!P33,"")</f>
        <v>245.25031581350513</v>
      </c>
      <c r="Q33" s="30">
        <f>IFERROR(+'Ont GDP'!Q33-'CMA GDP Estimates'!Q33,"")</f>
        <v>303.92831668476543</v>
      </c>
      <c r="R33" s="30">
        <f>IFERROR(+'Ont GDP'!R33-'CMA GDP Estimates'!R33,"")</f>
        <v>237.19582730840739</v>
      </c>
      <c r="S33" s="30">
        <f>IFERROR(+'Ont GDP'!S33-'CMA GDP Estimates'!S33,"")</f>
        <v>352.70445420886807</v>
      </c>
      <c r="T33" s="30">
        <f>IFERROR(+'Ont GDP'!T33-'CMA GDP Estimates'!T33,"")</f>
        <v>209.93614637789398</v>
      </c>
      <c r="U33" s="30">
        <f>IFERROR(+'Ont GDP'!U33-'CMA GDP Estimates'!U33,"")</f>
        <v>273.48619658481346</v>
      </c>
      <c r="V33" s="30">
        <f>IFERROR(+'Ont GDP'!V33-'CMA GDP Estimates'!V33,"")</f>
        <v>206.40940969235186</v>
      </c>
      <c r="W33" s="30">
        <f>IFERROR(+'Ont GDP'!W33-'CMA GDP Estimates'!W33,"")</f>
        <v>372.21362836597308</v>
      </c>
      <c r="X33" s="30">
        <f>IFERROR(+'Ont GDP'!X33-'CMA GDP Estimates'!X33,"")</f>
        <v>275.00119970468802</v>
      </c>
      <c r="Y33" s="30">
        <f>IFERROR(+'Ont GDP'!Y33-'CMA GDP Estimates'!Y33,"")</f>
        <v>322.20262089331857</v>
      </c>
    </row>
    <row r="34" spans="1:25" x14ac:dyDescent="0.25">
      <c r="A34" s="6" t="s">
        <v>28</v>
      </c>
      <c r="B34" s="6"/>
      <c r="C34" s="14" t="s">
        <v>190</v>
      </c>
      <c r="D34" s="65">
        <f>IFERROR(+'Ont GDP'!D34-'CMA GDP Estimates'!D34,"")</f>
        <v>427.67850389321472</v>
      </c>
      <c r="E34" s="65">
        <f>IFERROR(+'Ont GDP'!E34-'CMA GDP Estimates'!E34,"")</f>
        <v>456.15566835871414</v>
      </c>
      <c r="F34" s="65">
        <f>IFERROR(+'Ont GDP'!F34-'CMA GDP Estimates'!F34,"")</f>
        <v>368.25195843325344</v>
      </c>
      <c r="G34" s="65">
        <f>IFERROR(+'Ont GDP'!G34-'CMA GDP Estimates'!G34,"")</f>
        <v>410.75963051659232</v>
      </c>
      <c r="H34" s="65">
        <f>IFERROR(+'Ont GDP'!H34-'CMA GDP Estimates'!H34,"")</f>
        <v>347.34601508691367</v>
      </c>
      <c r="I34" s="65">
        <f>IFERROR(+'Ont GDP'!I34-'CMA GDP Estimates'!I34,"")</f>
        <v>288.77591727818549</v>
      </c>
      <c r="J34" s="65">
        <f>IFERROR(+'Ont GDP'!J34-'CMA GDP Estimates'!J34,"")</f>
        <v>232.73537832310842</v>
      </c>
      <c r="K34" s="65">
        <f>IFERROR(+'Ont GDP'!K34-'CMA GDP Estimates'!K34,"")</f>
        <v>204.80387275242049</v>
      </c>
      <c r="L34" s="65">
        <f>IFERROR(+'Ont GDP'!L34-'CMA GDP Estimates'!L34,"")</f>
        <v>122.30749714857984</v>
      </c>
      <c r="M34" s="30">
        <f>IFERROR(+'Ont GDP'!M34-'CMA GDP Estimates'!M34,"")</f>
        <v>180.06374170278332</v>
      </c>
      <c r="N34" s="30">
        <f>IFERROR(+'Ont GDP'!N34-'CMA GDP Estimates'!N34,"")</f>
        <v>108.30888075167559</v>
      </c>
      <c r="O34" s="30">
        <f>IFERROR(+'Ont GDP'!O34-'CMA GDP Estimates'!O34,"")</f>
        <v>188.49885323051024</v>
      </c>
      <c r="P34" s="30">
        <f>IFERROR(+'Ont GDP'!P34-'CMA GDP Estimates'!P34,"")</f>
        <v>165.10744188583149</v>
      </c>
      <c r="Q34" s="30">
        <f>IFERROR(+'Ont GDP'!Q34-'CMA GDP Estimates'!Q34,"")</f>
        <v>130.40488503738908</v>
      </c>
      <c r="R34" s="30">
        <f>IFERROR(+'Ont GDP'!R34-'CMA GDP Estimates'!R34,"")</f>
        <v>143.21140914848567</v>
      </c>
      <c r="S34" s="30">
        <f>IFERROR(+'Ont GDP'!S34-'CMA GDP Estimates'!S34,"")</f>
        <v>89.162069248629251</v>
      </c>
      <c r="T34" s="30">
        <f>IFERROR(+'Ont GDP'!T34-'CMA GDP Estimates'!T34,"")</f>
        <v>60.879647949911543</v>
      </c>
      <c r="U34" s="30">
        <f>IFERROR(+'Ont GDP'!U34-'CMA GDP Estimates'!U34,"")</f>
        <v>77.781576324928324</v>
      </c>
      <c r="V34" s="30">
        <f>IFERROR(+'Ont GDP'!V34-'CMA GDP Estimates'!V34,"")</f>
        <v>106.34530023014298</v>
      </c>
      <c r="W34" s="30">
        <f>IFERROR(+'Ont GDP'!W34-'CMA GDP Estimates'!W34,"")</f>
        <v>73.090803657273455</v>
      </c>
      <c r="X34" s="30">
        <f>IFERROR(+'Ont GDP'!X34-'CMA GDP Estimates'!X34,"")</f>
        <v>127.79482906829634</v>
      </c>
      <c r="Y34" s="30">
        <f>IFERROR(+'Ont GDP'!Y34-'CMA GDP Estimates'!Y34,"")</f>
        <v>232.83416778967899</v>
      </c>
    </row>
    <row r="35" spans="1:25" x14ac:dyDescent="0.25">
      <c r="A35" s="6" t="s">
        <v>29</v>
      </c>
      <c r="B35" s="6"/>
      <c r="C35" s="14">
        <v>321</v>
      </c>
      <c r="D35" s="65">
        <f>IFERROR(+'Ont GDP'!D35-'CMA GDP Estimates'!D35,"")</f>
        <v>837.70051078320103</v>
      </c>
      <c r="E35" s="65">
        <f>IFERROR(+'Ont GDP'!E35-'CMA GDP Estimates'!E35,"")</f>
        <v>865.59474081529947</v>
      </c>
      <c r="F35" s="65">
        <f>IFERROR(+'Ont GDP'!F35-'CMA GDP Estimates'!F35,"")</f>
        <v>864.15622222222214</v>
      </c>
      <c r="G35" s="65">
        <f>IFERROR(+'Ont GDP'!G35-'CMA GDP Estimates'!G35,"")</f>
        <v>1110.475658346691</v>
      </c>
      <c r="H35" s="65">
        <f>IFERROR(+'Ont GDP'!H35-'CMA GDP Estimates'!H35,"")</f>
        <v>1078.1171839856052</v>
      </c>
      <c r="I35" s="65">
        <f>IFERROR(+'Ont GDP'!I35-'CMA GDP Estimates'!I35,"")</f>
        <v>1145.9125871258714</v>
      </c>
      <c r="J35" s="65">
        <f>IFERROR(+'Ont GDP'!J35-'CMA GDP Estimates'!J35,"")</f>
        <v>1164.6896202531645</v>
      </c>
      <c r="K35" s="65">
        <f>IFERROR(+'Ont GDP'!K35-'CMA GDP Estimates'!K35,"")</f>
        <v>1004.6581755593804</v>
      </c>
      <c r="L35" s="65">
        <f>IFERROR(+'Ont GDP'!L35-'CMA GDP Estimates'!L35,"")</f>
        <v>1138.0144566131009</v>
      </c>
      <c r="M35" s="30">
        <f>IFERROR(+'Ont GDP'!M35-'CMA GDP Estimates'!M35,"")</f>
        <v>1066.4288404807428</v>
      </c>
      <c r="N35" s="30">
        <f>IFERROR(+'Ont GDP'!N35-'CMA GDP Estimates'!N35,"")</f>
        <v>1023.1660855577776</v>
      </c>
      <c r="O35" s="30">
        <f>IFERROR(+'Ont GDP'!O35-'CMA GDP Estimates'!O35,"")</f>
        <v>821.97701469260437</v>
      </c>
      <c r="P35" s="30">
        <f>IFERROR(+'Ont GDP'!P35-'CMA GDP Estimates'!P35,"")</f>
        <v>689.45781849026412</v>
      </c>
      <c r="Q35" s="30">
        <f>IFERROR(+'Ont GDP'!Q35-'CMA GDP Estimates'!Q35,"")</f>
        <v>633.2637473239231</v>
      </c>
      <c r="R35" s="30">
        <f>IFERROR(+'Ont GDP'!R35-'CMA GDP Estimates'!R35,"")</f>
        <v>656.58723069606435</v>
      </c>
      <c r="S35" s="30">
        <f>IFERROR(+'Ont GDP'!S35-'CMA GDP Estimates'!S35,"")</f>
        <v>666.16027163197782</v>
      </c>
      <c r="T35" s="30">
        <f>IFERROR(+'Ont GDP'!T35-'CMA GDP Estimates'!T35,"")</f>
        <v>652.43009419257135</v>
      </c>
      <c r="U35" s="30">
        <f>IFERROR(+'Ont GDP'!U35-'CMA GDP Estimates'!U35,"")</f>
        <v>795.7171882065486</v>
      </c>
      <c r="V35" s="30">
        <f>IFERROR(+'Ont GDP'!V35-'CMA GDP Estimates'!V35,"")</f>
        <v>861.38643329830916</v>
      </c>
      <c r="W35" s="30">
        <f>IFERROR(+'Ont GDP'!W35-'CMA GDP Estimates'!W35,"")</f>
        <v>919.69447303545667</v>
      </c>
      <c r="X35" s="30">
        <f>IFERROR(+'Ont GDP'!X35-'CMA GDP Estimates'!X35,"")</f>
        <v>1199.6910555528896</v>
      </c>
      <c r="Y35" s="30">
        <f>IFERROR(+'Ont GDP'!Y35-'CMA GDP Estimates'!Y35,"")</f>
        <v>1003.0400458022812</v>
      </c>
    </row>
    <row r="36" spans="1:25" x14ac:dyDescent="0.25">
      <c r="A36" s="6" t="s">
        <v>30</v>
      </c>
      <c r="B36" s="6"/>
      <c r="C36" s="14">
        <v>322</v>
      </c>
      <c r="D36" s="65">
        <f>IFERROR(+'Ont GDP'!D36-'CMA GDP Estimates'!D36,"")</f>
        <v>2423.558291457286</v>
      </c>
      <c r="E36" s="65">
        <f>IFERROR(+'Ont GDP'!E36-'CMA GDP Estimates'!E36,"")</f>
        <v>2065.3250659630608</v>
      </c>
      <c r="F36" s="65">
        <f>IFERROR(+'Ont GDP'!F36-'CMA GDP Estimates'!F36,"")</f>
        <v>2189.8039684696928</v>
      </c>
      <c r="G36" s="65">
        <f>IFERROR(+'Ont GDP'!G36-'CMA GDP Estimates'!G36,"")</f>
        <v>2247.6157894736843</v>
      </c>
      <c r="H36" s="65">
        <f>IFERROR(+'Ont GDP'!H36-'CMA GDP Estimates'!H36,"")</f>
        <v>2661.9489641232944</v>
      </c>
      <c r="I36" s="65">
        <f>IFERROR(+'Ont GDP'!I36-'CMA GDP Estimates'!I36,"")</f>
        <v>2544.4873848515863</v>
      </c>
      <c r="J36" s="65">
        <f>IFERROR(+'Ont GDP'!J36-'CMA GDP Estimates'!J36,"")</f>
        <v>2859.4626168224295</v>
      </c>
      <c r="K36" s="65">
        <f>IFERROR(+'Ont GDP'!K36-'CMA GDP Estimates'!K36,"")</f>
        <v>2456.5203622250974</v>
      </c>
      <c r="L36" s="65">
        <f>IFERROR(+'Ont GDP'!L36-'CMA GDP Estimates'!L36,"")</f>
        <v>2329.6345899440021</v>
      </c>
      <c r="M36" s="30">
        <f>IFERROR(+'Ont GDP'!M36-'CMA GDP Estimates'!M36,"")</f>
        <v>2002.4537181796536</v>
      </c>
      <c r="N36" s="30">
        <f>IFERROR(+'Ont GDP'!N36-'CMA GDP Estimates'!N36,"")</f>
        <v>1728.9685951401134</v>
      </c>
      <c r="O36" s="30">
        <f>IFERROR(+'Ont GDP'!O36-'CMA GDP Estimates'!O36,"")</f>
        <v>1922.8391920411309</v>
      </c>
      <c r="P36" s="30">
        <f>IFERROR(+'Ont GDP'!P36-'CMA GDP Estimates'!P36,"")</f>
        <v>1643.0243321243088</v>
      </c>
      <c r="Q36" s="30">
        <f>IFERROR(+'Ont GDP'!Q36-'CMA GDP Estimates'!Q36,"")</f>
        <v>1507.284125272967</v>
      </c>
      <c r="R36" s="30">
        <f>IFERROR(+'Ont GDP'!R36-'CMA GDP Estimates'!R36,"")</f>
        <v>1340.2842480964259</v>
      </c>
      <c r="S36" s="30">
        <f>IFERROR(+'Ont GDP'!S36-'CMA GDP Estimates'!S36,"")</f>
        <v>1427.1381209683607</v>
      </c>
      <c r="T36" s="30">
        <f>IFERROR(+'Ont GDP'!T36-'CMA GDP Estimates'!T36,"")</f>
        <v>1743.0267617790919</v>
      </c>
      <c r="U36" s="30">
        <f>IFERROR(+'Ont GDP'!U36-'CMA GDP Estimates'!U36,"")</f>
        <v>1389.8477506676099</v>
      </c>
      <c r="V36" s="30">
        <f>IFERROR(+'Ont GDP'!V36-'CMA GDP Estimates'!V36,"")</f>
        <v>1301.6696419790997</v>
      </c>
      <c r="W36" s="30">
        <f>IFERROR(+'Ont GDP'!W36-'CMA GDP Estimates'!W36,"")</f>
        <v>1006.9533890027446</v>
      </c>
      <c r="X36" s="30">
        <f>IFERROR(+'Ont GDP'!X36-'CMA GDP Estimates'!X36,"")</f>
        <v>1266.5957340356686</v>
      </c>
      <c r="Y36" s="30">
        <f>IFERROR(+'Ont GDP'!Y36-'CMA GDP Estimates'!Y36,"")</f>
        <v>1055.6225494005525</v>
      </c>
    </row>
    <row r="37" spans="1:25" x14ac:dyDescent="0.25">
      <c r="A37" s="6" t="s">
        <v>31</v>
      </c>
      <c r="B37" s="6"/>
      <c r="C37" s="14">
        <v>323</v>
      </c>
      <c r="D37" s="65">
        <f>IFERROR(+'Ont GDP'!D37-'CMA GDP Estimates'!D37,"")</f>
        <v>989.95669144981412</v>
      </c>
      <c r="E37" s="65">
        <f>IFERROR(+'Ont GDP'!E37-'CMA GDP Estimates'!E37,"")</f>
        <v>880.5373239436617</v>
      </c>
      <c r="F37" s="65">
        <f>IFERROR(+'Ont GDP'!F37-'CMA GDP Estimates'!F37,"")</f>
        <v>1039.6559568948312</v>
      </c>
      <c r="G37" s="65">
        <f>IFERROR(+'Ont GDP'!G37-'CMA GDP Estimates'!G37,"")</f>
        <v>1121.6738164684766</v>
      </c>
      <c r="H37" s="65">
        <f>IFERROR(+'Ont GDP'!H37-'CMA GDP Estimates'!H37,"")</f>
        <v>1341.5079190158895</v>
      </c>
      <c r="I37" s="65">
        <f>IFERROR(+'Ont GDP'!I37-'CMA GDP Estimates'!I37,"")</f>
        <v>1343.818036577675</v>
      </c>
      <c r="J37" s="65">
        <f>IFERROR(+'Ont GDP'!J37-'CMA GDP Estimates'!J37,"")</f>
        <v>1224.3910112359549</v>
      </c>
      <c r="K37" s="65">
        <f>IFERROR(+'Ont GDP'!K37-'CMA GDP Estimates'!K37,"")</f>
        <v>1351.810599444224</v>
      </c>
      <c r="L37" s="65">
        <f>IFERROR(+'Ont GDP'!L37-'CMA GDP Estimates'!L37,"")</f>
        <v>1400.3110022163032</v>
      </c>
      <c r="M37" s="30">
        <f>IFERROR(+'Ont GDP'!M37-'CMA GDP Estimates'!M37,"")</f>
        <v>1346.0623121828487</v>
      </c>
      <c r="N37" s="30">
        <f>IFERROR(+'Ont GDP'!N37-'CMA GDP Estimates'!N37,"")</f>
        <v>1028.151912110638</v>
      </c>
      <c r="O37" s="30">
        <f>IFERROR(+'Ont GDP'!O37-'CMA GDP Estimates'!O37,"")</f>
        <v>964.69085827564959</v>
      </c>
      <c r="P37" s="30">
        <f>IFERROR(+'Ont GDP'!P37-'CMA GDP Estimates'!P37,"")</f>
        <v>975.92446125129618</v>
      </c>
      <c r="Q37" s="30">
        <f>IFERROR(+'Ont GDP'!Q37-'CMA GDP Estimates'!Q37,"")</f>
        <v>843.1599345008467</v>
      </c>
      <c r="R37" s="30">
        <f>IFERROR(+'Ont GDP'!R37-'CMA GDP Estimates'!R37,"")</f>
        <v>772.68248399214303</v>
      </c>
      <c r="S37" s="30">
        <f>IFERROR(+'Ont GDP'!S37-'CMA GDP Estimates'!S37,"")</f>
        <v>892.40383109911386</v>
      </c>
      <c r="T37" s="30">
        <f>IFERROR(+'Ont GDP'!T37-'CMA GDP Estimates'!T37,"")</f>
        <v>774.93661413724817</v>
      </c>
      <c r="U37" s="30">
        <f>IFERROR(+'Ont GDP'!U37-'CMA GDP Estimates'!U37,"")</f>
        <v>748.28635261297177</v>
      </c>
      <c r="V37" s="30">
        <f>IFERROR(+'Ont GDP'!V37-'CMA GDP Estimates'!V37,"")</f>
        <v>1050.9557632342278</v>
      </c>
      <c r="W37" s="30">
        <f>IFERROR(+'Ont GDP'!W37-'CMA GDP Estimates'!W37,"")</f>
        <v>1030.2540900111997</v>
      </c>
      <c r="X37" s="30">
        <f>IFERROR(+'Ont GDP'!X37-'CMA GDP Estimates'!X37,"")</f>
        <v>938.6368039409233</v>
      </c>
      <c r="Y37" s="30">
        <f>IFERROR(+'Ont GDP'!Y37-'CMA GDP Estimates'!Y37,"")</f>
        <v>1199.2544124335866</v>
      </c>
    </row>
    <row r="38" spans="1:25" x14ac:dyDescent="0.25">
      <c r="A38" s="6" t="s">
        <v>32</v>
      </c>
      <c r="B38" s="6"/>
      <c r="C38" s="14">
        <v>324</v>
      </c>
      <c r="D38" s="65">
        <f>IFERROR(+'Ont GDP'!D38-'CMA GDP Estimates'!D38,"")</f>
        <v>434.50285714285712</v>
      </c>
      <c r="E38" s="65">
        <f>IFERROR(+'Ont GDP'!E38-'CMA GDP Estimates'!E38,"")</f>
        <v>596.20000000000005</v>
      </c>
      <c r="F38" s="65">
        <f>IFERROR(+'Ont GDP'!F38-'CMA GDP Estimates'!F38,"")</f>
        <v>6071.7</v>
      </c>
      <c r="G38" s="65">
        <f>IFERROR(+'Ont GDP'!G38-'CMA GDP Estimates'!G38,"")</f>
        <v>2216.5540540540537</v>
      </c>
      <c r="H38" s="65">
        <f>IFERROR(+'Ont GDP'!H38-'CMA GDP Estimates'!H38,"")</f>
        <v>5410</v>
      </c>
      <c r="I38" s="65">
        <f>IFERROR(+'Ont GDP'!I38-'CMA GDP Estimates'!I38,"")</f>
        <v>7107.7</v>
      </c>
      <c r="J38" s="65">
        <f>IFERROR(+'Ont GDP'!J38-'CMA GDP Estimates'!J38,"")</f>
        <v>3810.0222972972979</v>
      </c>
      <c r="K38" s="65">
        <f>IFERROR(+'Ont GDP'!K38-'CMA GDP Estimates'!K38,"")</f>
        <v>3646.0393258426961</v>
      </c>
      <c r="L38" s="65">
        <f>IFERROR(+'Ont GDP'!L38-'CMA GDP Estimates'!L38,"")</f>
        <v>3011.7438097014929</v>
      </c>
      <c r="M38" s="30">
        <f>IFERROR(+'Ont GDP'!M38-'CMA GDP Estimates'!M38,"")</f>
        <v>2232.6409090909092</v>
      </c>
      <c r="N38" s="30">
        <f>IFERROR(+'Ont GDP'!N38-'CMA GDP Estimates'!N38,"")</f>
        <v>4336.7</v>
      </c>
      <c r="O38" s="30">
        <f>IFERROR(+'Ont GDP'!O38-'CMA GDP Estimates'!O38,"")</f>
        <v>2490.4221551362684</v>
      </c>
      <c r="P38" s="30">
        <f>IFERROR(+'Ont GDP'!P38-'CMA GDP Estimates'!P38,"")</f>
        <v>4304.3</v>
      </c>
      <c r="Q38" s="30">
        <f>IFERROR(+'Ont GDP'!Q38-'CMA GDP Estimates'!Q38,"")</f>
        <v>1787.1649411764706</v>
      </c>
      <c r="R38" s="30">
        <f>IFERROR(+'Ont GDP'!R38-'CMA GDP Estimates'!R38,"")</f>
        <v>3772.9</v>
      </c>
      <c r="S38" s="30">
        <f>IFERROR(+'Ont GDP'!S38-'CMA GDP Estimates'!S38,"")</f>
        <v>2060.9459930313587</v>
      </c>
      <c r="T38" s="30">
        <f>IFERROR(+'Ont GDP'!T38-'CMA GDP Estimates'!T38,"")</f>
        <v>3631.4</v>
      </c>
      <c r="U38" s="30">
        <f>IFERROR(+'Ont GDP'!U38-'CMA GDP Estimates'!U38,"")</f>
        <v>3758.4</v>
      </c>
      <c r="V38" s="30">
        <f>IFERROR(+'Ont GDP'!V38-'CMA GDP Estimates'!V38,"")</f>
        <v>2134.6478048330564</v>
      </c>
      <c r="W38" s="30">
        <f>IFERROR(+'Ont GDP'!W38-'CMA GDP Estimates'!W38,"")</f>
        <v>3715.3</v>
      </c>
      <c r="X38" s="30">
        <f>IFERROR(+'Ont GDP'!X38-'CMA GDP Estimates'!X38,"")</f>
        <v>3859.5</v>
      </c>
      <c r="Y38" s="30">
        <f>IFERROR(+'Ont GDP'!Y38-'CMA GDP Estimates'!Y38,"")</f>
        <v>1568.4368182375288</v>
      </c>
    </row>
    <row r="39" spans="1:25" x14ac:dyDescent="0.25">
      <c r="A39" s="6" t="s">
        <v>33</v>
      </c>
      <c r="B39" s="6"/>
      <c r="C39" s="14">
        <v>325</v>
      </c>
      <c r="D39" s="65">
        <f>IFERROR(+'Ont GDP'!D39-'CMA GDP Estimates'!D39,"")</f>
        <v>3053.3114649681529</v>
      </c>
      <c r="E39" s="65">
        <f>IFERROR(+'Ont GDP'!E39-'CMA GDP Estimates'!E39,"")</f>
        <v>2982.4460789252735</v>
      </c>
      <c r="F39" s="65">
        <f>IFERROR(+'Ont GDP'!F39-'CMA GDP Estimates'!F39,"")</f>
        <v>3482.0842681712584</v>
      </c>
      <c r="G39" s="65">
        <f>IFERROR(+'Ont GDP'!G39-'CMA GDP Estimates'!G39,"")</f>
        <v>3601.3991441517028</v>
      </c>
      <c r="H39" s="65">
        <f>IFERROR(+'Ont GDP'!H39-'CMA GDP Estimates'!H39,"")</f>
        <v>3979.7414237935982</v>
      </c>
      <c r="I39" s="65">
        <f>IFERROR(+'Ont GDP'!I39-'CMA GDP Estimates'!I39,"")</f>
        <v>4180.6868844770988</v>
      </c>
      <c r="J39" s="65">
        <f>IFERROR(+'Ont GDP'!J39-'CMA GDP Estimates'!J39,"")</f>
        <v>4554.0776704980844</v>
      </c>
      <c r="K39" s="65">
        <f>IFERROR(+'Ont GDP'!K39-'CMA GDP Estimates'!K39,"")</f>
        <v>4083.7900833937629</v>
      </c>
      <c r="L39" s="65">
        <f>IFERROR(+'Ont GDP'!L39-'CMA GDP Estimates'!L39,"")</f>
        <v>2967.6801970523338</v>
      </c>
      <c r="M39" s="30">
        <f>IFERROR(+'Ont GDP'!M39-'CMA GDP Estimates'!M39,"")</f>
        <v>3836.3400361914801</v>
      </c>
      <c r="N39" s="30">
        <f>IFERROR(+'Ont GDP'!N39-'CMA GDP Estimates'!N39,"")</f>
        <v>2784.0439028853743</v>
      </c>
      <c r="O39" s="30">
        <f>IFERROR(+'Ont GDP'!O39-'CMA GDP Estimates'!O39,"")</f>
        <v>3016.3104913835132</v>
      </c>
      <c r="P39" s="30">
        <f>IFERROR(+'Ont GDP'!P39-'CMA GDP Estimates'!P39,"")</f>
        <v>2790.9178221713273</v>
      </c>
      <c r="Q39" s="30">
        <f>IFERROR(+'Ont GDP'!Q39-'CMA GDP Estimates'!Q39,"")</f>
        <v>2931.1885613612562</v>
      </c>
      <c r="R39" s="30">
        <f>IFERROR(+'Ont GDP'!R39-'CMA GDP Estimates'!R39,"")</f>
        <v>3173.5425892498788</v>
      </c>
      <c r="S39" s="30">
        <f>IFERROR(+'Ont GDP'!S39-'CMA GDP Estimates'!S39,"")</f>
        <v>4023.98751475368</v>
      </c>
      <c r="T39" s="30">
        <f>IFERROR(+'Ont GDP'!T39-'CMA GDP Estimates'!T39,"")</f>
        <v>3039.2883275750273</v>
      </c>
      <c r="U39" s="30">
        <f>IFERROR(+'Ont GDP'!U39-'CMA GDP Estimates'!U39,"")</f>
        <v>3117.2843453551941</v>
      </c>
      <c r="V39" s="30">
        <f>IFERROR(+'Ont GDP'!V39-'CMA GDP Estimates'!V39,"")</f>
        <v>3089.2816416365522</v>
      </c>
      <c r="W39" s="30">
        <f>IFERROR(+'Ont GDP'!W39-'CMA GDP Estimates'!W39,"")</f>
        <v>3194.3533168330396</v>
      </c>
      <c r="X39" s="30">
        <f>IFERROR(+'Ont GDP'!X39-'CMA GDP Estimates'!X39,"")</f>
        <v>3248.3642486708495</v>
      </c>
      <c r="Y39" s="30">
        <f>IFERROR(+'Ont GDP'!Y39-'CMA GDP Estimates'!Y39,"")</f>
        <v>2974.8014591007104</v>
      </c>
    </row>
    <row r="40" spans="1:25" x14ac:dyDescent="0.25">
      <c r="A40" s="7" t="s">
        <v>34</v>
      </c>
      <c r="B40" s="7"/>
      <c r="C40" s="14" t="s">
        <v>191</v>
      </c>
      <c r="D40" s="65">
        <f>IFERROR(+'Ont GDP'!D40-'CMA GDP Estimates'!D40,"")</f>
        <v>1054.1605839416059</v>
      </c>
      <c r="E40" s="65">
        <f>IFERROR(+'Ont GDP'!E40-'CMA GDP Estimates'!E40,"")</f>
        <v>1322.4372310570627</v>
      </c>
      <c r="F40" s="65">
        <f>IFERROR(+'Ont GDP'!F40-'CMA GDP Estimates'!F40,"")</f>
        <v>1388.3639597834494</v>
      </c>
      <c r="G40" s="65">
        <f>IFERROR(+'Ont GDP'!G40-'CMA GDP Estimates'!G40,"")</f>
        <v>1449.5256880733946</v>
      </c>
      <c r="H40" s="65">
        <f>IFERROR(+'Ont GDP'!H40-'CMA GDP Estimates'!H40,"")</f>
        <v>1441.8641384388807</v>
      </c>
      <c r="I40" s="65">
        <f>IFERROR(+'Ont GDP'!I40-'CMA GDP Estimates'!I40,"")</f>
        <v>1438.0996721311476</v>
      </c>
      <c r="J40" s="65">
        <f>IFERROR(+'Ont GDP'!J40-'CMA GDP Estimates'!J40,"")</f>
        <v>1675.1032136105862</v>
      </c>
      <c r="K40" s="65">
        <f>IFERROR(+'Ont GDP'!K40-'CMA GDP Estimates'!K40,"")</f>
        <v>1400.4645669291338</v>
      </c>
      <c r="L40" s="65">
        <f>IFERROR(+'Ont GDP'!L40-'CMA GDP Estimates'!L40,"")</f>
        <v>1217.2208883099174</v>
      </c>
      <c r="M40" s="30">
        <f>IFERROR(+'Ont GDP'!M40-'CMA GDP Estimates'!M40,"")</f>
        <v>1263.0585943030505</v>
      </c>
      <c r="N40" s="30">
        <f>IFERROR(+'Ont GDP'!N40-'CMA GDP Estimates'!N40,"")</f>
        <v>1152.2048533399311</v>
      </c>
      <c r="O40" s="30">
        <f>IFERROR(+'Ont GDP'!O40-'CMA GDP Estimates'!O40,"")</f>
        <v>1639.8</v>
      </c>
      <c r="P40" s="30">
        <f>IFERROR(+'Ont GDP'!P40-'CMA GDP Estimates'!P40,"")</f>
        <v>833.37635435601965</v>
      </c>
      <c r="Q40" s="30">
        <f>IFERROR(+'Ont GDP'!Q40-'CMA GDP Estimates'!Q40,"")</f>
        <v>1069.3576128606333</v>
      </c>
      <c r="R40" s="30">
        <f>IFERROR(+'Ont GDP'!R40-'CMA GDP Estimates'!R40,"")</f>
        <v>980.44753191008692</v>
      </c>
      <c r="S40" s="30">
        <f>IFERROR(+'Ont GDP'!S40-'CMA GDP Estimates'!S40,"")</f>
        <v>1599.5</v>
      </c>
      <c r="T40" s="30">
        <f>IFERROR(+'Ont GDP'!T40-'CMA GDP Estimates'!T40,"")</f>
        <v>997.66511617143385</v>
      </c>
      <c r="U40" s="30">
        <f>IFERROR(+'Ont GDP'!U40-'CMA GDP Estimates'!U40,"")</f>
        <v>1403.5</v>
      </c>
      <c r="V40" s="30">
        <f>IFERROR(+'Ont GDP'!V40-'CMA GDP Estimates'!V40,"")</f>
        <v>984.95294117647063</v>
      </c>
      <c r="W40" s="30">
        <f>IFERROR(+'Ont GDP'!W40-'CMA GDP Estimates'!W40,"")</f>
        <v>751.47503600110781</v>
      </c>
      <c r="X40" s="30">
        <f>IFERROR(+'Ont GDP'!X40-'CMA GDP Estimates'!X40,"")</f>
        <v>1253</v>
      </c>
      <c r="Y40" s="30">
        <f>IFERROR(+'Ont GDP'!Y40-'CMA GDP Estimates'!Y40,"")</f>
        <v>1480.2</v>
      </c>
    </row>
    <row r="41" spans="1:25" x14ac:dyDescent="0.25">
      <c r="A41" s="7" t="s">
        <v>35</v>
      </c>
      <c r="B41" s="7"/>
      <c r="C41" s="14" t="s">
        <v>192</v>
      </c>
      <c r="D41" s="65">
        <f>IFERROR(+'Ont GDP'!D41-'CMA GDP Estimates'!D41,"")</f>
        <v>0</v>
      </c>
      <c r="E41" s="65">
        <f>IFERROR(+'Ont GDP'!E41-'CMA GDP Estimates'!E41,"")</f>
        <v>0</v>
      </c>
      <c r="F41" s="65">
        <f>IFERROR(+'Ont GDP'!F41-'CMA GDP Estimates'!F41,"")</f>
        <v>0</v>
      </c>
      <c r="G41" s="65">
        <f>IFERROR(+'Ont GDP'!G41-'CMA GDP Estimates'!G41,"")</f>
        <v>0</v>
      </c>
      <c r="H41" s="65">
        <f>IFERROR(+'Ont GDP'!H41-'CMA GDP Estimates'!H41,"")</f>
        <v>0</v>
      </c>
      <c r="I41" s="65">
        <f>IFERROR(+'Ont GDP'!I41-'CMA GDP Estimates'!I41,"")</f>
        <v>0</v>
      </c>
      <c r="J41" s="65">
        <f>IFERROR(+'Ont GDP'!J41-'CMA GDP Estimates'!J41,"")</f>
        <v>0</v>
      </c>
      <c r="K41" s="65">
        <f>IFERROR(+'Ont GDP'!K41-'CMA GDP Estimates'!K41,"")</f>
        <v>0</v>
      </c>
      <c r="L41" s="65">
        <f>IFERROR(+'Ont GDP'!L41-'CMA GDP Estimates'!L41,"")</f>
        <v>0</v>
      </c>
      <c r="M41" s="30">
        <f>IFERROR(+'Ont GDP'!M41-'CMA GDP Estimates'!M41,"")</f>
        <v>0</v>
      </c>
      <c r="N41" s="30">
        <f>IFERROR(+'Ont GDP'!N41-'CMA GDP Estimates'!N41,"")</f>
        <v>943.40538018819177</v>
      </c>
      <c r="O41" s="30">
        <f>IFERROR(+'Ont GDP'!O41-'CMA GDP Estimates'!O41,"")</f>
        <v>844.5435016422648</v>
      </c>
      <c r="P41" s="30">
        <f>IFERROR(+'Ont GDP'!P41-'CMA GDP Estimates'!P41,"")</f>
        <v>658.68450286983898</v>
      </c>
      <c r="Q41" s="30">
        <f>IFERROR(+'Ont GDP'!Q41-'CMA GDP Estimates'!Q41,"")</f>
        <v>752.19562898948311</v>
      </c>
      <c r="R41" s="30">
        <f>IFERROR(+'Ont GDP'!R41-'CMA GDP Estimates'!R41,"")</f>
        <v>1622.7</v>
      </c>
      <c r="S41" s="30">
        <f>IFERROR(+'Ont GDP'!S41-'CMA GDP Estimates'!S41,"")</f>
        <v>1733</v>
      </c>
      <c r="T41" s="30">
        <f>IFERROR(+'Ont GDP'!T41-'CMA GDP Estimates'!T41,"")</f>
        <v>1934.4</v>
      </c>
      <c r="U41" s="30">
        <f>IFERROR(+'Ont GDP'!U41-'CMA GDP Estimates'!U41,"")</f>
        <v>1698.4</v>
      </c>
      <c r="V41" s="30">
        <f>IFERROR(+'Ont GDP'!V41-'CMA GDP Estimates'!V41,"")</f>
        <v>1723.5</v>
      </c>
      <c r="W41" s="30">
        <f>IFERROR(+'Ont GDP'!W41-'CMA GDP Estimates'!W41,"")</f>
        <v>672.21927095826334</v>
      </c>
      <c r="X41" s="30">
        <f>IFERROR(+'Ont GDP'!X41-'CMA GDP Estimates'!X41,"")</f>
        <v>864.87263408597391</v>
      </c>
      <c r="Y41" s="30">
        <f>IFERROR(+'Ont GDP'!Y41-'CMA GDP Estimates'!Y41,"")</f>
        <v>736.33711227625122</v>
      </c>
    </row>
    <row r="42" spans="1:25" x14ac:dyDescent="0.25">
      <c r="A42" s="7" t="s">
        <v>36</v>
      </c>
      <c r="B42" s="7"/>
      <c r="C42" s="14">
        <v>3254</v>
      </c>
      <c r="D42" s="65">
        <f>IFERROR(+'Ont GDP'!D42-'CMA GDP Estimates'!D42,"")</f>
        <v>457.86337209302326</v>
      </c>
      <c r="E42" s="65">
        <f>IFERROR(+'Ont GDP'!E42-'CMA GDP Estimates'!E42,"")</f>
        <v>363.06861906797758</v>
      </c>
      <c r="F42" s="65">
        <f>IFERROR(+'Ont GDP'!F42-'CMA GDP Estimates'!F42,"")</f>
        <v>422.36988809766012</v>
      </c>
      <c r="G42" s="65">
        <f>IFERROR(+'Ont GDP'!G42-'CMA GDP Estimates'!G42,"")</f>
        <v>465.02307692307693</v>
      </c>
      <c r="H42" s="65">
        <f>IFERROR(+'Ont GDP'!H42-'CMA GDP Estimates'!H42,"")</f>
        <v>758.58939670932341</v>
      </c>
      <c r="I42" s="65">
        <f>IFERROR(+'Ont GDP'!I42-'CMA GDP Estimates'!I42,"")</f>
        <v>1009.6294308943093</v>
      </c>
      <c r="J42" s="65">
        <f>IFERROR(+'Ont GDP'!J42-'CMA GDP Estimates'!J42,"")</f>
        <v>888.61057898498893</v>
      </c>
      <c r="K42" s="65">
        <f>IFERROR(+'Ont GDP'!K42-'CMA GDP Estimates'!K42,"")</f>
        <v>905.83509513742092</v>
      </c>
      <c r="L42" s="65">
        <f>IFERROR(+'Ont GDP'!L42-'CMA GDP Estimates'!L42,"")</f>
        <v>549.63985589403774</v>
      </c>
      <c r="M42" s="30">
        <f>IFERROR(+'Ont GDP'!M42-'CMA GDP Estimates'!M42,"")</f>
        <v>1038.8785481471791</v>
      </c>
      <c r="N42" s="30">
        <f>IFERROR(+'Ont GDP'!N42-'CMA GDP Estimates'!N42,"")</f>
        <v>660.27078273458983</v>
      </c>
      <c r="O42" s="30">
        <f>IFERROR(+'Ont GDP'!O42-'CMA GDP Estimates'!O42,"")</f>
        <v>667.64167447120781</v>
      </c>
      <c r="P42" s="30">
        <f>IFERROR(+'Ont GDP'!P42-'CMA GDP Estimates'!P42,"")</f>
        <v>1067.8464664826531</v>
      </c>
      <c r="Q42" s="30">
        <f>IFERROR(+'Ont GDP'!Q42-'CMA GDP Estimates'!Q42,"")</f>
        <v>722.89576820110301</v>
      </c>
      <c r="R42" s="30">
        <f>IFERROR(+'Ont GDP'!R42-'CMA GDP Estimates'!R42,"")</f>
        <v>831.72011330249848</v>
      </c>
      <c r="S42" s="30">
        <f>IFERROR(+'Ont GDP'!S42-'CMA GDP Estimates'!S42,"")</f>
        <v>1190.0199223835564</v>
      </c>
      <c r="T42" s="30">
        <f>IFERROR(+'Ont GDP'!T42-'CMA GDP Estimates'!T42,"")</f>
        <v>680.76287909350935</v>
      </c>
      <c r="U42" s="30">
        <f>IFERROR(+'Ont GDP'!U42-'CMA GDP Estimates'!U42,"")</f>
        <v>789.558609129258</v>
      </c>
      <c r="V42" s="30">
        <f>IFERROR(+'Ont GDP'!V42-'CMA GDP Estimates'!V42,"")</f>
        <v>884.18250038884025</v>
      </c>
      <c r="W42" s="30">
        <f>IFERROR(+'Ont GDP'!W42-'CMA GDP Estimates'!W42,"")</f>
        <v>906.38903013552863</v>
      </c>
      <c r="X42" s="30">
        <f>IFERROR(+'Ont GDP'!X42-'CMA GDP Estimates'!X42,"")</f>
        <v>973.42726748196992</v>
      </c>
      <c r="Y42" s="30">
        <f>IFERROR(+'Ont GDP'!Y42-'CMA GDP Estimates'!Y42,"")</f>
        <v>862.68802874268385</v>
      </c>
    </row>
    <row r="43" spans="1:25" x14ac:dyDescent="0.25">
      <c r="A43" s="6" t="s">
        <v>37</v>
      </c>
      <c r="B43" s="6"/>
      <c r="C43" s="14">
        <v>326</v>
      </c>
      <c r="D43" s="65">
        <f>IFERROR(+'Ont GDP'!D43-'CMA GDP Estimates'!D43,"")</f>
        <v>2197.4893635880162</v>
      </c>
      <c r="E43" s="65">
        <f>IFERROR(+'Ont GDP'!E43-'CMA GDP Estimates'!E43,"")</f>
        <v>2407.8185417672621</v>
      </c>
      <c r="F43" s="65">
        <f>IFERROR(+'Ont GDP'!F43-'CMA GDP Estimates'!F43,"")</f>
        <v>2646.2285892116179</v>
      </c>
      <c r="G43" s="65">
        <f>IFERROR(+'Ont GDP'!G43-'CMA GDP Estimates'!G43,"")</f>
        <v>3351.2744557729402</v>
      </c>
      <c r="H43" s="65">
        <f>IFERROR(+'Ont GDP'!H43-'CMA GDP Estimates'!H43,"")</f>
        <v>2973.3840353460973</v>
      </c>
      <c r="I43" s="65">
        <f>IFERROR(+'Ont GDP'!I43-'CMA GDP Estimates'!I43,"")</f>
        <v>2466.9202296120352</v>
      </c>
      <c r="J43" s="65">
        <f>IFERROR(+'Ont GDP'!J43-'CMA GDP Estimates'!J43,"")</f>
        <v>2870.9005963183822</v>
      </c>
      <c r="K43" s="65">
        <f>IFERROR(+'Ont GDP'!K43-'CMA GDP Estimates'!K43,"")</f>
        <v>2690.2077281309003</v>
      </c>
      <c r="L43" s="65">
        <f>IFERROR(+'Ont GDP'!L43-'CMA GDP Estimates'!L43,"")</f>
        <v>3033.5295103532685</v>
      </c>
      <c r="M43" s="30">
        <f>IFERROR(+'Ont GDP'!M43-'CMA GDP Estimates'!M43,"")</f>
        <v>2779.6786530345403</v>
      </c>
      <c r="N43" s="30">
        <f>IFERROR(+'Ont GDP'!N43-'CMA GDP Estimates'!N43,"")</f>
        <v>2171.4089868996093</v>
      </c>
      <c r="O43" s="30">
        <f>IFERROR(+'Ont GDP'!O43-'CMA GDP Estimates'!O43,"")</f>
        <v>2263.4765284106757</v>
      </c>
      <c r="P43" s="30">
        <f>IFERROR(+'Ont GDP'!P43-'CMA GDP Estimates'!P43,"")</f>
        <v>1608.786639827646</v>
      </c>
      <c r="Q43" s="30">
        <f>IFERROR(+'Ont GDP'!Q43-'CMA GDP Estimates'!Q43,"")</f>
        <v>1873.2130598497738</v>
      </c>
      <c r="R43" s="30">
        <f>IFERROR(+'Ont GDP'!R43-'CMA GDP Estimates'!R43,"")</f>
        <v>2164.6477774892428</v>
      </c>
      <c r="S43" s="30">
        <f>IFERROR(+'Ont GDP'!S43-'CMA GDP Estimates'!S43,"")</f>
        <v>2207.1027918767613</v>
      </c>
      <c r="T43" s="30">
        <f>IFERROR(+'Ont GDP'!T43-'CMA GDP Estimates'!T43,"")</f>
        <v>2164.9879684890507</v>
      </c>
      <c r="U43" s="30">
        <f>IFERROR(+'Ont GDP'!U43-'CMA GDP Estimates'!U43,"")</f>
        <v>2322.4389677176914</v>
      </c>
      <c r="V43" s="30">
        <f>IFERROR(+'Ont GDP'!V43-'CMA GDP Estimates'!V43,"")</f>
        <v>2326.1726578252724</v>
      </c>
      <c r="W43" s="30">
        <f>IFERROR(+'Ont GDP'!W43-'CMA GDP Estimates'!W43,"")</f>
        <v>2865.1717420705368</v>
      </c>
      <c r="X43" s="30">
        <f>IFERROR(+'Ont GDP'!X43-'CMA GDP Estimates'!X43,"")</f>
        <v>2534.9202089038158</v>
      </c>
      <c r="Y43" s="30">
        <f>IFERROR(+'Ont GDP'!Y43-'CMA GDP Estimates'!Y43,"")</f>
        <v>2894.6271704478245</v>
      </c>
    </row>
    <row r="44" spans="1:25" x14ac:dyDescent="0.25">
      <c r="A44" s="6" t="s">
        <v>38</v>
      </c>
      <c r="B44" s="6"/>
      <c r="C44" s="14">
        <v>327</v>
      </c>
      <c r="D44" s="65">
        <f>IFERROR(+'Ont GDP'!D44-'CMA GDP Estimates'!D44,"")</f>
        <v>1442.3586321934945</v>
      </c>
      <c r="E44" s="65">
        <f>IFERROR(+'Ont GDP'!E44-'CMA GDP Estimates'!E44,"")</f>
        <v>1591.5979797979799</v>
      </c>
      <c r="F44" s="65">
        <f>IFERROR(+'Ont GDP'!F44-'CMA GDP Estimates'!F44,"")</f>
        <v>1688.4121405750798</v>
      </c>
      <c r="G44" s="65">
        <f>IFERROR(+'Ont GDP'!G44-'CMA GDP Estimates'!G44,"")</f>
        <v>1813.0020189534403</v>
      </c>
      <c r="H44" s="65">
        <f>IFERROR(+'Ont GDP'!H44-'CMA GDP Estimates'!H44,"")</f>
        <v>1717.4145355616015</v>
      </c>
      <c r="I44" s="65">
        <f>IFERROR(+'Ont GDP'!I44-'CMA GDP Estimates'!I44,"")</f>
        <v>2002.0998092513114</v>
      </c>
      <c r="J44" s="65">
        <f>IFERROR(+'Ont GDP'!J44-'CMA GDP Estimates'!J44,"")</f>
        <v>1996.0073170731707</v>
      </c>
      <c r="K44" s="65">
        <f>IFERROR(+'Ont GDP'!K44-'CMA GDP Estimates'!K44,"")</f>
        <v>1505.7958417169682</v>
      </c>
      <c r="L44" s="65">
        <f>IFERROR(+'Ont GDP'!L44-'CMA GDP Estimates'!L44,"")</f>
        <v>1868.1624109034326</v>
      </c>
      <c r="M44" s="30">
        <f>IFERROR(+'Ont GDP'!M44-'CMA GDP Estimates'!M44,"")</f>
        <v>1658.1238164791396</v>
      </c>
      <c r="N44" s="30">
        <f>IFERROR(+'Ont GDP'!N44-'CMA GDP Estimates'!N44,"")</f>
        <v>1456.885409252669</v>
      </c>
      <c r="O44" s="30">
        <f>IFERROR(+'Ont GDP'!O44-'CMA GDP Estimates'!O44,"")</f>
        <v>1649.7053091321611</v>
      </c>
      <c r="P44" s="30">
        <f>IFERROR(+'Ont GDP'!P44-'CMA GDP Estimates'!P44,"")</f>
        <v>1399.2652118100127</v>
      </c>
      <c r="Q44" s="30">
        <f>IFERROR(+'Ont GDP'!Q44-'CMA GDP Estimates'!Q44,"")</f>
        <v>1288.3419524735098</v>
      </c>
      <c r="R44" s="30">
        <f>IFERROR(+'Ont GDP'!R44-'CMA GDP Estimates'!R44,"")</f>
        <v>1215.6960441856995</v>
      </c>
      <c r="S44" s="30">
        <f>IFERROR(+'Ont GDP'!S44-'CMA GDP Estimates'!S44,"")</f>
        <v>1660.5373836891079</v>
      </c>
      <c r="T44" s="30">
        <f>IFERROR(+'Ont GDP'!T44-'CMA GDP Estimates'!T44,"")</f>
        <v>1490.6728000593077</v>
      </c>
      <c r="U44" s="30">
        <f>IFERROR(+'Ont GDP'!U44-'CMA GDP Estimates'!U44,"")</f>
        <v>1293.0107941036613</v>
      </c>
      <c r="V44" s="30">
        <f>IFERROR(+'Ont GDP'!V44-'CMA GDP Estimates'!V44,"")</f>
        <v>1449.9221394719025</v>
      </c>
      <c r="W44" s="30">
        <f>IFERROR(+'Ont GDP'!W44-'CMA GDP Estimates'!W44,"")</f>
        <v>1456.0975686841957</v>
      </c>
      <c r="X44" s="30">
        <f>IFERROR(+'Ont GDP'!X44-'CMA GDP Estimates'!X44,"")</f>
        <v>1248.256304289783</v>
      </c>
      <c r="Y44" s="30">
        <f>IFERROR(+'Ont GDP'!Y44-'CMA GDP Estimates'!Y44,"")</f>
        <v>2247.214191948658</v>
      </c>
    </row>
    <row r="45" spans="1:25" x14ac:dyDescent="0.25">
      <c r="A45" s="6" t="s">
        <v>39</v>
      </c>
      <c r="B45" s="6"/>
      <c r="C45" s="14">
        <v>331</v>
      </c>
      <c r="D45" s="65">
        <f>IFERROR(+'Ont GDP'!D45-'CMA GDP Estimates'!D45,"")</f>
        <v>3784.8090153334565</v>
      </c>
      <c r="E45" s="65">
        <f>IFERROR(+'Ont GDP'!E45-'CMA GDP Estimates'!E45,"")</f>
        <v>3925.8286894696389</v>
      </c>
      <c r="F45" s="65">
        <f>IFERROR(+'Ont GDP'!F45-'CMA GDP Estimates'!F45,"")</f>
        <v>3737.4183126749299</v>
      </c>
      <c r="G45" s="65">
        <f>IFERROR(+'Ont GDP'!G45-'CMA GDP Estimates'!G45,"")</f>
        <v>4075.5089610389605</v>
      </c>
      <c r="H45" s="65">
        <f>IFERROR(+'Ont GDP'!H45-'CMA GDP Estimates'!H45,"")</f>
        <v>3861.9435041716333</v>
      </c>
      <c r="I45" s="65">
        <f>IFERROR(+'Ont GDP'!I45-'CMA GDP Estimates'!I45,"")</f>
        <v>4469.010752688172</v>
      </c>
      <c r="J45" s="65">
        <f>IFERROR(+'Ont GDP'!J45-'CMA GDP Estimates'!J45,"")</f>
        <v>4834.359461615154</v>
      </c>
      <c r="K45" s="65">
        <f>IFERROR(+'Ont GDP'!K45-'CMA GDP Estimates'!K45,"")</f>
        <v>5102.3076703922861</v>
      </c>
      <c r="L45" s="65">
        <f>IFERROR(+'Ont GDP'!L45-'CMA GDP Estimates'!L45,"")</f>
        <v>4679.2835843683242</v>
      </c>
      <c r="M45" s="30">
        <f>IFERROR(+'Ont GDP'!M45-'CMA GDP Estimates'!M45,"")</f>
        <v>4431.4625037023679</v>
      </c>
      <c r="N45" s="30">
        <f>IFERROR(+'Ont GDP'!N45-'CMA GDP Estimates'!N45,"")</f>
        <v>4067.9480444853825</v>
      </c>
      <c r="O45" s="30">
        <f>IFERROR(+'Ont GDP'!O45-'CMA GDP Estimates'!O45,"")</f>
        <v>3568.1138240034206</v>
      </c>
      <c r="P45" s="30">
        <f>IFERROR(+'Ont GDP'!P45-'CMA GDP Estimates'!P45,"")</f>
        <v>2484.4301632203742</v>
      </c>
      <c r="Q45" s="30">
        <f>IFERROR(+'Ont GDP'!Q45-'CMA GDP Estimates'!Q45,"")</f>
        <v>3266.066909654649</v>
      </c>
      <c r="R45" s="30">
        <f>IFERROR(+'Ont GDP'!R45-'CMA GDP Estimates'!R45,"")</f>
        <v>3482.9851677774632</v>
      </c>
      <c r="S45" s="30">
        <f>IFERROR(+'Ont GDP'!S45-'CMA GDP Estimates'!S45,"")</f>
        <v>3336.2271696772632</v>
      </c>
      <c r="T45" s="30">
        <f>IFERROR(+'Ont GDP'!T45-'CMA GDP Estimates'!T45,"")</f>
        <v>3365.8961918781529</v>
      </c>
      <c r="U45" s="30">
        <f>IFERROR(+'Ont GDP'!U45-'CMA GDP Estimates'!U45,"")</f>
        <v>3510.0943991146914</v>
      </c>
      <c r="V45" s="30">
        <f>IFERROR(+'Ont GDP'!V45-'CMA GDP Estimates'!V45,"")</f>
        <v>3756.7246285754445</v>
      </c>
      <c r="W45" s="30">
        <f>IFERROR(+'Ont GDP'!W45-'CMA GDP Estimates'!W45,"")</f>
        <v>3475.6930688243319</v>
      </c>
      <c r="X45" s="30">
        <f>IFERROR(+'Ont GDP'!X45-'CMA GDP Estimates'!X45,"")</f>
        <v>3221.7547160731474</v>
      </c>
      <c r="Y45" s="30">
        <f>IFERROR(+'Ont GDP'!Y45-'CMA GDP Estimates'!Y45,"")</f>
        <v>4157.8493119900249</v>
      </c>
    </row>
    <row r="46" spans="1:25" x14ac:dyDescent="0.25">
      <c r="A46" s="6" t="s">
        <v>40</v>
      </c>
      <c r="B46" s="6"/>
      <c r="C46" s="14">
        <v>332</v>
      </c>
      <c r="D46" s="65">
        <f>IFERROR(+'Ont GDP'!D46-'CMA GDP Estimates'!D46,"")</f>
        <v>3934.0103225806456</v>
      </c>
      <c r="E46" s="65">
        <f>IFERROR(+'Ont GDP'!E46-'CMA GDP Estimates'!E46,"")</f>
        <v>3739.0740328984689</v>
      </c>
      <c r="F46" s="65">
        <f>IFERROR(+'Ont GDP'!F46-'CMA GDP Estimates'!F46,"")</f>
        <v>4481.2914715719062</v>
      </c>
      <c r="G46" s="65">
        <f>IFERROR(+'Ont GDP'!G46-'CMA GDP Estimates'!G46,"")</f>
        <v>5225.1591692443662</v>
      </c>
      <c r="H46" s="65">
        <f>IFERROR(+'Ont GDP'!H46-'CMA GDP Estimates'!H46,"")</f>
        <v>5529.7757887517146</v>
      </c>
      <c r="I46" s="65">
        <f>IFERROR(+'Ont GDP'!I46-'CMA GDP Estimates'!I46,"")</f>
        <v>5568.8662949600966</v>
      </c>
      <c r="J46" s="65">
        <f>IFERROR(+'Ont GDP'!J46-'CMA GDP Estimates'!J46,"")</f>
        <v>5517.7067746859229</v>
      </c>
      <c r="K46" s="65">
        <f>IFERROR(+'Ont GDP'!K46-'CMA GDP Estimates'!K46,"")</f>
        <v>4763.1299353912418</v>
      </c>
      <c r="L46" s="65">
        <f>IFERROR(+'Ont GDP'!L46-'CMA GDP Estimates'!L46,"")</f>
        <v>4674.1544957857222</v>
      </c>
      <c r="M46" s="30">
        <f>IFERROR(+'Ont GDP'!M46-'CMA GDP Estimates'!M46,"")</f>
        <v>4356.672298591724</v>
      </c>
      <c r="N46" s="30">
        <f>IFERROR(+'Ont GDP'!N46-'CMA GDP Estimates'!N46,"")</f>
        <v>4624.8582961269412</v>
      </c>
      <c r="O46" s="30">
        <f>IFERROR(+'Ont GDP'!O46-'CMA GDP Estimates'!O46,"")</f>
        <v>3712.8885016609552</v>
      </c>
      <c r="P46" s="30">
        <f>IFERROR(+'Ont GDP'!P46-'CMA GDP Estimates'!P46,"")</f>
        <v>3066.3252880334708</v>
      </c>
      <c r="Q46" s="30">
        <f>IFERROR(+'Ont GDP'!Q46-'CMA GDP Estimates'!Q46,"")</f>
        <v>3479.6125213071086</v>
      </c>
      <c r="R46" s="30">
        <f>IFERROR(+'Ont GDP'!R46-'CMA GDP Estimates'!R46,"")</f>
        <v>3311.7428381120558</v>
      </c>
      <c r="S46" s="30">
        <f>IFERROR(+'Ont GDP'!S46-'CMA GDP Estimates'!S46,"")</f>
        <v>4270.1265482239778</v>
      </c>
      <c r="T46" s="30">
        <f>IFERROR(+'Ont GDP'!T46-'CMA GDP Estimates'!T46,"")</f>
        <v>3802.7579346602693</v>
      </c>
      <c r="U46" s="30">
        <f>IFERROR(+'Ont GDP'!U46-'CMA GDP Estimates'!U46,"")</f>
        <v>3692.685460338148</v>
      </c>
      <c r="V46" s="30">
        <f>IFERROR(+'Ont GDP'!V46-'CMA GDP Estimates'!V46,"")</f>
        <v>3512.015007275364</v>
      </c>
      <c r="W46" s="30">
        <f>IFERROR(+'Ont GDP'!W46-'CMA GDP Estimates'!W46,"")</f>
        <v>3492.3429885444834</v>
      </c>
      <c r="X46" s="30">
        <f>IFERROR(+'Ont GDP'!X46-'CMA GDP Estimates'!X46,"")</f>
        <v>3549.6870491712948</v>
      </c>
      <c r="Y46" s="30">
        <f>IFERROR(+'Ont GDP'!Y46-'CMA GDP Estimates'!Y46,"")</f>
        <v>4258.8714915700693</v>
      </c>
    </row>
    <row r="47" spans="1:25" x14ac:dyDescent="0.25">
      <c r="A47" s="6" t="s">
        <v>41</v>
      </c>
      <c r="B47" s="6"/>
      <c r="C47" s="14">
        <v>333</v>
      </c>
      <c r="D47" s="65">
        <f>IFERROR(+'Ont GDP'!D47-'CMA GDP Estimates'!D47,"")</f>
        <v>4291.6224763266036</v>
      </c>
      <c r="E47" s="65">
        <f>IFERROR(+'Ont GDP'!E47-'CMA GDP Estimates'!E47,"")</f>
        <v>4581.2706609972938</v>
      </c>
      <c r="F47" s="65">
        <f>IFERROR(+'Ont GDP'!F47-'CMA GDP Estimates'!F47,"")</f>
        <v>4641.7084611734936</v>
      </c>
      <c r="G47" s="65">
        <f>IFERROR(+'Ont GDP'!G47-'CMA GDP Estimates'!G47,"")</f>
        <v>5674.346945432977</v>
      </c>
      <c r="H47" s="65">
        <f>IFERROR(+'Ont GDP'!H47-'CMA GDP Estimates'!H47,"")</f>
        <v>4689.585214180207</v>
      </c>
      <c r="I47" s="65">
        <f>IFERROR(+'Ont GDP'!I47-'CMA GDP Estimates'!I47,"")</f>
        <v>4550.2685040488705</v>
      </c>
      <c r="J47" s="65">
        <f>IFERROR(+'Ont GDP'!J47-'CMA GDP Estimates'!J47,"")</f>
        <v>4694.5451529140219</v>
      </c>
      <c r="K47" s="65">
        <f>IFERROR(+'Ont GDP'!K47-'CMA GDP Estimates'!K47,"")</f>
        <v>4574.6649457641079</v>
      </c>
      <c r="L47" s="65">
        <f>IFERROR(+'Ont GDP'!L47-'CMA GDP Estimates'!L47,"")</f>
        <v>4350.2560404517599</v>
      </c>
      <c r="M47" s="30">
        <f>IFERROR(+'Ont GDP'!M47-'CMA GDP Estimates'!M47,"")</f>
        <v>4690.3948698100276</v>
      </c>
      <c r="N47" s="30">
        <f>IFERROR(+'Ont GDP'!N47-'CMA GDP Estimates'!N47,"")</f>
        <v>4175.5212978262016</v>
      </c>
      <c r="O47" s="30">
        <f>IFERROR(+'Ont GDP'!O47-'CMA GDP Estimates'!O47,"")</f>
        <v>4201.1260557980695</v>
      </c>
      <c r="P47" s="30">
        <f>IFERROR(+'Ont GDP'!P47-'CMA GDP Estimates'!P47,"")</f>
        <v>3431.6016884584174</v>
      </c>
      <c r="Q47" s="30">
        <f>IFERROR(+'Ont GDP'!Q47-'CMA GDP Estimates'!Q47,"")</f>
        <v>3828.3550848950545</v>
      </c>
      <c r="R47" s="30">
        <f>IFERROR(+'Ont GDP'!R47-'CMA GDP Estimates'!R47,"")</f>
        <v>3948.3169019003276</v>
      </c>
      <c r="S47" s="30">
        <f>IFERROR(+'Ont GDP'!S47-'CMA GDP Estimates'!S47,"")</f>
        <v>4338.1664299390086</v>
      </c>
      <c r="T47" s="30">
        <f>IFERROR(+'Ont GDP'!T47-'CMA GDP Estimates'!T47,"")</f>
        <v>4020.3272679818283</v>
      </c>
      <c r="U47" s="30">
        <f>IFERROR(+'Ont GDP'!U47-'CMA GDP Estimates'!U47,"")</f>
        <v>4198.6101794582946</v>
      </c>
      <c r="V47" s="30">
        <f>IFERROR(+'Ont GDP'!V47-'CMA GDP Estimates'!V47,"")</f>
        <v>4904.6192687449884</v>
      </c>
      <c r="W47" s="30">
        <f>IFERROR(+'Ont GDP'!W47-'CMA GDP Estimates'!W47,"")</f>
        <v>4997.2983238282104</v>
      </c>
      <c r="X47" s="30">
        <f>IFERROR(+'Ont GDP'!X47-'CMA GDP Estimates'!X47,"")</f>
        <v>5647.0822014016812</v>
      </c>
      <c r="Y47" s="30">
        <f>IFERROR(+'Ont GDP'!Y47-'CMA GDP Estimates'!Y47,"")</f>
        <v>6195.4950910558091</v>
      </c>
    </row>
    <row r="48" spans="1:25" x14ac:dyDescent="0.25">
      <c r="A48" s="7" t="s">
        <v>42</v>
      </c>
      <c r="B48" s="7"/>
      <c r="C48" s="14">
        <v>3336</v>
      </c>
      <c r="D48" s="65">
        <f>IFERROR(+'Ont GDP'!D48-'CMA GDP Estimates'!D48,"")</f>
        <v>405.6</v>
      </c>
      <c r="E48" s="65">
        <f>IFERROR(+'Ont GDP'!E48-'CMA GDP Estimates'!E48,"")</f>
        <v>475.7</v>
      </c>
      <c r="F48" s="65">
        <f>IFERROR(+'Ont GDP'!F48-'CMA GDP Estimates'!F48,"")</f>
        <v>535.4</v>
      </c>
      <c r="G48" s="65">
        <f>IFERROR(+'Ont GDP'!G48-'CMA GDP Estimates'!G48,"")</f>
        <v>501.19426048565123</v>
      </c>
      <c r="H48" s="65">
        <f>IFERROR(+'Ont GDP'!H48-'CMA GDP Estimates'!H48,"")</f>
        <v>848.1</v>
      </c>
      <c r="I48" s="65">
        <f>IFERROR(+'Ont GDP'!I48-'CMA GDP Estimates'!I48,"")</f>
        <v>772.9</v>
      </c>
      <c r="J48" s="65">
        <f>IFERROR(+'Ont GDP'!J48-'CMA GDP Estimates'!J48,"")</f>
        <v>343.2</v>
      </c>
      <c r="K48" s="65">
        <f>IFERROR(+'Ont GDP'!K48-'CMA GDP Estimates'!K48,"")</f>
        <v>206.1</v>
      </c>
      <c r="L48" s="65">
        <f>IFERROR(+'Ont GDP'!L48-'CMA GDP Estimates'!L48,"")</f>
        <v>271.2</v>
      </c>
      <c r="M48" s="30" t="str">
        <f>IFERROR(+'Ont GDP'!M48-'CMA GDP Estimates'!M48,"")</f>
        <v/>
      </c>
      <c r="N48" s="30" t="str">
        <f>IFERROR(+'Ont GDP'!N48-'CMA GDP Estimates'!N48,"")</f>
        <v/>
      </c>
      <c r="O48" s="30">
        <f>IFERROR(+'Ont GDP'!O48-'CMA GDP Estimates'!O48,"")</f>
        <v>319.5</v>
      </c>
      <c r="P48" s="30">
        <f>IFERROR(+'Ont GDP'!P48-'CMA GDP Estimates'!P48,"")</f>
        <v>279.89999999999998</v>
      </c>
      <c r="Q48" s="30">
        <f>IFERROR(+'Ont GDP'!Q48-'CMA GDP Estimates'!Q48,"")</f>
        <v>273.60000000000002</v>
      </c>
      <c r="R48" s="30" t="str">
        <f>IFERROR(+'Ont GDP'!R48-'CMA GDP Estimates'!R48,"")</f>
        <v/>
      </c>
      <c r="S48" s="30">
        <f>IFERROR(+'Ont GDP'!S48-'CMA GDP Estimates'!S48,"")</f>
        <v>258.8</v>
      </c>
      <c r="T48" s="30" t="str">
        <f>IFERROR(+'Ont GDP'!T48-'CMA GDP Estimates'!T48,"")</f>
        <v/>
      </c>
      <c r="U48" s="30">
        <f>IFERROR(+'Ont GDP'!U48-'CMA GDP Estimates'!U48,"")</f>
        <v>304.5</v>
      </c>
      <c r="V48" s="30">
        <f>IFERROR(+'Ont GDP'!V48-'CMA GDP Estimates'!V48,"")</f>
        <v>296.89999999999998</v>
      </c>
      <c r="W48" s="30">
        <f>IFERROR(+'Ont GDP'!W48-'CMA GDP Estimates'!W48,"")</f>
        <v>239.9</v>
      </c>
      <c r="X48" s="30">
        <f>IFERROR(+'Ont GDP'!X48-'CMA GDP Estimates'!X48,"")</f>
        <v>230</v>
      </c>
      <c r="Y48" s="30" t="str">
        <f>IFERROR(+'Ont GDP'!Y48-'CMA GDP Estimates'!Y48,"")</f>
        <v/>
      </c>
    </row>
    <row r="49" spans="1:25" x14ac:dyDescent="0.25">
      <c r="A49" s="6" t="s">
        <v>43</v>
      </c>
      <c r="B49" s="6"/>
      <c r="C49" s="14">
        <v>334</v>
      </c>
      <c r="D49" s="65">
        <f>IFERROR(+'Ont GDP'!D49-'CMA GDP Estimates'!D49,"")</f>
        <v>2232.1662825651306</v>
      </c>
      <c r="E49" s="65">
        <f>IFERROR(+'Ont GDP'!E49-'CMA GDP Estimates'!E49,"")</f>
        <v>2601.1569914529914</v>
      </c>
      <c r="F49" s="65">
        <f>IFERROR(+'Ont GDP'!F49-'CMA GDP Estimates'!F49,"")</f>
        <v>3191.3890972021927</v>
      </c>
      <c r="G49" s="65">
        <f>IFERROR(+'Ont GDP'!G49-'CMA GDP Estimates'!G49,"")</f>
        <v>3284.9248616125155</v>
      </c>
      <c r="H49" s="65">
        <f>IFERROR(+'Ont GDP'!H49-'CMA GDP Estimates'!H49,"")</f>
        <v>2296.807313642757</v>
      </c>
      <c r="I49" s="65">
        <f>IFERROR(+'Ont GDP'!I49-'CMA GDP Estimates'!I49,"")</f>
        <v>1904.4389279554198</v>
      </c>
      <c r="J49" s="65">
        <f>IFERROR(+'Ont GDP'!J49-'CMA GDP Estimates'!J49,"")</f>
        <v>1958.6665529010238</v>
      </c>
      <c r="K49" s="65">
        <f>IFERROR(+'Ont GDP'!K49-'CMA GDP Estimates'!K49,"")</f>
        <v>2593.7820217426583</v>
      </c>
      <c r="L49" s="65">
        <f>IFERROR(+'Ont GDP'!L49-'CMA GDP Estimates'!L49,"")</f>
        <v>2564.5084127753648</v>
      </c>
      <c r="M49" s="30">
        <f>IFERROR(+'Ont GDP'!M49-'CMA GDP Estimates'!M49,"")</f>
        <v>3073.9508137195494</v>
      </c>
      <c r="N49" s="30">
        <f>IFERROR(+'Ont GDP'!N49-'CMA GDP Estimates'!N49,"")</f>
        <v>3020.1130704199618</v>
      </c>
      <c r="O49" s="30">
        <f>IFERROR(+'Ont GDP'!O49-'CMA GDP Estimates'!O49,"")</f>
        <v>2791.1285248335535</v>
      </c>
      <c r="P49" s="30">
        <f>IFERROR(+'Ont GDP'!P49-'CMA GDP Estimates'!P49,"")</f>
        <v>2460.6607373527668</v>
      </c>
      <c r="Q49" s="30">
        <f>IFERROR(+'Ont GDP'!Q49-'CMA GDP Estimates'!Q49,"")</f>
        <v>2262.2210236063165</v>
      </c>
      <c r="R49" s="30">
        <f>IFERROR(+'Ont GDP'!R49-'CMA GDP Estimates'!R49,"")</f>
        <v>2416.7276603529167</v>
      </c>
      <c r="S49" s="30">
        <f>IFERROR(+'Ont GDP'!S49-'CMA GDP Estimates'!S49,"")</f>
        <v>1718.8934744063067</v>
      </c>
      <c r="T49" s="30">
        <f>IFERROR(+'Ont GDP'!T49-'CMA GDP Estimates'!T49,"")</f>
        <v>1805.2838461764104</v>
      </c>
      <c r="U49" s="30">
        <f>IFERROR(+'Ont GDP'!U49-'CMA GDP Estimates'!U49,"")</f>
        <v>1638.1295743267997</v>
      </c>
      <c r="V49" s="30">
        <f>IFERROR(+'Ont GDP'!V49-'CMA GDP Estimates'!V49,"")</f>
        <v>1529.5827619784641</v>
      </c>
      <c r="W49" s="30">
        <f>IFERROR(+'Ont GDP'!W49-'CMA GDP Estimates'!W49,"")</f>
        <v>1442.5721901288173</v>
      </c>
      <c r="X49" s="30">
        <f>IFERROR(+'Ont GDP'!X49-'CMA GDP Estimates'!X49,"")</f>
        <v>1665.633837837283</v>
      </c>
      <c r="Y49" s="30">
        <f>IFERROR(+'Ont GDP'!Y49-'CMA GDP Estimates'!Y49,"")</f>
        <v>1458.2115431411266</v>
      </c>
    </row>
    <row r="50" spans="1:25" x14ac:dyDescent="0.25">
      <c r="A50" s="7" t="s">
        <v>44</v>
      </c>
      <c r="B50" s="7"/>
      <c r="C50" s="14">
        <v>3341</v>
      </c>
      <c r="D50" s="65">
        <f>IFERROR(+'Ont GDP'!D50-'CMA GDP Estimates'!D50,"")</f>
        <v>115.89141160347191</v>
      </c>
      <c r="E50" s="65">
        <f>IFERROR(+'Ont GDP'!E50-'CMA GDP Estimates'!E50,"")</f>
        <v>221.70139930034986</v>
      </c>
      <c r="F50" s="65">
        <f>IFERROR(+'Ont GDP'!F50-'CMA GDP Estimates'!F50,"")</f>
        <v>172.25453744493393</v>
      </c>
      <c r="G50" s="65">
        <f>IFERROR(+'Ont GDP'!G50-'CMA GDP Estimates'!G50,"")</f>
        <v>241.17070502431125</v>
      </c>
      <c r="H50" s="65">
        <f>IFERROR(+'Ont GDP'!H50-'CMA GDP Estimates'!H50,"")</f>
        <v>172.13602305475501</v>
      </c>
      <c r="I50" s="65">
        <f>IFERROR(+'Ont GDP'!I50-'CMA GDP Estimates'!I50,"")</f>
        <v>254.22994241842616</v>
      </c>
      <c r="J50" s="65">
        <f>IFERROR(+'Ont GDP'!J50-'CMA GDP Estimates'!J50,"")</f>
        <v>204.95632254123393</v>
      </c>
      <c r="K50" s="65">
        <f>IFERROR(+'Ont GDP'!K50-'CMA GDP Estimates'!K50,"")</f>
        <v>256.55955993930195</v>
      </c>
      <c r="L50" s="65">
        <f>IFERROR(+'Ont GDP'!L50-'CMA GDP Estimates'!L50,"")</f>
        <v>228.25873930322746</v>
      </c>
      <c r="M50" s="30">
        <f>IFERROR(+'Ont GDP'!M50-'CMA GDP Estimates'!M50,"")</f>
        <v>293.60336956287335</v>
      </c>
      <c r="N50" s="30">
        <f>IFERROR(+'Ont GDP'!N50-'CMA GDP Estimates'!N50,"")</f>
        <v>293.62862820046104</v>
      </c>
      <c r="O50" s="30">
        <f>IFERROR(+'Ont GDP'!O50-'CMA GDP Estimates'!O50,"")</f>
        <v>230.23428212748519</v>
      </c>
      <c r="P50" s="30">
        <f>IFERROR(+'Ont GDP'!P50-'CMA GDP Estimates'!P50,"")</f>
        <v>118.03903986628694</v>
      </c>
      <c r="Q50" s="30">
        <f>IFERROR(+'Ont GDP'!Q50-'CMA GDP Estimates'!Q50,"")</f>
        <v>157.31991075965448</v>
      </c>
      <c r="R50" s="30">
        <f>IFERROR(+'Ont GDP'!R50-'CMA GDP Estimates'!R50,"")</f>
        <v>175.69387085090727</v>
      </c>
      <c r="S50" s="30">
        <f>IFERROR(+'Ont GDP'!S50-'CMA GDP Estimates'!S50,"")</f>
        <v>68.215010825773618</v>
      </c>
      <c r="T50" s="30">
        <f>IFERROR(+'Ont GDP'!T50-'CMA GDP Estimates'!T50,"")</f>
        <v>98.528042264933219</v>
      </c>
      <c r="U50" s="30">
        <f>IFERROR(+'Ont GDP'!U50-'CMA GDP Estimates'!U50,"")</f>
        <v>59.702022414848983</v>
      </c>
      <c r="V50" s="30">
        <f>IFERROR(+'Ont GDP'!V50-'CMA GDP Estimates'!V50,"")</f>
        <v>86.918509102919558</v>
      </c>
      <c r="W50" s="30">
        <f>IFERROR(+'Ont GDP'!W50-'CMA GDP Estimates'!W50,"")</f>
        <v>81.65258667322351</v>
      </c>
      <c r="X50" s="30">
        <f>IFERROR(+'Ont GDP'!X50-'CMA GDP Estimates'!X50,"")</f>
        <v>215.6</v>
      </c>
      <c r="Y50" s="30">
        <f>IFERROR(+'Ont GDP'!Y50-'CMA GDP Estimates'!Y50,"")</f>
        <v>25.8413983710076</v>
      </c>
    </row>
    <row r="51" spans="1:25" x14ac:dyDescent="0.25">
      <c r="A51" s="7" t="s">
        <v>45</v>
      </c>
      <c r="B51" s="7"/>
      <c r="C51" s="14">
        <v>3342</v>
      </c>
      <c r="D51" s="65">
        <f>IFERROR(+'Ont GDP'!D51-'CMA GDP Estimates'!D51,"")</f>
        <v>2039.5502798507464</v>
      </c>
      <c r="E51" s="65">
        <f>IFERROR(+'Ont GDP'!E51-'CMA GDP Estimates'!E51,"")</f>
        <v>1839.0715510522214</v>
      </c>
      <c r="F51" s="65">
        <f>IFERROR(+'Ont GDP'!F51-'CMA GDP Estimates'!F51,"")</f>
        <v>2317.7580275229357</v>
      </c>
      <c r="G51" s="65">
        <f>IFERROR(+'Ont GDP'!G51-'CMA GDP Estimates'!G51,"")</f>
        <v>1502.0764565587733</v>
      </c>
      <c r="H51" s="65">
        <f>IFERROR(+'Ont GDP'!H51-'CMA GDP Estimates'!H51,"")</f>
        <v>1504.8783361486485</v>
      </c>
      <c r="I51" s="65">
        <f>IFERROR(+'Ont GDP'!I51-'CMA GDP Estimates'!I51,"")</f>
        <v>1069.0365591397849</v>
      </c>
      <c r="J51" s="65">
        <f>IFERROR(+'Ont GDP'!J51-'CMA GDP Estimates'!J51,"")</f>
        <v>879.41049317943339</v>
      </c>
      <c r="K51" s="65">
        <f>IFERROR(+'Ont GDP'!K51-'CMA GDP Estimates'!K51,"")</f>
        <v>1853.2411227154048</v>
      </c>
      <c r="L51" s="65">
        <f>IFERROR(+'Ont GDP'!L51-'CMA GDP Estimates'!L51,"")</f>
        <v>2008.1063497317396</v>
      </c>
      <c r="M51" s="30">
        <f>IFERROR(+'Ont GDP'!M51-'CMA GDP Estimates'!M51,"")</f>
        <v>2014.8355755733937</v>
      </c>
      <c r="N51" s="30">
        <f>IFERROR(+'Ont GDP'!N51-'CMA GDP Estimates'!N51,"")</f>
        <v>1562.1972917600456</v>
      </c>
      <c r="O51" s="30">
        <f>IFERROR(+'Ont GDP'!O51-'CMA GDP Estimates'!O51,"")</f>
        <v>1466.0598790330512</v>
      </c>
      <c r="P51" s="30">
        <f>IFERROR(+'Ont GDP'!P51-'CMA GDP Estimates'!P51,"")</f>
        <v>1654.6628139284376</v>
      </c>
      <c r="Q51" s="30">
        <f>IFERROR(+'Ont GDP'!Q51-'CMA GDP Estimates'!Q51,"")</f>
        <v>1350.7873045660353</v>
      </c>
      <c r="R51" s="30">
        <f>IFERROR(+'Ont GDP'!R51-'CMA GDP Estimates'!R51,"")</f>
        <v>1375.4855122548684</v>
      </c>
      <c r="S51" s="30">
        <f>IFERROR(+'Ont GDP'!S51-'CMA GDP Estimates'!S51,"")</f>
        <v>1069.6881133226148</v>
      </c>
      <c r="T51" s="30">
        <f>IFERROR(+'Ont GDP'!T51-'CMA GDP Estimates'!T51,"")</f>
        <v>897.46263028570957</v>
      </c>
      <c r="U51" s="30">
        <f>IFERROR(+'Ont GDP'!U51-'CMA GDP Estimates'!U51,"")</f>
        <v>791.44484910995311</v>
      </c>
      <c r="V51" s="30">
        <f>IFERROR(+'Ont GDP'!V51-'CMA GDP Estimates'!V51,"")</f>
        <v>686.38474610654816</v>
      </c>
      <c r="W51" s="30">
        <f>IFERROR(+'Ont GDP'!W51-'CMA GDP Estimates'!W51,"")</f>
        <v>800.92139999999995</v>
      </c>
      <c r="X51" s="30">
        <f>IFERROR(+'Ont GDP'!X51-'CMA GDP Estimates'!X51,"")</f>
        <v>639.61111111111109</v>
      </c>
      <c r="Y51" s="30">
        <f>IFERROR(+'Ont GDP'!Y51-'CMA GDP Estimates'!Y51,"")</f>
        <v>752.37599999999998</v>
      </c>
    </row>
    <row r="52" spans="1:25" x14ac:dyDescent="0.25">
      <c r="A52" s="7" t="s">
        <v>46</v>
      </c>
      <c r="B52" s="7"/>
      <c r="C52" s="14">
        <v>3344</v>
      </c>
      <c r="D52" s="65">
        <f>IFERROR(+'Ont GDP'!D52-'CMA GDP Estimates'!D52,"")</f>
        <v>201.65894117647056</v>
      </c>
      <c r="E52" s="65">
        <f>IFERROR(+'Ont GDP'!E52-'CMA GDP Estimates'!E52,"")</f>
        <v>305.80622222222223</v>
      </c>
      <c r="F52" s="65">
        <f>IFERROR(+'Ont GDP'!F52-'CMA GDP Estimates'!F52,"")</f>
        <v>481.80509652509647</v>
      </c>
      <c r="G52" s="65">
        <f>IFERROR(+'Ont GDP'!G52-'CMA GDP Estimates'!G52,"")</f>
        <v>869.51811824539095</v>
      </c>
      <c r="H52" s="65">
        <f>IFERROR(+'Ont GDP'!H52-'CMA GDP Estimates'!H52,"")</f>
        <v>219.1905844155844</v>
      </c>
      <c r="I52" s="65">
        <f>IFERROR(+'Ont GDP'!I52-'CMA GDP Estimates'!I52,"")</f>
        <v>178.37685185185182</v>
      </c>
      <c r="J52" s="65">
        <f>IFERROR(+'Ont GDP'!J52-'CMA GDP Estimates'!J52,"")</f>
        <v>206.88825851011347</v>
      </c>
      <c r="K52" s="65">
        <f>IFERROR(+'Ont GDP'!K52-'CMA GDP Estimates'!K52,"")</f>
        <v>206.01309148264983</v>
      </c>
      <c r="L52" s="65">
        <f>IFERROR(+'Ont GDP'!L52-'CMA GDP Estimates'!L52,"")</f>
        <v>178.02386429436558</v>
      </c>
      <c r="M52" s="30">
        <f>IFERROR(+'Ont GDP'!M52-'CMA GDP Estimates'!M52,"")</f>
        <v>176.05525305927489</v>
      </c>
      <c r="N52" s="30">
        <f>IFERROR(+'Ont GDP'!N52-'CMA GDP Estimates'!N52,"")</f>
        <v>268.31539999346194</v>
      </c>
      <c r="O52" s="30">
        <f>IFERROR(+'Ont GDP'!O52-'CMA GDP Estimates'!O52,"")</f>
        <v>213.92054421821962</v>
      </c>
      <c r="P52" s="30">
        <f>IFERROR(+'Ont GDP'!P52-'CMA GDP Estimates'!P52,"")</f>
        <v>140.75168941505007</v>
      </c>
      <c r="Q52" s="30">
        <f>IFERROR(+'Ont GDP'!Q52-'CMA GDP Estimates'!Q52,"")</f>
        <v>185.26230444927228</v>
      </c>
      <c r="R52" s="30">
        <f>IFERROR(+'Ont GDP'!R52-'CMA GDP Estimates'!R52,"")</f>
        <v>205.29358062656161</v>
      </c>
      <c r="S52" s="30">
        <f>IFERROR(+'Ont GDP'!S52-'CMA GDP Estimates'!S52,"")</f>
        <v>164.88117906099905</v>
      </c>
      <c r="T52" s="30">
        <f>IFERROR(+'Ont GDP'!T52-'CMA GDP Estimates'!T52,"")</f>
        <v>171.13014771786504</v>
      </c>
      <c r="U52" s="30">
        <f>IFERROR(+'Ont GDP'!U52-'CMA GDP Estimates'!U52,"")</f>
        <v>175.81091736372827</v>
      </c>
      <c r="V52" s="30">
        <f>IFERROR(+'Ont GDP'!V52-'CMA GDP Estimates'!V52,"")</f>
        <v>294.94627841984328</v>
      </c>
      <c r="W52" s="30">
        <f>IFERROR(+'Ont GDP'!W52-'CMA GDP Estimates'!W52,"")</f>
        <v>217.66634557495485</v>
      </c>
      <c r="X52" s="30">
        <f>IFERROR(+'Ont GDP'!X52-'CMA GDP Estimates'!X52,"")</f>
        <v>246.35163551401865</v>
      </c>
      <c r="Y52" s="30">
        <f>IFERROR(+'Ont GDP'!Y52-'CMA GDP Estimates'!Y52,"")</f>
        <v>241.13585685483872</v>
      </c>
    </row>
    <row r="53" spans="1:25" x14ac:dyDescent="0.25">
      <c r="A53" s="8" t="s">
        <v>47</v>
      </c>
      <c r="B53" s="8"/>
      <c r="C53" s="15" t="s">
        <v>193</v>
      </c>
      <c r="D53" s="66">
        <f>IFERROR(+'Ont GDP'!D53-'CMA GDP Estimates'!D53,"")</f>
        <v>649.36216216216212</v>
      </c>
      <c r="E53" s="66">
        <f>IFERROR(+'Ont GDP'!E53-'CMA GDP Estimates'!E53,"")</f>
        <v>704.02771213748656</v>
      </c>
      <c r="F53" s="66">
        <f>IFERROR(+'Ont GDP'!F53-'CMA GDP Estimates'!F53,"")</f>
        <v>934.83739495798318</v>
      </c>
      <c r="G53" s="66">
        <f>IFERROR(+'Ont GDP'!G53-'CMA GDP Estimates'!G53,"")</f>
        <v>942.91749249249244</v>
      </c>
      <c r="H53" s="66">
        <f>IFERROR(+'Ont GDP'!H53-'CMA GDP Estimates'!H53,"")</f>
        <v>699.15974025974015</v>
      </c>
      <c r="I53" s="66">
        <f>IFERROR(+'Ont GDP'!I53-'CMA GDP Estimates'!I53,"")</f>
        <v>748.58612521150587</v>
      </c>
      <c r="J53" s="66">
        <f>IFERROR(+'Ont GDP'!J53-'CMA GDP Estimates'!J53,"")</f>
        <v>883.65256322624737</v>
      </c>
      <c r="K53" s="66">
        <f>IFERROR(+'Ont GDP'!K53-'CMA GDP Estimates'!K53,"")</f>
        <v>772.77716312056714</v>
      </c>
      <c r="L53" s="66">
        <f>IFERROR(+'Ont GDP'!L53-'CMA GDP Estimates'!L53,"")</f>
        <v>938.05442541287618</v>
      </c>
      <c r="M53" s="31">
        <f>IFERROR(+'Ont GDP'!M53-'CMA GDP Estimates'!M53,"")</f>
        <v>856.28372036198061</v>
      </c>
      <c r="N53" s="31">
        <f>IFERROR(+'Ont GDP'!N53-'CMA GDP Estimates'!N53,"")</f>
        <v>996.1031375921666</v>
      </c>
      <c r="O53" s="31">
        <f>IFERROR(+'Ont GDP'!O53-'CMA GDP Estimates'!O53,"")</f>
        <v>995.23338275265633</v>
      </c>
      <c r="P53" s="31">
        <f>IFERROR(+'Ont GDP'!P53-'CMA GDP Estimates'!P53,"")</f>
        <v>1010.1566585956416</v>
      </c>
      <c r="Q53" s="31">
        <f>IFERROR(+'Ont GDP'!Q53-'CMA GDP Estimates'!Q53,"")</f>
        <v>849.64921989614254</v>
      </c>
      <c r="R53" s="31">
        <f>IFERROR(+'Ont GDP'!R53-'CMA GDP Estimates'!R53,"")</f>
        <v>870.39340935600717</v>
      </c>
      <c r="S53" s="31">
        <f>IFERROR(+'Ont GDP'!S53-'CMA GDP Estimates'!S53,"")</f>
        <v>571.45727902014733</v>
      </c>
      <c r="T53" s="31">
        <f>IFERROR(+'Ont GDP'!T53-'CMA GDP Estimates'!T53,"")</f>
        <v>988.26100046266993</v>
      </c>
      <c r="U53" s="31">
        <f>IFERROR(+'Ont GDP'!U53-'CMA GDP Estimates'!U53,"")</f>
        <v>732.73940333431938</v>
      </c>
      <c r="V53" s="31">
        <f>IFERROR(+'Ont GDP'!V53-'CMA GDP Estimates'!V53,"")</f>
        <v>619.5584801946452</v>
      </c>
      <c r="W53" s="31">
        <f>IFERROR(+'Ont GDP'!W53-'CMA GDP Estimates'!W53,"")</f>
        <v>582.47201101815961</v>
      </c>
      <c r="X53" s="31">
        <f>IFERROR(+'Ont GDP'!X53-'CMA GDP Estimates'!X53,"")</f>
        <v>864.50298033804756</v>
      </c>
      <c r="Y53" s="31">
        <f>IFERROR(+'Ont GDP'!Y53-'CMA GDP Estimates'!Y53,"")</f>
        <v>638.97981457853439</v>
      </c>
    </row>
    <row r="54" spans="1:25" x14ac:dyDescent="0.25">
      <c r="A54" s="6" t="s">
        <v>48</v>
      </c>
      <c r="B54" s="6"/>
      <c r="C54" s="14">
        <v>335</v>
      </c>
      <c r="D54" s="65">
        <f>IFERROR(+'Ont GDP'!D54-'CMA GDP Estimates'!D54,"")</f>
        <v>1477.2699346405229</v>
      </c>
      <c r="E54" s="65">
        <f>IFERROR(+'Ont GDP'!E54-'CMA GDP Estimates'!E54,"")</f>
        <v>1654.2203422053233</v>
      </c>
      <c r="F54" s="65">
        <f>IFERROR(+'Ont GDP'!F54-'CMA GDP Estimates'!F54,"")</f>
        <v>1697.5686153846154</v>
      </c>
      <c r="G54" s="65">
        <f>IFERROR(+'Ont GDP'!G54-'CMA GDP Estimates'!G54,"")</f>
        <v>2023.2135443037976</v>
      </c>
      <c r="H54" s="65">
        <f>IFERROR(+'Ont GDP'!H54-'CMA GDP Estimates'!H54,"")</f>
        <v>1986.7235869565216</v>
      </c>
      <c r="I54" s="65">
        <f>IFERROR(+'Ont GDP'!I54-'CMA GDP Estimates'!I54,"")</f>
        <v>1816.7881543523779</v>
      </c>
      <c r="J54" s="65">
        <f>IFERROR(+'Ont GDP'!J54-'CMA GDP Estimates'!J54,"")</f>
        <v>1151.4447183098591</v>
      </c>
      <c r="K54" s="65">
        <f>IFERROR(+'Ont GDP'!K54-'CMA GDP Estimates'!K54,"")</f>
        <v>1525.0878798342542</v>
      </c>
      <c r="L54" s="65">
        <f>IFERROR(+'Ont GDP'!L54-'CMA GDP Estimates'!L54,"")</f>
        <v>1499.4243085367257</v>
      </c>
      <c r="M54" s="30">
        <f>IFERROR(+'Ont GDP'!M54-'CMA GDP Estimates'!M54,"")</f>
        <v>1024.2805446563725</v>
      </c>
      <c r="N54" s="30">
        <f>IFERROR(+'Ont GDP'!N54-'CMA GDP Estimates'!N54,"")</f>
        <v>1094.3568197918371</v>
      </c>
      <c r="O54" s="30">
        <f>IFERROR(+'Ont GDP'!O54-'CMA GDP Estimates'!O54,"")</f>
        <v>989.57382790597671</v>
      </c>
      <c r="P54" s="30">
        <f>IFERROR(+'Ont GDP'!P54-'CMA GDP Estimates'!P54,"")</f>
        <v>1186.4602414213166</v>
      </c>
      <c r="Q54" s="30">
        <f>IFERROR(+'Ont GDP'!Q54-'CMA GDP Estimates'!Q54,"")</f>
        <v>1019.7116318068913</v>
      </c>
      <c r="R54" s="30">
        <f>IFERROR(+'Ont GDP'!R54-'CMA GDP Estimates'!R54,"")</f>
        <v>1086.35571791295</v>
      </c>
      <c r="S54" s="30">
        <f>IFERROR(+'Ont GDP'!S54-'CMA GDP Estimates'!S54,"")</f>
        <v>900.4347009740568</v>
      </c>
      <c r="T54" s="30">
        <f>IFERROR(+'Ont GDP'!T54-'CMA GDP Estimates'!T54,"")</f>
        <v>1146.3904084219614</v>
      </c>
      <c r="U54" s="30">
        <f>IFERROR(+'Ont GDP'!U54-'CMA GDP Estimates'!U54,"")</f>
        <v>759.1873495776091</v>
      </c>
      <c r="V54" s="30">
        <f>IFERROR(+'Ont GDP'!V54-'CMA GDP Estimates'!V54,"")</f>
        <v>787.50477818080344</v>
      </c>
      <c r="W54" s="30">
        <f>IFERROR(+'Ont GDP'!W54-'CMA GDP Estimates'!W54,"")</f>
        <v>976.84843010205054</v>
      </c>
      <c r="X54" s="30">
        <f>IFERROR(+'Ont GDP'!X54-'CMA GDP Estimates'!X54,"")</f>
        <v>853.65171381776156</v>
      </c>
      <c r="Y54" s="30">
        <f>IFERROR(+'Ont GDP'!Y54-'CMA GDP Estimates'!Y54,"")</f>
        <v>776.9564003818175</v>
      </c>
    </row>
    <row r="55" spans="1:25" x14ac:dyDescent="0.25">
      <c r="A55" s="6" t="s">
        <v>49</v>
      </c>
      <c r="B55" s="6"/>
      <c r="C55" s="14">
        <v>336</v>
      </c>
      <c r="D55" s="65">
        <f>IFERROR(+'Ont GDP'!D55-'CMA GDP Estimates'!D55,"")</f>
        <v>9988.7818603897849</v>
      </c>
      <c r="E55" s="65">
        <f>IFERROR(+'Ont GDP'!E55-'CMA GDP Estimates'!E55,"")</f>
        <v>11320.533170578043</v>
      </c>
      <c r="F55" s="65">
        <f>IFERROR(+'Ont GDP'!F55-'CMA GDP Estimates'!F55,"")</f>
        <v>13410.323196678775</v>
      </c>
      <c r="G55" s="65">
        <f>IFERROR(+'Ont GDP'!G55-'CMA GDP Estimates'!G55,"")</f>
        <v>13733.919711242186</v>
      </c>
      <c r="H55" s="65">
        <f>IFERROR(+'Ont GDP'!H55-'CMA GDP Estimates'!H55,"")</f>
        <v>12458.066748667487</v>
      </c>
      <c r="I55" s="65">
        <f>IFERROR(+'Ont GDP'!I55-'CMA GDP Estimates'!I55,"")</f>
        <v>12740.94282386437</v>
      </c>
      <c r="J55" s="65">
        <f>IFERROR(+'Ont GDP'!J55-'CMA GDP Estimates'!J55,"")</f>
        <v>13773.038269964423</v>
      </c>
      <c r="K55" s="65">
        <f>IFERROR(+'Ont GDP'!K55-'CMA GDP Estimates'!K55,"")</f>
        <v>13832.23533547168</v>
      </c>
      <c r="L55" s="65">
        <f>IFERROR(+'Ont GDP'!L55-'CMA GDP Estimates'!L55,"")</f>
        <v>12646.364996069713</v>
      </c>
      <c r="M55" s="30">
        <f>IFERROR(+'Ont GDP'!M55-'CMA GDP Estimates'!M55,"")</f>
        <v>12719.885617382701</v>
      </c>
      <c r="N55" s="30">
        <f>IFERROR(+'Ont GDP'!N55-'CMA GDP Estimates'!N55,"")</f>
        <v>12297.277111592444</v>
      </c>
      <c r="O55" s="30">
        <f>IFERROR(+'Ont GDP'!O55-'CMA GDP Estimates'!O55,"")</f>
        <v>9937.875859797241</v>
      </c>
      <c r="P55" s="30">
        <f>IFERROR(+'Ont GDP'!P55-'CMA GDP Estimates'!P55,"")</f>
        <v>7129.9283916957729</v>
      </c>
      <c r="Q55" s="30">
        <f>IFERROR(+'Ont GDP'!Q55-'CMA GDP Estimates'!Q55,"")</f>
        <v>9214.3840311913664</v>
      </c>
      <c r="R55" s="30">
        <f>IFERROR(+'Ont GDP'!R55-'CMA GDP Estimates'!R55,"")</f>
        <v>8697.5242412673651</v>
      </c>
      <c r="S55" s="30">
        <f>IFERROR(+'Ont GDP'!S55-'CMA GDP Estimates'!S55,"")</f>
        <v>9660.825837668257</v>
      </c>
      <c r="T55" s="30">
        <f>IFERROR(+'Ont GDP'!T55-'CMA GDP Estimates'!T55,"")</f>
        <v>9172.3128871302251</v>
      </c>
      <c r="U55" s="30">
        <f>IFERROR(+'Ont GDP'!U55-'CMA GDP Estimates'!U55,"")</f>
        <v>10883.712074170269</v>
      </c>
      <c r="V55" s="30">
        <f>IFERROR(+'Ont GDP'!V55-'CMA GDP Estimates'!V55,"")</f>
        <v>11127.791790079349</v>
      </c>
      <c r="W55" s="30">
        <f>IFERROR(+'Ont GDP'!W55-'CMA GDP Estimates'!W55,"")</f>
        <v>10335.057215061925</v>
      </c>
      <c r="X55" s="30">
        <f>IFERROR(+'Ont GDP'!X55-'CMA GDP Estimates'!X55,"")</f>
        <v>9698.6595645492525</v>
      </c>
      <c r="Y55" s="30">
        <f>IFERROR(+'Ont GDP'!Y55-'CMA GDP Estimates'!Y55,"")</f>
        <v>10899.007040433748</v>
      </c>
    </row>
    <row r="56" spans="1:25" x14ac:dyDescent="0.25">
      <c r="A56" s="8" t="s">
        <v>50</v>
      </c>
      <c r="B56" s="8"/>
      <c r="C56" s="15" t="s">
        <v>194</v>
      </c>
      <c r="D56" s="66">
        <f>IFERROR(+'Ont GDP'!D56-'CMA GDP Estimates'!D56,"")</f>
        <v>9084.0211263124402</v>
      </c>
      <c r="E56" s="66">
        <f>IFERROR(+'Ont GDP'!E56-'CMA GDP Estimates'!E56,"")</f>
        <v>10030.787658130206</v>
      </c>
      <c r="F56" s="66">
        <f>IFERROR(+'Ont GDP'!F56-'CMA GDP Estimates'!F56,"")</f>
        <v>12058.365804274468</v>
      </c>
      <c r="G56" s="66">
        <f>IFERROR(+'Ont GDP'!G56-'CMA GDP Estimates'!G56,"")</f>
        <v>12514.223317981578</v>
      </c>
      <c r="H56" s="66">
        <f>IFERROR(+'Ont GDP'!H56-'CMA GDP Estimates'!H56,"")</f>
        <v>11384.938268948143</v>
      </c>
      <c r="I56" s="66">
        <f>IFERROR(+'Ont GDP'!I56-'CMA GDP Estimates'!I56,"")</f>
        <v>11777.285074912641</v>
      </c>
      <c r="J56" s="66">
        <f>IFERROR(+'Ont GDP'!J56-'CMA GDP Estimates'!J56,"")</f>
        <v>12353.204709868296</v>
      </c>
      <c r="K56" s="66">
        <f>IFERROR(+'Ont GDP'!K56-'CMA GDP Estimates'!K56,"")</f>
        <v>12502.366763890215</v>
      </c>
      <c r="L56" s="66">
        <f>IFERROR(+'Ont GDP'!L56-'CMA GDP Estimates'!L56,"")</f>
        <v>11247.076753882888</v>
      </c>
      <c r="M56" s="31">
        <f>IFERROR(+'Ont GDP'!M56-'CMA GDP Estimates'!M56,"")</f>
        <v>11475.08641794707</v>
      </c>
      <c r="N56" s="31">
        <f>IFERROR(+'Ont GDP'!N56-'CMA GDP Estimates'!N56,"")</f>
        <v>10730.782479492831</v>
      </c>
      <c r="O56" s="31">
        <f>IFERROR(+'Ont GDP'!O56-'CMA GDP Estimates'!O56,"")</f>
        <v>8155.5570712734989</v>
      </c>
      <c r="P56" s="31">
        <f>IFERROR(+'Ont GDP'!P56-'CMA GDP Estimates'!P56,"")</f>
        <v>5497.2124448329596</v>
      </c>
      <c r="Q56" s="31">
        <f>IFERROR(+'Ont GDP'!Q56-'CMA GDP Estimates'!Q56,"")</f>
        <v>7968.9102559378643</v>
      </c>
      <c r="R56" s="31">
        <f>IFERROR(+'Ont GDP'!R56-'CMA GDP Estimates'!R56,"")</f>
        <v>7563.784206827143</v>
      </c>
      <c r="S56" s="31">
        <f>IFERROR(+'Ont GDP'!S56-'CMA GDP Estimates'!S56,"")</f>
        <v>8311.5281260467618</v>
      </c>
      <c r="T56" s="31">
        <f>IFERROR(+'Ont GDP'!T56-'CMA GDP Estimates'!T56,"")</f>
        <v>7946.3840209409018</v>
      </c>
      <c r="U56" s="31">
        <f>IFERROR(+'Ont GDP'!U56-'CMA GDP Estimates'!U56,"")</f>
        <v>9750.3140650578971</v>
      </c>
      <c r="V56" s="31">
        <f>IFERROR(+'Ont GDP'!V56-'CMA GDP Estimates'!V56,"")</f>
        <v>9360.5039670061287</v>
      </c>
      <c r="W56" s="31">
        <f>IFERROR(+'Ont GDP'!W56-'CMA GDP Estimates'!W56,"")</f>
        <v>8988.9746829375981</v>
      </c>
      <c r="X56" s="31">
        <f>IFERROR(+'Ont GDP'!X56-'CMA GDP Estimates'!X56,"")</f>
        <v>8292.6864563574254</v>
      </c>
      <c r="Y56" s="31">
        <f>IFERROR(+'Ont GDP'!Y56-'CMA GDP Estimates'!Y56,"")</f>
        <v>9356.7078023890717</v>
      </c>
    </row>
    <row r="57" spans="1:25" x14ac:dyDescent="0.25">
      <c r="A57" s="7" t="s">
        <v>51</v>
      </c>
      <c r="B57" s="7"/>
      <c r="C57" s="14">
        <v>3361</v>
      </c>
      <c r="D57" s="65">
        <f>IFERROR(+'Ont GDP'!D57-'CMA GDP Estimates'!D57,"")</f>
        <v>4087.1548120989919</v>
      </c>
      <c r="E57" s="65">
        <f>IFERROR(+'Ont GDP'!E57-'CMA GDP Estimates'!E57,"")</f>
        <v>4486.5930357416782</v>
      </c>
      <c r="F57" s="65">
        <f>IFERROR(+'Ont GDP'!F57-'CMA GDP Estimates'!F57,"")</f>
        <v>5850.2865797223385</v>
      </c>
      <c r="G57" s="65">
        <f>IFERROR(+'Ont GDP'!G57-'CMA GDP Estimates'!G57,"")</f>
        <v>5798.6495851769914</v>
      </c>
      <c r="H57" s="65">
        <f>IFERROR(+'Ont GDP'!H57-'CMA GDP Estimates'!H57,"")</f>
        <v>5603.6753210103006</v>
      </c>
      <c r="I57" s="65">
        <f>IFERROR(+'Ont GDP'!I57-'CMA GDP Estimates'!I57,"")</f>
        <v>6145.9747531734829</v>
      </c>
      <c r="J57" s="65">
        <f>IFERROR(+'Ont GDP'!J57-'CMA GDP Estimates'!J57,"")</f>
        <v>6266.0264629146477</v>
      </c>
      <c r="K57" s="65">
        <f>IFERROR(+'Ont GDP'!K57-'CMA GDP Estimates'!K57,"")</f>
        <v>6451.2672623883018</v>
      </c>
      <c r="L57" s="65">
        <f>IFERROR(+'Ont GDP'!L57-'CMA GDP Estimates'!L57,"")</f>
        <v>5584.5265639113322</v>
      </c>
      <c r="M57" s="30">
        <f>IFERROR(+'Ont GDP'!M57-'CMA GDP Estimates'!M57,"")</f>
        <v>5424.6202027392155</v>
      </c>
      <c r="N57" s="30">
        <f>IFERROR(+'Ont GDP'!N57-'CMA GDP Estimates'!N57,"")</f>
        <v>5166.3471935310081</v>
      </c>
      <c r="O57" s="30">
        <f>IFERROR(+'Ont GDP'!O57-'CMA GDP Estimates'!O57,"")</f>
        <v>3988.2545016213789</v>
      </c>
      <c r="P57" s="30">
        <f>IFERROR(+'Ont GDP'!P57-'CMA GDP Estimates'!P57,"")</f>
        <v>2432.024727672951</v>
      </c>
      <c r="Q57" s="30">
        <f>IFERROR(+'Ont GDP'!Q57-'CMA GDP Estimates'!Q57,"")</f>
        <v>3996.9054560561976</v>
      </c>
      <c r="R57" s="30">
        <f>IFERROR(+'Ont GDP'!R57-'CMA GDP Estimates'!R57,"")</f>
        <v>3799.7293902831416</v>
      </c>
      <c r="S57" s="30">
        <f>IFERROR(+'Ont GDP'!S57-'CMA GDP Estimates'!S57,"")</f>
        <v>3691.6309421065039</v>
      </c>
      <c r="T57" s="30">
        <f>IFERROR(+'Ont GDP'!T57-'CMA GDP Estimates'!T57,"")</f>
        <v>3703.539346413465</v>
      </c>
      <c r="U57" s="30">
        <f>IFERROR(+'Ont GDP'!U57-'CMA GDP Estimates'!U57,"")</f>
        <v>4335.603645420515</v>
      </c>
      <c r="V57" s="30">
        <f>IFERROR(+'Ont GDP'!V57-'CMA GDP Estimates'!V57,"")</f>
        <v>3952.8338147760605</v>
      </c>
      <c r="W57" s="30">
        <f>IFERROR(+'Ont GDP'!W57-'CMA GDP Estimates'!W57,"")</f>
        <v>4367.7035813528328</v>
      </c>
      <c r="X57" s="30">
        <f>IFERROR(+'Ont GDP'!X57-'CMA GDP Estimates'!X57,"")</f>
        <v>3847.1809076027471</v>
      </c>
      <c r="Y57" s="30">
        <f>IFERROR(+'Ont GDP'!Y57-'CMA GDP Estimates'!Y57,"")</f>
        <v>3838.8213879087184</v>
      </c>
    </row>
    <row r="58" spans="1:25" x14ac:dyDescent="0.25">
      <c r="A58" s="7" t="s">
        <v>52</v>
      </c>
      <c r="B58" s="7"/>
      <c r="C58" s="14">
        <v>3362</v>
      </c>
      <c r="D58" s="65">
        <f>IFERROR(+'Ont GDP'!D58-'CMA GDP Estimates'!D58,"")</f>
        <v>293.60000000000002</v>
      </c>
      <c r="E58" s="65">
        <f>IFERROR(+'Ont GDP'!E58-'CMA GDP Estimates'!E58,"")</f>
        <v>321</v>
      </c>
      <c r="F58" s="65">
        <f>IFERROR(+'Ont GDP'!F58-'CMA GDP Estimates'!F58,"")</f>
        <v>606.4</v>
      </c>
      <c r="G58" s="65">
        <f>IFERROR(+'Ont GDP'!G58-'CMA GDP Estimates'!G58,"")</f>
        <v>780.4</v>
      </c>
      <c r="H58" s="65">
        <f>IFERROR(+'Ont GDP'!H58-'CMA GDP Estimates'!H58,"")</f>
        <v>583.9</v>
      </c>
      <c r="I58" s="65">
        <f>IFERROR(+'Ont GDP'!I58-'CMA GDP Estimates'!I58,"")</f>
        <v>580.29999999999995</v>
      </c>
      <c r="J58" s="65">
        <f>IFERROR(+'Ont GDP'!J58-'CMA GDP Estimates'!J58,"")</f>
        <v>679.1</v>
      </c>
      <c r="K58" s="65">
        <f>IFERROR(+'Ont GDP'!K58-'CMA GDP Estimates'!K58,"")</f>
        <v>667</v>
      </c>
      <c r="L58" s="65">
        <f>IFERROR(+'Ont GDP'!L58-'CMA GDP Estimates'!L58,"")</f>
        <v>429.07352650754189</v>
      </c>
      <c r="M58" s="30">
        <f>IFERROR(+'Ont GDP'!M58-'CMA GDP Estimates'!M58,"")</f>
        <v>723.9</v>
      </c>
      <c r="N58" s="30">
        <f>IFERROR(+'Ont GDP'!N58-'CMA GDP Estimates'!N58,"")</f>
        <v>785.9</v>
      </c>
      <c r="O58" s="30">
        <f>IFERROR(+'Ont GDP'!O58-'CMA GDP Estimates'!O58,"")</f>
        <v>379.40430663221366</v>
      </c>
      <c r="P58" s="30">
        <f>IFERROR(+'Ont GDP'!P58-'CMA GDP Estimates'!P58,"")</f>
        <v>175.4</v>
      </c>
      <c r="Q58" s="30">
        <f>IFERROR(+'Ont GDP'!Q58-'CMA GDP Estimates'!Q58,"")</f>
        <v>160.4</v>
      </c>
      <c r="R58" s="30">
        <f>IFERROR(+'Ont GDP'!R58-'CMA GDP Estimates'!R58,"")</f>
        <v>175.7</v>
      </c>
      <c r="S58" s="30">
        <f>IFERROR(+'Ont GDP'!S58-'CMA GDP Estimates'!S58,"")</f>
        <v>90.084204111834936</v>
      </c>
      <c r="T58" s="30">
        <f>IFERROR(+'Ont GDP'!T58-'CMA GDP Estimates'!T58,"")</f>
        <v>180.1</v>
      </c>
      <c r="U58" s="30">
        <f>IFERROR(+'Ont GDP'!U58-'CMA GDP Estimates'!U58,"")</f>
        <v>200.3</v>
      </c>
      <c r="V58" s="30">
        <f>IFERROR(+'Ont GDP'!V58-'CMA GDP Estimates'!V58,"")</f>
        <v>233.9</v>
      </c>
      <c r="W58" s="30">
        <f>IFERROR(+'Ont GDP'!W58-'CMA GDP Estimates'!W58,"")</f>
        <v>217</v>
      </c>
      <c r="X58" s="30">
        <f>IFERROR(+'Ont GDP'!X58-'CMA GDP Estimates'!X58,"")</f>
        <v>213.2</v>
      </c>
      <c r="Y58" s="30">
        <f>IFERROR(+'Ont GDP'!Y58-'CMA GDP Estimates'!Y58,"")</f>
        <v>184.9</v>
      </c>
    </row>
    <row r="59" spans="1:25" x14ac:dyDescent="0.25">
      <c r="A59" s="7" t="s">
        <v>53</v>
      </c>
      <c r="B59" s="7"/>
      <c r="C59" s="14">
        <v>3363</v>
      </c>
      <c r="D59" s="65">
        <f>IFERROR(+'Ont GDP'!D59-'CMA GDP Estimates'!D59,"")</f>
        <v>5033.6353501019712</v>
      </c>
      <c r="E59" s="65">
        <f>IFERROR(+'Ont GDP'!E59-'CMA GDP Estimates'!E59,"")</f>
        <v>5559.4582527401672</v>
      </c>
      <c r="F59" s="65">
        <f>IFERROR(+'Ont GDP'!F59-'CMA GDP Estimates'!F59,"")</f>
        <v>5917.0215720127208</v>
      </c>
      <c r="G59" s="65">
        <f>IFERROR(+'Ont GDP'!G59-'CMA GDP Estimates'!G59,"")</f>
        <v>6343.1365483071841</v>
      </c>
      <c r="H59" s="65">
        <f>IFERROR(+'Ont GDP'!H59-'CMA GDP Estimates'!H59,"")</f>
        <v>5581.1287000264765</v>
      </c>
      <c r="I59" s="65">
        <f>IFERROR(+'Ont GDP'!I59-'CMA GDP Estimates'!I59,"")</f>
        <v>5521.175921751731</v>
      </c>
      <c r="J59" s="65">
        <f>IFERROR(+'Ont GDP'!J59-'CMA GDP Estimates'!J59,"")</f>
        <v>5885.1391883010183</v>
      </c>
      <c r="K59" s="65">
        <f>IFERROR(+'Ont GDP'!K59-'CMA GDP Estimates'!K59,"")</f>
        <v>5985.7754176054705</v>
      </c>
      <c r="L59" s="65">
        <f>IFERROR(+'Ont GDP'!L59-'CMA GDP Estimates'!L59,"")</f>
        <v>5477.6865571182998</v>
      </c>
      <c r="M59" s="30">
        <f>IFERROR(+'Ont GDP'!M59-'CMA GDP Estimates'!M59,"")</f>
        <v>5573.0027200723052</v>
      </c>
      <c r="N59" s="30">
        <f>IFERROR(+'Ont GDP'!N59-'CMA GDP Estimates'!N59,"")</f>
        <v>5146.3635071721346</v>
      </c>
      <c r="O59" s="30">
        <f>IFERROR(+'Ont GDP'!O59-'CMA GDP Estimates'!O59,"")</f>
        <v>3935.083369082869</v>
      </c>
      <c r="P59" s="30">
        <f>IFERROR(+'Ont GDP'!P59-'CMA GDP Estimates'!P59,"")</f>
        <v>2839.8989522353072</v>
      </c>
      <c r="Q59" s="30">
        <f>IFERROR(+'Ont GDP'!Q59-'CMA GDP Estimates'!Q59,"")</f>
        <v>3786.3348580752968</v>
      </c>
      <c r="R59" s="30">
        <f>IFERROR(+'Ont GDP'!R59-'CMA GDP Estimates'!R59,"")</f>
        <v>3640.891010545015</v>
      </c>
      <c r="S59" s="30">
        <f>IFERROR(+'Ont GDP'!S59-'CMA GDP Estimates'!S59,"")</f>
        <v>4361.2180694353283</v>
      </c>
      <c r="T59" s="30">
        <f>IFERROR(+'Ont GDP'!T59-'CMA GDP Estimates'!T59,"")</f>
        <v>4074.8398131547519</v>
      </c>
      <c r="U59" s="30">
        <f>IFERROR(+'Ont GDP'!U59-'CMA GDP Estimates'!U59,"")</f>
        <v>5229.2154206402156</v>
      </c>
      <c r="V59" s="30">
        <f>IFERROR(+'Ont GDP'!V59-'CMA GDP Estimates'!V59,"")</f>
        <v>5262.7051108758742</v>
      </c>
      <c r="W59" s="30">
        <f>IFERROR(+'Ont GDP'!W59-'CMA GDP Estimates'!W59,"")</f>
        <v>4937.138052475183</v>
      </c>
      <c r="X59" s="30">
        <f>IFERROR(+'Ont GDP'!X59-'CMA GDP Estimates'!X59,"")</f>
        <v>4652.4887982195851</v>
      </c>
      <c r="Y59" s="30">
        <f>IFERROR(+'Ont GDP'!Y59-'CMA GDP Estimates'!Y59,"")</f>
        <v>5638.9576924559969</v>
      </c>
    </row>
    <row r="60" spans="1:25" x14ac:dyDescent="0.25">
      <c r="A60" s="7" t="s">
        <v>54</v>
      </c>
      <c r="B60" s="7"/>
      <c r="C60" s="14">
        <v>3364</v>
      </c>
      <c r="D60" s="65">
        <f>IFERROR(+'Ont GDP'!D60-'CMA GDP Estimates'!D60,"")</f>
        <v>445.43021032504794</v>
      </c>
      <c r="E60" s="65">
        <f>IFERROR(+'Ont GDP'!E60-'CMA GDP Estimates'!E60,"")</f>
        <v>585.0253950338597</v>
      </c>
      <c r="F60" s="65">
        <f>IFERROR(+'Ont GDP'!F60-'CMA GDP Estimates'!F60,"")</f>
        <v>590.51997649823738</v>
      </c>
      <c r="G60" s="65">
        <f>IFERROR(+'Ont GDP'!G60-'CMA GDP Estimates'!G60,"")</f>
        <v>512.62901678657067</v>
      </c>
      <c r="H60" s="65">
        <f>IFERROR(+'Ont GDP'!H60-'CMA GDP Estimates'!H60,"")</f>
        <v>630.35213097713086</v>
      </c>
      <c r="I60" s="65">
        <f>IFERROR(+'Ont GDP'!I60-'CMA GDP Estimates'!I60,"")</f>
        <v>498.27167730702274</v>
      </c>
      <c r="J60" s="65">
        <f>IFERROR(+'Ont GDP'!J60-'CMA GDP Estimates'!J60,"")</f>
        <v>576.47439999999995</v>
      </c>
      <c r="K60" s="65">
        <f>IFERROR(+'Ont GDP'!K60-'CMA GDP Estimates'!K60,"")</f>
        <v>638.79222395023316</v>
      </c>
      <c r="L60" s="65">
        <f>IFERROR(+'Ont GDP'!L60-'CMA GDP Estimates'!L60,"")</f>
        <v>543.36847816356737</v>
      </c>
      <c r="M60" s="30">
        <f>IFERROR(+'Ont GDP'!M60-'CMA GDP Estimates'!M60,"")</f>
        <v>331.80894242643103</v>
      </c>
      <c r="N60" s="30">
        <f>IFERROR(+'Ont GDP'!N60-'CMA GDP Estimates'!N60,"")</f>
        <v>507.80089806104206</v>
      </c>
      <c r="O60" s="30">
        <f>IFERROR(+'Ont GDP'!O60-'CMA GDP Estimates'!O60,"")</f>
        <v>950.14578486897062</v>
      </c>
      <c r="P60" s="30">
        <f>IFERROR(+'Ont GDP'!P60-'CMA GDP Estimates'!P60,"")</f>
        <v>769.95182805961372</v>
      </c>
      <c r="Q60" s="30">
        <f>IFERROR(+'Ont GDP'!Q60-'CMA GDP Estimates'!Q60,"")</f>
        <v>616.85451570196847</v>
      </c>
      <c r="R60" s="30">
        <f>IFERROR(+'Ont GDP'!R60-'CMA GDP Estimates'!R60,"")</f>
        <v>358.43978905711833</v>
      </c>
      <c r="S60" s="30">
        <f>IFERROR(+'Ont GDP'!S60-'CMA GDP Estimates'!S60,"")</f>
        <v>686.15552777446965</v>
      </c>
      <c r="T60" s="30">
        <f>IFERROR(+'Ont GDP'!T60-'CMA GDP Estimates'!T60,"")</f>
        <v>550.14756891764273</v>
      </c>
      <c r="U60" s="30">
        <f>IFERROR(+'Ont GDP'!U60-'CMA GDP Estimates'!U60,"")</f>
        <v>489.81403799508666</v>
      </c>
      <c r="V60" s="30">
        <f>IFERROR(+'Ont GDP'!V60-'CMA GDP Estimates'!V60,"")</f>
        <v>655.1908266574585</v>
      </c>
      <c r="W60" s="30">
        <f>IFERROR(+'Ont GDP'!W60-'CMA GDP Estimates'!W60,"")</f>
        <v>354.50349068845162</v>
      </c>
      <c r="X60" s="30">
        <f>IFERROR(+'Ont GDP'!X60-'CMA GDP Estimates'!X60,"")</f>
        <v>501.833235632997</v>
      </c>
      <c r="Y60" s="30">
        <f>IFERROR(+'Ont GDP'!Y60-'CMA GDP Estimates'!Y60,"")</f>
        <v>553.58137833320416</v>
      </c>
    </row>
    <row r="61" spans="1:25" x14ac:dyDescent="0.25">
      <c r="A61" s="7" t="s">
        <v>55</v>
      </c>
      <c r="B61" s="7"/>
      <c r="C61" s="14" t="s">
        <v>195</v>
      </c>
      <c r="D61" s="65">
        <f>IFERROR(+'Ont GDP'!D61-'CMA GDP Estimates'!D61,"")</f>
        <v>1175.1000000000001</v>
      </c>
      <c r="E61" s="65">
        <f>IFERROR(+'Ont GDP'!E61-'CMA GDP Estimates'!E61,"")</f>
        <v>1267.8543925233644</v>
      </c>
      <c r="F61" s="65">
        <f>IFERROR(+'Ont GDP'!F61-'CMA GDP Estimates'!F61,"")</f>
        <v>1525</v>
      </c>
      <c r="G61" s="65">
        <f>IFERROR(+'Ont GDP'!G61-'CMA GDP Estimates'!G61,"")</f>
        <v>1013.1390697674418</v>
      </c>
      <c r="H61" s="65">
        <f>IFERROR(+'Ont GDP'!H61-'CMA GDP Estimates'!H61,"")</f>
        <v>726.2</v>
      </c>
      <c r="I61" s="65">
        <f>IFERROR(+'Ont GDP'!I61-'CMA GDP Estimates'!I61,"")</f>
        <v>574.29999999999995</v>
      </c>
      <c r="J61" s="65">
        <f>IFERROR(+'Ont GDP'!J61-'CMA GDP Estimates'!J61,"")</f>
        <v>1000.5</v>
      </c>
      <c r="K61" s="65">
        <f>IFERROR(+'Ont GDP'!K61-'CMA GDP Estimates'!K61,"")</f>
        <v>796.90000000000009</v>
      </c>
      <c r="L61" s="65">
        <f>IFERROR(+'Ont GDP'!L61-'CMA GDP Estimates'!L61,"")</f>
        <v>1024.9000000000001</v>
      </c>
      <c r="M61" s="30">
        <f>IFERROR(+'Ont GDP'!M61-'CMA GDP Estimates'!M61,"")</f>
        <v>981.79594394583523</v>
      </c>
      <c r="N61" s="30">
        <f>IFERROR(+'Ont GDP'!N61-'CMA GDP Estimates'!N61,"")</f>
        <v>1211.7</v>
      </c>
      <c r="O61" s="30">
        <f>IFERROR(+'Ont GDP'!O61-'CMA GDP Estimates'!O61,"")</f>
        <v>921.39733533495951</v>
      </c>
      <c r="P61" s="30">
        <f>IFERROR(+'Ont GDP'!P61-'CMA GDP Estimates'!P61,"")</f>
        <v>1108.8</v>
      </c>
      <c r="Q61" s="30">
        <f>IFERROR(+'Ont GDP'!Q61-'CMA GDP Estimates'!Q61,"")</f>
        <v>979.7</v>
      </c>
      <c r="R61" s="30">
        <f>IFERROR(+'Ont GDP'!R61-'CMA GDP Estimates'!R61,"")</f>
        <v>1297.8000000000002</v>
      </c>
      <c r="S61" s="30">
        <f>IFERROR(+'Ont GDP'!S61-'CMA GDP Estimates'!S61,"")</f>
        <v>829.01206931089746</v>
      </c>
      <c r="T61" s="30">
        <f>IFERROR(+'Ont GDP'!T61-'CMA GDP Estimates'!T61,"")</f>
        <v>714.02938963210704</v>
      </c>
      <c r="U61" s="30">
        <f>IFERROR(+'Ont GDP'!U61-'CMA GDP Estimates'!U61,"")</f>
        <v>1064.3000000000002</v>
      </c>
      <c r="V61" s="30">
        <f>IFERROR(+'Ont GDP'!V61-'CMA GDP Estimates'!V61,"")</f>
        <v>1275.5999999999999</v>
      </c>
      <c r="W61" s="30">
        <f>IFERROR(+'Ont GDP'!W61-'CMA GDP Estimates'!W61,"")</f>
        <v>1165.0999999999999</v>
      </c>
      <c r="X61" s="30">
        <f>IFERROR(+'Ont GDP'!X61-'CMA GDP Estimates'!X61,"")</f>
        <v>1086.5999999999999</v>
      </c>
      <c r="Y61" s="30">
        <f>IFERROR(+'Ont GDP'!Y61-'CMA GDP Estimates'!Y61,"")</f>
        <v>1029.1000000000001</v>
      </c>
    </row>
    <row r="62" spans="1:25" x14ac:dyDescent="0.25">
      <c r="A62" s="6" t="s">
        <v>56</v>
      </c>
      <c r="B62" s="6"/>
      <c r="C62" s="14">
        <v>337</v>
      </c>
      <c r="D62" s="65">
        <f>IFERROR(+'Ont GDP'!D62-'CMA GDP Estimates'!D62,"")</f>
        <v>999.07459677419342</v>
      </c>
      <c r="E62" s="65">
        <f>IFERROR(+'Ont GDP'!E62-'CMA GDP Estimates'!E62,"")</f>
        <v>1113.508366533865</v>
      </c>
      <c r="F62" s="65">
        <f>IFERROR(+'Ont GDP'!F62-'CMA GDP Estimates'!F62,"")</f>
        <v>1027.895193109197</v>
      </c>
      <c r="G62" s="65">
        <f>IFERROR(+'Ont GDP'!G62-'CMA GDP Estimates'!G62,"")</f>
        <v>1037.2763969974981</v>
      </c>
      <c r="H62" s="65">
        <f>IFERROR(+'Ont GDP'!H62-'CMA GDP Estimates'!H62,"")</f>
        <v>1149.9959322033897</v>
      </c>
      <c r="I62" s="65">
        <f>IFERROR(+'Ont GDP'!I62-'CMA GDP Estimates'!I62,"")</f>
        <v>1147.6423162583524</v>
      </c>
      <c r="J62" s="65">
        <f>IFERROR(+'Ont GDP'!J62-'CMA GDP Estimates'!J62,"")</f>
        <v>1021.1286732456138</v>
      </c>
      <c r="K62" s="65">
        <f>IFERROR(+'Ont GDP'!K62-'CMA GDP Estimates'!K62,"")</f>
        <v>1059.3040039545231</v>
      </c>
      <c r="L62" s="65">
        <f>IFERROR(+'Ont GDP'!L62-'CMA GDP Estimates'!L62,"")</f>
        <v>1057.2763846654425</v>
      </c>
      <c r="M62" s="30">
        <f>IFERROR(+'Ont GDP'!M62-'CMA GDP Estimates'!M62,"")</f>
        <v>837.29485651542382</v>
      </c>
      <c r="N62" s="30">
        <f>IFERROR(+'Ont GDP'!N62-'CMA GDP Estimates'!N62,"")</f>
        <v>825.4758211032788</v>
      </c>
      <c r="O62" s="30">
        <f>IFERROR(+'Ont GDP'!O62-'CMA GDP Estimates'!O62,"")</f>
        <v>774.50614012496044</v>
      </c>
      <c r="P62" s="30">
        <f>IFERROR(+'Ont GDP'!P62-'CMA GDP Estimates'!P62,"")</f>
        <v>792.40006213713423</v>
      </c>
      <c r="Q62" s="30">
        <f>IFERROR(+'Ont GDP'!Q62-'CMA GDP Estimates'!Q62,"")</f>
        <v>570.40728946254785</v>
      </c>
      <c r="R62" s="30">
        <f>IFERROR(+'Ont GDP'!R62-'CMA GDP Estimates'!R62,"")</f>
        <v>627.5668656648827</v>
      </c>
      <c r="S62" s="30">
        <f>IFERROR(+'Ont GDP'!S62-'CMA GDP Estimates'!S62,"")</f>
        <v>433.28729504190187</v>
      </c>
      <c r="T62" s="30">
        <f>IFERROR(+'Ont GDP'!T62-'CMA GDP Estimates'!T62,"")</f>
        <v>669.98408370950892</v>
      </c>
      <c r="U62" s="30">
        <f>IFERROR(+'Ont GDP'!U62-'CMA GDP Estimates'!U62,"")</f>
        <v>671.08509866569489</v>
      </c>
      <c r="V62" s="30">
        <f>IFERROR(+'Ont GDP'!V62-'CMA GDP Estimates'!V62,"")</f>
        <v>532.61373336837914</v>
      </c>
      <c r="W62" s="30">
        <f>IFERROR(+'Ont GDP'!W62-'CMA GDP Estimates'!W62,"")</f>
        <v>847.73053346356846</v>
      </c>
      <c r="X62" s="30">
        <f>IFERROR(+'Ont GDP'!X62-'CMA GDP Estimates'!X62,"")</f>
        <v>891.39689252190374</v>
      </c>
      <c r="Y62" s="30">
        <f>IFERROR(+'Ont GDP'!Y62-'CMA GDP Estimates'!Y62,"")</f>
        <v>693.25607733132415</v>
      </c>
    </row>
    <row r="63" spans="1:25" x14ac:dyDescent="0.25">
      <c r="A63" s="7" t="s">
        <v>57</v>
      </c>
      <c r="B63" s="7"/>
      <c r="C63" s="14">
        <v>3372</v>
      </c>
      <c r="D63" s="65">
        <f>IFERROR(+'Ont GDP'!D63-'CMA GDP Estimates'!D63,"")</f>
        <v>426.90106007067152</v>
      </c>
      <c r="E63" s="65">
        <f>IFERROR(+'Ont GDP'!E63-'CMA GDP Estimates'!E63,"")</f>
        <v>467.86458036984368</v>
      </c>
      <c r="F63" s="65">
        <f>IFERROR(+'Ont GDP'!F63-'CMA GDP Estimates'!F63,"")</f>
        <v>324.7560740144811</v>
      </c>
      <c r="G63" s="65">
        <f>IFERROR(+'Ont GDP'!G63-'CMA GDP Estimates'!G63,"")</f>
        <v>443.73739999999998</v>
      </c>
      <c r="H63" s="65">
        <f>IFERROR(+'Ont GDP'!H63-'CMA GDP Estimates'!H63,"")</f>
        <v>462.00942184154178</v>
      </c>
      <c r="I63" s="65">
        <f>IFERROR(+'Ont GDP'!I63-'CMA GDP Estimates'!I63,"")</f>
        <v>437.14609120521163</v>
      </c>
      <c r="J63" s="65">
        <f>IFERROR(+'Ont GDP'!J63-'CMA GDP Estimates'!J63,"")</f>
        <v>425.82630272952838</v>
      </c>
      <c r="K63" s="65">
        <f>IFERROR(+'Ont GDP'!K63-'CMA GDP Estimates'!K63,"")</f>
        <v>323.51004366812231</v>
      </c>
      <c r="L63" s="65">
        <f>IFERROR(+'Ont GDP'!L63-'CMA GDP Estimates'!L63,"")</f>
        <v>447.87751086648996</v>
      </c>
      <c r="M63" s="30">
        <f>IFERROR(+'Ont GDP'!M63-'CMA GDP Estimates'!M63,"")</f>
        <v>336.99593802698723</v>
      </c>
      <c r="N63" s="30">
        <f>IFERROR(+'Ont GDP'!N63-'CMA GDP Estimates'!N63,"")</f>
        <v>295.75076068514886</v>
      </c>
      <c r="O63" s="30">
        <f>IFERROR(+'Ont GDP'!O63-'CMA GDP Estimates'!O63,"")</f>
        <v>270.56664057627768</v>
      </c>
      <c r="P63" s="30">
        <f>IFERROR(+'Ont GDP'!P63-'CMA GDP Estimates'!P63,"")</f>
        <v>209.60265636339648</v>
      </c>
      <c r="Q63" s="30">
        <f>IFERROR(+'Ont GDP'!Q63-'CMA GDP Estimates'!Q63,"")</f>
        <v>281.56701904810211</v>
      </c>
      <c r="R63" s="30">
        <f>IFERROR(+'Ont GDP'!R63-'CMA GDP Estimates'!R63,"")</f>
        <v>256.64427139720681</v>
      </c>
      <c r="S63" s="30">
        <f>IFERROR(+'Ont GDP'!S63-'CMA GDP Estimates'!S63,"")</f>
        <v>226.95618140837951</v>
      </c>
      <c r="T63" s="30">
        <f>IFERROR(+'Ont GDP'!T63-'CMA GDP Estimates'!T63,"")</f>
        <v>350.50658632753937</v>
      </c>
      <c r="U63" s="30">
        <f>IFERROR(+'Ont GDP'!U63-'CMA GDP Estimates'!U63,"")</f>
        <v>285.1163460822147</v>
      </c>
      <c r="V63" s="30">
        <f>IFERROR(+'Ont GDP'!V63-'CMA GDP Estimates'!V63,"")</f>
        <v>106.46079323935146</v>
      </c>
      <c r="W63" s="30">
        <f>IFERROR(+'Ont GDP'!W63-'CMA GDP Estimates'!W63,"")</f>
        <v>148.84418217831831</v>
      </c>
      <c r="X63" s="30">
        <f>IFERROR(+'Ont GDP'!X63-'CMA GDP Estimates'!X63,"")</f>
        <v>295.3058797139314</v>
      </c>
      <c r="Y63" s="30">
        <f>IFERROR(+'Ont GDP'!Y63-'CMA GDP Estimates'!Y63,"")</f>
        <v>326.16774422915762</v>
      </c>
    </row>
    <row r="64" spans="1:25" x14ac:dyDescent="0.25">
      <c r="A64" s="6" t="s">
        <v>58</v>
      </c>
      <c r="B64" s="6"/>
      <c r="C64" s="14">
        <v>339</v>
      </c>
      <c r="D64" s="65">
        <f>IFERROR(+'Ont GDP'!D64-'CMA GDP Estimates'!D64,"")</f>
        <v>648.40127276717135</v>
      </c>
      <c r="E64" s="65">
        <f>IFERROR(+'Ont GDP'!E64-'CMA GDP Estimates'!E64,"")</f>
        <v>730.40923011484483</v>
      </c>
      <c r="F64" s="65">
        <f>IFERROR(+'Ont GDP'!F64-'CMA GDP Estimates'!F64,"")</f>
        <v>796.23858057630719</v>
      </c>
      <c r="G64" s="65">
        <f>IFERROR(+'Ont GDP'!G64-'CMA GDP Estimates'!G64,"")</f>
        <v>1036.039567669173</v>
      </c>
      <c r="H64" s="65">
        <f>IFERROR(+'Ont GDP'!H64-'CMA GDP Estimates'!H64,"")</f>
        <v>948.01327835051552</v>
      </c>
      <c r="I64" s="65">
        <f>IFERROR(+'Ont GDP'!I64-'CMA GDP Estimates'!I64,"")</f>
        <v>1084.0006708595388</v>
      </c>
      <c r="J64" s="65">
        <f>IFERROR(+'Ont GDP'!J64-'CMA GDP Estimates'!J64,"")</f>
        <v>1146.5880216216217</v>
      </c>
      <c r="K64" s="65">
        <f>IFERROR(+'Ont GDP'!K64-'CMA GDP Estimates'!K64,"")</f>
        <v>1166.5263546278727</v>
      </c>
      <c r="L64" s="65">
        <f>IFERROR(+'Ont GDP'!L64-'CMA GDP Estimates'!L64,"")</f>
        <v>1105.056227555923</v>
      </c>
      <c r="M64" s="30">
        <f>IFERROR(+'Ont GDP'!M64-'CMA GDP Estimates'!M64,"")</f>
        <v>1156.5516462152775</v>
      </c>
      <c r="N64" s="30">
        <f>IFERROR(+'Ont GDP'!N64-'CMA GDP Estimates'!N64,"")</f>
        <v>1068.4853650420991</v>
      </c>
      <c r="O64" s="30">
        <f>IFERROR(+'Ont GDP'!O64-'CMA GDP Estimates'!O64,"")</f>
        <v>957.96094614984963</v>
      </c>
      <c r="P64" s="30">
        <f>IFERROR(+'Ont GDP'!P64-'CMA GDP Estimates'!P64,"")</f>
        <v>909.06271124312775</v>
      </c>
      <c r="Q64" s="30">
        <f>IFERROR(+'Ont GDP'!Q64-'CMA GDP Estimates'!Q64,"")</f>
        <v>929.76135272317219</v>
      </c>
      <c r="R64" s="30">
        <f>IFERROR(+'Ont GDP'!R64-'CMA GDP Estimates'!R64,"")</f>
        <v>1211.6921722446309</v>
      </c>
      <c r="S64" s="30">
        <f>IFERROR(+'Ont GDP'!S64-'CMA GDP Estimates'!S64,"")</f>
        <v>780.24771608224091</v>
      </c>
      <c r="T64" s="30">
        <f>IFERROR(+'Ont GDP'!T64-'CMA GDP Estimates'!T64,"")</f>
        <v>731.25687895353576</v>
      </c>
      <c r="U64" s="30">
        <f>IFERROR(+'Ont GDP'!U64-'CMA GDP Estimates'!U64,"")</f>
        <v>876.91557516343653</v>
      </c>
      <c r="V64" s="30">
        <f>IFERROR(+'Ont GDP'!V64-'CMA GDP Estimates'!V64,"")</f>
        <v>1004.1392129051274</v>
      </c>
      <c r="W64" s="30">
        <f>IFERROR(+'Ont GDP'!W64-'CMA GDP Estimates'!W64,"")</f>
        <v>902.0325394593815</v>
      </c>
      <c r="X64" s="30">
        <f>IFERROR(+'Ont GDP'!X64-'CMA GDP Estimates'!X64,"")</f>
        <v>828.55285677247298</v>
      </c>
      <c r="Y64" s="30">
        <f>IFERROR(+'Ont GDP'!Y64-'CMA GDP Estimates'!Y64,"")</f>
        <v>853.75225559871319</v>
      </c>
    </row>
    <row r="65" spans="1:25" x14ac:dyDescent="0.25">
      <c r="A65" s="7" t="s">
        <v>59</v>
      </c>
      <c r="B65" s="7"/>
      <c r="C65" s="14">
        <v>3391</v>
      </c>
      <c r="D65" s="65">
        <f>IFERROR(+'Ont GDP'!D65-'CMA GDP Estimates'!D65,"")</f>
        <v>136.30913580246914</v>
      </c>
      <c r="E65" s="65">
        <f>IFERROR(+'Ont GDP'!E65-'CMA GDP Estimates'!E65,"")</f>
        <v>235.72058823529414</v>
      </c>
      <c r="F65" s="65">
        <f>IFERROR(+'Ont GDP'!F65-'CMA GDP Estimates'!F65,"")</f>
        <v>247.08895966029726</v>
      </c>
      <c r="G65" s="65">
        <f>IFERROR(+'Ont GDP'!G65-'CMA GDP Estimates'!G65,"")</f>
        <v>403.80632911392405</v>
      </c>
      <c r="H65" s="65">
        <f>IFERROR(+'Ont GDP'!H65-'CMA GDP Estimates'!H65,"")</f>
        <v>302.19278350515458</v>
      </c>
      <c r="I65" s="65">
        <f>IFERROR(+'Ont GDP'!I65-'CMA GDP Estimates'!I65,"")</f>
        <v>375.91468224981736</v>
      </c>
      <c r="J65" s="65">
        <f>IFERROR(+'Ont GDP'!J65-'CMA GDP Estimates'!J65,"")</f>
        <v>364.58141447368422</v>
      </c>
      <c r="K65" s="65">
        <f>IFERROR(+'Ont GDP'!K65-'CMA GDP Estimates'!K65,"")</f>
        <v>371.46809369951535</v>
      </c>
      <c r="L65" s="65">
        <f>IFERROR(+'Ont GDP'!L65-'CMA GDP Estimates'!L65,"")</f>
        <v>477.14835501508298</v>
      </c>
      <c r="M65" s="30">
        <f>IFERROR(+'Ont GDP'!M65-'CMA GDP Estimates'!M65,"")</f>
        <v>409.37069640062606</v>
      </c>
      <c r="N65" s="30">
        <f>IFERROR(+'Ont GDP'!N65-'CMA GDP Estimates'!N65,"")</f>
        <v>365.90568776150633</v>
      </c>
      <c r="O65" s="30">
        <f>IFERROR(+'Ont GDP'!O65-'CMA GDP Estimates'!O65,"")</f>
        <v>324.63869182532488</v>
      </c>
      <c r="P65" s="30">
        <f>IFERROR(+'Ont GDP'!P65-'CMA GDP Estimates'!P65,"")</f>
        <v>376.12640474680205</v>
      </c>
      <c r="Q65" s="30">
        <f>IFERROR(+'Ont GDP'!Q65-'CMA GDP Estimates'!Q65,"")</f>
        <v>346.56115532667496</v>
      </c>
      <c r="R65" s="30">
        <f>IFERROR(+'Ont GDP'!R65-'CMA GDP Estimates'!R65,"")</f>
        <v>547.68453680055723</v>
      </c>
      <c r="S65" s="30">
        <f>IFERROR(+'Ont GDP'!S65-'CMA GDP Estimates'!S65,"")</f>
        <v>329.84706908712923</v>
      </c>
      <c r="T65" s="30">
        <f>IFERROR(+'Ont GDP'!T65-'CMA GDP Estimates'!T65,"")</f>
        <v>218.01252265793346</v>
      </c>
      <c r="U65" s="30">
        <f>IFERROR(+'Ont GDP'!U65-'CMA GDP Estimates'!U65,"")</f>
        <v>376.85682685280182</v>
      </c>
      <c r="V65" s="30">
        <f>IFERROR(+'Ont GDP'!V65-'CMA GDP Estimates'!V65,"")</f>
        <v>349.39039723331308</v>
      </c>
      <c r="W65" s="30">
        <f>IFERROR(+'Ont GDP'!W65-'CMA GDP Estimates'!W65,"")</f>
        <v>500.85497394446867</v>
      </c>
      <c r="X65" s="30">
        <f>IFERROR(+'Ont GDP'!X65-'CMA GDP Estimates'!X65,"")</f>
        <v>475.87836509251582</v>
      </c>
      <c r="Y65" s="30">
        <f>IFERROR(+'Ont GDP'!Y65-'CMA GDP Estimates'!Y65,"")</f>
        <v>480.14482426813822</v>
      </c>
    </row>
    <row r="66" spans="1:25" x14ac:dyDescent="0.25">
      <c r="A66" s="9" t="s">
        <v>60</v>
      </c>
      <c r="B66" s="9"/>
      <c r="C66" s="15" t="s">
        <v>196</v>
      </c>
      <c r="D66" s="66">
        <f>IFERROR(+'Ont GDP'!D66-'CMA GDP Estimates'!D66,"")</f>
        <v>29279.63604891433</v>
      </c>
      <c r="E66" s="66">
        <f>IFERROR(+'Ont GDP'!E66-'CMA GDP Estimates'!E66,"")</f>
        <v>31704.588668881355</v>
      </c>
      <c r="F66" s="66">
        <f>IFERROR(+'Ont GDP'!F66-'CMA GDP Estimates'!F66,"")</f>
        <v>35187.749235251278</v>
      </c>
      <c r="G66" s="66">
        <f>IFERROR(+'Ont GDP'!G66-'CMA GDP Estimates'!G66,"")</f>
        <v>38818.189802913461</v>
      </c>
      <c r="H66" s="66">
        <f>IFERROR(+'Ont GDP'!H66-'CMA GDP Estimates'!H66,"")</f>
        <v>35326.853231418623</v>
      </c>
      <c r="I66" s="66">
        <f>IFERROR(+'Ont GDP'!I66-'CMA GDP Estimates'!I66,"")</f>
        <v>35898.692674152866</v>
      </c>
      <c r="J66" s="66">
        <f>IFERROR(+'Ont GDP'!J66-'CMA GDP Estimates'!J66,"")</f>
        <v>36385.93578790655</v>
      </c>
      <c r="K66" s="66">
        <f>IFERROR(+'Ont GDP'!K66-'CMA GDP Estimates'!K66,"")</f>
        <v>36261.169513524088</v>
      </c>
      <c r="L66" s="66">
        <f>IFERROR(+'Ont GDP'!L66-'CMA GDP Estimates'!L66,"")</f>
        <v>35040.610547091608</v>
      </c>
      <c r="M66" s="31">
        <f>IFERROR(+'Ont GDP'!M66-'CMA GDP Estimates'!M66,"")</f>
        <v>34461.23146525176</v>
      </c>
      <c r="N66" s="31">
        <f>IFERROR(+'Ont GDP'!N66-'CMA GDP Estimates'!N66,"")</f>
        <v>33203.100740371534</v>
      </c>
      <c r="O66" s="31">
        <f>IFERROR(+'Ont GDP'!O66-'CMA GDP Estimates'!O66,"")</f>
        <v>28888.326599577955</v>
      </c>
      <c r="P66" s="31">
        <f>IFERROR(+'Ont GDP'!P66-'CMA GDP Estimates'!P66,"")</f>
        <v>23376.715176662794</v>
      </c>
      <c r="Q66" s="31">
        <f>IFERROR(+'Ont GDP'!Q66-'CMA GDP Estimates'!Q66,"")</f>
        <v>25365.904088639825</v>
      </c>
      <c r="R66" s="31">
        <f>IFERROR(+'Ont GDP'!R66-'CMA GDP Estimates'!R66,"")</f>
        <v>26452.779563658569</v>
      </c>
      <c r="S66" s="31">
        <f>IFERROR(+'Ont GDP'!S66-'CMA GDP Estimates'!S66,"")</f>
        <v>26720.601753967996</v>
      </c>
      <c r="T66" s="31">
        <f>IFERROR(+'Ont GDP'!T66-'CMA GDP Estimates'!T66,"")</f>
        <v>26278.453147998098</v>
      </c>
      <c r="U66" s="31">
        <f>IFERROR(+'Ont GDP'!U66-'CMA GDP Estimates'!U66,"")</f>
        <v>27968.965180692499</v>
      </c>
      <c r="V66" s="31">
        <f>IFERROR(+'Ont GDP'!V66-'CMA GDP Estimates'!V66,"")</f>
        <v>28735.242187274536</v>
      </c>
      <c r="W66" s="31">
        <f>IFERROR(+'Ont GDP'!W66-'CMA GDP Estimates'!W66,"")</f>
        <v>27570.805191758169</v>
      </c>
      <c r="X66" s="31">
        <f>IFERROR(+'Ont GDP'!X66-'CMA GDP Estimates'!X66,"")</f>
        <v>27625.269403487047</v>
      </c>
      <c r="Y66" s="31">
        <f>IFERROR(+'Ont GDP'!Y66-'CMA GDP Estimates'!Y66,"")</f>
        <v>29979.047100662116</v>
      </c>
    </row>
    <row r="67" spans="1:25" x14ac:dyDescent="0.25">
      <c r="A67" s="9" t="s">
        <v>61</v>
      </c>
      <c r="B67" s="9"/>
      <c r="C67" s="15" t="s">
        <v>197</v>
      </c>
      <c r="D67" s="66">
        <f>IFERROR(+'Ont GDP'!D67-'CMA GDP Estimates'!D67,"")</f>
        <v>15504.059664657658</v>
      </c>
      <c r="E67" s="66">
        <f>IFERROR(+'Ont GDP'!E67-'CMA GDP Estimates'!E67,"")</f>
        <v>15362.828121282617</v>
      </c>
      <c r="F67" s="66">
        <f>IFERROR(+'Ont GDP'!F67-'CMA GDP Estimates'!F67,"")</f>
        <v>18583.553069291171</v>
      </c>
      <c r="G67" s="66">
        <f>IFERROR(+'Ont GDP'!G67-'CMA GDP Estimates'!G67,"")</f>
        <v>19433.450459974181</v>
      </c>
      <c r="H67" s="66">
        <f>IFERROR(+'Ont GDP'!H67-'CMA GDP Estimates'!H67,"")</f>
        <v>20231.458822877408</v>
      </c>
      <c r="I67" s="66">
        <f>IFERROR(+'Ont GDP'!I67-'CMA GDP Estimates'!I67,"")</f>
        <v>20222.185914725869</v>
      </c>
      <c r="J67" s="66">
        <f>IFERROR(+'Ont GDP'!J67-'CMA GDP Estimates'!J67,"")</f>
        <v>21194.427344575884</v>
      </c>
      <c r="K67" s="66">
        <f>IFERROR(+'Ont GDP'!K67-'CMA GDP Estimates'!K67,"")</f>
        <v>20083.096568677662</v>
      </c>
      <c r="L67" s="66">
        <f>IFERROR(+'Ont GDP'!L67-'CMA GDP Estimates'!L67,"")</f>
        <v>18275.751454019199</v>
      </c>
      <c r="M67" s="31">
        <f>IFERROR(+'Ont GDP'!M67-'CMA GDP Estimates'!M67,"")</f>
        <v>18623.282159096911</v>
      </c>
      <c r="N67" s="31">
        <f>IFERROR(+'Ont GDP'!N67-'CMA GDP Estimates'!N67,"")</f>
        <v>16202.052853140693</v>
      </c>
      <c r="O67" s="31">
        <f>IFERROR(+'Ont GDP'!O67-'CMA GDP Estimates'!O67,"")</f>
        <v>15990.426338056252</v>
      </c>
      <c r="P67" s="31">
        <f>IFERROR(+'Ont GDP'!P67-'CMA GDP Estimates'!P67,"")</f>
        <v>14650.442409923391</v>
      </c>
      <c r="Q67" s="31">
        <f>IFERROR(+'Ont GDP'!Q67-'CMA GDP Estimates'!Q67,"")</f>
        <v>15161.098136918012</v>
      </c>
      <c r="R67" s="31">
        <f>IFERROR(+'Ont GDP'!R67-'CMA GDP Estimates'!R67,"")</f>
        <v>15168.30306121954</v>
      </c>
      <c r="S67" s="31">
        <f>IFERROR(+'Ont GDP'!S67-'CMA GDP Estimates'!S67,"")</f>
        <v>15675.617732434701</v>
      </c>
      <c r="T67" s="31">
        <f>IFERROR(+'Ont GDP'!T67-'CMA GDP Estimates'!T67,"")</f>
        <v>15145.637008714712</v>
      </c>
      <c r="U67" s="31">
        <f>IFERROR(+'Ont GDP'!U67-'CMA GDP Estimates'!U67,"")</f>
        <v>14920.865549028396</v>
      </c>
      <c r="V67" s="31">
        <f>IFERROR(+'Ont GDP'!V67-'CMA GDP Estimates'!V67,"")</f>
        <v>15211.234643940265</v>
      </c>
      <c r="W67" s="31">
        <f>IFERROR(+'Ont GDP'!W67-'CMA GDP Estimates'!W67,"")</f>
        <v>15492.866210847063</v>
      </c>
      <c r="X67" s="31">
        <f>IFERROR(+'Ont GDP'!X67-'CMA GDP Estimates'!X67,"")</f>
        <v>16622.41442662941</v>
      </c>
      <c r="Y67" s="31">
        <f>IFERROR(+'Ont GDP'!Y67-'CMA GDP Estimates'!Y67,"")</f>
        <v>17052.213540856217</v>
      </c>
    </row>
    <row r="68" spans="1:25" x14ac:dyDescent="0.25">
      <c r="A68" s="4" t="s">
        <v>62</v>
      </c>
      <c r="B68" s="4"/>
      <c r="C68" s="12" t="s">
        <v>198</v>
      </c>
      <c r="D68" s="63">
        <f>IFERROR(+'Ont GDP'!D68-'CMA GDP Estimates'!D68,"")</f>
        <v>174426.7493709776</v>
      </c>
      <c r="E68" s="63">
        <f>IFERROR(+'Ont GDP'!E68-'CMA GDP Estimates'!E68,"")</f>
        <v>182790.01861285343</v>
      </c>
      <c r="F68" s="63">
        <f>IFERROR(+'Ont GDP'!F68-'CMA GDP Estimates'!F68,"")</f>
        <v>194932.32954301836</v>
      </c>
      <c r="G68" s="63">
        <f>IFERROR(+'Ont GDP'!G68-'CMA GDP Estimates'!G68,"")</f>
        <v>205158.72727983593</v>
      </c>
      <c r="H68" s="63">
        <f>IFERROR(+'Ont GDP'!H68-'CMA GDP Estimates'!H68,"")</f>
        <v>211649.43607038123</v>
      </c>
      <c r="I68" s="63">
        <f>IFERROR(+'Ont GDP'!I68-'CMA GDP Estimates'!I68,"")</f>
        <v>219961.63660154902</v>
      </c>
      <c r="J68" s="63">
        <f>IFERROR(+'Ont GDP'!J68-'CMA GDP Estimates'!J68,"")</f>
        <v>223601.74437766703</v>
      </c>
      <c r="K68" s="63">
        <f>IFERROR(+'Ont GDP'!K68-'CMA GDP Estimates'!K68,"")</f>
        <v>232605.54323798019</v>
      </c>
      <c r="L68" s="63">
        <f>IFERROR(+'Ont GDP'!L68-'CMA GDP Estimates'!L68,"")</f>
        <v>227475.25506214111</v>
      </c>
      <c r="M68" s="28">
        <f>IFERROR(+'Ont GDP'!M68-'CMA GDP Estimates'!M68,"")</f>
        <v>233594.72612568844</v>
      </c>
      <c r="N68" s="28">
        <f>IFERROR(+'Ont GDP'!N68-'CMA GDP Estimates'!N68,"")</f>
        <v>237977.57736931229</v>
      </c>
      <c r="O68" s="28">
        <f>IFERROR(+'Ont GDP'!O68-'CMA GDP Estimates'!O68,"")</f>
        <v>241318.59559238114</v>
      </c>
      <c r="P68" s="28">
        <f>IFERROR(+'Ont GDP'!P68-'CMA GDP Estimates'!P68,"")</f>
        <v>235820.80096051548</v>
      </c>
      <c r="Q68" s="28">
        <f>IFERROR(+'Ont GDP'!Q68-'CMA GDP Estimates'!Q68,"")</f>
        <v>240027.41632238933</v>
      </c>
      <c r="R68" s="28">
        <f>IFERROR(+'Ont GDP'!R68-'CMA GDP Estimates'!R68,"")</f>
        <v>249437.41723387121</v>
      </c>
      <c r="S68" s="28">
        <f>IFERROR(+'Ont GDP'!S68-'CMA GDP Estimates'!S68,"")</f>
        <v>250798.31713862318</v>
      </c>
      <c r="T68" s="28">
        <f>IFERROR(+'Ont GDP'!T68-'CMA GDP Estimates'!T68,"")</f>
        <v>249752.43914943354</v>
      </c>
      <c r="U68" s="28">
        <f>IFERROR(+'Ont GDP'!U68-'CMA GDP Estimates'!U68,"")</f>
        <v>258092.42846471729</v>
      </c>
      <c r="V68" s="28">
        <f>IFERROR(+'Ont GDP'!V68-'CMA GDP Estimates'!V68,"")</f>
        <v>258463.60368837361</v>
      </c>
      <c r="W68" s="28">
        <f>IFERROR(+'Ont GDP'!W68-'CMA GDP Estimates'!W68,"")</f>
        <v>265781.58667373011</v>
      </c>
      <c r="X68" s="28">
        <f>IFERROR(+'Ont GDP'!X68-'CMA GDP Estimates'!X68,"")</f>
        <v>270360.7210378967</v>
      </c>
      <c r="Y68" s="28">
        <f>IFERROR(+'Ont GDP'!Y68-'CMA GDP Estimates'!Y68,"")</f>
        <v>275494.30907848326</v>
      </c>
    </row>
    <row r="69" spans="1:25" x14ac:dyDescent="0.25">
      <c r="A69" s="5" t="s">
        <v>63</v>
      </c>
      <c r="B69" s="5"/>
      <c r="C69" s="13">
        <v>41</v>
      </c>
      <c r="D69" s="64">
        <f>IFERROR(+'Ont GDP'!D69-'CMA GDP Estimates'!D69,"")</f>
        <v>10432.605345394739</v>
      </c>
      <c r="E69" s="64">
        <f>IFERROR(+'Ont GDP'!E69-'CMA GDP Estimates'!E69,"")</f>
        <v>12054.822483221478</v>
      </c>
      <c r="F69" s="64">
        <f>IFERROR(+'Ont GDP'!F69-'CMA GDP Estimates'!F69,"")</f>
        <v>13003.954756671897</v>
      </c>
      <c r="G69" s="64">
        <f>IFERROR(+'Ont GDP'!G69-'CMA GDP Estimates'!G69,"")</f>
        <v>13933.350931765375</v>
      </c>
      <c r="H69" s="64">
        <f>IFERROR(+'Ont GDP'!H69-'CMA GDP Estimates'!H69,"")</f>
        <v>13599.703559856183</v>
      </c>
      <c r="I69" s="64">
        <f>IFERROR(+'Ont GDP'!I69-'CMA GDP Estimates'!I69,"")</f>
        <v>13973.214508928571</v>
      </c>
      <c r="J69" s="64">
        <f>IFERROR(+'Ont GDP'!J69-'CMA GDP Estimates'!J69,"")</f>
        <v>15190.655129745848</v>
      </c>
      <c r="K69" s="64">
        <f>IFERROR(+'Ont GDP'!K69-'CMA GDP Estimates'!K69,"")</f>
        <v>15143.64681511301</v>
      </c>
      <c r="L69" s="64">
        <f>IFERROR(+'Ont GDP'!L69-'CMA GDP Estimates'!L69,"")</f>
        <v>14650.111300588211</v>
      </c>
      <c r="M69" s="29">
        <f>IFERROR(+'Ont GDP'!M69-'CMA GDP Estimates'!M69,"")</f>
        <v>14996.225508917294</v>
      </c>
      <c r="N69" s="29">
        <f>IFERROR(+'Ont GDP'!N69-'CMA GDP Estimates'!N69,"")</f>
        <v>15117.405933451213</v>
      </c>
      <c r="O69" s="29">
        <f>IFERROR(+'Ont GDP'!O69-'CMA GDP Estimates'!O69,"")</f>
        <v>15278.791574730742</v>
      </c>
      <c r="P69" s="29">
        <f>IFERROR(+'Ont GDP'!P69-'CMA GDP Estimates'!P69,"")</f>
        <v>14428.343032972189</v>
      </c>
      <c r="Q69" s="29">
        <f>IFERROR(+'Ont GDP'!Q69-'CMA GDP Estimates'!Q69,"")</f>
        <v>15095.27316752249</v>
      </c>
      <c r="R69" s="29">
        <f>IFERROR(+'Ont GDP'!R69-'CMA GDP Estimates'!R69,"")</f>
        <v>18499.173098192285</v>
      </c>
      <c r="S69" s="29">
        <f>IFERROR(+'Ont GDP'!S69-'CMA GDP Estimates'!S69,"")</f>
        <v>17989.536952255625</v>
      </c>
      <c r="T69" s="29">
        <f>IFERROR(+'Ont GDP'!T69-'CMA GDP Estimates'!T69,"")</f>
        <v>19430.955736081025</v>
      </c>
      <c r="U69" s="29">
        <f>IFERROR(+'Ont GDP'!U69-'CMA GDP Estimates'!U69,"")</f>
        <v>18882.689324639607</v>
      </c>
      <c r="V69" s="29">
        <f>IFERROR(+'Ont GDP'!V69-'CMA GDP Estimates'!V69,"")</f>
        <v>16813.029421535517</v>
      </c>
      <c r="W69" s="29">
        <f>IFERROR(+'Ont GDP'!W69-'CMA GDP Estimates'!W69,"")</f>
        <v>18930.009190383531</v>
      </c>
      <c r="X69" s="29">
        <f>IFERROR(+'Ont GDP'!X69-'CMA GDP Estimates'!X69,"")</f>
        <v>20187.495520979774</v>
      </c>
      <c r="Y69" s="29">
        <f>IFERROR(+'Ont GDP'!Y69-'CMA GDP Estimates'!Y69,"")</f>
        <v>23233.16212272632</v>
      </c>
    </row>
    <row r="70" spans="1:25" x14ac:dyDescent="0.25">
      <c r="A70" s="6" t="s">
        <v>64</v>
      </c>
      <c r="B70" s="6"/>
      <c r="C70" s="14">
        <v>411</v>
      </c>
      <c r="D70" s="65">
        <f>IFERROR(+'Ont GDP'!D70-'CMA GDP Estimates'!D70,"")</f>
        <v>0</v>
      </c>
      <c r="E70" s="65">
        <f>IFERROR(+'Ont GDP'!E70-'CMA GDP Estimates'!E70,"")</f>
        <v>0</v>
      </c>
      <c r="F70" s="65">
        <f>IFERROR(+'Ont GDP'!F70-'CMA GDP Estimates'!F70,"")</f>
        <v>0</v>
      </c>
      <c r="G70" s="65">
        <f>IFERROR(+'Ont GDP'!G70-'CMA GDP Estimates'!G70,"")</f>
        <v>0</v>
      </c>
      <c r="H70" s="65">
        <f>IFERROR(+'Ont GDP'!H70-'CMA GDP Estimates'!H70,"")</f>
        <v>0</v>
      </c>
      <c r="I70" s="65">
        <f>IFERROR(+'Ont GDP'!I70-'CMA GDP Estimates'!I70,"")</f>
        <v>0</v>
      </c>
      <c r="J70" s="65">
        <f>IFERROR(+'Ont GDP'!J70-'CMA GDP Estimates'!J70,"")</f>
        <v>0</v>
      </c>
      <c r="K70" s="65">
        <f>IFERROR(+'Ont GDP'!K70-'CMA GDP Estimates'!K70,"")</f>
        <v>0</v>
      </c>
      <c r="L70" s="65">
        <f>IFERROR(+'Ont GDP'!L70-'CMA GDP Estimates'!L70,"")</f>
        <v>0</v>
      </c>
      <c r="M70" s="30">
        <f>IFERROR(+'Ont GDP'!M70-'CMA GDP Estimates'!M70,"")</f>
        <v>0</v>
      </c>
      <c r="N70" s="30">
        <f>IFERROR(+'Ont GDP'!N70-'CMA GDP Estimates'!N70,"")</f>
        <v>399.8</v>
      </c>
      <c r="O70" s="30">
        <f>IFERROR(+'Ont GDP'!O70-'CMA GDP Estimates'!O70,"")</f>
        <v>422.5</v>
      </c>
      <c r="P70" s="30">
        <f>IFERROR(+'Ont GDP'!P70-'CMA GDP Estimates'!P70,"")</f>
        <v>437</v>
      </c>
      <c r="Q70" s="30">
        <f>IFERROR(+'Ont GDP'!Q70-'CMA GDP Estimates'!Q70,"")</f>
        <v>437.4</v>
      </c>
      <c r="R70" s="30">
        <f>IFERROR(+'Ont GDP'!R70-'CMA GDP Estimates'!R70,"")</f>
        <v>448.2</v>
      </c>
      <c r="S70" s="30">
        <f>IFERROR(+'Ont GDP'!S70-'CMA GDP Estimates'!S70,"")</f>
        <v>453.8</v>
      </c>
      <c r="T70" s="30">
        <f>IFERROR(+'Ont GDP'!T70-'CMA GDP Estimates'!T70,"")</f>
        <v>451.8</v>
      </c>
      <c r="U70" s="30">
        <f>IFERROR(+'Ont GDP'!U70-'CMA GDP Estimates'!U70,"")</f>
        <v>421.2</v>
      </c>
      <c r="V70" s="30">
        <f>IFERROR(+'Ont GDP'!V70-'CMA GDP Estimates'!V70,"")</f>
        <v>496.2</v>
      </c>
      <c r="W70" s="30">
        <f>IFERROR(+'Ont GDP'!W70-'CMA GDP Estimates'!W70,"")</f>
        <v>467.1</v>
      </c>
      <c r="X70" s="30">
        <f>IFERROR(+'Ont GDP'!X70-'CMA GDP Estimates'!X70,"")</f>
        <v>472.2</v>
      </c>
      <c r="Y70" s="30">
        <f>IFERROR(+'Ont GDP'!Y70-'CMA GDP Estimates'!Y70,"")</f>
        <v>496.7</v>
      </c>
    </row>
    <row r="71" spans="1:25" x14ac:dyDescent="0.25">
      <c r="A71" s="6" t="s">
        <v>65</v>
      </c>
      <c r="B71" s="6"/>
      <c r="C71" s="14">
        <v>412</v>
      </c>
      <c r="D71" s="65">
        <f>IFERROR(+'Ont GDP'!D71-'CMA GDP Estimates'!D71,"")</f>
        <v>0</v>
      </c>
      <c r="E71" s="65">
        <f>IFERROR(+'Ont GDP'!E71-'CMA GDP Estimates'!E71,"")</f>
        <v>0</v>
      </c>
      <c r="F71" s="65">
        <f>IFERROR(+'Ont GDP'!F71-'CMA GDP Estimates'!F71,"")</f>
        <v>0</v>
      </c>
      <c r="G71" s="65">
        <f>IFERROR(+'Ont GDP'!G71-'CMA GDP Estimates'!G71,"")</f>
        <v>0</v>
      </c>
      <c r="H71" s="65">
        <f>IFERROR(+'Ont GDP'!H71-'CMA GDP Estimates'!H71,"")</f>
        <v>0</v>
      </c>
      <c r="I71" s="65">
        <f>IFERROR(+'Ont GDP'!I71-'CMA GDP Estimates'!I71,"")</f>
        <v>0</v>
      </c>
      <c r="J71" s="65">
        <f>IFERROR(+'Ont GDP'!J71-'CMA GDP Estimates'!J71,"")</f>
        <v>0</v>
      </c>
      <c r="K71" s="65">
        <f>IFERROR(+'Ont GDP'!K71-'CMA GDP Estimates'!K71,"")</f>
        <v>0</v>
      </c>
      <c r="L71" s="65">
        <f>IFERROR(+'Ont GDP'!L71-'CMA GDP Estimates'!L71,"")</f>
        <v>0</v>
      </c>
      <c r="M71" s="30">
        <f>IFERROR(+'Ont GDP'!M71-'CMA GDP Estimates'!M71,"")</f>
        <v>0</v>
      </c>
      <c r="N71" s="30">
        <f>IFERROR(+'Ont GDP'!N71-'CMA GDP Estimates'!N71,"")</f>
        <v>104.58913929868784</v>
      </c>
      <c r="O71" s="30">
        <f>IFERROR(+'Ont GDP'!O71-'CMA GDP Estimates'!O71,"")</f>
        <v>212.8</v>
      </c>
      <c r="P71" s="30">
        <f>IFERROR(+'Ont GDP'!P71-'CMA GDP Estimates'!P71,"")</f>
        <v>204</v>
      </c>
      <c r="Q71" s="30" t="str">
        <f>IFERROR(+'Ont GDP'!Q71-'CMA GDP Estimates'!Q71,"")</f>
        <v/>
      </c>
      <c r="R71" s="30">
        <f>IFERROR(+'Ont GDP'!R71-'CMA GDP Estimates'!R71,"")</f>
        <v>248.9</v>
      </c>
      <c r="S71" s="30">
        <f>IFERROR(+'Ont GDP'!S71-'CMA GDP Estimates'!S71,"")</f>
        <v>223.3</v>
      </c>
      <c r="T71" s="30">
        <f>IFERROR(+'Ont GDP'!T71-'CMA GDP Estimates'!T71,"")</f>
        <v>275.10000000000002</v>
      </c>
      <c r="U71" s="30">
        <f>IFERROR(+'Ont GDP'!U71-'CMA GDP Estimates'!U71,"")</f>
        <v>281.8</v>
      </c>
      <c r="V71" s="30">
        <f>IFERROR(+'Ont GDP'!V71-'CMA GDP Estimates'!V71,"")</f>
        <v>208.1</v>
      </c>
      <c r="W71" s="30">
        <f>IFERROR(+'Ont GDP'!W71-'CMA GDP Estimates'!W71,"")</f>
        <v>86.555421686746982</v>
      </c>
      <c r="X71" s="30">
        <f>IFERROR(+'Ont GDP'!X71-'CMA GDP Estimates'!X71,"")</f>
        <v>205</v>
      </c>
      <c r="Y71" s="30">
        <f>IFERROR(+'Ont GDP'!Y71-'CMA GDP Estimates'!Y71,"")</f>
        <v>86.208011817865852</v>
      </c>
    </row>
    <row r="72" spans="1:25" x14ac:dyDescent="0.25">
      <c r="A72" s="6" t="s">
        <v>66</v>
      </c>
      <c r="B72" s="6"/>
      <c r="C72" s="14">
        <v>413</v>
      </c>
      <c r="D72" s="65">
        <f>IFERROR(+'Ont GDP'!D72-'CMA GDP Estimates'!D72,"")</f>
        <v>0</v>
      </c>
      <c r="E72" s="65">
        <f>IFERROR(+'Ont GDP'!E72-'CMA GDP Estimates'!E72,"")</f>
        <v>0</v>
      </c>
      <c r="F72" s="65">
        <f>IFERROR(+'Ont GDP'!F72-'CMA GDP Estimates'!F72,"")</f>
        <v>0</v>
      </c>
      <c r="G72" s="65">
        <f>IFERROR(+'Ont GDP'!G72-'CMA GDP Estimates'!G72,"")</f>
        <v>0</v>
      </c>
      <c r="H72" s="65">
        <f>IFERROR(+'Ont GDP'!H72-'CMA GDP Estimates'!H72,"")</f>
        <v>0</v>
      </c>
      <c r="I72" s="65">
        <f>IFERROR(+'Ont GDP'!I72-'CMA GDP Estimates'!I72,"")</f>
        <v>0</v>
      </c>
      <c r="J72" s="65">
        <f>IFERROR(+'Ont GDP'!J72-'CMA GDP Estimates'!J72,"")</f>
        <v>0</v>
      </c>
      <c r="K72" s="65">
        <f>IFERROR(+'Ont GDP'!K72-'CMA GDP Estimates'!K72,"")</f>
        <v>0</v>
      </c>
      <c r="L72" s="65">
        <f>IFERROR(+'Ont GDP'!L72-'CMA GDP Estimates'!L72,"")</f>
        <v>0</v>
      </c>
      <c r="M72" s="30">
        <f>IFERROR(+'Ont GDP'!M72-'CMA GDP Estimates'!M72,"")</f>
        <v>0</v>
      </c>
      <c r="N72" s="30">
        <f>IFERROR(+'Ont GDP'!N72-'CMA GDP Estimates'!N72,"")</f>
        <v>2373.2241147596242</v>
      </c>
      <c r="O72" s="30">
        <f>IFERROR(+'Ont GDP'!O72-'CMA GDP Estimates'!O72,"")</f>
        <v>2612.928601928626</v>
      </c>
      <c r="P72" s="30">
        <f>IFERROR(+'Ont GDP'!P72-'CMA GDP Estimates'!P72,"")</f>
        <v>1669.6178409808581</v>
      </c>
      <c r="Q72" s="30">
        <f>IFERROR(+'Ont GDP'!Q72-'CMA GDP Estimates'!Q72,"")</f>
        <v>1565.2740720217057</v>
      </c>
      <c r="R72" s="30">
        <f>IFERROR(+'Ont GDP'!R72-'CMA GDP Estimates'!R72,"")</f>
        <v>2285.4947329110614</v>
      </c>
      <c r="S72" s="30">
        <f>IFERROR(+'Ont GDP'!S72-'CMA GDP Estimates'!S72,"")</f>
        <v>1868.0520621180754</v>
      </c>
      <c r="T72" s="30">
        <f>IFERROR(+'Ont GDP'!T72-'CMA GDP Estimates'!T72,"")</f>
        <v>1612.2390654966657</v>
      </c>
      <c r="U72" s="30">
        <f>IFERROR(+'Ont GDP'!U72-'CMA GDP Estimates'!U72,"")</f>
        <v>2569.7586570487269</v>
      </c>
      <c r="V72" s="30">
        <f>IFERROR(+'Ont GDP'!V72-'CMA GDP Estimates'!V72,"")</f>
        <v>1810.1212716499117</v>
      </c>
      <c r="W72" s="30">
        <f>IFERROR(+'Ont GDP'!W72-'CMA GDP Estimates'!W72,"")</f>
        <v>2021.7797523629488</v>
      </c>
      <c r="X72" s="30">
        <f>IFERROR(+'Ont GDP'!X72-'CMA GDP Estimates'!X72,"")</f>
        <v>1872.8711287368055</v>
      </c>
      <c r="Y72" s="30">
        <f>IFERROR(+'Ont GDP'!Y72-'CMA GDP Estimates'!Y72,"")</f>
        <v>2495.2428946499836</v>
      </c>
    </row>
    <row r="73" spans="1:25" x14ac:dyDescent="0.25">
      <c r="A73" s="6" t="s">
        <v>67</v>
      </c>
      <c r="B73" s="6"/>
      <c r="C73" s="14">
        <v>414</v>
      </c>
      <c r="D73" s="65">
        <f>IFERROR(+'Ont GDP'!D73-'CMA GDP Estimates'!D73,"")</f>
        <v>0</v>
      </c>
      <c r="E73" s="65">
        <f>IFERROR(+'Ont GDP'!E73-'CMA GDP Estimates'!E73,"")</f>
        <v>0</v>
      </c>
      <c r="F73" s="65">
        <f>IFERROR(+'Ont GDP'!F73-'CMA GDP Estimates'!F73,"")</f>
        <v>0</v>
      </c>
      <c r="G73" s="65">
        <f>IFERROR(+'Ont GDP'!G73-'CMA GDP Estimates'!G73,"")</f>
        <v>0</v>
      </c>
      <c r="H73" s="65">
        <f>IFERROR(+'Ont GDP'!H73-'CMA GDP Estimates'!H73,"")</f>
        <v>0</v>
      </c>
      <c r="I73" s="65">
        <f>IFERROR(+'Ont GDP'!I73-'CMA GDP Estimates'!I73,"")</f>
        <v>0</v>
      </c>
      <c r="J73" s="65">
        <f>IFERROR(+'Ont GDP'!J73-'CMA GDP Estimates'!J73,"")</f>
        <v>0</v>
      </c>
      <c r="K73" s="65">
        <f>IFERROR(+'Ont GDP'!K73-'CMA GDP Estimates'!K73,"")</f>
        <v>0</v>
      </c>
      <c r="L73" s="65">
        <f>IFERROR(+'Ont GDP'!L73-'CMA GDP Estimates'!L73,"")</f>
        <v>0</v>
      </c>
      <c r="M73" s="30">
        <f>IFERROR(+'Ont GDP'!M73-'CMA GDP Estimates'!M73,"")</f>
        <v>0</v>
      </c>
      <c r="N73" s="30">
        <f>IFERROR(+'Ont GDP'!N73-'CMA GDP Estimates'!N73,"")</f>
        <v>1450.1980060419814</v>
      </c>
      <c r="O73" s="30">
        <f>IFERROR(+'Ont GDP'!O73-'CMA GDP Estimates'!O73,"")</f>
        <v>1485.2273831183452</v>
      </c>
      <c r="P73" s="30">
        <f>IFERROR(+'Ont GDP'!P73-'CMA GDP Estimates'!P73,"")</f>
        <v>2058.9646463375884</v>
      </c>
      <c r="Q73" s="30">
        <f>IFERROR(+'Ont GDP'!Q73-'CMA GDP Estimates'!Q73,"")</f>
        <v>1449.4680307611816</v>
      </c>
      <c r="R73" s="30">
        <f>IFERROR(+'Ont GDP'!R73-'CMA GDP Estimates'!R73,"")</f>
        <v>1883.4484880050932</v>
      </c>
      <c r="S73" s="30">
        <f>IFERROR(+'Ont GDP'!S73-'CMA GDP Estimates'!S73,"")</f>
        <v>1782.7883516985485</v>
      </c>
      <c r="T73" s="30">
        <f>IFERROR(+'Ont GDP'!T73-'CMA GDP Estimates'!T73,"")</f>
        <v>2767.3015489783647</v>
      </c>
      <c r="U73" s="30">
        <f>IFERROR(+'Ont GDP'!U73-'CMA GDP Estimates'!U73,"")</f>
        <v>1843.0475531423599</v>
      </c>
      <c r="V73" s="30">
        <f>IFERROR(+'Ont GDP'!V73-'CMA GDP Estimates'!V73,"")</f>
        <v>1610.4575234449894</v>
      </c>
      <c r="W73" s="30">
        <f>IFERROR(+'Ont GDP'!W73-'CMA GDP Estimates'!W73,"")</f>
        <v>1741.7955687977555</v>
      </c>
      <c r="X73" s="30">
        <f>IFERROR(+'Ont GDP'!X73-'CMA GDP Estimates'!X73,"")</f>
        <v>2514.95873535991</v>
      </c>
      <c r="Y73" s="30">
        <f>IFERROR(+'Ont GDP'!Y73-'CMA GDP Estimates'!Y73,"")</f>
        <v>2847.49668668493</v>
      </c>
    </row>
    <row r="74" spans="1:25" x14ac:dyDescent="0.25">
      <c r="A74" s="6" t="s">
        <v>68</v>
      </c>
      <c r="B74" s="6"/>
      <c r="C74" s="14">
        <v>415</v>
      </c>
      <c r="D74" s="65">
        <f>IFERROR(+'Ont GDP'!D74-'CMA GDP Estimates'!D74,"")</f>
        <v>0</v>
      </c>
      <c r="E74" s="65">
        <f>IFERROR(+'Ont GDP'!E74-'CMA GDP Estimates'!E74,"")</f>
        <v>0</v>
      </c>
      <c r="F74" s="65">
        <f>IFERROR(+'Ont GDP'!F74-'CMA GDP Estimates'!F74,"")</f>
        <v>0</v>
      </c>
      <c r="G74" s="65">
        <f>IFERROR(+'Ont GDP'!G74-'CMA GDP Estimates'!G74,"")</f>
        <v>0</v>
      </c>
      <c r="H74" s="65">
        <f>IFERROR(+'Ont GDP'!H74-'CMA GDP Estimates'!H74,"")</f>
        <v>0</v>
      </c>
      <c r="I74" s="65">
        <f>IFERROR(+'Ont GDP'!I74-'CMA GDP Estimates'!I74,"")</f>
        <v>0</v>
      </c>
      <c r="J74" s="65">
        <f>IFERROR(+'Ont GDP'!J74-'CMA GDP Estimates'!J74,"")</f>
        <v>0</v>
      </c>
      <c r="K74" s="65">
        <f>IFERROR(+'Ont GDP'!K74-'CMA GDP Estimates'!K74,"")</f>
        <v>0</v>
      </c>
      <c r="L74" s="65">
        <f>IFERROR(+'Ont GDP'!L74-'CMA GDP Estimates'!L74,"")</f>
        <v>0</v>
      </c>
      <c r="M74" s="30">
        <f>IFERROR(+'Ont GDP'!M74-'CMA GDP Estimates'!M74,"")</f>
        <v>0</v>
      </c>
      <c r="N74" s="30">
        <f>IFERROR(+'Ont GDP'!N74-'CMA GDP Estimates'!N74,"")</f>
        <v>1822.6948485229993</v>
      </c>
      <c r="O74" s="30">
        <f>IFERROR(+'Ont GDP'!O74-'CMA GDP Estimates'!O74,"")</f>
        <v>1624.1914537630021</v>
      </c>
      <c r="P74" s="30">
        <f>IFERROR(+'Ont GDP'!P74-'CMA GDP Estimates'!P74,"")</f>
        <v>1689.4792595271949</v>
      </c>
      <c r="Q74" s="30">
        <f>IFERROR(+'Ont GDP'!Q74-'CMA GDP Estimates'!Q74,"")</f>
        <v>1336.9385029341083</v>
      </c>
      <c r="R74" s="30">
        <f>IFERROR(+'Ont GDP'!R74-'CMA GDP Estimates'!R74,"")</f>
        <v>1613.2504426850551</v>
      </c>
      <c r="S74" s="30">
        <f>IFERROR(+'Ont GDP'!S74-'CMA GDP Estimates'!S74,"")</f>
        <v>2245.1717918299701</v>
      </c>
      <c r="T74" s="30">
        <f>IFERROR(+'Ont GDP'!T74-'CMA GDP Estimates'!T74,"")</f>
        <v>2583.6042476649391</v>
      </c>
      <c r="U74" s="30">
        <f>IFERROR(+'Ont GDP'!U74-'CMA GDP Estimates'!U74,"")</f>
        <v>2448.1811801899489</v>
      </c>
      <c r="V74" s="30">
        <f>IFERROR(+'Ont GDP'!V74-'CMA GDP Estimates'!V74,"")</f>
        <v>2788.3347934591784</v>
      </c>
      <c r="W74" s="30">
        <f>IFERROR(+'Ont GDP'!W74-'CMA GDP Estimates'!W74,"")</f>
        <v>3449.6774688097112</v>
      </c>
      <c r="X74" s="30">
        <f>IFERROR(+'Ont GDP'!X74-'CMA GDP Estimates'!X74,"")</f>
        <v>2814.7730262067385</v>
      </c>
      <c r="Y74" s="30">
        <f>IFERROR(+'Ont GDP'!Y74-'CMA GDP Estimates'!Y74,"")</f>
        <v>3466.7732098680317</v>
      </c>
    </row>
    <row r="75" spans="1:25" x14ac:dyDescent="0.25">
      <c r="A75" s="6" t="s">
        <v>69</v>
      </c>
      <c r="B75" s="6"/>
      <c r="C75" s="14">
        <v>416</v>
      </c>
      <c r="D75" s="65">
        <f>IFERROR(+'Ont GDP'!D75-'CMA GDP Estimates'!D75,"")</f>
        <v>0</v>
      </c>
      <c r="E75" s="65">
        <f>IFERROR(+'Ont GDP'!E75-'CMA GDP Estimates'!E75,"")</f>
        <v>0</v>
      </c>
      <c r="F75" s="65">
        <f>IFERROR(+'Ont GDP'!F75-'CMA GDP Estimates'!F75,"")</f>
        <v>0</v>
      </c>
      <c r="G75" s="65">
        <f>IFERROR(+'Ont GDP'!G75-'CMA GDP Estimates'!G75,"")</f>
        <v>0</v>
      </c>
      <c r="H75" s="65">
        <f>IFERROR(+'Ont GDP'!H75-'CMA GDP Estimates'!H75,"")</f>
        <v>0</v>
      </c>
      <c r="I75" s="65">
        <f>IFERROR(+'Ont GDP'!I75-'CMA GDP Estimates'!I75,"")</f>
        <v>0</v>
      </c>
      <c r="J75" s="65">
        <f>IFERROR(+'Ont GDP'!J75-'CMA GDP Estimates'!J75,"")</f>
        <v>0</v>
      </c>
      <c r="K75" s="65">
        <f>IFERROR(+'Ont GDP'!K75-'CMA GDP Estimates'!K75,"")</f>
        <v>0</v>
      </c>
      <c r="L75" s="65">
        <f>IFERROR(+'Ont GDP'!L75-'CMA GDP Estimates'!L75,"")</f>
        <v>0</v>
      </c>
      <c r="M75" s="30">
        <f>IFERROR(+'Ont GDP'!M75-'CMA GDP Estimates'!M75,"")</f>
        <v>0</v>
      </c>
      <c r="N75" s="30">
        <f>IFERROR(+'Ont GDP'!N75-'CMA GDP Estimates'!N75,"")</f>
        <v>2612.4116437781004</v>
      </c>
      <c r="O75" s="30">
        <f>IFERROR(+'Ont GDP'!O75-'CMA GDP Estimates'!O75,"")</f>
        <v>2333.7047194529837</v>
      </c>
      <c r="P75" s="30">
        <f>IFERROR(+'Ont GDP'!P75-'CMA GDP Estimates'!P75,"")</f>
        <v>2192.070526972539</v>
      </c>
      <c r="Q75" s="30">
        <f>IFERROR(+'Ont GDP'!Q75-'CMA GDP Estimates'!Q75,"")</f>
        <v>2853.8561666247256</v>
      </c>
      <c r="R75" s="30">
        <f>IFERROR(+'Ont GDP'!R75-'CMA GDP Estimates'!R75,"")</f>
        <v>3471.513553596305</v>
      </c>
      <c r="S75" s="30">
        <f>IFERROR(+'Ont GDP'!S75-'CMA GDP Estimates'!S75,"")</f>
        <v>3242.9246369228117</v>
      </c>
      <c r="T75" s="30">
        <f>IFERROR(+'Ont GDP'!T75-'CMA GDP Estimates'!T75,"")</f>
        <v>2902.8587969630657</v>
      </c>
      <c r="U75" s="30">
        <f>IFERROR(+'Ont GDP'!U75-'CMA GDP Estimates'!U75,"")</f>
        <v>2157.5087856184946</v>
      </c>
      <c r="V75" s="30">
        <f>IFERROR(+'Ont GDP'!V75-'CMA GDP Estimates'!V75,"")</f>
        <v>2725.3390386518968</v>
      </c>
      <c r="W75" s="30">
        <f>IFERROR(+'Ont GDP'!W75-'CMA GDP Estimates'!W75,"")</f>
        <v>2587.2214368753894</v>
      </c>
      <c r="X75" s="30">
        <f>IFERROR(+'Ont GDP'!X75-'CMA GDP Estimates'!X75,"")</f>
        <v>2553.4274093348749</v>
      </c>
      <c r="Y75" s="30">
        <f>IFERROR(+'Ont GDP'!Y75-'CMA GDP Estimates'!Y75,"")</f>
        <v>3348.9862537547774</v>
      </c>
    </row>
    <row r="76" spans="1:25" x14ac:dyDescent="0.25">
      <c r="A76" s="6" t="s">
        <v>70</v>
      </c>
      <c r="B76" s="6"/>
      <c r="C76" s="14">
        <v>417</v>
      </c>
      <c r="D76" s="65">
        <f>IFERROR(+'Ont GDP'!D76-'CMA GDP Estimates'!D76,"")</f>
        <v>0</v>
      </c>
      <c r="E76" s="65">
        <f>IFERROR(+'Ont GDP'!E76-'CMA GDP Estimates'!E76,"")</f>
        <v>0</v>
      </c>
      <c r="F76" s="65">
        <f>IFERROR(+'Ont GDP'!F76-'CMA GDP Estimates'!F76,"")</f>
        <v>0</v>
      </c>
      <c r="G76" s="65">
        <f>IFERROR(+'Ont GDP'!G76-'CMA GDP Estimates'!G76,"")</f>
        <v>0</v>
      </c>
      <c r="H76" s="65">
        <f>IFERROR(+'Ont GDP'!H76-'CMA GDP Estimates'!H76,"")</f>
        <v>0</v>
      </c>
      <c r="I76" s="65">
        <f>IFERROR(+'Ont GDP'!I76-'CMA GDP Estimates'!I76,"")</f>
        <v>0</v>
      </c>
      <c r="J76" s="65">
        <f>IFERROR(+'Ont GDP'!J76-'CMA GDP Estimates'!J76,"")</f>
        <v>0</v>
      </c>
      <c r="K76" s="65">
        <f>IFERROR(+'Ont GDP'!K76-'CMA GDP Estimates'!K76,"")</f>
        <v>0</v>
      </c>
      <c r="L76" s="65">
        <f>IFERROR(+'Ont GDP'!L76-'CMA GDP Estimates'!L76,"")</f>
        <v>0</v>
      </c>
      <c r="M76" s="30">
        <f>IFERROR(+'Ont GDP'!M76-'CMA GDP Estimates'!M76,"")</f>
        <v>0</v>
      </c>
      <c r="N76" s="30">
        <f>IFERROR(+'Ont GDP'!N76-'CMA GDP Estimates'!N76,"")</f>
        <v>4445.0537501448562</v>
      </c>
      <c r="O76" s="30">
        <f>IFERROR(+'Ont GDP'!O76-'CMA GDP Estimates'!O76,"")</f>
        <v>4929.0444227734506</v>
      </c>
      <c r="P76" s="30">
        <f>IFERROR(+'Ont GDP'!P76-'CMA GDP Estimates'!P76,"")</f>
        <v>4327.3866842738998</v>
      </c>
      <c r="Q76" s="30">
        <f>IFERROR(+'Ont GDP'!Q76-'CMA GDP Estimates'!Q76,"")</f>
        <v>4868.5013868631931</v>
      </c>
      <c r="R76" s="30">
        <f>IFERROR(+'Ont GDP'!R76-'CMA GDP Estimates'!R76,"")</f>
        <v>5708.6707965966389</v>
      </c>
      <c r="S76" s="30">
        <f>IFERROR(+'Ont GDP'!S76-'CMA GDP Estimates'!S76,"")</f>
        <v>5751.0274496137781</v>
      </c>
      <c r="T76" s="30">
        <f>IFERROR(+'Ont GDP'!T76-'CMA GDP Estimates'!T76,"")</f>
        <v>6015.799351547792</v>
      </c>
      <c r="U76" s="30">
        <f>IFERROR(+'Ont GDP'!U76-'CMA GDP Estimates'!U76,"")</f>
        <v>5886.1253114570054</v>
      </c>
      <c r="V76" s="30">
        <f>IFERROR(+'Ont GDP'!V76-'CMA GDP Estimates'!V76,"")</f>
        <v>4865.4927761887475</v>
      </c>
      <c r="W76" s="30">
        <f>IFERROR(+'Ont GDP'!W76-'CMA GDP Estimates'!W76,"")</f>
        <v>5781.2067369896286</v>
      </c>
      <c r="X76" s="30">
        <f>IFERROR(+'Ont GDP'!X76-'CMA GDP Estimates'!X76,"")</f>
        <v>5963.6484830821319</v>
      </c>
      <c r="Y76" s="30">
        <f>IFERROR(+'Ont GDP'!Y76-'CMA GDP Estimates'!Y76,"")</f>
        <v>7468.1332910211713</v>
      </c>
    </row>
    <row r="77" spans="1:25" x14ac:dyDescent="0.25">
      <c r="A77" s="6" t="s">
        <v>71</v>
      </c>
      <c r="B77" s="6"/>
      <c r="C77" s="14">
        <v>418</v>
      </c>
      <c r="D77" s="65">
        <f>IFERROR(+'Ont GDP'!D77-'CMA GDP Estimates'!D77,"")</f>
        <v>0</v>
      </c>
      <c r="E77" s="65">
        <f>IFERROR(+'Ont GDP'!E77-'CMA GDP Estimates'!E77,"")</f>
        <v>0</v>
      </c>
      <c r="F77" s="65">
        <f>IFERROR(+'Ont GDP'!F77-'CMA GDP Estimates'!F77,"")</f>
        <v>0</v>
      </c>
      <c r="G77" s="65">
        <f>IFERROR(+'Ont GDP'!G77-'CMA GDP Estimates'!G77,"")</f>
        <v>0</v>
      </c>
      <c r="H77" s="65">
        <f>IFERROR(+'Ont GDP'!H77-'CMA GDP Estimates'!H77,"")</f>
        <v>0</v>
      </c>
      <c r="I77" s="65">
        <f>IFERROR(+'Ont GDP'!I77-'CMA GDP Estimates'!I77,"")</f>
        <v>0</v>
      </c>
      <c r="J77" s="65">
        <f>IFERROR(+'Ont GDP'!J77-'CMA GDP Estimates'!J77,"")</f>
        <v>0</v>
      </c>
      <c r="K77" s="65">
        <f>IFERROR(+'Ont GDP'!K77-'CMA GDP Estimates'!K77,"")</f>
        <v>0</v>
      </c>
      <c r="L77" s="65">
        <f>IFERROR(+'Ont GDP'!L77-'CMA GDP Estimates'!L77,"")</f>
        <v>0</v>
      </c>
      <c r="M77" s="30">
        <f>IFERROR(+'Ont GDP'!M77-'CMA GDP Estimates'!M77,"")</f>
        <v>0</v>
      </c>
      <c r="N77" s="30">
        <f>IFERROR(+'Ont GDP'!N77-'CMA GDP Estimates'!N77,"")</f>
        <v>1633.4421480523806</v>
      </c>
      <c r="O77" s="30">
        <f>IFERROR(+'Ont GDP'!O77-'CMA GDP Estimates'!O77,"")</f>
        <v>1507.2907876969243</v>
      </c>
      <c r="P77" s="30">
        <f>IFERROR(+'Ont GDP'!P77-'CMA GDP Estimates'!P77,"")</f>
        <v>1506.9637018780809</v>
      </c>
      <c r="Q77" s="30">
        <f>IFERROR(+'Ont GDP'!Q77-'CMA GDP Estimates'!Q77,"")</f>
        <v>1596.1088555301408</v>
      </c>
      <c r="R77" s="30">
        <f>IFERROR(+'Ont GDP'!R77-'CMA GDP Estimates'!R77,"")</f>
        <v>2177.3971529669211</v>
      </c>
      <c r="S77" s="30">
        <f>IFERROR(+'Ont GDP'!S77-'CMA GDP Estimates'!S77,"")</f>
        <v>1903.7507470320325</v>
      </c>
      <c r="T77" s="30">
        <f>IFERROR(+'Ont GDP'!T77-'CMA GDP Estimates'!T77,"")</f>
        <v>2095.5273678530298</v>
      </c>
      <c r="U77" s="30">
        <f>IFERROR(+'Ont GDP'!U77-'CMA GDP Estimates'!U77,"")</f>
        <v>2112.2537203474658</v>
      </c>
      <c r="V77" s="30">
        <f>IFERROR(+'Ont GDP'!V77-'CMA GDP Estimates'!V77,"")</f>
        <v>1870.2598625222649</v>
      </c>
      <c r="W77" s="30">
        <f>IFERROR(+'Ont GDP'!W77-'CMA GDP Estimates'!W77,"")</f>
        <v>2301.385477939697</v>
      </c>
      <c r="X77" s="30">
        <f>IFERROR(+'Ont GDP'!X77-'CMA GDP Estimates'!X77,"")</f>
        <v>2637.1327427077963</v>
      </c>
      <c r="Y77" s="30">
        <f>IFERROR(+'Ont GDP'!Y77-'CMA GDP Estimates'!Y77,"")</f>
        <v>2331.1616306715232</v>
      </c>
    </row>
    <row r="78" spans="1:25" x14ac:dyDescent="0.25">
      <c r="A78" s="6" t="s">
        <v>72</v>
      </c>
      <c r="B78" s="6"/>
      <c r="C78" s="14">
        <v>419</v>
      </c>
      <c r="D78" s="65" t="str">
        <f>IFERROR(+'Ont GDP'!D78-'CMA GDP Estimates'!D78,"")</f>
        <v/>
      </c>
      <c r="E78" s="65" t="str">
        <f>IFERROR(+'Ont GDP'!E78-'CMA GDP Estimates'!E78,"")</f>
        <v/>
      </c>
      <c r="F78" s="65">
        <f>IFERROR(+'Ont GDP'!F78-'CMA GDP Estimates'!F78,"")</f>
        <v>0</v>
      </c>
      <c r="G78" s="65">
        <f>IFERROR(+'Ont GDP'!G78-'CMA GDP Estimates'!G78,"")</f>
        <v>0</v>
      </c>
      <c r="H78" s="65">
        <f>IFERROR(+'Ont GDP'!H78-'CMA GDP Estimates'!H78,"")</f>
        <v>0</v>
      </c>
      <c r="I78" s="65">
        <f>IFERROR(+'Ont GDP'!I78-'CMA GDP Estimates'!I78,"")</f>
        <v>0</v>
      </c>
      <c r="J78" s="65">
        <f>IFERROR(+'Ont GDP'!J78-'CMA GDP Estimates'!J78,"")</f>
        <v>0</v>
      </c>
      <c r="K78" s="65">
        <f>IFERROR(+'Ont GDP'!K78-'CMA GDP Estimates'!K78,"")</f>
        <v>0</v>
      </c>
      <c r="L78" s="65">
        <f>IFERROR(+'Ont GDP'!L78-'CMA GDP Estimates'!L78,"")</f>
        <v>0</v>
      </c>
      <c r="M78" s="30">
        <f>IFERROR(+'Ont GDP'!M78-'CMA GDP Estimates'!M78,"")</f>
        <v>0</v>
      </c>
      <c r="N78" s="30">
        <f>IFERROR(+'Ont GDP'!N78-'CMA GDP Estimates'!N78,"")</f>
        <v>508.49084599551088</v>
      </c>
      <c r="O78" s="30">
        <f>IFERROR(+'Ont GDP'!O78-'CMA GDP Estimates'!O78,"")</f>
        <v>493.04867535468293</v>
      </c>
      <c r="P78" s="30" t="str">
        <f>IFERROR(+'Ont GDP'!P78-'CMA GDP Estimates'!P78,"")</f>
        <v/>
      </c>
      <c r="Q78" s="30" t="str">
        <f>IFERROR(+'Ont GDP'!Q78-'CMA GDP Estimates'!Q78,"")</f>
        <v/>
      </c>
      <c r="R78" s="30" t="str">
        <f>IFERROR(+'Ont GDP'!R78-'CMA GDP Estimates'!R78,"")</f>
        <v/>
      </c>
      <c r="S78" s="30" t="str">
        <f>IFERROR(+'Ont GDP'!S78-'CMA GDP Estimates'!S78,"")</f>
        <v/>
      </c>
      <c r="T78" s="30" t="str">
        <f>IFERROR(+'Ont GDP'!T78-'CMA GDP Estimates'!T78,"")</f>
        <v/>
      </c>
      <c r="U78" s="30" t="str">
        <f>IFERROR(+'Ont GDP'!U78-'CMA GDP Estimates'!U78,"")</f>
        <v/>
      </c>
      <c r="V78" s="30" t="str">
        <f>IFERROR(+'Ont GDP'!V78-'CMA GDP Estimates'!V78,"")</f>
        <v/>
      </c>
      <c r="W78" s="30" t="str">
        <f>IFERROR(+'Ont GDP'!W78-'CMA GDP Estimates'!W78,"")</f>
        <v/>
      </c>
      <c r="X78" s="30" t="str">
        <f>IFERROR(+'Ont GDP'!X78-'CMA GDP Estimates'!X78,"")</f>
        <v/>
      </c>
      <c r="Y78" s="30" t="str">
        <f>IFERROR(+'Ont GDP'!Y78-'CMA GDP Estimates'!Y78,"")</f>
        <v/>
      </c>
    </row>
    <row r="79" spans="1:25" x14ac:dyDescent="0.25">
      <c r="A79" s="5" t="s">
        <v>73</v>
      </c>
      <c r="B79" s="5"/>
      <c r="C79" s="13" t="s">
        <v>199</v>
      </c>
      <c r="D79" s="64">
        <f>IFERROR(+'Ont GDP'!D79-'CMA GDP Estimates'!D79,"")</f>
        <v>11462.012133190939</v>
      </c>
      <c r="E79" s="64">
        <f>IFERROR(+'Ont GDP'!E79-'CMA GDP Estimates'!E79,"")</f>
        <v>12346.802156800508</v>
      </c>
      <c r="F79" s="64">
        <f>IFERROR(+'Ont GDP'!F79-'CMA GDP Estimates'!F79,"")</f>
        <v>12869.202827810905</v>
      </c>
      <c r="G79" s="64">
        <f>IFERROR(+'Ont GDP'!G79-'CMA GDP Estimates'!G79,"")</f>
        <v>13529.664939261565</v>
      </c>
      <c r="H79" s="64">
        <f>IFERROR(+'Ont GDP'!H79-'CMA GDP Estimates'!H79,"")</f>
        <v>13985.753794151482</v>
      </c>
      <c r="I79" s="64">
        <f>IFERROR(+'Ont GDP'!I79-'CMA GDP Estimates'!I79,"")</f>
        <v>15611.144868697555</v>
      </c>
      <c r="J79" s="64">
        <f>IFERROR(+'Ont GDP'!J79-'CMA GDP Estimates'!J79,"")</f>
        <v>16177.44949154439</v>
      </c>
      <c r="K79" s="64">
        <f>IFERROR(+'Ont GDP'!K79-'CMA GDP Estimates'!K79,"")</f>
        <v>16549.40093616669</v>
      </c>
      <c r="L79" s="64">
        <f>IFERROR(+'Ont GDP'!L79-'CMA GDP Estimates'!L79,"")</f>
        <v>15948.733161247688</v>
      </c>
      <c r="M79" s="29">
        <f>IFERROR(+'Ont GDP'!M79-'CMA GDP Estimates'!M79,"")</f>
        <v>16437.453067649432</v>
      </c>
      <c r="N79" s="29">
        <f>IFERROR(+'Ont GDP'!N79-'CMA GDP Estimates'!N79,"")</f>
        <v>16674.717550972655</v>
      </c>
      <c r="O79" s="29">
        <f>IFERROR(+'Ont GDP'!O79-'CMA GDP Estimates'!O79,"")</f>
        <v>17297.020373784821</v>
      </c>
      <c r="P79" s="29">
        <f>IFERROR(+'Ont GDP'!P79-'CMA GDP Estimates'!P79,"")</f>
        <v>16838.786379661709</v>
      </c>
      <c r="Q79" s="29">
        <f>IFERROR(+'Ont GDP'!Q79-'CMA GDP Estimates'!Q79,"")</f>
        <v>17274.752313106561</v>
      </c>
      <c r="R79" s="29">
        <f>IFERROR(+'Ont GDP'!R79-'CMA GDP Estimates'!R79,"")</f>
        <v>17452.76625183985</v>
      </c>
      <c r="S79" s="29">
        <f>IFERROR(+'Ont GDP'!S79-'CMA GDP Estimates'!S79,"")</f>
        <v>17061.511041943424</v>
      </c>
      <c r="T79" s="29">
        <f>IFERROR(+'Ont GDP'!T79-'CMA GDP Estimates'!T79,"")</f>
        <v>16980.312603761857</v>
      </c>
      <c r="U79" s="29">
        <f>IFERROR(+'Ont GDP'!U79-'CMA GDP Estimates'!U79,"")</f>
        <v>18022.774221020485</v>
      </c>
      <c r="V79" s="29">
        <f>IFERROR(+'Ont GDP'!V79-'CMA GDP Estimates'!V79,"")</f>
        <v>17780.892156974685</v>
      </c>
      <c r="W79" s="29">
        <f>IFERROR(+'Ont GDP'!W79-'CMA GDP Estimates'!W79,"")</f>
        <v>17938.841031708835</v>
      </c>
      <c r="X79" s="29">
        <f>IFERROR(+'Ont GDP'!X79-'CMA GDP Estimates'!X79,"")</f>
        <v>18634.300813353493</v>
      </c>
      <c r="Y79" s="29">
        <f>IFERROR(+'Ont GDP'!Y79-'CMA GDP Estimates'!Y79,"")</f>
        <v>19400.588914434524</v>
      </c>
    </row>
    <row r="80" spans="1:25" x14ac:dyDescent="0.25">
      <c r="A80" s="6" t="s">
        <v>74</v>
      </c>
      <c r="B80" s="6"/>
      <c r="C80" s="14">
        <v>441</v>
      </c>
      <c r="D80" s="65">
        <f>IFERROR(+'Ont GDP'!D80-'CMA GDP Estimates'!D80,"")</f>
        <v>0</v>
      </c>
      <c r="E80" s="65">
        <f>IFERROR(+'Ont GDP'!E80-'CMA GDP Estimates'!E80,"")</f>
        <v>0</v>
      </c>
      <c r="F80" s="65">
        <f>IFERROR(+'Ont GDP'!F80-'CMA GDP Estimates'!F80,"")</f>
        <v>0</v>
      </c>
      <c r="G80" s="65">
        <f>IFERROR(+'Ont GDP'!G80-'CMA GDP Estimates'!G80,"")</f>
        <v>0</v>
      </c>
      <c r="H80" s="65">
        <f>IFERROR(+'Ont GDP'!H80-'CMA GDP Estimates'!H80,"")</f>
        <v>0</v>
      </c>
      <c r="I80" s="65">
        <f>IFERROR(+'Ont GDP'!I80-'CMA GDP Estimates'!I80,"")</f>
        <v>0</v>
      </c>
      <c r="J80" s="65">
        <f>IFERROR(+'Ont GDP'!J80-'CMA GDP Estimates'!J80,"")</f>
        <v>0</v>
      </c>
      <c r="K80" s="65">
        <f>IFERROR(+'Ont GDP'!K80-'CMA GDP Estimates'!K80,"")</f>
        <v>0</v>
      </c>
      <c r="L80" s="65">
        <f>IFERROR(+'Ont GDP'!L80-'CMA GDP Estimates'!L80,"")</f>
        <v>0</v>
      </c>
      <c r="M80" s="30">
        <f>IFERROR(+'Ont GDP'!M80-'CMA GDP Estimates'!M80,"")</f>
        <v>0</v>
      </c>
      <c r="N80" s="30">
        <f>IFERROR(+'Ont GDP'!N80-'CMA GDP Estimates'!N80,"")</f>
        <v>2161.5773779816514</v>
      </c>
      <c r="O80" s="30">
        <f>IFERROR(+'Ont GDP'!O80-'CMA GDP Estimates'!O80,"")</f>
        <v>2380.6125887132725</v>
      </c>
      <c r="P80" s="30">
        <f>IFERROR(+'Ont GDP'!P80-'CMA GDP Estimates'!P80,"")</f>
        <v>2390.5456109460447</v>
      </c>
      <c r="Q80" s="30">
        <f>IFERROR(+'Ont GDP'!Q80-'CMA GDP Estimates'!Q80,"")</f>
        <v>2250.2164172962762</v>
      </c>
      <c r="R80" s="30">
        <f>IFERROR(+'Ont GDP'!R80-'CMA GDP Estimates'!R80,"")</f>
        <v>2313.6620042689647</v>
      </c>
      <c r="S80" s="30">
        <f>IFERROR(+'Ont GDP'!S80-'CMA GDP Estimates'!S80,"")</f>
        <v>2551.2777001390195</v>
      </c>
      <c r="T80" s="30">
        <f>IFERROR(+'Ont GDP'!T80-'CMA GDP Estimates'!T80,"")</f>
        <v>2180.9001871889318</v>
      </c>
      <c r="U80" s="30">
        <f>IFERROR(+'Ont GDP'!U80-'CMA GDP Estimates'!U80,"")</f>
        <v>2613.3235146827628</v>
      </c>
      <c r="V80" s="30">
        <f>IFERROR(+'Ont GDP'!V80-'CMA GDP Estimates'!V80,"")</f>
        <v>2548.3961565696982</v>
      </c>
      <c r="W80" s="30">
        <f>IFERROR(+'Ont GDP'!W80-'CMA GDP Estimates'!W80,"")</f>
        <v>2865.4359387404656</v>
      </c>
      <c r="X80" s="30">
        <f>IFERROR(+'Ont GDP'!X80-'CMA GDP Estimates'!X80,"")</f>
        <v>2729.9896455621479</v>
      </c>
      <c r="Y80" s="30">
        <f>IFERROR(+'Ont GDP'!Y80-'CMA GDP Estimates'!Y80,"")</f>
        <v>3035.2947157591011</v>
      </c>
    </row>
    <row r="81" spans="1:25" x14ac:dyDescent="0.25">
      <c r="A81" s="6" t="s">
        <v>75</v>
      </c>
      <c r="B81" s="6"/>
      <c r="C81" s="14">
        <v>442</v>
      </c>
      <c r="D81" s="65">
        <f>IFERROR(+'Ont GDP'!D81-'CMA GDP Estimates'!D81,"")</f>
        <v>0</v>
      </c>
      <c r="E81" s="65">
        <f>IFERROR(+'Ont GDP'!E81-'CMA GDP Estimates'!E81,"")</f>
        <v>0</v>
      </c>
      <c r="F81" s="65">
        <f>IFERROR(+'Ont GDP'!F81-'CMA GDP Estimates'!F81,"")</f>
        <v>0</v>
      </c>
      <c r="G81" s="65">
        <f>IFERROR(+'Ont GDP'!G81-'CMA GDP Estimates'!G81,"")</f>
        <v>0</v>
      </c>
      <c r="H81" s="65">
        <f>IFERROR(+'Ont GDP'!H81-'CMA GDP Estimates'!H81,"")</f>
        <v>0</v>
      </c>
      <c r="I81" s="65">
        <f>IFERROR(+'Ont GDP'!I81-'CMA GDP Estimates'!I81,"")</f>
        <v>0</v>
      </c>
      <c r="J81" s="65">
        <f>IFERROR(+'Ont GDP'!J81-'CMA GDP Estimates'!J81,"")</f>
        <v>0</v>
      </c>
      <c r="K81" s="65">
        <f>IFERROR(+'Ont GDP'!K81-'CMA GDP Estimates'!K81,"")</f>
        <v>0</v>
      </c>
      <c r="L81" s="65">
        <f>IFERROR(+'Ont GDP'!L81-'CMA GDP Estimates'!L81,"")</f>
        <v>0</v>
      </c>
      <c r="M81" s="30">
        <f>IFERROR(+'Ont GDP'!M81-'CMA GDP Estimates'!M81,"")</f>
        <v>0</v>
      </c>
      <c r="N81" s="30">
        <f>IFERROR(+'Ont GDP'!N81-'CMA GDP Estimates'!N81,"")</f>
        <v>649.24309156563129</v>
      </c>
      <c r="O81" s="30">
        <f>IFERROR(+'Ont GDP'!O81-'CMA GDP Estimates'!O81,"")</f>
        <v>589.23866135879928</v>
      </c>
      <c r="P81" s="30">
        <f>IFERROR(+'Ont GDP'!P81-'CMA GDP Estimates'!P81,"")</f>
        <v>667.0933352464308</v>
      </c>
      <c r="Q81" s="30">
        <f>IFERROR(+'Ont GDP'!Q81-'CMA GDP Estimates'!Q81,"")</f>
        <v>823.296429602697</v>
      </c>
      <c r="R81" s="30">
        <f>IFERROR(+'Ont GDP'!R81-'CMA GDP Estimates'!R81,"")</f>
        <v>791.92867047268942</v>
      </c>
      <c r="S81" s="30">
        <f>IFERROR(+'Ont GDP'!S81-'CMA GDP Estimates'!S81,"")</f>
        <v>609.1967009836543</v>
      </c>
      <c r="T81" s="30">
        <f>IFERROR(+'Ont GDP'!T81-'CMA GDP Estimates'!T81,"")</f>
        <v>677.4360555325128</v>
      </c>
      <c r="U81" s="30">
        <f>IFERROR(+'Ont GDP'!U81-'CMA GDP Estimates'!U81,"")</f>
        <v>789.51113941841504</v>
      </c>
      <c r="V81" s="30">
        <f>IFERROR(+'Ont GDP'!V81-'CMA GDP Estimates'!V81,"")</f>
        <v>647.19754901855208</v>
      </c>
      <c r="W81" s="30">
        <f>IFERROR(+'Ont GDP'!W81-'CMA GDP Estimates'!W81,"")</f>
        <v>655.22594012224192</v>
      </c>
      <c r="X81" s="30">
        <f>IFERROR(+'Ont GDP'!X81-'CMA GDP Estimates'!X81,"")</f>
        <v>711.34762142847512</v>
      </c>
      <c r="Y81" s="30">
        <f>IFERROR(+'Ont GDP'!Y81-'CMA GDP Estimates'!Y81,"")</f>
        <v>722.62119037226546</v>
      </c>
    </row>
    <row r="82" spans="1:25" x14ac:dyDescent="0.25">
      <c r="A82" s="6" t="s">
        <v>76</v>
      </c>
      <c r="B82" s="6"/>
      <c r="C82" s="14">
        <v>443</v>
      </c>
      <c r="D82" s="65">
        <f>IFERROR(+'Ont GDP'!D82-'CMA GDP Estimates'!D82,"")</f>
        <v>0</v>
      </c>
      <c r="E82" s="65">
        <f>IFERROR(+'Ont GDP'!E82-'CMA GDP Estimates'!E82,"")</f>
        <v>0</v>
      </c>
      <c r="F82" s="65">
        <f>IFERROR(+'Ont GDP'!F82-'CMA GDP Estimates'!F82,"")</f>
        <v>0</v>
      </c>
      <c r="G82" s="65">
        <f>IFERROR(+'Ont GDP'!G82-'CMA GDP Estimates'!G82,"")</f>
        <v>0</v>
      </c>
      <c r="H82" s="65">
        <f>IFERROR(+'Ont GDP'!H82-'CMA GDP Estimates'!H82,"")</f>
        <v>0</v>
      </c>
      <c r="I82" s="65">
        <f>IFERROR(+'Ont GDP'!I82-'CMA GDP Estimates'!I82,"")</f>
        <v>0</v>
      </c>
      <c r="J82" s="65">
        <f>IFERROR(+'Ont GDP'!J82-'CMA GDP Estimates'!J82,"")</f>
        <v>0</v>
      </c>
      <c r="K82" s="65">
        <f>IFERROR(+'Ont GDP'!K82-'CMA GDP Estimates'!K82,"")</f>
        <v>0</v>
      </c>
      <c r="L82" s="65">
        <f>IFERROR(+'Ont GDP'!L82-'CMA GDP Estimates'!L82,"")</f>
        <v>0</v>
      </c>
      <c r="M82" s="30">
        <f>IFERROR(+'Ont GDP'!M82-'CMA GDP Estimates'!M82,"")</f>
        <v>0</v>
      </c>
      <c r="N82" s="30">
        <f>IFERROR(+'Ont GDP'!N82-'CMA GDP Estimates'!N82,"")</f>
        <v>498.96892185484421</v>
      </c>
      <c r="O82" s="30">
        <f>IFERROR(+'Ont GDP'!O82-'CMA GDP Estimates'!O82,"")</f>
        <v>479.10228098536334</v>
      </c>
      <c r="P82" s="30">
        <f>IFERROR(+'Ont GDP'!P82-'CMA GDP Estimates'!P82,"")</f>
        <v>522.58641748997752</v>
      </c>
      <c r="Q82" s="30">
        <f>IFERROR(+'Ont GDP'!Q82-'CMA GDP Estimates'!Q82,"")</f>
        <v>612.60576013446143</v>
      </c>
      <c r="R82" s="30">
        <f>IFERROR(+'Ont GDP'!R82-'CMA GDP Estimates'!R82,"")</f>
        <v>706.56109297130081</v>
      </c>
      <c r="S82" s="30">
        <f>IFERROR(+'Ont GDP'!S82-'CMA GDP Estimates'!S82,"")</f>
        <v>629.90203393519414</v>
      </c>
      <c r="T82" s="30">
        <f>IFERROR(+'Ont GDP'!T82-'CMA GDP Estimates'!T82,"")</f>
        <v>619.41406874782842</v>
      </c>
      <c r="U82" s="30">
        <f>IFERROR(+'Ont GDP'!U82-'CMA GDP Estimates'!U82,"")</f>
        <v>687.68061408592928</v>
      </c>
      <c r="V82" s="30">
        <f>IFERROR(+'Ont GDP'!V82-'CMA GDP Estimates'!V82,"")</f>
        <v>591.02643816030616</v>
      </c>
      <c r="W82" s="30">
        <f>IFERROR(+'Ont GDP'!W82-'CMA GDP Estimates'!W82,"")</f>
        <v>646.29338411659921</v>
      </c>
      <c r="X82" s="30">
        <f>IFERROR(+'Ont GDP'!X82-'CMA GDP Estimates'!X82,"")</f>
        <v>686.18279106949899</v>
      </c>
      <c r="Y82" s="30">
        <f>IFERROR(+'Ont GDP'!Y82-'CMA GDP Estimates'!Y82,"")</f>
        <v>797.7241075567249</v>
      </c>
    </row>
    <row r="83" spans="1:25" x14ac:dyDescent="0.25">
      <c r="A83" s="6" t="s">
        <v>77</v>
      </c>
      <c r="B83" s="6"/>
      <c r="C83" s="14">
        <v>444</v>
      </c>
      <c r="D83" s="65">
        <f>IFERROR(+'Ont GDP'!D83-'CMA GDP Estimates'!D83,"")</f>
        <v>0</v>
      </c>
      <c r="E83" s="65">
        <f>IFERROR(+'Ont GDP'!E83-'CMA GDP Estimates'!E83,"")</f>
        <v>0</v>
      </c>
      <c r="F83" s="65">
        <f>IFERROR(+'Ont GDP'!F83-'CMA GDP Estimates'!F83,"")</f>
        <v>0</v>
      </c>
      <c r="G83" s="65">
        <f>IFERROR(+'Ont GDP'!G83-'CMA GDP Estimates'!G83,"")</f>
        <v>0</v>
      </c>
      <c r="H83" s="65">
        <f>IFERROR(+'Ont GDP'!H83-'CMA GDP Estimates'!H83,"")</f>
        <v>0</v>
      </c>
      <c r="I83" s="65">
        <f>IFERROR(+'Ont GDP'!I83-'CMA GDP Estimates'!I83,"")</f>
        <v>0</v>
      </c>
      <c r="J83" s="65">
        <f>IFERROR(+'Ont GDP'!J83-'CMA GDP Estimates'!J83,"")</f>
        <v>0</v>
      </c>
      <c r="K83" s="65">
        <f>IFERROR(+'Ont GDP'!K83-'CMA GDP Estimates'!K83,"")</f>
        <v>0</v>
      </c>
      <c r="L83" s="65">
        <f>IFERROR(+'Ont GDP'!L83-'CMA GDP Estimates'!L83,"")</f>
        <v>0</v>
      </c>
      <c r="M83" s="30">
        <f>IFERROR(+'Ont GDP'!M83-'CMA GDP Estimates'!M83,"")</f>
        <v>0</v>
      </c>
      <c r="N83" s="30">
        <f>IFERROR(+'Ont GDP'!N83-'CMA GDP Estimates'!N83,"")</f>
        <v>1873.4027133441414</v>
      </c>
      <c r="O83" s="30">
        <f>IFERROR(+'Ont GDP'!O83-'CMA GDP Estimates'!O83,"")</f>
        <v>1822.7519158002028</v>
      </c>
      <c r="P83" s="30">
        <f>IFERROR(+'Ont GDP'!P83-'CMA GDP Estimates'!P83,"")</f>
        <v>1452.8498684554656</v>
      </c>
      <c r="Q83" s="30">
        <f>IFERROR(+'Ont GDP'!Q83-'CMA GDP Estimates'!Q83,"")</f>
        <v>1637.9710083396512</v>
      </c>
      <c r="R83" s="30">
        <f>IFERROR(+'Ont GDP'!R83-'CMA GDP Estimates'!R83,"")</f>
        <v>1649.08629385837</v>
      </c>
      <c r="S83" s="30">
        <f>IFERROR(+'Ont GDP'!S83-'CMA GDP Estimates'!S83,"")</f>
        <v>1423.0861820948712</v>
      </c>
      <c r="T83" s="30">
        <f>IFERROR(+'Ont GDP'!T83-'CMA GDP Estimates'!T83,"")</f>
        <v>1552.8311769475858</v>
      </c>
      <c r="U83" s="30">
        <f>IFERROR(+'Ont GDP'!U83-'CMA GDP Estimates'!U83,"")</f>
        <v>1557.7985306908245</v>
      </c>
      <c r="V83" s="30">
        <f>IFERROR(+'Ont GDP'!V83-'CMA GDP Estimates'!V83,"")</f>
        <v>1471.041236811916</v>
      </c>
      <c r="W83" s="30">
        <f>IFERROR(+'Ont GDP'!W83-'CMA GDP Estimates'!W83,"")</f>
        <v>1594.8006014626649</v>
      </c>
      <c r="X83" s="30">
        <f>IFERROR(+'Ont GDP'!X83-'CMA GDP Estimates'!X83,"")</f>
        <v>1774.7095603844489</v>
      </c>
      <c r="Y83" s="30">
        <f>IFERROR(+'Ont GDP'!Y83-'CMA GDP Estimates'!Y83,"")</f>
        <v>1792.6040104644749</v>
      </c>
    </row>
    <row r="84" spans="1:25" x14ac:dyDescent="0.25">
      <c r="A84" s="6" t="s">
        <v>78</v>
      </c>
      <c r="B84" s="6"/>
      <c r="C84" s="14">
        <v>445</v>
      </c>
      <c r="D84" s="65">
        <f>IFERROR(+'Ont GDP'!D84-'CMA GDP Estimates'!D84,"")</f>
        <v>0</v>
      </c>
      <c r="E84" s="65">
        <f>IFERROR(+'Ont GDP'!E84-'CMA GDP Estimates'!E84,"")</f>
        <v>0</v>
      </c>
      <c r="F84" s="65">
        <f>IFERROR(+'Ont GDP'!F84-'CMA GDP Estimates'!F84,"")</f>
        <v>0</v>
      </c>
      <c r="G84" s="65">
        <f>IFERROR(+'Ont GDP'!G84-'CMA GDP Estimates'!G84,"")</f>
        <v>0</v>
      </c>
      <c r="H84" s="65">
        <f>IFERROR(+'Ont GDP'!H84-'CMA GDP Estimates'!H84,"")</f>
        <v>0</v>
      </c>
      <c r="I84" s="65">
        <f>IFERROR(+'Ont GDP'!I84-'CMA GDP Estimates'!I84,"")</f>
        <v>0</v>
      </c>
      <c r="J84" s="65">
        <f>IFERROR(+'Ont GDP'!J84-'CMA GDP Estimates'!J84,"")</f>
        <v>0</v>
      </c>
      <c r="K84" s="65">
        <f>IFERROR(+'Ont GDP'!K84-'CMA GDP Estimates'!K84,"")</f>
        <v>0</v>
      </c>
      <c r="L84" s="65">
        <f>IFERROR(+'Ont GDP'!L84-'CMA GDP Estimates'!L84,"")</f>
        <v>0</v>
      </c>
      <c r="M84" s="30">
        <f>IFERROR(+'Ont GDP'!M84-'CMA GDP Estimates'!M84,"")</f>
        <v>0</v>
      </c>
      <c r="N84" s="30">
        <f>IFERROR(+'Ont GDP'!N84-'CMA GDP Estimates'!N84,"")</f>
        <v>3642.6449922550341</v>
      </c>
      <c r="O84" s="30">
        <f>IFERROR(+'Ont GDP'!O84-'CMA GDP Estimates'!O84,"")</f>
        <v>3647.5693248305383</v>
      </c>
      <c r="P84" s="30">
        <f>IFERROR(+'Ont GDP'!P84-'CMA GDP Estimates'!P84,"")</f>
        <v>3674.3568238626963</v>
      </c>
      <c r="Q84" s="30">
        <f>IFERROR(+'Ont GDP'!Q84-'CMA GDP Estimates'!Q84,"")</f>
        <v>3501.7670000066205</v>
      </c>
      <c r="R84" s="30">
        <f>IFERROR(+'Ont GDP'!R84-'CMA GDP Estimates'!R84,"")</f>
        <v>3622.0264740392695</v>
      </c>
      <c r="S84" s="30">
        <f>IFERROR(+'Ont GDP'!S84-'CMA GDP Estimates'!S84,"")</f>
        <v>3486.0361145360321</v>
      </c>
      <c r="T84" s="30">
        <f>IFERROR(+'Ont GDP'!T84-'CMA GDP Estimates'!T84,"")</f>
        <v>3212.482628336275</v>
      </c>
      <c r="U84" s="30">
        <f>IFERROR(+'Ont GDP'!U84-'CMA GDP Estimates'!U84,"")</f>
        <v>3363.4151705390573</v>
      </c>
      <c r="V84" s="30">
        <f>IFERROR(+'Ont GDP'!V84-'CMA GDP Estimates'!V84,"")</f>
        <v>3404.7632182200814</v>
      </c>
      <c r="W84" s="30">
        <f>IFERROR(+'Ont GDP'!W84-'CMA GDP Estimates'!W84,"")</f>
        <v>3353.9540351429309</v>
      </c>
      <c r="X84" s="30">
        <f>IFERROR(+'Ont GDP'!X84-'CMA GDP Estimates'!X84,"")</f>
        <v>3414.2941037879477</v>
      </c>
      <c r="Y84" s="30">
        <f>IFERROR(+'Ont GDP'!Y84-'CMA GDP Estimates'!Y84,"")</f>
        <v>3639.5777600125193</v>
      </c>
    </row>
    <row r="85" spans="1:25" x14ac:dyDescent="0.25">
      <c r="A85" s="6" t="s">
        <v>79</v>
      </c>
      <c r="B85" s="6"/>
      <c r="C85" s="14">
        <v>446</v>
      </c>
      <c r="D85" s="65">
        <f>IFERROR(+'Ont GDP'!D85-'CMA GDP Estimates'!D85,"")</f>
        <v>0</v>
      </c>
      <c r="E85" s="65">
        <f>IFERROR(+'Ont GDP'!E85-'CMA GDP Estimates'!E85,"")</f>
        <v>0</v>
      </c>
      <c r="F85" s="65">
        <f>IFERROR(+'Ont GDP'!F85-'CMA GDP Estimates'!F85,"")</f>
        <v>0</v>
      </c>
      <c r="G85" s="65">
        <f>IFERROR(+'Ont GDP'!G85-'CMA GDP Estimates'!G85,"")</f>
        <v>0</v>
      </c>
      <c r="H85" s="65">
        <f>IFERROR(+'Ont GDP'!H85-'CMA GDP Estimates'!H85,"")</f>
        <v>0</v>
      </c>
      <c r="I85" s="65">
        <f>IFERROR(+'Ont GDP'!I85-'CMA GDP Estimates'!I85,"")</f>
        <v>0</v>
      </c>
      <c r="J85" s="65">
        <f>IFERROR(+'Ont GDP'!J85-'CMA GDP Estimates'!J85,"")</f>
        <v>0</v>
      </c>
      <c r="K85" s="65">
        <f>IFERROR(+'Ont GDP'!K85-'CMA GDP Estimates'!K85,"")</f>
        <v>0</v>
      </c>
      <c r="L85" s="65">
        <f>IFERROR(+'Ont GDP'!L85-'CMA GDP Estimates'!L85,"")</f>
        <v>0</v>
      </c>
      <c r="M85" s="30">
        <f>IFERROR(+'Ont GDP'!M85-'CMA GDP Estimates'!M85,"")</f>
        <v>0</v>
      </c>
      <c r="N85" s="30">
        <f>IFERROR(+'Ont GDP'!N85-'CMA GDP Estimates'!N85,"")</f>
        <v>1714.6464973225256</v>
      </c>
      <c r="O85" s="30">
        <f>IFERROR(+'Ont GDP'!O85-'CMA GDP Estimates'!O85,"")</f>
        <v>2082.6956378231162</v>
      </c>
      <c r="P85" s="30">
        <f>IFERROR(+'Ont GDP'!P85-'CMA GDP Estimates'!P85,"")</f>
        <v>1903.0601761069142</v>
      </c>
      <c r="Q85" s="30">
        <f>IFERROR(+'Ont GDP'!Q85-'CMA GDP Estimates'!Q85,"")</f>
        <v>2051.8484764949239</v>
      </c>
      <c r="R85" s="30">
        <f>IFERROR(+'Ont GDP'!R85-'CMA GDP Estimates'!R85,"")</f>
        <v>1822.1088689447417</v>
      </c>
      <c r="S85" s="30">
        <f>IFERROR(+'Ont GDP'!S85-'CMA GDP Estimates'!S85,"")</f>
        <v>1921.5697772537876</v>
      </c>
      <c r="T85" s="30">
        <f>IFERROR(+'Ont GDP'!T85-'CMA GDP Estimates'!T85,"")</f>
        <v>2104.2921629202065</v>
      </c>
      <c r="U85" s="30">
        <f>IFERROR(+'Ont GDP'!U85-'CMA GDP Estimates'!U85,"")</f>
        <v>2011.170609278525</v>
      </c>
      <c r="V85" s="30">
        <f>IFERROR(+'Ont GDP'!V85-'CMA GDP Estimates'!V85,"")</f>
        <v>2004.6540124052374</v>
      </c>
      <c r="W85" s="30">
        <f>IFERROR(+'Ont GDP'!W85-'CMA GDP Estimates'!W85,"")</f>
        <v>1837.666610181677</v>
      </c>
      <c r="X85" s="30">
        <f>IFERROR(+'Ont GDP'!X85-'CMA GDP Estimates'!X85,"")</f>
        <v>2009.9192231367265</v>
      </c>
      <c r="Y85" s="30">
        <f>IFERROR(+'Ont GDP'!Y85-'CMA GDP Estimates'!Y85,"")</f>
        <v>2022.1240958141038</v>
      </c>
    </row>
    <row r="86" spans="1:25" x14ac:dyDescent="0.25">
      <c r="A86" s="6" t="s">
        <v>80</v>
      </c>
      <c r="B86" s="6"/>
      <c r="C86" s="14">
        <v>447</v>
      </c>
      <c r="D86" s="65">
        <f>IFERROR(+'Ont GDP'!D86-'CMA GDP Estimates'!D86,"")</f>
        <v>0</v>
      </c>
      <c r="E86" s="65">
        <f>IFERROR(+'Ont GDP'!E86-'CMA GDP Estimates'!E86,"")</f>
        <v>0</v>
      </c>
      <c r="F86" s="65">
        <f>IFERROR(+'Ont GDP'!F86-'CMA GDP Estimates'!F86,"")</f>
        <v>0</v>
      </c>
      <c r="G86" s="65">
        <f>IFERROR(+'Ont GDP'!G86-'CMA GDP Estimates'!G86,"")</f>
        <v>0</v>
      </c>
      <c r="H86" s="65">
        <f>IFERROR(+'Ont GDP'!H86-'CMA GDP Estimates'!H86,"")</f>
        <v>0</v>
      </c>
      <c r="I86" s="65">
        <f>IFERROR(+'Ont GDP'!I86-'CMA GDP Estimates'!I86,"")</f>
        <v>0</v>
      </c>
      <c r="J86" s="65">
        <f>IFERROR(+'Ont GDP'!J86-'CMA GDP Estimates'!J86,"")</f>
        <v>0</v>
      </c>
      <c r="K86" s="65">
        <f>IFERROR(+'Ont GDP'!K86-'CMA GDP Estimates'!K86,"")</f>
        <v>0</v>
      </c>
      <c r="L86" s="65">
        <f>IFERROR(+'Ont GDP'!L86-'CMA GDP Estimates'!L86,"")</f>
        <v>0</v>
      </c>
      <c r="M86" s="30">
        <f>IFERROR(+'Ont GDP'!M86-'CMA GDP Estimates'!M86,"")</f>
        <v>0</v>
      </c>
      <c r="N86" s="30">
        <f>IFERROR(+'Ont GDP'!N86-'CMA GDP Estimates'!N86,"")</f>
        <v>1148.3401760465185</v>
      </c>
      <c r="O86" s="30">
        <f>IFERROR(+'Ont GDP'!O86-'CMA GDP Estimates'!O86,"")</f>
        <v>1266.3852874832278</v>
      </c>
      <c r="P86" s="30">
        <f>IFERROR(+'Ont GDP'!P86-'CMA GDP Estimates'!P86,"")</f>
        <v>1155.8911489585917</v>
      </c>
      <c r="Q86" s="30">
        <f>IFERROR(+'Ont GDP'!Q86-'CMA GDP Estimates'!Q86,"")</f>
        <v>1138.0215178378378</v>
      </c>
      <c r="R86" s="30">
        <f>IFERROR(+'Ont GDP'!R86-'CMA GDP Estimates'!R86,"")</f>
        <v>1169.4715786186155</v>
      </c>
      <c r="S86" s="30">
        <f>IFERROR(+'Ont GDP'!S86-'CMA GDP Estimates'!S86,"")</f>
        <v>1211.2219327770931</v>
      </c>
      <c r="T86" s="30">
        <f>IFERROR(+'Ont GDP'!T86-'CMA GDP Estimates'!T86,"")</f>
        <v>1227.3909455965675</v>
      </c>
      <c r="U86" s="30">
        <f>IFERROR(+'Ont GDP'!U86-'CMA GDP Estimates'!U86,"")</f>
        <v>1314.0338672944706</v>
      </c>
      <c r="V86" s="30">
        <f>IFERROR(+'Ont GDP'!V86-'CMA GDP Estimates'!V86,"")</f>
        <v>1371.3158054069277</v>
      </c>
      <c r="W86" s="30">
        <f>IFERROR(+'Ont GDP'!W86-'CMA GDP Estimates'!W86,"")</f>
        <v>1188.5087442913275</v>
      </c>
      <c r="X86" s="30">
        <f>IFERROR(+'Ont GDP'!X86-'CMA GDP Estimates'!X86,"")</f>
        <v>1428.8394149253731</v>
      </c>
      <c r="Y86" s="30">
        <f>IFERROR(+'Ont GDP'!Y86-'CMA GDP Estimates'!Y86,"")</f>
        <v>1100.8246990257239</v>
      </c>
    </row>
    <row r="87" spans="1:25" x14ac:dyDescent="0.25">
      <c r="A87" s="6" t="s">
        <v>81</v>
      </c>
      <c r="B87" s="6"/>
      <c r="C87" s="14">
        <v>448</v>
      </c>
      <c r="D87" s="65">
        <f>IFERROR(+'Ont GDP'!D87-'CMA GDP Estimates'!D87,"")</f>
        <v>0</v>
      </c>
      <c r="E87" s="65">
        <f>IFERROR(+'Ont GDP'!E87-'CMA GDP Estimates'!E87,"")</f>
        <v>0</v>
      </c>
      <c r="F87" s="65">
        <f>IFERROR(+'Ont GDP'!F87-'CMA GDP Estimates'!F87,"")</f>
        <v>0</v>
      </c>
      <c r="G87" s="65">
        <f>IFERROR(+'Ont GDP'!G87-'CMA GDP Estimates'!G87,"")</f>
        <v>0</v>
      </c>
      <c r="H87" s="65">
        <f>IFERROR(+'Ont GDP'!H87-'CMA GDP Estimates'!H87,"")</f>
        <v>0</v>
      </c>
      <c r="I87" s="65">
        <f>IFERROR(+'Ont GDP'!I87-'CMA GDP Estimates'!I87,"")</f>
        <v>0</v>
      </c>
      <c r="J87" s="65">
        <f>IFERROR(+'Ont GDP'!J87-'CMA GDP Estimates'!J87,"")</f>
        <v>0</v>
      </c>
      <c r="K87" s="65">
        <f>IFERROR(+'Ont GDP'!K87-'CMA GDP Estimates'!K87,"")</f>
        <v>0</v>
      </c>
      <c r="L87" s="65">
        <f>IFERROR(+'Ont GDP'!L87-'CMA GDP Estimates'!L87,"")</f>
        <v>0</v>
      </c>
      <c r="M87" s="30">
        <f>IFERROR(+'Ont GDP'!M87-'CMA GDP Estimates'!M87,"")</f>
        <v>0</v>
      </c>
      <c r="N87" s="30">
        <f>IFERROR(+'Ont GDP'!N87-'CMA GDP Estimates'!N87,"")</f>
        <v>1243.7699582278863</v>
      </c>
      <c r="O87" s="30">
        <f>IFERROR(+'Ont GDP'!O87-'CMA GDP Estimates'!O87,"")</f>
        <v>1161.3169551428693</v>
      </c>
      <c r="P87" s="30">
        <f>IFERROR(+'Ont GDP'!P87-'CMA GDP Estimates'!P87,"")</f>
        <v>1198.8339194511077</v>
      </c>
      <c r="Q87" s="30">
        <f>IFERROR(+'Ont GDP'!Q87-'CMA GDP Estimates'!Q87,"")</f>
        <v>1412.1257996687666</v>
      </c>
      <c r="R87" s="30">
        <f>IFERROR(+'Ont GDP'!R87-'CMA GDP Estimates'!R87,"")</f>
        <v>1291.3906060607649</v>
      </c>
      <c r="S87" s="30">
        <f>IFERROR(+'Ont GDP'!S87-'CMA GDP Estimates'!S87,"")</f>
        <v>1440.3799628393319</v>
      </c>
      <c r="T87" s="30">
        <f>IFERROR(+'Ont GDP'!T87-'CMA GDP Estimates'!T87,"")</f>
        <v>1479.2569177739874</v>
      </c>
      <c r="U87" s="30">
        <f>IFERROR(+'Ont GDP'!U87-'CMA GDP Estimates'!U87,"")</f>
        <v>1560.0027394147994</v>
      </c>
      <c r="V87" s="30">
        <f>IFERROR(+'Ont GDP'!V87-'CMA GDP Estimates'!V87,"")</f>
        <v>1584.7953826716464</v>
      </c>
      <c r="W87" s="30">
        <f>IFERROR(+'Ont GDP'!W87-'CMA GDP Estimates'!W87,"")</f>
        <v>1577.7818824572619</v>
      </c>
      <c r="X87" s="30">
        <f>IFERROR(+'Ont GDP'!X87-'CMA GDP Estimates'!X87,"")</f>
        <v>1795.5213611770941</v>
      </c>
      <c r="Y87" s="30">
        <f>IFERROR(+'Ont GDP'!Y87-'CMA GDP Estimates'!Y87,"")</f>
        <v>2123.5050909877518</v>
      </c>
    </row>
    <row r="88" spans="1:25" x14ac:dyDescent="0.25">
      <c r="A88" s="6" t="s">
        <v>82</v>
      </c>
      <c r="B88" s="6"/>
      <c r="C88" s="14">
        <v>451</v>
      </c>
      <c r="D88" s="65">
        <f>IFERROR(+'Ont GDP'!D88-'CMA GDP Estimates'!D88,"")</f>
        <v>0</v>
      </c>
      <c r="E88" s="65">
        <f>IFERROR(+'Ont GDP'!E88-'CMA GDP Estimates'!E88,"")</f>
        <v>0</v>
      </c>
      <c r="F88" s="65">
        <f>IFERROR(+'Ont GDP'!F88-'CMA GDP Estimates'!F88,"")</f>
        <v>0</v>
      </c>
      <c r="G88" s="65">
        <f>IFERROR(+'Ont GDP'!G88-'CMA GDP Estimates'!G88,"")</f>
        <v>0</v>
      </c>
      <c r="H88" s="65">
        <f>IFERROR(+'Ont GDP'!H88-'CMA GDP Estimates'!H88,"")</f>
        <v>0</v>
      </c>
      <c r="I88" s="65">
        <f>IFERROR(+'Ont GDP'!I88-'CMA GDP Estimates'!I88,"")</f>
        <v>0</v>
      </c>
      <c r="J88" s="65">
        <f>IFERROR(+'Ont GDP'!J88-'CMA GDP Estimates'!J88,"")</f>
        <v>0</v>
      </c>
      <c r="K88" s="65">
        <f>IFERROR(+'Ont GDP'!K88-'CMA GDP Estimates'!K88,"")</f>
        <v>0</v>
      </c>
      <c r="L88" s="65">
        <f>IFERROR(+'Ont GDP'!L88-'CMA GDP Estimates'!L88,"")</f>
        <v>0</v>
      </c>
      <c r="M88" s="30">
        <f>IFERROR(+'Ont GDP'!M88-'CMA GDP Estimates'!M88,"")</f>
        <v>0</v>
      </c>
      <c r="N88" s="30">
        <f>IFERROR(+'Ont GDP'!N88-'CMA GDP Estimates'!N88,"")</f>
        <v>478.19274589095943</v>
      </c>
      <c r="O88" s="30">
        <f>IFERROR(+'Ont GDP'!O88-'CMA GDP Estimates'!O88,"")</f>
        <v>434.76109778415685</v>
      </c>
      <c r="P88" s="30">
        <f>IFERROR(+'Ont GDP'!P88-'CMA GDP Estimates'!P88,"")</f>
        <v>456.45424660982246</v>
      </c>
      <c r="Q88" s="30">
        <f>IFERROR(+'Ont GDP'!Q88-'CMA GDP Estimates'!Q88,"")</f>
        <v>447.11866112035744</v>
      </c>
      <c r="R88" s="30">
        <f>IFERROR(+'Ont GDP'!R88-'CMA GDP Estimates'!R88,"")</f>
        <v>480.49470177675789</v>
      </c>
      <c r="S88" s="30">
        <f>IFERROR(+'Ont GDP'!S88-'CMA GDP Estimates'!S88,"")</f>
        <v>450.55380578077609</v>
      </c>
      <c r="T88" s="30">
        <f>IFERROR(+'Ont GDP'!T88-'CMA GDP Estimates'!T88,"")</f>
        <v>464.05869302109068</v>
      </c>
      <c r="U88" s="30">
        <f>IFERROR(+'Ont GDP'!U88-'CMA GDP Estimates'!U88,"")</f>
        <v>494.39197516736868</v>
      </c>
      <c r="V88" s="30">
        <f>IFERROR(+'Ont GDP'!V88-'CMA GDP Estimates'!V88,"")</f>
        <v>595.4779133389975</v>
      </c>
      <c r="W88" s="30">
        <f>IFERROR(+'Ont GDP'!W88-'CMA GDP Estimates'!W88,"")</f>
        <v>484.50436843887576</v>
      </c>
      <c r="X88" s="30">
        <f>IFERROR(+'Ont GDP'!X88-'CMA GDP Estimates'!X88,"")</f>
        <v>464.86779103081221</v>
      </c>
      <c r="Y88" s="30">
        <f>IFERROR(+'Ont GDP'!Y88-'CMA GDP Estimates'!Y88,"")</f>
        <v>536.16197080291977</v>
      </c>
    </row>
    <row r="89" spans="1:25" x14ac:dyDescent="0.25">
      <c r="A89" s="6" t="s">
        <v>83</v>
      </c>
      <c r="B89" s="6"/>
      <c r="C89" s="14">
        <v>452</v>
      </c>
      <c r="D89" s="65">
        <f>IFERROR(+'Ont GDP'!D89-'CMA GDP Estimates'!D89,"")</f>
        <v>0</v>
      </c>
      <c r="E89" s="65">
        <f>IFERROR(+'Ont GDP'!E89-'CMA GDP Estimates'!E89,"")</f>
        <v>0</v>
      </c>
      <c r="F89" s="65">
        <f>IFERROR(+'Ont GDP'!F89-'CMA GDP Estimates'!F89,"")</f>
        <v>0</v>
      </c>
      <c r="G89" s="65">
        <f>IFERROR(+'Ont GDP'!G89-'CMA GDP Estimates'!G89,"")</f>
        <v>0</v>
      </c>
      <c r="H89" s="65">
        <f>IFERROR(+'Ont GDP'!H89-'CMA GDP Estimates'!H89,"")</f>
        <v>0</v>
      </c>
      <c r="I89" s="65">
        <f>IFERROR(+'Ont GDP'!I89-'CMA GDP Estimates'!I89,"")</f>
        <v>0</v>
      </c>
      <c r="J89" s="65">
        <f>IFERROR(+'Ont GDP'!J89-'CMA GDP Estimates'!J89,"")</f>
        <v>0</v>
      </c>
      <c r="K89" s="65">
        <f>IFERROR(+'Ont GDP'!K89-'CMA GDP Estimates'!K89,"")</f>
        <v>0</v>
      </c>
      <c r="L89" s="65">
        <f>IFERROR(+'Ont GDP'!L89-'CMA GDP Estimates'!L89,"")</f>
        <v>0</v>
      </c>
      <c r="M89" s="30">
        <f>IFERROR(+'Ont GDP'!M89-'CMA GDP Estimates'!M89,"")</f>
        <v>0</v>
      </c>
      <c r="N89" s="30">
        <f>IFERROR(+'Ont GDP'!N89-'CMA GDP Estimates'!N89,"")</f>
        <v>2276.1794944978387</v>
      </c>
      <c r="O89" s="30">
        <f>IFERROR(+'Ont GDP'!O89-'CMA GDP Estimates'!O89,"")</f>
        <v>2329.2416142038956</v>
      </c>
      <c r="P89" s="30">
        <f>IFERROR(+'Ont GDP'!P89-'CMA GDP Estimates'!P89,"")</f>
        <v>2301.2034064657564</v>
      </c>
      <c r="Q89" s="30">
        <f>IFERROR(+'Ont GDP'!Q89-'CMA GDP Estimates'!Q89,"")</f>
        <v>2405.3668158815663</v>
      </c>
      <c r="R89" s="30">
        <f>IFERROR(+'Ont GDP'!R89-'CMA GDP Estimates'!R89,"")</f>
        <v>2513.5279513489331</v>
      </c>
      <c r="S89" s="30">
        <f>IFERROR(+'Ont GDP'!S89-'CMA GDP Estimates'!S89,"")</f>
        <v>2250.9262073077475</v>
      </c>
      <c r="T89" s="30">
        <f>IFERROR(+'Ont GDP'!T89-'CMA GDP Estimates'!T89,"")</f>
        <v>2281.2770368133406</v>
      </c>
      <c r="U89" s="30">
        <f>IFERROR(+'Ont GDP'!U89-'CMA GDP Estimates'!U89,"")</f>
        <v>2533.3886567871368</v>
      </c>
      <c r="V89" s="30">
        <f>IFERROR(+'Ont GDP'!V89-'CMA GDP Estimates'!V89,"")</f>
        <v>2196.7221243055069</v>
      </c>
      <c r="W89" s="30">
        <f>IFERROR(+'Ont GDP'!W89-'CMA GDP Estimates'!W89,"")</f>
        <v>2074.8877587302477</v>
      </c>
      <c r="X89" s="30">
        <f>IFERROR(+'Ont GDP'!X89-'CMA GDP Estimates'!X89,"")</f>
        <v>2274.2057509034667</v>
      </c>
      <c r="Y89" s="30">
        <f>IFERROR(+'Ont GDP'!Y89-'CMA GDP Estimates'!Y89,"")</f>
        <v>2402.4881811717682</v>
      </c>
    </row>
    <row r="90" spans="1:25" x14ac:dyDescent="0.25">
      <c r="A90" s="6" t="s">
        <v>84</v>
      </c>
      <c r="B90" s="6"/>
      <c r="C90" s="14">
        <v>453</v>
      </c>
      <c r="D90" s="65">
        <f>IFERROR(+'Ont GDP'!D90-'CMA GDP Estimates'!D90,"")</f>
        <v>0</v>
      </c>
      <c r="E90" s="65">
        <f>IFERROR(+'Ont GDP'!E90-'CMA GDP Estimates'!E90,"")</f>
        <v>0</v>
      </c>
      <c r="F90" s="65">
        <f>IFERROR(+'Ont GDP'!F90-'CMA GDP Estimates'!F90,"")</f>
        <v>0</v>
      </c>
      <c r="G90" s="65">
        <f>IFERROR(+'Ont GDP'!G90-'CMA GDP Estimates'!G90,"")</f>
        <v>0</v>
      </c>
      <c r="H90" s="65">
        <f>IFERROR(+'Ont GDP'!H90-'CMA GDP Estimates'!H90,"")</f>
        <v>0</v>
      </c>
      <c r="I90" s="65">
        <f>IFERROR(+'Ont GDP'!I90-'CMA GDP Estimates'!I90,"")</f>
        <v>0</v>
      </c>
      <c r="J90" s="65">
        <f>IFERROR(+'Ont GDP'!J90-'CMA GDP Estimates'!J90,"")</f>
        <v>0</v>
      </c>
      <c r="K90" s="65">
        <f>IFERROR(+'Ont GDP'!K90-'CMA GDP Estimates'!K90,"")</f>
        <v>0</v>
      </c>
      <c r="L90" s="65">
        <f>IFERROR(+'Ont GDP'!L90-'CMA GDP Estimates'!L90,"")</f>
        <v>0</v>
      </c>
      <c r="M90" s="30">
        <f>IFERROR(+'Ont GDP'!M90-'CMA GDP Estimates'!M90,"")</f>
        <v>0</v>
      </c>
      <c r="N90" s="30">
        <f>IFERROR(+'Ont GDP'!N90-'CMA GDP Estimates'!N90,"")</f>
        <v>828.00583061852319</v>
      </c>
      <c r="O90" s="30">
        <f>IFERROR(+'Ont GDP'!O90-'CMA GDP Estimates'!O90,"")</f>
        <v>991.23910792563106</v>
      </c>
      <c r="P90" s="30">
        <f>IFERROR(+'Ont GDP'!P90-'CMA GDP Estimates'!P90,"")</f>
        <v>1003.7822839763351</v>
      </c>
      <c r="Q90" s="30">
        <f>IFERROR(+'Ont GDP'!Q90-'CMA GDP Estimates'!Q90,"")</f>
        <v>918.49752910902203</v>
      </c>
      <c r="R90" s="30">
        <f>IFERROR(+'Ont GDP'!R90-'CMA GDP Estimates'!R90,"")</f>
        <v>870.77418111257361</v>
      </c>
      <c r="S90" s="30">
        <f>IFERROR(+'Ont GDP'!S90-'CMA GDP Estimates'!S90,"")</f>
        <v>883.77965488868597</v>
      </c>
      <c r="T90" s="30">
        <f>IFERROR(+'Ont GDP'!T90-'CMA GDP Estimates'!T90,"")</f>
        <v>930.17209955645819</v>
      </c>
      <c r="U90" s="30">
        <f>IFERROR(+'Ont GDP'!U90-'CMA GDP Estimates'!U90,"")</f>
        <v>851.99591111229699</v>
      </c>
      <c r="V90" s="30">
        <f>IFERROR(+'Ont GDP'!V90-'CMA GDP Estimates'!V90,"")</f>
        <v>938.68638851155276</v>
      </c>
      <c r="W90" s="30">
        <f>IFERROR(+'Ont GDP'!W90-'CMA GDP Estimates'!W90,"")</f>
        <v>1088.751605975104</v>
      </c>
      <c r="X90" s="30">
        <f>IFERROR(+'Ont GDP'!X90-'CMA GDP Estimates'!X90,"")</f>
        <v>945.74710493212012</v>
      </c>
      <c r="Y90" s="30">
        <f>IFERROR(+'Ont GDP'!Y90-'CMA GDP Estimates'!Y90,"")</f>
        <v>905.59077014589548</v>
      </c>
    </row>
    <row r="91" spans="1:25" x14ac:dyDescent="0.25">
      <c r="A91" s="6" t="s">
        <v>85</v>
      </c>
      <c r="B91" s="6"/>
      <c r="C91" s="14">
        <v>454</v>
      </c>
      <c r="D91" s="65">
        <f>IFERROR(+'Ont GDP'!D91-'CMA GDP Estimates'!D91,"")</f>
        <v>0</v>
      </c>
      <c r="E91" s="65">
        <f>IFERROR(+'Ont GDP'!E91-'CMA GDP Estimates'!E91,"")</f>
        <v>0</v>
      </c>
      <c r="F91" s="65">
        <f>IFERROR(+'Ont GDP'!F91-'CMA GDP Estimates'!F91,"")</f>
        <v>0</v>
      </c>
      <c r="G91" s="65">
        <f>IFERROR(+'Ont GDP'!G91-'CMA GDP Estimates'!G91,"")</f>
        <v>0</v>
      </c>
      <c r="H91" s="65">
        <f>IFERROR(+'Ont GDP'!H91-'CMA GDP Estimates'!H91,"")</f>
        <v>0</v>
      </c>
      <c r="I91" s="65">
        <f>IFERROR(+'Ont GDP'!I91-'CMA GDP Estimates'!I91,"")</f>
        <v>0</v>
      </c>
      <c r="J91" s="65">
        <f>IFERROR(+'Ont GDP'!J91-'CMA GDP Estimates'!J91,"")</f>
        <v>0</v>
      </c>
      <c r="K91" s="65">
        <f>IFERROR(+'Ont GDP'!K91-'CMA GDP Estimates'!K91,"")</f>
        <v>0</v>
      </c>
      <c r="L91" s="65">
        <f>IFERROR(+'Ont GDP'!L91-'CMA GDP Estimates'!L91,"")</f>
        <v>0</v>
      </c>
      <c r="M91" s="30">
        <f>IFERROR(+'Ont GDP'!M91-'CMA GDP Estimates'!M91,"")</f>
        <v>0</v>
      </c>
      <c r="N91" s="30">
        <f>IFERROR(+'Ont GDP'!N91-'CMA GDP Estimates'!N91,"")</f>
        <v>493.49005215236565</v>
      </c>
      <c r="O91" s="30">
        <f>IFERROR(+'Ont GDP'!O91-'CMA GDP Estimates'!O91,"")</f>
        <v>512.43926276680997</v>
      </c>
      <c r="P91" s="30">
        <f>IFERROR(+'Ont GDP'!P91-'CMA GDP Estimates'!P91,"")</f>
        <v>470.5935723715574</v>
      </c>
      <c r="Q91" s="30">
        <f>IFERROR(+'Ont GDP'!Q91-'CMA GDP Estimates'!Q91,"")</f>
        <v>401.0509763624176</v>
      </c>
      <c r="R91" s="30">
        <f>IFERROR(+'Ont GDP'!R91-'CMA GDP Estimates'!R91,"")</f>
        <v>489.43572961018231</v>
      </c>
      <c r="S91" s="30">
        <f>IFERROR(+'Ont GDP'!S91-'CMA GDP Estimates'!S91,"")</f>
        <v>508.81479890602327</v>
      </c>
      <c r="T91" s="30">
        <f>IFERROR(+'Ont GDP'!T91-'CMA GDP Estimates'!T91,"")</f>
        <v>508.79594703694374</v>
      </c>
      <c r="U91" s="30">
        <f>IFERROR(+'Ont GDP'!U91-'CMA GDP Estimates'!U91,"")</f>
        <v>551.80764508481741</v>
      </c>
      <c r="V91" s="30">
        <f>IFERROR(+'Ont GDP'!V91-'CMA GDP Estimates'!V91,"")</f>
        <v>672.46030675341035</v>
      </c>
      <c r="W91" s="30">
        <f>IFERROR(+'Ont GDP'!W91-'CMA GDP Estimates'!W91,"")</f>
        <v>688.15024441149001</v>
      </c>
      <c r="X91" s="30">
        <f>IFERROR(+'Ont GDP'!X91-'CMA GDP Estimates'!X91,"")</f>
        <v>707.98498813365984</v>
      </c>
      <c r="Y91" s="30">
        <f>IFERROR(+'Ont GDP'!Y91-'CMA GDP Estimates'!Y91,"")</f>
        <v>496.17847921187138</v>
      </c>
    </row>
    <row r="92" spans="1:25" x14ac:dyDescent="0.25">
      <c r="A92" s="5" t="s">
        <v>86</v>
      </c>
      <c r="B92" s="5"/>
      <c r="C92" s="13" t="s">
        <v>200</v>
      </c>
      <c r="D92" s="64">
        <f>IFERROR(+'Ont GDP'!D92-'CMA GDP Estimates'!D92,"")</f>
        <v>9723.5333333333328</v>
      </c>
      <c r="E92" s="64">
        <f>IFERROR(+'Ont GDP'!E92-'CMA GDP Estimates'!E92,"")</f>
        <v>10297.904971008889</v>
      </c>
      <c r="F92" s="64">
        <f>IFERROR(+'Ont GDP'!F92-'CMA GDP Estimates'!F92,"")</f>
        <v>11171.179855195909</v>
      </c>
      <c r="G92" s="64">
        <f>IFERROR(+'Ont GDP'!G92-'CMA GDP Estimates'!G92,"")</f>
        <v>11196.193456848889</v>
      </c>
      <c r="H92" s="64">
        <f>IFERROR(+'Ont GDP'!H92-'CMA GDP Estimates'!H92,"")</f>
        <v>11250.40295936238</v>
      </c>
      <c r="I92" s="64">
        <f>IFERROR(+'Ont GDP'!I92-'CMA GDP Estimates'!I92,"")</f>
        <v>11152.928882609627</v>
      </c>
      <c r="J92" s="64">
        <f>IFERROR(+'Ont GDP'!J92-'CMA GDP Estimates'!J92,"")</f>
        <v>10739.439348327764</v>
      </c>
      <c r="K92" s="64">
        <f>IFERROR(+'Ont GDP'!K92-'CMA GDP Estimates'!K92,"")</f>
        <v>11609.0126635374</v>
      </c>
      <c r="L92" s="64">
        <f>IFERROR(+'Ont GDP'!L92-'CMA GDP Estimates'!L92,"")</f>
        <v>11348.476107154889</v>
      </c>
      <c r="M92" s="29">
        <f>IFERROR(+'Ont GDP'!M92-'CMA GDP Estimates'!M92,"")</f>
        <v>10725.564240544454</v>
      </c>
      <c r="N92" s="29">
        <f>IFERROR(+'Ont GDP'!N92-'CMA GDP Estimates'!N92,"")</f>
        <v>11218.829371078677</v>
      </c>
      <c r="O92" s="29">
        <f>IFERROR(+'Ont GDP'!O92-'CMA GDP Estimates'!O92,"")</f>
        <v>10728.309446259182</v>
      </c>
      <c r="P92" s="29">
        <f>IFERROR(+'Ont GDP'!P92-'CMA GDP Estimates'!P92,"")</f>
        <v>9789.8498578470098</v>
      </c>
      <c r="Q92" s="29">
        <f>IFERROR(+'Ont GDP'!Q92-'CMA GDP Estimates'!Q92,"")</f>
        <v>10641.717840808426</v>
      </c>
      <c r="R92" s="29">
        <f>IFERROR(+'Ont GDP'!R92-'CMA GDP Estimates'!R92,"")</f>
        <v>10864.257510074327</v>
      </c>
      <c r="S92" s="29">
        <f>IFERROR(+'Ont GDP'!S92-'CMA GDP Estimates'!S92,"")</f>
        <v>11327.610450421798</v>
      </c>
      <c r="T92" s="29">
        <f>IFERROR(+'Ont GDP'!T92-'CMA GDP Estimates'!T92,"")</f>
        <v>10429.780038662002</v>
      </c>
      <c r="U92" s="29">
        <f>IFERROR(+'Ont GDP'!U92-'CMA GDP Estimates'!U92,"")</f>
        <v>12513.732059700113</v>
      </c>
      <c r="V92" s="29">
        <f>IFERROR(+'Ont GDP'!V92-'CMA GDP Estimates'!V92,"")</f>
        <v>11627.538014170697</v>
      </c>
      <c r="W92" s="29">
        <f>IFERROR(+'Ont GDP'!W92-'CMA GDP Estimates'!W92,"")</f>
        <v>12207.329915311957</v>
      </c>
      <c r="X92" s="29">
        <f>IFERROR(+'Ont GDP'!X92-'CMA GDP Estimates'!X92,"")</f>
        <v>11050.549541460467</v>
      </c>
      <c r="Y92" s="29">
        <f>IFERROR(+'Ont GDP'!Y92-'CMA GDP Estimates'!Y92,"")</f>
        <v>11545.843485150646</v>
      </c>
    </row>
    <row r="93" spans="1:25" x14ac:dyDescent="0.25">
      <c r="A93" s="6" t="s">
        <v>87</v>
      </c>
      <c r="B93" s="6"/>
      <c r="C93" s="14">
        <v>481</v>
      </c>
      <c r="D93" s="65">
        <f>IFERROR(+'Ont GDP'!D93-'CMA GDP Estimates'!D93,"")</f>
        <v>495.43974358974367</v>
      </c>
      <c r="E93" s="65">
        <f>IFERROR(+'Ont GDP'!E93-'CMA GDP Estimates'!E93,"")</f>
        <v>495.51684210526309</v>
      </c>
      <c r="F93" s="65">
        <f>IFERROR(+'Ont GDP'!F93-'CMA GDP Estimates'!F93,"")</f>
        <v>549.78368611254518</v>
      </c>
      <c r="G93" s="65">
        <f>IFERROR(+'Ont GDP'!G93-'CMA GDP Estimates'!G93,"")</f>
        <v>528.02546777546763</v>
      </c>
      <c r="H93" s="65">
        <f>IFERROR(+'Ont GDP'!H93-'CMA GDP Estimates'!H93,"")</f>
        <v>518.81730292513646</v>
      </c>
      <c r="I93" s="65">
        <f>IFERROR(+'Ont GDP'!I93-'CMA GDP Estimates'!I93,"")</f>
        <v>470.29044585987265</v>
      </c>
      <c r="J93" s="65">
        <f>IFERROR(+'Ont GDP'!J93-'CMA GDP Estimates'!J93,"")</f>
        <v>437.70873786407776</v>
      </c>
      <c r="K93" s="65">
        <f>IFERROR(+'Ont GDP'!K93-'CMA GDP Estimates'!K93,"")</f>
        <v>442.01989467524868</v>
      </c>
      <c r="L93" s="65">
        <f>IFERROR(+'Ont GDP'!L93-'CMA GDP Estimates'!L93,"")</f>
        <v>453.94960682232465</v>
      </c>
      <c r="M93" s="30">
        <f>IFERROR(+'Ont GDP'!M93-'CMA GDP Estimates'!M93,"")</f>
        <v>568.05496463031557</v>
      </c>
      <c r="N93" s="30">
        <f>IFERROR(+'Ont GDP'!N93-'CMA GDP Estimates'!N93,"")</f>
        <v>442.97224755148409</v>
      </c>
      <c r="O93" s="30">
        <f>IFERROR(+'Ont GDP'!O93-'CMA GDP Estimates'!O93,"")</f>
        <v>267.25625664879749</v>
      </c>
      <c r="P93" s="30">
        <f>IFERROR(+'Ont GDP'!P93-'CMA GDP Estimates'!P93,"")</f>
        <v>297.06800095444009</v>
      </c>
      <c r="Q93" s="30">
        <f>IFERROR(+'Ont GDP'!Q93-'CMA GDP Estimates'!Q93,"")</f>
        <v>409.89997136709849</v>
      </c>
      <c r="R93" s="30">
        <f>IFERROR(+'Ont GDP'!R93-'CMA GDP Estimates'!R93,"")</f>
        <v>579.08067732290738</v>
      </c>
      <c r="S93" s="30">
        <f>IFERROR(+'Ont GDP'!S93-'CMA GDP Estimates'!S93,"")</f>
        <v>601.70329108573469</v>
      </c>
      <c r="T93" s="30">
        <f>IFERROR(+'Ont GDP'!T93-'CMA GDP Estimates'!T93,"")</f>
        <v>462.29031669398455</v>
      </c>
      <c r="U93" s="30">
        <f>IFERROR(+'Ont GDP'!U93-'CMA GDP Estimates'!U93,"")</f>
        <v>414.89990004997503</v>
      </c>
      <c r="V93" s="30">
        <f>IFERROR(+'Ont GDP'!V93-'CMA GDP Estimates'!V93,"")</f>
        <v>596.44042579032384</v>
      </c>
      <c r="W93" s="30">
        <f>IFERROR(+'Ont GDP'!W93-'CMA GDP Estimates'!W93,"")</f>
        <v>965.30867640742918</v>
      </c>
      <c r="X93" s="30">
        <f>IFERROR(+'Ont GDP'!X93-'CMA GDP Estimates'!X93,"")</f>
        <v>426.45819061033535</v>
      </c>
      <c r="Y93" s="30">
        <f>IFERROR(+'Ont GDP'!Y93-'CMA GDP Estimates'!Y93,"")</f>
        <v>706.88658145296631</v>
      </c>
    </row>
    <row r="94" spans="1:25" x14ac:dyDescent="0.25">
      <c r="A94" s="6" t="s">
        <v>88</v>
      </c>
      <c r="B94" s="6"/>
      <c r="C94" s="14">
        <v>482</v>
      </c>
      <c r="D94" s="65">
        <f>IFERROR(+'Ont GDP'!D94-'CMA GDP Estimates'!D94,"")</f>
        <v>756.03367697594513</v>
      </c>
      <c r="E94" s="65">
        <f>IFERROR(+'Ont GDP'!E94-'CMA GDP Estimates'!E94,"")</f>
        <v>791.24216478190624</v>
      </c>
      <c r="F94" s="65">
        <f>IFERROR(+'Ont GDP'!F94-'CMA GDP Estimates'!F94,"")</f>
        <v>896.73747899159662</v>
      </c>
      <c r="G94" s="65">
        <f>IFERROR(+'Ont GDP'!G94-'CMA GDP Estimates'!G94,"")</f>
        <v>1205.9023883696782</v>
      </c>
      <c r="H94" s="65">
        <f>IFERROR(+'Ont GDP'!H94-'CMA GDP Estimates'!H94,"")</f>
        <v>1244.4404966571155</v>
      </c>
      <c r="I94" s="65">
        <f>IFERROR(+'Ont GDP'!I94-'CMA GDP Estimates'!I94,"")</f>
        <v>1248.9438566552901</v>
      </c>
      <c r="J94" s="65">
        <f>IFERROR(+'Ont GDP'!J94-'CMA GDP Estimates'!J94,"")</f>
        <v>1064.5280205655527</v>
      </c>
      <c r="K94" s="65">
        <f>IFERROR(+'Ont GDP'!K94-'CMA GDP Estimates'!K94,"")</f>
        <v>1176.2933074684772</v>
      </c>
      <c r="L94" s="65">
        <f>IFERROR(+'Ont GDP'!L94-'CMA GDP Estimates'!L94,"")</f>
        <v>1128.463785573739</v>
      </c>
      <c r="M94" s="30">
        <f>IFERROR(+'Ont GDP'!M94-'CMA GDP Estimates'!M94,"")</f>
        <v>1020.8188585164066</v>
      </c>
      <c r="N94" s="30">
        <f>IFERROR(+'Ont GDP'!N94-'CMA GDP Estimates'!N94,"")</f>
        <v>1203.0504210465183</v>
      </c>
      <c r="O94" s="30">
        <f>IFERROR(+'Ont GDP'!O94-'CMA GDP Estimates'!O94,"")</f>
        <v>1168.2246635674087</v>
      </c>
      <c r="P94" s="30">
        <f>IFERROR(+'Ont GDP'!P94-'CMA GDP Estimates'!P94,"")</f>
        <v>684.22983105209096</v>
      </c>
      <c r="Q94" s="30">
        <f>IFERROR(+'Ont GDP'!Q94-'CMA GDP Estimates'!Q94,"")</f>
        <v>646.27034778840448</v>
      </c>
      <c r="R94" s="30">
        <f>IFERROR(+'Ont GDP'!R94-'CMA GDP Estimates'!R94,"")</f>
        <v>901.97248856176645</v>
      </c>
      <c r="S94" s="30">
        <f>IFERROR(+'Ont GDP'!S94-'CMA GDP Estimates'!S94,"")</f>
        <v>858.07644185059178</v>
      </c>
      <c r="T94" s="30">
        <f>IFERROR(+'Ont GDP'!T94-'CMA GDP Estimates'!T94,"")</f>
        <v>1295.3460501380691</v>
      </c>
      <c r="U94" s="30">
        <f>IFERROR(+'Ont GDP'!U94-'CMA GDP Estimates'!U94,"")</f>
        <v>1104.1498686311411</v>
      </c>
      <c r="V94" s="30">
        <f>IFERROR(+'Ont GDP'!V94-'CMA GDP Estimates'!V94,"")</f>
        <v>1319.7265437392796</v>
      </c>
      <c r="W94" s="30">
        <f>IFERROR(+'Ont GDP'!W94-'CMA GDP Estimates'!W94,"")</f>
        <v>1173.99872233565</v>
      </c>
      <c r="X94" s="30">
        <f>IFERROR(+'Ont GDP'!X94-'CMA GDP Estimates'!X94,"")</f>
        <v>1350.3294314381271</v>
      </c>
      <c r="Y94" s="30">
        <f>IFERROR(+'Ont GDP'!Y94-'CMA GDP Estimates'!Y94,"")</f>
        <v>1937.6</v>
      </c>
    </row>
    <row r="95" spans="1:25" x14ac:dyDescent="0.25">
      <c r="A95" s="6" t="s">
        <v>89</v>
      </c>
      <c r="B95" s="6"/>
      <c r="C95" s="14">
        <v>483</v>
      </c>
      <c r="D95" s="65">
        <f>IFERROR(+'Ont GDP'!D95-'CMA GDP Estimates'!D95,"")</f>
        <v>205.8</v>
      </c>
      <c r="E95" s="65">
        <f>IFERROR(+'Ont GDP'!E95-'CMA GDP Estimates'!E95,"")</f>
        <v>98.38346253229976</v>
      </c>
      <c r="F95" s="65">
        <f>IFERROR(+'Ont GDP'!F95-'CMA GDP Estimates'!F95,"")</f>
        <v>242.4</v>
      </c>
      <c r="G95" s="65" t="str">
        <f>IFERROR(+'Ont GDP'!G95-'CMA GDP Estimates'!G95,"")</f>
        <v/>
      </c>
      <c r="H95" s="65">
        <f>IFERROR(+'Ont GDP'!H95-'CMA GDP Estimates'!H95,"")</f>
        <v>277.89999999999998</v>
      </c>
      <c r="I95" s="65" t="str">
        <f>IFERROR(+'Ont GDP'!I95-'CMA GDP Estimates'!I95,"")</f>
        <v/>
      </c>
      <c r="J95" s="65" t="str">
        <f>IFERROR(+'Ont GDP'!J95-'CMA GDP Estimates'!J95,"")</f>
        <v/>
      </c>
      <c r="K95" s="65" t="str">
        <f>IFERROR(+'Ont GDP'!K95-'CMA GDP Estimates'!K95,"")</f>
        <v/>
      </c>
      <c r="L95" s="65" t="str">
        <f>IFERROR(+'Ont GDP'!L95-'CMA GDP Estimates'!L95,"")</f>
        <v/>
      </c>
      <c r="M95" s="30" t="str">
        <f>IFERROR(+'Ont GDP'!M95-'CMA GDP Estimates'!M95,"")</f>
        <v/>
      </c>
      <c r="N95" s="30" t="str">
        <f>IFERROR(+'Ont GDP'!N95-'CMA GDP Estimates'!N95,"")</f>
        <v/>
      </c>
      <c r="O95" s="30" t="str">
        <f>IFERROR(+'Ont GDP'!O95-'CMA GDP Estimates'!O95,"")</f>
        <v/>
      </c>
      <c r="P95" s="30" t="str">
        <f>IFERROR(+'Ont GDP'!P95-'CMA GDP Estimates'!P95,"")</f>
        <v/>
      </c>
      <c r="Q95" s="30" t="str">
        <f>IFERROR(+'Ont GDP'!Q95-'CMA GDP Estimates'!Q95,"")</f>
        <v/>
      </c>
      <c r="R95" s="30">
        <f>IFERROR(+'Ont GDP'!R95-'CMA GDP Estimates'!R95,"")</f>
        <v>209.2</v>
      </c>
      <c r="S95" s="30" t="str">
        <f>IFERROR(+'Ont GDP'!S95-'CMA GDP Estimates'!S95,"")</f>
        <v/>
      </c>
      <c r="T95" s="30" t="str">
        <f>IFERROR(+'Ont GDP'!T95-'CMA GDP Estimates'!T95,"")</f>
        <v/>
      </c>
      <c r="U95" s="30">
        <f>IFERROR(+'Ont GDP'!U95-'CMA GDP Estimates'!U95,"")</f>
        <v>204.1</v>
      </c>
      <c r="V95" s="30" t="str">
        <f>IFERROR(+'Ont GDP'!V95-'CMA GDP Estimates'!V95,"")</f>
        <v/>
      </c>
      <c r="W95" s="30" t="str">
        <f>IFERROR(+'Ont GDP'!W95-'CMA GDP Estimates'!W95,"")</f>
        <v/>
      </c>
      <c r="X95" s="30" t="str">
        <f>IFERROR(+'Ont GDP'!X95-'CMA GDP Estimates'!X95,"")</f>
        <v/>
      </c>
      <c r="Y95" s="30" t="str">
        <f>IFERROR(+'Ont GDP'!Y95-'CMA GDP Estimates'!Y95,"")</f>
        <v/>
      </c>
    </row>
    <row r="96" spans="1:25" x14ac:dyDescent="0.25">
      <c r="A96" s="6" t="s">
        <v>90</v>
      </c>
      <c r="B96" s="6"/>
      <c r="C96" s="14">
        <v>484</v>
      </c>
      <c r="D96" s="65">
        <f>IFERROR(+'Ont GDP'!D96-'CMA GDP Estimates'!D96,"")</f>
        <v>2319.0905660377357</v>
      </c>
      <c r="E96" s="65">
        <f>IFERROR(+'Ont GDP'!E96-'CMA GDP Estimates'!E96,"")</f>
        <v>2698.0026845637585</v>
      </c>
      <c r="F96" s="65">
        <f>IFERROR(+'Ont GDP'!F96-'CMA GDP Estimates'!F96,"")</f>
        <v>3044.9321014084508</v>
      </c>
      <c r="G96" s="65">
        <f>IFERROR(+'Ont GDP'!G96-'CMA GDP Estimates'!G96,"")</f>
        <v>3154.0298611111111</v>
      </c>
      <c r="H96" s="65">
        <f>IFERROR(+'Ont GDP'!H96-'CMA GDP Estimates'!H96,"")</f>
        <v>3292.1497701536045</v>
      </c>
      <c r="I96" s="65">
        <f>IFERROR(+'Ont GDP'!I96-'CMA GDP Estimates'!I96,"")</f>
        <v>3288.9158157429556</v>
      </c>
      <c r="J96" s="65">
        <f>IFERROR(+'Ont GDP'!J96-'CMA GDP Estimates'!J96,"")</f>
        <v>2939.8732981038238</v>
      </c>
      <c r="K96" s="65">
        <f>IFERROR(+'Ont GDP'!K96-'CMA GDP Estimates'!K96,"")</f>
        <v>3149.9979188746511</v>
      </c>
      <c r="L96" s="65">
        <f>IFERROR(+'Ont GDP'!L96-'CMA GDP Estimates'!L96,"")</f>
        <v>3525.6345090091654</v>
      </c>
      <c r="M96" s="30">
        <f>IFERROR(+'Ont GDP'!M96-'CMA GDP Estimates'!M96,"")</f>
        <v>3064.2421153145347</v>
      </c>
      <c r="N96" s="30">
        <f>IFERROR(+'Ont GDP'!N96-'CMA GDP Estimates'!N96,"")</f>
        <v>2989.4192333975789</v>
      </c>
      <c r="O96" s="30">
        <f>IFERROR(+'Ont GDP'!O96-'CMA GDP Estimates'!O96,"")</f>
        <v>3144.4867462562843</v>
      </c>
      <c r="P96" s="30">
        <f>IFERROR(+'Ont GDP'!P96-'CMA GDP Estimates'!P96,"")</f>
        <v>2885.0199369255042</v>
      </c>
      <c r="Q96" s="30">
        <f>IFERROR(+'Ont GDP'!Q96-'CMA GDP Estimates'!Q96,"")</f>
        <v>3282.0167204703071</v>
      </c>
      <c r="R96" s="30">
        <f>IFERROR(+'Ont GDP'!R96-'CMA GDP Estimates'!R96,"")</f>
        <v>3313.8211802635119</v>
      </c>
      <c r="S96" s="30">
        <f>IFERROR(+'Ont GDP'!S96-'CMA GDP Estimates'!S96,"")</f>
        <v>3358.3069982845013</v>
      </c>
      <c r="T96" s="30">
        <f>IFERROR(+'Ont GDP'!T96-'CMA GDP Estimates'!T96,"")</f>
        <v>3077.343020115422</v>
      </c>
      <c r="U96" s="30">
        <f>IFERROR(+'Ont GDP'!U96-'CMA GDP Estimates'!U96,"")</f>
        <v>4180.4709691804019</v>
      </c>
      <c r="V96" s="30">
        <f>IFERROR(+'Ont GDP'!V96-'CMA GDP Estimates'!V96,"")</f>
        <v>3365.4227518137227</v>
      </c>
      <c r="W96" s="30">
        <f>IFERROR(+'Ont GDP'!W96-'CMA GDP Estimates'!W96,"")</f>
        <v>3644.6246485545826</v>
      </c>
      <c r="X96" s="30">
        <f>IFERROR(+'Ont GDP'!X96-'CMA GDP Estimates'!X96,"")</f>
        <v>3265.3960598561425</v>
      </c>
      <c r="Y96" s="30">
        <f>IFERROR(+'Ont GDP'!Y96-'CMA GDP Estimates'!Y96,"")</f>
        <v>3330.9603408355779</v>
      </c>
    </row>
    <row r="97" spans="1:25" x14ac:dyDescent="0.25">
      <c r="A97" s="6" t="s">
        <v>91</v>
      </c>
      <c r="B97" s="6"/>
      <c r="C97" s="14" t="s">
        <v>201</v>
      </c>
      <c r="D97" s="65">
        <f>IFERROR(+'Ont GDP'!D97-'CMA GDP Estimates'!D97,"")</f>
        <v>1107.098170212766</v>
      </c>
      <c r="E97" s="65">
        <f>IFERROR(+'Ont GDP'!E97-'CMA GDP Estimates'!E97,"")</f>
        <v>1191.6014953271028</v>
      </c>
      <c r="F97" s="65">
        <f>IFERROR(+'Ont GDP'!F97-'CMA GDP Estimates'!F97,"")</f>
        <v>1288.5028901734106</v>
      </c>
      <c r="G97" s="65">
        <f>IFERROR(+'Ont GDP'!G97-'CMA GDP Estimates'!G97,"")</f>
        <v>1451.3065654782915</v>
      </c>
      <c r="H97" s="65">
        <f>IFERROR(+'Ont GDP'!H97-'CMA GDP Estimates'!H97,"")</f>
        <v>1336.1237015235456</v>
      </c>
      <c r="I97" s="65">
        <f>IFERROR(+'Ont GDP'!I97-'CMA GDP Estimates'!I97,"")</f>
        <v>1412.9044421487604</v>
      </c>
      <c r="J97" s="65">
        <f>IFERROR(+'Ont GDP'!J97-'CMA GDP Estimates'!J97,"")</f>
        <v>1513.9071178529757</v>
      </c>
      <c r="K97" s="65">
        <f>IFERROR(+'Ont GDP'!K97-'CMA GDP Estimates'!K97,"")</f>
        <v>1512.5564474365615</v>
      </c>
      <c r="L97" s="65">
        <f>IFERROR(+'Ont GDP'!L97-'CMA GDP Estimates'!L97,"")</f>
        <v>1424.2631875073578</v>
      </c>
      <c r="M97" s="30">
        <f>IFERROR(+'Ont GDP'!M97-'CMA GDP Estimates'!M97,"")</f>
        <v>1328.247966446997</v>
      </c>
      <c r="N97" s="30">
        <f>IFERROR(+'Ont GDP'!N97-'CMA GDP Estimates'!N97,"")</f>
        <v>1482.6943114681367</v>
      </c>
      <c r="O97" s="30">
        <f>IFERROR(+'Ont GDP'!O97-'CMA GDP Estimates'!O97,"")</f>
        <v>1477.763442507503</v>
      </c>
      <c r="P97" s="30">
        <f>IFERROR(+'Ont GDP'!P97-'CMA GDP Estimates'!P97,"")</f>
        <v>1259.2458116966579</v>
      </c>
      <c r="Q97" s="30">
        <f>IFERROR(+'Ont GDP'!Q97-'CMA GDP Estimates'!Q97,"")</f>
        <v>1548.1822487757522</v>
      </c>
      <c r="R97" s="30">
        <f>IFERROR(+'Ont GDP'!R97-'CMA GDP Estimates'!R97,"")</f>
        <v>1465.0124652374648</v>
      </c>
      <c r="S97" s="30">
        <f>IFERROR(+'Ont GDP'!S97-'CMA GDP Estimates'!S97,"")</f>
        <v>1516.735248302452</v>
      </c>
      <c r="T97" s="30">
        <f>IFERROR(+'Ont GDP'!T97-'CMA GDP Estimates'!T97,"")</f>
        <v>1390.9550398559936</v>
      </c>
      <c r="U97" s="30">
        <f>IFERROR(+'Ont GDP'!U97-'CMA GDP Estimates'!U97,"")</f>
        <v>1773.9317787565444</v>
      </c>
      <c r="V97" s="30">
        <f>IFERROR(+'Ont GDP'!V97-'CMA GDP Estimates'!V97,"")</f>
        <v>1665.9375322061096</v>
      </c>
      <c r="W97" s="30">
        <f>IFERROR(+'Ont GDP'!W97-'CMA GDP Estimates'!W97,"")</f>
        <v>1409.4536587726438</v>
      </c>
      <c r="X97" s="30">
        <f>IFERROR(+'Ont GDP'!X97-'CMA GDP Estimates'!X97,"")</f>
        <v>1382.608808962636</v>
      </c>
      <c r="Y97" s="30">
        <f>IFERROR(+'Ont GDP'!Y97-'CMA GDP Estimates'!Y97,"")</f>
        <v>1476.0204234122821</v>
      </c>
    </row>
    <row r="98" spans="1:25" x14ac:dyDescent="0.25">
      <c r="A98" s="7" t="s">
        <v>92</v>
      </c>
      <c r="B98" s="7"/>
      <c r="C98" s="14">
        <v>4851</v>
      </c>
      <c r="D98" s="65">
        <f>IFERROR(+'Ont GDP'!D98-'CMA GDP Estimates'!D98,"")</f>
        <v>356.75529549444127</v>
      </c>
      <c r="E98" s="65">
        <f>IFERROR(+'Ont GDP'!E98-'CMA GDP Estimates'!E98,"")</f>
        <v>529.21553281155934</v>
      </c>
      <c r="F98" s="65">
        <f>IFERROR(+'Ont GDP'!F98-'CMA GDP Estimates'!F98,"")</f>
        <v>548.13696255201103</v>
      </c>
      <c r="G98" s="65">
        <f>IFERROR(+'Ont GDP'!G98-'CMA GDP Estimates'!G98,"")</f>
        <v>517.30943080357156</v>
      </c>
      <c r="H98" s="65">
        <f>IFERROR(+'Ont GDP'!H98-'CMA GDP Estimates'!H98,"")</f>
        <v>486.7555555555557</v>
      </c>
      <c r="I98" s="65">
        <f>IFERROR(+'Ont GDP'!I98-'CMA GDP Estimates'!I98,"")</f>
        <v>474.93226797787338</v>
      </c>
      <c r="J98" s="65">
        <f>IFERROR(+'Ont GDP'!J98-'CMA GDP Estimates'!J98,"")</f>
        <v>771.38682745825611</v>
      </c>
      <c r="K98" s="65">
        <f>IFERROR(+'Ont GDP'!K98-'CMA GDP Estimates'!K98,"")</f>
        <v>694.6445526475959</v>
      </c>
      <c r="L98" s="65">
        <f>IFERROR(+'Ont GDP'!L98-'CMA GDP Estimates'!L98,"")</f>
        <v>623.05339740006434</v>
      </c>
      <c r="M98" s="30">
        <f>IFERROR(+'Ont GDP'!M98-'CMA GDP Estimates'!M98,"")</f>
        <v>544.7937468087282</v>
      </c>
      <c r="N98" s="30">
        <f>IFERROR(+'Ont GDP'!N98-'CMA GDP Estimates'!N98,"")</f>
        <v>674.1428622929775</v>
      </c>
      <c r="O98" s="30">
        <f>IFERROR(+'Ont GDP'!O98-'CMA GDP Estimates'!O98,"")</f>
        <v>549.79757483553362</v>
      </c>
      <c r="P98" s="30">
        <f>IFERROR(+'Ont GDP'!P98-'CMA GDP Estimates'!P98,"")</f>
        <v>498.10226852650362</v>
      </c>
      <c r="Q98" s="30">
        <f>IFERROR(+'Ont GDP'!Q98-'CMA GDP Estimates'!Q98,"")</f>
        <v>614.70507816121471</v>
      </c>
      <c r="R98" s="30">
        <f>IFERROR(+'Ont GDP'!R98-'CMA GDP Estimates'!R98,"")</f>
        <v>535.40657947424847</v>
      </c>
      <c r="S98" s="30">
        <f>IFERROR(+'Ont GDP'!S98-'CMA GDP Estimates'!S98,"")</f>
        <v>603.00675227664306</v>
      </c>
      <c r="T98" s="30">
        <f>IFERROR(+'Ont GDP'!T98-'CMA GDP Estimates'!T98,"")</f>
        <v>601.96952656156259</v>
      </c>
      <c r="U98" s="30">
        <f>IFERROR(+'Ont GDP'!U98-'CMA GDP Estimates'!U98,"")</f>
        <v>716.36849841263347</v>
      </c>
      <c r="V98" s="30">
        <f>IFERROR(+'Ont GDP'!V98-'CMA GDP Estimates'!V98,"")</f>
        <v>685.24338022177722</v>
      </c>
      <c r="W98" s="30">
        <f>IFERROR(+'Ont GDP'!W98-'CMA GDP Estimates'!W98,"")</f>
        <v>673.66987126308618</v>
      </c>
      <c r="X98" s="30">
        <f>IFERROR(+'Ont GDP'!X98-'CMA GDP Estimates'!X98,"")</f>
        <v>964.96804213170503</v>
      </c>
      <c r="Y98" s="30">
        <f>IFERROR(+'Ont GDP'!Y98-'CMA GDP Estimates'!Y98,"")</f>
        <v>801.71608573349022</v>
      </c>
    </row>
    <row r="99" spans="1:25" x14ac:dyDescent="0.25">
      <c r="A99" s="7" t="s">
        <v>93</v>
      </c>
      <c r="B99" s="7"/>
      <c r="C99" s="14">
        <v>4853</v>
      </c>
      <c r="D99" s="65">
        <f>IFERROR(+'Ont GDP'!D99-'CMA GDP Estimates'!D99,"")</f>
        <v>235.64010647737354</v>
      </c>
      <c r="E99" s="65">
        <f>IFERROR(+'Ont GDP'!E99-'CMA GDP Estimates'!E99,"")</f>
        <v>186.8633879781421</v>
      </c>
      <c r="F99" s="65">
        <f>IFERROR(+'Ont GDP'!F99-'CMA GDP Estimates'!F99,"")</f>
        <v>149.06326409495554</v>
      </c>
      <c r="G99" s="65">
        <f>IFERROR(+'Ont GDP'!G99-'CMA GDP Estimates'!G99,"")</f>
        <v>152.35922005571032</v>
      </c>
      <c r="H99" s="65">
        <f>IFERROR(+'Ont GDP'!H99-'CMA GDP Estimates'!H99,"")</f>
        <v>164.1796129032258</v>
      </c>
      <c r="I99" s="65">
        <f>IFERROR(+'Ont GDP'!I99-'CMA GDP Estimates'!I99,"")</f>
        <v>173.71988950276244</v>
      </c>
      <c r="J99" s="65">
        <f>IFERROR(+'Ont GDP'!J99-'CMA GDP Estimates'!J99,"")</f>
        <v>187.76069049061175</v>
      </c>
      <c r="K99" s="65">
        <f>IFERROR(+'Ont GDP'!K99-'CMA GDP Estimates'!K99,"")</f>
        <v>175.10720775287709</v>
      </c>
      <c r="L99" s="65">
        <f>IFERROR(+'Ont GDP'!L99-'CMA GDP Estimates'!L99,"")</f>
        <v>167.69310450329175</v>
      </c>
      <c r="M99" s="30">
        <f>IFERROR(+'Ont GDP'!M99-'CMA GDP Estimates'!M99,"")</f>
        <v>181.65851864185242</v>
      </c>
      <c r="N99" s="30">
        <f>IFERROR(+'Ont GDP'!N99-'CMA GDP Estimates'!N99,"")</f>
        <v>159.90554773452641</v>
      </c>
      <c r="O99" s="30">
        <f>IFERROR(+'Ont GDP'!O99-'CMA GDP Estimates'!O99,"")</f>
        <v>217.04779989661708</v>
      </c>
      <c r="P99" s="30">
        <f>IFERROR(+'Ont GDP'!P99-'CMA GDP Estimates'!P99,"")</f>
        <v>139.28737582214504</v>
      </c>
      <c r="Q99" s="30">
        <f>IFERROR(+'Ont GDP'!Q99-'CMA GDP Estimates'!Q99,"")</f>
        <v>183.66288569839395</v>
      </c>
      <c r="R99" s="30">
        <f>IFERROR(+'Ont GDP'!R99-'CMA GDP Estimates'!R99,"")</f>
        <v>162.45194379859498</v>
      </c>
      <c r="S99" s="30">
        <f>IFERROR(+'Ont GDP'!S99-'CMA GDP Estimates'!S99,"")</f>
        <v>157.24603138155376</v>
      </c>
      <c r="T99" s="30">
        <f>IFERROR(+'Ont GDP'!T99-'CMA GDP Estimates'!T99,"")</f>
        <v>130.46835820895518</v>
      </c>
      <c r="U99" s="30">
        <f>IFERROR(+'Ont GDP'!U99-'CMA GDP Estimates'!U99,"")</f>
        <v>194.95948035505791</v>
      </c>
      <c r="V99" s="30">
        <f>IFERROR(+'Ont GDP'!V99-'CMA GDP Estimates'!V99,"")</f>
        <v>156.25562712752026</v>
      </c>
      <c r="W99" s="30">
        <f>IFERROR(+'Ont GDP'!W99-'CMA GDP Estimates'!W99,"")</f>
        <v>110.04224598930483</v>
      </c>
      <c r="X99" s="30">
        <f>IFERROR(+'Ont GDP'!X99-'CMA GDP Estimates'!X99,"")</f>
        <v>101.07366391184578</v>
      </c>
      <c r="Y99" s="30">
        <f>IFERROR(+'Ont GDP'!Y99-'CMA GDP Estimates'!Y99,"")</f>
        <v>125.30007410030788</v>
      </c>
    </row>
    <row r="100" spans="1:25" x14ac:dyDescent="0.25">
      <c r="A100" s="8" t="s">
        <v>94</v>
      </c>
      <c r="B100" s="8"/>
      <c r="C100" s="15" t="s">
        <v>202</v>
      </c>
      <c r="D100" s="66">
        <f>IFERROR(+'Ont GDP'!D100-'CMA GDP Estimates'!D100,"")</f>
        <v>392.1872086412734</v>
      </c>
      <c r="E100" s="66">
        <f>IFERROR(+'Ont GDP'!E100-'CMA GDP Estimates'!E100,"")</f>
        <v>387.20693277310926</v>
      </c>
      <c r="F100" s="66">
        <f>IFERROR(+'Ont GDP'!F100-'CMA GDP Estimates'!F100,"")</f>
        <v>534.10597567424645</v>
      </c>
      <c r="G100" s="66">
        <f>IFERROR(+'Ont GDP'!G100-'CMA GDP Estimates'!G100,"")</f>
        <v>558.61471698113212</v>
      </c>
      <c r="H100" s="66">
        <f>IFERROR(+'Ont GDP'!H100-'CMA GDP Estimates'!H100,"")</f>
        <v>475.15411764705885</v>
      </c>
      <c r="I100" s="66">
        <f>IFERROR(+'Ont GDP'!I100-'CMA GDP Estimates'!I100,"")</f>
        <v>532.4619221411192</v>
      </c>
      <c r="J100" s="66">
        <f>IFERROR(+'Ont GDP'!J100-'CMA GDP Estimates'!J100,"")</f>
        <v>468.8908273381295</v>
      </c>
      <c r="K100" s="66">
        <f>IFERROR(+'Ont GDP'!K100-'CMA GDP Estimates'!K100,"")</f>
        <v>499.15892714171338</v>
      </c>
      <c r="L100" s="66">
        <f>IFERROR(+'Ont GDP'!L100-'CMA GDP Estimates'!L100,"")</f>
        <v>513.05458472869645</v>
      </c>
      <c r="M100" s="31">
        <f>IFERROR(+'Ont GDP'!M100-'CMA GDP Estimates'!M100,"")</f>
        <v>435.55533747515386</v>
      </c>
      <c r="N100" s="31">
        <f>IFERROR(+'Ont GDP'!N100-'CMA GDP Estimates'!N100,"")</f>
        <v>502.28622412562453</v>
      </c>
      <c r="O100" s="31">
        <f>IFERROR(+'Ont GDP'!O100-'CMA GDP Estimates'!O100,"")</f>
        <v>548.01518986167741</v>
      </c>
      <c r="P100" s="31">
        <f>IFERROR(+'Ont GDP'!P100-'CMA GDP Estimates'!P100,"")</f>
        <v>462.04761902339862</v>
      </c>
      <c r="Q100" s="31">
        <f>IFERROR(+'Ont GDP'!Q100-'CMA GDP Estimates'!Q100,"")</f>
        <v>569.88632628762605</v>
      </c>
      <c r="R100" s="31">
        <f>IFERROR(+'Ont GDP'!R100-'CMA GDP Estimates'!R100,"")</f>
        <v>597.57861239345857</v>
      </c>
      <c r="S100" s="31">
        <f>IFERROR(+'Ont GDP'!S100-'CMA GDP Estimates'!S100,"")</f>
        <v>572.07339069536488</v>
      </c>
      <c r="T100" s="31">
        <f>IFERROR(+'Ont GDP'!T100-'CMA GDP Estimates'!T100,"")</f>
        <v>534.31441530395625</v>
      </c>
      <c r="U100" s="31">
        <f>IFERROR(+'Ont GDP'!U100-'CMA GDP Estimates'!U100,"")</f>
        <v>656.37521588001391</v>
      </c>
      <c r="V100" s="31">
        <f>IFERROR(+'Ont GDP'!V100-'CMA GDP Estimates'!V100,"")</f>
        <v>558.809916068544</v>
      </c>
      <c r="W100" s="31">
        <f>IFERROR(+'Ont GDP'!W100-'CMA GDP Estimates'!W100,"")</f>
        <v>545.49768865039562</v>
      </c>
      <c r="X100" s="31">
        <f>IFERROR(+'Ont GDP'!X100-'CMA GDP Estimates'!X100,"")</f>
        <v>489.72524714417591</v>
      </c>
      <c r="Y100" s="31">
        <f>IFERROR(+'Ont GDP'!Y100-'CMA GDP Estimates'!Y100,"")</f>
        <v>530.7186009569516</v>
      </c>
    </row>
    <row r="101" spans="1:25" x14ac:dyDescent="0.25">
      <c r="A101" s="6" t="s">
        <v>95</v>
      </c>
      <c r="B101" s="6"/>
      <c r="C101" s="14">
        <v>486</v>
      </c>
      <c r="D101" s="65" t="str">
        <f>IFERROR(+'Ont GDP'!D101-'CMA GDP Estimates'!D101,"")</f>
        <v/>
      </c>
      <c r="E101" s="65" t="str">
        <f>IFERROR(+'Ont GDP'!E101-'CMA GDP Estimates'!E101,"")</f>
        <v/>
      </c>
      <c r="F101" s="65" t="str">
        <f>IFERROR(+'Ont GDP'!F101-'CMA GDP Estimates'!F101,"")</f>
        <v/>
      </c>
      <c r="G101" s="65" t="str">
        <f>IFERROR(+'Ont GDP'!G101-'CMA GDP Estimates'!G101,"")</f>
        <v/>
      </c>
      <c r="H101" s="65" t="str">
        <f>IFERROR(+'Ont GDP'!H101-'CMA GDP Estimates'!H101,"")</f>
        <v/>
      </c>
      <c r="I101" s="65" t="str">
        <f>IFERROR(+'Ont GDP'!I101-'CMA GDP Estimates'!I101,"")</f>
        <v/>
      </c>
      <c r="J101" s="65" t="str">
        <f>IFERROR(+'Ont GDP'!J101-'CMA GDP Estimates'!J101,"")</f>
        <v/>
      </c>
      <c r="K101" s="65" t="str">
        <f>IFERROR(+'Ont GDP'!K101-'CMA GDP Estimates'!K101,"")</f>
        <v/>
      </c>
      <c r="L101" s="65" t="str">
        <f>IFERROR(+'Ont GDP'!L101-'CMA GDP Estimates'!L101,"")</f>
        <v/>
      </c>
      <c r="M101" s="30" t="str">
        <f>IFERROR(+'Ont GDP'!M101-'CMA GDP Estimates'!M101,"")</f>
        <v/>
      </c>
      <c r="N101" s="30" t="str">
        <f>IFERROR(+'Ont GDP'!N101-'CMA GDP Estimates'!N101,"")</f>
        <v/>
      </c>
      <c r="O101" s="30" t="str">
        <f>IFERROR(+'Ont GDP'!O101-'CMA GDP Estimates'!O101,"")</f>
        <v/>
      </c>
      <c r="P101" s="30" t="str">
        <f>IFERROR(+'Ont GDP'!P101-'CMA GDP Estimates'!P101,"")</f>
        <v/>
      </c>
      <c r="Q101" s="30" t="str">
        <f>IFERROR(+'Ont GDP'!Q101-'CMA GDP Estimates'!Q101,"")</f>
        <v/>
      </c>
      <c r="R101" s="30" t="str">
        <f>IFERROR(+'Ont GDP'!R101-'CMA GDP Estimates'!R101,"")</f>
        <v/>
      </c>
      <c r="S101" s="30" t="str">
        <f>IFERROR(+'Ont GDP'!S101-'CMA GDP Estimates'!S101,"")</f>
        <v/>
      </c>
      <c r="T101" s="30" t="str">
        <f>IFERROR(+'Ont GDP'!T101-'CMA GDP Estimates'!T101,"")</f>
        <v/>
      </c>
      <c r="U101" s="30" t="str">
        <f>IFERROR(+'Ont GDP'!U101-'CMA GDP Estimates'!U101,"")</f>
        <v/>
      </c>
      <c r="V101" s="30" t="str">
        <f>IFERROR(+'Ont GDP'!V101-'CMA GDP Estimates'!V101,"")</f>
        <v/>
      </c>
      <c r="W101" s="30" t="str">
        <f>IFERROR(+'Ont GDP'!W101-'CMA GDP Estimates'!W101,"")</f>
        <v/>
      </c>
      <c r="X101" s="30">
        <f>IFERROR(+'Ont GDP'!X101-'CMA GDP Estimates'!X101,"")</f>
        <v>1170</v>
      </c>
      <c r="Y101" s="30" t="str">
        <f>IFERROR(+'Ont GDP'!Y101-'CMA GDP Estimates'!Y101,"")</f>
        <v/>
      </c>
    </row>
    <row r="102" spans="1:25" x14ac:dyDescent="0.25">
      <c r="A102" s="6" t="s">
        <v>96</v>
      </c>
      <c r="B102" s="6"/>
      <c r="C102" s="14">
        <v>488</v>
      </c>
      <c r="D102" s="65">
        <f>IFERROR(+'Ont GDP'!D102-'CMA GDP Estimates'!D102,"")</f>
        <v>1881.2054054054054</v>
      </c>
      <c r="E102" s="65">
        <f>IFERROR(+'Ont GDP'!E102-'CMA GDP Estimates'!E102,"")</f>
        <v>1723.067741935484</v>
      </c>
      <c r="F102" s="65">
        <f>IFERROR(+'Ont GDP'!F102-'CMA GDP Estimates'!F102,"")</f>
        <v>1999.7412004899961</v>
      </c>
      <c r="G102" s="65">
        <f>IFERROR(+'Ont GDP'!G102-'CMA GDP Estimates'!G102,"")</f>
        <v>1954.9608988764044</v>
      </c>
      <c r="H102" s="65">
        <f>IFERROR(+'Ont GDP'!H102-'CMA GDP Estimates'!H102,"")</f>
        <v>1537.5138376383766</v>
      </c>
      <c r="I102" s="65">
        <f>IFERROR(+'Ont GDP'!I102-'CMA GDP Estimates'!I102,"")</f>
        <v>1620.621063394683</v>
      </c>
      <c r="J102" s="65">
        <f>IFERROR(+'Ont GDP'!J102-'CMA GDP Estimates'!J102,"")</f>
        <v>1626.8947613143212</v>
      </c>
      <c r="K102" s="65">
        <f>IFERROR(+'Ont GDP'!K102-'CMA GDP Estimates'!K102,"")</f>
        <v>1843.5927737456614</v>
      </c>
      <c r="L102" s="65">
        <f>IFERROR(+'Ont GDP'!L102-'CMA GDP Estimates'!L102,"")</f>
        <v>1549.2499171163909</v>
      </c>
      <c r="M102" s="30">
        <f>IFERROR(+'Ont GDP'!M102-'CMA GDP Estimates'!M102,"")</f>
        <v>1724.7687402859492</v>
      </c>
      <c r="N102" s="30">
        <f>IFERROR(+'Ont GDP'!N102-'CMA GDP Estimates'!N102,"")</f>
        <v>1803.5006497210443</v>
      </c>
      <c r="O102" s="30">
        <f>IFERROR(+'Ont GDP'!O102-'CMA GDP Estimates'!O102,"")</f>
        <v>1851.4011641399966</v>
      </c>
      <c r="P102" s="30">
        <f>IFERROR(+'Ont GDP'!P102-'CMA GDP Estimates'!P102,"")</f>
        <v>2070.932894096064</v>
      </c>
      <c r="Q102" s="30">
        <f>IFERROR(+'Ont GDP'!Q102-'CMA GDP Estimates'!Q102,"")</f>
        <v>1824.770646382161</v>
      </c>
      <c r="R102" s="30">
        <f>IFERROR(+'Ont GDP'!R102-'CMA GDP Estimates'!R102,"")</f>
        <v>1856.6534963049739</v>
      </c>
      <c r="S102" s="30">
        <f>IFERROR(+'Ont GDP'!S102-'CMA GDP Estimates'!S102,"")</f>
        <v>2419.0302888641449</v>
      </c>
      <c r="T102" s="30">
        <f>IFERROR(+'Ont GDP'!T102-'CMA GDP Estimates'!T102,"")</f>
        <v>2164.496547855606</v>
      </c>
      <c r="U102" s="30">
        <f>IFERROR(+'Ont GDP'!U102-'CMA GDP Estimates'!U102,"")</f>
        <v>2493.9449758960091</v>
      </c>
      <c r="V102" s="30">
        <f>IFERROR(+'Ont GDP'!V102-'CMA GDP Estimates'!V102,"")</f>
        <v>2532.5422064147315</v>
      </c>
      <c r="W102" s="30">
        <f>IFERROR(+'Ont GDP'!W102-'CMA GDP Estimates'!W102,"")</f>
        <v>2981.8651378531304</v>
      </c>
      <c r="X102" s="30">
        <f>IFERROR(+'Ont GDP'!X102-'CMA GDP Estimates'!X102,"")</f>
        <v>2471.4225345831533</v>
      </c>
      <c r="Y102" s="30">
        <f>IFERROR(+'Ont GDP'!Y102-'CMA GDP Estimates'!Y102,"")</f>
        <v>3441.8522841701779</v>
      </c>
    </row>
    <row r="103" spans="1:25" x14ac:dyDescent="0.25">
      <c r="A103" s="6" t="s">
        <v>97</v>
      </c>
      <c r="B103" s="6"/>
      <c r="C103" s="14">
        <v>491</v>
      </c>
      <c r="D103" s="65">
        <f>IFERROR(+'Ont GDP'!D103-'CMA GDP Estimates'!D103,"")</f>
        <v>0</v>
      </c>
      <c r="E103" s="65">
        <f>IFERROR(+'Ont GDP'!E103-'CMA GDP Estimates'!E103,"")</f>
        <v>0</v>
      </c>
      <c r="F103" s="65">
        <f>IFERROR(+'Ont GDP'!F103-'CMA GDP Estimates'!F103,"")</f>
        <v>0</v>
      </c>
      <c r="G103" s="65">
        <f>IFERROR(+'Ont GDP'!G103-'CMA GDP Estimates'!G103,"")</f>
        <v>0</v>
      </c>
      <c r="H103" s="65">
        <f>IFERROR(+'Ont GDP'!H103-'CMA GDP Estimates'!H103,"")</f>
        <v>0</v>
      </c>
      <c r="I103" s="65">
        <f>IFERROR(+'Ont GDP'!I103-'CMA GDP Estimates'!I103,"")</f>
        <v>0</v>
      </c>
      <c r="J103" s="65">
        <f>IFERROR(+'Ont GDP'!J103-'CMA GDP Estimates'!J103,"")</f>
        <v>0</v>
      </c>
      <c r="K103" s="65">
        <f>IFERROR(+'Ont GDP'!K103-'CMA GDP Estimates'!K103,"")</f>
        <v>0</v>
      </c>
      <c r="L103" s="65">
        <f>IFERROR(+'Ont GDP'!L103-'CMA GDP Estimates'!L103,"")</f>
        <v>0</v>
      </c>
      <c r="M103" s="30">
        <f>IFERROR(+'Ont GDP'!M103-'CMA GDP Estimates'!M103,"")</f>
        <v>0</v>
      </c>
      <c r="N103" s="30">
        <f>IFERROR(+'Ont GDP'!N103-'CMA GDP Estimates'!N103,"")</f>
        <v>1477.3093202373398</v>
      </c>
      <c r="O103" s="30">
        <f>IFERROR(+'Ont GDP'!O103-'CMA GDP Estimates'!O103,"")</f>
        <v>1108.3309517469627</v>
      </c>
      <c r="P103" s="30">
        <f>IFERROR(+'Ont GDP'!P103-'CMA GDP Estimates'!P103,"")</f>
        <v>1225.75864324842</v>
      </c>
      <c r="Q103" s="30">
        <f>IFERROR(+'Ont GDP'!Q103-'CMA GDP Estimates'!Q103,"")</f>
        <v>1119.1236215650874</v>
      </c>
      <c r="R103" s="30">
        <f>IFERROR(+'Ont GDP'!R103-'CMA GDP Estimates'!R103,"")</f>
        <v>1313.1815462386171</v>
      </c>
      <c r="S103" s="30">
        <f>IFERROR(+'Ont GDP'!S103-'CMA GDP Estimates'!S103,"")</f>
        <v>1056.5784826326712</v>
      </c>
      <c r="T103" s="30">
        <f>IFERROR(+'Ont GDP'!T103-'CMA GDP Estimates'!T103,"")</f>
        <v>951.22713273485681</v>
      </c>
      <c r="U103" s="30">
        <f>IFERROR(+'Ont GDP'!U103-'CMA GDP Estimates'!U103,"")</f>
        <v>880.01532433609032</v>
      </c>
      <c r="V103" s="30">
        <f>IFERROR(+'Ont GDP'!V103-'CMA GDP Estimates'!V103,"")</f>
        <v>1022.7290518480379</v>
      </c>
      <c r="W103" s="30">
        <f>IFERROR(+'Ont GDP'!W103-'CMA GDP Estimates'!W103,"")</f>
        <v>891.62246945151128</v>
      </c>
      <c r="X103" s="30">
        <f>IFERROR(+'Ont GDP'!X103-'CMA GDP Estimates'!X103,"")</f>
        <v>953.54644415875123</v>
      </c>
      <c r="Y103" s="30">
        <f>IFERROR(+'Ont GDP'!Y103-'CMA GDP Estimates'!Y103,"")</f>
        <v>749.19070787393571</v>
      </c>
    </row>
    <row r="104" spans="1:25" x14ac:dyDescent="0.25">
      <c r="A104" s="6" t="s">
        <v>98</v>
      </c>
      <c r="B104" s="6"/>
      <c r="C104" s="14">
        <v>492</v>
      </c>
      <c r="D104" s="65">
        <f>IFERROR(+'Ont GDP'!D104-'CMA GDP Estimates'!D104,"")</f>
        <v>0</v>
      </c>
      <c r="E104" s="65">
        <f>IFERROR(+'Ont GDP'!E104-'CMA GDP Estimates'!E104,"")</f>
        <v>0</v>
      </c>
      <c r="F104" s="65">
        <f>IFERROR(+'Ont GDP'!F104-'CMA GDP Estimates'!F104,"")</f>
        <v>0</v>
      </c>
      <c r="G104" s="65">
        <f>IFERROR(+'Ont GDP'!G104-'CMA GDP Estimates'!G104,"")</f>
        <v>0</v>
      </c>
      <c r="H104" s="65">
        <f>IFERROR(+'Ont GDP'!H104-'CMA GDP Estimates'!H104,"")</f>
        <v>0</v>
      </c>
      <c r="I104" s="65">
        <f>IFERROR(+'Ont GDP'!I104-'CMA GDP Estimates'!I104,"")</f>
        <v>0</v>
      </c>
      <c r="J104" s="65">
        <f>IFERROR(+'Ont GDP'!J104-'CMA GDP Estimates'!J104,"")</f>
        <v>0</v>
      </c>
      <c r="K104" s="65">
        <f>IFERROR(+'Ont GDP'!K104-'CMA GDP Estimates'!K104,"")</f>
        <v>0</v>
      </c>
      <c r="L104" s="65">
        <f>IFERROR(+'Ont GDP'!L104-'CMA GDP Estimates'!L104,"")</f>
        <v>0</v>
      </c>
      <c r="M104" s="30">
        <f>IFERROR(+'Ont GDP'!M104-'CMA GDP Estimates'!M104,"")</f>
        <v>0</v>
      </c>
      <c r="N104" s="30">
        <f>IFERROR(+'Ont GDP'!N104-'CMA GDP Estimates'!N104,"")</f>
        <v>552.07476728296115</v>
      </c>
      <c r="O104" s="30">
        <f>IFERROR(+'Ont GDP'!O104-'CMA GDP Estimates'!O104,"")</f>
        <v>583.1402397719487</v>
      </c>
      <c r="P104" s="30">
        <f>IFERROR(+'Ont GDP'!P104-'CMA GDP Estimates'!P104,"")</f>
        <v>542.26904595697226</v>
      </c>
      <c r="Q104" s="30">
        <f>IFERROR(+'Ont GDP'!Q104-'CMA GDP Estimates'!Q104,"")</f>
        <v>506.50829530755823</v>
      </c>
      <c r="R104" s="30">
        <f>IFERROR(+'Ont GDP'!R104-'CMA GDP Estimates'!R104,"")</f>
        <v>494.56122528107869</v>
      </c>
      <c r="S104" s="30">
        <f>IFERROR(+'Ont GDP'!S104-'CMA GDP Estimates'!S104,"")</f>
        <v>559.13641425874755</v>
      </c>
      <c r="T104" s="30">
        <f>IFERROR(+'Ont GDP'!T104-'CMA GDP Estimates'!T104,"")</f>
        <v>503.99317789486702</v>
      </c>
      <c r="U104" s="30">
        <f>IFERROR(+'Ont GDP'!U104-'CMA GDP Estimates'!U104,"")</f>
        <v>444.852781971686</v>
      </c>
      <c r="V104" s="30">
        <f>IFERROR(+'Ont GDP'!V104-'CMA GDP Estimates'!V104,"")</f>
        <v>399.82075297874962</v>
      </c>
      <c r="W104" s="30">
        <f>IFERROR(+'Ont GDP'!W104-'CMA GDP Estimates'!W104,"")</f>
        <v>546.81146674712602</v>
      </c>
      <c r="X104" s="30">
        <f>IFERROR(+'Ont GDP'!X104-'CMA GDP Estimates'!X104,"")</f>
        <v>500.71012677398278</v>
      </c>
      <c r="Y104" s="30">
        <f>IFERROR(+'Ont GDP'!Y104-'CMA GDP Estimates'!Y104,"")</f>
        <v>516.77444360445963</v>
      </c>
    </row>
    <row r="105" spans="1:25" x14ac:dyDescent="0.25">
      <c r="A105" s="6" t="s">
        <v>99</v>
      </c>
      <c r="B105" s="6"/>
      <c r="C105" s="14">
        <v>493</v>
      </c>
      <c r="D105" s="65">
        <f>IFERROR(+'Ont GDP'!D105-'CMA GDP Estimates'!D105,"")</f>
        <v>254.33347073371812</v>
      </c>
      <c r="E105" s="65">
        <f>IFERROR(+'Ont GDP'!E105-'CMA GDP Estimates'!E105,"")</f>
        <v>253.14326241134751</v>
      </c>
      <c r="F105" s="65">
        <f>IFERROR(+'Ont GDP'!F105-'CMA GDP Estimates'!F105,"")</f>
        <v>246.77957860615891</v>
      </c>
      <c r="G105" s="65">
        <f>IFERROR(+'Ont GDP'!G105-'CMA GDP Estimates'!G105,"")</f>
        <v>223.7902102102102</v>
      </c>
      <c r="H105" s="65">
        <f>IFERROR(+'Ont GDP'!H105-'CMA GDP Estimates'!H105,"")</f>
        <v>291.18780952380951</v>
      </c>
      <c r="I105" s="65">
        <f>IFERROR(+'Ont GDP'!I105-'CMA GDP Estimates'!I105,"")</f>
        <v>299.54947289156621</v>
      </c>
      <c r="J105" s="65">
        <f>IFERROR(+'Ont GDP'!J105-'CMA GDP Estimates'!J105,"")</f>
        <v>265.33061889250803</v>
      </c>
      <c r="K105" s="65">
        <f>IFERROR(+'Ont GDP'!K105-'CMA GDP Estimates'!K105,"")</f>
        <v>392.11843575418999</v>
      </c>
      <c r="L105" s="65">
        <f>IFERROR(+'Ont GDP'!L105-'CMA GDP Estimates'!L105,"")</f>
        <v>210.95871103289028</v>
      </c>
      <c r="M105" s="30">
        <f>IFERROR(+'Ont GDP'!M105-'CMA GDP Estimates'!M105,"")</f>
        <v>335.19542787218063</v>
      </c>
      <c r="N105" s="30">
        <f>IFERROR(+'Ont GDP'!N105-'CMA GDP Estimates'!N105,"")</f>
        <v>362.99048513362015</v>
      </c>
      <c r="O105" s="30">
        <f>IFERROR(+'Ont GDP'!O105-'CMA GDP Estimates'!O105,"")</f>
        <v>340.52492400848087</v>
      </c>
      <c r="P105" s="30">
        <f>IFERROR(+'Ont GDP'!P105-'CMA GDP Estimates'!P105,"")</f>
        <v>315.40373503605542</v>
      </c>
      <c r="Q105" s="30">
        <f>IFERROR(+'Ont GDP'!Q105-'CMA GDP Estimates'!Q105,"")</f>
        <v>386.44857745067543</v>
      </c>
      <c r="R105" s="30">
        <f>IFERROR(+'Ont GDP'!R105-'CMA GDP Estimates'!R105,"")</f>
        <v>350.29646352033069</v>
      </c>
      <c r="S105" s="30">
        <f>IFERROR(+'Ont GDP'!S105-'CMA GDP Estimates'!S105,"")</f>
        <v>345.61211209792066</v>
      </c>
      <c r="T105" s="30">
        <f>IFERROR(+'Ont GDP'!T105-'CMA GDP Estimates'!T105,"")</f>
        <v>421.95083550359266</v>
      </c>
      <c r="U105" s="30">
        <f>IFERROR(+'Ont GDP'!U105-'CMA GDP Estimates'!U105,"")</f>
        <v>379.24566711257296</v>
      </c>
      <c r="V105" s="30">
        <f>IFERROR(+'Ont GDP'!V105-'CMA GDP Estimates'!V105,"")</f>
        <v>356.04694653121453</v>
      </c>
      <c r="W105" s="30">
        <f>IFERROR(+'Ont GDP'!W105-'CMA GDP Estimates'!W105,"")</f>
        <v>370.06678965231276</v>
      </c>
      <c r="X105" s="30">
        <f>IFERROR(+'Ont GDP'!X105-'CMA GDP Estimates'!X105,"")</f>
        <v>352.08668893327831</v>
      </c>
      <c r="Y105" s="30">
        <f>IFERROR(+'Ont GDP'!Y105-'CMA GDP Estimates'!Y105,"")</f>
        <v>250.55895538241725</v>
      </c>
    </row>
    <row r="106" spans="1:25" x14ac:dyDescent="0.25">
      <c r="A106" s="5" t="s">
        <v>100</v>
      </c>
      <c r="B106" s="5"/>
      <c r="C106" s="13">
        <v>51</v>
      </c>
      <c r="D106" s="64">
        <f>IFERROR(+'Ont GDP'!D106-'CMA GDP Estimates'!D106,"")</f>
        <v>5660.564820540395</v>
      </c>
      <c r="E106" s="64">
        <f>IFERROR(+'Ont GDP'!E106-'CMA GDP Estimates'!E106,"")</f>
        <v>6108.3921715817687</v>
      </c>
      <c r="F106" s="64">
        <f>IFERROR(+'Ont GDP'!F106-'CMA GDP Estimates'!F106,"")</f>
        <v>6951.8493329036428</v>
      </c>
      <c r="G106" s="64">
        <f>IFERROR(+'Ont GDP'!G106-'CMA GDP Estimates'!G106,"")</f>
        <v>7237.3830689112274</v>
      </c>
      <c r="H106" s="64">
        <f>IFERROR(+'Ont GDP'!H106-'CMA GDP Estimates'!H106,"")</f>
        <v>7478.8120624600924</v>
      </c>
      <c r="I106" s="64">
        <f>IFERROR(+'Ont GDP'!I106-'CMA GDP Estimates'!I106,"")</f>
        <v>8813.9022227999485</v>
      </c>
      <c r="J106" s="64">
        <f>IFERROR(+'Ont GDP'!J106-'CMA GDP Estimates'!J106,"")</f>
        <v>8891.2436912708199</v>
      </c>
      <c r="K106" s="64">
        <f>IFERROR(+'Ont GDP'!K106-'CMA GDP Estimates'!K106,"")</f>
        <v>9128.9052314274595</v>
      </c>
      <c r="L106" s="64">
        <f>IFERROR(+'Ont GDP'!L106-'CMA GDP Estimates'!L106,"")</f>
        <v>8682.2656197895449</v>
      </c>
      <c r="M106" s="29">
        <f>IFERROR(+'Ont GDP'!M106-'CMA GDP Estimates'!M106,"")</f>
        <v>8647.5704322157435</v>
      </c>
      <c r="N106" s="29">
        <f>IFERROR(+'Ont GDP'!N106-'CMA GDP Estimates'!N106,"")</f>
        <v>8991.038318183817</v>
      </c>
      <c r="O106" s="29">
        <f>IFERROR(+'Ont GDP'!O106-'CMA GDP Estimates'!O106,"")</f>
        <v>8804.9669527317092</v>
      </c>
      <c r="P106" s="29">
        <f>IFERROR(+'Ont GDP'!P106-'CMA GDP Estimates'!P106,"")</f>
        <v>7387.0970124036176</v>
      </c>
      <c r="Q106" s="29">
        <f>IFERROR(+'Ont GDP'!Q106-'CMA GDP Estimates'!Q106,"")</f>
        <v>8006.935399761378</v>
      </c>
      <c r="R106" s="29">
        <f>IFERROR(+'Ont GDP'!R106-'CMA GDP Estimates'!R106,"")</f>
        <v>7793.4620919878707</v>
      </c>
      <c r="S106" s="29">
        <f>IFERROR(+'Ont GDP'!S106-'CMA GDP Estimates'!S106,"")</f>
        <v>9434.6416317403582</v>
      </c>
      <c r="T106" s="29">
        <f>IFERROR(+'Ont GDP'!T106-'CMA GDP Estimates'!T106,"")</f>
        <v>8564.8214756518846</v>
      </c>
      <c r="U106" s="29">
        <f>IFERROR(+'Ont GDP'!U106-'CMA GDP Estimates'!U106,"")</f>
        <v>9424.2125757965532</v>
      </c>
      <c r="V106" s="29">
        <f>IFERROR(+'Ont GDP'!V106-'CMA GDP Estimates'!V106,"")</f>
        <v>8143.2564536175851</v>
      </c>
      <c r="W106" s="29">
        <f>IFERROR(+'Ont GDP'!W106-'CMA GDP Estimates'!W106,"")</f>
        <v>9377.6167444230377</v>
      </c>
      <c r="X106" s="29">
        <f>IFERROR(+'Ont GDP'!X106-'CMA GDP Estimates'!X106,"")</f>
        <v>9555.2614965593348</v>
      </c>
      <c r="Y106" s="29">
        <f>IFERROR(+'Ont GDP'!Y106-'CMA GDP Estimates'!Y106,"")</f>
        <v>9048.2123577771672</v>
      </c>
    </row>
    <row r="107" spans="1:25" x14ac:dyDescent="0.25">
      <c r="A107" s="6" t="s">
        <v>101</v>
      </c>
      <c r="B107" s="6"/>
      <c r="C107" s="14">
        <v>511</v>
      </c>
      <c r="D107" s="65">
        <f>IFERROR(+'Ont GDP'!D107-'CMA GDP Estimates'!D107,"")</f>
        <v>1292.8530042918458</v>
      </c>
      <c r="E107" s="65">
        <f>IFERROR(+'Ont GDP'!E107-'CMA GDP Estimates'!E107,"")</f>
        <v>1696.4489208633095</v>
      </c>
      <c r="F107" s="65">
        <f>IFERROR(+'Ont GDP'!F107-'CMA GDP Estimates'!F107,"")</f>
        <v>1705.8619235095614</v>
      </c>
      <c r="G107" s="65">
        <f>IFERROR(+'Ont GDP'!G107-'CMA GDP Estimates'!G107,"")</f>
        <v>1775.7150278293138</v>
      </c>
      <c r="H107" s="65">
        <f>IFERROR(+'Ont GDP'!H107-'CMA GDP Estimates'!H107,"")</f>
        <v>1982.5958802526777</v>
      </c>
      <c r="I107" s="65">
        <f>IFERROR(+'Ont GDP'!I107-'CMA GDP Estimates'!I107,"")</f>
        <v>2274.776771055032</v>
      </c>
      <c r="J107" s="65">
        <f>IFERROR(+'Ont GDP'!J107-'CMA GDP Estimates'!J107,"")</f>
        <v>1885.4134275618371</v>
      </c>
      <c r="K107" s="65">
        <f>IFERROR(+'Ont GDP'!K107-'CMA GDP Estimates'!K107,"")</f>
        <v>2074.5495276997704</v>
      </c>
      <c r="L107" s="65">
        <f>IFERROR(+'Ont GDP'!L107-'CMA GDP Estimates'!L107,"")</f>
        <v>2049.4132476431437</v>
      </c>
      <c r="M107" s="30">
        <f>IFERROR(+'Ont GDP'!M107-'CMA GDP Estimates'!M107,"")</f>
        <v>2064.6328320776252</v>
      </c>
      <c r="N107" s="30">
        <f>IFERROR(+'Ont GDP'!N107-'CMA GDP Estimates'!N107,"")</f>
        <v>2098.0232348277946</v>
      </c>
      <c r="O107" s="30">
        <f>IFERROR(+'Ont GDP'!O107-'CMA GDP Estimates'!O107,"")</f>
        <v>2190.7935228623546</v>
      </c>
      <c r="P107" s="30">
        <f>IFERROR(+'Ont GDP'!P107-'CMA GDP Estimates'!P107,"")</f>
        <v>1624.9605906355469</v>
      </c>
      <c r="Q107" s="30">
        <f>IFERROR(+'Ont GDP'!Q107-'CMA GDP Estimates'!Q107,"")</f>
        <v>1557.6449816254144</v>
      </c>
      <c r="R107" s="30">
        <f>IFERROR(+'Ont GDP'!R107-'CMA GDP Estimates'!R107,"")</f>
        <v>1873.7474824097699</v>
      </c>
      <c r="S107" s="30">
        <f>IFERROR(+'Ont GDP'!S107-'CMA GDP Estimates'!S107,"")</f>
        <v>1940.3107347402188</v>
      </c>
      <c r="T107" s="30">
        <f>IFERROR(+'Ont GDP'!T107-'CMA GDP Estimates'!T107,"")</f>
        <v>1835.5826663950797</v>
      </c>
      <c r="U107" s="30">
        <f>IFERROR(+'Ont GDP'!U107-'CMA GDP Estimates'!U107,"")</f>
        <v>1970.3557848242649</v>
      </c>
      <c r="V107" s="30">
        <f>IFERROR(+'Ont GDP'!V107-'CMA GDP Estimates'!V107,"")</f>
        <v>1624.7037565090736</v>
      </c>
      <c r="W107" s="30">
        <f>IFERROR(+'Ont GDP'!W107-'CMA GDP Estimates'!W107,"")</f>
        <v>2408.4446252792504</v>
      </c>
      <c r="X107" s="30">
        <f>IFERROR(+'Ont GDP'!X107-'CMA GDP Estimates'!X107,"")</f>
        <v>1874.1094667100169</v>
      </c>
      <c r="Y107" s="30">
        <f>IFERROR(+'Ont GDP'!Y107-'CMA GDP Estimates'!Y107,"")</f>
        <v>2194.3975325420292</v>
      </c>
    </row>
    <row r="108" spans="1:25" x14ac:dyDescent="0.25">
      <c r="A108" s="7" t="s">
        <v>102</v>
      </c>
      <c r="B108" s="7"/>
      <c r="C108" s="14">
        <v>5111</v>
      </c>
      <c r="D108" s="65">
        <f>IFERROR(+'Ont GDP'!D108-'CMA GDP Estimates'!D108,"")</f>
        <v>1148.8556397078712</v>
      </c>
      <c r="E108" s="65">
        <f>IFERROR(+'Ont GDP'!E108-'CMA GDP Estimates'!E108,"")</f>
        <v>1399.2362313820577</v>
      </c>
      <c r="F108" s="65">
        <f>IFERROR(+'Ont GDP'!F108-'CMA GDP Estimates'!F108,"")</f>
        <v>1199.0409207161126</v>
      </c>
      <c r="G108" s="65">
        <f>IFERROR(+'Ont GDP'!G108-'CMA GDP Estimates'!G108,"")</f>
        <v>1212.6333756667511</v>
      </c>
      <c r="H108" s="65">
        <f>IFERROR(+'Ont GDP'!H108-'CMA GDP Estimates'!H108,"")</f>
        <v>1357.2317929759704</v>
      </c>
      <c r="I108" s="65">
        <f>IFERROR(+'Ont GDP'!I108-'CMA GDP Estimates'!I108,"")</f>
        <v>1641.0280783272485</v>
      </c>
      <c r="J108" s="65">
        <f>IFERROR(+'Ont GDP'!J108-'CMA GDP Estimates'!J108,"")</f>
        <v>1262.1392769774395</v>
      </c>
      <c r="K108" s="65">
        <f>IFERROR(+'Ont GDP'!K108-'CMA GDP Estimates'!K108,"")</f>
        <v>1330.4785944206012</v>
      </c>
      <c r="L108" s="65">
        <f>IFERROR(+'Ont GDP'!L108-'CMA GDP Estimates'!L108,"")</f>
        <v>1302.3449962764005</v>
      </c>
      <c r="M108" s="30">
        <f>IFERROR(+'Ont GDP'!M108-'CMA GDP Estimates'!M108,"")</f>
        <v>1202.6665698758206</v>
      </c>
      <c r="N108" s="30">
        <f>IFERROR(+'Ont GDP'!N108-'CMA GDP Estimates'!N108,"")</f>
        <v>934.31417635359367</v>
      </c>
      <c r="O108" s="30">
        <f>IFERROR(+'Ont GDP'!O108-'CMA GDP Estimates'!O108,"")</f>
        <v>1269.2019668031289</v>
      </c>
      <c r="P108" s="30">
        <f>IFERROR(+'Ont GDP'!P108-'CMA GDP Estimates'!P108,"")</f>
        <v>897.42607673995781</v>
      </c>
      <c r="Q108" s="30">
        <f>IFERROR(+'Ont GDP'!Q108-'CMA GDP Estimates'!Q108,"")</f>
        <v>908.45610375841966</v>
      </c>
      <c r="R108" s="30">
        <f>IFERROR(+'Ont GDP'!R108-'CMA GDP Estimates'!R108,"")</f>
        <v>1043.84710179799</v>
      </c>
      <c r="S108" s="30">
        <f>IFERROR(+'Ont GDP'!S108-'CMA GDP Estimates'!S108,"")</f>
        <v>957.70721911865394</v>
      </c>
      <c r="T108" s="30">
        <f>IFERROR(+'Ont GDP'!T108-'CMA GDP Estimates'!T108,"")</f>
        <v>842.34228345037309</v>
      </c>
      <c r="U108" s="30">
        <f>IFERROR(+'Ont GDP'!U108-'CMA GDP Estimates'!U108,"")</f>
        <v>686.96956327898533</v>
      </c>
      <c r="V108" s="30">
        <f>IFERROR(+'Ont GDP'!V108-'CMA GDP Estimates'!V108,"")</f>
        <v>607.01216588966122</v>
      </c>
      <c r="W108" s="30">
        <f>IFERROR(+'Ont GDP'!W108-'CMA GDP Estimates'!W108,"")</f>
        <v>836.65814516158025</v>
      </c>
      <c r="X108" s="30">
        <f>IFERROR(+'Ont GDP'!X108-'CMA GDP Estimates'!X108,"")</f>
        <v>420.02929396449053</v>
      </c>
      <c r="Y108" s="30">
        <f>IFERROR(+'Ont GDP'!Y108-'CMA GDP Estimates'!Y108,"")</f>
        <v>406.89533110468392</v>
      </c>
    </row>
    <row r="109" spans="1:25" x14ac:dyDescent="0.25">
      <c r="A109" s="7" t="s">
        <v>103</v>
      </c>
      <c r="B109" s="7"/>
      <c r="C109" s="14">
        <v>5112</v>
      </c>
      <c r="D109" s="65" t="str">
        <f>IFERROR(+'Ont GDP'!D109-'CMA GDP Estimates'!D109,"")</f>
        <v/>
      </c>
      <c r="E109" s="65" t="str">
        <f>IFERROR(+'Ont GDP'!E109-'CMA GDP Estimates'!E109,"")</f>
        <v/>
      </c>
      <c r="F109" s="65">
        <f>IFERROR(+'Ont GDP'!F109-'CMA GDP Estimates'!F109,"")</f>
        <v>529.35981308411226</v>
      </c>
      <c r="G109" s="65">
        <f>IFERROR(+'Ont GDP'!G109-'CMA GDP Estimates'!G109,"")</f>
        <v>1114.4000000000001</v>
      </c>
      <c r="H109" s="65">
        <f>IFERROR(+'Ont GDP'!H109-'CMA GDP Estimates'!H109,"")</f>
        <v>632.75949367088617</v>
      </c>
      <c r="I109" s="65">
        <f>IFERROR(+'Ont GDP'!I109-'CMA GDP Estimates'!I109,"")</f>
        <v>1218.3</v>
      </c>
      <c r="J109" s="65">
        <f>IFERROR(+'Ont GDP'!J109-'CMA GDP Estimates'!J109,"")</f>
        <v>499.80000000000007</v>
      </c>
      <c r="K109" s="65">
        <f>IFERROR(+'Ont GDP'!K109-'CMA GDP Estimates'!K109,"")</f>
        <v>1504.6</v>
      </c>
      <c r="L109" s="65">
        <f>IFERROR(+'Ont GDP'!L109-'CMA GDP Estimates'!L109,"")</f>
        <v>630.83134769934884</v>
      </c>
      <c r="M109" s="30">
        <f>IFERROR(+'Ont GDP'!M109-'CMA GDP Estimates'!M109,"")</f>
        <v>930.11791009068099</v>
      </c>
      <c r="N109" s="30">
        <f>IFERROR(+'Ont GDP'!N109-'CMA GDP Estimates'!N109,"")</f>
        <v>2048.4</v>
      </c>
      <c r="O109" s="30">
        <f>IFERROR(+'Ont GDP'!O109-'CMA GDP Estimates'!O109,"")</f>
        <v>1908.1</v>
      </c>
      <c r="P109" s="30">
        <f>IFERROR(+'Ont GDP'!P109-'CMA GDP Estimates'!P109,"")</f>
        <v>1602.2</v>
      </c>
      <c r="Q109" s="30">
        <f>IFERROR(+'Ont GDP'!Q109-'CMA GDP Estimates'!Q109,"")</f>
        <v>822.18240185795628</v>
      </c>
      <c r="R109" s="30">
        <f>IFERROR(+'Ont GDP'!R109-'CMA GDP Estimates'!R109,"")</f>
        <v>684.54652673804344</v>
      </c>
      <c r="S109" s="30">
        <f>IFERROR(+'Ont GDP'!S109-'CMA GDP Estimates'!S109,"")</f>
        <v>1161.9892365898427</v>
      </c>
      <c r="T109" s="30">
        <f>IFERROR(+'Ont GDP'!T109-'CMA GDP Estimates'!T109,"")</f>
        <v>1113.0149826890315</v>
      </c>
      <c r="U109" s="30">
        <f>IFERROR(+'Ont GDP'!U109-'CMA GDP Estimates'!U109,"")</f>
        <v>1770.3342619059033</v>
      </c>
      <c r="V109" s="30">
        <f>IFERROR(+'Ont GDP'!V109-'CMA GDP Estimates'!V109,"")</f>
        <v>986.14391931975479</v>
      </c>
      <c r="W109" s="30">
        <f>IFERROR(+'Ont GDP'!W109-'CMA GDP Estimates'!W109,"")</f>
        <v>1345.9874243692548</v>
      </c>
      <c r="X109" s="30">
        <f>IFERROR(+'Ont GDP'!X109-'CMA GDP Estimates'!X109,"")</f>
        <v>1943.0848044974855</v>
      </c>
      <c r="Y109" s="30">
        <f>IFERROR(+'Ont GDP'!Y109-'CMA GDP Estimates'!Y109,"")</f>
        <v>2201.1457668793196</v>
      </c>
    </row>
    <row r="110" spans="1:25" x14ac:dyDescent="0.25">
      <c r="A110" s="6" t="s">
        <v>104</v>
      </c>
      <c r="B110" s="6"/>
      <c r="C110" s="14">
        <v>512</v>
      </c>
      <c r="D110" s="65">
        <f>IFERROR(+'Ont GDP'!D110-'CMA GDP Estimates'!D110,"")</f>
        <v>329.49366427171776</v>
      </c>
      <c r="E110" s="65">
        <f>IFERROR(+'Ont GDP'!E110-'CMA GDP Estimates'!E110,"")</f>
        <v>464.49787928221849</v>
      </c>
      <c r="F110" s="65">
        <f>IFERROR(+'Ont GDP'!F110-'CMA GDP Estimates'!F110,"")</f>
        <v>361.91728849185506</v>
      </c>
      <c r="G110" s="65">
        <f>IFERROR(+'Ont GDP'!G110-'CMA GDP Estimates'!G110,"")</f>
        <v>426.3995142683666</v>
      </c>
      <c r="H110" s="65">
        <f>IFERROR(+'Ont GDP'!H110-'CMA GDP Estimates'!H110,"")</f>
        <v>355.63572474377725</v>
      </c>
      <c r="I110" s="65">
        <f>IFERROR(+'Ont GDP'!I110-'CMA GDP Estimates'!I110,"")</f>
        <v>421.9173361522196</v>
      </c>
      <c r="J110" s="65">
        <f>IFERROR(+'Ont GDP'!J110-'CMA GDP Estimates'!J110,"")</f>
        <v>417.76471571906359</v>
      </c>
      <c r="K110" s="65">
        <f>IFERROR(+'Ont GDP'!K110-'CMA GDP Estimates'!K110,"")</f>
        <v>367.28203753351204</v>
      </c>
      <c r="L110" s="65">
        <f>IFERROR(+'Ont GDP'!L110-'CMA GDP Estimates'!L110,"")</f>
        <v>332.31774284096605</v>
      </c>
      <c r="M110" s="30">
        <f>IFERROR(+'Ont GDP'!M110-'CMA GDP Estimates'!M110,"")</f>
        <v>419.67471174753291</v>
      </c>
      <c r="N110" s="30">
        <f>IFERROR(+'Ont GDP'!N110-'CMA GDP Estimates'!N110,"")</f>
        <v>563.12444781228783</v>
      </c>
      <c r="O110" s="30">
        <f>IFERROR(+'Ont GDP'!O110-'CMA GDP Estimates'!O110,"")</f>
        <v>580.49410077166431</v>
      </c>
      <c r="P110" s="30">
        <f>IFERROR(+'Ont GDP'!P110-'CMA GDP Estimates'!P110,"")</f>
        <v>405.53819792535842</v>
      </c>
      <c r="Q110" s="30">
        <f>IFERROR(+'Ont GDP'!Q110-'CMA GDP Estimates'!Q110,"")</f>
        <v>450.82171929383207</v>
      </c>
      <c r="R110" s="30">
        <f>IFERROR(+'Ont GDP'!R110-'CMA GDP Estimates'!R110,"")</f>
        <v>323.38377465148733</v>
      </c>
      <c r="S110" s="30">
        <f>IFERROR(+'Ont GDP'!S110-'CMA GDP Estimates'!S110,"")</f>
        <v>579.92399624449149</v>
      </c>
      <c r="T110" s="30">
        <f>IFERROR(+'Ont GDP'!T110-'CMA GDP Estimates'!T110,"")</f>
        <v>524.86283350441204</v>
      </c>
      <c r="U110" s="30">
        <f>IFERROR(+'Ont GDP'!U110-'CMA GDP Estimates'!U110,"")</f>
        <v>461.11220901301954</v>
      </c>
      <c r="V110" s="30">
        <f>IFERROR(+'Ont GDP'!V110-'CMA GDP Estimates'!V110,"")</f>
        <v>488.48874488839988</v>
      </c>
      <c r="W110" s="30">
        <f>IFERROR(+'Ont GDP'!W110-'CMA GDP Estimates'!W110,"")</f>
        <v>547.46660078819173</v>
      </c>
      <c r="X110" s="30">
        <f>IFERROR(+'Ont GDP'!X110-'CMA GDP Estimates'!X110,"")</f>
        <v>790.9033112320194</v>
      </c>
      <c r="Y110" s="30">
        <f>IFERROR(+'Ont GDP'!Y110-'CMA GDP Estimates'!Y110,"")</f>
        <v>534.93459953321189</v>
      </c>
    </row>
    <row r="111" spans="1:25" x14ac:dyDescent="0.25">
      <c r="A111" s="7" t="s">
        <v>105</v>
      </c>
      <c r="B111" s="7"/>
      <c r="C111" s="14">
        <v>5121</v>
      </c>
      <c r="D111" s="65">
        <f>IFERROR(+'Ont GDP'!D111-'CMA GDP Estimates'!D111,"")</f>
        <v>277.13699421965316</v>
      </c>
      <c r="E111" s="65">
        <f>IFERROR(+'Ont GDP'!E111-'CMA GDP Estimates'!E111,"")</f>
        <v>395.18747747747739</v>
      </c>
      <c r="F111" s="65">
        <f>IFERROR(+'Ont GDP'!F111-'CMA GDP Estimates'!F111,"")</f>
        <v>323.31023391812892</v>
      </c>
      <c r="G111" s="65">
        <f>IFERROR(+'Ont GDP'!G111-'CMA GDP Estimates'!G111,"")</f>
        <v>407.4891451831752</v>
      </c>
      <c r="H111" s="65">
        <f>IFERROR(+'Ont GDP'!H111-'CMA GDP Estimates'!H111,"")</f>
        <v>324.65430199430216</v>
      </c>
      <c r="I111" s="65">
        <f>IFERROR(+'Ont GDP'!I111-'CMA GDP Estimates'!I111,"")</f>
        <v>366.44705882352923</v>
      </c>
      <c r="J111" s="65">
        <f>IFERROR(+'Ont GDP'!J111-'CMA GDP Estimates'!J111,"")</f>
        <v>388.46762275158005</v>
      </c>
      <c r="K111" s="65">
        <f>IFERROR(+'Ont GDP'!K111-'CMA GDP Estimates'!K111,"")</f>
        <v>343.84502863092143</v>
      </c>
      <c r="L111" s="65">
        <f>IFERROR(+'Ont GDP'!L111-'CMA GDP Estimates'!L111,"")</f>
        <v>314.63396281090536</v>
      </c>
      <c r="M111" s="30">
        <f>IFERROR(+'Ont GDP'!M111-'CMA GDP Estimates'!M111,"")</f>
        <v>432.10082685159659</v>
      </c>
      <c r="N111" s="30">
        <f>IFERROR(+'Ont GDP'!N111-'CMA GDP Estimates'!N111,"")</f>
        <v>563.80927231278065</v>
      </c>
      <c r="O111" s="30">
        <f>IFERROR(+'Ont GDP'!O111-'CMA GDP Estimates'!O111,"")</f>
        <v>476.59078931394743</v>
      </c>
      <c r="P111" s="30">
        <f>IFERROR(+'Ont GDP'!P111-'CMA GDP Estimates'!P111,"")</f>
        <v>365.73155890642943</v>
      </c>
      <c r="Q111" s="30">
        <f>IFERROR(+'Ont GDP'!Q111-'CMA GDP Estimates'!Q111,"")</f>
        <v>393.2627552365152</v>
      </c>
      <c r="R111" s="30">
        <f>IFERROR(+'Ont GDP'!R111-'CMA GDP Estimates'!R111,"")</f>
        <v>270.65962562656614</v>
      </c>
      <c r="S111" s="30">
        <f>IFERROR(+'Ont GDP'!S111-'CMA GDP Estimates'!S111,"")</f>
        <v>517.62731310232834</v>
      </c>
      <c r="T111" s="30">
        <f>IFERROR(+'Ont GDP'!T111-'CMA GDP Estimates'!T111,"")</f>
        <v>493.94636519930737</v>
      </c>
      <c r="U111" s="30">
        <f>IFERROR(+'Ont GDP'!U111-'CMA GDP Estimates'!U111,"")</f>
        <v>460.02169275780852</v>
      </c>
      <c r="V111" s="30">
        <f>IFERROR(+'Ont GDP'!V111-'CMA GDP Estimates'!V111,"")</f>
        <v>461.24080019321582</v>
      </c>
      <c r="W111" s="30">
        <f>IFERROR(+'Ont GDP'!W111-'CMA GDP Estimates'!W111,"")</f>
        <v>471.70807712554574</v>
      </c>
      <c r="X111" s="30">
        <f>IFERROR(+'Ont GDP'!X111-'CMA GDP Estimates'!X111,"")</f>
        <v>713.6632763322857</v>
      </c>
      <c r="Y111" s="30">
        <f>IFERROR(+'Ont GDP'!Y111-'CMA GDP Estimates'!Y111,"")</f>
        <v>447.393532626352</v>
      </c>
    </row>
    <row r="112" spans="1:25" x14ac:dyDescent="0.25">
      <c r="A112" s="7" t="s">
        <v>106</v>
      </c>
      <c r="B112" s="7"/>
      <c r="C112" s="14">
        <v>5122</v>
      </c>
      <c r="D112" s="65" t="str">
        <f>IFERROR(+'Ont GDP'!D112-'CMA GDP Estimates'!D112,"")</f>
        <v/>
      </c>
      <c r="E112" s="65" t="str">
        <f>IFERROR(+'Ont GDP'!E112-'CMA GDP Estimates'!E112,"")</f>
        <v/>
      </c>
      <c r="F112" s="65">
        <f>IFERROR(+'Ont GDP'!F112-'CMA GDP Estimates'!F112,"")</f>
        <v>37.707253886010363</v>
      </c>
      <c r="G112" s="65">
        <f>IFERROR(+'Ont GDP'!G112-'CMA GDP Estimates'!G112,"")</f>
        <v>11.705202312138738</v>
      </c>
      <c r="H112" s="65">
        <f>IFERROR(+'Ont GDP'!H112-'CMA GDP Estimates'!H112,"")</f>
        <v>30.524149659863951</v>
      </c>
      <c r="I112" s="65" t="str">
        <f>IFERROR(+'Ont GDP'!I112-'CMA GDP Estimates'!I112,"")</f>
        <v/>
      </c>
      <c r="J112" s="65">
        <f>IFERROR(+'Ont GDP'!J112-'CMA GDP Estimates'!J112,"")</f>
        <v>24.892261904761881</v>
      </c>
      <c r="K112" s="65">
        <f>IFERROR(+'Ont GDP'!K112-'CMA GDP Estimates'!K112,"")</f>
        <v>23.36908517350156</v>
      </c>
      <c r="L112" s="65">
        <f>IFERROR(+'Ont GDP'!L112-'CMA GDP Estimates'!L112,"")</f>
        <v>18.272162386081163</v>
      </c>
      <c r="M112" s="30">
        <f>IFERROR(+'Ont GDP'!M112-'CMA GDP Estimates'!M112,"")</f>
        <v>3.809903341618309</v>
      </c>
      <c r="N112" s="30">
        <f>IFERROR(+'Ont GDP'!N112-'CMA GDP Estimates'!N112,"")</f>
        <v>10.760273972602732</v>
      </c>
      <c r="O112" s="30">
        <f>IFERROR(+'Ont GDP'!O112-'CMA GDP Estimates'!O112,"")</f>
        <v>244</v>
      </c>
      <c r="P112" s="30">
        <f>IFERROR(+'Ont GDP'!P112-'CMA GDP Estimates'!P112,"")</f>
        <v>199.6</v>
      </c>
      <c r="Q112" s="30">
        <f>IFERROR(+'Ont GDP'!Q112-'CMA GDP Estimates'!Q112,"")</f>
        <v>53.994582223133136</v>
      </c>
      <c r="R112" s="30" t="str">
        <f>IFERROR(+'Ont GDP'!R112-'CMA GDP Estimates'!R112,"")</f>
        <v/>
      </c>
      <c r="S112" s="30" t="str">
        <f>IFERROR(+'Ont GDP'!S112-'CMA GDP Estimates'!S112,"")</f>
        <v/>
      </c>
      <c r="T112" s="30">
        <f>IFERROR(+'Ont GDP'!T112-'CMA GDP Estimates'!T112,"")</f>
        <v>31.52498005053863</v>
      </c>
      <c r="U112" s="30" t="str">
        <f>IFERROR(+'Ont GDP'!U112-'CMA GDP Estimates'!U112,"")</f>
        <v/>
      </c>
      <c r="V112" s="30">
        <f>IFERROR(+'Ont GDP'!V112-'CMA GDP Estimates'!V112,"")</f>
        <v>15.226423753563722</v>
      </c>
      <c r="W112" s="30">
        <f>IFERROR(+'Ont GDP'!W112-'CMA GDP Estimates'!W112,"")</f>
        <v>64.684157696168342</v>
      </c>
      <c r="X112" s="30" t="str">
        <f>IFERROR(+'Ont GDP'!X112-'CMA GDP Estimates'!X112,"")</f>
        <v/>
      </c>
      <c r="Y112" s="30">
        <f>IFERROR(+'Ont GDP'!Y112-'CMA GDP Estimates'!Y112,"")</f>
        <v>224.6</v>
      </c>
    </row>
    <row r="113" spans="1:25" x14ac:dyDescent="0.25">
      <c r="A113" s="6" t="s">
        <v>107</v>
      </c>
      <c r="B113" s="6"/>
      <c r="C113" s="14">
        <v>515</v>
      </c>
      <c r="D113" s="65">
        <f>IFERROR(+'Ont GDP'!D113-'CMA GDP Estimates'!D113,"")</f>
        <v>0</v>
      </c>
      <c r="E113" s="65">
        <f>IFERROR(+'Ont GDP'!E113-'CMA GDP Estimates'!E113,"")</f>
        <v>0</v>
      </c>
      <c r="F113" s="65">
        <f>IFERROR(+'Ont GDP'!F113-'CMA GDP Estimates'!F113,"")</f>
        <v>0</v>
      </c>
      <c r="G113" s="65">
        <f>IFERROR(+'Ont GDP'!G113-'CMA GDP Estimates'!G113,"")</f>
        <v>0</v>
      </c>
      <c r="H113" s="65">
        <f>IFERROR(+'Ont GDP'!H113-'CMA GDP Estimates'!H113,"")</f>
        <v>0</v>
      </c>
      <c r="I113" s="65">
        <f>IFERROR(+'Ont GDP'!I113-'CMA GDP Estimates'!I113,"")</f>
        <v>0</v>
      </c>
      <c r="J113" s="65">
        <f>IFERROR(+'Ont GDP'!J113-'CMA GDP Estimates'!J113,"")</f>
        <v>0</v>
      </c>
      <c r="K113" s="65">
        <f>IFERROR(+'Ont GDP'!K113-'CMA GDP Estimates'!K113,"")</f>
        <v>0</v>
      </c>
      <c r="L113" s="65">
        <f>IFERROR(+'Ont GDP'!L113-'CMA GDP Estimates'!L113,"")</f>
        <v>0</v>
      </c>
      <c r="M113" s="30">
        <f>IFERROR(+'Ont GDP'!M113-'CMA GDP Estimates'!M113,"")</f>
        <v>0</v>
      </c>
      <c r="N113" s="30">
        <f>IFERROR(+'Ont GDP'!N113-'CMA GDP Estimates'!N113,"")</f>
        <v>693.18464217241785</v>
      </c>
      <c r="O113" s="30">
        <f>IFERROR(+'Ont GDP'!O113-'CMA GDP Estimates'!O113,"")</f>
        <v>580.95080263607633</v>
      </c>
      <c r="P113" s="30">
        <f>IFERROR(+'Ont GDP'!P113-'CMA GDP Estimates'!P113,"")</f>
        <v>402.92173632492268</v>
      </c>
      <c r="Q113" s="30">
        <f>IFERROR(+'Ont GDP'!Q113-'CMA GDP Estimates'!Q113,"")</f>
        <v>617.63799664293924</v>
      </c>
      <c r="R113" s="30">
        <f>IFERROR(+'Ont GDP'!R113-'CMA GDP Estimates'!R113,"")</f>
        <v>467.68269448014871</v>
      </c>
      <c r="S113" s="30">
        <f>IFERROR(+'Ont GDP'!S113-'CMA GDP Estimates'!S113,"")</f>
        <v>770.54046641737273</v>
      </c>
      <c r="T113" s="30">
        <f>IFERROR(+'Ont GDP'!T113-'CMA GDP Estimates'!T113,"")</f>
        <v>449.71752316343736</v>
      </c>
      <c r="U113" s="30">
        <f>IFERROR(+'Ont GDP'!U113-'CMA GDP Estimates'!U113,"")</f>
        <v>733.94100675041796</v>
      </c>
      <c r="V113" s="30">
        <f>IFERROR(+'Ont GDP'!V113-'CMA GDP Estimates'!V113,"")</f>
        <v>437.13583825500905</v>
      </c>
      <c r="W113" s="30">
        <f>IFERROR(+'Ont GDP'!W113-'CMA GDP Estimates'!W113,"")</f>
        <v>597.63560318387295</v>
      </c>
      <c r="X113" s="30">
        <f>IFERROR(+'Ont GDP'!X113-'CMA GDP Estimates'!X113,"")</f>
        <v>562.62252930265458</v>
      </c>
      <c r="Y113" s="30">
        <f>IFERROR(+'Ont GDP'!Y113-'CMA GDP Estimates'!Y113,"")</f>
        <v>609.75611138547515</v>
      </c>
    </row>
    <row r="114" spans="1:25" x14ac:dyDescent="0.25">
      <c r="A114" s="6" t="s">
        <v>108</v>
      </c>
      <c r="B114" s="6"/>
      <c r="C114" s="14">
        <v>517</v>
      </c>
      <c r="D114" s="65">
        <f>IFERROR(+'Ont GDP'!D114-'CMA GDP Estimates'!D114,"")</f>
        <v>0</v>
      </c>
      <c r="E114" s="65">
        <f>IFERROR(+'Ont GDP'!E114-'CMA GDP Estimates'!E114,"")</f>
        <v>0</v>
      </c>
      <c r="F114" s="65">
        <f>IFERROR(+'Ont GDP'!F114-'CMA GDP Estimates'!F114,"")</f>
        <v>0</v>
      </c>
      <c r="G114" s="65">
        <f>IFERROR(+'Ont GDP'!G114-'CMA GDP Estimates'!G114,"")</f>
        <v>0</v>
      </c>
      <c r="H114" s="65">
        <f>IFERROR(+'Ont GDP'!H114-'CMA GDP Estimates'!H114,"")</f>
        <v>0</v>
      </c>
      <c r="I114" s="65">
        <f>IFERROR(+'Ont GDP'!I114-'CMA GDP Estimates'!I114,"")</f>
        <v>0</v>
      </c>
      <c r="J114" s="65">
        <f>IFERROR(+'Ont GDP'!J114-'CMA GDP Estimates'!J114,"")</f>
        <v>0</v>
      </c>
      <c r="K114" s="65">
        <f>IFERROR(+'Ont GDP'!K114-'CMA GDP Estimates'!K114,"")</f>
        <v>0</v>
      </c>
      <c r="L114" s="65">
        <f>IFERROR(+'Ont GDP'!L114-'CMA GDP Estimates'!L114,"")</f>
        <v>0</v>
      </c>
      <c r="M114" s="30">
        <f>IFERROR(+'Ont GDP'!M114-'CMA GDP Estimates'!M114,"")</f>
        <v>0</v>
      </c>
      <c r="N114" s="30">
        <f>IFERROR(+'Ont GDP'!N114-'CMA GDP Estimates'!N114,"")</f>
        <v>4541.6978585623247</v>
      </c>
      <c r="O114" s="30">
        <f>IFERROR(+'Ont GDP'!O114-'CMA GDP Estimates'!O114,"")</f>
        <v>4540.5233426168588</v>
      </c>
      <c r="P114" s="30">
        <f>IFERROR(+'Ont GDP'!P114-'CMA GDP Estimates'!P114,"")</f>
        <v>4358.8999862843893</v>
      </c>
      <c r="Q114" s="30">
        <f>IFERROR(+'Ont GDP'!Q114-'CMA GDP Estimates'!Q114,"")</f>
        <v>4656.1581503022189</v>
      </c>
      <c r="R114" s="30">
        <f>IFERROR(+'Ont GDP'!R114-'CMA GDP Estimates'!R114,"")</f>
        <v>4136.3364206160568</v>
      </c>
      <c r="S114" s="30">
        <f>IFERROR(+'Ont GDP'!S114-'CMA GDP Estimates'!S114,"")</f>
        <v>5239.7172654849674</v>
      </c>
      <c r="T114" s="30">
        <f>IFERROR(+'Ont GDP'!T114-'CMA GDP Estimates'!T114,"")</f>
        <v>4950.6955048538839</v>
      </c>
      <c r="U114" s="30">
        <f>IFERROR(+'Ont GDP'!U114-'CMA GDP Estimates'!U114,"")</f>
        <v>5265.0901435032656</v>
      </c>
      <c r="V114" s="30">
        <f>IFERROR(+'Ont GDP'!V114-'CMA GDP Estimates'!V114,"")</f>
        <v>4399.2394170621337</v>
      </c>
      <c r="W114" s="30">
        <f>IFERROR(+'Ont GDP'!W114-'CMA GDP Estimates'!W114,"")</f>
        <v>4473.0689328604585</v>
      </c>
      <c r="X114" s="30">
        <f>IFERROR(+'Ont GDP'!X114-'CMA GDP Estimates'!X114,"")</f>
        <v>4562.0047460399328</v>
      </c>
      <c r="Y114" s="30">
        <f>IFERROR(+'Ont GDP'!Y114-'CMA GDP Estimates'!Y114,"")</f>
        <v>4313.5221789661264</v>
      </c>
    </row>
    <row r="115" spans="1:25" x14ac:dyDescent="0.25">
      <c r="A115" s="6" t="s">
        <v>109</v>
      </c>
      <c r="B115" s="6"/>
      <c r="C115" s="14">
        <v>518</v>
      </c>
      <c r="D115" s="65">
        <f>IFERROR(+'Ont GDP'!D115-'CMA GDP Estimates'!D115,"")</f>
        <v>107.02291169451075</v>
      </c>
      <c r="E115" s="65">
        <f>IFERROR(+'Ont GDP'!E115-'CMA GDP Estimates'!E115,"")</f>
        <v>146.08605898123324</v>
      </c>
      <c r="F115" s="65">
        <f>IFERROR(+'Ont GDP'!F115-'CMA GDP Estimates'!F115,"")</f>
        <v>298.59161676646704</v>
      </c>
      <c r="G115" s="65">
        <f>IFERROR(+'Ont GDP'!G115-'CMA GDP Estimates'!G115,"")</f>
        <v>232.3916967509025</v>
      </c>
      <c r="H115" s="65">
        <f>IFERROR(+'Ont GDP'!H115-'CMA GDP Estimates'!H115,"")</f>
        <v>297.7527593818985</v>
      </c>
      <c r="I115" s="65">
        <f>IFERROR(+'Ont GDP'!I115-'CMA GDP Estimates'!I115,"")</f>
        <v>380.16531791907528</v>
      </c>
      <c r="J115" s="65">
        <f>IFERROR(+'Ont GDP'!J115-'CMA GDP Estimates'!J115,"")</f>
        <v>1262.0999999999999</v>
      </c>
      <c r="K115" s="65">
        <f>IFERROR(+'Ont GDP'!K115-'CMA GDP Estimates'!K115,"")</f>
        <v>290.63868852458995</v>
      </c>
      <c r="L115" s="65">
        <f>IFERROR(+'Ont GDP'!L115-'CMA GDP Estimates'!L115,"")</f>
        <v>291.99091952609342</v>
      </c>
      <c r="M115" s="30">
        <f>IFERROR(+'Ont GDP'!M115-'CMA GDP Estimates'!M115,"")</f>
        <v>1337.4</v>
      </c>
      <c r="N115" s="30">
        <f>IFERROR(+'Ont GDP'!N115-'CMA GDP Estimates'!N115,"")</f>
        <v>442.53320594276977</v>
      </c>
      <c r="O115" s="30">
        <f>IFERROR(+'Ont GDP'!O115-'CMA GDP Estimates'!O115,"")</f>
        <v>412.183352601156</v>
      </c>
      <c r="P115" s="30">
        <f>IFERROR(+'Ont GDP'!P115-'CMA GDP Estimates'!P115,"")</f>
        <v>264.20794960057151</v>
      </c>
      <c r="Q115" s="30">
        <f>IFERROR(+'Ont GDP'!Q115-'CMA GDP Estimates'!Q115,"")</f>
        <v>143.71475579360458</v>
      </c>
      <c r="R115" s="30">
        <f>IFERROR(+'Ont GDP'!R115-'CMA GDP Estimates'!R115,"")</f>
        <v>303.5394095341278</v>
      </c>
      <c r="S115" s="30">
        <f>IFERROR(+'Ont GDP'!S115-'CMA GDP Estimates'!S115,"")</f>
        <v>253.04515758703133</v>
      </c>
      <c r="T115" s="30">
        <f>IFERROR(+'Ont GDP'!T115-'CMA GDP Estimates'!T115,"")</f>
        <v>122.35734647887307</v>
      </c>
      <c r="U115" s="30">
        <f>IFERROR(+'Ont GDP'!U115-'CMA GDP Estimates'!U115,"")</f>
        <v>169.56130452988214</v>
      </c>
      <c r="V115" s="30">
        <f>IFERROR(+'Ont GDP'!V115-'CMA GDP Estimates'!V115,"")</f>
        <v>63.081560958105001</v>
      </c>
      <c r="W115" s="30">
        <f>IFERROR(+'Ont GDP'!W115-'CMA GDP Estimates'!W115,"")</f>
        <v>709.74898198048231</v>
      </c>
      <c r="X115" s="30">
        <f>IFERROR(+'Ont GDP'!X115-'CMA GDP Estimates'!X115,"")</f>
        <v>585.06520386259444</v>
      </c>
      <c r="Y115" s="30">
        <f>IFERROR(+'Ont GDP'!Y115-'CMA GDP Estimates'!Y115,"")</f>
        <v>655.84842489907874</v>
      </c>
    </row>
    <row r="116" spans="1:25" x14ac:dyDescent="0.25">
      <c r="A116" s="6" t="s">
        <v>110</v>
      </c>
      <c r="B116" s="6"/>
      <c r="C116" s="14">
        <v>519</v>
      </c>
      <c r="D116" s="65">
        <f>IFERROR(+'Ont GDP'!D116-'CMA GDP Estimates'!D116,"")</f>
        <v>0</v>
      </c>
      <c r="E116" s="65">
        <f>IFERROR(+'Ont GDP'!E116-'CMA GDP Estimates'!E116,"")</f>
        <v>0</v>
      </c>
      <c r="F116" s="65">
        <f>IFERROR(+'Ont GDP'!F116-'CMA GDP Estimates'!F116,"")</f>
        <v>0</v>
      </c>
      <c r="G116" s="65">
        <f>IFERROR(+'Ont GDP'!G116-'CMA GDP Estimates'!G116,"")</f>
        <v>0</v>
      </c>
      <c r="H116" s="65">
        <f>IFERROR(+'Ont GDP'!H116-'CMA GDP Estimates'!H116,"")</f>
        <v>0</v>
      </c>
      <c r="I116" s="65">
        <f>IFERROR(+'Ont GDP'!I116-'CMA GDP Estimates'!I116,"")</f>
        <v>0</v>
      </c>
      <c r="J116" s="65">
        <f>IFERROR(+'Ont GDP'!J116-'CMA GDP Estimates'!J116,"")</f>
        <v>0</v>
      </c>
      <c r="K116" s="65">
        <f>IFERROR(+'Ont GDP'!K116-'CMA GDP Estimates'!K116,"")</f>
        <v>0</v>
      </c>
      <c r="L116" s="65">
        <f>IFERROR(+'Ont GDP'!L116-'CMA GDP Estimates'!L116,"")</f>
        <v>0</v>
      </c>
      <c r="M116" s="30">
        <f>IFERROR(+'Ont GDP'!M116-'CMA GDP Estimates'!M116,"")</f>
        <v>0</v>
      </c>
      <c r="N116" s="30">
        <f>IFERROR(+'Ont GDP'!N116-'CMA GDP Estimates'!N116,"")</f>
        <v>551.50999310218731</v>
      </c>
      <c r="O116" s="30">
        <f>IFERROR(+'Ont GDP'!O116-'CMA GDP Estimates'!O116,"")</f>
        <v>478.22232118127363</v>
      </c>
      <c r="P116" s="30">
        <f>IFERROR(+'Ont GDP'!P116-'CMA GDP Estimates'!P116,"")</f>
        <v>396.33190018854805</v>
      </c>
      <c r="Q116" s="30">
        <f>IFERROR(+'Ont GDP'!Q116-'CMA GDP Estimates'!Q116,"")</f>
        <v>408.5820609360519</v>
      </c>
      <c r="R116" s="30">
        <f>IFERROR(+'Ont GDP'!R116-'CMA GDP Estimates'!R116,"")</f>
        <v>474.07416735210791</v>
      </c>
      <c r="S116" s="30">
        <f>IFERROR(+'Ont GDP'!S116-'CMA GDP Estimates'!S116,"")</f>
        <v>463.37056451155092</v>
      </c>
      <c r="T116" s="30">
        <f>IFERROR(+'Ont GDP'!T116-'CMA GDP Estimates'!T116,"")</f>
        <v>669.68745034563392</v>
      </c>
      <c r="U116" s="30">
        <f>IFERROR(+'Ont GDP'!U116-'CMA GDP Estimates'!U116,"")</f>
        <v>786.55171864066881</v>
      </c>
      <c r="V116" s="30">
        <f>IFERROR(+'Ont GDP'!V116-'CMA GDP Estimates'!V116,"")</f>
        <v>967.69411043354467</v>
      </c>
      <c r="W116" s="30">
        <f>IFERROR(+'Ont GDP'!W116-'CMA GDP Estimates'!W116,"")</f>
        <v>923.41245389949734</v>
      </c>
      <c r="X116" s="30">
        <f>IFERROR(+'Ont GDP'!X116-'CMA GDP Estimates'!X116,"")</f>
        <v>1034.9767442651098</v>
      </c>
      <c r="Y116" s="30">
        <f>IFERROR(+'Ont GDP'!Y116-'CMA GDP Estimates'!Y116,"")</f>
        <v>847.16821455163279</v>
      </c>
    </row>
    <row r="117" spans="1:25" x14ac:dyDescent="0.25">
      <c r="A117" s="4" t="s">
        <v>111</v>
      </c>
      <c r="B117" s="4"/>
      <c r="C117" s="12" t="s">
        <v>203</v>
      </c>
      <c r="D117" s="63">
        <f>IFERROR(+'Ont GDP'!D117-'CMA GDP Estimates'!D117,"")</f>
        <v>37361.548749058442</v>
      </c>
      <c r="E117" s="63">
        <f>IFERROR(+'Ont GDP'!E117-'CMA GDP Estimates'!E117,"")</f>
        <v>38492.036731391585</v>
      </c>
      <c r="F117" s="63">
        <f>IFERROR(+'Ont GDP'!F117-'CMA GDP Estimates'!F117,"")</f>
        <v>39898.877371801624</v>
      </c>
      <c r="G117" s="63">
        <f>IFERROR(+'Ont GDP'!G117-'CMA GDP Estimates'!G117,"")</f>
        <v>43006.51397122872</v>
      </c>
      <c r="H117" s="63">
        <f>IFERROR(+'Ont GDP'!H117-'CMA GDP Estimates'!H117,"")</f>
        <v>43961.595070783755</v>
      </c>
      <c r="I117" s="63">
        <f>IFERROR(+'Ont GDP'!I117-'CMA GDP Estimates'!I117,"")</f>
        <v>43962.402265857192</v>
      </c>
      <c r="J117" s="63">
        <f>IFERROR(+'Ont GDP'!J117-'CMA GDP Estimates'!J117,"")</f>
        <v>46944.250429325482</v>
      </c>
      <c r="K117" s="63">
        <f>IFERROR(+'Ont GDP'!K117-'CMA GDP Estimates'!K117,"")</f>
        <v>46557.638900801787</v>
      </c>
      <c r="L117" s="63">
        <f>IFERROR(+'Ont GDP'!L117-'CMA GDP Estimates'!L117,"")</f>
        <v>42544.569899641923</v>
      </c>
      <c r="M117" s="28">
        <f>IFERROR(+'Ont GDP'!M117-'CMA GDP Estimates'!M117,"")</f>
        <v>44354.809938878214</v>
      </c>
      <c r="N117" s="28">
        <f>IFERROR(+'Ont GDP'!N117-'CMA GDP Estimates'!N117,"")</f>
        <v>45149.93507531799</v>
      </c>
      <c r="O117" s="28">
        <f>IFERROR(+'Ont GDP'!O117-'CMA GDP Estimates'!O117,"")</f>
        <v>44985.598313886978</v>
      </c>
      <c r="P117" s="28">
        <f>IFERROR(+'Ont GDP'!P117-'CMA GDP Estimates'!P117,"")</f>
        <v>43775.402595171152</v>
      </c>
      <c r="Q117" s="28">
        <f>IFERROR(+'Ont GDP'!Q117-'CMA GDP Estimates'!Q117,"")</f>
        <v>46911.004872857928</v>
      </c>
      <c r="R117" s="28">
        <f>IFERROR(+'Ont GDP'!R117-'CMA GDP Estimates'!R117,"")</f>
        <v>47445.238574537507</v>
      </c>
      <c r="S117" s="28">
        <f>IFERROR(+'Ont GDP'!S117-'CMA GDP Estimates'!S117,"")</f>
        <v>51001.953564601863</v>
      </c>
      <c r="T117" s="28">
        <f>IFERROR(+'Ont GDP'!T117-'CMA GDP Estimates'!T117,"")</f>
        <v>49043.39232705762</v>
      </c>
      <c r="U117" s="28">
        <f>IFERROR(+'Ont GDP'!U117-'CMA GDP Estimates'!U117,"")</f>
        <v>46932.631568271652</v>
      </c>
      <c r="V117" s="28">
        <f>IFERROR(+'Ont GDP'!V117-'CMA GDP Estimates'!V117,"")</f>
        <v>49767.550031138104</v>
      </c>
      <c r="W117" s="28">
        <f>IFERROR(+'Ont GDP'!W117-'CMA GDP Estimates'!W117,"")</f>
        <v>48276.130176938197</v>
      </c>
      <c r="X117" s="28">
        <f>IFERROR(+'Ont GDP'!X117-'CMA GDP Estimates'!X117,"")</f>
        <v>48884.509827571514</v>
      </c>
      <c r="Y117" s="28">
        <f>IFERROR(+'Ont GDP'!Y117-'CMA GDP Estimates'!Y117,"")</f>
        <v>48683.165524538752</v>
      </c>
    </row>
    <row r="118" spans="1:25" x14ac:dyDescent="0.25">
      <c r="A118" s="5" t="s">
        <v>112</v>
      </c>
      <c r="B118" s="5"/>
      <c r="C118" s="13">
        <v>52</v>
      </c>
      <c r="D118" s="64">
        <f>IFERROR(+'Ont GDP'!D118-'CMA GDP Estimates'!D118,"")</f>
        <v>13346.17463844669</v>
      </c>
      <c r="E118" s="64">
        <f>IFERROR(+'Ont GDP'!E118-'CMA GDP Estimates'!E118,"")</f>
        <v>14007.619809228039</v>
      </c>
      <c r="F118" s="64">
        <f>IFERROR(+'Ont GDP'!F118-'CMA GDP Estimates'!F118,"")</f>
        <v>14946.817596150395</v>
      </c>
      <c r="G118" s="64">
        <f>IFERROR(+'Ont GDP'!G118-'CMA GDP Estimates'!G118,"")</f>
        <v>15904.186197028066</v>
      </c>
      <c r="H118" s="64">
        <f>IFERROR(+'Ont GDP'!H118-'CMA GDP Estimates'!H118,"")</f>
        <v>16842.224239382511</v>
      </c>
      <c r="I118" s="64">
        <f>IFERROR(+'Ont GDP'!I118-'CMA GDP Estimates'!I118,"")</f>
        <v>16065.025983193278</v>
      </c>
      <c r="J118" s="64">
        <f>IFERROR(+'Ont GDP'!J118-'CMA GDP Estimates'!J118,"")</f>
        <v>17407.816874007411</v>
      </c>
      <c r="K118" s="64">
        <f>IFERROR(+'Ont GDP'!K118-'CMA GDP Estimates'!K118,"")</f>
        <v>17914.442039181045</v>
      </c>
      <c r="L118" s="64">
        <f>IFERROR(+'Ont GDP'!L118-'CMA GDP Estimates'!L118,"")</f>
        <v>15509.758480385863</v>
      </c>
      <c r="M118" s="29">
        <f>IFERROR(+'Ont GDP'!M118-'CMA GDP Estimates'!M118,"")</f>
        <v>16277.051135457594</v>
      </c>
      <c r="N118" s="29">
        <f>IFERROR(+'Ont GDP'!N118-'CMA GDP Estimates'!N118,"")</f>
        <v>17490.815042190094</v>
      </c>
      <c r="O118" s="29">
        <f>IFERROR(+'Ont GDP'!O118-'CMA GDP Estimates'!O118,"")</f>
        <v>16689.423536748989</v>
      </c>
      <c r="P118" s="29">
        <f>IFERROR(+'Ont GDP'!P118-'CMA GDP Estimates'!P118,"")</f>
        <v>16177.137202420206</v>
      </c>
      <c r="Q118" s="29">
        <f>IFERROR(+'Ont GDP'!Q118-'CMA GDP Estimates'!Q118,"")</f>
        <v>17236.846071329572</v>
      </c>
      <c r="R118" s="29">
        <f>IFERROR(+'Ont GDP'!R118-'CMA GDP Estimates'!R118,"")</f>
        <v>17943.417103515654</v>
      </c>
      <c r="S118" s="29">
        <f>IFERROR(+'Ont GDP'!S118-'CMA GDP Estimates'!S118,"")</f>
        <v>18711.826883280111</v>
      </c>
      <c r="T118" s="29">
        <f>IFERROR(+'Ont GDP'!T118-'CMA GDP Estimates'!T118,"")</f>
        <v>18033.723331674701</v>
      </c>
      <c r="U118" s="29">
        <f>IFERROR(+'Ont GDP'!U118-'CMA GDP Estimates'!U118,"")</f>
        <v>17379.478628940931</v>
      </c>
      <c r="V118" s="29">
        <f>IFERROR(+'Ont GDP'!V118-'CMA GDP Estimates'!V118,"")</f>
        <v>19310.742800100576</v>
      </c>
      <c r="W118" s="29">
        <f>IFERROR(+'Ont GDP'!W118-'CMA GDP Estimates'!W118,"")</f>
        <v>18753.615964291159</v>
      </c>
      <c r="X118" s="29">
        <f>IFERROR(+'Ont GDP'!X118-'CMA GDP Estimates'!X118,"")</f>
        <v>18800.913888172283</v>
      </c>
      <c r="Y118" s="29">
        <f>IFERROR(+'Ont GDP'!Y118-'CMA GDP Estimates'!Y118,"")</f>
        <v>19485.383157932396</v>
      </c>
    </row>
    <row r="119" spans="1:25" x14ac:dyDescent="0.25">
      <c r="A119" s="6" t="s">
        <v>113</v>
      </c>
      <c r="B119" s="6"/>
      <c r="C119" s="14">
        <v>521</v>
      </c>
      <c r="D119" s="65" t="str">
        <f>IFERROR(+'Ont GDP'!D119-'CMA GDP Estimates'!D119,"")</f>
        <v/>
      </c>
      <c r="E119" s="65" t="str">
        <f>IFERROR(+'Ont GDP'!E119-'CMA GDP Estimates'!E119,"")</f>
        <v/>
      </c>
      <c r="F119" s="65" t="str">
        <f>IFERROR(+'Ont GDP'!F119-'CMA GDP Estimates'!F119,"")</f>
        <v/>
      </c>
      <c r="G119" s="65" t="str">
        <f>IFERROR(+'Ont GDP'!G119-'CMA GDP Estimates'!G119,"")</f>
        <v/>
      </c>
      <c r="H119" s="65" t="str">
        <f>IFERROR(+'Ont GDP'!H119-'CMA GDP Estimates'!H119,"")</f>
        <v/>
      </c>
      <c r="I119" s="65" t="str">
        <f>IFERROR(+'Ont GDP'!I119-'CMA GDP Estimates'!I119,"")</f>
        <v/>
      </c>
      <c r="J119" s="65" t="str">
        <f>IFERROR(+'Ont GDP'!J119-'CMA GDP Estimates'!J119,"")</f>
        <v/>
      </c>
      <c r="K119" s="65" t="str">
        <f>IFERROR(+'Ont GDP'!K119-'CMA GDP Estimates'!K119,"")</f>
        <v/>
      </c>
      <c r="L119" s="65" t="str">
        <f>IFERROR(+'Ont GDP'!L119-'CMA GDP Estimates'!L119,"")</f>
        <v/>
      </c>
      <c r="M119" s="30" t="str">
        <f>IFERROR(+'Ont GDP'!M119-'CMA GDP Estimates'!M119,"")</f>
        <v/>
      </c>
      <c r="N119" s="30" t="str">
        <f>IFERROR(+'Ont GDP'!N119-'CMA GDP Estimates'!N119,"")</f>
        <v/>
      </c>
      <c r="O119" s="30" t="str">
        <f>IFERROR(+'Ont GDP'!O119-'CMA GDP Estimates'!O119,"")</f>
        <v/>
      </c>
      <c r="P119" s="30" t="str">
        <f>IFERROR(+'Ont GDP'!P119-'CMA GDP Estimates'!P119,"")</f>
        <v/>
      </c>
      <c r="Q119" s="30" t="str">
        <f>IFERROR(+'Ont GDP'!Q119-'CMA GDP Estimates'!Q119,"")</f>
        <v/>
      </c>
      <c r="R119" s="30" t="str">
        <f>IFERROR(+'Ont GDP'!R119-'CMA GDP Estimates'!R119,"")</f>
        <v/>
      </c>
      <c r="S119" s="30" t="str">
        <f>IFERROR(+'Ont GDP'!S119-'CMA GDP Estimates'!S119,"")</f>
        <v/>
      </c>
      <c r="T119" s="30" t="str">
        <f>IFERROR(+'Ont GDP'!T119-'CMA GDP Estimates'!T119,"")</f>
        <v/>
      </c>
      <c r="U119" s="30" t="str">
        <f>IFERROR(+'Ont GDP'!U119-'CMA GDP Estimates'!U119,"")</f>
        <v/>
      </c>
      <c r="V119" s="30">
        <f>IFERROR(+'Ont GDP'!V119-'CMA GDP Estimates'!V119,"")</f>
        <v>234.5</v>
      </c>
      <c r="W119" s="30">
        <f>IFERROR(+'Ont GDP'!W119-'CMA GDP Estimates'!W119,"")</f>
        <v>234.6</v>
      </c>
      <c r="X119" s="30" t="str">
        <f>IFERROR(+'Ont GDP'!X119-'CMA GDP Estimates'!X119,"")</f>
        <v/>
      </c>
      <c r="Y119" s="30" t="str">
        <f>IFERROR(+'Ont GDP'!Y119-'CMA GDP Estimates'!Y119,"")</f>
        <v/>
      </c>
    </row>
    <row r="120" spans="1:25" x14ac:dyDescent="0.25">
      <c r="A120" s="6" t="s">
        <v>114</v>
      </c>
      <c r="B120" s="6"/>
      <c r="C120" s="14">
        <v>522</v>
      </c>
      <c r="D120" s="65">
        <f>IFERROR(+'Ont GDP'!D120-'CMA GDP Estimates'!D120,"")</f>
        <v>7132.0113771243596</v>
      </c>
      <c r="E120" s="65">
        <f>IFERROR(+'Ont GDP'!E120-'CMA GDP Estimates'!E120,"")</f>
        <v>7143.2856110107059</v>
      </c>
      <c r="F120" s="65">
        <f>IFERROR(+'Ont GDP'!F120-'CMA GDP Estimates'!F120,"")</f>
        <v>7804.6051590249172</v>
      </c>
      <c r="G120" s="65">
        <f>IFERROR(+'Ont GDP'!G120-'CMA GDP Estimates'!G120,"")</f>
        <v>8266.5379809414626</v>
      </c>
      <c r="H120" s="65">
        <f>IFERROR(+'Ont GDP'!H120-'CMA GDP Estimates'!H120,"")</f>
        <v>9169.7805228155667</v>
      </c>
      <c r="I120" s="65">
        <f>IFERROR(+'Ont GDP'!I120-'CMA GDP Estimates'!I120,"")</f>
        <v>9049.3076062036416</v>
      </c>
      <c r="J120" s="65">
        <f>IFERROR(+'Ont GDP'!J120-'CMA GDP Estimates'!J120,"")</f>
        <v>9400.5334551863689</v>
      </c>
      <c r="K120" s="65">
        <f>IFERROR(+'Ont GDP'!K120-'CMA GDP Estimates'!K120,"")</f>
        <v>10191.715400857382</v>
      </c>
      <c r="L120" s="65">
        <f>IFERROR(+'Ont GDP'!L120-'CMA GDP Estimates'!L120,"")</f>
        <v>8486.8702437976754</v>
      </c>
      <c r="M120" s="30">
        <f>IFERROR(+'Ont GDP'!M120-'CMA GDP Estimates'!M120,"")</f>
        <v>8189.0650170570698</v>
      </c>
      <c r="N120" s="30">
        <f>IFERROR(+'Ont GDP'!N120-'CMA GDP Estimates'!N120,"")</f>
        <v>9655.6040999969337</v>
      </c>
      <c r="O120" s="30">
        <f>IFERROR(+'Ont GDP'!O120-'CMA GDP Estimates'!O120,"")</f>
        <v>8969.9217439072709</v>
      </c>
      <c r="P120" s="30">
        <f>IFERROR(+'Ont GDP'!P120-'CMA GDP Estimates'!P120,"")</f>
        <v>8889.0955650965734</v>
      </c>
      <c r="Q120" s="30">
        <f>IFERROR(+'Ont GDP'!Q120-'CMA GDP Estimates'!Q120,"")</f>
        <v>8787.3524698536239</v>
      </c>
      <c r="R120" s="30">
        <f>IFERROR(+'Ont GDP'!R120-'CMA GDP Estimates'!R120,"")</f>
        <v>9443.9271775901143</v>
      </c>
      <c r="S120" s="30">
        <f>IFERROR(+'Ont GDP'!S120-'CMA GDP Estimates'!S120,"")</f>
        <v>9042.7939765820265</v>
      </c>
      <c r="T120" s="30">
        <f>IFERROR(+'Ont GDP'!T120-'CMA GDP Estimates'!T120,"")</f>
        <v>10319.880410315727</v>
      </c>
      <c r="U120" s="30">
        <f>IFERROR(+'Ont GDP'!U120-'CMA GDP Estimates'!U120,"")</f>
        <v>8563.0206309375317</v>
      </c>
      <c r="V120" s="30">
        <f>IFERROR(+'Ont GDP'!V120-'CMA GDP Estimates'!V120,"")</f>
        <v>9244.1398404762331</v>
      </c>
      <c r="W120" s="30">
        <f>IFERROR(+'Ont GDP'!W120-'CMA GDP Estimates'!W120,"")</f>
        <v>8486.0110748746847</v>
      </c>
      <c r="X120" s="30">
        <f>IFERROR(+'Ont GDP'!X120-'CMA GDP Estimates'!X120,"")</f>
        <v>8530.6690601608752</v>
      </c>
      <c r="Y120" s="30">
        <f>IFERROR(+'Ont GDP'!Y120-'CMA GDP Estimates'!Y120,"")</f>
        <v>9754.3113457993531</v>
      </c>
    </row>
    <row r="121" spans="1:25" x14ac:dyDescent="0.25">
      <c r="A121" s="7" t="s">
        <v>115</v>
      </c>
      <c r="B121" s="7"/>
      <c r="C121" s="14">
        <v>5221</v>
      </c>
      <c r="D121" s="65">
        <f>IFERROR(+'Ont GDP'!D121-'CMA GDP Estimates'!D121,"")</f>
        <v>6469.8498591752723</v>
      </c>
      <c r="E121" s="65">
        <f>IFERROR(+'Ont GDP'!E121-'CMA GDP Estimates'!E121,"")</f>
        <v>6572.1077898550702</v>
      </c>
      <c r="F121" s="65">
        <f>IFERROR(+'Ont GDP'!F121-'CMA GDP Estimates'!F121,"")</f>
        <v>6520.3436603221071</v>
      </c>
      <c r="G121" s="65">
        <f>IFERROR(+'Ont GDP'!G121-'CMA GDP Estimates'!G121,"")</f>
        <v>7156.5779386309987</v>
      </c>
      <c r="H121" s="65">
        <f>IFERROR(+'Ont GDP'!H121-'CMA GDP Estimates'!H121,"")</f>
        <v>7447.2512525050097</v>
      </c>
      <c r="I121" s="65">
        <f>IFERROR(+'Ont GDP'!I121-'CMA GDP Estimates'!I121,"")</f>
        <v>7239.1581788277508</v>
      </c>
      <c r="J121" s="65">
        <f>IFERROR(+'Ont GDP'!J121-'CMA GDP Estimates'!J121,"")</f>
        <v>7843.8381034096819</v>
      </c>
      <c r="K121" s="65">
        <f>IFERROR(+'Ont GDP'!K121-'CMA GDP Estimates'!K121,"")</f>
        <v>8208.8130377716207</v>
      </c>
      <c r="L121" s="65">
        <f>IFERROR(+'Ont GDP'!L121-'CMA GDP Estimates'!L121,"")</f>
        <v>6877.5757431247966</v>
      </c>
      <c r="M121" s="30">
        <f>IFERROR(+'Ont GDP'!M121-'CMA GDP Estimates'!M121,"")</f>
        <v>6375.3801021503277</v>
      </c>
      <c r="N121" s="30">
        <f>IFERROR(+'Ont GDP'!N121-'CMA GDP Estimates'!N121,"")</f>
        <v>7568.4579073657078</v>
      </c>
      <c r="O121" s="30">
        <f>IFERROR(+'Ont GDP'!O121-'CMA GDP Estimates'!O121,"")</f>
        <v>7005.0692037313675</v>
      </c>
      <c r="P121" s="30">
        <f>IFERROR(+'Ont GDP'!P121-'CMA GDP Estimates'!P121,"")</f>
        <v>6942.9249451964388</v>
      </c>
      <c r="Q121" s="30">
        <f>IFERROR(+'Ont GDP'!Q121-'CMA GDP Estimates'!Q121,"")</f>
        <v>7200.664683929801</v>
      </c>
      <c r="R121" s="30">
        <f>IFERROR(+'Ont GDP'!R121-'CMA GDP Estimates'!R121,"")</f>
        <v>8162.380314875365</v>
      </c>
      <c r="S121" s="30">
        <f>IFERROR(+'Ont GDP'!S121-'CMA GDP Estimates'!S121,"")</f>
        <v>7842.0379348107672</v>
      </c>
      <c r="T121" s="30">
        <f>IFERROR(+'Ont GDP'!T121-'CMA GDP Estimates'!T121,"")</f>
        <v>9138.1871415774185</v>
      </c>
      <c r="U121" s="30">
        <f>IFERROR(+'Ont GDP'!U121-'CMA GDP Estimates'!U121,"")</f>
        <v>7611.1810248908296</v>
      </c>
      <c r="V121" s="30">
        <f>IFERROR(+'Ont GDP'!V121-'CMA GDP Estimates'!V121,"")</f>
        <v>7630.3847955873935</v>
      </c>
      <c r="W121" s="30">
        <f>IFERROR(+'Ont GDP'!W121-'CMA GDP Estimates'!W121,"")</f>
        <v>6559.3048098434374</v>
      </c>
      <c r="X121" s="30">
        <f>IFERROR(+'Ont GDP'!X121-'CMA GDP Estimates'!X121,"")</f>
        <v>7203.2054841734971</v>
      </c>
      <c r="Y121" s="30">
        <f>IFERROR(+'Ont GDP'!Y121-'CMA GDP Estimates'!Y121,"")</f>
        <v>8281.5111830424394</v>
      </c>
    </row>
    <row r="122" spans="1:25" x14ac:dyDescent="0.25">
      <c r="A122" s="6" t="s">
        <v>116</v>
      </c>
      <c r="B122" s="6"/>
      <c r="C122" s="14">
        <v>524</v>
      </c>
      <c r="D122" s="65">
        <f>IFERROR(+'Ont GDP'!D122-'CMA GDP Estimates'!D122,"")</f>
        <v>5510.0556572193709</v>
      </c>
      <c r="E122" s="65">
        <f>IFERROR(+'Ont GDP'!E122-'CMA GDP Estimates'!E122,"")</f>
        <v>6151.2215719063533</v>
      </c>
      <c r="F122" s="65">
        <f>IFERROR(+'Ont GDP'!F122-'CMA GDP Estimates'!F122,"")</f>
        <v>6687.9513705335294</v>
      </c>
      <c r="G122" s="65">
        <f>IFERROR(+'Ont GDP'!G122-'CMA GDP Estimates'!G122,"")</f>
        <v>7089.3509592771379</v>
      </c>
      <c r="H122" s="65">
        <f>IFERROR(+'Ont GDP'!H122-'CMA GDP Estimates'!H122,"")</f>
        <v>7249.1082638548305</v>
      </c>
      <c r="I122" s="65">
        <f>IFERROR(+'Ont GDP'!I122-'CMA GDP Estimates'!I122,"")</f>
        <v>6106.9239289328689</v>
      </c>
      <c r="J122" s="65">
        <f>IFERROR(+'Ont GDP'!J122-'CMA GDP Estimates'!J122,"")</f>
        <v>7051.0940303466614</v>
      </c>
      <c r="K122" s="65">
        <f>IFERROR(+'Ont GDP'!K122-'CMA GDP Estimates'!K122,"")</f>
        <v>6718.1888670052858</v>
      </c>
      <c r="L122" s="65">
        <f>IFERROR(+'Ont GDP'!L122-'CMA GDP Estimates'!L122,"")</f>
        <v>5675.2390064245083</v>
      </c>
      <c r="M122" s="30">
        <f>IFERROR(+'Ont GDP'!M122-'CMA GDP Estimates'!M122,"")</f>
        <v>6221.5405612910163</v>
      </c>
      <c r="N122" s="30">
        <f>IFERROR(+'Ont GDP'!N122-'CMA GDP Estimates'!N122,"")</f>
        <v>6215.7144529525667</v>
      </c>
      <c r="O122" s="30">
        <f>IFERROR(+'Ont GDP'!O122-'CMA GDP Estimates'!O122,"")</f>
        <v>5633.9671709363956</v>
      </c>
      <c r="P122" s="30">
        <f>IFERROR(+'Ont GDP'!P122-'CMA GDP Estimates'!P122,"")</f>
        <v>5496.8307077098034</v>
      </c>
      <c r="Q122" s="30">
        <f>IFERROR(+'Ont GDP'!Q122-'CMA GDP Estimates'!Q122,"")</f>
        <v>6164.0026125428722</v>
      </c>
      <c r="R122" s="30">
        <f>IFERROR(+'Ont GDP'!R122-'CMA GDP Estimates'!R122,"")</f>
        <v>6401.2942732367974</v>
      </c>
      <c r="S122" s="30">
        <f>IFERROR(+'Ont GDP'!S122-'CMA GDP Estimates'!S122,"")</f>
        <v>7279.8664671617316</v>
      </c>
      <c r="T122" s="30">
        <f>IFERROR(+'Ont GDP'!T122-'CMA GDP Estimates'!T122,"")</f>
        <v>6439.9512037134809</v>
      </c>
      <c r="U122" s="30">
        <f>IFERROR(+'Ont GDP'!U122-'CMA GDP Estimates'!U122,"")</f>
        <v>7158.2746487008753</v>
      </c>
      <c r="V122" s="30">
        <f>IFERROR(+'Ont GDP'!V122-'CMA GDP Estimates'!V122,"")</f>
        <v>7556.3550819971479</v>
      </c>
      <c r="W122" s="30">
        <f>IFERROR(+'Ont GDP'!W122-'CMA GDP Estimates'!W122,"")</f>
        <v>7644.8099464754996</v>
      </c>
      <c r="X122" s="30">
        <f>IFERROR(+'Ont GDP'!X122-'CMA GDP Estimates'!X122,"")</f>
        <v>7439.8058531943461</v>
      </c>
      <c r="Y122" s="30">
        <f>IFERROR(+'Ont GDP'!Y122-'CMA GDP Estimates'!Y122,"")</f>
        <v>7494.1598462014954</v>
      </c>
    </row>
    <row r="123" spans="1:25" x14ac:dyDescent="0.25">
      <c r="A123" s="7" t="s">
        <v>117</v>
      </c>
      <c r="B123" s="7"/>
      <c r="C123" s="14">
        <v>5241</v>
      </c>
      <c r="D123" s="65">
        <f>IFERROR(+'Ont GDP'!D123-'CMA GDP Estimates'!D123,"")</f>
        <v>3845.5376731674505</v>
      </c>
      <c r="E123" s="65">
        <f>IFERROR(+'Ont GDP'!E123-'CMA GDP Estimates'!E123,"")</f>
        <v>4316.675930380643</v>
      </c>
      <c r="F123" s="65">
        <f>IFERROR(+'Ont GDP'!F123-'CMA GDP Estimates'!F123,"")</f>
        <v>4454.9205930807257</v>
      </c>
      <c r="G123" s="65">
        <f>IFERROR(+'Ont GDP'!G123-'CMA GDP Estimates'!G123,"")</f>
        <v>4648.4903513371792</v>
      </c>
      <c r="H123" s="65">
        <f>IFERROR(+'Ont GDP'!H123-'CMA GDP Estimates'!H123,"")</f>
        <v>4799.226889609281</v>
      </c>
      <c r="I123" s="65">
        <f>IFERROR(+'Ont GDP'!I123-'CMA GDP Estimates'!I123,"")</f>
        <v>4090.8232839187895</v>
      </c>
      <c r="J123" s="65">
        <f>IFERROR(+'Ont GDP'!J123-'CMA GDP Estimates'!J123,"")</f>
        <v>4549.0930290456436</v>
      </c>
      <c r="K123" s="65">
        <f>IFERROR(+'Ont GDP'!K123-'CMA GDP Estimates'!K123,"")</f>
        <v>4560.48448723827</v>
      </c>
      <c r="L123" s="65">
        <f>IFERROR(+'Ont GDP'!L123-'CMA GDP Estimates'!L123,"")</f>
        <v>4071.7736920185116</v>
      </c>
      <c r="M123" s="30">
        <f>IFERROR(+'Ont GDP'!M123-'CMA GDP Estimates'!M123,"")</f>
        <v>4369.3289672429974</v>
      </c>
      <c r="N123" s="30">
        <f>IFERROR(+'Ont GDP'!N123-'CMA GDP Estimates'!N123,"")</f>
        <v>4107.7902489735025</v>
      </c>
      <c r="O123" s="30">
        <f>IFERROR(+'Ont GDP'!O123-'CMA GDP Estimates'!O123,"")</f>
        <v>4179.9322687439935</v>
      </c>
      <c r="P123" s="30">
        <f>IFERROR(+'Ont GDP'!P123-'CMA GDP Estimates'!P123,"")</f>
        <v>3836.2200174532836</v>
      </c>
      <c r="Q123" s="30">
        <f>IFERROR(+'Ont GDP'!Q123-'CMA GDP Estimates'!Q123,"")</f>
        <v>4089.197215723364</v>
      </c>
      <c r="R123" s="30">
        <f>IFERROR(+'Ont GDP'!R123-'CMA GDP Estimates'!R123,"")</f>
        <v>4575.2897752958179</v>
      </c>
      <c r="S123" s="30">
        <f>IFERROR(+'Ont GDP'!S123-'CMA GDP Estimates'!S123,"")</f>
        <v>5451.7262247315357</v>
      </c>
      <c r="T123" s="30">
        <f>IFERROR(+'Ont GDP'!T123-'CMA GDP Estimates'!T123,"")</f>
        <v>4764.4926467417172</v>
      </c>
      <c r="U123" s="30">
        <f>IFERROR(+'Ont GDP'!U123-'CMA GDP Estimates'!U123,"")</f>
        <v>5029.9808695020665</v>
      </c>
      <c r="V123" s="30">
        <f>IFERROR(+'Ont GDP'!V123-'CMA GDP Estimates'!V123,"")</f>
        <v>5153.2392828223492</v>
      </c>
      <c r="W123" s="30">
        <f>IFERROR(+'Ont GDP'!W123-'CMA GDP Estimates'!W123,"")</f>
        <v>4715.5820499182792</v>
      </c>
      <c r="X123" s="30">
        <f>IFERROR(+'Ont GDP'!X123-'CMA GDP Estimates'!X123,"")</f>
        <v>4808.3887723542975</v>
      </c>
      <c r="Y123" s="30">
        <f>IFERROR(+'Ont GDP'!Y123-'CMA GDP Estimates'!Y123,"")</f>
        <v>4998.1318862908465</v>
      </c>
    </row>
    <row r="124" spans="1:25" x14ac:dyDescent="0.25">
      <c r="A124" s="7" t="s">
        <v>118</v>
      </c>
      <c r="B124" s="7"/>
      <c r="C124" s="14">
        <v>5242</v>
      </c>
      <c r="D124" s="65">
        <f>IFERROR(+'Ont GDP'!D124-'CMA GDP Estimates'!D124,"")</f>
        <v>1786.9810209424083</v>
      </c>
      <c r="E124" s="65">
        <f>IFERROR(+'Ont GDP'!E124-'CMA GDP Estimates'!E124,"")</f>
        <v>2038.0229885057472</v>
      </c>
      <c r="F124" s="65">
        <f>IFERROR(+'Ont GDP'!F124-'CMA GDP Estimates'!F124,"")</f>
        <v>2127.888372093023</v>
      </c>
      <c r="G124" s="65">
        <f>IFERROR(+'Ont GDP'!G124-'CMA GDP Estimates'!G124,"")</f>
        <v>2381.1333333333332</v>
      </c>
      <c r="H124" s="65">
        <f>IFERROR(+'Ont GDP'!H124-'CMA GDP Estimates'!H124,"")</f>
        <v>2564.7136383442266</v>
      </c>
      <c r="I124" s="65">
        <f>IFERROR(+'Ont GDP'!I124-'CMA GDP Estimates'!I124,"")</f>
        <v>2060.5397841458876</v>
      </c>
      <c r="J124" s="65">
        <f>IFERROR(+'Ont GDP'!J124-'CMA GDP Estimates'!J124,"")</f>
        <v>2478.4041264559069</v>
      </c>
      <c r="K124" s="65">
        <f>IFERROR(+'Ont GDP'!K124-'CMA GDP Estimates'!K124,"")</f>
        <v>2157.5288430551082</v>
      </c>
      <c r="L124" s="65">
        <f>IFERROR(+'Ont GDP'!L124-'CMA GDP Estimates'!L124,"")</f>
        <v>1626.1785555128281</v>
      </c>
      <c r="M124" s="30">
        <f>IFERROR(+'Ont GDP'!M124-'CMA GDP Estimates'!M124,"")</f>
        <v>1778.2160192710667</v>
      </c>
      <c r="N124" s="30">
        <f>IFERROR(+'Ont GDP'!N124-'CMA GDP Estimates'!N124,"")</f>
        <v>1899.6948932877012</v>
      </c>
      <c r="O124" s="30">
        <f>IFERROR(+'Ont GDP'!O124-'CMA GDP Estimates'!O124,"")</f>
        <v>1439.2257578331219</v>
      </c>
      <c r="P124" s="30">
        <f>IFERROR(+'Ont GDP'!P124-'CMA GDP Estimates'!P124,"")</f>
        <v>1581.1830693491211</v>
      </c>
      <c r="Q124" s="30">
        <f>IFERROR(+'Ont GDP'!Q124-'CMA GDP Estimates'!Q124,"")</f>
        <v>1910.0189205790518</v>
      </c>
      <c r="R124" s="30">
        <f>IFERROR(+'Ont GDP'!R124-'CMA GDP Estimates'!R124,"")</f>
        <v>1756.7221828163631</v>
      </c>
      <c r="S124" s="30">
        <f>IFERROR(+'Ont GDP'!S124-'CMA GDP Estimates'!S124,"")</f>
        <v>1821.5547668590677</v>
      </c>
      <c r="T124" s="30">
        <f>IFERROR(+'Ont GDP'!T124-'CMA GDP Estimates'!T124,"")</f>
        <v>1641.4798620846327</v>
      </c>
      <c r="U124" s="30">
        <f>IFERROR(+'Ont GDP'!U124-'CMA GDP Estimates'!U124,"")</f>
        <v>1900.1971007533398</v>
      </c>
      <c r="V124" s="30">
        <f>IFERROR(+'Ont GDP'!V124-'CMA GDP Estimates'!V124,"")</f>
        <v>2042.7613138083605</v>
      </c>
      <c r="W124" s="30">
        <f>IFERROR(+'Ont GDP'!W124-'CMA GDP Estimates'!W124,"")</f>
        <v>2143.8077607645082</v>
      </c>
      <c r="X124" s="30">
        <f>IFERROR(+'Ont GDP'!X124-'CMA GDP Estimates'!X124,"")</f>
        <v>2050.3274665925296</v>
      </c>
      <c r="Y124" s="30">
        <f>IFERROR(+'Ont GDP'!Y124-'CMA GDP Estimates'!Y124,"")</f>
        <v>2071.1500321630397</v>
      </c>
    </row>
    <row r="125" spans="1:25" x14ac:dyDescent="0.25">
      <c r="A125" s="6" t="s">
        <v>119</v>
      </c>
      <c r="B125" s="6"/>
      <c r="C125" s="14" t="s">
        <v>204</v>
      </c>
      <c r="D125" s="65">
        <f>IFERROR(+'Ont GDP'!D125-'CMA GDP Estimates'!D125,"")</f>
        <v>986.15999999999985</v>
      </c>
      <c r="E125" s="65">
        <f>IFERROR(+'Ont GDP'!E125-'CMA GDP Estimates'!E125,"")</f>
        <v>1087.9238543174142</v>
      </c>
      <c r="F125" s="65">
        <f>IFERROR(+'Ont GDP'!F125-'CMA GDP Estimates'!F125,"")</f>
        <v>1100.0194067796615</v>
      </c>
      <c r="G125" s="65">
        <f>IFERROR(+'Ont GDP'!G125-'CMA GDP Estimates'!G125,"")</f>
        <v>1220.3090999010878</v>
      </c>
      <c r="H125" s="65">
        <f>IFERROR(+'Ont GDP'!H125-'CMA GDP Estimates'!H125,"")</f>
        <v>1211.83165951092</v>
      </c>
      <c r="I125" s="65">
        <f>IFERROR(+'Ont GDP'!I125-'CMA GDP Estimates'!I125,"")</f>
        <v>1320.0773997979118</v>
      </c>
      <c r="J125" s="65">
        <f>IFERROR(+'Ont GDP'!J125-'CMA GDP Estimates'!J125,"")</f>
        <v>1388.3579347262994</v>
      </c>
      <c r="K125" s="65">
        <f>IFERROR(+'Ont GDP'!K125-'CMA GDP Estimates'!K125,"")</f>
        <v>1471.5332157177231</v>
      </c>
      <c r="L125" s="65">
        <f>IFERROR(+'Ont GDP'!L125-'CMA GDP Estimates'!L125,"")</f>
        <v>1499.1126282041523</v>
      </c>
      <c r="M125" s="30">
        <f>IFERROR(+'Ont GDP'!M125-'CMA GDP Estimates'!M125,"")</f>
        <v>1804.3833659867951</v>
      </c>
      <c r="N125" s="30">
        <f>IFERROR(+'Ont GDP'!N125-'CMA GDP Estimates'!N125,"")</f>
        <v>1688.0115436035967</v>
      </c>
      <c r="O125" s="30">
        <f>IFERROR(+'Ont GDP'!O125-'CMA GDP Estimates'!O125,"")</f>
        <v>1906.5423515709008</v>
      </c>
      <c r="P125" s="30">
        <f>IFERROR(+'Ont GDP'!P125-'CMA GDP Estimates'!P125,"")</f>
        <v>1723.3969217310014</v>
      </c>
      <c r="Q125" s="30">
        <f>IFERROR(+'Ont GDP'!Q125-'CMA GDP Estimates'!Q125,"")</f>
        <v>2078.8761502057232</v>
      </c>
      <c r="R125" s="30">
        <f>IFERROR(+'Ont GDP'!R125-'CMA GDP Estimates'!R125,"")</f>
        <v>1864.7356343466499</v>
      </c>
      <c r="S125" s="30">
        <f>IFERROR(+'Ont GDP'!S125-'CMA GDP Estimates'!S125,"")</f>
        <v>2091.438532611739</v>
      </c>
      <c r="T125" s="30">
        <f>IFERROR(+'Ont GDP'!T125-'CMA GDP Estimates'!T125,"")</f>
        <v>1582.3443203925926</v>
      </c>
      <c r="U125" s="30">
        <f>IFERROR(+'Ont GDP'!U125-'CMA GDP Estimates'!U125,"")</f>
        <v>1799.8546002295971</v>
      </c>
      <c r="V125" s="30">
        <f>IFERROR(+'Ont GDP'!V125-'CMA GDP Estimates'!V125,"")</f>
        <v>2260.0446316260268</v>
      </c>
      <c r="W125" s="30">
        <f>IFERROR(+'Ont GDP'!W125-'CMA GDP Estimates'!W125,"")</f>
        <v>2220.0987436072555</v>
      </c>
      <c r="X125" s="30">
        <f>IFERROR(+'Ont GDP'!X125-'CMA GDP Estimates'!X125,"")</f>
        <v>2342.7562891735288</v>
      </c>
      <c r="Y125" s="30">
        <f>IFERROR(+'Ont GDP'!Y125-'CMA GDP Estimates'!Y125,"")</f>
        <v>2088.144873166566</v>
      </c>
    </row>
    <row r="126" spans="1:25" x14ac:dyDescent="0.25">
      <c r="A126" s="5" t="s">
        <v>120</v>
      </c>
      <c r="B126" s="5"/>
      <c r="C126" s="13">
        <v>53</v>
      </c>
      <c r="D126" s="64">
        <f>IFERROR(+'Ont GDP'!D126-'CMA GDP Estimates'!D126,"")</f>
        <v>27499.989342660218</v>
      </c>
      <c r="E126" s="64">
        <f>IFERROR(+'Ont GDP'!E126-'CMA GDP Estimates'!E126,"")</f>
        <v>27994.014792663475</v>
      </c>
      <c r="F126" s="64">
        <f>IFERROR(+'Ont GDP'!F126-'CMA GDP Estimates'!F126,"")</f>
        <v>27007.640563991321</v>
      </c>
      <c r="G126" s="64">
        <f>IFERROR(+'Ont GDP'!G126-'CMA GDP Estimates'!G126,"")</f>
        <v>30234.238071495769</v>
      </c>
      <c r="H126" s="64">
        <f>IFERROR(+'Ont GDP'!H126-'CMA GDP Estimates'!H126,"")</f>
        <v>29595.894603960398</v>
      </c>
      <c r="I126" s="64">
        <f>IFERROR(+'Ont GDP'!I126-'CMA GDP Estimates'!I126,"")</f>
        <v>32394.435478839558</v>
      </c>
      <c r="J126" s="64">
        <f>IFERROR(+'Ont GDP'!J126-'CMA GDP Estimates'!J126,"")</f>
        <v>32669.710608983194</v>
      </c>
      <c r="K126" s="64">
        <f>IFERROR(+'Ont GDP'!K126-'CMA GDP Estimates'!K126,"")</f>
        <v>30494.103748326641</v>
      </c>
      <c r="L126" s="64">
        <f>IFERROR(+'Ont GDP'!L126-'CMA GDP Estimates'!L126,"")</f>
        <v>31513.77605508807</v>
      </c>
      <c r="M126" s="29">
        <f>IFERROR(+'Ont GDP'!M126-'CMA GDP Estimates'!M126,"")</f>
        <v>33460.794682248874</v>
      </c>
      <c r="N126" s="29">
        <f>IFERROR(+'Ont GDP'!N126-'CMA GDP Estimates'!N126,"")</f>
        <v>30898.22606720154</v>
      </c>
      <c r="O126" s="29">
        <f>IFERROR(+'Ont GDP'!O126-'CMA GDP Estimates'!O126,"")</f>
        <v>33113.941091805274</v>
      </c>
      <c r="P126" s="29">
        <f>IFERROR(+'Ont GDP'!P126-'CMA GDP Estimates'!P126,"")</f>
        <v>31110.74877424755</v>
      </c>
      <c r="Q126" s="29">
        <f>IFERROR(+'Ont GDP'!Q126-'CMA GDP Estimates'!Q126,"")</f>
        <v>33334.290452559646</v>
      </c>
      <c r="R126" s="29">
        <f>IFERROR(+'Ont GDP'!R126-'CMA GDP Estimates'!R126,"")</f>
        <v>31975.817159670099</v>
      </c>
      <c r="S126" s="29">
        <f>IFERROR(+'Ont GDP'!S126-'CMA GDP Estimates'!S126,"")</f>
        <v>36642.481869579547</v>
      </c>
      <c r="T126" s="29">
        <f>IFERROR(+'Ont GDP'!T126-'CMA GDP Estimates'!T126,"")</f>
        <v>36125.363512809658</v>
      </c>
      <c r="U126" s="29">
        <f>IFERROR(+'Ont GDP'!U126-'CMA GDP Estimates'!U126,"")</f>
        <v>34924.334789263368</v>
      </c>
      <c r="V126" s="29">
        <f>IFERROR(+'Ont GDP'!V126-'CMA GDP Estimates'!V126,"")</f>
        <v>33649.4089296327</v>
      </c>
      <c r="W126" s="29">
        <f>IFERROR(+'Ont GDP'!W126-'CMA GDP Estimates'!W126,"")</f>
        <v>33429.573407270487</v>
      </c>
      <c r="X126" s="29">
        <f>IFERROR(+'Ont GDP'!X126-'CMA GDP Estimates'!X126,"")</f>
        <v>34793.712724406672</v>
      </c>
      <c r="Y126" s="29">
        <f>IFERROR(+'Ont GDP'!Y126-'CMA GDP Estimates'!Y126,"")</f>
        <v>32386.519625004898</v>
      </c>
    </row>
    <row r="127" spans="1:25" x14ac:dyDescent="0.25">
      <c r="A127" s="10" t="s">
        <v>121</v>
      </c>
      <c r="B127" s="10"/>
      <c r="C127" s="14">
        <v>531</v>
      </c>
      <c r="D127" s="65">
        <f>IFERROR(+'Ont GDP'!D127-'CMA GDP Estimates'!D127,"")</f>
        <v>25945.029574912893</v>
      </c>
      <c r="E127" s="65">
        <f>IFERROR(+'Ont GDP'!E127-'CMA GDP Estimates'!E127,"")</f>
        <v>27013.803154574129</v>
      </c>
      <c r="F127" s="65">
        <f>IFERROR(+'Ont GDP'!F127-'CMA GDP Estimates'!F127,"")</f>
        <v>24260.938907574331</v>
      </c>
      <c r="G127" s="65">
        <f>IFERROR(+'Ont GDP'!G127-'CMA GDP Estimates'!G127,"")</f>
        <v>27991.404122117732</v>
      </c>
      <c r="H127" s="65">
        <f>IFERROR(+'Ont GDP'!H127-'CMA GDP Estimates'!H127,"")</f>
        <v>26304.311052213092</v>
      </c>
      <c r="I127" s="65">
        <f>IFERROR(+'Ont GDP'!I127-'CMA GDP Estimates'!I127,"")</f>
        <v>29255.596439169138</v>
      </c>
      <c r="J127" s="65">
        <f>IFERROR(+'Ont GDP'!J127-'CMA GDP Estimates'!J127,"")</f>
        <v>28975.884101599251</v>
      </c>
      <c r="K127" s="65">
        <f>IFERROR(+'Ont GDP'!K127-'CMA GDP Estimates'!K127,"")</f>
        <v>28209.061185983825</v>
      </c>
      <c r="L127" s="65">
        <f>IFERROR(+'Ont GDP'!L127-'CMA GDP Estimates'!L127,"")</f>
        <v>27046.684464368445</v>
      </c>
      <c r="M127" s="30">
        <f>IFERROR(+'Ont GDP'!M127-'CMA GDP Estimates'!M127,"")</f>
        <v>29606.376860324744</v>
      </c>
      <c r="N127" s="30">
        <f>IFERROR(+'Ont GDP'!N127-'CMA GDP Estimates'!N127,"")</f>
        <v>27672.383312662176</v>
      </c>
      <c r="O127" s="30">
        <f>IFERROR(+'Ont GDP'!O127-'CMA GDP Estimates'!O127,"")</f>
        <v>29244.162088870522</v>
      </c>
      <c r="P127" s="30">
        <f>IFERROR(+'Ont GDP'!P127-'CMA GDP Estimates'!P127,"")</f>
        <v>28223.495725835775</v>
      </c>
      <c r="Q127" s="30">
        <f>IFERROR(+'Ont GDP'!Q127-'CMA GDP Estimates'!Q127,"")</f>
        <v>31788.641852115601</v>
      </c>
      <c r="R127" s="30">
        <f>IFERROR(+'Ont GDP'!R127-'CMA GDP Estimates'!R127,"")</f>
        <v>28350.565527069484</v>
      </c>
      <c r="S127" s="30">
        <f>IFERROR(+'Ont GDP'!S127-'CMA GDP Estimates'!S127,"")</f>
        <v>32739.883698519756</v>
      </c>
      <c r="T127" s="30">
        <f>IFERROR(+'Ont GDP'!T127-'CMA GDP Estimates'!T127,"")</f>
        <v>33792.930351271105</v>
      </c>
      <c r="U127" s="30">
        <f>IFERROR(+'Ont GDP'!U127-'CMA GDP Estimates'!U127,"")</f>
        <v>31926.471530703457</v>
      </c>
      <c r="V127" s="30">
        <f>IFERROR(+'Ont GDP'!V127-'CMA GDP Estimates'!V127,"")</f>
        <v>30833.598189231343</v>
      </c>
      <c r="W127" s="30">
        <f>IFERROR(+'Ont GDP'!W127-'CMA GDP Estimates'!W127,"")</f>
        <v>31116.299974541835</v>
      </c>
      <c r="X127" s="30">
        <f>IFERROR(+'Ont GDP'!X127-'CMA GDP Estimates'!X127,"")</f>
        <v>32015.630330349049</v>
      </c>
      <c r="Y127" s="30">
        <f>IFERROR(+'Ont GDP'!Y127-'CMA GDP Estimates'!Y127,"")</f>
        <v>30585.803141492026</v>
      </c>
    </row>
    <row r="128" spans="1:25" x14ac:dyDescent="0.25">
      <c r="A128" s="6" t="s">
        <v>122</v>
      </c>
      <c r="B128" s="6"/>
      <c r="C128" s="14">
        <v>5311</v>
      </c>
      <c r="D128" s="65">
        <f>IFERROR(+'Ont GDP'!D128-'CMA GDP Estimates'!D128,"")</f>
        <v>7795.8751475796935</v>
      </c>
      <c r="E128" s="65">
        <f>IFERROR(+'Ont GDP'!E128-'CMA GDP Estimates'!E128,"")</f>
        <v>7529.9874916832996</v>
      </c>
      <c r="F128" s="65">
        <f>IFERROR(+'Ont GDP'!F128-'CMA GDP Estimates'!F128,"")</f>
        <v>8175.0222177256182</v>
      </c>
      <c r="G128" s="65">
        <f>IFERROR(+'Ont GDP'!G128-'CMA GDP Estimates'!G128,"")</f>
        <v>7702.4412311638353</v>
      </c>
      <c r="H128" s="65">
        <f>IFERROR(+'Ont GDP'!H128-'CMA GDP Estimates'!H128,"")</f>
        <v>8017.3149839228317</v>
      </c>
      <c r="I128" s="65">
        <f>IFERROR(+'Ont GDP'!I128-'CMA GDP Estimates'!I128,"")</f>
        <v>8880.9630142919032</v>
      </c>
      <c r="J128" s="65">
        <f>IFERROR(+'Ont GDP'!J128-'CMA GDP Estimates'!J128,"")</f>
        <v>9799.6606177606172</v>
      </c>
      <c r="K128" s="65">
        <f>IFERROR(+'Ont GDP'!K128-'CMA GDP Estimates'!K128,"")</f>
        <v>8797.9394789579164</v>
      </c>
      <c r="L128" s="65">
        <f>IFERROR(+'Ont GDP'!L128-'CMA GDP Estimates'!L128,"")</f>
        <v>8732.1783794637104</v>
      </c>
      <c r="M128" s="30">
        <f>IFERROR(+'Ont GDP'!M128-'CMA GDP Estimates'!M128,"")</f>
        <v>8545.5375748120023</v>
      </c>
      <c r="N128" s="30">
        <f>IFERROR(+'Ont GDP'!N128-'CMA GDP Estimates'!N128,"")</f>
        <v>7978.9546994676693</v>
      </c>
      <c r="O128" s="30">
        <f>IFERROR(+'Ont GDP'!O128-'CMA GDP Estimates'!O128,"")</f>
        <v>9394.0316095120925</v>
      </c>
      <c r="P128" s="30">
        <f>IFERROR(+'Ont GDP'!P128-'CMA GDP Estimates'!P128,"")</f>
        <v>7707.7875490462193</v>
      </c>
      <c r="Q128" s="30">
        <f>IFERROR(+'Ont GDP'!Q128-'CMA GDP Estimates'!Q128,"")</f>
        <v>10308.49134294621</v>
      </c>
      <c r="R128" s="30">
        <f>IFERROR(+'Ont GDP'!R128-'CMA GDP Estimates'!R128,"")</f>
        <v>8729.3301779508074</v>
      </c>
      <c r="S128" s="30">
        <f>IFERROR(+'Ont GDP'!S128-'CMA GDP Estimates'!S128,"")</f>
        <v>9636.5352850987783</v>
      </c>
      <c r="T128" s="30">
        <f>IFERROR(+'Ont GDP'!T128-'CMA GDP Estimates'!T128,"")</f>
        <v>11689.635001351058</v>
      </c>
      <c r="U128" s="30">
        <f>IFERROR(+'Ont GDP'!U128-'CMA GDP Estimates'!U128,"")</f>
        <v>11011.16704940353</v>
      </c>
      <c r="V128" s="30">
        <f>IFERROR(+'Ont GDP'!V128-'CMA GDP Estimates'!V128,"")</f>
        <v>10546.158778441159</v>
      </c>
      <c r="W128" s="30">
        <f>IFERROR(+'Ont GDP'!W128-'CMA GDP Estimates'!W128,"")</f>
        <v>10920.366972401946</v>
      </c>
      <c r="X128" s="30">
        <f>IFERROR(+'Ont GDP'!X128-'CMA GDP Estimates'!X128,"")</f>
        <v>10199.77112553253</v>
      </c>
      <c r="Y128" s="30">
        <f>IFERROR(+'Ont GDP'!Y128-'CMA GDP Estimates'!Y128,"")</f>
        <v>11216.240323411401</v>
      </c>
    </row>
    <row r="129" spans="1:25" x14ac:dyDescent="0.25">
      <c r="A129" s="6" t="s">
        <v>309</v>
      </c>
      <c r="B129" s="6"/>
      <c r="C129" s="14" t="s">
        <v>310</v>
      </c>
      <c r="D129" s="65" t="str">
        <f>IFERROR(+'Ont GDP'!D129-'CMA GDP Estimates'!D129,"")</f>
        <v/>
      </c>
      <c r="E129" s="65" t="str">
        <f>IFERROR(+'Ont GDP'!E129-'CMA GDP Estimates'!E129,"")</f>
        <v/>
      </c>
      <c r="F129" s="65" t="str">
        <f>IFERROR(+'Ont GDP'!F129-'CMA GDP Estimates'!F129,"")</f>
        <v/>
      </c>
      <c r="G129" s="65" t="str">
        <f>IFERROR(+'Ont GDP'!G129-'CMA GDP Estimates'!G129,"")</f>
        <v/>
      </c>
      <c r="H129" s="65" t="str">
        <f>IFERROR(+'Ont GDP'!H129-'CMA GDP Estimates'!H129,"")</f>
        <v/>
      </c>
      <c r="I129" s="65" t="str">
        <f>IFERROR(+'Ont GDP'!I129-'CMA GDP Estimates'!I129,"")</f>
        <v/>
      </c>
      <c r="J129" s="65" t="str">
        <f>IFERROR(+'Ont GDP'!J129-'CMA GDP Estimates'!J129,"")</f>
        <v/>
      </c>
      <c r="K129" s="65" t="str">
        <f>IFERROR(+'Ont GDP'!K129-'CMA GDP Estimates'!K129,"")</f>
        <v/>
      </c>
      <c r="L129" s="65" t="str">
        <f>IFERROR(+'Ont GDP'!L129-'CMA GDP Estimates'!L129,"")</f>
        <v/>
      </c>
      <c r="M129" s="30" t="str">
        <f>IFERROR(+'Ont GDP'!M129-'CMA GDP Estimates'!M129,"")</f>
        <v/>
      </c>
      <c r="N129" s="30" t="str">
        <f>IFERROR(+'Ont GDP'!N129-'CMA GDP Estimates'!N129,"")</f>
        <v/>
      </c>
      <c r="O129" s="30" t="str">
        <f>IFERROR(+'Ont GDP'!O129-'CMA GDP Estimates'!O129,"")</f>
        <v/>
      </c>
      <c r="P129" s="30" t="str">
        <f>IFERROR(+'Ont GDP'!P129-'CMA GDP Estimates'!P129,"")</f>
        <v/>
      </c>
      <c r="Q129" s="30" t="str">
        <f>IFERROR(+'Ont GDP'!Q129-'CMA GDP Estimates'!Q129,"")</f>
        <v/>
      </c>
      <c r="R129" s="61">
        <f>IFERROR(+'Ont GDP'!R129-'CMA GDP Estimates'!R129,"")</f>
        <v>22548.951514175209</v>
      </c>
      <c r="S129" s="61">
        <f>IFERROR(+'Ont GDP'!S129-'CMA GDP Estimates'!S129,"")</f>
        <v>22835.680530067712</v>
      </c>
      <c r="T129" s="61">
        <f>IFERROR(+'Ont GDP'!T129-'CMA GDP Estimates'!T129,"")</f>
        <v>23125.229756741359</v>
      </c>
      <c r="U129" s="61">
        <f>IFERROR(+'Ont GDP'!U129-'CMA GDP Estimates'!U129,"")</f>
        <v>23387.642534178307</v>
      </c>
      <c r="V129" s="61">
        <f>IFERROR(+'Ont GDP'!V129-'CMA GDP Estimates'!V129,"")</f>
        <v>23635.128984747014</v>
      </c>
      <c r="W129" s="61">
        <f>IFERROR(+'Ont GDP'!W129-'CMA GDP Estimates'!W129,"")</f>
        <v>23322.424365748182</v>
      </c>
      <c r="X129" s="61">
        <f>IFERROR(+'Ont GDP'!X129-'CMA GDP Estimates'!X129,"")</f>
        <v>23504.722144160565</v>
      </c>
      <c r="Y129" s="61">
        <f>IFERROR(+'Ont GDP'!Y129-'CMA GDP Estimates'!Y129,"")</f>
        <v>23671.539596749863</v>
      </c>
    </row>
    <row r="130" spans="1:25" x14ac:dyDescent="0.25">
      <c r="A130" s="6" t="s">
        <v>123</v>
      </c>
      <c r="B130" s="6"/>
      <c r="C130" s="14" t="s">
        <v>205</v>
      </c>
      <c r="D130" s="65">
        <f>IFERROR(+'Ont GDP'!D130-'CMA GDP Estimates'!D130,"")</f>
        <v>2135.6033023170958</v>
      </c>
      <c r="E130" s="65">
        <f>IFERROR(+'Ont GDP'!E130-'CMA GDP Estimates'!E130,"")</f>
        <v>2327.1052588466578</v>
      </c>
      <c r="F130" s="65">
        <f>IFERROR(+'Ont GDP'!F130-'CMA GDP Estimates'!F130,"")</f>
        <v>1877.506067325136</v>
      </c>
      <c r="G130" s="65">
        <f>IFERROR(+'Ont GDP'!G130-'CMA GDP Estimates'!G130,"")</f>
        <v>2564.388116254037</v>
      </c>
      <c r="H130" s="65">
        <f>IFERROR(+'Ont GDP'!H130-'CMA GDP Estimates'!H130,"")</f>
        <v>2472.9692290351672</v>
      </c>
      <c r="I130" s="65">
        <f>IFERROR(+'Ont GDP'!I130-'CMA GDP Estimates'!I130,"")</f>
        <v>3098.4375</v>
      </c>
      <c r="J130" s="65">
        <f>IFERROR(+'Ont GDP'!J130-'CMA GDP Estimates'!J130,"")</f>
        <v>2845.9063419583968</v>
      </c>
      <c r="K130" s="65">
        <f>IFERROR(+'Ont GDP'!K130-'CMA GDP Estimates'!K130,"")</f>
        <v>2924.8167539267015</v>
      </c>
      <c r="L130" s="65">
        <f>IFERROR(+'Ont GDP'!L130-'CMA GDP Estimates'!L130,"")</f>
        <v>2628.9104437856295</v>
      </c>
      <c r="M130" s="30">
        <f>IFERROR(+'Ont GDP'!M130-'CMA GDP Estimates'!M130,"")</f>
        <v>2856.6089304585776</v>
      </c>
      <c r="N130" s="30">
        <f>IFERROR(+'Ont GDP'!N130-'CMA GDP Estimates'!N130,"")</f>
        <v>2717.0667019444518</v>
      </c>
      <c r="O130" s="30">
        <f>IFERROR(+'Ont GDP'!O130-'CMA GDP Estimates'!O130,"")</f>
        <v>2277.0568693349646</v>
      </c>
      <c r="P130" s="30">
        <f>IFERROR(+'Ont GDP'!P130-'CMA GDP Estimates'!P130,"")</f>
        <v>2325.0851441967015</v>
      </c>
      <c r="Q130" s="30">
        <f>IFERROR(+'Ont GDP'!Q130-'CMA GDP Estimates'!Q130,"")</f>
        <v>2289.4386806694456</v>
      </c>
      <c r="R130" s="30">
        <f>IFERROR(+'Ont GDP'!R130-'CMA GDP Estimates'!R130,"")</f>
        <v>2023.5646159152539</v>
      </c>
      <c r="S130" s="30">
        <f>IFERROR(+'Ont GDP'!S130-'CMA GDP Estimates'!S130,"")</f>
        <v>2311.0387452907025</v>
      </c>
      <c r="T130" s="30">
        <f>IFERROR(+'Ont GDP'!T130-'CMA GDP Estimates'!T130,"")</f>
        <v>2124.6334892218088</v>
      </c>
      <c r="U130" s="30">
        <f>IFERROR(+'Ont GDP'!U130-'CMA GDP Estimates'!U130,"")</f>
        <v>1945.8231713276864</v>
      </c>
      <c r="V130" s="30">
        <f>IFERROR(+'Ont GDP'!V130-'CMA GDP Estimates'!V130,"")</f>
        <v>1967.827898383905</v>
      </c>
      <c r="W130" s="30">
        <f>IFERROR(+'Ont GDP'!W130-'CMA GDP Estimates'!W130,"")</f>
        <v>2021.137387816113</v>
      </c>
      <c r="X130" s="30">
        <f>IFERROR(+'Ont GDP'!X130-'CMA GDP Estimates'!X130,"")</f>
        <v>1988.6548844411896</v>
      </c>
      <c r="Y130" s="30">
        <f>IFERROR(+'Ont GDP'!Y130-'CMA GDP Estimates'!Y130,"")</f>
        <v>1482.6992610573698</v>
      </c>
    </row>
    <row r="131" spans="1:25" x14ac:dyDescent="0.25">
      <c r="A131" s="10" t="s">
        <v>124</v>
      </c>
      <c r="B131" s="10"/>
      <c r="C131" s="14">
        <v>532</v>
      </c>
      <c r="D131" s="65">
        <f>IFERROR(+'Ont GDP'!D131-'CMA GDP Estimates'!D131,"")</f>
        <v>0</v>
      </c>
      <c r="E131" s="65">
        <f>IFERROR(+'Ont GDP'!E131-'CMA GDP Estimates'!E131,"")</f>
        <v>0</v>
      </c>
      <c r="F131" s="65">
        <f>IFERROR(+'Ont GDP'!F131-'CMA GDP Estimates'!F131,"")</f>
        <v>0</v>
      </c>
      <c r="G131" s="65">
        <f>IFERROR(+'Ont GDP'!G131-'CMA GDP Estimates'!G131,"")</f>
        <v>0</v>
      </c>
      <c r="H131" s="65">
        <f>IFERROR(+'Ont GDP'!H131-'CMA GDP Estimates'!H131,"")</f>
        <v>0</v>
      </c>
      <c r="I131" s="65">
        <f>IFERROR(+'Ont GDP'!I131-'CMA GDP Estimates'!I131,"")</f>
        <v>0</v>
      </c>
      <c r="J131" s="65">
        <f>IFERROR(+'Ont GDP'!J131-'CMA GDP Estimates'!J131,"")</f>
        <v>0</v>
      </c>
      <c r="K131" s="65">
        <f>IFERROR(+'Ont GDP'!K131-'CMA GDP Estimates'!K131,"")</f>
        <v>0</v>
      </c>
      <c r="L131" s="65">
        <f>IFERROR(+'Ont GDP'!L131-'CMA GDP Estimates'!L131,"")</f>
        <v>0</v>
      </c>
      <c r="M131" s="30">
        <f>IFERROR(+'Ont GDP'!M131-'CMA GDP Estimates'!M131,"")</f>
        <v>0</v>
      </c>
      <c r="N131" s="30">
        <f>IFERROR(+'Ont GDP'!N131-'CMA GDP Estimates'!N131,"")</f>
        <v>1929.4298030084231</v>
      </c>
      <c r="O131" s="30">
        <f>IFERROR(+'Ont GDP'!O131-'CMA GDP Estimates'!O131,"")</f>
        <v>2162.1711048570705</v>
      </c>
      <c r="P131" s="30">
        <f>IFERROR(+'Ont GDP'!P131-'CMA GDP Estimates'!P131,"")</f>
        <v>1916.2900350189102</v>
      </c>
      <c r="Q131" s="30">
        <f>IFERROR(+'Ont GDP'!Q131-'CMA GDP Estimates'!Q131,"")</f>
        <v>1611.9360192307695</v>
      </c>
      <c r="R131" s="30">
        <f>IFERROR(+'Ont GDP'!R131-'CMA GDP Estimates'!R131,"")</f>
        <v>2351.4961033047794</v>
      </c>
      <c r="S131" s="30">
        <f>IFERROR(+'Ont GDP'!S131-'CMA GDP Estimates'!S131,"")</f>
        <v>2557.4845103473249</v>
      </c>
      <c r="T131" s="30">
        <f>IFERROR(+'Ont GDP'!T131-'CMA GDP Estimates'!T131,"")</f>
        <v>1949.5611582949014</v>
      </c>
      <c r="U131" s="30">
        <f>IFERROR(+'Ont GDP'!U131-'CMA GDP Estimates'!U131,"")</f>
        <v>2084.5364934195622</v>
      </c>
      <c r="V131" s="30">
        <f>IFERROR(+'Ont GDP'!V131-'CMA GDP Estimates'!V131,"")</f>
        <v>2003.3640990247491</v>
      </c>
      <c r="W131" s="30">
        <f>IFERROR(+'Ont GDP'!W131-'CMA GDP Estimates'!W131,"")</f>
        <v>1672.3524670834063</v>
      </c>
      <c r="X131" s="30">
        <f>IFERROR(+'Ont GDP'!X131-'CMA GDP Estimates'!X131,"")</f>
        <v>2011.145978967324</v>
      </c>
      <c r="Y131" s="30">
        <f>IFERROR(+'Ont GDP'!Y131-'CMA GDP Estimates'!Y131,"")</f>
        <v>1489.295754993796</v>
      </c>
    </row>
    <row r="132" spans="1:25" x14ac:dyDescent="0.25">
      <c r="A132" s="6" t="s">
        <v>125</v>
      </c>
      <c r="B132" s="6"/>
      <c r="C132" s="14">
        <v>5321</v>
      </c>
      <c r="D132" s="65">
        <f>IFERROR(+'Ont GDP'!D132-'CMA GDP Estimates'!D132,"")</f>
        <v>371.60019743336636</v>
      </c>
      <c r="E132" s="65">
        <f>IFERROR(+'Ont GDP'!E132-'CMA GDP Estimates'!E132,"")</f>
        <v>514.5189949748742</v>
      </c>
      <c r="F132" s="65">
        <f>IFERROR(+'Ont GDP'!F132-'CMA GDP Estimates'!F132,"")</f>
        <v>625.52505446623104</v>
      </c>
      <c r="G132" s="65">
        <f>IFERROR(+'Ont GDP'!G132-'CMA GDP Estimates'!G132,"")</f>
        <v>789.32562499999995</v>
      </c>
      <c r="H132" s="65">
        <f>IFERROR(+'Ont GDP'!H132-'CMA GDP Estimates'!H132,"")</f>
        <v>946.271264367816</v>
      </c>
      <c r="I132" s="65">
        <f>IFERROR(+'Ont GDP'!I132-'CMA GDP Estimates'!I132,"")</f>
        <v>1111.9502139800286</v>
      </c>
      <c r="J132" s="65">
        <f>IFERROR(+'Ont GDP'!J132-'CMA GDP Estimates'!J132,"")</f>
        <v>843.19323144104806</v>
      </c>
      <c r="K132" s="65">
        <f>IFERROR(+'Ont GDP'!K132-'CMA GDP Estimates'!K132,"")</f>
        <v>578.38579003181326</v>
      </c>
      <c r="L132" s="65">
        <f>IFERROR(+'Ont GDP'!L132-'CMA GDP Estimates'!L132,"")</f>
        <v>945.02277237851672</v>
      </c>
      <c r="M132" s="30">
        <f>IFERROR(+'Ont GDP'!M132-'CMA GDP Estimates'!M132,"")</f>
        <v>715.1613453159041</v>
      </c>
      <c r="N132" s="30">
        <f>IFERROR(+'Ont GDP'!N132-'CMA GDP Estimates'!N132,"")</f>
        <v>536.81498890230591</v>
      </c>
      <c r="O132" s="30">
        <f>IFERROR(+'Ont GDP'!O132-'CMA GDP Estimates'!O132,"")</f>
        <v>744.56258069023329</v>
      </c>
      <c r="P132" s="30">
        <f>IFERROR(+'Ont GDP'!P132-'CMA GDP Estimates'!P132,"")</f>
        <v>657.91561752330676</v>
      </c>
      <c r="Q132" s="30">
        <f>IFERROR(+'Ont GDP'!Q132-'CMA GDP Estimates'!Q132,"")</f>
        <v>536.7260677206682</v>
      </c>
      <c r="R132" s="30">
        <f>IFERROR(+'Ont GDP'!R132-'CMA GDP Estimates'!R132,"")</f>
        <v>641.20608927128399</v>
      </c>
      <c r="S132" s="30">
        <f>IFERROR(+'Ont GDP'!S132-'CMA GDP Estimates'!S132,"")</f>
        <v>785.8741582506367</v>
      </c>
      <c r="T132" s="30">
        <f>IFERROR(+'Ont GDP'!T132-'CMA GDP Estimates'!T132,"")</f>
        <v>543.60638101755535</v>
      </c>
      <c r="U132" s="30">
        <f>IFERROR(+'Ont GDP'!U132-'CMA GDP Estimates'!U132,"")</f>
        <v>625.20363252184472</v>
      </c>
      <c r="V132" s="30">
        <f>IFERROR(+'Ont GDP'!V132-'CMA GDP Estimates'!V132,"")</f>
        <v>479.90951686273388</v>
      </c>
      <c r="W132" s="30">
        <f>IFERROR(+'Ont GDP'!W132-'CMA GDP Estimates'!W132,"")</f>
        <v>574.72216313507306</v>
      </c>
      <c r="X132" s="30">
        <f>IFERROR(+'Ont GDP'!X132-'CMA GDP Estimates'!X132,"")</f>
        <v>569.81584528536996</v>
      </c>
      <c r="Y132" s="30">
        <f>IFERROR(+'Ont GDP'!Y132-'CMA GDP Estimates'!Y132,"")</f>
        <v>670.10368343128903</v>
      </c>
    </row>
    <row r="133" spans="1:25" x14ac:dyDescent="0.25">
      <c r="A133" s="10" t="s">
        <v>126</v>
      </c>
      <c r="B133" s="10"/>
      <c r="C133" s="14">
        <v>533</v>
      </c>
      <c r="D133" s="65" t="str">
        <f>IFERROR(+'Ont GDP'!D133-'CMA GDP Estimates'!D133,"")</f>
        <v/>
      </c>
      <c r="E133" s="65" t="str">
        <f>IFERROR(+'Ont GDP'!E133-'CMA GDP Estimates'!E133,"")</f>
        <v/>
      </c>
      <c r="F133" s="65" t="str">
        <f>IFERROR(+'Ont GDP'!F133-'CMA GDP Estimates'!F133,"")</f>
        <v/>
      </c>
      <c r="G133" s="65" t="str">
        <f>IFERROR(+'Ont GDP'!G133-'CMA GDP Estimates'!G133,"")</f>
        <v/>
      </c>
      <c r="H133" s="65" t="str">
        <f>IFERROR(+'Ont GDP'!H133-'CMA GDP Estimates'!H133,"")</f>
        <v/>
      </c>
      <c r="I133" s="65" t="str">
        <f>IFERROR(+'Ont GDP'!I133-'CMA GDP Estimates'!I133,"")</f>
        <v/>
      </c>
      <c r="J133" s="65" t="str">
        <f>IFERROR(+'Ont GDP'!J133-'CMA GDP Estimates'!J133,"")</f>
        <v/>
      </c>
      <c r="K133" s="65" t="str">
        <f>IFERROR(+'Ont GDP'!K133-'CMA GDP Estimates'!K133,"")</f>
        <v/>
      </c>
      <c r="L133" s="65" t="str">
        <f>IFERROR(+'Ont GDP'!L133-'CMA GDP Estimates'!L133,"")</f>
        <v/>
      </c>
      <c r="M133" s="30" t="str">
        <f>IFERROR(+'Ont GDP'!M133-'CMA GDP Estimates'!M133,"")</f>
        <v/>
      </c>
      <c r="N133" s="30" t="str">
        <f>IFERROR(+'Ont GDP'!N133-'CMA GDP Estimates'!N133,"")</f>
        <v/>
      </c>
      <c r="O133" s="30" t="str">
        <f>IFERROR(+'Ont GDP'!O133-'CMA GDP Estimates'!O133,"")</f>
        <v/>
      </c>
      <c r="P133" s="30" t="str">
        <f>IFERROR(+'Ont GDP'!P133-'CMA GDP Estimates'!P133,"")</f>
        <v/>
      </c>
      <c r="Q133" s="30" t="str">
        <f>IFERROR(+'Ont GDP'!Q133-'CMA GDP Estimates'!Q133,"")</f>
        <v/>
      </c>
      <c r="R133" s="30" t="str">
        <f>IFERROR(+'Ont GDP'!R133-'CMA GDP Estimates'!R133,"")</f>
        <v/>
      </c>
      <c r="S133" s="30" t="str">
        <f>IFERROR(+'Ont GDP'!S133-'CMA GDP Estimates'!S133,"")</f>
        <v/>
      </c>
      <c r="T133" s="30" t="str">
        <f>IFERROR(+'Ont GDP'!T133-'CMA GDP Estimates'!T133,"")</f>
        <v/>
      </c>
      <c r="U133" s="30" t="str">
        <f>IFERROR(+'Ont GDP'!U133-'CMA GDP Estimates'!U133,"")</f>
        <v/>
      </c>
      <c r="V133" s="30" t="str">
        <f>IFERROR(+'Ont GDP'!V133-'CMA GDP Estimates'!V133,"")</f>
        <v/>
      </c>
      <c r="W133" s="30" t="str">
        <f>IFERROR(+'Ont GDP'!W133-'CMA GDP Estimates'!W133,"")</f>
        <v/>
      </c>
      <c r="X133" s="30" t="str">
        <f>IFERROR(+'Ont GDP'!X133-'CMA GDP Estimates'!X133,"")</f>
        <v/>
      </c>
      <c r="Y133" s="30" t="str">
        <f>IFERROR(+'Ont GDP'!Y133-'CMA GDP Estimates'!Y133,"")</f>
        <v/>
      </c>
    </row>
    <row r="134" spans="1:25" x14ac:dyDescent="0.25">
      <c r="A134" s="5" t="s">
        <v>127</v>
      </c>
      <c r="B134" s="5"/>
      <c r="C134" s="13">
        <v>54</v>
      </c>
      <c r="D134" s="64">
        <f>IFERROR(+'Ont GDP'!D134-'CMA GDP Estimates'!D134,"")</f>
        <v>9858.4099060925309</v>
      </c>
      <c r="E134" s="64">
        <f>IFERROR(+'Ont GDP'!E134-'CMA GDP Estimates'!E134,"")</f>
        <v>11370.845397388359</v>
      </c>
      <c r="F134" s="64">
        <f>IFERROR(+'Ont GDP'!F134-'CMA GDP Estimates'!F134,"")</f>
        <v>12278.207936346796</v>
      </c>
      <c r="G134" s="64">
        <f>IFERROR(+'Ont GDP'!G134-'CMA GDP Estimates'!G134,"")</f>
        <v>13979.798512832815</v>
      </c>
      <c r="H134" s="64">
        <f>IFERROR(+'Ont GDP'!H134-'CMA GDP Estimates'!H134,"")</f>
        <v>14201.936884816158</v>
      </c>
      <c r="I134" s="64">
        <f>IFERROR(+'Ont GDP'!I134-'CMA GDP Estimates'!I134,"")</f>
        <v>14159.670541662861</v>
      </c>
      <c r="J134" s="64">
        <f>IFERROR(+'Ont GDP'!J134-'CMA GDP Estimates'!J134,"")</f>
        <v>14976.114927333023</v>
      </c>
      <c r="K134" s="64">
        <f>IFERROR(+'Ont GDP'!K134-'CMA GDP Estimates'!K134,"")</f>
        <v>15084.021030729837</v>
      </c>
      <c r="L134" s="64">
        <f>IFERROR(+'Ont GDP'!L134-'CMA GDP Estimates'!L134,"")</f>
        <v>14592.06597295553</v>
      </c>
      <c r="M134" s="29">
        <f>IFERROR(+'Ont GDP'!M134-'CMA GDP Estimates'!M134,"")</f>
        <v>15912.606262197802</v>
      </c>
      <c r="N134" s="29">
        <f>IFERROR(+'Ont GDP'!N134-'CMA GDP Estimates'!N134,"")</f>
        <v>15882.215123078528</v>
      </c>
      <c r="O134" s="29">
        <f>IFERROR(+'Ont GDP'!O134-'CMA GDP Estimates'!O134,"")</f>
        <v>15818.085400610948</v>
      </c>
      <c r="P134" s="29">
        <f>IFERROR(+'Ont GDP'!P134-'CMA GDP Estimates'!P134,"")</f>
        <v>15188.2356943737</v>
      </c>
      <c r="Q134" s="29">
        <f>IFERROR(+'Ont GDP'!Q134-'CMA GDP Estimates'!Q134,"")</f>
        <v>14622.780122322871</v>
      </c>
      <c r="R134" s="29">
        <f>IFERROR(+'Ont GDP'!R134-'CMA GDP Estimates'!R134,"")</f>
        <v>15562.464069891663</v>
      </c>
      <c r="S134" s="29">
        <f>IFERROR(+'Ont GDP'!S134-'CMA GDP Estimates'!S134,"")</f>
        <v>16034.140775459418</v>
      </c>
      <c r="T134" s="29">
        <f>IFERROR(+'Ont GDP'!T134-'CMA GDP Estimates'!T134,"")</f>
        <v>16374.488428064386</v>
      </c>
      <c r="U134" s="29">
        <f>IFERROR(+'Ont GDP'!U134-'CMA GDP Estimates'!U134,"")</f>
        <v>16239.018956912241</v>
      </c>
      <c r="V134" s="29">
        <f>IFERROR(+'Ont GDP'!V134-'CMA GDP Estimates'!V134,"")</f>
        <v>16102.168861317867</v>
      </c>
      <c r="W134" s="29">
        <f>IFERROR(+'Ont GDP'!W134-'CMA GDP Estimates'!W134,"")</f>
        <v>17107.963800862395</v>
      </c>
      <c r="X134" s="29">
        <f>IFERROR(+'Ont GDP'!X134-'CMA GDP Estimates'!X134,"")</f>
        <v>17928.037038561331</v>
      </c>
      <c r="Y134" s="29">
        <f>IFERROR(+'Ont GDP'!Y134-'CMA GDP Estimates'!Y134,"")</f>
        <v>18292.169548639456</v>
      </c>
    </row>
    <row r="135" spans="1:25" x14ac:dyDescent="0.25">
      <c r="A135" s="7" t="s">
        <v>128</v>
      </c>
      <c r="B135" s="7"/>
      <c r="C135" s="14">
        <v>5411</v>
      </c>
      <c r="D135" s="65">
        <f>IFERROR(+'Ont GDP'!D135-'CMA GDP Estimates'!D135,"")</f>
        <v>0</v>
      </c>
      <c r="E135" s="65">
        <f>IFERROR(+'Ont GDP'!E135-'CMA GDP Estimates'!E135,"")</f>
        <v>0</v>
      </c>
      <c r="F135" s="65">
        <f>IFERROR(+'Ont GDP'!F135-'CMA GDP Estimates'!F135,"")</f>
        <v>0</v>
      </c>
      <c r="G135" s="65">
        <f>IFERROR(+'Ont GDP'!G135-'CMA GDP Estimates'!G135,"")</f>
        <v>0</v>
      </c>
      <c r="H135" s="65">
        <f>IFERROR(+'Ont GDP'!H135-'CMA GDP Estimates'!H135,"")</f>
        <v>0</v>
      </c>
      <c r="I135" s="65">
        <f>IFERROR(+'Ont GDP'!I135-'CMA GDP Estimates'!I135,"")</f>
        <v>0</v>
      </c>
      <c r="J135" s="65">
        <f>IFERROR(+'Ont GDP'!J135-'CMA GDP Estimates'!J135,"")</f>
        <v>0</v>
      </c>
      <c r="K135" s="65">
        <f>IFERROR(+'Ont GDP'!K135-'CMA GDP Estimates'!K135,"")</f>
        <v>0</v>
      </c>
      <c r="L135" s="65">
        <f>IFERROR(+'Ont GDP'!L135-'CMA GDP Estimates'!L135,"")</f>
        <v>0</v>
      </c>
      <c r="M135" s="30">
        <f>IFERROR(+'Ont GDP'!M135-'CMA GDP Estimates'!M135,"")</f>
        <v>0</v>
      </c>
      <c r="N135" s="30">
        <f>IFERROR(+'Ont GDP'!N135-'CMA GDP Estimates'!N135,"")</f>
        <v>2647.0360138059568</v>
      </c>
      <c r="O135" s="30">
        <f>IFERROR(+'Ont GDP'!O135-'CMA GDP Estimates'!O135,"")</f>
        <v>2457.0218064532469</v>
      </c>
      <c r="P135" s="30">
        <f>IFERROR(+'Ont GDP'!P135-'CMA GDP Estimates'!P135,"")</f>
        <v>1764.353735964185</v>
      </c>
      <c r="Q135" s="30">
        <f>IFERROR(+'Ont GDP'!Q135-'CMA GDP Estimates'!Q135,"")</f>
        <v>1870.3896459221187</v>
      </c>
      <c r="R135" s="30">
        <f>IFERROR(+'Ont GDP'!R135-'CMA GDP Estimates'!R135,"")</f>
        <v>1998.9560886354875</v>
      </c>
      <c r="S135" s="30">
        <f>IFERROR(+'Ont GDP'!S135-'CMA GDP Estimates'!S135,"")</f>
        <v>2119.7700461596287</v>
      </c>
      <c r="T135" s="30">
        <f>IFERROR(+'Ont GDP'!T135-'CMA GDP Estimates'!T135,"")</f>
        <v>2053.8349377106101</v>
      </c>
      <c r="U135" s="30">
        <f>IFERROR(+'Ont GDP'!U135-'CMA GDP Estimates'!U135,"")</f>
        <v>2314.594770586079</v>
      </c>
      <c r="V135" s="30">
        <f>IFERROR(+'Ont GDP'!V135-'CMA GDP Estimates'!V135,"")</f>
        <v>2181.5672442774976</v>
      </c>
      <c r="W135" s="30">
        <f>IFERROR(+'Ont GDP'!W135-'CMA GDP Estimates'!W135,"")</f>
        <v>2156.9647298362006</v>
      </c>
      <c r="X135" s="30">
        <f>IFERROR(+'Ont GDP'!X135-'CMA GDP Estimates'!X135,"")</f>
        <v>2375.802124685847</v>
      </c>
      <c r="Y135" s="30">
        <f>IFERROR(+'Ont GDP'!Y135-'CMA GDP Estimates'!Y135,"")</f>
        <v>2120.3033368075585</v>
      </c>
    </row>
    <row r="136" spans="1:25" x14ac:dyDescent="0.25">
      <c r="A136" s="7" t="s">
        <v>129</v>
      </c>
      <c r="B136" s="7"/>
      <c r="C136" s="14">
        <v>5412</v>
      </c>
      <c r="D136" s="65">
        <f>IFERROR(+'Ont GDP'!D136-'CMA GDP Estimates'!D136,"")</f>
        <v>0</v>
      </c>
      <c r="E136" s="65">
        <f>IFERROR(+'Ont GDP'!E136-'CMA GDP Estimates'!E136,"")</f>
        <v>0</v>
      </c>
      <c r="F136" s="65">
        <f>IFERROR(+'Ont GDP'!F136-'CMA GDP Estimates'!F136,"")</f>
        <v>0</v>
      </c>
      <c r="G136" s="65">
        <f>IFERROR(+'Ont GDP'!G136-'CMA GDP Estimates'!G136,"")</f>
        <v>0</v>
      </c>
      <c r="H136" s="65">
        <f>IFERROR(+'Ont GDP'!H136-'CMA GDP Estimates'!H136,"")</f>
        <v>0</v>
      </c>
      <c r="I136" s="65">
        <f>IFERROR(+'Ont GDP'!I136-'CMA GDP Estimates'!I136,"")</f>
        <v>0</v>
      </c>
      <c r="J136" s="65">
        <f>IFERROR(+'Ont GDP'!J136-'CMA GDP Estimates'!J136,"")</f>
        <v>0</v>
      </c>
      <c r="K136" s="65">
        <f>IFERROR(+'Ont GDP'!K136-'CMA GDP Estimates'!K136,"")</f>
        <v>0</v>
      </c>
      <c r="L136" s="65">
        <f>IFERROR(+'Ont GDP'!L136-'CMA GDP Estimates'!L136,"")</f>
        <v>0</v>
      </c>
      <c r="M136" s="30">
        <f>IFERROR(+'Ont GDP'!M136-'CMA GDP Estimates'!M136,"")</f>
        <v>0</v>
      </c>
      <c r="N136" s="30">
        <f>IFERROR(+'Ont GDP'!N136-'CMA GDP Estimates'!N136,"")</f>
        <v>1505.498962373229</v>
      </c>
      <c r="O136" s="30">
        <f>IFERROR(+'Ont GDP'!O136-'CMA GDP Estimates'!O136,"")</f>
        <v>1895.3729608302997</v>
      </c>
      <c r="P136" s="30">
        <f>IFERROR(+'Ont GDP'!P136-'CMA GDP Estimates'!P136,"")</f>
        <v>1734.2513659521292</v>
      </c>
      <c r="Q136" s="30">
        <f>IFERROR(+'Ont GDP'!Q136-'CMA GDP Estimates'!Q136,"")</f>
        <v>1626.538630562457</v>
      </c>
      <c r="R136" s="30">
        <f>IFERROR(+'Ont GDP'!R136-'CMA GDP Estimates'!R136,"")</f>
        <v>1634.6065565060371</v>
      </c>
      <c r="S136" s="30">
        <f>IFERROR(+'Ont GDP'!S136-'CMA GDP Estimates'!S136,"")</f>
        <v>1797.3404690743005</v>
      </c>
      <c r="T136" s="30">
        <f>IFERROR(+'Ont GDP'!T136-'CMA GDP Estimates'!T136,"")</f>
        <v>1948.8843140534982</v>
      </c>
      <c r="U136" s="30">
        <f>IFERROR(+'Ont GDP'!U136-'CMA GDP Estimates'!U136,"")</f>
        <v>1910.9050906847242</v>
      </c>
      <c r="V136" s="30">
        <f>IFERROR(+'Ont GDP'!V136-'CMA GDP Estimates'!V136,"")</f>
        <v>1739.6836863960675</v>
      </c>
      <c r="W136" s="30">
        <f>IFERROR(+'Ont GDP'!W136-'CMA GDP Estimates'!W136,"")</f>
        <v>1720.7265077587786</v>
      </c>
      <c r="X136" s="30">
        <f>IFERROR(+'Ont GDP'!X136-'CMA GDP Estimates'!X136,"")</f>
        <v>2021.7213440259361</v>
      </c>
      <c r="Y136" s="30">
        <f>IFERROR(+'Ont GDP'!Y136-'CMA GDP Estimates'!Y136,"")</f>
        <v>1987.127743181451</v>
      </c>
    </row>
    <row r="137" spans="1:25" x14ac:dyDescent="0.25">
      <c r="A137" s="7" t="s">
        <v>130</v>
      </c>
      <c r="B137" s="7"/>
      <c r="C137" s="14">
        <v>5413</v>
      </c>
      <c r="D137" s="65">
        <f>IFERROR(+'Ont GDP'!D137-'CMA GDP Estimates'!D137,"")</f>
        <v>2396.5902019315195</v>
      </c>
      <c r="E137" s="65">
        <f>IFERROR(+'Ont GDP'!E137-'CMA GDP Estimates'!E137,"")</f>
        <v>2494.0178435976159</v>
      </c>
      <c r="F137" s="65">
        <f>IFERROR(+'Ont GDP'!F137-'CMA GDP Estimates'!F137,"")</f>
        <v>2143.1425214640758</v>
      </c>
      <c r="G137" s="65">
        <f>IFERROR(+'Ont GDP'!G137-'CMA GDP Estimates'!G137,"")</f>
        <v>2302.8835085697829</v>
      </c>
      <c r="H137" s="65">
        <f>IFERROR(+'Ont GDP'!H137-'CMA GDP Estimates'!H137,"")</f>
        <v>2390.0933444008451</v>
      </c>
      <c r="I137" s="65">
        <f>IFERROR(+'Ont GDP'!I137-'CMA GDP Estimates'!I137,"")</f>
        <v>2380.951384523275</v>
      </c>
      <c r="J137" s="65">
        <f>IFERROR(+'Ont GDP'!J137-'CMA GDP Estimates'!J137,"")</f>
        <v>2373.0160846254166</v>
      </c>
      <c r="K137" s="65">
        <f>IFERROR(+'Ont GDP'!K137-'CMA GDP Estimates'!K137,"")</f>
        <v>2367.7864810058131</v>
      </c>
      <c r="L137" s="65">
        <f>IFERROR(+'Ont GDP'!L137-'CMA GDP Estimates'!L137,"")</f>
        <v>2355.9966784496346</v>
      </c>
      <c r="M137" s="30">
        <f>IFERROR(+'Ont GDP'!M137-'CMA GDP Estimates'!M137,"")</f>
        <v>2789.8042868009097</v>
      </c>
      <c r="N137" s="30">
        <f>IFERROR(+'Ont GDP'!N137-'CMA GDP Estimates'!N137,"")</f>
        <v>2500.3023336828646</v>
      </c>
      <c r="O137" s="30">
        <f>IFERROR(+'Ont GDP'!O137-'CMA GDP Estimates'!O137,"")</f>
        <v>2751.1930169809584</v>
      </c>
      <c r="P137" s="30">
        <f>IFERROR(+'Ont GDP'!P137-'CMA GDP Estimates'!P137,"")</f>
        <v>2912.311533357537</v>
      </c>
      <c r="Q137" s="30">
        <f>IFERROR(+'Ont GDP'!Q137-'CMA GDP Estimates'!Q137,"")</f>
        <v>2625.7574423113115</v>
      </c>
      <c r="R137" s="30">
        <f>IFERROR(+'Ont GDP'!R137-'CMA GDP Estimates'!R137,"")</f>
        <v>3178.2387389446271</v>
      </c>
      <c r="S137" s="30">
        <f>IFERROR(+'Ont GDP'!S137-'CMA GDP Estimates'!S137,"")</f>
        <v>3118.8803775586312</v>
      </c>
      <c r="T137" s="30">
        <f>IFERROR(+'Ont GDP'!T137-'CMA GDP Estimates'!T137,"")</f>
        <v>2520.5801551828872</v>
      </c>
      <c r="U137" s="30">
        <f>IFERROR(+'Ont GDP'!U137-'CMA GDP Estimates'!U137,"")</f>
        <v>2448.7585029324741</v>
      </c>
      <c r="V137" s="30">
        <f>IFERROR(+'Ont GDP'!V137-'CMA GDP Estimates'!V137,"")</f>
        <v>2839.7497202766554</v>
      </c>
      <c r="W137" s="30">
        <f>IFERROR(+'Ont GDP'!W137-'CMA GDP Estimates'!W137,"")</f>
        <v>3233.4141578235385</v>
      </c>
      <c r="X137" s="30">
        <f>IFERROR(+'Ont GDP'!X137-'CMA GDP Estimates'!X137,"")</f>
        <v>3688.7883489226283</v>
      </c>
      <c r="Y137" s="30">
        <f>IFERROR(+'Ont GDP'!Y137-'CMA GDP Estimates'!Y137,"")</f>
        <v>3869.03286417155</v>
      </c>
    </row>
    <row r="138" spans="1:25" x14ac:dyDescent="0.25">
      <c r="A138" s="7" t="s">
        <v>131</v>
      </c>
      <c r="B138" s="7"/>
      <c r="C138" s="14">
        <v>5414</v>
      </c>
      <c r="D138" s="65">
        <f>IFERROR(+'Ont GDP'!D138-'CMA GDP Estimates'!D138,"")</f>
        <v>0</v>
      </c>
      <c r="E138" s="65">
        <f>IFERROR(+'Ont GDP'!E138-'CMA GDP Estimates'!E138,"")</f>
        <v>0</v>
      </c>
      <c r="F138" s="65">
        <f>IFERROR(+'Ont GDP'!F138-'CMA GDP Estimates'!F138,"")</f>
        <v>0</v>
      </c>
      <c r="G138" s="65">
        <f>IFERROR(+'Ont GDP'!G138-'CMA GDP Estimates'!G138,"")</f>
        <v>0</v>
      </c>
      <c r="H138" s="65">
        <f>IFERROR(+'Ont GDP'!H138-'CMA GDP Estimates'!H138,"")</f>
        <v>0</v>
      </c>
      <c r="I138" s="65">
        <f>IFERROR(+'Ont GDP'!I138-'CMA GDP Estimates'!I138,"")</f>
        <v>0</v>
      </c>
      <c r="J138" s="65">
        <f>IFERROR(+'Ont GDP'!J138-'CMA GDP Estimates'!J138,"")</f>
        <v>0</v>
      </c>
      <c r="K138" s="65">
        <f>IFERROR(+'Ont GDP'!K138-'CMA GDP Estimates'!K138,"")</f>
        <v>0</v>
      </c>
      <c r="L138" s="65">
        <f>IFERROR(+'Ont GDP'!L138-'CMA GDP Estimates'!L138,"")</f>
        <v>0</v>
      </c>
      <c r="M138" s="30">
        <f>IFERROR(+'Ont GDP'!M138-'CMA GDP Estimates'!M138,"")</f>
        <v>0</v>
      </c>
      <c r="N138" s="30">
        <f>IFERROR(+'Ont GDP'!N138-'CMA GDP Estimates'!N138,"")</f>
        <v>326.18279523205558</v>
      </c>
      <c r="O138" s="30">
        <f>IFERROR(+'Ont GDP'!O138-'CMA GDP Estimates'!O138,"")</f>
        <v>293.76887776739807</v>
      </c>
      <c r="P138" s="30">
        <f>IFERROR(+'Ont GDP'!P138-'CMA GDP Estimates'!P138,"")</f>
        <v>243.96255084286076</v>
      </c>
      <c r="Q138" s="30">
        <f>IFERROR(+'Ont GDP'!Q138-'CMA GDP Estimates'!Q138,"")</f>
        <v>216.6841725027644</v>
      </c>
      <c r="R138" s="30">
        <f>IFERROR(+'Ont GDP'!R138-'CMA GDP Estimates'!R138,"")</f>
        <v>217.82237545912363</v>
      </c>
      <c r="S138" s="30">
        <f>IFERROR(+'Ont GDP'!S138-'CMA GDP Estimates'!S138,"")</f>
        <v>323.4365338385997</v>
      </c>
      <c r="T138" s="30">
        <f>IFERROR(+'Ont GDP'!T138-'CMA GDP Estimates'!T138,"")</f>
        <v>306.20628188264374</v>
      </c>
      <c r="U138" s="30">
        <f>IFERROR(+'Ont GDP'!U138-'CMA GDP Estimates'!U138,"")</f>
        <v>280.10043540655784</v>
      </c>
      <c r="V138" s="30">
        <f>IFERROR(+'Ont GDP'!V138-'CMA GDP Estimates'!V138,"")</f>
        <v>242.87414984947605</v>
      </c>
      <c r="W138" s="30">
        <f>IFERROR(+'Ont GDP'!W138-'CMA GDP Estimates'!W138,"")</f>
        <v>246.74021911849098</v>
      </c>
      <c r="X138" s="30">
        <f>IFERROR(+'Ont GDP'!X138-'CMA GDP Estimates'!X138,"")</f>
        <v>247.16989910651978</v>
      </c>
      <c r="Y138" s="30">
        <f>IFERROR(+'Ont GDP'!Y138-'CMA GDP Estimates'!Y138,"")</f>
        <v>282.88512976213917</v>
      </c>
    </row>
    <row r="139" spans="1:25" x14ac:dyDescent="0.25">
      <c r="A139" s="7" t="s">
        <v>132</v>
      </c>
      <c r="B139" s="7"/>
      <c r="C139" s="14">
        <v>5415</v>
      </c>
      <c r="D139" s="65">
        <f>IFERROR(+'Ont GDP'!D139-'CMA GDP Estimates'!D139,"")</f>
        <v>1200.1129105172181</v>
      </c>
      <c r="E139" s="65">
        <f>IFERROR(+'Ont GDP'!E139-'CMA GDP Estimates'!E139,"")</f>
        <v>1720.9426035502956</v>
      </c>
      <c r="F139" s="65">
        <f>IFERROR(+'Ont GDP'!F139-'CMA GDP Estimates'!F139,"")</f>
        <v>2201.113834557771</v>
      </c>
      <c r="G139" s="65">
        <f>IFERROR(+'Ont GDP'!G139-'CMA GDP Estimates'!G139,"")</f>
        <v>2915.4529190850117</v>
      </c>
      <c r="H139" s="65">
        <f>IFERROR(+'Ont GDP'!H139-'CMA GDP Estimates'!H139,"")</f>
        <v>3027.9005152596119</v>
      </c>
      <c r="I139" s="65">
        <f>IFERROR(+'Ont GDP'!I139-'CMA GDP Estimates'!I139,"")</f>
        <v>3411.5248598130838</v>
      </c>
      <c r="J139" s="65">
        <f>IFERROR(+'Ont GDP'!J139-'CMA GDP Estimates'!J139,"")</f>
        <v>3263.5376999534092</v>
      </c>
      <c r="K139" s="65">
        <f>IFERROR(+'Ont GDP'!K139-'CMA GDP Estimates'!K139,"")</f>
        <v>3383.7164722907974</v>
      </c>
      <c r="L139" s="65">
        <f>IFERROR(+'Ont GDP'!L139-'CMA GDP Estimates'!L139,"")</f>
        <v>3362.4726632951997</v>
      </c>
      <c r="M139" s="30">
        <f>IFERROR(+'Ont GDP'!M139-'CMA GDP Estimates'!M139,"")</f>
        <v>3860.8656078259401</v>
      </c>
      <c r="N139" s="30">
        <f>IFERROR(+'Ont GDP'!N139-'CMA GDP Estimates'!N139,"")</f>
        <v>4043.3818276538832</v>
      </c>
      <c r="O139" s="30">
        <f>IFERROR(+'Ont GDP'!O139-'CMA GDP Estimates'!O139,"")</f>
        <v>3428.398627797038</v>
      </c>
      <c r="P139" s="30">
        <f>IFERROR(+'Ont GDP'!P139-'CMA GDP Estimates'!P139,"")</f>
        <v>4041.5993143678033</v>
      </c>
      <c r="Q139" s="30">
        <f>IFERROR(+'Ont GDP'!Q139-'CMA GDP Estimates'!Q139,"")</f>
        <v>3498.8571848729152</v>
      </c>
      <c r="R139" s="30">
        <f>IFERROR(+'Ont GDP'!R139-'CMA GDP Estimates'!R139,"")</f>
        <v>4259.4934252224593</v>
      </c>
      <c r="S139" s="30">
        <f>IFERROR(+'Ont GDP'!S139-'CMA GDP Estimates'!S139,"")</f>
        <v>3694.0994178626779</v>
      </c>
      <c r="T139" s="30">
        <f>IFERROR(+'Ont GDP'!T139-'CMA GDP Estimates'!T139,"")</f>
        <v>4681.0215818377992</v>
      </c>
      <c r="U139" s="30">
        <f>IFERROR(+'Ont GDP'!U139-'CMA GDP Estimates'!U139,"")</f>
        <v>4552.677882961184</v>
      </c>
      <c r="V139" s="30">
        <f>IFERROR(+'Ont GDP'!V139-'CMA GDP Estimates'!V139,"")</f>
        <v>4223.1250937763652</v>
      </c>
      <c r="W139" s="30">
        <f>IFERROR(+'Ont GDP'!W139-'CMA GDP Estimates'!W139,"")</f>
        <v>4297.0154308824294</v>
      </c>
      <c r="X139" s="30">
        <f>IFERROR(+'Ont GDP'!X139-'CMA GDP Estimates'!X139,"")</f>
        <v>4808.9685496391685</v>
      </c>
      <c r="Y139" s="30">
        <f>IFERROR(+'Ont GDP'!Y139-'CMA GDP Estimates'!Y139,"")</f>
        <v>5078.3147465637176</v>
      </c>
    </row>
    <row r="140" spans="1:25" x14ac:dyDescent="0.25">
      <c r="A140" s="7" t="s">
        <v>133</v>
      </c>
      <c r="B140" s="7"/>
      <c r="C140" s="14">
        <v>5416</v>
      </c>
      <c r="D140" s="65">
        <f>IFERROR(+'Ont GDP'!D140-'CMA GDP Estimates'!D140,"")</f>
        <v>0</v>
      </c>
      <c r="E140" s="65">
        <f>IFERROR(+'Ont GDP'!E140-'CMA GDP Estimates'!E140,"")</f>
        <v>0</v>
      </c>
      <c r="F140" s="65">
        <f>IFERROR(+'Ont GDP'!F140-'CMA GDP Estimates'!F140,"")</f>
        <v>0</v>
      </c>
      <c r="G140" s="65">
        <f>IFERROR(+'Ont GDP'!G140-'CMA GDP Estimates'!G140,"")</f>
        <v>0</v>
      </c>
      <c r="H140" s="65">
        <f>IFERROR(+'Ont GDP'!H140-'CMA GDP Estimates'!H140,"")</f>
        <v>0</v>
      </c>
      <c r="I140" s="65">
        <f>IFERROR(+'Ont GDP'!I140-'CMA GDP Estimates'!I140,"")</f>
        <v>0</v>
      </c>
      <c r="J140" s="65">
        <f>IFERROR(+'Ont GDP'!J140-'CMA GDP Estimates'!J140,"")</f>
        <v>0</v>
      </c>
      <c r="K140" s="65">
        <f>IFERROR(+'Ont GDP'!K140-'CMA GDP Estimates'!K140,"")</f>
        <v>0</v>
      </c>
      <c r="L140" s="65">
        <f>IFERROR(+'Ont GDP'!L140-'CMA GDP Estimates'!L140,"")</f>
        <v>0</v>
      </c>
      <c r="M140" s="30">
        <f>IFERROR(+'Ont GDP'!M140-'CMA GDP Estimates'!M140,"")</f>
        <v>0</v>
      </c>
      <c r="N140" s="30">
        <f>IFERROR(+'Ont GDP'!N140-'CMA GDP Estimates'!N140,"")</f>
        <v>1833.3425571841613</v>
      </c>
      <c r="O140" s="30">
        <f>IFERROR(+'Ont GDP'!O140-'CMA GDP Estimates'!O140,"")</f>
        <v>1875.3446085245455</v>
      </c>
      <c r="P140" s="30">
        <f>IFERROR(+'Ont GDP'!P140-'CMA GDP Estimates'!P140,"")</f>
        <v>1768.291771060366</v>
      </c>
      <c r="Q140" s="30">
        <f>IFERROR(+'Ont GDP'!Q140-'CMA GDP Estimates'!Q140,"")</f>
        <v>1713.7163844698298</v>
      </c>
      <c r="R140" s="30">
        <f>IFERROR(+'Ont GDP'!R140-'CMA GDP Estimates'!R140,"")</f>
        <v>1351.361711497575</v>
      </c>
      <c r="S140" s="30">
        <f>IFERROR(+'Ont GDP'!S140-'CMA GDP Estimates'!S140,"")</f>
        <v>1527.4700029628279</v>
      </c>
      <c r="T140" s="30">
        <f>IFERROR(+'Ont GDP'!T140-'CMA GDP Estimates'!T140,"")</f>
        <v>1880.7542789735835</v>
      </c>
      <c r="U140" s="30">
        <f>IFERROR(+'Ont GDP'!U140-'CMA GDP Estimates'!U140,"")</f>
        <v>1803.0743029392524</v>
      </c>
      <c r="V140" s="30">
        <f>IFERROR(+'Ont GDP'!V140-'CMA GDP Estimates'!V140,"")</f>
        <v>1744.3592685338758</v>
      </c>
      <c r="W140" s="30">
        <f>IFERROR(+'Ont GDP'!W140-'CMA GDP Estimates'!W140,"")</f>
        <v>2423.6012769140048</v>
      </c>
      <c r="X140" s="30">
        <f>IFERROR(+'Ont GDP'!X140-'CMA GDP Estimates'!X140,"")</f>
        <v>2127.1879452461726</v>
      </c>
      <c r="Y140" s="30">
        <f>IFERROR(+'Ont GDP'!Y140-'CMA GDP Estimates'!Y140,"")</f>
        <v>2050.9108029748436</v>
      </c>
    </row>
    <row r="141" spans="1:25" x14ac:dyDescent="0.25">
      <c r="A141" s="7" t="s">
        <v>134</v>
      </c>
      <c r="B141" s="7"/>
      <c r="C141" s="14">
        <v>5417</v>
      </c>
      <c r="D141" s="65">
        <f>IFERROR(+'Ont GDP'!D141-'CMA GDP Estimates'!D141,"")</f>
        <v>0</v>
      </c>
      <c r="E141" s="65">
        <f>IFERROR(+'Ont GDP'!E141-'CMA GDP Estimates'!E141,"")</f>
        <v>0</v>
      </c>
      <c r="F141" s="65">
        <f>IFERROR(+'Ont GDP'!F141-'CMA GDP Estimates'!F141,"")</f>
        <v>0</v>
      </c>
      <c r="G141" s="65">
        <f>IFERROR(+'Ont GDP'!G141-'CMA GDP Estimates'!G141,"")</f>
        <v>0</v>
      </c>
      <c r="H141" s="65">
        <f>IFERROR(+'Ont GDP'!H141-'CMA GDP Estimates'!H141,"")</f>
        <v>0</v>
      </c>
      <c r="I141" s="65">
        <f>IFERROR(+'Ont GDP'!I141-'CMA GDP Estimates'!I141,"")</f>
        <v>0</v>
      </c>
      <c r="J141" s="65">
        <f>IFERROR(+'Ont GDP'!J141-'CMA GDP Estimates'!J141,"")</f>
        <v>0</v>
      </c>
      <c r="K141" s="65">
        <f>IFERROR(+'Ont GDP'!K141-'CMA GDP Estimates'!K141,"")</f>
        <v>0</v>
      </c>
      <c r="L141" s="65">
        <f>IFERROR(+'Ont GDP'!L141-'CMA GDP Estimates'!L141,"")</f>
        <v>0</v>
      </c>
      <c r="M141" s="30">
        <f>IFERROR(+'Ont GDP'!M141-'CMA GDP Estimates'!M141,"")</f>
        <v>0</v>
      </c>
      <c r="N141" s="30">
        <f>IFERROR(+'Ont GDP'!N141-'CMA GDP Estimates'!N141,"")</f>
        <v>1128.1517171917778</v>
      </c>
      <c r="O141" s="30">
        <f>IFERROR(+'Ont GDP'!O141-'CMA GDP Estimates'!O141,"")</f>
        <v>1153.1114116025026</v>
      </c>
      <c r="P141" s="30">
        <f>IFERROR(+'Ont GDP'!P141-'CMA GDP Estimates'!P141,"")</f>
        <v>1004.967759755621</v>
      </c>
      <c r="Q141" s="30">
        <f>IFERROR(+'Ont GDP'!Q141-'CMA GDP Estimates'!Q141,"")</f>
        <v>1257.2532585153551</v>
      </c>
      <c r="R141" s="30">
        <f>IFERROR(+'Ont GDP'!R141-'CMA GDP Estimates'!R141,"")</f>
        <v>1345.2562069335891</v>
      </c>
      <c r="S141" s="30">
        <f>IFERROR(+'Ont GDP'!S141-'CMA GDP Estimates'!S141,"")</f>
        <v>1295.3765578974005</v>
      </c>
      <c r="T141" s="30">
        <f>IFERROR(+'Ont GDP'!T141-'CMA GDP Estimates'!T141,"")</f>
        <v>1261.6257015859901</v>
      </c>
      <c r="U141" s="30">
        <f>IFERROR(+'Ont GDP'!U141-'CMA GDP Estimates'!U141,"")</f>
        <v>1052.3536619732954</v>
      </c>
      <c r="V141" s="30">
        <f>IFERROR(+'Ont GDP'!V141-'CMA GDP Estimates'!V141,"")</f>
        <v>1086.7703385185716</v>
      </c>
      <c r="W141" s="30">
        <f>IFERROR(+'Ont GDP'!W141-'CMA GDP Estimates'!W141,"")</f>
        <v>1193.2993066884178</v>
      </c>
      <c r="X141" s="30">
        <f>IFERROR(+'Ont GDP'!X141-'CMA GDP Estimates'!X141,"")</f>
        <v>987.96042510317579</v>
      </c>
      <c r="Y141" s="30">
        <f>IFERROR(+'Ont GDP'!Y141-'CMA GDP Estimates'!Y141,"")</f>
        <v>958.40881849315065</v>
      </c>
    </row>
    <row r="142" spans="1:25" x14ac:dyDescent="0.25">
      <c r="A142" s="7" t="s">
        <v>135</v>
      </c>
      <c r="B142" s="7"/>
      <c r="C142" s="14">
        <v>5418</v>
      </c>
      <c r="D142" s="65">
        <f>IFERROR(+'Ont GDP'!D142-'CMA GDP Estimates'!D142,"")</f>
        <v>620.67744474719939</v>
      </c>
      <c r="E142" s="65">
        <f>IFERROR(+'Ont GDP'!E142-'CMA GDP Estimates'!E142,"")</f>
        <v>704.51126760563375</v>
      </c>
      <c r="F142" s="65">
        <f>IFERROR(+'Ont GDP'!F142-'CMA GDP Estimates'!F142,"")</f>
        <v>740.56186473060779</v>
      </c>
      <c r="G142" s="65">
        <f>IFERROR(+'Ont GDP'!G142-'CMA GDP Estimates'!G142,"")</f>
        <v>786.97678893565831</v>
      </c>
      <c r="H142" s="65">
        <f>IFERROR(+'Ont GDP'!H142-'CMA GDP Estimates'!H142,"")</f>
        <v>831.09916905444129</v>
      </c>
      <c r="I142" s="65">
        <f>IFERROR(+'Ont GDP'!I142-'CMA GDP Estimates'!I142,"")</f>
        <v>754.51155378486055</v>
      </c>
      <c r="J142" s="65">
        <f>IFERROR(+'Ont GDP'!J142-'CMA GDP Estimates'!J142,"")</f>
        <v>738.15408560311266</v>
      </c>
      <c r="K142" s="65">
        <f>IFERROR(+'Ont GDP'!K142-'CMA GDP Estimates'!K142,"")</f>
        <v>977.28994929913506</v>
      </c>
      <c r="L142" s="65">
        <f>IFERROR(+'Ont GDP'!L142-'CMA GDP Estimates'!L142,"")</f>
        <v>619.33648380342038</v>
      </c>
      <c r="M142" s="30">
        <f>IFERROR(+'Ont GDP'!M142-'CMA GDP Estimates'!M142,"")</f>
        <v>708.0685854092867</v>
      </c>
      <c r="N142" s="30">
        <f>IFERROR(+'Ont GDP'!N142-'CMA GDP Estimates'!N142,"")</f>
        <v>731.05817556431248</v>
      </c>
      <c r="O142" s="30">
        <f>IFERROR(+'Ont GDP'!O142-'CMA GDP Estimates'!O142,"")</f>
        <v>631.81408746863372</v>
      </c>
      <c r="P142" s="30">
        <f>IFERROR(+'Ont GDP'!P142-'CMA GDP Estimates'!P142,"")</f>
        <v>622.21101117690705</v>
      </c>
      <c r="Q142" s="30">
        <f>IFERROR(+'Ont GDP'!Q142-'CMA GDP Estimates'!Q142,"")</f>
        <v>894.90978383624588</v>
      </c>
      <c r="R142" s="30">
        <f>IFERROR(+'Ont GDP'!R142-'CMA GDP Estimates'!R142,"")</f>
        <v>863.18077245411405</v>
      </c>
      <c r="S142" s="30">
        <f>IFERROR(+'Ont GDP'!S142-'CMA GDP Estimates'!S142,"")</f>
        <v>901.13026430309333</v>
      </c>
      <c r="T142" s="30">
        <f>IFERROR(+'Ont GDP'!T142-'CMA GDP Estimates'!T142,"")</f>
        <v>696.84859925026944</v>
      </c>
      <c r="U142" s="30">
        <f>IFERROR(+'Ont GDP'!U142-'CMA GDP Estimates'!U142,"")</f>
        <v>686.43603236392892</v>
      </c>
      <c r="V142" s="30">
        <f>IFERROR(+'Ont GDP'!V142-'CMA GDP Estimates'!V142,"")</f>
        <v>768.37606893835209</v>
      </c>
      <c r="W142" s="30">
        <f>IFERROR(+'Ont GDP'!W142-'CMA GDP Estimates'!W142,"")</f>
        <v>952.23627010830614</v>
      </c>
      <c r="X142" s="30">
        <f>IFERROR(+'Ont GDP'!X142-'CMA GDP Estimates'!X142,"")</f>
        <v>788.35650043140458</v>
      </c>
      <c r="Y142" s="30">
        <f>IFERROR(+'Ont GDP'!Y142-'CMA GDP Estimates'!Y142,"")</f>
        <v>749.07714918121155</v>
      </c>
    </row>
    <row r="143" spans="1:25" x14ac:dyDescent="0.25">
      <c r="A143" s="7" t="s">
        <v>136</v>
      </c>
      <c r="B143" s="7"/>
      <c r="C143" s="14">
        <v>5419</v>
      </c>
      <c r="D143" s="65">
        <f>IFERROR(+'Ont GDP'!D143-'CMA GDP Estimates'!D143,"")</f>
        <v>0</v>
      </c>
      <c r="E143" s="65">
        <f>IFERROR(+'Ont GDP'!E143-'CMA GDP Estimates'!E143,"")</f>
        <v>0</v>
      </c>
      <c r="F143" s="65">
        <f>IFERROR(+'Ont GDP'!F143-'CMA GDP Estimates'!F143,"")</f>
        <v>0</v>
      </c>
      <c r="G143" s="65">
        <f>IFERROR(+'Ont GDP'!G143-'CMA GDP Estimates'!G143,"")</f>
        <v>0</v>
      </c>
      <c r="H143" s="65">
        <f>IFERROR(+'Ont GDP'!H143-'CMA GDP Estimates'!H143,"")</f>
        <v>0</v>
      </c>
      <c r="I143" s="65">
        <f>IFERROR(+'Ont GDP'!I143-'CMA GDP Estimates'!I143,"")</f>
        <v>0</v>
      </c>
      <c r="J143" s="65">
        <f>IFERROR(+'Ont GDP'!J143-'CMA GDP Estimates'!J143,"")</f>
        <v>0</v>
      </c>
      <c r="K143" s="65">
        <f>IFERROR(+'Ont GDP'!K143-'CMA GDP Estimates'!K143,"")</f>
        <v>0</v>
      </c>
      <c r="L143" s="65">
        <f>IFERROR(+'Ont GDP'!L143-'CMA GDP Estimates'!L143,"")</f>
        <v>0</v>
      </c>
      <c r="M143" s="30">
        <f>IFERROR(+'Ont GDP'!M143-'CMA GDP Estimates'!M143,"")</f>
        <v>0</v>
      </c>
      <c r="N143" s="30">
        <f>IFERROR(+'Ont GDP'!N143-'CMA GDP Estimates'!N143,"")</f>
        <v>1347.2001768691871</v>
      </c>
      <c r="O143" s="30">
        <f>IFERROR(+'Ont GDP'!O143-'CMA GDP Estimates'!O143,"")</f>
        <v>1626.6054122986891</v>
      </c>
      <c r="P143" s="30">
        <f>IFERROR(+'Ont GDP'!P143-'CMA GDP Estimates'!P143,"")</f>
        <v>1265.3429542723102</v>
      </c>
      <c r="Q143" s="30">
        <f>IFERROR(+'Ont GDP'!Q143-'CMA GDP Estimates'!Q143,"")</f>
        <v>1116.3412847361863</v>
      </c>
      <c r="R143" s="30">
        <f>IFERROR(+'Ont GDP'!R143-'CMA GDP Estimates'!R143,"")</f>
        <v>1094.8986587819129</v>
      </c>
      <c r="S143" s="30">
        <f>IFERROR(+'Ont GDP'!S143-'CMA GDP Estimates'!S143,"")</f>
        <v>1435.2732708164674</v>
      </c>
      <c r="T143" s="30">
        <f>IFERROR(+'Ont GDP'!T143-'CMA GDP Estimates'!T143,"")</f>
        <v>1188.4110228549573</v>
      </c>
      <c r="U143" s="30">
        <f>IFERROR(+'Ont GDP'!U143-'CMA GDP Estimates'!U143,"")</f>
        <v>1333.3355344905833</v>
      </c>
      <c r="V143" s="30">
        <f>IFERROR(+'Ont GDP'!V143-'CMA GDP Estimates'!V143,"")</f>
        <v>1513.0965398415835</v>
      </c>
      <c r="W143" s="30">
        <f>IFERROR(+'Ont GDP'!W143-'CMA GDP Estimates'!W143,"")</f>
        <v>1249.7865676900401</v>
      </c>
      <c r="X143" s="30">
        <f>IFERROR(+'Ont GDP'!X143-'CMA GDP Estimates'!X143,"")</f>
        <v>1337.4918055997653</v>
      </c>
      <c r="Y143" s="30">
        <f>IFERROR(+'Ont GDP'!Y143-'CMA GDP Estimates'!Y143,"")</f>
        <v>1742.8539951424682</v>
      </c>
    </row>
    <row r="144" spans="1:25" x14ac:dyDescent="0.25">
      <c r="A144" s="5" t="s">
        <v>137</v>
      </c>
      <c r="B144" s="5"/>
      <c r="C144" s="13">
        <v>55</v>
      </c>
      <c r="D144" s="64" t="str">
        <f>IFERROR(+'Ont GDP'!D144-'CMA GDP Estimates'!D144,"")</f>
        <v/>
      </c>
      <c r="E144" s="64">
        <f>IFERROR(+'Ont GDP'!E144-'CMA GDP Estimates'!E144,"")</f>
        <v>420</v>
      </c>
      <c r="F144" s="64" t="str">
        <f>IFERROR(+'Ont GDP'!F144-'CMA GDP Estimates'!F144,"")</f>
        <v/>
      </c>
      <c r="G144" s="64" t="str">
        <f>IFERROR(+'Ont GDP'!G144-'CMA GDP Estimates'!G144,"")</f>
        <v/>
      </c>
      <c r="H144" s="64" t="str">
        <f>IFERROR(+'Ont GDP'!H144-'CMA GDP Estimates'!H144,"")</f>
        <v/>
      </c>
      <c r="I144" s="64" t="str">
        <f>IFERROR(+'Ont GDP'!I144-'CMA GDP Estimates'!I144,"")</f>
        <v/>
      </c>
      <c r="J144" s="64" t="str">
        <f>IFERROR(+'Ont GDP'!J144-'CMA GDP Estimates'!J144,"")</f>
        <v/>
      </c>
      <c r="K144" s="64" t="str">
        <f>IFERROR(+'Ont GDP'!K144-'CMA GDP Estimates'!K144,"")</f>
        <v/>
      </c>
      <c r="L144" s="64" t="str">
        <f>IFERROR(+'Ont GDP'!L144-'CMA GDP Estimates'!L144,"")</f>
        <v/>
      </c>
      <c r="M144" s="29">
        <f>IFERROR(+'Ont GDP'!M144-'CMA GDP Estimates'!M144,"")</f>
        <v>3988</v>
      </c>
      <c r="N144" s="29">
        <f>IFERROR(+'Ont GDP'!N144-'CMA GDP Estimates'!N144,"")</f>
        <v>4328.1000000000004</v>
      </c>
      <c r="O144" s="29">
        <f>IFERROR(+'Ont GDP'!O144-'CMA GDP Estimates'!O144,"")</f>
        <v>446.36190651453671</v>
      </c>
      <c r="P144" s="29" t="str">
        <f>IFERROR(+'Ont GDP'!P144-'CMA GDP Estimates'!P144,"")</f>
        <v/>
      </c>
      <c r="Q144" s="29" t="str">
        <f>IFERROR(+'Ont GDP'!Q144-'CMA GDP Estimates'!Q144,"")</f>
        <v/>
      </c>
      <c r="R144" s="29" t="str">
        <f>IFERROR(+'Ont GDP'!R144-'CMA GDP Estimates'!R144,"")</f>
        <v/>
      </c>
      <c r="S144" s="29" t="str">
        <f>IFERROR(+'Ont GDP'!S144-'CMA GDP Estimates'!S144,"")</f>
        <v/>
      </c>
      <c r="T144" s="29" t="str">
        <f>IFERROR(+'Ont GDP'!T144-'CMA GDP Estimates'!T144,"")</f>
        <v/>
      </c>
      <c r="U144" s="29" t="str">
        <f>IFERROR(+'Ont GDP'!U144-'CMA GDP Estimates'!U144,"")</f>
        <v/>
      </c>
      <c r="V144" s="29" t="str">
        <f>IFERROR(+'Ont GDP'!V144-'CMA GDP Estimates'!V144,"")</f>
        <v/>
      </c>
      <c r="W144" s="29">
        <f>IFERROR(+'Ont GDP'!W144-'CMA GDP Estimates'!W144,"")</f>
        <v>4850.5</v>
      </c>
      <c r="X144" s="29" t="str">
        <f>IFERROR(+'Ont GDP'!X144-'CMA GDP Estimates'!X144,"")</f>
        <v/>
      </c>
      <c r="Y144" s="29" t="str">
        <f>IFERROR(+'Ont GDP'!Y144-'CMA GDP Estimates'!Y144,"")</f>
        <v/>
      </c>
    </row>
    <row r="145" spans="1:25" x14ac:dyDescent="0.25">
      <c r="A145" s="5" t="s">
        <v>138</v>
      </c>
      <c r="B145" s="5"/>
      <c r="C145" s="13">
        <v>56</v>
      </c>
      <c r="D145" s="64">
        <f>IFERROR(+'Ont GDP'!D145-'CMA GDP Estimates'!D145,"")</f>
        <v>6022.9367235459367</v>
      </c>
      <c r="E145" s="64">
        <f>IFERROR(+'Ont GDP'!E145-'CMA GDP Estimates'!E145,"")</f>
        <v>6659.0202471297926</v>
      </c>
      <c r="F145" s="64">
        <f>IFERROR(+'Ont GDP'!F145-'CMA GDP Estimates'!F145,"")</f>
        <v>7093.7230702986908</v>
      </c>
      <c r="G145" s="64">
        <f>IFERROR(+'Ont GDP'!G145-'CMA GDP Estimates'!G145,"")</f>
        <v>7738.304883138564</v>
      </c>
      <c r="H145" s="64">
        <f>IFERROR(+'Ont GDP'!H145-'CMA GDP Estimates'!H145,"")</f>
        <v>8906.2890752053936</v>
      </c>
      <c r="I145" s="64">
        <f>IFERROR(+'Ont GDP'!I145-'CMA GDP Estimates'!I145,"")</f>
        <v>9369.4275974025968</v>
      </c>
      <c r="J145" s="64">
        <f>IFERROR(+'Ont GDP'!J145-'CMA GDP Estimates'!J145,"")</f>
        <v>9584.8077713111943</v>
      </c>
      <c r="K145" s="64">
        <f>IFERROR(+'Ont GDP'!K145-'CMA GDP Estimates'!K145,"")</f>
        <v>10210.757783717401</v>
      </c>
      <c r="L145" s="64">
        <f>IFERROR(+'Ont GDP'!L145-'CMA GDP Estimates'!L145,"")</f>
        <v>10620.742162410597</v>
      </c>
      <c r="M145" s="29">
        <f>IFERROR(+'Ont GDP'!M145-'CMA GDP Estimates'!M145,"")</f>
        <v>10891.490933239538</v>
      </c>
      <c r="N145" s="29">
        <f>IFERROR(+'Ont GDP'!N145-'CMA GDP Estimates'!N145,"")</f>
        <v>11253.399933417519</v>
      </c>
      <c r="O145" s="29">
        <f>IFERROR(+'Ont GDP'!O145-'CMA GDP Estimates'!O145,"")</f>
        <v>10739.459201110338</v>
      </c>
      <c r="P145" s="29">
        <f>IFERROR(+'Ont GDP'!P145-'CMA GDP Estimates'!P145,"")</f>
        <v>9990.260577135612</v>
      </c>
      <c r="Q145" s="29">
        <f>IFERROR(+'Ont GDP'!Q145-'CMA GDP Estimates'!Q145,"")</f>
        <v>10097.777253572114</v>
      </c>
      <c r="R145" s="29">
        <f>IFERROR(+'Ont GDP'!R145-'CMA GDP Estimates'!R145,"")</f>
        <v>10118.986315756985</v>
      </c>
      <c r="S145" s="29">
        <f>IFERROR(+'Ont GDP'!S145-'CMA GDP Estimates'!S145,"")</f>
        <v>10316.681067163625</v>
      </c>
      <c r="T145" s="29">
        <f>IFERROR(+'Ont GDP'!T145-'CMA GDP Estimates'!T145,"")</f>
        <v>9918.9070389070566</v>
      </c>
      <c r="U145" s="29">
        <f>IFERROR(+'Ont GDP'!U145-'CMA GDP Estimates'!U145,"")</f>
        <v>11062.133698993292</v>
      </c>
      <c r="V145" s="29">
        <f>IFERROR(+'Ont GDP'!V145-'CMA GDP Estimates'!V145,"")</f>
        <v>11129.828023038694</v>
      </c>
      <c r="W145" s="29">
        <f>IFERROR(+'Ont GDP'!W145-'CMA GDP Estimates'!W145,"")</f>
        <v>11481.945038241662</v>
      </c>
      <c r="X145" s="29">
        <f>IFERROR(+'Ont GDP'!X145-'CMA GDP Estimates'!X145,"")</f>
        <v>11234.243053481898</v>
      </c>
      <c r="Y145" s="29">
        <f>IFERROR(+'Ont GDP'!Y145-'CMA GDP Estimates'!Y145,"")</f>
        <v>11486.122995018104</v>
      </c>
    </row>
    <row r="146" spans="1:25" x14ac:dyDescent="0.25">
      <c r="A146" s="6" t="s">
        <v>139</v>
      </c>
      <c r="B146" s="6"/>
      <c r="C146" s="14">
        <v>561</v>
      </c>
      <c r="D146" s="65">
        <f>IFERROR(+'Ont GDP'!D146-'CMA GDP Estimates'!D146,"")</f>
        <v>5550.9892221740083</v>
      </c>
      <c r="E146" s="65">
        <f>IFERROR(+'Ont GDP'!E146-'CMA GDP Estimates'!E146,"")</f>
        <v>6249.8032815631268</v>
      </c>
      <c r="F146" s="65">
        <f>IFERROR(+'Ont GDP'!F146-'CMA GDP Estimates'!F146,"")</f>
        <v>6563.4952069096435</v>
      </c>
      <c r="G146" s="65">
        <f>IFERROR(+'Ont GDP'!G146-'CMA GDP Estimates'!G146,"")</f>
        <v>7252.0745352431541</v>
      </c>
      <c r="H146" s="65">
        <f>IFERROR(+'Ont GDP'!H146-'CMA GDP Estimates'!H146,"")</f>
        <v>8350.7131007241605</v>
      </c>
      <c r="I146" s="65">
        <f>IFERROR(+'Ont GDP'!I146-'CMA GDP Estimates'!I146,"")</f>
        <v>8707.5650050864697</v>
      </c>
      <c r="J146" s="65">
        <f>IFERROR(+'Ont GDP'!J146-'CMA GDP Estimates'!J146,"")</f>
        <v>8858.362001102103</v>
      </c>
      <c r="K146" s="65">
        <f>IFERROR(+'Ont GDP'!K146-'CMA GDP Estimates'!K146,"")</f>
        <v>9429.2698231517279</v>
      </c>
      <c r="L146" s="65">
        <f>IFERROR(+'Ont GDP'!L146-'CMA GDP Estimates'!L146,"")</f>
        <v>9842.0485365134846</v>
      </c>
      <c r="M146" s="30">
        <f>IFERROR(+'Ont GDP'!M146-'CMA GDP Estimates'!M146,"")</f>
        <v>10044.253065979006</v>
      </c>
      <c r="N146" s="30">
        <f>IFERROR(+'Ont GDP'!N146-'CMA GDP Estimates'!N146,"")</f>
        <v>10290.797074996013</v>
      </c>
      <c r="O146" s="30">
        <f>IFERROR(+'Ont GDP'!O146-'CMA GDP Estimates'!O146,"")</f>
        <v>9729.0818327653051</v>
      </c>
      <c r="P146" s="30">
        <f>IFERROR(+'Ont GDP'!P146-'CMA GDP Estimates'!P146,"")</f>
        <v>9043.9639074971492</v>
      </c>
      <c r="Q146" s="30">
        <f>IFERROR(+'Ont GDP'!Q146-'CMA GDP Estimates'!Q146,"")</f>
        <v>9088.5114342767829</v>
      </c>
      <c r="R146" s="30">
        <f>IFERROR(+'Ont GDP'!R146-'CMA GDP Estimates'!R146,"")</f>
        <v>9203.3018094757317</v>
      </c>
      <c r="S146" s="30">
        <f>IFERROR(+'Ont GDP'!S146-'CMA GDP Estimates'!S146,"")</f>
        <v>9382.5804837744927</v>
      </c>
      <c r="T146" s="30">
        <f>IFERROR(+'Ont GDP'!T146-'CMA GDP Estimates'!T146,"")</f>
        <v>8903.8873935934462</v>
      </c>
      <c r="U146" s="30">
        <f>IFERROR(+'Ont GDP'!U146-'CMA GDP Estimates'!U146,"")</f>
        <v>9818.460563431936</v>
      </c>
      <c r="V146" s="30">
        <f>IFERROR(+'Ont GDP'!V146-'CMA GDP Estimates'!V146,"")</f>
        <v>9993.6009381260301</v>
      </c>
      <c r="W146" s="30">
        <f>IFERROR(+'Ont GDP'!W146-'CMA GDP Estimates'!W146,"")</f>
        <v>10282.399305776893</v>
      </c>
      <c r="X146" s="30">
        <f>IFERROR(+'Ont GDP'!X146-'CMA GDP Estimates'!X146,"")</f>
        <v>10073.723605046369</v>
      </c>
      <c r="Y146" s="30">
        <f>IFERROR(+'Ont GDP'!Y146-'CMA GDP Estimates'!Y146,"")</f>
        <v>10279.965080711339</v>
      </c>
    </row>
    <row r="147" spans="1:25" x14ac:dyDescent="0.25">
      <c r="A147" s="7" t="s">
        <v>140</v>
      </c>
      <c r="B147" s="7"/>
      <c r="C147" s="14">
        <v>5611</v>
      </c>
      <c r="D147" s="65" t="str">
        <f>IFERROR(+'Ont GDP'!D147-'CMA GDP Estimates'!D147,"")</f>
        <v/>
      </c>
      <c r="E147" s="65" t="str">
        <f>IFERROR(+'Ont GDP'!E147-'CMA GDP Estimates'!E147,"")</f>
        <v/>
      </c>
      <c r="F147" s="65">
        <f>IFERROR(+'Ont GDP'!F147-'CMA GDP Estimates'!F147,"")</f>
        <v>0</v>
      </c>
      <c r="G147" s="65">
        <f>IFERROR(+'Ont GDP'!G147-'CMA GDP Estimates'!G147,"")</f>
        <v>0</v>
      </c>
      <c r="H147" s="65">
        <f>IFERROR(+'Ont GDP'!H147-'CMA GDP Estimates'!H147,"")</f>
        <v>0</v>
      </c>
      <c r="I147" s="65">
        <f>IFERROR(+'Ont GDP'!I147-'CMA GDP Estimates'!I147,"")</f>
        <v>0</v>
      </c>
      <c r="J147" s="65">
        <f>IFERROR(+'Ont GDP'!J147-'CMA GDP Estimates'!J147,"")</f>
        <v>0</v>
      </c>
      <c r="K147" s="65">
        <f>IFERROR(+'Ont GDP'!K147-'CMA GDP Estimates'!K147,"")</f>
        <v>0</v>
      </c>
      <c r="L147" s="65">
        <f>IFERROR(+'Ont GDP'!L147-'CMA GDP Estimates'!L147,"")</f>
        <v>0</v>
      </c>
      <c r="M147" s="30">
        <f>IFERROR(+'Ont GDP'!M147-'CMA GDP Estimates'!M147,"")</f>
        <v>0</v>
      </c>
      <c r="N147" s="30">
        <f>IFERROR(+'Ont GDP'!N147-'CMA GDP Estimates'!N147,"")</f>
        <v>1305.5964101958702</v>
      </c>
      <c r="O147" s="30">
        <f>IFERROR(+'Ont GDP'!O147-'CMA GDP Estimates'!O147,"")</f>
        <v>957.7522801177256</v>
      </c>
      <c r="P147" s="30">
        <f>IFERROR(+'Ont GDP'!P147-'CMA GDP Estimates'!P147,"")</f>
        <v>1394.1377567046441</v>
      </c>
      <c r="Q147" s="30">
        <f>IFERROR(+'Ont GDP'!Q147-'CMA GDP Estimates'!Q147,"")</f>
        <v>1160.7099338447465</v>
      </c>
      <c r="R147" s="30">
        <f>IFERROR(+'Ont GDP'!R147-'CMA GDP Estimates'!R147,"")</f>
        <v>1264.6806314978826</v>
      </c>
      <c r="S147" s="30">
        <f>IFERROR(+'Ont GDP'!S147-'CMA GDP Estimates'!S147,"")</f>
        <v>805.24540330417904</v>
      </c>
      <c r="T147" s="30">
        <f>IFERROR(+'Ont GDP'!T147-'CMA GDP Estimates'!T147,"")</f>
        <v>3332.1</v>
      </c>
      <c r="U147" s="30">
        <f>IFERROR(+'Ont GDP'!U147-'CMA GDP Estimates'!U147,"")</f>
        <v>3448</v>
      </c>
      <c r="V147" s="30">
        <f>IFERROR(+'Ont GDP'!V147-'CMA GDP Estimates'!V147,"")</f>
        <v>3678.7</v>
      </c>
      <c r="W147" s="30" t="str">
        <f>IFERROR(+'Ont GDP'!W147-'CMA GDP Estimates'!W147,"")</f>
        <v/>
      </c>
      <c r="X147" s="30" t="str">
        <f>IFERROR(+'Ont GDP'!X147-'CMA GDP Estimates'!X147,"")</f>
        <v/>
      </c>
      <c r="Y147" s="30" t="str">
        <f>IFERROR(+'Ont GDP'!Y147-'CMA GDP Estimates'!Y147,"")</f>
        <v/>
      </c>
    </row>
    <row r="148" spans="1:25" x14ac:dyDescent="0.25">
      <c r="A148" s="7" t="s">
        <v>141</v>
      </c>
      <c r="B148" s="7"/>
      <c r="C148" s="14">
        <v>5613</v>
      </c>
      <c r="D148" s="65">
        <f>IFERROR(+'Ont GDP'!D148-'CMA GDP Estimates'!D148,"")</f>
        <v>0</v>
      </c>
      <c r="E148" s="65">
        <f>IFERROR(+'Ont GDP'!E148-'CMA GDP Estimates'!E148,"")</f>
        <v>0</v>
      </c>
      <c r="F148" s="65">
        <f>IFERROR(+'Ont GDP'!F148-'CMA GDP Estimates'!F148,"")</f>
        <v>0</v>
      </c>
      <c r="G148" s="65">
        <f>IFERROR(+'Ont GDP'!G148-'CMA GDP Estimates'!G148,"")</f>
        <v>0</v>
      </c>
      <c r="H148" s="65">
        <f>IFERROR(+'Ont GDP'!H148-'CMA GDP Estimates'!H148,"")</f>
        <v>0</v>
      </c>
      <c r="I148" s="65">
        <f>IFERROR(+'Ont GDP'!I148-'CMA GDP Estimates'!I148,"")</f>
        <v>0</v>
      </c>
      <c r="J148" s="65">
        <f>IFERROR(+'Ont GDP'!J148-'CMA GDP Estimates'!J148,"")</f>
        <v>0</v>
      </c>
      <c r="K148" s="65">
        <f>IFERROR(+'Ont GDP'!K148-'CMA GDP Estimates'!K148,"")</f>
        <v>0</v>
      </c>
      <c r="L148" s="65">
        <f>IFERROR(+'Ont GDP'!L148-'CMA GDP Estimates'!L148,"")</f>
        <v>0</v>
      </c>
      <c r="M148" s="30">
        <f>IFERROR(+'Ont GDP'!M148-'CMA GDP Estimates'!M148,"")</f>
        <v>0</v>
      </c>
      <c r="N148" s="30">
        <f>IFERROR(+'Ont GDP'!N148-'CMA GDP Estimates'!N148,"")</f>
        <v>1958.2185357613434</v>
      </c>
      <c r="O148" s="30">
        <f>IFERROR(+'Ont GDP'!O148-'CMA GDP Estimates'!O148,"")</f>
        <v>1377.193995477618</v>
      </c>
      <c r="P148" s="30">
        <f>IFERROR(+'Ont GDP'!P148-'CMA GDP Estimates'!P148,"")</f>
        <v>1369.6319461452526</v>
      </c>
      <c r="Q148" s="30">
        <f>IFERROR(+'Ont GDP'!Q148-'CMA GDP Estimates'!Q148,"")</f>
        <v>1167.0475290058002</v>
      </c>
      <c r="R148" s="30">
        <f>IFERROR(+'Ont GDP'!R148-'CMA GDP Estimates'!R148,"")</f>
        <v>1312.7535276381141</v>
      </c>
      <c r="S148" s="30">
        <f>IFERROR(+'Ont GDP'!S148-'CMA GDP Estimates'!S148,"")</f>
        <v>1308.9968890183513</v>
      </c>
      <c r="T148" s="30">
        <f>IFERROR(+'Ont GDP'!T148-'CMA GDP Estimates'!T148,"")</f>
        <v>1122.4347682814459</v>
      </c>
      <c r="U148" s="30">
        <f>IFERROR(+'Ont GDP'!U148-'CMA GDP Estimates'!U148,"")</f>
        <v>1647.8745538187918</v>
      </c>
      <c r="V148" s="30">
        <f>IFERROR(+'Ont GDP'!V148-'CMA GDP Estimates'!V148,"")</f>
        <v>1701.0405413393205</v>
      </c>
      <c r="W148" s="30">
        <f>IFERROR(+'Ont GDP'!W148-'CMA GDP Estimates'!W148,"")</f>
        <v>1622.005904648066</v>
      </c>
      <c r="X148" s="30">
        <f>IFERROR(+'Ont GDP'!X148-'CMA GDP Estimates'!X148,"")</f>
        <v>1638.4347316145395</v>
      </c>
      <c r="Y148" s="30">
        <f>IFERROR(+'Ont GDP'!Y148-'CMA GDP Estimates'!Y148,"")</f>
        <v>1570.8012257405521</v>
      </c>
    </row>
    <row r="149" spans="1:25" x14ac:dyDescent="0.25">
      <c r="A149" s="7" t="s">
        <v>142</v>
      </c>
      <c r="B149" s="7"/>
      <c r="C149" s="14">
        <v>5614</v>
      </c>
      <c r="D149" s="65">
        <f>IFERROR(+'Ont GDP'!D149-'CMA GDP Estimates'!D149,"")</f>
        <v>0</v>
      </c>
      <c r="E149" s="65">
        <f>IFERROR(+'Ont GDP'!E149-'CMA GDP Estimates'!E149,"")</f>
        <v>0</v>
      </c>
      <c r="F149" s="65">
        <f>IFERROR(+'Ont GDP'!F149-'CMA GDP Estimates'!F149,"")</f>
        <v>0</v>
      </c>
      <c r="G149" s="65">
        <f>IFERROR(+'Ont GDP'!G149-'CMA GDP Estimates'!G149,"")</f>
        <v>0</v>
      </c>
      <c r="H149" s="65">
        <f>IFERROR(+'Ont GDP'!H149-'CMA GDP Estimates'!H149,"")</f>
        <v>0</v>
      </c>
      <c r="I149" s="65">
        <f>IFERROR(+'Ont GDP'!I149-'CMA GDP Estimates'!I149,"")</f>
        <v>0</v>
      </c>
      <c r="J149" s="65">
        <f>IFERROR(+'Ont GDP'!J149-'CMA GDP Estimates'!J149,"")</f>
        <v>0</v>
      </c>
      <c r="K149" s="65">
        <f>IFERROR(+'Ont GDP'!K149-'CMA GDP Estimates'!K149,"")</f>
        <v>0</v>
      </c>
      <c r="L149" s="65">
        <f>IFERROR(+'Ont GDP'!L149-'CMA GDP Estimates'!L149,"")</f>
        <v>0</v>
      </c>
      <c r="M149" s="30">
        <f>IFERROR(+'Ont GDP'!M149-'CMA GDP Estimates'!M149,"")</f>
        <v>0</v>
      </c>
      <c r="N149" s="30">
        <f>IFERROR(+'Ont GDP'!N149-'CMA GDP Estimates'!N149,"")</f>
        <v>2020.5294455850749</v>
      </c>
      <c r="O149" s="30">
        <f>IFERROR(+'Ont GDP'!O149-'CMA GDP Estimates'!O149,"")</f>
        <v>1924.8372300684875</v>
      </c>
      <c r="P149" s="30">
        <f>IFERROR(+'Ont GDP'!P149-'CMA GDP Estimates'!P149,"")</f>
        <v>1399.5456939329274</v>
      </c>
      <c r="Q149" s="30">
        <f>IFERROR(+'Ont GDP'!Q149-'CMA GDP Estimates'!Q149,"")</f>
        <v>1473.2654306220252</v>
      </c>
      <c r="R149" s="30">
        <f>IFERROR(+'Ont GDP'!R149-'CMA GDP Estimates'!R149,"")</f>
        <v>1529.4718106239941</v>
      </c>
      <c r="S149" s="30">
        <f>IFERROR(+'Ont GDP'!S149-'CMA GDP Estimates'!S149,"")</f>
        <v>1508.8370462771516</v>
      </c>
      <c r="T149" s="30">
        <f>IFERROR(+'Ont GDP'!T149-'CMA GDP Estimates'!T149,"")</f>
        <v>1505.6757336142755</v>
      </c>
      <c r="U149" s="30">
        <f>IFERROR(+'Ont GDP'!U149-'CMA GDP Estimates'!U149,"")</f>
        <v>1679.9140908236943</v>
      </c>
      <c r="V149" s="30">
        <f>IFERROR(+'Ont GDP'!V149-'CMA GDP Estimates'!V149,"")</f>
        <v>1694.257665173468</v>
      </c>
      <c r="W149" s="30">
        <f>IFERROR(+'Ont GDP'!W149-'CMA GDP Estimates'!W149,"")</f>
        <v>1711.4383181311882</v>
      </c>
      <c r="X149" s="30">
        <f>IFERROR(+'Ont GDP'!X149-'CMA GDP Estimates'!X149,"")</f>
        <v>1540.5827785257666</v>
      </c>
      <c r="Y149" s="30">
        <f>IFERROR(+'Ont GDP'!Y149-'CMA GDP Estimates'!Y149,"")</f>
        <v>1574.699599883349</v>
      </c>
    </row>
    <row r="150" spans="1:25" x14ac:dyDescent="0.25">
      <c r="A150" s="7" t="s">
        <v>143</v>
      </c>
      <c r="B150" s="7"/>
      <c r="C150" s="14" t="s">
        <v>206</v>
      </c>
      <c r="D150" s="65">
        <f>IFERROR(+'Ont GDP'!D150-'CMA GDP Estimates'!D150,"")</f>
        <v>0</v>
      </c>
      <c r="E150" s="65">
        <f>IFERROR(+'Ont GDP'!E150-'CMA GDP Estimates'!E150,"")</f>
        <v>0</v>
      </c>
      <c r="F150" s="65">
        <f>IFERROR(+'Ont GDP'!F150-'CMA GDP Estimates'!F150,"")</f>
        <v>0</v>
      </c>
      <c r="G150" s="65">
        <f>IFERROR(+'Ont GDP'!G150-'CMA GDP Estimates'!G150,"")</f>
        <v>0</v>
      </c>
      <c r="H150" s="65">
        <f>IFERROR(+'Ont GDP'!H150-'CMA GDP Estimates'!H150,"")</f>
        <v>0</v>
      </c>
      <c r="I150" s="65">
        <f>IFERROR(+'Ont GDP'!I150-'CMA GDP Estimates'!I150,"")</f>
        <v>0</v>
      </c>
      <c r="J150" s="65">
        <f>IFERROR(+'Ont GDP'!J150-'CMA GDP Estimates'!J150,"")</f>
        <v>0</v>
      </c>
      <c r="K150" s="65">
        <f>IFERROR(+'Ont GDP'!K150-'CMA GDP Estimates'!K150,"")</f>
        <v>0</v>
      </c>
      <c r="L150" s="65">
        <f>IFERROR(+'Ont GDP'!L150-'CMA GDP Estimates'!L150,"")</f>
        <v>0</v>
      </c>
      <c r="M150" s="30">
        <f>IFERROR(+'Ont GDP'!M150-'CMA GDP Estimates'!M150,"")</f>
        <v>0</v>
      </c>
      <c r="N150" s="30">
        <f>IFERROR(+'Ont GDP'!N150-'CMA GDP Estimates'!N150,"")</f>
        <v>859.19444102195757</v>
      </c>
      <c r="O150" s="30">
        <f>IFERROR(+'Ont GDP'!O150-'CMA GDP Estimates'!O150,"")</f>
        <v>829.58228257381256</v>
      </c>
      <c r="P150" s="30">
        <f>IFERROR(+'Ont GDP'!P150-'CMA GDP Estimates'!P150,"")</f>
        <v>758.8767855626179</v>
      </c>
      <c r="Q150" s="30">
        <f>IFERROR(+'Ont GDP'!Q150-'CMA GDP Estimates'!Q150,"")</f>
        <v>794.11423359179116</v>
      </c>
      <c r="R150" s="30">
        <f>IFERROR(+'Ont GDP'!R150-'CMA GDP Estimates'!R150,"")</f>
        <v>852.98086532602088</v>
      </c>
      <c r="S150" s="30">
        <f>IFERROR(+'Ont GDP'!S150-'CMA GDP Estimates'!S150,"")</f>
        <v>738.46856624956172</v>
      </c>
      <c r="T150" s="30">
        <f>IFERROR(+'Ont GDP'!T150-'CMA GDP Estimates'!T150,"")</f>
        <v>921.31325034311726</v>
      </c>
      <c r="U150" s="30">
        <f>IFERROR(+'Ont GDP'!U150-'CMA GDP Estimates'!U150,"")</f>
        <v>1367.6449856901645</v>
      </c>
      <c r="V150" s="30">
        <f>IFERROR(+'Ont GDP'!V150-'CMA GDP Estimates'!V150,"")</f>
        <v>1045.1636254368491</v>
      </c>
      <c r="W150" s="30">
        <f>IFERROR(+'Ont GDP'!W150-'CMA GDP Estimates'!W150,"")</f>
        <v>1147.9924185007139</v>
      </c>
      <c r="X150" s="30">
        <f>IFERROR(+'Ont GDP'!X150-'CMA GDP Estimates'!X150,"")</f>
        <v>859.61685375638808</v>
      </c>
      <c r="Y150" s="30">
        <f>IFERROR(+'Ont GDP'!Y150-'CMA GDP Estimates'!Y150,"")</f>
        <v>1303.3993207351855</v>
      </c>
    </row>
    <row r="151" spans="1:25" x14ac:dyDescent="0.25">
      <c r="A151" s="7" t="s">
        <v>144</v>
      </c>
      <c r="B151" s="7"/>
      <c r="C151" s="14">
        <v>5615</v>
      </c>
      <c r="D151" s="65">
        <f>IFERROR(+'Ont GDP'!D151-'CMA GDP Estimates'!D151,"")</f>
        <v>370.35352396294809</v>
      </c>
      <c r="E151" s="65">
        <f>IFERROR(+'Ont GDP'!E151-'CMA GDP Estimates'!E151,"")</f>
        <v>361.07468181818183</v>
      </c>
      <c r="F151" s="65">
        <f>IFERROR(+'Ont GDP'!F151-'CMA GDP Estimates'!F151,"")</f>
        <v>386.28508771929819</v>
      </c>
      <c r="G151" s="65">
        <f>IFERROR(+'Ont GDP'!G151-'CMA GDP Estimates'!G151,"")</f>
        <v>473.71036525172758</v>
      </c>
      <c r="H151" s="65">
        <f>IFERROR(+'Ont GDP'!H151-'CMA GDP Estimates'!H151,"")</f>
        <v>513.14889098631443</v>
      </c>
      <c r="I151" s="65">
        <f>IFERROR(+'Ont GDP'!I151-'CMA GDP Estimates'!I151,"")</f>
        <v>491.64754342431763</v>
      </c>
      <c r="J151" s="65">
        <f>IFERROR(+'Ont GDP'!J151-'CMA GDP Estimates'!J151,"")</f>
        <v>568.66148102053512</v>
      </c>
      <c r="K151" s="65">
        <f>IFERROR(+'Ont GDP'!K151-'CMA GDP Estimates'!K151,"")</f>
        <v>427.95060067275358</v>
      </c>
      <c r="L151" s="65">
        <f>IFERROR(+'Ont GDP'!L151-'CMA GDP Estimates'!L151,"")</f>
        <v>622.53355032127911</v>
      </c>
      <c r="M151" s="30">
        <f>IFERROR(+'Ont GDP'!M151-'CMA GDP Estimates'!M151,"")</f>
        <v>485.38453583699015</v>
      </c>
      <c r="N151" s="30">
        <f>IFERROR(+'Ont GDP'!N151-'CMA GDP Estimates'!N151,"")</f>
        <v>539.27311353468849</v>
      </c>
      <c r="O151" s="30">
        <f>IFERROR(+'Ont GDP'!O151-'CMA GDP Estimates'!O151,"")</f>
        <v>529.72743200355478</v>
      </c>
      <c r="P151" s="30">
        <f>IFERROR(+'Ont GDP'!P151-'CMA GDP Estimates'!P151,"")</f>
        <v>459.02005525499908</v>
      </c>
      <c r="Q151" s="30">
        <f>IFERROR(+'Ont GDP'!Q151-'CMA GDP Estimates'!Q151,"")</f>
        <v>481.95837084900143</v>
      </c>
      <c r="R151" s="30">
        <f>IFERROR(+'Ont GDP'!R151-'CMA GDP Estimates'!R151,"")</f>
        <v>454.00716392672621</v>
      </c>
      <c r="S151" s="30">
        <f>IFERROR(+'Ont GDP'!S151-'CMA GDP Estimates'!S151,"")</f>
        <v>561.50585660781155</v>
      </c>
      <c r="T151" s="30">
        <f>IFERROR(+'Ont GDP'!T151-'CMA GDP Estimates'!T151,"")</f>
        <v>403.53105163274654</v>
      </c>
      <c r="U151" s="30">
        <f>IFERROR(+'Ont GDP'!U151-'CMA GDP Estimates'!U151,"")</f>
        <v>436.13870351554556</v>
      </c>
      <c r="V151" s="30">
        <f>IFERROR(+'Ont GDP'!V151-'CMA GDP Estimates'!V151,"")</f>
        <v>498.33054986522905</v>
      </c>
      <c r="W151" s="30">
        <f>IFERROR(+'Ont GDP'!W151-'CMA GDP Estimates'!W151,"")</f>
        <v>496.41346522016579</v>
      </c>
      <c r="X151" s="30">
        <f>IFERROR(+'Ont GDP'!X151-'CMA GDP Estimates'!X151,"")</f>
        <v>350.50345179076112</v>
      </c>
      <c r="Y151" s="30">
        <f>IFERROR(+'Ont GDP'!Y151-'CMA GDP Estimates'!Y151,"")</f>
        <v>348.32849259686805</v>
      </c>
    </row>
    <row r="152" spans="1:25" x14ac:dyDescent="0.25">
      <c r="A152" s="7" t="s">
        <v>145</v>
      </c>
      <c r="B152" s="7"/>
      <c r="C152" s="14">
        <v>5616</v>
      </c>
      <c r="D152" s="65">
        <f>IFERROR(+'Ont GDP'!D152-'CMA GDP Estimates'!D152,"")</f>
        <v>473.1225950782997</v>
      </c>
      <c r="E152" s="65">
        <f>IFERROR(+'Ont GDP'!E152-'CMA GDP Estimates'!E152,"")</f>
        <v>439.53210073318456</v>
      </c>
      <c r="F152" s="65">
        <f>IFERROR(+'Ont GDP'!F152-'CMA GDP Estimates'!F152,"")</f>
        <v>413.66076341127928</v>
      </c>
      <c r="G152" s="65">
        <f>IFERROR(+'Ont GDP'!G152-'CMA GDP Estimates'!G152,"")</f>
        <v>571.16772727272723</v>
      </c>
      <c r="H152" s="65">
        <f>IFERROR(+'Ont GDP'!H152-'CMA GDP Estimates'!H152,"")</f>
        <v>485.09456888616137</v>
      </c>
      <c r="I152" s="65">
        <f>IFERROR(+'Ont GDP'!I152-'CMA GDP Estimates'!I152,"")</f>
        <v>543.83863820589033</v>
      </c>
      <c r="J152" s="65">
        <f>IFERROR(+'Ont GDP'!J152-'CMA GDP Estimates'!J152,"")</f>
        <v>603.86072393300935</v>
      </c>
      <c r="K152" s="65">
        <f>IFERROR(+'Ont GDP'!K152-'CMA GDP Estimates'!K152,"")</f>
        <v>649.73078149920264</v>
      </c>
      <c r="L152" s="65">
        <f>IFERROR(+'Ont GDP'!L152-'CMA GDP Estimates'!L152,"")</f>
        <v>623.65473908658964</v>
      </c>
      <c r="M152" s="30">
        <f>IFERROR(+'Ont GDP'!M152-'CMA GDP Estimates'!M152,"")</f>
        <v>623.9812041116005</v>
      </c>
      <c r="N152" s="30">
        <f>IFERROR(+'Ont GDP'!N152-'CMA GDP Estimates'!N152,"")</f>
        <v>715.5970392756268</v>
      </c>
      <c r="O152" s="30">
        <f>IFERROR(+'Ont GDP'!O152-'CMA GDP Estimates'!O152,"")</f>
        <v>815.91691354927127</v>
      </c>
      <c r="P152" s="30">
        <f>IFERROR(+'Ont GDP'!P152-'CMA GDP Estimates'!P152,"")</f>
        <v>682.1085163648894</v>
      </c>
      <c r="Q152" s="30">
        <f>IFERROR(+'Ont GDP'!Q152-'CMA GDP Estimates'!Q152,"")</f>
        <v>674.11692594140322</v>
      </c>
      <c r="R152" s="30">
        <f>IFERROR(+'Ont GDP'!R152-'CMA GDP Estimates'!R152,"")</f>
        <v>667.59602152693537</v>
      </c>
      <c r="S152" s="30">
        <f>IFERROR(+'Ont GDP'!S152-'CMA GDP Estimates'!S152,"")</f>
        <v>803.20539363822161</v>
      </c>
      <c r="T152" s="30">
        <f>IFERROR(+'Ont GDP'!T152-'CMA GDP Estimates'!T152,"")</f>
        <v>758.23856029247872</v>
      </c>
      <c r="U152" s="30">
        <f>IFERROR(+'Ont GDP'!U152-'CMA GDP Estimates'!U152,"")</f>
        <v>659.71417026956578</v>
      </c>
      <c r="V152" s="30">
        <f>IFERROR(+'Ont GDP'!V152-'CMA GDP Estimates'!V152,"")</f>
        <v>640.18981678866066</v>
      </c>
      <c r="W152" s="30">
        <f>IFERROR(+'Ont GDP'!W152-'CMA GDP Estimates'!W152,"")</f>
        <v>732.98929152745654</v>
      </c>
      <c r="X152" s="30">
        <f>IFERROR(+'Ont GDP'!X152-'CMA GDP Estimates'!X152,"")</f>
        <v>773.43128581633664</v>
      </c>
      <c r="Y152" s="30">
        <f>IFERROR(+'Ont GDP'!Y152-'CMA GDP Estimates'!Y152,"")</f>
        <v>835.9722404365009</v>
      </c>
    </row>
    <row r="153" spans="1:25" x14ac:dyDescent="0.25">
      <c r="A153" s="7" t="s">
        <v>146</v>
      </c>
      <c r="B153" s="7"/>
      <c r="C153" s="14">
        <v>5617</v>
      </c>
      <c r="D153" s="65">
        <f>IFERROR(+'Ont GDP'!D153-'CMA GDP Estimates'!D153,"")</f>
        <v>1715.2977389811103</v>
      </c>
      <c r="E153" s="65">
        <f>IFERROR(+'Ont GDP'!E153-'CMA GDP Estimates'!E153,"")</f>
        <v>1718.8801305589557</v>
      </c>
      <c r="F153" s="65">
        <f>IFERROR(+'Ont GDP'!F153-'CMA GDP Estimates'!F153,"")</f>
        <v>1702.060489260143</v>
      </c>
      <c r="G153" s="65">
        <f>IFERROR(+'Ont GDP'!G153-'CMA GDP Estimates'!G153,"")</f>
        <v>1631.2583025830261</v>
      </c>
      <c r="H153" s="65">
        <f>IFERROR(+'Ont GDP'!H153-'CMA GDP Estimates'!H153,"")</f>
        <v>2002.8379378149193</v>
      </c>
      <c r="I153" s="65">
        <f>IFERROR(+'Ont GDP'!I153-'CMA GDP Estimates'!I153,"")</f>
        <v>1934.6352661712754</v>
      </c>
      <c r="J153" s="65">
        <f>IFERROR(+'Ont GDP'!J153-'CMA GDP Estimates'!J153,"")</f>
        <v>1983.403379911621</v>
      </c>
      <c r="K153" s="65">
        <f>IFERROR(+'Ont GDP'!K153-'CMA GDP Estimates'!K153,"")</f>
        <v>2009.530236051502</v>
      </c>
      <c r="L153" s="65">
        <f>IFERROR(+'Ont GDP'!L153-'CMA GDP Estimates'!L153,"")</f>
        <v>2058.5501156658565</v>
      </c>
      <c r="M153" s="30">
        <f>IFERROR(+'Ont GDP'!M153-'CMA GDP Estimates'!M153,"")</f>
        <v>1989.1848421594568</v>
      </c>
      <c r="N153" s="30">
        <f>IFERROR(+'Ont GDP'!N153-'CMA GDP Estimates'!N153,"")</f>
        <v>2227.0501099496987</v>
      </c>
      <c r="O153" s="30">
        <f>IFERROR(+'Ont GDP'!O153-'CMA GDP Estimates'!O153,"")</f>
        <v>2161.3988073281553</v>
      </c>
      <c r="P153" s="30">
        <f>IFERROR(+'Ont GDP'!P153-'CMA GDP Estimates'!P153,"")</f>
        <v>2091.7954663746896</v>
      </c>
      <c r="Q153" s="30">
        <f>IFERROR(+'Ont GDP'!Q153-'CMA GDP Estimates'!Q153,"")</f>
        <v>2087.4616606536674</v>
      </c>
      <c r="R153" s="30">
        <f>IFERROR(+'Ont GDP'!R153-'CMA GDP Estimates'!R153,"")</f>
        <v>2149.2470598351601</v>
      </c>
      <c r="S153" s="30">
        <f>IFERROR(+'Ont GDP'!S153-'CMA GDP Estimates'!S153,"")</f>
        <v>2092.8222954231928</v>
      </c>
      <c r="T153" s="30">
        <f>IFERROR(+'Ont GDP'!T153-'CMA GDP Estimates'!T153,"")</f>
        <v>1917.396744261719</v>
      </c>
      <c r="U153" s="30">
        <f>IFERROR(+'Ont GDP'!U153-'CMA GDP Estimates'!U153,"")</f>
        <v>2041.1180120743402</v>
      </c>
      <c r="V153" s="30">
        <f>IFERROR(+'Ont GDP'!V153-'CMA GDP Estimates'!V153,"")</f>
        <v>2032.1117943572588</v>
      </c>
      <c r="W153" s="30">
        <f>IFERROR(+'Ont GDP'!W153-'CMA GDP Estimates'!W153,"")</f>
        <v>2140.6849743191588</v>
      </c>
      <c r="X153" s="30">
        <f>IFERROR(+'Ont GDP'!X153-'CMA GDP Estimates'!X153,"")</f>
        <v>2294.6293728745122</v>
      </c>
      <c r="Y153" s="30">
        <f>IFERROR(+'Ont GDP'!Y153-'CMA GDP Estimates'!Y153,"")</f>
        <v>2382.1384989922435</v>
      </c>
    </row>
    <row r="154" spans="1:25" x14ac:dyDescent="0.25">
      <c r="A154" s="6" t="s">
        <v>147</v>
      </c>
      <c r="B154" s="6"/>
      <c r="C154" s="14">
        <v>562</v>
      </c>
      <c r="D154" s="65">
        <f>IFERROR(+'Ont GDP'!D154-'CMA GDP Estimates'!D154,"")</f>
        <v>548.1145038167939</v>
      </c>
      <c r="E154" s="65">
        <f>IFERROR(+'Ont GDP'!E154-'CMA GDP Estimates'!E154,"")</f>
        <v>518.32701342281882</v>
      </c>
      <c r="F154" s="65">
        <f>IFERROR(+'Ont GDP'!F154-'CMA GDP Estimates'!F154,"")</f>
        <v>603.97114026236125</v>
      </c>
      <c r="G154" s="65">
        <f>IFERROR(+'Ont GDP'!G154-'CMA GDP Estimates'!G154,"")</f>
        <v>567.19616548940462</v>
      </c>
      <c r="H154" s="65">
        <f>IFERROR(+'Ont GDP'!H154-'CMA GDP Estimates'!H154,"")</f>
        <v>638.54821052631576</v>
      </c>
      <c r="I154" s="65">
        <f>IFERROR(+'Ont GDP'!I154-'CMA GDP Estimates'!I154,"")</f>
        <v>745.85864374403059</v>
      </c>
      <c r="J154" s="65">
        <f>IFERROR(+'Ont GDP'!J154-'CMA GDP Estimates'!J154,"")</f>
        <v>878.89864253393648</v>
      </c>
      <c r="K154" s="65">
        <f>IFERROR(+'Ont GDP'!K154-'CMA GDP Estimates'!K154,"")</f>
        <v>906.99676806083653</v>
      </c>
      <c r="L154" s="65">
        <f>IFERROR(+'Ont GDP'!L154-'CMA GDP Estimates'!L154,"")</f>
        <v>842.25111629015601</v>
      </c>
      <c r="M154" s="30">
        <f>IFERROR(+'Ont GDP'!M154-'CMA GDP Estimates'!M154,"")</f>
        <v>943.34479711108975</v>
      </c>
      <c r="N154" s="30">
        <f>IFERROR(+'Ont GDP'!N154-'CMA GDP Estimates'!N154,"")</f>
        <v>1189.6642174125018</v>
      </c>
      <c r="O154" s="30">
        <f>IFERROR(+'Ont GDP'!O154-'CMA GDP Estimates'!O154,"")</f>
        <v>1152.836798975444</v>
      </c>
      <c r="P154" s="30">
        <f>IFERROR(+'Ont GDP'!P154-'CMA GDP Estimates'!P154,"")</f>
        <v>981.1343986205394</v>
      </c>
      <c r="Q154" s="30">
        <f>IFERROR(+'Ont GDP'!Q154-'CMA GDP Estimates'!Q154,"")</f>
        <v>1211.5199484250684</v>
      </c>
      <c r="R154" s="30">
        <f>IFERROR(+'Ont GDP'!R154-'CMA GDP Estimates'!R154,"")</f>
        <v>1008.1193887374523</v>
      </c>
      <c r="S154" s="30">
        <f>IFERROR(+'Ont GDP'!S154-'CMA GDP Estimates'!S154,"")</f>
        <v>867.22936551918485</v>
      </c>
      <c r="T154" s="30">
        <f>IFERROR(+'Ont GDP'!T154-'CMA GDP Estimates'!T154,"")</f>
        <v>1052.3611464019755</v>
      </c>
      <c r="U154" s="30">
        <f>IFERROR(+'Ont GDP'!U154-'CMA GDP Estimates'!U154,"")</f>
        <v>1579.0107683610206</v>
      </c>
      <c r="V154" s="30">
        <f>IFERROR(+'Ont GDP'!V154-'CMA GDP Estimates'!V154,"")</f>
        <v>1301.1344207590978</v>
      </c>
      <c r="W154" s="30">
        <f>IFERROR(+'Ont GDP'!W154-'CMA GDP Estimates'!W154,"")</f>
        <v>1291.7571274464478</v>
      </c>
      <c r="X154" s="30">
        <f>IFERROR(+'Ont GDP'!X154-'CMA GDP Estimates'!X154,"")</f>
        <v>1220.5696663131271</v>
      </c>
      <c r="Y154" s="30">
        <f>IFERROR(+'Ont GDP'!Y154-'CMA GDP Estimates'!Y154,"")</f>
        <v>1374.7974306269271</v>
      </c>
    </row>
    <row r="155" spans="1:25" x14ac:dyDescent="0.25">
      <c r="A155" s="5" t="s">
        <v>148</v>
      </c>
      <c r="B155" s="5"/>
      <c r="C155" s="13">
        <v>61</v>
      </c>
      <c r="D155" s="64">
        <f>IFERROR(+'Ont GDP'!D155-'CMA GDP Estimates'!D155,"")</f>
        <v>15992.584809719909</v>
      </c>
      <c r="E155" s="64">
        <f>IFERROR(+'Ont GDP'!E155-'CMA GDP Estimates'!E155,"")</f>
        <v>17065.921640645367</v>
      </c>
      <c r="F155" s="64">
        <f>IFERROR(+'Ont GDP'!F155-'CMA GDP Estimates'!F155,"")</f>
        <v>17089.414729108772</v>
      </c>
      <c r="G155" s="64">
        <f>IFERROR(+'Ont GDP'!G155-'CMA GDP Estimates'!G155,"")</f>
        <v>17203.072900249856</v>
      </c>
      <c r="H155" s="64">
        <f>IFERROR(+'Ont GDP'!H155-'CMA GDP Estimates'!H155,"")</f>
        <v>17765.188311541289</v>
      </c>
      <c r="I155" s="64">
        <f>IFERROR(+'Ont GDP'!I155-'CMA GDP Estimates'!I155,"")</f>
        <v>17638.526456469561</v>
      </c>
      <c r="J155" s="64">
        <f>IFERROR(+'Ont GDP'!J155-'CMA GDP Estimates'!J155,"")</f>
        <v>17844.31905924825</v>
      </c>
      <c r="K155" s="64">
        <f>IFERROR(+'Ont GDP'!K155-'CMA GDP Estimates'!K155,"")</f>
        <v>18962.380117466804</v>
      </c>
      <c r="L155" s="64">
        <f>IFERROR(+'Ont GDP'!L155-'CMA GDP Estimates'!L155,"")</f>
        <v>19061.459855493929</v>
      </c>
      <c r="M155" s="29">
        <f>IFERROR(+'Ont GDP'!M155-'CMA GDP Estimates'!M155,"")</f>
        <v>19466.860002148635</v>
      </c>
      <c r="N155" s="29">
        <f>IFERROR(+'Ont GDP'!N155-'CMA GDP Estimates'!N155,"")</f>
        <v>19545.219403838208</v>
      </c>
      <c r="O155" s="29">
        <f>IFERROR(+'Ont GDP'!O155-'CMA GDP Estimates'!O155,"")</f>
        <v>21345.88717440144</v>
      </c>
      <c r="P155" s="29">
        <f>IFERROR(+'Ont GDP'!P155-'CMA GDP Estimates'!P155,"")</f>
        <v>21189.992532849024</v>
      </c>
      <c r="Q155" s="29">
        <f>IFERROR(+'Ont GDP'!Q155-'CMA GDP Estimates'!Q155,"")</f>
        <v>20885.276922102847</v>
      </c>
      <c r="R155" s="29">
        <f>IFERROR(+'Ont GDP'!R155-'CMA GDP Estimates'!R155,"")</f>
        <v>21639.516330416187</v>
      </c>
      <c r="S155" s="29">
        <f>IFERROR(+'Ont GDP'!S155-'CMA GDP Estimates'!S155,"")</f>
        <v>21117.377731613586</v>
      </c>
      <c r="T155" s="29">
        <f>IFERROR(+'Ont GDP'!T155-'CMA GDP Estimates'!T155,"")</f>
        <v>22052.55637744263</v>
      </c>
      <c r="U155" s="29">
        <f>IFERROR(+'Ont GDP'!U155-'CMA GDP Estimates'!U155,"")</f>
        <v>22106.7976336295</v>
      </c>
      <c r="V155" s="29">
        <f>IFERROR(+'Ont GDP'!V155-'CMA GDP Estimates'!V155,"")</f>
        <v>22021.498694615089</v>
      </c>
      <c r="W155" s="29">
        <f>IFERROR(+'Ont GDP'!W155-'CMA GDP Estimates'!W155,"")</f>
        <v>23277.506333893954</v>
      </c>
      <c r="X155" s="29">
        <f>IFERROR(+'Ont GDP'!X155-'CMA GDP Estimates'!X155,"")</f>
        <v>23153.793706992707</v>
      </c>
      <c r="Y155" s="29">
        <f>IFERROR(+'Ont GDP'!Y155-'CMA GDP Estimates'!Y155,"")</f>
        <v>22954.799065478921</v>
      </c>
    </row>
    <row r="156" spans="1:25" x14ac:dyDescent="0.25">
      <c r="A156" s="7" t="s">
        <v>149</v>
      </c>
      <c r="B156" s="7"/>
      <c r="C156" s="14">
        <v>6111</v>
      </c>
      <c r="D156" s="65">
        <f>IFERROR(+'Ont GDP'!D156-'CMA GDP Estimates'!D156,"")</f>
        <v>11227.671781476889</v>
      </c>
      <c r="E156" s="65">
        <f>IFERROR(+'Ont GDP'!E156-'CMA GDP Estimates'!E156,"")</f>
        <v>11938.90224290972</v>
      </c>
      <c r="F156" s="65">
        <f>IFERROR(+'Ont GDP'!F156-'CMA GDP Estimates'!F156,"")</f>
        <v>12019.121200452053</v>
      </c>
      <c r="G156" s="65">
        <f>IFERROR(+'Ont GDP'!G156-'CMA GDP Estimates'!G156,"")</f>
        <v>11448.922514379623</v>
      </c>
      <c r="H156" s="65">
        <f>IFERROR(+'Ont GDP'!H156-'CMA GDP Estimates'!H156,"")</f>
        <v>12473.58466917001</v>
      </c>
      <c r="I156" s="65">
        <f>IFERROR(+'Ont GDP'!I156-'CMA GDP Estimates'!I156,"")</f>
        <v>11670.151840413986</v>
      </c>
      <c r="J156" s="65">
        <f>IFERROR(+'Ont GDP'!J156-'CMA GDP Estimates'!J156,"")</f>
        <v>11362.483238110566</v>
      </c>
      <c r="K156" s="65">
        <f>IFERROR(+'Ont GDP'!K156-'CMA GDP Estimates'!K156,"")</f>
        <v>12042.105343237092</v>
      </c>
      <c r="L156" s="65">
        <f>IFERROR(+'Ont GDP'!L156-'CMA GDP Estimates'!L156,"")</f>
        <v>11922.365180424074</v>
      </c>
      <c r="M156" s="30">
        <f>IFERROR(+'Ont GDP'!M156-'CMA GDP Estimates'!M156,"")</f>
        <v>11817.187765993527</v>
      </c>
      <c r="N156" s="30">
        <f>IFERROR(+'Ont GDP'!N156-'CMA GDP Estimates'!N156,"")</f>
        <v>11640.698809018921</v>
      </c>
      <c r="O156" s="30">
        <f>IFERROR(+'Ont GDP'!O156-'CMA GDP Estimates'!O156,"")</f>
        <v>12481.557391075587</v>
      </c>
      <c r="P156" s="30">
        <f>IFERROR(+'Ont GDP'!P156-'CMA GDP Estimates'!P156,"")</f>
        <v>12469.052863073281</v>
      </c>
      <c r="Q156" s="30">
        <f>IFERROR(+'Ont GDP'!Q156-'CMA GDP Estimates'!Q156,"")</f>
        <v>12084.95911661747</v>
      </c>
      <c r="R156" s="30">
        <f>IFERROR(+'Ont GDP'!R156-'CMA GDP Estimates'!R156,"")</f>
        <v>12605.019870910506</v>
      </c>
      <c r="S156" s="30">
        <f>IFERROR(+'Ont GDP'!S156-'CMA GDP Estimates'!S156,"")</f>
        <v>11857.519661231252</v>
      </c>
      <c r="T156" s="30">
        <f>IFERROR(+'Ont GDP'!T156-'CMA GDP Estimates'!T156,"")</f>
        <v>12222.627991381993</v>
      </c>
      <c r="U156" s="30">
        <f>IFERROR(+'Ont GDP'!U156-'CMA GDP Estimates'!U156,"")</f>
        <v>11891.07910056431</v>
      </c>
      <c r="V156" s="30">
        <f>IFERROR(+'Ont GDP'!V156-'CMA GDP Estimates'!V156,"")</f>
        <v>12529.101824395862</v>
      </c>
      <c r="W156" s="30">
        <f>IFERROR(+'Ont GDP'!W156-'CMA GDP Estimates'!W156,"")</f>
        <v>12322.407873626589</v>
      </c>
      <c r="X156" s="30">
        <f>IFERROR(+'Ont GDP'!X156-'CMA GDP Estimates'!X156,"")</f>
        <v>12795.033659944216</v>
      </c>
      <c r="Y156" s="30">
        <f>IFERROR(+'Ont GDP'!Y156-'CMA GDP Estimates'!Y156,"")</f>
        <v>12973.423308531806</v>
      </c>
    </row>
    <row r="157" spans="1:25" x14ac:dyDescent="0.25">
      <c r="A157" s="7" t="s">
        <v>150</v>
      </c>
      <c r="B157" s="7"/>
      <c r="C157" s="14">
        <v>6112</v>
      </c>
      <c r="D157" s="65">
        <f>IFERROR(+'Ont GDP'!D157-'CMA GDP Estimates'!D157,"")</f>
        <v>1057.1519348268839</v>
      </c>
      <c r="E157" s="65">
        <f>IFERROR(+'Ont GDP'!E157-'CMA GDP Estimates'!E157,"")</f>
        <v>1199.5809949475322</v>
      </c>
      <c r="F157" s="65">
        <f>IFERROR(+'Ont GDP'!F157-'CMA GDP Estimates'!F157,"")</f>
        <v>1194.0453012048192</v>
      </c>
      <c r="G157" s="65">
        <f>IFERROR(+'Ont GDP'!G157-'CMA GDP Estimates'!G157,"")</f>
        <v>1302.2108843537417</v>
      </c>
      <c r="H157" s="65">
        <f>IFERROR(+'Ont GDP'!H157-'CMA GDP Estimates'!H157,"")</f>
        <v>1009.0509859154929</v>
      </c>
      <c r="I157" s="65">
        <f>IFERROR(+'Ont GDP'!I157-'CMA GDP Estimates'!I157,"")</f>
        <v>1174.2106782608694</v>
      </c>
      <c r="J157" s="65">
        <f>IFERROR(+'Ont GDP'!J157-'CMA GDP Estimates'!J157,"")</f>
        <v>1331.2464405360133</v>
      </c>
      <c r="K157" s="65">
        <f>IFERROR(+'Ont GDP'!K157-'CMA GDP Estimates'!K157,"")</f>
        <v>1276.6324774924974</v>
      </c>
      <c r="L157" s="65">
        <f>IFERROR(+'Ont GDP'!L157-'CMA GDP Estimates'!L157,"")</f>
        <v>1293.0016825319285</v>
      </c>
      <c r="M157" s="30">
        <f>IFERROR(+'Ont GDP'!M157-'CMA GDP Estimates'!M157,"")</f>
        <v>1334.4366095864088</v>
      </c>
      <c r="N157" s="30">
        <f>IFERROR(+'Ont GDP'!N157-'CMA GDP Estimates'!N157,"")</f>
        <v>1325.2215054785624</v>
      </c>
      <c r="O157" s="30">
        <f>IFERROR(+'Ont GDP'!O157-'CMA GDP Estimates'!O157,"")</f>
        <v>1445.8866631565816</v>
      </c>
      <c r="P157" s="30">
        <f>IFERROR(+'Ont GDP'!P157-'CMA GDP Estimates'!P157,"")</f>
        <v>1362.902210728204</v>
      </c>
      <c r="Q157" s="30">
        <f>IFERROR(+'Ont GDP'!Q157-'CMA GDP Estimates'!Q157,"")</f>
        <v>1306.6298732921834</v>
      </c>
      <c r="R157" s="30">
        <f>IFERROR(+'Ont GDP'!R157-'CMA GDP Estimates'!R157,"")</f>
        <v>1429.4429713215636</v>
      </c>
      <c r="S157" s="30">
        <f>IFERROR(+'Ont GDP'!S157-'CMA GDP Estimates'!S157,"")</f>
        <v>1694.9175011379155</v>
      </c>
      <c r="T157" s="30">
        <f>IFERROR(+'Ont GDP'!T157-'CMA GDP Estimates'!T157,"")</f>
        <v>1597.1154223150443</v>
      </c>
      <c r="U157" s="30">
        <f>IFERROR(+'Ont GDP'!U157-'CMA GDP Estimates'!U157,"")</f>
        <v>1540.9440912740322</v>
      </c>
      <c r="V157" s="30">
        <f>IFERROR(+'Ont GDP'!V157-'CMA GDP Estimates'!V157,"")</f>
        <v>1548.2252984328331</v>
      </c>
      <c r="W157" s="30">
        <f>IFERROR(+'Ont GDP'!W157-'CMA GDP Estimates'!W157,"")</f>
        <v>1886.8020717187308</v>
      </c>
      <c r="X157" s="30">
        <f>IFERROR(+'Ont GDP'!X157-'CMA GDP Estimates'!X157,"")</f>
        <v>1664.9707311996176</v>
      </c>
      <c r="Y157" s="30">
        <f>IFERROR(+'Ont GDP'!Y157-'CMA GDP Estimates'!Y157,"")</f>
        <v>1791.029103650041</v>
      </c>
    </row>
    <row r="158" spans="1:25" x14ac:dyDescent="0.25">
      <c r="A158" s="7" t="s">
        <v>151</v>
      </c>
      <c r="B158" s="7"/>
      <c r="C158" s="14">
        <v>6113</v>
      </c>
      <c r="D158" s="65">
        <f>IFERROR(+'Ont GDP'!D158-'CMA GDP Estimates'!D158,"")</f>
        <v>3635.5053909664889</v>
      </c>
      <c r="E158" s="65">
        <f>IFERROR(+'Ont GDP'!E158-'CMA GDP Estimates'!E158,"")</f>
        <v>3985.8385418509997</v>
      </c>
      <c r="F158" s="65">
        <f>IFERROR(+'Ont GDP'!F158-'CMA GDP Estimates'!F158,"")</f>
        <v>3913.5084762371384</v>
      </c>
      <c r="G158" s="65">
        <f>IFERROR(+'Ont GDP'!G158-'CMA GDP Estimates'!G158,"")</f>
        <v>4229.1044878383009</v>
      </c>
      <c r="H158" s="65">
        <f>IFERROR(+'Ont GDP'!H158-'CMA GDP Estimates'!H158,"")</f>
        <v>4250.1418627775947</v>
      </c>
      <c r="I158" s="65">
        <f>IFERROR(+'Ont GDP'!I158-'CMA GDP Estimates'!I158,"")</f>
        <v>4495.103251533742</v>
      </c>
      <c r="J158" s="65">
        <f>IFERROR(+'Ont GDP'!J158-'CMA GDP Estimates'!J158,"")</f>
        <v>4913.8588835627033</v>
      </c>
      <c r="K158" s="65">
        <f>IFERROR(+'Ont GDP'!K158-'CMA GDP Estimates'!K158,"")</f>
        <v>5374.4644190582339</v>
      </c>
      <c r="L158" s="65">
        <f>IFERROR(+'Ont GDP'!L158-'CMA GDP Estimates'!L158,"")</f>
        <v>5580.2290946483645</v>
      </c>
      <c r="M158" s="30">
        <f>IFERROR(+'Ont GDP'!M158-'CMA GDP Estimates'!M158,"")</f>
        <v>6036.5070776019174</v>
      </c>
      <c r="N158" s="30">
        <f>IFERROR(+'Ont GDP'!N158-'CMA GDP Estimates'!N158,"")</f>
        <v>6327.3266317681719</v>
      </c>
      <c r="O158" s="30">
        <f>IFERROR(+'Ont GDP'!O158-'CMA GDP Estimates'!O158,"")</f>
        <v>7112.1366907024039</v>
      </c>
      <c r="P158" s="30">
        <f>IFERROR(+'Ont GDP'!P158-'CMA GDP Estimates'!P158,"")</f>
        <v>7325.198571020479</v>
      </c>
      <c r="Q158" s="30">
        <f>IFERROR(+'Ont GDP'!Q158-'CMA GDP Estimates'!Q158,"")</f>
        <v>7400.4160159285966</v>
      </c>
      <c r="R158" s="30">
        <f>IFERROR(+'Ont GDP'!R158-'CMA GDP Estimates'!R158,"")</f>
        <v>7635.4790886696728</v>
      </c>
      <c r="S158" s="30">
        <f>IFERROR(+'Ont GDP'!S158-'CMA GDP Estimates'!S158,"")</f>
        <v>7688.0408607468717</v>
      </c>
      <c r="T158" s="30">
        <f>IFERROR(+'Ont GDP'!T158-'CMA GDP Estimates'!T158,"")</f>
        <v>8068.3176442438453</v>
      </c>
      <c r="U158" s="30">
        <f>IFERROR(+'Ont GDP'!U158-'CMA GDP Estimates'!U158,"")</f>
        <v>8698.3567251055774</v>
      </c>
      <c r="V158" s="30">
        <f>IFERROR(+'Ont GDP'!V158-'CMA GDP Estimates'!V158,"")</f>
        <v>8236.36685910913</v>
      </c>
      <c r="W158" s="30">
        <f>IFERROR(+'Ont GDP'!W158-'CMA GDP Estimates'!W158,"")</f>
        <v>9169.4631352004326</v>
      </c>
      <c r="X158" s="30">
        <f>IFERROR(+'Ont GDP'!X158-'CMA GDP Estimates'!X158,"")</f>
        <v>9196.4484204540295</v>
      </c>
      <c r="Y158" s="30">
        <f>IFERROR(+'Ont GDP'!Y158-'CMA GDP Estimates'!Y158,"")</f>
        <v>8589.4563787505194</v>
      </c>
    </row>
    <row r="159" spans="1:25" x14ac:dyDescent="0.25">
      <c r="A159" s="7" t="s">
        <v>152</v>
      </c>
      <c r="B159" s="7"/>
      <c r="C159" s="14" t="s">
        <v>207</v>
      </c>
      <c r="D159" s="65">
        <f>IFERROR(+'Ont GDP'!D159-'CMA GDP Estimates'!D159,"")</f>
        <v>435.73574351978175</v>
      </c>
      <c r="E159" s="65">
        <f>IFERROR(+'Ont GDP'!E159-'CMA GDP Estimates'!E159,"")</f>
        <v>432.04072398190044</v>
      </c>
      <c r="F159" s="65">
        <f>IFERROR(+'Ont GDP'!F159-'CMA GDP Estimates'!F159,"")</f>
        <v>487.29495004050762</v>
      </c>
      <c r="G159" s="65">
        <f>IFERROR(+'Ont GDP'!G159-'CMA GDP Estimates'!G159,"")</f>
        <v>652.33872671670838</v>
      </c>
      <c r="H159" s="65">
        <f>IFERROR(+'Ont GDP'!H159-'CMA GDP Estimates'!H159,"")</f>
        <v>576.01357652221623</v>
      </c>
      <c r="I159" s="65">
        <f>IFERROR(+'Ont GDP'!I159-'CMA GDP Estimates'!I159,"")</f>
        <v>637.51248035209051</v>
      </c>
      <c r="J159" s="65">
        <f>IFERROR(+'Ont GDP'!J159-'CMA GDP Estimates'!J159,"")</f>
        <v>655.76467322735311</v>
      </c>
      <c r="K159" s="65">
        <f>IFERROR(+'Ont GDP'!K159-'CMA GDP Estimates'!K159,"")</f>
        <v>679.15900558092335</v>
      </c>
      <c r="L159" s="65">
        <f>IFERROR(+'Ont GDP'!L159-'CMA GDP Estimates'!L159,"")</f>
        <v>636.59646830374118</v>
      </c>
      <c r="M159" s="30">
        <f>IFERROR(+'Ont GDP'!M159-'CMA GDP Estimates'!M159,"")</f>
        <v>676.70515993212416</v>
      </c>
      <c r="N159" s="30">
        <f>IFERROR(+'Ont GDP'!N159-'CMA GDP Estimates'!N159,"")</f>
        <v>717.62085613875513</v>
      </c>
      <c r="O159" s="30">
        <f>IFERROR(+'Ont GDP'!O159-'CMA GDP Estimates'!O159,"")</f>
        <v>844.12013551198288</v>
      </c>
      <c r="P159" s="30">
        <f>IFERROR(+'Ont GDP'!P159-'CMA GDP Estimates'!P159,"")</f>
        <v>757.36404588123685</v>
      </c>
      <c r="Q159" s="30">
        <f>IFERROR(+'Ont GDP'!Q159-'CMA GDP Estimates'!Q159,"")</f>
        <v>807.38159859797088</v>
      </c>
      <c r="R159" s="30">
        <f>IFERROR(+'Ont GDP'!R159-'CMA GDP Estimates'!R159,"")</f>
        <v>735.03583075932181</v>
      </c>
      <c r="S159" s="30">
        <f>IFERROR(+'Ont GDP'!S159-'CMA GDP Estimates'!S159,"")</f>
        <v>739.27900535489698</v>
      </c>
      <c r="T159" s="30">
        <f>IFERROR(+'Ont GDP'!T159-'CMA GDP Estimates'!T159,"")</f>
        <v>802.57124225465554</v>
      </c>
      <c r="U159" s="30">
        <f>IFERROR(+'Ont GDP'!U159-'CMA GDP Estimates'!U159,"")</f>
        <v>899.07050491006601</v>
      </c>
      <c r="V159" s="30">
        <f>IFERROR(+'Ont GDP'!V159-'CMA GDP Estimates'!V159,"")</f>
        <v>698.89041567631591</v>
      </c>
      <c r="W159" s="30">
        <f>IFERROR(+'Ont GDP'!W159-'CMA GDP Estimates'!W159,"")</f>
        <v>860.39205378317195</v>
      </c>
      <c r="X159" s="30">
        <f>IFERROR(+'Ont GDP'!X159-'CMA GDP Estimates'!X159,"")</f>
        <v>719.43145176523603</v>
      </c>
      <c r="Y159" s="30">
        <f>IFERROR(+'Ont GDP'!Y159-'CMA GDP Estimates'!Y159,"")</f>
        <v>708.28188319105789</v>
      </c>
    </row>
    <row r="160" spans="1:25" x14ac:dyDescent="0.25">
      <c r="A160" s="5" t="s">
        <v>153</v>
      </c>
      <c r="B160" s="5"/>
      <c r="C160" s="13">
        <v>62</v>
      </c>
      <c r="D160" s="64">
        <f>IFERROR(+'Ont GDP'!D160-'CMA GDP Estimates'!D160,"")</f>
        <v>21477.903543594737</v>
      </c>
      <c r="E160" s="64">
        <f>IFERROR(+'Ont GDP'!E160-'CMA GDP Estimates'!E160,"")</f>
        <v>20317.792754578044</v>
      </c>
      <c r="F160" s="64">
        <f>IFERROR(+'Ont GDP'!F160-'CMA GDP Estimates'!F160,"")</f>
        <v>21404.159534765822</v>
      </c>
      <c r="G160" s="64">
        <f>IFERROR(+'Ont GDP'!G160-'CMA GDP Estimates'!G160,"")</f>
        <v>22689.725196167121</v>
      </c>
      <c r="H160" s="64">
        <f>IFERROR(+'Ont GDP'!H160-'CMA GDP Estimates'!H160,"")</f>
        <v>22773.673889658116</v>
      </c>
      <c r="I160" s="64">
        <f>IFERROR(+'Ont GDP'!I160-'CMA GDP Estimates'!I160,"")</f>
        <v>23721.476878124464</v>
      </c>
      <c r="J160" s="64">
        <f>IFERROR(+'Ont GDP'!J160-'CMA GDP Estimates'!J160,"")</f>
        <v>24401.320763341337</v>
      </c>
      <c r="K160" s="64">
        <f>IFERROR(+'Ont GDP'!K160-'CMA GDP Estimates'!K160,"")</f>
        <v>24889.748785840373</v>
      </c>
      <c r="L160" s="64">
        <f>IFERROR(+'Ont GDP'!L160-'CMA GDP Estimates'!L160,"")</f>
        <v>24491.001058689497</v>
      </c>
      <c r="M160" s="29">
        <f>IFERROR(+'Ont GDP'!M160-'CMA GDP Estimates'!M160,"")</f>
        <v>24944.449660873077</v>
      </c>
      <c r="N160" s="29">
        <f>IFERROR(+'Ont GDP'!N160-'CMA GDP Estimates'!N160,"")</f>
        <v>25422.593843820658</v>
      </c>
      <c r="O160" s="29">
        <f>IFERROR(+'Ont GDP'!O160-'CMA GDP Estimates'!O160,"")</f>
        <v>26400.321237585857</v>
      </c>
      <c r="P160" s="29">
        <f>IFERROR(+'Ont GDP'!P160-'CMA GDP Estimates'!P160,"")</f>
        <v>26577.336337497516</v>
      </c>
      <c r="Q160" s="29">
        <f>IFERROR(+'Ont GDP'!Q160-'CMA GDP Estimates'!Q160,"")</f>
        <v>26821.657676827119</v>
      </c>
      <c r="R160" s="29">
        <f>IFERROR(+'Ont GDP'!R160-'CMA GDP Estimates'!R160,"")</f>
        <v>27492.172386199702</v>
      </c>
      <c r="S160" s="29">
        <f>IFERROR(+'Ont GDP'!S160-'CMA GDP Estimates'!S160,"")</f>
        <v>27340.926629086938</v>
      </c>
      <c r="T160" s="29">
        <f>IFERROR(+'Ont GDP'!T160-'CMA GDP Estimates'!T160,"")</f>
        <v>26541.536633618623</v>
      </c>
      <c r="U160" s="29">
        <f>IFERROR(+'Ont GDP'!U160-'CMA GDP Estimates'!U160,"")</f>
        <v>26517.350981864889</v>
      </c>
      <c r="V160" s="29">
        <f>IFERROR(+'Ont GDP'!V160-'CMA GDP Estimates'!V160,"")</f>
        <v>27652.852971158631</v>
      </c>
      <c r="W160" s="29">
        <f>IFERROR(+'Ont GDP'!W160-'CMA GDP Estimates'!W160,"")</f>
        <v>28017.486628879917</v>
      </c>
      <c r="X160" s="29">
        <f>IFERROR(+'Ont GDP'!X160-'CMA GDP Estimates'!X160,"")</f>
        <v>28371.205978055561</v>
      </c>
      <c r="Y160" s="29">
        <f>IFERROR(+'Ont GDP'!Y160-'CMA GDP Estimates'!Y160,"")</f>
        <v>29149.782925342643</v>
      </c>
    </row>
    <row r="161" spans="1:25" x14ac:dyDescent="0.25">
      <c r="A161" s="6" t="s">
        <v>154</v>
      </c>
      <c r="B161" s="6"/>
      <c r="C161" s="14">
        <v>621</v>
      </c>
      <c r="D161" s="65">
        <f>IFERROR(+'Ont GDP'!D161-'CMA GDP Estimates'!D161,"")</f>
        <v>8128.1722222222234</v>
      </c>
      <c r="E161" s="65">
        <f>IFERROR(+'Ont GDP'!E161-'CMA GDP Estimates'!E161,"")</f>
        <v>7954.3344594594591</v>
      </c>
      <c r="F161" s="65">
        <f>IFERROR(+'Ont GDP'!F161-'CMA GDP Estimates'!F161,"")</f>
        <v>8312.744135515688</v>
      </c>
      <c r="G161" s="65">
        <f>IFERROR(+'Ont GDP'!G161-'CMA GDP Estimates'!G161,"")</f>
        <v>8863.8750794884472</v>
      </c>
      <c r="H161" s="65">
        <f>IFERROR(+'Ont GDP'!H161-'CMA GDP Estimates'!H161,"")</f>
        <v>9065.8137210210989</v>
      </c>
      <c r="I161" s="65">
        <f>IFERROR(+'Ont GDP'!I161-'CMA GDP Estimates'!I161,"")</f>
        <v>9639.1448370241342</v>
      </c>
      <c r="J161" s="65">
        <f>IFERROR(+'Ont GDP'!J161-'CMA GDP Estimates'!J161,"")</f>
        <v>9447.7824652496074</v>
      </c>
      <c r="K161" s="65">
        <f>IFERROR(+'Ont GDP'!K161-'CMA GDP Estimates'!K161,"")</f>
        <v>8959.3378472037111</v>
      </c>
      <c r="L161" s="65">
        <f>IFERROR(+'Ont GDP'!L161-'CMA GDP Estimates'!L161,"")</f>
        <v>8555.9370622323913</v>
      </c>
      <c r="M161" s="30">
        <f>IFERROR(+'Ont GDP'!M161-'CMA GDP Estimates'!M161,"")</f>
        <v>8959.1357822346581</v>
      </c>
      <c r="N161" s="30">
        <f>IFERROR(+'Ont GDP'!N161-'CMA GDP Estimates'!N161,"")</f>
        <v>8563.9636606418899</v>
      </c>
      <c r="O161" s="30">
        <f>IFERROR(+'Ont GDP'!O161-'CMA GDP Estimates'!O161,"")</f>
        <v>8881.2768654450301</v>
      </c>
      <c r="P161" s="30">
        <f>IFERROR(+'Ont GDP'!P161-'CMA GDP Estimates'!P161,"")</f>
        <v>9518.611312655441</v>
      </c>
      <c r="Q161" s="30">
        <f>IFERROR(+'Ont GDP'!Q161-'CMA GDP Estimates'!Q161,"")</f>
        <v>9389.5989964222827</v>
      </c>
      <c r="R161" s="30">
        <f>IFERROR(+'Ont GDP'!R161-'CMA GDP Estimates'!R161,"")</f>
        <v>9501.7218373069409</v>
      </c>
      <c r="S161" s="30">
        <f>IFERROR(+'Ont GDP'!S161-'CMA GDP Estimates'!S161,"")</f>
        <v>9269.9283160263112</v>
      </c>
      <c r="T161" s="30">
        <f>IFERROR(+'Ont GDP'!T161-'CMA GDP Estimates'!T161,"")</f>
        <v>9590.1088727408696</v>
      </c>
      <c r="U161" s="30">
        <f>IFERROR(+'Ont GDP'!U161-'CMA GDP Estimates'!U161,"")</f>
        <v>9424.9234866713668</v>
      </c>
      <c r="V161" s="30">
        <f>IFERROR(+'Ont GDP'!V161-'CMA GDP Estimates'!V161,"")</f>
        <v>9650.7272327751671</v>
      </c>
      <c r="W161" s="30">
        <f>IFERROR(+'Ont GDP'!W161-'CMA GDP Estimates'!W161,"")</f>
        <v>9605.9789146380117</v>
      </c>
      <c r="X161" s="30">
        <f>IFERROR(+'Ont GDP'!X161-'CMA GDP Estimates'!X161,"")</f>
        <v>9725.8408618127523</v>
      </c>
      <c r="Y161" s="30">
        <f>IFERROR(+'Ont GDP'!Y161-'CMA GDP Estimates'!Y161,"")</f>
        <v>9853.8051177002981</v>
      </c>
    </row>
    <row r="162" spans="1:25" x14ac:dyDescent="0.25">
      <c r="A162" s="6" t="s">
        <v>155</v>
      </c>
      <c r="B162" s="6"/>
      <c r="C162" s="14">
        <v>622</v>
      </c>
      <c r="D162" s="65">
        <f>IFERROR(+'Ont GDP'!D162-'CMA GDP Estimates'!D162,"")</f>
        <v>7587.7350094043886</v>
      </c>
      <c r="E162" s="65">
        <f>IFERROR(+'Ont GDP'!E162-'CMA GDP Estimates'!E162,"")</f>
        <v>7473.8857515757309</v>
      </c>
      <c r="F162" s="65">
        <f>IFERROR(+'Ont GDP'!F162-'CMA GDP Estimates'!F162,"")</f>
        <v>7840.7915554136061</v>
      </c>
      <c r="G162" s="65">
        <f>IFERROR(+'Ont GDP'!G162-'CMA GDP Estimates'!G162,"")</f>
        <v>8050.5581851179677</v>
      </c>
      <c r="H162" s="65">
        <f>IFERROR(+'Ont GDP'!H162-'CMA GDP Estimates'!H162,"")</f>
        <v>8014.2820332333249</v>
      </c>
      <c r="I162" s="65">
        <f>IFERROR(+'Ont GDP'!I162-'CMA GDP Estimates'!I162,"")</f>
        <v>8643.0067572274456</v>
      </c>
      <c r="J162" s="65">
        <f>IFERROR(+'Ont GDP'!J162-'CMA GDP Estimates'!J162,"")</f>
        <v>8678.7241948242736</v>
      </c>
      <c r="K162" s="65">
        <f>IFERROR(+'Ont GDP'!K162-'CMA GDP Estimates'!K162,"")</f>
        <v>9256.6232321519419</v>
      </c>
      <c r="L162" s="65">
        <f>IFERROR(+'Ont GDP'!L162-'CMA GDP Estimates'!L162,"")</f>
        <v>9202.6372771657279</v>
      </c>
      <c r="M162" s="30">
        <f>IFERROR(+'Ont GDP'!M162-'CMA GDP Estimates'!M162,"")</f>
        <v>8971.5317820201162</v>
      </c>
      <c r="N162" s="30">
        <f>IFERROR(+'Ont GDP'!N162-'CMA GDP Estimates'!N162,"")</f>
        <v>9353.7028882099294</v>
      </c>
      <c r="O162" s="30">
        <f>IFERROR(+'Ont GDP'!O162-'CMA GDP Estimates'!O162,"")</f>
        <v>9992.0150685231019</v>
      </c>
      <c r="P162" s="30">
        <f>IFERROR(+'Ont GDP'!P162-'CMA GDP Estimates'!P162,"")</f>
        <v>9608.2423081731977</v>
      </c>
      <c r="Q162" s="30">
        <f>IFERROR(+'Ont GDP'!Q162-'CMA GDP Estimates'!Q162,"")</f>
        <v>9882.9335871921212</v>
      </c>
      <c r="R162" s="30">
        <f>IFERROR(+'Ont GDP'!R162-'CMA GDP Estimates'!R162,"")</f>
        <v>9638.7656741117935</v>
      </c>
      <c r="S162" s="30">
        <f>IFERROR(+'Ont GDP'!S162-'CMA GDP Estimates'!S162,"")</f>
        <v>10592.531671474862</v>
      </c>
      <c r="T162" s="30">
        <f>IFERROR(+'Ont GDP'!T162-'CMA GDP Estimates'!T162,"")</f>
        <v>9771.6138175128508</v>
      </c>
      <c r="U162" s="30">
        <f>IFERROR(+'Ont GDP'!U162-'CMA GDP Estimates'!U162,"")</f>
        <v>9553.8053419678217</v>
      </c>
      <c r="V162" s="30">
        <f>IFERROR(+'Ont GDP'!V162-'CMA GDP Estimates'!V162,"")</f>
        <v>9954.9414295126226</v>
      </c>
      <c r="W162" s="30">
        <f>IFERROR(+'Ont GDP'!W162-'CMA GDP Estimates'!W162,"")</f>
        <v>10742.323656783679</v>
      </c>
      <c r="X162" s="30">
        <f>IFERROR(+'Ont GDP'!X162-'CMA GDP Estimates'!X162,"")</f>
        <v>10468.771397201916</v>
      </c>
      <c r="Y162" s="30">
        <f>IFERROR(+'Ont GDP'!Y162-'CMA GDP Estimates'!Y162,"")</f>
        <v>9848.8655883317915</v>
      </c>
    </row>
    <row r="163" spans="1:25" x14ac:dyDescent="0.25">
      <c r="A163" s="6" t="s">
        <v>156</v>
      </c>
      <c r="B163" s="6"/>
      <c r="C163" s="14">
        <v>623</v>
      </c>
      <c r="D163" s="65">
        <f>IFERROR(+'Ont GDP'!D163-'CMA GDP Estimates'!D163,"")</f>
        <v>3301.8177723541157</v>
      </c>
      <c r="E163" s="65">
        <f>IFERROR(+'Ont GDP'!E163-'CMA GDP Estimates'!E163,"")</f>
        <v>2868.5172410328546</v>
      </c>
      <c r="F163" s="65">
        <f>IFERROR(+'Ont GDP'!F163-'CMA GDP Estimates'!F163,"")</f>
        <v>3146.6389398122587</v>
      </c>
      <c r="G163" s="65">
        <f>IFERROR(+'Ont GDP'!G163-'CMA GDP Estimates'!G163,"")</f>
        <v>3431.7702127659577</v>
      </c>
      <c r="H163" s="65">
        <f>IFERROR(+'Ont GDP'!H163-'CMA GDP Estimates'!H163,"")</f>
        <v>3273.7364931783732</v>
      </c>
      <c r="I163" s="65">
        <f>IFERROR(+'Ont GDP'!I163-'CMA GDP Estimates'!I163,"")</f>
        <v>3327.7585850711362</v>
      </c>
      <c r="J163" s="65">
        <f>IFERROR(+'Ont GDP'!J163-'CMA GDP Estimates'!J163,"")</f>
        <v>3602.4189923885469</v>
      </c>
      <c r="K163" s="65">
        <f>IFERROR(+'Ont GDP'!K163-'CMA GDP Estimates'!K163,"")</f>
        <v>3765.654151276698</v>
      </c>
      <c r="L163" s="65">
        <f>IFERROR(+'Ont GDP'!L163-'CMA GDP Estimates'!L163,"")</f>
        <v>3844.9160158394361</v>
      </c>
      <c r="M163" s="30">
        <f>IFERROR(+'Ont GDP'!M163-'CMA GDP Estimates'!M163,"")</f>
        <v>4063.0482854159518</v>
      </c>
      <c r="N163" s="30">
        <f>IFERROR(+'Ont GDP'!N163-'CMA GDP Estimates'!N163,"")</f>
        <v>4004.748317099496</v>
      </c>
      <c r="O163" s="30">
        <f>IFERROR(+'Ont GDP'!O163-'CMA GDP Estimates'!O163,"")</f>
        <v>3953.0090471926187</v>
      </c>
      <c r="P163" s="30">
        <f>IFERROR(+'Ont GDP'!P163-'CMA GDP Estimates'!P163,"")</f>
        <v>4073.6212332687564</v>
      </c>
      <c r="Q163" s="30">
        <f>IFERROR(+'Ont GDP'!Q163-'CMA GDP Estimates'!Q163,"")</f>
        <v>4230.3551609179849</v>
      </c>
      <c r="R163" s="30">
        <f>IFERROR(+'Ont GDP'!R163-'CMA GDP Estimates'!R163,"")</f>
        <v>4524.1612388247686</v>
      </c>
      <c r="S163" s="30">
        <f>IFERROR(+'Ont GDP'!S163-'CMA GDP Estimates'!S163,"")</f>
        <v>4501.3442080672321</v>
      </c>
      <c r="T163" s="30">
        <f>IFERROR(+'Ont GDP'!T163-'CMA GDP Estimates'!T163,"")</f>
        <v>4352.3466289464786</v>
      </c>
      <c r="U163" s="30">
        <f>IFERROR(+'Ont GDP'!U163-'CMA GDP Estimates'!U163,"")</f>
        <v>4444.1131540126134</v>
      </c>
      <c r="V163" s="30">
        <f>IFERROR(+'Ont GDP'!V163-'CMA GDP Estimates'!V163,"")</f>
        <v>4734.6649100559935</v>
      </c>
      <c r="W163" s="30">
        <f>IFERROR(+'Ont GDP'!W163-'CMA GDP Estimates'!W163,"")</f>
        <v>4490.0713338692258</v>
      </c>
      <c r="X163" s="30">
        <f>IFERROR(+'Ont GDP'!X163-'CMA GDP Estimates'!X163,"")</f>
        <v>4615.4426674054512</v>
      </c>
      <c r="Y163" s="30">
        <f>IFERROR(+'Ont GDP'!Y163-'CMA GDP Estimates'!Y163,"")</f>
        <v>5170.5433946148041</v>
      </c>
    </row>
    <row r="164" spans="1:25" x14ac:dyDescent="0.25">
      <c r="A164" s="6" t="s">
        <v>157</v>
      </c>
      <c r="B164" s="6"/>
      <c r="C164" s="14">
        <v>624</v>
      </c>
      <c r="D164" s="65">
        <f>IFERROR(+'Ont GDP'!D164-'CMA GDP Estimates'!D164,"")</f>
        <v>1848.1530804037588</v>
      </c>
      <c r="E164" s="65">
        <f>IFERROR(+'Ont GDP'!E164-'CMA GDP Estimates'!E164,"")</f>
        <v>1616.5007421576129</v>
      </c>
      <c r="F164" s="65">
        <f>IFERROR(+'Ont GDP'!F164-'CMA GDP Estimates'!F164,"")</f>
        <v>1764.7922453519782</v>
      </c>
      <c r="G164" s="65">
        <f>IFERROR(+'Ont GDP'!G164-'CMA GDP Estimates'!G164,"")</f>
        <v>1996.8114634146339</v>
      </c>
      <c r="H164" s="65">
        <f>IFERROR(+'Ont GDP'!H164-'CMA GDP Estimates'!H164,"")</f>
        <v>2065.3493018181816</v>
      </c>
      <c r="I164" s="65">
        <f>IFERROR(+'Ont GDP'!I164-'CMA GDP Estimates'!I164,"")</f>
        <v>2098.745320503946</v>
      </c>
      <c r="J164" s="65">
        <f>IFERROR(+'Ont GDP'!J164-'CMA GDP Estimates'!J164,"")</f>
        <v>2343.1737689731349</v>
      </c>
      <c r="K164" s="65">
        <f>IFERROR(+'Ont GDP'!K164-'CMA GDP Estimates'!K164,"")</f>
        <v>2468.5211158798284</v>
      </c>
      <c r="L164" s="65">
        <f>IFERROR(+'Ont GDP'!L164-'CMA GDP Estimates'!L164,"")</f>
        <v>2524.9732735800599</v>
      </c>
      <c r="M164" s="30">
        <f>IFERROR(+'Ont GDP'!M164-'CMA GDP Estimates'!M164,"")</f>
        <v>2628.1402429974873</v>
      </c>
      <c r="N164" s="30">
        <f>IFERROR(+'Ont GDP'!N164-'CMA GDP Estimates'!N164,"")</f>
        <v>2883.9787268332475</v>
      </c>
      <c r="O164" s="30">
        <f>IFERROR(+'Ont GDP'!O164-'CMA GDP Estimates'!O164,"")</f>
        <v>3050.063854933901</v>
      </c>
      <c r="P164" s="30">
        <f>IFERROR(+'Ont GDP'!P164-'CMA GDP Estimates'!P164,"")</f>
        <v>2924.4700189278947</v>
      </c>
      <c r="Q164" s="30">
        <f>IFERROR(+'Ont GDP'!Q164-'CMA GDP Estimates'!Q164,"")</f>
        <v>2997.0686760736589</v>
      </c>
      <c r="R164" s="30">
        <f>IFERROR(+'Ont GDP'!R164-'CMA GDP Estimates'!R164,"")</f>
        <v>3261.5450993498343</v>
      </c>
      <c r="S164" s="30">
        <f>IFERROR(+'Ont GDP'!S164-'CMA GDP Estimates'!S164,"")</f>
        <v>2770.3010272934594</v>
      </c>
      <c r="T164" s="30">
        <f>IFERROR(+'Ont GDP'!T164-'CMA GDP Estimates'!T164,"")</f>
        <v>2706.6283390876561</v>
      </c>
      <c r="U164" s="30">
        <f>IFERROR(+'Ont GDP'!U164-'CMA GDP Estimates'!U164,"")</f>
        <v>2818.8030899832479</v>
      </c>
      <c r="V164" s="30">
        <f>IFERROR(+'Ont GDP'!V164-'CMA GDP Estimates'!V164,"")</f>
        <v>2888.7814720899796</v>
      </c>
      <c r="W164" s="30">
        <f>IFERROR(+'Ont GDP'!W164-'CMA GDP Estimates'!W164,"")</f>
        <v>3097.4398533914518</v>
      </c>
      <c r="X164" s="30">
        <f>IFERROR(+'Ont GDP'!X164-'CMA GDP Estimates'!X164,"")</f>
        <v>3229.540989144682</v>
      </c>
      <c r="Y164" s="30">
        <f>IFERROR(+'Ont GDP'!Y164-'CMA GDP Estimates'!Y164,"")</f>
        <v>3543.1309933254433</v>
      </c>
    </row>
    <row r="165" spans="1:25" x14ac:dyDescent="0.25">
      <c r="A165" s="5" t="s">
        <v>158</v>
      </c>
      <c r="B165" s="5"/>
      <c r="C165" s="13">
        <v>71</v>
      </c>
      <c r="D165" s="64">
        <f>IFERROR(+'Ont GDP'!D165-'CMA GDP Estimates'!D165,"")</f>
        <v>2892.9419951729683</v>
      </c>
      <c r="E165" s="64">
        <f>IFERROR(+'Ont GDP'!E165-'CMA GDP Estimates'!E165,"")</f>
        <v>2952.8546970656535</v>
      </c>
      <c r="F165" s="64">
        <f>IFERROR(+'Ont GDP'!F165-'CMA GDP Estimates'!F165,"")</f>
        <v>3235.3612146838368</v>
      </c>
      <c r="G165" s="64">
        <f>IFERROR(+'Ont GDP'!G165-'CMA GDP Estimates'!G165,"")</f>
        <v>3242.0054503157194</v>
      </c>
      <c r="H165" s="64">
        <f>IFERROR(+'Ont GDP'!H165-'CMA GDP Estimates'!H165,"")</f>
        <v>3413.9226180357005</v>
      </c>
      <c r="I165" s="64">
        <f>IFERROR(+'Ont GDP'!I165-'CMA GDP Estimates'!I165,"")</f>
        <v>3325.6568030973449</v>
      </c>
      <c r="J165" s="64">
        <f>IFERROR(+'Ont GDP'!J165-'CMA GDP Estimates'!J165,"")</f>
        <v>3405.6193133966167</v>
      </c>
      <c r="K165" s="64">
        <f>IFERROR(+'Ont GDP'!K165-'CMA GDP Estimates'!K165,"")</f>
        <v>3527.6769568397949</v>
      </c>
      <c r="L165" s="64">
        <f>IFERROR(+'Ont GDP'!L165-'CMA GDP Estimates'!L165,"")</f>
        <v>3436.6723529607461</v>
      </c>
      <c r="M165" s="29">
        <f>IFERROR(+'Ont GDP'!M165-'CMA GDP Estimates'!M165,"")</f>
        <v>3286.7801508854304</v>
      </c>
      <c r="N165" s="29">
        <f>IFERROR(+'Ont GDP'!N165-'CMA GDP Estimates'!N165,"")</f>
        <v>3137.3946056233917</v>
      </c>
      <c r="O165" s="29">
        <f>IFERROR(+'Ont GDP'!O165-'CMA GDP Estimates'!O165,"")</f>
        <v>3284.0483317182352</v>
      </c>
      <c r="P165" s="29">
        <f>IFERROR(+'Ont GDP'!P165-'CMA GDP Estimates'!P165,"")</f>
        <v>2996.2223904815987</v>
      </c>
      <c r="Q165" s="29">
        <f>IFERROR(+'Ont GDP'!Q165-'CMA GDP Estimates'!Q165,"")</f>
        <v>2733.3000131987837</v>
      </c>
      <c r="R165" s="29">
        <f>IFERROR(+'Ont GDP'!R165-'CMA GDP Estimates'!R165,"")</f>
        <v>2622.8262890844362</v>
      </c>
      <c r="S165" s="29">
        <f>IFERROR(+'Ont GDP'!S165-'CMA GDP Estimates'!S165,"")</f>
        <v>2807.238012424612</v>
      </c>
      <c r="T165" s="29">
        <f>IFERROR(+'Ont GDP'!T165-'CMA GDP Estimates'!T165,"")</f>
        <v>2549.6158417122283</v>
      </c>
      <c r="U165" s="29">
        <f>IFERROR(+'Ont GDP'!U165-'CMA GDP Estimates'!U165,"")</f>
        <v>2817.7928858989185</v>
      </c>
      <c r="V165" s="29">
        <f>IFERROR(+'Ont GDP'!V165-'CMA GDP Estimates'!V165,"")</f>
        <v>3086.733350164036</v>
      </c>
      <c r="W165" s="29">
        <f>IFERROR(+'Ont GDP'!W165-'CMA GDP Estimates'!W165,"")</f>
        <v>3236.4464296331066</v>
      </c>
      <c r="X165" s="29">
        <f>IFERROR(+'Ont GDP'!X165-'CMA GDP Estimates'!X165,"")</f>
        <v>3162.4463656808171</v>
      </c>
      <c r="Y165" s="29">
        <f>IFERROR(+'Ont GDP'!Y165-'CMA GDP Estimates'!Y165,"")</f>
        <v>3463.7872850626527</v>
      </c>
    </row>
    <row r="166" spans="1:25" x14ac:dyDescent="0.25">
      <c r="A166" s="6" t="s">
        <v>159</v>
      </c>
      <c r="B166" s="6"/>
      <c r="C166" s="14" t="s">
        <v>208</v>
      </c>
      <c r="D166" s="65">
        <f>IFERROR(+'Ont GDP'!D166-'CMA GDP Estimates'!D166,"")</f>
        <v>1335.8666045645089</v>
      </c>
      <c r="E166" s="65">
        <f>IFERROR(+'Ont GDP'!E166-'CMA GDP Estimates'!E166,"")</f>
        <v>1305.1161744966439</v>
      </c>
      <c r="F166" s="65">
        <f>IFERROR(+'Ont GDP'!F166-'CMA GDP Estimates'!F166,"")</f>
        <v>1569.5363924050635</v>
      </c>
      <c r="G166" s="65">
        <f>IFERROR(+'Ont GDP'!G166-'CMA GDP Estimates'!G166,"")</f>
        <v>1424.1908317776395</v>
      </c>
      <c r="H166" s="65">
        <f>IFERROR(+'Ont GDP'!H166-'CMA GDP Estimates'!H166,"")</f>
        <v>1379.9962648556877</v>
      </c>
      <c r="I166" s="65">
        <f>IFERROR(+'Ont GDP'!I166-'CMA GDP Estimates'!I166,"")</f>
        <v>1344.2359712230216</v>
      </c>
      <c r="J166" s="65">
        <f>IFERROR(+'Ont GDP'!J166-'CMA GDP Estimates'!J166,"")</f>
        <v>1482.0464029438822</v>
      </c>
      <c r="K166" s="65">
        <f>IFERROR(+'Ont GDP'!K166-'CMA GDP Estimates'!K166,"")</f>
        <v>1478.7328850254223</v>
      </c>
      <c r="L166" s="65">
        <f>IFERROR(+'Ont GDP'!L166-'CMA GDP Estimates'!L166,"")</f>
        <v>1291.4410852961844</v>
      </c>
      <c r="M166" s="30">
        <f>IFERROR(+'Ont GDP'!M166-'CMA GDP Estimates'!M166,"")</f>
        <v>1212.2943071183101</v>
      </c>
      <c r="N166" s="30">
        <f>IFERROR(+'Ont GDP'!N166-'CMA GDP Estimates'!N166,"")</f>
        <v>1177.9222749956823</v>
      </c>
      <c r="O166" s="30">
        <f>IFERROR(+'Ont GDP'!O166-'CMA GDP Estimates'!O166,"")</f>
        <v>1316.649186872568</v>
      </c>
      <c r="P166" s="30">
        <f>IFERROR(+'Ont GDP'!P166-'CMA GDP Estimates'!P166,"")</f>
        <v>1201.4565911402428</v>
      </c>
      <c r="Q166" s="30">
        <f>IFERROR(+'Ont GDP'!Q166-'CMA GDP Estimates'!Q166,"")</f>
        <v>1088.8868476880255</v>
      </c>
      <c r="R166" s="30">
        <f>IFERROR(+'Ont GDP'!R166-'CMA GDP Estimates'!R166,"")</f>
        <v>1075.9540008290928</v>
      </c>
      <c r="S166" s="30">
        <f>IFERROR(+'Ont GDP'!S166-'CMA GDP Estimates'!S166,"")</f>
        <v>1045.5142100065693</v>
      </c>
      <c r="T166" s="30">
        <f>IFERROR(+'Ont GDP'!T166-'CMA GDP Estimates'!T166,"")</f>
        <v>1057.215217714546</v>
      </c>
      <c r="U166" s="30">
        <f>IFERROR(+'Ont GDP'!U166-'CMA GDP Estimates'!U166,"")</f>
        <v>1251.697547202192</v>
      </c>
      <c r="V166" s="30">
        <f>IFERROR(+'Ont GDP'!V166-'CMA GDP Estimates'!V166,"")</f>
        <v>1160.0750620527533</v>
      </c>
      <c r="W166" s="30">
        <f>IFERROR(+'Ont GDP'!W166-'CMA GDP Estimates'!W166,"")</f>
        <v>1359.4370158802062</v>
      </c>
      <c r="X166" s="30">
        <f>IFERROR(+'Ont GDP'!X166-'CMA GDP Estimates'!X166,"")</f>
        <v>1291.6264953180639</v>
      </c>
      <c r="Y166" s="30">
        <f>IFERROR(+'Ont GDP'!Y166-'CMA GDP Estimates'!Y166,"")</f>
        <v>1529.376380791992</v>
      </c>
    </row>
    <row r="167" spans="1:25" x14ac:dyDescent="0.25">
      <c r="A167" s="6" t="s">
        <v>160</v>
      </c>
      <c r="B167" s="6"/>
      <c r="C167" s="14">
        <v>713</v>
      </c>
      <c r="D167" s="65">
        <f>IFERROR(+'Ont GDP'!D167-'CMA GDP Estimates'!D167,"")</f>
        <v>1416.6217345132745</v>
      </c>
      <c r="E167" s="65">
        <f>IFERROR(+'Ont GDP'!E167-'CMA GDP Estimates'!E167,"")</f>
        <v>1506.5307892107894</v>
      </c>
      <c r="F167" s="65">
        <f>IFERROR(+'Ont GDP'!F167-'CMA GDP Estimates'!F167,"")</f>
        <v>1595.3382661162275</v>
      </c>
      <c r="G167" s="65">
        <f>IFERROR(+'Ont GDP'!G167-'CMA GDP Estimates'!G167,"")</f>
        <v>1712.5195869143331</v>
      </c>
      <c r="H167" s="65">
        <f>IFERROR(+'Ont GDP'!H167-'CMA GDP Estimates'!H167,"")</f>
        <v>1870.924617196702</v>
      </c>
      <c r="I167" s="65">
        <f>IFERROR(+'Ont GDP'!I167-'CMA GDP Estimates'!I167,"")</f>
        <v>1818.6351210881346</v>
      </c>
      <c r="J167" s="65">
        <f>IFERROR(+'Ont GDP'!J167-'CMA GDP Estimates'!J167,"")</f>
        <v>1784.6789995335821</v>
      </c>
      <c r="K167" s="65">
        <f>IFERROR(+'Ont GDP'!K167-'CMA GDP Estimates'!K167,"")</f>
        <v>1963.7858053691275</v>
      </c>
      <c r="L167" s="65">
        <f>IFERROR(+'Ont GDP'!L167-'CMA GDP Estimates'!L167,"")</f>
        <v>1981.4426914332298</v>
      </c>
      <c r="M167" s="30">
        <f>IFERROR(+'Ont GDP'!M167-'CMA GDP Estimates'!M167,"")</f>
        <v>1970.8281573368149</v>
      </c>
      <c r="N167" s="30">
        <f>IFERROR(+'Ont GDP'!N167-'CMA GDP Estimates'!N167,"")</f>
        <v>1853.7985758804766</v>
      </c>
      <c r="O167" s="30">
        <f>IFERROR(+'Ont GDP'!O167-'CMA GDP Estimates'!O167,"")</f>
        <v>1930.1147413659196</v>
      </c>
      <c r="P167" s="30">
        <f>IFERROR(+'Ont GDP'!P167-'CMA GDP Estimates'!P167,"")</f>
        <v>1714.9137628696349</v>
      </c>
      <c r="Q167" s="30">
        <f>IFERROR(+'Ont GDP'!Q167-'CMA GDP Estimates'!Q167,"")</f>
        <v>1597.9872193008659</v>
      </c>
      <c r="R167" s="30">
        <f>IFERROR(+'Ont GDP'!R167-'CMA GDP Estimates'!R167,"")</f>
        <v>1489.3773285469458</v>
      </c>
      <c r="S167" s="30">
        <f>IFERROR(+'Ont GDP'!S167-'CMA GDP Estimates'!S167,"")</f>
        <v>1694.5576324665149</v>
      </c>
      <c r="T167" s="30">
        <f>IFERROR(+'Ont GDP'!T167-'CMA GDP Estimates'!T167,"")</f>
        <v>1397.3824211594069</v>
      </c>
      <c r="U167" s="30">
        <f>IFERROR(+'Ont GDP'!U167-'CMA GDP Estimates'!U167,"")</f>
        <v>1480.6706334065966</v>
      </c>
      <c r="V167" s="30">
        <f>IFERROR(+'Ont GDP'!V167-'CMA GDP Estimates'!V167,"")</f>
        <v>1787.6208295097802</v>
      </c>
      <c r="W167" s="30">
        <f>IFERROR(+'Ont GDP'!W167-'CMA GDP Estimates'!W167,"")</f>
        <v>1788.932895011741</v>
      </c>
      <c r="X167" s="30">
        <f>IFERROR(+'Ont GDP'!X167-'CMA GDP Estimates'!X167,"")</f>
        <v>1762.1056706931433</v>
      </c>
      <c r="Y167" s="30">
        <f>IFERROR(+'Ont GDP'!Y167-'CMA GDP Estimates'!Y167,"")</f>
        <v>1847.0364780524133</v>
      </c>
    </row>
    <row r="168" spans="1:25" x14ac:dyDescent="0.25">
      <c r="A168" s="5" t="s">
        <v>161</v>
      </c>
      <c r="B168" s="5"/>
      <c r="C168" s="13">
        <v>72</v>
      </c>
      <c r="D168" s="64">
        <f>IFERROR(+'Ont GDP'!D168-'CMA GDP Estimates'!D168,"")</f>
        <v>5508.3871966794377</v>
      </c>
      <c r="E168" s="64">
        <f>IFERROR(+'Ont GDP'!E168-'CMA GDP Estimates'!E168,"")</f>
        <v>6347.3851735776279</v>
      </c>
      <c r="F168" s="64">
        <f>IFERROR(+'Ont GDP'!F168-'CMA GDP Estimates'!F168,"")</f>
        <v>7226.5657582691911</v>
      </c>
      <c r="G168" s="64">
        <f>IFERROR(+'Ont GDP'!G168-'CMA GDP Estimates'!G168,"")</f>
        <v>7158.2150127899804</v>
      </c>
      <c r="H168" s="64">
        <f>IFERROR(+'Ont GDP'!H168-'CMA GDP Estimates'!H168,"")</f>
        <v>7324.9463156946904</v>
      </c>
      <c r="I168" s="64">
        <f>IFERROR(+'Ont GDP'!I168-'CMA GDP Estimates'!I168,"")</f>
        <v>7211.9301455301456</v>
      </c>
      <c r="J168" s="64">
        <f>IFERROR(+'Ont GDP'!J168-'CMA GDP Estimates'!J168,"")</f>
        <v>6736.3876328080196</v>
      </c>
      <c r="K168" s="64">
        <f>IFERROR(+'Ont GDP'!K168-'CMA GDP Estimates'!K168,"")</f>
        <v>7141.9085697206829</v>
      </c>
      <c r="L168" s="64">
        <f>IFERROR(+'Ont GDP'!L168-'CMA GDP Estimates'!L168,"")</f>
        <v>6864.0834732687845</v>
      </c>
      <c r="M168" s="29">
        <f>IFERROR(+'Ont GDP'!M168-'CMA GDP Estimates'!M168,"")</f>
        <v>7116.3145767428032</v>
      </c>
      <c r="N168" s="29">
        <f>IFERROR(+'Ont GDP'!N168-'CMA GDP Estimates'!N168,"")</f>
        <v>6807.8370880619505</v>
      </c>
      <c r="O168" s="29">
        <f>IFERROR(+'Ont GDP'!O168-'CMA GDP Estimates'!O168,"")</f>
        <v>6951.0939140315386</v>
      </c>
      <c r="P168" s="29">
        <f>IFERROR(+'Ont GDP'!P168-'CMA GDP Estimates'!P168,"")</f>
        <v>6838.8656020702983</v>
      </c>
      <c r="Q168" s="29">
        <f>IFERROR(+'Ont GDP'!Q168-'CMA GDP Estimates'!Q168,"")</f>
        <v>6762.9399253892198</v>
      </c>
      <c r="R168" s="29">
        <f>IFERROR(+'Ont GDP'!R168-'CMA GDP Estimates'!R168,"")</f>
        <v>7110.7207868240885</v>
      </c>
      <c r="S168" s="29">
        <f>IFERROR(+'Ont GDP'!S168-'CMA GDP Estimates'!S168,"")</f>
        <v>6931.9058458557574</v>
      </c>
      <c r="T168" s="29">
        <f>IFERROR(+'Ont GDP'!T168-'CMA GDP Estimates'!T168,"")</f>
        <v>7312.5476905452724</v>
      </c>
      <c r="U168" s="29">
        <f>IFERROR(+'Ont GDP'!U168-'CMA GDP Estimates'!U168,"")</f>
        <v>7722.5521075400111</v>
      </c>
      <c r="V168" s="29">
        <f>IFERROR(+'Ont GDP'!V168-'CMA GDP Estimates'!V168,"")</f>
        <v>7893.8367230608465</v>
      </c>
      <c r="W168" s="29">
        <f>IFERROR(+'Ont GDP'!W168-'CMA GDP Estimates'!W168,"")</f>
        <v>8325.3282037171612</v>
      </c>
      <c r="X168" s="29">
        <f>IFERROR(+'Ont GDP'!X168-'CMA GDP Estimates'!X168,"")</f>
        <v>8646.0380827215231</v>
      </c>
      <c r="Y168" s="29">
        <f>IFERROR(+'Ont GDP'!Y168-'CMA GDP Estimates'!Y168,"")</f>
        <v>8627.4123559340878</v>
      </c>
    </row>
    <row r="169" spans="1:25" x14ac:dyDescent="0.25">
      <c r="A169" s="6" t="s">
        <v>162</v>
      </c>
      <c r="B169" s="6"/>
      <c r="C169" s="14">
        <v>721</v>
      </c>
      <c r="D169" s="65">
        <f>IFERROR(+'Ont GDP'!D169-'CMA GDP Estimates'!D169,"")</f>
        <v>1667.1267369952711</v>
      </c>
      <c r="E169" s="65">
        <f>IFERROR(+'Ont GDP'!E169-'CMA GDP Estimates'!E169,"")</f>
        <v>1815.7951318458418</v>
      </c>
      <c r="F169" s="65">
        <f>IFERROR(+'Ont GDP'!F169-'CMA GDP Estimates'!F169,"")</f>
        <v>1925.5297215699429</v>
      </c>
      <c r="G169" s="65">
        <f>IFERROR(+'Ont GDP'!G169-'CMA GDP Estimates'!G169,"")</f>
        <v>1888.0670888030888</v>
      </c>
      <c r="H169" s="65">
        <f>IFERROR(+'Ont GDP'!H169-'CMA GDP Estimates'!H169,"")</f>
        <v>2048.212183544304</v>
      </c>
      <c r="I169" s="65">
        <f>IFERROR(+'Ont GDP'!I169-'CMA GDP Estimates'!I169,"")</f>
        <v>1896.9805164319248</v>
      </c>
      <c r="J169" s="65">
        <f>IFERROR(+'Ont GDP'!J169-'CMA GDP Estimates'!J169,"")</f>
        <v>1674.8568312632535</v>
      </c>
      <c r="K169" s="65">
        <f>IFERROR(+'Ont GDP'!K169-'CMA GDP Estimates'!K169,"")</f>
        <v>2090.1856166612433</v>
      </c>
      <c r="L169" s="65">
        <f>IFERROR(+'Ont GDP'!L169-'CMA GDP Estimates'!L169,"")</f>
        <v>1983.6246715059583</v>
      </c>
      <c r="M169" s="30">
        <f>IFERROR(+'Ont GDP'!M169-'CMA GDP Estimates'!M169,"")</f>
        <v>2123.1604664379852</v>
      </c>
      <c r="N169" s="30">
        <f>IFERROR(+'Ont GDP'!N169-'CMA GDP Estimates'!N169,"")</f>
        <v>1914.2608021453527</v>
      </c>
      <c r="O169" s="30">
        <f>IFERROR(+'Ont GDP'!O169-'CMA GDP Estimates'!O169,"")</f>
        <v>2088.9013579753541</v>
      </c>
      <c r="P169" s="30">
        <f>IFERROR(+'Ont GDP'!P169-'CMA GDP Estimates'!P169,"")</f>
        <v>2044.6612055631153</v>
      </c>
      <c r="Q169" s="30">
        <f>IFERROR(+'Ont GDP'!Q169-'CMA GDP Estimates'!Q169,"")</f>
        <v>2008.3800207462568</v>
      </c>
      <c r="R169" s="30">
        <f>IFERROR(+'Ont GDP'!R169-'CMA GDP Estimates'!R169,"")</f>
        <v>1972.768329602867</v>
      </c>
      <c r="S169" s="30">
        <f>IFERROR(+'Ont GDP'!S169-'CMA GDP Estimates'!S169,"")</f>
        <v>1998.3994458487064</v>
      </c>
      <c r="T169" s="30">
        <f>IFERROR(+'Ont GDP'!T169-'CMA GDP Estimates'!T169,"")</f>
        <v>1975.971106159288</v>
      </c>
      <c r="U169" s="30">
        <f>IFERROR(+'Ont GDP'!U169-'CMA GDP Estimates'!U169,"")</f>
        <v>1993.1431345768892</v>
      </c>
      <c r="V169" s="30">
        <f>IFERROR(+'Ont GDP'!V169-'CMA GDP Estimates'!V169,"")</f>
        <v>1925.0155043744255</v>
      </c>
      <c r="W169" s="30">
        <f>IFERROR(+'Ont GDP'!W169-'CMA GDP Estimates'!W169,"")</f>
        <v>2149.385611992222</v>
      </c>
      <c r="X169" s="30">
        <f>IFERROR(+'Ont GDP'!X169-'CMA GDP Estimates'!X169,"")</f>
        <v>2339.9807233869792</v>
      </c>
      <c r="Y169" s="30">
        <f>IFERROR(+'Ont GDP'!Y169-'CMA GDP Estimates'!Y169,"")</f>
        <v>2245.3092411106309</v>
      </c>
    </row>
    <row r="170" spans="1:25" x14ac:dyDescent="0.25">
      <c r="A170" s="6" t="s">
        <v>163</v>
      </c>
      <c r="B170" s="6"/>
      <c r="C170" s="14">
        <v>722</v>
      </c>
      <c r="D170" s="65">
        <f>IFERROR(+'Ont GDP'!D170-'CMA GDP Estimates'!D170,"")</f>
        <v>3870.0103787468051</v>
      </c>
      <c r="E170" s="65">
        <f>IFERROR(+'Ont GDP'!E170-'CMA GDP Estimates'!E170,"")</f>
        <v>4539.0576155972212</v>
      </c>
      <c r="F170" s="65">
        <f>IFERROR(+'Ont GDP'!F170-'CMA GDP Estimates'!F170,"")</f>
        <v>5328.2260365501306</v>
      </c>
      <c r="G170" s="65">
        <f>IFERROR(+'Ont GDP'!G170-'CMA GDP Estimates'!G170,"")</f>
        <v>5276.7838030214998</v>
      </c>
      <c r="H170" s="65">
        <f>IFERROR(+'Ont GDP'!H170-'CMA GDP Estimates'!H170,"")</f>
        <v>5346.2922189589899</v>
      </c>
      <c r="I170" s="65">
        <f>IFERROR(+'Ont GDP'!I170-'CMA GDP Estimates'!I170,"")</f>
        <v>5351.4352728238855</v>
      </c>
      <c r="J170" s="65">
        <f>IFERROR(+'Ont GDP'!J170-'CMA GDP Estimates'!J170,"")</f>
        <v>5046.9467728499549</v>
      </c>
      <c r="K170" s="65">
        <f>IFERROR(+'Ont GDP'!K170-'CMA GDP Estimates'!K170,"")</f>
        <v>5172.6638397808074</v>
      </c>
      <c r="L170" s="65">
        <f>IFERROR(+'Ont GDP'!L170-'CMA GDP Estimates'!L170,"")</f>
        <v>4950.8951653353852</v>
      </c>
      <c r="M170" s="30">
        <f>IFERROR(+'Ont GDP'!M170-'CMA GDP Estimates'!M170,"")</f>
        <v>5088.9541433452177</v>
      </c>
      <c r="N170" s="30">
        <f>IFERROR(+'Ont GDP'!N170-'CMA GDP Estimates'!N170,"")</f>
        <v>4941.2756361020838</v>
      </c>
      <c r="O170" s="30">
        <f>IFERROR(+'Ont GDP'!O170-'CMA GDP Estimates'!O170,"")</f>
        <v>4991.2984709933717</v>
      </c>
      <c r="P170" s="30">
        <f>IFERROR(+'Ont GDP'!P170-'CMA GDP Estimates'!P170,"")</f>
        <v>4920.2887663941801</v>
      </c>
      <c r="Q170" s="30">
        <f>IFERROR(+'Ont GDP'!Q170-'CMA GDP Estimates'!Q170,"")</f>
        <v>4856.8908964050697</v>
      </c>
      <c r="R170" s="30">
        <f>IFERROR(+'Ont GDP'!R170-'CMA GDP Estimates'!R170,"")</f>
        <v>5188.9892218210689</v>
      </c>
      <c r="S170" s="30">
        <f>IFERROR(+'Ont GDP'!S170-'CMA GDP Estimates'!S170,"")</f>
        <v>5017.7242844599314</v>
      </c>
      <c r="T170" s="30">
        <f>IFERROR(+'Ont GDP'!T170-'CMA GDP Estimates'!T170,"")</f>
        <v>5417.0529459529116</v>
      </c>
      <c r="U170" s="30">
        <f>IFERROR(+'Ont GDP'!U170-'CMA GDP Estimates'!U170,"")</f>
        <v>5807.0172051874306</v>
      </c>
      <c r="V170" s="30">
        <f>IFERROR(+'Ont GDP'!V170-'CMA GDP Estimates'!V170,"")</f>
        <v>6045.0437242619282</v>
      </c>
      <c r="W170" s="30">
        <f>IFERROR(+'Ont GDP'!W170-'CMA GDP Estimates'!W170,"")</f>
        <v>6317.6000980056588</v>
      </c>
      <c r="X170" s="30">
        <f>IFERROR(+'Ont GDP'!X170-'CMA GDP Estimates'!X170,"")</f>
        <v>6475.2583469399588</v>
      </c>
      <c r="Y170" s="30">
        <f>IFERROR(+'Ont GDP'!Y170-'CMA GDP Estimates'!Y170,"")</f>
        <v>6485.3572434557636</v>
      </c>
    </row>
    <row r="171" spans="1:25" x14ac:dyDescent="0.25">
      <c r="A171" s="5" t="s">
        <v>164</v>
      </c>
      <c r="B171" s="5"/>
      <c r="C171" s="13">
        <v>81</v>
      </c>
      <c r="D171" s="64">
        <f>IFERROR(+'Ont GDP'!D171-'CMA GDP Estimates'!D171,"")</f>
        <v>5518.2012376137509</v>
      </c>
      <c r="E171" s="64">
        <f>IFERROR(+'Ont GDP'!E171-'CMA GDP Estimates'!E171,"")</f>
        <v>5661.8572638386322</v>
      </c>
      <c r="F171" s="64">
        <f>IFERROR(+'Ont GDP'!F171-'CMA GDP Estimates'!F171,"")</f>
        <v>6408.4696022953685</v>
      </c>
      <c r="G171" s="64">
        <f>IFERROR(+'Ont GDP'!G171-'CMA GDP Estimates'!G171,"")</f>
        <v>6833.1267060367445</v>
      </c>
      <c r="H171" s="64">
        <f>IFERROR(+'Ont GDP'!H171-'CMA GDP Estimates'!H171,"")</f>
        <v>6837.7900716816357</v>
      </c>
      <c r="I171" s="64">
        <f>IFERROR(+'Ont GDP'!I171-'CMA GDP Estimates'!I171,"")</f>
        <v>7226.104956268221</v>
      </c>
      <c r="J171" s="64">
        <f>IFERROR(+'Ont GDP'!J171-'CMA GDP Estimates'!J171,"")</f>
        <v>6486.8417794970992</v>
      </c>
      <c r="K171" s="64">
        <f>IFERROR(+'Ont GDP'!K171-'CMA GDP Estimates'!K171,"")</f>
        <v>6940.9904039024395</v>
      </c>
      <c r="L171" s="64">
        <f>IFERROR(+'Ont GDP'!L171-'CMA GDP Estimates'!L171,"")</f>
        <v>6718.563787432462</v>
      </c>
      <c r="M171" s="29">
        <f>IFERROR(+'Ont GDP'!M171-'CMA GDP Estimates'!M171,"")</f>
        <v>6562.9868762428869</v>
      </c>
      <c r="N171" s="29">
        <f>IFERROR(+'Ont GDP'!N171-'CMA GDP Estimates'!N171,"")</f>
        <v>6758.3596261964558</v>
      </c>
      <c r="O171" s="29">
        <f>IFERROR(+'Ont GDP'!O171-'CMA GDP Estimates'!O171,"")</f>
        <v>6725.8165674848942</v>
      </c>
      <c r="P171" s="29">
        <f>IFERROR(+'Ont GDP'!P171-'CMA GDP Estimates'!P171,"")</f>
        <v>6258.9403171019321</v>
      </c>
      <c r="Q171" s="29">
        <f>IFERROR(+'Ont GDP'!Q171-'CMA GDP Estimates'!Q171,"")</f>
        <v>6807.8166726159125</v>
      </c>
      <c r="R171" s="29">
        <f>IFERROR(+'Ont GDP'!R171-'CMA GDP Estimates'!R171,"")</f>
        <v>7006.89326474265</v>
      </c>
      <c r="S171" s="29">
        <f>IFERROR(+'Ont GDP'!S171-'CMA GDP Estimates'!S171,"")</f>
        <v>6169.0337314142971</v>
      </c>
      <c r="T171" s="29">
        <f>IFERROR(+'Ont GDP'!T171-'CMA GDP Estimates'!T171,"")</f>
        <v>6851.5302957141193</v>
      </c>
      <c r="U171" s="29">
        <f>IFERROR(+'Ont GDP'!U171-'CMA GDP Estimates'!U171,"")</f>
        <v>7146.9369321056583</v>
      </c>
      <c r="V171" s="29">
        <f>IFERROR(+'Ont GDP'!V171-'CMA GDP Estimates'!V171,"")</f>
        <v>7003.5424323611887</v>
      </c>
      <c r="W171" s="29">
        <f>IFERROR(+'Ont GDP'!W171-'CMA GDP Estimates'!W171,"")</f>
        <v>6966.8414297561421</v>
      </c>
      <c r="X171" s="29">
        <f>IFERROR(+'Ont GDP'!X171-'CMA GDP Estimates'!X171,"")</f>
        <v>6996.6702111681461</v>
      </c>
      <c r="Y171" s="29">
        <f>IFERROR(+'Ont GDP'!Y171-'CMA GDP Estimates'!Y171,"")</f>
        <v>7263.0955688410731</v>
      </c>
    </row>
    <row r="172" spans="1:25" x14ac:dyDescent="0.25">
      <c r="A172" s="6" t="s">
        <v>165</v>
      </c>
      <c r="B172" s="6"/>
      <c r="C172" s="14">
        <v>811</v>
      </c>
      <c r="D172" s="65">
        <f>IFERROR(+'Ont GDP'!D172-'CMA GDP Estimates'!D172,"")</f>
        <v>1415.7170776048179</v>
      </c>
      <c r="E172" s="65">
        <f>IFERROR(+'Ont GDP'!E172-'CMA GDP Estimates'!E172,"")</f>
        <v>1389.5101658868566</v>
      </c>
      <c r="F172" s="65">
        <f>IFERROR(+'Ont GDP'!F172-'CMA GDP Estimates'!F172,"")</f>
        <v>1798.1903236142261</v>
      </c>
      <c r="G172" s="65">
        <f>IFERROR(+'Ont GDP'!G172-'CMA GDP Estimates'!G172,"")</f>
        <v>1921.3043493429466</v>
      </c>
      <c r="H172" s="65">
        <f>IFERROR(+'Ont GDP'!H172-'CMA GDP Estimates'!H172,"")</f>
        <v>1967.2487848383503</v>
      </c>
      <c r="I172" s="65">
        <f>IFERROR(+'Ont GDP'!I172-'CMA GDP Estimates'!I172,"")</f>
        <v>1962.090384397324</v>
      </c>
      <c r="J172" s="65">
        <f>IFERROR(+'Ont GDP'!J172-'CMA GDP Estimates'!J172,"")</f>
        <v>1907.090009165903</v>
      </c>
      <c r="K172" s="65">
        <f>IFERROR(+'Ont GDP'!K172-'CMA GDP Estimates'!K172,"")</f>
        <v>2123.6060540540543</v>
      </c>
      <c r="L172" s="65">
        <f>IFERROR(+'Ont GDP'!L172-'CMA GDP Estimates'!L172,"")</f>
        <v>1963.6871346597661</v>
      </c>
      <c r="M172" s="30">
        <f>IFERROR(+'Ont GDP'!M172-'CMA GDP Estimates'!M172,"")</f>
        <v>1782.0022174680098</v>
      </c>
      <c r="N172" s="30">
        <f>IFERROR(+'Ont GDP'!N172-'CMA GDP Estimates'!N172,"")</f>
        <v>1783.9332976268809</v>
      </c>
      <c r="O172" s="30">
        <f>IFERROR(+'Ont GDP'!O172-'CMA GDP Estimates'!O172,"")</f>
        <v>1789.9162298369363</v>
      </c>
      <c r="P172" s="30">
        <f>IFERROR(+'Ont GDP'!P172-'CMA GDP Estimates'!P172,"")</f>
        <v>1716.0965639942585</v>
      </c>
      <c r="Q172" s="30">
        <f>IFERROR(+'Ont GDP'!Q172-'CMA GDP Estimates'!Q172,"")</f>
        <v>2058.8565742373366</v>
      </c>
      <c r="R172" s="30">
        <f>IFERROR(+'Ont GDP'!R172-'CMA GDP Estimates'!R172,"")</f>
        <v>2015.0068006253564</v>
      </c>
      <c r="S172" s="30">
        <f>IFERROR(+'Ont GDP'!S172-'CMA GDP Estimates'!S172,"")</f>
        <v>1890.3372987136715</v>
      </c>
      <c r="T172" s="30">
        <f>IFERROR(+'Ont GDP'!T172-'CMA GDP Estimates'!T172,"")</f>
        <v>2253.4634642117253</v>
      </c>
      <c r="U172" s="30">
        <f>IFERROR(+'Ont GDP'!U172-'CMA GDP Estimates'!U172,"")</f>
        <v>2443.3843637042764</v>
      </c>
      <c r="V172" s="30">
        <f>IFERROR(+'Ont GDP'!V172-'CMA GDP Estimates'!V172,"")</f>
        <v>2149.771185689357</v>
      </c>
      <c r="W172" s="30">
        <f>IFERROR(+'Ont GDP'!W172-'CMA GDP Estimates'!W172,"")</f>
        <v>2233.7093332999734</v>
      </c>
      <c r="X172" s="30">
        <f>IFERROR(+'Ont GDP'!X172-'CMA GDP Estimates'!X172,"")</f>
        <v>2307.0715352882148</v>
      </c>
      <c r="Y172" s="30">
        <f>IFERROR(+'Ont GDP'!Y172-'CMA GDP Estimates'!Y172,"")</f>
        <v>2426.033336096084</v>
      </c>
    </row>
    <row r="173" spans="1:25" x14ac:dyDescent="0.25">
      <c r="A173" s="7" t="s">
        <v>166</v>
      </c>
      <c r="B173" s="7"/>
      <c r="C173" s="14">
        <v>8111</v>
      </c>
      <c r="D173" s="65">
        <f>IFERROR(+'Ont GDP'!D173-'CMA GDP Estimates'!D173,"")</f>
        <v>967.05786694825758</v>
      </c>
      <c r="E173" s="65">
        <f>IFERROR(+'Ont GDP'!E173-'CMA GDP Estimates'!E173,"")</f>
        <v>958.26723347344296</v>
      </c>
      <c r="F173" s="65">
        <f>IFERROR(+'Ont GDP'!F173-'CMA GDP Estimates'!F173,"")</f>
        <v>1074.0166295471417</v>
      </c>
      <c r="G173" s="65">
        <f>IFERROR(+'Ont GDP'!G173-'CMA GDP Estimates'!G173,"")</f>
        <v>1155.0136094674558</v>
      </c>
      <c r="H173" s="65">
        <f>IFERROR(+'Ont GDP'!H173-'CMA GDP Estimates'!H173,"")</f>
        <v>1185.0934703978678</v>
      </c>
      <c r="I173" s="65">
        <f>IFERROR(+'Ont GDP'!I173-'CMA GDP Estimates'!I173,"")</f>
        <v>1170.5768913342504</v>
      </c>
      <c r="J173" s="65">
        <f>IFERROR(+'Ont GDP'!J173-'CMA GDP Estimates'!J173,"")</f>
        <v>1173.1246882793016</v>
      </c>
      <c r="K173" s="65">
        <f>IFERROR(+'Ont GDP'!K173-'CMA GDP Estimates'!K173,"")</f>
        <v>1314.3258591863273</v>
      </c>
      <c r="L173" s="65">
        <f>IFERROR(+'Ont GDP'!L173-'CMA GDP Estimates'!L173,"")</f>
        <v>1206.7436160684329</v>
      </c>
      <c r="M173" s="30">
        <f>IFERROR(+'Ont GDP'!M173-'CMA GDP Estimates'!M173,"")</f>
        <v>1041.9743049909152</v>
      </c>
      <c r="N173" s="30">
        <f>IFERROR(+'Ont GDP'!N173-'CMA GDP Estimates'!N173,"")</f>
        <v>1063.5200088106417</v>
      </c>
      <c r="O173" s="30">
        <f>IFERROR(+'Ont GDP'!O173-'CMA GDP Estimates'!O173,"")</f>
        <v>1212.1956733180887</v>
      </c>
      <c r="P173" s="30">
        <f>IFERROR(+'Ont GDP'!P173-'CMA GDP Estimates'!P173,"")</f>
        <v>1020.8900522093484</v>
      </c>
      <c r="Q173" s="30">
        <f>IFERROR(+'Ont GDP'!Q173-'CMA GDP Estimates'!Q173,"")</f>
        <v>1301.8942243837423</v>
      </c>
      <c r="R173" s="30">
        <f>IFERROR(+'Ont GDP'!R173-'CMA GDP Estimates'!R173,"")</f>
        <v>1235.6137408627994</v>
      </c>
      <c r="S173" s="30">
        <f>IFERROR(+'Ont GDP'!S173-'CMA GDP Estimates'!S173,"")</f>
        <v>1154.1957479307716</v>
      </c>
      <c r="T173" s="30">
        <f>IFERROR(+'Ont GDP'!T173-'CMA GDP Estimates'!T173,"")</f>
        <v>1414.6056604579169</v>
      </c>
      <c r="U173" s="30">
        <f>IFERROR(+'Ont GDP'!U173-'CMA GDP Estimates'!U173,"")</f>
        <v>1502.5620132365143</v>
      </c>
      <c r="V173" s="30">
        <f>IFERROR(+'Ont GDP'!V173-'CMA GDP Estimates'!V173,"")</f>
        <v>1316.0905430972578</v>
      </c>
      <c r="W173" s="30">
        <f>IFERROR(+'Ont GDP'!W173-'CMA GDP Estimates'!W173,"")</f>
        <v>1353.9766642350542</v>
      </c>
      <c r="X173" s="30">
        <f>IFERROR(+'Ont GDP'!X173-'CMA GDP Estimates'!X173,"")</f>
        <v>1295.0781928022004</v>
      </c>
      <c r="Y173" s="30">
        <f>IFERROR(+'Ont GDP'!Y173-'CMA GDP Estimates'!Y173,"")</f>
        <v>1557.0912055826427</v>
      </c>
    </row>
    <row r="174" spans="1:25" x14ac:dyDescent="0.25">
      <c r="A174" s="7" t="s">
        <v>167</v>
      </c>
      <c r="B174" s="7"/>
      <c r="C174" s="14" t="s">
        <v>209</v>
      </c>
      <c r="D174" s="65">
        <f>IFERROR(+'Ont GDP'!D174-'CMA GDP Estimates'!D174,"")</f>
        <v>448.78885882931627</v>
      </c>
      <c r="E174" s="65">
        <f>IFERROR(+'Ont GDP'!E174-'CMA GDP Estimates'!E174,"")</f>
        <v>442.45333333333332</v>
      </c>
      <c r="F174" s="65">
        <f>IFERROR(+'Ont GDP'!F174-'CMA GDP Estimates'!F174,"")</f>
        <v>722.83516981132072</v>
      </c>
      <c r="G174" s="65">
        <f>IFERROR(+'Ont GDP'!G174-'CMA GDP Estimates'!G174,"")</f>
        <v>776.10543197102959</v>
      </c>
      <c r="H174" s="65">
        <f>IFERROR(+'Ont GDP'!H174-'CMA GDP Estimates'!H174,"")</f>
        <v>782.28964218455747</v>
      </c>
      <c r="I174" s="65">
        <f>IFERROR(+'Ont GDP'!I174-'CMA GDP Estimates'!I174,"")</f>
        <v>777.70905923344958</v>
      </c>
      <c r="J174" s="65">
        <f>IFERROR(+'Ont GDP'!J174-'CMA GDP Estimates'!J174,"")</f>
        <v>732.96069364161849</v>
      </c>
      <c r="K174" s="65">
        <f>IFERROR(+'Ont GDP'!K174-'CMA GDP Estimates'!K174,"")</f>
        <v>812.29280910501825</v>
      </c>
      <c r="L174" s="65">
        <f>IFERROR(+'Ont GDP'!L174-'CMA GDP Estimates'!L174,"")</f>
        <v>770.62240328755615</v>
      </c>
      <c r="M174" s="30">
        <f>IFERROR(+'Ont GDP'!M174-'CMA GDP Estimates'!M174,"")</f>
        <v>743.06669727321946</v>
      </c>
      <c r="N174" s="30">
        <f>IFERROR(+'Ont GDP'!N174-'CMA GDP Estimates'!N174,"")</f>
        <v>721.46956582654013</v>
      </c>
      <c r="O174" s="30">
        <f>IFERROR(+'Ont GDP'!O174-'CMA GDP Estimates'!O174,"")</f>
        <v>607.85910742597889</v>
      </c>
      <c r="P174" s="30">
        <f>IFERROR(+'Ont GDP'!P174-'CMA GDP Estimates'!P174,"")</f>
        <v>694.97318985311085</v>
      </c>
      <c r="Q174" s="30">
        <f>IFERROR(+'Ont GDP'!Q174-'CMA GDP Estimates'!Q174,"")</f>
        <v>756.13502502615211</v>
      </c>
      <c r="R174" s="30">
        <f>IFERROR(+'Ont GDP'!R174-'CMA GDP Estimates'!R174,"")</f>
        <v>781.04393543078879</v>
      </c>
      <c r="S174" s="30">
        <f>IFERROR(+'Ont GDP'!S174-'CMA GDP Estimates'!S174,"")</f>
        <v>736.03597204562277</v>
      </c>
      <c r="T174" s="30">
        <f>IFERROR(+'Ont GDP'!T174-'CMA GDP Estimates'!T174,"")</f>
        <v>840.21599097886701</v>
      </c>
      <c r="U174" s="30">
        <f>IFERROR(+'Ont GDP'!U174-'CMA GDP Estimates'!U174,"")</f>
        <v>939.26553189394144</v>
      </c>
      <c r="V174" s="30">
        <f>IFERROR(+'Ont GDP'!V174-'CMA GDP Estimates'!V174,"")</f>
        <v>833.34011318636806</v>
      </c>
      <c r="W174" s="30">
        <f>IFERROR(+'Ont GDP'!W174-'CMA GDP Estimates'!W174,"")</f>
        <v>884.01058800905002</v>
      </c>
      <c r="X174" s="30">
        <f>IFERROR(+'Ont GDP'!X174-'CMA GDP Estimates'!X174,"")</f>
        <v>1030.4143689293949</v>
      </c>
      <c r="Y174" s="30">
        <f>IFERROR(+'Ont GDP'!Y174-'CMA GDP Estimates'!Y174,"")</f>
        <v>876.99550277894036</v>
      </c>
    </row>
    <row r="175" spans="1:25" x14ac:dyDescent="0.25">
      <c r="A175" s="6" t="s">
        <v>168</v>
      </c>
      <c r="B175" s="6"/>
      <c r="C175" s="14">
        <v>812</v>
      </c>
      <c r="D175" s="65">
        <f>IFERROR(+'Ont GDP'!D175-'CMA GDP Estimates'!D175,"")</f>
        <v>1321.4607798165139</v>
      </c>
      <c r="E175" s="65">
        <f>IFERROR(+'Ont GDP'!E175-'CMA GDP Estimates'!E175,"")</f>
        <v>1348.0939157566304</v>
      </c>
      <c r="F175" s="65">
        <f>IFERROR(+'Ont GDP'!F175-'CMA GDP Estimates'!F175,"")</f>
        <v>1505.2862173649055</v>
      </c>
      <c r="G175" s="65">
        <f>IFERROR(+'Ont GDP'!G175-'CMA GDP Estimates'!G175,"")</f>
        <v>1623.347902869757</v>
      </c>
      <c r="H175" s="65">
        <f>IFERROR(+'Ont GDP'!H175-'CMA GDP Estimates'!H175,"")</f>
        <v>1637.1192893401017</v>
      </c>
      <c r="I175" s="65">
        <f>IFERROR(+'Ont GDP'!I175-'CMA GDP Estimates'!I175,"")</f>
        <v>1654.0724784053157</v>
      </c>
      <c r="J175" s="65">
        <f>IFERROR(+'Ont GDP'!J175-'CMA GDP Estimates'!J175,"")</f>
        <v>1374.6427326266198</v>
      </c>
      <c r="K175" s="65">
        <f>IFERROR(+'Ont GDP'!K175-'CMA GDP Estimates'!K175,"")</f>
        <v>1508.9249074201068</v>
      </c>
      <c r="L175" s="65">
        <f>IFERROR(+'Ont GDP'!L175-'CMA GDP Estimates'!L175,"")</f>
        <v>1466.2931260243713</v>
      </c>
      <c r="M175" s="30">
        <f>IFERROR(+'Ont GDP'!M175-'CMA GDP Estimates'!M175,"")</f>
        <v>1449.5960901307369</v>
      </c>
      <c r="N175" s="30">
        <f>IFERROR(+'Ont GDP'!N175-'CMA GDP Estimates'!N175,"")</f>
        <v>1626.4998952437777</v>
      </c>
      <c r="O175" s="30">
        <f>IFERROR(+'Ont GDP'!O175-'CMA GDP Estimates'!O175,"")</f>
        <v>1594.7614761007283</v>
      </c>
      <c r="P175" s="30">
        <f>IFERROR(+'Ont GDP'!P175-'CMA GDP Estimates'!P175,"")</f>
        <v>1471.2864420097405</v>
      </c>
      <c r="Q175" s="30">
        <f>IFERROR(+'Ont GDP'!Q175-'CMA GDP Estimates'!Q175,"")</f>
        <v>1643.2741867417001</v>
      </c>
      <c r="R175" s="30">
        <f>IFERROR(+'Ont GDP'!R175-'CMA GDP Estimates'!R175,"")</f>
        <v>1746.04385875755</v>
      </c>
      <c r="S175" s="30">
        <f>IFERROR(+'Ont GDP'!S175-'CMA GDP Estimates'!S175,"")</f>
        <v>1483.5342836940301</v>
      </c>
      <c r="T175" s="30">
        <f>IFERROR(+'Ont GDP'!T175-'CMA GDP Estimates'!T175,"")</f>
        <v>1520.1388009275399</v>
      </c>
      <c r="U175" s="30">
        <f>IFERROR(+'Ont GDP'!U175-'CMA GDP Estimates'!U175,"")</f>
        <v>1555.3267787366985</v>
      </c>
      <c r="V175" s="30">
        <f>IFERROR(+'Ont GDP'!V175-'CMA GDP Estimates'!V175,"")</f>
        <v>1592.4600807356185</v>
      </c>
      <c r="W175" s="30">
        <f>IFERROR(+'Ont GDP'!W175-'CMA GDP Estimates'!W175,"")</f>
        <v>1526.0774993100331</v>
      </c>
      <c r="X175" s="30">
        <f>IFERROR(+'Ont GDP'!X175-'CMA GDP Estimates'!X175,"")</f>
        <v>1507.8557242212526</v>
      </c>
      <c r="Y175" s="30">
        <f>IFERROR(+'Ont GDP'!Y175-'CMA GDP Estimates'!Y175,"")</f>
        <v>1649.6518939655443</v>
      </c>
    </row>
    <row r="176" spans="1:25" x14ac:dyDescent="0.25">
      <c r="A176" s="6" t="s">
        <v>169</v>
      </c>
      <c r="B176" s="6"/>
      <c r="C176" s="14">
        <v>813</v>
      </c>
      <c r="D176" s="65">
        <f>IFERROR(+'Ont GDP'!D176-'CMA GDP Estimates'!D176,"")</f>
        <v>2215.9372808415683</v>
      </c>
      <c r="E176" s="65">
        <f>IFERROR(+'Ont GDP'!E176-'CMA GDP Estimates'!E176,"")</f>
        <v>2418.4089316711379</v>
      </c>
      <c r="F176" s="65">
        <f>IFERROR(+'Ont GDP'!F176-'CMA GDP Estimates'!F176,"")</f>
        <v>2397.4794722955148</v>
      </c>
      <c r="G176" s="65">
        <f>IFERROR(+'Ont GDP'!G176-'CMA GDP Estimates'!G176,"")</f>
        <v>2769.4379930681635</v>
      </c>
      <c r="H176" s="65">
        <f>IFERROR(+'Ont GDP'!H176-'CMA GDP Estimates'!H176,"")</f>
        <v>2592.433816908454</v>
      </c>
      <c r="I176" s="65">
        <f>IFERROR(+'Ont GDP'!I176-'CMA GDP Estimates'!I176,"")</f>
        <v>3134.727446386737</v>
      </c>
      <c r="J176" s="65">
        <f>IFERROR(+'Ont GDP'!J176-'CMA GDP Estimates'!J176,"")</f>
        <v>2818.2039592940055</v>
      </c>
      <c r="K176" s="65">
        <f>IFERROR(+'Ont GDP'!K176-'CMA GDP Estimates'!K176,"")</f>
        <v>2762.7161392405064</v>
      </c>
      <c r="L176" s="65">
        <f>IFERROR(+'Ont GDP'!L176-'CMA GDP Estimates'!L176,"")</f>
        <v>2616.1878406803894</v>
      </c>
      <c r="M176" s="30">
        <f>IFERROR(+'Ont GDP'!M176-'CMA GDP Estimates'!M176,"")</f>
        <v>2778.6772044869472</v>
      </c>
      <c r="N176" s="30">
        <f>IFERROR(+'Ont GDP'!N176-'CMA GDP Estimates'!N176,"")</f>
        <v>2695.5938882181158</v>
      </c>
      <c r="O176" s="30">
        <f>IFERROR(+'Ont GDP'!O176-'CMA GDP Estimates'!O176,"")</f>
        <v>2877.8246390927752</v>
      </c>
      <c r="P176" s="30">
        <f>IFERROR(+'Ont GDP'!P176-'CMA GDP Estimates'!P176,"")</f>
        <v>2487.905516019759</v>
      </c>
      <c r="Q176" s="30">
        <f>IFERROR(+'Ont GDP'!Q176-'CMA GDP Estimates'!Q176,"")</f>
        <v>2682.1600054706896</v>
      </c>
      <c r="R176" s="30">
        <f>IFERROR(+'Ont GDP'!R176-'CMA GDP Estimates'!R176,"")</f>
        <v>2653.407226014544</v>
      </c>
      <c r="S176" s="30">
        <f>IFERROR(+'Ont GDP'!S176-'CMA GDP Estimates'!S176,"")</f>
        <v>2329.5467212097424</v>
      </c>
      <c r="T176" s="30">
        <f>IFERROR(+'Ont GDP'!T176-'CMA GDP Estimates'!T176,"")</f>
        <v>2775.4947125762374</v>
      </c>
      <c r="U176" s="30">
        <f>IFERROR(+'Ont GDP'!U176-'CMA GDP Estimates'!U176,"")</f>
        <v>2599.4661747600553</v>
      </c>
      <c r="V176" s="30">
        <f>IFERROR(+'Ont GDP'!V176-'CMA GDP Estimates'!V176,"")</f>
        <v>2628.3378305057226</v>
      </c>
      <c r="W176" s="30">
        <f>IFERROR(+'Ont GDP'!W176-'CMA GDP Estimates'!W176,"")</f>
        <v>2688.8308314280243</v>
      </c>
      <c r="X176" s="30">
        <f>IFERROR(+'Ont GDP'!X176-'CMA GDP Estimates'!X176,"")</f>
        <v>2732.5954399422735</v>
      </c>
      <c r="Y176" s="30">
        <f>IFERROR(+'Ont GDP'!Y176-'CMA GDP Estimates'!Y176,"")</f>
        <v>2687.6271188143933</v>
      </c>
    </row>
    <row r="177" spans="1:25" x14ac:dyDescent="0.25">
      <c r="A177" s="6" t="s">
        <v>170</v>
      </c>
      <c r="B177" s="6"/>
      <c r="C177" s="14">
        <v>814</v>
      </c>
      <c r="D177" s="65">
        <f>IFERROR(+'Ont GDP'!D177-'CMA GDP Estimates'!D177,"")</f>
        <v>564.67056931489219</v>
      </c>
      <c r="E177" s="65">
        <f>IFERROR(+'Ont GDP'!E177-'CMA GDP Estimates'!E177,"")</f>
        <v>591.66467817896387</v>
      </c>
      <c r="F177" s="65">
        <f>IFERROR(+'Ont GDP'!F177-'CMA GDP Estimates'!F177,"")</f>
        <v>620.27283772056694</v>
      </c>
      <c r="G177" s="65">
        <f>IFERROR(+'Ont GDP'!G177-'CMA GDP Estimates'!G177,"")</f>
        <v>544.54082537517058</v>
      </c>
      <c r="H177" s="65">
        <f>IFERROR(+'Ont GDP'!H177-'CMA GDP Estimates'!H177,"")</f>
        <v>546.0234342596433</v>
      </c>
      <c r="I177" s="65">
        <f>IFERROR(+'Ont GDP'!I177-'CMA GDP Estimates'!I177,"")</f>
        <v>596.44823403496264</v>
      </c>
      <c r="J177" s="65">
        <f>IFERROR(+'Ont GDP'!J177-'CMA GDP Estimates'!J177,"")</f>
        <v>485.63944055944057</v>
      </c>
      <c r="K177" s="65">
        <f>IFERROR(+'Ont GDP'!K177-'CMA GDP Estimates'!K177,"")</f>
        <v>462.90829587249698</v>
      </c>
      <c r="L177" s="65">
        <f>IFERROR(+'Ont GDP'!L177-'CMA GDP Estimates'!L177,"")</f>
        <v>577.16096697195781</v>
      </c>
      <c r="M177" s="30">
        <f>IFERROR(+'Ont GDP'!M177-'CMA GDP Estimates'!M177,"")</f>
        <v>556.31549297441961</v>
      </c>
      <c r="N177" s="30">
        <f>IFERROR(+'Ont GDP'!N177-'CMA GDP Estimates'!N177,"")</f>
        <v>548.4806739266478</v>
      </c>
      <c r="O177" s="30">
        <f>IFERROR(+'Ont GDP'!O177-'CMA GDP Estimates'!O177,"")</f>
        <v>483.37747379203086</v>
      </c>
      <c r="P177" s="30">
        <f>IFERROR(+'Ont GDP'!P177-'CMA GDP Estimates'!P177,"")</f>
        <v>518.08553698775472</v>
      </c>
      <c r="Q177" s="30">
        <f>IFERROR(+'Ont GDP'!Q177-'CMA GDP Estimates'!Q177,"")</f>
        <v>404.08353839711663</v>
      </c>
      <c r="R177" s="30">
        <f>IFERROR(+'Ont GDP'!R177-'CMA GDP Estimates'!R177,"")</f>
        <v>502.83797805659833</v>
      </c>
      <c r="S177" s="30">
        <f>IFERROR(+'Ont GDP'!S177-'CMA GDP Estimates'!S177,"")</f>
        <v>401.91643771079498</v>
      </c>
      <c r="T177" s="30">
        <f>IFERROR(+'Ont GDP'!T177-'CMA GDP Estimates'!T177,"")</f>
        <v>352.48756866219264</v>
      </c>
      <c r="U177" s="30">
        <f>IFERROR(+'Ont GDP'!U177-'CMA GDP Estimates'!U177,"")</f>
        <v>408.09717698759698</v>
      </c>
      <c r="V177" s="30">
        <f>IFERROR(+'Ont GDP'!V177-'CMA GDP Estimates'!V177,"")</f>
        <v>408.76335488505754</v>
      </c>
      <c r="W177" s="30">
        <f>IFERROR(+'Ont GDP'!W177-'CMA GDP Estimates'!W177,"")</f>
        <v>446.90877816771319</v>
      </c>
      <c r="X177" s="30">
        <f>IFERROR(+'Ont GDP'!X177-'CMA GDP Estimates'!X177,"")</f>
        <v>366.86463312368983</v>
      </c>
      <c r="Y177" s="30">
        <f>IFERROR(+'Ont GDP'!Y177-'CMA GDP Estimates'!Y177,"")</f>
        <v>369.27245821308315</v>
      </c>
    </row>
    <row r="178" spans="1:25" x14ac:dyDescent="0.25">
      <c r="A178" s="5" t="s">
        <v>171</v>
      </c>
      <c r="B178" s="5"/>
      <c r="C178" s="13">
        <v>91</v>
      </c>
      <c r="D178" s="64">
        <f>IFERROR(+'Ont GDP'!D178-'CMA GDP Estimates'!D178,"")</f>
        <v>22084.165227654783</v>
      </c>
      <c r="E178" s="64">
        <f>IFERROR(+'Ont GDP'!E178-'CMA GDP Estimates'!E178,"")</f>
        <v>22074.078041186047</v>
      </c>
      <c r="F178" s="64">
        <f>IFERROR(+'Ont GDP'!F178-'CMA GDP Estimates'!F178,"")</f>
        <v>23205.378265277584</v>
      </c>
      <c r="G178" s="64">
        <f>IFERROR(+'Ont GDP'!G178-'CMA GDP Estimates'!G178,"")</f>
        <v>23912.480328450329</v>
      </c>
      <c r="H178" s="64">
        <f>IFERROR(+'Ont GDP'!H178-'CMA GDP Estimates'!H178,"")</f>
        <v>25096.169785767052</v>
      </c>
      <c r="I178" s="64">
        <f>IFERROR(+'Ont GDP'!I178-'CMA GDP Estimates'!I178,"")</f>
        <v>26725.643749368024</v>
      </c>
      <c r="J178" s="64">
        <f>IFERROR(+'Ont GDP'!J178-'CMA GDP Estimates'!J178,"")</f>
        <v>26825.893285094069</v>
      </c>
      <c r="K178" s="64">
        <f>IFERROR(+'Ont GDP'!K178-'CMA GDP Estimates'!K178,"")</f>
        <v>28801.972990777336</v>
      </c>
      <c r="L178" s="64">
        <f>IFERROR(+'Ont GDP'!L178-'CMA GDP Estimates'!L178,"")</f>
        <v>27181.415631302669</v>
      </c>
      <c r="M178" s="29">
        <f>IFERROR(+'Ont GDP'!M178-'CMA GDP Estimates'!M178,"")</f>
        <v>28917.964514949977</v>
      </c>
      <c r="N178" s="29">
        <f>IFERROR(+'Ont GDP'!N178-'CMA GDP Estimates'!N178,"")</f>
        <v>29611.09626294818</v>
      </c>
      <c r="O178" s="29">
        <f>IFERROR(+'Ont GDP'!O178-'CMA GDP Estimates'!O178,"")</f>
        <v>30288.176411244531</v>
      </c>
      <c r="P178" s="29">
        <f>IFERROR(+'Ont GDP'!P178-'CMA GDP Estimates'!P178,"")</f>
        <v>32797.994359901859</v>
      </c>
      <c r="Q178" s="29">
        <f>IFERROR(+'Ont GDP'!Q178-'CMA GDP Estimates'!Q178,"")</f>
        <v>31412.750710335189</v>
      </c>
      <c r="R178" s="29">
        <f>IFERROR(+'Ont GDP'!R178-'CMA GDP Estimates'!R178,"")</f>
        <v>33175.442566970007</v>
      </c>
      <c r="S178" s="29">
        <f>IFERROR(+'Ont GDP'!S178-'CMA GDP Estimates'!S178,"")</f>
        <v>33532.437775219121</v>
      </c>
      <c r="T178" s="29">
        <f>IFERROR(+'Ont GDP'!T178-'CMA GDP Estimates'!T178,"")</f>
        <v>32161.529471963229</v>
      </c>
      <c r="U178" s="29">
        <f>IFERROR(+'Ont GDP'!U178-'CMA GDP Estimates'!U178,"")</f>
        <v>32727.488139275865</v>
      </c>
      <c r="V178" s="29">
        <f>IFERROR(+'Ont GDP'!V178-'CMA GDP Estimates'!V178,"")</f>
        <v>32997.371714874273</v>
      </c>
      <c r="W178" s="29">
        <f>IFERROR(+'Ont GDP'!W178-'CMA GDP Estimates'!W178,"")</f>
        <v>31772.841343837848</v>
      </c>
      <c r="X178" s="29">
        <f>IFERROR(+'Ont GDP'!X178-'CMA GDP Estimates'!X178,"")</f>
        <v>34158.514100389075</v>
      </c>
      <c r="Y178" s="29">
        <f>IFERROR(+'Ont GDP'!Y178-'CMA GDP Estimates'!Y178,"")</f>
        <v>33792.609536575343</v>
      </c>
    </row>
    <row r="179" spans="1:25" x14ac:dyDescent="0.25">
      <c r="A179" s="6" t="s">
        <v>172</v>
      </c>
      <c r="B179" s="6"/>
      <c r="C179" s="14">
        <v>911</v>
      </c>
      <c r="D179" s="65">
        <f>IFERROR(+'Ont GDP'!D179-'CMA GDP Estimates'!D179,"")</f>
        <v>12611.982905184494</v>
      </c>
      <c r="E179" s="65">
        <f>IFERROR(+'Ont GDP'!E179-'CMA GDP Estimates'!E179,"")</f>
        <v>12479.986117852637</v>
      </c>
      <c r="F179" s="65">
        <f>IFERROR(+'Ont GDP'!F179-'CMA GDP Estimates'!F179,"")</f>
        <v>13197.592214111923</v>
      </c>
      <c r="G179" s="65">
        <f>IFERROR(+'Ont GDP'!G179-'CMA GDP Estimates'!G179,"")</f>
        <v>13155.774014041779</v>
      </c>
      <c r="H179" s="65">
        <f>IFERROR(+'Ont GDP'!H179-'CMA GDP Estimates'!H179,"")</f>
        <v>13725.725169300225</v>
      </c>
      <c r="I179" s="65">
        <f>IFERROR(+'Ont GDP'!I179-'CMA GDP Estimates'!I179,"")</f>
        <v>14829.256037198142</v>
      </c>
      <c r="J179" s="65">
        <f>IFERROR(+'Ont GDP'!J179-'CMA GDP Estimates'!J179,"")</f>
        <v>14890.063315569638</v>
      </c>
      <c r="K179" s="65">
        <f>IFERROR(+'Ont GDP'!K179-'CMA GDP Estimates'!K179,"")</f>
        <v>15436.411119541974</v>
      </c>
      <c r="L179" s="65">
        <f>IFERROR(+'Ont GDP'!L179-'CMA GDP Estimates'!L179,"")</f>
        <v>15320.90626003838</v>
      </c>
      <c r="M179" s="30">
        <f>IFERROR(+'Ont GDP'!M179-'CMA GDP Estimates'!M179,"")</f>
        <v>16915.2876028666</v>
      </c>
      <c r="N179" s="30">
        <f>IFERROR(+'Ont GDP'!N179-'CMA GDP Estimates'!N179,"")</f>
        <v>17201.583091938192</v>
      </c>
      <c r="O179" s="30">
        <f>IFERROR(+'Ont GDP'!O179-'CMA GDP Estimates'!O179,"")</f>
        <v>17305.509335052189</v>
      </c>
      <c r="P179" s="30">
        <f>IFERROR(+'Ont GDP'!P179-'CMA GDP Estimates'!P179,"")</f>
        <v>18451.190024486237</v>
      </c>
      <c r="Q179" s="30">
        <f>IFERROR(+'Ont GDP'!Q179-'CMA GDP Estimates'!Q179,"")</f>
        <v>18443.081983208835</v>
      </c>
      <c r="R179" s="30">
        <f>IFERROR(+'Ont GDP'!R179-'CMA GDP Estimates'!R179,"")</f>
        <v>19114.413223004009</v>
      </c>
      <c r="S179" s="30">
        <f>IFERROR(+'Ont GDP'!S179-'CMA GDP Estimates'!S179,"")</f>
        <v>19097.710603128868</v>
      </c>
      <c r="T179" s="30">
        <f>IFERROR(+'Ont GDP'!T179-'CMA GDP Estimates'!T179,"")</f>
        <v>18617.841956577224</v>
      </c>
      <c r="U179" s="30">
        <f>IFERROR(+'Ont GDP'!U179-'CMA GDP Estimates'!U179,"")</f>
        <v>18124.693461008304</v>
      </c>
      <c r="V179" s="30">
        <f>IFERROR(+'Ont GDP'!V179-'CMA GDP Estimates'!V179,"")</f>
        <v>18414.694351413233</v>
      </c>
      <c r="W179" s="30">
        <f>IFERROR(+'Ont GDP'!W179-'CMA GDP Estimates'!W179,"")</f>
        <v>17869.686504235899</v>
      </c>
      <c r="X179" s="30">
        <f>IFERROR(+'Ont GDP'!X179-'CMA GDP Estimates'!X179,"")</f>
        <v>18462.815210606925</v>
      </c>
      <c r="Y179" s="30">
        <f>IFERROR(+'Ont GDP'!Y179-'CMA GDP Estimates'!Y179,"")</f>
        <v>18072.312135588989</v>
      </c>
    </row>
    <row r="180" spans="1:25" x14ac:dyDescent="0.25">
      <c r="A180" s="6" t="s">
        <v>173</v>
      </c>
      <c r="B180" s="6"/>
      <c r="C180" s="14">
        <v>912</v>
      </c>
      <c r="D180" s="65">
        <f>IFERROR(+'Ont GDP'!D180-'CMA GDP Estimates'!D180,"")</f>
        <v>4348.2928212491024</v>
      </c>
      <c r="E180" s="65">
        <f>IFERROR(+'Ont GDP'!E180-'CMA GDP Estimates'!E180,"")</f>
        <v>4563.9524133242694</v>
      </c>
      <c r="F180" s="65">
        <f>IFERROR(+'Ont GDP'!F180-'CMA GDP Estimates'!F180,"")</f>
        <v>4109.5618449236044</v>
      </c>
      <c r="G180" s="65">
        <f>IFERROR(+'Ont GDP'!G180-'CMA GDP Estimates'!G180,"")</f>
        <v>4126.6101831729275</v>
      </c>
      <c r="H180" s="65">
        <f>IFERROR(+'Ont GDP'!H180-'CMA GDP Estimates'!H180,"")</f>
        <v>4265.1490843095198</v>
      </c>
      <c r="I180" s="65">
        <f>IFERROR(+'Ont GDP'!I180-'CMA GDP Estimates'!I180,"")</f>
        <v>4127.4747352496215</v>
      </c>
      <c r="J180" s="65">
        <f>IFERROR(+'Ont GDP'!J180-'CMA GDP Estimates'!J180,"")</f>
        <v>4188.011667870036</v>
      </c>
      <c r="K180" s="65">
        <f>IFERROR(+'Ont GDP'!K180-'CMA GDP Estimates'!K180,"")</f>
        <v>4703.0625831399848</v>
      </c>
      <c r="L180" s="65">
        <f>IFERROR(+'Ont GDP'!L180-'CMA GDP Estimates'!L180,"")</f>
        <v>4297.6073191331852</v>
      </c>
      <c r="M180" s="30">
        <f>IFERROR(+'Ont GDP'!M180-'CMA GDP Estimates'!M180,"")</f>
        <v>4455.6997024269185</v>
      </c>
      <c r="N180" s="30">
        <f>IFERROR(+'Ont GDP'!N180-'CMA GDP Estimates'!N180,"")</f>
        <v>4870.3142544829188</v>
      </c>
      <c r="O180" s="30">
        <f>IFERROR(+'Ont GDP'!O180-'CMA GDP Estimates'!O180,"")</f>
        <v>4710.5186796056951</v>
      </c>
      <c r="P180" s="30">
        <f>IFERROR(+'Ont GDP'!P180-'CMA GDP Estimates'!P180,"")</f>
        <v>4925.6111390088263</v>
      </c>
      <c r="Q180" s="30">
        <f>IFERROR(+'Ont GDP'!Q180-'CMA GDP Estimates'!Q180,"")</f>
        <v>4386.4783691992398</v>
      </c>
      <c r="R180" s="30">
        <f>IFERROR(+'Ont GDP'!R180-'CMA GDP Estimates'!R180,"")</f>
        <v>4576.6051809100672</v>
      </c>
      <c r="S180" s="30">
        <f>IFERROR(+'Ont GDP'!S180-'CMA GDP Estimates'!S180,"")</f>
        <v>4533.2381255205646</v>
      </c>
      <c r="T180" s="30">
        <f>IFERROR(+'Ont GDP'!T180-'CMA GDP Estimates'!T180,"")</f>
        <v>4437.6040634053343</v>
      </c>
      <c r="U180" s="30">
        <f>IFERROR(+'Ont GDP'!U180-'CMA GDP Estimates'!U180,"")</f>
        <v>4803.0407340047559</v>
      </c>
      <c r="V180" s="30">
        <f>IFERROR(+'Ont GDP'!V180-'CMA GDP Estimates'!V180,"")</f>
        <v>4678.1489292013111</v>
      </c>
      <c r="W180" s="30">
        <f>IFERROR(+'Ont GDP'!W180-'CMA GDP Estimates'!W180,"")</f>
        <v>4386.3744034659685</v>
      </c>
      <c r="X180" s="30">
        <f>IFERROR(+'Ont GDP'!X180-'CMA GDP Estimates'!X180,"")</f>
        <v>5421.5424248031486</v>
      </c>
      <c r="Y180" s="30">
        <f>IFERROR(+'Ont GDP'!Y180-'CMA GDP Estimates'!Y180,"")</f>
        <v>5246.3853203023873</v>
      </c>
    </row>
    <row r="181" spans="1:25" x14ac:dyDescent="0.25">
      <c r="A181" s="6" t="s">
        <v>174</v>
      </c>
      <c r="B181" s="6"/>
      <c r="C181" s="14">
        <v>913</v>
      </c>
      <c r="D181" s="65">
        <f>IFERROR(+'Ont GDP'!D181-'CMA GDP Estimates'!D181,"")</f>
        <v>5449.6765349544075</v>
      </c>
      <c r="E181" s="65">
        <f>IFERROR(+'Ont GDP'!E181-'CMA GDP Estimates'!E181,"")</f>
        <v>5531.7481538069769</v>
      </c>
      <c r="F181" s="65">
        <f>IFERROR(+'Ont GDP'!F181-'CMA GDP Estimates'!F181,"")</f>
        <v>6140.6986264267744</v>
      </c>
      <c r="G181" s="65">
        <f>IFERROR(+'Ont GDP'!G181-'CMA GDP Estimates'!G181,"")</f>
        <v>6619.351232711967</v>
      </c>
      <c r="H181" s="65">
        <f>IFERROR(+'Ont GDP'!H181-'CMA GDP Estimates'!H181,"")</f>
        <v>6938.8920925449875</v>
      </c>
      <c r="I181" s="65">
        <f>IFERROR(+'Ont GDP'!I181-'CMA GDP Estimates'!I181,"")</f>
        <v>7544.2228006654259</v>
      </c>
      <c r="J181" s="65">
        <f>IFERROR(+'Ont GDP'!J181-'CMA GDP Estimates'!J181,"")</f>
        <v>7550.715440741471</v>
      </c>
      <c r="K181" s="65">
        <f>IFERROR(+'Ont GDP'!K181-'CMA GDP Estimates'!K181,"")</f>
        <v>8198.0216391804097</v>
      </c>
      <c r="L181" s="65">
        <f>IFERROR(+'Ont GDP'!L181-'CMA GDP Estimates'!L181,"")</f>
        <v>7424.5667465753659</v>
      </c>
      <c r="M181" s="30">
        <f>IFERROR(+'Ont GDP'!M181-'CMA GDP Estimates'!M181,"")</f>
        <v>7806.6218029744887</v>
      </c>
      <c r="N181" s="30">
        <f>IFERROR(+'Ont GDP'!N181-'CMA GDP Estimates'!N181,"")</f>
        <v>7652.6839691911155</v>
      </c>
      <c r="O181" s="30">
        <f>IFERROR(+'Ont GDP'!O181-'CMA GDP Estimates'!O181,"")</f>
        <v>8450.2052933348768</v>
      </c>
      <c r="P181" s="30">
        <f>IFERROR(+'Ont GDP'!P181-'CMA GDP Estimates'!P181,"")</f>
        <v>9023.6049947633328</v>
      </c>
      <c r="Q181" s="30">
        <f>IFERROR(+'Ont GDP'!Q181-'CMA GDP Estimates'!Q181,"")</f>
        <v>7918.0716359018097</v>
      </c>
      <c r="R181" s="30">
        <f>IFERROR(+'Ont GDP'!R181-'CMA GDP Estimates'!R181,"")</f>
        <v>9541.9701199866504</v>
      </c>
      <c r="S181" s="30">
        <f>IFERROR(+'Ont GDP'!S181-'CMA GDP Estimates'!S181,"")</f>
        <v>9633.3659065872962</v>
      </c>
      <c r="T181" s="30">
        <f>IFERROR(+'Ont GDP'!T181-'CMA GDP Estimates'!T181,"")</f>
        <v>9269.8585901810184</v>
      </c>
      <c r="U181" s="30">
        <f>IFERROR(+'Ont GDP'!U181-'CMA GDP Estimates'!U181,"")</f>
        <v>9774.0124963606977</v>
      </c>
      <c r="V181" s="30">
        <f>IFERROR(+'Ont GDP'!V181-'CMA GDP Estimates'!V181,"")</f>
        <v>9763.4409062652521</v>
      </c>
      <c r="W181" s="30">
        <f>IFERROR(+'Ont GDP'!W181-'CMA GDP Estimates'!W181,"")</f>
        <v>9172.1899897090479</v>
      </c>
      <c r="X181" s="30">
        <f>IFERROR(+'Ont GDP'!X181-'CMA GDP Estimates'!X181,"")</f>
        <v>9608.6805922461717</v>
      </c>
      <c r="Y181" s="30">
        <f>IFERROR(+'Ont GDP'!Y181-'CMA GDP Estimates'!Y181,"")</f>
        <v>9993.1884204215494</v>
      </c>
    </row>
    <row r="182" spans="1:25" x14ac:dyDescent="0.25">
      <c r="A182" s="6" t="s">
        <v>175</v>
      </c>
      <c r="B182" s="6"/>
      <c r="C182" s="14" t="s">
        <v>210</v>
      </c>
      <c r="D182" s="65">
        <f>IFERROR(+'Ont GDP'!D182-'CMA GDP Estimates'!D182,"")</f>
        <v>552.29999999999995</v>
      </c>
      <c r="E182" s="65">
        <f>IFERROR(+'Ont GDP'!E182-'CMA GDP Estimates'!E182,"")</f>
        <v>577</v>
      </c>
      <c r="F182" s="65">
        <f>IFERROR(+'Ont GDP'!F182-'CMA GDP Estimates'!F182,"")</f>
        <v>589.29999999999995</v>
      </c>
      <c r="G182" s="65">
        <f>IFERROR(+'Ont GDP'!G182-'CMA GDP Estimates'!G182,"")</f>
        <v>618.20000000000005</v>
      </c>
      <c r="H182" s="65">
        <f>IFERROR(+'Ont GDP'!H182-'CMA GDP Estimates'!H182,"")</f>
        <v>660.3</v>
      </c>
      <c r="I182" s="65">
        <f>IFERROR(+'Ont GDP'!I182-'CMA GDP Estimates'!I182,"")</f>
        <v>656.5</v>
      </c>
      <c r="J182" s="65" t="str">
        <f>IFERROR(+'Ont GDP'!J182-'CMA GDP Estimates'!J182,"")</f>
        <v/>
      </c>
      <c r="K182" s="65">
        <f>IFERROR(+'Ont GDP'!K182-'CMA GDP Estimates'!K182,"")</f>
        <v>661.3</v>
      </c>
      <c r="L182" s="65">
        <f>IFERROR(+'Ont GDP'!L182-'CMA GDP Estimates'!L182,"")</f>
        <v>665.6</v>
      </c>
      <c r="M182" s="30">
        <f>IFERROR(+'Ont GDP'!M182-'CMA GDP Estimates'!M182,"")</f>
        <v>688.3</v>
      </c>
      <c r="N182" s="30">
        <f>IFERROR(+'Ont GDP'!N182-'CMA GDP Estimates'!N182,"")</f>
        <v>657.6</v>
      </c>
      <c r="O182" s="30">
        <f>IFERROR(+'Ont GDP'!O182-'CMA GDP Estimates'!O182,"")</f>
        <v>620.6</v>
      </c>
      <c r="P182" s="30">
        <f>IFERROR(+'Ont GDP'!P182-'CMA GDP Estimates'!P182,"")</f>
        <v>652.9</v>
      </c>
      <c r="Q182" s="30">
        <f>IFERROR(+'Ont GDP'!Q182-'CMA GDP Estimates'!Q182,"")</f>
        <v>678.6</v>
      </c>
      <c r="R182" s="30">
        <f>IFERROR(+'Ont GDP'!R182-'CMA GDP Estimates'!R182,"")</f>
        <v>722.5</v>
      </c>
      <c r="S182" s="30">
        <f>IFERROR(+'Ont GDP'!S182-'CMA GDP Estimates'!S182,"")</f>
        <v>764</v>
      </c>
      <c r="T182" s="30">
        <f>IFERROR(+'Ont GDP'!T182-'CMA GDP Estimates'!T182,"")</f>
        <v>365.65837421988465</v>
      </c>
      <c r="U182" s="30">
        <f>IFERROR(+'Ont GDP'!U182-'CMA GDP Estimates'!U182,"")</f>
        <v>416.82324243990695</v>
      </c>
      <c r="V182" s="30">
        <f>IFERROR(+'Ont GDP'!V182-'CMA GDP Estimates'!V182,"")</f>
        <v>771.4</v>
      </c>
      <c r="W182" s="30">
        <f>IFERROR(+'Ont GDP'!W182-'CMA GDP Estimates'!W182,"")</f>
        <v>763.6</v>
      </c>
      <c r="X182" s="30">
        <f>IFERROR(+'Ont GDP'!X182-'CMA GDP Estimates'!X182,"")</f>
        <v>739.1</v>
      </c>
      <c r="Y182" s="30">
        <f>IFERROR(+'Ont GDP'!Y182-'CMA GDP Estimates'!Y182,"")</f>
        <v>747.9</v>
      </c>
    </row>
    <row r="187" spans="1:25" x14ac:dyDescent="0.25">
      <c r="A187" s="123" t="s">
        <v>532</v>
      </c>
      <c r="B187" s="124"/>
      <c r="C187" s="124"/>
    </row>
    <row r="188" spans="1:25" x14ac:dyDescent="0.25">
      <c r="A188" s="125" t="s">
        <v>380</v>
      </c>
      <c r="B188" s="126"/>
      <c r="C188" s="127" t="s">
        <v>533</v>
      </c>
      <c r="D188" s="128">
        <f>SUMIF($C$198:$C$277,334511,D$198:D$277)+SUMIF($C$198:$C$277,3364,D$198:D$277)+SUMIF($C$198:$C$277,488190,D$198:D$277)</f>
        <v>972.65428697784068</v>
      </c>
      <c r="E188" s="128">
        <f t="shared" ref="E188:Y188" si="0">SUMIF($C$198:$C$277,334511,E$198:E$277)+SUMIF($C$198:$C$277,3364,E$198:E$277)+SUMIF($C$198:$C$277,488190,E$198:E$277)</f>
        <v>877.0928783339325</v>
      </c>
      <c r="F188" s="128">
        <f t="shared" si="0"/>
        <v>990.18001391235714</v>
      </c>
      <c r="G188" s="128">
        <f t="shared" si="0"/>
        <v>927.51093180562657</v>
      </c>
      <c r="H188" s="128">
        <f t="shared" si="0"/>
        <v>1055.2277739320671</v>
      </c>
      <c r="I188" s="128">
        <f t="shared" si="0"/>
        <v>822.94845256270855</v>
      </c>
      <c r="J188" s="128">
        <f t="shared" si="0"/>
        <v>1022.6840994382731</v>
      </c>
      <c r="K188" s="128">
        <f t="shared" si="0"/>
        <v>1106.5054698104823</v>
      </c>
      <c r="L188" s="128">
        <f t="shared" si="0"/>
        <v>968.16400533138972</v>
      </c>
      <c r="M188" s="128">
        <f t="shared" si="0"/>
        <v>793.31290892001357</v>
      </c>
      <c r="N188" s="128">
        <f t="shared" si="0"/>
        <v>974.69084484908126</v>
      </c>
      <c r="O188" s="128">
        <f t="shared" si="0"/>
        <v>1320.0664866382294</v>
      </c>
      <c r="P188" s="128">
        <f t="shared" si="0"/>
        <v>1176.2083644671529</v>
      </c>
      <c r="Q188" s="128">
        <f t="shared" si="0"/>
        <v>977.02495147781553</v>
      </c>
      <c r="R188" s="128">
        <f t="shared" si="0"/>
        <v>779.86514463392882</v>
      </c>
      <c r="S188" s="128">
        <f t="shared" si="0"/>
        <v>1096.0499722857128</v>
      </c>
      <c r="T188" s="128">
        <f t="shared" si="0"/>
        <v>956.60964678655751</v>
      </c>
      <c r="U188" s="128">
        <f t="shared" si="0"/>
        <v>892.56868576294346</v>
      </c>
      <c r="V188" s="128">
        <f t="shared" si="0"/>
        <v>1082.4070026871923</v>
      </c>
      <c r="W188" s="128">
        <f t="shared" si="0"/>
        <v>885.43172479679288</v>
      </c>
      <c r="X188" s="128">
        <f t="shared" si="0"/>
        <v>955.77606464850044</v>
      </c>
      <c r="Y188" s="128">
        <f t="shared" si="0"/>
        <v>983.32041721707287</v>
      </c>
    </row>
    <row r="189" spans="1:25" x14ac:dyDescent="0.25">
      <c r="A189" s="125" t="s">
        <v>407</v>
      </c>
      <c r="B189" s="126"/>
      <c r="C189" s="127" t="s">
        <v>596</v>
      </c>
      <c r="D189" s="128">
        <f>SUMIF($C$198:$C$277,541310,D$198:D$277)+SUMIF($C$198:$C$277,541320,D$198:D$277)+SUMIF($C$198:$C$277,541410,D$198:D$277)+SUMIF($C$198:$C$277,541420,D$198:D$277)+SUMIF($C$198:$C$277,541430,D$198:D$277)+SUMIF($C$198:$C$277,541490,D$198:D$277)</f>
        <v>160.88755244009752</v>
      </c>
      <c r="E189" s="128">
        <f t="shared" ref="E189:Y189" si="1">SUMIF($C$198:$C$277,541310,E$198:E$277)+SUMIF($C$198:$C$277,541320,E$198:E$277)+SUMIF($C$198:$C$277,541410,E$198:E$277)+SUMIF($C$198:$C$277,541420,E$198:E$277)+SUMIF($C$198:$C$277,541430,E$198:E$277)+SUMIF($C$198:$C$277,541490,E$198:E$277)</f>
        <v>147.41139912020128</v>
      </c>
      <c r="F189" s="128">
        <f t="shared" si="1"/>
        <v>127.70574145030547</v>
      </c>
      <c r="G189" s="128">
        <f t="shared" si="1"/>
        <v>124.62624471554251</v>
      </c>
      <c r="H189" s="128">
        <f t="shared" si="1"/>
        <v>153.51026148612499</v>
      </c>
      <c r="I189" s="128">
        <f t="shared" si="1"/>
        <v>136.90558468931215</v>
      </c>
      <c r="J189" s="128">
        <f t="shared" si="1"/>
        <v>141.91318305024805</v>
      </c>
      <c r="K189" s="128">
        <f t="shared" si="1"/>
        <v>137.6396350107641</v>
      </c>
      <c r="L189" s="128">
        <f t="shared" si="1"/>
        <v>108.70486482795633</v>
      </c>
      <c r="M189" s="128">
        <f t="shared" si="1"/>
        <v>185.02211600236552</v>
      </c>
      <c r="N189" s="128">
        <f t="shared" si="1"/>
        <v>443.14641395456897</v>
      </c>
      <c r="O189" s="128">
        <f t="shared" si="1"/>
        <v>425.40726223798049</v>
      </c>
      <c r="P189" s="128">
        <f t="shared" si="1"/>
        <v>401.26237832501334</v>
      </c>
      <c r="Q189" s="128">
        <f t="shared" si="1"/>
        <v>308.26340590699527</v>
      </c>
      <c r="R189" s="128">
        <f t="shared" si="1"/>
        <v>517.91097800341424</v>
      </c>
      <c r="S189" s="128">
        <f t="shared" si="1"/>
        <v>590.61367416975429</v>
      </c>
      <c r="T189" s="128">
        <f t="shared" si="1"/>
        <v>517.01234106081461</v>
      </c>
      <c r="U189" s="128">
        <f t="shared" si="1"/>
        <v>468.30376146944582</v>
      </c>
      <c r="V189" s="128">
        <f t="shared" si="1"/>
        <v>485.08768562904123</v>
      </c>
      <c r="W189" s="128">
        <f t="shared" si="1"/>
        <v>523.9974249049518</v>
      </c>
      <c r="X189" s="128">
        <f t="shared" si="1"/>
        <v>585.42683103117804</v>
      </c>
      <c r="Y189" s="128">
        <f t="shared" si="1"/>
        <v>638.29257489547695</v>
      </c>
    </row>
    <row r="190" spans="1:25" x14ac:dyDescent="0.25">
      <c r="A190" s="125" t="s">
        <v>420</v>
      </c>
      <c r="B190" s="126"/>
      <c r="C190" s="127">
        <v>61</v>
      </c>
      <c r="D190" s="128">
        <f>SUMIF($C$198:$C$277,61,D$198:D$277)</f>
        <v>15992.584809719909</v>
      </c>
      <c r="E190" s="128">
        <f t="shared" ref="E190:Y190" si="2">SUMIF($C$198:$C$277,61,E$198:E$277)</f>
        <v>17065.921640645367</v>
      </c>
      <c r="F190" s="128">
        <f>SUMIF($C$198:$C$277,61,F$198:F$277)</f>
        <v>17089.414729108772</v>
      </c>
      <c r="G190" s="128">
        <f t="shared" si="2"/>
        <v>17203.072900249856</v>
      </c>
      <c r="H190" s="128">
        <f t="shared" si="2"/>
        <v>17765.188311541289</v>
      </c>
      <c r="I190" s="128">
        <f t="shared" si="2"/>
        <v>17638.526456469561</v>
      </c>
      <c r="J190" s="128">
        <f t="shared" si="2"/>
        <v>17844.31905924825</v>
      </c>
      <c r="K190" s="128">
        <f t="shared" si="2"/>
        <v>18962.380117466804</v>
      </c>
      <c r="L190" s="128">
        <f t="shared" si="2"/>
        <v>19061.459855493929</v>
      </c>
      <c r="M190" s="128">
        <f t="shared" si="2"/>
        <v>19466.860002148635</v>
      </c>
      <c r="N190" s="128">
        <f t="shared" si="2"/>
        <v>19545.219403838208</v>
      </c>
      <c r="O190" s="128">
        <f t="shared" si="2"/>
        <v>21345.88717440144</v>
      </c>
      <c r="P190" s="128">
        <f t="shared" si="2"/>
        <v>21189.992532849024</v>
      </c>
      <c r="Q190" s="128">
        <f t="shared" si="2"/>
        <v>20885.276922102847</v>
      </c>
      <c r="R190" s="128">
        <f t="shared" si="2"/>
        <v>21639.516330416187</v>
      </c>
      <c r="S190" s="128">
        <f t="shared" si="2"/>
        <v>21117.377731613586</v>
      </c>
      <c r="T190" s="128">
        <f t="shared" si="2"/>
        <v>22052.55637744263</v>
      </c>
      <c r="U190" s="128">
        <f t="shared" si="2"/>
        <v>22106.7976336295</v>
      </c>
      <c r="V190" s="128">
        <f t="shared" si="2"/>
        <v>22021.498694615089</v>
      </c>
      <c r="W190" s="128">
        <f t="shared" si="2"/>
        <v>23277.506333893954</v>
      </c>
      <c r="X190" s="128">
        <f t="shared" si="2"/>
        <v>23153.793706992707</v>
      </c>
      <c r="Y190" s="128">
        <f t="shared" si="2"/>
        <v>22954.799065478921</v>
      </c>
    </row>
    <row r="191" spans="1:25" x14ac:dyDescent="0.25">
      <c r="A191" s="125" t="s">
        <v>430</v>
      </c>
      <c r="B191" s="126"/>
      <c r="C191" s="127" t="s">
        <v>534</v>
      </c>
      <c r="D191" s="128">
        <f>SUMIF($C$198:$C$277,"313, 314",D$198:D$277)+SUMIF($C$198:$C$277,315,D$198:D$277)+SUMIF($C$198:$C$277,4141,D$198:D$277)+SUMIF($C$198:$C$277,448,D$198:D$277)</f>
        <v>867.84904161654435</v>
      </c>
      <c r="E191" s="128">
        <f t="shared" ref="E191:Y191" si="3">SUMIF($C$198:$C$277,"313, 314",E$198:E$277)+SUMIF($C$198:$C$277,315,E$198:E$277)+SUMIF($C$198:$C$277,4141,E$198:E$277)+SUMIF($C$198:$C$277,448,E$198:E$277)</f>
        <v>931.95402971370663</v>
      </c>
      <c r="F191" s="128">
        <f>SUMIF($C$198:$C$277,"313, 314",F$198:F$277)+SUMIF($C$198:$C$277,315,F$198:F$277)+SUMIF($C$198:$C$277,4141,F$198:F$277)+SUMIF($C$198:$C$277,448,F$198:F$277)</f>
        <v>857.67273487604029</v>
      </c>
      <c r="G191" s="128">
        <f t="shared" si="3"/>
        <v>1084.0166468901837</v>
      </c>
      <c r="H191" s="128">
        <f t="shared" si="3"/>
        <v>961.60492684288522</v>
      </c>
      <c r="I191" s="128">
        <f t="shared" si="3"/>
        <v>805.14590183652479</v>
      </c>
      <c r="J191" s="128">
        <f t="shared" si="3"/>
        <v>769.32176555062551</v>
      </c>
      <c r="K191" s="128">
        <f t="shared" si="3"/>
        <v>742.7161410772494</v>
      </c>
      <c r="L191" s="128">
        <f t="shared" si="3"/>
        <v>708.63494810435645</v>
      </c>
      <c r="M191" s="128">
        <f t="shared" si="3"/>
        <v>563.12599954243592</v>
      </c>
      <c r="N191" s="128">
        <f t="shared" si="3"/>
        <v>2025.6656599947507</v>
      </c>
      <c r="O191" s="128">
        <f t="shared" si="3"/>
        <v>1768.3864154593459</v>
      </c>
      <c r="P191" s="128">
        <f t="shared" si="3"/>
        <v>1940.9278490622517</v>
      </c>
      <c r="Q191" s="128">
        <f t="shared" si="3"/>
        <v>2104.6251516205521</v>
      </c>
      <c r="R191" s="128">
        <f t="shared" si="3"/>
        <v>1967.8576103183752</v>
      </c>
      <c r="S191" s="128">
        <f t="shared" si="3"/>
        <v>2037.3943138927607</v>
      </c>
      <c r="T191" s="128">
        <f t="shared" si="3"/>
        <v>2252.0140872230459</v>
      </c>
      <c r="U191" s="128">
        <f t="shared" si="3"/>
        <v>2326.5758627697637</v>
      </c>
      <c r="V191" s="128">
        <f t="shared" si="3"/>
        <v>2220.6507611127313</v>
      </c>
      <c r="W191" s="128">
        <f t="shared" si="3"/>
        <v>2402.9911480992141</v>
      </c>
      <c r="X191" s="128">
        <f t="shared" si="3"/>
        <v>2578.4636851096193</v>
      </c>
      <c r="Y191" s="128">
        <f t="shared" si="3"/>
        <v>3030.2710813280291</v>
      </c>
    </row>
    <row r="192" spans="1:25" x14ac:dyDescent="0.25">
      <c r="A192" s="125" t="s">
        <v>535</v>
      </c>
      <c r="B192" s="126"/>
      <c r="C192" s="127">
        <v>52</v>
      </c>
      <c r="D192" s="128">
        <f>SUMIF($C$198:$C$277,52,D$198:D$277)</f>
        <v>13346.17463844669</v>
      </c>
      <c r="E192" s="128">
        <f t="shared" ref="E192:Y192" si="4">SUMIF($C$198:$C$277,52,E$198:E$277)</f>
        <v>14007.619809228039</v>
      </c>
      <c r="F192" s="128">
        <f t="shared" si="4"/>
        <v>14946.817596150395</v>
      </c>
      <c r="G192" s="128">
        <f t="shared" si="4"/>
        <v>15904.186197028066</v>
      </c>
      <c r="H192" s="128">
        <f t="shared" si="4"/>
        <v>16842.224239382511</v>
      </c>
      <c r="I192" s="128">
        <f t="shared" si="4"/>
        <v>16065.025983193278</v>
      </c>
      <c r="J192" s="128">
        <f t="shared" si="4"/>
        <v>17407.816874007411</v>
      </c>
      <c r="K192" s="128">
        <f t="shared" si="4"/>
        <v>17914.442039181045</v>
      </c>
      <c r="L192" s="128">
        <f t="shared" si="4"/>
        <v>15509.758480385863</v>
      </c>
      <c r="M192" s="128">
        <f t="shared" si="4"/>
        <v>16277.051135457594</v>
      </c>
      <c r="N192" s="128">
        <f t="shared" si="4"/>
        <v>17490.815042190094</v>
      </c>
      <c r="O192" s="128">
        <f t="shared" si="4"/>
        <v>16689.423536748989</v>
      </c>
      <c r="P192" s="128">
        <f t="shared" si="4"/>
        <v>16177.137202420206</v>
      </c>
      <c r="Q192" s="128">
        <f t="shared" si="4"/>
        <v>17236.846071329572</v>
      </c>
      <c r="R192" s="128">
        <f t="shared" si="4"/>
        <v>17943.417103515654</v>
      </c>
      <c r="S192" s="128">
        <f t="shared" si="4"/>
        <v>18711.826883280111</v>
      </c>
      <c r="T192" s="128">
        <f t="shared" si="4"/>
        <v>18033.723331674701</v>
      </c>
      <c r="U192" s="128">
        <f t="shared" si="4"/>
        <v>17379.478628940931</v>
      </c>
      <c r="V192" s="128">
        <f t="shared" si="4"/>
        <v>19310.742800100576</v>
      </c>
      <c r="W192" s="128">
        <f t="shared" si="4"/>
        <v>18753.615964291159</v>
      </c>
      <c r="X192" s="128">
        <f t="shared" si="4"/>
        <v>18800.913888172283</v>
      </c>
      <c r="Y192" s="128">
        <f t="shared" si="4"/>
        <v>19485.383157932396</v>
      </c>
    </row>
    <row r="193" spans="1:25" x14ac:dyDescent="0.25">
      <c r="A193" s="125" t="s">
        <v>492</v>
      </c>
      <c r="B193" s="126"/>
      <c r="C193" s="127" t="s">
        <v>536</v>
      </c>
      <c r="D193" s="128">
        <f>SUMIF($C$198:$C$277,311,D$198:D$277)+SUMIF($C$198:$C$277,3121,D$198:D$277)</f>
        <v>5539.464436582075</v>
      </c>
      <c r="E193" s="128">
        <f t="shared" ref="E193:Y193" si="5">SUMIF($C$198:$C$277,311,E$198:E$277)+SUMIF($C$198:$C$277,3121,E$198:E$277)</f>
        <v>5312.1816665440174</v>
      </c>
      <c r="F193" s="128">
        <f t="shared" si="5"/>
        <v>5629.0216820275809</v>
      </c>
      <c r="G193" s="128">
        <f t="shared" si="5"/>
        <v>5969.0415561383352</v>
      </c>
      <c r="H193" s="128">
        <f t="shared" si="5"/>
        <v>5621.4918244306537</v>
      </c>
      <c r="I193" s="128">
        <f t="shared" si="5"/>
        <v>5876.1312518638551</v>
      </c>
      <c r="J193" s="128">
        <f t="shared" si="5"/>
        <v>5942.2103396554739</v>
      </c>
      <c r="K193" s="128">
        <f t="shared" si="5"/>
        <v>5973.1914251026246</v>
      </c>
      <c r="L193" s="128">
        <f t="shared" si="5"/>
        <v>5825.9713887368898</v>
      </c>
      <c r="M193" s="128">
        <f t="shared" si="5"/>
        <v>6377.6433179619835</v>
      </c>
      <c r="N193" s="128">
        <f t="shared" si="5"/>
        <v>6261.18683870124</v>
      </c>
      <c r="O193" s="128">
        <f t="shared" si="5"/>
        <v>5779.8332629936895</v>
      </c>
      <c r="P193" s="128">
        <f t="shared" si="5"/>
        <v>5604.5179933947365</v>
      </c>
      <c r="Q193" s="128">
        <f t="shared" si="5"/>
        <v>6059.919223139369</v>
      </c>
      <c r="R193" s="128">
        <f t="shared" si="5"/>
        <v>5774.7267737346692</v>
      </c>
      <c r="S193" s="128">
        <f t="shared" si="5"/>
        <v>5627.6211700919939</v>
      </c>
      <c r="T193" s="128">
        <f t="shared" si="5"/>
        <v>5807.885720292802</v>
      </c>
      <c r="U193" s="128">
        <f t="shared" si="5"/>
        <v>5339.4450572535543</v>
      </c>
      <c r="V193" s="128">
        <f t="shared" si="5"/>
        <v>5528.7872890612689</v>
      </c>
      <c r="W193" s="128">
        <f t="shared" si="5"/>
        <v>5394.0495699994317</v>
      </c>
      <c r="X193" s="128">
        <f t="shared" si="5"/>
        <v>6966.696266957938</v>
      </c>
      <c r="Y193" s="128">
        <f t="shared" si="5"/>
        <v>7004.9999077502962</v>
      </c>
    </row>
    <row r="194" spans="1:25" x14ac:dyDescent="0.25">
      <c r="A194" s="125" t="s">
        <v>537</v>
      </c>
      <c r="B194" s="126"/>
      <c r="C194" s="127" t="s">
        <v>538</v>
      </c>
      <c r="D194" s="128">
        <f>SUMIF($C$198:$C$277,3254,D$198:D$277)+SUMIF($C$198:$C$277,334512,D$198:D$277)+SUMIF($C$198:$C$277,3391,D$198:D$277)+SUMIF($C$198:$C$277,414510,D$198:D$277)+SUMIF($C$198:$C$277,5417,D$198:D$277)+SUMIF($C$198:$C$277,6215,D$198:D$277)</f>
        <v>1239.1046554527993</v>
      </c>
      <c r="E194" s="128">
        <f t="shared" ref="E194:Y194" si="6">SUMIF($C$198:$C$277,3254,E$198:E$277)+SUMIF($C$198:$C$277,334512,E$198:E$277)+SUMIF($C$198:$C$277,3391,E$198:E$277)+SUMIF($C$198:$C$277,414510,E$198:E$277)+SUMIF($C$198:$C$277,5417,E$198:E$277)+SUMIF($C$198:$C$277,6215,E$198:E$277)</f>
        <v>1056.6323237267097</v>
      </c>
      <c r="F194" s="128">
        <f t="shared" si="6"/>
        <v>1406.6302299104177</v>
      </c>
      <c r="G194" s="128">
        <f t="shared" si="6"/>
        <v>1664.2247625422301</v>
      </c>
      <c r="H194" s="128">
        <f t="shared" si="6"/>
        <v>1778.1710803300193</v>
      </c>
      <c r="I194" s="128">
        <f t="shared" si="6"/>
        <v>1925.7745619827322</v>
      </c>
      <c r="J194" s="128">
        <f t="shared" si="6"/>
        <v>2084.8853283184553</v>
      </c>
      <c r="K194" s="128">
        <f t="shared" si="6"/>
        <v>2247.6101073303939</v>
      </c>
      <c r="L194" s="128">
        <f t="shared" si="6"/>
        <v>1756.7899618306064</v>
      </c>
      <c r="M194" s="128">
        <f t="shared" si="6"/>
        <v>2296.3473042329151</v>
      </c>
      <c r="N194" s="128">
        <f t="shared" si="6"/>
        <v>3273.1594950766648</v>
      </c>
      <c r="O194" s="128">
        <f t="shared" si="6"/>
        <v>3296.2574708349121</v>
      </c>
      <c r="P194" s="128">
        <f t="shared" si="6"/>
        <v>3769.1711061468868</v>
      </c>
      <c r="Q194" s="128">
        <f t="shared" si="6"/>
        <v>3236.3363892232933</v>
      </c>
      <c r="R194" s="128">
        <f t="shared" si="6"/>
        <v>3866.0786266801242</v>
      </c>
      <c r="S194" s="128">
        <f t="shared" si="6"/>
        <v>3823.41880414555</v>
      </c>
      <c r="T194" s="128">
        <f t="shared" si="6"/>
        <v>3435.0266357704295</v>
      </c>
      <c r="U194" s="128">
        <f t="shared" si="6"/>
        <v>3400.9799012949707</v>
      </c>
      <c r="V194" s="128">
        <f t="shared" si="6"/>
        <v>3368.7457499883685</v>
      </c>
      <c r="W194" s="128">
        <f t="shared" si="6"/>
        <v>3718.7429428057221</v>
      </c>
      <c r="X194" s="128">
        <f t="shared" si="6"/>
        <v>4022.2916520940489</v>
      </c>
      <c r="Y194" s="128">
        <f t="shared" si="6"/>
        <v>3910.9167088078143</v>
      </c>
    </row>
    <row r="195" spans="1:25" x14ac:dyDescent="0.25">
      <c r="A195" s="125" t="s">
        <v>539</v>
      </c>
      <c r="B195" s="126"/>
      <c r="C195" s="127" t="s">
        <v>540</v>
      </c>
      <c r="D195" s="128">
        <f>SUMIF($C$198:$C$277,3341,D$198:D$277)+SUMIF($C$198:$C$277,3342,D$198:D$277)+SUMIF($C$198:$C$277,3343,D$198:D$277)+SUMIF($C$198:$C$277,3344,D$198:D$277)+SUMIF($C$198:$C$277,3345,D$198:D$277)+SUMIF($C$198:$C$277,4173,D$198:D$277)+SUMIF($C$198:$C$277,5112,D$198:D$277)+SUMIF($C$198:$C$277,517,D$198:D$277)+SUMIF($C$198:$C$277,518,D$198:D$277)+SUMIF($C$198:$C$277,5415,D$198:D$277)+SUMIF($C$198:$C$277,8112,D$198:D$277)</f>
        <v>4361.4682377225963</v>
      </c>
      <c r="E195" s="128">
        <f t="shared" ref="E195:Y195" si="7">SUMIF($C$198:$C$277,3341,E$198:E$277)+SUMIF($C$198:$C$277,3342,E$198:E$277)+SUMIF($C$198:$C$277,3343,E$198:E$277)+SUMIF($C$198:$C$277,3344,E$198:E$277)+SUMIF($C$198:$C$277,3345,E$198:E$277)+SUMIF($C$198:$C$277,4173,E$198:E$277)+SUMIF($C$198:$C$277,5112,E$198:E$277)+SUMIF($C$198:$C$277,517,E$198:E$277)+SUMIF($C$198:$C$277,518,E$198:E$277)+SUMIF($C$198:$C$277,5415,E$198:E$277)+SUMIF($C$198:$C$277,8112,E$198:E$277)</f>
        <v>4805.6942556572876</v>
      </c>
      <c r="F195" s="128">
        <f t="shared" si="7"/>
        <v>6857.2353856396658</v>
      </c>
      <c r="G195" s="128">
        <f t="shared" si="7"/>
        <v>7648.1483245465088</v>
      </c>
      <c r="H195" s="128">
        <f t="shared" si="7"/>
        <v>6648.6848183820211</v>
      </c>
      <c r="I195" s="128">
        <f t="shared" si="7"/>
        <v>7181.2429500441885</v>
      </c>
      <c r="J195" s="128">
        <f t="shared" si="7"/>
        <v>7278.1026124721593</v>
      </c>
      <c r="K195" s="128">
        <f t="shared" si="7"/>
        <v>8540.8039897842355</v>
      </c>
      <c r="L195" s="128">
        <f t="shared" si="7"/>
        <v>7623.1843430780827</v>
      </c>
      <c r="M195" s="128">
        <f t="shared" si="7"/>
        <v>9472.0520685317351</v>
      </c>
      <c r="N195" s="128">
        <f t="shared" si="7"/>
        <v>15097.660280462482</v>
      </c>
      <c r="O195" s="128">
        <f t="shared" si="7"/>
        <v>14084.393031733327</v>
      </c>
      <c r="P195" s="128">
        <f t="shared" si="7"/>
        <v>13948.88090602348</v>
      </c>
      <c r="Q195" s="128">
        <f t="shared" si="7"/>
        <v>12473.206944271693</v>
      </c>
      <c r="R195" s="128">
        <f t="shared" si="7"/>
        <v>13206.411735148107</v>
      </c>
      <c r="S195" s="128">
        <f t="shared" si="7"/>
        <v>13405.336048973344</v>
      </c>
      <c r="T195" s="128">
        <f t="shared" si="7"/>
        <v>14383.207804529267</v>
      </c>
      <c r="U195" s="128">
        <f t="shared" si="7"/>
        <v>14900.173253528123</v>
      </c>
      <c r="V195" s="128">
        <f t="shared" si="7"/>
        <v>12391.701313627331</v>
      </c>
      <c r="W195" s="128">
        <f t="shared" si="7"/>
        <v>14279.177114975575</v>
      </c>
      <c r="X195" s="128">
        <f t="shared" si="7"/>
        <v>15410.251484758079</v>
      </c>
      <c r="Y195" s="128">
        <f t="shared" si="7"/>
        <v>15243.488971687962</v>
      </c>
    </row>
    <row r="196" spans="1:25" x14ac:dyDescent="0.25">
      <c r="B196" s="124"/>
      <c r="C196" s="124"/>
    </row>
    <row r="197" spans="1:25" x14ac:dyDescent="0.25">
      <c r="A197" s="138" t="s">
        <v>594</v>
      </c>
      <c r="B197" s="124"/>
      <c r="C197" s="124"/>
    </row>
    <row r="198" spans="1:25" x14ac:dyDescent="0.25">
      <c r="A198" s="106" t="s">
        <v>380</v>
      </c>
      <c r="B198" s="129"/>
      <c r="C198" s="130"/>
      <c r="D198" s="139"/>
      <c r="E198" s="129"/>
      <c r="F198" s="129"/>
      <c r="G198" s="129"/>
      <c r="H198" s="129"/>
      <c r="I198" s="129"/>
      <c r="J198" s="129"/>
      <c r="K198" s="129"/>
      <c r="L198" s="129"/>
      <c r="M198" s="131"/>
      <c r="N198" s="131"/>
      <c r="O198" s="131"/>
      <c r="P198" s="131"/>
      <c r="Q198" s="131"/>
      <c r="R198" s="131"/>
      <c r="S198" s="131"/>
      <c r="T198" s="131"/>
      <c r="U198" s="131"/>
      <c r="V198" s="131"/>
      <c r="W198" s="131"/>
      <c r="X198" s="131"/>
      <c r="Y198" s="131"/>
    </row>
    <row r="199" spans="1:25" x14ac:dyDescent="0.25">
      <c r="A199" t="s">
        <v>382</v>
      </c>
      <c r="B199" s="137" t="s">
        <v>193</v>
      </c>
      <c r="C199" s="133">
        <v>334511</v>
      </c>
      <c r="D199" s="142">
        <f>IFERROR(+'Ont GDP'!D199-'CMA GDP Estimates'!D199,"")</f>
        <v>248.45798487898702</v>
      </c>
      <c r="E199" s="142">
        <f>IFERROR(+'Ont GDP'!E199-'CMA GDP Estimates'!E199,"")</f>
        <v>208.27927393860023</v>
      </c>
      <c r="F199" s="142">
        <f>IFERROR(+'Ont GDP'!F199-'CMA GDP Estimates'!F199,"")</f>
        <v>289.76668822708922</v>
      </c>
      <c r="G199" s="142">
        <f>IFERROR(+'Ont GDP'!G199-'CMA GDP Estimates'!G199,"")</f>
        <v>294.71566415535005</v>
      </c>
      <c r="H199" s="142">
        <f>IFERROR(+'Ont GDP'!H199-'CMA GDP Estimates'!H199,"")</f>
        <v>277.88415945715525</v>
      </c>
      <c r="I199" s="142">
        <f>IFERROR(+'Ont GDP'!I199-'CMA GDP Estimates'!I199,"")</f>
        <v>232.04523649831671</v>
      </c>
      <c r="J199" s="142">
        <f>IFERROR(+'Ont GDP'!J199-'CMA GDP Estimates'!J199,"")</f>
        <v>309.06025447419779</v>
      </c>
      <c r="K199" s="142">
        <f>IFERROR(+'Ont GDP'!K199-'CMA GDP Estimates'!K199,"")</f>
        <v>331.77810796622191</v>
      </c>
      <c r="L199" s="142">
        <f>IFERROR(+'Ont GDP'!L199-'CMA GDP Estimates'!L199,"")</f>
        <v>306.45301869902175</v>
      </c>
      <c r="M199" s="143">
        <f>IFERROR(+'Ont GDP'!M199-'CMA GDP Estimates'!M199,"")</f>
        <v>318.91554872793336</v>
      </c>
      <c r="N199" s="143">
        <f>IFERROR(+'Ont GDP'!N199-'CMA GDP Estimates'!N199,"")</f>
        <v>330.25014667949245</v>
      </c>
      <c r="O199" s="143">
        <f>IFERROR(+'Ont GDP'!O199-'CMA GDP Estimates'!O199,"")</f>
        <v>317.68066638610651</v>
      </c>
      <c r="P199" s="143">
        <f>IFERROR(+'Ont GDP'!P199-'CMA GDP Estimates'!P199,"")</f>
        <v>298.19464102256438</v>
      </c>
      <c r="Q199" s="143">
        <f>IFERROR(+'Ont GDP'!Q199-'CMA GDP Estimates'!Q199,"")</f>
        <v>262.24175320563938</v>
      </c>
      <c r="R199" s="30">
        <f>IFERROR(+'Ont GDP'!R199-'CMA GDP Estimates'!R199,"")</f>
        <v>281.86365858087999</v>
      </c>
      <c r="S199" s="30">
        <f>IFERROR(+'Ont GDP'!S199-'CMA GDP Estimates'!S199,"")</f>
        <v>218.40812958666393</v>
      </c>
      <c r="T199" s="30">
        <f>IFERROR(+'Ont GDP'!T199-'CMA GDP Estimates'!T199,"")</f>
        <v>253.80263119006477</v>
      </c>
      <c r="U199" s="30">
        <f>IFERROR(+'Ont GDP'!U199-'CMA GDP Estimates'!U199,"")</f>
        <v>255.03070761633154</v>
      </c>
      <c r="V199" s="30">
        <f>IFERROR(+'Ont GDP'!V199-'CMA GDP Estimates'!V199,"")</f>
        <v>191.19775282824071</v>
      </c>
      <c r="W199" s="30">
        <f>IFERROR(+'Ont GDP'!W199-'CMA GDP Estimates'!W199,"")</f>
        <v>155.20683997859231</v>
      </c>
      <c r="X199" s="30">
        <f>IFERROR(+'Ont GDP'!X199-'CMA GDP Estimates'!X199,"")</f>
        <v>189.8973703851737</v>
      </c>
      <c r="Y199" s="30">
        <f>IFERROR(+'Ont GDP'!Y199-'CMA GDP Estimates'!Y199,"")</f>
        <v>174.41883261681417</v>
      </c>
    </row>
    <row r="200" spans="1:25" x14ac:dyDescent="0.25">
      <c r="A200" t="s">
        <v>544</v>
      </c>
      <c r="B200" s="137">
        <f t="shared" ref="B200:B206" si="8">VALUE(LEFT(C200,4))</f>
        <v>3364</v>
      </c>
      <c r="C200" s="133">
        <v>3364</v>
      </c>
      <c r="D200" s="142">
        <f>IFERROR(+'Ont GDP'!D200-'CMA GDP Estimates'!D200,"")</f>
        <v>445.43021032504794</v>
      </c>
      <c r="E200" s="142">
        <f>IFERROR(+'Ont GDP'!E200-'CMA GDP Estimates'!E200,"")</f>
        <v>585.0253950338597</v>
      </c>
      <c r="F200" s="142">
        <f>IFERROR(+'Ont GDP'!F200-'CMA GDP Estimates'!F200,"")</f>
        <v>590.51997649823738</v>
      </c>
      <c r="G200" s="142">
        <f>IFERROR(+'Ont GDP'!G200-'CMA GDP Estimates'!G200,"")</f>
        <v>512.62901678657067</v>
      </c>
      <c r="H200" s="142">
        <f>IFERROR(+'Ont GDP'!H200-'CMA GDP Estimates'!H200,"")</f>
        <v>630.35213097713086</v>
      </c>
      <c r="I200" s="142">
        <f>IFERROR(+'Ont GDP'!I200-'CMA GDP Estimates'!I200,"")</f>
        <v>498.27167730702274</v>
      </c>
      <c r="J200" s="142">
        <f>IFERROR(+'Ont GDP'!J200-'CMA GDP Estimates'!J200,"")</f>
        <v>576.47439999999995</v>
      </c>
      <c r="K200" s="142">
        <f>IFERROR(+'Ont GDP'!K200-'CMA GDP Estimates'!K200,"")</f>
        <v>638.79222395023316</v>
      </c>
      <c r="L200" s="142">
        <f>IFERROR(+'Ont GDP'!L200-'CMA GDP Estimates'!L200,"")</f>
        <v>543.36847816356737</v>
      </c>
      <c r="M200" s="143">
        <f>IFERROR(+'Ont GDP'!M200-'CMA GDP Estimates'!M200,"")</f>
        <v>331.80894242643103</v>
      </c>
      <c r="N200" s="143">
        <f>IFERROR(+'Ont GDP'!N200-'CMA GDP Estimates'!N200,"")</f>
        <v>507.80089806104206</v>
      </c>
      <c r="O200" s="143">
        <f>IFERROR(+'Ont GDP'!O200-'CMA GDP Estimates'!O200,"")</f>
        <v>950.14578486897062</v>
      </c>
      <c r="P200" s="143">
        <f>IFERROR(+'Ont GDP'!P200-'CMA GDP Estimates'!P200,"")</f>
        <v>769.95182805961372</v>
      </c>
      <c r="Q200" s="143">
        <f>IFERROR(+'Ont GDP'!Q200-'CMA GDP Estimates'!Q200,"")</f>
        <v>616.85451570196847</v>
      </c>
      <c r="R200" s="30">
        <f>IFERROR(+'Ont GDP'!R200-'CMA GDP Estimates'!R200,"")</f>
        <v>358.43978905711833</v>
      </c>
      <c r="S200" s="30">
        <f>IFERROR(+'Ont GDP'!S200-'CMA GDP Estimates'!S200,"")</f>
        <v>686.15552777446965</v>
      </c>
      <c r="T200" s="30">
        <f>IFERROR(+'Ont GDP'!T200-'CMA GDP Estimates'!T200,"")</f>
        <v>550.14756891764273</v>
      </c>
      <c r="U200" s="30">
        <f>IFERROR(+'Ont GDP'!U200-'CMA GDP Estimates'!U200,"")</f>
        <v>489.81403799508666</v>
      </c>
      <c r="V200" s="30">
        <f>IFERROR(+'Ont GDP'!V200-'CMA GDP Estimates'!V200,"")</f>
        <v>655.1908266574585</v>
      </c>
      <c r="W200" s="30">
        <f>IFERROR(+'Ont GDP'!W200-'CMA GDP Estimates'!W200,"")</f>
        <v>354.50349068845162</v>
      </c>
      <c r="X200" s="30">
        <f>IFERROR(+'Ont GDP'!X200-'CMA GDP Estimates'!X200,"")</f>
        <v>501.833235632997</v>
      </c>
      <c r="Y200" s="30">
        <f>IFERROR(+'Ont GDP'!Y200-'CMA GDP Estimates'!Y200,"")</f>
        <v>553.58137833320416</v>
      </c>
    </row>
    <row r="201" spans="1:25" x14ac:dyDescent="0.25">
      <c r="A201" t="s">
        <v>386</v>
      </c>
      <c r="B201" s="137">
        <f t="shared" si="8"/>
        <v>3364</v>
      </c>
      <c r="C201" s="133">
        <v>336411</v>
      </c>
      <c r="D201" s="142" t="str">
        <f>IFERROR(+'Ont GDP'!D201-'CMA GDP Estimates'!D201,"")</f>
        <v/>
      </c>
      <c r="E201" s="142" t="str">
        <f>IFERROR(+'Ont GDP'!E201-'CMA GDP Estimates'!E201,"")</f>
        <v/>
      </c>
      <c r="F201" s="142" t="str">
        <f>IFERROR(+'Ont GDP'!F201-'CMA GDP Estimates'!F201,"")</f>
        <v/>
      </c>
      <c r="G201" s="142" t="str">
        <f>IFERROR(+'Ont GDP'!G201-'CMA GDP Estimates'!G201,"")</f>
        <v/>
      </c>
      <c r="H201" s="142" t="str">
        <f>IFERROR(+'Ont GDP'!H201-'CMA GDP Estimates'!H201,"")</f>
        <v/>
      </c>
      <c r="I201" s="142" t="str">
        <f>IFERROR(+'Ont GDP'!I201-'CMA GDP Estimates'!I201,"")</f>
        <v/>
      </c>
      <c r="J201" s="142" t="str">
        <f>IFERROR(+'Ont GDP'!J201-'CMA GDP Estimates'!J201,"")</f>
        <v/>
      </c>
      <c r="K201" s="142" t="str">
        <f>IFERROR(+'Ont GDP'!K201-'CMA GDP Estimates'!K201,"")</f>
        <v/>
      </c>
      <c r="L201" s="142" t="str">
        <f>IFERROR(+'Ont GDP'!L201-'CMA GDP Estimates'!L201,"")</f>
        <v/>
      </c>
      <c r="M201" s="143" t="str">
        <f>IFERROR(+'Ont GDP'!M201-'CMA GDP Estimates'!M201,"")</f>
        <v/>
      </c>
      <c r="N201" s="143" t="str">
        <f>IFERROR(+'Ont GDP'!N201-'CMA GDP Estimates'!N201,"")</f>
        <v/>
      </c>
      <c r="O201" s="143" t="str">
        <f>IFERROR(+'Ont GDP'!O201-'CMA GDP Estimates'!O201,"")</f>
        <v/>
      </c>
      <c r="P201" s="143" t="str">
        <f>IFERROR(+'Ont GDP'!P201-'CMA GDP Estimates'!P201,"")</f>
        <v/>
      </c>
      <c r="Q201" s="143" t="str">
        <f>IFERROR(+'Ont GDP'!Q201-'CMA GDP Estimates'!Q201,"")</f>
        <v/>
      </c>
      <c r="R201" s="30" t="str">
        <f>IFERROR(+'Ont GDP'!R201-'CMA GDP Estimates'!R201,"")</f>
        <v/>
      </c>
      <c r="S201" s="30" t="str">
        <f>IFERROR(+'Ont GDP'!S201-'CMA GDP Estimates'!S201,"")</f>
        <v/>
      </c>
      <c r="T201" s="30" t="str">
        <f>IFERROR(+'Ont GDP'!T201-'CMA GDP Estimates'!T201,"")</f>
        <v/>
      </c>
      <c r="U201" s="30" t="str">
        <f>IFERROR(+'Ont GDP'!U201-'CMA GDP Estimates'!U201,"")</f>
        <v/>
      </c>
      <c r="V201" s="30" t="str">
        <f>IFERROR(+'Ont GDP'!V201-'CMA GDP Estimates'!V201,"")</f>
        <v/>
      </c>
      <c r="W201" s="30" t="str">
        <f>IFERROR(+'Ont GDP'!W201-'CMA GDP Estimates'!W201,"")</f>
        <v/>
      </c>
      <c r="X201" s="30" t="str">
        <f>IFERROR(+'Ont GDP'!X201-'CMA GDP Estimates'!X201,"")</f>
        <v/>
      </c>
      <c r="Y201" s="30" t="str">
        <f>IFERROR(+'Ont GDP'!Y201-'CMA GDP Estimates'!Y201,"")</f>
        <v/>
      </c>
    </row>
    <row r="202" spans="1:25" x14ac:dyDescent="0.25">
      <c r="A202" t="s">
        <v>387</v>
      </c>
      <c r="B202" s="137">
        <f t="shared" si="8"/>
        <v>3364</v>
      </c>
      <c r="C202" s="133">
        <v>336412</v>
      </c>
      <c r="D202" s="142" t="str">
        <f>IFERROR(+'Ont GDP'!D202-'CMA GDP Estimates'!D202,"")</f>
        <v/>
      </c>
      <c r="E202" s="142" t="str">
        <f>IFERROR(+'Ont GDP'!E202-'CMA GDP Estimates'!E202,"")</f>
        <v/>
      </c>
      <c r="F202" s="142" t="str">
        <f>IFERROR(+'Ont GDP'!F202-'CMA GDP Estimates'!F202,"")</f>
        <v/>
      </c>
      <c r="G202" s="142" t="str">
        <f>IFERROR(+'Ont GDP'!G202-'CMA GDP Estimates'!G202,"")</f>
        <v/>
      </c>
      <c r="H202" s="142" t="str">
        <f>IFERROR(+'Ont GDP'!H202-'CMA GDP Estimates'!H202,"")</f>
        <v/>
      </c>
      <c r="I202" s="142" t="str">
        <f>IFERROR(+'Ont GDP'!I202-'CMA GDP Estimates'!I202,"")</f>
        <v/>
      </c>
      <c r="J202" s="142" t="str">
        <f>IFERROR(+'Ont GDP'!J202-'CMA GDP Estimates'!J202,"")</f>
        <v/>
      </c>
      <c r="K202" s="142" t="str">
        <f>IFERROR(+'Ont GDP'!K202-'CMA GDP Estimates'!K202,"")</f>
        <v/>
      </c>
      <c r="L202" s="142" t="str">
        <f>IFERROR(+'Ont GDP'!L202-'CMA GDP Estimates'!L202,"")</f>
        <v/>
      </c>
      <c r="M202" s="143" t="str">
        <f>IFERROR(+'Ont GDP'!M202-'CMA GDP Estimates'!M202,"")</f>
        <v/>
      </c>
      <c r="N202" s="143" t="str">
        <f>IFERROR(+'Ont GDP'!N202-'CMA GDP Estimates'!N202,"")</f>
        <v/>
      </c>
      <c r="O202" s="143" t="str">
        <f>IFERROR(+'Ont GDP'!O202-'CMA GDP Estimates'!O202,"")</f>
        <v/>
      </c>
      <c r="P202" s="143" t="str">
        <f>IFERROR(+'Ont GDP'!P202-'CMA GDP Estimates'!P202,"")</f>
        <v/>
      </c>
      <c r="Q202" s="143" t="str">
        <f>IFERROR(+'Ont GDP'!Q202-'CMA GDP Estimates'!Q202,"")</f>
        <v/>
      </c>
      <c r="R202" s="30" t="str">
        <f>IFERROR(+'Ont GDP'!R202-'CMA GDP Estimates'!R202,"")</f>
        <v/>
      </c>
      <c r="S202" s="30" t="str">
        <f>IFERROR(+'Ont GDP'!S202-'CMA GDP Estimates'!S202,"")</f>
        <v/>
      </c>
      <c r="T202" s="30" t="str">
        <f>IFERROR(+'Ont GDP'!T202-'CMA GDP Estimates'!T202,"")</f>
        <v/>
      </c>
      <c r="U202" s="30" t="str">
        <f>IFERROR(+'Ont GDP'!U202-'CMA GDP Estimates'!U202,"")</f>
        <v/>
      </c>
      <c r="V202" s="30" t="str">
        <f>IFERROR(+'Ont GDP'!V202-'CMA GDP Estimates'!V202,"")</f>
        <v/>
      </c>
      <c r="W202" s="30" t="str">
        <f>IFERROR(+'Ont GDP'!W202-'CMA GDP Estimates'!W202,"")</f>
        <v/>
      </c>
      <c r="X202" s="30" t="str">
        <f>IFERROR(+'Ont GDP'!X202-'CMA GDP Estimates'!X202,"")</f>
        <v/>
      </c>
      <c r="Y202" s="30" t="str">
        <f>IFERROR(+'Ont GDP'!Y202-'CMA GDP Estimates'!Y202,"")</f>
        <v/>
      </c>
    </row>
    <row r="203" spans="1:25" x14ac:dyDescent="0.25">
      <c r="A203" t="s">
        <v>388</v>
      </c>
      <c r="B203" s="137">
        <f t="shared" si="8"/>
        <v>3364</v>
      </c>
      <c r="C203" s="133">
        <v>336413</v>
      </c>
      <c r="D203" s="142" t="str">
        <f>IFERROR(+'Ont GDP'!D203-'CMA GDP Estimates'!D203,"")</f>
        <v/>
      </c>
      <c r="E203" s="142" t="str">
        <f>IFERROR(+'Ont GDP'!E203-'CMA GDP Estimates'!E203,"")</f>
        <v/>
      </c>
      <c r="F203" s="142" t="str">
        <f>IFERROR(+'Ont GDP'!F203-'CMA GDP Estimates'!F203,"")</f>
        <v/>
      </c>
      <c r="G203" s="142" t="str">
        <f>IFERROR(+'Ont GDP'!G203-'CMA GDP Estimates'!G203,"")</f>
        <v/>
      </c>
      <c r="H203" s="142" t="str">
        <f>IFERROR(+'Ont GDP'!H203-'CMA GDP Estimates'!H203,"")</f>
        <v/>
      </c>
      <c r="I203" s="142" t="str">
        <f>IFERROR(+'Ont GDP'!I203-'CMA GDP Estimates'!I203,"")</f>
        <v/>
      </c>
      <c r="J203" s="142" t="str">
        <f>IFERROR(+'Ont GDP'!J203-'CMA GDP Estimates'!J203,"")</f>
        <v/>
      </c>
      <c r="K203" s="142" t="str">
        <f>IFERROR(+'Ont GDP'!K203-'CMA GDP Estimates'!K203,"")</f>
        <v/>
      </c>
      <c r="L203" s="142" t="str">
        <f>IFERROR(+'Ont GDP'!L203-'CMA GDP Estimates'!L203,"")</f>
        <v/>
      </c>
      <c r="M203" s="143" t="str">
        <f>IFERROR(+'Ont GDP'!M203-'CMA GDP Estimates'!M203,"")</f>
        <v/>
      </c>
      <c r="N203" s="143" t="str">
        <f>IFERROR(+'Ont GDP'!N203-'CMA GDP Estimates'!N203,"")</f>
        <v/>
      </c>
      <c r="O203" s="143" t="str">
        <f>IFERROR(+'Ont GDP'!O203-'CMA GDP Estimates'!O203,"")</f>
        <v/>
      </c>
      <c r="P203" s="143" t="str">
        <f>IFERROR(+'Ont GDP'!P203-'CMA GDP Estimates'!P203,"")</f>
        <v/>
      </c>
      <c r="Q203" s="143" t="str">
        <f>IFERROR(+'Ont GDP'!Q203-'CMA GDP Estimates'!Q203,"")</f>
        <v/>
      </c>
      <c r="R203" s="30" t="str">
        <f>IFERROR(+'Ont GDP'!R203-'CMA GDP Estimates'!R203,"")</f>
        <v/>
      </c>
      <c r="S203" s="30" t="str">
        <f>IFERROR(+'Ont GDP'!S203-'CMA GDP Estimates'!S203,"")</f>
        <v/>
      </c>
      <c r="T203" s="30" t="str">
        <f>IFERROR(+'Ont GDP'!T203-'CMA GDP Estimates'!T203,"")</f>
        <v/>
      </c>
      <c r="U203" s="30" t="str">
        <f>IFERROR(+'Ont GDP'!U203-'CMA GDP Estimates'!U203,"")</f>
        <v/>
      </c>
      <c r="V203" s="30" t="str">
        <f>IFERROR(+'Ont GDP'!V203-'CMA GDP Estimates'!V203,"")</f>
        <v/>
      </c>
      <c r="W203" s="30" t="str">
        <f>IFERROR(+'Ont GDP'!W203-'CMA GDP Estimates'!W203,"")</f>
        <v/>
      </c>
      <c r="X203" s="30" t="str">
        <f>IFERROR(+'Ont GDP'!X203-'CMA GDP Estimates'!X203,"")</f>
        <v/>
      </c>
      <c r="Y203" s="30" t="str">
        <f>IFERROR(+'Ont GDP'!Y203-'CMA GDP Estimates'!Y203,"")</f>
        <v/>
      </c>
    </row>
    <row r="204" spans="1:25" x14ac:dyDescent="0.25">
      <c r="A204" t="s">
        <v>389</v>
      </c>
      <c r="B204" s="137">
        <f t="shared" si="8"/>
        <v>3364</v>
      </c>
      <c r="C204" s="133">
        <v>336414</v>
      </c>
      <c r="D204" s="142" t="str">
        <f>IFERROR(+'Ont GDP'!D204-'CMA GDP Estimates'!D204,"")</f>
        <v/>
      </c>
      <c r="E204" s="142" t="str">
        <f>IFERROR(+'Ont GDP'!E204-'CMA GDP Estimates'!E204,"")</f>
        <v/>
      </c>
      <c r="F204" s="142" t="str">
        <f>IFERROR(+'Ont GDP'!F204-'CMA GDP Estimates'!F204,"")</f>
        <v/>
      </c>
      <c r="G204" s="142" t="str">
        <f>IFERROR(+'Ont GDP'!G204-'CMA GDP Estimates'!G204,"")</f>
        <v/>
      </c>
      <c r="H204" s="142" t="str">
        <f>IFERROR(+'Ont GDP'!H204-'CMA GDP Estimates'!H204,"")</f>
        <v/>
      </c>
      <c r="I204" s="142" t="str">
        <f>IFERROR(+'Ont GDP'!I204-'CMA GDP Estimates'!I204,"")</f>
        <v/>
      </c>
      <c r="J204" s="142" t="str">
        <f>IFERROR(+'Ont GDP'!J204-'CMA GDP Estimates'!J204,"")</f>
        <v/>
      </c>
      <c r="K204" s="142" t="str">
        <f>IFERROR(+'Ont GDP'!K204-'CMA GDP Estimates'!K204,"")</f>
        <v/>
      </c>
      <c r="L204" s="142" t="str">
        <f>IFERROR(+'Ont GDP'!L204-'CMA GDP Estimates'!L204,"")</f>
        <v/>
      </c>
      <c r="M204" s="143" t="str">
        <f>IFERROR(+'Ont GDP'!M204-'CMA GDP Estimates'!M204,"")</f>
        <v/>
      </c>
      <c r="N204" s="143" t="str">
        <f>IFERROR(+'Ont GDP'!N204-'CMA GDP Estimates'!N204,"")</f>
        <v/>
      </c>
      <c r="O204" s="143" t="str">
        <f>IFERROR(+'Ont GDP'!O204-'CMA GDP Estimates'!O204,"")</f>
        <v/>
      </c>
      <c r="P204" s="143" t="str">
        <f>IFERROR(+'Ont GDP'!P204-'CMA GDP Estimates'!P204,"")</f>
        <v/>
      </c>
      <c r="Q204" s="143" t="str">
        <f>IFERROR(+'Ont GDP'!Q204-'CMA GDP Estimates'!Q204,"")</f>
        <v/>
      </c>
      <c r="R204" s="30" t="str">
        <f>IFERROR(+'Ont GDP'!R204-'CMA GDP Estimates'!R204,"")</f>
        <v/>
      </c>
      <c r="S204" s="30" t="str">
        <f>IFERROR(+'Ont GDP'!S204-'CMA GDP Estimates'!S204,"")</f>
        <v/>
      </c>
      <c r="T204" s="30" t="str">
        <f>IFERROR(+'Ont GDP'!T204-'CMA GDP Estimates'!T204,"")</f>
        <v/>
      </c>
      <c r="U204" s="30" t="str">
        <f>IFERROR(+'Ont GDP'!U204-'CMA GDP Estimates'!U204,"")</f>
        <v/>
      </c>
      <c r="V204" s="30" t="str">
        <f>IFERROR(+'Ont GDP'!V204-'CMA GDP Estimates'!V204,"")</f>
        <v/>
      </c>
      <c r="W204" s="30" t="str">
        <f>IFERROR(+'Ont GDP'!W204-'CMA GDP Estimates'!W204,"")</f>
        <v/>
      </c>
      <c r="X204" s="30" t="str">
        <f>IFERROR(+'Ont GDP'!X204-'CMA GDP Estimates'!X204,"")</f>
        <v/>
      </c>
      <c r="Y204" s="30" t="str">
        <f>IFERROR(+'Ont GDP'!Y204-'CMA GDP Estimates'!Y204,"")</f>
        <v/>
      </c>
    </row>
    <row r="205" spans="1:25" x14ac:dyDescent="0.25">
      <c r="A205" t="s">
        <v>390</v>
      </c>
      <c r="B205" s="137">
        <f t="shared" si="8"/>
        <v>3364</v>
      </c>
      <c r="C205" s="133">
        <v>336415</v>
      </c>
      <c r="D205" s="142" t="str">
        <f>IFERROR(+'Ont GDP'!D205-'CMA GDP Estimates'!D205,"")</f>
        <v/>
      </c>
      <c r="E205" s="142" t="str">
        <f>IFERROR(+'Ont GDP'!E205-'CMA GDP Estimates'!E205,"")</f>
        <v/>
      </c>
      <c r="F205" s="142" t="str">
        <f>IFERROR(+'Ont GDP'!F205-'CMA GDP Estimates'!F205,"")</f>
        <v/>
      </c>
      <c r="G205" s="142" t="str">
        <f>IFERROR(+'Ont GDP'!G205-'CMA GDP Estimates'!G205,"")</f>
        <v/>
      </c>
      <c r="H205" s="142" t="str">
        <f>IFERROR(+'Ont GDP'!H205-'CMA GDP Estimates'!H205,"")</f>
        <v/>
      </c>
      <c r="I205" s="142" t="str">
        <f>IFERROR(+'Ont GDP'!I205-'CMA GDP Estimates'!I205,"")</f>
        <v/>
      </c>
      <c r="J205" s="142" t="str">
        <f>IFERROR(+'Ont GDP'!J205-'CMA GDP Estimates'!J205,"")</f>
        <v/>
      </c>
      <c r="K205" s="142" t="str">
        <f>IFERROR(+'Ont GDP'!K205-'CMA GDP Estimates'!K205,"")</f>
        <v/>
      </c>
      <c r="L205" s="142" t="str">
        <f>IFERROR(+'Ont GDP'!L205-'CMA GDP Estimates'!L205,"")</f>
        <v/>
      </c>
      <c r="M205" s="143" t="str">
        <f>IFERROR(+'Ont GDP'!M205-'CMA GDP Estimates'!M205,"")</f>
        <v/>
      </c>
      <c r="N205" s="143" t="str">
        <f>IFERROR(+'Ont GDP'!N205-'CMA GDP Estimates'!N205,"")</f>
        <v/>
      </c>
      <c r="O205" s="143" t="str">
        <f>IFERROR(+'Ont GDP'!O205-'CMA GDP Estimates'!O205,"")</f>
        <v/>
      </c>
      <c r="P205" s="143" t="str">
        <f>IFERROR(+'Ont GDP'!P205-'CMA GDP Estimates'!P205,"")</f>
        <v/>
      </c>
      <c r="Q205" s="143" t="str">
        <f>IFERROR(+'Ont GDP'!Q205-'CMA GDP Estimates'!Q205,"")</f>
        <v/>
      </c>
      <c r="R205" s="30" t="str">
        <f>IFERROR(+'Ont GDP'!R205-'CMA GDP Estimates'!R205,"")</f>
        <v/>
      </c>
      <c r="S205" s="30" t="str">
        <f>IFERROR(+'Ont GDP'!S205-'CMA GDP Estimates'!S205,"")</f>
        <v/>
      </c>
      <c r="T205" s="30" t="str">
        <f>IFERROR(+'Ont GDP'!T205-'CMA GDP Estimates'!T205,"")</f>
        <v/>
      </c>
      <c r="U205" s="30" t="str">
        <f>IFERROR(+'Ont GDP'!U205-'CMA GDP Estimates'!U205,"")</f>
        <v/>
      </c>
      <c r="V205" s="30" t="str">
        <f>IFERROR(+'Ont GDP'!V205-'CMA GDP Estimates'!V205,"")</f>
        <v/>
      </c>
      <c r="W205" s="30" t="str">
        <f>IFERROR(+'Ont GDP'!W205-'CMA GDP Estimates'!W205,"")</f>
        <v/>
      </c>
      <c r="X205" s="30" t="str">
        <f>IFERROR(+'Ont GDP'!X205-'CMA GDP Estimates'!X205,"")</f>
        <v/>
      </c>
      <c r="Y205" s="30" t="str">
        <f>IFERROR(+'Ont GDP'!Y205-'CMA GDP Estimates'!Y205,"")</f>
        <v/>
      </c>
    </row>
    <row r="206" spans="1:25" x14ac:dyDescent="0.25">
      <c r="A206" t="s">
        <v>391</v>
      </c>
      <c r="B206" s="137">
        <f t="shared" si="8"/>
        <v>3364</v>
      </c>
      <c r="C206" s="133">
        <v>336419</v>
      </c>
      <c r="D206" s="142" t="str">
        <f>IFERROR(+'Ont GDP'!D206-'CMA GDP Estimates'!D206,"")</f>
        <v/>
      </c>
      <c r="E206" s="142" t="str">
        <f>IFERROR(+'Ont GDP'!E206-'CMA GDP Estimates'!E206,"")</f>
        <v/>
      </c>
      <c r="F206" s="142" t="str">
        <f>IFERROR(+'Ont GDP'!F206-'CMA GDP Estimates'!F206,"")</f>
        <v/>
      </c>
      <c r="G206" s="142" t="str">
        <f>IFERROR(+'Ont GDP'!G206-'CMA GDP Estimates'!G206,"")</f>
        <v/>
      </c>
      <c r="H206" s="142" t="str">
        <f>IFERROR(+'Ont GDP'!H206-'CMA GDP Estimates'!H206,"")</f>
        <v/>
      </c>
      <c r="I206" s="142" t="str">
        <f>IFERROR(+'Ont GDP'!I206-'CMA GDP Estimates'!I206,"")</f>
        <v/>
      </c>
      <c r="J206" s="142" t="str">
        <f>IFERROR(+'Ont GDP'!J206-'CMA GDP Estimates'!J206,"")</f>
        <v/>
      </c>
      <c r="K206" s="142" t="str">
        <f>IFERROR(+'Ont GDP'!K206-'CMA GDP Estimates'!K206,"")</f>
        <v/>
      </c>
      <c r="L206" s="142" t="str">
        <f>IFERROR(+'Ont GDP'!L206-'CMA GDP Estimates'!L206,"")</f>
        <v/>
      </c>
      <c r="M206" s="143" t="str">
        <f>IFERROR(+'Ont GDP'!M206-'CMA GDP Estimates'!M206,"")</f>
        <v/>
      </c>
      <c r="N206" s="143" t="str">
        <f>IFERROR(+'Ont GDP'!N206-'CMA GDP Estimates'!N206,"")</f>
        <v/>
      </c>
      <c r="O206" s="143" t="str">
        <f>IFERROR(+'Ont GDP'!O206-'CMA GDP Estimates'!O206,"")</f>
        <v/>
      </c>
      <c r="P206" s="143" t="str">
        <f>IFERROR(+'Ont GDP'!P206-'CMA GDP Estimates'!P206,"")</f>
        <v/>
      </c>
      <c r="Q206" s="143" t="str">
        <f>IFERROR(+'Ont GDP'!Q206-'CMA GDP Estimates'!Q206,"")</f>
        <v/>
      </c>
      <c r="R206" s="30" t="str">
        <f>IFERROR(+'Ont GDP'!R206-'CMA GDP Estimates'!R206,"")</f>
        <v/>
      </c>
      <c r="S206" s="30" t="str">
        <f>IFERROR(+'Ont GDP'!S206-'CMA GDP Estimates'!S206,"")</f>
        <v/>
      </c>
      <c r="T206" s="30" t="str">
        <f>IFERROR(+'Ont GDP'!T206-'CMA GDP Estimates'!T206,"")</f>
        <v/>
      </c>
      <c r="U206" s="30" t="str">
        <f>IFERROR(+'Ont GDP'!U206-'CMA GDP Estimates'!U206,"")</f>
        <v/>
      </c>
      <c r="V206" s="30" t="str">
        <f>IFERROR(+'Ont GDP'!V206-'CMA GDP Estimates'!V206,"")</f>
        <v/>
      </c>
      <c r="W206" s="30" t="str">
        <f>IFERROR(+'Ont GDP'!W206-'CMA GDP Estimates'!W206,"")</f>
        <v/>
      </c>
      <c r="X206" s="30" t="str">
        <f>IFERROR(+'Ont GDP'!X206-'CMA GDP Estimates'!X206,"")</f>
        <v/>
      </c>
      <c r="Y206" s="30" t="str">
        <f>IFERROR(+'Ont GDP'!Y206-'CMA GDP Estimates'!Y206,"")</f>
        <v/>
      </c>
    </row>
    <row r="207" spans="1:25" x14ac:dyDescent="0.25">
      <c r="A207" t="s">
        <v>545</v>
      </c>
      <c r="B207" s="137">
        <v>488</v>
      </c>
      <c r="C207" s="133">
        <v>488190</v>
      </c>
      <c r="D207" s="142">
        <f>IFERROR(+'Ont GDP'!D207-'CMA GDP Estimates'!D207,"")</f>
        <v>278.76609177380584</v>
      </c>
      <c r="E207" s="142">
        <f>IFERROR(+'Ont GDP'!E207-'CMA GDP Estimates'!E207,"")</f>
        <v>83.788209361472525</v>
      </c>
      <c r="F207" s="142">
        <f>IFERROR(+'Ont GDP'!F207-'CMA GDP Estimates'!F207,"")</f>
        <v>109.89334918703062</v>
      </c>
      <c r="G207" s="142">
        <f>IFERROR(+'Ont GDP'!G207-'CMA GDP Estimates'!G207,"")</f>
        <v>120.1662508637059</v>
      </c>
      <c r="H207" s="142">
        <f>IFERROR(+'Ont GDP'!H207-'CMA GDP Estimates'!H207,"")</f>
        <v>146.99148349778091</v>
      </c>
      <c r="I207" s="142">
        <f>IFERROR(+'Ont GDP'!I207-'CMA GDP Estimates'!I207,"")</f>
        <v>92.631538757369015</v>
      </c>
      <c r="J207" s="142">
        <f>IFERROR(+'Ont GDP'!J207-'CMA GDP Estimates'!J207,"")</f>
        <v>137.14944496407529</v>
      </c>
      <c r="K207" s="142">
        <f>IFERROR(+'Ont GDP'!K207-'CMA GDP Estimates'!K207,"")</f>
        <v>135.93513789402715</v>
      </c>
      <c r="L207" s="142">
        <f>IFERROR(+'Ont GDP'!L207-'CMA GDP Estimates'!L207,"")</f>
        <v>118.34250846880065</v>
      </c>
      <c r="M207" s="143">
        <f>IFERROR(+'Ont GDP'!M207-'CMA GDP Estimates'!M207,"")</f>
        <v>142.58841776564918</v>
      </c>
      <c r="N207" s="143">
        <f>IFERROR(+'Ont GDP'!N207-'CMA GDP Estimates'!N207,"")</f>
        <v>136.63980010854681</v>
      </c>
      <c r="O207" s="143">
        <f>IFERROR(+'Ont GDP'!O207-'CMA GDP Estimates'!O207,"")</f>
        <v>52.24003538315219</v>
      </c>
      <c r="P207" s="143">
        <f>IFERROR(+'Ont GDP'!P207-'CMA GDP Estimates'!P207,"")</f>
        <v>108.06189538497495</v>
      </c>
      <c r="Q207" s="143">
        <f>IFERROR(+'Ont GDP'!Q207-'CMA GDP Estimates'!Q207,"")</f>
        <v>97.928682570207684</v>
      </c>
      <c r="R207" s="30">
        <f>IFERROR(+'Ont GDP'!R207-'CMA GDP Estimates'!R207,"")</f>
        <v>139.56169699593059</v>
      </c>
      <c r="S207" s="30">
        <f>IFERROR(+'Ont GDP'!S207-'CMA GDP Estimates'!S207,"")</f>
        <v>191.4863149245792</v>
      </c>
      <c r="T207" s="30">
        <f>IFERROR(+'Ont GDP'!T207-'CMA GDP Estimates'!T207,"")</f>
        <v>152.65944667885009</v>
      </c>
      <c r="U207" s="30">
        <f>IFERROR(+'Ont GDP'!U207-'CMA GDP Estimates'!U207,"")</f>
        <v>147.72394015152526</v>
      </c>
      <c r="V207" s="30">
        <f>IFERROR(+'Ont GDP'!V207-'CMA GDP Estimates'!V207,"")</f>
        <v>236.01842320149305</v>
      </c>
      <c r="W207" s="30">
        <f>IFERROR(+'Ont GDP'!W207-'CMA GDP Estimates'!W207,"")</f>
        <v>375.72139412974889</v>
      </c>
      <c r="X207" s="30">
        <f>IFERROR(+'Ont GDP'!X207-'CMA GDP Estimates'!X207,"")</f>
        <v>264.04545863032979</v>
      </c>
      <c r="Y207" s="30">
        <f>IFERROR(+'Ont GDP'!Y207-'CMA GDP Estimates'!Y207,"")</f>
        <v>255.32020626705452</v>
      </c>
    </row>
    <row r="208" spans="1:25" x14ac:dyDescent="0.25">
      <c r="A208" s="106" t="s">
        <v>407</v>
      </c>
      <c r="B208" s="129"/>
      <c r="C208" s="130"/>
      <c r="D208" s="141"/>
      <c r="E208" s="141"/>
      <c r="F208" s="141"/>
      <c r="G208" s="141"/>
      <c r="H208" s="141"/>
      <c r="I208" s="141"/>
      <c r="J208" s="141"/>
      <c r="K208" s="141"/>
      <c r="L208" s="141"/>
      <c r="M208" s="135"/>
      <c r="N208" s="135"/>
      <c r="O208" s="135"/>
      <c r="P208" s="135"/>
      <c r="Q208" s="135"/>
      <c r="R208" s="135"/>
      <c r="S208" s="135"/>
      <c r="T208" s="135"/>
      <c r="U208" s="135"/>
      <c r="V208" s="135"/>
      <c r="W208" s="135"/>
      <c r="X208" s="135"/>
      <c r="Y208" s="135"/>
    </row>
    <row r="209" spans="1:25" x14ac:dyDescent="0.25">
      <c r="A209" t="s">
        <v>546</v>
      </c>
      <c r="B209" s="132">
        <f t="shared" ref="B209:B222" si="9">VALUE(LEFT(C209,4))</f>
        <v>5413</v>
      </c>
      <c r="C209" s="133">
        <v>5413</v>
      </c>
      <c r="D209" s="142">
        <f>IFERROR(+'Ont GDP'!D209-'CMA GDP Estimates'!D209,"")</f>
        <v>2396.5902019315195</v>
      </c>
      <c r="E209" s="142">
        <f>IFERROR(+'Ont GDP'!E209-'CMA GDP Estimates'!E209,"")</f>
        <v>2494.0178435976159</v>
      </c>
      <c r="F209" s="142">
        <f>IFERROR(+'Ont GDP'!F209-'CMA GDP Estimates'!F209,"")</f>
        <v>2143.1425214640758</v>
      </c>
      <c r="G209" s="142">
        <f>IFERROR(+'Ont GDP'!G209-'CMA GDP Estimates'!G209,"")</f>
        <v>2302.8835085697829</v>
      </c>
      <c r="H209" s="142">
        <f>IFERROR(+'Ont GDP'!H209-'CMA GDP Estimates'!H209,"")</f>
        <v>2390.0933444008451</v>
      </c>
      <c r="I209" s="142">
        <f>IFERROR(+'Ont GDP'!I209-'CMA GDP Estimates'!I209,"")</f>
        <v>2380.951384523275</v>
      </c>
      <c r="J209" s="142">
        <f>IFERROR(+'Ont GDP'!J209-'CMA GDP Estimates'!J209,"")</f>
        <v>2373.0160846254166</v>
      </c>
      <c r="K209" s="142">
        <f>IFERROR(+'Ont GDP'!K209-'CMA GDP Estimates'!K209,"")</f>
        <v>2367.7864810058131</v>
      </c>
      <c r="L209" s="142">
        <f>IFERROR(+'Ont GDP'!L209-'CMA GDP Estimates'!L209,"")</f>
        <v>2355.9966784496346</v>
      </c>
      <c r="M209" s="143">
        <f>IFERROR(+'Ont GDP'!M209-'CMA GDP Estimates'!M209,"")</f>
        <v>2789.8042868009097</v>
      </c>
      <c r="N209" s="143">
        <f>IFERROR(+'Ont GDP'!N209-'CMA GDP Estimates'!N209,"")</f>
        <v>2500.3023336828646</v>
      </c>
      <c r="O209" s="143">
        <f>IFERROR(+'Ont GDP'!O209-'CMA GDP Estimates'!O209,"")</f>
        <v>2751.1930169809584</v>
      </c>
      <c r="P209" s="143">
        <f>IFERROR(+'Ont GDP'!P209-'CMA GDP Estimates'!P209,"")</f>
        <v>2912.311533357537</v>
      </c>
      <c r="Q209" s="143">
        <f>IFERROR(+'Ont GDP'!Q209-'CMA GDP Estimates'!Q209,"")</f>
        <v>2625.7574423113115</v>
      </c>
      <c r="R209" s="30">
        <f>IFERROR(+'Ont GDP'!R209-'CMA GDP Estimates'!R209,"")</f>
        <v>3178.2387389446271</v>
      </c>
      <c r="S209" s="30">
        <f>IFERROR(+'Ont GDP'!S209-'CMA GDP Estimates'!S209,"")</f>
        <v>3118.8803775586312</v>
      </c>
      <c r="T209" s="30">
        <f>IFERROR(+'Ont GDP'!T209-'CMA GDP Estimates'!T209,"")</f>
        <v>2520.5801551828872</v>
      </c>
      <c r="U209" s="30">
        <f>IFERROR(+'Ont GDP'!U209-'CMA GDP Estimates'!U209,"")</f>
        <v>2448.7585029324741</v>
      </c>
      <c r="V209" s="30">
        <f>IFERROR(+'Ont GDP'!V209-'CMA GDP Estimates'!V209,"")</f>
        <v>2839.7497202766554</v>
      </c>
      <c r="W209" s="30">
        <f>IFERROR(+'Ont GDP'!W209-'CMA GDP Estimates'!W209,"")</f>
        <v>3233.4141578235385</v>
      </c>
      <c r="X209" s="30">
        <f>IFERROR(+'Ont GDP'!X209-'CMA GDP Estimates'!X209,"")</f>
        <v>3688.7883489226283</v>
      </c>
      <c r="Y209" s="30">
        <f>IFERROR(+'Ont GDP'!Y209-'CMA GDP Estimates'!Y209,"")</f>
        <v>3869.03286417155</v>
      </c>
    </row>
    <row r="210" spans="1:25" x14ac:dyDescent="0.25">
      <c r="A210" t="s">
        <v>408</v>
      </c>
      <c r="B210" s="132">
        <f t="shared" si="9"/>
        <v>5413</v>
      </c>
      <c r="C210" s="133">
        <v>541310</v>
      </c>
      <c r="D210" s="142">
        <f>IFERROR(+'Ont GDP'!D210-'CMA GDP Estimates'!D210,"")</f>
        <v>148.87169077483844</v>
      </c>
      <c r="E210" s="142">
        <f>IFERROR(+'Ont GDP'!E210-'CMA GDP Estimates'!E210,"")</f>
        <v>139.91099178645686</v>
      </c>
      <c r="F210" s="142">
        <f>IFERROR(+'Ont GDP'!F210-'CMA GDP Estimates'!F210,"")</f>
        <v>121.00226012988065</v>
      </c>
      <c r="G210" s="142">
        <f>IFERROR(+'Ont GDP'!G210-'CMA GDP Estimates'!G210,"")</f>
        <v>120.57250598933723</v>
      </c>
      <c r="H210" s="142">
        <f>IFERROR(+'Ont GDP'!H210-'CMA GDP Estimates'!H210,"")</f>
        <v>143.26217890055551</v>
      </c>
      <c r="I210" s="142">
        <f>IFERROR(+'Ont GDP'!I210-'CMA GDP Estimates'!I210,"")</f>
        <v>130.70089169013704</v>
      </c>
      <c r="J210" s="142">
        <f>IFERROR(+'Ont GDP'!J210-'CMA GDP Estimates'!J210,"")</f>
        <v>134.3632624351975</v>
      </c>
      <c r="K210" s="142">
        <f>IFERROR(+'Ont GDP'!K210-'CMA GDP Estimates'!K210,"")</f>
        <v>131.09650741971222</v>
      </c>
      <c r="L210" s="142">
        <f>IFERROR(+'Ont GDP'!L210-'CMA GDP Estimates'!L210,"")</f>
        <v>109.25634592261042</v>
      </c>
      <c r="M210" s="143">
        <f>IFERROR(+'Ont GDP'!M210-'CMA GDP Estimates'!M210,"")</f>
        <v>171.60041500970897</v>
      </c>
      <c r="N210" s="143">
        <f>IFERROR(+'Ont GDP'!N210-'CMA GDP Estimates'!N210,"")</f>
        <v>117.14876150229145</v>
      </c>
      <c r="O210" s="143">
        <f>IFERROR(+'Ont GDP'!O210-'CMA GDP Estimates'!O210,"")</f>
        <v>131.10760132302642</v>
      </c>
      <c r="P210" s="143">
        <f>IFERROR(+'Ont GDP'!P210-'CMA GDP Estimates'!P210,"")</f>
        <v>152.25009725919801</v>
      </c>
      <c r="Q210" s="143">
        <f>IFERROR(+'Ont GDP'!Q210-'CMA GDP Estimates'!Q210,"")</f>
        <v>99.586590086455431</v>
      </c>
      <c r="R210" s="30">
        <f>IFERROR(+'Ont GDP'!R210-'CMA GDP Estimates'!R210,"")</f>
        <v>250.38265242414013</v>
      </c>
      <c r="S210" s="30">
        <f>IFERROR(+'Ont GDP'!S210-'CMA GDP Estimates'!S210,"")</f>
        <v>222.99118230399529</v>
      </c>
      <c r="T210" s="30">
        <f>IFERROR(+'Ont GDP'!T210-'CMA GDP Estimates'!T210,"")</f>
        <v>175.95696837719959</v>
      </c>
      <c r="U210" s="30">
        <f>IFERROR(+'Ont GDP'!U210-'CMA GDP Estimates'!U210,"")</f>
        <v>157.13785343176312</v>
      </c>
      <c r="V210" s="30">
        <f>IFERROR(+'Ont GDP'!V210-'CMA GDP Estimates'!V210,"")</f>
        <v>202.15899135093071</v>
      </c>
      <c r="W210" s="30">
        <f>IFERROR(+'Ont GDP'!W210-'CMA GDP Estimates'!W210,"")</f>
        <v>207.98971102398934</v>
      </c>
      <c r="X210" s="30">
        <f>IFERROR(+'Ont GDP'!X210-'CMA GDP Estimates'!X210,"")</f>
        <v>257.12087354333312</v>
      </c>
      <c r="Y210" s="30">
        <f>IFERROR(+'Ont GDP'!Y210-'CMA GDP Estimates'!Y210,"")</f>
        <v>270.24694038666166</v>
      </c>
    </row>
    <row r="211" spans="1:25" x14ac:dyDescent="0.25">
      <c r="A211" t="s">
        <v>409</v>
      </c>
      <c r="B211" s="132">
        <f t="shared" si="9"/>
        <v>5413</v>
      </c>
      <c r="C211" s="133">
        <v>541320</v>
      </c>
      <c r="D211" s="142">
        <f>IFERROR(+'Ont GDP'!D211-'CMA GDP Estimates'!D211,"")</f>
        <v>12.015861665259081</v>
      </c>
      <c r="E211" s="142">
        <f>IFERROR(+'Ont GDP'!E211-'CMA GDP Estimates'!E211,"")</f>
        <v>7.5004073337444197</v>
      </c>
      <c r="F211" s="142">
        <f>IFERROR(+'Ont GDP'!F211-'CMA GDP Estimates'!F211,"")</f>
        <v>6.7034813204248138</v>
      </c>
      <c r="G211" s="142">
        <f>IFERROR(+'Ont GDP'!G211-'CMA GDP Estimates'!G211,"")</f>
        <v>4.0537387262052818</v>
      </c>
      <c r="H211" s="142">
        <f>IFERROR(+'Ont GDP'!H211-'CMA GDP Estimates'!H211,"")</f>
        <v>10.248082585569463</v>
      </c>
      <c r="I211" s="142">
        <f>IFERROR(+'Ont GDP'!I211-'CMA GDP Estimates'!I211,"")</f>
        <v>6.2046929991750943</v>
      </c>
      <c r="J211" s="142">
        <f>IFERROR(+'Ont GDP'!J211-'CMA GDP Estimates'!J211,"")</f>
        <v>7.5499206150505387</v>
      </c>
      <c r="K211" s="142">
        <f>IFERROR(+'Ont GDP'!K211-'CMA GDP Estimates'!K211,"")</f>
        <v>6.5431275910518849</v>
      </c>
      <c r="L211" s="142">
        <f>IFERROR(+'Ont GDP'!L211-'CMA GDP Estimates'!L211,"")</f>
        <v>-0.55148109465409334</v>
      </c>
      <c r="M211" s="143">
        <f>IFERROR(+'Ont GDP'!M211-'CMA GDP Estimates'!M211,"")</f>
        <v>13.421700992656554</v>
      </c>
      <c r="N211" s="143">
        <f>IFERROR(+'Ont GDP'!N211-'CMA GDP Estimates'!N211,"")</f>
        <v>-0.18514277977817528</v>
      </c>
      <c r="O211" s="143">
        <f>IFERROR(+'Ont GDP'!O211-'CMA GDP Estimates'!O211,"")</f>
        <v>0.53078314755583733</v>
      </c>
      <c r="P211" s="143">
        <f>IFERROR(+'Ont GDP'!P211-'CMA GDP Estimates'!P211,"")</f>
        <v>5.0497302229545937</v>
      </c>
      <c r="Q211" s="143">
        <f>IFERROR(+'Ont GDP'!Q211-'CMA GDP Estimates'!Q211,"")</f>
        <v>-8.0073566822246107</v>
      </c>
      <c r="R211" s="30">
        <f>IFERROR(+'Ont GDP'!R211-'CMA GDP Estimates'!R211,"")</f>
        <v>49.70595012015049</v>
      </c>
      <c r="S211" s="30">
        <f>IFERROR(+'Ont GDP'!S211-'CMA GDP Estimates'!S211,"")</f>
        <v>44.185958027159415</v>
      </c>
      <c r="T211" s="30">
        <f>IFERROR(+'Ont GDP'!T211-'CMA GDP Estimates'!T211,"")</f>
        <v>34.849090800971325</v>
      </c>
      <c r="U211" s="30">
        <f>IFERROR(+'Ont GDP'!U211-'CMA GDP Estimates'!U211,"")</f>
        <v>31.065472631124933</v>
      </c>
      <c r="V211" s="30">
        <f>IFERROR(+'Ont GDP'!V211-'CMA GDP Estimates'!V211,"")</f>
        <v>40.054544428634557</v>
      </c>
      <c r="W211" s="30">
        <f>IFERROR(+'Ont GDP'!W211-'CMA GDP Estimates'!W211,"")</f>
        <v>69.2674947624715</v>
      </c>
      <c r="X211" s="30">
        <f>IFERROR(+'Ont GDP'!X211-'CMA GDP Estimates'!X211,"")</f>
        <v>81.1360583813251</v>
      </c>
      <c r="Y211" s="30">
        <f>IFERROR(+'Ont GDP'!Y211-'CMA GDP Estimates'!Y211,"")</f>
        <v>85.160504746676082</v>
      </c>
    </row>
    <row r="212" spans="1:25" x14ac:dyDescent="0.25">
      <c r="A212" t="s">
        <v>410</v>
      </c>
      <c r="B212" s="132">
        <f t="shared" si="9"/>
        <v>5413</v>
      </c>
      <c r="C212" s="133">
        <v>541330</v>
      </c>
      <c r="D212" s="142">
        <f>IFERROR(+'Ont GDP'!D212-'CMA GDP Estimates'!D212,"")</f>
        <v>1491.5506408410254</v>
      </c>
      <c r="E212" s="142">
        <f>IFERROR(+'Ont GDP'!E212-'CMA GDP Estimates'!E212,"")</f>
        <v>1551.6431411907956</v>
      </c>
      <c r="F212" s="142">
        <f>IFERROR(+'Ont GDP'!F212-'CMA GDP Estimates'!F212,"")</f>
        <v>1333.3754982888013</v>
      </c>
      <c r="G212" s="142">
        <f>IFERROR(+'Ont GDP'!G212-'CMA GDP Estimates'!G212,"")</f>
        <v>1432.4180909468769</v>
      </c>
      <c r="H212" s="142">
        <f>IFERROR(+'Ont GDP'!H212-'CMA GDP Estimates'!H212,"")</f>
        <v>1487.3189642444095</v>
      </c>
      <c r="I212" s="142">
        <f>IFERROR(+'Ont GDP'!I212-'CMA GDP Estimates'!I212,"")</f>
        <v>1481.1956088341308</v>
      </c>
      <c r="J212" s="142">
        <f>IFERROR(+'Ont GDP'!J212-'CMA GDP Estimates'!J212,"")</f>
        <v>1476.4072395247363</v>
      </c>
      <c r="K212" s="142">
        <f>IFERROR(+'Ont GDP'!K212-'CMA GDP Estimates'!K212,"")</f>
        <v>1473.0461327906064</v>
      </c>
      <c r="L212" s="142">
        <f>IFERROR(+'Ont GDP'!L212-'CMA GDP Estimates'!L212,"")</f>
        <v>1464.9452415856799</v>
      </c>
      <c r="M212" s="143">
        <f>IFERROR(+'Ont GDP'!M212-'CMA GDP Estimates'!M212,"")</f>
        <v>1736.2114258796498</v>
      </c>
      <c r="N212" s="143">
        <f>IFERROR(+'Ont GDP'!N212-'CMA GDP Estimates'!N212,"")</f>
        <v>1554.7170839391413</v>
      </c>
      <c r="O212" s="143">
        <f>IFERROR(+'Ont GDP'!O212-'CMA GDP Estimates'!O212,"")</f>
        <v>1710.8035232720295</v>
      </c>
      <c r="P212" s="143">
        <f>IFERROR(+'Ont GDP'!P212-'CMA GDP Estimates'!P212,"")</f>
        <v>1811.4804885326157</v>
      </c>
      <c r="Q212" s="143">
        <f>IFERROR(+'Ont GDP'!Q212-'CMA GDP Estimates'!Q212,"")</f>
        <v>1631.8788334474198</v>
      </c>
      <c r="R212" s="30">
        <f>IFERROR(+'Ont GDP'!R212-'CMA GDP Estimates'!R212,"")</f>
        <v>2118.2706585761412</v>
      </c>
      <c r="S212" s="30">
        <f>IFERROR(+'Ont GDP'!S212-'CMA GDP Estimates'!S212,"")</f>
        <v>2103.4569569406663</v>
      </c>
      <c r="T212" s="30">
        <f>IFERROR(+'Ont GDP'!T212-'CMA GDP Estimates'!T212,"")</f>
        <v>1704.5856292237331</v>
      </c>
      <c r="U212" s="30">
        <f>IFERROR(+'Ont GDP'!U212-'CMA GDP Estimates'!U212,"")</f>
        <v>1671.0559409997641</v>
      </c>
      <c r="V212" s="30">
        <f>IFERROR(+'Ont GDP'!V212-'CMA GDP Estimates'!V212,"")</f>
        <v>1916.1571774965787</v>
      </c>
      <c r="W212" s="30">
        <f>IFERROR(+'Ont GDP'!W212-'CMA GDP Estimates'!W212,"")</f>
        <v>2271.5540237926925</v>
      </c>
      <c r="X212" s="30">
        <f>IFERROR(+'Ont GDP'!X212-'CMA GDP Estimates'!X212,"")</f>
        <v>2577.1114354100728</v>
      </c>
      <c r="Y212" s="30">
        <f>IFERROR(+'Ont GDP'!Y212-'CMA GDP Estimates'!Y212,"")</f>
        <v>2702.629376485158</v>
      </c>
    </row>
    <row r="213" spans="1:25" x14ac:dyDescent="0.25">
      <c r="A213" t="s">
        <v>411</v>
      </c>
      <c r="B213" s="132">
        <f t="shared" si="9"/>
        <v>5413</v>
      </c>
      <c r="C213" s="133">
        <v>541340</v>
      </c>
      <c r="D213" s="142">
        <f>IFERROR(+'Ont GDP'!D213-'CMA GDP Estimates'!D213,"")</f>
        <v>42.378931181534576</v>
      </c>
      <c r="E213" s="142">
        <f>IFERROR(+'Ont GDP'!E213-'CMA GDP Estimates'!E213,"")</f>
        <v>43.893861019803111</v>
      </c>
      <c r="F213" s="142">
        <f>IFERROR(+'Ont GDP'!F213-'CMA GDP Estimates'!F213,"")</f>
        <v>37.72930547993144</v>
      </c>
      <c r="G213" s="142">
        <f>IFERROR(+'Ont GDP'!G213-'CMA GDP Estimates'!G213,"")</f>
        <v>40.410653042845141</v>
      </c>
      <c r="H213" s="142">
        <f>IFERROR(+'Ont GDP'!H213-'CMA GDP Estimates'!H213,"")</f>
        <v>42.191959469144216</v>
      </c>
      <c r="I213" s="142">
        <f>IFERROR(+'Ont GDP'!I213-'CMA GDP Estimates'!I213,"")</f>
        <v>41.86422694164682</v>
      </c>
      <c r="J213" s="142">
        <f>IFERROR(+'Ont GDP'!J213-'CMA GDP Estimates'!J213,"")</f>
        <v>41.781446190783697</v>
      </c>
      <c r="K213" s="142">
        <f>IFERROR(+'Ont GDP'!K213-'CMA GDP Estimates'!K213,"")</f>
        <v>41.648233933804335</v>
      </c>
      <c r="L213" s="142">
        <f>IFERROR(+'Ont GDP'!L213-'CMA GDP Estimates'!L213,"")</f>
        <v>41.147470674674572</v>
      </c>
      <c r="M213" s="143">
        <f>IFERROR(+'Ont GDP'!M213-'CMA GDP Estimates'!M213,"")</f>
        <v>49.308641541405159</v>
      </c>
      <c r="N213" s="143">
        <f>IFERROR(+'Ont GDP'!N213-'CMA GDP Estimates'!N213,"")</f>
        <v>43.684390775501633</v>
      </c>
      <c r="O213" s="143">
        <f>IFERROR(+'Ont GDP'!O213-'CMA GDP Estimates'!O213,"")</f>
        <v>48.09837769710127</v>
      </c>
      <c r="P213" s="143">
        <f>IFERROR(+'Ont GDP'!P213-'CMA GDP Estimates'!P213,"")</f>
        <v>51.101614596711997</v>
      </c>
      <c r="Q213" s="143">
        <f>IFERROR(+'Ont GDP'!Q213-'CMA GDP Estimates'!Q213,"")</f>
        <v>45.551716097374566</v>
      </c>
      <c r="R213" s="30">
        <f>IFERROR(+'Ont GDP'!R213-'CMA GDP Estimates'!R213,"")</f>
        <v>45.491430287794728</v>
      </c>
      <c r="S213" s="30">
        <f>IFERROR(+'Ont GDP'!S213-'CMA GDP Estimates'!S213,"")</f>
        <v>42.212219131913088</v>
      </c>
      <c r="T213" s="30">
        <f>IFERROR(+'Ont GDP'!T213-'CMA GDP Estimates'!T213,"")</f>
        <v>33.659206487741585</v>
      </c>
      <c r="U213" s="30">
        <f>IFERROR(+'Ont GDP'!U213-'CMA GDP Estimates'!U213,"")</f>
        <v>31.223510829004553</v>
      </c>
      <c r="V213" s="30">
        <f>IFERROR(+'Ont GDP'!V213-'CMA GDP Estimates'!V213,"")</f>
        <v>38.340745955156621</v>
      </c>
      <c r="W213" s="30">
        <f>IFERROR(+'Ont GDP'!W213-'CMA GDP Estimates'!W213,"")</f>
        <v>22.71326489567214</v>
      </c>
      <c r="X213" s="30">
        <f>IFERROR(+'Ont GDP'!X213-'CMA GDP Estimates'!X213,"")</f>
        <v>28.167312819186662</v>
      </c>
      <c r="Y213" s="30">
        <f>IFERROR(+'Ont GDP'!Y213-'CMA GDP Estimates'!Y213,"")</f>
        <v>29.607580759402325</v>
      </c>
    </row>
    <row r="214" spans="1:25" x14ac:dyDescent="0.25">
      <c r="A214" t="s">
        <v>412</v>
      </c>
      <c r="B214" s="132">
        <f t="shared" si="9"/>
        <v>5413</v>
      </c>
      <c r="C214" s="133">
        <v>541350</v>
      </c>
      <c r="D214" s="142">
        <f>IFERROR(+'Ont GDP'!D214-'CMA GDP Estimates'!D214,"")</f>
        <v>68.620473228383133</v>
      </c>
      <c r="E214" s="142">
        <f>IFERROR(+'Ont GDP'!E214-'CMA GDP Estimates'!E214,"")</f>
        <v>74.252481144440353</v>
      </c>
      <c r="F214" s="142">
        <f>IFERROR(+'Ont GDP'!F214-'CMA GDP Estimates'!F214,"")</f>
        <v>63.659425966934236</v>
      </c>
      <c r="G214" s="142">
        <f>IFERROR(+'Ont GDP'!G214-'CMA GDP Estimates'!G214,"")</f>
        <v>70.193301046894803</v>
      </c>
      <c r="H214" s="142">
        <f>IFERROR(+'Ont GDP'!H214-'CMA GDP Estimates'!H214,"")</f>
        <v>69.420108858497883</v>
      </c>
      <c r="I214" s="142">
        <f>IFERROR(+'Ont GDP'!I214-'CMA GDP Estimates'!I214,"")</f>
        <v>71.429101300256406</v>
      </c>
      <c r="J214" s="142">
        <f>IFERROR(+'Ont GDP'!J214-'CMA GDP Estimates'!J214,"")</f>
        <v>70.415157822658458</v>
      </c>
      <c r="K214" s="142">
        <f>IFERROR(+'Ont GDP'!K214-'CMA GDP Estimates'!K214,"")</f>
        <v>70.82242068546654</v>
      </c>
      <c r="L214" s="142">
        <f>IFERROR(+'Ont GDP'!L214-'CMA GDP Estimates'!L214,"")</f>
        <v>74.481256358818712</v>
      </c>
      <c r="M214" s="143">
        <f>IFERROR(+'Ont GDP'!M214-'CMA GDP Estimates'!M214,"")</f>
        <v>80.20049062466812</v>
      </c>
      <c r="N214" s="143">
        <f>IFERROR(+'Ont GDP'!N214-'CMA GDP Estimates'!N214,"")</f>
        <v>78.815980220384944</v>
      </c>
      <c r="O214" s="143">
        <f>IFERROR(+'Ont GDP'!O214-'CMA GDP Estimates'!O214,"")</f>
        <v>86.30747804238564</v>
      </c>
      <c r="P214" s="143">
        <f>IFERROR(+'Ont GDP'!P214-'CMA GDP Estimates'!P214,"")</f>
        <v>88.812653113855163</v>
      </c>
      <c r="Q214" s="143">
        <f>IFERROR(+'Ont GDP'!Q214-'CMA GDP Estimates'!Q214,"")</f>
        <v>87.20866189171231</v>
      </c>
      <c r="R214" s="30">
        <f>IFERROR(+'Ont GDP'!R214-'CMA GDP Estimates'!R214,"")</f>
        <v>72.532857244798933</v>
      </c>
      <c r="S214" s="30">
        <f>IFERROR(+'Ont GDP'!S214-'CMA GDP Estimates'!S214,"")</f>
        <v>73.918572967614494</v>
      </c>
      <c r="T214" s="30">
        <f>IFERROR(+'Ont GDP'!T214-'CMA GDP Estimates'!T214,"")</f>
        <v>60.252263975639323</v>
      </c>
      <c r="U214" s="30">
        <f>IFERROR(+'Ont GDP'!U214-'CMA GDP Estimates'!U214,"")</f>
        <v>60.200919545708686</v>
      </c>
      <c r="V214" s="30">
        <f>IFERROR(+'Ont GDP'!V214-'CMA GDP Estimates'!V214,"")</f>
        <v>67.408653840077449</v>
      </c>
      <c r="W214" s="30">
        <f>IFERROR(+'Ont GDP'!W214-'CMA GDP Estimates'!W214,"")</f>
        <v>50.836436277867008</v>
      </c>
      <c r="X214" s="30">
        <f>IFERROR(+'Ont GDP'!X214-'CMA GDP Estimates'!X214,"")</f>
        <v>58.044603453268856</v>
      </c>
      <c r="Y214" s="30">
        <f>IFERROR(+'Ont GDP'!Y214-'CMA GDP Estimates'!Y214,"")</f>
        <v>60.882205023658926</v>
      </c>
    </row>
    <row r="215" spans="1:25" x14ac:dyDescent="0.25">
      <c r="A215" t="s">
        <v>413</v>
      </c>
      <c r="B215" s="132">
        <f t="shared" si="9"/>
        <v>5413</v>
      </c>
      <c r="C215" s="133">
        <v>541360</v>
      </c>
      <c r="D215" s="142">
        <f>IFERROR(+'Ont GDP'!D215-'CMA GDP Estimates'!D215,"")</f>
        <v>39.400708678363912</v>
      </c>
      <c r="E215" s="142">
        <f>IFERROR(+'Ont GDP'!E215-'CMA GDP Estimates'!E215,"")</f>
        <v>42.306166534779976</v>
      </c>
      <c r="F215" s="142">
        <f>IFERROR(+'Ont GDP'!F215-'CMA GDP Estimates'!F215,"")</f>
        <v>36.286956072172508</v>
      </c>
      <c r="G215" s="142">
        <f>IFERROR(+'Ont GDP'!G215-'CMA GDP Estimates'!G215,"")</f>
        <v>39.812173645057797</v>
      </c>
      <c r="H215" s="142">
        <f>IFERROR(+'Ont GDP'!H215-'CMA GDP Estimates'!H215,"")</f>
        <v>39.745986041125519</v>
      </c>
      <c r="I215" s="142">
        <f>IFERROR(+'Ont GDP'!I215-'CMA GDP Estimates'!I215,"")</f>
        <v>40.637205899471759</v>
      </c>
      <c r="J215" s="142">
        <f>IFERROR(+'Ont GDP'!J215-'CMA GDP Estimates'!J215,"")</f>
        <v>40.145897866910815</v>
      </c>
      <c r="K215" s="142">
        <f>IFERROR(+'Ont GDP'!K215-'CMA GDP Estimates'!K215,"")</f>
        <v>40.315398534923851</v>
      </c>
      <c r="L215" s="142">
        <f>IFERROR(+'Ont GDP'!L215-'CMA GDP Estimates'!L215,"")</f>
        <v>41.954588120254982</v>
      </c>
      <c r="M215" s="143">
        <f>IFERROR(+'Ont GDP'!M215-'CMA GDP Estimates'!M215,"")</f>
        <v>46.012642453361003</v>
      </c>
      <c r="N215" s="143">
        <f>IFERROR(+'Ont GDP'!N215-'CMA GDP Estimates'!N215,"")</f>
        <v>44.420076138935926</v>
      </c>
      <c r="O215" s="143">
        <f>IFERROR(+'Ont GDP'!O215-'CMA GDP Estimates'!O215,"")</f>
        <v>48.686003889583077</v>
      </c>
      <c r="P215" s="143">
        <f>IFERROR(+'Ont GDP'!P215-'CMA GDP Estimates'!P215,"")</f>
        <v>50.367948591662028</v>
      </c>
      <c r="Q215" s="143">
        <f>IFERROR(+'Ont GDP'!Q215-'CMA GDP Estimates'!Q215,"")</f>
        <v>48.684463971759257</v>
      </c>
      <c r="R215" s="30">
        <f>IFERROR(+'Ont GDP'!R215-'CMA GDP Estimates'!R215,"")</f>
        <v>28.802637860493114</v>
      </c>
      <c r="S215" s="30">
        <f>IFERROR(+'Ont GDP'!S215-'CMA GDP Estimates'!S215,"")</f>
        <v>26.753138099598644</v>
      </c>
      <c r="T215" s="30">
        <f>IFERROR(+'Ont GDP'!T215-'CMA GDP Estimates'!T215,"")</f>
        <v>21.337729575747517</v>
      </c>
      <c r="U215" s="30">
        <f>IFERROR(+'Ont GDP'!U215-'CMA GDP Estimates'!U215,"")</f>
        <v>19.811060679706408</v>
      </c>
      <c r="V215" s="30">
        <f>IFERROR(+'Ont GDP'!V215-'CMA GDP Estimates'!V215,"")</f>
        <v>24.300575459146408</v>
      </c>
      <c r="W215" s="30">
        <f>IFERROR(+'Ont GDP'!W215-'CMA GDP Estimates'!W215,"")</f>
        <v>10.862282453280415</v>
      </c>
      <c r="X215" s="30">
        <f>IFERROR(+'Ont GDP'!X215-'CMA GDP Estimates'!X215,"")</f>
        <v>13.795874989893456</v>
      </c>
      <c r="Y215" s="30">
        <f>IFERROR(+'Ont GDP'!Y215-'CMA GDP Estimates'!Y215,"")</f>
        <v>14.509776876980737</v>
      </c>
    </row>
    <row r="216" spans="1:25" x14ac:dyDescent="0.25">
      <c r="A216" t="s">
        <v>414</v>
      </c>
      <c r="B216" s="132">
        <f t="shared" si="9"/>
        <v>5413</v>
      </c>
      <c r="C216" s="133">
        <v>541370</v>
      </c>
      <c r="D216" s="142">
        <f>IFERROR(+'Ont GDP'!D216-'CMA GDP Estimates'!D216,"")</f>
        <v>82.662987112643663</v>
      </c>
      <c r="E216" s="142">
        <f>IFERROR(+'Ont GDP'!E216-'CMA GDP Estimates'!E216,"")</f>
        <v>84.857188359526646</v>
      </c>
      <c r="F216" s="142">
        <f>IFERROR(+'Ont GDP'!F216-'CMA GDP Estimates'!F216,"")</f>
        <v>72.979102105185078</v>
      </c>
      <c r="G216" s="142">
        <f>IFERROR(+'Ont GDP'!G216-'CMA GDP Estimates'!G216,"")</f>
        <v>77.684634737219753</v>
      </c>
      <c r="H216" s="142">
        <f>IFERROR(+'Ont GDP'!H216-'CMA GDP Estimates'!H216,"")</f>
        <v>82.034474143651465</v>
      </c>
      <c r="I216" s="142">
        <f>IFERROR(+'Ont GDP'!I216-'CMA GDP Estimates'!I216,"")</f>
        <v>80.787441517806641</v>
      </c>
      <c r="J216" s="142">
        <f>IFERROR(+'Ont GDP'!J216-'CMA GDP Estimates'!J216,"")</f>
        <v>80.836542458433954</v>
      </c>
      <c r="K216" s="142">
        <f>IFERROR(+'Ont GDP'!K216-'CMA GDP Estimates'!K216,"")</f>
        <v>80.427621475656721</v>
      </c>
      <c r="L216" s="142">
        <f>IFERROR(+'Ont GDP'!L216-'CMA GDP Estimates'!L216,"")</f>
        <v>78.381206985226868</v>
      </c>
      <c r="M216" s="143">
        <f>IFERROR(+'Ont GDP'!M216-'CMA GDP Estimates'!M216,"")</f>
        <v>96.093862736235479</v>
      </c>
      <c r="N216" s="143">
        <f>IFERROR(+'Ont GDP'!N216-'CMA GDP Estimates'!N216,"")</f>
        <v>83.275339581964602</v>
      </c>
      <c r="O216" s="143">
        <f>IFERROR(+'Ont GDP'!O216-'CMA GDP Estimates'!O216,"")</f>
        <v>91.802722413892923</v>
      </c>
      <c r="P216" s="143">
        <f>IFERROR(+'Ont GDP'!P216-'CMA GDP Estimates'!P216,"")</f>
        <v>98.224963574110689</v>
      </c>
      <c r="Q216" s="143">
        <f>IFERROR(+'Ont GDP'!Q216-'CMA GDP Estimates'!Q216,"")</f>
        <v>85.632804796175378</v>
      </c>
      <c r="R216" s="30">
        <f>IFERROR(+'Ont GDP'!R216-'CMA GDP Estimates'!R216,"")</f>
        <v>155.79627244898938</v>
      </c>
      <c r="S216" s="30">
        <f>IFERROR(+'Ont GDP'!S216-'CMA GDP Estimates'!S216,"")</f>
        <v>158.89598810486086</v>
      </c>
      <c r="T216" s="30">
        <f>IFERROR(+'Ont GDP'!T216-'CMA GDP Estimates'!T216,"")</f>
        <v>129.54102441744737</v>
      </c>
      <c r="U216" s="30">
        <f>IFERROR(+'Ont GDP'!U216-'CMA GDP Estimates'!U216,"")</f>
        <v>129.50216725853235</v>
      </c>
      <c r="V216" s="30">
        <f>IFERROR(+'Ont GDP'!V216-'CMA GDP Estimates'!V216,"")</f>
        <v>144.90678449122913</v>
      </c>
      <c r="W216" s="30">
        <f>IFERROR(+'Ont GDP'!W216-'CMA GDP Estimates'!W216,"")</f>
        <v>157.62158437404031</v>
      </c>
      <c r="X216" s="30">
        <f>IFERROR(+'Ont GDP'!X216-'CMA GDP Estimates'!X216,"")</f>
        <v>175.88730604168478</v>
      </c>
      <c r="Y216" s="30">
        <f>IFERROR(+'Ont GDP'!Y216-'CMA GDP Estimates'!Y216,"")</f>
        <v>184.37016239085528</v>
      </c>
    </row>
    <row r="217" spans="1:25" x14ac:dyDescent="0.25">
      <c r="A217" t="s">
        <v>415</v>
      </c>
      <c r="B217" s="132">
        <f t="shared" si="9"/>
        <v>5413</v>
      </c>
      <c r="C217" s="133">
        <v>541380</v>
      </c>
      <c r="D217" s="142">
        <f>IFERROR(+'Ont GDP'!D217-'CMA GDP Estimates'!D217,"")</f>
        <v>511.08890844947109</v>
      </c>
      <c r="E217" s="142">
        <f>IFERROR(+'Ont GDP'!E217-'CMA GDP Estimates'!E217,"")</f>
        <v>549.65360622806907</v>
      </c>
      <c r="F217" s="142">
        <f>IFERROR(+'Ont GDP'!F217-'CMA GDP Estimates'!F217,"")</f>
        <v>471.40649210074582</v>
      </c>
      <c r="G217" s="142">
        <f>IFERROR(+'Ont GDP'!G217-'CMA GDP Estimates'!G217,"")</f>
        <v>517.73841043534583</v>
      </c>
      <c r="H217" s="142">
        <f>IFERROR(+'Ont GDP'!H217-'CMA GDP Estimates'!H217,"")</f>
        <v>515.87159015789177</v>
      </c>
      <c r="I217" s="142">
        <f>IFERROR(+'Ont GDP'!I217-'CMA GDP Estimates'!I217,"")</f>
        <v>528.13221534065065</v>
      </c>
      <c r="J217" s="142">
        <f>IFERROR(+'Ont GDP'!J217-'CMA GDP Estimates'!J217,"")</f>
        <v>521.51661771164572</v>
      </c>
      <c r="K217" s="142">
        <f>IFERROR(+'Ont GDP'!K217-'CMA GDP Estimates'!K217,"")</f>
        <v>523.88703857459109</v>
      </c>
      <c r="L217" s="142">
        <f>IFERROR(+'Ont GDP'!L217-'CMA GDP Estimates'!L217,"")</f>
        <v>546.38204989702319</v>
      </c>
      <c r="M217" s="143">
        <f>IFERROR(+'Ont GDP'!M217-'CMA GDP Estimates'!M217,"")</f>
        <v>596.95510756322494</v>
      </c>
      <c r="N217" s="143">
        <f>IFERROR(+'Ont GDP'!N217-'CMA GDP Estimates'!N217,"")</f>
        <v>578.42584430442344</v>
      </c>
      <c r="O217" s="143">
        <f>IFERROR(+'Ont GDP'!O217-'CMA GDP Estimates'!O217,"")</f>
        <v>633.85652719538371</v>
      </c>
      <c r="P217" s="143">
        <f>IFERROR(+'Ont GDP'!P217-'CMA GDP Estimates'!P217,"")</f>
        <v>655.02403746642904</v>
      </c>
      <c r="Q217" s="143">
        <f>IFERROR(+'Ont GDP'!Q217-'CMA GDP Estimates'!Q217,"")</f>
        <v>635.22172870263989</v>
      </c>
      <c r="R217" s="30">
        <f>IFERROR(+'Ont GDP'!R217-'CMA GDP Estimates'!R217,"")</f>
        <v>457.25627998211962</v>
      </c>
      <c r="S217" s="30">
        <f>IFERROR(+'Ont GDP'!S217-'CMA GDP Estimates'!S217,"")</f>
        <v>446.46636198282351</v>
      </c>
      <c r="T217" s="30">
        <f>IFERROR(+'Ont GDP'!T217-'CMA GDP Estimates'!T217,"")</f>
        <v>360.39824232440708</v>
      </c>
      <c r="U217" s="30">
        <f>IFERROR(+'Ont GDP'!U217-'CMA GDP Estimates'!U217,"")</f>
        <v>348.76157755686972</v>
      </c>
      <c r="V217" s="30">
        <f>IFERROR(+'Ont GDP'!V217-'CMA GDP Estimates'!V217,"")</f>
        <v>406.42224725490155</v>
      </c>
      <c r="W217" s="30">
        <f>IFERROR(+'Ont GDP'!W217-'CMA GDP Estimates'!W217,"")</f>
        <v>442.56936024352626</v>
      </c>
      <c r="X217" s="30">
        <f>IFERROR(+'Ont GDP'!X217-'CMA GDP Estimates'!X217,"")</f>
        <v>497.52488428386408</v>
      </c>
      <c r="Y217" s="30">
        <f>IFERROR(+'Ont GDP'!Y217-'CMA GDP Estimates'!Y217,"")</f>
        <v>521.62631750215724</v>
      </c>
    </row>
    <row r="218" spans="1:25" x14ac:dyDescent="0.25">
      <c r="A218" t="s">
        <v>547</v>
      </c>
      <c r="B218" s="132">
        <f t="shared" si="9"/>
        <v>5414</v>
      </c>
      <c r="C218" s="133">
        <v>5414</v>
      </c>
      <c r="D218" s="142">
        <f>IFERROR(+'Ont GDP'!D218-'CMA GDP Estimates'!D218,"")</f>
        <v>0</v>
      </c>
      <c r="E218" s="142">
        <f>IFERROR(+'Ont GDP'!E218-'CMA GDP Estimates'!E218,"")</f>
        <v>0</v>
      </c>
      <c r="F218" s="142">
        <f>IFERROR(+'Ont GDP'!F218-'CMA GDP Estimates'!F218,"")</f>
        <v>0</v>
      </c>
      <c r="G218" s="142">
        <f>IFERROR(+'Ont GDP'!G218-'CMA GDP Estimates'!G218,"")</f>
        <v>0</v>
      </c>
      <c r="H218" s="142">
        <f>IFERROR(+'Ont GDP'!H218-'CMA GDP Estimates'!H218,"")</f>
        <v>0</v>
      </c>
      <c r="I218" s="142">
        <f>IFERROR(+'Ont GDP'!I218-'CMA GDP Estimates'!I218,"")</f>
        <v>0</v>
      </c>
      <c r="J218" s="142">
        <f>IFERROR(+'Ont GDP'!J218-'CMA GDP Estimates'!J218,"")</f>
        <v>0</v>
      </c>
      <c r="K218" s="142">
        <f>IFERROR(+'Ont GDP'!K218-'CMA GDP Estimates'!K218,"")</f>
        <v>0</v>
      </c>
      <c r="L218" s="142">
        <f>IFERROR(+'Ont GDP'!L218-'CMA GDP Estimates'!L218,"")</f>
        <v>0</v>
      </c>
      <c r="M218" s="143">
        <f>IFERROR(+'Ont GDP'!M218-'CMA GDP Estimates'!M218,"")</f>
        <v>0</v>
      </c>
      <c r="N218" s="143">
        <f>IFERROR(+'Ont GDP'!N218-'CMA GDP Estimates'!N218,"")</f>
        <v>326.18279523205558</v>
      </c>
      <c r="O218" s="143">
        <f>IFERROR(+'Ont GDP'!O218-'CMA GDP Estimates'!O218,"")</f>
        <v>293.76887776739807</v>
      </c>
      <c r="P218" s="143">
        <f>IFERROR(+'Ont GDP'!P218-'CMA GDP Estimates'!P218,"")</f>
        <v>243.96255084286076</v>
      </c>
      <c r="Q218" s="143">
        <f>IFERROR(+'Ont GDP'!Q218-'CMA GDP Estimates'!Q218,"")</f>
        <v>216.6841725027644</v>
      </c>
      <c r="R218" s="30">
        <f>IFERROR(+'Ont GDP'!R218-'CMA GDP Estimates'!R218,"")</f>
        <v>217.82237545912363</v>
      </c>
      <c r="S218" s="30">
        <f>IFERROR(+'Ont GDP'!S218-'CMA GDP Estimates'!S218,"")</f>
        <v>323.4365338385997</v>
      </c>
      <c r="T218" s="30">
        <f>IFERROR(+'Ont GDP'!T218-'CMA GDP Estimates'!T218,"")</f>
        <v>306.20628188264374</v>
      </c>
      <c r="U218" s="30">
        <f>IFERROR(+'Ont GDP'!U218-'CMA GDP Estimates'!U218,"")</f>
        <v>280.10043540655784</v>
      </c>
      <c r="V218" s="30">
        <f>IFERROR(+'Ont GDP'!V218-'CMA GDP Estimates'!V218,"")</f>
        <v>242.87414984947605</v>
      </c>
      <c r="W218" s="30">
        <f>IFERROR(+'Ont GDP'!W218-'CMA GDP Estimates'!W218,"")</f>
        <v>246.74021911849098</v>
      </c>
      <c r="X218" s="30">
        <f>IFERROR(+'Ont GDP'!X218-'CMA GDP Estimates'!X218,"")</f>
        <v>247.16989910651978</v>
      </c>
      <c r="Y218" s="30">
        <f>IFERROR(+'Ont GDP'!Y218-'CMA GDP Estimates'!Y218,"")</f>
        <v>282.88512976213917</v>
      </c>
    </row>
    <row r="219" spans="1:25" x14ac:dyDescent="0.25">
      <c r="A219" t="s">
        <v>416</v>
      </c>
      <c r="B219" s="132">
        <f t="shared" si="9"/>
        <v>5414</v>
      </c>
      <c r="C219" s="133">
        <v>541410</v>
      </c>
      <c r="D219" s="142">
        <f>IFERROR(+'Ont GDP'!D219-'CMA GDP Estimates'!D219,"")</f>
        <v>0</v>
      </c>
      <c r="E219" s="142">
        <f>IFERROR(+'Ont GDP'!E219-'CMA GDP Estimates'!E219,"")</f>
        <v>0</v>
      </c>
      <c r="F219" s="142">
        <f>IFERROR(+'Ont GDP'!F219-'CMA GDP Estimates'!F219,"")</f>
        <v>0</v>
      </c>
      <c r="G219" s="142">
        <f>IFERROR(+'Ont GDP'!G219-'CMA GDP Estimates'!G219,"")</f>
        <v>0</v>
      </c>
      <c r="H219" s="142">
        <f>IFERROR(+'Ont GDP'!H219-'CMA GDP Estimates'!H219,"")</f>
        <v>0</v>
      </c>
      <c r="I219" s="142">
        <f>IFERROR(+'Ont GDP'!I219-'CMA GDP Estimates'!I219,"")</f>
        <v>0</v>
      </c>
      <c r="J219" s="142">
        <f>IFERROR(+'Ont GDP'!J219-'CMA GDP Estimates'!J219,"")</f>
        <v>0</v>
      </c>
      <c r="K219" s="142">
        <f>IFERROR(+'Ont GDP'!K219-'CMA GDP Estimates'!K219,"")</f>
        <v>0</v>
      </c>
      <c r="L219" s="142">
        <f>IFERROR(+'Ont GDP'!L219-'CMA GDP Estimates'!L219,"")</f>
        <v>0</v>
      </c>
      <c r="M219" s="143">
        <f>IFERROR(+'Ont GDP'!M219-'CMA GDP Estimates'!M219,"")</f>
        <v>0</v>
      </c>
      <c r="N219" s="143">
        <f>IFERROR(+'Ont GDP'!N219-'CMA GDP Estimates'!N219,"")</f>
        <v>167.01474286500212</v>
      </c>
      <c r="O219" s="143">
        <f>IFERROR(+'Ont GDP'!O219-'CMA GDP Estimates'!O219,"")</f>
        <v>159.90662107603882</v>
      </c>
      <c r="P219" s="143">
        <f>IFERROR(+'Ont GDP'!P219-'CMA GDP Estimates'!P219,"")</f>
        <v>127.25956610435975</v>
      </c>
      <c r="Q219" s="143">
        <f>IFERROR(+'Ont GDP'!Q219-'CMA GDP Estimates'!Q219,"")</f>
        <v>111.58506243035814</v>
      </c>
      <c r="R219" s="30">
        <f>IFERROR(+'Ont GDP'!R219-'CMA GDP Estimates'!R219,"")</f>
        <v>74.630210168050098</v>
      </c>
      <c r="S219" s="30">
        <f>IFERROR(+'Ont GDP'!S219-'CMA GDP Estimates'!S219,"")</f>
        <v>111.89335721973075</v>
      </c>
      <c r="T219" s="30">
        <f>IFERROR(+'Ont GDP'!T219-'CMA GDP Estimates'!T219,"")</f>
        <v>105.90901089388291</v>
      </c>
      <c r="U219" s="30">
        <f>IFERROR(+'Ont GDP'!U219-'CMA GDP Estimates'!U219,"")</f>
        <v>96.645204711919405</v>
      </c>
      <c r="V219" s="30">
        <f>IFERROR(+'Ont GDP'!V219-'CMA GDP Estimates'!V219,"")</f>
        <v>83.505114781430763</v>
      </c>
      <c r="W219" s="30">
        <f>IFERROR(+'Ont GDP'!W219-'CMA GDP Estimates'!W219,"")</f>
        <v>89.539278828996459</v>
      </c>
      <c r="X219" s="30">
        <f>IFERROR(+'Ont GDP'!X219-'CMA GDP Estimates'!X219,"")</f>
        <v>89.288578763430337</v>
      </c>
      <c r="Y219" s="30">
        <f>IFERROR(+'Ont GDP'!Y219-'CMA GDP Estimates'!Y219,"")</f>
        <v>103.95172561794411</v>
      </c>
    </row>
    <row r="220" spans="1:25" x14ac:dyDescent="0.25">
      <c r="A220" t="s">
        <v>417</v>
      </c>
      <c r="B220" s="132">
        <f t="shared" si="9"/>
        <v>5414</v>
      </c>
      <c r="C220" s="133">
        <v>541420</v>
      </c>
      <c r="D220" s="142">
        <f>IFERROR(+'Ont GDP'!D220-'CMA GDP Estimates'!D220,"")</f>
        <v>0</v>
      </c>
      <c r="E220" s="142">
        <f>IFERROR(+'Ont GDP'!E220-'CMA GDP Estimates'!E220,"")</f>
        <v>0</v>
      </c>
      <c r="F220" s="142">
        <f>IFERROR(+'Ont GDP'!F220-'CMA GDP Estimates'!F220,"")</f>
        <v>0</v>
      </c>
      <c r="G220" s="142">
        <f>IFERROR(+'Ont GDP'!G220-'CMA GDP Estimates'!G220,"")</f>
        <v>0</v>
      </c>
      <c r="H220" s="142">
        <f>IFERROR(+'Ont GDP'!H220-'CMA GDP Estimates'!H220,"")</f>
        <v>0</v>
      </c>
      <c r="I220" s="142">
        <f>IFERROR(+'Ont GDP'!I220-'CMA GDP Estimates'!I220,"")</f>
        <v>0</v>
      </c>
      <c r="J220" s="142">
        <f>IFERROR(+'Ont GDP'!J220-'CMA GDP Estimates'!J220,"")</f>
        <v>0</v>
      </c>
      <c r="K220" s="142">
        <f>IFERROR(+'Ont GDP'!K220-'CMA GDP Estimates'!K220,"")</f>
        <v>0</v>
      </c>
      <c r="L220" s="142">
        <f>IFERROR(+'Ont GDP'!L220-'CMA GDP Estimates'!L220,"")</f>
        <v>0</v>
      </c>
      <c r="M220" s="143">
        <f>IFERROR(+'Ont GDP'!M220-'CMA GDP Estimates'!M220,"")</f>
        <v>0</v>
      </c>
      <c r="N220" s="143">
        <f>IFERROR(+'Ont GDP'!N220-'CMA GDP Estimates'!N220,"")</f>
        <v>65.418458598519464</v>
      </c>
      <c r="O220" s="143">
        <f>IFERROR(+'Ont GDP'!O220-'CMA GDP Estimates'!O220,"")</f>
        <v>64.030787674799086</v>
      </c>
      <c r="P220" s="143">
        <f>IFERROR(+'Ont GDP'!P220-'CMA GDP Estimates'!P220,"")</f>
        <v>50.191614858419761</v>
      </c>
      <c r="Q220" s="143">
        <f>IFERROR(+'Ont GDP'!Q220-'CMA GDP Estimates'!Q220,"")</f>
        <v>43.800762582576695</v>
      </c>
      <c r="R220" s="30">
        <f>IFERROR(+'Ont GDP'!R220-'CMA GDP Estimates'!R220,"")</f>
        <v>40.043584487236487</v>
      </c>
      <c r="S220" s="30">
        <f>IFERROR(+'Ont GDP'!S220-'CMA GDP Estimates'!S220,"")</f>
        <v>51.071008299478883</v>
      </c>
      <c r="T220" s="30">
        <f>IFERROR(+'Ont GDP'!T220-'CMA GDP Estimates'!T220,"")</f>
        <v>48.533362368534434</v>
      </c>
      <c r="U220" s="30">
        <f>IFERROR(+'Ont GDP'!U220-'CMA GDP Estimates'!U220,"")</f>
        <v>46.220534420385775</v>
      </c>
      <c r="V220" s="30">
        <f>IFERROR(+'Ont GDP'!V220-'CMA GDP Estimates'!V220,"")</f>
        <v>42.378679331016677</v>
      </c>
      <c r="W220" s="30">
        <f>IFERROR(+'Ont GDP'!W220-'CMA GDP Estimates'!W220,"")</f>
        <v>32.302828003861293</v>
      </c>
      <c r="X220" s="30">
        <f>IFERROR(+'Ont GDP'!X220-'CMA GDP Estimates'!X220,"")</f>
        <v>33.057265888328089</v>
      </c>
      <c r="Y220" s="30">
        <f>IFERROR(+'Ont GDP'!Y220-'CMA GDP Estimates'!Y220,"")</f>
        <v>34.809842627451161</v>
      </c>
    </row>
    <row r="221" spans="1:25" x14ac:dyDescent="0.25">
      <c r="A221" t="s">
        <v>418</v>
      </c>
      <c r="B221" s="132">
        <f t="shared" si="9"/>
        <v>5414</v>
      </c>
      <c r="C221" s="133">
        <v>541430</v>
      </c>
      <c r="D221" s="142">
        <f>IFERROR(+'Ont GDP'!D221-'CMA GDP Estimates'!D221,"")</f>
        <v>0</v>
      </c>
      <c r="E221" s="142">
        <f>IFERROR(+'Ont GDP'!E221-'CMA GDP Estimates'!E221,"")</f>
        <v>0</v>
      </c>
      <c r="F221" s="142">
        <f>IFERROR(+'Ont GDP'!F221-'CMA GDP Estimates'!F221,"")</f>
        <v>0</v>
      </c>
      <c r="G221" s="142">
        <f>IFERROR(+'Ont GDP'!G221-'CMA GDP Estimates'!G221,"")</f>
        <v>0</v>
      </c>
      <c r="H221" s="142">
        <f>IFERROR(+'Ont GDP'!H221-'CMA GDP Estimates'!H221,"")</f>
        <v>0</v>
      </c>
      <c r="I221" s="142">
        <f>IFERROR(+'Ont GDP'!I221-'CMA GDP Estimates'!I221,"")</f>
        <v>0</v>
      </c>
      <c r="J221" s="142">
        <f>IFERROR(+'Ont GDP'!J221-'CMA GDP Estimates'!J221,"")</f>
        <v>0</v>
      </c>
      <c r="K221" s="142">
        <f>IFERROR(+'Ont GDP'!K221-'CMA GDP Estimates'!K221,"")</f>
        <v>0</v>
      </c>
      <c r="L221" s="142">
        <f>IFERROR(+'Ont GDP'!L221-'CMA GDP Estimates'!L221,"")</f>
        <v>0</v>
      </c>
      <c r="M221" s="143">
        <f>IFERROR(+'Ont GDP'!M221-'CMA GDP Estimates'!M221,"")</f>
        <v>0</v>
      </c>
      <c r="N221" s="143">
        <f>IFERROR(+'Ont GDP'!N221-'CMA GDP Estimates'!N221,"")</f>
        <v>68.039683271219189</v>
      </c>
      <c r="O221" s="143">
        <f>IFERROR(+'Ont GDP'!O221-'CMA GDP Estimates'!O221,"")</f>
        <v>46.032618734621678</v>
      </c>
      <c r="P221" s="143">
        <f>IFERROR(+'Ont GDP'!P221-'CMA GDP Estimates'!P221,"")</f>
        <v>47.123068392850541</v>
      </c>
      <c r="Q221" s="143">
        <f>IFERROR(+'Ont GDP'!Q221-'CMA GDP Estimates'!Q221,"")</f>
        <v>44.17597962136756</v>
      </c>
      <c r="R221" s="30">
        <f>IFERROR(+'Ont GDP'!R221-'CMA GDP Estimates'!R221,"")</f>
        <v>90.392942459799144</v>
      </c>
      <c r="S221" s="30">
        <f>IFERROR(+'Ont GDP'!S221-'CMA GDP Estimates'!S221,"")</f>
        <v>140.40427280923339</v>
      </c>
      <c r="T221" s="30">
        <f>IFERROR(+'Ont GDP'!T221-'CMA GDP Estimates'!T221,"")</f>
        <v>132.7896809930744</v>
      </c>
      <c r="U221" s="30">
        <f>IFERROR(+'Ont GDP'!U221-'CMA GDP Estimates'!U221,"")</f>
        <v>120.12342820547443</v>
      </c>
      <c r="V221" s="30">
        <f>IFERROR(+'Ont GDP'!V221-'CMA GDP Estimates'!V221,"")</f>
        <v>102.46252365862281</v>
      </c>
      <c r="W221" s="30">
        <f>IFERROR(+'Ont GDP'!W221-'CMA GDP Estimates'!W221,"")</f>
        <v>104.188262584591</v>
      </c>
      <c r="X221" s="30">
        <f>IFERROR(+'Ont GDP'!X221-'CMA GDP Estimates'!X221,"")</f>
        <v>103.97014637938855</v>
      </c>
      <c r="Y221" s="30">
        <f>IFERROR(+'Ont GDP'!Y221-'CMA GDP Estimates'!Y221,"")</f>
        <v>120.72409220577524</v>
      </c>
    </row>
    <row r="222" spans="1:25" x14ac:dyDescent="0.25">
      <c r="A222" t="s">
        <v>419</v>
      </c>
      <c r="B222" s="132">
        <f t="shared" si="9"/>
        <v>5414</v>
      </c>
      <c r="C222" s="133">
        <v>541490</v>
      </c>
      <c r="D222" s="142">
        <f>IFERROR(+'Ont GDP'!D222-'CMA GDP Estimates'!D222,"")</f>
        <v>0</v>
      </c>
      <c r="E222" s="142">
        <f>IFERROR(+'Ont GDP'!E222-'CMA GDP Estimates'!E222,"")</f>
        <v>0</v>
      </c>
      <c r="F222" s="142">
        <f>IFERROR(+'Ont GDP'!F222-'CMA GDP Estimates'!F222,"")</f>
        <v>0</v>
      </c>
      <c r="G222" s="142">
        <f>IFERROR(+'Ont GDP'!G222-'CMA GDP Estimates'!G222,"")</f>
        <v>0</v>
      </c>
      <c r="H222" s="142">
        <f>IFERROR(+'Ont GDP'!H222-'CMA GDP Estimates'!H222,"")</f>
        <v>0</v>
      </c>
      <c r="I222" s="142">
        <f>IFERROR(+'Ont GDP'!I222-'CMA GDP Estimates'!I222,"")</f>
        <v>0</v>
      </c>
      <c r="J222" s="142">
        <f>IFERROR(+'Ont GDP'!J222-'CMA GDP Estimates'!J222,"")</f>
        <v>0</v>
      </c>
      <c r="K222" s="142">
        <f>IFERROR(+'Ont GDP'!K222-'CMA GDP Estimates'!K222,"")</f>
        <v>0</v>
      </c>
      <c r="L222" s="142">
        <f>IFERROR(+'Ont GDP'!L222-'CMA GDP Estimates'!L222,"")</f>
        <v>0</v>
      </c>
      <c r="M222" s="143">
        <f>IFERROR(+'Ont GDP'!M222-'CMA GDP Estimates'!M222,"")</f>
        <v>0</v>
      </c>
      <c r="N222" s="143">
        <f>IFERROR(+'Ont GDP'!N222-'CMA GDP Estimates'!N222,"")</f>
        <v>25.709910497314894</v>
      </c>
      <c r="O222" s="143">
        <f>IFERROR(+'Ont GDP'!O222-'CMA GDP Estimates'!O222,"")</f>
        <v>23.798850281938684</v>
      </c>
      <c r="P222" s="143">
        <f>IFERROR(+'Ont GDP'!P222-'CMA GDP Estimates'!P222,"")</f>
        <v>19.388301487230727</v>
      </c>
      <c r="Q222" s="143">
        <f>IFERROR(+'Ont GDP'!Q222-'CMA GDP Estimates'!Q222,"")</f>
        <v>17.12236786846205</v>
      </c>
      <c r="R222" s="30">
        <f>IFERROR(+'Ont GDP'!R222-'CMA GDP Estimates'!R222,"")</f>
        <v>12.755638344037884</v>
      </c>
      <c r="S222" s="30">
        <f>IFERROR(+'Ont GDP'!S222-'CMA GDP Estimates'!S222,"")</f>
        <v>20.067895510156681</v>
      </c>
      <c r="T222" s="30">
        <f>IFERROR(+'Ont GDP'!T222-'CMA GDP Estimates'!T222,"")</f>
        <v>18.974227627151976</v>
      </c>
      <c r="U222" s="30">
        <f>IFERROR(+'Ont GDP'!U222-'CMA GDP Estimates'!U222,"")</f>
        <v>17.111268068778173</v>
      </c>
      <c r="V222" s="30">
        <f>IFERROR(+'Ont GDP'!V222-'CMA GDP Estimates'!V222,"")</f>
        <v>14.527832078405744</v>
      </c>
      <c r="W222" s="30">
        <f>IFERROR(+'Ont GDP'!W222-'CMA GDP Estimates'!W222,"")</f>
        <v>20.709849701042273</v>
      </c>
      <c r="X222" s="30">
        <f>IFERROR(+'Ont GDP'!X222-'CMA GDP Estimates'!X222,"")</f>
        <v>20.853908075372779</v>
      </c>
      <c r="Y222" s="30">
        <f>IFERROR(+'Ont GDP'!Y222-'CMA GDP Estimates'!Y222,"")</f>
        <v>23.399469310968641</v>
      </c>
    </row>
    <row r="223" spans="1:25" x14ac:dyDescent="0.25">
      <c r="A223" s="106" t="s">
        <v>420</v>
      </c>
      <c r="B223" s="129"/>
      <c r="C223" s="130"/>
      <c r="D223" s="141"/>
      <c r="E223" s="141"/>
      <c r="F223" s="141"/>
      <c r="G223" s="141"/>
      <c r="H223" s="141"/>
      <c r="I223" s="141"/>
      <c r="J223" s="141"/>
      <c r="K223" s="141"/>
      <c r="L223" s="141"/>
      <c r="M223" s="135"/>
      <c r="N223" s="135"/>
      <c r="O223" s="135"/>
      <c r="P223" s="135"/>
      <c r="Q223" s="135"/>
      <c r="R223" s="135"/>
      <c r="S223" s="135"/>
      <c r="T223" s="135"/>
      <c r="U223" s="135"/>
      <c r="V223" s="135"/>
      <c r="W223" s="135"/>
      <c r="X223" s="135"/>
      <c r="Y223" s="135"/>
    </row>
    <row r="224" spans="1:25" x14ac:dyDescent="0.25">
      <c r="A224" t="s">
        <v>548</v>
      </c>
      <c r="B224" s="132">
        <f t="shared" ref="B224:B227" si="10">VALUE(LEFT(C224,4))</f>
        <v>61</v>
      </c>
      <c r="C224" s="133">
        <v>61</v>
      </c>
      <c r="D224" s="65">
        <f>IFERROR(+'Ont GDP'!D224-'CMA GDP Estimates'!D224,"")</f>
        <v>15992.584809719909</v>
      </c>
      <c r="E224" s="65">
        <f>IFERROR(+'Ont GDP'!E224-'CMA GDP Estimates'!E224,"")</f>
        <v>17065.921640645367</v>
      </c>
      <c r="F224" s="65">
        <f>IFERROR(+'Ont GDP'!F224-'CMA GDP Estimates'!F224,"")</f>
        <v>17089.414729108772</v>
      </c>
      <c r="G224" s="65">
        <f>IFERROR(+'Ont GDP'!G224-'CMA GDP Estimates'!G224,"")</f>
        <v>17203.072900249856</v>
      </c>
      <c r="H224" s="65">
        <f>IFERROR(+'Ont GDP'!H224-'CMA GDP Estimates'!H224,"")</f>
        <v>17765.188311541289</v>
      </c>
      <c r="I224" s="65">
        <f>IFERROR(+'Ont GDP'!I224-'CMA GDP Estimates'!I224,"")</f>
        <v>17638.526456469561</v>
      </c>
      <c r="J224" s="65">
        <f>IFERROR(+'Ont GDP'!J224-'CMA GDP Estimates'!J224,"")</f>
        <v>17844.31905924825</v>
      </c>
      <c r="K224" s="65">
        <f>IFERROR(+'Ont GDP'!K224-'CMA GDP Estimates'!K224,"")</f>
        <v>18962.380117466804</v>
      </c>
      <c r="L224" s="65">
        <f>IFERROR(+'Ont GDP'!L224-'CMA GDP Estimates'!L224,"")</f>
        <v>19061.459855493929</v>
      </c>
      <c r="M224" s="30">
        <f>IFERROR(+'Ont GDP'!M224-'CMA GDP Estimates'!M224,"")</f>
        <v>19466.860002148635</v>
      </c>
      <c r="N224" s="30">
        <f>IFERROR(+'Ont GDP'!N224-'CMA GDP Estimates'!N224,"")</f>
        <v>19545.219403838208</v>
      </c>
      <c r="O224" s="30">
        <f>IFERROR(+'Ont GDP'!O224-'CMA GDP Estimates'!O224,"")</f>
        <v>21345.88717440144</v>
      </c>
      <c r="P224" s="30">
        <f>IFERROR(+'Ont GDP'!P224-'CMA GDP Estimates'!P224,"")</f>
        <v>21189.992532849024</v>
      </c>
      <c r="Q224" s="30">
        <f>IFERROR(+'Ont GDP'!Q224-'CMA GDP Estimates'!Q224,"")</f>
        <v>20885.276922102847</v>
      </c>
      <c r="R224" s="30">
        <f>IFERROR(+'Ont GDP'!R224-'CMA GDP Estimates'!R224,"")</f>
        <v>21639.516330416187</v>
      </c>
      <c r="S224" s="30">
        <f>IFERROR(+'Ont GDP'!S224-'CMA GDP Estimates'!S224,"")</f>
        <v>21117.377731613586</v>
      </c>
      <c r="T224" s="30">
        <f>IFERROR(+'Ont GDP'!T224-'CMA GDP Estimates'!T224,"")</f>
        <v>22052.55637744263</v>
      </c>
      <c r="U224" s="30">
        <f>IFERROR(+'Ont GDP'!U224-'CMA GDP Estimates'!U224,"")</f>
        <v>22106.7976336295</v>
      </c>
      <c r="V224" s="30">
        <f>IFERROR(+'Ont GDP'!V224-'CMA GDP Estimates'!V224,"")</f>
        <v>22021.498694615089</v>
      </c>
      <c r="W224" s="30">
        <f>IFERROR(+'Ont GDP'!W224-'CMA GDP Estimates'!W224,"")</f>
        <v>23277.506333893954</v>
      </c>
      <c r="X224" s="30">
        <f>IFERROR(+'Ont GDP'!X224-'CMA GDP Estimates'!X224,"")</f>
        <v>23153.793706992707</v>
      </c>
      <c r="Y224" s="30">
        <f>IFERROR(+'Ont GDP'!Y224-'CMA GDP Estimates'!Y224,"")</f>
        <v>22954.799065478921</v>
      </c>
    </row>
    <row r="225" spans="1:25" x14ac:dyDescent="0.25">
      <c r="A225" t="s">
        <v>549</v>
      </c>
      <c r="B225" s="132">
        <f t="shared" si="10"/>
        <v>6111</v>
      </c>
      <c r="C225" s="133">
        <v>6111</v>
      </c>
      <c r="D225" s="65">
        <f>IFERROR(+'Ont GDP'!D225-'CMA GDP Estimates'!D225,"")</f>
        <v>11227.671781476889</v>
      </c>
      <c r="E225" s="65">
        <f>IFERROR(+'Ont GDP'!E225-'CMA GDP Estimates'!E225,"")</f>
        <v>11938.90224290972</v>
      </c>
      <c r="F225" s="65">
        <f>IFERROR(+'Ont GDP'!F225-'CMA GDP Estimates'!F225,"")</f>
        <v>12019.121200452053</v>
      </c>
      <c r="G225" s="65">
        <f>IFERROR(+'Ont GDP'!G225-'CMA GDP Estimates'!G225,"")</f>
        <v>11448.922514379623</v>
      </c>
      <c r="H225" s="65">
        <f>IFERROR(+'Ont GDP'!H225-'CMA GDP Estimates'!H225,"")</f>
        <v>12473.58466917001</v>
      </c>
      <c r="I225" s="65">
        <f>IFERROR(+'Ont GDP'!I225-'CMA GDP Estimates'!I225,"")</f>
        <v>11670.151840413986</v>
      </c>
      <c r="J225" s="65">
        <f>IFERROR(+'Ont GDP'!J225-'CMA GDP Estimates'!J225,"")</f>
        <v>11362.483238110566</v>
      </c>
      <c r="K225" s="65">
        <f>IFERROR(+'Ont GDP'!K225-'CMA GDP Estimates'!K225,"")</f>
        <v>12042.105343237092</v>
      </c>
      <c r="L225" s="65">
        <f>IFERROR(+'Ont GDP'!L225-'CMA GDP Estimates'!L225,"")</f>
        <v>11922.365180424074</v>
      </c>
      <c r="M225" s="30">
        <f>IFERROR(+'Ont GDP'!M225-'CMA GDP Estimates'!M225,"")</f>
        <v>11817.187765993527</v>
      </c>
      <c r="N225" s="30">
        <f>IFERROR(+'Ont GDP'!N225-'CMA GDP Estimates'!N225,"")</f>
        <v>11640.698809018921</v>
      </c>
      <c r="O225" s="30">
        <f>IFERROR(+'Ont GDP'!O225-'CMA GDP Estimates'!O225,"")</f>
        <v>12481.557391075587</v>
      </c>
      <c r="P225" s="30">
        <f>IFERROR(+'Ont GDP'!P225-'CMA GDP Estimates'!P225,"")</f>
        <v>12469.052863073281</v>
      </c>
      <c r="Q225" s="30">
        <f>IFERROR(+'Ont GDP'!Q225-'CMA GDP Estimates'!Q225,"")</f>
        <v>12084.95911661747</v>
      </c>
      <c r="R225" s="30">
        <f>IFERROR(+'Ont GDP'!R225-'CMA GDP Estimates'!R225,"")</f>
        <v>12605.019870910506</v>
      </c>
      <c r="S225" s="30">
        <f>IFERROR(+'Ont GDP'!S225-'CMA GDP Estimates'!S225,"")</f>
        <v>11857.519661231252</v>
      </c>
      <c r="T225" s="30">
        <f>IFERROR(+'Ont GDP'!T225-'CMA GDP Estimates'!T225,"")</f>
        <v>12222.627991381993</v>
      </c>
      <c r="U225" s="30">
        <f>IFERROR(+'Ont GDP'!U225-'CMA GDP Estimates'!U225,"")</f>
        <v>11891.07910056431</v>
      </c>
      <c r="V225" s="30">
        <f>IFERROR(+'Ont GDP'!V225-'CMA GDP Estimates'!V225,"")</f>
        <v>12529.101824395862</v>
      </c>
      <c r="W225" s="30">
        <f>IFERROR(+'Ont GDP'!W225-'CMA GDP Estimates'!W225,"")</f>
        <v>12322.407873626589</v>
      </c>
      <c r="X225" s="30">
        <f>IFERROR(+'Ont GDP'!X225-'CMA GDP Estimates'!X225,"")</f>
        <v>12795.033659944216</v>
      </c>
      <c r="Y225" s="30">
        <f>IFERROR(+'Ont GDP'!Y225-'CMA GDP Estimates'!Y225,"")</f>
        <v>12973.423308531806</v>
      </c>
    </row>
    <row r="226" spans="1:25" x14ac:dyDescent="0.25">
      <c r="A226" t="s">
        <v>550</v>
      </c>
      <c r="B226" s="132">
        <f t="shared" si="10"/>
        <v>6112</v>
      </c>
      <c r="C226" s="133">
        <v>6112</v>
      </c>
      <c r="D226" s="65">
        <f>IFERROR(+'Ont GDP'!D226-'CMA GDP Estimates'!D226,"")</f>
        <v>1057.1519348268839</v>
      </c>
      <c r="E226" s="65">
        <f>IFERROR(+'Ont GDP'!E226-'CMA GDP Estimates'!E226,"")</f>
        <v>1199.5809949475322</v>
      </c>
      <c r="F226" s="65">
        <f>IFERROR(+'Ont GDP'!F226-'CMA GDP Estimates'!F226,"")</f>
        <v>1194.0453012048192</v>
      </c>
      <c r="G226" s="65">
        <f>IFERROR(+'Ont GDP'!G226-'CMA GDP Estimates'!G226,"")</f>
        <v>1302.2108843537417</v>
      </c>
      <c r="H226" s="65">
        <f>IFERROR(+'Ont GDP'!H226-'CMA GDP Estimates'!H226,"")</f>
        <v>1009.0509859154929</v>
      </c>
      <c r="I226" s="65">
        <f>IFERROR(+'Ont GDP'!I226-'CMA GDP Estimates'!I226,"")</f>
        <v>1174.2106782608694</v>
      </c>
      <c r="J226" s="65">
        <f>IFERROR(+'Ont GDP'!J226-'CMA GDP Estimates'!J226,"")</f>
        <v>1331.2464405360133</v>
      </c>
      <c r="K226" s="65">
        <f>IFERROR(+'Ont GDP'!K226-'CMA GDP Estimates'!K226,"")</f>
        <v>1276.6324774924974</v>
      </c>
      <c r="L226" s="65">
        <f>IFERROR(+'Ont GDP'!L226-'CMA GDP Estimates'!L226,"")</f>
        <v>1293.0016825319285</v>
      </c>
      <c r="M226" s="30">
        <f>IFERROR(+'Ont GDP'!M226-'CMA GDP Estimates'!M226,"")</f>
        <v>1334.4366095864088</v>
      </c>
      <c r="N226" s="30">
        <f>IFERROR(+'Ont GDP'!N226-'CMA GDP Estimates'!N226,"")</f>
        <v>1325.2215054785624</v>
      </c>
      <c r="O226" s="30">
        <f>IFERROR(+'Ont GDP'!O226-'CMA GDP Estimates'!O226,"")</f>
        <v>1445.8866631565816</v>
      </c>
      <c r="P226" s="30">
        <f>IFERROR(+'Ont GDP'!P226-'CMA GDP Estimates'!P226,"")</f>
        <v>1362.902210728204</v>
      </c>
      <c r="Q226" s="30">
        <f>IFERROR(+'Ont GDP'!Q226-'CMA GDP Estimates'!Q226,"")</f>
        <v>1306.6298732921834</v>
      </c>
      <c r="R226" s="30">
        <f>IFERROR(+'Ont GDP'!R226-'CMA GDP Estimates'!R226,"")</f>
        <v>1429.4429713215636</v>
      </c>
      <c r="S226" s="30">
        <f>IFERROR(+'Ont GDP'!S226-'CMA GDP Estimates'!S226,"")</f>
        <v>1694.9175011379155</v>
      </c>
      <c r="T226" s="30">
        <f>IFERROR(+'Ont GDP'!T226-'CMA GDP Estimates'!T226,"")</f>
        <v>1597.1154223150443</v>
      </c>
      <c r="U226" s="30">
        <f>IFERROR(+'Ont GDP'!U226-'CMA GDP Estimates'!U226,"")</f>
        <v>1540.9440912740322</v>
      </c>
      <c r="V226" s="30">
        <f>IFERROR(+'Ont GDP'!V226-'CMA GDP Estimates'!V226,"")</f>
        <v>1548.2252984328331</v>
      </c>
      <c r="W226" s="30">
        <f>IFERROR(+'Ont GDP'!W226-'CMA GDP Estimates'!W226,"")</f>
        <v>1886.8020717187308</v>
      </c>
      <c r="X226" s="30">
        <f>IFERROR(+'Ont GDP'!X226-'CMA GDP Estimates'!X226,"")</f>
        <v>1664.9707311996176</v>
      </c>
      <c r="Y226" s="30">
        <f>IFERROR(+'Ont GDP'!Y226-'CMA GDP Estimates'!Y226,"")</f>
        <v>1791.029103650041</v>
      </c>
    </row>
    <row r="227" spans="1:25" x14ac:dyDescent="0.25">
      <c r="A227" t="s">
        <v>151</v>
      </c>
      <c r="B227" s="137">
        <f t="shared" si="10"/>
        <v>6113</v>
      </c>
      <c r="C227" s="133">
        <v>6113</v>
      </c>
      <c r="D227" s="65">
        <f>IFERROR(+'Ont GDP'!D227-'CMA GDP Estimates'!D227,"")</f>
        <v>3635.5053909664889</v>
      </c>
      <c r="E227" s="65">
        <f>IFERROR(+'Ont GDP'!E227-'CMA GDP Estimates'!E227,"")</f>
        <v>3985.8385418509997</v>
      </c>
      <c r="F227" s="65">
        <f>IFERROR(+'Ont GDP'!F227-'CMA GDP Estimates'!F227,"")</f>
        <v>3913.5084762371384</v>
      </c>
      <c r="G227" s="65">
        <f>IFERROR(+'Ont GDP'!G227-'CMA GDP Estimates'!G227,"")</f>
        <v>4229.1044878383009</v>
      </c>
      <c r="H227" s="65">
        <f>IFERROR(+'Ont GDP'!H227-'CMA GDP Estimates'!H227,"")</f>
        <v>4250.1418627775947</v>
      </c>
      <c r="I227" s="65">
        <f>IFERROR(+'Ont GDP'!I227-'CMA GDP Estimates'!I227,"")</f>
        <v>4495.103251533742</v>
      </c>
      <c r="J227" s="65">
        <f>IFERROR(+'Ont GDP'!J227-'CMA GDP Estimates'!J227,"")</f>
        <v>4913.8588835627033</v>
      </c>
      <c r="K227" s="65">
        <f>IFERROR(+'Ont GDP'!K227-'CMA GDP Estimates'!K227,"")</f>
        <v>5374.4644190582339</v>
      </c>
      <c r="L227" s="65">
        <f>IFERROR(+'Ont GDP'!L227-'CMA GDP Estimates'!L227,"")</f>
        <v>5580.2290946483645</v>
      </c>
      <c r="M227" s="30">
        <f>IFERROR(+'Ont GDP'!M227-'CMA GDP Estimates'!M227,"")</f>
        <v>6036.5070776019174</v>
      </c>
      <c r="N227" s="30">
        <f>IFERROR(+'Ont GDP'!N227-'CMA GDP Estimates'!N227,"")</f>
        <v>6327.3266317681719</v>
      </c>
      <c r="O227" s="30">
        <f>IFERROR(+'Ont GDP'!O227-'CMA GDP Estimates'!O227,"")</f>
        <v>7112.1366907024039</v>
      </c>
      <c r="P227" s="30">
        <f>IFERROR(+'Ont GDP'!P227-'CMA GDP Estimates'!P227,"")</f>
        <v>7325.198571020479</v>
      </c>
      <c r="Q227" s="30">
        <f>IFERROR(+'Ont GDP'!Q227-'CMA GDP Estimates'!Q227,"")</f>
        <v>7400.4160159285966</v>
      </c>
      <c r="R227" s="30">
        <f>IFERROR(+'Ont GDP'!R227-'CMA GDP Estimates'!R227,"")</f>
        <v>7635.4790886696728</v>
      </c>
      <c r="S227" s="30">
        <f>IFERROR(+'Ont GDP'!S227-'CMA GDP Estimates'!S227,"")</f>
        <v>7688.0408607468717</v>
      </c>
      <c r="T227" s="30">
        <f>IFERROR(+'Ont GDP'!T227-'CMA GDP Estimates'!T227,"")</f>
        <v>8068.3176442438453</v>
      </c>
      <c r="U227" s="30">
        <f>IFERROR(+'Ont GDP'!U227-'CMA GDP Estimates'!U227,"")</f>
        <v>8698.3567251055774</v>
      </c>
      <c r="V227" s="30">
        <f>IFERROR(+'Ont GDP'!V227-'CMA GDP Estimates'!V227,"")</f>
        <v>8236.36685910913</v>
      </c>
      <c r="W227" s="30">
        <f>IFERROR(+'Ont GDP'!W227-'CMA GDP Estimates'!W227,"")</f>
        <v>9169.4631352004326</v>
      </c>
      <c r="X227" s="30">
        <f>IFERROR(+'Ont GDP'!X227-'CMA GDP Estimates'!X227,"")</f>
        <v>9196.4484204540295</v>
      </c>
      <c r="Y227" s="30">
        <f>IFERROR(+'Ont GDP'!Y227-'CMA GDP Estimates'!Y227,"")</f>
        <v>8589.4563787505194</v>
      </c>
    </row>
    <row r="228" spans="1:25" x14ac:dyDescent="0.25">
      <c r="A228" t="s">
        <v>551</v>
      </c>
      <c r="B228" s="137" t="s">
        <v>207</v>
      </c>
      <c r="C228" s="133">
        <v>6114</v>
      </c>
      <c r="D228" s="65">
        <f>IFERROR(+'Ont GDP'!D228-'CMA GDP Estimates'!D228,"")</f>
        <v>42.758536919113681</v>
      </c>
      <c r="E228" s="65">
        <f>IFERROR(+'Ont GDP'!E228-'CMA GDP Estimates'!E228,"")</f>
        <v>44.589081721758319</v>
      </c>
      <c r="F228" s="65">
        <f>IFERROR(+'Ont GDP'!F228-'CMA GDP Estimates'!F228,"")</f>
        <v>57.246110714693884</v>
      </c>
      <c r="G228" s="65">
        <f>IFERROR(+'Ont GDP'!G228-'CMA GDP Estimates'!G228,"")</f>
        <v>68.58300994567432</v>
      </c>
      <c r="H228" s="65">
        <f>IFERROR(+'Ont GDP'!H228-'CMA GDP Estimates'!H228,"")</f>
        <v>128.59807153254815</v>
      </c>
      <c r="I228" s="65">
        <f>IFERROR(+'Ont GDP'!I228-'CMA GDP Estimates'!I228,"")</f>
        <v>136.96277203662044</v>
      </c>
      <c r="J228" s="65">
        <f>IFERROR(+'Ont GDP'!J228-'CMA GDP Estimates'!J228,"")</f>
        <v>135.57683192377561</v>
      </c>
      <c r="K228" s="65">
        <f>IFERROR(+'Ont GDP'!K228-'CMA GDP Estimates'!K228,"")</f>
        <v>146.3945237780157</v>
      </c>
      <c r="L228" s="65" t="str">
        <f>IFERROR(+'Ont GDP'!L228-'CMA GDP Estimates'!L228,"")</f>
        <v/>
      </c>
      <c r="M228" s="30" t="str">
        <f>IFERROR(+'Ont GDP'!M228-'CMA GDP Estimates'!M228,"")</f>
        <v/>
      </c>
      <c r="N228" s="30">
        <f>IFERROR(+'Ont GDP'!N228-'CMA GDP Estimates'!N228,"")</f>
        <v>36.80779418257427</v>
      </c>
      <c r="O228" s="30">
        <f>IFERROR(+'Ont GDP'!O228-'CMA GDP Estimates'!O228,"")</f>
        <v>201.80759837830686</v>
      </c>
      <c r="P228" s="30">
        <f>IFERROR(+'Ont GDP'!P228-'CMA GDP Estimates'!P228,"")</f>
        <v>73.407835622070678</v>
      </c>
      <c r="Q228" s="30">
        <f>IFERROR(+'Ont GDP'!Q228-'CMA GDP Estimates'!Q228,"")</f>
        <v>67.176287015814921</v>
      </c>
      <c r="R228" s="30">
        <f>IFERROR(+'Ont GDP'!R228-'CMA GDP Estimates'!R228,"")</f>
        <v>211.69315351948316</v>
      </c>
      <c r="S228" s="30">
        <f>IFERROR(+'Ont GDP'!S228-'CMA GDP Estimates'!S228,"")</f>
        <v>212.82152954056036</v>
      </c>
      <c r="T228" s="30">
        <f>IFERROR(+'Ont GDP'!T228-'CMA GDP Estimates'!T228,"")</f>
        <v>215.74058924726009</v>
      </c>
      <c r="U228" s="30">
        <f>IFERROR(+'Ont GDP'!U228-'CMA GDP Estimates'!U228,"")</f>
        <v>214.4650337451728</v>
      </c>
      <c r="V228" s="30">
        <f>IFERROR(+'Ont GDP'!V228-'CMA GDP Estimates'!V228,"")</f>
        <v>51.654038562638846</v>
      </c>
      <c r="W228" s="30">
        <f>IFERROR(+'Ont GDP'!W228-'CMA GDP Estimates'!W228,"")</f>
        <v>152.62462263723316</v>
      </c>
      <c r="X228" s="30">
        <f>IFERROR(+'Ont GDP'!X228-'CMA GDP Estimates'!X228,"")</f>
        <v>72.603921450120623</v>
      </c>
      <c r="Y228" s="30">
        <f>IFERROR(+'Ont GDP'!Y228-'CMA GDP Estimates'!Y228,"")</f>
        <v>37.222003866118854</v>
      </c>
    </row>
    <row r="229" spans="1:25" x14ac:dyDescent="0.25">
      <c r="A229" t="s">
        <v>552</v>
      </c>
      <c r="B229" s="137" t="s">
        <v>207</v>
      </c>
      <c r="C229" s="133">
        <v>6115</v>
      </c>
      <c r="D229" s="65">
        <f>IFERROR(+'Ont GDP'!D229-'CMA GDP Estimates'!D229,"")</f>
        <v>76.432101825006313</v>
      </c>
      <c r="E229" s="65">
        <f>IFERROR(+'Ont GDP'!E229-'CMA GDP Estimates'!E229,"")</f>
        <v>39.82110725437105</v>
      </c>
      <c r="F229" s="65">
        <f>IFERROR(+'Ont GDP'!F229-'CMA GDP Estimates'!F229,"")</f>
        <v>91.656970994790854</v>
      </c>
      <c r="G229" s="65">
        <f>IFERROR(+'Ont GDP'!G229-'CMA GDP Estimates'!G229,"")</f>
        <v>94.481084657675964</v>
      </c>
      <c r="H229" s="65">
        <f>IFERROR(+'Ont GDP'!H229-'CMA GDP Estimates'!H229,"")</f>
        <v>35.140312036793688</v>
      </c>
      <c r="I229" s="65">
        <f>IFERROR(+'Ont GDP'!I229-'CMA GDP Estimates'!I229,"")</f>
        <v>101.07973485076332</v>
      </c>
      <c r="J229" s="65">
        <f>IFERROR(+'Ont GDP'!J229-'CMA GDP Estimates'!J229,"")</f>
        <v>100.05689881260301</v>
      </c>
      <c r="K229" s="65">
        <f>IFERROR(+'Ont GDP'!K229-'CMA GDP Estimates'!K229,"")</f>
        <v>43.754699740650068</v>
      </c>
      <c r="L229" s="65">
        <f>IFERROR(+'Ont GDP'!L229-'CMA GDP Estimates'!L229,"")</f>
        <v>120.51361957580934</v>
      </c>
      <c r="M229" s="30">
        <f>IFERROR(+'Ont GDP'!M229-'CMA GDP Estimates'!M229,"")</f>
        <v>56.103381258371314</v>
      </c>
      <c r="N229" s="30">
        <f>IFERROR(+'Ont GDP'!N229-'CMA GDP Estimates'!N229,"")</f>
        <v>71.071154291517217</v>
      </c>
      <c r="O229" s="30">
        <f>IFERROR(+'Ont GDP'!O229-'CMA GDP Estimates'!O229,"")</f>
        <v>148.93578913176859</v>
      </c>
      <c r="P229" s="30">
        <f>IFERROR(+'Ont GDP'!P229-'CMA GDP Estimates'!P229,"")</f>
        <v>151.53361163576866</v>
      </c>
      <c r="Q229" s="30">
        <f>IFERROR(+'Ont GDP'!Q229-'CMA GDP Estimates'!Q229,"")</f>
        <v>147.65045534930164</v>
      </c>
      <c r="R229" s="30">
        <f>IFERROR(+'Ont GDP'!R229-'CMA GDP Estimates'!R229,"")</f>
        <v>46.090737902695267</v>
      </c>
      <c r="S229" s="30">
        <f>IFERROR(+'Ont GDP'!S229-'CMA GDP Estimates'!S229,"")</f>
        <v>157.06416755891871</v>
      </c>
      <c r="T229" s="30" t="str">
        <f>IFERROR(+'Ont GDP'!T229-'CMA GDP Estimates'!T229,"")</f>
        <v/>
      </c>
      <c r="U229" s="30">
        <f>IFERROR(+'Ont GDP'!U229-'CMA GDP Estimates'!U229,"")</f>
        <v>158.27708817054244</v>
      </c>
      <c r="V229" s="30">
        <f>IFERROR(+'Ont GDP'!V229-'CMA GDP Estimates'!V229,"")</f>
        <v>155.10901194615207</v>
      </c>
      <c r="W229" s="30">
        <f>IFERROR(+'Ont GDP'!W229-'CMA GDP Estimates'!W229,"")</f>
        <v>67.914000128255907</v>
      </c>
      <c r="X229" s="30">
        <f>IFERROR(+'Ont GDP'!X229-'CMA GDP Estimates'!X229,"")</f>
        <v>26.052534694219574</v>
      </c>
      <c r="Y229" s="30">
        <f>IFERROR(+'Ont GDP'!Y229-'CMA GDP Estimates'!Y229,"")</f>
        <v>57.411199462194006</v>
      </c>
    </row>
    <row r="230" spans="1:25" x14ac:dyDescent="0.25">
      <c r="A230" t="s">
        <v>553</v>
      </c>
      <c r="B230" s="137" t="s">
        <v>207</v>
      </c>
      <c r="C230" s="133">
        <v>6116</v>
      </c>
      <c r="D230" s="65">
        <f>IFERROR(+'Ont GDP'!D230-'CMA GDP Estimates'!D230,"")</f>
        <v>301.03324034173886</v>
      </c>
      <c r="E230" s="65">
        <f>IFERROR(+'Ont GDP'!E230-'CMA GDP Estimates'!E230,"")</f>
        <v>325.14559401788722</v>
      </c>
      <c r="F230" s="65">
        <f>IFERROR(+'Ont GDP'!F230-'CMA GDP Estimates'!F230,"")</f>
        <v>308.52981133878313</v>
      </c>
      <c r="G230" s="65">
        <f>IFERROR(+'Ont GDP'!G230-'CMA GDP Estimates'!G230,"")</f>
        <v>412.21652621950227</v>
      </c>
      <c r="H230" s="65">
        <f>IFERROR(+'Ont GDP'!H230-'CMA GDP Estimates'!H230,"")</f>
        <v>355.97165683117242</v>
      </c>
      <c r="I230" s="65">
        <f>IFERROR(+'Ont GDP'!I230-'CMA GDP Estimates'!I230,"")</f>
        <v>403.8287721603395</v>
      </c>
      <c r="J230" s="65">
        <f>IFERROR(+'Ont GDP'!J230-'CMA GDP Estimates'!J230,"")</f>
        <v>401.13210987427715</v>
      </c>
      <c r="K230" s="65">
        <f>IFERROR(+'Ont GDP'!K230-'CMA GDP Estimates'!K230,"")</f>
        <v>435.86934644142383</v>
      </c>
      <c r="L230" s="65">
        <f>IFERROR(+'Ont GDP'!L230-'CMA GDP Estimates'!L230,"")</f>
        <v>433.55443031903593</v>
      </c>
      <c r="M230" s="30">
        <f>IFERROR(+'Ont GDP'!M230-'CMA GDP Estimates'!M230,"")</f>
        <v>446.90174965875235</v>
      </c>
      <c r="N230" s="30">
        <f>IFERROR(+'Ont GDP'!N230-'CMA GDP Estimates'!N230,"")</f>
        <v>528.38767484420339</v>
      </c>
      <c r="O230" s="30">
        <f>IFERROR(+'Ont GDP'!O230-'CMA GDP Estimates'!O230,"")</f>
        <v>556.64510706454598</v>
      </c>
      <c r="P230" s="30">
        <f>IFERROR(+'Ont GDP'!P230-'CMA GDP Estimates'!P230,"")</f>
        <v>479.20038793383048</v>
      </c>
      <c r="Q230" s="30">
        <f>IFERROR(+'Ont GDP'!Q230-'CMA GDP Estimates'!Q230,"")</f>
        <v>512.37077621670539</v>
      </c>
      <c r="R230" s="30">
        <f>IFERROR(+'Ont GDP'!R230-'CMA GDP Estimates'!R230,"")</f>
        <v>501.57633202022805</v>
      </c>
      <c r="S230" s="30">
        <f>IFERROR(+'Ont GDP'!S230-'CMA GDP Estimates'!S230,"")</f>
        <v>450.03301289217779</v>
      </c>
      <c r="T230" s="30">
        <f>IFERROR(+'Ont GDP'!T230-'CMA GDP Estimates'!T230,"")</f>
        <v>531.4255837376146</v>
      </c>
      <c r="U230" s="30">
        <f>IFERROR(+'Ont GDP'!U230-'CMA GDP Estimates'!U230,"")</f>
        <v>588.21859424284662</v>
      </c>
      <c r="V230" s="30">
        <f>IFERROR(+'Ont GDP'!V230-'CMA GDP Estimates'!V230,"")</f>
        <v>468.22796112868014</v>
      </c>
      <c r="W230" s="30">
        <f>IFERROR(+'Ont GDP'!W230-'CMA GDP Estimates'!W230,"")</f>
        <v>565.72319809808494</v>
      </c>
      <c r="X230" s="30">
        <f>IFERROR(+'Ont GDP'!X230-'CMA GDP Estimates'!X230,"")</f>
        <v>504.72280925131622</v>
      </c>
      <c r="Y230" s="30">
        <f>IFERROR(+'Ont GDP'!Y230-'CMA GDP Estimates'!Y230,"")</f>
        <v>530.61845484454295</v>
      </c>
    </row>
    <row r="231" spans="1:25" x14ac:dyDescent="0.25">
      <c r="A231" t="s">
        <v>554</v>
      </c>
      <c r="B231" s="137" t="s">
        <v>207</v>
      </c>
      <c r="C231" s="133">
        <v>6117</v>
      </c>
      <c r="D231" s="65" t="str">
        <f>IFERROR(+'Ont GDP'!D231-'CMA GDP Estimates'!D231,"")</f>
        <v/>
      </c>
      <c r="E231" s="65" t="str">
        <f>IFERROR(+'Ont GDP'!E231-'CMA GDP Estimates'!E231,"")</f>
        <v/>
      </c>
      <c r="F231" s="65" t="str">
        <f>IFERROR(+'Ont GDP'!F231-'CMA GDP Estimates'!F231,"")</f>
        <v/>
      </c>
      <c r="G231" s="65">
        <f>IFERROR(+'Ont GDP'!G231-'CMA GDP Estimates'!G231,"")</f>
        <v>92.610047760547616</v>
      </c>
      <c r="H231" s="65">
        <f>IFERROR(+'Ont GDP'!H231-'CMA GDP Estimates'!H231,"")</f>
        <v>93.027050274893824</v>
      </c>
      <c r="I231" s="65" t="str">
        <f>IFERROR(+'Ont GDP'!I231-'CMA GDP Estimates'!I231,"")</f>
        <v/>
      </c>
      <c r="J231" s="65">
        <f>IFERROR(+'Ont GDP'!J231-'CMA GDP Estimates'!J231,"")</f>
        <v>98.075442416659655</v>
      </c>
      <c r="K231" s="65">
        <f>IFERROR(+'Ont GDP'!K231-'CMA GDP Estimates'!K231,"")</f>
        <v>105.90089385609276</v>
      </c>
      <c r="L231" s="65">
        <f>IFERROR(+'Ont GDP'!L231-'CMA GDP Estimates'!L231,"")</f>
        <v>29.657918275046626</v>
      </c>
      <c r="M231" s="30">
        <f>IFERROR(+'Ont GDP'!M231-'CMA GDP Estimates'!M231,"")</f>
        <v>130.35321150584073</v>
      </c>
      <c r="N231" s="30">
        <f>IFERROR(+'Ont GDP'!N231-'CMA GDP Estimates'!N231,"")</f>
        <v>62.390363958242247</v>
      </c>
      <c r="O231" s="30">
        <f>IFERROR(+'Ont GDP'!O231-'CMA GDP Estimates'!O231,"")</f>
        <v>37.405760181402499</v>
      </c>
      <c r="P231" s="30">
        <f>IFERROR(+'Ont GDP'!P231-'CMA GDP Estimates'!P231,"")</f>
        <v>148.53274665255103</v>
      </c>
      <c r="Q231" s="30">
        <f>IFERROR(+'Ont GDP'!Q231-'CMA GDP Estimates'!Q231,"")</f>
        <v>144.72648965990157</v>
      </c>
      <c r="R231" s="30">
        <f>IFERROR(+'Ont GDP'!R231-'CMA GDP Estimates'!R231,"")</f>
        <v>36.140834736894533</v>
      </c>
      <c r="S231" s="30">
        <f>IFERROR(+'Ont GDP'!S231-'CMA GDP Estimates'!S231,"")</f>
        <v>76.373700368687892</v>
      </c>
      <c r="T231" s="30" t="str">
        <f>IFERROR(+'Ont GDP'!T231-'CMA GDP Estimates'!T231,"")</f>
        <v/>
      </c>
      <c r="U231" s="30">
        <f>IFERROR(+'Ont GDP'!U231-'CMA GDP Estimates'!U231,"")</f>
        <v>37.138520648810001</v>
      </c>
      <c r="V231" s="30">
        <f>IFERROR(+'Ont GDP'!V231-'CMA GDP Estimates'!V231,"")</f>
        <v>67.527448394714426</v>
      </c>
      <c r="W231" s="30">
        <f>IFERROR(+'Ont GDP'!W231-'CMA GDP Estimates'!W231,"")</f>
        <v>170.99524590907032</v>
      </c>
      <c r="X231" s="30">
        <f>IFERROR(+'Ont GDP'!X231-'CMA GDP Estimates'!X231,"")</f>
        <v>178.79464212864332</v>
      </c>
      <c r="Y231" s="30">
        <f>IFERROR(+'Ont GDP'!Y231-'CMA GDP Estimates'!Y231,"")</f>
        <v>65.06519375334868</v>
      </c>
    </row>
    <row r="232" spans="1:25" x14ac:dyDescent="0.25">
      <c r="A232" s="106" t="s">
        <v>430</v>
      </c>
      <c r="B232" s="129"/>
      <c r="C232" s="130"/>
      <c r="D232" s="141"/>
      <c r="E232" s="141"/>
      <c r="F232" s="141"/>
      <c r="G232" s="141"/>
      <c r="H232" s="141"/>
      <c r="I232" s="141"/>
      <c r="J232" s="141"/>
      <c r="K232" s="141"/>
      <c r="L232" s="141"/>
      <c r="M232" s="135"/>
      <c r="N232" s="135"/>
      <c r="O232" s="135"/>
      <c r="P232" s="135"/>
      <c r="Q232" s="135"/>
      <c r="R232" s="135"/>
      <c r="S232" s="135"/>
      <c r="T232" s="135"/>
      <c r="U232" s="135"/>
      <c r="V232" s="135"/>
      <c r="W232" s="135"/>
      <c r="X232" s="135"/>
      <c r="Y232" s="135"/>
    </row>
    <row r="233" spans="1:25" x14ac:dyDescent="0.25">
      <c r="A233" t="s">
        <v>555</v>
      </c>
      <c r="B233" s="137"/>
      <c r="C233" s="133" t="s">
        <v>189</v>
      </c>
      <c r="D233" s="65">
        <f>IFERROR(+'Ont GDP'!D233-'CMA GDP Estimates'!D233,"")</f>
        <v>538.06424870466321</v>
      </c>
      <c r="E233" s="65">
        <f>IFERROR(+'Ont GDP'!E233-'CMA GDP Estimates'!E233,"")</f>
        <v>581.07031327697666</v>
      </c>
      <c r="F233" s="65">
        <f>IFERROR(+'Ont GDP'!F233-'CMA GDP Estimates'!F233,"")</f>
        <v>619.05572949279895</v>
      </c>
      <c r="G233" s="65">
        <f>IFERROR(+'Ont GDP'!G233-'CMA GDP Estimates'!G233,"")</f>
        <v>807.61760435571705</v>
      </c>
      <c r="H233" s="65">
        <f>IFERROR(+'Ont GDP'!H233-'CMA GDP Estimates'!H233,"")</f>
        <v>670.21738161559892</v>
      </c>
      <c r="I233" s="65">
        <f>IFERROR(+'Ont GDP'!I233-'CMA GDP Estimates'!I233,"")</f>
        <v>553.24850615114246</v>
      </c>
      <c r="J233" s="65">
        <f>IFERROR(+'Ont GDP'!J233-'CMA GDP Estimates'!J233,"")</f>
        <v>563.53889212827983</v>
      </c>
      <c r="K233" s="65">
        <f>IFERROR(+'Ont GDP'!K233-'CMA GDP Estimates'!K233,"")</f>
        <v>573.12871736662885</v>
      </c>
      <c r="L233" s="65">
        <f>IFERROR(+'Ont GDP'!L233-'CMA GDP Estimates'!L233,"")</f>
        <v>618.98355016723622</v>
      </c>
      <c r="M233" s="30">
        <f>IFERROR(+'Ont GDP'!M233-'CMA GDP Estimates'!M233,"")</f>
        <v>441.76875068190179</v>
      </c>
      <c r="N233" s="30">
        <f>IFERROR(+'Ont GDP'!N233-'CMA GDP Estimates'!N233,"")</f>
        <v>423.97113754779195</v>
      </c>
      <c r="O233" s="30">
        <f>IFERROR(+'Ont GDP'!O233-'CMA GDP Estimates'!O233,"")</f>
        <v>307.24558504290121</v>
      </c>
      <c r="P233" s="30">
        <f>IFERROR(+'Ont GDP'!P233-'CMA GDP Estimates'!P233,"")</f>
        <v>245.25031581350513</v>
      </c>
      <c r="Q233" s="30">
        <f>IFERROR(+'Ont GDP'!Q233-'CMA GDP Estimates'!Q233,"")</f>
        <v>303.92831668476543</v>
      </c>
      <c r="R233" s="30">
        <f>IFERROR(+'Ont GDP'!R233-'CMA GDP Estimates'!R233,"")</f>
        <v>237.19582730840739</v>
      </c>
      <c r="S233" s="30">
        <f>IFERROR(+'Ont GDP'!S233-'CMA GDP Estimates'!S233,"")</f>
        <v>352.70445420886807</v>
      </c>
      <c r="T233" s="30">
        <f>IFERROR(+'Ont GDP'!T233-'CMA GDP Estimates'!T233,"")</f>
        <v>209.93614637789398</v>
      </c>
      <c r="U233" s="30">
        <f>IFERROR(+'Ont GDP'!U233-'CMA GDP Estimates'!U233,"")</f>
        <v>273.48619658481346</v>
      </c>
      <c r="V233" s="30">
        <f>IFERROR(+'Ont GDP'!V233-'CMA GDP Estimates'!V233,"")</f>
        <v>206.40940969235186</v>
      </c>
      <c r="W233" s="30">
        <f>IFERROR(+'Ont GDP'!W233-'CMA GDP Estimates'!W233,"")</f>
        <v>372.21362836597308</v>
      </c>
      <c r="X233" s="30">
        <f>IFERROR(+'Ont GDP'!X233-'CMA GDP Estimates'!X233,"")</f>
        <v>275.00119970468802</v>
      </c>
      <c r="Y233" s="30">
        <f>IFERROR(+'Ont GDP'!Y233-'CMA GDP Estimates'!Y233,"")</f>
        <v>322.20262089331857</v>
      </c>
    </row>
    <row r="234" spans="1:25" x14ac:dyDescent="0.25">
      <c r="A234" t="s">
        <v>556</v>
      </c>
      <c r="B234" s="137">
        <f t="shared" ref="B234:B244" si="11">VALUE(LEFT(C234,4))</f>
        <v>3131</v>
      </c>
      <c r="C234" s="133">
        <v>3131</v>
      </c>
      <c r="D234" s="65" t="str">
        <f>IFERROR(+'Ont GDP'!D234-'CMA GDP Estimates'!D234,"")</f>
        <v/>
      </c>
      <c r="E234" s="65" t="str">
        <f>IFERROR(+'Ont GDP'!E234-'CMA GDP Estimates'!E234,"")</f>
        <v/>
      </c>
      <c r="F234" s="65" t="str">
        <f>IFERROR(+'Ont GDP'!F234-'CMA GDP Estimates'!F234,"")</f>
        <v/>
      </c>
      <c r="G234" s="65" t="str">
        <f>IFERROR(+'Ont GDP'!G234-'CMA GDP Estimates'!G234,"")</f>
        <v/>
      </c>
      <c r="H234" s="65" t="str">
        <f>IFERROR(+'Ont GDP'!H234-'CMA GDP Estimates'!H234,"")</f>
        <v/>
      </c>
      <c r="I234" s="65" t="str">
        <f>IFERROR(+'Ont GDP'!I234-'CMA GDP Estimates'!I234,"")</f>
        <v/>
      </c>
      <c r="J234" s="65" t="str">
        <f>IFERROR(+'Ont GDP'!J234-'CMA GDP Estimates'!J234,"")</f>
        <v/>
      </c>
      <c r="K234" s="65" t="str">
        <f>IFERROR(+'Ont GDP'!K234-'CMA GDP Estimates'!K234,"")</f>
        <v/>
      </c>
      <c r="L234" s="65" t="str">
        <f>IFERROR(+'Ont GDP'!L234-'CMA GDP Estimates'!L234,"")</f>
        <v/>
      </c>
      <c r="M234" s="30" t="str">
        <f>IFERROR(+'Ont GDP'!M234-'CMA GDP Estimates'!M234,"")</f>
        <v/>
      </c>
      <c r="N234" s="30" t="str">
        <f>IFERROR(+'Ont GDP'!N234-'CMA GDP Estimates'!N234,"")</f>
        <v/>
      </c>
      <c r="O234" s="30" t="str">
        <f>IFERROR(+'Ont GDP'!O234-'CMA GDP Estimates'!O234,"")</f>
        <v/>
      </c>
      <c r="P234" s="30" t="str">
        <f>IFERROR(+'Ont GDP'!P234-'CMA GDP Estimates'!P234,"")</f>
        <v/>
      </c>
      <c r="Q234" s="30" t="str">
        <f>IFERROR(+'Ont GDP'!Q234-'CMA GDP Estimates'!Q234,"")</f>
        <v/>
      </c>
      <c r="R234" s="30" t="str">
        <f>IFERROR(+'Ont GDP'!R234-'CMA GDP Estimates'!R234,"")</f>
        <v/>
      </c>
      <c r="S234" s="30" t="str">
        <f>IFERROR(+'Ont GDP'!S234-'CMA GDP Estimates'!S234,"")</f>
        <v/>
      </c>
      <c r="T234" s="30" t="str">
        <f>IFERROR(+'Ont GDP'!T234-'CMA GDP Estimates'!T234,"")</f>
        <v/>
      </c>
      <c r="U234" s="30" t="str">
        <f>IFERROR(+'Ont GDP'!U234-'CMA GDP Estimates'!U234,"")</f>
        <v/>
      </c>
      <c r="V234" s="30" t="str">
        <f>IFERROR(+'Ont GDP'!V234-'CMA GDP Estimates'!V234,"")</f>
        <v/>
      </c>
      <c r="W234" s="30" t="str">
        <f>IFERROR(+'Ont GDP'!W234-'CMA GDP Estimates'!W234,"")</f>
        <v/>
      </c>
      <c r="X234" s="30" t="str">
        <f>IFERROR(+'Ont GDP'!X234-'CMA GDP Estimates'!X234,"")</f>
        <v/>
      </c>
      <c r="Y234" s="30" t="str">
        <f>IFERROR(+'Ont GDP'!Y234-'CMA GDP Estimates'!Y234,"")</f>
        <v/>
      </c>
    </row>
    <row r="235" spans="1:25" x14ac:dyDescent="0.25">
      <c r="A235" t="s">
        <v>557</v>
      </c>
      <c r="B235" s="137">
        <f t="shared" si="11"/>
        <v>3132</v>
      </c>
      <c r="C235" s="133">
        <v>3132</v>
      </c>
      <c r="D235" s="65" t="str">
        <f>IFERROR(+'Ont GDP'!D235-'CMA GDP Estimates'!D235,"")</f>
        <v/>
      </c>
      <c r="E235" s="65" t="str">
        <f>IFERROR(+'Ont GDP'!E235-'CMA GDP Estimates'!E235,"")</f>
        <v/>
      </c>
      <c r="F235" s="65" t="str">
        <f>IFERROR(+'Ont GDP'!F235-'CMA GDP Estimates'!F235,"")</f>
        <v/>
      </c>
      <c r="G235" s="65" t="str">
        <f>IFERROR(+'Ont GDP'!G235-'CMA GDP Estimates'!G235,"")</f>
        <v/>
      </c>
      <c r="H235" s="65" t="str">
        <f>IFERROR(+'Ont GDP'!H235-'CMA GDP Estimates'!H235,"")</f>
        <v/>
      </c>
      <c r="I235" s="65" t="str">
        <f>IFERROR(+'Ont GDP'!I235-'CMA GDP Estimates'!I235,"")</f>
        <v/>
      </c>
      <c r="J235" s="65" t="str">
        <f>IFERROR(+'Ont GDP'!J235-'CMA GDP Estimates'!J235,"")</f>
        <v/>
      </c>
      <c r="K235" s="65" t="str">
        <f>IFERROR(+'Ont GDP'!K235-'CMA GDP Estimates'!K235,"")</f>
        <v/>
      </c>
      <c r="L235" s="65" t="str">
        <f>IFERROR(+'Ont GDP'!L235-'CMA GDP Estimates'!L235,"")</f>
        <v/>
      </c>
      <c r="M235" s="30" t="str">
        <f>IFERROR(+'Ont GDP'!M235-'CMA GDP Estimates'!M235,"")</f>
        <v/>
      </c>
      <c r="N235" s="30" t="str">
        <f>IFERROR(+'Ont GDP'!N235-'CMA GDP Estimates'!N235,"")</f>
        <v/>
      </c>
      <c r="O235" s="30" t="str">
        <f>IFERROR(+'Ont GDP'!O235-'CMA GDP Estimates'!O235,"")</f>
        <v/>
      </c>
      <c r="P235" s="30" t="str">
        <f>IFERROR(+'Ont GDP'!P235-'CMA GDP Estimates'!P235,"")</f>
        <v/>
      </c>
      <c r="Q235" s="30" t="str">
        <f>IFERROR(+'Ont GDP'!Q235-'CMA GDP Estimates'!Q235,"")</f>
        <v/>
      </c>
      <c r="R235" s="30" t="str">
        <f>IFERROR(+'Ont GDP'!R235-'CMA GDP Estimates'!R235,"")</f>
        <v/>
      </c>
      <c r="S235" s="30" t="str">
        <f>IFERROR(+'Ont GDP'!S235-'CMA GDP Estimates'!S235,"")</f>
        <v/>
      </c>
      <c r="T235" s="30" t="str">
        <f>IFERROR(+'Ont GDP'!T235-'CMA GDP Estimates'!T235,"")</f>
        <v/>
      </c>
      <c r="U235" s="30" t="str">
        <f>IFERROR(+'Ont GDP'!U235-'CMA GDP Estimates'!U235,"")</f>
        <v/>
      </c>
      <c r="V235" s="30" t="str">
        <f>IFERROR(+'Ont GDP'!V235-'CMA GDP Estimates'!V235,"")</f>
        <v/>
      </c>
      <c r="W235" s="30" t="str">
        <f>IFERROR(+'Ont GDP'!W235-'CMA GDP Estimates'!W235,"")</f>
        <v/>
      </c>
      <c r="X235" s="30" t="str">
        <f>IFERROR(+'Ont GDP'!X235-'CMA GDP Estimates'!X235,"")</f>
        <v/>
      </c>
      <c r="Y235" s="30" t="str">
        <f>IFERROR(+'Ont GDP'!Y235-'CMA GDP Estimates'!Y235,"")</f>
        <v/>
      </c>
    </row>
    <row r="236" spans="1:25" x14ac:dyDescent="0.25">
      <c r="A236" t="s">
        <v>558</v>
      </c>
      <c r="B236" s="137">
        <f t="shared" si="11"/>
        <v>3133</v>
      </c>
      <c r="C236" s="133">
        <v>3133</v>
      </c>
      <c r="D236" s="65" t="str">
        <f>IFERROR(+'Ont GDP'!D236-'CMA GDP Estimates'!D236,"")</f>
        <v/>
      </c>
      <c r="E236" s="65" t="str">
        <f>IFERROR(+'Ont GDP'!E236-'CMA GDP Estimates'!E236,"")</f>
        <v/>
      </c>
      <c r="F236" s="65" t="str">
        <f>IFERROR(+'Ont GDP'!F236-'CMA GDP Estimates'!F236,"")</f>
        <v/>
      </c>
      <c r="G236" s="65" t="str">
        <f>IFERROR(+'Ont GDP'!G236-'CMA GDP Estimates'!G236,"")</f>
        <v/>
      </c>
      <c r="H236" s="65" t="str">
        <f>IFERROR(+'Ont GDP'!H236-'CMA GDP Estimates'!H236,"")</f>
        <v/>
      </c>
      <c r="I236" s="65" t="str">
        <f>IFERROR(+'Ont GDP'!I236-'CMA GDP Estimates'!I236,"")</f>
        <v/>
      </c>
      <c r="J236" s="65" t="str">
        <f>IFERROR(+'Ont GDP'!J236-'CMA GDP Estimates'!J236,"")</f>
        <v/>
      </c>
      <c r="K236" s="65" t="str">
        <f>IFERROR(+'Ont GDP'!K236-'CMA GDP Estimates'!K236,"")</f>
        <v/>
      </c>
      <c r="L236" s="65" t="str">
        <f>IFERROR(+'Ont GDP'!L236-'CMA GDP Estimates'!L236,"")</f>
        <v/>
      </c>
      <c r="M236" s="30" t="str">
        <f>IFERROR(+'Ont GDP'!M236-'CMA GDP Estimates'!M236,"")</f>
        <v/>
      </c>
      <c r="N236" s="30" t="str">
        <f>IFERROR(+'Ont GDP'!N236-'CMA GDP Estimates'!N236,"")</f>
        <v/>
      </c>
      <c r="O236" s="30" t="str">
        <f>IFERROR(+'Ont GDP'!O236-'CMA GDP Estimates'!O236,"")</f>
        <v/>
      </c>
      <c r="P236" s="30" t="str">
        <f>IFERROR(+'Ont GDP'!P236-'CMA GDP Estimates'!P236,"")</f>
        <v/>
      </c>
      <c r="Q236" s="30" t="str">
        <f>IFERROR(+'Ont GDP'!Q236-'CMA GDP Estimates'!Q236,"")</f>
        <v/>
      </c>
      <c r="R236" s="30" t="str">
        <f>IFERROR(+'Ont GDP'!R236-'CMA GDP Estimates'!R236,"")</f>
        <v/>
      </c>
      <c r="S236" s="30" t="str">
        <f>IFERROR(+'Ont GDP'!S236-'CMA GDP Estimates'!S236,"")</f>
        <v/>
      </c>
      <c r="T236" s="30" t="str">
        <f>IFERROR(+'Ont GDP'!T236-'CMA GDP Estimates'!T236,"")</f>
        <v/>
      </c>
      <c r="U236" s="30" t="str">
        <f>IFERROR(+'Ont GDP'!U236-'CMA GDP Estimates'!U236,"")</f>
        <v/>
      </c>
      <c r="V236" s="30" t="str">
        <f>IFERROR(+'Ont GDP'!V236-'CMA GDP Estimates'!V236,"")</f>
        <v/>
      </c>
      <c r="W236" s="30" t="str">
        <f>IFERROR(+'Ont GDP'!W236-'CMA GDP Estimates'!W236,"")</f>
        <v/>
      </c>
      <c r="X236" s="30" t="str">
        <f>IFERROR(+'Ont GDP'!X236-'CMA GDP Estimates'!X236,"")</f>
        <v/>
      </c>
      <c r="Y236" s="30" t="str">
        <f>IFERROR(+'Ont GDP'!Y236-'CMA GDP Estimates'!Y236,"")</f>
        <v/>
      </c>
    </row>
    <row r="237" spans="1:25" x14ac:dyDescent="0.25">
      <c r="A237" t="s">
        <v>559</v>
      </c>
      <c r="B237" s="137">
        <f t="shared" si="11"/>
        <v>3141</v>
      </c>
      <c r="C237" s="133">
        <v>3141</v>
      </c>
      <c r="D237" s="65" t="str">
        <f>IFERROR(+'Ont GDP'!D237-'CMA GDP Estimates'!D237,"")</f>
        <v/>
      </c>
      <c r="E237" s="65" t="str">
        <f>IFERROR(+'Ont GDP'!E237-'CMA GDP Estimates'!E237,"")</f>
        <v/>
      </c>
      <c r="F237" s="65" t="str">
        <f>IFERROR(+'Ont GDP'!F237-'CMA GDP Estimates'!F237,"")</f>
        <v/>
      </c>
      <c r="G237" s="65" t="str">
        <f>IFERROR(+'Ont GDP'!G237-'CMA GDP Estimates'!G237,"")</f>
        <v/>
      </c>
      <c r="H237" s="65" t="str">
        <f>IFERROR(+'Ont GDP'!H237-'CMA GDP Estimates'!H237,"")</f>
        <v/>
      </c>
      <c r="I237" s="65" t="str">
        <f>IFERROR(+'Ont GDP'!I237-'CMA GDP Estimates'!I237,"")</f>
        <v/>
      </c>
      <c r="J237" s="65" t="str">
        <f>IFERROR(+'Ont GDP'!J237-'CMA GDP Estimates'!J237,"")</f>
        <v/>
      </c>
      <c r="K237" s="65" t="str">
        <f>IFERROR(+'Ont GDP'!K237-'CMA GDP Estimates'!K237,"")</f>
        <v/>
      </c>
      <c r="L237" s="65" t="str">
        <f>IFERROR(+'Ont GDP'!L237-'CMA GDP Estimates'!L237,"")</f>
        <v/>
      </c>
      <c r="M237" s="30" t="str">
        <f>IFERROR(+'Ont GDP'!M237-'CMA GDP Estimates'!M237,"")</f>
        <v/>
      </c>
      <c r="N237" s="30" t="str">
        <f>IFERROR(+'Ont GDP'!N237-'CMA GDP Estimates'!N237,"")</f>
        <v/>
      </c>
      <c r="O237" s="30" t="str">
        <f>IFERROR(+'Ont GDP'!O237-'CMA GDP Estimates'!O237,"")</f>
        <v/>
      </c>
      <c r="P237" s="30" t="str">
        <f>IFERROR(+'Ont GDP'!P237-'CMA GDP Estimates'!P237,"")</f>
        <v/>
      </c>
      <c r="Q237" s="30" t="str">
        <f>IFERROR(+'Ont GDP'!Q237-'CMA GDP Estimates'!Q237,"")</f>
        <v/>
      </c>
      <c r="R237" s="30" t="str">
        <f>IFERROR(+'Ont GDP'!R237-'CMA GDP Estimates'!R237,"")</f>
        <v/>
      </c>
      <c r="S237" s="30" t="str">
        <f>IFERROR(+'Ont GDP'!S237-'CMA GDP Estimates'!S237,"")</f>
        <v/>
      </c>
      <c r="T237" s="30" t="str">
        <f>IFERROR(+'Ont GDP'!T237-'CMA GDP Estimates'!T237,"")</f>
        <v/>
      </c>
      <c r="U237" s="30" t="str">
        <f>IFERROR(+'Ont GDP'!U237-'CMA GDP Estimates'!U237,"")</f>
        <v/>
      </c>
      <c r="V237" s="30" t="str">
        <f>IFERROR(+'Ont GDP'!V237-'CMA GDP Estimates'!V237,"")</f>
        <v/>
      </c>
      <c r="W237" s="30" t="str">
        <f>IFERROR(+'Ont GDP'!W237-'CMA GDP Estimates'!W237,"")</f>
        <v/>
      </c>
      <c r="X237" s="30" t="str">
        <f>IFERROR(+'Ont GDP'!X237-'CMA GDP Estimates'!X237,"")</f>
        <v/>
      </c>
      <c r="Y237" s="30" t="str">
        <f>IFERROR(+'Ont GDP'!Y237-'CMA GDP Estimates'!Y237,"")</f>
        <v/>
      </c>
    </row>
    <row r="238" spans="1:25" x14ac:dyDescent="0.25">
      <c r="A238" t="s">
        <v>560</v>
      </c>
      <c r="B238" s="137">
        <f t="shared" si="11"/>
        <v>3149</v>
      </c>
      <c r="C238" s="133">
        <v>3149</v>
      </c>
      <c r="D238" s="65" t="str">
        <f>IFERROR(+'Ont GDP'!D238-'CMA GDP Estimates'!D238,"")</f>
        <v/>
      </c>
      <c r="E238" s="65" t="str">
        <f>IFERROR(+'Ont GDP'!E238-'CMA GDP Estimates'!E238,"")</f>
        <v/>
      </c>
      <c r="F238" s="65" t="str">
        <f>IFERROR(+'Ont GDP'!F238-'CMA GDP Estimates'!F238,"")</f>
        <v/>
      </c>
      <c r="G238" s="65" t="str">
        <f>IFERROR(+'Ont GDP'!G238-'CMA GDP Estimates'!G238,"")</f>
        <v/>
      </c>
      <c r="H238" s="65" t="str">
        <f>IFERROR(+'Ont GDP'!H238-'CMA GDP Estimates'!H238,"")</f>
        <v/>
      </c>
      <c r="I238" s="65" t="str">
        <f>IFERROR(+'Ont GDP'!I238-'CMA GDP Estimates'!I238,"")</f>
        <v/>
      </c>
      <c r="J238" s="65" t="str">
        <f>IFERROR(+'Ont GDP'!J238-'CMA GDP Estimates'!J238,"")</f>
        <v/>
      </c>
      <c r="K238" s="65" t="str">
        <f>IFERROR(+'Ont GDP'!K238-'CMA GDP Estimates'!K238,"")</f>
        <v/>
      </c>
      <c r="L238" s="65" t="str">
        <f>IFERROR(+'Ont GDP'!L238-'CMA GDP Estimates'!L238,"")</f>
        <v/>
      </c>
      <c r="M238" s="30" t="str">
        <f>IFERROR(+'Ont GDP'!M238-'CMA GDP Estimates'!M238,"")</f>
        <v/>
      </c>
      <c r="N238" s="30" t="str">
        <f>IFERROR(+'Ont GDP'!N238-'CMA GDP Estimates'!N238,"")</f>
        <v/>
      </c>
      <c r="O238" s="30" t="str">
        <f>IFERROR(+'Ont GDP'!O238-'CMA GDP Estimates'!O238,"")</f>
        <v/>
      </c>
      <c r="P238" s="30" t="str">
        <f>IFERROR(+'Ont GDP'!P238-'CMA GDP Estimates'!P238,"")</f>
        <v/>
      </c>
      <c r="Q238" s="30" t="str">
        <f>IFERROR(+'Ont GDP'!Q238-'CMA GDP Estimates'!Q238,"")</f>
        <v/>
      </c>
      <c r="R238" s="30" t="str">
        <f>IFERROR(+'Ont GDP'!R238-'CMA GDP Estimates'!R238,"")</f>
        <v/>
      </c>
      <c r="S238" s="30" t="str">
        <f>IFERROR(+'Ont GDP'!S238-'CMA GDP Estimates'!S238,"")</f>
        <v/>
      </c>
      <c r="T238" s="30" t="str">
        <f>IFERROR(+'Ont GDP'!T238-'CMA GDP Estimates'!T238,"")</f>
        <v/>
      </c>
      <c r="U238" s="30" t="str">
        <f>IFERROR(+'Ont GDP'!U238-'CMA GDP Estimates'!U238,"")</f>
        <v/>
      </c>
      <c r="V238" s="30" t="str">
        <f>IFERROR(+'Ont GDP'!V238-'CMA GDP Estimates'!V238,"")</f>
        <v/>
      </c>
      <c r="W238" s="30" t="str">
        <f>IFERROR(+'Ont GDP'!W238-'CMA GDP Estimates'!W238,"")</f>
        <v/>
      </c>
      <c r="X238" s="30" t="str">
        <f>IFERROR(+'Ont GDP'!X238-'CMA GDP Estimates'!X238,"")</f>
        <v/>
      </c>
      <c r="Y238" s="30" t="str">
        <f>IFERROR(+'Ont GDP'!Y238-'CMA GDP Estimates'!Y238,"")</f>
        <v/>
      </c>
    </row>
    <row r="239" spans="1:25" x14ac:dyDescent="0.25">
      <c r="A239" t="s">
        <v>561</v>
      </c>
      <c r="B239" s="137" t="s">
        <v>190</v>
      </c>
      <c r="C239" s="133">
        <v>315</v>
      </c>
      <c r="D239" s="65">
        <f>IFERROR(+'Ont GDP'!D239-'CMA GDP Estimates'!D239,"")</f>
        <v>329.78479291188114</v>
      </c>
      <c r="E239" s="65">
        <f>IFERROR(+'Ont GDP'!E239-'CMA GDP Estimates'!E239,"")</f>
        <v>350.88371643672997</v>
      </c>
      <c r="F239" s="65">
        <f>IFERROR(+'Ont GDP'!F239-'CMA GDP Estimates'!F239,"")</f>
        <v>238.61700538324135</v>
      </c>
      <c r="G239" s="65">
        <f>IFERROR(+'Ont GDP'!G239-'CMA GDP Estimates'!G239,"")</f>
        <v>276.39904253446662</v>
      </c>
      <c r="H239" s="65">
        <f>IFERROR(+'Ont GDP'!H239-'CMA GDP Estimates'!H239,"")</f>
        <v>291.3875452272863</v>
      </c>
      <c r="I239" s="65">
        <f>IFERROR(+'Ont GDP'!I239-'CMA GDP Estimates'!I239,"")</f>
        <v>251.89739568538232</v>
      </c>
      <c r="J239" s="65">
        <f>IFERROR(+'Ont GDP'!J239-'CMA GDP Estimates'!J239,"")</f>
        <v>205.78287342234569</v>
      </c>
      <c r="K239" s="65">
        <f>IFERROR(+'Ont GDP'!K239-'CMA GDP Estimates'!K239,"")</f>
        <v>169.58742371062061</v>
      </c>
      <c r="L239" s="65">
        <f>IFERROR(+'Ont GDP'!L239-'CMA GDP Estimates'!L239,"")</f>
        <v>89.651397937120237</v>
      </c>
      <c r="M239" s="30">
        <f>IFERROR(+'Ont GDP'!M239-'CMA GDP Estimates'!M239,"")</f>
        <v>121.35724886053418</v>
      </c>
      <c r="N239" s="30">
        <f>IFERROR(+'Ont GDP'!N239-'CMA GDP Estimates'!N239,"")</f>
        <v>95.448017519681912</v>
      </c>
      <c r="O239" s="30">
        <f>IFERROR(+'Ont GDP'!O239-'CMA GDP Estimates'!O239,"")</f>
        <v>119.64500923498116</v>
      </c>
      <c r="P239" s="30">
        <f>IFERROR(+'Ont GDP'!P239-'CMA GDP Estimates'!P239,"")</f>
        <v>99.092307799796458</v>
      </c>
      <c r="Q239" s="30">
        <f>IFERROR(+'Ont GDP'!Q239-'CMA GDP Estimates'!Q239,"")</f>
        <v>78.10499912989107</v>
      </c>
      <c r="R239" s="30">
        <f>IFERROR(+'Ont GDP'!R239-'CMA GDP Estimates'!R239,"")</f>
        <v>85.998558752942728</v>
      </c>
      <c r="S239" s="30">
        <f>IFERROR(+'Ont GDP'!S239-'CMA GDP Estimates'!S239,"")</f>
        <v>63.444628719524218</v>
      </c>
      <c r="T239" s="30">
        <f>IFERROR(+'Ont GDP'!T239-'CMA GDP Estimates'!T239,"")</f>
        <v>53.132596367186693</v>
      </c>
      <c r="U239" s="30">
        <f>IFERROR(+'Ont GDP'!U239-'CMA GDP Estimates'!U239,"")</f>
        <v>68.056938818829451</v>
      </c>
      <c r="V239" s="30">
        <f>IFERROR(+'Ont GDP'!V239-'CMA GDP Estimates'!V239,"")</f>
        <v>93.238527975005411</v>
      </c>
      <c r="W239" s="30">
        <f>IFERROR(+'Ont GDP'!W239-'CMA GDP Estimates'!W239,"")</f>
        <v>47.624867944195927</v>
      </c>
      <c r="X239" s="30">
        <f>IFERROR(+'Ont GDP'!X239-'CMA GDP Estimates'!X239,"")</f>
        <v>42.92187470493019</v>
      </c>
      <c r="Y239" s="30">
        <f>IFERROR(+'Ont GDP'!Y239-'CMA GDP Estimates'!Y239,"")</f>
        <v>110.92535290655712</v>
      </c>
    </row>
    <row r="240" spans="1:25" x14ac:dyDescent="0.25">
      <c r="A240" t="s">
        <v>562</v>
      </c>
      <c r="B240" s="137">
        <f t="shared" si="11"/>
        <v>3151</v>
      </c>
      <c r="C240" s="133">
        <v>3151</v>
      </c>
      <c r="D240" s="65" t="str">
        <f>IFERROR(+'Ont GDP'!D240-'CMA GDP Estimates'!D240,"")</f>
        <v/>
      </c>
      <c r="E240" s="65" t="str">
        <f>IFERROR(+'Ont GDP'!E240-'CMA GDP Estimates'!E240,"")</f>
        <v/>
      </c>
      <c r="F240" s="65" t="str">
        <f>IFERROR(+'Ont GDP'!F240-'CMA GDP Estimates'!F240,"")</f>
        <v/>
      </c>
      <c r="G240" s="65" t="str">
        <f>IFERROR(+'Ont GDP'!G240-'CMA GDP Estimates'!G240,"")</f>
        <v/>
      </c>
      <c r="H240" s="65" t="str">
        <f>IFERROR(+'Ont GDP'!H240-'CMA GDP Estimates'!H240,"")</f>
        <v/>
      </c>
      <c r="I240" s="65" t="str">
        <f>IFERROR(+'Ont GDP'!I240-'CMA GDP Estimates'!I240,"")</f>
        <v/>
      </c>
      <c r="J240" s="65" t="str">
        <f>IFERROR(+'Ont GDP'!J240-'CMA GDP Estimates'!J240,"")</f>
        <v/>
      </c>
      <c r="K240" s="65" t="str">
        <f>IFERROR(+'Ont GDP'!K240-'CMA GDP Estimates'!K240,"")</f>
        <v/>
      </c>
      <c r="L240" s="65" t="str">
        <f>IFERROR(+'Ont GDP'!L240-'CMA GDP Estimates'!L240,"")</f>
        <v/>
      </c>
      <c r="M240" s="30" t="str">
        <f>IFERROR(+'Ont GDP'!M240-'CMA GDP Estimates'!M240,"")</f>
        <v/>
      </c>
      <c r="N240" s="30" t="str">
        <f>IFERROR(+'Ont GDP'!N240-'CMA GDP Estimates'!N240,"")</f>
        <v/>
      </c>
      <c r="O240" s="30" t="str">
        <f>IFERROR(+'Ont GDP'!O240-'CMA GDP Estimates'!O240,"")</f>
        <v/>
      </c>
      <c r="P240" s="30" t="str">
        <f>IFERROR(+'Ont GDP'!P240-'CMA GDP Estimates'!P240,"")</f>
        <v/>
      </c>
      <c r="Q240" s="30" t="str">
        <f>IFERROR(+'Ont GDP'!Q240-'CMA GDP Estimates'!Q240,"")</f>
        <v/>
      </c>
      <c r="R240" s="30" t="str">
        <f>IFERROR(+'Ont GDP'!R240-'CMA GDP Estimates'!R240,"")</f>
        <v/>
      </c>
      <c r="S240" s="30" t="str">
        <f>IFERROR(+'Ont GDP'!S240-'CMA GDP Estimates'!S240,"")</f>
        <v/>
      </c>
      <c r="T240" s="30" t="str">
        <f>IFERROR(+'Ont GDP'!T240-'CMA GDP Estimates'!T240,"")</f>
        <v/>
      </c>
      <c r="U240" s="30" t="str">
        <f>IFERROR(+'Ont GDP'!U240-'CMA GDP Estimates'!U240,"")</f>
        <v/>
      </c>
      <c r="V240" s="30" t="str">
        <f>IFERROR(+'Ont GDP'!V240-'CMA GDP Estimates'!V240,"")</f>
        <v/>
      </c>
      <c r="W240" s="30" t="str">
        <f>IFERROR(+'Ont GDP'!W240-'CMA GDP Estimates'!W240,"")</f>
        <v/>
      </c>
      <c r="X240" s="30" t="str">
        <f>IFERROR(+'Ont GDP'!X240-'CMA GDP Estimates'!X240,"")</f>
        <v/>
      </c>
      <c r="Y240" s="30" t="str">
        <f>IFERROR(+'Ont GDP'!Y240-'CMA GDP Estimates'!Y240,"")</f>
        <v/>
      </c>
    </row>
    <row r="241" spans="1:25" x14ac:dyDescent="0.25">
      <c r="A241" t="s">
        <v>563</v>
      </c>
      <c r="B241" s="137">
        <f t="shared" si="11"/>
        <v>3152</v>
      </c>
      <c r="C241" s="133">
        <v>3152</v>
      </c>
      <c r="D241" s="65" t="str">
        <f>IFERROR(+'Ont GDP'!D241-'CMA GDP Estimates'!D241,"")</f>
        <v/>
      </c>
      <c r="E241" s="65" t="str">
        <f>IFERROR(+'Ont GDP'!E241-'CMA GDP Estimates'!E241,"")</f>
        <v/>
      </c>
      <c r="F241" s="65" t="str">
        <f>IFERROR(+'Ont GDP'!F241-'CMA GDP Estimates'!F241,"")</f>
        <v/>
      </c>
      <c r="G241" s="65" t="str">
        <f>IFERROR(+'Ont GDP'!G241-'CMA GDP Estimates'!G241,"")</f>
        <v/>
      </c>
      <c r="H241" s="65" t="str">
        <f>IFERROR(+'Ont GDP'!H241-'CMA GDP Estimates'!H241,"")</f>
        <v/>
      </c>
      <c r="I241" s="65" t="str">
        <f>IFERROR(+'Ont GDP'!I241-'CMA GDP Estimates'!I241,"")</f>
        <v/>
      </c>
      <c r="J241" s="65" t="str">
        <f>IFERROR(+'Ont GDP'!J241-'CMA GDP Estimates'!J241,"")</f>
        <v/>
      </c>
      <c r="K241" s="65" t="str">
        <f>IFERROR(+'Ont GDP'!K241-'CMA GDP Estimates'!K241,"")</f>
        <v/>
      </c>
      <c r="L241" s="65" t="str">
        <f>IFERROR(+'Ont GDP'!L241-'CMA GDP Estimates'!L241,"")</f>
        <v/>
      </c>
      <c r="M241" s="30" t="str">
        <f>IFERROR(+'Ont GDP'!M241-'CMA GDP Estimates'!M241,"")</f>
        <v/>
      </c>
      <c r="N241" s="30" t="str">
        <f>IFERROR(+'Ont GDP'!N241-'CMA GDP Estimates'!N241,"")</f>
        <v/>
      </c>
      <c r="O241" s="30" t="str">
        <f>IFERROR(+'Ont GDP'!O241-'CMA GDP Estimates'!O241,"")</f>
        <v/>
      </c>
      <c r="P241" s="30" t="str">
        <f>IFERROR(+'Ont GDP'!P241-'CMA GDP Estimates'!P241,"")</f>
        <v/>
      </c>
      <c r="Q241" s="30" t="str">
        <f>IFERROR(+'Ont GDP'!Q241-'CMA GDP Estimates'!Q241,"")</f>
        <v/>
      </c>
      <c r="R241" s="30" t="str">
        <f>IFERROR(+'Ont GDP'!R241-'CMA GDP Estimates'!R241,"")</f>
        <v/>
      </c>
      <c r="S241" s="30" t="str">
        <f>IFERROR(+'Ont GDP'!S241-'CMA GDP Estimates'!S241,"")</f>
        <v/>
      </c>
      <c r="T241" s="30" t="str">
        <f>IFERROR(+'Ont GDP'!T241-'CMA GDP Estimates'!T241,"")</f>
        <v/>
      </c>
      <c r="U241" s="30" t="str">
        <f>IFERROR(+'Ont GDP'!U241-'CMA GDP Estimates'!U241,"")</f>
        <v/>
      </c>
      <c r="V241" s="30" t="str">
        <f>IFERROR(+'Ont GDP'!V241-'CMA GDP Estimates'!V241,"")</f>
        <v/>
      </c>
      <c r="W241" s="30" t="str">
        <f>IFERROR(+'Ont GDP'!W241-'CMA GDP Estimates'!W241,"")</f>
        <v/>
      </c>
      <c r="X241" s="30" t="str">
        <f>IFERROR(+'Ont GDP'!X241-'CMA GDP Estimates'!X241,"")</f>
        <v/>
      </c>
      <c r="Y241" s="30" t="str">
        <f>IFERROR(+'Ont GDP'!Y241-'CMA GDP Estimates'!Y241,"")</f>
        <v/>
      </c>
    </row>
    <row r="242" spans="1:25" x14ac:dyDescent="0.25">
      <c r="A242" t="s">
        <v>564</v>
      </c>
      <c r="B242" s="137">
        <f t="shared" si="11"/>
        <v>3159</v>
      </c>
      <c r="C242" s="133">
        <v>3159</v>
      </c>
      <c r="D242" s="65" t="str">
        <f>IFERROR(+'Ont GDP'!D242-'CMA GDP Estimates'!D242,"")</f>
        <v/>
      </c>
      <c r="E242" s="65" t="str">
        <f>IFERROR(+'Ont GDP'!E242-'CMA GDP Estimates'!E242,"")</f>
        <v/>
      </c>
      <c r="F242" s="65" t="str">
        <f>IFERROR(+'Ont GDP'!F242-'CMA GDP Estimates'!F242,"")</f>
        <v/>
      </c>
      <c r="G242" s="65" t="str">
        <f>IFERROR(+'Ont GDP'!G242-'CMA GDP Estimates'!G242,"")</f>
        <v/>
      </c>
      <c r="H242" s="65" t="str">
        <f>IFERROR(+'Ont GDP'!H242-'CMA GDP Estimates'!H242,"")</f>
        <v/>
      </c>
      <c r="I242" s="65" t="str">
        <f>IFERROR(+'Ont GDP'!I242-'CMA GDP Estimates'!I242,"")</f>
        <v/>
      </c>
      <c r="J242" s="65" t="str">
        <f>IFERROR(+'Ont GDP'!J242-'CMA GDP Estimates'!J242,"")</f>
        <v/>
      </c>
      <c r="K242" s="65" t="str">
        <f>IFERROR(+'Ont GDP'!K242-'CMA GDP Estimates'!K242,"")</f>
        <v/>
      </c>
      <c r="L242" s="65" t="str">
        <f>IFERROR(+'Ont GDP'!L242-'CMA GDP Estimates'!L242,"")</f>
        <v/>
      </c>
      <c r="M242" s="30" t="str">
        <f>IFERROR(+'Ont GDP'!M242-'CMA GDP Estimates'!M242,"")</f>
        <v/>
      </c>
      <c r="N242" s="30" t="str">
        <f>IFERROR(+'Ont GDP'!N242-'CMA GDP Estimates'!N242,"")</f>
        <v/>
      </c>
      <c r="O242" s="30" t="str">
        <f>IFERROR(+'Ont GDP'!O242-'CMA GDP Estimates'!O242,"")</f>
        <v/>
      </c>
      <c r="P242" s="30" t="str">
        <f>IFERROR(+'Ont GDP'!P242-'CMA GDP Estimates'!P242,"")</f>
        <v/>
      </c>
      <c r="Q242" s="30" t="str">
        <f>IFERROR(+'Ont GDP'!Q242-'CMA GDP Estimates'!Q242,"")</f>
        <v/>
      </c>
      <c r="R242" s="30" t="str">
        <f>IFERROR(+'Ont GDP'!R242-'CMA GDP Estimates'!R242,"")</f>
        <v/>
      </c>
      <c r="S242" s="30" t="str">
        <f>IFERROR(+'Ont GDP'!S242-'CMA GDP Estimates'!S242,"")</f>
        <v/>
      </c>
      <c r="T242" s="30" t="str">
        <f>IFERROR(+'Ont GDP'!T242-'CMA GDP Estimates'!T242,"")</f>
        <v/>
      </c>
      <c r="U242" s="30" t="str">
        <f>IFERROR(+'Ont GDP'!U242-'CMA GDP Estimates'!U242,"")</f>
        <v/>
      </c>
      <c r="V242" s="30" t="str">
        <f>IFERROR(+'Ont GDP'!V242-'CMA GDP Estimates'!V242,"")</f>
        <v/>
      </c>
      <c r="W242" s="30" t="str">
        <f>IFERROR(+'Ont GDP'!W242-'CMA GDP Estimates'!W242,"")</f>
        <v/>
      </c>
      <c r="X242" s="30" t="str">
        <f>IFERROR(+'Ont GDP'!X242-'CMA GDP Estimates'!X242,"")</f>
        <v/>
      </c>
      <c r="Y242" s="30" t="str">
        <f>IFERROR(+'Ont GDP'!Y242-'CMA GDP Estimates'!Y242,"")</f>
        <v/>
      </c>
    </row>
    <row r="243" spans="1:25" x14ac:dyDescent="0.25">
      <c r="A243" t="s">
        <v>565</v>
      </c>
      <c r="B243" s="137">
        <v>414</v>
      </c>
      <c r="C243" s="133">
        <v>4141</v>
      </c>
      <c r="D243" s="65">
        <f>IFERROR(+'Ont GDP'!D243-'CMA GDP Estimates'!D243,"")</f>
        <v>0</v>
      </c>
      <c r="E243" s="65">
        <f>IFERROR(+'Ont GDP'!E243-'CMA GDP Estimates'!E243,"")</f>
        <v>0</v>
      </c>
      <c r="F243" s="65">
        <f>IFERROR(+'Ont GDP'!F243-'CMA GDP Estimates'!F243,"")</f>
        <v>0</v>
      </c>
      <c r="G243" s="65">
        <f>IFERROR(+'Ont GDP'!G243-'CMA GDP Estimates'!G243,"")</f>
        <v>0</v>
      </c>
      <c r="H243" s="65">
        <f>IFERROR(+'Ont GDP'!H243-'CMA GDP Estimates'!H243,"")</f>
        <v>0</v>
      </c>
      <c r="I243" s="65">
        <f>IFERROR(+'Ont GDP'!I243-'CMA GDP Estimates'!I243,"")</f>
        <v>0</v>
      </c>
      <c r="J243" s="65">
        <f>IFERROR(+'Ont GDP'!J243-'CMA GDP Estimates'!J243,"")</f>
        <v>0</v>
      </c>
      <c r="K243" s="65">
        <f>IFERROR(+'Ont GDP'!K243-'CMA GDP Estimates'!K243,"")</f>
        <v>0</v>
      </c>
      <c r="L243" s="65">
        <f>IFERROR(+'Ont GDP'!L243-'CMA GDP Estimates'!L243,"")</f>
        <v>0</v>
      </c>
      <c r="M243" s="30">
        <f>IFERROR(+'Ont GDP'!M243-'CMA GDP Estimates'!M243,"")</f>
        <v>0</v>
      </c>
      <c r="N243" s="30">
        <f>IFERROR(+'Ont GDP'!N243-'CMA GDP Estimates'!N243,"")</f>
        <v>262.47654669939061</v>
      </c>
      <c r="O243" s="30">
        <f>IFERROR(+'Ont GDP'!O243-'CMA GDP Estimates'!O243,"")</f>
        <v>180.17886603859426</v>
      </c>
      <c r="P243" s="30">
        <f>IFERROR(+'Ont GDP'!P243-'CMA GDP Estimates'!P243,"")</f>
        <v>397.75130599784234</v>
      </c>
      <c r="Q243" s="30">
        <f>IFERROR(+'Ont GDP'!Q243-'CMA GDP Estimates'!Q243,"")</f>
        <v>310.46603613712887</v>
      </c>
      <c r="R243" s="30">
        <f>IFERROR(+'Ont GDP'!R243-'CMA GDP Estimates'!R243,"")</f>
        <v>353.27261819626028</v>
      </c>
      <c r="S243" s="30">
        <f>IFERROR(+'Ont GDP'!S243-'CMA GDP Estimates'!S243,"")</f>
        <v>180.86526812503644</v>
      </c>
      <c r="T243" s="30">
        <f>IFERROR(+'Ont GDP'!T243-'CMA GDP Estimates'!T243,"")</f>
        <v>509.68842670397748</v>
      </c>
      <c r="U243" s="30">
        <f>IFERROR(+'Ont GDP'!U243-'CMA GDP Estimates'!U243,"")</f>
        <v>425.02998795132135</v>
      </c>
      <c r="V243" s="30">
        <f>IFERROR(+'Ont GDP'!V243-'CMA GDP Estimates'!V243,"")</f>
        <v>336.20744077372751</v>
      </c>
      <c r="W243" s="30">
        <f>IFERROR(+'Ont GDP'!W243-'CMA GDP Estimates'!W243,"")</f>
        <v>405.37076933178332</v>
      </c>
      <c r="X243" s="30">
        <f>IFERROR(+'Ont GDP'!X243-'CMA GDP Estimates'!X243,"")</f>
        <v>465.01924952290688</v>
      </c>
      <c r="Y243" s="30">
        <f>IFERROR(+'Ont GDP'!Y243-'CMA GDP Estimates'!Y243,"")</f>
        <v>473.63801654040185</v>
      </c>
    </row>
    <row r="244" spans="1:25" x14ac:dyDescent="0.25">
      <c r="A244" t="s">
        <v>566</v>
      </c>
      <c r="B244" s="137">
        <f t="shared" si="11"/>
        <v>448</v>
      </c>
      <c r="C244" s="133">
        <v>448</v>
      </c>
      <c r="D244" s="65">
        <f>IFERROR(+'Ont GDP'!D244-'CMA GDP Estimates'!D244,"")</f>
        <v>0</v>
      </c>
      <c r="E244" s="65">
        <f>IFERROR(+'Ont GDP'!E244-'CMA GDP Estimates'!E244,"")</f>
        <v>0</v>
      </c>
      <c r="F244" s="65">
        <f>IFERROR(+'Ont GDP'!F244-'CMA GDP Estimates'!F244,"")</f>
        <v>0</v>
      </c>
      <c r="G244" s="65">
        <f>IFERROR(+'Ont GDP'!G244-'CMA GDP Estimates'!G244,"")</f>
        <v>0</v>
      </c>
      <c r="H244" s="65">
        <f>IFERROR(+'Ont GDP'!H244-'CMA GDP Estimates'!H244,"")</f>
        <v>0</v>
      </c>
      <c r="I244" s="65">
        <f>IFERROR(+'Ont GDP'!I244-'CMA GDP Estimates'!I244,"")</f>
        <v>0</v>
      </c>
      <c r="J244" s="65">
        <f>IFERROR(+'Ont GDP'!J244-'CMA GDP Estimates'!J244,"")</f>
        <v>0</v>
      </c>
      <c r="K244" s="65">
        <f>IFERROR(+'Ont GDP'!K244-'CMA GDP Estimates'!K244,"")</f>
        <v>0</v>
      </c>
      <c r="L244" s="65">
        <f>IFERROR(+'Ont GDP'!L244-'CMA GDP Estimates'!L244,"")</f>
        <v>0</v>
      </c>
      <c r="M244" s="30">
        <f>IFERROR(+'Ont GDP'!M244-'CMA GDP Estimates'!M244,"")</f>
        <v>0</v>
      </c>
      <c r="N244" s="30">
        <f>IFERROR(+'Ont GDP'!N244-'CMA GDP Estimates'!N244,"")</f>
        <v>1243.7699582278863</v>
      </c>
      <c r="O244" s="30">
        <f>IFERROR(+'Ont GDP'!O244-'CMA GDP Estimates'!O244,"")</f>
        <v>1161.3169551428693</v>
      </c>
      <c r="P244" s="30">
        <f>IFERROR(+'Ont GDP'!P244-'CMA GDP Estimates'!P244,"")</f>
        <v>1198.8339194511077</v>
      </c>
      <c r="Q244" s="30">
        <f>IFERROR(+'Ont GDP'!Q244-'CMA GDP Estimates'!Q244,"")</f>
        <v>1412.1257996687666</v>
      </c>
      <c r="R244" s="30">
        <f>IFERROR(+'Ont GDP'!R244-'CMA GDP Estimates'!R244,"")</f>
        <v>1291.3906060607649</v>
      </c>
      <c r="S244" s="30">
        <f>IFERROR(+'Ont GDP'!S244-'CMA GDP Estimates'!S244,"")</f>
        <v>1440.3799628393319</v>
      </c>
      <c r="T244" s="30">
        <f>IFERROR(+'Ont GDP'!T244-'CMA GDP Estimates'!T244,"")</f>
        <v>1479.2569177739874</v>
      </c>
      <c r="U244" s="30">
        <f>IFERROR(+'Ont GDP'!U244-'CMA GDP Estimates'!U244,"")</f>
        <v>1560.0027394147994</v>
      </c>
      <c r="V244" s="30">
        <f>IFERROR(+'Ont GDP'!V244-'CMA GDP Estimates'!V244,"")</f>
        <v>1584.7953826716464</v>
      </c>
      <c r="W244" s="30">
        <f>IFERROR(+'Ont GDP'!W244-'CMA GDP Estimates'!W244,"")</f>
        <v>1577.7818824572619</v>
      </c>
      <c r="X244" s="30">
        <f>IFERROR(+'Ont GDP'!X244-'CMA GDP Estimates'!X244,"")</f>
        <v>1795.5213611770941</v>
      </c>
      <c r="Y244" s="30">
        <f>IFERROR(+'Ont GDP'!Y244-'CMA GDP Estimates'!Y244,"")</f>
        <v>2123.5050909877518</v>
      </c>
    </row>
    <row r="245" spans="1:25" x14ac:dyDescent="0.25">
      <c r="A245" s="106" t="s">
        <v>535</v>
      </c>
      <c r="B245" s="129"/>
      <c r="C245" s="130"/>
      <c r="D245" s="141"/>
      <c r="E245" s="141"/>
      <c r="F245" s="141"/>
      <c r="G245" s="141"/>
      <c r="H245" s="141"/>
      <c r="I245" s="141"/>
      <c r="J245" s="141"/>
      <c r="K245" s="141"/>
      <c r="L245" s="141"/>
      <c r="M245" s="135"/>
      <c r="N245" s="135"/>
      <c r="O245" s="135"/>
      <c r="P245" s="135"/>
      <c r="Q245" s="135"/>
      <c r="R245" s="135"/>
      <c r="S245" s="135"/>
      <c r="T245" s="135"/>
      <c r="U245" s="135"/>
      <c r="V245" s="135"/>
      <c r="W245" s="135"/>
      <c r="X245" s="135"/>
      <c r="Y245" s="135"/>
    </row>
    <row r="246" spans="1:25" x14ac:dyDescent="0.25">
      <c r="A246" t="s">
        <v>567</v>
      </c>
      <c r="B246" s="132">
        <f t="shared" ref="B246:B253" si="12">VALUE(LEFT(C246,4))</f>
        <v>52</v>
      </c>
      <c r="C246" s="133">
        <v>52</v>
      </c>
      <c r="D246" s="65">
        <f>IFERROR(+'Ont GDP'!D246-'CMA GDP Estimates'!D246,"")</f>
        <v>13346.17463844669</v>
      </c>
      <c r="E246" s="65">
        <f>IFERROR(+'Ont GDP'!E246-'CMA GDP Estimates'!E246,"")</f>
        <v>14007.619809228039</v>
      </c>
      <c r="F246" s="65">
        <f>IFERROR(+'Ont GDP'!F246-'CMA GDP Estimates'!F246,"")</f>
        <v>14946.817596150395</v>
      </c>
      <c r="G246" s="65">
        <f>IFERROR(+'Ont GDP'!G246-'CMA GDP Estimates'!G246,"")</f>
        <v>15904.186197028066</v>
      </c>
      <c r="H246" s="65">
        <f>IFERROR(+'Ont GDP'!H246-'CMA GDP Estimates'!H246,"")</f>
        <v>16842.224239382511</v>
      </c>
      <c r="I246" s="65">
        <f>IFERROR(+'Ont GDP'!I246-'CMA GDP Estimates'!I246,"")</f>
        <v>16065.025983193278</v>
      </c>
      <c r="J246" s="65">
        <f>IFERROR(+'Ont GDP'!J246-'CMA GDP Estimates'!J246,"")</f>
        <v>17407.816874007411</v>
      </c>
      <c r="K246" s="65">
        <f>IFERROR(+'Ont GDP'!K246-'CMA GDP Estimates'!K246,"")</f>
        <v>17914.442039181045</v>
      </c>
      <c r="L246" s="65">
        <f>IFERROR(+'Ont GDP'!L246-'CMA GDP Estimates'!L246,"")</f>
        <v>15509.758480385863</v>
      </c>
      <c r="M246" s="30">
        <f>IFERROR(+'Ont GDP'!M246-'CMA GDP Estimates'!M246,"")</f>
        <v>16277.051135457594</v>
      </c>
      <c r="N246" s="30">
        <f>IFERROR(+'Ont GDP'!N246-'CMA GDP Estimates'!N246,"")</f>
        <v>17490.815042190094</v>
      </c>
      <c r="O246" s="30">
        <f>IFERROR(+'Ont GDP'!O246-'CMA GDP Estimates'!O246,"")</f>
        <v>16689.423536748989</v>
      </c>
      <c r="P246" s="30">
        <f>IFERROR(+'Ont GDP'!P246-'CMA GDP Estimates'!P246,"")</f>
        <v>16177.137202420206</v>
      </c>
      <c r="Q246" s="30">
        <f>IFERROR(+'Ont GDP'!Q246-'CMA GDP Estimates'!Q246,"")</f>
        <v>17236.846071329572</v>
      </c>
      <c r="R246" s="30">
        <f>IFERROR(+'Ont GDP'!R246-'CMA GDP Estimates'!R246,"")</f>
        <v>17943.417103515654</v>
      </c>
      <c r="S246" s="30">
        <f>IFERROR(+'Ont GDP'!S246-'CMA GDP Estimates'!S246,"")</f>
        <v>18711.826883280111</v>
      </c>
      <c r="T246" s="30">
        <f>IFERROR(+'Ont GDP'!T246-'CMA GDP Estimates'!T246,"")</f>
        <v>18033.723331674701</v>
      </c>
      <c r="U246" s="30">
        <f>IFERROR(+'Ont GDP'!U246-'CMA GDP Estimates'!U246,"")</f>
        <v>17379.478628940931</v>
      </c>
      <c r="V246" s="30">
        <f>IFERROR(+'Ont GDP'!V246-'CMA GDP Estimates'!V246,"")</f>
        <v>19310.742800100576</v>
      </c>
      <c r="W246" s="30">
        <f>IFERROR(+'Ont GDP'!W246-'CMA GDP Estimates'!W246,"")</f>
        <v>18753.615964291159</v>
      </c>
      <c r="X246" s="30">
        <f>IFERROR(+'Ont GDP'!X246-'CMA GDP Estimates'!X246,"")</f>
        <v>18800.913888172283</v>
      </c>
      <c r="Y246" s="30">
        <f>IFERROR(+'Ont GDP'!Y246-'CMA GDP Estimates'!Y246,"")</f>
        <v>19485.383157932396</v>
      </c>
    </row>
    <row r="247" spans="1:25" x14ac:dyDescent="0.25">
      <c r="A247" t="s">
        <v>568</v>
      </c>
      <c r="B247" s="132">
        <f t="shared" si="12"/>
        <v>521</v>
      </c>
      <c r="C247" s="133">
        <v>521</v>
      </c>
      <c r="D247" s="65" t="str">
        <f>IFERROR(+'Ont GDP'!D247-'CMA GDP Estimates'!D247,"")</f>
        <v/>
      </c>
      <c r="E247" s="65" t="str">
        <f>IFERROR(+'Ont GDP'!E247-'CMA GDP Estimates'!E247,"")</f>
        <v/>
      </c>
      <c r="F247" s="65" t="str">
        <f>IFERROR(+'Ont GDP'!F247-'CMA GDP Estimates'!F247,"")</f>
        <v/>
      </c>
      <c r="G247" s="65" t="str">
        <f>IFERROR(+'Ont GDP'!G247-'CMA GDP Estimates'!G247,"")</f>
        <v/>
      </c>
      <c r="H247" s="65" t="str">
        <f>IFERROR(+'Ont GDP'!H247-'CMA GDP Estimates'!H247,"")</f>
        <v/>
      </c>
      <c r="I247" s="65" t="str">
        <f>IFERROR(+'Ont GDP'!I247-'CMA GDP Estimates'!I247,"")</f>
        <v/>
      </c>
      <c r="J247" s="65" t="str">
        <f>IFERROR(+'Ont GDP'!J247-'CMA GDP Estimates'!J247,"")</f>
        <v/>
      </c>
      <c r="K247" s="65" t="str">
        <f>IFERROR(+'Ont GDP'!K247-'CMA GDP Estimates'!K247,"")</f>
        <v/>
      </c>
      <c r="L247" s="65" t="str">
        <f>IFERROR(+'Ont GDP'!L247-'CMA GDP Estimates'!L247,"")</f>
        <v/>
      </c>
      <c r="M247" s="30" t="str">
        <f>IFERROR(+'Ont GDP'!M247-'CMA GDP Estimates'!M247,"")</f>
        <v/>
      </c>
      <c r="N247" s="30" t="str">
        <f>IFERROR(+'Ont GDP'!N247-'CMA GDP Estimates'!N247,"")</f>
        <v/>
      </c>
      <c r="O247" s="30" t="str">
        <f>IFERROR(+'Ont GDP'!O247-'CMA GDP Estimates'!O247,"")</f>
        <v/>
      </c>
      <c r="P247" s="30" t="str">
        <f>IFERROR(+'Ont GDP'!P247-'CMA GDP Estimates'!P247,"")</f>
        <v/>
      </c>
      <c r="Q247" s="30" t="str">
        <f>IFERROR(+'Ont GDP'!Q247-'CMA GDP Estimates'!Q247,"")</f>
        <v/>
      </c>
      <c r="R247" s="30" t="str">
        <f>IFERROR(+'Ont GDP'!R247-'CMA GDP Estimates'!R247,"")</f>
        <v/>
      </c>
      <c r="S247" s="30" t="str">
        <f>IFERROR(+'Ont GDP'!S247-'CMA GDP Estimates'!S247,"")</f>
        <v/>
      </c>
      <c r="T247" s="30" t="str">
        <f>IFERROR(+'Ont GDP'!T247-'CMA GDP Estimates'!T247,"")</f>
        <v/>
      </c>
      <c r="U247" s="30" t="str">
        <f>IFERROR(+'Ont GDP'!U247-'CMA GDP Estimates'!U247,"")</f>
        <v/>
      </c>
      <c r="V247" s="30">
        <f>IFERROR(+'Ont GDP'!V247-'CMA GDP Estimates'!V247,"")</f>
        <v>234.5</v>
      </c>
      <c r="W247" s="30">
        <f>IFERROR(+'Ont GDP'!W247-'CMA GDP Estimates'!W247,"")</f>
        <v>234.6</v>
      </c>
      <c r="X247" s="30" t="str">
        <f>IFERROR(+'Ont GDP'!X247-'CMA GDP Estimates'!X247,"")</f>
        <v/>
      </c>
      <c r="Y247" s="30" t="str">
        <f>IFERROR(+'Ont GDP'!Y247-'CMA GDP Estimates'!Y247,"")</f>
        <v/>
      </c>
    </row>
    <row r="248" spans="1:25" x14ac:dyDescent="0.25">
      <c r="A248" t="s">
        <v>569</v>
      </c>
      <c r="B248" s="137">
        <f t="shared" si="12"/>
        <v>522</v>
      </c>
      <c r="C248" s="133">
        <v>522</v>
      </c>
      <c r="D248" s="65">
        <f>IFERROR(+'Ont GDP'!D248-'CMA GDP Estimates'!D248,"")</f>
        <v>7132.0113771243596</v>
      </c>
      <c r="E248" s="65">
        <f>IFERROR(+'Ont GDP'!E248-'CMA GDP Estimates'!E248,"")</f>
        <v>7143.2856110107059</v>
      </c>
      <c r="F248" s="65">
        <f>IFERROR(+'Ont GDP'!F248-'CMA GDP Estimates'!F248,"")</f>
        <v>7804.6051590249172</v>
      </c>
      <c r="G248" s="65">
        <f>IFERROR(+'Ont GDP'!G248-'CMA GDP Estimates'!G248,"")</f>
        <v>8266.5379809414626</v>
      </c>
      <c r="H248" s="65">
        <f>IFERROR(+'Ont GDP'!H248-'CMA GDP Estimates'!H248,"")</f>
        <v>9169.7805228155667</v>
      </c>
      <c r="I248" s="65">
        <f>IFERROR(+'Ont GDP'!I248-'CMA GDP Estimates'!I248,"")</f>
        <v>9049.3076062036416</v>
      </c>
      <c r="J248" s="65">
        <f>IFERROR(+'Ont GDP'!J248-'CMA GDP Estimates'!J248,"")</f>
        <v>9400.5334551863689</v>
      </c>
      <c r="K248" s="65">
        <f>IFERROR(+'Ont GDP'!K248-'CMA GDP Estimates'!K248,"")</f>
        <v>10191.715400857382</v>
      </c>
      <c r="L248" s="65">
        <f>IFERROR(+'Ont GDP'!L248-'CMA GDP Estimates'!L248,"")</f>
        <v>8486.8702437976754</v>
      </c>
      <c r="M248" s="30">
        <f>IFERROR(+'Ont GDP'!M248-'CMA GDP Estimates'!M248,"")</f>
        <v>8189.0650170570698</v>
      </c>
      <c r="N248" s="30">
        <f>IFERROR(+'Ont GDP'!N248-'CMA GDP Estimates'!N248,"")</f>
        <v>9655.6040999969337</v>
      </c>
      <c r="O248" s="30">
        <f>IFERROR(+'Ont GDP'!O248-'CMA GDP Estimates'!O248,"")</f>
        <v>8969.9217439072709</v>
      </c>
      <c r="P248" s="30">
        <f>IFERROR(+'Ont GDP'!P248-'CMA GDP Estimates'!P248,"")</f>
        <v>8889.0955650965734</v>
      </c>
      <c r="Q248" s="30">
        <f>IFERROR(+'Ont GDP'!Q248-'CMA GDP Estimates'!Q248,"")</f>
        <v>8787.3524698536239</v>
      </c>
      <c r="R248" s="30">
        <f>IFERROR(+'Ont GDP'!R248-'CMA GDP Estimates'!R248,"")</f>
        <v>9443.9271775901143</v>
      </c>
      <c r="S248" s="30">
        <f>IFERROR(+'Ont GDP'!S248-'CMA GDP Estimates'!S248,"")</f>
        <v>9042.7939765820265</v>
      </c>
      <c r="T248" s="30">
        <f>IFERROR(+'Ont GDP'!T248-'CMA GDP Estimates'!T248,"")</f>
        <v>10319.880410315727</v>
      </c>
      <c r="U248" s="30">
        <f>IFERROR(+'Ont GDP'!U248-'CMA GDP Estimates'!U248,"")</f>
        <v>8563.0206309375317</v>
      </c>
      <c r="V248" s="30">
        <f>IFERROR(+'Ont GDP'!V248-'CMA GDP Estimates'!V248,"")</f>
        <v>9244.1398404762331</v>
      </c>
      <c r="W248" s="30">
        <f>IFERROR(+'Ont GDP'!W248-'CMA GDP Estimates'!W248,"")</f>
        <v>8486.0110748746847</v>
      </c>
      <c r="X248" s="30">
        <f>IFERROR(+'Ont GDP'!X248-'CMA GDP Estimates'!X248,"")</f>
        <v>8530.6690601608752</v>
      </c>
      <c r="Y248" s="30">
        <f>IFERROR(+'Ont GDP'!Y248-'CMA GDP Estimates'!Y248,"")</f>
        <v>9754.3113457993531</v>
      </c>
    </row>
    <row r="249" spans="1:25" x14ac:dyDescent="0.25">
      <c r="A249" t="s">
        <v>570</v>
      </c>
      <c r="B249" s="137">
        <f t="shared" si="12"/>
        <v>5221</v>
      </c>
      <c r="C249" s="133">
        <v>5221</v>
      </c>
      <c r="D249" s="65">
        <f>IFERROR(+'Ont GDP'!D249-'CMA GDP Estimates'!D249,"")</f>
        <v>6469.8498591752723</v>
      </c>
      <c r="E249" s="65">
        <f>IFERROR(+'Ont GDP'!E249-'CMA GDP Estimates'!E249,"")</f>
        <v>6572.1077898550702</v>
      </c>
      <c r="F249" s="65">
        <f>IFERROR(+'Ont GDP'!F249-'CMA GDP Estimates'!F249,"")</f>
        <v>6520.3436603221071</v>
      </c>
      <c r="G249" s="65">
        <f>IFERROR(+'Ont GDP'!G249-'CMA GDP Estimates'!G249,"")</f>
        <v>7156.5779386309987</v>
      </c>
      <c r="H249" s="65">
        <f>IFERROR(+'Ont GDP'!H249-'CMA GDP Estimates'!H249,"")</f>
        <v>7447.2512525050097</v>
      </c>
      <c r="I249" s="65">
        <f>IFERROR(+'Ont GDP'!I249-'CMA GDP Estimates'!I249,"")</f>
        <v>7239.1581788277508</v>
      </c>
      <c r="J249" s="65">
        <f>IFERROR(+'Ont GDP'!J249-'CMA GDP Estimates'!J249,"")</f>
        <v>7843.8381034096819</v>
      </c>
      <c r="K249" s="65">
        <f>IFERROR(+'Ont GDP'!K249-'CMA GDP Estimates'!K249,"")</f>
        <v>8208.8130377716207</v>
      </c>
      <c r="L249" s="65">
        <f>IFERROR(+'Ont GDP'!L249-'CMA GDP Estimates'!L249,"")</f>
        <v>6877.5757431247966</v>
      </c>
      <c r="M249" s="30">
        <f>IFERROR(+'Ont GDP'!M249-'CMA GDP Estimates'!M249,"")</f>
        <v>6375.3801021503277</v>
      </c>
      <c r="N249" s="30">
        <f>IFERROR(+'Ont GDP'!N249-'CMA GDP Estimates'!N249,"")</f>
        <v>7568.4579073657078</v>
      </c>
      <c r="O249" s="30">
        <f>IFERROR(+'Ont GDP'!O249-'CMA GDP Estimates'!O249,"")</f>
        <v>7005.0692037313675</v>
      </c>
      <c r="P249" s="30">
        <f>IFERROR(+'Ont GDP'!P249-'CMA GDP Estimates'!P249,"")</f>
        <v>6942.9249451964388</v>
      </c>
      <c r="Q249" s="30">
        <f>IFERROR(+'Ont GDP'!Q249-'CMA GDP Estimates'!Q249,"")</f>
        <v>7200.664683929801</v>
      </c>
      <c r="R249" s="30">
        <f>IFERROR(+'Ont GDP'!R249-'CMA GDP Estimates'!R249,"")</f>
        <v>8162.380314875365</v>
      </c>
      <c r="S249" s="30">
        <f>IFERROR(+'Ont GDP'!S249-'CMA GDP Estimates'!S249,"")</f>
        <v>7842.0379348107672</v>
      </c>
      <c r="T249" s="30">
        <f>IFERROR(+'Ont GDP'!T249-'CMA GDP Estimates'!T249,"")</f>
        <v>9138.1871415774185</v>
      </c>
      <c r="U249" s="30">
        <f>IFERROR(+'Ont GDP'!U249-'CMA GDP Estimates'!U249,"")</f>
        <v>7611.1810248908296</v>
      </c>
      <c r="V249" s="30">
        <f>IFERROR(+'Ont GDP'!V249-'CMA GDP Estimates'!V249,"")</f>
        <v>7630.3847955873935</v>
      </c>
      <c r="W249" s="30">
        <f>IFERROR(+'Ont GDP'!W249-'CMA GDP Estimates'!W249,"")</f>
        <v>6559.3048098434374</v>
      </c>
      <c r="X249" s="30">
        <f>IFERROR(+'Ont GDP'!X249-'CMA GDP Estimates'!X249,"")</f>
        <v>7203.2054841734971</v>
      </c>
      <c r="Y249" s="30">
        <f>IFERROR(+'Ont GDP'!Y249-'CMA GDP Estimates'!Y249,"")</f>
        <v>8281.5111830424394</v>
      </c>
    </row>
    <row r="250" spans="1:25" x14ac:dyDescent="0.25">
      <c r="A250" t="s">
        <v>571</v>
      </c>
      <c r="B250" s="137" t="s">
        <v>204</v>
      </c>
      <c r="C250" s="133">
        <v>523</v>
      </c>
      <c r="D250" s="65">
        <f>IFERROR(+'Ont GDP'!D250-'CMA GDP Estimates'!D250,"")</f>
        <v>942.40853082215563</v>
      </c>
      <c r="E250" s="65">
        <f>IFERROR(+'Ont GDP'!E250-'CMA GDP Estimates'!E250,"")</f>
        <v>1039.6575821303354</v>
      </c>
      <c r="F250" s="65">
        <f>IFERROR(+'Ont GDP'!F250-'CMA GDP Estimates'!F250,"")</f>
        <v>1051.2165095107084</v>
      </c>
      <c r="G250" s="65">
        <f>IFERROR(+'Ont GDP'!G250-'CMA GDP Estimates'!G250,"")</f>
        <v>1166.1694917525469</v>
      </c>
      <c r="H250" s="65">
        <f>IFERROR(+'Ont GDP'!H250-'CMA GDP Estimates'!H250,"")</f>
        <v>1158.0681571382547</v>
      </c>
      <c r="I250" s="65">
        <f>IFERROR(+'Ont GDP'!I250-'CMA GDP Estimates'!I250,"")</f>
        <v>1261.5115223848884</v>
      </c>
      <c r="J250" s="65">
        <f>IFERROR(+'Ont GDP'!J250-'CMA GDP Estimates'!J250,"")</f>
        <v>1326.7627580926969</v>
      </c>
      <c r="K250" s="65">
        <f>IFERROR(+'Ont GDP'!K250-'CMA GDP Estimates'!K250,"")</f>
        <v>1406.2479271928914</v>
      </c>
      <c r="L250" s="65">
        <f>IFERROR(+'Ont GDP'!L250-'CMA GDP Estimates'!L250,"")</f>
        <v>1430.2076429069539</v>
      </c>
      <c r="M250" s="30">
        <f>IFERROR(+'Ont GDP'!M250-'CMA GDP Estimates'!M250,"")</f>
        <v>1776.743906144291</v>
      </c>
      <c r="N250" s="30">
        <f>IFERROR(+'Ont GDP'!N250-'CMA GDP Estimates'!N250,"")</f>
        <v>1610.2050674561578</v>
      </c>
      <c r="O250" s="30">
        <f>IFERROR(+'Ont GDP'!O250-'CMA GDP Estimates'!O250,"")</f>
        <v>1819.3107185052913</v>
      </c>
      <c r="P250" s="30">
        <f>IFERROR(+'Ont GDP'!P250-'CMA GDP Estimates'!P250,"")</f>
        <v>1694.3078076051806</v>
      </c>
      <c r="Q250" s="30">
        <f>IFERROR(+'Ont GDP'!Q250-'CMA GDP Estimates'!Q250,"")</f>
        <v>2072.3026891570735</v>
      </c>
      <c r="R250" s="30">
        <f>IFERROR(+'Ont GDP'!R250-'CMA GDP Estimates'!R250,"")</f>
        <v>1897.2879760546739</v>
      </c>
      <c r="S250" s="30">
        <f>IFERROR(+'Ont GDP'!S250-'CMA GDP Estimates'!S250,"")</f>
        <v>2020.7593784954061</v>
      </c>
      <c r="T250" s="30">
        <f>IFERROR(+'Ont GDP'!T250-'CMA GDP Estimates'!T250,"")</f>
        <v>1587.8274135724905</v>
      </c>
      <c r="U250" s="30">
        <f>IFERROR(+'Ont GDP'!U250-'CMA GDP Estimates'!U250,"")</f>
        <v>1786.3351621479687</v>
      </c>
      <c r="V250" s="30">
        <f>IFERROR(+'Ont GDP'!V250-'CMA GDP Estimates'!V250,"")</f>
        <v>2201.1589589385349</v>
      </c>
      <c r="W250" s="30">
        <f>IFERROR(+'Ont GDP'!W250-'CMA GDP Estimates'!W250,"")</f>
        <v>2195.9000655167183</v>
      </c>
      <c r="X250" s="30">
        <f>IFERROR(+'Ont GDP'!X250-'CMA GDP Estimates'!X250,"")</f>
        <v>2273.8154417575624</v>
      </c>
      <c r="Y250" s="30">
        <f>IFERROR(+'Ont GDP'!Y250-'CMA GDP Estimates'!Y250,"")</f>
        <v>2025.5456979834098</v>
      </c>
    </row>
    <row r="251" spans="1:25" x14ac:dyDescent="0.25">
      <c r="A251" t="s">
        <v>572</v>
      </c>
      <c r="B251" s="137">
        <f t="shared" si="12"/>
        <v>524</v>
      </c>
      <c r="C251" s="133">
        <v>524</v>
      </c>
      <c r="D251" s="65">
        <f>IFERROR(+'Ont GDP'!D251-'CMA GDP Estimates'!D251,"")</f>
        <v>5510.0556572193709</v>
      </c>
      <c r="E251" s="65">
        <f>IFERROR(+'Ont GDP'!E251-'CMA GDP Estimates'!E251,"")</f>
        <v>6151.2215719063533</v>
      </c>
      <c r="F251" s="65">
        <f>IFERROR(+'Ont GDP'!F251-'CMA GDP Estimates'!F251,"")</f>
        <v>6687.9513705335294</v>
      </c>
      <c r="G251" s="65">
        <f>IFERROR(+'Ont GDP'!G251-'CMA GDP Estimates'!G251,"")</f>
        <v>7089.3509592771379</v>
      </c>
      <c r="H251" s="65">
        <f>IFERROR(+'Ont GDP'!H251-'CMA GDP Estimates'!H251,"")</f>
        <v>7249.1082638548305</v>
      </c>
      <c r="I251" s="65">
        <f>IFERROR(+'Ont GDP'!I251-'CMA GDP Estimates'!I251,"")</f>
        <v>6106.9239289328689</v>
      </c>
      <c r="J251" s="65">
        <f>IFERROR(+'Ont GDP'!J251-'CMA GDP Estimates'!J251,"")</f>
        <v>7051.0940303466614</v>
      </c>
      <c r="K251" s="65">
        <f>IFERROR(+'Ont GDP'!K251-'CMA GDP Estimates'!K251,"")</f>
        <v>6718.1888670052858</v>
      </c>
      <c r="L251" s="65">
        <f>IFERROR(+'Ont GDP'!L251-'CMA GDP Estimates'!L251,"")</f>
        <v>5675.2390064245083</v>
      </c>
      <c r="M251" s="30">
        <f>IFERROR(+'Ont GDP'!M251-'CMA GDP Estimates'!M251,"")</f>
        <v>6221.5405612910163</v>
      </c>
      <c r="N251" s="30">
        <f>IFERROR(+'Ont GDP'!N251-'CMA GDP Estimates'!N251,"")</f>
        <v>6215.7144529525667</v>
      </c>
      <c r="O251" s="30">
        <f>IFERROR(+'Ont GDP'!O251-'CMA GDP Estimates'!O251,"")</f>
        <v>5633.9671709363956</v>
      </c>
      <c r="P251" s="30">
        <f>IFERROR(+'Ont GDP'!P251-'CMA GDP Estimates'!P251,"")</f>
        <v>5496.8307077098034</v>
      </c>
      <c r="Q251" s="30">
        <f>IFERROR(+'Ont GDP'!Q251-'CMA GDP Estimates'!Q251,"")</f>
        <v>6164.0026125428722</v>
      </c>
      <c r="R251" s="30">
        <f>IFERROR(+'Ont GDP'!R251-'CMA GDP Estimates'!R251,"")</f>
        <v>6401.2942732367974</v>
      </c>
      <c r="S251" s="30">
        <f>IFERROR(+'Ont GDP'!S251-'CMA GDP Estimates'!S251,"")</f>
        <v>7279.8664671617316</v>
      </c>
      <c r="T251" s="30">
        <f>IFERROR(+'Ont GDP'!T251-'CMA GDP Estimates'!T251,"")</f>
        <v>6439.9512037134809</v>
      </c>
      <c r="U251" s="30">
        <f>IFERROR(+'Ont GDP'!U251-'CMA GDP Estimates'!U251,"")</f>
        <v>7158.2746487008753</v>
      </c>
      <c r="V251" s="30">
        <f>IFERROR(+'Ont GDP'!V251-'CMA GDP Estimates'!V251,"")</f>
        <v>7556.3550819971479</v>
      </c>
      <c r="W251" s="30">
        <f>IFERROR(+'Ont GDP'!W251-'CMA GDP Estimates'!W251,"")</f>
        <v>7644.8099464754996</v>
      </c>
      <c r="X251" s="30">
        <f>IFERROR(+'Ont GDP'!X251-'CMA GDP Estimates'!X251,"")</f>
        <v>7439.8058531943461</v>
      </c>
      <c r="Y251" s="30">
        <f>IFERROR(+'Ont GDP'!Y251-'CMA GDP Estimates'!Y251,"")</f>
        <v>7494.1598462014954</v>
      </c>
    </row>
    <row r="252" spans="1:25" x14ac:dyDescent="0.25">
      <c r="A252" t="s">
        <v>573</v>
      </c>
      <c r="B252" s="137">
        <f t="shared" si="12"/>
        <v>5241</v>
      </c>
      <c r="C252" s="133">
        <v>5241</v>
      </c>
      <c r="D252" s="65">
        <f>IFERROR(+'Ont GDP'!D252-'CMA GDP Estimates'!D252,"")</f>
        <v>3845.5376731674505</v>
      </c>
      <c r="E252" s="65">
        <f>IFERROR(+'Ont GDP'!E252-'CMA GDP Estimates'!E252,"")</f>
        <v>4316.675930380643</v>
      </c>
      <c r="F252" s="65">
        <f>IFERROR(+'Ont GDP'!F252-'CMA GDP Estimates'!F252,"")</f>
        <v>4454.9205930807257</v>
      </c>
      <c r="G252" s="65">
        <f>IFERROR(+'Ont GDP'!G252-'CMA GDP Estimates'!G252,"")</f>
        <v>4648.4903513371792</v>
      </c>
      <c r="H252" s="65">
        <f>IFERROR(+'Ont GDP'!H252-'CMA GDP Estimates'!H252,"")</f>
        <v>4799.226889609281</v>
      </c>
      <c r="I252" s="65">
        <f>IFERROR(+'Ont GDP'!I252-'CMA GDP Estimates'!I252,"")</f>
        <v>4090.8232839187895</v>
      </c>
      <c r="J252" s="65">
        <f>IFERROR(+'Ont GDP'!J252-'CMA GDP Estimates'!J252,"")</f>
        <v>4549.0930290456436</v>
      </c>
      <c r="K252" s="65">
        <f>IFERROR(+'Ont GDP'!K252-'CMA GDP Estimates'!K252,"")</f>
        <v>4560.48448723827</v>
      </c>
      <c r="L252" s="65">
        <f>IFERROR(+'Ont GDP'!L252-'CMA GDP Estimates'!L252,"")</f>
        <v>4071.7736920185116</v>
      </c>
      <c r="M252" s="30">
        <f>IFERROR(+'Ont GDP'!M252-'CMA GDP Estimates'!M252,"")</f>
        <v>4369.3289672429974</v>
      </c>
      <c r="N252" s="30">
        <f>IFERROR(+'Ont GDP'!N252-'CMA GDP Estimates'!N252,"")</f>
        <v>4107.7902489735025</v>
      </c>
      <c r="O252" s="30">
        <f>IFERROR(+'Ont GDP'!O252-'CMA GDP Estimates'!O252,"")</f>
        <v>4179.9322687439935</v>
      </c>
      <c r="P252" s="30">
        <f>IFERROR(+'Ont GDP'!P252-'CMA GDP Estimates'!P252,"")</f>
        <v>3836.2200174532836</v>
      </c>
      <c r="Q252" s="30">
        <f>IFERROR(+'Ont GDP'!Q252-'CMA GDP Estimates'!Q252,"")</f>
        <v>4089.197215723364</v>
      </c>
      <c r="R252" s="30">
        <f>IFERROR(+'Ont GDP'!R252-'CMA GDP Estimates'!R252,"")</f>
        <v>4575.2897752958179</v>
      </c>
      <c r="S252" s="30">
        <f>IFERROR(+'Ont GDP'!S252-'CMA GDP Estimates'!S252,"")</f>
        <v>5451.7262247315357</v>
      </c>
      <c r="T252" s="30">
        <f>IFERROR(+'Ont GDP'!T252-'CMA GDP Estimates'!T252,"")</f>
        <v>4764.4926467417172</v>
      </c>
      <c r="U252" s="30">
        <f>IFERROR(+'Ont GDP'!U252-'CMA GDP Estimates'!U252,"")</f>
        <v>5029.9808695020665</v>
      </c>
      <c r="V252" s="30">
        <f>IFERROR(+'Ont GDP'!V252-'CMA GDP Estimates'!V252,"")</f>
        <v>5153.2392828223492</v>
      </c>
      <c r="W252" s="30">
        <f>IFERROR(+'Ont GDP'!W252-'CMA GDP Estimates'!W252,"")</f>
        <v>4715.5820499182792</v>
      </c>
      <c r="X252" s="30">
        <f>IFERROR(+'Ont GDP'!X252-'CMA GDP Estimates'!X252,"")</f>
        <v>4808.3887723542975</v>
      </c>
      <c r="Y252" s="30">
        <f>IFERROR(+'Ont GDP'!Y252-'CMA GDP Estimates'!Y252,"")</f>
        <v>4998.1318862908465</v>
      </c>
    </row>
    <row r="253" spans="1:25" x14ac:dyDescent="0.25">
      <c r="A253" t="s">
        <v>574</v>
      </c>
      <c r="B253" s="137">
        <f t="shared" si="12"/>
        <v>5242</v>
      </c>
      <c r="C253" s="133">
        <v>5242</v>
      </c>
      <c r="D253" s="65">
        <f>IFERROR(+'Ont GDP'!D253-'CMA GDP Estimates'!D253,"")</f>
        <v>1786.9810209424083</v>
      </c>
      <c r="E253" s="65">
        <f>IFERROR(+'Ont GDP'!E253-'CMA GDP Estimates'!E253,"")</f>
        <v>2038.0229885057472</v>
      </c>
      <c r="F253" s="65">
        <f>IFERROR(+'Ont GDP'!F253-'CMA GDP Estimates'!F253,"")</f>
        <v>2127.888372093023</v>
      </c>
      <c r="G253" s="65">
        <f>IFERROR(+'Ont GDP'!G253-'CMA GDP Estimates'!G253,"")</f>
        <v>2381.1333333333332</v>
      </c>
      <c r="H253" s="65">
        <f>IFERROR(+'Ont GDP'!H253-'CMA GDP Estimates'!H253,"")</f>
        <v>2564.7136383442266</v>
      </c>
      <c r="I253" s="65">
        <f>IFERROR(+'Ont GDP'!I253-'CMA GDP Estimates'!I253,"")</f>
        <v>2060.5397841458876</v>
      </c>
      <c r="J253" s="65">
        <f>IFERROR(+'Ont GDP'!J253-'CMA GDP Estimates'!J253,"")</f>
        <v>2478.4041264559069</v>
      </c>
      <c r="K253" s="65">
        <f>IFERROR(+'Ont GDP'!K253-'CMA GDP Estimates'!K253,"")</f>
        <v>2157.5288430551082</v>
      </c>
      <c r="L253" s="65">
        <f>IFERROR(+'Ont GDP'!L253-'CMA GDP Estimates'!L253,"")</f>
        <v>1626.1785555128281</v>
      </c>
      <c r="M253" s="30">
        <f>IFERROR(+'Ont GDP'!M253-'CMA GDP Estimates'!M253,"")</f>
        <v>1778.2160192710667</v>
      </c>
      <c r="N253" s="30">
        <f>IFERROR(+'Ont GDP'!N253-'CMA GDP Estimates'!N253,"")</f>
        <v>1899.6948932877012</v>
      </c>
      <c r="O253" s="30">
        <f>IFERROR(+'Ont GDP'!O253-'CMA GDP Estimates'!O253,"")</f>
        <v>1439.2257578331219</v>
      </c>
      <c r="P253" s="30">
        <f>IFERROR(+'Ont GDP'!P253-'CMA GDP Estimates'!P253,"")</f>
        <v>1581.1830693491211</v>
      </c>
      <c r="Q253" s="30">
        <f>IFERROR(+'Ont GDP'!Q253-'CMA GDP Estimates'!Q253,"")</f>
        <v>1910.0189205790518</v>
      </c>
      <c r="R253" s="30">
        <f>IFERROR(+'Ont GDP'!R253-'CMA GDP Estimates'!R253,"")</f>
        <v>1756.7221828163631</v>
      </c>
      <c r="S253" s="30">
        <f>IFERROR(+'Ont GDP'!S253-'CMA GDP Estimates'!S253,"")</f>
        <v>1821.5547668590677</v>
      </c>
      <c r="T253" s="30">
        <f>IFERROR(+'Ont GDP'!T253-'CMA GDP Estimates'!T253,"")</f>
        <v>1641.4798620846327</v>
      </c>
      <c r="U253" s="30">
        <f>IFERROR(+'Ont GDP'!U253-'CMA GDP Estimates'!U253,"")</f>
        <v>1900.1971007533398</v>
      </c>
      <c r="V253" s="30">
        <f>IFERROR(+'Ont GDP'!V253-'CMA GDP Estimates'!V253,"")</f>
        <v>2042.7613138083605</v>
      </c>
      <c r="W253" s="30">
        <f>IFERROR(+'Ont GDP'!W253-'CMA GDP Estimates'!W253,"")</f>
        <v>2143.8077607645082</v>
      </c>
      <c r="X253" s="30">
        <f>IFERROR(+'Ont GDP'!X253-'CMA GDP Estimates'!X253,"")</f>
        <v>2050.3274665925296</v>
      </c>
      <c r="Y253" s="30">
        <f>IFERROR(+'Ont GDP'!Y253-'CMA GDP Estimates'!Y253,"")</f>
        <v>2071.1500321630397</v>
      </c>
    </row>
    <row r="254" spans="1:25" x14ac:dyDescent="0.25">
      <c r="A254" t="s">
        <v>575</v>
      </c>
      <c r="B254" s="137" t="s">
        <v>204</v>
      </c>
      <c r="C254" s="133">
        <v>526</v>
      </c>
      <c r="D254" s="65" t="str">
        <f>IFERROR(+'Ont GDP'!D254-'CMA GDP Estimates'!D254,"")</f>
        <v/>
      </c>
      <c r="E254" s="65" t="str">
        <f>IFERROR(+'Ont GDP'!E254-'CMA GDP Estimates'!E254,"")</f>
        <v/>
      </c>
      <c r="F254" s="65" t="str">
        <f>IFERROR(+'Ont GDP'!F254-'CMA GDP Estimates'!F254,"")</f>
        <v/>
      </c>
      <c r="G254" s="65" t="str">
        <f>IFERROR(+'Ont GDP'!G254-'CMA GDP Estimates'!G254,"")</f>
        <v/>
      </c>
      <c r="H254" s="65" t="str">
        <f>IFERROR(+'Ont GDP'!H254-'CMA GDP Estimates'!H254,"")</f>
        <v/>
      </c>
      <c r="I254" s="65" t="str">
        <f>IFERROR(+'Ont GDP'!I254-'CMA GDP Estimates'!I254,"")</f>
        <v/>
      </c>
      <c r="J254" s="65" t="str">
        <f>IFERROR(+'Ont GDP'!J254-'CMA GDP Estimates'!J254,"")</f>
        <v/>
      </c>
      <c r="K254" s="65" t="str">
        <f>IFERROR(+'Ont GDP'!K254-'CMA GDP Estimates'!K254,"")</f>
        <v/>
      </c>
      <c r="L254" s="65" t="str">
        <f>IFERROR(+'Ont GDP'!L254-'CMA GDP Estimates'!L254,"")</f>
        <v/>
      </c>
      <c r="M254" s="30">
        <f>IFERROR(+'Ont GDP'!M254-'CMA GDP Estimates'!M254,"")</f>
        <v>-10.453697659910574</v>
      </c>
      <c r="N254" s="30" t="str">
        <f>IFERROR(+'Ont GDP'!N254-'CMA GDP Estimates'!N254,"")</f>
        <v/>
      </c>
      <c r="O254" s="30" t="str">
        <f>IFERROR(+'Ont GDP'!O254-'CMA GDP Estimates'!O254,"")</f>
        <v/>
      </c>
      <c r="P254" s="30">
        <f>IFERROR(+'Ont GDP'!P254-'CMA GDP Estimates'!P254,"")</f>
        <v>28.862331974694655</v>
      </c>
      <c r="Q254" s="30">
        <f>IFERROR(+'Ont GDP'!Q254-'CMA GDP Estimates'!Q254,"")</f>
        <v>5.7625974554808295</v>
      </c>
      <c r="R254" s="30">
        <f>IFERROR(+'Ont GDP'!R254-'CMA GDP Estimates'!R254,"")</f>
        <v>-4.5262725441476164</v>
      </c>
      <c r="S254" s="30">
        <f>IFERROR(+'Ont GDP'!S254-'CMA GDP Estimates'!S254,"")</f>
        <v>61.030390990764573</v>
      </c>
      <c r="T254" s="30">
        <f>IFERROR(+'Ont GDP'!T254-'CMA GDP Estimates'!T254,"")</f>
        <v>-12.059041138498742</v>
      </c>
      <c r="U254" s="30">
        <f>IFERROR(+'Ont GDP'!U254-'CMA GDP Estimates'!U254,"")</f>
        <v>5.2835728906117652</v>
      </c>
      <c r="V254" s="30">
        <f>IFERROR(+'Ont GDP'!V254-'CMA GDP Estimates'!V254,"")</f>
        <v>22.237406422945014</v>
      </c>
      <c r="W254" s="30">
        <f>IFERROR(+'Ont GDP'!W254-'CMA GDP Estimates'!W254,"")</f>
        <v>-6.1495161002008558</v>
      </c>
      <c r="X254" s="30">
        <f>IFERROR(+'Ont GDP'!X254-'CMA GDP Estimates'!X254,"")</f>
        <v>-25.636229407021858</v>
      </c>
      <c r="Y254" s="30">
        <f>IFERROR(+'Ont GDP'!Y254-'CMA GDP Estimates'!Y254,"")</f>
        <v>-13.392099930361951</v>
      </c>
    </row>
    <row r="255" spans="1:25" x14ac:dyDescent="0.25">
      <c r="A255" s="106" t="s">
        <v>492</v>
      </c>
      <c r="B255" s="129"/>
      <c r="C255" s="130"/>
      <c r="D255" s="141"/>
      <c r="E255" s="141"/>
      <c r="F255" s="141"/>
      <c r="G255" s="141"/>
      <c r="H255" s="141"/>
      <c r="I255" s="141"/>
      <c r="J255" s="141"/>
      <c r="K255" s="141"/>
      <c r="L255" s="141"/>
      <c r="M255" s="135"/>
      <c r="N255" s="135"/>
      <c r="O255" s="135"/>
      <c r="P255" s="135"/>
      <c r="Q255" s="135"/>
      <c r="R255" s="135"/>
      <c r="S255" s="135"/>
      <c r="T255" s="135"/>
      <c r="U255" s="135"/>
      <c r="V255" s="135"/>
      <c r="W255" s="135"/>
      <c r="X255" s="135"/>
      <c r="Y255" s="135"/>
    </row>
    <row r="256" spans="1:25" x14ac:dyDescent="0.25">
      <c r="A256" t="s">
        <v>576</v>
      </c>
      <c r="B256" s="132">
        <f t="shared" ref="B256:B257" si="13">VALUE(LEFT(C256,4))</f>
        <v>311</v>
      </c>
      <c r="C256" s="133">
        <v>311</v>
      </c>
      <c r="D256" s="65">
        <f>IFERROR(+'Ont GDP'!D256-'CMA GDP Estimates'!D256,"")</f>
        <v>4311.5948116964391</v>
      </c>
      <c r="E256" s="65">
        <f>IFERROR(+'Ont GDP'!E256-'CMA GDP Estimates'!E256,"")</f>
        <v>4418.4083195774192</v>
      </c>
      <c r="F256" s="65">
        <f>IFERROR(+'Ont GDP'!F256-'CMA GDP Estimates'!F256,"")</f>
        <v>4539.4577593360991</v>
      </c>
      <c r="G256" s="65">
        <f>IFERROR(+'Ont GDP'!G256-'CMA GDP Estimates'!G256,"")</f>
        <v>4860.3761355775878</v>
      </c>
      <c r="H256" s="65">
        <f>IFERROR(+'Ont GDP'!H256-'CMA GDP Estimates'!H256,"")</f>
        <v>4667.5458742748906</v>
      </c>
      <c r="I256" s="65">
        <f>IFERROR(+'Ont GDP'!I256-'CMA GDP Estimates'!I256,"")</f>
        <v>4803.9378757954792</v>
      </c>
      <c r="J256" s="65">
        <f>IFERROR(+'Ont GDP'!J256-'CMA GDP Estimates'!J256,"")</f>
        <v>4998.7359001935902</v>
      </c>
      <c r="K256" s="65">
        <f>IFERROR(+'Ont GDP'!K256-'CMA GDP Estimates'!K256,"")</f>
        <v>4559.7658314350792</v>
      </c>
      <c r="L256" s="65">
        <f>IFERROR(+'Ont GDP'!L256-'CMA GDP Estimates'!L256,"")</f>
        <v>4624.4183309693844</v>
      </c>
      <c r="M256" s="30">
        <f>IFERROR(+'Ont GDP'!M256-'CMA GDP Estimates'!M256,"")</f>
        <v>5052.6484285102879</v>
      </c>
      <c r="N256" s="30">
        <f>IFERROR(+'Ont GDP'!N256-'CMA GDP Estimates'!N256,"")</f>
        <v>5049.940451927082</v>
      </c>
      <c r="O256" s="30">
        <f>IFERROR(+'Ont GDP'!O256-'CMA GDP Estimates'!O256,"")</f>
        <v>4789.8908189320564</v>
      </c>
      <c r="P256" s="30">
        <f>IFERROR(+'Ont GDP'!P256-'CMA GDP Estimates'!P256,"")</f>
        <v>4475.3180009403004</v>
      </c>
      <c r="Q256" s="30">
        <f>IFERROR(+'Ont GDP'!Q256-'CMA GDP Estimates'!Q256,"")</f>
        <v>5048.2412047243142</v>
      </c>
      <c r="R256" s="30">
        <f>IFERROR(+'Ont GDP'!R256-'CMA GDP Estimates'!R256,"")</f>
        <v>4918.8434419527703</v>
      </c>
      <c r="S256" s="30">
        <f>IFERROR(+'Ont GDP'!S256-'CMA GDP Estimates'!S256,"")</f>
        <v>4394.2918831139486</v>
      </c>
      <c r="T256" s="30">
        <f>IFERROR(+'Ont GDP'!T256-'CMA GDP Estimates'!T256,"")</f>
        <v>4936.6156864757377</v>
      </c>
      <c r="U256" s="30">
        <f>IFERROR(+'Ont GDP'!U256-'CMA GDP Estimates'!U256,"")</f>
        <v>4432.5356682206793</v>
      </c>
      <c r="V256" s="30">
        <f>IFERROR(+'Ont GDP'!V256-'CMA GDP Estimates'!V256,"")</f>
        <v>4680.0447345559478</v>
      </c>
      <c r="W256" s="30">
        <f>IFERROR(+'Ont GDP'!W256-'CMA GDP Estimates'!W256,"")</f>
        <v>4483.4287354135822</v>
      </c>
      <c r="X256" s="30">
        <f>IFERROR(+'Ont GDP'!X256-'CMA GDP Estimates'!X256,"")</f>
        <v>5468.0819152799022</v>
      </c>
      <c r="Y256" s="30">
        <f>IFERROR(+'Ont GDP'!Y256-'CMA GDP Estimates'!Y256,"")</f>
        <v>5651.8321326412788</v>
      </c>
    </row>
    <row r="257" spans="1:25" x14ac:dyDescent="0.25">
      <c r="A257" t="s">
        <v>577</v>
      </c>
      <c r="B257" s="132">
        <f t="shared" si="13"/>
        <v>3121</v>
      </c>
      <c r="C257" s="133">
        <v>3121</v>
      </c>
      <c r="D257" s="65">
        <f>IFERROR(+'Ont GDP'!D257-'CMA GDP Estimates'!D257,"")</f>
        <v>1227.8696248856359</v>
      </c>
      <c r="E257" s="65">
        <f>IFERROR(+'Ont GDP'!E257-'CMA GDP Estimates'!E257,"")</f>
        <v>893.77334696659841</v>
      </c>
      <c r="F257" s="65">
        <f>IFERROR(+'Ont GDP'!F257-'CMA GDP Estimates'!F257,"")</f>
        <v>1089.5639226914818</v>
      </c>
      <c r="G257" s="65">
        <f>IFERROR(+'Ont GDP'!G257-'CMA GDP Estimates'!G257,"")</f>
        <v>1108.6654205607476</v>
      </c>
      <c r="H257" s="65">
        <f>IFERROR(+'Ont GDP'!H257-'CMA GDP Estimates'!H257,"")</f>
        <v>953.94595015576328</v>
      </c>
      <c r="I257" s="65">
        <f>IFERROR(+'Ont GDP'!I257-'CMA GDP Estimates'!I257,"")</f>
        <v>1072.1933760683762</v>
      </c>
      <c r="J257" s="65">
        <f>IFERROR(+'Ont GDP'!J257-'CMA GDP Estimates'!J257,"")</f>
        <v>943.47443946188332</v>
      </c>
      <c r="K257" s="65">
        <f>IFERROR(+'Ont GDP'!K257-'CMA GDP Estimates'!K257,"")</f>
        <v>1413.4255936675459</v>
      </c>
      <c r="L257" s="65">
        <f>IFERROR(+'Ont GDP'!L257-'CMA GDP Estimates'!L257,"")</f>
        <v>1201.5530577675052</v>
      </c>
      <c r="M257" s="30">
        <f>IFERROR(+'Ont GDP'!M257-'CMA GDP Estimates'!M257,"")</f>
        <v>1324.9948894516951</v>
      </c>
      <c r="N257" s="30">
        <f>IFERROR(+'Ont GDP'!N257-'CMA GDP Estimates'!N257,"")</f>
        <v>1211.2463867741576</v>
      </c>
      <c r="O257" s="30">
        <f>IFERROR(+'Ont GDP'!O257-'CMA GDP Estimates'!O257,"")</f>
        <v>989.94244406163307</v>
      </c>
      <c r="P257" s="30">
        <f>IFERROR(+'Ont GDP'!P257-'CMA GDP Estimates'!P257,"")</f>
        <v>1129.1999924544364</v>
      </c>
      <c r="Q257" s="30">
        <f>IFERROR(+'Ont GDP'!Q257-'CMA GDP Estimates'!Q257,"")</f>
        <v>1011.6780184150548</v>
      </c>
      <c r="R257" s="30">
        <f>IFERROR(+'Ont GDP'!R257-'CMA GDP Estimates'!R257,"")</f>
        <v>855.88333178189919</v>
      </c>
      <c r="S257" s="30">
        <f>IFERROR(+'Ont GDP'!S257-'CMA GDP Estimates'!S257,"")</f>
        <v>1233.3292869780453</v>
      </c>
      <c r="T257" s="30">
        <f>IFERROR(+'Ont GDP'!T257-'CMA GDP Estimates'!T257,"")</f>
        <v>871.27003381706459</v>
      </c>
      <c r="U257" s="30">
        <f>IFERROR(+'Ont GDP'!U257-'CMA GDP Estimates'!U257,"")</f>
        <v>906.9093890328752</v>
      </c>
      <c r="V257" s="30">
        <f>IFERROR(+'Ont GDP'!V257-'CMA GDP Estimates'!V257,"")</f>
        <v>848.74255450532064</v>
      </c>
      <c r="W257" s="30">
        <f>IFERROR(+'Ont GDP'!W257-'CMA GDP Estimates'!W257,"")</f>
        <v>910.62083458584948</v>
      </c>
      <c r="X257" s="30">
        <f>IFERROR(+'Ont GDP'!X257-'CMA GDP Estimates'!X257,"")</f>
        <v>1498.6143516780357</v>
      </c>
      <c r="Y257" s="30">
        <f>IFERROR(+'Ont GDP'!Y257-'CMA GDP Estimates'!Y257,"")</f>
        <v>1353.1677751090172</v>
      </c>
    </row>
    <row r="258" spans="1:25" x14ac:dyDescent="0.25">
      <c r="A258" s="106" t="s">
        <v>537</v>
      </c>
      <c r="B258" s="129"/>
      <c r="C258" s="130"/>
      <c r="D258" s="141"/>
      <c r="E258" s="141"/>
      <c r="F258" s="141"/>
      <c r="G258" s="141"/>
      <c r="H258" s="141"/>
      <c r="I258" s="141"/>
      <c r="J258" s="141"/>
      <c r="K258" s="141"/>
      <c r="L258" s="141"/>
      <c r="M258" s="135"/>
      <c r="N258" s="135"/>
      <c r="O258" s="135"/>
      <c r="P258" s="135"/>
      <c r="Q258" s="135"/>
      <c r="R258" s="135"/>
      <c r="S258" s="135"/>
      <c r="T258" s="135"/>
      <c r="U258" s="135"/>
      <c r="V258" s="135"/>
      <c r="W258" s="135"/>
      <c r="X258" s="135"/>
      <c r="Y258" s="135"/>
    </row>
    <row r="259" spans="1:25" x14ac:dyDescent="0.25">
      <c r="A259" t="s">
        <v>578</v>
      </c>
      <c r="B259" s="137">
        <f t="shared" ref="B259:B263" si="14">VALUE(LEFT(C259,4))</f>
        <v>3254</v>
      </c>
      <c r="C259" s="133">
        <v>3254</v>
      </c>
      <c r="D259" s="142">
        <f>IFERROR(+'Ont GDP'!D259-'CMA GDP Estimates'!D259,"")</f>
        <v>457.86337209302326</v>
      </c>
      <c r="E259" s="142">
        <f>IFERROR(+'Ont GDP'!E259-'CMA GDP Estimates'!E259,"")</f>
        <v>363.06861906797758</v>
      </c>
      <c r="F259" s="142">
        <f>IFERROR(+'Ont GDP'!F259-'CMA GDP Estimates'!F259,"")</f>
        <v>422.36988809766012</v>
      </c>
      <c r="G259" s="142">
        <f>IFERROR(+'Ont GDP'!G259-'CMA GDP Estimates'!G259,"")</f>
        <v>465.02307692307693</v>
      </c>
      <c r="H259" s="142">
        <f>IFERROR(+'Ont GDP'!H259-'CMA GDP Estimates'!H259,"")</f>
        <v>758.58939670932341</v>
      </c>
      <c r="I259" s="142">
        <f>IFERROR(+'Ont GDP'!I259-'CMA GDP Estimates'!I259,"")</f>
        <v>1009.6294308943093</v>
      </c>
      <c r="J259" s="142">
        <f>IFERROR(+'Ont GDP'!J259-'CMA GDP Estimates'!J259,"")</f>
        <v>888.61057898498893</v>
      </c>
      <c r="K259" s="142">
        <f>IFERROR(+'Ont GDP'!K259-'CMA GDP Estimates'!K259,"")</f>
        <v>905.83509513742092</v>
      </c>
      <c r="L259" s="142">
        <f>IFERROR(+'Ont GDP'!L259-'CMA GDP Estimates'!L259,"")</f>
        <v>549.63985589403774</v>
      </c>
      <c r="M259" s="143">
        <f>IFERROR(+'Ont GDP'!M259-'CMA GDP Estimates'!M259,"")</f>
        <v>1038.8785481471791</v>
      </c>
      <c r="N259" s="30">
        <f>IFERROR(+'Ont GDP'!N259-'CMA GDP Estimates'!N259,"")</f>
        <v>660.27078273458983</v>
      </c>
      <c r="O259" s="30">
        <f>IFERROR(+'Ont GDP'!O259-'CMA GDP Estimates'!O259,"")</f>
        <v>667.64167447120781</v>
      </c>
      <c r="P259" s="30">
        <f>IFERROR(+'Ont GDP'!P259-'CMA GDP Estimates'!P259,"")</f>
        <v>1067.8464664826531</v>
      </c>
      <c r="Q259" s="30">
        <f>IFERROR(+'Ont GDP'!Q259-'CMA GDP Estimates'!Q259,"")</f>
        <v>722.89576820110301</v>
      </c>
      <c r="R259" s="30">
        <f>IFERROR(+'Ont GDP'!R259-'CMA GDP Estimates'!R259,"")</f>
        <v>831.72011330249848</v>
      </c>
      <c r="S259" s="30">
        <f>IFERROR(+'Ont GDP'!S259-'CMA GDP Estimates'!S259,"")</f>
        <v>1190.0199223835564</v>
      </c>
      <c r="T259" s="30">
        <f>IFERROR(+'Ont GDP'!T259-'CMA GDP Estimates'!T259,"")</f>
        <v>680.76287909350935</v>
      </c>
      <c r="U259" s="30">
        <f>IFERROR(+'Ont GDP'!U259-'CMA GDP Estimates'!U259,"")</f>
        <v>789.558609129258</v>
      </c>
      <c r="V259" s="30">
        <f>IFERROR(+'Ont GDP'!V259-'CMA GDP Estimates'!V259,"")</f>
        <v>884.18250038884025</v>
      </c>
      <c r="W259" s="30">
        <f>IFERROR(+'Ont GDP'!W259-'CMA GDP Estimates'!W259,"")</f>
        <v>906.38903013552863</v>
      </c>
      <c r="X259" s="30">
        <f>IFERROR(+'Ont GDP'!X259-'CMA GDP Estimates'!X259,"")</f>
        <v>973.42726748196992</v>
      </c>
      <c r="Y259" s="30">
        <f>IFERROR(+'Ont GDP'!Y259-'CMA GDP Estimates'!Y259,"")</f>
        <v>862.68802874268385</v>
      </c>
    </row>
    <row r="260" spans="1:25" x14ac:dyDescent="0.25">
      <c r="A260" t="s">
        <v>384</v>
      </c>
      <c r="B260" s="137" t="s">
        <v>193</v>
      </c>
      <c r="C260" s="133">
        <v>334512</v>
      </c>
      <c r="D260" s="142">
        <f>IFERROR(+'Ont GDP'!D260-'CMA GDP Estimates'!D260,"")</f>
        <v>352.93025018585951</v>
      </c>
      <c r="E260" s="142">
        <f>IFERROR(+'Ont GDP'!E260-'CMA GDP Estimates'!E260,"")</f>
        <v>178.99491868424127</v>
      </c>
      <c r="F260" s="142">
        <f>IFERROR(+'Ont GDP'!F260-'CMA GDP Estimates'!F260,"")</f>
        <v>386.30056359232958</v>
      </c>
      <c r="G260" s="142">
        <f>IFERROR(+'Ont GDP'!G260-'CMA GDP Estimates'!G260,"")</f>
        <v>321.10691423923447</v>
      </c>
      <c r="H260" s="142">
        <f>IFERROR(+'Ont GDP'!H260-'CMA GDP Estimates'!H260,"")</f>
        <v>349.55519228226558</v>
      </c>
      <c r="I260" s="142">
        <f>IFERROR(+'Ont GDP'!I260-'CMA GDP Estimates'!I260,"")</f>
        <v>158.89601012486685</v>
      </c>
      <c r="J260" s="142">
        <f>IFERROR(+'Ont GDP'!J260-'CMA GDP Estimates'!J260,"")</f>
        <v>362.64310486075965</v>
      </c>
      <c r="K260" s="142">
        <f>IFERROR(+'Ont GDP'!K260-'CMA GDP Estimates'!K260,"")</f>
        <v>553.8662359453092</v>
      </c>
      <c r="L260" s="142">
        <f>IFERROR(+'Ont GDP'!L260-'CMA GDP Estimates'!L260,"")</f>
        <v>369.50811731124418</v>
      </c>
      <c r="M260" s="143">
        <f>IFERROR(+'Ont GDP'!M260-'CMA GDP Estimates'!M260,"")</f>
        <v>385.90831526469537</v>
      </c>
      <c r="N260" s="30">
        <f>IFERROR(+'Ont GDP'!N260-'CMA GDP Estimates'!N260,"")</f>
        <v>503.85591592027907</v>
      </c>
      <c r="O260" s="30">
        <f>IFERROR(+'Ont GDP'!O260-'CMA GDP Estimates'!O260,"")</f>
        <v>488.43808262391678</v>
      </c>
      <c r="P260" s="30">
        <f>IFERROR(+'Ont GDP'!P260-'CMA GDP Estimates'!P260,"")</f>
        <v>457.35550703159691</v>
      </c>
      <c r="Q260" s="30">
        <f>IFERROR(+'Ont GDP'!Q260-'CMA GDP Estimates'!Q260,"")</f>
        <v>258.31030002352588</v>
      </c>
      <c r="R260" s="30">
        <f>IFERROR(+'Ont GDP'!R260-'CMA GDP Estimates'!R260,"")</f>
        <v>383.91616841359837</v>
      </c>
      <c r="S260" s="30">
        <f>IFERROR(+'Ont GDP'!S260-'CMA GDP Estimates'!S260,"")</f>
        <v>275.71726734428927</v>
      </c>
      <c r="T260" s="30">
        <f>IFERROR(+'Ont GDP'!T260-'CMA GDP Estimates'!T260,"")</f>
        <v>415.70209898033295</v>
      </c>
      <c r="U260" s="30">
        <f>IFERROR(+'Ont GDP'!U260-'CMA GDP Estimates'!U260,"")</f>
        <v>355.18160472014296</v>
      </c>
      <c r="V260" s="30">
        <f>IFERROR(+'Ont GDP'!V260-'CMA GDP Estimates'!V260,"")</f>
        <v>206.05188171061883</v>
      </c>
      <c r="W260" s="30">
        <f>IFERROR(+'Ont GDP'!W260-'CMA GDP Estimates'!W260,"")</f>
        <v>263.27744828765697</v>
      </c>
      <c r="X260" s="30">
        <f>IFERROR(+'Ont GDP'!X260-'CMA GDP Estimates'!X260,"")</f>
        <v>484.50968531248515</v>
      </c>
      <c r="Y260" s="30">
        <f>IFERROR(+'Ont GDP'!Y260-'CMA GDP Estimates'!Y260,"")</f>
        <v>357.56580653098547</v>
      </c>
    </row>
    <row r="261" spans="1:25" x14ac:dyDescent="0.25">
      <c r="A261" t="s">
        <v>579</v>
      </c>
      <c r="B261" s="137">
        <f t="shared" si="14"/>
        <v>3391</v>
      </c>
      <c r="C261" s="133">
        <v>3391</v>
      </c>
      <c r="D261" s="142">
        <f>IFERROR(+'Ont GDP'!D261-'CMA GDP Estimates'!D261,"")</f>
        <v>136.30913580246914</v>
      </c>
      <c r="E261" s="142">
        <f>IFERROR(+'Ont GDP'!E261-'CMA GDP Estimates'!E261,"")</f>
        <v>235.72058823529414</v>
      </c>
      <c r="F261" s="142">
        <f>IFERROR(+'Ont GDP'!F261-'CMA GDP Estimates'!F261,"")</f>
        <v>247.08895966029726</v>
      </c>
      <c r="G261" s="142">
        <f>IFERROR(+'Ont GDP'!G261-'CMA GDP Estimates'!G261,"")</f>
        <v>403.80632911392405</v>
      </c>
      <c r="H261" s="142">
        <f>IFERROR(+'Ont GDP'!H261-'CMA GDP Estimates'!H261,"")</f>
        <v>302.19278350515458</v>
      </c>
      <c r="I261" s="142">
        <f>IFERROR(+'Ont GDP'!I261-'CMA GDP Estimates'!I261,"")</f>
        <v>375.91468224981736</v>
      </c>
      <c r="J261" s="142">
        <f>IFERROR(+'Ont GDP'!J261-'CMA GDP Estimates'!J261,"")</f>
        <v>364.58141447368422</v>
      </c>
      <c r="K261" s="142">
        <f>IFERROR(+'Ont GDP'!K261-'CMA GDP Estimates'!K261,"")</f>
        <v>371.46809369951535</v>
      </c>
      <c r="L261" s="142">
        <f>IFERROR(+'Ont GDP'!L261-'CMA GDP Estimates'!L261,"")</f>
        <v>477.14835501508298</v>
      </c>
      <c r="M261" s="143">
        <f>IFERROR(+'Ont GDP'!M261-'CMA GDP Estimates'!M261,"")</f>
        <v>409.37069640062606</v>
      </c>
      <c r="N261" s="30">
        <f>IFERROR(+'Ont GDP'!N261-'CMA GDP Estimates'!N261,"")</f>
        <v>365.90568776150633</v>
      </c>
      <c r="O261" s="30">
        <f>IFERROR(+'Ont GDP'!O261-'CMA GDP Estimates'!O261,"")</f>
        <v>324.63869182532488</v>
      </c>
      <c r="P261" s="30">
        <f>IFERROR(+'Ont GDP'!P261-'CMA GDP Estimates'!P261,"")</f>
        <v>376.12640474680205</v>
      </c>
      <c r="Q261" s="30">
        <f>IFERROR(+'Ont GDP'!Q261-'CMA GDP Estimates'!Q261,"")</f>
        <v>346.56115532667496</v>
      </c>
      <c r="R261" s="30">
        <f>IFERROR(+'Ont GDP'!R261-'CMA GDP Estimates'!R261,"")</f>
        <v>547.68453680055723</v>
      </c>
      <c r="S261" s="30">
        <f>IFERROR(+'Ont GDP'!S261-'CMA GDP Estimates'!S261,"")</f>
        <v>329.84706908712923</v>
      </c>
      <c r="T261" s="30">
        <f>IFERROR(+'Ont GDP'!T261-'CMA GDP Estimates'!T261,"")</f>
        <v>218.01252265793346</v>
      </c>
      <c r="U261" s="30">
        <f>IFERROR(+'Ont GDP'!U261-'CMA GDP Estimates'!U261,"")</f>
        <v>376.85682685280182</v>
      </c>
      <c r="V261" s="30">
        <f>IFERROR(+'Ont GDP'!V261-'CMA GDP Estimates'!V261,"")</f>
        <v>349.39039723331308</v>
      </c>
      <c r="W261" s="30">
        <f>IFERROR(+'Ont GDP'!W261-'CMA GDP Estimates'!W261,"")</f>
        <v>500.85497394446867</v>
      </c>
      <c r="X261" s="30">
        <f>IFERROR(+'Ont GDP'!X261-'CMA GDP Estimates'!X261,"")</f>
        <v>475.87836509251582</v>
      </c>
      <c r="Y261" s="30">
        <f>IFERROR(+'Ont GDP'!Y261-'CMA GDP Estimates'!Y261,"")</f>
        <v>480.14482426813822</v>
      </c>
    </row>
    <row r="262" spans="1:25" x14ac:dyDescent="0.25">
      <c r="A262" t="s">
        <v>467</v>
      </c>
      <c r="B262" s="137">
        <v>414</v>
      </c>
      <c r="C262" s="133">
        <v>414510</v>
      </c>
      <c r="D262" s="142">
        <f>IFERROR(+'Ont GDP'!D262-'CMA GDP Estimates'!D262,"")</f>
        <v>0</v>
      </c>
      <c r="E262" s="142">
        <f>IFERROR(+'Ont GDP'!E262-'CMA GDP Estimates'!E262,"")</f>
        <v>0</v>
      </c>
      <c r="F262" s="142">
        <f>IFERROR(+'Ont GDP'!F262-'CMA GDP Estimates'!F262,"")</f>
        <v>0</v>
      </c>
      <c r="G262" s="142">
        <f>IFERROR(+'Ont GDP'!G262-'CMA GDP Estimates'!G262,"")</f>
        <v>0</v>
      </c>
      <c r="H262" s="142">
        <f>IFERROR(+'Ont GDP'!H262-'CMA GDP Estimates'!H262,"")</f>
        <v>0</v>
      </c>
      <c r="I262" s="142">
        <f>IFERROR(+'Ont GDP'!I262-'CMA GDP Estimates'!I262,"")</f>
        <v>0</v>
      </c>
      <c r="J262" s="142">
        <f>IFERROR(+'Ont GDP'!J262-'CMA GDP Estimates'!J262,"")</f>
        <v>0</v>
      </c>
      <c r="K262" s="142">
        <f>IFERROR(+'Ont GDP'!K262-'CMA GDP Estimates'!K262,"")</f>
        <v>0</v>
      </c>
      <c r="L262" s="142">
        <f>IFERROR(+'Ont GDP'!L262-'CMA GDP Estimates'!L262,"")</f>
        <v>0</v>
      </c>
      <c r="M262" s="143">
        <f>IFERROR(+'Ont GDP'!M262-'CMA GDP Estimates'!M262,"")</f>
        <v>0</v>
      </c>
      <c r="N262" s="30">
        <f>IFERROR(+'Ont GDP'!N262-'CMA GDP Estimates'!N262,"")</f>
        <v>286.59686183320036</v>
      </c>
      <c r="O262" s="30">
        <f>IFERROR(+'Ont GDP'!O262-'CMA GDP Estimates'!O262,"")</f>
        <v>281.1834223699866</v>
      </c>
      <c r="P262" s="30">
        <f>IFERROR(+'Ont GDP'!P262-'CMA GDP Estimates'!P262,"")</f>
        <v>370.88799597906859</v>
      </c>
      <c r="Q262" s="30">
        <f>IFERROR(+'Ont GDP'!Q262-'CMA GDP Estimates'!Q262,"")</f>
        <v>219.59262458191915</v>
      </c>
      <c r="R262" s="30">
        <f>IFERROR(+'Ont GDP'!R262-'CMA GDP Estimates'!R262,"")</f>
        <v>402.24895647959897</v>
      </c>
      <c r="S262" s="30">
        <f>IFERROR(+'Ont GDP'!S262-'CMA GDP Estimates'!S262,"")</f>
        <v>375.87046077581374</v>
      </c>
      <c r="T262" s="30">
        <f>IFERROR(+'Ont GDP'!T262-'CMA GDP Estimates'!T262,"")</f>
        <v>565.21321866832</v>
      </c>
      <c r="U262" s="30">
        <f>IFERROR(+'Ont GDP'!U262-'CMA GDP Estimates'!U262,"")</f>
        <v>395.487054800132</v>
      </c>
      <c r="V262" s="30">
        <f>IFERROR(+'Ont GDP'!V262-'CMA GDP Estimates'!V262,"")</f>
        <v>418.13333845720877</v>
      </c>
      <c r="W262" s="30">
        <f>IFERROR(+'Ont GDP'!W262-'CMA GDP Estimates'!W262,"")</f>
        <v>473.11622515243903</v>
      </c>
      <c r="X262" s="30">
        <f>IFERROR(+'Ont GDP'!X262-'CMA GDP Estimates'!X262,"")</f>
        <v>586.9021094670909</v>
      </c>
      <c r="Y262" s="30">
        <f>IFERROR(+'Ont GDP'!Y262-'CMA GDP Estimates'!Y262,"")</f>
        <v>692.29466193388089</v>
      </c>
    </row>
    <row r="263" spans="1:25" x14ac:dyDescent="0.25">
      <c r="A263" t="s">
        <v>580</v>
      </c>
      <c r="B263" s="137">
        <f t="shared" si="14"/>
        <v>5417</v>
      </c>
      <c r="C263" s="133">
        <v>5417</v>
      </c>
      <c r="D263" s="142">
        <f>IFERROR(+'Ont GDP'!D263-'CMA GDP Estimates'!D263,"")</f>
        <v>0</v>
      </c>
      <c r="E263" s="142">
        <f>IFERROR(+'Ont GDP'!E263-'CMA GDP Estimates'!E263,"")</f>
        <v>0</v>
      </c>
      <c r="F263" s="142">
        <f>IFERROR(+'Ont GDP'!F263-'CMA GDP Estimates'!F263,"")</f>
        <v>0</v>
      </c>
      <c r="G263" s="142">
        <f>IFERROR(+'Ont GDP'!G263-'CMA GDP Estimates'!G263,"")</f>
        <v>0</v>
      </c>
      <c r="H263" s="142">
        <f>IFERROR(+'Ont GDP'!H263-'CMA GDP Estimates'!H263,"")</f>
        <v>0</v>
      </c>
      <c r="I263" s="142">
        <f>IFERROR(+'Ont GDP'!I263-'CMA GDP Estimates'!I263,"")</f>
        <v>0</v>
      </c>
      <c r="J263" s="142">
        <f>IFERROR(+'Ont GDP'!J263-'CMA GDP Estimates'!J263,"")</f>
        <v>0</v>
      </c>
      <c r="K263" s="142">
        <f>IFERROR(+'Ont GDP'!K263-'CMA GDP Estimates'!K263,"")</f>
        <v>0</v>
      </c>
      <c r="L263" s="142">
        <f>IFERROR(+'Ont GDP'!L263-'CMA GDP Estimates'!L263,"")</f>
        <v>0</v>
      </c>
      <c r="M263" s="143">
        <f>IFERROR(+'Ont GDP'!M263-'CMA GDP Estimates'!M263,"")</f>
        <v>0</v>
      </c>
      <c r="N263" s="30">
        <f>IFERROR(+'Ont GDP'!N263-'CMA GDP Estimates'!N263,"")</f>
        <v>1128.1517171917778</v>
      </c>
      <c r="O263" s="30">
        <f>IFERROR(+'Ont GDP'!O263-'CMA GDP Estimates'!O263,"")</f>
        <v>1153.1114116025026</v>
      </c>
      <c r="P263" s="30">
        <f>IFERROR(+'Ont GDP'!P263-'CMA GDP Estimates'!P263,"")</f>
        <v>1004.967759755621</v>
      </c>
      <c r="Q263" s="30">
        <f>IFERROR(+'Ont GDP'!Q263-'CMA GDP Estimates'!Q263,"")</f>
        <v>1257.2532585153551</v>
      </c>
      <c r="R263" s="30">
        <f>IFERROR(+'Ont GDP'!R263-'CMA GDP Estimates'!R263,"")</f>
        <v>1345.2562069335891</v>
      </c>
      <c r="S263" s="30">
        <f>IFERROR(+'Ont GDP'!S263-'CMA GDP Estimates'!S263,"")</f>
        <v>1295.3765578974005</v>
      </c>
      <c r="T263" s="30">
        <f>IFERROR(+'Ont GDP'!T263-'CMA GDP Estimates'!T263,"")</f>
        <v>1261.6257015859901</v>
      </c>
      <c r="U263" s="30">
        <f>IFERROR(+'Ont GDP'!U263-'CMA GDP Estimates'!U263,"")</f>
        <v>1052.3536619732954</v>
      </c>
      <c r="V263" s="30">
        <f>IFERROR(+'Ont GDP'!V263-'CMA GDP Estimates'!V263,"")</f>
        <v>1086.7703385185716</v>
      </c>
      <c r="W263" s="30">
        <f>IFERROR(+'Ont GDP'!W263-'CMA GDP Estimates'!W263,"")</f>
        <v>1193.2993066884178</v>
      </c>
      <c r="X263" s="30">
        <f>IFERROR(+'Ont GDP'!X263-'CMA GDP Estimates'!X263,"")</f>
        <v>987.96042510317579</v>
      </c>
      <c r="Y263" s="30">
        <f>IFERROR(+'Ont GDP'!Y263-'CMA GDP Estimates'!Y263,"")</f>
        <v>958.40881849315065</v>
      </c>
    </row>
    <row r="264" spans="1:25" x14ac:dyDescent="0.25">
      <c r="A264" t="s">
        <v>581</v>
      </c>
      <c r="B264" s="137">
        <v>621</v>
      </c>
      <c r="C264" s="133">
        <v>6215</v>
      </c>
      <c r="D264" s="142">
        <f>IFERROR(+'Ont GDP'!D264-'CMA GDP Estimates'!D264,"")</f>
        <v>292.0018973714474</v>
      </c>
      <c r="E264" s="142">
        <f>IFERROR(+'Ont GDP'!E264-'CMA GDP Estimates'!E264,"")</f>
        <v>278.84819773919673</v>
      </c>
      <c r="F264" s="142">
        <f>IFERROR(+'Ont GDP'!F264-'CMA GDP Estimates'!F264,"")</f>
        <v>350.87081856013083</v>
      </c>
      <c r="G264" s="142">
        <f>IFERROR(+'Ont GDP'!G264-'CMA GDP Estimates'!G264,"")</f>
        <v>474.28844226599472</v>
      </c>
      <c r="H264" s="142">
        <f>IFERROR(+'Ont GDP'!H264-'CMA GDP Estimates'!H264,"")</f>
        <v>367.83370783327575</v>
      </c>
      <c r="I264" s="142">
        <f>IFERROR(+'Ont GDP'!I264-'CMA GDP Estimates'!I264,"")</f>
        <v>381.33443871373873</v>
      </c>
      <c r="J264" s="142">
        <f>IFERROR(+'Ont GDP'!J264-'CMA GDP Estimates'!J264,"")</f>
        <v>469.05022999902263</v>
      </c>
      <c r="K264" s="142">
        <f>IFERROR(+'Ont GDP'!K264-'CMA GDP Estimates'!K264,"")</f>
        <v>416.44068254814863</v>
      </c>
      <c r="L264" s="142">
        <f>IFERROR(+'Ont GDP'!L264-'CMA GDP Estimates'!L264,"")</f>
        <v>360.49363361024149</v>
      </c>
      <c r="M264" s="143">
        <f>IFERROR(+'Ont GDP'!M264-'CMA GDP Estimates'!M264,"")</f>
        <v>462.18974442041485</v>
      </c>
      <c r="N264" s="30">
        <f>IFERROR(+'Ont GDP'!N264-'CMA GDP Estimates'!N264,"")</f>
        <v>328.37852963531179</v>
      </c>
      <c r="O264" s="30">
        <f>IFERROR(+'Ont GDP'!O264-'CMA GDP Estimates'!O264,"")</f>
        <v>381.24418794197322</v>
      </c>
      <c r="P264" s="30">
        <f>IFERROR(+'Ont GDP'!P264-'CMA GDP Estimates'!P264,"")</f>
        <v>491.98697215114515</v>
      </c>
      <c r="Q264" s="30">
        <f>IFERROR(+'Ont GDP'!Q264-'CMA GDP Estimates'!Q264,"")</f>
        <v>431.72328257471491</v>
      </c>
      <c r="R264" s="30">
        <f>IFERROR(+'Ont GDP'!R264-'CMA GDP Estimates'!R264,"")</f>
        <v>355.25264475028223</v>
      </c>
      <c r="S264" s="30">
        <f>IFERROR(+'Ont GDP'!S264-'CMA GDP Estimates'!S264,"")</f>
        <v>356.58752665736131</v>
      </c>
      <c r="T264" s="30">
        <f>IFERROR(+'Ont GDP'!T264-'CMA GDP Estimates'!T264,"")</f>
        <v>293.71021478434352</v>
      </c>
      <c r="U264" s="30">
        <f>IFERROR(+'Ont GDP'!U264-'CMA GDP Estimates'!U264,"")</f>
        <v>431.54214381934088</v>
      </c>
      <c r="V264" s="30">
        <f>IFERROR(+'Ont GDP'!V264-'CMA GDP Estimates'!V264,"")</f>
        <v>424.21729367981618</v>
      </c>
      <c r="W264" s="30">
        <f>IFERROR(+'Ont GDP'!W264-'CMA GDP Estimates'!W264,"")</f>
        <v>381.80595859721097</v>
      </c>
      <c r="X264" s="30">
        <f>IFERROR(+'Ont GDP'!X264-'CMA GDP Estimates'!X264,"")</f>
        <v>513.61379963681156</v>
      </c>
      <c r="Y264" s="30">
        <f>IFERROR(+'Ont GDP'!Y264-'CMA GDP Estimates'!Y264,"")</f>
        <v>559.81456883897533</v>
      </c>
    </row>
    <row r="265" spans="1:25" x14ac:dyDescent="0.25">
      <c r="A265" t="s">
        <v>582</v>
      </c>
      <c r="B265" s="137"/>
      <c r="C265" s="136" t="s">
        <v>583</v>
      </c>
      <c r="D265" s="142" t="str">
        <f>IFERROR(+'Ont GDP'!D265-'CMA GDP Estimates'!D265,"")</f>
        <v/>
      </c>
      <c r="E265" s="142" t="str">
        <f>IFERROR(+'Ont GDP'!E265-'CMA GDP Estimates'!E265,"")</f>
        <v/>
      </c>
      <c r="F265" s="142" t="str">
        <f>IFERROR(+'Ont GDP'!F265-'CMA GDP Estimates'!F265,"")</f>
        <v/>
      </c>
      <c r="G265" s="142" t="str">
        <f>IFERROR(+'Ont GDP'!G265-'CMA GDP Estimates'!G265,"")</f>
        <v/>
      </c>
      <c r="H265" s="142" t="str">
        <f>IFERROR(+'Ont GDP'!H265-'CMA GDP Estimates'!H265,"")</f>
        <v/>
      </c>
      <c r="I265" s="142" t="str">
        <f>IFERROR(+'Ont GDP'!I265-'CMA GDP Estimates'!I265,"")</f>
        <v/>
      </c>
      <c r="J265" s="142" t="str">
        <f>IFERROR(+'Ont GDP'!J265-'CMA GDP Estimates'!J265,"")</f>
        <v/>
      </c>
      <c r="K265" s="142" t="str">
        <f>IFERROR(+'Ont GDP'!K265-'CMA GDP Estimates'!K265,"")</f>
        <v/>
      </c>
      <c r="L265" s="142" t="str">
        <f>IFERROR(+'Ont GDP'!L265-'CMA GDP Estimates'!L265,"")</f>
        <v/>
      </c>
      <c r="M265" s="143" t="str">
        <f>IFERROR(+'Ont GDP'!M265-'CMA GDP Estimates'!M265,"")</f>
        <v/>
      </c>
      <c r="N265" s="30" t="str">
        <f>IFERROR(+'Ont GDP'!N265-'CMA GDP Estimates'!N265,"")</f>
        <v/>
      </c>
      <c r="O265" s="30" t="str">
        <f>IFERROR(+'Ont GDP'!O265-'CMA GDP Estimates'!O265,"")</f>
        <v/>
      </c>
      <c r="P265" s="30" t="str">
        <f>IFERROR(+'Ont GDP'!P265-'CMA GDP Estimates'!P265,"")</f>
        <v/>
      </c>
      <c r="Q265" s="30" t="str">
        <f>IFERROR(+'Ont GDP'!Q265-'CMA GDP Estimates'!Q265,"")</f>
        <v/>
      </c>
      <c r="R265" s="30" t="str">
        <f>IFERROR(+'Ont GDP'!R265-'CMA GDP Estimates'!R265,"")</f>
        <v/>
      </c>
      <c r="S265" s="30" t="str">
        <f>IFERROR(+'Ont GDP'!S265-'CMA GDP Estimates'!S265,"")</f>
        <v/>
      </c>
      <c r="T265" s="30" t="str">
        <f>IFERROR(+'Ont GDP'!T265-'CMA GDP Estimates'!T265,"")</f>
        <v/>
      </c>
      <c r="U265" s="30" t="str">
        <f>IFERROR(+'Ont GDP'!U265-'CMA GDP Estimates'!U265,"")</f>
        <v/>
      </c>
      <c r="V265" s="30" t="str">
        <f>IFERROR(+'Ont GDP'!V265-'CMA GDP Estimates'!V265,"")</f>
        <v/>
      </c>
      <c r="W265" s="30" t="str">
        <f>IFERROR(+'Ont GDP'!W265-'CMA GDP Estimates'!W265,"")</f>
        <v/>
      </c>
      <c r="X265" s="30" t="str">
        <f>IFERROR(+'Ont GDP'!X265-'CMA GDP Estimates'!X265,"")</f>
        <v/>
      </c>
      <c r="Y265" s="30" t="str">
        <f>IFERROR(+'Ont GDP'!Y265-'CMA GDP Estimates'!Y265,"")</f>
        <v/>
      </c>
    </row>
    <row r="266" spans="1:25" x14ac:dyDescent="0.25">
      <c r="A266" s="106" t="s">
        <v>539</v>
      </c>
      <c r="B266" s="129"/>
      <c r="C266" s="130"/>
      <c r="D266" s="141"/>
      <c r="E266" s="141"/>
      <c r="F266" s="141"/>
      <c r="G266" s="141"/>
      <c r="H266" s="141"/>
      <c r="I266" s="141"/>
      <c r="J266" s="141"/>
      <c r="K266" s="141"/>
      <c r="L266" s="141"/>
      <c r="M266" s="135"/>
      <c r="N266" s="135"/>
      <c r="O266" s="135"/>
      <c r="P266" s="135"/>
      <c r="Q266" s="135"/>
      <c r="R266" s="135"/>
      <c r="S266" s="135"/>
      <c r="T266" s="135"/>
      <c r="U266" s="135"/>
      <c r="V266" s="135"/>
      <c r="W266" s="135"/>
      <c r="X266" s="135"/>
      <c r="Y266" s="135"/>
    </row>
    <row r="267" spans="1:25" x14ac:dyDescent="0.25">
      <c r="A267" t="s">
        <v>584</v>
      </c>
      <c r="B267" s="137">
        <f t="shared" ref="B267:B276" si="15">VALUE(LEFT(C267,4))</f>
        <v>3341</v>
      </c>
      <c r="C267" s="133">
        <v>3341</v>
      </c>
      <c r="D267" s="65">
        <f>IFERROR(+'Ont GDP'!D267-'CMA GDP Estimates'!D267,"")</f>
        <v>115.89141160347191</v>
      </c>
      <c r="E267" s="65">
        <f>IFERROR(+'Ont GDP'!E267-'CMA GDP Estimates'!E267,"")</f>
        <v>221.70139930034986</v>
      </c>
      <c r="F267" s="65">
        <f>IFERROR(+'Ont GDP'!F267-'CMA GDP Estimates'!F267,"")</f>
        <v>172.25453744493393</v>
      </c>
      <c r="G267" s="65">
        <f>IFERROR(+'Ont GDP'!G267-'CMA GDP Estimates'!G267,"")</f>
        <v>241.17070502431125</v>
      </c>
      <c r="H267" s="65">
        <f>IFERROR(+'Ont GDP'!H267-'CMA GDP Estimates'!H267,"")</f>
        <v>172.13602305475501</v>
      </c>
      <c r="I267" s="65">
        <f>IFERROR(+'Ont GDP'!I267-'CMA GDP Estimates'!I267,"")</f>
        <v>254.22994241842616</v>
      </c>
      <c r="J267" s="65">
        <f>IFERROR(+'Ont GDP'!J267-'CMA GDP Estimates'!J267,"")</f>
        <v>204.95632254123393</v>
      </c>
      <c r="K267" s="65">
        <f>IFERROR(+'Ont GDP'!K267-'CMA GDP Estimates'!K267,"")</f>
        <v>256.55955993930195</v>
      </c>
      <c r="L267" s="65">
        <f>IFERROR(+'Ont GDP'!L267-'CMA GDP Estimates'!L267,"")</f>
        <v>228.25873930322746</v>
      </c>
      <c r="M267" s="30">
        <f>IFERROR(+'Ont GDP'!M267-'CMA GDP Estimates'!M267,"")</f>
        <v>293.60336956287335</v>
      </c>
      <c r="N267" s="30">
        <f>IFERROR(+'Ont GDP'!N267-'CMA GDP Estimates'!N267,"")</f>
        <v>293.62862820046104</v>
      </c>
      <c r="O267" s="30">
        <f>IFERROR(+'Ont GDP'!O267-'CMA GDP Estimates'!O267,"")</f>
        <v>230.23428212748519</v>
      </c>
      <c r="P267" s="30">
        <f>IFERROR(+'Ont GDP'!P267-'CMA GDP Estimates'!P267,"")</f>
        <v>118.03903986628694</v>
      </c>
      <c r="Q267" s="30">
        <f>IFERROR(+'Ont GDP'!Q267-'CMA GDP Estimates'!Q267,"")</f>
        <v>157.31991075965448</v>
      </c>
      <c r="R267" s="30">
        <f>IFERROR(+'Ont GDP'!R267-'CMA GDP Estimates'!R267,"")</f>
        <v>175.69387085090727</v>
      </c>
      <c r="S267" s="30">
        <f>IFERROR(+'Ont GDP'!S267-'CMA GDP Estimates'!S267,"")</f>
        <v>68.215010825773618</v>
      </c>
      <c r="T267" s="30">
        <f>IFERROR(+'Ont GDP'!T267-'CMA GDP Estimates'!T267,"")</f>
        <v>98.528042264933219</v>
      </c>
      <c r="U267" s="30">
        <f>IFERROR(+'Ont GDP'!U267-'CMA GDP Estimates'!U267,"")</f>
        <v>59.702022414848983</v>
      </c>
      <c r="V267" s="30">
        <f>IFERROR(+'Ont GDP'!V267-'CMA GDP Estimates'!V267,"")</f>
        <v>86.918509102919558</v>
      </c>
      <c r="W267" s="30">
        <f>IFERROR(+'Ont GDP'!W267-'CMA GDP Estimates'!W267,"")</f>
        <v>81.65258667322351</v>
      </c>
      <c r="X267" s="30">
        <f>IFERROR(+'Ont GDP'!X267-'CMA GDP Estimates'!X267,"")</f>
        <v>215.6</v>
      </c>
      <c r="Y267" s="30">
        <f>IFERROR(+'Ont GDP'!Y267-'CMA GDP Estimates'!Y267,"")</f>
        <v>25.8413983710076</v>
      </c>
    </row>
    <row r="268" spans="1:25" x14ac:dyDescent="0.25">
      <c r="A268" t="s">
        <v>585</v>
      </c>
      <c r="B268" s="137">
        <f t="shared" si="15"/>
        <v>3342</v>
      </c>
      <c r="C268" s="133">
        <v>3342</v>
      </c>
      <c r="D268" s="65">
        <f>IFERROR(+'Ont GDP'!D268-'CMA GDP Estimates'!D268,"")</f>
        <v>2039.5502798507464</v>
      </c>
      <c r="E268" s="65">
        <f>IFERROR(+'Ont GDP'!E268-'CMA GDP Estimates'!E268,"")</f>
        <v>1839.0715510522214</v>
      </c>
      <c r="F268" s="65">
        <f>IFERROR(+'Ont GDP'!F268-'CMA GDP Estimates'!F268,"")</f>
        <v>2317.7580275229357</v>
      </c>
      <c r="G268" s="65">
        <f>IFERROR(+'Ont GDP'!G268-'CMA GDP Estimates'!G268,"")</f>
        <v>1502.0764565587733</v>
      </c>
      <c r="H268" s="65">
        <f>IFERROR(+'Ont GDP'!H268-'CMA GDP Estimates'!H268,"")</f>
        <v>1504.8783361486485</v>
      </c>
      <c r="I268" s="65">
        <f>IFERROR(+'Ont GDP'!I268-'CMA GDP Estimates'!I268,"")</f>
        <v>1069.0365591397849</v>
      </c>
      <c r="J268" s="65">
        <f>IFERROR(+'Ont GDP'!J268-'CMA GDP Estimates'!J268,"")</f>
        <v>879.41049317943339</v>
      </c>
      <c r="K268" s="65">
        <f>IFERROR(+'Ont GDP'!K268-'CMA GDP Estimates'!K268,"")</f>
        <v>1853.2411227154048</v>
      </c>
      <c r="L268" s="65">
        <f>IFERROR(+'Ont GDP'!L268-'CMA GDP Estimates'!L268,"")</f>
        <v>2008.1063497317396</v>
      </c>
      <c r="M268" s="30">
        <f>IFERROR(+'Ont GDP'!M268-'CMA GDP Estimates'!M268,"")</f>
        <v>2014.8355755733937</v>
      </c>
      <c r="N268" s="30">
        <f>IFERROR(+'Ont GDP'!N268-'CMA GDP Estimates'!N268,"")</f>
        <v>1562.1972917600456</v>
      </c>
      <c r="O268" s="30">
        <f>IFERROR(+'Ont GDP'!O268-'CMA GDP Estimates'!O268,"")</f>
        <v>1466.0598790330512</v>
      </c>
      <c r="P268" s="30">
        <f>IFERROR(+'Ont GDP'!P268-'CMA GDP Estimates'!P268,"")</f>
        <v>1654.6628139284376</v>
      </c>
      <c r="Q268" s="30">
        <f>IFERROR(+'Ont GDP'!Q268-'CMA GDP Estimates'!Q268,"")</f>
        <v>1350.7873045660353</v>
      </c>
      <c r="R268" s="30">
        <f>IFERROR(+'Ont GDP'!R268-'CMA GDP Estimates'!R268,"")</f>
        <v>1375.4855122548684</v>
      </c>
      <c r="S268" s="30">
        <f>IFERROR(+'Ont GDP'!S268-'CMA GDP Estimates'!S268,"")</f>
        <v>1069.6881133226148</v>
      </c>
      <c r="T268" s="30">
        <f>IFERROR(+'Ont GDP'!T268-'CMA GDP Estimates'!T268,"")</f>
        <v>897.46263028570957</v>
      </c>
      <c r="U268" s="30">
        <f>IFERROR(+'Ont GDP'!U268-'CMA GDP Estimates'!U268,"")</f>
        <v>791.44484910995311</v>
      </c>
      <c r="V268" s="30">
        <f>IFERROR(+'Ont GDP'!V268-'CMA GDP Estimates'!V268,"")</f>
        <v>686.38474610654816</v>
      </c>
      <c r="W268" s="30">
        <f>IFERROR(+'Ont GDP'!W268-'CMA GDP Estimates'!W268,"")</f>
        <v>800.92139999999995</v>
      </c>
      <c r="X268" s="30">
        <f>IFERROR(+'Ont GDP'!X268-'CMA GDP Estimates'!X268,"")</f>
        <v>639.61111111111109</v>
      </c>
      <c r="Y268" s="30">
        <f>IFERROR(+'Ont GDP'!Y268-'CMA GDP Estimates'!Y268,"")</f>
        <v>752.37599999999998</v>
      </c>
    </row>
    <row r="269" spans="1:25" x14ac:dyDescent="0.25">
      <c r="A269" t="s">
        <v>586</v>
      </c>
      <c r="B269" s="137" t="s">
        <v>193</v>
      </c>
      <c r="C269" s="133">
        <v>3343</v>
      </c>
      <c r="D269" s="65">
        <f>IFERROR(+'Ont GDP'!D269-'CMA GDP Estimates'!D269,"")</f>
        <v>19.506628080329733</v>
      </c>
      <c r="E269" s="65">
        <f>IFERROR(+'Ont GDP'!E269-'CMA GDP Estimates'!E269,"")</f>
        <v>111.76065362916191</v>
      </c>
      <c r="F269" s="65">
        <f>IFERROR(+'Ont GDP'!F269-'CMA GDP Estimates'!F269,"")</f>
        <v>25.158225034122822</v>
      </c>
      <c r="G269" s="65">
        <f>IFERROR(+'Ont GDP'!G269-'CMA GDP Estimates'!G269,"")</f>
        <v>48.199016719231977</v>
      </c>
      <c r="H269" s="65">
        <f>IFERROR(+'Ont GDP'!H269-'CMA GDP Estimates'!H269,"")</f>
        <v>43.384331989058381</v>
      </c>
      <c r="I269" s="65">
        <f>IFERROR(+'Ont GDP'!I269-'CMA GDP Estimates'!I269,"")</f>
        <v>129.7612090385571</v>
      </c>
      <c r="J269" s="65">
        <f>IFERROR(+'Ont GDP'!J269-'CMA GDP Estimates'!J269,"")</f>
        <v>153.27197813440907</v>
      </c>
      <c r="K269" s="65">
        <f>IFERROR(+'Ont GDP'!K269-'CMA GDP Estimates'!K269,"")</f>
        <v>18.113908508768745</v>
      </c>
      <c r="L269" s="65">
        <f>IFERROR(+'Ont GDP'!L269-'CMA GDP Estimates'!L269,"")</f>
        <v>150.6937326434564</v>
      </c>
      <c r="M269" s="30" t="str">
        <f>IFERROR(+'Ont GDP'!M269-'CMA GDP Estimates'!M269,"")</f>
        <v/>
      </c>
      <c r="N269" s="30" t="str">
        <f>IFERROR(+'Ont GDP'!N269-'CMA GDP Estimates'!N269,"")</f>
        <v/>
      </c>
      <c r="O269" s="30" t="str">
        <f>IFERROR(+'Ont GDP'!O269-'CMA GDP Estimates'!O269,"")</f>
        <v/>
      </c>
      <c r="P269" s="30" t="str">
        <f>IFERROR(+'Ont GDP'!P269-'CMA GDP Estimates'!P269,"")</f>
        <v/>
      </c>
      <c r="Q269" s="30" t="str">
        <f>IFERROR(+'Ont GDP'!Q269-'CMA GDP Estimates'!Q269,"")</f>
        <v/>
      </c>
      <c r="R269" s="30">
        <f>IFERROR(+'Ont GDP'!R269-'CMA GDP Estimates'!R269,"")</f>
        <v>133.89583442953608</v>
      </c>
      <c r="S269" s="30" t="str">
        <f>IFERROR(+'Ont GDP'!S269-'CMA GDP Estimates'!S269,"")</f>
        <v/>
      </c>
      <c r="T269" s="30">
        <f>IFERROR(+'Ont GDP'!T269-'CMA GDP Estimates'!T269,"")</f>
        <v>111.24186032915316</v>
      </c>
      <c r="U269" s="30">
        <f>IFERROR(+'Ont GDP'!U269-'CMA GDP Estimates'!U269,"")</f>
        <v>31.60663652960028</v>
      </c>
      <c r="V269" s="30">
        <f>IFERROR(+'Ont GDP'!V269-'CMA GDP Estimates'!V269,"")</f>
        <v>98.067654710748627</v>
      </c>
      <c r="W269" s="30">
        <f>IFERROR(+'Ont GDP'!W269-'CMA GDP Estimates'!W269,"")</f>
        <v>130.98645163744246</v>
      </c>
      <c r="X269" s="30">
        <f>IFERROR(+'Ont GDP'!X269-'CMA GDP Estimates'!X269,"")</f>
        <v>133.02870183713057</v>
      </c>
      <c r="Y269" s="30" t="str">
        <f>IFERROR(+'Ont GDP'!Y269-'CMA GDP Estimates'!Y269,"")</f>
        <v/>
      </c>
    </row>
    <row r="270" spans="1:25" x14ac:dyDescent="0.25">
      <c r="A270" t="s">
        <v>587</v>
      </c>
      <c r="B270" s="137">
        <f t="shared" si="15"/>
        <v>3344</v>
      </c>
      <c r="C270" s="133">
        <v>3344</v>
      </c>
      <c r="D270" s="65">
        <f>IFERROR(+'Ont GDP'!D270-'CMA GDP Estimates'!D270,"")</f>
        <v>201.65894117647056</v>
      </c>
      <c r="E270" s="65">
        <f>IFERROR(+'Ont GDP'!E270-'CMA GDP Estimates'!E270,"")</f>
        <v>305.80622222222223</v>
      </c>
      <c r="F270" s="65">
        <f>IFERROR(+'Ont GDP'!F270-'CMA GDP Estimates'!F270,"")</f>
        <v>481.80509652509647</v>
      </c>
      <c r="G270" s="65">
        <f>IFERROR(+'Ont GDP'!G270-'CMA GDP Estimates'!G270,"")</f>
        <v>869.51811824539095</v>
      </c>
      <c r="H270" s="65">
        <f>IFERROR(+'Ont GDP'!H270-'CMA GDP Estimates'!H270,"")</f>
        <v>219.1905844155844</v>
      </c>
      <c r="I270" s="65">
        <f>IFERROR(+'Ont GDP'!I270-'CMA GDP Estimates'!I270,"")</f>
        <v>178.37685185185182</v>
      </c>
      <c r="J270" s="65">
        <f>IFERROR(+'Ont GDP'!J270-'CMA GDP Estimates'!J270,"")</f>
        <v>206.88825851011347</v>
      </c>
      <c r="K270" s="65">
        <f>IFERROR(+'Ont GDP'!K270-'CMA GDP Estimates'!K270,"")</f>
        <v>206.01309148264983</v>
      </c>
      <c r="L270" s="65">
        <f>IFERROR(+'Ont GDP'!L270-'CMA GDP Estimates'!L270,"")</f>
        <v>178.02386429436558</v>
      </c>
      <c r="M270" s="30">
        <f>IFERROR(+'Ont GDP'!M270-'CMA GDP Estimates'!M270,"")</f>
        <v>176.05525305927489</v>
      </c>
      <c r="N270" s="30">
        <f>IFERROR(+'Ont GDP'!N270-'CMA GDP Estimates'!N270,"")</f>
        <v>268.31539999346194</v>
      </c>
      <c r="O270" s="30">
        <f>IFERROR(+'Ont GDP'!O270-'CMA GDP Estimates'!O270,"")</f>
        <v>213.92054421821962</v>
      </c>
      <c r="P270" s="30">
        <f>IFERROR(+'Ont GDP'!P270-'CMA GDP Estimates'!P270,"")</f>
        <v>140.75168941505007</v>
      </c>
      <c r="Q270" s="30">
        <f>IFERROR(+'Ont GDP'!Q270-'CMA GDP Estimates'!Q270,"")</f>
        <v>185.26230444927228</v>
      </c>
      <c r="R270" s="30">
        <f>IFERROR(+'Ont GDP'!R270-'CMA GDP Estimates'!R270,"")</f>
        <v>205.29358062656161</v>
      </c>
      <c r="S270" s="30">
        <f>IFERROR(+'Ont GDP'!S270-'CMA GDP Estimates'!S270,"")</f>
        <v>164.88117906099905</v>
      </c>
      <c r="T270" s="30">
        <f>IFERROR(+'Ont GDP'!T270-'CMA GDP Estimates'!T270,"")</f>
        <v>171.13014771786504</v>
      </c>
      <c r="U270" s="30">
        <f>IFERROR(+'Ont GDP'!U270-'CMA GDP Estimates'!U270,"")</f>
        <v>175.81091736372827</v>
      </c>
      <c r="V270" s="30">
        <f>IFERROR(+'Ont GDP'!V270-'CMA GDP Estimates'!V270,"")</f>
        <v>294.94627841984328</v>
      </c>
      <c r="W270" s="30">
        <f>IFERROR(+'Ont GDP'!W270-'CMA GDP Estimates'!W270,"")</f>
        <v>217.66634557495485</v>
      </c>
      <c r="X270" s="30">
        <f>IFERROR(+'Ont GDP'!X270-'CMA GDP Estimates'!X270,"")</f>
        <v>246.35163551401865</v>
      </c>
      <c r="Y270" s="30">
        <f>IFERROR(+'Ont GDP'!Y270-'CMA GDP Estimates'!Y270,"")</f>
        <v>241.13585685483872</v>
      </c>
    </row>
    <row r="271" spans="1:25" x14ac:dyDescent="0.25">
      <c r="A271" t="s">
        <v>588</v>
      </c>
      <c r="B271" s="137" t="s">
        <v>193</v>
      </c>
      <c r="C271" s="133">
        <v>3345</v>
      </c>
      <c r="D271" s="65">
        <f>IFERROR(+'Ont GDP'!D271-'CMA GDP Estimates'!D271,"")</f>
        <v>601.38823506484641</v>
      </c>
      <c r="E271" s="65">
        <f>IFERROR(+'Ont GDP'!E271-'CMA GDP Estimates'!E271,"")</f>
        <v>387.2741926228415</v>
      </c>
      <c r="F271" s="65">
        <f>IFERROR(+'Ont GDP'!F271-'CMA GDP Estimates'!F271,"")</f>
        <v>676.06725181941874</v>
      </c>
      <c r="G271" s="65">
        <f>IFERROR(+'Ont GDP'!G271-'CMA GDP Estimates'!G271,"")</f>
        <v>615.82257839458441</v>
      </c>
      <c r="H271" s="65">
        <f>IFERROR(+'Ont GDP'!H271-'CMA GDP Estimates'!H271,"")</f>
        <v>627.43935173942089</v>
      </c>
      <c r="I271" s="65">
        <f>IFERROR(+'Ont GDP'!I271-'CMA GDP Estimates'!I271,"")</f>
        <v>390.94124662318359</v>
      </c>
      <c r="J271" s="65">
        <f>IFERROR(+'Ont GDP'!J271-'CMA GDP Estimates'!J271,"")</f>
        <v>671.70335933495755</v>
      </c>
      <c r="K271" s="65">
        <f>IFERROR(+'Ont GDP'!K271-'CMA GDP Estimates'!K271,"")</f>
        <v>885.644343911531</v>
      </c>
      <c r="L271" s="65">
        <f>IFERROR(+'Ont GDP'!L271-'CMA GDP Estimates'!L271,"")</f>
        <v>675.96113601026593</v>
      </c>
      <c r="M271" s="30">
        <f>IFERROR(+'Ont GDP'!M271-'CMA GDP Estimates'!M271,"")</f>
        <v>704.82386399262873</v>
      </c>
      <c r="N271" s="30">
        <f>IFERROR(+'Ont GDP'!N271-'CMA GDP Estimates'!N271,"")</f>
        <v>834.10606259977146</v>
      </c>
      <c r="O271" s="30">
        <f>IFERROR(+'Ont GDP'!O271-'CMA GDP Estimates'!O271,"")</f>
        <v>806.11874901002341</v>
      </c>
      <c r="P271" s="30">
        <f>IFERROR(+'Ont GDP'!P271-'CMA GDP Estimates'!P271,"")</f>
        <v>755.55014805416135</v>
      </c>
      <c r="Q271" s="30">
        <f>IFERROR(+'Ont GDP'!Q271-'CMA GDP Estimates'!Q271,"")</f>
        <v>520.55205322916538</v>
      </c>
      <c r="R271" s="30">
        <f>IFERROR(+'Ont GDP'!R271-'CMA GDP Estimates'!R271,"")</f>
        <v>665.77982699447841</v>
      </c>
      <c r="S271" s="30">
        <f>IFERROR(+'Ont GDP'!S271-'CMA GDP Estimates'!S271,"")</f>
        <v>494.12539693095323</v>
      </c>
      <c r="T271" s="30">
        <f>IFERROR(+'Ont GDP'!T271-'CMA GDP Estimates'!T271,"")</f>
        <v>669.50473017039769</v>
      </c>
      <c r="U271" s="30">
        <f>IFERROR(+'Ont GDP'!U271-'CMA GDP Estimates'!U271,"")</f>
        <v>610.21231233647438</v>
      </c>
      <c r="V271" s="30">
        <f>IFERROR(+'Ont GDP'!V271-'CMA GDP Estimates'!V271,"")</f>
        <v>397.24963453885948</v>
      </c>
      <c r="W271" s="30">
        <f>IFERROR(+'Ont GDP'!W271-'CMA GDP Estimates'!W271,"")</f>
        <v>418.48428826624922</v>
      </c>
      <c r="X271" s="30">
        <f>IFERROR(+'Ont GDP'!X271-'CMA GDP Estimates'!X271,"")</f>
        <v>674.40705569765885</v>
      </c>
      <c r="Y271" s="30">
        <f>IFERROR(+'Ont GDP'!Y271-'CMA GDP Estimates'!Y271,"")</f>
        <v>531.9846391477995</v>
      </c>
    </row>
    <row r="272" spans="1:25" x14ac:dyDescent="0.25">
      <c r="A272" t="s">
        <v>589</v>
      </c>
      <c r="B272" s="137">
        <v>417</v>
      </c>
      <c r="C272" s="133">
        <v>4173</v>
      </c>
      <c r="D272" s="65">
        <f>IFERROR(+'Ont GDP'!D272-'CMA GDP Estimates'!D272,"")</f>
        <v>0</v>
      </c>
      <c r="E272" s="65">
        <f>IFERROR(+'Ont GDP'!E272-'CMA GDP Estimates'!E272,"")</f>
        <v>0</v>
      </c>
      <c r="F272" s="65">
        <f>IFERROR(+'Ont GDP'!F272-'CMA GDP Estimates'!F272,"")</f>
        <v>0</v>
      </c>
      <c r="G272" s="65">
        <f>IFERROR(+'Ont GDP'!G272-'CMA GDP Estimates'!G272,"")</f>
        <v>0</v>
      </c>
      <c r="H272" s="65">
        <f>IFERROR(+'Ont GDP'!H272-'CMA GDP Estimates'!H272,"")</f>
        <v>0</v>
      </c>
      <c r="I272" s="65">
        <f>IFERROR(+'Ont GDP'!I272-'CMA GDP Estimates'!I272,"")</f>
        <v>0</v>
      </c>
      <c r="J272" s="65">
        <f>IFERROR(+'Ont GDP'!J272-'CMA GDP Estimates'!J272,"")</f>
        <v>0</v>
      </c>
      <c r="K272" s="65">
        <f>IFERROR(+'Ont GDP'!K272-'CMA GDP Estimates'!K272,"")</f>
        <v>0</v>
      </c>
      <c r="L272" s="65">
        <f>IFERROR(+'Ont GDP'!L272-'CMA GDP Estimates'!L272,"")</f>
        <v>0</v>
      </c>
      <c r="M272" s="30">
        <f>IFERROR(+'Ont GDP'!M272-'CMA GDP Estimates'!M272,"")</f>
        <v>0</v>
      </c>
      <c r="N272" s="30">
        <f>IFERROR(+'Ont GDP'!N272-'CMA GDP Estimates'!N272,"")</f>
        <v>970.37985085228274</v>
      </c>
      <c r="O272" s="30">
        <f>IFERROR(+'Ont GDP'!O272-'CMA GDP Estimates'!O272,"")</f>
        <v>985.61222647627346</v>
      </c>
      <c r="P272" s="30">
        <f>IFERROR(+'Ont GDP'!P272-'CMA GDP Estimates'!P272,"")</f>
        <v>890.55080035092715</v>
      </c>
      <c r="Q272" s="30">
        <f>IFERROR(+'Ont GDP'!Q272-'CMA GDP Estimates'!Q272,"")</f>
        <v>1041.6203436061555</v>
      </c>
      <c r="R272" s="30">
        <f>IFERROR(+'Ont GDP'!R272-'CMA GDP Estimates'!R272,"")</f>
        <v>1174.5353183170873</v>
      </c>
      <c r="S272" s="30">
        <f>IFERROR(+'Ont GDP'!S272-'CMA GDP Estimates'!S272,"")</f>
        <v>1170.7238287871178</v>
      </c>
      <c r="T272" s="30">
        <f>IFERROR(+'Ont GDP'!T272-'CMA GDP Estimates'!T272,"")</f>
        <v>1449.1206524156769</v>
      </c>
      <c r="U272" s="30">
        <f>IFERROR(+'Ont GDP'!U272-'CMA GDP Estimates'!U272,"")</f>
        <v>1335.1819951103548</v>
      </c>
      <c r="V272" s="30">
        <f>IFERROR(+'Ont GDP'!V272-'CMA GDP Estimates'!V272,"")</f>
        <v>1028.2572079993265</v>
      </c>
      <c r="W272" s="30">
        <f>IFERROR(+'Ont GDP'!W272-'CMA GDP Estimates'!W272,"")</f>
        <v>1626.7460834720507</v>
      </c>
      <c r="X272" s="30">
        <f>IFERROR(+'Ont GDP'!X272-'CMA GDP Estimates'!X272,"")</f>
        <v>1461.2331337232986</v>
      </c>
      <c r="Y272" s="30">
        <f>IFERROR(+'Ont GDP'!Y272-'CMA GDP Estimates'!Y272,"")</f>
        <v>1298.5911474884119</v>
      </c>
    </row>
    <row r="273" spans="1:25" x14ac:dyDescent="0.25">
      <c r="A273" t="s">
        <v>590</v>
      </c>
      <c r="B273" s="137">
        <f t="shared" si="15"/>
        <v>5112</v>
      </c>
      <c r="C273" s="133">
        <v>5112</v>
      </c>
      <c r="D273" s="65" t="str">
        <f>IFERROR(+'Ont GDP'!D273-'CMA GDP Estimates'!D273,"")</f>
        <v/>
      </c>
      <c r="E273" s="65" t="str">
        <f>IFERROR(+'Ont GDP'!E273-'CMA GDP Estimates'!E273,"")</f>
        <v/>
      </c>
      <c r="F273" s="65">
        <f>IFERROR(+'Ont GDP'!F273-'CMA GDP Estimates'!F273,"")</f>
        <v>529.35981308411226</v>
      </c>
      <c r="G273" s="65">
        <f>IFERROR(+'Ont GDP'!G273-'CMA GDP Estimates'!G273,"")</f>
        <v>1114.4000000000001</v>
      </c>
      <c r="H273" s="65">
        <f>IFERROR(+'Ont GDP'!H273-'CMA GDP Estimates'!H273,"")</f>
        <v>632.75949367088617</v>
      </c>
      <c r="I273" s="65">
        <f>IFERROR(+'Ont GDP'!I273-'CMA GDP Estimates'!I273,"")</f>
        <v>1218.3</v>
      </c>
      <c r="J273" s="65">
        <f>IFERROR(+'Ont GDP'!J273-'CMA GDP Estimates'!J273,"")</f>
        <v>499.80000000000007</v>
      </c>
      <c r="K273" s="65">
        <f>IFERROR(+'Ont GDP'!K273-'CMA GDP Estimates'!K273,"")</f>
        <v>1504.6</v>
      </c>
      <c r="L273" s="65">
        <f>IFERROR(+'Ont GDP'!L273-'CMA GDP Estimates'!L273,"")</f>
        <v>630.83134769934884</v>
      </c>
      <c r="M273" s="30">
        <f>IFERROR(+'Ont GDP'!M273-'CMA GDP Estimates'!M273,"")</f>
        <v>930.11791009068099</v>
      </c>
      <c r="N273" s="30">
        <f>IFERROR(+'Ont GDP'!N273-'CMA GDP Estimates'!N273,"")</f>
        <v>2048.4</v>
      </c>
      <c r="O273" s="30">
        <f>IFERROR(+'Ont GDP'!O273-'CMA GDP Estimates'!O273,"")</f>
        <v>1908.1</v>
      </c>
      <c r="P273" s="30">
        <f>IFERROR(+'Ont GDP'!P273-'CMA GDP Estimates'!P273,"")</f>
        <v>1602.2</v>
      </c>
      <c r="Q273" s="30">
        <f>IFERROR(+'Ont GDP'!Q273-'CMA GDP Estimates'!Q273,"")</f>
        <v>822.18240185795628</v>
      </c>
      <c r="R273" s="30">
        <f>IFERROR(+'Ont GDP'!R273-'CMA GDP Estimates'!R273,"")</f>
        <v>684.54652673804344</v>
      </c>
      <c r="S273" s="30">
        <f>IFERROR(+'Ont GDP'!S273-'CMA GDP Estimates'!S273,"")</f>
        <v>1161.9892365898427</v>
      </c>
      <c r="T273" s="30">
        <f>IFERROR(+'Ont GDP'!T273-'CMA GDP Estimates'!T273,"")</f>
        <v>1113.0149826890315</v>
      </c>
      <c r="U273" s="30">
        <f>IFERROR(+'Ont GDP'!U273-'CMA GDP Estimates'!U273,"")</f>
        <v>1770.3342619059033</v>
      </c>
      <c r="V273" s="30">
        <f>IFERROR(+'Ont GDP'!V273-'CMA GDP Estimates'!V273,"")</f>
        <v>986.14391931975479</v>
      </c>
      <c r="W273" s="30">
        <f>IFERROR(+'Ont GDP'!W273-'CMA GDP Estimates'!W273,"")</f>
        <v>1345.9874243692548</v>
      </c>
      <c r="X273" s="30">
        <f>IFERROR(+'Ont GDP'!X273-'CMA GDP Estimates'!X273,"")</f>
        <v>1943.0848044974855</v>
      </c>
      <c r="Y273" s="30">
        <f>IFERROR(+'Ont GDP'!Y273-'CMA GDP Estimates'!Y273,"")</f>
        <v>2201.1457668793196</v>
      </c>
    </row>
    <row r="274" spans="1:25" x14ac:dyDescent="0.25">
      <c r="A274" t="s">
        <v>108</v>
      </c>
      <c r="B274" s="137">
        <f t="shared" si="15"/>
        <v>517</v>
      </c>
      <c r="C274" s="133">
        <v>517</v>
      </c>
      <c r="D274" s="65">
        <f>IFERROR(+'Ont GDP'!D274-'CMA GDP Estimates'!D274,"")</f>
        <v>0</v>
      </c>
      <c r="E274" s="65">
        <f>IFERROR(+'Ont GDP'!E274-'CMA GDP Estimates'!E274,"")</f>
        <v>0</v>
      </c>
      <c r="F274" s="65">
        <f>IFERROR(+'Ont GDP'!F274-'CMA GDP Estimates'!F274,"")</f>
        <v>0</v>
      </c>
      <c r="G274" s="65">
        <f>IFERROR(+'Ont GDP'!G274-'CMA GDP Estimates'!G274,"")</f>
        <v>0</v>
      </c>
      <c r="H274" s="65">
        <f>IFERROR(+'Ont GDP'!H274-'CMA GDP Estimates'!H274,"")</f>
        <v>0</v>
      </c>
      <c r="I274" s="65">
        <f>IFERROR(+'Ont GDP'!I274-'CMA GDP Estimates'!I274,"")</f>
        <v>0</v>
      </c>
      <c r="J274" s="65">
        <f>IFERROR(+'Ont GDP'!J274-'CMA GDP Estimates'!J274,"")</f>
        <v>0</v>
      </c>
      <c r="K274" s="65">
        <f>IFERROR(+'Ont GDP'!K274-'CMA GDP Estimates'!K274,"")</f>
        <v>0</v>
      </c>
      <c r="L274" s="65">
        <f>IFERROR(+'Ont GDP'!L274-'CMA GDP Estimates'!L274,"")</f>
        <v>0</v>
      </c>
      <c r="M274" s="30">
        <f>IFERROR(+'Ont GDP'!M274-'CMA GDP Estimates'!M274,"")</f>
        <v>0</v>
      </c>
      <c r="N274" s="30">
        <f>IFERROR(+'Ont GDP'!N274-'CMA GDP Estimates'!N274,"")</f>
        <v>4541.6978585623247</v>
      </c>
      <c r="O274" s="30">
        <f>IFERROR(+'Ont GDP'!O274-'CMA GDP Estimates'!O274,"")</f>
        <v>4540.5233426168588</v>
      </c>
      <c r="P274" s="30">
        <f>IFERROR(+'Ont GDP'!P274-'CMA GDP Estimates'!P274,"")</f>
        <v>4358.8999862843893</v>
      </c>
      <c r="Q274" s="30">
        <f>IFERROR(+'Ont GDP'!Q274-'CMA GDP Estimates'!Q274,"")</f>
        <v>4656.1581503022189</v>
      </c>
      <c r="R274" s="30">
        <f>IFERROR(+'Ont GDP'!R274-'CMA GDP Estimates'!R274,"")</f>
        <v>4136.3364206160568</v>
      </c>
      <c r="S274" s="30">
        <f>IFERROR(+'Ont GDP'!S274-'CMA GDP Estimates'!S274,"")</f>
        <v>5239.7172654849674</v>
      </c>
      <c r="T274" s="30">
        <f>IFERROR(+'Ont GDP'!T274-'CMA GDP Estimates'!T274,"")</f>
        <v>4950.6955048538839</v>
      </c>
      <c r="U274" s="30">
        <f>IFERROR(+'Ont GDP'!U274-'CMA GDP Estimates'!U274,"")</f>
        <v>5265.0901435032656</v>
      </c>
      <c r="V274" s="30">
        <f>IFERROR(+'Ont GDP'!V274-'CMA GDP Estimates'!V274,"")</f>
        <v>4399.2394170621337</v>
      </c>
      <c r="W274" s="30">
        <f>IFERROR(+'Ont GDP'!W274-'CMA GDP Estimates'!W274,"")</f>
        <v>4473.0689328604585</v>
      </c>
      <c r="X274" s="30">
        <f>IFERROR(+'Ont GDP'!X274-'CMA GDP Estimates'!X274,"")</f>
        <v>4562.0047460399328</v>
      </c>
      <c r="Y274" s="30">
        <f>IFERROR(+'Ont GDP'!Y274-'CMA GDP Estimates'!Y274,"")</f>
        <v>4313.5221789661264</v>
      </c>
    </row>
    <row r="275" spans="1:25" x14ac:dyDescent="0.25">
      <c r="A275" t="s">
        <v>591</v>
      </c>
      <c r="B275" s="137">
        <f t="shared" si="15"/>
        <v>518</v>
      </c>
      <c r="C275" s="133">
        <v>518</v>
      </c>
      <c r="D275" s="65">
        <f>IFERROR(+'Ont GDP'!D275-'CMA GDP Estimates'!D275,"")</f>
        <v>107.02291169451075</v>
      </c>
      <c r="E275" s="65">
        <f>IFERROR(+'Ont GDP'!E275-'CMA GDP Estimates'!E275,"")</f>
        <v>146.08605898123324</v>
      </c>
      <c r="F275" s="65">
        <f>IFERROR(+'Ont GDP'!F275-'CMA GDP Estimates'!F275,"")</f>
        <v>298.59161676646704</v>
      </c>
      <c r="G275" s="65">
        <f>IFERROR(+'Ont GDP'!G275-'CMA GDP Estimates'!G275,"")</f>
        <v>232.3916967509025</v>
      </c>
      <c r="H275" s="65">
        <f>IFERROR(+'Ont GDP'!H275-'CMA GDP Estimates'!H275,"")</f>
        <v>297.7527593818985</v>
      </c>
      <c r="I275" s="65">
        <f>IFERROR(+'Ont GDP'!I275-'CMA GDP Estimates'!I275,"")</f>
        <v>380.16531791907528</v>
      </c>
      <c r="J275" s="65">
        <f>IFERROR(+'Ont GDP'!J275-'CMA GDP Estimates'!J275,"")</f>
        <v>1262.0999999999999</v>
      </c>
      <c r="K275" s="65">
        <f>IFERROR(+'Ont GDP'!K275-'CMA GDP Estimates'!K275,"")</f>
        <v>290.63868852458995</v>
      </c>
      <c r="L275" s="65">
        <f>IFERROR(+'Ont GDP'!L275-'CMA GDP Estimates'!L275,"")</f>
        <v>291.99091952609342</v>
      </c>
      <c r="M275" s="30">
        <f>IFERROR(+'Ont GDP'!M275-'CMA GDP Estimates'!M275,"")</f>
        <v>1337.4</v>
      </c>
      <c r="N275" s="30">
        <f>IFERROR(+'Ont GDP'!N275-'CMA GDP Estimates'!N275,"")</f>
        <v>442.53320594276977</v>
      </c>
      <c r="O275" s="30">
        <f>IFERROR(+'Ont GDP'!O275-'CMA GDP Estimates'!O275,"")</f>
        <v>412.183352601156</v>
      </c>
      <c r="P275" s="30">
        <f>IFERROR(+'Ont GDP'!P275-'CMA GDP Estimates'!P275,"")</f>
        <v>264.20794960057151</v>
      </c>
      <c r="Q275" s="30">
        <f>IFERROR(+'Ont GDP'!Q275-'CMA GDP Estimates'!Q275,"")</f>
        <v>143.71475579360458</v>
      </c>
      <c r="R275" s="30">
        <f>IFERROR(+'Ont GDP'!R275-'CMA GDP Estimates'!R275,"")</f>
        <v>303.5394095341278</v>
      </c>
      <c r="S275" s="30">
        <f>IFERROR(+'Ont GDP'!S275-'CMA GDP Estimates'!S275,"")</f>
        <v>253.04515758703133</v>
      </c>
      <c r="T275" s="30">
        <f>IFERROR(+'Ont GDP'!T275-'CMA GDP Estimates'!T275,"")</f>
        <v>122.35734647887307</v>
      </c>
      <c r="U275" s="30">
        <f>IFERROR(+'Ont GDP'!U275-'CMA GDP Estimates'!U275,"")</f>
        <v>169.56130452988214</v>
      </c>
      <c r="V275" s="30">
        <f>IFERROR(+'Ont GDP'!V275-'CMA GDP Estimates'!V275,"")</f>
        <v>63.081560958105001</v>
      </c>
      <c r="W275" s="30">
        <f>IFERROR(+'Ont GDP'!W275-'CMA GDP Estimates'!W275,"")</f>
        <v>709.74898198048231</v>
      </c>
      <c r="X275" s="30">
        <f>IFERROR(+'Ont GDP'!X275-'CMA GDP Estimates'!X275,"")</f>
        <v>585.06520386259444</v>
      </c>
      <c r="Y275" s="30">
        <f>IFERROR(+'Ont GDP'!Y275-'CMA GDP Estimates'!Y275,"")</f>
        <v>655.84842489907874</v>
      </c>
    </row>
    <row r="276" spans="1:25" x14ac:dyDescent="0.25">
      <c r="A276" t="s">
        <v>592</v>
      </c>
      <c r="B276" s="137">
        <f t="shared" si="15"/>
        <v>5415</v>
      </c>
      <c r="C276" s="133">
        <v>5415</v>
      </c>
      <c r="D276" s="65">
        <f>IFERROR(+'Ont GDP'!D276-'CMA GDP Estimates'!D276,"")</f>
        <v>1200.1129105172181</v>
      </c>
      <c r="E276" s="65">
        <f>IFERROR(+'Ont GDP'!E276-'CMA GDP Estimates'!E276,"")</f>
        <v>1720.9426035502956</v>
      </c>
      <c r="F276" s="65">
        <f>IFERROR(+'Ont GDP'!F276-'CMA GDP Estimates'!F276,"")</f>
        <v>2201.113834557771</v>
      </c>
      <c r="G276" s="65">
        <f>IFERROR(+'Ont GDP'!G276-'CMA GDP Estimates'!G276,"")</f>
        <v>2915.4529190850117</v>
      </c>
      <c r="H276" s="65">
        <f>IFERROR(+'Ont GDP'!H276-'CMA GDP Estimates'!H276,"")</f>
        <v>3027.9005152596119</v>
      </c>
      <c r="I276" s="65">
        <f>IFERROR(+'Ont GDP'!I276-'CMA GDP Estimates'!I276,"")</f>
        <v>3411.5248598130838</v>
      </c>
      <c r="J276" s="65">
        <f>IFERROR(+'Ont GDP'!J276-'CMA GDP Estimates'!J276,"")</f>
        <v>3263.5376999534092</v>
      </c>
      <c r="K276" s="65">
        <f>IFERROR(+'Ont GDP'!K276-'CMA GDP Estimates'!K276,"")</f>
        <v>3383.7164722907974</v>
      </c>
      <c r="L276" s="65">
        <f>IFERROR(+'Ont GDP'!L276-'CMA GDP Estimates'!L276,"")</f>
        <v>3362.4726632951997</v>
      </c>
      <c r="M276" s="30">
        <f>IFERROR(+'Ont GDP'!M276-'CMA GDP Estimates'!M276,"")</f>
        <v>3860.8656078259401</v>
      </c>
      <c r="N276" s="30">
        <f>IFERROR(+'Ont GDP'!N276-'CMA GDP Estimates'!N276,"")</f>
        <v>4043.3818276538832</v>
      </c>
      <c r="O276" s="30">
        <f>IFERROR(+'Ont GDP'!O276-'CMA GDP Estimates'!O276,"")</f>
        <v>3428.398627797038</v>
      </c>
      <c r="P276" s="30">
        <f>IFERROR(+'Ont GDP'!P276-'CMA GDP Estimates'!P276,"")</f>
        <v>4041.5993143678033</v>
      </c>
      <c r="Q276" s="30">
        <f>IFERROR(+'Ont GDP'!Q276-'CMA GDP Estimates'!Q276,"")</f>
        <v>3498.8571848729152</v>
      </c>
      <c r="R276" s="30">
        <f>IFERROR(+'Ont GDP'!R276-'CMA GDP Estimates'!R276,"")</f>
        <v>4259.4934252224593</v>
      </c>
      <c r="S276" s="30">
        <f>IFERROR(+'Ont GDP'!S276-'CMA GDP Estimates'!S276,"")</f>
        <v>3694.0994178626779</v>
      </c>
      <c r="T276" s="30">
        <f>IFERROR(+'Ont GDP'!T276-'CMA GDP Estimates'!T276,"")</f>
        <v>4681.0215818377992</v>
      </c>
      <c r="U276" s="30">
        <f>IFERROR(+'Ont GDP'!U276-'CMA GDP Estimates'!U276,"")</f>
        <v>4552.677882961184</v>
      </c>
      <c r="V276" s="30">
        <f>IFERROR(+'Ont GDP'!V276-'CMA GDP Estimates'!V276,"")</f>
        <v>4223.1250937763652</v>
      </c>
      <c r="W276" s="30">
        <f>IFERROR(+'Ont GDP'!W276-'CMA GDP Estimates'!W276,"")</f>
        <v>4297.0154308824294</v>
      </c>
      <c r="X276" s="30">
        <f>IFERROR(+'Ont GDP'!X276-'CMA GDP Estimates'!X276,"")</f>
        <v>4808.9685496391685</v>
      </c>
      <c r="Y276" s="30">
        <f>IFERROR(+'Ont GDP'!Y276-'CMA GDP Estimates'!Y276,"")</f>
        <v>5078.3147465637176</v>
      </c>
    </row>
    <row r="277" spans="1:25" x14ac:dyDescent="0.25">
      <c r="A277" t="s">
        <v>525</v>
      </c>
      <c r="B277" s="137" t="s">
        <v>209</v>
      </c>
      <c r="C277" s="133">
        <v>8112</v>
      </c>
      <c r="D277" s="65">
        <f>IFERROR(+'Ont GDP'!D277-'CMA GDP Estimates'!D277,"")</f>
        <v>76.336919735002212</v>
      </c>
      <c r="E277" s="65">
        <f>IFERROR(+'Ont GDP'!E277-'CMA GDP Estimates'!E277,"")</f>
        <v>73.051574298962237</v>
      </c>
      <c r="F277" s="65">
        <f>IFERROR(+'Ont GDP'!F277-'CMA GDP Estimates'!F277,"")</f>
        <v>155.12698288480772</v>
      </c>
      <c r="G277" s="65">
        <f>IFERROR(+'Ont GDP'!G277-'CMA GDP Estimates'!G277,"")</f>
        <v>109.11683376830294</v>
      </c>
      <c r="H277" s="65">
        <f>IFERROR(+'Ont GDP'!H277-'CMA GDP Estimates'!H277,"")</f>
        <v>123.24342272215731</v>
      </c>
      <c r="I277" s="65">
        <f>IFERROR(+'Ont GDP'!I277-'CMA GDP Estimates'!I277,"")</f>
        <v>148.90696324022593</v>
      </c>
      <c r="J277" s="65">
        <f>IFERROR(+'Ont GDP'!J277-'CMA GDP Estimates'!J277,"")</f>
        <v>136.43450081860323</v>
      </c>
      <c r="K277" s="65">
        <f>IFERROR(+'Ont GDP'!K277-'CMA GDP Estimates'!K277,"")</f>
        <v>142.27680241118927</v>
      </c>
      <c r="L277" s="65">
        <f>IFERROR(+'Ont GDP'!L277-'CMA GDP Estimates'!L277,"")</f>
        <v>96.845590574386279</v>
      </c>
      <c r="M277" s="30">
        <f>IFERROR(+'Ont GDP'!M277-'CMA GDP Estimates'!M277,"")</f>
        <v>154.35048842694289</v>
      </c>
      <c r="N277" s="30">
        <f>IFERROR(+'Ont GDP'!N277-'CMA GDP Estimates'!N277,"")</f>
        <v>93.020154897484275</v>
      </c>
      <c r="O277" s="30">
        <f>IFERROR(+'Ont GDP'!O277-'CMA GDP Estimates'!O277,"")</f>
        <v>93.242027853220065</v>
      </c>
      <c r="P277" s="30">
        <f>IFERROR(+'Ont GDP'!P277-'CMA GDP Estimates'!P277,"")</f>
        <v>122.41916415585183</v>
      </c>
      <c r="Q277" s="30">
        <f>IFERROR(+'Ont GDP'!Q277-'CMA GDP Estimates'!Q277,"")</f>
        <v>96.752534834714822</v>
      </c>
      <c r="R277" s="30">
        <f>IFERROR(+'Ont GDP'!R277-'CMA GDP Estimates'!R277,"")</f>
        <v>91.812009563980496</v>
      </c>
      <c r="S277" s="30">
        <f>IFERROR(+'Ont GDP'!S277-'CMA GDP Estimates'!S277,"")</f>
        <v>88.851442521367943</v>
      </c>
      <c r="T277" s="30">
        <f>IFERROR(+'Ont GDP'!T277-'CMA GDP Estimates'!T277,"")</f>
        <v>119.13032548594231</v>
      </c>
      <c r="U277" s="30">
        <f>IFERROR(+'Ont GDP'!U277-'CMA GDP Estimates'!U277,"")</f>
        <v>138.55092776292742</v>
      </c>
      <c r="V277" s="30">
        <f>IFERROR(+'Ont GDP'!V277-'CMA GDP Estimates'!V277,"")</f>
        <v>128.28729163272496</v>
      </c>
      <c r="W277" s="30">
        <f>IFERROR(+'Ont GDP'!W277-'CMA GDP Estimates'!W277,"")</f>
        <v>176.89918925902833</v>
      </c>
      <c r="X277" s="30">
        <f>IFERROR(+'Ont GDP'!X277-'CMA GDP Estimates'!X277,"")</f>
        <v>140.89654283567967</v>
      </c>
      <c r="Y277" s="30">
        <f>IFERROR(+'Ont GDP'!Y277-'CMA GDP Estimates'!Y277,"")</f>
        <v>144.72881251766222</v>
      </c>
    </row>
    <row r="310" spans="1:25" x14ac:dyDescent="0.25">
      <c r="A310" t="s">
        <v>643</v>
      </c>
      <c r="C310" s="97" t="s">
        <v>642</v>
      </c>
      <c r="D310" s="150">
        <f t="shared" ref="D310:L310" si="16">SUMIF($C$6:$C$182,11,D$6:D$182)+SUMIF($C$6:$C$182,21,D$6:D$182)+SUMIF($C$6:$C$182,22,D$6:D$182)</f>
        <v>19623.791008988337</v>
      </c>
      <c r="E310" s="150">
        <f t="shared" si="16"/>
        <v>18870.885758094992</v>
      </c>
      <c r="F310" s="150">
        <f t="shared" si="16"/>
        <v>18796.507933267498</v>
      </c>
      <c r="G310" s="150">
        <f t="shared" si="16"/>
        <v>19271.744424569672</v>
      </c>
      <c r="H310" s="150">
        <f t="shared" si="16"/>
        <v>19196.652017272412</v>
      </c>
      <c r="I310" s="150">
        <f t="shared" si="16"/>
        <v>18864.842141145167</v>
      </c>
      <c r="J310" s="150">
        <f t="shared" si="16"/>
        <v>20395.200268359506</v>
      </c>
      <c r="K310" s="150">
        <f t="shared" si="16"/>
        <v>20517.548985543792</v>
      </c>
      <c r="L310" s="150">
        <f t="shared" si="16"/>
        <v>20039.2453748689</v>
      </c>
      <c r="M310" s="150">
        <f>SUMIF($C$6:$C$182,11,M$6:M$182)+SUMIF($C$6:$C$182,21,M$6:M$182)+SUMIF($C$6:$C$182,22,M$6:M$182)</f>
        <v>20576.743287520225</v>
      </c>
      <c r="N310" s="150">
        <f t="shared" ref="N310:Y310" si="17">SUMIF($C$6:$C$182,11,N$6:N$182)+SUMIF($C$6:$C$182,21,N$6:N$182)+SUMIF($C$6:$C$182,22,N$6:N$182)</f>
        <v>20009.574973084942</v>
      </c>
      <c r="O310" s="150">
        <f t="shared" si="17"/>
        <v>20619.34176248069</v>
      </c>
      <c r="P310" s="150">
        <f t="shared" si="17"/>
        <v>18395.539041439537</v>
      </c>
      <c r="Q310" s="150">
        <f t="shared" si="17"/>
        <v>19343.803987699986</v>
      </c>
      <c r="R310" s="150">
        <f t="shared" si="17"/>
        <v>20514.597441313708</v>
      </c>
      <c r="S310" s="150">
        <f t="shared" si="17"/>
        <v>20724.639958156316</v>
      </c>
      <c r="T310" s="150">
        <f t="shared" si="17"/>
        <v>20419.1919239694</v>
      </c>
      <c r="U310" s="150">
        <f t="shared" si="17"/>
        <v>21267.38817793491</v>
      </c>
      <c r="V310" s="150">
        <f t="shared" si="17"/>
        <v>20063.962095971474</v>
      </c>
      <c r="W310" s="150">
        <f t="shared" si="17"/>
        <v>19845.562183298247</v>
      </c>
      <c r="X310" s="150">
        <f t="shared" si="17"/>
        <v>21361.88438784919</v>
      </c>
      <c r="Y310" s="150">
        <f t="shared" si="17"/>
        <v>21953.813713697142</v>
      </c>
    </row>
    <row r="311" spans="1:25" x14ac:dyDescent="0.25">
      <c r="A311" t="s">
        <v>22</v>
      </c>
      <c r="C311" s="97">
        <v>23</v>
      </c>
      <c r="D311" s="150">
        <f t="shared" ref="D311:L311" si="18">SUMIF($C$6:$C$182,23,D$6:D$182)</f>
        <v>16254.575796178342</v>
      </c>
      <c r="E311" s="150">
        <f t="shared" si="18"/>
        <v>16971.022116561202</v>
      </c>
      <c r="F311" s="150">
        <f t="shared" si="18"/>
        <v>18679.65014177694</v>
      </c>
      <c r="G311" s="150">
        <f t="shared" si="18"/>
        <v>19490.296754037925</v>
      </c>
      <c r="H311" s="150">
        <f t="shared" si="18"/>
        <v>20954.834597354515</v>
      </c>
      <c r="I311" s="150">
        <f t="shared" si="18"/>
        <v>22682.328584278792</v>
      </c>
      <c r="J311" s="150">
        <f t="shared" si="18"/>
        <v>23014.592907744322</v>
      </c>
      <c r="K311" s="150">
        <f t="shared" si="18"/>
        <v>23259.427273949397</v>
      </c>
      <c r="L311" s="150">
        <f t="shared" si="18"/>
        <v>21747.071944220232</v>
      </c>
      <c r="M311" s="150">
        <f>SUMIF($C$6:$C$182,23,M$6:M$182)</f>
        <v>22048.81215988188</v>
      </c>
      <c r="N311" s="150">
        <f t="shared" ref="N311:Y311" si="19">SUMIF($C$6:$C$182,23,N$6:N$182)</f>
        <v>22819.624051456311</v>
      </c>
      <c r="O311" s="150">
        <f t="shared" si="19"/>
        <v>21592.770568771357</v>
      </c>
      <c r="P311" s="150">
        <f t="shared" si="19"/>
        <v>23001.178307504189</v>
      </c>
      <c r="Q311" s="150">
        <f t="shared" si="19"/>
        <v>23792.725357204239</v>
      </c>
      <c r="R311" s="150">
        <f t="shared" si="19"/>
        <v>23149.410631323317</v>
      </c>
      <c r="S311" s="150">
        <f t="shared" si="19"/>
        <v>24079.484896057576</v>
      </c>
      <c r="T311" s="150">
        <f t="shared" si="19"/>
        <v>23413.488824814242</v>
      </c>
      <c r="U311" s="150">
        <f t="shared" si="19"/>
        <v>24775.480456525544</v>
      </c>
      <c r="V311" s="150">
        <f t="shared" si="19"/>
        <v>25930.62516336107</v>
      </c>
      <c r="W311" s="150">
        <f t="shared" si="19"/>
        <v>25998.763030948776</v>
      </c>
      <c r="X311" s="150">
        <f t="shared" si="19"/>
        <v>28556.879055411613</v>
      </c>
      <c r="Y311" s="150">
        <f t="shared" si="19"/>
        <v>26810.460628618574</v>
      </c>
    </row>
    <row r="312" spans="1:25" x14ac:dyDescent="0.25">
      <c r="A312" t="s">
        <v>23</v>
      </c>
      <c r="C312" s="97" t="s">
        <v>188</v>
      </c>
      <c r="D312" s="150">
        <f t="shared" ref="D312:L312" si="20">SUMIF($C$6:$C$182,"31-33",D$6:D$182)</f>
        <v>47293.073240050602</v>
      </c>
      <c r="E312" s="150">
        <f t="shared" si="20"/>
        <v>49573.929778476202</v>
      </c>
      <c r="F312" s="150">
        <f t="shared" si="20"/>
        <v>55039.627500000002</v>
      </c>
      <c r="G312" s="150">
        <f t="shared" si="20"/>
        <v>60222.37167245047</v>
      </c>
      <c r="H312" s="150">
        <f t="shared" si="20"/>
        <v>56741.945039166945</v>
      </c>
      <c r="I312" s="150">
        <f t="shared" si="20"/>
        <v>56880.862665838242</v>
      </c>
      <c r="J312" s="150">
        <f t="shared" si="20"/>
        <v>58525.716446443883</v>
      </c>
      <c r="K312" s="150">
        <f t="shared" si="20"/>
        <v>57392.75982210652</v>
      </c>
      <c r="L312" s="150">
        <f t="shared" si="20"/>
        <v>54812.538146277831</v>
      </c>
      <c r="M312" s="150">
        <f>SUMIF($C$6:$C$182,"31-33",M$6:M$182)</f>
        <v>54693.683349787148</v>
      </c>
      <c r="N312" s="150">
        <f t="shared" ref="N312:Y312" si="21">SUMIF($C$6:$C$182,"31-33",N$6:N$182)</f>
        <v>50817.548582952753</v>
      </c>
      <c r="O312" s="150">
        <f t="shared" si="21"/>
        <v>45885.109082691561</v>
      </c>
      <c r="P312" s="150">
        <f t="shared" si="21"/>
        <v>38603.502766708662</v>
      </c>
      <c r="Q312" s="150">
        <f t="shared" si="21"/>
        <v>41123.797274636127</v>
      </c>
      <c r="R312" s="150">
        <f t="shared" si="21"/>
        <v>42311.63951963884</v>
      </c>
      <c r="S312" s="150">
        <f t="shared" si="21"/>
        <v>43217.81028144763</v>
      </c>
      <c r="T312" s="150">
        <f t="shared" si="21"/>
        <v>42234.871492903818</v>
      </c>
      <c r="U312" s="150">
        <f t="shared" si="21"/>
        <v>43769.287867488092</v>
      </c>
      <c r="V312" s="150">
        <f t="shared" si="21"/>
        <v>44963.626333432367</v>
      </c>
      <c r="W312" s="150">
        <f t="shared" si="21"/>
        <v>44173.97992087889</v>
      </c>
      <c r="X312" s="150">
        <f t="shared" si="21"/>
        <v>45310.55428024142</v>
      </c>
      <c r="Y312" s="150">
        <f t="shared" si="21"/>
        <v>48104.971480247354</v>
      </c>
    </row>
    <row r="313" spans="1:25" x14ac:dyDescent="0.25">
      <c r="A313" t="s">
        <v>648</v>
      </c>
      <c r="C313" s="97">
        <v>41</v>
      </c>
      <c r="D313" s="150">
        <f t="shared" ref="D313:L313" si="22">SUMIF($C$6:$C$182,41,D$6:D$182)</f>
        <v>10432.605345394739</v>
      </c>
      <c r="E313" s="150">
        <f t="shared" si="22"/>
        <v>12054.822483221478</v>
      </c>
      <c r="F313" s="150">
        <f t="shared" si="22"/>
        <v>13003.954756671897</v>
      </c>
      <c r="G313" s="150">
        <f t="shared" si="22"/>
        <v>13933.350931765375</v>
      </c>
      <c r="H313" s="150">
        <f t="shared" si="22"/>
        <v>13599.703559856183</v>
      </c>
      <c r="I313" s="150">
        <f t="shared" si="22"/>
        <v>13973.214508928571</v>
      </c>
      <c r="J313" s="150">
        <f t="shared" si="22"/>
        <v>15190.655129745848</v>
      </c>
      <c r="K313" s="150">
        <f t="shared" si="22"/>
        <v>15143.64681511301</v>
      </c>
      <c r="L313" s="150">
        <f t="shared" si="22"/>
        <v>14650.111300588211</v>
      </c>
      <c r="M313" s="150">
        <f>SUMIF($C$6:$C$182,41,M$6:M$182)</f>
        <v>14996.225508917294</v>
      </c>
      <c r="N313" s="150">
        <f t="shared" ref="N313:Y313" si="23">SUMIF($C$6:$C$182,41,N$6:N$182)</f>
        <v>15117.405933451213</v>
      </c>
      <c r="O313" s="150">
        <f t="shared" si="23"/>
        <v>15278.791574730742</v>
      </c>
      <c r="P313" s="150">
        <f t="shared" si="23"/>
        <v>14428.343032972189</v>
      </c>
      <c r="Q313" s="150">
        <f t="shared" si="23"/>
        <v>15095.27316752249</v>
      </c>
      <c r="R313" s="150">
        <f t="shared" si="23"/>
        <v>18499.173098192285</v>
      </c>
      <c r="S313" s="150">
        <f t="shared" si="23"/>
        <v>17989.536952255625</v>
      </c>
      <c r="T313" s="150">
        <f t="shared" si="23"/>
        <v>19430.955736081025</v>
      </c>
      <c r="U313" s="150">
        <f t="shared" si="23"/>
        <v>18882.689324639607</v>
      </c>
      <c r="V313" s="150">
        <f t="shared" si="23"/>
        <v>16813.029421535517</v>
      </c>
      <c r="W313" s="150">
        <f t="shared" si="23"/>
        <v>18930.009190383531</v>
      </c>
      <c r="X313" s="150">
        <f t="shared" si="23"/>
        <v>20187.495520979774</v>
      </c>
      <c r="Y313" s="150">
        <f t="shared" si="23"/>
        <v>23233.16212272632</v>
      </c>
    </row>
    <row r="314" spans="1:25" x14ac:dyDescent="0.25">
      <c r="A314" t="s">
        <v>649</v>
      </c>
      <c r="C314" s="97" t="s">
        <v>199</v>
      </c>
      <c r="D314" s="150">
        <f t="shared" ref="D314:L314" si="24">SUMIF($C$6:$C$182,"44-45",D$6:D$182)</f>
        <v>11462.012133190939</v>
      </c>
      <c r="E314" s="150">
        <f t="shared" si="24"/>
        <v>12346.802156800508</v>
      </c>
      <c r="F314" s="150">
        <f t="shared" si="24"/>
        <v>12869.202827810905</v>
      </c>
      <c r="G314" s="150">
        <f t="shared" si="24"/>
        <v>13529.664939261565</v>
      </c>
      <c r="H314" s="150">
        <f t="shared" si="24"/>
        <v>13985.753794151482</v>
      </c>
      <c r="I314" s="150">
        <f t="shared" si="24"/>
        <v>15611.144868697555</v>
      </c>
      <c r="J314" s="150">
        <f t="shared" si="24"/>
        <v>16177.44949154439</v>
      </c>
      <c r="K314" s="150">
        <f t="shared" si="24"/>
        <v>16549.40093616669</v>
      </c>
      <c r="L314" s="150">
        <f t="shared" si="24"/>
        <v>15948.733161247688</v>
      </c>
      <c r="M314" s="150">
        <f>SUMIF($C$6:$C$182,"44-45",M$6:M$182)</f>
        <v>16437.453067649432</v>
      </c>
      <c r="N314" s="150">
        <f t="shared" ref="N314:Y314" si="25">SUMIF($C$6:$C$182,"44-45",N$6:N$182)</f>
        <v>16674.717550972655</v>
      </c>
      <c r="O314" s="150">
        <f t="shared" si="25"/>
        <v>17297.020373784821</v>
      </c>
      <c r="P314" s="150">
        <f t="shared" si="25"/>
        <v>16838.786379661709</v>
      </c>
      <c r="Q314" s="150">
        <f t="shared" si="25"/>
        <v>17274.752313106561</v>
      </c>
      <c r="R314" s="150">
        <f t="shared" si="25"/>
        <v>17452.76625183985</v>
      </c>
      <c r="S314" s="150">
        <f t="shared" si="25"/>
        <v>17061.511041943424</v>
      </c>
      <c r="T314" s="150">
        <f t="shared" si="25"/>
        <v>16980.312603761857</v>
      </c>
      <c r="U314" s="150">
        <f t="shared" si="25"/>
        <v>18022.774221020485</v>
      </c>
      <c r="V314" s="150">
        <f t="shared" si="25"/>
        <v>17780.892156974685</v>
      </c>
      <c r="W314" s="150">
        <f t="shared" si="25"/>
        <v>17938.841031708835</v>
      </c>
      <c r="X314" s="150">
        <f t="shared" si="25"/>
        <v>18634.300813353493</v>
      </c>
      <c r="Y314" s="150">
        <f t="shared" si="25"/>
        <v>19400.588914434524</v>
      </c>
    </row>
    <row r="315" spans="1:25" x14ac:dyDescent="0.25">
      <c r="A315" t="s">
        <v>650</v>
      </c>
      <c r="C315" s="97" t="s">
        <v>200</v>
      </c>
      <c r="D315" s="150">
        <f t="shared" ref="D315:L315" si="26">SUMIF($C$6:$C$182,"48-49",D$6:D$182)</f>
        <v>9723.5333333333328</v>
      </c>
      <c r="E315" s="150">
        <f t="shared" si="26"/>
        <v>10297.904971008889</v>
      </c>
      <c r="F315" s="150">
        <f t="shared" si="26"/>
        <v>11171.179855195909</v>
      </c>
      <c r="G315" s="150">
        <f t="shared" si="26"/>
        <v>11196.193456848889</v>
      </c>
      <c r="H315" s="150">
        <f t="shared" si="26"/>
        <v>11250.40295936238</v>
      </c>
      <c r="I315" s="150">
        <f t="shared" si="26"/>
        <v>11152.928882609627</v>
      </c>
      <c r="J315" s="150">
        <f t="shared" si="26"/>
        <v>10739.439348327764</v>
      </c>
      <c r="K315" s="150">
        <f t="shared" si="26"/>
        <v>11609.0126635374</v>
      </c>
      <c r="L315" s="150">
        <f t="shared" si="26"/>
        <v>11348.476107154889</v>
      </c>
      <c r="M315" s="150">
        <f>SUMIF($C$6:$C$182,"48-49",M$6:M$182)</f>
        <v>10725.564240544454</v>
      </c>
      <c r="N315" s="150">
        <f t="shared" ref="N315:Y315" si="27">SUMIF($C$6:$C$182,"48-49",N$6:N$182)</f>
        <v>11218.829371078677</v>
      </c>
      <c r="O315" s="150">
        <f t="shared" si="27"/>
        <v>10728.309446259182</v>
      </c>
      <c r="P315" s="150">
        <f t="shared" si="27"/>
        <v>9789.8498578470098</v>
      </c>
      <c r="Q315" s="150">
        <f t="shared" si="27"/>
        <v>10641.717840808426</v>
      </c>
      <c r="R315" s="150">
        <f t="shared" si="27"/>
        <v>10864.257510074327</v>
      </c>
      <c r="S315" s="150">
        <f t="shared" si="27"/>
        <v>11327.610450421798</v>
      </c>
      <c r="T315" s="150">
        <f t="shared" si="27"/>
        <v>10429.780038662002</v>
      </c>
      <c r="U315" s="150">
        <f t="shared" si="27"/>
        <v>12513.732059700113</v>
      </c>
      <c r="V315" s="150">
        <f t="shared" si="27"/>
        <v>11627.538014170697</v>
      </c>
      <c r="W315" s="150">
        <f t="shared" si="27"/>
        <v>12207.329915311957</v>
      </c>
      <c r="X315" s="150">
        <f t="shared" si="27"/>
        <v>11050.549541460467</v>
      </c>
      <c r="Y315" s="150">
        <f t="shared" si="27"/>
        <v>11545.843485150646</v>
      </c>
    </row>
    <row r="316" spans="1:25" x14ac:dyDescent="0.25">
      <c r="A316" t="s">
        <v>651</v>
      </c>
      <c r="C316" s="97">
        <v>51</v>
      </c>
      <c r="D316" s="150">
        <f t="shared" ref="D316:L316" si="28">SUMIF($C$6:$C$182,51,D$6:D$182)</f>
        <v>5660.564820540395</v>
      </c>
      <c r="E316" s="150">
        <f t="shared" si="28"/>
        <v>6108.3921715817687</v>
      </c>
      <c r="F316" s="150">
        <f t="shared" si="28"/>
        <v>6951.8493329036428</v>
      </c>
      <c r="G316" s="150">
        <f t="shared" si="28"/>
        <v>7237.3830689112274</v>
      </c>
      <c r="H316" s="150">
        <f t="shared" si="28"/>
        <v>7478.8120624600924</v>
      </c>
      <c r="I316" s="150">
        <f t="shared" si="28"/>
        <v>8813.9022227999485</v>
      </c>
      <c r="J316" s="150">
        <f t="shared" si="28"/>
        <v>8891.2436912708199</v>
      </c>
      <c r="K316" s="150">
        <f t="shared" si="28"/>
        <v>9128.9052314274595</v>
      </c>
      <c r="L316" s="150">
        <f t="shared" si="28"/>
        <v>8682.2656197895449</v>
      </c>
      <c r="M316" s="150">
        <f>SUMIF($C$6:$C$182,51,M$6:M$182)</f>
        <v>8647.5704322157435</v>
      </c>
      <c r="N316" s="150">
        <f t="shared" ref="N316:Y316" si="29">SUMIF($C$6:$C$182,51,N$6:N$182)</f>
        <v>8991.038318183817</v>
      </c>
      <c r="O316" s="150">
        <f t="shared" si="29"/>
        <v>8804.9669527317092</v>
      </c>
      <c r="P316" s="150">
        <f t="shared" si="29"/>
        <v>7387.0970124036176</v>
      </c>
      <c r="Q316" s="150">
        <f t="shared" si="29"/>
        <v>8006.935399761378</v>
      </c>
      <c r="R316" s="150">
        <f t="shared" si="29"/>
        <v>7793.4620919878707</v>
      </c>
      <c r="S316" s="150">
        <f t="shared" si="29"/>
        <v>9434.6416317403582</v>
      </c>
      <c r="T316" s="150">
        <f t="shared" si="29"/>
        <v>8564.8214756518846</v>
      </c>
      <c r="U316" s="150">
        <f t="shared" si="29"/>
        <v>9424.2125757965532</v>
      </c>
      <c r="V316" s="150">
        <f t="shared" si="29"/>
        <v>8143.2564536175851</v>
      </c>
      <c r="W316" s="150">
        <f t="shared" si="29"/>
        <v>9377.6167444230377</v>
      </c>
      <c r="X316" s="150">
        <f t="shared" si="29"/>
        <v>9555.2614965593348</v>
      </c>
      <c r="Y316" s="150">
        <f t="shared" si="29"/>
        <v>9048.2123577771672</v>
      </c>
    </row>
    <row r="317" spans="1:25" x14ac:dyDescent="0.25">
      <c r="A317" t="s">
        <v>567</v>
      </c>
      <c r="C317" s="97">
        <v>52</v>
      </c>
      <c r="D317" s="150">
        <f t="shared" ref="D317:L317" si="30">SUMIF($C$6:$C$182,52,D$6:D$182)</f>
        <v>13346.17463844669</v>
      </c>
      <c r="E317" s="150">
        <f t="shared" si="30"/>
        <v>14007.619809228039</v>
      </c>
      <c r="F317" s="150">
        <f t="shared" si="30"/>
        <v>14946.817596150395</v>
      </c>
      <c r="G317" s="150">
        <f t="shared" si="30"/>
        <v>15904.186197028066</v>
      </c>
      <c r="H317" s="150">
        <f t="shared" si="30"/>
        <v>16842.224239382511</v>
      </c>
      <c r="I317" s="150">
        <f t="shared" si="30"/>
        <v>16065.025983193278</v>
      </c>
      <c r="J317" s="150">
        <f t="shared" si="30"/>
        <v>17407.816874007411</v>
      </c>
      <c r="K317" s="150">
        <f t="shared" si="30"/>
        <v>17914.442039181045</v>
      </c>
      <c r="L317" s="150">
        <f t="shared" si="30"/>
        <v>15509.758480385863</v>
      </c>
      <c r="M317" s="150">
        <f>SUMIF($C$6:$C$182,52,M$6:M$182)</f>
        <v>16277.051135457594</v>
      </c>
      <c r="N317" s="150">
        <f t="shared" ref="N317:Y317" si="31">SUMIF($C$6:$C$182,52,N$6:N$182)</f>
        <v>17490.815042190094</v>
      </c>
      <c r="O317" s="150">
        <f t="shared" si="31"/>
        <v>16689.423536748989</v>
      </c>
      <c r="P317" s="150">
        <f t="shared" si="31"/>
        <v>16177.137202420206</v>
      </c>
      <c r="Q317" s="150">
        <f t="shared" si="31"/>
        <v>17236.846071329572</v>
      </c>
      <c r="R317" s="150">
        <f t="shared" si="31"/>
        <v>17943.417103515654</v>
      </c>
      <c r="S317" s="150">
        <f t="shared" si="31"/>
        <v>18711.826883280111</v>
      </c>
      <c r="T317" s="150">
        <f t="shared" si="31"/>
        <v>18033.723331674701</v>
      </c>
      <c r="U317" s="150">
        <f t="shared" si="31"/>
        <v>17379.478628940931</v>
      </c>
      <c r="V317" s="150">
        <f t="shared" si="31"/>
        <v>19310.742800100576</v>
      </c>
      <c r="W317" s="150">
        <f t="shared" si="31"/>
        <v>18753.615964291159</v>
      </c>
      <c r="X317" s="150">
        <f t="shared" si="31"/>
        <v>18800.913888172283</v>
      </c>
      <c r="Y317" s="150">
        <f t="shared" si="31"/>
        <v>19485.383157932396</v>
      </c>
    </row>
    <row r="318" spans="1:25" x14ac:dyDescent="0.25">
      <c r="A318" t="s">
        <v>652</v>
      </c>
      <c r="C318" s="97">
        <v>53</v>
      </c>
      <c r="D318" s="150">
        <f t="shared" ref="D318:L318" si="32">SUMIF($C$6:$C$182,53,D$6:D$182)</f>
        <v>27499.989342660218</v>
      </c>
      <c r="E318" s="150">
        <f t="shared" si="32"/>
        <v>27994.014792663475</v>
      </c>
      <c r="F318" s="150">
        <f t="shared" si="32"/>
        <v>27007.640563991321</v>
      </c>
      <c r="G318" s="150">
        <f t="shared" si="32"/>
        <v>30234.238071495769</v>
      </c>
      <c r="H318" s="150">
        <f t="shared" si="32"/>
        <v>29595.894603960398</v>
      </c>
      <c r="I318" s="150">
        <f t="shared" si="32"/>
        <v>32394.435478839558</v>
      </c>
      <c r="J318" s="150">
        <f t="shared" si="32"/>
        <v>32669.710608983194</v>
      </c>
      <c r="K318" s="150">
        <f t="shared" si="32"/>
        <v>30494.103748326641</v>
      </c>
      <c r="L318" s="150">
        <f t="shared" si="32"/>
        <v>31513.77605508807</v>
      </c>
      <c r="M318" s="150">
        <f>SUMIF($C$6:$C$182,53,M$6:M$182)</f>
        <v>33460.794682248874</v>
      </c>
      <c r="N318" s="150">
        <f t="shared" ref="N318:Y318" si="33">SUMIF($C$6:$C$182,53,N$6:N$182)</f>
        <v>30898.22606720154</v>
      </c>
      <c r="O318" s="150">
        <f t="shared" si="33"/>
        <v>33113.941091805274</v>
      </c>
      <c r="P318" s="150">
        <f t="shared" si="33"/>
        <v>31110.74877424755</v>
      </c>
      <c r="Q318" s="150">
        <f t="shared" si="33"/>
        <v>33334.290452559646</v>
      </c>
      <c r="R318" s="150">
        <f t="shared" si="33"/>
        <v>31975.817159670099</v>
      </c>
      <c r="S318" s="150">
        <f t="shared" si="33"/>
        <v>36642.481869579547</v>
      </c>
      <c r="T318" s="150">
        <f t="shared" si="33"/>
        <v>36125.363512809658</v>
      </c>
      <c r="U318" s="150">
        <f t="shared" si="33"/>
        <v>34924.334789263368</v>
      </c>
      <c r="V318" s="150">
        <f t="shared" si="33"/>
        <v>33649.4089296327</v>
      </c>
      <c r="W318" s="150">
        <f t="shared" si="33"/>
        <v>33429.573407270487</v>
      </c>
      <c r="X318" s="150">
        <f t="shared" si="33"/>
        <v>34793.712724406672</v>
      </c>
      <c r="Y318" s="150">
        <f t="shared" si="33"/>
        <v>32386.519625004898</v>
      </c>
    </row>
    <row r="319" spans="1:25" x14ac:dyDescent="0.25">
      <c r="A319" t="s">
        <v>653</v>
      </c>
      <c r="C319" s="97">
        <v>54</v>
      </c>
      <c r="D319" s="150">
        <f t="shared" ref="D319:L319" si="34">SUMIF($C$6:$C$182,54,D$6:D$182)</f>
        <v>9858.4099060925309</v>
      </c>
      <c r="E319" s="150">
        <f t="shared" si="34"/>
        <v>11370.845397388359</v>
      </c>
      <c r="F319" s="150">
        <f t="shared" si="34"/>
        <v>12278.207936346796</v>
      </c>
      <c r="G319" s="150">
        <f t="shared" si="34"/>
        <v>13979.798512832815</v>
      </c>
      <c r="H319" s="150">
        <f t="shared" si="34"/>
        <v>14201.936884816158</v>
      </c>
      <c r="I319" s="150">
        <f t="shared" si="34"/>
        <v>14159.670541662861</v>
      </c>
      <c r="J319" s="150">
        <f t="shared" si="34"/>
        <v>14976.114927333023</v>
      </c>
      <c r="K319" s="150">
        <f t="shared" si="34"/>
        <v>15084.021030729837</v>
      </c>
      <c r="L319" s="150">
        <f t="shared" si="34"/>
        <v>14592.06597295553</v>
      </c>
      <c r="M319" s="150">
        <f>SUMIF($C$6:$C$182,54,M$6:M$182)</f>
        <v>15912.606262197802</v>
      </c>
      <c r="N319" s="150">
        <f t="shared" ref="N319:Y319" si="35">SUMIF($C$6:$C$182,54,N$6:N$182)</f>
        <v>15882.215123078528</v>
      </c>
      <c r="O319" s="150">
        <f t="shared" si="35"/>
        <v>15818.085400610948</v>
      </c>
      <c r="P319" s="150">
        <f t="shared" si="35"/>
        <v>15188.2356943737</v>
      </c>
      <c r="Q319" s="150">
        <f t="shared" si="35"/>
        <v>14622.780122322871</v>
      </c>
      <c r="R319" s="150">
        <f t="shared" si="35"/>
        <v>15562.464069891663</v>
      </c>
      <c r="S319" s="150">
        <f t="shared" si="35"/>
        <v>16034.140775459418</v>
      </c>
      <c r="T319" s="150">
        <f t="shared" si="35"/>
        <v>16374.488428064386</v>
      </c>
      <c r="U319" s="150">
        <f t="shared" si="35"/>
        <v>16239.018956912241</v>
      </c>
      <c r="V319" s="150">
        <f t="shared" si="35"/>
        <v>16102.168861317867</v>
      </c>
      <c r="W319" s="150">
        <f t="shared" si="35"/>
        <v>17107.963800862395</v>
      </c>
      <c r="X319" s="150">
        <f t="shared" si="35"/>
        <v>17928.037038561331</v>
      </c>
      <c r="Y319" s="150">
        <f t="shared" si="35"/>
        <v>18292.169548639456</v>
      </c>
    </row>
    <row r="320" spans="1:25" x14ac:dyDescent="0.25">
      <c r="A320" t="s">
        <v>644</v>
      </c>
      <c r="C320" s="97" t="s">
        <v>645</v>
      </c>
      <c r="D320" s="150">
        <f t="shared" ref="D320:L320" si="36">SUMIF($C$6:$C$182,55,D$6:D$182)+SUMIF($C$6:$C$182,56,D$6:D$182)</f>
        <v>6022.9367235459367</v>
      </c>
      <c r="E320" s="150">
        <f t="shared" si="36"/>
        <v>7079.0202471297926</v>
      </c>
      <c r="F320" s="150">
        <f t="shared" si="36"/>
        <v>7093.7230702986908</v>
      </c>
      <c r="G320" s="150">
        <f t="shared" si="36"/>
        <v>7738.304883138564</v>
      </c>
      <c r="H320" s="150">
        <f t="shared" si="36"/>
        <v>8906.2890752053936</v>
      </c>
      <c r="I320" s="150">
        <f t="shared" si="36"/>
        <v>9369.4275974025968</v>
      </c>
      <c r="J320" s="150">
        <f t="shared" si="36"/>
        <v>9584.8077713111943</v>
      </c>
      <c r="K320" s="150">
        <f t="shared" si="36"/>
        <v>10210.757783717401</v>
      </c>
      <c r="L320" s="150">
        <f t="shared" si="36"/>
        <v>10620.742162410597</v>
      </c>
      <c r="M320" s="150">
        <f>SUMIF($C$6:$C$182,55,M$6:M$182)+SUMIF($C$6:$C$182,56,M$6:M$182)</f>
        <v>14879.490933239538</v>
      </c>
      <c r="N320" s="150">
        <f t="shared" ref="N320:Y320" si="37">SUMIF($C$6:$C$182,55,N$6:N$182)+SUMIF($C$6:$C$182,56,N$6:N$182)</f>
        <v>15581.499933417519</v>
      </c>
      <c r="O320" s="150">
        <f t="shared" si="37"/>
        <v>11185.821107624874</v>
      </c>
      <c r="P320" s="150">
        <f t="shared" si="37"/>
        <v>9990.260577135612</v>
      </c>
      <c r="Q320" s="150">
        <f t="shared" si="37"/>
        <v>10097.777253572114</v>
      </c>
      <c r="R320" s="150">
        <f t="shared" si="37"/>
        <v>10118.986315756985</v>
      </c>
      <c r="S320" s="150">
        <f t="shared" si="37"/>
        <v>10316.681067163625</v>
      </c>
      <c r="T320" s="150">
        <f t="shared" si="37"/>
        <v>9918.9070389070566</v>
      </c>
      <c r="U320" s="150">
        <f t="shared" si="37"/>
        <v>11062.133698993292</v>
      </c>
      <c r="V320" s="150">
        <f t="shared" si="37"/>
        <v>11129.828023038694</v>
      </c>
      <c r="W320" s="150">
        <f t="shared" si="37"/>
        <v>16332.445038241662</v>
      </c>
      <c r="X320" s="150">
        <f t="shared" si="37"/>
        <v>11234.243053481898</v>
      </c>
      <c r="Y320" s="150">
        <f t="shared" si="37"/>
        <v>11486.122995018104</v>
      </c>
    </row>
    <row r="321" spans="1:25" x14ac:dyDescent="0.25">
      <c r="A321" t="s">
        <v>647</v>
      </c>
      <c r="C321" s="97" t="s">
        <v>646</v>
      </c>
      <c r="D321" s="150">
        <f t="shared" ref="D321:L321" si="38">SUMIF($C$6:$C$182,61,D$6:D$182)+SUMIF($C$6:$C$182,62,D$6:D$182)+SUMIF($C$6:$C$182,91,D$6:D$182)</f>
        <v>59554.653580969432</v>
      </c>
      <c r="E321" s="150">
        <f t="shared" si="38"/>
        <v>59457.792436409458</v>
      </c>
      <c r="F321" s="150">
        <f t="shared" si="38"/>
        <v>61698.952529152179</v>
      </c>
      <c r="G321" s="150">
        <f t="shared" si="38"/>
        <v>63805.278424867305</v>
      </c>
      <c r="H321" s="150">
        <f t="shared" si="38"/>
        <v>65635.031986966453</v>
      </c>
      <c r="I321" s="150">
        <f t="shared" si="38"/>
        <v>68085.647083962045</v>
      </c>
      <c r="J321" s="150">
        <f t="shared" si="38"/>
        <v>69071.533107683645</v>
      </c>
      <c r="K321" s="150">
        <f t="shared" si="38"/>
        <v>72654.10189408451</v>
      </c>
      <c r="L321" s="150">
        <f t="shared" si="38"/>
        <v>70733.876545486099</v>
      </c>
      <c r="M321" s="150">
        <f>SUMIF($C$6:$C$182,61,M$6:M$182)+SUMIF($C$6:$C$182,62,M$6:M$182)+SUMIF($C$6:$C$182,91,M$6:M$182)</f>
        <v>73329.274177971689</v>
      </c>
      <c r="N321" s="150">
        <f t="shared" ref="N321:Y321" si="39">SUMIF($C$6:$C$182,61,N$6:N$182)+SUMIF($C$6:$C$182,62,N$6:N$182)+SUMIF($C$6:$C$182,91,N$6:N$182)</f>
        <v>74578.909510607045</v>
      </c>
      <c r="O321" s="150">
        <f t="shared" si="39"/>
        <v>78034.384823231827</v>
      </c>
      <c r="P321" s="150">
        <f t="shared" si="39"/>
        <v>80565.323230248396</v>
      </c>
      <c r="Q321" s="150">
        <f t="shared" si="39"/>
        <v>79119.685309265158</v>
      </c>
      <c r="R321" s="150">
        <f t="shared" si="39"/>
        <v>82307.131283585884</v>
      </c>
      <c r="S321" s="150">
        <f t="shared" si="39"/>
        <v>81990.742135919645</v>
      </c>
      <c r="T321" s="150">
        <f t="shared" si="39"/>
        <v>80755.62248302449</v>
      </c>
      <c r="U321" s="150">
        <f t="shared" si="39"/>
        <v>81351.636754770254</v>
      </c>
      <c r="V321" s="150">
        <f t="shared" si="39"/>
        <v>82671.723380647993</v>
      </c>
      <c r="W321" s="150">
        <f t="shared" si="39"/>
        <v>83067.834306611723</v>
      </c>
      <c r="X321" s="150">
        <f t="shared" si="39"/>
        <v>85683.513785437346</v>
      </c>
      <c r="Y321" s="150">
        <f t="shared" si="39"/>
        <v>85897.191527396906</v>
      </c>
    </row>
    <row r="322" spans="1:25" x14ac:dyDescent="0.25">
      <c r="A322" t="s">
        <v>654</v>
      </c>
      <c r="C322" s="97">
        <v>71</v>
      </c>
      <c r="D322" s="150">
        <f t="shared" ref="D322:L322" si="40">SUMIF($C$6:$C$182,71,D$6:D$182)</f>
        <v>2892.9419951729683</v>
      </c>
      <c r="E322" s="150">
        <f t="shared" si="40"/>
        <v>2952.8546970656535</v>
      </c>
      <c r="F322" s="150">
        <f t="shared" si="40"/>
        <v>3235.3612146838368</v>
      </c>
      <c r="G322" s="150">
        <f t="shared" si="40"/>
        <v>3242.0054503157194</v>
      </c>
      <c r="H322" s="150">
        <f t="shared" si="40"/>
        <v>3413.9226180357005</v>
      </c>
      <c r="I322" s="150">
        <f t="shared" si="40"/>
        <v>3325.6568030973449</v>
      </c>
      <c r="J322" s="150">
        <f t="shared" si="40"/>
        <v>3405.6193133966167</v>
      </c>
      <c r="K322" s="150">
        <f t="shared" si="40"/>
        <v>3527.6769568397949</v>
      </c>
      <c r="L322" s="150">
        <f t="shared" si="40"/>
        <v>3436.6723529607461</v>
      </c>
      <c r="M322" s="150">
        <f>SUMIF($C$6:$C$182,71,M$6:M$182)</f>
        <v>3286.7801508854304</v>
      </c>
      <c r="N322" s="150">
        <f t="shared" ref="N322:Y322" si="41">SUMIF($C$6:$C$182,71,N$6:N$182)</f>
        <v>3137.3946056233917</v>
      </c>
      <c r="O322" s="150">
        <f t="shared" si="41"/>
        <v>3284.0483317182352</v>
      </c>
      <c r="P322" s="150">
        <f t="shared" si="41"/>
        <v>2996.2223904815987</v>
      </c>
      <c r="Q322" s="150">
        <f t="shared" si="41"/>
        <v>2733.3000131987837</v>
      </c>
      <c r="R322" s="150">
        <f t="shared" si="41"/>
        <v>2622.8262890844362</v>
      </c>
      <c r="S322" s="150">
        <f t="shared" si="41"/>
        <v>2807.238012424612</v>
      </c>
      <c r="T322" s="150">
        <f t="shared" si="41"/>
        <v>2549.6158417122283</v>
      </c>
      <c r="U322" s="150">
        <f t="shared" si="41"/>
        <v>2817.7928858989185</v>
      </c>
      <c r="V322" s="150">
        <f t="shared" si="41"/>
        <v>3086.733350164036</v>
      </c>
      <c r="W322" s="150">
        <f t="shared" si="41"/>
        <v>3236.4464296331066</v>
      </c>
      <c r="X322" s="150">
        <f t="shared" si="41"/>
        <v>3162.4463656808171</v>
      </c>
      <c r="Y322" s="150">
        <f t="shared" si="41"/>
        <v>3463.7872850626527</v>
      </c>
    </row>
    <row r="323" spans="1:25" x14ac:dyDescent="0.25">
      <c r="A323" t="s">
        <v>655</v>
      </c>
      <c r="C323" s="97">
        <v>72</v>
      </c>
      <c r="D323" s="150">
        <f t="shared" ref="D323:L323" si="42">SUMIF($C$6:$C$182,72,D$6:D$182)</f>
        <v>5508.3871966794377</v>
      </c>
      <c r="E323" s="150">
        <f t="shared" si="42"/>
        <v>6347.3851735776279</v>
      </c>
      <c r="F323" s="150">
        <f t="shared" si="42"/>
        <v>7226.5657582691911</v>
      </c>
      <c r="G323" s="150">
        <f t="shared" si="42"/>
        <v>7158.2150127899804</v>
      </c>
      <c r="H323" s="150">
        <f t="shared" si="42"/>
        <v>7324.9463156946904</v>
      </c>
      <c r="I323" s="150">
        <f t="shared" si="42"/>
        <v>7211.9301455301456</v>
      </c>
      <c r="J323" s="150">
        <f t="shared" si="42"/>
        <v>6736.3876328080196</v>
      </c>
      <c r="K323" s="150">
        <f t="shared" si="42"/>
        <v>7141.9085697206829</v>
      </c>
      <c r="L323" s="150">
        <f t="shared" si="42"/>
        <v>6864.0834732687845</v>
      </c>
      <c r="M323" s="150">
        <f>SUMIF($C$6:$C$182,72,M$6:M$182)</f>
        <v>7116.3145767428032</v>
      </c>
      <c r="N323" s="150">
        <f t="shared" ref="N323:Y323" si="43">SUMIF($C$6:$C$182,72,N$6:N$182)</f>
        <v>6807.8370880619505</v>
      </c>
      <c r="O323" s="150">
        <f t="shared" si="43"/>
        <v>6951.0939140315386</v>
      </c>
      <c r="P323" s="150">
        <f t="shared" si="43"/>
        <v>6838.8656020702983</v>
      </c>
      <c r="Q323" s="150">
        <f t="shared" si="43"/>
        <v>6762.9399253892198</v>
      </c>
      <c r="R323" s="150">
        <f t="shared" si="43"/>
        <v>7110.7207868240885</v>
      </c>
      <c r="S323" s="150">
        <f t="shared" si="43"/>
        <v>6931.9058458557574</v>
      </c>
      <c r="T323" s="150">
        <f t="shared" si="43"/>
        <v>7312.5476905452724</v>
      </c>
      <c r="U323" s="150">
        <f t="shared" si="43"/>
        <v>7722.5521075400111</v>
      </c>
      <c r="V323" s="150">
        <f t="shared" si="43"/>
        <v>7893.8367230608465</v>
      </c>
      <c r="W323" s="150">
        <f t="shared" si="43"/>
        <v>8325.3282037171612</v>
      </c>
      <c r="X323" s="150">
        <f t="shared" si="43"/>
        <v>8646.0380827215231</v>
      </c>
      <c r="Y323" s="150">
        <f t="shared" si="43"/>
        <v>8627.4123559340878</v>
      </c>
    </row>
    <row r="324" spans="1:25" x14ac:dyDescent="0.25">
      <c r="A324" t="s">
        <v>656</v>
      </c>
      <c r="C324" s="97">
        <v>81</v>
      </c>
      <c r="D324" s="150">
        <f t="shared" ref="D324:L324" si="44">SUMIF($C$6:$C$182,81,D$6:D$182)</f>
        <v>5518.2012376137509</v>
      </c>
      <c r="E324" s="150">
        <f t="shared" si="44"/>
        <v>5661.8572638386322</v>
      </c>
      <c r="F324" s="150">
        <f t="shared" si="44"/>
        <v>6408.4696022953685</v>
      </c>
      <c r="G324" s="150">
        <f t="shared" si="44"/>
        <v>6833.1267060367445</v>
      </c>
      <c r="H324" s="150">
        <f t="shared" si="44"/>
        <v>6837.7900716816357</v>
      </c>
      <c r="I324" s="150">
        <f t="shared" si="44"/>
        <v>7226.104956268221</v>
      </c>
      <c r="J324" s="150">
        <f t="shared" si="44"/>
        <v>6486.8417794970992</v>
      </c>
      <c r="K324" s="150">
        <f t="shared" si="44"/>
        <v>6940.9904039024395</v>
      </c>
      <c r="L324" s="150">
        <f t="shared" si="44"/>
        <v>6718.563787432462</v>
      </c>
      <c r="M324" s="150">
        <f>SUMIF($C$6:$C$182,81,M$6:M$182)</f>
        <v>6562.9868762428869</v>
      </c>
      <c r="N324" s="150">
        <f t="shared" ref="N324:Y324" si="45">SUMIF($C$6:$C$182,81,N$6:N$182)</f>
        <v>6758.3596261964558</v>
      </c>
      <c r="O324" s="150">
        <f t="shared" si="45"/>
        <v>6725.8165674848942</v>
      </c>
      <c r="P324" s="150">
        <f t="shared" si="45"/>
        <v>6258.9403171019321</v>
      </c>
      <c r="Q324" s="150">
        <f t="shared" si="45"/>
        <v>6807.8166726159125</v>
      </c>
      <c r="R324" s="150">
        <f t="shared" si="45"/>
        <v>7006.89326474265</v>
      </c>
      <c r="S324" s="150">
        <f t="shared" si="45"/>
        <v>6169.0337314142971</v>
      </c>
      <c r="T324" s="150">
        <f t="shared" si="45"/>
        <v>6851.5302957141193</v>
      </c>
      <c r="U324" s="150">
        <f t="shared" si="45"/>
        <v>7146.9369321056583</v>
      </c>
      <c r="V324" s="150">
        <f t="shared" si="45"/>
        <v>7003.5424323611887</v>
      </c>
      <c r="W324" s="150">
        <f t="shared" si="45"/>
        <v>6966.8414297561421</v>
      </c>
      <c r="X324" s="150">
        <f t="shared" si="45"/>
        <v>6996.6702111681461</v>
      </c>
      <c r="Y324" s="150">
        <f t="shared" si="45"/>
        <v>7263.0955688410731</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24"/>
  <sheetViews>
    <sheetView workbookViewId="0">
      <pane xSplit="3" ySplit="5" topLeftCell="D6" activePane="bottomRight" state="frozen"/>
      <selection activeCell="A305" sqref="A305"/>
      <selection pane="topRight" activeCell="A305" sqref="A305"/>
      <selection pane="bottomLeft" activeCell="A305" sqref="A305"/>
      <selection pane="bottomRight" activeCell="M3" sqref="M3"/>
    </sheetView>
  </sheetViews>
  <sheetFormatPr defaultRowHeight="15" x14ac:dyDescent="0.25"/>
  <cols>
    <col min="1" max="1" width="50.7109375" customWidth="1"/>
    <col min="2" max="2" width="5.7109375" customWidth="1"/>
    <col min="3" max="3" width="20.7109375" customWidth="1"/>
    <col min="4" max="12" width="10.140625" hidden="1" customWidth="1"/>
    <col min="13" max="25" width="10.140625" bestFit="1" customWidth="1"/>
  </cols>
  <sheetData>
    <row r="1" spans="1:25" x14ac:dyDescent="0.25">
      <c r="A1" s="1" t="s">
        <v>0</v>
      </c>
      <c r="B1" s="1"/>
    </row>
    <row r="2" spans="1:25" x14ac:dyDescent="0.25">
      <c r="A2" s="2" t="s">
        <v>211</v>
      </c>
      <c r="B2" s="2"/>
    </row>
    <row r="3" spans="1:25" x14ac:dyDescent="0.25">
      <c r="A3" s="25" t="s">
        <v>220</v>
      </c>
      <c r="B3" s="25"/>
      <c r="S3" s="40"/>
      <c r="T3" s="40"/>
      <c r="U3" s="40"/>
      <c r="V3" s="40"/>
      <c r="W3" s="40"/>
      <c r="X3" s="40"/>
      <c r="Y3" s="40"/>
    </row>
    <row r="4" spans="1:25" s="16" customFormat="1" x14ac:dyDescent="0.25">
      <c r="A4" s="72" t="s">
        <v>317</v>
      </c>
      <c r="B4" s="72"/>
    </row>
    <row r="5" spans="1:25" s="1" customFormat="1" x14ac:dyDescent="0.25">
      <c r="A5" s="1" t="s">
        <v>212</v>
      </c>
      <c r="C5" s="1" t="s">
        <v>213</v>
      </c>
      <c r="D5" s="17">
        <v>1997</v>
      </c>
      <c r="E5" s="17">
        <v>1998</v>
      </c>
      <c r="F5" s="17">
        <v>1999</v>
      </c>
      <c r="G5" s="17">
        <v>2000</v>
      </c>
      <c r="H5" s="17">
        <v>2001</v>
      </c>
      <c r="I5" s="17">
        <v>2002</v>
      </c>
      <c r="J5" s="17">
        <v>2003</v>
      </c>
      <c r="K5" s="17">
        <v>2004</v>
      </c>
      <c r="L5" s="17">
        <v>2005</v>
      </c>
      <c r="M5" s="17">
        <v>2006</v>
      </c>
      <c r="N5" s="17">
        <v>2007</v>
      </c>
      <c r="O5" s="17">
        <v>2008</v>
      </c>
      <c r="P5" s="17">
        <v>2009</v>
      </c>
      <c r="Q5" s="17">
        <v>2010</v>
      </c>
      <c r="R5" s="17">
        <v>2011</v>
      </c>
      <c r="S5" s="17">
        <v>2012</v>
      </c>
      <c r="T5" s="17">
        <v>2013</v>
      </c>
      <c r="U5" s="17">
        <v>2014</v>
      </c>
      <c r="V5" s="17">
        <v>2015</v>
      </c>
      <c r="W5" s="17">
        <v>2016</v>
      </c>
      <c r="X5" s="17">
        <v>2017</v>
      </c>
      <c r="Y5" s="17">
        <v>2018</v>
      </c>
    </row>
    <row r="6" spans="1:25" x14ac:dyDescent="0.25">
      <c r="A6" s="3" t="s">
        <v>2</v>
      </c>
      <c r="B6" s="3"/>
      <c r="C6" s="11" t="s">
        <v>176</v>
      </c>
      <c r="D6" s="62">
        <f>IFERROR(+'CMA GDP Estimates'!D6-'Tor GDP Estimates'!D6,"")</f>
        <v>89090.05928179255</v>
      </c>
      <c r="E6" s="62">
        <f>IFERROR(+'CMA GDP Estimates'!E6-'Tor GDP Estimates'!E6,"")</f>
        <v>92969.151051829467</v>
      </c>
      <c r="F6" s="62">
        <f>IFERROR(+'CMA GDP Estimates'!F6-'Tor GDP Estimates'!F6,"")</f>
        <v>99652.807610424963</v>
      </c>
      <c r="G6" s="62">
        <f>IFERROR(+'CMA GDP Estimates'!G6-'Tor GDP Estimates'!G6,"")</f>
        <v>109176.74259553965</v>
      </c>
      <c r="H6" s="62">
        <f>IFERROR(+'CMA GDP Estimates'!H6-'Tor GDP Estimates'!H6,"")</f>
        <v>113584.95095405498</v>
      </c>
      <c r="I6" s="62">
        <f>IFERROR(+'CMA GDP Estimates'!I6-'Tor GDP Estimates'!I6,"")</f>
        <v>119123.27481672268</v>
      </c>
      <c r="J6" s="62">
        <f>IFERROR(+'CMA GDP Estimates'!J6-'Tor GDP Estimates'!J6,"")</f>
        <v>121153.61963379628</v>
      </c>
      <c r="K6" s="62">
        <f>IFERROR(+'CMA GDP Estimates'!K6-'Tor GDP Estimates'!K6,"")</f>
        <v>126176.04589332397</v>
      </c>
      <c r="L6" s="62">
        <f>IFERROR(+'CMA GDP Estimates'!L6-'Tor GDP Estimates'!L6,"")</f>
        <v>124763.0129757667</v>
      </c>
      <c r="M6" s="27">
        <f>IFERROR(+'CMA GDP Estimates'!M6-'Tor GDP Estimates'!M6,"")</f>
        <v>128046.60748849856</v>
      </c>
      <c r="N6" s="27">
        <f>IFERROR(+'CMA GDP Estimates'!N6-'Tor GDP Estimates'!N6,"")</f>
        <v>133115.66151676196</v>
      </c>
      <c r="O6" s="27">
        <f>IFERROR(+'CMA GDP Estimates'!O6-'Tor GDP Estimates'!O6,"")</f>
        <v>133041.55927053391</v>
      </c>
      <c r="P6" s="27">
        <f>IFERROR(+'CMA GDP Estimates'!P6-'Tor GDP Estimates'!P6,"")</f>
        <v>130266.55611559967</v>
      </c>
      <c r="Q6" s="27">
        <f>IFERROR(+'CMA GDP Estimates'!Q6-'Tor GDP Estimates'!Q6,"")</f>
        <v>139297.08096287664</v>
      </c>
      <c r="R6" s="27">
        <f>IFERROR(+'CMA GDP Estimates'!R6-'Tor GDP Estimates'!R6,"")</f>
        <v>137227.61720482135</v>
      </c>
      <c r="S6" s="27">
        <f>IFERROR(+'CMA GDP Estimates'!S6-'Tor GDP Estimates'!S6,"")</f>
        <v>138553.5341344137</v>
      </c>
      <c r="T6" s="27">
        <f>IFERROR(+'CMA GDP Estimates'!T6-'Tor GDP Estimates'!T6,"")</f>
        <v>142934.78875758997</v>
      </c>
      <c r="U6" s="27">
        <f>IFERROR(+'CMA GDP Estimates'!U6-'Tor GDP Estimates'!U6,"")</f>
        <v>149737.51162302209</v>
      </c>
      <c r="V6" s="27">
        <f>IFERROR(+'CMA GDP Estimates'!V6-'Tor GDP Estimates'!V6,"")</f>
        <v>157261.7625833161</v>
      </c>
      <c r="W6" s="27">
        <f>IFERROR(+'CMA GDP Estimates'!W6-'Tor GDP Estimates'!W6,"")</f>
        <v>165567.23721575149</v>
      </c>
      <c r="X6" s="27">
        <f>IFERROR(+'CMA GDP Estimates'!X6-'Tor GDP Estimates'!X6,"")</f>
        <v>167547.30157975631</v>
      </c>
      <c r="Y6" s="27">
        <f>IFERROR(+'CMA GDP Estimates'!Y6-'Tor GDP Estimates'!Y6,"")</f>
        <v>172598.09745694356</v>
      </c>
    </row>
    <row r="7" spans="1:25" x14ac:dyDescent="0.25">
      <c r="A7" s="4" t="s">
        <v>3</v>
      </c>
      <c r="B7" s="4"/>
      <c r="C7" s="12" t="s">
        <v>177</v>
      </c>
      <c r="D7" s="63">
        <f>IFERROR(+'CMA GDP Estimates'!D7-'Tor GDP Estimates'!D7,"")</f>
        <v>28095.562763799826</v>
      </c>
      <c r="E7" s="63">
        <f>IFERROR(+'CMA GDP Estimates'!E7-'Tor GDP Estimates'!E7,"")</f>
        <v>29698.331161316954</v>
      </c>
      <c r="F7" s="63">
        <f>IFERROR(+'CMA GDP Estimates'!F7-'Tor GDP Estimates'!F7,"")</f>
        <v>32265.682937850037</v>
      </c>
      <c r="G7" s="63">
        <f>IFERROR(+'CMA GDP Estimates'!G7-'Tor GDP Estimates'!G7,"")</f>
        <v>33445.626268820808</v>
      </c>
      <c r="H7" s="63">
        <f>IFERROR(+'CMA GDP Estimates'!H7-'Tor GDP Estimates'!H7,"")</f>
        <v>33832.831677629358</v>
      </c>
      <c r="I7" s="63">
        <f>IFERROR(+'CMA GDP Estimates'!I7-'Tor GDP Estimates'!I7,"")</f>
        <v>35226.188978455568</v>
      </c>
      <c r="J7" s="63">
        <f>IFERROR(+'CMA GDP Estimates'!J7-'Tor GDP Estimates'!J7,"")</f>
        <v>36440.785320736722</v>
      </c>
      <c r="K7" s="63">
        <f>IFERROR(+'CMA GDP Estimates'!K7-'Tor GDP Estimates'!K7,"")</f>
        <v>38685.139154098382</v>
      </c>
      <c r="L7" s="63">
        <f>IFERROR(+'CMA GDP Estimates'!L7-'Tor GDP Estimates'!L7,"")</f>
        <v>42479.106796083914</v>
      </c>
      <c r="M7" s="28">
        <f>IFERROR(+'CMA GDP Estimates'!M7-'Tor GDP Estimates'!M7,"")</f>
        <v>41408.83598327756</v>
      </c>
      <c r="N7" s="28">
        <f>IFERROR(+'CMA GDP Estimates'!N7-'Tor GDP Estimates'!N7,"")</f>
        <v>41787.015843963891</v>
      </c>
      <c r="O7" s="28">
        <f>IFERROR(+'CMA GDP Estimates'!O7-'Tor GDP Estimates'!O7,"")</f>
        <v>40454.617360091324</v>
      </c>
      <c r="P7" s="28">
        <f>IFERROR(+'CMA GDP Estimates'!P7-'Tor GDP Estimates'!P7,"")</f>
        <v>34628.23447750834</v>
      </c>
      <c r="Q7" s="28">
        <f>IFERROR(+'CMA GDP Estimates'!Q7-'Tor GDP Estimates'!Q7,"")</f>
        <v>38303.385885081647</v>
      </c>
      <c r="R7" s="28">
        <f>IFERROR(+'CMA GDP Estimates'!R7-'Tor GDP Estimates'!R7,"")</f>
        <v>38178.643201185201</v>
      </c>
      <c r="S7" s="28">
        <f>IFERROR(+'CMA GDP Estimates'!S7-'Tor GDP Estimates'!S7,"")</f>
        <v>36749.584610304562</v>
      </c>
      <c r="T7" s="28">
        <f>IFERROR(+'CMA GDP Estimates'!T7-'Tor GDP Estimates'!T7,"")</f>
        <v>38027.754010668687</v>
      </c>
      <c r="U7" s="28">
        <f>IFERROR(+'CMA GDP Estimates'!U7-'Tor GDP Estimates'!U7,"")</f>
        <v>39190.29263190076</v>
      </c>
      <c r="V7" s="28">
        <f>IFERROR(+'CMA GDP Estimates'!V7-'Tor GDP Estimates'!V7,"")</f>
        <v>41381.165188509418</v>
      </c>
      <c r="W7" s="28">
        <f>IFERROR(+'CMA GDP Estimates'!W7-'Tor GDP Estimates'!W7,"")</f>
        <v>45576.7226941017</v>
      </c>
      <c r="X7" s="28">
        <f>IFERROR(+'CMA GDP Estimates'!X7-'Tor GDP Estimates'!X7,"")</f>
        <v>45640.793069238964</v>
      </c>
      <c r="Y7" s="28">
        <f>IFERROR(+'CMA GDP Estimates'!Y7-'Tor GDP Estimates'!Y7,"")</f>
        <v>44684.021490251384</v>
      </c>
    </row>
    <row r="8" spans="1:25" x14ac:dyDescent="0.25">
      <c r="A8" s="4" t="s">
        <v>4</v>
      </c>
      <c r="B8" s="4"/>
      <c r="C8" s="12" t="s">
        <v>178</v>
      </c>
      <c r="D8" s="63">
        <f>IFERROR(+'CMA GDP Estimates'!D8-'Tor GDP Estimates'!D8,"")</f>
        <v>61199.117244591354</v>
      </c>
      <c r="E8" s="63">
        <f>IFERROR(+'CMA GDP Estimates'!E8-'Tor GDP Estimates'!E8,"")</f>
        <v>63578.420086070735</v>
      </c>
      <c r="F8" s="63">
        <f>IFERROR(+'CMA GDP Estimates'!F8-'Tor GDP Estimates'!F8,"")</f>
        <v>67739.381707051114</v>
      </c>
      <c r="G8" s="63">
        <f>IFERROR(+'CMA GDP Estimates'!G8-'Tor GDP Estimates'!G8,"")</f>
        <v>75809.688834090397</v>
      </c>
      <c r="H8" s="63">
        <f>IFERROR(+'CMA GDP Estimates'!H8-'Tor GDP Estimates'!H8,"")</f>
        <v>79921.478738214166</v>
      </c>
      <c r="I8" s="63">
        <f>IFERROR(+'CMA GDP Estimates'!I8-'Tor GDP Estimates'!I8,"")</f>
        <v>84013.983456139395</v>
      </c>
      <c r="J8" s="63">
        <f>IFERROR(+'CMA GDP Estimates'!J8-'Tor GDP Estimates'!J8,"")</f>
        <v>84982.435093875596</v>
      </c>
      <c r="K8" s="63">
        <f>IFERROR(+'CMA GDP Estimates'!K8-'Tor GDP Estimates'!K8,"")</f>
        <v>87972.679553737209</v>
      </c>
      <c r="L8" s="63">
        <f>IFERROR(+'CMA GDP Estimates'!L8-'Tor GDP Estimates'!L8,"")</f>
        <v>85271.889002032185</v>
      </c>
      <c r="M8" s="28">
        <f>IFERROR(+'CMA GDP Estimates'!M8-'Tor GDP Estimates'!M8,"")</f>
        <v>88828.212114210328</v>
      </c>
      <c r="N8" s="28">
        <f>IFERROR(+'CMA GDP Estimates'!N8-'Tor GDP Estimates'!N8,"")</f>
        <v>93270.440635734572</v>
      </c>
      <c r="O8" s="28">
        <f>IFERROR(+'CMA GDP Estimates'!O8-'Tor GDP Estimates'!O8,"")</f>
        <v>94328.792374703335</v>
      </c>
      <c r="P8" s="28">
        <f>IFERROR(+'CMA GDP Estimates'!P8-'Tor GDP Estimates'!P8,"")</f>
        <v>96051.558192224766</v>
      </c>
      <c r="Q8" s="28">
        <f>IFERROR(+'CMA GDP Estimates'!Q8-'Tor GDP Estimates'!Q8,"")</f>
        <v>101581.27427221315</v>
      </c>
      <c r="R8" s="28">
        <f>IFERROR(+'CMA GDP Estimates'!R8-'Tor GDP Estimates'!R8,"")</f>
        <v>100735.97836012951</v>
      </c>
      <c r="S8" s="28">
        <f>IFERROR(+'CMA GDP Estimates'!S8-'Tor GDP Estimates'!S8,"")</f>
        <v>103275.01007888305</v>
      </c>
      <c r="T8" s="28">
        <f>IFERROR(+'CMA GDP Estimates'!T8-'Tor GDP Estimates'!T8,"")</f>
        <v>106530.93330961702</v>
      </c>
      <c r="U8" s="28">
        <f>IFERROR(+'CMA GDP Estimates'!U8-'Tor GDP Estimates'!U8,"")</f>
        <v>112085.62648050921</v>
      </c>
      <c r="V8" s="28">
        <f>IFERROR(+'CMA GDP Estimates'!V8-'Tor GDP Estimates'!V8,"")</f>
        <v>117444.14846621448</v>
      </c>
      <c r="W8" s="28">
        <f>IFERROR(+'CMA GDP Estimates'!W8-'Tor GDP Estimates'!W8,"")</f>
        <v>122381.83215610805</v>
      </c>
      <c r="X8" s="28">
        <f>IFERROR(+'CMA GDP Estimates'!X8-'Tor GDP Estimates'!X8,"")</f>
        <v>124082.49642615381</v>
      </c>
      <c r="Y8" s="28">
        <f>IFERROR(+'CMA GDP Estimates'!Y8-'Tor GDP Estimates'!Y8,"")</f>
        <v>129899.64249904911</v>
      </c>
    </row>
    <row r="9" spans="1:25" x14ac:dyDescent="0.25">
      <c r="A9" s="4" t="s">
        <v>5</v>
      </c>
      <c r="B9" s="4"/>
      <c r="C9" s="12" t="s">
        <v>179</v>
      </c>
      <c r="D9" s="63">
        <f>IFERROR(+'CMA GDP Estimates'!D9-'Tor GDP Estimates'!D9,"")</f>
        <v>22437.372396385745</v>
      </c>
      <c r="E9" s="63">
        <f>IFERROR(+'CMA GDP Estimates'!E9-'Tor GDP Estimates'!E9,"")</f>
        <v>24598.718879819928</v>
      </c>
      <c r="F9" s="63">
        <f>IFERROR(+'CMA GDP Estimates'!F9-'Tor GDP Estimates'!F9,"")</f>
        <v>25982.312473489685</v>
      </c>
      <c r="G9" s="63">
        <f>IFERROR(+'CMA GDP Estimates'!G9-'Tor GDP Estimates'!G9,"")</f>
        <v>27031.07414057108</v>
      </c>
      <c r="H9" s="63">
        <f>IFERROR(+'CMA GDP Estimates'!H9-'Tor GDP Estimates'!H9,"")</f>
        <v>26044.227415945305</v>
      </c>
      <c r="I9" s="63">
        <f>IFERROR(+'CMA GDP Estimates'!I9-'Tor GDP Estimates'!I9,"")</f>
        <v>27694.801286628484</v>
      </c>
      <c r="J9" s="63">
        <f>IFERROR(+'CMA GDP Estimates'!J9-'Tor GDP Estimates'!J9,"")</f>
        <v>28144.007299727306</v>
      </c>
      <c r="K9" s="63">
        <f>IFERROR(+'CMA GDP Estimates'!K9-'Tor GDP Estimates'!K9,"")</f>
        <v>30736.661717615658</v>
      </c>
      <c r="L9" s="63">
        <f>IFERROR(+'CMA GDP Estimates'!L9-'Tor GDP Estimates'!L9,"")</f>
        <v>33549.618024409618</v>
      </c>
      <c r="M9" s="28">
        <f>IFERROR(+'CMA GDP Estimates'!M9-'Tor GDP Estimates'!M9,"")</f>
        <v>31438.815782596961</v>
      </c>
      <c r="N9" s="28">
        <f>IFERROR(+'CMA GDP Estimates'!N9-'Tor GDP Estimates'!N9,"")</f>
        <v>31082.589327908616</v>
      </c>
      <c r="O9" s="28">
        <f>IFERROR(+'CMA GDP Estimates'!O9-'Tor GDP Estimates'!O9,"")</f>
        <v>30067.234592990186</v>
      </c>
      <c r="P9" s="28">
        <f>IFERROR(+'CMA GDP Estimates'!P9-'Tor GDP Estimates'!P9,"")</f>
        <v>25378.499345398792</v>
      </c>
      <c r="Q9" s="28">
        <f>IFERROR(+'CMA GDP Estimates'!Q9-'Tor GDP Estimates'!Q9,"")</f>
        <v>28045.606995673556</v>
      </c>
      <c r="R9" s="28">
        <f>IFERROR(+'CMA GDP Estimates'!R9-'Tor GDP Estimates'!R9,"")</f>
        <v>27921.653384557572</v>
      </c>
      <c r="S9" s="28">
        <f>IFERROR(+'CMA GDP Estimates'!S9-'Tor GDP Estimates'!S9,"")</f>
        <v>27083.209858910912</v>
      </c>
      <c r="T9" s="28">
        <f>IFERROR(+'CMA GDP Estimates'!T9-'Tor GDP Estimates'!T9,"")</f>
        <v>27389.455247955582</v>
      </c>
      <c r="U9" s="28">
        <f>IFERROR(+'CMA GDP Estimates'!U9-'Tor GDP Estimates'!U9,"")</f>
        <v>28422.060052867266</v>
      </c>
      <c r="V9" s="28">
        <f>IFERROR(+'CMA GDP Estimates'!V9-'Tor GDP Estimates'!V9,"")</f>
        <v>28441.497093222039</v>
      </c>
      <c r="W9" s="28">
        <f>IFERROR(+'CMA GDP Estimates'!W9-'Tor GDP Estimates'!W9,"")</f>
        <v>33115.123824424561</v>
      </c>
      <c r="X9" s="28">
        <f>IFERROR(+'CMA GDP Estimates'!X9-'Tor GDP Estimates'!X9,"")</f>
        <v>33961.640156788882</v>
      </c>
      <c r="Y9" s="28">
        <f>IFERROR(+'CMA GDP Estimates'!Y9-'Tor GDP Estimates'!Y9,"")</f>
        <v>30284.959612040653</v>
      </c>
    </row>
    <row r="10" spans="1:25" x14ac:dyDescent="0.25">
      <c r="A10" s="4" t="s">
        <v>6</v>
      </c>
      <c r="B10" s="4"/>
      <c r="C10" s="12" t="s">
        <v>180</v>
      </c>
      <c r="D10" s="63">
        <f>IFERROR(+'CMA GDP Estimates'!D10-'Tor GDP Estimates'!D10,"")</f>
        <v>8629.9192687138657</v>
      </c>
      <c r="E10" s="63">
        <f>IFERROR(+'CMA GDP Estimates'!E10-'Tor GDP Estimates'!E10,"")</f>
        <v>9650.6280333167397</v>
      </c>
      <c r="F10" s="63">
        <f>IFERROR(+'CMA GDP Estimates'!F10-'Tor GDP Estimates'!F10,"")</f>
        <v>9624.5007564011376</v>
      </c>
      <c r="G10" s="63">
        <f>IFERROR(+'CMA GDP Estimates'!G10-'Tor GDP Estimates'!G10,"")</f>
        <v>10084.764816546422</v>
      </c>
      <c r="H10" s="63">
        <f>IFERROR(+'CMA GDP Estimates'!H10-'Tor GDP Estimates'!H10,"")</f>
        <v>10398.828937079204</v>
      </c>
      <c r="I10" s="63">
        <f>IFERROR(+'CMA GDP Estimates'!I10-'Tor GDP Estimates'!I10,"")</f>
        <v>11578.865399539191</v>
      </c>
      <c r="J10" s="63">
        <f>IFERROR(+'CMA GDP Estimates'!J10-'Tor GDP Estimates'!J10,"")</f>
        <v>11850.032241114137</v>
      </c>
      <c r="K10" s="63">
        <f>IFERROR(+'CMA GDP Estimates'!K10-'Tor GDP Estimates'!K10,"")</f>
        <v>11986.360108020528</v>
      </c>
      <c r="L10" s="63">
        <f>IFERROR(+'CMA GDP Estimates'!L10-'Tor GDP Estimates'!L10,"")</f>
        <v>10216.90961864362</v>
      </c>
      <c r="M10" s="28">
        <f>IFERROR(+'CMA GDP Estimates'!M10-'Tor GDP Estimates'!M10,"")</f>
        <v>9793.1558997735101</v>
      </c>
      <c r="N10" s="28">
        <f>IFERROR(+'CMA GDP Estimates'!N10-'Tor GDP Estimates'!N10,"")</f>
        <v>11270.216250672016</v>
      </c>
      <c r="O10" s="28">
        <f>IFERROR(+'CMA GDP Estimates'!O10-'Tor GDP Estimates'!O10,"")</f>
        <v>9987.6978226492556</v>
      </c>
      <c r="P10" s="28">
        <f>IFERROR(+'CMA GDP Estimates'!P10-'Tor GDP Estimates'!P10,"")</f>
        <v>8957.7792104370637</v>
      </c>
      <c r="Q10" s="28">
        <f>IFERROR(+'CMA GDP Estimates'!Q10-'Tor GDP Estimates'!Q10,"")</f>
        <v>9862.3833389591418</v>
      </c>
      <c r="R10" s="28">
        <f>IFERROR(+'CMA GDP Estimates'!R10-'Tor GDP Estimates'!R10,"")</f>
        <v>9526.6230656994703</v>
      </c>
      <c r="S10" s="28">
        <f>IFERROR(+'CMA GDP Estimates'!S10-'Tor GDP Estimates'!S10,"")</f>
        <v>8231.0449991159694</v>
      </c>
      <c r="T10" s="28">
        <f>IFERROR(+'CMA GDP Estimates'!T10-'Tor GDP Estimates'!T10,"")</f>
        <v>8656.0645122013684</v>
      </c>
      <c r="U10" s="28">
        <f>IFERROR(+'CMA GDP Estimates'!U10-'Tor GDP Estimates'!U10,"")</f>
        <v>9427.93989765884</v>
      </c>
      <c r="V10" s="28">
        <f>IFERROR(+'CMA GDP Estimates'!V10-'Tor GDP Estimates'!V10,"")</f>
        <v>10304.108012800441</v>
      </c>
      <c r="W10" s="28">
        <f>IFERROR(+'CMA GDP Estimates'!W10-'Tor GDP Estimates'!W10,"")</f>
        <v>11084.266819207816</v>
      </c>
      <c r="X10" s="28">
        <f>IFERROR(+'CMA GDP Estimates'!X10-'Tor GDP Estimates'!X10,"")</f>
        <v>12017.497610119855</v>
      </c>
      <c r="Y10" s="28">
        <f>IFERROR(+'CMA GDP Estimates'!Y10-'Tor GDP Estimates'!Y10,"")</f>
        <v>11585.44257591355</v>
      </c>
    </row>
    <row r="11" spans="1:25" x14ac:dyDescent="0.25">
      <c r="A11" s="4" t="s">
        <v>7</v>
      </c>
      <c r="B11" s="4"/>
      <c r="C11" s="12" t="s">
        <v>181</v>
      </c>
      <c r="D11" s="63">
        <f>IFERROR(+'CMA GDP Estimates'!D11-'Tor GDP Estimates'!D11,"")</f>
        <v>10467.28203754216</v>
      </c>
      <c r="E11" s="63">
        <f>IFERROR(+'CMA GDP Estimates'!E11-'Tor GDP Estimates'!E11,"")</f>
        <v>11214.325943953874</v>
      </c>
      <c r="F11" s="63">
        <f>IFERROR(+'CMA GDP Estimates'!F11-'Tor GDP Estimates'!F11,"")</f>
        <v>12450.584081416675</v>
      </c>
      <c r="G11" s="63">
        <f>IFERROR(+'CMA GDP Estimates'!G11-'Tor GDP Estimates'!G11,"")</f>
        <v>13194.99605497763</v>
      </c>
      <c r="H11" s="63">
        <f>IFERROR(+'CMA GDP Estimates'!H11-'Tor GDP Estimates'!H11,"")</f>
        <v>12266.556441672377</v>
      </c>
      <c r="I11" s="63">
        <f>IFERROR(+'CMA GDP Estimates'!I11-'Tor GDP Estimates'!I11,"")</f>
        <v>12468.205079427582</v>
      </c>
      <c r="J11" s="63">
        <f>IFERROR(+'CMA GDP Estimates'!J11-'Tor GDP Estimates'!J11,"")</f>
        <v>12793.585599604665</v>
      </c>
      <c r="K11" s="63">
        <f>IFERROR(+'CMA GDP Estimates'!K11-'Tor GDP Estimates'!K11,"")</f>
        <v>14652.838390856166</v>
      </c>
      <c r="L11" s="63">
        <f>IFERROR(+'CMA GDP Estimates'!L11-'Tor GDP Estimates'!L11,"")</f>
        <v>18001.093490966963</v>
      </c>
      <c r="M11" s="28">
        <f>IFERROR(+'CMA GDP Estimates'!M11-'Tor GDP Estimates'!M11,"")</f>
        <v>17091.484323521963</v>
      </c>
      <c r="N11" s="28">
        <f>IFERROR(+'CMA GDP Estimates'!N11-'Tor GDP Estimates'!N11,"")</f>
        <v>15665.08617486394</v>
      </c>
      <c r="O11" s="28">
        <f>IFERROR(+'CMA GDP Estimates'!O11-'Tor GDP Estimates'!O11,"")</f>
        <v>14744.327059631505</v>
      </c>
      <c r="P11" s="28">
        <f>IFERROR(+'CMA GDP Estimates'!P11-'Tor GDP Estimates'!P11,"")</f>
        <v>11746.17123049658</v>
      </c>
      <c r="Q11" s="28">
        <f>IFERROR(+'CMA GDP Estimates'!Q11-'Tor GDP Estimates'!Q11,"")</f>
        <v>13502.309519043189</v>
      </c>
      <c r="R11" s="28">
        <f>IFERROR(+'CMA GDP Estimates'!R11-'Tor GDP Estimates'!R11,"")</f>
        <v>13490.291374684233</v>
      </c>
      <c r="S11" s="28">
        <f>IFERROR(+'CMA GDP Estimates'!S11-'Tor GDP Estimates'!S11,"")</f>
        <v>13978.056173566252</v>
      </c>
      <c r="T11" s="28">
        <f>IFERROR(+'CMA GDP Estimates'!T11-'Tor GDP Estimates'!T11,"")</f>
        <v>13542.19535758729</v>
      </c>
      <c r="U11" s="28">
        <f>IFERROR(+'CMA GDP Estimates'!U11-'Tor GDP Estimates'!U11,"")</f>
        <v>13999.743221176153</v>
      </c>
      <c r="V11" s="28">
        <f>IFERROR(+'CMA GDP Estimates'!V11-'Tor GDP Estimates'!V11,"")</f>
        <v>13284.270920935061</v>
      </c>
      <c r="W11" s="28">
        <f>IFERROR(+'CMA GDP Estimates'!W11-'Tor GDP Estimates'!W11,"")</f>
        <v>16340.872142829698</v>
      </c>
      <c r="X11" s="28">
        <f>IFERROR(+'CMA GDP Estimates'!X11-'Tor GDP Estimates'!X11,"")</f>
        <v>16820.692812232584</v>
      </c>
      <c r="Y11" s="28">
        <f>IFERROR(+'CMA GDP Estimates'!Y11-'Tor GDP Estimates'!Y11,"")</f>
        <v>14871.268050589188</v>
      </c>
    </row>
    <row r="12" spans="1:25" x14ac:dyDescent="0.25">
      <c r="A12" s="4" t="s">
        <v>8</v>
      </c>
      <c r="B12" s="4"/>
      <c r="C12" s="12" t="s">
        <v>182</v>
      </c>
      <c r="D12" s="63">
        <f>IFERROR(+'CMA GDP Estimates'!D12-'Tor GDP Estimates'!D12,"")</f>
        <v>4283.1144027980336</v>
      </c>
      <c r="E12" s="63">
        <f>IFERROR(+'CMA GDP Estimates'!E12-'Tor GDP Estimates'!E12,"")</f>
        <v>5451.7162942546984</v>
      </c>
      <c r="F12" s="63">
        <f>IFERROR(+'CMA GDP Estimates'!F12-'Tor GDP Estimates'!F12,"")</f>
        <v>7098.4361712048249</v>
      </c>
      <c r="G12" s="63">
        <f>IFERROR(+'CMA GDP Estimates'!G12-'Tor GDP Estimates'!G12,"")</f>
        <v>7516.0445047378598</v>
      </c>
      <c r="H12" s="63">
        <f>IFERROR(+'CMA GDP Estimates'!H12-'Tor GDP Estimates'!H12,"")</f>
        <v>8192.5771649554918</v>
      </c>
      <c r="I12" s="63">
        <f>IFERROR(+'CMA GDP Estimates'!I12-'Tor GDP Estimates'!I12,"")</f>
        <v>8168.4744817342134</v>
      </c>
      <c r="J12" s="63">
        <f>IFERROR(+'CMA GDP Estimates'!J12-'Tor GDP Estimates'!J12,"")</f>
        <v>8346.2519542641112</v>
      </c>
      <c r="K12" s="63">
        <f>IFERROR(+'CMA GDP Estimates'!K12-'Tor GDP Estimates'!K12,"")</f>
        <v>9529.4544668447816</v>
      </c>
      <c r="L12" s="63">
        <f>IFERROR(+'CMA GDP Estimates'!L12-'Tor GDP Estimates'!L12,"")</f>
        <v>10073.953640561482</v>
      </c>
      <c r="M12" s="28">
        <f>IFERROR(+'CMA GDP Estimates'!M12-'Tor GDP Estimates'!M12,"")</f>
        <v>9409.8250075879605</v>
      </c>
      <c r="N12" s="28">
        <f>IFERROR(+'CMA GDP Estimates'!N12-'Tor GDP Estimates'!N12,"")</f>
        <v>10223.719101769942</v>
      </c>
      <c r="O12" s="28">
        <f>IFERROR(+'CMA GDP Estimates'!O12-'Tor GDP Estimates'!O12,"")</f>
        <v>10457.569105344734</v>
      </c>
      <c r="P12" s="28">
        <f>IFERROR(+'CMA GDP Estimates'!P12-'Tor GDP Estimates'!P12,"")</f>
        <v>9058.0876861959696</v>
      </c>
      <c r="Q12" s="28">
        <f>IFERROR(+'CMA GDP Estimates'!Q12-'Tor GDP Estimates'!Q12,"")</f>
        <v>11889.941059355833</v>
      </c>
      <c r="R12" s="28">
        <f>IFERROR(+'CMA GDP Estimates'!R12-'Tor GDP Estimates'!R12,"")</f>
        <v>10324.710888021689</v>
      </c>
      <c r="S12" s="28">
        <f>IFERROR(+'CMA GDP Estimates'!S12-'Tor GDP Estimates'!S12,"")</f>
        <v>11667.056260863799</v>
      </c>
      <c r="T12" s="28">
        <f>IFERROR(+'CMA GDP Estimates'!T12-'Tor GDP Estimates'!T12,"")</f>
        <v>10907.679609765939</v>
      </c>
      <c r="U12" s="28">
        <f>IFERROR(+'CMA GDP Estimates'!U12-'Tor GDP Estimates'!U12,"")</f>
        <v>10483.08670956792</v>
      </c>
      <c r="V12" s="28">
        <f>IFERROR(+'CMA GDP Estimates'!V12-'Tor GDP Estimates'!V12,"")</f>
        <v>13181.603780830275</v>
      </c>
      <c r="W12" s="28">
        <f>IFERROR(+'CMA GDP Estimates'!W12-'Tor GDP Estimates'!W12,"")</f>
        <v>11521.810709856873</v>
      </c>
      <c r="X12" s="28">
        <f>IFERROR(+'CMA GDP Estimates'!X12-'Tor GDP Estimates'!X12,"")</f>
        <v>12206.208454744065</v>
      </c>
      <c r="Y12" s="28">
        <f>IFERROR(+'CMA GDP Estimates'!Y12-'Tor GDP Estimates'!Y12,"")</f>
        <v>13745.073037622582</v>
      </c>
    </row>
    <row r="13" spans="1:25" x14ac:dyDescent="0.25">
      <c r="A13" s="4" t="s">
        <v>9</v>
      </c>
      <c r="B13" s="4"/>
      <c r="C13" s="12" t="s">
        <v>183</v>
      </c>
      <c r="D13" s="63">
        <f>IFERROR(+'CMA GDP Estimates'!D13-'Tor GDP Estimates'!D13,"")</f>
        <v>816.01514292066099</v>
      </c>
      <c r="E13" s="63">
        <f>IFERROR(+'CMA GDP Estimates'!E13-'Tor GDP Estimates'!E13,"")</f>
        <v>826.88690378982005</v>
      </c>
      <c r="F13" s="63">
        <f>IFERROR(+'CMA GDP Estimates'!F13-'Tor GDP Estimates'!F13,"")</f>
        <v>1102.8934331701596</v>
      </c>
      <c r="G13" s="63">
        <f>IFERROR(+'CMA GDP Estimates'!G13-'Tor GDP Estimates'!G13,"")</f>
        <v>1240.4088493958484</v>
      </c>
      <c r="H13" s="63">
        <f>IFERROR(+'CMA GDP Estimates'!H13-'Tor GDP Estimates'!H13,"")</f>
        <v>925.08199149467555</v>
      </c>
      <c r="I13" s="63">
        <f>IFERROR(+'CMA GDP Estimates'!I13-'Tor GDP Estimates'!I13,"")</f>
        <v>766.09129024899858</v>
      </c>
      <c r="J13" s="63">
        <f>IFERROR(+'CMA GDP Estimates'!J13-'Tor GDP Estimates'!J13,"")</f>
        <v>658.74466295315676</v>
      </c>
      <c r="K13" s="63">
        <f>IFERROR(+'CMA GDP Estimates'!K13-'Tor GDP Estimates'!K13,"")</f>
        <v>1113.8486514606286</v>
      </c>
      <c r="L13" s="63">
        <f>IFERROR(+'CMA GDP Estimates'!L13-'Tor GDP Estimates'!L13,"")</f>
        <v>1297.2178134966923</v>
      </c>
      <c r="M13" s="28">
        <f>IFERROR(+'CMA GDP Estimates'!M13-'Tor GDP Estimates'!M13,"")</f>
        <v>1096.478211086905</v>
      </c>
      <c r="N13" s="28">
        <f>IFERROR(+'CMA GDP Estimates'!N13-'Tor GDP Estimates'!N13,"")</f>
        <v>656.37869756378473</v>
      </c>
      <c r="O13" s="28">
        <f>IFERROR(+'CMA GDP Estimates'!O13-'Tor GDP Estimates'!O13,"")</f>
        <v>893.05884633657843</v>
      </c>
      <c r="P13" s="28">
        <f>IFERROR(+'CMA GDP Estimates'!P13-'Tor GDP Estimates'!P13,"")</f>
        <v>889.34012081793605</v>
      </c>
      <c r="Q13" s="28">
        <f>IFERROR(+'CMA GDP Estimates'!Q13-'Tor GDP Estimates'!Q13,"")</f>
        <v>971.11997101595091</v>
      </c>
      <c r="R13" s="28">
        <f>IFERROR(+'CMA GDP Estimates'!R13-'Tor GDP Estimates'!R13,"")</f>
        <v>795.85014980176084</v>
      </c>
      <c r="S13" s="28">
        <f>IFERROR(+'CMA GDP Estimates'!S13-'Tor GDP Estimates'!S13,"")</f>
        <v>785.1242242186388</v>
      </c>
      <c r="T13" s="28">
        <f>IFERROR(+'CMA GDP Estimates'!T13-'Tor GDP Estimates'!T13,"")</f>
        <v>422.73022077846423</v>
      </c>
      <c r="U13" s="28">
        <f>IFERROR(+'CMA GDP Estimates'!U13-'Tor GDP Estimates'!U13,"")</f>
        <v>364.79672363312113</v>
      </c>
      <c r="V13" s="28">
        <f>IFERROR(+'CMA GDP Estimates'!V13-'Tor GDP Estimates'!V13,"")</f>
        <v>709.7633024314315</v>
      </c>
      <c r="W13" s="28">
        <f>IFERROR(+'CMA GDP Estimates'!W13-'Tor GDP Estimates'!W13,"")</f>
        <v>851.64651103145832</v>
      </c>
      <c r="X13" s="28">
        <f>IFERROR(+'CMA GDP Estimates'!X13-'Tor GDP Estimates'!X13,"")</f>
        <v>704.73873973775039</v>
      </c>
      <c r="Y13" s="28">
        <f>IFERROR(+'CMA GDP Estimates'!Y13-'Tor GDP Estimates'!Y13,"")</f>
        <v>785.92431060398133</v>
      </c>
    </row>
    <row r="14" spans="1:25" x14ac:dyDescent="0.25">
      <c r="A14" s="4" t="s">
        <v>10</v>
      </c>
      <c r="B14" s="4"/>
      <c r="C14" s="12" t="s">
        <v>184</v>
      </c>
      <c r="D14" s="63">
        <f>IFERROR(+'CMA GDP Estimates'!D14-'Tor GDP Estimates'!D14,"")</f>
        <v>3004.0873870458854</v>
      </c>
      <c r="E14" s="63">
        <f>IFERROR(+'CMA GDP Estimates'!E14-'Tor GDP Estimates'!E14,"")</f>
        <v>3789.8766477218178</v>
      </c>
      <c r="F14" s="63">
        <f>IFERROR(+'CMA GDP Estimates'!F14-'Tor GDP Estimates'!F14,"")</f>
        <v>4888.0030251759936</v>
      </c>
      <c r="G14" s="63">
        <f>IFERROR(+'CMA GDP Estimates'!G14-'Tor GDP Estimates'!G14,"")</f>
        <v>5652.3053658014833</v>
      </c>
      <c r="H14" s="63">
        <f>IFERROR(+'CMA GDP Estimates'!H14-'Tor GDP Estimates'!H14,"")</f>
        <v>6790.6772349553521</v>
      </c>
      <c r="I14" s="63">
        <f>IFERROR(+'CMA GDP Estimates'!I14-'Tor GDP Estimates'!I14,"")</f>
        <v>6791.7254348985152</v>
      </c>
      <c r="J14" s="63">
        <f>IFERROR(+'CMA GDP Estimates'!J14-'Tor GDP Estimates'!J14,"")</f>
        <v>6996.2013430885372</v>
      </c>
      <c r="K14" s="63">
        <f>IFERROR(+'CMA GDP Estimates'!K14-'Tor GDP Estimates'!K14,"")</f>
        <v>7859.6974924597425</v>
      </c>
      <c r="L14" s="63">
        <f>IFERROR(+'CMA GDP Estimates'!L14-'Tor GDP Estimates'!L14,"")</f>
        <v>8384.8009498853062</v>
      </c>
      <c r="M14" s="28">
        <f>IFERROR(+'CMA GDP Estimates'!M14-'Tor GDP Estimates'!M14,"")</f>
        <v>7923.5379268504057</v>
      </c>
      <c r="N14" s="28">
        <f>IFERROR(+'CMA GDP Estimates'!N14-'Tor GDP Estimates'!N14,"")</f>
        <v>8122.0712542261444</v>
      </c>
      <c r="O14" s="28">
        <f>IFERROR(+'CMA GDP Estimates'!O14-'Tor GDP Estimates'!O14,"")</f>
        <v>8990.127288918964</v>
      </c>
      <c r="P14" s="28">
        <f>IFERROR(+'CMA GDP Estimates'!P14-'Tor GDP Estimates'!P14,"")</f>
        <v>8086.2612963551564</v>
      </c>
      <c r="Q14" s="28">
        <f>IFERROR(+'CMA GDP Estimates'!Q14-'Tor GDP Estimates'!Q14,"")</f>
        <v>10138.227857831791</v>
      </c>
      <c r="R14" s="28">
        <f>IFERROR(+'CMA GDP Estimates'!R14-'Tor GDP Estimates'!R14,"")</f>
        <v>9132.2227842208795</v>
      </c>
      <c r="S14" s="28">
        <f>IFERROR(+'CMA GDP Estimates'!S14-'Tor GDP Estimates'!S14,"")</f>
        <v>10447.366025211231</v>
      </c>
      <c r="T14" s="28">
        <f>IFERROR(+'CMA GDP Estimates'!T14-'Tor GDP Estimates'!T14,"")</f>
        <v>9675.5864322089128</v>
      </c>
      <c r="U14" s="28">
        <f>IFERROR(+'CMA GDP Estimates'!U14-'Tor GDP Estimates'!U14,"")</f>
        <v>9393.0462679949178</v>
      </c>
      <c r="V14" s="28">
        <f>IFERROR(+'CMA GDP Estimates'!V14-'Tor GDP Estimates'!V14,"")</f>
        <v>12357.947764689552</v>
      </c>
      <c r="W14" s="28">
        <f>IFERROR(+'CMA GDP Estimates'!W14-'Tor GDP Estimates'!W14,"")</f>
        <v>11138.627931209299</v>
      </c>
      <c r="X14" s="28">
        <f>IFERROR(+'CMA GDP Estimates'!X14-'Tor GDP Estimates'!X14,"")</f>
        <v>11524.796609951114</v>
      </c>
      <c r="Y14" s="28">
        <f>IFERROR(+'CMA GDP Estimates'!Y14-'Tor GDP Estimates'!Y14,"")</f>
        <v>13042.471318843978</v>
      </c>
    </row>
    <row r="15" spans="1:25" x14ac:dyDescent="0.25">
      <c r="A15" s="4" t="s">
        <v>11</v>
      </c>
      <c r="B15" s="4"/>
      <c r="C15" s="12" t="s">
        <v>185</v>
      </c>
      <c r="D15" s="63">
        <f>IFERROR(+'CMA GDP Estimates'!D15-'Tor GDP Estimates'!D15,"")</f>
        <v>2572.0989674788079</v>
      </c>
      <c r="E15" s="63">
        <f>IFERROR(+'CMA GDP Estimates'!E15-'Tor GDP Estimates'!E15,"")</f>
        <v>2729.3556162403206</v>
      </c>
      <c r="F15" s="63">
        <f>IFERROR(+'CMA GDP Estimates'!F15-'Tor GDP Estimates'!F15,"")</f>
        <v>3482.4746892622143</v>
      </c>
      <c r="G15" s="63">
        <f>IFERROR(+'CMA GDP Estimates'!G15-'Tor GDP Estimates'!G15,"")</f>
        <v>2785.3087346369284</v>
      </c>
      <c r="H15" s="63">
        <f>IFERROR(+'CMA GDP Estimates'!H15-'Tor GDP Estimates'!H15,"")</f>
        <v>3129.4307084209613</v>
      </c>
      <c r="I15" s="63">
        <f>IFERROR(+'CMA GDP Estimates'!I15-'Tor GDP Estimates'!I15,"")</f>
        <v>3562.3258447233488</v>
      </c>
      <c r="J15" s="63">
        <f>IFERROR(+'CMA GDP Estimates'!J15-'Tor GDP Estimates'!J15,"")</f>
        <v>3605.0296607550513</v>
      </c>
      <c r="K15" s="63">
        <f>IFERROR(+'CMA GDP Estimates'!K15-'Tor GDP Estimates'!K15,"")</f>
        <v>3204.040776289874</v>
      </c>
      <c r="L15" s="63">
        <f>IFERROR(+'CMA GDP Estimates'!L15-'Tor GDP Estimates'!L15,"")</f>
        <v>3678.1632549937644</v>
      </c>
      <c r="M15" s="28">
        <f>IFERROR(+'CMA GDP Estimates'!M15-'Tor GDP Estimates'!M15,"")</f>
        <v>2693.9348583115793</v>
      </c>
      <c r="N15" s="28">
        <f>IFERROR(+'CMA GDP Estimates'!N15-'Tor GDP Estimates'!N15,"")</f>
        <v>1609.8586313104702</v>
      </c>
      <c r="O15" s="28">
        <f>IFERROR(+'CMA GDP Estimates'!O15-'Tor GDP Estimates'!O15,"")</f>
        <v>2753.9675610112745</v>
      </c>
      <c r="P15" s="28">
        <f>IFERROR(+'CMA GDP Estimates'!P15-'Tor GDP Estimates'!P15,"")</f>
        <v>2153.0949436067776</v>
      </c>
      <c r="Q15" s="28">
        <f>IFERROR(+'CMA GDP Estimates'!Q15-'Tor GDP Estimates'!Q15,"")</f>
        <v>2821.4804281502866</v>
      </c>
      <c r="R15" s="28">
        <f>IFERROR(+'CMA GDP Estimates'!R15-'Tor GDP Estimates'!R15,"")</f>
        <v>3325.5404690250261</v>
      </c>
      <c r="S15" s="28">
        <f>IFERROR(+'CMA GDP Estimates'!S15-'Tor GDP Estimates'!S15,"")</f>
        <v>3989.545735933099</v>
      </c>
      <c r="T15" s="28">
        <f>IFERROR(+'CMA GDP Estimates'!T15-'Tor GDP Estimates'!T15,"")</f>
        <v>3170.453748043305</v>
      </c>
      <c r="U15" s="28">
        <f>IFERROR(+'CMA GDP Estimates'!U15-'Tor GDP Estimates'!U15,"")</f>
        <v>3047.5689811921047</v>
      </c>
      <c r="V15" s="28">
        <f>IFERROR(+'CMA GDP Estimates'!V15-'Tor GDP Estimates'!V15,"")</f>
        <v>4037.5897799875606</v>
      </c>
      <c r="W15" s="28">
        <f>IFERROR(+'CMA GDP Estimates'!W15-'Tor GDP Estimates'!W15,"")</f>
        <v>3637.6787454068171</v>
      </c>
      <c r="X15" s="28">
        <f>IFERROR(+'CMA GDP Estimates'!X15-'Tor GDP Estimates'!X15,"")</f>
        <v>4302.4948054296419</v>
      </c>
      <c r="Y15" s="28">
        <f>IFERROR(+'CMA GDP Estimates'!Y15-'Tor GDP Estimates'!Y15,"")</f>
        <v>3573.0765353484035</v>
      </c>
    </row>
    <row r="16" spans="1:25" x14ac:dyDescent="0.25">
      <c r="A16" s="4" t="s">
        <v>12</v>
      </c>
      <c r="B16" s="4"/>
      <c r="C16" s="12" t="s">
        <v>186</v>
      </c>
      <c r="D16" s="63">
        <f>IFERROR(+'CMA GDP Estimates'!D16-'Tor GDP Estimates'!D16,"")</f>
        <v>14027.888152493997</v>
      </c>
      <c r="E16" s="63">
        <f>IFERROR(+'CMA GDP Estimates'!E16-'Tor GDP Estimates'!E16,"")</f>
        <v>14627.676432976576</v>
      </c>
      <c r="F16" s="63">
        <f>IFERROR(+'CMA GDP Estimates'!F16-'Tor GDP Estimates'!F16,"")</f>
        <v>14581.083689564606</v>
      </c>
      <c r="G16" s="63">
        <f>IFERROR(+'CMA GDP Estimates'!G16-'Tor GDP Estimates'!G16,"")</f>
        <v>15064.758304941293</v>
      </c>
      <c r="H16" s="63">
        <f>IFERROR(+'CMA GDP Estimates'!H16-'Tor GDP Estimates'!H16,"")</f>
        <v>15066.364313918944</v>
      </c>
      <c r="I16" s="63">
        <f>IFERROR(+'CMA GDP Estimates'!I16-'Tor GDP Estimates'!I16,"")</f>
        <v>16362.571497709454</v>
      </c>
      <c r="J16" s="63">
        <f>IFERROR(+'CMA GDP Estimates'!J16-'Tor GDP Estimates'!J16,"")</f>
        <v>17173.256097886064</v>
      </c>
      <c r="K16" s="63">
        <f>IFERROR(+'CMA GDP Estimates'!K16-'Tor GDP Estimates'!K16,"")</f>
        <v>16794.347115454249</v>
      </c>
      <c r="L16" s="63">
        <f>IFERROR(+'CMA GDP Estimates'!L16-'Tor GDP Estimates'!L16,"")</f>
        <v>15007.493844133893</v>
      </c>
      <c r="M16" s="28">
        <f>IFERROR(+'CMA GDP Estimates'!M16-'Tor GDP Estimates'!M16,"")</f>
        <v>16645.448249934132</v>
      </c>
      <c r="N16" s="28">
        <f>IFERROR(+'CMA GDP Estimates'!N16-'Tor GDP Estimates'!N16,"")</f>
        <v>16830.958960706332</v>
      </c>
      <c r="O16" s="28">
        <f>IFERROR(+'CMA GDP Estimates'!O16-'Tor GDP Estimates'!O16,"")</f>
        <v>17316.352069690856</v>
      </c>
      <c r="P16" s="28">
        <f>IFERROR(+'CMA GDP Estimates'!P16-'Tor GDP Estimates'!P16,"")</f>
        <v>18733.212332707481</v>
      </c>
      <c r="Q16" s="28">
        <f>IFERROR(+'CMA GDP Estimates'!Q16-'Tor GDP Estimates'!Q16,"")</f>
        <v>20624.190466879263</v>
      </c>
      <c r="R16" s="28">
        <f>IFERROR(+'CMA GDP Estimates'!R16-'Tor GDP Estimates'!R16,"")</f>
        <v>19806.353225562943</v>
      </c>
      <c r="S16" s="28">
        <f>IFERROR(+'CMA GDP Estimates'!S16-'Tor GDP Estimates'!S16,"")</f>
        <v>19876.909475500164</v>
      </c>
      <c r="T16" s="28">
        <f>IFERROR(+'CMA GDP Estimates'!T16-'Tor GDP Estimates'!T16,"")</f>
        <v>19582.799887242913</v>
      </c>
      <c r="U16" s="28">
        <f>IFERROR(+'CMA GDP Estimates'!U16-'Tor GDP Estimates'!U16,"")</f>
        <v>22033.296490226068</v>
      </c>
      <c r="V16" s="28">
        <f>IFERROR(+'CMA GDP Estimates'!V16-'Tor GDP Estimates'!V16,"")</f>
        <v>21070.272570514895</v>
      </c>
      <c r="W16" s="28">
        <f>IFERROR(+'CMA GDP Estimates'!W16-'Tor GDP Estimates'!W16,"")</f>
        <v>21951.322564511771</v>
      </c>
      <c r="X16" s="28">
        <f>IFERROR(+'CMA GDP Estimates'!X16-'Tor GDP Estimates'!X16,"")</f>
        <v>22101.304371298334</v>
      </c>
      <c r="Y16" s="28">
        <f>IFERROR(+'CMA GDP Estimates'!Y16-'Tor GDP Estimates'!Y16,"")</f>
        <v>23767.38959577262</v>
      </c>
    </row>
    <row r="17" spans="1:25" x14ac:dyDescent="0.25">
      <c r="A17" s="4" t="s">
        <v>606</v>
      </c>
      <c r="B17" s="4"/>
      <c r="C17" s="12" t="s">
        <v>608</v>
      </c>
      <c r="D17" s="63">
        <f>IFERROR(+'CMA GDP Estimates'!D17-'Tor GDP Estimates'!D17,"")</f>
        <v>0</v>
      </c>
      <c r="E17" s="63">
        <f>IFERROR(+'CMA GDP Estimates'!E17-'Tor GDP Estimates'!E17,"")</f>
        <v>0</v>
      </c>
      <c r="F17" s="63">
        <f>IFERROR(+'CMA GDP Estimates'!F17-'Tor GDP Estimates'!F17,"")</f>
        <v>0</v>
      </c>
      <c r="G17" s="63">
        <f>IFERROR(+'CMA GDP Estimates'!G17-'Tor GDP Estimates'!G17,"")</f>
        <v>0</v>
      </c>
      <c r="H17" s="63">
        <f>IFERROR(+'CMA GDP Estimates'!H17-'Tor GDP Estimates'!H17,"")</f>
        <v>0</v>
      </c>
      <c r="I17" s="63">
        <f>IFERROR(+'CMA GDP Estimates'!I17-'Tor GDP Estimates'!I17,"")</f>
        <v>0</v>
      </c>
      <c r="J17" s="63">
        <f>IFERROR(+'CMA GDP Estimates'!J17-'Tor GDP Estimates'!J17,"")</f>
        <v>0</v>
      </c>
      <c r="K17" s="63">
        <f>IFERROR(+'CMA GDP Estimates'!K17-'Tor GDP Estimates'!K17,"")</f>
        <v>0</v>
      </c>
      <c r="L17" s="63">
        <f>IFERROR(+'CMA GDP Estimates'!L17-'Tor GDP Estimates'!L17,"")</f>
        <v>0</v>
      </c>
      <c r="M17" s="28">
        <f>IFERROR(+'CMA GDP Estimates'!M17-'Tor GDP Estimates'!M17,"")</f>
        <v>0</v>
      </c>
      <c r="N17" s="28">
        <f>IFERROR(+'CMA GDP Estimates'!N17-'Tor GDP Estimates'!N17,"")</f>
        <v>0</v>
      </c>
      <c r="O17" s="28">
        <f>IFERROR(+'CMA GDP Estimates'!O17-'Tor GDP Estimates'!O17,"")</f>
        <v>0</v>
      </c>
      <c r="P17" s="28">
        <f>IFERROR(+'CMA GDP Estimates'!P17-'Tor GDP Estimates'!P17,"")</f>
        <v>0</v>
      </c>
      <c r="Q17" s="28">
        <f>IFERROR(+'CMA GDP Estimates'!Q17-'Tor GDP Estimates'!Q17,"")</f>
        <v>0</v>
      </c>
      <c r="R17" s="28">
        <f>IFERROR(+'CMA GDP Estimates'!R17-'Tor GDP Estimates'!R17,"")</f>
        <v>0</v>
      </c>
      <c r="S17" s="28">
        <f>IFERROR(+'CMA GDP Estimates'!S17-'Tor GDP Estimates'!S17,"")</f>
        <v>0</v>
      </c>
      <c r="T17" s="28">
        <f>IFERROR(+'CMA GDP Estimates'!T17-'Tor GDP Estimates'!T17,"")</f>
        <v>0</v>
      </c>
      <c r="U17" s="28">
        <f>IFERROR(+'CMA GDP Estimates'!U17-'Tor GDP Estimates'!U17,"")</f>
        <v>0</v>
      </c>
      <c r="V17" s="28">
        <f>IFERROR(+'CMA GDP Estimates'!V17-'Tor GDP Estimates'!V17,"")</f>
        <v>0</v>
      </c>
      <c r="W17" s="28">
        <f>IFERROR(+'CMA GDP Estimates'!W17-'Tor GDP Estimates'!W17,"")</f>
        <v>0</v>
      </c>
      <c r="X17" s="28">
        <f>IFERROR(+'CMA GDP Estimates'!X17-'Tor GDP Estimates'!X17,"")</f>
        <v>0</v>
      </c>
      <c r="Y17" s="28">
        <f>IFERROR(+'CMA GDP Estimates'!Y17-'Tor GDP Estimates'!Y17,"")</f>
        <v>0</v>
      </c>
    </row>
    <row r="18" spans="1:25" x14ac:dyDescent="0.25">
      <c r="A18" s="4" t="s">
        <v>607</v>
      </c>
      <c r="B18" s="4"/>
      <c r="C18" s="12" t="s">
        <v>609</v>
      </c>
      <c r="D18" s="63">
        <f>IFERROR(+'CMA GDP Estimates'!D18-'Tor GDP Estimates'!D18,"")</f>
        <v>0</v>
      </c>
      <c r="E18" s="63">
        <f>IFERROR(+'CMA GDP Estimates'!E18-'Tor GDP Estimates'!E18,"")</f>
        <v>0</v>
      </c>
      <c r="F18" s="63">
        <f>IFERROR(+'CMA GDP Estimates'!F18-'Tor GDP Estimates'!F18,"")</f>
        <v>0</v>
      </c>
      <c r="G18" s="63">
        <f>IFERROR(+'CMA GDP Estimates'!G18-'Tor GDP Estimates'!G18,"")</f>
        <v>0</v>
      </c>
      <c r="H18" s="63">
        <f>IFERROR(+'CMA GDP Estimates'!H18-'Tor GDP Estimates'!H18,"")</f>
        <v>0</v>
      </c>
      <c r="I18" s="63">
        <f>IFERROR(+'CMA GDP Estimates'!I18-'Tor GDP Estimates'!I18,"")</f>
        <v>0</v>
      </c>
      <c r="J18" s="63">
        <f>IFERROR(+'CMA GDP Estimates'!J18-'Tor GDP Estimates'!J18,"")</f>
        <v>0</v>
      </c>
      <c r="K18" s="63">
        <f>IFERROR(+'CMA GDP Estimates'!K18-'Tor GDP Estimates'!K18,"")</f>
        <v>0</v>
      </c>
      <c r="L18" s="63">
        <f>IFERROR(+'CMA GDP Estimates'!L18-'Tor GDP Estimates'!L18,"")</f>
        <v>0</v>
      </c>
      <c r="M18" s="28">
        <f>IFERROR(+'CMA GDP Estimates'!M18-'Tor GDP Estimates'!M18,"")</f>
        <v>0</v>
      </c>
      <c r="N18" s="28">
        <f>IFERROR(+'CMA GDP Estimates'!N18-'Tor GDP Estimates'!N18,"")</f>
        <v>0</v>
      </c>
      <c r="O18" s="28">
        <f>IFERROR(+'CMA GDP Estimates'!O18-'Tor GDP Estimates'!O18,"")</f>
        <v>0</v>
      </c>
      <c r="P18" s="28">
        <f>IFERROR(+'CMA GDP Estimates'!P18-'Tor GDP Estimates'!P18,"")</f>
        <v>0</v>
      </c>
      <c r="Q18" s="28">
        <f>IFERROR(+'CMA GDP Estimates'!Q18-'Tor GDP Estimates'!Q18,"")</f>
        <v>0</v>
      </c>
      <c r="R18" s="28">
        <f>IFERROR(+'CMA GDP Estimates'!R18-'Tor GDP Estimates'!R18,"")</f>
        <v>0</v>
      </c>
      <c r="S18" s="28">
        <f>IFERROR(+'CMA GDP Estimates'!S18-'Tor GDP Estimates'!S18,"")</f>
        <v>0</v>
      </c>
      <c r="T18" s="28">
        <f>IFERROR(+'CMA GDP Estimates'!T18-'Tor GDP Estimates'!T18,"")</f>
        <v>0</v>
      </c>
      <c r="U18" s="28">
        <f>IFERROR(+'CMA GDP Estimates'!U18-'Tor GDP Estimates'!U18,"")</f>
        <v>0</v>
      </c>
      <c r="V18" s="28">
        <f>IFERROR(+'CMA GDP Estimates'!V18-'Tor GDP Estimates'!V18,"")</f>
        <v>0</v>
      </c>
      <c r="W18" s="28">
        <f>IFERROR(+'CMA GDP Estimates'!W18-'Tor GDP Estimates'!W18,"")</f>
        <v>0</v>
      </c>
      <c r="X18" s="28">
        <f>IFERROR(+'CMA GDP Estimates'!X18-'Tor GDP Estimates'!X18,"")</f>
        <v>0</v>
      </c>
      <c r="Y18" s="28">
        <f>IFERROR(+'CMA GDP Estimates'!Y18-'Tor GDP Estimates'!Y18,"")</f>
        <v>0</v>
      </c>
    </row>
    <row r="19" spans="1:25" x14ac:dyDescent="0.25">
      <c r="A19" s="5" t="s">
        <v>13</v>
      </c>
      <c r="B19" s="5"/>
      <c r="C19" s="13">
        <v>11</v>
      </c>
      <c r="D19" s="64">
        <f>IFERROR(+'CMA GDP Estimates'!D19-'Tor GDP Estimates'!D19,"")</f>
        <v>246.04655833485478</v>
      </c>
      <c r="E19" s="64">
        <f>IFERROR(+'CMA GDP Estimates'!E19-'Tor GDP Estimates'!E19,"")</f>
        <v>235.41884344512079</v>
      </c>
      <c r="F19" s="64">
        <f>IFERROR(+'CMA GDP Estimates'!F19-'Tor GDP Estimates'!F19,"")</f>
        <v>254.22386058981232</v>
      </c>
      <c r="G19" s="64">
        <f>IFERROR(+'CMA GDP Estimates'!G19-'Tor GDP Estimates'!G19,"")</f>
        <v>336.59618180129019</v>
      </c>
      <c r="H19" s="64">
        <f>IFERROR(+'CMA GDP Estimates'!H19-'Tor GDP Estimates'!H19,"")</f>
        <v>335.01010273732334</v>
      </c>
      <c r="I19" s="64">
        <f>IFERROR(+'CMA GDP Estimates'!I19-'Tor GDP Estimates'!I19,"")</f>
        <v>269.09098881939485</v>
      </c>
      <c r="J19" s="64">
        <f>IFERROR(+'CMA GDP Estimates'!J19-'Tor GDP Estimates'!J19,"")</f>
        <v>307.08596663146955</v>
      </c>
      <c r="K19" s="64">
        <f>IFERROR(+'CMA GDP Estimates'!K19-'Tor GDP Estimates'!K19,"")</f>
        <v>460.17162433155073</v>
      </c>
      <c r="L19" s="64">
        <f>IFERROR(+'CMA GDP Estimates'!L19-'Tor GDP Estimates'!L19,"")</f>
        <v>450.31766442938084</v>
      </c>
      <c r="M19" s="29">
        <f>IFERROR(+'CMA GDP Estimates'!M19-'Tor GDP Estimates'!M19,"")</f>
        <v>426.1286156510389</v>
      </c>
      <c r="N19" s="29">
        <f>IFERROR(+'CMA GDP Estimates'!N19-'Tor GDP Estimates'!N19,"")</f>
        <v>452.13452279562608</v>
      </c>
      <c r="O19" s="29">
        <f>IFERROR(+'CMA GDP Estimates'!O19-'Tor GDP Estimates'!O19,"")</f>
        <v>519.04639436965829</v>
      </c>
      <c r="P19" s="29">
        <f>IFERROR(+'CMA GDP Estimates'!P19-'Tor GDP Estimates'!P19,"")</f>
        <v>591.1733122888578</v>
      </c>
      <c r="Q19" s="29">
        <f>IFERROR(+'CMA GDP Estimates'!Q19-'Tor GDP Estimates'!Q19,"")</f>
        <v>673.1294689633778</v>
      </c>
      <c r="R19" s="29">
        <f>IFERROR(+'CMA GDP Estimates'!R19-'Tor GDP Estimates'!R19,"")</f>
        <v>573.55622762487928</v>
      </c>
      <c r="S19" s="29">
        <f>IFERROR(+'CMA GDP Estimates'!S19-'Tor GDP Estimates'!S19,"")</f>
        <v>499.74363555164229</v>
      </c>
      <c r="T19" s="29">
        <f>IFERROR(+'CMA GDP Estimates'!T19-'Tor GDP Estimates'!T19,"")</f>
        <v>518.26165250563542</v>
      </c>
      <c r="U19" s="29">
        <f>IFERROR(+'CMA GDP Estimates'!U19-'Tor GDP Estimates'!U19,"")</f>
        <v>575.80382214744986</v>
      </c>
      <c r="V19" s="29">
        <f>IFERROR(+'CMA GDP Estimates'!V19-'Tor GDP Estimates'!V19,"")</f>
        <v>794.47971771309358</v>
      </c>
      <c r="W19" s="29">
        <f>IFERROR(+'CMA GDP Estimates'!W19-'Tor GDP Estimates'!W19,"")</f>
        <v>826.92139378784498</v>
      </c>
      <c r="X19" s="29">
        <f>IFERROR(+'CMA GDP Estimates'!X19-'Tor GDP Estimates'!X19,"")</f>
        <v>726.73832274972995</v>
      </c>
      <c r="Y19" s="29">
        <f>IFERROR(+'CMA GDP Estimates'!Y19-'Tor GDP Estimates'!Y19,"")</f>
        <v>408.15550214721981</v>
      </c>
    </row>
    <row r="20" spans="1:25" x14ac:dyDescent="0.25">
      <c r="A20" s="6" t="s">
        <v>14</v>
      </c>
      <c r="B20" s="6"/>
      <c r="C20" s="14" t="s">
        <v>187</v>
      </c>
      <c r="D20" s="65">
        <f>IFERROR(+'CMA GDP Estimates'!D20-'Tor GDP Estimates'!D20,"")</f>
        <v>187.72128470332066</v>
      </c>
      <c r="E20" s="65">
        <f>IFERROR(+'CMA GDP Estimates'!E20-'Tor GDP Estimates'!E20,"")</f>
        <v>203.81511857707505</v>
      </c>
      <c r="F20" s="65">
        <f>IFERROR(+'CMA GDP Estimates'!F20-'Tor GDP Estimates'!F20,"")</f>
        <v>156.2607303700803</v>
      </c>
      <c r="G20" s="65">
        <f>IFERROR(+'CMA GDP Estimates'!G20-'Tor GDP Estimates'!G20,"")</f>
        <v>244.10958904109586</v>
      </c>
      <c r="H20" s="65">
        <f>IFERROR(+'CMA GDP Estimates'!H20-'Tor GDP Estimates'!H20,"")</f>
        <v>313.34418666313127</v>
      </c>
      <c r="I20" s="65">
        <f>IFERROR(+'CMA GDP Estimates'!I20-'Tor GDP Estimates'!I20,"")</f>
        <v>193.07663408033812</v>
      </c>
      <c r="J20" s="65">
        <f>IFERROR(+'CMA GDP Estimates'!J20-'Tor GDP Estimates'!J20,"")</f>
        <v>360.36716758352338</v>
      </c>
      <c r="K20" s="65">
        <f>IFERROR(+'CMA GDP Estimates'!K20-'Tor GDP Estimates'!K20,"")</f>
        <v>338.35227110921267</v>
      </c>
      <c r="L20" s="65">
        <f>IFERROR(+'CMA GDP Estimates'!L20-'Tor GDP Estimates'!L20,"")</f>
        <v>373.91033524760269</v>
      </c>
      <c r="M20" s="30">
        <f>IFERROR(+'CMA GDP Estimates'!M20-'Tor GDP Estimates'!M20,"")</f>
        <v>419.43570270581421</v>
      </c>
      <c r="N20" s="30">
        <f>IFERROR(+'CMA GDP Estimates'!N20-'Tor GDP Estimates'!N20,"")</f>
        <v>408.96739926045598</v>
      </c>
      <c r="O20" s="30">
        <f>IFERROR(+'CMA GDP Estimates'!O20-'Tor GDP Estimates'!O20,"")</f>
        <v>543.85010479833522</v>
      </c>
      <c r="P20" s="30">
        <f>IFERROR(+'CMA GDP Estimates'!P20-'Tor GDP Estimates'!P20,"")</f>
        <v>493.62187995789998</v>
      </c>
      <c r="Q20" s="30">
        <f>IFERROR(+'CMA GDP Estimates'!Q20-'Tor GDP Estimates'!Q20,"")</f>
        <v>588.37738301928084</v>
      </c>
      <c r="R20" s="30">
        <f>IFERROR(+'CMA GDP Estimates'!R20-'Tor GDP Estimates'!R20,"")</f>
        <v>443.50774925317722</v>
      </c>
      <c r="S20" s="30">
        <f>IFERROR(+'CMA GDP Estimates'!S20-'Tor GDP Estimates'!S20,"")</f>
        <v>427.5824983019196</v>
      </c>
      <c r="T20" s="30">
        <f>IFERROR(+'CMA GDP Estimates'!T20-'Tor GDP Estimates'!T20,"")</f>
        <v>430.10964061911801</v>
      </c>
      <c r="U20" s="30">
        <f>IFERROR(+'CMA GDP Estimates'!U20-'Tor GDP Estimates'!U20,"")</f>
        <v>616.71955077478867</v>
      </c>
      <c r="V20" s="30">
        <f>IFERROR(+'CMA GDP Estimates'!V20-'Tor GDP Estimates'!V20,"")</f>
        <v>847.46211235680323</v>
      </c>
      <c r="W20" s="30">
        <f>IFERROR(+'CMA GDP Estimates'!W20-'Tor GDP Estimates'!W20,"")</f>
        <v>632.76126043122918</v>
      </c>
      <c r="X20" s="30">
        <f>IFERROR(+'CMA GDP Estimates'!X20-'Tor GDP Estimates'!X20,"")</f>
        <v>613.92756507725687</v>
      </c>
      <c r="Y20" s="30">
        <f>IFERROR(+'CMA GDP Estimates'!Y20-'Tor GDP Estimates'!Y20,"")</f>
        <v>378.2489940103531</v>
      </c>
    </row>
    <row r="21" spans="1:25" x14ac:dyDescent="0.25">
      <c r="A21" s="6" t="s">
        <v>15</v>
      </c>
      <c r="B21" s="6"/>
      <c r="C21" s="14">
        <v>113</v>
      </c>
      <c r="D21" s="65" t="str">
        <f>IFERROR(+'CMA GDP Estimates'!D21-'Tor GDP Estimates'!D21,"")</f>
        <v/>
      </c>
      <c r="E21" s="65" t="str">
        <f>IFERROR(+'CMA GDP Estimates'!E21-'Tor GDP Estimates'!E21,"")</f>
        <v/>
      </c>
      <c r="F21" s="65" t="str">
        <f>IFERROR(+'CMA GDP Estimates'!F21-'Tor GDP Estimates'!F21,"")</f>
        <v/>
      </c>
      <c r="G21" s="65" t="str">
        <f>IFERROR(+'CMA GDP Estimates'!G21-'Tor GDP Estimates'!G21,"")</f>
        <v/>
      </c>
      <c r="H21" s="65" t="str">
        <f>IFERROR(+'CMA GDP Estimates'!H21-'Tor GDP Estimates'!H21,"")</f>
        <v/>
      </c>
      <c r="I21" s="65" t="str">
        <f>IFERROR(+'CMA GDP Estimates'!I21-'Tor GDP Estimates'!I21,"")</f>
        <v/>
      </c>
      <c r="J21" s="65" t="str">
        <f>IFERROR(+'CMA GDP Estimates'!J21-'Tor GDP Estimates'!J21,"")</f>
        <v/>
      </c>
      <c r="K21" s="65" t="str">
        <f>IFERROR(+'CMA GDP Estimates'!K21-'Tor GDP Estimates'!K21,"")</f>
        <v/>
      </c>
      <c r="L21" s="65" t="str">
        <f>IFERROR(+'CMA GDP Estimates'!L21-'Tor GDP Estimates'!L21,"")</f>
        <v/>
      </c>
      <c r="M21" s="30" t="str">
        <f>IFERROR(+'CMA GDP Estimates'!M21-'Tor GDP Estimates'!M21,"")</f>
        <v/>
      </c>
      <c r="N21" s="30" t="str">
        <f>IFERROR(+'CMA GDP Estimates'!N21-'Tor GDP Estimates'!N21,"")</f>
        <v/>
      </c>
      <c r="O21" s="30" t="str">
        <f>IFERROR(+'CMA GDP Estimates'!O21-'Tor GDP Estimates'!O21,"")</f>
        <v/>
      </c>
      <c r="P21" s="30" t="str">
        <f>IFERROR(+'CMA GDP Estimates'!P21-'Tor GDP Estimates'!P21,"")</f>
        <v/>
      </c>
      <c r="Q21" s="30" t="str">
        <f>IFERROR(+'CMA GDP Estimates'!Q21-'Tor GDP Estimates'!Q21,"")</f>
        <v/>
      </c>
      <c r="R21" s="30" t="str">
        <f>IFERROR(+'CMA GDP Estimates'!R21-'Tor GDP Estimates'!R21,"")</f>
        <v/>
      </c>
      <c r="S21" s="30" t="str">
        <f>IFERROR(+'CMA GDP Estimates'!S21-'Tor GDP Estimates'!S21,"")</f>
        <v/>
      </c>
      <c r="T21" s="30" t="str">
        <f>IFERROR(+'CMA GDP Estimates'!T21-'Tor GDP Estimates'!T21,"")</f>
        <v/>
      </c>
      <c r="U21" s="30" t="str">
        <f>IFERROR(+'CMA GDP Estimates'!U21-'Tor GDP Estimates'!U21,"")</f>
        <v/>
      </c>
      <c r="V21" s="30" t="str">
        <f>IFERROR(+'CMA GDP Estimates'!V21-'Tor GDP Estimates'!V21,"")</f>
        <v/>
      </c>
      <c r="W21" s="30" t="str">
        <f>IFERROR(+'CMA GDP Estimates'!W21-'Tor GDP Estimates'!W21,"")</f>
        <v/>
      </c>
      <c r="X21" s="30" t="str">
        <f>IFERROR(+'CMA GDP Estimates'!X21-'Tor GDP Estimates'!X21,"")</f>
        <v/>
      </c>
      <c r="Y21" s="30" t="str">
        <f>IFERROR(+'CMA GDP Estimates'!Y21-'Tor GDP Estimates'!Y21,"")</f>
        <v/>
      </c>
    </row>
    <row r="22" spans="1:25" x14ac:dyDescent="0.25">
      <c r="A22" s="6" t="s">
        <v>16</v>
      </c>
      <c r="B22" s="6"/>
      <c r="C22" s="14">
        <v>114</v>
      </c>
      <c r="D22" s="65" t="str">
        <f>IFERROR(+'CMA GDP Estimates'!D22-'Tor GDP Estimates'!D22,"")</f>
        <v/>
      </c>
      <c r="E22" s="65" t="str">
        <f>IFERROR(+'CMA GDP Estimates'!E22-'Tor GDP Estimates'!E22,"")</f>
        <v/>
      </c>
      <c r="F22" s="65" t="str">
        <f>IFERROR(+'CMA GDP Estimates'!F22-'Tor GDP Estimates'!F22,"")</f>
        <v/>
      </c>
      <c r="G22" s="65" t="str">
        <f>IFERROR(+'CMA GDP Estimates'!G22-'Tor GDP Estimates'!G22,"")</f>
        <v/>
      </c>
      <c r="H22" s="65" t="str">
        <f>IFERROR(+'CMA GDP Estimates'!H22-'Tor GDP Estimates'!H22,"")</f>
        <v/>
      </c>
      <c r="I22" s="65" t="str">
        <f>IFERROR(+'CMA GDP Estimates'!I22-'Tor GDP Estimates'!I22,"")</f>
        <v/>
      </c>
      <c r="J22" s="65" t="str">
        <f>IFERROR(+'CMA GDP Estimates'!J22-'Tor GDP Estimates'!J22,"")</f>
        <v/>
      </c>
      <c r="K22" s="65" t="str">
        <f>IFERROR(+'CMA GDP Estimates'!K22-'Tor GDP Estimates'!K22,"")</f>
        <v/>
      </c>
      <c r="L22" s="65" t="str">
        <f>IFERROR(+'CMA GDP Estimates'!L22-'Tor GDP Estimates'!L22,"")</f>
        <v/>
      </c>
      <c r="M22" s="30" t="str">
        <f>IFERROR(+'CMA GDP Estimates'!M22-'Tor GDP Estimates'!M22,"")</f>
        <v/>
      </c>
      <c r="N22" s="30" t="str">
        <f>IFERROR(+'CMA GDP Estimates'!N22-'Tor GDP Estimates'!N22,"")</f>
        <v/>
      </c>
      <c r="O22" s="30" t="str">
        <f>IFERROR(+'CMA GDP Estimates'!O22-'Tor GDP Estimates'!O22,"")</f>
        <v/>
      </c>
      <c r="P22" s="30" t="str">
        <f>IFERROR(+'CMA GDP Estimates'!P22-'Tor GDP Estimates'!P22,"")</f>
        <v/>
      </c>
      <c r="Q22" s="30" t="str">
        <f>IFERROR(+'CMA GDP Estimates'!Q22-'Tor GDP Estimates'!Q22,"")</f>
        <v/>
      </c>
      <c r="R22" s="30" t="str">
        <f>IFERROR(+'CMA GDP Estimates'!R22-'Tor GDP Estimates'!R22,"")</f>
        <v/>
      </c>
      <c r="S22" s="30" t="str">
        <f>IFERROR(+'CMA GDP Estimates'!S22-'Tor GDP Estimates'!S22,"")</f>
        <v/>
      </c>
      <c r="T22" s="30" t="str">
        <f>IFERROR(+'CMA GDP Estimates'!T22-'Tor GDP Estimates'!T22,"")</f>
        <v/>
      </c>
      <c r="U22" s="30" t="str">
        <f>IFERROR(+'CMA GDP Estimates'!U22-'Tor GDP Estimates'!U22,"")</f>
        <v/>
      </c>
      <c r="V22" s="30" t="str">
        <f>IFERROR(+'CMA GDP Estimates'!V22-'Tor GDP Estimates'!V22,"")</f>
        <v/>
      </c>
      <c r="W22" s="30" t="str">
        <f>IFERROR(+'CMA GDP Estimates'!W22-'Tor GDP Estimates'!W22,"")</f>
        <v/>
      </c>
      <c r="X22" s="30" t="str">
        <f>IFERROR(+'CMA GDP Estimates'!X22-'Tor GDP Estimates'!X22,"")</f>
        <v/>
      </c>
      <c r="Y22" s="30" t="str">
        <f>IFERROR(+'CMA GDP Estimates'!Y22-'Tor GDP Estimates'!Y22,"")</f>
        <v/>
      </c>
    </row>
    <row r="23" spans="1:25" x14ac:dyDescent="0.25">
      <c r="A23" s="6" t="s">
        <v>17</v>
      </c>
      <c r="B23" s="6"/>
      <c r="C23" s="14">
        <v>115</v>
      </c>
      <c r="D23" s="65" t="str">
        <f>IFERROR(+'CMA GDP Estimates'!D23-'Tor GDP Estimates'!D23,"")</f>
        <v/>
      </c>
      <c r="E23" s="65">
        <f>IFERROR(+'CMA GDP Estimates'!E23-'Tor GDP Estimates'!E23,"")</f>
        <v>90.669090909090897</v>
      </c>
      <c r="F23" s="65" t="str">
        <f>IFERROR(+'CMA GDP Estimates'!F23-'Tor GDP Estimates'!F23,"")</f>
        <v/>
      </c>
      <c r="G23" s="65">
        <f>IFERROR(+'CMA GDP Estimates'!G23-'Tor GDP Estimates'!G23,"")</f>
        <v>74.304000000000002</v>
      </c>
      <c r="H23" s="65" t="str">
        <f>IFERROR(+'CMA GDP Estimates'!H23-'Tor GDP Estimates'!H23,"")</f>
        <v/>
      </c>
      <c r="I23" s="65" t="str">
        <f>IFERROR(+'CMA GDP Estimates'!I23-'Tor GDP Estimates'!I23,"")</f>
        <v/>
      </c>
      <c r="J23" s="65" t="str">
        <f>IFERROR(+'CMA GDP Estimates'!J23-'Tor GDP Estimates'!J23,"")</f>
        <v/>
      </c>
      <c r="K23" s="65" t="str">
        <f>IFERROR(+'CMA GDP Estimates'!K23-'Tor GDP Estimates'!K23,"")</f>
        <v/>
      </c>
      <c r="L23" s="65" t="str">
        <f>IFERROR(+'CMA GDP Estimates'!L23-'Tor GDP Estimates'!L23,"")</f>
        <v/>
      </c>
      <c r="M23" s="30" t="str">
        <f>IFERROR(+'CMA GDP Estimates'!M23-'Tor GDP Estimates'!M23,"")</f>
        <v/>
      </c>
      <c r="N23" s="30" t="str">
        <f>IFERROR(+'CMA GDP Estimates'!N23-'Tor GDP Estimates'!N23,"")</f>
        <v/>
      </c>
      <c r="O23" s="30" t="str">
        <f>IFERROR(+'CMA GDP Estimates'!O23-'Tor GDP Estimates'!O23,"")</f>
        <v/>
      </c>
      <c r="P23" s="30" t="str">
        <f>IFERROR(+'CMA GDP Estimates'!P23-'Tor GDP Estimates'!P23,"")</f>
        <v/>
      </c>
      <c r="Q23" s="30" t="str">
        <f>IFERROR(+'CMA GDP Estimates'!Q23-'Tor GDP Estimates'!Q23,"")</f>
        <v/>
      </c>
      <c r="R23" s="30" t="str">
        <f>IFERROR(+'CMA GDP Estimates'!R23-'Tor GDP Estimates'!R23,"")</f>
        <v/>
      </c>
      <c r="S23" s="30" t="str">
        <f>IFERROR(+'CMA GDP Estimates'!S23-'Tor GDP Estimates'!S23,"")</f>
        <v/>
      </c>
      <c r="T23" s="30" t="str">
        <f>IFERROR(+'CMA GDP Estimates'!T23-'Tor GDP Estimates'!T23,"")</f>
        <v/>
      </c>
      <c r="U23" s="30" t="str">
        <f>IFERROR(+'CMA GDP Estimates'!U23-'Tor GDP Estimates'!U23,"")</f>
        <v/>
      </c>
      <c r="V23" s="30" t="str">
        <f>IFERROR(+'CMA GDP Estimates'!V23-'Tor GDP Estimates'!V23,"")</f>
        <v/>
      </c>
      <c r="W23" s="30">
        <f>IFERROR(+'CMA GDP Estimates'!W23-'Tor GDP Estimates'!W23,"")</f>
        <v>86.91417879417881</v>
      </c>
      <c r="X23" s="30" t="str">
        <f>IFERROR(+'CMA GDP Estimates'!X23-'Tor GDP Estimates'!X23,"")</f>
        <v/>
      </c>
      <c r="Y23" s="30" t="str">
        <f>IFERROR(+'CMA GDP Estimates'!Y23-'Tor GDP Estimates'!Y23,"")</f>
        <v/>
      </c>
    </row>
    <row r="24" spans="1:25" x14ac:dyDescent="0.25">
      <c r="A24" s="5" t="s">
        <v>18</v>
      </c>
      <c r="B24" s="5"/>
      <c r="C24" s="13">
        <v>21</v>
      </c>
      <c r="D24" s="64">
        <f>IFERROR(+'CMA GDP Estimates'!D24-'Tor GDP Estimates'!D24,"")</f>
        <v>306.40122086425168</v>
      </c>
      <c r="E24" s="64">
        <f>IFERROR(+'CMA GDP Estimates'!E24-'Tor GDP Estimates'!E24,"")</f>
        <v>561.67592652188296</v>
      </c>
      <c r="F24" s="64">
        <f>IFERROR(+'CMA GDP Estimates'!F24-'Tor GDP Estimates'!F24,"")</f>
        <v>771.111586998088</v>
      </c>
      <c r="G24" s="64">
        <f>IFERROR(+'CMA GDP Estimates'!G24-'Tor GDP Estimates'!G24,"")</f>
        <v>764.87840861997518</v>
      </c>
      <c r="H24" s="64">
        <f>IFERROR(+'CMA GDP Estimates'!H24-'Tor GDP Estimates'!H24,"")</f>
        <v>515.59747462050939</v>
      </c>
      <c r="I24" s="64">
        <f>IFERROR(+'CMA GDP Estimates'!I24-'Tor GDP Estimates'!I24,"")</f>
        <v>1020.3469879518073</v>
      </c>
      <c r="J24" s="64">
        <f>IFERROR(+'CMA GDP Estimates'!J24-'Tor GDP Estimates'!J24,"")</f>
        <v>751.33032083145065</v>
      </c>
      <c r="K24" s="64">
        <f>IFERROR(+'CMA GDP Estimates'!K24-'Tor GDP Estimates'!K24,"")</f>
        <v>714.34649952696316</v>
      </c>
      <c r="L24" s="64">
        <f>IFERROR(+'CMA GDP Estimates'!L24-'Tor GDP Estimates'!L24,"")</f>
        <v>1085.9020403767347</v>
      </c>
      <c r="M24" s="29">
        <f>IFERROR(+'CMA GDP Estimates'!M24-'Tor GDP Estimates'!M24,"")</f>
        <v>939.98644511612724</v>
      </c>
      <c r="N24" s="29">
        <f>IFERROR(+'CMA GDP Estimates'!N24-'Tor GDP Estimates'!N24,"")</f>
        <v>919.5144984618596</v>
      </c>
      <c r="O24" s="29">
        <f>IFERROR(+'CMA GDP Estimates'!O24-'Tor GDP Estimates'!O24,"")</f>
        <v>226.81946254784327</v>
      </c>
      <c r="P24" s="29">
        <f>IFERROR(+'CMA GDP Estimates'!P24-'Tor GDP Estimates'!P24,"")</f>
        <v>605.57194616247523</v>
      </c>
      <c r="Q24" s="29">
        <f>IFERROR(+'CMA GDP Estimates'!Q24-'Tor GDP Estimates'!Q24,"")</f>
        <v>348.10679103181133</v>
      </c>
      <c r="R24" s="29">
        <f>IFERROR(+'CMA GDP Estimates'!R24-'Tor GDP Estimates'!R24,"")</f>
        <v>454.34075996238107</v>
      </c>
      <c r="S24" s="29">
        <f>IFERROR(+'CMA GDP Estimates'!S24-'Tor GDP Estimates'!S24,"")</f>
        <v>962.08376621715638</v>
      </c>
      <c r="T24" s="29">
        <f>IFERROR(+'CMA GDP Estimates'!T24-'Tor GDP Estimates'!T24,"")</f>
        <v>559.66067052353378</v>
      </c>
      <c r="U24" s="29">
        <f>IFERROR(+'CMA GDP Estimates'!U24-'Tor GDP Estimates'!U24,"")</f>
        <v>649.41476969285156</v>
      </c>
      <c r="V24" s="29">
        <f>IFERROR(+'CMA GDP Estimates'!V24-'Tor GDP Estimates'!V24,"")</f>
        <v>546.84052986108975</v>
      </c>
      <c r="W24" s="29">
        <f>IFERROR(+'CMA GDP Estimates'!W24-'Tor GDP Estimates'!W24,"")</f>
        <v>455.73216441390139</v>
      </c>
      <c r="X24" s="29">
        <f>IFERROR(+'CMA GDP Estimates'!X24-'Tor GDP Estimates'!X24,"")</f>
        <v>195.96589160821861</v>
      </c>
      <c r="Y24" s="29">
        <f>IFERROR(+'CMA GDP Estimates'!Y24-'Tor GDP Estimates'!Y24,"")</f>
        <v>195.18042239793033</v>
      </c>
    </row>
    <row r="25" spans="1:25" x14ac:dyDescent="0.25">
      <c r="A25" s="5" t="s">
        <v>19</v>
      </c>
      <c r="B25" s="5"/>
      <c r="C25" s="13">
        <v>22</v>
      </c>
      <c r="D25" s="64">
        <f>IFERROR(+'CMA GDP Estimates'!D25-'Tor GDP Estimates'!D25,"")</f>
        <v>1989.4992133292494</v>
      </c>
      <c r="E25" s="64">
        <f>IFERROR(+'CMA GDP Estimates'!E25-'Tor GDP Estimates'!E25,"")</f>
        <v>2183.3360192860819</v>
      </c>
      <c r="F25" s="64">
        <f>IFERROR(+'CMA GDP Estimates'!F25-'Tor GDP Estimates'!F25,"")</f>
        <v>2437.8183085218816</v>
      </c>
      <c r="G25" s="64">
        <f>IFERROR(+'CMA GDP Estimates'!G25-'Tor GDP Estimates'!G25,"")</f>
        <v>2091.1333448695464</v>
      </c>
      <c r="H25" s="64">
        <f>IFERROR(+'CMA GDP Estimates'!H25-'Tor GDP Estimates'!H25,"")</f>
        <v>2123.7582752827834</v>
      </c>
      <c r="I25" s="64">
        <f>IFERROR(+'CMA GDP Estimates'!I25-'Tor GDP Estimates'!I25,"")</f>
        <v>2353.0553867955741</v>
      </c>
      <c r="J25" s="64">
        <f>IFERROR(+'CMA GDP Estimates'!J25-'Tor GDP Estimates'!J25,"")</f>
        <v>2222.5322852599529</v>
      </c>
      <c r="K25" s="64">
        <f>IFERROR(+'CMA GDP Estimates'!K25-'Tor GDP Estimates'!K25,"")</f>
        <v>2438.6786077707256</v>
      </c>
      <c r="L25" s="64">
        <f>IFERROR(+'CMA GDP Estimates'!L25-'Tor GDP Estimates'!L25,"")</f>
        <v>2898.4836156036959</v>
      </c>
      <c r="M25" s="29">
        <f>IFERROR(+'CMA GDP Estimates'!M25-'Tor GDP Estimates'!M25,"")</f>
        <v>1946.3052985718018</v>
      </c>
      <c r="N25" s="29">
        <f>IFERROR(+'CMA GDP Estimates'!N25-'Tor GDP Estimates'!N25,"")</f>
        <v>1791.3951198565542</v>
      </c>
      <c r="O25" s="29">
        <f>IFERROR(+'CMA GDP Estimates'!O25-'Tor GDP Estimates'!O25,"")</f>
        <v>2670.8563248975584</v>
      </c>
      <c r="P25" s="29">
        <f>IFERROR(+'CMA GDP Estimates'!P25-'Tor GDP Estimates'!P25,"")</f>
        <v>2107.7082880949897</v>
      </c>
      <c r="Q25" s="29">
        <f>IFERROR(+'CMA GDP Estimates'!Q25-'Tor GDP Estimates'!Q25,"")</f>
        <v>2303.801973051507</v>
      </c>
      <c r="R25" s="29">
        <f>IFERROR(+'CMA GDP Estimates'!R25-'Tor GDP Estimates'!R25,"")</f>
        <v>2607.5944657096029</v>
      </c>
      <c r="S25" s="29">
        <f>IFERROR(+'CMA GDP Estimates'!S25-'Tor GDP Estimates'!S25,"")</f>
        <v>3051.6847770994755</v>
      </c>
      <c r="T25" s="29">
        <f>IFERROR(+'CMA GDP Estimates'!T25-'Tor GDP Estimates'!T25,"")</f>
        <v>2787.1225829072405</v>
      </c>
      <c r="U25" s="29">
        <f>IFERROR(+'CMA GDP Estimates'!U25-'Tor GDP Estimates'!U25,"")</f>
        <v>2255.4398163494716</v>
      </c>
      <c r="V25" s="29">
        <f>IFERROR(+'CMA GDP Estimates'!V25-'Tor GDP Estimates'!V25,"")</f>
        <v>3451.0511411008952</v>
      </c>
      <c r="W25" s="29">
        <f>IFERROR(+'CMA GDP Estimates'!W25-'Tor GDP Estimates'!W25,"")</f>
        <v>4014.9140914870964</v>
      </c>
      <c r="X25" s="29">
        <f>IFERROR(+'CMA GDP Estimates'!X25-'Tor GDP Estimates'!X25,"")</f>
        <v>3261.5543783526182</v>
      </c>
      <c r="Y25" s="29">
        <f>IFERROR(+'CMA GDP Estimates'!Y25-'Tor GDP Estimates'!Y25,"")</f>
        <v>3267.8358712313843</v>
      </c>
    </row>
    <row r="26" spans="1:25" x14ac:dyDescent="0.25">
      <c r="A26" s="7" t="s">
        <v>20</v>
      </c>
      <c r="B26" s="7"/>
      <c r="C26" s="14">
        <v>2211</v>
      </c>
      <c r="D26" s="65">
        <f>IFERROR(+'CMA GDP Estimates'!D26-'Tor GDP Estimates'!D26,"")</f>
        <v>1539.0959373025371</v>
      </c>
      <c r="E26" s="65">
        <f>IFERROR(+'CMA GDP Estimates'!E26-'Tor GDP Estimates'!E26,"")</f>
        <v>1630.3987815177293</v>
      </c>
      <c r="F26" s="65">
        <f>IFERROR(+'CMA GDP Estimates'!F26-'Tor GDP Estimates'!F26,"")</f>
        <v>1906.9068874153772</v>
      </c>
      <c r="G26" s="65">
        <f>IFERROR(+'CMA GDP Estimates'!G26-'Tor GDP Estimates'!G26,"")</f>
        <v>1505.9754588882283</v>
      </c>
      <c r="H26" s="65">
        <f>IFERROR(+'CMA GDP Estimates'!H26-'Tor GDP Estimates'!H26,"")</f>
        <v>1671.8728192453821</v>
      </c>
      <c r="I26" s="65">
        <f>IFERROR(+'CMA GDP Estimates'!I26-'Tor GDP Estimates'!I26,"")</f>
        <v>1849.4426104080487</v>
      </c>
      <c r="J26" s="65">
        <f>IFERROR(+'CMA GDP Estimates'!J26-'Tor GDP Estimates'!J26,"")</f>
        <v>1914.5826659716981</v>
      </c>
      <c r="K26" s="65">
        <f>IFERROR(+'CMA GDP Estimates'!K26-'Tor GDP Estimates'!K26,"")</f>
        <v>1752.1759685177594</v>
      </c>
      <c r="L26" s="65">
        <f>IFERROR(+'CMA GDP Estimates'!L26-'Tor GDP Estimates'!L26,"")</f>
        <v>2393.5999219661931</v>
      </c>
      <c r="M26" s="30">
        <f>IFERROR(+'CMA GDP Estimates'!M26-'Tor GDP Estimates'!M26,"")</f>
        <v>1795.4089782281649</v>
      </c>
      <c r="N26" s="30">
        <f>IFERROR(+'CMA GDP Estimates'!N26-'Tor GDP Estimates'!N26,"")</f>
        <v>1175.9522504630513</v>
      </c>
      <c r="O26" s="30">
        <f>IFERROR(+'CMA GDP Estimates'!O26-'Tor GDP Estimates'!O26,"")</f>
        <v>1985.0154830948179</v>
      </c>
      <c r="P26" s="30">
        <f>IFERROR(+'CMA GDP Estimates'!P26-'Tor GDP Estimates'!P26,"")</f>
        <v>1552.4891035822777</v>
      </c>
      <c r="Q26" s="30">
        <f>IFERROR(+'CMA GDP Estimates'!Q26-'Tor GDP Estimates'!Q26,"")</f>
        <v>1935.9398512254352</v>
      </c>
      <c r="R26" s="30">
        <f>IFERROR(+'CMA GDP Estimates'!R26-'Tor GDP Estimates'!R26,"")</f>
        <v>2308.4280145298444</v>
      </c>
      <c r="S26" s="30">
        <f>IFERROR(+'CMA GDP Estimates'!S26-'Tor GDP Estimates'!S26,"")</f>
        <v>2586.4890003142145</v>
      </c>
      <c r="T26" s="30">
        <f>IFERROR(+'CMA GDP Estimates'!T26-'Tor GDP Estimates'!T26,"")</f>
        <v>2221.3175302779027</v>
      </c>
      <c r="U26" s="30">
        <f>IFERROR(+'CMA GDP Estimates'!U26-'Tor GDP Estimates'!U26,"")</f>
        <v>2062.1950830540609</v>
      </c>
      <c r="V26" s="30">
        <f>IFERROR(+'CMA GDP Estimates'!V26-'Tor GDP Estimates'!V26,"")</f>
        <v>2738.6271961987768</v>
      </c>
      <c r="W26" s="30">
        <f>IFERROR(+'CMA GDP Estimates'!W26-'Tor GDP Estimates'!W26,"")</f>
        <v>2482.9146843471844</v>
      </c>
      <c r="X26" s="30">
        <f>IFERROR(+'CMA GDP Estimates'!X26-'Tor GDP Estimates'!X26,"")</f>
        <v>3027.0057203694842</v>
      </c>
      <c r="Y26" s="30">
        <f>IFERROR(+'CMA GDP Estimates'!Y26-'Tor GDP Estimates'!Y26,"")</f>
        <v>2462.0181998251555</v>
      </c>
    </row>
    <row r="27" spans="1:25" x14ac:dyDescent="0.25">
      <c r="A27" s="7" t="s">
        <v>21</v>
      </c>
      <c r="B27" s="7"/>
      <c r="C27" s="14">
        <v>2213</v>
      </c>
      <c r="D27" s="65" t="str">
        <f>IFERROR(+'CMA GDP Estimates'!D27-'Tor GDP Estimates'!D27,"")</f>
        <v/>
      </c>
      <c r="E27" s="65" t="str">
        <f>IFERROR(+'CMA GDP Estimates'!E27-'Tor GDP Estimates'!E27,"")</f>
        <v/>
      </c>
      <c r="F27" s="65" t="str">
        <f>IFERROR(+'CMA GDP Estimates'!F27-'Tor GDP Estimates'!F27,"")</f>
        <v/>
      </c>
      <c r="G27" s="65" t="str">
        <f>IFERROR(+'CMA GDP Estimates'!G27-'Tor GDP Estimates'!G27,"")</f>
        <v/>
      </c>
      <c r="H27" s="65" t="str">
        <f>IFERROR(+'CMA GDP Estimates'!H27-'Tor GDP Estimates'!H27,"")</f>
        <v/>
      </c>
      <c r="I27" s="65" t="str">
        <f>IFERROR(+'CMA GDP Estimates'!I27-'Tor GDP Estimates'!I27,"")</f>
        <v/>
      </c>
      <c r="J27" s="65" t="str">
        <f>IFERROR(+'CMA GDP Estimates'!J27-'Tor GDP Estimates'!J27,"")</f>
        <v/>
      </c>
      <c r="K27" s="65" t="str">
        <f>IFERROR(+'CMA GDP Estimates'!K27-'Tor GDP Estimates'!K27,"")</f>
        <v/>
      </c>
      <c r="L27" s="65" t="str">
        <f>IFERROR(+'CMA GDP Estimates'!L27-'Tor GDP Estimates'!L27,"")</f>
        <v/>
      </c>
      <c r="M27" s="30" t="str">
        <f>IFERROR(+'CMA GDP Estimates'!M27-'Tor GDP Estimates'!M27,"")</f>
        <v/>
      </c>
      <c r="N27" s="30">
        <f>IFERROR(+'CMA GDP Estimates'!N27-'Tor GDP Estimates'!N27,"")</f>
        <v>556.49998568489593</v>
      </c>
      <c r="O27" s="30">
        <f>IFERROR(+'CMA GDP Estimates'!O27-'Tor GDP Estimates'!O27,"")</f>
        <v>407.27419354838707</v>
      </c>
      <c r="P27" s="30">
        <f>IFERROR(+'CMA GDP Estimates'!P27-'Tor GDP Estimates'!P27,"")</f>
        <v>567.36655633564737</v>
      </c>
      <c r="Q27" s="30">
        <f>IFERROR(+'CMA GDP Estimates'!Q27-'Tor GDP Estimates'!Q27,"")</f>
        <v>529.92394601073522</v>
      </c>
      <c r="R27" s="30">
        <f>IFERROR(+'CMA GDP Estimates'!R27-'Tor GDP Estimates'!R27,"")</f>
        <v>495.40398928142866</v>
      </c>
      <c r="S27" s="30" t="str">
        <f>IFERROR(+'CMA GDP Estimates'!S27-'Tor GDP Estimates'!S27,"")</f>
        <v/>
      </c>
      <c r="T27" s="30" t="str">
        <f>IFERROR(+'CMA GDP Estimates'!T27-'Tor GDP Estimates'!T27,"")</f>
        <v/>
      </c>
      <c r="U27" s="30">
        <f>IFERROR(+'CMA GDP Estimates'!U27-'Tor GDP Estimates'!U27,"")</f>
        <v>364.03924818706531</v>
      </c>
      <c r="V27" s="30">
        <f>IFERROR(+'CMA GDP Estimates'!V27-'Tor GDP Estimates'!V27,"")</f>
        <v>360.36799113941572</v>
      </c>
      <c r="W27" s="30">
        <f>IFERROR(+'CMA GDP Estimates'!W27-'Tor GDP Estimates'!W27,"")</f>
        <v>672.89326833316034</v>
      </c>
      <c r="X27" s="30" t="str">
        <f>IFERROR(+'CMA GDP Estimates'!X27-'Tor GDP Estimates'!X27,"")</f>
        <v/>
      </c>
      <c r="Y27" s="30">
        <f>IFERROR(+'CMA GDP Estimates'!Y27-'Tor GDP Estimates'!Y27,"")</f>
        <v>491.32196815026538</v>
      </c>
    </row>
    <row r="28" spans="1:25" x14ac:dyDescent="0.25">
      <c r="A28" s="5" t="s">
        <v>22</v>
      </c>
      <c r="B28" s="5"/>
      <c r="C28" s="13">
        <v>23</v>
      </c>
      <c r="D28" s="64">
        <f>IFERROR(+'CMA GDP Estimates'!D28-'Tor GDP Estimates'!D28,"")</f>
        <v>6105.554751854992</v>
      </c>
      <c r="E28" s="64">
        <f>IFERROR(+'CMA GDP Estimates'!E28-'Tor GDP Estimates'!E28,"")</f>
        <v>5539.8552222056651</v>
      </c>
      <c r="F28" s="64">
        <f>IFERROR(+'CMA GDP Estimates'!F28-'Tor GDP Estimates'!F28,"")</f>
        <v>7098.0475802335477</v>
      </c>
      <c r="G28" s="64">
        <f>IFERROR(+'CMA GDP Estimates'!G28-'Tor GDP Estimates'!G28,"")</f>
        <v>6684.1571460484529</v>
      </c>
      <c r="H28" s="64">
        <f>IFERROR(+'CMA GDP Estimates'!H28-'Tor GDP Estimates'!H28,"")</f>
        <v>8030.3254536126851</v>
      </c>
      <c r="I28" s="64">
        <f>IFERROR(+'CMA GDP Estimates'!I28-'Tor GDP Estimates'!I28,"")</f>
        <v>8009.0715811517975</v>
      </c>
      <c r="J28" s="64">
        <f>IFERROR(+'CMA GDP Estimates'!J28-'Tor GDP Estimates'!J28,"")</f>
        <v>8711.2948585046979</v>
      </c>
      <c r="K28" s="64">
        <f>IFERROR(+'CMA GDP Estimates'!K28-'Tor GDP Estimates'!K28,"")</f>
        <v>8316.5575468536608</v>
      </c>
      <c r="L28" s="64">
        <f>IFERROR(+'CMA GDP Estimates'!L28-'Tor GDP Estimates'!L28,"")</f>
        <v>9473.3481681597423</v>
      </c>
      <c r="M28" s="29">
        <f>IFERROR(+'CMA GDP Estimates'!M28-'Tor GDP Estimates'!M28,"")</f>
        <v>10691.408354346007</v>
      </c>
      <c r="N28" s="29">
        <f>IFERROR(+'CMA GDP Estimates'!N28-'Tor GDP Estimates'!N28,"")</f>
        <v>11383.211290987078</v>
      </c>
      <c r="O28" s="29">
        <f>IFERROR(+'CMA GDP Estimates'!O28-'Tor GDP Estimates'!O28,"")</f>
        <v>10677.831388508723</v>
      </c>
      <c r="P28" s="29">
        <f>IFERROR(+'CMA GDP Estimates'!P28-'Tor GDP Estimates'!P28,"")</f>
        <v>9703.0447158531642</v>
      </c>
      <c r="Q28" s="29">
        <f>IFERROR(+'CMA GDP Estimates'!Q28-'Tor GDP Estimates'!Q28,"")</f>
        <v>10652.45918923142</v>
      </c>
      <c r="R28" s="29">
        <f>IFERROR(+'CMA GDP Estimates'!R28-'Tor GDP Estimates'!R28,"")</f>
        <v>10922.943694783349</v>
      </c>
      <c r="S28" s="29">
        <f>IFERROR(+'CMA GDP Estimates'!S28-'Tor GDP Estimates'!S28,"")</f>
        <v>10524.69261040574</v>
      </c>
      <c r="T28" s="29">
        <f>IFERROR(+'CMA GDP Estimates'!T28-'Tor GDP Estimates'!T28,"")</f>
        <v>11036.023281039343</v>
      </c>
      <c r="U28" s="29">
        <f>IFERROR(+'CMA GDP Estimates'!U28-'Tor GDP Estimates'!U28,"")</f>
        <v>11096.004240011796</v>
      </c>
      <c r="V28" s="29">
        <f>IFERROR(+'CMA GDP Estimates'!V28-'Tor GDP Estimates'!V28,"")</f>
        <v>12529.27487896411</v>
      </c>
      <c r="W28" s="29">
        <f>IFERROR(+'CMA GDP Estimates'!W28-'Tor GDP Estimates'!W28,"")</f>
        <v>12597.596647889086</v>
      </c>
      <c r="X28" s="29">
        <f>IFERROR(+'CMA GDP Estimates'!X28-'Tor GDP Estimates'!X28,"")</f>
        <v>11779.947767585894</v>
      </c>
      <c r="Y28" s="29">
        <f>IFERROR(+'CMA GDP Estimates'!Y28-'Tor GDP Estimates'!Y28,"")</f>
        <v>13974.830889000234</v>
      </c>
    </row>
    <row r="29" spans="1:25" x14ac:dyDescent="0.25">
      <c r="A29" s="5" t="s">
        <v>23</v>
      </c>
      <c r="B29" s="5"/>
      <c r="C29" s="13" t="s">
        <v>188</v>
      </c>
      <c r="D29" s="64">
        <f>IFERROR(+'CMA GDP Estimates'!D29-'Tor GDP Estimates'!D29,"")</f>
        <v>18828.725231323264</v>
      </c>
      <c r="E29" s="64">
        <f>IFERROR(+'CMA GDP Estimates'!E29-'Tor GDP Estimates'!E29,"")</f>
        <v>20705.709090423297</v>
      </c>
      <c r="F29" s="64">
        <f>IFERROR(+'CMA GDP Estimates'!F29-'Tor GDP Estimates'!F29,"")</f>
        <v>21995.691496587275</v>
      </c>
      <c r="G29" s="64">
        <f>IFERROR(+'CMA GDP Estimates'!G29-'Tor GDP Estimates'!G29,"")</f>
        <v>23035.607152226978</v>
      </c>
      <c r="H29" s="64">
        <f>IFERROR(+'CMA GDP Estimates'!H29-'Tor GDP Estimates'!H29,"")</f>
        <v>22168.921615256026</v>
      </c>
      <c r="I29" s="64">
        <f>IFERROR(+'CMA GDP Estimates'!I29-'Tor GDP Estimates'!I29,"")</f>
        <v>23353.189581316714</v>
      </c>
      <c r="J29" s="64">
        <f>IFERROR(+'CMA GDP Estimates'!J29-'Tor GDP Estimates'!J29,"")</f>
        <v>23902.717200999949</v>
      </c>
      <c r="K29" s="64">
        <f>IFERROR(+'CMA GDP Estimates'!K29-'Tor GDP Estimates'!K29,"")</f>
        <v>26043.968202708493</v>
      </c>
      <c r="L29" s="64">
        <f>IFERROR(+'CMA GDP Estimates'!L29-'Tor GDP Estimates'!L29,"")</f>
        <v>28242.212280020944</v>
      </c>
      <c r="M29" s="29">
        <f>IFERROR(+'CMA GDP Estimates'!M29-'Tor GDP Estimates'!M29,"")</f>
        <v>26843.831510824901</v>
      </c>
      <c r="N29" s="29">
        <f>IFERROR(+'CMA GDP Estimates'!N29-'Tor GDP Estimates'!N29,"")</f>
        <v>26584.216097270819</v>
      </c>
      <c r="O29" s="29">
        <f>IFERROR(+'CMA GDP Estimates'!O29-'Tor GDP Estimates'!O29,"")</f>
        <v>24870.021899957159</v>
      </c>
      <c r="P29" s="29">
        <f>IFERROR(+'CMA GDP Estimates'!P29-'Tor GDP Estimates'!P29,"")</f>
        <v>20847.911178496775</v>
      </c>
      <c r="Q29" s="29">
        <f>IFERROR(+'CMA GDP Estimates'!Q29-'Tor GDP Estimates'!Q29,"")</f>
        <v>23334.165852179234</v>
      </c>
      <c r="R29" s="29">
        <f>IFERROR(+'CMA GDP Estimates'!R29-'Tor GDP Estimates'!R29,"")</f>
        <v>22746.914634258959</v>
      </c>
      <c r="S29" s="29">
        <f>IFERROR(+'CMA GDP Estimates'!S29-'Tor GDP Estimates'!S29,"")</f>
        <v>21957.455385665467</v>
      </c>
      <c r="T29" s="29">
        <f>IFERROR(+'CMA GDP Estimates'!T29-'Tor GDP Estimates'!T29,"")</f>
        <v>22175.791786428636</v>
      </c>
      <c r="U29" s="29">
        <f>IFERROR(+'CMA GDP Estimates'!U29-'Tor GDP Estimates'!U29,"")</f>
        <v>23323.769229071691</v>
      </c>
      <c r="V29" s="29">
        <f>IFERROR(+'CMA GDP Estimates'!V29-'Tor GDP Estimates'!V29,"")</f>
        <v>23436.929484641922</v>
      </c>
      <c r="W29" s="29">
        <f>IFERROR(+'CMA GDP Estimates'!W29-'Tor GDP Estimates'!W29,"")</f>
        <v>27272.311876808024</v>
      </c>
      <c r="X29" s="29">
        <f>IFERROR(+'CMA GDP Estimates'!X29-'Tor GDP Estimates'!X29,"")</f>
        <v>28575.894551815843</v>
      </c>
      <c r="Y29" s="29">
        <f>IFERROR(+'CMA GDP Estimates'!Y29-'Tor GDP Estimates'!Y29,"")</f>
        <v>25553.582741811857</v>
      </c>
    </row>
    <row r="30" spans="1:25" x14ac:dyDescent="0.25">
      <c r="A30" s="6" t="s">
        <v>24</v>
      </c>
      <c r="B30" s="6"/>
      <c r="C30" s="14">
        <v>311</v>
      </c>
      <c r="D30" s="65">
        <f>IFERROR(+'CMA GDP Estimates'!D30-'Tor GDP Estimates'!D30,"")</f>
        <v>2144.4735484522853</v>
      </c>
      <c r="E30" s="65">
        <f>IFERROR(+'CMA GDP Estimates'!E30-'Tor GDP Estimates'!E30,"")</f>
        <v>2219.6363121435179</v>
      </c>
      <c r="F30" s="65">
        <f>IFERROR(+'CMA GDP Estimates'!F30-'Tor GDP Estimates'!F30,"")</f>
        <v>2109.3045615938713</v>
      </c>
      <c r="G30" s="65">
        <f>IFERROR(+'CMA GDP Estimates'!G30-'Tor GDP Estimates'!G30,"")</f>
        <v>1758.9894369735471</v>
      </c>
      <c r="H30" s="65">
        <f>IFERROR(+'CMA GDP Estimates'!H30-'Tor GDP Estimates'!H30,"")</f>
        <v>2182.1398314331386</v>
      </c>
      <c r="I30" s="65">
        <f>IFERROR(+'CMA GDP Estimates'!I30-'Tor GDP Estimates'!I30,"")</f>
        <v>2079.2356466496499</v>
      </c>
      <c r="J30" s="65">
        <f>IFERROR(+'CMA GDP Estimates'!J30-'Tor GDP Estimates'!J30,"")</f>
        <v>2295.8851626203359</v>
      </c>
      <c r="K30" s="65">
        <f>IFERROR(+'CMA GDP Estimates'!K30-'Tor GDP Estimates'!K30,"")</f>
        <v>2346.1668204089915</v>
      </c>
      <c r="L30" s="65">
        <f>IFERROR(+'CMA GDP Estimates'!L30-'Tor GDP Estimates'!L30,"")</f>
        <v>1885.5996957624602</v>
      </c>
      <c r="M30" s="30">
        <f>IFERROR(+'CMA GDP Estimates'!M30-'Tor GDP Estimates'!M30,"")</f>
        <v>1750.3537760906638</v>
      </c>
      <c r="N30" s="30">
        <f>IFERROR(+'CMA GDP Estimates'!N30-'Tor GDP Estimates'!N30,"")</f>
        <v>2129.055697794955</v>
      </c>
      <c r="O30" s="30">
        <f>IFERROR(+'CMA GDP Estimates'!O30-'Tor GDP Estimates'!O30,"")</f>
        <v>2055.2651048705266</v>
      </c>
      <c r="P30" s="30">
        <f>IFERROR(+'CMA GDP Estimates'!P30-'Tor GDP Estimates'!P30,"")</f>
        <v>2733.014211091036</v>
      </c>
      <c r="Q30" s="30">
        <f>IFERROR(+'CMA GDP Estimates'!Q30-'Tor GDP Estimates'!Q30,"")</f>
        <v>2490.1200538255744</v>
      </c>
      <c r="R30" s="30">
        <f>IFERROR(+'CMA GDP Estimates'!R30-'Tor GDP Estimates'!R30,"")</f>
        <v>2258.8216845266747</v>
      </c>
      <c r="S30" s="30">
        <f>IFERROR(+'CMA GDP Estimates'!S30-'Tor GDP Estimates'!S30,"")</f>
        <v>2066.4194249537491</v>
      </c>
      <c r="T30" s="30">
        <f>IFERROR(+'CMA GDP Estimates'!T30-'Tor GDP Estimates'!T30,"")</f>
        <v>2018.660128475387</v>
      </c>
      <c r="U30" s="30">
        <f>IFERROR(+'CMA GDP Estimates'!U30-'Tor GDP Estimates'!U30,"")</f>
        <v>2755.4117445854627</v>
      </c>
      <c r="V30" s="30">
        <f>IFERROR(+'CMA GDP Estimates'!V30-'Tor GDP Estimates'!V30,"")</f>
        <v>2586.9160082201665</v>
      </c>
      <c r="W30" s="30">
        <f>IFERROR(+'CMA GDP Estimates'!W30-'Tor GDP Estimates'!W30,"")</f>
        <v>3230.8425748194841</v>
      </c>
      <c r="X30" s="30">
        <f>IFERROR(+'CMA GDP Estimates'!X30-'Tor GDP Estimates'!X30,"")</f>
        <v>3605.7708791939976</v>
      </c>
      <c r="Y30" s="30">
        <f>IFERROR(+'CMA GDP Estimates'!Y30-'Tor GDP Estimates'!Y30,"")</f>
        <v>3342.2996395528912</v>
      </c>
    </row>
    <row r="31" spans="1:25" x14ac:dyDescent="0.25">
      <c r="A31" s="6" t="s">
        <v>25</v>
      </c>
      <c r="B31" s="6"/>
      <c r="C31" s="14">
        <v>312</v>
      </c>
      <c r="D31" s="65">
        <f>IFERROR(+'CMA GDP Estimates'!D31-'Tor GDP Estimates'!D31,"")</f>
        <v>838.53576858796714</v>
      </c>
      <c r="E31" s="65">
        <f>IFERROR(+'CMA GDP Estimates'!E31-'Tor GDP Estimates'!E31,"")</f>
        <v>969.21741013583778</v>
      </c>
      <c r="F31" s="65">
        <f>IFERROR(+'CMA GDP Estimates'!F31-'Tor GDP Estimates'!F31,"")</f>
        <v>839.34971592355555</v>
      </c>
      <c r="G31" s="65">
        <f>IFERROR(+'CMA GDP Estimates'!G31-'Tor GDP Estimates'!G31,"")</f>
        <v>1030.053510856807</v>
      </c>
      <c r="H31" s="65">
        <f>IFERROR(+'CMA GDP Estimates'!H31-'Tor GDP Estimates'!H31,"")</f>
        <v>901.07608863500775</v>
      </c>
      <c r="I31" s="65">
        <f>IFERROR(+'CMA GDP Estimates'!I31-'Tor GDP Estimates'!I31,"")</f>
        <v>732.84015374623505</v>
      </c>
      <c r="J31" s="65">
        <f>IFERROR(+'CMA GDP Estimates'!J31-'Tor GDP Estimates'!J31,"")</f>
        <v>982.43897263490135</v>
      </c>
      <c r="K31" s="65">
        <f>IFERROR(+'CMA GDP Estimates'!K31-'Tor GDP Estimates'!K31,"")</f>
        <v>880.70991388967786</v>
      </c>
      <c r="L31" s="65">
        <f>IFERROR(+'CMA GDP Estimates'!L31-'Tor GDP Estimates'!L31,"")</f>
        <v>559.42501834671862</v>
      </c>
      <c r="M31" s="30">
        <f>IFERROR(+'CMA GDP Estimates'!M31-'Tor GDP Estimates'!M31,"")</f>
        <v>589.00274809605878</v>
      </c>
      <c r="N31" s="30">
        <f>IFERROR(+'CMA GDP Estimates'!N31-'Tor GDP Estimates'!N31,"")</f>
        <v>520.95003758642554</v>
      </c>
      <c r="O31" s="30">
        <f>IFERROR(+'CMA GDP Estimates'!O31-'Tor GDP Estimates'!O31,"")</f>
        <v>494.57349974342947</v>
      </c>
      <c r="P31" s="30">
        <f>IFERROR(+'CMA GDP Estimates'!P31-'Tor GDP Estimates'!P31,"")</f>
        <v>1076.4937853330096</v>
      </c>
      <c r="Q31" s="30">
        <f>IFERROR(+'CMA GDP Estimates'!Q31-'Tor GDP Estimates'!Q31,"")</f>
        <v>772.21011067397626</v>
      </c>
      <c r="R31" s="30">
        <f>IFERROR(+'CMA GDP Estimates'!R31-'Tor GDP Estimates'!R31,"")</f>
        <v>1156.5935977881641</v>
      </c>
      <c r="S31" s="30">
        <f>IFERROR(+'CMA GDP Estimates'!S31-'Tor GDP Estimates'!S31,"")</f>
        <v>627.19377842889241</v>
      </c>
      <c r="T31" s="30">
        <f>IFERROR(+'CMA GDP Estimates'!T31-'Tor GDP Estimates'!T31,"")</f>
        <v>939.22881632289739</v>
      </c>
      <c r="U31" s="30">
        <f>IFERROR(+'CMA GDP Estimates'!U31-'Tor GDP Estimates'!U31,"")</f>
        <v>728.85928866102847</v>
      </c>
      <c r="V31" s="30">
        <f>IFERROR(+'CMA GDP Estimates'!V31-'Tor GDP Estimates'!V31,"")</f>
        <v>709.60477382241129</v>
      </c>
      <c r="W31" s="30">
        <f>IFERROR(+'CMA GDP Estimates'!W31-'Tor GDP Estimates'!W31,"")</f>
        <v>415.69112435835677</v>
      </c>
      <c r="X31" s="30">
        <f>IFERROR(+'CMA GDP Estimates'!X31-'Tor GDP Estimates'!X31,"")</f>
        <v>592.13158757079191</v>
      </c>
      <c r="Y31" s="30">
        <f>IFERROR(+'CMA GDP Estimates'!Y31-'Tor GDP Estimates'!Y31,"")</f>
        <v>1173.4415525561797</v>
      </c>
    </row>
    <row r="32" spans="1:25" x14ac:dyDescent="0.25">
      <c r="A32" s="6" t="s">
        <v>26</v>
      </c>
      <c r="B32" s="6"/>
      <c r="C32" s="14">
        <v>3121</v>
      </c>
      <c r="D32" s="65">
        <f>IFERROR(+'CMA GDP Estimates'!D32-'Tor GDP Estimates'!D32,"")</f>
        <v>519.1275065850225</v>
      </c>
      <c r="E32" s="65">
        <f>IFERROR(+'CMA GDP Estimates'!E32-'Tor GDP Estimates'!E32,"")</f>
        <v>497.15396138427946</v>
      </c>
      <c r="F32" s="65">
        <f>IFERROR(+'CMA GDP Estimates'!F32-'Tor GDP Estimates'!F32,"")</f>
        <v>482.34328329783347</v>
      </c>
      <c r="G32" s="65">
        <f>IFERROR(+'CMA GDP Estimates'!G32-'Tor GDP Estimates'!G32,"")</f>
        <v>624.87494794285817</v>
      </c>
      <c r="H32" s="65">
        <f>IFERROR(+'CMA GDP Estimates'!H32-'Tor GDP Estimates'!H32,"")</f>
        <v>477.08658862781499</v>
      </c>
      <c r="I32" s="65">
        <f>IFERROR(+'CMA GDP Estimates'!I32-'Tor GDP Estimates'!I32,"")</f>
        <v>409.79378811128782</v>
      </c>
      <c r="J32" s="65">
        <f>IFERROR(+'CMA GDP Estimates'!J32-'Tor GDP Estimates'!J32,"")</f>
        <v>398.40920416872257</v>
      </c>
      <c r="K32" s="65">
        <f>IFERROR(+'CMA GDP Estimates'!K32-'Tor GDP Estimates'!K32,"")</f>
        <v>726.47440633245378</v>
      </c>
      <c r="L32" s="65">
        <f>IFERROR(+'CMA GDP Estimates'!L32-'Tor GDP Estimates'!L32,"")</f>
        <v>373.18014982456066</v>
      </c>
      <c r="M32" s="30">
        <f>IFERROR(+'CMA GDP Estimates'!M32-'Tor GDP Estimates'!M32,"")</f>
        <v>339.96608313489446</v>
      </c>
      <c r="N32" s="30">
        <f>IFERROR(+'CMA GDP Estimates'!N32-'Tor GDP Estimates'!N32,"")</f>
        <v>388.66902791123255</v>
      </c>
      <c r="O32" s="30">
        <f>IFERROR(+'CMA GDP Estimates'!O32-'Tor GDP Estimates'!O32,"")</f>
        <v>430.83430711117103</v>
      </c>
      <c r="P32" s="30">
        <f>IFERROR(+'CMA GDP Estimates'!P32-'Tor GDP Estimates'!P32,"")</f>
        <v>863.10000754556359</v>
      </c>
      <c r="Q32" s="30">
        <f>IFERROR(+'CMA GDP Estimates'!Q32-'Tor GDP Estimates'!Q32,"")</f>
        <v>644.95566443855751</v>
      </c>
      <c r="R32" s="30">
        <f>IFERROR(+'CMA GDP Estimates'!R32-'Tor GDP Estimates'!R32,"")</f>
        <v>969.42624284826798</v>
      </c>
      <c r="S32" s="30">
        <f>IFERROR(+'CMA GDP Estimates'!S32-'Tor GDP Estimates'!S32,"")</f>
        <v>514.5142295645727</v>
      </c>
      <c r="T32" s="30">
        <f>IFERROR(+'CMA GDP Estimates'!T32-'Tor GDP Estimates'!T32,"")</f>
        <v>750.1948740688315</v>
      </c>
      <c r="U32" s="30">
        <f>IFERROR(+'CMA GDP Estimates'!U32-'Tor GDP Estimates'!U32,"")</f>
        <v>586.10621804434015</v>
      </c>
      <c r="V32" s="30">
        <f>IFERROR(+'CMA GDP Estimates'!V32-'Tor GDP Estimates'!V32,"")</f>
        <v>537.81077095069008</v>
      </c>
      <c r="W32" s="30">
        <f>IFERROR(+'CMA GDP Estimates'!W32-'Tor GDP Estimates'!W32,"")</f>
        <v>361.57634483370634</v>
      </c>
      <c r="X32" s="30">
        <f>IFERROR(+'CMA GDP Estimates'!X32-'Tor GDP Estimates'!X32,"")</f>
        <v>512.83364812187779</v>
      </c>
      <c r="Y32" s="30">
        <f>IFERROR(+'CMA GDP Estimates'!Y32-'Tor GDP Estimates'!Y32,"")</f>
        <v>1024.7322248909825</v>
      </c>
    </row>
    <row r="33" spans="1:25" x14ac:dyDescent="0.25">
      <c r="A33" s="6" t="s">
        <v>27</v>
      </c>
      <c r="B33" s="6"/>
      <c r="C33" s="14" t="s">
        <v>189</v>
      </c>
      <c r="D33" s="65">
        <f>IFERROR(+'CMA GDP Estimates'!D33-'Tor GDP Estimates'!D33,"")</f>
        <v>145.70279004833964</v>
      </c>
      <c r="E33" s="65">
        <f>IFERROR(+'CMA GDP Estimates'!E33-'Tor GDP Estimates'!E33,"")</f>
        <v>221.50300961704107</v>
      </c>
      <c r="F33" s="65">
        <f>IFERROR(+'CMA GDP Estimates'!F33-'Tor GDP Estimates'!F33,"")</f>
        <v>100.61296804199642</v>
      </c>
      <c r="G33" s="65">
        <f>IFERROR(+'CMA GDP Estimates'!G33-'Tor GDP Estimates'!G33,"")</f>
        <v>152.11486247160295</v>
      </c>
      <c r="H33" s="65">
        <f>IFERROR(+'CMA GDP Estimates'!H33-'Tor GDP Estimates'!H33,"")</f>
        <v>137.68568814300238</v>
      </c>
      <c r="I33" s="65">
        <f>IFERROR(+'CMA GDP Estimates'!I33-'Tor GDP Estimates'!I33,"")</f>
        <v>128.77273654470235</v>
      </c>
      <c r="J33" s="65">
        <f>IFERROR(+'CMA GDP Estimates'!J33-'Tor GDP Estimates'!J33,"")</f>
        <v>132.77750045247669</v>
      </c>
      <c r="K33" s="65">
        <f>IFERROR(+'CMA GDP Estimates'!K33-'Tor GDP Estimates'!K33,"")</f>
        <v>80.471139073885183</v>
      </c>
      <c r="L33" s="65">
        <f>IFERROR(+'CMA GDP Estimates'!L33-'Tor GDP Estimates'!L33,"")</f>
        <v>128.53937426530982</v>
      </c>
      <c r="M33" s="30">
        <f>IFERROR(+'CMA GDP Estimates'!M33-'Tor GDP Estimates'!M33,"")</f>
        <v>128.60356810104128</v>
      </c>
      <c r="N33" s="30">
        <f>IFERROR(+'CMA GDP Estimates'!N33-'Tor GDP Estimates'!N33,"")</f>
        <v>78.85950792517059</v>
      </c>
      <c r="O33" s="30">
        <f>IFERROR(+'CMA GDP Estimates'!O33-'Tor GDP Estimates'!O33,"")</f>
        <v>174.6510088575935</v>
      </c>
      <c r="P33" s="30">
        <f>IFERROR(+'CMA GDP Estimates'!P33-'Tor GDP Estimates'!P33,"")</f>
        <v>252.04968418649489</v>
      </c>
      <c r="Q33" s="30">
        <f>IFERROR(+'CMA GDP Estimates'!Q33-'Tor GDP Estimates'!Q33,"")</f>
        <v>118.46631884843423</v>
      </c>
      <c r="R33" s="30">
        <f>IFERROR(+'CMA GDP Estimates'!R33-'Tor GDP Estimates'!R33,"")</f>
        <v>94.568316344087293</v>
      </c>
      <c r="S33" s="30">
        <f>IFERROR(+'CMA GDP Estimates'!S33-'Tor GDP Estimates'!S33,"")</f>
        <v>75.988564001819043</v>
      </c>
      <c r="T33" s="30">
        <f>IFERROR(+'CMA GDP Estimates'!T33-'Tor GDP Estimates'!T33,"")</f>
        <v>157.94888650129977</v>
      </c>
      <c r="U33" s="30">
        <f>IFERROR(+'CMA GDP Estimates'!U33-'Tor GDP Estimates'!U33,"")</f>
        <v>102.25094125343911</v>
      </c>
      <c r="V33" s="30">
        <f>IFERROR(+'CMA GDP Estimates'!V33-'Tor GDP Estimates'!V33,"")</f>
        <v>247.08413947200097</v>
      </c>
      <c r="W33" s="30">
        <f>IFERROR(+'CMA GDP Estimates'!W33-'Tor GDP Estimates'!W33,"")</f>
        <v>62.681767161545707</v>
      </c>
      <c r="X33" s="30">
        <f>IFERROR(+'CMA GDP Estimates'!X33-'Tor GDP Estimates'!X33,"")</f>
        <v>167.76242711625977</v>
      </c>
      <c r="Y33" s="30">
        <f>IFERROR(+'CMA GDP Estimates'!Y33-'Tor GDP Estimates'!Y33,"")</f>
        <v>71.4631968840647</v>
      </c>
    </row>
    <row r="34" spans="1:25" x14ac:dyDescent="0.25">
      <c r="A34" s="6" t="s">
        <v>28</v>
      </c>
      <c r="B34" s="6"/>
      <c r="C34" s="14" t="s">
        <v>190</v>
      </c>
      <c r="D34" s="65">
        <f>IFERROR(+'CMA GDP Estimates'!D34-'Tor GDP Estimates'!D34,"")</f>
        <v>102.18838776159748</v>
      </c>
      <c r="E34" s="65">
        <f>IFERROR(+'CMA GDP Estimates'!E34-'Tor GDP Estimates'!E34,"")</f>
        <v>197.16391131089853</v>
      </c>
      <c r="F34" s="65">
        <f>IFERROR(+'CMA GDP Estimates'!F34-'Tor GDP Estimates'!F34,"")</f>
        <v>160.74788562965682</v>
      </c>
      <c r="G34" s="65">
        <f>IFERROR(+'CMA GDP Estimates'!G34-'Tor GDP Estimates'!G34,"")</f>
        <v>300.09585661298377</v>
      </c>
      <c r="H34" s="65">
        <f>IFERROR(+'CMA GDP Estimates'!H34-'Tor GDP Estimates'!H34,"")</f>
        <v>196.76813895668704</v>
      </c>
      <c r="I34" s="65">
        <f>IFERROR(+'CMA GDP Estimates'!I34-'Tor GDP Estimates'!I34,"")</f>
        <v>333.73174476232003</v>
      </c>
      <c r="J34" s="65">
        <f>IFERROR(+'CMA GDP Estimates'!J34-'Tor GDP Estimates'!J34,"")</f>
        <v>186.07321400062744</v>
      </c>
      <c r="K34" s="65">
        <f>IFERROR(+'CMA GDP Estimates'!K34-'Tor GDP Estimates'!K34,"")</f>
        <v>178.55043440943831</v>
      </c>
      <c r="L34" s="65">
        <f>IFERROR(+'CMA GDP Estimates'!L34-'Tor GDP Estimates'!L34,"")</f>
        <v>122.53551785479345</v>
      </c>
      <c r="M34" s="30">
        <f>IFERROR(+'CMA GDP Estimates'!M34-'Tor GDP Estimates'!M34,"")</f>
        <v>80.510213829322765</v>
      </c>
      <c r="N34" s="30">
        <f>IFERROR(+'CMA GDP Estimates'!N34-'Tor GDP Estimates'!N34,"")</f>
        <v>105.18445355759388</v>
      </c>
      <c r="O34" s="30">
        <f>IFERROR(+'CMA GDP Estimates'!O34-'Tor GDP Estimates'!O34,"")</f>
        <v>62.251205024489877</v>
      </c>
      <c r="P34" s="30">
        <f>IFERROR(+'CMA GDP Estimates'!P34-'Tor GDP Estimates'!P34,"")</f>
        <v>30.209779980498041</v>
      </c>
      <c r="Q34" s="30">
        <f>IFERROR(+'CMA GDP Estimates'!Q34-'Tor GDP Estimates'!Q34,"")</f>
        <v>85.019280777508385</v>
      </c>
      <c r="R34" s="30">
        <f>IFERROR(+'CMA GDP Estimates'!R34-'Tor GDP Estimates'!R34,"")</f>
        <v>34.763364026275013</v>
      </c>
      <c r="S34" s="30">
        <f>IFERROR(+'CMA GDP Estimates'!S34-'Tor GDP Estimates'!S34,"")</f>
        <v>63.547122697488732</v>
      </c>
      <c r="T34" s="30">
        <f>IFERROR(+'CMA GDP Estimates'!T34-'Tor GDP Estimates'!T34,"")</f>
        <v>-1.4196728854204252</v>
      </c>
      <c r="U34" s="30">
        <f>IFERROR(+'CMA GDP Estimates'!U34-'Tor GDP Estimates'!U34,"")</f>
        <v>60.062941702862901</v>
      </c>
      <c r="V34" s="30">
        <f>IFERROR(+'CMA GDP Estimates'!V34-'Tor GDP Estimates'!V34,"")</f>
        <v>30.168317161856407</v>
      </c>
      <c r="W34" s="30">
        <f>IFERROR(+'CMA GDP Estimates'!W34-'Tor GDP Estimates'!W34,"")</f>
        <v>151.49021319651166</v>
      </c>
      <c r="X34" s="30">
        <f>IFERROR(+'CMA GDP Estimates'!X34-'Tor GDP Estimates'!X34,"")</f>
        <v>60.020556287627073</v>
      </c>
      <c r="Y34" s="30">
        <f>IFERROR(+'CMA GDP Estimates'!Y34-'Tor GDP Estimates'!Y34,"")</f>
        <v>118.4107986919432</v>
      </c>
    </row>
    <row r="35" spans="1:25" x14ac:dyDescent="0.25">
      <c r="A35" s="6" t="s">
        <v>29</v>
      </c>
      <c r="B35" s="6"/>
      <c r="C35" s="14">
        <v>321</v>
      </c>
      <c r="D35" s="65">
        <f>IFERROR(+'CMA GDP Estimates'!D35-'Tor GDP Estimates'!D35,"")</f>
        <v>210.98856225648791</v>
      </c>
      <c r="E35" s="65">
        <f>IFERROR(+'CMA GDP Estimates'!E35-'Tor GDP Estimates'!E35,"")</f>
        <v>233.19204864386688</v>
      </c>
      <c r="F35" s="65">
        <f>IFERROR(+'CMA GDP Estimates'!F35-'Tor GDP Estimates'!F35,"")</f>
        <v>256.60173124572748</v>
      </c>
      <c r="G35" s="65">
        <f>IFERROR(+'CMA GDP Estimates'!G35-'Tor GDP Estimates'!G35,"")</f>
        <v>317.2393575466732</v>
      </c>
      <c r="H35" s="65">
        <f>IFERROR(+'CMA GDP Estimates'!H35-'Tor GDP Estimates'!H35,"")</f>
        <v>269.08072362228694</v>
      </c>
      <c r="I35" s="65">
        <f>IFERROR(+'CMA GDP Estimates'!I35-'Tor GDP Estimates'!I35,"")</f>
        <v>276.40384684486617</v>
      </c>
      <c r="J35" s="65">
        <f>IFERROR(+'CMA GDP Estimates'!J35-'Tor GDP Estimates'!J35,"")</f>
        <v>368.77454463309255</v>
      </c>
      <c r="K35" s="65">
        <f>IFERROR(+'CMA GDP Estimates'!K35-'Tor GDP Estimates'!K35,"")</f>
        <v>500.82740893042194</v>
      </c>
      <c r="L35" s="65">
        <f>IFERROR(+'CMA GDP Estimates'!L35-'Tor GDP Estimates'!L35,"")</f>
        <v>540.49591595373363</v>
      </c>
      <c r="M35" s="30">
        <f>IFERROR(+'CMA GDP Estimates'!M35-'Tor GDP Estimates'!M35,"")</f>
        <v>519.05174896288577</v>
      </c>
      <c r="N35" s="30">
        <f>IFERROR(+'CMA GDP Estimates'!N35-'Tor GDP Estimates'!N35,"")</f>
        <v>386.46868270926649</v>
      </c>
      <c r="O35" s="30">
        <f>IFERROR(+'CMA GDP Estimates'!O35-'Tor GDP Estimates'!O35,"")</f>
        <v>394.93615016253216</v>
      </c>
      <c r="P35" s="30">
        <f>IFERROR(+'CMA GDP Estimates'!P35-'Tor GDP Estimates'!P35,"")</f>
        <v>283.86841023328481</v>
      </c>
      <c r="Q35" s="30">
        <f>IFERROR(+'CMA GDP Estimates'!Q35-'Tor GDP Estimates'!Q35,"")</f>
        <v>324.33406615135107</v>
      </c>
      <c r="R35" s="30">
        <f>IFERROR(+'CMA GDP Estimates'!R35-'Tor GDP Estimates'!R35,"")</f>
        <v>211.6799693692052</v>
      </c>
      <c r="S35" s="30">
        <f>IFERROR(+'CMA GDP Estimates'!S35-'Tor GDP Estimates'!S35,"")</f>
        <v>231.58086815576232</v>
      </c>
      <c r="T35" s="30">
        <f>IFERROR(+'CMA GDP Estimates'!T35-'Tor GDP Estimates'!T35,"")</f>
        <v>362.0018060313505</v>
      </c>
      <c r="U35" s="30">
        <f>IFERROR(+'CMA GDP Estimates'!U35-'Tor GDP Estimates'!U35,"")</f>
        <v>319.33110794109973</v>
      </c>
      <c r="V35" s="30">
        <f>IFERROR(+'CMA GDP Estimates'!V35-'Tor GDP Estimates'!V35,"")</f>
        <v>356.82655481656428</v>
      </c>
      <c r="W35" s="30">
        <f>IFERROR(+'CMA GDP Estimates'!W35-'Tor GDP Estimates'!W35,"")</f>
        <v>427.40713766547367</v>
      </c>
      <c r="X35" s="30">
        <f>IFERROR(+'CMA GDP Estimates'!X35-'Tor GDP Estimates'!X35,"")</f>
        <v>404.4089444471104</v>
      </c>
      <c r="Y35" s="30">
        <f>IFERROR(+'CMA GDP Estimates'!Y35-'Tor GDP Estimates'!Y35,"")</f>
        <v>345.89275879697163</v>
      </c>
    </row>
    <row r="36" spans="1:25" x14ac:dyDescent="0.25">
      <c r="A36" s="6" t="s">
        <v>30</v>
      </c>
      <c r="B36" s="6"/>
      <c r="C36" s="14">
        <v>322</v>
      </c>
      <c r="D36" s="65">
        <f>IFERROR(+'CMA GDP Estimates'!D36-'Tor GDP Estimates'!D36,"")</f>
        <v>458.52296049384302</v>
      </c>
      <c r="E36" s="65">
        <f>IFERROR(+'CMA GDP Estimates'!E36-'Tor GDP Estimates'!E36,"")</f>
        <v>743.46795054466281</v>
      </c>
      <c r="F36" s="65">
        <f>IFERROR(+'CMA GDP Estimates'!F36-'Tor GDP Estimates'!F36,"")</f>
        <v>542.38629774628566</v>
      </c>
      <c r="G36" s="65">
        <f>IFERROR(+'CMA GDP Estimates'!G36-'Tor GDP Estimates'!G36,"")</f>
        <v>798.46747639130888</v>
      </c>
      <c r="H36" s="65">
        <f>IFERROR(+'CMA GDP Estimates'!H36-'Tor GDP Estimates'!H36,"")</f>
        <v>511.14840031317749</v>
      </c>
      <c r="I36" s="65">
        <f>IFERROR(+'CMA GDP Estimates'!I36-'Tor GDP Estimates'!I36,"")</f>
        <v>718.99666380465533</v>
      </c>
      <c r="J36" s="65">
        <f>IFERROR(+'CMA GDP Estimates'!J36-'Tor GDP Estimates'!J36,"")</f>
        <v>753.61464670043733</v>
      </c>
      <c r="K36" s="65">
        <f>IFERROR(+'CMA GDP Estimates'!K36-'Tor GDP Estimates'!K36,"")</f>
        <v>949.10029117152874</v>
      </c>
      <c r="L36" s="65">
        <f>IFERROR(+'CMA GDP Estimates'!L36-'Tor GDP Estimates'!L36,"")</f>
        <v>664.35253542872749</v>
      </c>
      <c r="M36" s="30">
        <f>IFERROR(+'CMA GDP Estimates'!M36-'Tor GDP Estimates'!M36,"")</f>
        <v>563.05370090152883</v>
      </c>
      <c r="N36" s="30">
        <f>IFERROR(+'CMA GDP Estimates'!N36-'Tor GDP Estimates'!N36,"")</f>
        <v>841.54017786811949</v>
      </c>
      <c r="O36" s="30">
        <f>IFERROR(+'CMA GDP Estimates'!O36-'Tor GDP Estimates'!O36,"")</f>
        <v>628.77363462509027</v>
      </c>
      <c r="P36" s="30">
        <f>IFERROR(+'CMA GDP Estimates'!P36-'Tor GDP Estimates'!P36,"")</f>
        <v>324.27882376870144</v>
      </c>
      <c r="Q36" s="30">
        <f>IFERROR(+'CMA GDP Estimates'!Q36-'Tor GDP Estimates'!Q36,"")</f>
        <v>488.32987457032254</v>
      </c>
      <c r="R36" s="30">
        <f>IFERROR(+'CMA GDP Estimates'!R36-'Tor GDP Estimates'!R36,"")</f>
        <v>720.57303195045347</v>
      </c>
      <c r="S36" s="30">
        <f>IFERROR(+'CMA GDP Estimates'!S36-'Tor GDP Estimates'!S36,"")</f>
        <v>545.96018979807991</v>
      </c>
      <c r="T36" s="30">
        <f>IFERROR(+'CMA GDP Estimates'!T36-'Tor GDP Estimates'!T36,"")</f>
        <v>570.97323822090812</v>
      </c>
      <c r="U36" s="30">
        <f>IFERROR(+'CMA GDP Estimates'!U36-'Tor GDP Estimates'!U36,"")</f>
        <v>439.20734496216079</v>
      </c>
      <c r="V36" s="30">
        <f>IFERROR(+'CMA GDP Estimates'!V36-'Tor GDP Estimates'!V36,"")</f>
        <v>489.60424406497805</v>
      </c>
      <c r="W36" s="30">
        <f>IFERROR(+'CMA GDP Estimates'!W36-'Tor GDP Estimates'!W36,"")</f>
        <v>761.29035584398639</v>
      </c>
      <c r="X36" s="30">
        <f>IFERROR(+'CMA GDP Estimates'!X36-'Tor GDP Estimates'!X36,"")</f>
        <v>729.40231338760191</v>
      </c>
      <c r="Y36" s="30">
        <f>IFERROR(+'CMA GDP Estimates'!Y36-'Tor GDP Estimates'!Y36,"")</f>
        <v>867.17608469864194</v>
      </c>
    </row>
    <row r="37" spans="1:25" x14ac:dyDescent="0.25">
      <c r="A37" s="6" t="s">
        <v>31</v>
      </c>
      <c r="B37" s="6"/>
      <c r="C37" s="14">
        <v>323</v>
      </c>
      <c r="D37" s="65">
        <f>IFERROR(+'CMA GDP Estimates'!D37-'Tor GDP Estimates'!D37,"")</f>
        <v>748.6718806907603</v>
      </c>
      <c r="E37" s="65">
        <f>IFERROR(+'CMA GDP Estimates'!E37-'Tor GDP Estimates'!E37,"")</f>
        <v>980.48217238548659</v>
      </c>
      <c r="F37" s="65">
        <f>IFERROR(+'CMA GDP Estimates'!F37-'Tor GDP Estimates'!F37,"")</f>
        <v>905.98789204648199</v>
      </c>
      <c r="G37" s="65">
        <f>IFERROR(+'CMA GDP Estimates'!G37-'Tor GDP Estimates'!G37,"")</f>
        <v>1159.59866245474</v>
      </c>
      <c r="H37" s="65">
        <f>IFERROR(+'CMA GDP Estimates'!H37-'Tor GDP Estimates'!H37,"")</f>
        <v>1172.9725893191523</v>
      </c>
      <c r="I37" s="65">
        <f>IFERROR(+'CMA GDP Estimates'!I37-'Tor GDP Estimates'!I37,"")</f>
        <v>1036.6973984949864</v>
      </c>
      <c r="J37" s="65">
        <f>IFERROR(+'CMA GDP Estimates'!J37-'Tor GDP Estimates'!J37,"")</f>
        <v>1139.7828835594687</v>
      </c>
      <c r="K37" s="65">
        <f>IFERROR(+'CMA GDP Estimates'!K37-'Tor GDP Estimates'!K37,"")</f>
        <v>953.48134619659083</v>
      </c>
      <c r="L37" s="65">
        <f>IFERROR(+'CMA GDP Estimates'!L37-'Tor GDP Estimates'!L37,"")</f>
        <v>1132.2038564331838</v>
      </c>
      <c r="M37" s="30">
        <f>IFERROR(+'CMA GDP Estimates'!M37-'Tor GDP Estimates'!M37,"")</f>
        <v>1148.6161478891231</v>
      </c>
      <c r="N37" s="30">
        <f>IFERROR(+'CMA GDP Estimates'!N37-'Tor GDP Estimates'!N37,"")</f>
        <v>1244.3880905488263</v>
      </c>
      <c r="O37" s="30">
        <f>IFERROR(+'CMA GDP Estimates'!O37-'Tor GDP Estimates'!O37,"")</f>
        <v>1037.5775415507476</v>
      </c>
      <c r="P37" s="30">
        <f>IFERROR(+'CMA GDP Estimates'!P37-'Tor GDP Estimates'!P37,"")</f>
        <v>770.70420672277908</v>
      </c>
      <c r="Q37" s="30">
        <f>IFERROR(+'CMA GDP Estimates'!Q37-'Tor GDP Estimates'!Q37,"")</f>
        <v>915.28601017152903</v>
      </c>
      <c r="R37" s="30">
        <f>IFERROR(+'CMA GDP Estimates'!R37-'Tor GDP Estimates'!R37,"")</f>
        <v>1061.9667287672123</v>
      </c>
      <c r="S37" s="30">
        <f>IFERROR(+'CMA GDP Estimates'!S37-'Tor GDP Estimates'!S37,"")</f>
        <v>921.75592778496889</v>
      </c>
      <c r="T37" s="30">
        <f>IFERROR(+'CMA GDP Estimates'!T37-'Tor GDP Estimates'!T37,"")</f>
        <v>941.90061081274848</v>
      </c>
      <c r="U37" s="30">
        <f>IFERROR(+'CMA GDP Estimates'!U37-'Tor GDP Estimates'!U37,"")</f>
        <v>966.65818325468604</v>
      </c>
      <c r="V37" s="30">
        <f>IFERROR(+'CMA GDP Estimates'!V37-'Tor GDP Estimates'!V37,"")</f>
        <v>851.1255377900311</v>
      </c>
      <c r="W37" s="30">
        <f>IFERROR(+'CMA GDP Estimates'!W37-'Tor GDP Estimates'!W37,"")</f>
        <v>813.39371132094004</v>
      </c>
      <c r="X37" s="30">
        <f>IFERROR(+'CMA GDP Estimates'!X37-'Tor GDP Estimates'!X37,"")</f>
        <v>1051.6155698037032</v>
      </c>
      <c r="Y37" s="30">
        <f>IFERROR(+'CMA GDP Estimates'!Y37-'Tor GDP Estimates'!Y37,"")</f>
        <v>956.61267633431441</v>
      </c>
    </row>
    <row r="38" spans="1:25" x14ac:dyDescent="0.25">
      <c r="A38" s="6" t="s">
        <v>32</v>
      </c>
      <c r="B38" s="6"/>
      <c r="C38" s="14">
        <v>324</v>
      </c>
      <c r="D38" s="65">
        <f>IFERROR(+'CMA GDP Estimates'!D38-'Tor GDP Estimates'!D38,"")</f>
        <v>54.997772724070501</v>
      </c>
      <c r="E38" s="65" t="str">
        <f>IFERROR(+'CMA GDP Estimates'!E38-'Tor GDP Estimates'!E38,"")</f>
        <v/>
      </c>
      <c r="F38" s="65" t="str">
        <f>IFERROR(+'CMA GDP Estimates'!F38-'Tor GDP Estimates'!F38,"")</f>
        <v/>
      </c>
      <c r="G38" s="65">
        <f>IFERROR(+'CMA GDP Estimates'!G38-'Tor GDP Estimates'!G38,"")</f>
        <v>2376.1459459459461</v>
      </c>
      <c r="H38" s="65" t="str">
        <f>IFERROR(+'CMA GDP Estimates'!H38-'Tor GDP Estimates'!H38,"")</f>
        <v/>
      </c>
      <c r="I38" s="65" t="str">
        <f>IFERROR(+'CMA GDP Estimates'!I38-'Tor GDP Estimates'!I38,"")</f>
        <v/>
      </c>
      <c r="J38" s="65">
        <f>IFERROR(+'CMA GDP Estimates'!J38-'Tor GDP Estimates'!J38,"")</f>
        <v>3450.2777027027023</v>
      </c>
      <c r="K38" s="65">
        <f>IFERROR(+'CMA GDP Estimates'!K38-'Tor GDP Estimates'!K38,"")</f>
        <v>2998.9606741573039</v>
      </c>
      <c r="L38" s="65">
        <f>IFERROR(+'CMA GDP Estimates'!L38-'Tor GDP Estimates'!L38,"")</f>
        <v>2348.1561902985068</v>
      </c>
      <c r="M38" s="30">
        <f>IFERROR(+'CMA GDP Estimates'!M38-'Tor GDP Estimates'!M38,"")</f>
        <v>2582.8590909090908</v>
      </c>
      <c r="N38" s="30" t="str">
        <f>IFERROR(+'CMA GDP Estimates'!N38-'Tor GDP Estimates'!N38,"")</f>
        <v/>
      </c>
      <c r="O38" s="30">
        <f>IFERROR(+'CMA GDP Estimates'!O38-'Tor GDP Estimates'!O38,"")</f>
        <v>1789.1778448637319</v>
      </c>
      <c r="P38" s="30" t="str">
        <f>IFERROR(+'CMA GDP Estimates'!P38-'Tor GDP Estimates'!P38,"")</f>
        <v/>
      </c>
      <c r="Q38" s="30">
        <f>IFERROR(+'CMA GDP Estimates'!Q38-'Tor GDP Estimates'!Q38,"")</f>
        <v>2368.1350588235296</v>
      </c>
      <c r="R38" s="30" t="str">
        <f>IFERROR(+'CMA GDP Estimates'!R38-'Tor GDP Estimates'!R38,"")</f>
        <v/>
      </c>
      <c r="S38" s="30">
        <f>IFERROR(+'CMA GDP Estimates'!S38-'Tor GDP Estimates'!S38,"")</f>
        <v>1669.5540069686413</v>
      </c>
      <c r="T38" s="30" t="str">
        <f>IFERROR(+'CMA GDP Estimates'!T38-'Tor GDP Estimates'!T38,"")</f>
        <v/>
      </c>
      <c r="U38" s="30" t="str">
        <f>IFERROR(+'CMA GDP Estimates'!U38-'Tor GDP Estimates'!U38,"")</f>
        <v/>
      </c>
      <c r="V38" s="30">
        <f>IFERROR(+'CMA GDP Estimates'!V38-'Tor GDP Estimates'!V38,"")</f>
        <v>1768.8521951669434</v>
      </c>
      <c r="W38" s="30" t="str">
        <f>IFERROR(+'CMA GDP Estimates'!W38-'Tor GDP Estimates'!W38,"")</f>
        <v/>
      </c>
      <c r="X38" s="30" t="str">
        <f>IFERROR(+'CMA GDP Estimates'!X38-'Tor GDP Estimates'!X38,"")</f>
        <v/>
      </c>
      <c r="Y38" s="30">
        <f>IFERROR(+'CMA GDP Estimates'!Y38-'Tor GDP Estimates'!Y38,"")</f>
        <v>2262.9631817624713</v>
      </c>
    </row>
    <row r="39" spans="1:25" x14ac:dyDescent="0.25">
      <c r="A39" s="6" t="s">
        <v>33</v>
      </c>
      <c r="B39" s="6"/>
      <c r="C39" s="14">
        <v>325</v>
      </c>
      <c r="D39" s="65">
        <f>IFERROR(+'CMA GDP Estimates'!D39-'Tor GDP Estimates'!D39,"")</f>
        <v>2569.406204381864</v>
      </c>
      <c r="E39" s="65">
        <f>IFERROR(+'CMA GDP Estimates'!E39-'Tor GDP Estimates'!E39,"")</f>
        <v>2451.5167531679945</v>
      </c>
      <c r="F39" s="65">
        <f>IFERROR(+'CMA GDP Estimates'!F39-'Tor GDP Estimates'!F39,"")</f>
        <v>2604.8001916098228</v>
      </c>
      <c r="G39" s="65">
        <f>IFERROR(+'CMA GDP Estimates'!G39-'Tor GDP Estimates'!G39,"")</f>
        <v>2050.1155987391221</v>
      </c>
      <c r="H39" s="65">
        <f>IFERROR(+'CMA GDP Estimates'!H39-'Tor GDP Estimates'!H39,"")</f>
        <v>2843.6986141475281</v>
      </c>
      <c r="I39" s="65">
        <f>IFERROR(+'CMA GDP Estimates'!I39-'Tor GDP Estimates'!I39,"")</f>
        <v>3072.070392616155</v>
      </c>
      <c r="J39" s="65">
        <f>IFERROR(+'CMA GDP Estimates'!J39-'Tor GDP Estimates'!J39,"")</f>
        <v>2778.5875331163265</v>
      </c>
      <c r="K39" s="65">
        <f>IFERROR(+'CMA GDP Estimates'!K39-'Tor GDP Estimates'!K39,"")</f>
        <v>3090.7541841390803</v>
      </c>
      <c r="L39" s="65">
        <f>IFERROR(+'CMA GDP Estimates'!L39-'Tor GDP Estimates'!L39,"")</f>
        <v>2452.2363421885202</v>
      </c>
      <c r="M39" s="30">
        <f>IFERROR(+'CMA GDP Estimates'!M39-'Tor GDP Estimates'!M39,"")</f>
        <v>2396.0321058282443</v>
      </c>
      <c r="N39" s="30">
        <f>IFERROR(+'CMA GDP Estimates'!N39-'Tor GDP Estimates'!N39,"")</f>
        <v>2862.3971001875334</v>
      </c>
      <c r="O39" s="30">
        <f>IFERROR(+'CMA GDP Estimates'!O39-'Tor GDP Estimates'!O39,"")</f>
        <v>2337.6627543548152</v>
      </c>
      <c r="P39" s="30">
        <f>IFERROR(+'CMA GDP Estimates'!P39-'Tor GDP Estimates'!P39,"")</f>
        <v>1623.0418028543986</v>
      </c>
      <c r="Q39" s="30">
        <f>IFERROR(+'CMA GDP Estimates'!Q39-'Tor GDP Estimates'!Q39,"")</f>
        <v>2209.2092329838351</v>
      </c>
      <c r="R39" s="30">
        <f>IFERROR(+'CMA GDP Estimates'!R39-'Tor GDP Estimates'!R39,"")</f>
        <v>2092.8709009058703</v>
      </c>
      <c r="S39" s="30">
        <f>IFERROR(+'CMA GDP Estimates'!S39-'Tor GDP Estimates'!S39,"")</f>
        <v>1375.4377429677149</v>
      </c>
      <c r="T39" s="30">
        <f>IFERROR(+'CMA GDP Estimates'!T39-'Tor GDP Estimates'!T39,"")</f>
        <v>2393.494611230828</v>
      </c>
      <c r="U39" s="30">
        <f>IFERROR(+'CMA GDP Estimates'!U39-'Tor GDP Estimates'!U39,"")</f>
        <v>1800.4140031223451</v>
      </c>
      <c r="V39" s="30">
        <f>IFERROR(+'CMA GDP Estimates'!V39-'Tor GDP Estimates'!V39,"")</f>
        <v>2503.7125474703253</v>
      </c>
      <c r="W39" s="30">
        <f>IFERROR(+'CMA GDP Estimates'!W39-'Tor GDP Estimates'!W39,"")</f>
        <v>2800.1792296048529</v>
      </c>
      <c r="X39" s="30">
        <f>IFERROR(+'CMA GDP Estimates'!X39-'Tor GDP Estimates'!X39,"")</f>
        <v>2226.1003526105801</v>
      </c>
      <c r="Y39" s="30">
        <f>IFERROR(+'CMA GDP Estimates'!Y39-'Tor GDP Estimates'!Y39,"")</f>
        <v>1691.5670228684721</v>
      </c>
    </row>
    <row r="40" spans="1:25" x14ac:dyDescent="0.25">
      <c r="A40" s="7" t="s">
        <v>34</v>
      </c>
      <c r="B40" s="7"/>
      <c r="C40" s="14" t="s">
        <v>191</v>
      </c>
      <c r="D40" s="65">
        <f>IFERROR(+'CMA GDP Estimates'!D40-'Tor GDP Estimates'!D40,"")</f>
        <v>420.32309200894929</v>
      </c>
      <c r="E40" s="65">
        <f>IFERROR(+'CMA GDP Estimates'!E40-'Tor GDP Estimates'!E40,"")</f>
        <v>440.26276894293733</v>
      </c>
      <c r="F40" s="65">
        <f>IFERROR(+'CMA GDP Estimates'!F40-'Tor GDP Estimates'!F40,"")</f>
        <v>220.9993973283091</v>
      </c>
      <c r="G40" s="65">
        <f>IFERROR(+'CMA GDP Estimates'!G40-'Tor GDP Estimates'!G40,"")</f>
        <v>297.55771139359479</v>
      </c>
      <c r="H40" s="65">
        <f>IFERROR(+'CMA GDP Estimates'!H40-'Tor GDP Estimates'!H40,"")</f>
        <v>453.63586156111933</v>
      </c>
      <c r="I40" s="65">
        <f>IFERROR(+'CMA GDP Estimates'!I40-'Tor GDP Estimates'!I40,"")</f>
        <v>473.1003278688525</v>
      </c>
      <c r="J40" s="65">
        <f>IFERROR(+'CMA GDP Estimates'!J40-'Tor GDP Estimates'!J40,"")</f>
        <v>475.69678638941406</v>
      </c>
      <c r="K40" s="65">
        <f>IFERROR(+'CMA GDP Estimates'!K40-'Tor GDP Estimates'!K40,"")</f>
        <v>471.73543307086607</v>
      </c>
      <c r="L40" s="65">
        <f>IFERROR(+'CMA GDP Estimates'!L40-'Tor GDP Estimates'!L40,"")</f>
        <v>556.47911169008228</v>
      </c>
      <c r="M40" s="30">
        <f>IFERROR(+'CMA GDP Estimates'!M40-'Tor GDP Estimates'!M40,"")</f>
        <v>760.74140569694941</v>
      </c>
      <c r="N40" s="30">
        <f>IFERROR(+'CMA GDP Estimates'!N40-'Tor GDP Estimates'!N40,"")</f>
        <v>641.49514666006894</v>
      </c>
      <c r="O40" s="30" t="str">
        <f>IFERROR(+'CMA GDP Estimates'!O40-'Tor GDP Estimates'!O40,"")</f>
        <v/>
      </c>
      <c r="P40" s="30">
        <f>IFERROR(+'CMA GDP Estimates'!P40-'Tor GDP Estimates'!P40,"")</f>
        <v>97.117417452123959</v>
      </c>
      <c r="Q40" s="30">
        <f>IFERROR(+'CMA GDP Estimates'!Q40-'Tor GDP Estimates'!Q40,"")</f>
        <v>441.7423871393666</v>
      </c>
      <c r="R40" s="30">
        <f>IFERROR(+'CMA GDP Estimates'!R40-'Tor GDP Estimates'!R40,"")</f>
        <v>599.15246808991299</v>
      </c>
      <c r="S40" s="30" t="str">
        <f>IFERROR(+'CMA GDP Estimates'!S40-'Tor GDP Estimates'!S40,"")</f>
        <v/>
      </c>
      <c r="T40" s="30">
        <f>IFERROR(+'CMA GDP Estimates'!T40-'Tor GDP Estimates'!T40,"")</f>
        <v>730.23488382856624</v>
      </c>
      <c r="U40" s="30" t="str">
        <f>IFERROR(+'CMA GDP Estimates'!U40-'Tor GDP Estimates'!U40,"")</f>
        <v/>
      </c>
      <c r="V40" s="30">
        <f>IFERROR(+'CMA GDP Estimates'!V40-'Tor GDP Estimates'!V40,"")</f>
        <v>395.64705882352933</v>
      </c>
      <c r="W40" s="30">
        <f>IFERROR(+'CMA GDP Estimates'!W40-'Tor GDP Estimates'!W40,"")</f>
        <v>639.42496399889228</v>
      </c>
      <c r="X40" s="30" t="str">
        <f>IFERROR(+'CMA GDP Estimates'!X40-'Tor GDP Estimates'!X40,"")</f>
        <v/>
      </c>
      <c r="Y40" s="30" t="str">
        <f>IFERROR(+'CMA GDP Estimates'!Y40-'Tor GDP Estimates'!Y40,"")</f>
        <v/>
      </c>
    </row>
    <row r="41" spans="1:25" x14ac:dyDescent="0.25">
      <c r="A41" s="7" t="s">
        <v>35</v>
      </c>
      <c r="B41" s="7"/>
      <c r="C41" s="14" t="s">
        <v>192</v>
      </c>
      <c r="D41" s="65">
        <f>IFERROR(+'CMA GDP Estimates'!D41-'Tor GDP Estimates'!D41,"")</f>
        <v>0</v>
      </c>
      <c r="E41" s="65">
        <f>IFERROR(+'CMA GDP Estimates'!E41-'Tor GDP Estimates'!E41,"")</f>
        <v>0</v>
      </c>
      <c r="F41" s="65">
        <f>IFERROR(+'CMA GDP Estimates'!F41-'Tor GDP Estimates'!F41,"")</f>
        <v>0</v>
      </c>
      <c r="G41" s="65">
        <f>IFERROR(+'CMA GDP Estimates'!G41-'Tor GDP Estimates'!G41,"")</f>
        <v>0</v>
      </c>
      <c r="H41" s="65">
        <f>IFERROR(+'CMA GDP Estimates'!H41-'Tor GDP Estimates'!H41,"")</f>
        <v>0</v>
      </c>
      <c r="I41" s="65">
        <f>IFERROR(+'CMA GDP Estimates'!I41-'Tor GDP Estimates'!I41,"")</f>
        <v>0</v>
      </c>
      <c r="J41" s="65">
        <f>IFERROR(+'CMA GDP Estimates'!J41-'Tor GDP Estimates'!J41,"")</f>
        <v>0</v>
      </c>
      <c r="K41" s="65">
        <f>IFERROR(+'CMA GDP Estimates'!K41-'Tor GDP Estimates'!K41,"")</f>
        <v>0</v>
      </c>
      <c r="L41" s="65">
        <f>IFERROR(+'CMA GDP Estimates'!L41-'Tor GDP Estimates'!L41,"")</f>
        <v>0</v>
      </c>
      <c r="M41" s="30">
        <f>IFERROR(+'CMA GDP Estimates'!M41-'Tor GDP Estimates'!M41,"")</f>
        <v>0</v>
      </c>
      <c r="N41" s="30">
        <f>IFERROR(+'CMA GDP Estimates'!N41-'Tor GDP Estimates'!N41,"")</f>
        <v>627.41053576525314</v>
      </c>
      <c r="O41" s="30">
        <f>IFERROR(+'CMA GDP Estimates'!O41-'Tor GDP Estimates'!O41,"")</f>
        <v>888.75649835773538</v>
      </c>
      <c r="P41" s="30">
        <f>IFERROR(+'CMA GDP Estimates'!P41-'Tor GDP Estimates'!P41,"")</f>
        <v>626.41549713016093</v>
      </c>
      <c r="Q41" s="30">
        <f>IFERROR(+'CMA GDP Estimates'!Q41-'Tor GDP Estimates'!Q41,"")</f>
        <v>694.60437101051684</v>
      </c>
      <c r="R41" s="30" t="str">
        <f>IFERROR(+'CMA GDP Estimates'!R41-'Tor GDP Estimates'!R41,"")</f>
        <v/>
      </c>
      <c r="S41" s="30" t="str">
        <f>IFERROR(+'CMA GDP Estimates'!S41-'Tor GDP Estimates'!S41,"")</f>
        <v/>
      </c>
      <c r="T41" s="30" t="str">
        <f>IFERROR(+'CMA GDP Estimates'!T41-'Tor GDP Estimates'!T41,"")</f>
        <v/>
      </c>
      <c r="U41" s="30" t="str">
        <f>IFERROR(+'CMA GDP Estimates'!U41-'Tor GDP Estimates'!U41,"")</f>
        <v/>
      </c>
      <c r="V41" s="30" t="str">
        <f>IFERROR(+'CMA GDP Estimates'!V41-'Tor GDP Estimates'!V41,"")</f>
        <v/>
      </c>
      <c r="W41" s="30">
        <f>IFERROR(+'CMA GDP Estimates'!W41-'Tor GDP Estimates'!W41,"")</f>
        <v>943.48072904173671</v>
      </c>
      <c r="X41" s="30">
        <f>IFERROR(+'CMA GDP Estimates'!X41-'Tor GDP Estimates'!X41,"")</f>
        <v>725.02736591402618</v>
      </c>
      <c r="Y41" s="30">
        <f>IFERROR(+'CMA GDP Estimates'!Y41-'Tor GDP Estimates'!Y41,"")</f>
        <v>422.67621187883606</v>
      </c>
    </row>
    <row r="42" spans="1:25" x14ac:dyDescent="0.25">
      <c r="A42" s="7" t="s">
        <v>36</v>
      </c>
      <c r="B42" s="7"/>
      <c r="C42" s="14">
        <v>3254</v>
      </c>
      <c r="D42" s="65">
        <f>IFERROR(+'CMA GDP Estimates'!D42-'Tor GDP Estimates'!D42,"")</f>
        <v>662.1648258544592</v>
      </c>
      <c r="E42" s="65">
        <f>IFERROR(+'CMA GDP Estimates'!E42-'Tor GDP Estimates'!E42,"")</f>
        <v>585.50925604872543</v>
      </c>
      <c r="F42" s="65">
        <f>IFERROR(+'CMA GDP Estimates'!F42-'Tor GDP Estimates'!F42,"")</f>
        <v>780.86826851940884</v>
      </c>
      <c r="G42" s="65">
        <f>IFERROR(+'CMA GDP Estimates'!G42-'Tor GDP Estimates'!G42,"")</f>
        <v>405.16213682149674</v>
      </c>
      <c r="H42" s="65">
        <f>IFERROR(+'CMA GDP Estimates'!H42-'Tor GDP Estimates'!H42,"")</f>
        <v>756.0738788243923</v>
      </c>
      <c r="I42" s="65">
        <f>IFERROR(+'CMA GDP Estimates'!I42-'Tor GDP Estimates'!I42,"")</f>
        <v>1048.8667395173179</v>
      </c>
      <c r="J42" s="65">
        <f>IFERROR(+'CMA GDP Estimates'!J42-'Tor GDP Estimates'!J42,"")</f>
        <v>1215.6163296365603</v>
      </c>
      <c r="K42" s="65">
        <f>IFERROR(+'CMA GDP Estimates'!K42-'Tor GDP Estimates'!K42,"")</f>
        <v>1172.7695274565854</v>
      </c>
      <c r="L42" s="65">
        <f>IFERROR(+'CMA GDP Estimates'!L42-'Tor GDP Estimates'!L42,"")</f>
        <v>938.66179818019236</v>
      </c>
      <c r="M42" s="30">
        <f>IFERROR(+'CMA GDP Estimates'!M42-'Tor GDP Estimates'!M42,"")</f>
        <v>761.75952529819438</v>
      </c>
      <c r="N42" s="30">
        <f>IFERROR(+'CMA GDP Estimates'!N42-'Tor GDP Estimates'!N42,"")</f>
        <v>1290.3448528260901</v>
      </c>
      <c r="O42" s="30">
        <f>IFERROR(+'CMA GDP Estimates'!O42-'Tor GDP Estimates'!O42,"")</f>
        <v>1015.6341349598556</v>
      </c>
      <c r="P42" s="30">
        <f>IFERROR(+'CMA GDP Estimates'!P42-'Tor GDP Estimates'!P42,"")</f>
        <v>820.76303847683755</v>
      </c>
      <c r="Q42" s="30">
        <f>IFERROR(+'CMA GDP Estimates'!Q42-'Tor GDP Estimates'!Q42,"")</f>
        <v>814.35059199457896</v>
      </c>
      <c r="R42" s="30">
        <f>IFERROR(+'CMA GDP Estimates'!R42-'Tor GDP Estimates'!R42,"")</f>
        <v>648.82113827661658</v>
      </c>
      <c r="S42" s="30">
        <f>IFERROR(+'CMA GDP Estimates'!S42-'Tor GDP Estimates'!S42,"")</f>
        <v>184.53535288877379</v>
      </c>
      <c r="T42" s="30">
        <f>IFERROR(+'CMA GDP Estimates'!T42-'Tor GDP Estimates'!T42,"")</f>
        <v>794.56814539404763</v>
      </c>
      <c r="U42" s="30">
        <f>IFERROR(+'CMA GDP Estimates'!U42-'Tor GDP Estimates'!U42,"")</f>
        <v>820.57987487661694</v>
      </c>
      <c r="V42" s="30">
        <f>IFERROR(+'CMA GDP Estimates'!V42-'Tor GDP Estimates'!V42,"")</f>
        <v>998.41726610927776</v>
      </c>
      <c r="W42" s="30">
        <f>IFERROR(+'CMA GDP Estimates'!W42-'Tor GDP Estimates'!W42,"")</f>
        <v>1157.5806114429138</v>
      </c>
      <c r="X42" s="30">
        <f>IFERROR(+'CMA GDP Estimates'!X42-'Tor GDP Estimates'!X42,"")</f>
        <v>1266.3927151055987</v>
      </c>
      <c r="Y42" s="30">
        <f>IFERROR(+'CMA GDP Estimates'!Y42-'Tor GDP Estimates'!Y42,"")</f>
        <v>758.4650782333099</v>
      </c>
    </row>
    <row r="43" spans="1:25" x14ac:dyDescent="0.25">
      <c r="A43" s="6" t="s">
        <v>37</v>
      </c>
      <c r="B43" s="6"/>
      <c r="C43" s="14">
        <v>326</v>
      </c>
      <c r="D43" s="65">
        <f>IFERROR(+'CMA GDP Estimates'!D43-'Tor GDP Estimates'!D43,"")</f>
        <v>1208.7040835370431</v>
      </c>
      <c r="E43" s="65">
        <f>IFERROR(+'CMA GDP Estimates'!E43-'Tor GDP Estimates'!E43,"")</f>
        <v>1123.5876729855001</v>
      </c>
      <c r="F43" s="65">
        <f>IFERROR(+'CMA GDP Estimates'!F43-'Tor GDP Estimates'!F43,"")</f>
        <v>1281.484282976498</v>
      </c>
      <c r="G43" s="65">
        <f>IFERROR(+'CMA GDP Estimates'!G43-'Tor GDP Estimates'!G43,"")</f>
        <v>1280.9302448308381</v>
      </c>
      <c r="H43" s="65">
        <f>IFERROR(+'CMA GDP Estimates'!H43-'Tor GDP Estimates'!H43,"")</f>
        <v>1424.0818119012615</v>
      </c>
      <c r="I43" s="65">
        <f>IFERROR(+'CMA GDP Estimates'!I43-'Tor GDP Estimates'!I43,"")</f>
        <v>1773.0704937354569</v>
      </c>
      <c r="J43" s="65">
        <f>IFERROR(+'CMA GDP Estimates'!J43-'Tor GDP Estimates'!J43,"")</f>
        <v>1763.2022830268277</v>
      </c>
      <c r="K43" s="65">
        <f>IFERROR(+'CMA GDP Estimates'!K43-'Tor GDP Estimates'!K43,"")</f>
        <v>1734.0497832242816</v>
      </c>
      <c r="L43" s="65">
        <f>IFERROR(+'CMA GDP Estimates'!L43-'Tor GDP Estimates'!L43,"")</f>
        <v>1620.1106821332919</v>
      </c>
      <c r="M43" s="30">
        <f>IFERROR(+'CMA GDP Estimates'!M43-'Tor GDP Estimates'!M43,"")</f>
        <v>1729.6175603076761</v>
      </c>
      <c r="N43" s="30">
        <f>IFERROR(+'CMA GDP Estimates'!N43-'Tor GDP Estimates'!N43,"")</f>
        <v>2122.49485651552</v>
      </c>
      <c r="O43" s="30">
        <f>IFERROR(+'CMA GDP Estimates'!O43-'Tor GDP Estimates'!O43,"")</f>
        <v>1838.2136411804256</v>
      </c>
      <c r="P43" s="30">
        <f>IFERROR(+'CMA GDP Estimates'!P43-'Tor GDP Estimates'!P43,"")</f>
        <v>1450.374174988197</v>
      </c>
      <c r="Q43" s="30">
        <f>IFERROR(+'CMA GDP Estimates'!Q43-'Tor GDP Estimates'!Q43,"")</f>
        <v>1307.4685986987013</v>
      </c>
      <c r="R43" s="30">
        <f>IFERROR(+'CMA GDP Estimates'!R43-'Tor GDP Estimates'!R43,"")</f>
        <v>1213.1585975297789</v>
      </c>
      <c r="S43" s="30">
        <f>IFERROR(+'CMA GDP Estimates'!S43-'Tor GDP Estimates'!S43,"")</f>
        <v>1120.7996567376313</v>
      </c>
      <c r="T43" s="30">
        <f>IFERROR(+'CMA GDP Estimates'!T43-'Tor GDP Estimates'!T43,"")</f>
        <v>1104.6072351650221</v>
      </c>
      <c r="U43" s="30">
        <f>IFERROR(+'CMA GDP Estimates'!U43-'Tor GDP Estimates'!U43,"")</f>
        <v>1422.7464218596224</v>
      </c>
      <c r="V43" s="30">
        <f>IFERROR(+'CMA GDP Estimates'!V43-'Tor GDP Estimates'!V43,"")</f>
        <v>1732.3467629864217</v>
      </c>
      <c r="W43" s="30">
        <f>IFERROR(+'CMA GDP Estimates'!W43-'Tor GDP Estimates'!W43,"")</f>
        <v>1661.6964834678211</v>
      </c>
      <c r="X43" s="30">
        <f>IFERROR(+'CMA GDP Estimates'!X43-'Tor GDP Estimates'!X43,"")</f>
        <v>2178.7880946088098</v>
      </c>
      <c r="Y43" s="30">
        <f>IFERROR(+'CMA GDP Estimates'!Y43-'Tor GDP Estimates'!Y43,"")</f>
        <v>1814.5133130368831</v>
      </c>
    </row>
    <row r="44" spans="1:25" x14ac:dyDescent="0.25">
      <c r="A44" s="6" t="s">
        <v>38</v>
      </c>
      <c r="B44" s="6"/>
      <c r="C44" s="14">
        <v>327</v>
      </c>
      <c r="D44" s="65">
        <f>IFERROR(+'CMA GDP Estimates'!D44-'Tor GDP Estimates'!D44,"")</f>
        <v>429.06009251872331</v>
      </c>
      <c r="E44" s="65">
        <f>IFERROR(+'CMA GDP Estimates'!E44-'Tor GDP Estimates'!E44,"")</f>
        <v>514.61242711191665</v>
      </c>
      <c r="F44" s="65">
        <f>IFERROR(+'CMA GDP Estimates'!F44-'Tor GDP Estimates'!F44,"")</f>
        <v>358.18484770422981</v>
      </c>
      <c r="G44" s="65">
        <f>IFERROR(+'CMA GDP Estimates'!G44-'Tor GDP Estimates'!G44,"")</f>
        <v>513.55880003417042</v>
      </c>
      <c r="H44" s="65">
        <f>IFERROR(+'CMA GDP Estimates'!H44-'Tor GDP Estimates'!H44,"")</f>
        <v>431.92798839834234</v>
      </c>
      <c r="I44" s="65">
        <f>IFERROR(+'CMA GDP Estimates'!I44-'Tor GDP Estimates'!I44,"")</f>
        <v>364.85941535533607</v>
      </c>
      <c r="J44" s="65">
        <f>IFERROR(+'CMA GDP Estimates'!J44-'Tor GDP Estimates'!J44,"")</f>
        <v>516.53399615332614</v>
      </c>
      <c r="K44" s="65">
        <f>IFERROR(+'CMA GDP Estimates'!K44-'Tor GDP Estimates'!K44,"")</f>
        <v>905.69198925144883</v>
      </c>
      <c r="L44" s="65">
        <f>IFERROR(+'CMA GDP Estimates'!L44-'Tor GDP Estimates'!L44,"")</f>
        <v>707.5567532518179</v>
      </c>
      <c r="M44" s="30">
        <f>IFERROR(+'CMA GDP Estimates'!M44-'Tor GDP Estimates'!M44,"")</f>
        <v>1135.8728225580055</v>
      </c>
      <c r="N44" s="30">
        <f>IFERROR(+'CMA GDP Estimates'!N44-'Tor GDP Estimates'!N44,"")</f>
        <v>812.00290933080203</v>
      </c>
      <c r="O44" s="30">
        <f>IFERROR(+'CMA GDP Estimates'!O44-'Tor GDP Estimates'!O44,"")</f>
        <v>687.42231153386092</v>
      </c>
      <c r="P44" s="30">
        <f>IFERROR(+'CMA GDP Estimates'!P44-'Tor GDP Estimates'!P44,"")</f>
        <v>1002.7347881899872</v>
      </c>
      <c r="Q44" s="30">
        <f>IFERROR(+'CMA GDP Estimates'!Q44-'Tor GDP Estimates'!Q44,"")</f>
        <v>953.91366223813543</v>
      </c>
      <c r="R44" s="30">
        <f>IFERROR(+'CMA GDP Estimates'!R44-'Tor GDP Estimates'!R44,"")</f>
        <v>1058.0798670636764</v>
      </c>
      <c r="S44" s="30">
        <f>IFERROR(+'CMA GDP Estimates'!S44-'Tor GDP Estimates'!S44,"")</f>
        <v>653.83298100009142</v>
      </c>
      <c r="T44" s="30">
        <f>IFERROR(+'CMA GDP Estimates'!T44-'Tor GDP Estimates'!T44,"")</f>
        <v>833.93863711013</v>
      </c>
      <c r="U44" s="30">
        <f>IFERROR(+'CMA GDP Estimates'!U44-'Tor GDP Estimates'!U44,"")</f>
        <v>894.78922581827862</v>
      </c>
      <c r="V44" s="30">
        <f>IFERROR(+'CMA GDP Estimates'!V44-'Tor GDP Estimates'!V44,"")</f>
        <v>867.46421760042358</v>
      </c>
      <c r="W44" s="30">
        <f>IFERROR(+'CMA GDP Estimates'!W44-'Tor GDP Estimates'!W44,"")</f>
        <v>799.48075026442621</v>
      </c>
      <c r="X44" s="30">
        <f>IFERROR(+'CMA GDP Estimates'!X44-'Tor GDP Estimates'!X44,"")</f>
        <v>1062.334362541837</v>
      </c>
      <c r="Y44" s="30">
        <f>IFERROR(+'CMA GDP Estimates'!Y44-'Tor GDP Estimates'!Y44,"")</f>
        <v>821.48580805134179</v>
      </c>
    </row>
    <row r="45" spans="1:25" x14ac:dyDescent="0.25">
      <c r="A45" s="6" t="s">
        <v>39</v>
      </c>
      <c r="B45" s="6"/>
      <c r="C45" s="14">
        <v>331</v>
      </c>
      <c r="D45" s="65">
        <f>IFERROR(+'CMA GDP Estimates'!D45-'Tor GDP Estimates'!D45,"")</f>
        <v>733.9374440894162</v>
      </c>
      <c r="E45" s="65">
        <f>IFERROR(+'CMA GDP Estimates'!E45-'Tor GDP Estimates'!E45,"")</f>
        <v>754.01795234333849</v>
      </c>
      <c r="F45" s="65">
        <f>IFERROR(+'CMA GDP Estimates'!F45-'Tor GDP Estimates'!F45,"")</f>
        <v>719.56627875948334</v>
      </c>
      <c r="G45" s="65">
        <f>IFERROR(+'CMA GDP Estimates'!G45-'Tor GDP Estimates'!G45,"")</f>
        <v>769.56918922114312</v>
      </c>
      <c r="H45" s="65">
        <f>IFERROR(+'CMA GDP Estimates'!H45-'Tor GDP Estimates'!H45,"")</f>
        <v>586.88583383573575</v>
      </c>
      <c r="I45" s="65">
        <f>IFERROR(+'CMA GDP Estimates'!I45-'Tor GDP Estimates'!I45,"")</f>
        <v>726.24579569553816</v>
      </c>
      <c r="J45" s="65">
        <f>IFERROR(+'CMA GDP Estimates'!J45-'Tor GDP Estimates'!J45,"")</f>
        <v>788.37959393594008</v>
      </c>
      <c r="K45" s="65">
        <f>IFERROR(+'CMA GDP Estimates'!K45-'Tor GDP Estimates'!K45,"")</f>
        <v>523.25365825345216</v>
      </c>
      <c r="L45" s="65">
        <f>IFERROR(+'CMA GDP Estimates'!L45-'Tor GDP Estimates'!L45,"")</f>
        <v>983.8882237287537</v>
      </c>
      <c r="M45" s="30">
        <f>IFERROR(+'CMA GDP Estimates'!M45-'Tor GDP Estimates'!M45,"")</f>
        <v>1057.6654605000035</v>
      </c>
      <c r="N45" s="30">
        <f>IFERROR(+'CMA GDP Estimates'!N45-'Tor GDP Estimates'!N45,"")</f>
        <v>1152.2519555146173</v>
      </c>
      <c r="O45" s="30">
        <f>IFERROR(+'CMA GDP Estimates'!O45-'Tor GDP Estimates'!O45,"")</f>
        <v>758.6825544619669</v>
      </c>
      <c r="P45" s="30">
        <f>IFERROR(+'CMA GDP Estimates'!P45-'Tor GDP Estimates'!P45,"")</f>
        <v>509.46983677962578</v>
      </c>
      <c r="Q45" s="30">
        <f>IFERROR(+'CMA GDP Estimates'!Q45-'Tor GDP Estimates'!Q45,"")</f>
        <v>637.63309034535075</v>
      </c>
      <c r="R45" s="30">
        <f>IFERROR(+'CMA GDP Estimates'!R45-'Tor GDP Estimates'!R45,"")</f>
        <v>717.5148322225366</v>
      </c>
      <c r="S45" s="30">
        <f>IFERROR(+'CMA GDP Estimates'!S45-'Tor GDP Estimates'!S45,"")</f>
        <v>638.70221611836951</v>
      </c>
      <c r="T45" s="30">
        <f>IFERROR(+'CMA GDP Estimates'!T45-'Tor GDP Estimates'!T45,"")</f>
        <v>601.42284291246574</v>
      </c>
      <c r="U45" s="30">
        <f>IFERROR(+'CMA GDP Estimates'!U45-'Tor GDP Estimates'!U45,"")</f>
        <v>819.88652660659272</v>
      </c>
      <c r="V45" s="30">
        <f>IFERROR(+'CMA GDP Estimates'!V45-'Tor GDP Estimates'!V45,"")</f>
        <v>534.24161811461545</v>
      </c>
      <c r="W45" s="30">
        <f>IFERROR(+'CMA GDP Estimates'!W45-'Tor GDP Estimates'!W45,"")</f>
        <v>984.03557459542571</v>
      </c>
      <c r="X45" s="30">
        <f>IFERROR(+'CMA GDP Estimates'!X45-'Tor GDP Estimates'!X45,"")</f>
        <v>1160.0159213406967</v>
      </c>
      <c r="Y45" s="30">
        <f>IFERROR(+'CMA GDP Estimates'!Y45-'Tor GDP Estimates'!Y45,"")</f>
        <v>800.45068800997558</v>
      </c>
    </row>
    <row r="46" spans="1:25" x14ac:dyDescent="0.25">
      <c r="A46" s="6" t="s">
        <v>40</v>
      </c>
      <c r="B46" s="6"/>
      <c r="C46" s="14">
        <v>332</v>
      </c>
      <c r="D46" s="65">
        <f>IFERROR(+'CMA GDP Estimates'!D46-'Tor GDP Estimates'!D46,"")</f>
        <v>1167.6463185271405</v>
      </c>
      <c r="E46" s="65">
        <f>IFERROR(+'CMA GDP Estimates'!E46-'Tor GDP Estimates'!E46,"")</f>
        <v>1730.2135064813767</v>
      </c>
      <c r="F46" s="65">
        <f>IFERROR(+'CMA GDP Estimates'!F46-'Tor GDP Estimates'!F46,"")</f>
        <v>1778.2789503627625</v>
      </c>
      <c r="G46" s="65">
        <f>IFERROR(+'CMA GDP Estimates'!G46-'Tor GDP Estimates'!G46,"")</f>
        <v>2231.2034565216277</v>
      </c>
      <c r="H46" s="65">
        <f>IFERROR(+'CMA GDP Estimates'!H46-'Tor GDP Estimates'!H46,"")</f>
        <v>1890.1045774702043</v>
      </c>
      <c r="I46" s="65">
        <f>IFERROR(+'CMA GDP Estimates'!I46-'Tor GDP Estimates'!I46,"")</f>
        <v>2124.1287360683846</v>
      </c>
      <c r="J46" s="65">
        <f>IFERROR(+'CMA GDP Estimates'!J46-'Tor GDP Estimates'!J46,"")</f>
        <v>2044.2326896871853</v>
      </c>
      <c r="K46" s="65">
        <f>IFERROR(+'CMA GDP Estimates'!K46-'Tor GDP Estimates'!K46,"")</f>
        <v>2406.7046265851109</v>
      </c>
      <c r="L46" s="65">
        <f>IFERROR(+'CMA GDP Estimates'!L46-'Tor GDP Estimates'!L46,"")</f>
        <v>2573.3960350719626</v>
      </c>
      <c r="M46" s="30">
        <f>IFERROR(+'CMA GDP Estimates'!M46-'Tor GDP Estimates'!M46,"")</f>
        <v>2416.3730568735164</v>
      </c>
      <c r="N46" s="30">
        <f>IFERROR(+'CMA GDP Estimates'!N46-'Tor GDP Estimates'!N46,"")</f>
        <v>2419.5932941453475</v>
      </c>
      <c r="O46" s="30">
        <f>IFERROR(+'CMA GDP Estimates'!O46-'Tor GDP Estimates'!O46,"")</f>
        <v>2205.3244928825775</v>
      </c>
      <c r="P46" s="30">
        <f>IFERROR(+'CMA GDP Estimates'!P46-'Tor GDP Estimates'!P46,"")</f>
        <v>1735.8366738780919</v>
      </c>
      <c r="Q46" s="30">
        <f>IFERROR(+'CMA GDP Estimates'!Q46-'Tor GDP Estimates'!Q46,"")</f>
        <v>1991.2529190219384</v>
      </c>
      <c r="R46" s="30">
        <f>IFERROR(+'CMA GDP Estimates'!R46-'Tor GDP Estimates'!R46,"")</f>
        <v>2135.574823516642</v>
      </c>
      <c r="S46" s="30">
        <f>IFERROR(+'CMA GDP Estimates'!S46-'Tor GDP Estimates'!S46,"")</f>
        <v>1642.8076311197706</v>
      </c>
      <c r="T46" s="30">
        <f>IFERROR(+'CMA GDP Estimates'!T46-'Tor GDP Estimates'!T46,"")</f>
        <v>1637.1180309223084</v>
      </c>
      <c r="U46" s="30">
        <f>IFERROR(+'CMA GDP Estimates'!U46-'Tor GDP Estimates'!U46,"")</f>
        <v>1968.8561599642726</v>
      </c>
      <c r="V46" s="30">
        <f>IFERROR(+'CMA GDP Estimates'!V46-'Tor GDP Estimates'!V46,"")</f>
        <v>1817.235621308798</v>
      </c>
      <c r="W46" s="30">
        <f>IFERROR(+'CMA GDP Estimates'!W46-'Tor GDP Estimates'!W46,"")</f>
        <v>1912.5695613062048</v>
      </c>
      <c r="X46" s="30">
        <f>IFERROR(+'CMA GDP Estimates'!X46-'Tor GDP Estimates'!X46,"")</f>
        <v>1805.3621637277154</v>
      </c>
      <c r="Y46" s="30">
        <f>IFERROR(+'CMA GDP Estimates'!Y46-'Tor GDP Estimates'!Y46,"")</f>
        <v>1529.2391298288042</v>
      </c>
    </row>
    <row r="47" spans="1:25" x14ac:dyDescent="0.25">
      <c r="A47" s="6" t="s">
        <v>41</v>
      </c>
      <c r="B47" s="6"/>
      <c r="C47" s="14">
        <v>333</v>
      </c>
      <c r="D47" s="65">
        <f>IFERROR(+'CMA GDP Estimates'!D47-'Tor GDP Estimates'!D47,"")</f>
        <v>1428.35936837705</v>
      </c>
      <c r="E47" s="65">
        <f>IFERROR(+'CMA GDP Estimates'!E47-'Tor GDP Estimates'!E47,"")</f>
        <v>1433.2607361930443</v>
      </c>
      <c r="F47" s="65">
        <f>IFERROR(+'CMA GDP Estimates'!F47-'Tor GDP Estimates'!F47,"")</f>
        <v>1443.3901106033438</v>
      </c>
      <c r="G47" s="65">
        <f>IFERROR(+'CMA GDP Estimates'!G47-'Tor GDP Estimates'!G47,"")</f>
        <v>1765.0534266556322</v>
      </c>
      <c r="H47" s="65">
        <f>IFERROR(+'CMA GDP Estimates'!H47-'Tor GDP Estimates'!H47,"")</f>
        <v>1755.5194367703664</v>
      </c>
      <c r="I47" s="65">
        <f>IFERROR(+'CMA GDP Estimates'!I47-'Tor GDP Estimates'!I47,"")</f>
        <v>2095.5388249704411</v>
      </c>
      <c r="J47" s="65">
        <f>IFERROR(+'CMA GDP Estimates'!J47-'Tor GDP Estimates'!J47,"")</f>
        <v>2109.3544359072034</v>
      </c>
      <c r="K47" s="65">
        <f>IFERROR(+'CMA GDP Estimates'!K47-'Tor GDP Estimates'!K47,"")</f>
        <v>2190.9980006918781</v>
      </c>
      <c r="L47" s="65">
        <f>IFERROR(+'CMA GDP Estimates'!L47-'Tor GDP Estimates'!L47,"")</f>
        <v>2317.8621247715732</v>
      </c>
      <c r="M47" s="30">
        <f>IFERROR(+'CMA GDP Estimates'!M47-'Tor GDP Estimates'!M47,"")</f>
        <v>1898.0986495341538</v>
      </c>
      <c r="N47" s="30">
        <f>IFERROR(+'CMA GDP Estimates'!N47-'Tor GDP Estimates'!N47,"")</f>
        <v>2311.0160082407901</v>
      </c>
      <c r="O47" s="30">
        <f>IFERROR(+'CMA GDP Estimates'!O47-'Tor GDP Estimates'!O47,"")</f>
        <v>1980.1933421030885</v>
      </c>
      <c r="P47" s="30">
        <f>IFERROR(+'CMA GDP Estimates'!P47-'Tor GDP Estimates'!P47,"")</f>
        <v>1464.3006297948677</v>
      </c>
      <c r="Q47" s="30">
        <f>IFERROR(+'CMA GDP Estimates'!Q47-'Tor GDP Estimates'!Q47,"")</f>
        <v>1241.8541053097181</v>
      </c>
      <c r="R47" s="30">
        <f>IFERROR(+'CMA GDP Estimates'!R47-'Tor GDP Estimates'!R47,"")</f>
        <v>1722.0092142305232</v>
      </c>
      <c r="S47" s="30">
        <f>IFERROR(+'CMA GDP Estimates'!S47-'Tor GDP Estimates'!S47,"")</f>
        <v>1573.2961661124984</v>
      </c>
      <c r="T47" s="30">
        <f>IFERROR(+'CMA GDP Estimates'!T47-'Tor GDP Estimates'!T47,"")</f>
        <v>1747.9945460922045</v>
      </c>
      <c r="U47" s="30">
        <f>IFERROR(+'CMA GDP Estimates'!U47-'Tor GDP Estimates'!U47,"")</f>
        <v>1906.1393039149984</v>
      </c>
      <c r="V47" s="30">
        <f>IFERROR(+'CMA GDP Estimates'!V47-'Tor GDP Estimates'!V47,"")</f>
        <v>1789.5237861911664</v>
      </c>
      <c r="W47" s="30">
        <f>IFERROR(+'CMA GDP Estimates'!W47-'Tor GDP Estimates'!W47,"")</f>
        <v>1773.8459356767937</v>
      </c>
      <c r="X47" s="30">
        <f>IFERROR(+'CMA GDP Estimates'!X47-'Tor GDP Estimates'!X47,"")</f>
        <v>2357.3268212479811</v>
      </c>
      <c r="Y47" s="30">
        <f>IFERROR(+'CMA GDP Estimates'!Y47-'Tor GDP Estimates'!Y47,"")</f>
        <v>2320.1832440966136</v>
      </c>
    </row>
    <row r="48" spans="1:25" x14ac:dyDescent="0.25">
      <c r="A48" s="7" t="s">
        <v>42</v>
      </c>
      <c r="B48" s="7"/>
      <c r="C48" s="14">
        <v>3336</v>
      </c>
      <c r="D48" s="65" t="str">
        <f>IFERROR(+'CMA GDP Estimates'!D48-'Tor GDP Estimates'!D48,"")</f>
        <v/>
      </c>
      <c r="E48" s="65" t="str">
        <f>IFERROR(+'CMA GDP Estimates'!E48-'Tor GDP Estimates'!E48,"")</f>
        <v/>
      </c>
      <c r="F48" s="65" t="str">
        <f>IFERROR(+'CMA GDP Estimates'!F48-'Tor GDP Estimates'!F48,"")</f>
        <v/>
      </c>
      <c r="G48" s="65">
        <f>IFERROR(+'CMA GDP Estimates'!G48-'Tor GDP Estimates'!G48,"")</f>
        <v>281.70573951434875</v>
      </c>
      <c r="H48" s="65" t="str">
        <f>IFERROR(+'CMA GDP Estimates'!H48-'Tor GDP Estimates'!H48,"")</f>
        <v/>
      </c>
      <c r="I48" s="65" t="str">
        <f>IFERROR(+'CMA GDP Estimates'!I48-'Tor GDP Estimates'!I48,"")</f>
        <v/>
      </c>
      <c r="J48" s="65" t="str">
        <f>IFERROR(+'CMA GDP Estimates'!J48-'Tor GDP Estimates'!J48,"")</f>
        <v/>
      </c>
      <c r="K48" s="65" t="str">
        <f>IFERROR(+'CMA GDP Estimates'!K48-'Tor GDP Estimates'!K48,"")</f>
        <v/>
      </c>
      <c r="L48" s="65" t="str">
        <f>IFERROR(+'CMA GDP Estimates'!L48-'Tor GDP Estimates'!L48,"")</f>
        <v/>
      </c>
      <c r="M48" s="30" t="str">
        <f>IFERROR(+'CMA GDP Estimates'!M48-'Tor GDP Estimates'!M48,"")</f>
        <v/>
      </c>
      <c r="N48" s="30" t="str">
        <f>IFERROR(+'CMA GDP Estimates'!N48-'Tor GDP Estimates'!N48,"")</f>
        <v/>
      </c>
      <c r="O48" s="30" t="str">
        <f>IFERROR(+'CMA GDP Estimates'!O48-'Tor GDP Estimates'!O48,"")</f>
        <v/>
      </c>
      <c r="P48" s="30" t="str">
        <f>IFERROR(+'CMA GDP Estimates'!P48-'Tor GDP Estimates'!P48,"")</f>
        <v/>
      </c>
      <c r="Q48" s="30" t="str">
        <f>IFERROR(+'CMA GDP Estimates'!Q48-'Tor GDP Estimates'!Q48,"")</f>
        <v/>
      </c>
      <c r="R48" s="30" t="str">
        <f>IFERROR(+'CMA GDP Estimates'!R48-'Tor GDP Estimates'!R48,"")</f>
        <v/>
      </c>
      <c r="S48" s="30" t="str">
        <f>IFERROR(+'CMA GDP Estimates'!S48-'Tor GDP Estimates'!S48,"")</f>
        <v/>
      </c>
      <c r="T48" s="30" t="str">
        <f>IFERROR(+'CMA GDP Estimates'!T48-'Tor GDP Estimates'!T48,"")</f>
        <v/>
      </c>
      <c r="U48" s="30" t="str">
        <f>IFERROR(+'CMA GDP Estimates'!U48-'Tor GDP Estimates'!U48,"")</f>
        <v/>
      </c>
      <c r="V48" s="30" t="str">
        <f>IFERROR(+'CMA GDP Estimates'!V48-'Tor GDP Estimates'!V48,"")</f>
        <v/>
      </c>
      <c r="W48" s="30" t="str">
        <f>IFERROR(+'CMA GDP Estimates'!W48-'Tor GDP Estimates'!W48,"")</f>
        <v/>
      </c>
      <c r="X48" s="30" t="str">
        <f>IFERROR(+'CMA GDP Estimates'!X48-'Tor GDP Estimates'!X48,"")</f>
        <v/>
      </c>
      <c r="Y48" s="30" t="str">
        <f>IFERROR(+'CMA GDP Estimates'!Y48-'Tor GDP Estimates'!Y48,"")</f>
        <v/>
      </c>
    </row>
    <row r="49" spans="1:25" x14ac:dyDescent="0.25">
      <c r="A49" s="6" t="s">
        <v>43</v>
      </c>
      <c r="B49" s="6"/>
      <c r="C49" s="14">
        <v>334</v>
      </c>
      <c r="D49" s="65">
        <f>IFERROR(+'CMA GDP Estimates'!D49-'Tor GDP Estimates'!D49,"")</f>
        <v>1200.3867088050149</v>
      </c>
      <c r="E49" s="65">
        <f>IFERROR(+'CMA GDP Estimates'!E49-'Tor GDP Estimates'!E49,"")</f>
        <v>1214.4945825542839</v>
      </c>
      <c r="F49" s="65">
        <f>IFERROR(+'CMA GDP Estimates'!F49-'Tor GDP Estimates'!F49,"")</f>
        <v>1635.4390733777377</v>
      </c>
      <c r="G49" s="65">
        <f>IFERROR(+'CMA GDP Estimates'!G49-'Tor GDP Estimates'!G49,"")</f>
        <v>1726.4654096067604</v>
      </c>
      <c r="H49" s="65">
        <f>IFERROR(+'CMA GDP Estimates'!H49-'Tor GDP Estimates'!H49,"")</f>
        <v>1330.8998993555147</v>
      </c>
      <c r="I49" s="65">
        <f>IFERROR(+'CMA GDP Estimates'!I49-'Tor GDP Estimates'!I49,"")</f>
        <v>1233.7917489991676</v>
      </c>
      <c r="J49" s="65">
        <f>IFERROR(+'CMA GDP Estimates'!J49-'Tor GDP Estimates'!J49,"")</f>
        <v>1073.5404500986331</v>
      </c>
      <c r="K49" s="65">
        <f>IFERROR(+'CMA GDP Estimates'!K49-'Tor GDP Estimates'!K49,"")</f>
        <v>1610.0985892218537</v>
      </c>
      <c r="L49" s="65">
        <f>IFERROR(+'CMA GDP Estimates'!L49-'Tor GDP Estimates'!L49,"")</f>
        <v>2004.1304753654297</v>
      </c>
      <c r="M49" s="30">
        <f>IFERROR(+'CMA GDP Estimates'!M49-'Tor GDP Estimates'!M49,"")</f>
        <v>1671.8190099425042</v>
      </c>
      <c r="N49" s="30">
        <f>IFERROR(+'CMA GDP Estimates'!N49-'Tor GDP Estimates'!N49,"")</f>
        <v>1147.0008746097069</v>
      </c>
      <c r="O49" s="30">
        <f>IFERROR(+'CMA GDP Estimates'!O49-'Tor GDP Estimates'!O49,"")</f>
        <v>1483.1089111773847</v>
      </c>
      <c r="P49" s="30">
        <f>IFERROR(+'CMA GDP Estimates'!P49-'Tor GDP Estimates'!P49,"")</f>
        <v>1447.6106270764481</v>
      </c>
      <c r="Q49" s="30">
        <f>IFERROR(+'CMA GDP Estimates'!Q49-'Tor GDP Estimates'!Q49,"")</f>
        <v>1537.7702272137878</v>
      </c>
      <c r="R49" s="30">
        <f>IFERROR(+'CMA GDP Estimates'!R49-'Tor GDP Estimates'!R49,"")</f>
        <v>1292.1545529971804</v>
      </c>
      <c r="S49" s="30">
        <f>IFERROR(+'CMA GDP Estimates'!S49-'Tor GDP Estimates'!S49,"")</f>
        <v>1174.8075781063208</v>
      </c>
      <c r="T49" s="30">
        <f>IFERROR(+'CMA GDP Estimates'!T49-'Tor GDP Estimates'!T49,"")</f>
        <v>799.78710470726662</v>
      </c>
      <c r="U49" s="30">
        <f>IFERROR(+'CMA GDP Estimates'!U49-'Tor GDP Estimates'!U49,"")</f>
        <v>868.18860212730215</v>
      </c>
      <c r="V49" s="30">
        <f>IFERROR(+'CMA GDP Estimates'!V49-'Tor GDP Estimates'!V49,"")</f>
        <v>1131.1733245393757</v>
      </c>
      <c r="W49" s="30">
        <f>IFERROR(+'CMA GDP Estimates'!W49-'Tor GDP Estimates'!W49,"")</f>
        <v>1282.2478519234767</v>
      </c>
      <c r="X49" s="30">
        <f>IFERROR(+'CMA GDP Estimates'!X49-'Tor GDP Estimates'!X49,"")</f>
        <v>1085.5033544113144</v>
      </c>
      <c r="Y49" s="30">
        <f>IFERROR(+'CMA GDP Estimates'!Y49-'Tor GDP Estimates'!Y49,"")</f>
        <v>1214.8368999318625</v>
      </c>
    </row>
    <row r="50" spans="1:25" x14ac:dyDescent="0.25">
      <c r="A50" s="7" t="s">
        <v>44</v>
      </c>
      <c r="B50" s="7"/>
      <c r="C50" s="14">
        <v>3341</v>
      </c>
      <c r="D50" s="65">
        <f>IFERROR(+'CMA GDP Estimates'!D50-'Tor GDP Estimates'!D50,"")</f>
        <v>85.00704284443384</v>
      </c>
      <c r="E50" s="65">
        <f>IFERROR(+'CMA GDP Estimates'!E50-'Tor GDP Estimates'!E50,"")</f>
        <v>113.36165209354638</v>
      </c>
      <c r="F50" s="65">
        <f>IFERROR(+'CMA GDP Estimates'!F50-'Tor GDP Estimates'!F50,"")</f>
        <v>130.2856111294617</v>
      </c>
      <c r="G50" s="65">
        <f>IFERROR(+'CMA GDP Estimates'!G50-'Tor GDP Estimates'!G50,"")</f>
        <v>271.10128177490901</v>
      </c>
      <c r="H50" s="65">
        <f>IFERROR(+'CMA GDP Estimates'!H50-'Tor GDP Estimates'!H50,"")</f>
        <v>276.21435203697956</v>
      </c>
      <c r="I50" s="65">
        <f>IFERROR(+'CMA GDP Estimates'!I50-'Tor GDP Estimates'!I50,"")</f>
        <v>292.08677785130686</v>
      </c>
      <c r="J50" s="65">
        <f>IFERROR(+'CMA GDP Estimates'!J50-'Tor GDP Estimates'!J50,"")</f>
        <v>338.50629528266376</v>
      </c>
      <c r="K50" s="65">
        <f>IFERROR(+'CMA GDP Estimates'!K50-'Tor GDP Estimates'!K50,"")</f>
        <v>319.31343243408492</v>
      </c>
      <c r="L50" s="65">
        <f>IFERROR(+'CMA GDP Estimates'!L50-'Tor GDP Estimates'!L50,"")</f>
        <v>249.59660683504603</v>
      </c>
      <c r="M50" s="30">
        <f>IFERROR(+'CMA GDP Estimates'!M50-'Tor GDP Estimates'!M50,"")</f>
        <v>237.86893285309134</v>
      </c>
      <c r="N50" s="30">
        <f>IFERROR(+'CMA GDP Estimates'!N50-'Tor GDP Estimates'!N50,"")</f>
        <v>163.25436348391926</v>
      </c>
      <c r="O50" s="30">
        <f>IFERROR(+'CMA GDP Estimates'!O50-'Tor GDP Estimates'!O50,"")</f>
        <v>134.72237555484631</v>
      </c>
      <c r="P50" s="30">
        <f>IFERROR(+'CMA GDP Estimates'!P50-'Tor GDP Estimates'!P50,"")</f>
        <v>140.46747125482042</v>
      </c>
      <c r="Q50" s="30">
        <f>IFERROR(+'CMA GDP Estimates'!Q50-'Tor GDP Estimates'!Q50,"")</f>
        <v>129.92814432370909</v>
      </c>
      <c r="R50" s="30">
        <f>IFERROR(+'CMA GDP Estimates'!R50-'Tor GDP Estimates'!R50,"")</f>
        <v>221.09563133367197</v>
      </c>
      <c r="S50" s="30">
        <f>IFERROR(+'CMA GDP Estimates'!S50-'Tor GDP Estimates'!S50,"")</f>
        <v>134.1234010282374</v>
      </c>
      <c r="T50" s="30">
        <f>IFERROR(+'CMA GDP Estimates'!T50-'Tor GDP Estimates'!T50,"")</f>
        <v>57.159617332447624</v>
      </c>
      <c r="U50" s="30">
        <f>IFERROR(+'CMA GDP Estimates'!U50-'Tor GDP Estimates'!U50,"")</f>
        <v>53.067756268015103</v>
      </c>
      <c r="V50" s="30">
        <f>IFERROR(+'CMA GDP Estimates'!V50-'Tor GDP Estimates'!V50,"")</f>
        <v>136.08149089708044</v>
      </c>
      <c r="W50" s="30">
        <f>IFERROR(+'CMA GDP Estimates'!W50-'Tor GDP Estimates'!W50,"")</f>
        <v>114.84741332677649</v>
      </c>
      <c r="X50" s="30" t="str">
        <f>IFERROR(+'CMA GDP Estimates'!X50-'Tor GDP Estimates'!X50,"")</f>
        <v/>
      </c>
      <c r="Y50" s="30">
        <f>IFERROR(+'CMA GDP Estimates'!Y50-'Tor GDP Estimates'!Y50,"")</f>
        <v>111.75860162899239</v>
      </c>
    </row>
    <row r="51" spans="1:25" x14ac:dyDescent="0.25">
      <c r="A51" s="7" t="s">
        <v>45</v>
      </c>
      <c r="B51" s="7"/>
      <c r="C51" s="14">
        <v>3342</v>
      </c>
      <c r="D51" s="65">
        <f>IFERROR(+'CMA GDP Estimates'!D51-'Tor GDP Estimates'!D51,"")</f>
        <v>731.54972014925363</v>
      </c>
      <c r="E51" s="65">
        <f>IFERROR(+'CMA GDP Estimates'!E51-'Tor GDP Estimates'!E51,"")</f>
        <v>759.52844894777854</v>
      </c>
      <c r="F51" s="65">
        <f>IFERROR(+'CMA GDP Estimates'!F51-'Tor GDP Estimates'!F51,"")</f>
        <v>633.50801117482627</v>
      </c>
      <c r="G51" s="65">
        <f>IFERROR(+'CMA GDP Estimates'!G51-'Tor GDP Estimates'!G51,"")</f>
        <v>474.40647304062293</v>
      </c>
      <c r="H51" s="65">
        <f>IFERROR(+'CMA GDP Estimates'!H51-'Tor GDP Estimates'!H51,"")</f>
        <v>336.36056327957078</v>
      </c>
      <c r="I51" s="65">
        <f>IFERROR(+'CMA GDP Estimates'!I51-'Tor GDP Estimates'!I51,"")</f>
        <v>252.52497451649396</v>
      </c>
      <c r="J51" s="65">
        <f>IFERROR(+'CMA GDP Estimates'!J51-'Tor GDP Estimates'!J51,"")</f>
        <v>103.79888108407732</v>
      </c>
      <c r="K51" s="65">
        <f>IFERROR(+'CMA GDP Estimates'!K51-'Tor GDP Estimates'!K51,"")</f>
        <v>540.65887728459529</v>
      </c>
      <c r="L51" s="65">
        <f>IFERROR(+'CMA GDP Estimates'!L51-'Tor GDP Estimates'!L51,"")</f>
        <v>630.19365026826051</v>
      </c>
      <c r="M51" s="30">
        <f>IFERROR(+'CMA GDP Estimates'!M51-'Tor GDP Estimates'!M51,"")</f>
        <v>230.18627455787163</v>
      </c>
      <c r="N51" s="30">
        <f>IFERROR(+'CMA GDP Estimates'!N51-'Tor GDP Estimates'!N51,"")</f>
        <v>321.40270823995422</v>
      </c>
      <c r="O51" s="30">
        <f>IFERROR(+'CMA GDP Estimates'!O51-'Tor GDP Estimates'!O51,"")</f>
        <v>596.24012096694901</v>
      </c>
      <c r="P51" s="30">
        <f>IFERROR(+'CMA GDP Estimates'!P51-'Tor GDP Estimates'!P51,"")</f>
        <v>436.23718607156252</v>
      </c>
      <c r="Q51" s="30">
        <f>IFERROR(+'CMA GDP Estimates'!Q51-'Tor GDP Estimates'!Q51,"")</f>
        <v>409.76393409380478</v>
      </c>
      <c r="R51" s="30">
        <f>IFERROR(+'CMA GDP Estimates'!R51-'Tor GDP Estimates'!R51,"")</f>
        <v>308.5319351643974</v>
      </c>
      <c r="S51" s="30">
        <f>IFERROR(+'CMA GDP Estimates'!S51-'Tor GDP Estimates'!S51,"")</f>
        <v>285.47450202289144</v>
      </c>
      <c r="T51" s="30">
        <f>IFERROR(+'CMA GDP Estimates'!T51-'Tor GDP Estimates'!T51,"")</f>
        <v>233.43736971429047</v>
      </c>
      <c r="U51" s="30">
        <f>IFERROR(+'CMA GDP Estimates'!U51-'Tor GDP Estimates'!U51,"")</f>
        <v>117.39097996470763</v>
      </c>
      <c r="V51" s="30">
        <f>IFERROR(+'CMA GDP Estimates'!V51-'Tor GDP Estimates'!V51,"")</f>
        <v>450.81525389345182</v>
      </c>
      <c r="W51" s="30">
        <f>IFERROR(+'CMA GDP Estimates'!W51-'Tor GDP Estimates'!W51,"")</f>
        <v>380.37860000000001</v>
      </c>
      <c r="X51" s="30">
        <f>IFERROR(+'CMA GDP Estimates'!X51-'Tor GDP Estimates'!X51,"")</f>
        <v>511.68888888888893</v>
      </c>
      <c r="Y51" s="30">
        <f>IFERROR(+'CMA GDP Estimates'!Y51-'Tor GDP Estimates'!Y51,"")</f>
        <v>474.32400000000001</v>
      </c>
    </row>
    <row r="52" spans="1:25" x14ac:dyDescent="0.25">
      <c r="A52" s="7" t="s">
        <v>46</v>
      </c>
      <c r="B52" s="7"/>
      <c r="C52" s="14">
        <v>3344</v>
      </c>
      <c r="D52" s="65">
        <f>IFERROR(+'CMA GDP Estimates'!D52-'Tor GDP Estimates'!D52,"")</f>
        <v>127.90528321607822</v>
      </c>
      <c r="E52" s="65">
        <f>IFERROR(+'CMA GDP Estimates'!E52-'Tor GDP Estimates'!E52,"")</f>
        <v>112.68610026445083</v>
      </c>
      <c r="F52" s="65">
        <f>IFERROR(+'CMA GDP Estimates'!F52-'Tor GDP Estimates'!F52,"")</f>
        <v>273.31483024992281</v>
      </c>
      <c r="G52" s="65">
        <f>IFERROR(+'CMA GDP Estimates'!G52-'Tor GDP Estimates'!G52,"")</f>
        <v>341.01870553370293</v>
      </c>
      <c r="H52" s="65">
        <f>IFERROR(+'CMA GDP Estimates'!H52-'Tor GDP Estimates'!H52,"")</f>
        <v>87.26770398912339</v>
      </c>
      <c r="I52" s="65">
        <f>IFERROR(+'CMA GDP Estimates'!I52-'Tor GDP Estimates'!I52,"")</f>
        <v>100.94737495158182</v>
      </c>
      <c r="J52" s="65">
        <f>IFERROR(+'CMA GDP Estimates'!J52-'Tor GDP Estimates'!J52,"")</f>
        <v>160.65097353875635</v>
      </c>
      <c r="K52" s="65">
        <f>IFERROR(+'CMA GDP Estimates'!K52-'Tor GDP Estimates'!K52,"")</f>
        <v>179.99558977526158</v>
      </c>
      <c r="L52" s="65">
        <f>IFERROR(+'CMA GDP Estimates'!L52-'Tor GDP Estimates'!L52,"")</f>
        <v>256.4830157221802</v>
      </c>
      <c r="M52" s="30">
        <f>IFERROR(+'CMA GDP Estimates'!M52-'Tor GDP Estimates'!M52,"")</f>
        <v>337.22489124548349</v>
      </c>
      <c r="N52" s="30">
        <f>IFERROR(+'CMA GDP Estimates'!N52-'Tor GDP Estimates'!N52,"")</f>
        <v>173.07136109187968</v>
      </c>
      <c r="O52" s="30">
        <f>IFERROR(+'CMA GDP Estimates'!O52-'Tor GDP Estimates'!O52,"")</f>
        <v>211.64990748333713</v>
      </c>
      <c r="P52" s="30">
        <f>IFERROR(+'CMA GDP Estimates'!P52-'Tor GDP Estimates'!P52,"")</f>
        <v>207.7485848981328</v>
      </c>
      <c r="Q52" s="30">
        <f>IFERROR(+'CMA GDP Estimates'!Q52-'Tor GDP Estimates'!Q52,"")</f>
        <v>238.6638564955129</v>
      </c>
      <c r="R52" s="30">
        <f>IFERROR(+'CMA GDP Estimates'!R52-'Tor GDP Estimates'!R52,"")</f>
        <v>134.2095020670173</v>
      </c>
      <c r="S52" s="30">
        <f>IFERROR(+'CMA GDP Estimates'!S52-'Tor GDP Estimates'!S52,"")</f>
        <v>221.13629737081538</v>
      </c>
      <c r="T52" s="30">
        <f>IFERROR(+'CMA GDP Estimates'!T52-'Tor GDP Estimates'!T52,"")</f>
        <v>150.96256296546096</v>
      </c>
      <c r="U52" s="30">
        <f>IFERROR(+'CMA GDP Estimates'!U52-'Tor GDP Estimates'!U52,"")</f>
        <v>136.4394210523885</v>
      </c>
      <c r="V52" s="30">
        <f>IFERROR(+'CMA GDP Estimates'!V52-'Tor GDP Estimates'!V52,"")</f>
        <v>278.9537215801567</v>
      </c>
      <c r="W52" s="30">
        <f>IFERROR(+'CMA GDP Estimates'!W52-'Tor GDP Estimates'!W52,"")</f>
        <v>322.87270513474357</v>
      </c>
      <c r="X52" s="30">
        <f>IFERROR(+'CMA GDP Estimates'!X52-'Tor GDP Estimates'!X52,"")</f>
        <v>266.82788754375736</v>
      </c>
      <c r="Y52" s="30">
        <f>IFERROR(+'CMA GDP Estimates'!Y52-'Tor GDP Estimates'!Y52,"")</f>
        <v>282.59921844772879</v>
      </c>
    </row>
    <row r="53" spans="1:25" x14ac:dyDescent="0.25">
      <c r="A53" s="8" t="s">
        <v>47</v>
      </c>
      <c r="B53" s="8"/>
      <c r="C53" s="15" t="s">
        <v>193</v>
      </c>
      <c r="D53" s="66">
        <f>IFERROR(+'CMA GDP Estimates'!D53-'Tor GDP Estimates'!D53,"")</f>
        <v>580.87081463591153</v>
      </c>
      <c r="E53" s="66">
        <f>IFERROR(+'CMA GDP Estimates'!E53-'Tor GDP Estimates'!E53,"")</f>
        <v>483.89075589385379</v>
      </c>
      <c r="F53" s="66">
        <f>IFERROR(+'CMA GDP Estimates'!F53-'Tor GDP Estimates'!F53,"")</f>
        <v>817.06260504201691</v>
      </c>
      <c r="G53" s="66">
        <f>IFERROR(+'CMA GDP Estimates'!G53-'Tor GDP Estimates'!G53,"")</f>
        <v>699.68090550143916</v>
      </c>
      <c r="H53" s="66">
        <f>IFERROR(+'CMA GDP Estimates'!H53-'Tor GDP Estimates'!H53,"")</f>
        <v>584.05325942158174</v>
      </c>
      <c r="I53" s="66">
        <f>IFERROR(+'CMA GDP Estimates'!I53-'Tor GDP Estimates'!I53,"")</f>
        <v>505.03916647012983</v>
      </c>
      <c r="J53" s="66">
        <f>IFERROR(+'CMA GDP Estimates'!J53-'Tor GDP Estimates'!J53,"")</f>
        <v>310.92619523323594</v>
      </c>
      <c r="K53" s="66">
        <f>IFERROR(+'CMA GDP Estimates'!K53-'Tor GDP Estimates'!K53,"")</f>
        <v>855.52155955405601</v>
      </c>
      <c r="L53" s="66">
        <f>IFERROR(+'CMA GDP Estimates'!L53-'Tor GDP Estimates'!L53,"")</f>
        <v>750.87581177812979</v>
      </c>
      <c r="M53" s="31">
        <f>IFERROR(+'CMA GDP Estimates'!M53-'Tor GDP Estimates'!M53,"")</f>
        <v>877.25356607566073</v>
      </c>
      <c r="N53" s="31">
        <f>IFERROR(+'CMA GDP Estimates'!N53-'Tor GDP Estimates'!N53,"")</f>
        <v>592.16982467673461</v>
      </c>
      <c r="O53" s="31">
        <f>IFERROR(+'CMA GDP Estimates'!O53-'Tor GDP Estimates'!O53,"")</f>
        <v>818.46661724734372</v>
      </c>
      <c r="P53" s="31">
        <f>IFERROR(+'CMA GDP Estimates'!P53-'Tor GDP Estimates'!P53,"")</f>
        <v>694.14334140435835</v>
      </c>
      <c r="Q53" s="31">
        <f>IFERROR(+'CMA GDP Estimates'!Q53-'Tor GDP Estimates'!Q53,"")</f>
        <v>585.15649688816052</v>
      </c>
      <c r="R53" s="31">
        <f>IFERROR(+'CMA GDP Estimates'!R53-'Tor GDP Estimates'!R53,"")</f>
        <v>640.91749514662024</v>
      </c>
      <c r="S53" s="31">
        <f>IFERROR(+'CMA GDP Estimates'!S53-'Tor GDP Estimates'!S53,"")</f>
        <v>536.25483137570768</v>
      </c>
      <c r="T53" s="31">
        <f>IFERROR(+'CMA GDP Estimates'!T53-'Tor GDP Estimates'!T53,"")</f>
        <v>426.93899953733012</v>
      </c>
      <c r="U53" s="31">
        <f>IFERROR(+'CMA GDP Estimates'!U53-'Tor GDP Estimates'!U53,"")</f>
        <v>795.26059666568062</v>
      </c>
      <c r="V53" s="31">
        <f>IFERROR(+'CMA GDP Estimates'!V53-'Tor GDP Estimates'!V53,"")</f>
        <v>409.0961632732982</v>
      </c>
      <c r="W53" s="31">
        <f>IFERROR(+'CMA GDP Estimates'!W53-'Tor GDP Estimates'!W53,"")</f>
        <v>443.94891361724899</v>
      </c>
      <c r="X53" s="31">
        <f>IFERROR(+'CMA GDP Estimates'!X53-'Tor GDP Estimates'!X53,"")</f>
        <v>360.09701966195229</v>
      </c>
      <c r="Y53" s="31">
        <f>IFERROR(+'CMA GDP Estimates'!Y53-'Tor GDP Estimates'!Y53,"")</f>
        <v>484.33728138678566</v>
      </c>
    </row>
    <row r="54" spans="1:25" x14ac:dyDescent="0.25">
      <c r="A54" s="6" t="s">
        <v>48</v>
      </c>
      <c r="B54" s="6"/>
      <c r="C54" s="14">
        <v>335</v>
      </c>
      <c r="D54" s="65">
        <f>IFERROR(+'CMA GDP Estimates'!D54-'Tor GDP Estimates'!D54,"")</f>
        <v>760.9631706673066</v>
      </c>
      <c r="E54" s="65">
        <f>IFERROR(+'CMA GDP Estimates'!E54-'Tor GDP Estimates'!E54,"")</f>
        <v>623.64665845777358</v>
      </c>
      <c r="F54" s="65">
        <f>IFERROR(+'CMA GDP Estimates'!F54-'Tor GDP Estimates'!F54,"")</f>
        <v>692.30779632464271</v>
      </c>
      <c r="G54" s="65">
        <f>IFERROR(+'CMA GDP Estimates'!G54-'Tor GDP Estimates'!G54,"")</f>
        <v>755.65256496424399</v>
      </c>
      <c r="H54" s="65">
        <f>IFERROR(+'CMA GDP Estimates'!H54-'Tor GDP Estimates'!H54,"")</f>
        <v>965.58678989823147</v>
      </c>
      <c r="I54" s="65">
        <f>IFERROR(+'CMA GDP Estimates'!I54-'Tor GDP Estimates'!I54,"")</f>
        <v>624.9542554246774</v>
      </c>
      <c r="J54" s="65">
        <f>IFERROR(+'CMA GDP Estimates'!J54-'Tor GDP Estimates'!J54,"")</f>
        <v>572.40666286452642</v>
      </c>
      <c r="K54" s="65">
        <f>IFERROR(+'CMA GDP Estimates'!K54-'Tor GDP Estimates'!K54,"")</f>
        <v>429.039308489522</v>
      </c>
      <c r="L54" s="65">
        <f>IFERROR(+'CMA GDP Estimates'!L54-'Tor GDP Estimates'!L54,"")</f>
        <v>634.00119410303785</v>
      </c>
      <c r="M54" s="30">
        <f>IFERROR(+'CMA GDP Estimates'!M54-'Tor GDP Estimates'!M54,"")</f>
        <v>799.2488662757703</v>
      </c>
      <c r="N54" s="30">
        <f>IFERROR(+'CMA GDP Estimates'!N54-'Tor GDP Estimates'!N54,"")</f>
        <v>637.03906632788994</v>
      </c>
      <c r="O54" s="30">
        <f>IFERROR(+'CMA GDP Estimates'!O54-'Tor GDP Estimates'!O54,"")</f>
        <v>601.6202005937414</v>
      </c>
      <c r="P54" s="30">
        <f>IFERROR(+'CMA GDP Estimates'!P54-'Tor GDP Estimates'!P54,"")</f>
        <v>565.31726945831542</v>
      </c>
      <c r="Q54" s="30">
        <f>IFERROR(+'CMA GDP Estimates'!Q54-'Tor GDP Estimates'!Q54,"")</f>
        <v>490.9256103799737</v>
      </c>
      <c r="R54" s="30">
        <f>IFERROR(+'CMA GDP Estimates'!R54-'Tor GDP Estimates'!R54,"")</f>
        <v>691.17825526657623</v>
      </c>
      <c r="S54" s="30">
        <f>IFERROR(+'CMA GDP Estimates'!S54-'Tor GDP Estimates'!S54,"")</f>
        <v>658.66437792346812</v>
      </c>
      <c r="T54" s="30">
        <f>IFERROR(+'CMA GDP Estimates'!T54-'Tor GDP Estimates'!T54,"")</f>
        <v>376.63728153296745</v>
      </c>
      <c r="U54" s="30">
        <f>IFERROR(+'CMA GDP Estimates'!U54-'Tor GDP Estimates'!U54,"")</f>
        <v>564.37502898905041</v>
      </c>
      <c r="V54" s="30">
        <f>IFERROR(+'CMA GDP Estimates'!V54-'Tor GDP Estimates'!V54,"")</f>
        <v>608.98862194811068</v>
      </c>
      <c r="W54" s="30">
        <f>IFERROR(+'CMA GDP Estimates'!W54-'Tor GDP Estimates'!W54,"")</f>
        <v>613.14917416147716</v>
      </c>
      <c r="X54" s="30">
        <f>IFERROR(+'CMA GDP Estimates'!X54-'Tor GDP Estimates'!X54,"")</f>
        <v>742.93276923523786</v>
      </c>
      <c r="Y54" s="30">
        <f>IFERROR(+'CMA GDP Estimates'!Y54-'Tor GDP Estimates'!Y54,"")</f>
        <v>762.13363171284414</v>
      </c>
    </row>
    <row r="55" spans="1:25" x14ac:dyDescent="0.25">
      <c r="A55" s="6" t="s">
        <v>49</v>
      </c>
      <c r="B55" s="6"/>
      <c r="C55" s="14">
        <v>336</v>
      </c>
      <c r="D55" s="65">
        <f>IFERROR(+'CMA GDP Estimates'!D55-'Tor GDP Estimates'!D55,"")</f>
        <v>3248.0038883814268</v>
      </c>
      <c r="E55" s="65">
        <f>IFERROR(+'CMA GDP Estimates'!E55-'Tor GDP Estimates'!E55,"")</f>
        <v>3267.8402557242352</v>
      </c>
      <c r="F55" s="65">
        <f>IFERROR(+'CMA GDP Estimates'!F55-'Tor GDP Estimates'!F55,"")</f>
        <v>3798.2893334169603</v>
      </c>
      <c r="G55" s="65">
        <f>IFERROR(+'CMA GDP Estimates'!G55-'Tor GDP Estimates'!G55,"")</f>
        <v>3630.4544469243697</v>
      </c>
      <c r="H55" s="65">
        <f>IFERROR(+'CMA GDP Estimates'!H55-'Tor GDP Estimates'!H55,"")</f>
        <v>3423.5944791154852</v>
      </c>
      <c r="I55" s="65">
        <f>IFERROR(+'CMA GDP Estimates'!I55-'Tor GDP Estimates'!I55,"")</f>
        <v>3386.2048525612377</v>
      </c>
      <c r="J55" s="65">
        <f>IFERROR(+'CMA GDP Estimates'!J55-'Tor GDP Estimates'!J55,"")</f>
        <v>3398.3043024185608</v>
      </c>
      <c r="K55" s="65">
        <f>IFERROR(+'CMA GDP Estimates'!K55-'Tor GDP Estimates'!K55,"")</f>
        <v>4017.6643396155769</v>
      </c>
      <c r="L55" s="65">
        <f>IFERROR(+'CMA GDP Estimates'!L55-'Tor GDP Estimates'!L55,"")</f>
        <v>6379.8787169633997</v>
      </c>
      <c r="M55" s="30">
        <f>IFERROR(+'CMA GDP Estimates'!M55-'Tor GDP Estimates'!M55,"")</f>
        <v>5869.9708288839156</v>
      </c>
      <c r="N55" s="30">
        <f>IFERROR(+'CMA GDP Estimates'!N55-'Tor GDP Estimates'!N55,"")</f>
        <v>5462.8792146114665</v>
      </c>
      <c r="O55" s="30">
        <f>IFERROR(+'CMA GDP Estimates'!O55-'Tor GDP Estimates'!O55,"")</f>
        <v>4617.7966503746557</v>
      </c>
      <c r="P55" s="30">
        <f>IFERROR(+'CMA GDP Estimates'!P55-'Tor GDP Estimates'!P55,"")</f>
        <v>3604.0718162245967</v>
      </c>
      <c r="Q55" s="30">
        <f>IFERROR(+'CMA GDP Estimates'!Q55-'Tor GDP Estimates'!Q55,"")</f>
        <v>4436.6782993638353</v>
      </c>
      <c r="R55" s="30">
        <f>IFERROR(+'CMA GDP Estimates'!R55-'Tor GDP Estimates'!R55,"")</f>
        <v>4964.3166726352511</v>
      </c>
      <c r="S55" s="30">
        <f>IFERROR(+'CMA GDP Estimates'!S55-'Tor GDP Estimates'!S55,"")</f>
        <v>5841.3167334673317</v>
      </c>
      <c r="T55" s="30">
        <f>IFERROR(+'CMA GDP Estimates'!T55-'Tor GDP Estimates'!T55,"")</f>
        <v>5518.4833867861944</v>
      </c>
      <c r="U55" s="30">
        <f>IFERROR(+'CMA GDP Estimates'!U55-'Tor GDP Estimates'!U55,"")</f>
        <v>5609.2795269523067</v>
      </c>
      <c r="V55" s="30">
        <f>IFERROR(+'CMA GDP Estimates'!V55-'Tor GDP Estimates'!V55,"")</f>
        <v>4545.6800861301635</v>
      </c>
      <c r="W55" s="30">
        <f>IFERROR(+'CMA GDP Estimates'!W55-'Tor GDP Estimates'!W55,"")</f>
        <v>6195.3964716050168</v>
      </c>
      <c r="X55" s="30">
        <f>IFERROR(+'CMA GDP Estimates'!X55-'Tor GDP Estimates'!X55,"")</f>
        <v>6079.228008800339</v>
      </c>
      <c r="Y55" s="30">
        <f>IFERROR(+'CMA GDP Estimates'!Y55-'Tor GDP Estimates'!Y55,"")</f>
        <v>4694.8321459001236</v>
      </c>
    </row>
    <row r="56" spans="1:25" x14ac:dyDescent="0.25">
      <c r="A56" s="8" t="s">
        <v>50</v>
      </c>
      <c r="B56" s="8"/>
      <c r="C56" s="15" t="s">
        <v>194</v>
      </c>
      <c r="D56" s="66">
        <f>IFERROR(+'CMA GDP Estimates'!D56-'Tor GDP Estimates'!D56,"")</f>
        <v>2514.5741453747532</v>
      </c>
      <c r="E56" s="66">
        <f>IFERROR(+'CMA GDP Estimates'!E56-'Tor GDP Estimates'!E56,"")</f>
        <v>2622.0084764685034</v>
      </c>
      <c r="F56" s="66">
        <f>IFERROR(+'CMA GDP Estimates'!F56-'Tor GDP Estimates'!F56,"")</f>
        <v>3187.6304951188886</v>
      </c>
      <c r="G56" s="66">
        <f>IFERROR(+'CMA GDP Estimates'!G56-'Tor GDP Estimates'!G56,"")</f>
        <v>2972.7621808954273</v>
      </c>
      <c r="H56" s="66">
        <f>IFERROR(+'CMA GDP Estimates'!H56-'Tor GDP Estimates'!H56,"")</f>
        <v>2737.6195501941729</v>
      </c>
      <c r="I56" s="66">
        <f>IFERROR(+'CMA GDP Estimates'!I56-'Tor GDP Estimates'!I56,"")</f>
        <v>2817.0022970145396</v>
      </c>
      <c r="J56" s="66">
        <f>IFERROR(+'CMA GDP Estimates'!J56-'Tor GDP Estimates'!J56,"")</f>
        <v>2934.489201505914</v>
      </c>
      <c r="K56" s="66">
        <f>IFERROR(+'CMA GDP Estimates'!K56-'Tor GDP Estimates'!K56,"")</f>
        <v>3618.7398572331313</v>
      </c>
      <c r="L56" s="66">
        <f>IFERROR(+'CMA GDP Estimates'!L56-'Tor GDP Estimates'!L56,"")</f>
        <v>5928.7070525696508</v>
      </c>
      <c r="M56" s="31">
        <f>IFERROR(+'CMA GDP Estimates'!M56-'Tor GDP Estimates'!M56,"")</f>
        <v>4926.0472652933731</v>
      </c>
      <c r="N56" s="31">
        <f>IFERROR(+'CMA GDP Estimates'!N56-'Tor GDP Estimates'!N56,"")</f>
        <v>4756.7839995259492</v>
      </c>
      <c r="O56" s="31">
        <f>IFERROR(+'CMA GDP Estimates'!O56-'Tor GDP Estimates'!O56,"")</f>
        <v>3808.224302341378</v>
      </c>
      <c r="P56" s="31">
        <f>IFERROR(+'CMA GDP Estimates'!P56-'Tor GDP Estimates'!P56,"")</f>
        <v>2786.1515282491582</v>
      </c>
      <c r="Q56" s="31">
        <f>IFERROR(+'CMA GDP Estimates'!Q56-'Tor GDP Estimates'!Q56,"")</f>
        <v>3494.4731807568824</v>
      </c>
      <c r="R56" s="31">
        <f>IFERROR(+'CMA GDP Estimates'!R56-'Tor GDP Estimates'!R56,"")</f>
        <v>4220.2619454965425</v>
      </c>
      <c r="S56" s="31">
        <f>IFERROR(+'CMA GDP Estimates'!S56-'Tor GDP Estimates'!S56,"")</f>
        <v>5133.4986672018404</v>
      </c>
      <c r="T56" s="31">
        <f>IFERROR(+'CMA GDP Estimates'!T56-'Tor GDP Estimates'!T56,"")</f>
        <v>4918.3037716177769</v>
      </c>
      <c r="U56" s="31">
        <f>IFERROR(+'CMA GDP Estimates'!U56-'Tor GDP Estimates'!U56,"")</f>
        <v>4345.3447500409948</v>
      </c>
      <c r="V56" s="31">
        <f>IFERROR(+'CMA GDP Estimates'!V56-'Tor GDP Estimates'!V56,"")</f>
        <v>4156.1013683174388</v>
      </c>
      <c r="W56" s="31">
        <f>IFERROR(+'CMA GDP Estimates'!W56-'Tor GDP Estimates'!W56,"")</f>
        <v>5352.8798819338717</v>
      </c>
      <c r="X56" s="31">
        <f>IFERROR(+'CMA GDP Estimates'!X56-'Tor GDP Estimates'!X56,"")</f>
        <v>5304.2090764810882</v>
      </c>
      <c r="Y56" s="31">
        <f>IFERROR(+'CMA GDP Estimates'!Y56-'Tor GDP Estimates'!Y56,"")</f>
        <v>3930.336366255855</v>
      </c>
    </row>
    <row r="57" spans="1:25" x14ac:dyDescent="0.25">
      <c r="A57" s="7" t="s">
        <v>51</v>
      </c>
      <c r="B57" s="7"/>
      <c r="C57" s="14">
        <v>3361</v>
      </c>
      <c r="D57" s="65">
        <f>IFERROR(+'CMA GDP Estimates'!D57-'Tor GDP Estimates'!D57,"")</f>
        <v>1058.8619780361555</v>
      </c>
      <c r="E57" s="65">
        <f>IFERROR(+'CMA GDP Estimates'!E57-'Tor GDP Estimates'!E57,"")</f>
        <v>982.71210095084723</v>
      </c>
      <c r="F57" s="65">
        <f>IFERROR(+'CMA GDP Estimates'!F57-'Tor GDP Estimates'!F57,"")</f>
        <v>1465.9630030067619</v>
      </c>
      <c r="G57" s="65">
        <f>IFERROR(+'CMA GDP Estimates'!G57-'Tor GDP Estimates'!G57,"")</f>
        <v>1263.1140889777337</v>
      </c>
      <c r="H57" s="65">
        <f>IFERROR(+'CMA GDP Estimates'!H57-'Tor GDP Estimates'!H57,"")</f>
        <v>959.11326885515518</v>
      </c>
      <c r="I57" s="65">
        <f>IFERROR(+'CMA GDP Estimates'!I57-'Tor GDP Estimates'!I57,"")</f>
        <v>939.96360798901355</v>
      </c>
      <c r="J57" s="65">
        <f>IFERROR(+'CMA GDP Estimates'!J57-'Tor GDP Estimates'!J57,"")</f>
        <v>846.55897734099131</v>
      </c>
      <c r="K57" s="65">
        <f>IFERROR(+'CMA GDP Estimates'!K57-'Tor GDP Estimates'!K57,"")</f>
        <v>1172.8345561550855</v>
      </c>
      <c r="L57" s="65">
        <f>IFERROR(+'CMA GDP Estimates'!L57-'Tor GDP Estimates'!L57,"")</f>
        <v>2392.4351418726283</v>
      </c>
      <c r="M57" s="30">
        <f>IFERROR(+'CMA GDP Estimates'!M57-'Tor GDP Estimates'!M57,"")</f>
        <v>2122.5986125767699</v>
      </c>
      <c r="N57" s="30">
        <f>IFERROR(+'CMA GDP Estimates'!N57-'Tor GDP Estimates'!N57,"")</f>
        <v>1992.1177386145848</v>
      </c>
      <c r="O57" s="30">
        <f>IFERROR(+'CMA GDP Estimates'!O57-'Tor GDP Estimates'!O57,"")</f>
        <v>1484.0667576481155</v>
      </c>
      <c r="P57" s="30">
        <f>IFERROR(+'CMA GDP Estimates'!P57-'Tor GDP Estimates'!P57,"")</f>
        <v>1269.1833215713464</v>
      </c>
      <c r="Q57" s="30">
        <f>IFERROR(+'CMA GDP Estimates'!Q57-'Tor GDP Estimates'!Q57,"")</f>
        <v>1814.994543943802</v>
      </c>
      <c r="R57" s="30">
        <f>IFERROR(+'CMA GDP Estimates'!R57-'Tor GDP Estimates'!R57,"")</f>
        <v>1979.7679670650864</v>
      </c>
      <c r="S57" s="30">
        <f>IFERROR(+'CMA GDP Estimates'!S57-'Tor GDP Estimates'!S57,"")</f>
        <v>2870.2410428237577</v>
      </c>
      <c r="T57" s="30">
        <f>IFERROR(+'CMA GDP Estimates'!T57-'Tor GDP Estimates'!T57,"")</f>
        <v>2602.1357696159698</v>
      </c>
      <c r="U57" s="30">
        <f>IFERROR(+'CMA GDP Estimates'!U57-'Tor GDP Estimates'!U57,"")</f>
        <v>2239.7029222129268</v>
      </c>
      <c r="V57" s="30">
        <f>IFERROR(+'CMA GDP Estimates'!V57-'Tor GDP Estimates'!V57,"")</f>
        <v>2154.3262302064591</v>
      </c>
      <c r="W57" s="30">
        <f>IFERROR(+'CMA GDP Estimates'!W57-'Tor GDP Estimates'!W57,"")</f>
        <v>2121.0964186471679</v>
      </c>
      <c r="X57" s="30">
        <f>IFERROR(+'CMA GDP Estimates'!X57-'Tor GDP Estimates'!X57,"")</f>
        <v>2006.9233820007669</v>
      </c>
      <c r="Y57" s="30">
        <f>IFERROR(+'CMA GDP Estimates'!Y57-'Tor GDP Estimates'!Y57,"")</f>
        <v>1566.1327473478618</v>
      </c>
    </row>
    <row r="58" spans="1:25" x14ac:dyDescent="0.25">
      <c r="A58" s="7" t="s">
        <v>52</v>
      </c>
      <c r="B58" s="7"/>
      <c r="C58" s="14">
        <v>3362</v>
      </c>
      <c r="D58" s="65" t="str">
        <f>IFERROR(+'CMA GDP Estimates'!D58-'Tor GDP Estimates'!D58,"")</f>
        <v/>
      </c>
      <c r="E58" s="65" t="str">
        <f>IFERROR(+'CMA GDP Estimates'!E58-'Tor GDP Estimates'!E58,"")</f>
        <v/>
      </c>
      <c r="F58" s="65" t="str">
        <f>IFERROR(+'CMA GDP Estimates'!F58-'Tor GDP Estimates'!F58,"")</f>
        <v/>
      </c>
      <c r="G58" s="65" t="str">
        <f>IFERROR(+'CMA GDP Estimates'!G58-'Tor GDP Estimates'!G58,"")</f>
        <v/>
      </c>
      <c r="H58" s="65" t="str">
        <f>IFERROR(+'CMA GDP Estimates'!H58-'Tor GDP Estimates'!H58,"")</f>
        <v/>
      </c>
      <c r="I58" s="65" t="str">
        <f>IFERROR(+'CMA GDP Estimates'!I58-'Tor GDP Estimates'!I58,"")</f>
        <v/>
      </c>
      <c r="J58" s="65" t="str">
        <f>IFERROR(+'CMA GDP Estimates'!J58-'Tor GDP Estimates'!J58,"")</f>
        <v/>
      </c>
      <c r="K58" s="65" t="str">
        <f>IFERROR(+'CMA GDP Estimates'!K58-'Tor GDP Estimates'!K58,"")</f>
        <v/>
      </c>
      <c r="L58" s="65">
        <f>IFERROR(+'CMA GDP Estimates'!L58-'Tor GDP Estimates'!L58,"")</f>
        <v>269.72647349245807</v>
      </c>
      <c r="M58" s="30" t="str">
        <f>IFERROR(+'CMA GDP Estimates'!M58-'Tor GDP Estimates'!M58,"")</f>
        <v/>
      </c>
      <c r="N58" s="30" t="str">
        <f>IFERROR(+'CMA GDP Estimates'!N58-'Tor GDP Estimates'!N58,"")</f>
        <v/>
      </c>
      <c r="O58" s="30">
        <f>IFERROR(+'CMA GDP Estimates'!O58-'Tor GDP Estimates'!O58,"")</f>
        <v>147.49569336778634</v>
      </c>
      <c r="P58" s="30" t="str">
        <f>IFERROR(+'CMA GDP Estimates'!P58-'Tor GDP Estimates'!P58,"")</f>
        <v/>
      </c>
      <c r="Q58" s="30" t="str">
        <f>IFERROR(+'CMA GDP Estimates'!Q58-'Tor GDP Estimates'!Q58,"")</f>
        <v/>
      </c>
      <c r="R58" s="30" t="str">
        <f>IFERROR(+'CMA GDP Estimates'!R58-'Tor GDP Estimates'!R58,"")</f>
        <v/>
      </c>
      <c r="S58" s="30">
        <f>IFERROR(+'CMA GDP Estimates'!S58-'Tor GDP Estimates'!S58,"")</f>
        <v>83.115795888165053</v>
      </c>
      <c r="T58" s="30" t="str">
        <f>IFERROR(+'CMA GDP Estimates'!T58-'Tor GDP Estimates'!T58,"")</f>
        <v/>
      </c>
      <c r="U58" s="30" t="str">
        <f>IFERROR(+'CMA GDP Estimates'!U58-'Tor GDP Estimates'!U58,"")</f>
        <v/>
      </c>
      <c r="V58" s="30" t="str">
        <f>IFERROR(+'CMA GDP Estimates'!V58-'Tor GDP Estimates'!V58,"")</f>
        <v/>
      </c>
      <c r="W58" s="30" t="str">
        <f>IFERROR(+'CMA GDP Estimates'!W58-'Tor GDP Estimates'!W58,"")</f>
        <v/>
      </c>
      <c r="X58" s="30" t="str">
        <f>IFERROR(+'CMA GDP Estimates'!X58-'Tor GDP Estimates'!X58,"")</f>
        <v/>
      </c>
      <c r="Y58" s="30" t="str">
        <f>IFERROR(+'CMA GDP Estimates'!Y58-'Tor GDP Estimates'!Y58,"")</f>
        <v/>
      </c>
    </row>
    <row r="59" spans="1:25" x14ac:dyDescent="0.25">
      <c r="A59" s="7" t="s">
        <v>53</v>
      </c>
      <c r="B59" s="7"/>
      <c r="C59" s="14">
        <v>3363</v>
      </c>
      <c r="D59" s="65">
        <f>IFERROR(+'CMA GDP Estimates'!D59-'Tor GDP Estimates'!D59,"")</f>
        <v>1470.7821110165862</v>
      </c>
      <c r="E59" s="65">
        <f>IFERROR(+'CMA GDP Estimates'!E59-'Tor GDP Estimates'!E59,"")</f>
        <v>1717.5131898790016</v>
      </c>
      <c r="F59" s="65">
        <f>IFERROR(+'CMA GDP Estimates'!F59-'Tor GDP Estimates'!F59,"")</f>
        <v>1666.0999456746197</v>
      </c>
      <c r="G59" s="65">
        <f>IFERROR(+'CMA GDP Estimates'!G59-'Tor GDP Estimates'!G59,"")</f>
        <v>1609.3942484488789</v>
      </c>
      <c r="H59" s="65">
        <f>IFERROR(+'CMA GDP Estimates'!H59-'Tor GDP Estimates'!H59,"")</f>
        <v>1676.8788689796449</v>
      </c>
      <c r="I59" s="65">
        <f>IFERROR(+'CMA GDP Estimates'!I59-'Tor GDP Estimates'!I59,"")</f>
        <v>1750.6976396030784</v>
      </c>
      <c r="J59" s="65">
        <f>IFERROR(+'CMA GDP Estimates'!J59-'Tor GDP Estimates'!J59,"")</f>
        <v>1956.7228149651794</v>
      </c>
      <c r="K59" s="65">
        <f>IFERROR(+'CMA GDP Estimates'!K59-'Tor GDP Estimates'!K59,"")</f>
        <v>2273.7326854346206</v>
      </c>
      <c r="L59" s="65">
        <f>IFERROR(+'CMA GDP Estimates'!L59-'Tor GDP Estimates'!L59,"")</f>
        <v>3304.9572144572335</v>
      </c>
      <c r="M59" s="30">
        <f>IFERROR(+'CMA GDP Estimates'!M59-'Tor GDP Estimates'!M59,"")</f>
        <v>2768.0364365398354</v>
      </c>
      <c r="N59" s="30">
        <f>IFERROR(+'CMA GDP Estimates'!N59-'Tor GDP Estimates'!N59,"")</f>
        <v>2644.1377252067628</v>
      </c>
      <c r="O59" s="30">
        <f>IFERROR(+'CMA GDP Estimates'!O59-'Tor GDP Estimates'!O59,"")</f>
        <v>2204.237014963936</v>
      </c>
      <c r="P59" s="30">
        <f>IFERROR(+'CMA GDP Estimates'!P59-'Tor GDP Estimates'!P59,"")</f>
        <v>1629.8975293723593</v>
      </c>
      <c r="Q59" s="30">
        <f>IFERROR(+'CMA GDP Estimates'!Q59-'Tor GDP Estimates'!Q59,"")</f>
        <v>1815.1180262835137</v>
      </c>
      <c r="R59" s="30">
        <f>IFERROR(+'CMA GDP Estimates'!R59-'Tor GDP Estimates'!R59,"")</f>
        <v>2227.2171864934626</v>
      </c>
      <c r="S59" s="30">
        <f>IFERROR(+'CMA GDP Estimates'!S59-'Tor GDP Estimates'!S59,"")</f>
        <v>2414.3884141402164</v>
      </c>
      <c r="T59" s="30">
        <f>IFERROR(+'CMA GDP Estimates'!T59-'Tor GDP Estimates'!T59,"")</f>
        <v>2374.377363653447</v>
      </c>
      <c r="U59" s="30">
        <f>IFERROR(+'CMA GDP Estimates'!U59-'Tor GDP Estimates'!U59,"")</f>
        <v>2190.4633376460506</v>
      </c>
      <c r="V59" s="30">
        <f>IFERROR(+'CMA GDP Estimates'!V59-'Tor GDP Estimates'!V59,"")</f>
        <v>2100.1032283888881</v>
      </c>
      <c r="W59" s="30">
        <f>IFERROR(+'CMA GDP Estimates'!W59-'Tor GDP Estimates'!W59,"")</f>
        <v>3004.8496279960373</v>
      </c>
      <c r="X59" s="30">
        <f>IFERROR(+'CMA GDP Estimates'!X59-'Tor GDP Estimates'!X59,"")</f>
        <v>3082.8854074996498</v>
      </c>
      <c r="Y59" s="30">
        <f>IFERROR(+'CMA GDP Estimates'!Y59-'Tor GDP Estimates'!Y59,"")</f>
        <v>2287.5323301877256</v>
      </c>
    </row>
    <row r="60" spans="1:25" x14ac:dyDescent="0.25">
      <c r="A60" s="7" t="s">
        <v>54</v>
      </c>
      <c r="B60" s="7"/>
      <c r="C60" s="14">
        <v>3364</v>
      </c>
      <c r="D60" s="65">
        <f>IFERROR(+'CMA GDP Estimates'!D60-'Tor GDP Estimates'!D60,"")</f>
        <v>743.47579162473141</v>
      </c>
      <c r="E60" s="65">
        <f>IFERROR(+'CMA GDP Estimates'!E60-'Tor GDP Estimates'!E60,"")</f>
        <v>699.14129730827824</v>
      </c>
      <c r="F60" s="65">
        <f>IFERROR(+'CMA GDP Estimates'!F60-'Tor GDP Estimates'!F60,"")</f>
        <v>591.12915397449672</v>
      </c>
      <c r="G60" s="65">
        <f>IFERROR(+'CMA GDP Estimates'!G60-'Tor GDP Estimates'!G60,"")</f>
        <v>650.0043694522335</v>
      </c>
      <c r="H60" s="65">
        <f>IFERROR(+'CMA GDP Estimates'!H60-'Tor GDP Estimates'!H60,"")</f>
        <v>683.60034826520439</v>
      </c>
      <c r="I60" s="65">
        <f>IFERROR(+'CMA GDP Estimates'!I60-'Tor GDP Estimates'!I60,"")</f>
        <v>558.16182695513635</v>
      </c>
      <c r="J60" s="65">
        <f>IFERROR(+'CMA GDP Estimates'!J60-'Tor GDP Estimates'!J60,"")</f>
        <v>328.87134623250694</v>
      </c>
      <c r="K60" s="65">
        <f>IFERROR(+'CMA GDP Estimates'!K60-'Tor GDP Estimates'!K60,"")</f>
        <v>339.287913042978</v>
      </c>
      <c r="L60" s="65">
        <f>IFERROR(+'CMA GDP Estimates'!L60-'Tor GDP Estimates'!L60,"")</f>
        <v>568.16461700945172</v>
      </c>
      <c r="M60" s="30">
        <f>IFERROR(+'CMA GDP Estimates'!M60-'Tor GDP Estimates'!M60,"")</f>
        <v>815.58280978243727</v>
      </c>
      <c r="N60" s="30">
        <f>IFERROR(+'CMA GDP Estimates'!N60-'Tor GDP Estimates'!N60,"")</f>
        <v>643.24719272960226</v>
      </c>
      <c r="O60" s="30">
        <f>IFERROR(+'CMA GDP Estimates'!O60-'Tor GDP Estimates'!O60,"")</f>
        <v>444.63656821840243</v>
      </c>
      <c r="P60" s="30">
        <f>IFERROR(+'CMA GDP Estimates'!P60-'Tor GDP Estimates'!P60,"")</f>
        <v>429.6997898374342</v>
      </c>
      <c r="Q60" s="30">
        <f>IFERROR(+'CMA GDP Estimates'!Q60-'Tor GDP Estimates'!Q60,"")</f>
        <v>638.28663936948215</v>
      </c>
      <c r="R60" s="30">
        <f>IFERROR(+'CMA GDP Estimates'!R60-'Tor GDP Estimates'!R60,"")</f>
        <v>449.09592860332521</v>
      </c>
      <c r="S60" s="30">
        <f>IFERROR(+'CMA GDP Estimates'!S60-'Tor GDP Estimates'!S60,"")</f>
        <v>588.87280826548294</v>
      </c>
      <c r="T60" s="30">
        <f>IFERROR(+'CMA GDP Estimates'!T60-'Tor GDP Estimates'!T60,"")</f>
        <v>584.17339238163538</v>
      </c>
      <c r="U60" s="30">
        <f>IFERROR(+'CMA GDP Estimates'!U60-'Tor GDP Estimates'!U60,"")</f>
        <v>1034.7921327262716</v>
      </c>
      <c r="V60" s="30">
        <f>IFERROR(+'CMA GDP Estimates'!V60-'Tor GDP Estimates'!V60,"")</f>
        <v>521.08683535701493</v>
      </c>
      <c r="W60" s="30">
        <f>IFERROR(+'CMA GDP Estimates'!W60-'Tor GDP Estimates'!W60,"")</f>
        <v>660.53412177154166</v>
      </c>
      <c r="X60" s="30">
        <f>IFERROR(+'CMA GDP Estimates'!X60-'Tor GDP Estimates'!X60,"")</f>
        <v>804.05582600612252</v>
      </c>
      <c r="Y60" s="30">
        <f>IFERROR(+'CMA GDP Estimates'!Y60-'Tor GDP Estimates'!Y60,"")</f>
        <v>655.92124326763587</v>
      </c>
    </row>
    <row r="61" spans="1:25" x14ac:dyDescent="0.25">
      <c r="A61" s="7" t="s">
        <v>55</v>
      </c>
      <c r="B61" s="7"/>
      <c r="C61" s="14" t="s">
        <v>195</v>
      </c>
      <c r="D61" s="65" t="str">
        <f>IFERROR(+'CMA GDP Estimates'!D61-'Tor GDP Estimates'!D61,"")</f>
        <v/>
      </c>
      <c r="E61" s="65">
        <f>IFERROR(+'CMA GDP Estimates'!E61-'Tor GDP Estimates'!E61,"")</f>
        <v>270.24560747663548</v>
      </c>
      <c r="F61" s="65" t="str">
        <f>IFERROR(+'CMA GDP Estimates'!F61-'Tor GDP Estimates'!F61,"")</f>
        <v/>
      </c>
      <c r="G61" s="65">
        <f>IFERROR(+'CMA GDP Estimates'!G61-'Tor GDP Estimates'!G61,"")</f>
        <v>177.16093023255814</v>
      </c>
      <c r="H61" s="65" t="str">
        <f>IFERROR(+'CMA GDP Estimates'!H61-'Tor GDP Estimates'!H61,"")</f>
        <v/>
      </c>
      <c r="I61" s="65" t="str">
        <f>IFERROR(+'CMA GDP Estimates'!I61-'Tor GDP Estimates'!I61,"")</f>
        <v/>
      </c>
      <c r="J61" s="65" t="str">
        <f>IFERROR(+'CMA GDP Estimates'!J61-'Tor GDP Estimates'!J61,"")</f>
        <v/>
      </c>
      <c r="K61" s="65" t="str">
        <f>IFERROR(+'CMA GDP Estimates'!K61-'Tor GDP Estimates'!K61,"")</f>
        <v/>
      </c>
      <c r="L61" s="65" t="str">
        <f>IFERROR(+'CMA GDP Estimates'!L61-'Tor GDP Estimates'!L61,"")</f>
        <v/>
      </c>
      <c r="M61" s="30">
        <f>IFERROR(+'CMA GDP Estimates'!M61-'Tor GDP Estimates'!M61,"")</f>
        <v>209.00405605416472</v>
      </c>
      <c r="N61" s="30" t="str">
        <f>IFERROR(+'CMA GDP Estimates'!N61-'Tor GDP Estimates'!N61,"")</f>
        <v/>
      </c>
      <c r="O61" s="30">
        <f>IFERROR(+'CMA GDP Estimates'!O61-'Tor GDP Estimates'!O61,"")</f>
        <v>269.80266466504031</v>
      </c>
      <c r="P61" s="30" t="str">
        <f>IFERROR(+'CMA GDP Estimates'!P61-'Tor GDP Estimates'!P61,"")</f>
        <v/>
      </c>
      <c r="Q61" s="30" t="str">
        <f>IFERROR(+'CMA GDP Estimates'!Q61-'Tor GDP Estimates'!Q61,"")</f>
        <v/>
      </c>
      <c r="R61" s="30" t="str">
        <f>IFERROR(+'CMA GDP Estimates'!R61-'Tor GDP Estimates'!R61,"")</f>
        <v/>
      </c>
      <c r="S61" s="30">
        <f>IFERROR(+'CMA GDP Estimates'!S61-'Tor GDP Estimates'!S61,"")</f>
        <v>254.48793068910254</v>
      </c>
      <c r="T61" s="30">
        <f>IFERROR(+'CMA GDP Estimates'!T61-'Tor GDP Estimates'!T61,"")</f>
        <v>240.67061036789295</v>
      </c>
      <c r="U61" s="30" t="str">
        <f>IFERROR(+'CMA GDP Estimates'!U61-'Tor GDP Estimates'!U61,"")</f>
        <v/>
      </c>
      <c r="V61" s="30" t="str">
        <f>IFERROR(+'CMA GDP Estimates'!V61-'Tor GDP Estimates'!V61,"")</f>
        <v/>
      </c>
      <c r="W61" s="30" t="str">
        <f>IFERROR(+'CMA GDP Estimates'!W61-'Tor GDP Estimates'!W61,"")</f>
        <v/>
      </c>
      <c r="X61" s="30" t="str">
        <f>IFERROR(+'CMA GDP Estimates'!X61-'Tor GDP Estimates'!X61,"")</f>
        <v/>
      </c>
      <c r="Y61" s="30" t="str">
        <f>IFERROR(+'CMA GDP Estimates'!Y61-'Tor GDP Estimates'!Y61,"")</f>
        <v/>
      </c>
    </row>
    <row r="62" spans="1:25" x14ac:dyDescent="0.25">
      <c r="A62" s="6" t="s">
        <v>56</v>
      </c>
      <c r="B62" s="6"/>
      <c r="C62" s="14">
        <v>337</v>
      </c>
      <c r="D62" s="65">
        <f>IFERROR(+'CMA GDP Estimates'!D62-'Tor GDP Estimates'!D62,"")</f>
        <v>809.43163067257285</v>
      </c>
      <c r="E62" s="65">
        <f>IFERROR(+'CMA GDP Estimates'!E62-'Tor GDP Estimates'!E62,"")</f>
        <v>811.27956952192199</v>
      </c>
      <c r="F62" s="65">
        <f>IFERROR(+'CMA GDP Estimates'!F62-'Tor GDP Estimates'!F62,"")</f>
        <v>927.44720773212362</v>
      </c>
      <c r="G62" s="65">
        <f>IFERROR(+'CMA GDP Estimates'!G62-'Tor GDP Estimates'!G62,"")</f>
        <v>1078.7552710518353</v>
      </c>
      <c r="H62" s="65">
        <f>IFERROR(+'CMA GDP Estimates'!H62-'Tor GDP Estimates'!H62,"")</f>
        <v>1027.2722999959869</v>
      </c>
      <c r="I62" s="65">
        <f>IFERROR(+'CMA GDP Estimates'!I62-'Tor GDP Estimates'!I62,"")</f>
        <v>1034.1202169020244</v>
      </c>
      <c r="J62" s="65">
        <f>IFERROR(+'CMA GDP Estimates'!J62-'Tor GDP Estimates'!J62,"")</f>
        <v>998.15935888461149</v>
      </c>
      <c r="K62" s="65">
        <f>IFERROR(+'CMA GDP Estimates'!K62-'Tor GDP Estimates'!K62,"")</f>
        <v>1056.6512107037072</v>
      </c>
      <c r="L62" s="65">
        <f>IFERROR(+'CMA GDP Estimates'!L62-'Tor GDP Estimates'!L62,"")</f>
        <v>1137.7471699583593</v>
      </c>
      <c r="M62" s="30">
        <f>IFERROR(+'CMA GDP Estimates'!M62-'Tor GDP Estimates'!M62,"")</f>
        <v>1015.7299219798817</v>
      </c>
      <c r="N62" s="30">
        <f>IFERROR(+'CMA GDP Estimates'!N62-'Tor GDP Estimates'!N62,"")</f>
        <v>845.5028334659437</v>
      </c>
      <c r="O62" s="30">
        <f>IFERROR(+'CMA GDP Estimates'!O62-'Tor GDP Estimates'!O62,"")</f>
        <v>1016.1127248242054</v>
      </c>
      <c r="P62" s="30">
        <f>IFERROR(+'CMA GDP Estimates'!P62-'Tor GDP Estimates'!P62,"")</f>
        <v>540.21304525988467</v>
      </c>
      <c r="Q62" s="30">
        <f>IFERROR(+'CMA GDP Estimates'!Q62-'Tor GDP Estimates'!Q62,"")</f>
        <v>808.35143776023551</v>
      </c>
      <c r="R62" s="30">
        <f>IFERROR(+'CMA GDP Estimates'!R62-'Tor GDP Estimates'!R62,"")</f>
        <v>613.69147053176164</v>
      </c>
      <c r="S62" s="30">
        <f>IFERROR(+'CMA GDP Estimates'!S62-'Tor GDP Estimates'!S62,"")</f>
        <v>931.21344530413921</v>
      </c>
      <c r="T62" s="30">
        <f>IFERROR(+'CMA GDP Estimates'!T62-'Tor GDP Estimates'!T62,"")</f>
        <v>739.06351580807166</v>
      </c>
      <c r="U62" s="30">
        <f>IFERROR(+'CMA GDP Estimates'!U62-'Tor GDP Estimates'!U62,"")</f>
        <v>860.36199917396823</v>
      </c>
      <c r="V62" s="30">
        <f>IFERROR(+'CMA GDP Estimates'!V62-'Tor GDP Estimates'!V62,"")</f>
        <v>656.31463667446894</v>
      </c>
      <c r="W62" s="30">
        <f>IFERROR(+'CMA GDP Estimates'!W62-'Tor GDP Estimates'!W62,"")</f>
        <v>973.51511397430761</v>
      </c>
      <c r="X62" s="30">
        <f>IFERROR(+'CMA GDP Estimates'!X62-'Tor GDP Estimates'!X62,"")</f>
        <v>990.62312886240363</v>
      </c>
      <c r="Y62" s="30">
        <f>IFERROR(+'CMA GDP Estimates'!Y62-'Tor GDP Estimates'!Y62,"")</f>
        <v>769.80962426083249</v>
      </c>
    </row>
    <row r="63" spans="1:25" x14ac:dyDescent="0.25">
      <c r="A63" s="7" t="s">
        <v>57</v>
      </c>
      <c r="B63" s="7"/>
      <c r="C63" s="14">
        <v>3372</v>
      </c>
      <c r="D63" s="65">
        <f>IFERROR(+'CMA GDP Estimates'!D63-'Tor GDP Estimates'!D63,"")</f>
        <v>596.82607871527898</v>
      </c>
      <c r="E63" s="65">
        <f>IFERROR(+'CMA GDP Estimates'!E63-'Tor GDP Estimates'!E63,"")</f>
        <v>605.33618090515256</v>
      </c>
      <c r="F63" s="65">
        <f>IFERROR(+'CMA GDP Estimates'!F63-'Tor GDP Estimates'!F63,"")</f>
        <v>514.3395975874389</v>
      </c>
      <c r="G63" s="65">
        <f>IFERROR(+'CMA GDP Estimates'!G63-'Tor GDP Estimates'!G63,"")</f>
        <v>600.21051673847865</v>
      </c>
      <c r="H63" s="65">
        <f>IFERROR(+'CMA GDP Estimates'!H63-'Tor GDP Estimates'!H63,"")</f>
        <v>718.84923073071002</v>
      </c>
      <c r="I63" s="65">
        <f>IFERROR(+'CMA GDP Estimates'!I63-'Tor GDP Estimates'!I63,"")</f>
        <v>683.87727608987007</v>
      </c>
      <c r="J63" s="65">
        <f>IFERROR(+'CMA GDP Estimates'!J63-'Tor GDP Estimates'!J63,"")</f>
        <v>469.7396321531229</v>
      </c>
      <c r="K63" s="65">
        <f>IFERROR(+'CMA GDP Estimates'!K63-'Tor GDP Estimates'!K63,"")</f>
        <v>758.05246331030253</v>
      </c>
      <c r="L63" s="65">
        <f>IFERROR(+'CMA GDP Estimates'!L63-'Tor GDP Estimates'!L63,"")</f>
        <v>564.23672998509892</v>
      </c>
      <c r="M63" s="30">
        <f>IFERROR(+'CMA GDP Estimates'!M63-'Tor GDP Estimates'!M63,"")</f>
        <v>412.16039248225059</v>
      </c>
      <c r="N63" s="30">
        <f>IFERROR(+'CMA GDP Estimates'!N63-'Tor GDP Estimates'!N63,"")</f>
        <v>317.02996483875927</v>
      </c>
      <c r="O63" s="30">
        <f>IFERROR(+'CMA GDP Estimates'!O63-'Tor GDP Estimates'!O63,"")</f>
        <v>535.85898102727651</v>
      </c>
      <c r="P63" s="30">
        <f>IFERROR(+'CMA GDP Estimates'!P63-'Tor GDP Estimates'!P63,"")</f>
        <v>168.00360633649484</v>
      </c>
      <c r="Q63" s="30">
        <f>IFERROR(+'CMA GDP Estimates'!Q63-'Tor GDP Estimates'!Q63,"")</f>
        <v>421.16858308704985</v>
      </c>
      <c r="R63" s="30">
        <f>IFERROR(+'CMA GDP Estimates'!R63-'Tor GDP Estimates'!R63,"")</f>
        <v>322.69533988513354</v>
      </c>
      <c r="S63" s="30">
        <f>IFERROR(+'CMA GDP Estimates'!S63-'Tor GDP Estimates'!S63,"")</f>
        <v>472.14428648733906</v>
      </c>
      <c r="T63" s="30">
        <f>IFERROR(+'CMA GDP Estimates'!T63-'Tor GDP Estimates'!T63,"")</f>
        <v>341.75979471689806</v>
      </c>
      <c r="U63" s="30">
        <f>IFERROR(+'CMA GDP Estimates'!U63-'Tor GDP Estimates'!U63,"")</f>
        <v>499.79913670484183</v>
      </c>
      <c r="V63" s="30">
        <f>IFERROR(+'CMA GDP Estimates'!V63-'Tor GDP Estimates'!V63,"")</f>
        <v>348.55962238408506</v>
      </c>
      <c r="W63" s="30">
        <f>IFERROR(+'CMA GDP Estimates'!W63-'Tor GDP Estimates'!W63,"")</f>
        <v>501.02514123474873</v>
      </c>
      <c r="X63" s="30">
        <f>IFERROR(+'CMA GDP Estimates'!X63-'Tor GDP Estimates'!X63,"")</f>
        <v>996.99412028606855</v>
      </c>
      <c r="Y63" s="30">
        <f>IFERROR(+'CMA GDP Estimates'!Y63-'Tor GDP Estimates'!Y63,"")</f>
        <v>490.89681645296275</v>
      </c>
    </row>
    <row r="64" spans="1:25" x14ac:dyDescent="0.25">
      <c r="A64" s="6" t="s">
        <v>58</v>
      </c>
      <c r="B64" s="6"/>
      <c r="C64" s="14">
        <v>339</v>
      </c>
      <c r="D64" s="65">
        <f>IFERROR(+'CMA GDP Estimates'!D64-'Tor GDP Estimates'!D64,"")</f>
        <v>511.13073389225679</v>
      </c>
      <c r="E64" s="65">
        <f>IFERROR(+'CMA GDP Estimates'!E64-'Tor GDP Estimates'!E64,"")</f>
        <v>572.19487266315457</v>
      </c>
      <c r="F64" s="65">
        <f>IFERROR(+'CMA GDP Estimates'!F64-'Tor GDP Estimates'!F64,"")</f>
        <v>593.31547886387091</v>
      </c>
      <c r="G64" s="65">
        <f>IFERROR(+'CMA GDP Estimates'!G64-'Tor GDP Estimates'!G64,"")</f>
        <v>549.37160303927999</v>
      </c>
      <c r="H64" s="65">
        <f>IFERROR(+'CMA GDP Estimates'!H64-'Tor GDP Estimates'!H64,"")</f>
        <v>651.93981511255697</v>
      </c>
      <c r="I64" s="65">
        <f>IFERROR(+'CMA GDP Estimates'!I64-'Tor GDP Estimates'!I64,"")</f>
        <v>706.1438015101736</v>
      </c>
      <c r="J64" s="65">
        <f>IFERROR(+'CMA GDP Estimates'!J64-'Tor GDP Estimates'!J64,"")</f>
        <v>736.37052515844289</v>
      </c>
      <c r="K64" s="65">
        <f>IFERROR(+'CMA GDP Estimates'!K64-'Tor GDP Estimates'!K64,"")</f>
        <v>633.90302702577083</v>
      </c>
      <c r="L64" s="65">
        <f>IFERROR(+'CMA GDP Estimates'!L64-'Tor GDP Estimates'!L64,"")</f>
        <v>638.91433214900474</v>
      </c>
      <c r="M64" s="30">
        <f>IFERROR(+'CMA GDP Estimates'!M64-'Tor GDP Estimates'!M64,"")</f>
        <v>704.32429370599687</v>
      </c>
      <c r="N64" s="30">
        <f>IFERROR(+'CMA GDP Estimates'!N64-'Tor GDP Estimates'!N64,"")</f>
        <v>669.60015881932736</v>
      </c>
      <c r="O64" s="30">
        <f>IFERROR(+'CMA GDP Estimates'!O64-'Tor GDP Estimates'!O64,"")</f>
        <v>735.67706557739189</v>
      </c>
      <c r="P64" s="30">
        <f>IFERROR(+'CMA GDP Estimates'!P64-'Tor GDP Estimates'!P64,"")</f>
        <v>710.97999873032609</v>
      </c>
      <c r="Q64" s="30">
        <f>IFERROR(+'CMA GDP Estimates'!Q64-'Tor GDP Estimates'!Q64,"")</f>
        <v>680.64941739923893</v>
      </c>
      <c r="R64" s="30">
        <f>IFERROR(+'CMA GDP Estimates'!R64-'Tor GDP Estimates'!R64,"")</f>
        <v>496.47369797719369</v>
      </c>
      <c r="S64" s="30">
        <f>IFERROR(+'CMA GDP Estimates'!S64-'Tor GDP Estimates'!S64,"")</f>
        <v>587.89398922231373</v>
      </c>
      <c r="T64" s="30">
        <f>IFERROR(+'CMA GDP Estimates'!T64-'Tor GDP Estimates'!T64,"")</f>
        <v>780.77667960798499</v>
      </c>
      <c r="U64" s="30">
        <f>IFERROR(+'CMA GDP Estimates'!U64-'Tor GDP Estimates'!U64,"")</f>
        <v>491.35963866637292</v>
      </c>
      <c r="V64" s="30">
        <f>IFERROR(+'CMA GDP Estimates'!V64-'Tor GDP Estimates'!V64,"")</f>
        <v>653.23632966580931</v>
      </c>
      <c r="W64" s="30">
        <f>IFERROR(+'CMA GDP Estimates'!W64-'Tor GDP Estimates'!W64,"")</f>
        <v>848.69337042212226</v>
      </c>
      <c r="X64" s="30">
        <f>IFERROR(+'CMA GDP Estimates'!X64-'Tor GDP Estimates'!X64,"")</f>
        <v>757.40963743273892</v>
      </c>
      <c r="Y64" s="30">
        <f>IFERROR(+'CMA GDP Estimates'!Y64-'Tor GDP Estimates'!Y64,"")</f>
        <v>695.16876832597063</v>
      </c>
    </row>
    <row r="65" spans="1:25" x14ac:dyDescent="0.25">
      <c r="A65" s="7" t="s">
        <v>59</v>
      </c>
      <c r="B65" s="7"/>
      <c r="C65" s="14">
        <v>3391</v>
      </c>
      <c r="D65" s="65">
        <f>IFERROR(+'CMA GDP Estimates'!D65-'Tor GDP Estimates'!D65,"")</f>
        <v>141.09602312476872</v>
      </c>
      <c r="E65" s="65">
        <f>IFERROR(+'CMA GDP Estimates'!E65-'Tor GDP Estimates'!E65,"")</f>
        <v>110.69461310435042</v>
      </c>
      <c r="F65" s="65">
        <f>IFERROR(+'CMA GDP Estimates'!F65-'Tor GDP Estimates'!F65,"")</f>
        <v>98.848047608775147</v>
      </c>
      <c r="G65" s="65">
        <f>IFERROR(+'CMA GDP Estimates'!G65-'Tor GDP Estimates'!G65,"")</f>
        <v>198.09367088607593</v>
      </c>
      <c r="H65" s="65">
        <f>IFERROR(+'CMA GDP Estimates'!H65-'Tor GDP Estimates'!H65,"")</f>
        <v>200.88872153168555</v>
      </c>
      <c r="I65" s="65">
        <f>IFERROR(+'CMA GDP Estimates'!I65-'Tor GDP Estimates'!I65,"")</f>
        <v>228.20948164061258</v>
      </c>
      <c r="J65" s="65">
        <f>IFERROR(+'CMA GDP Estimates'!J65-'Tor GDP Estimates'!J65,"")</f>
        <v>339.11858552631583</v>
      </c>
      <c r="K65" s="65">
        <f>IFERROR(+'CMA GDP Estimates'!K65-'Tor GDP Estimates'!K65,"")</f>
        <v>191.15873889474022</v>
      </c>
      <c r="L65" s="65">
        <f>IFERROR(+'CMA GDP Estimates'!L65-'Tor GDP Estimates'!L65,"")</f>
        <v>229.85164498491702</v>
      </c>
      <c r="M65" s="30">
        <f>IFERROR(+'CMA GDP Estimates'!M65-'Tor GDP Estimates'!M65,"")</f>
        <v>193.16648817174493</v>
      </c>
      <c r="N65" s="30">
        <f>IFERROR(+'CMA GDP Estimates'!N65-'Tor GDP Estimates'!N65,"")</f>
        <v>167.78838457752622</v>
      </c>
      <c r="O65" s="30">
        <f>IFERROR(+'CMA GDP Estimates'!O65-'Tor GDP Estimates'!O65,"")</f>
        <v>277.11372700027027</v>
      </c>
      <c r="P65" s="30">
        <f>IFERROR(+'CMA GDP Estimates'!P65-'Tor GDP Estimates'!P65,"")</f>
        <v>308.32060808578035</v>
      </c>
      <c r="Q65" s="30">
        <f>IFERROR(+'CMA GDP Estimates'!Q65-'Tor GDP Estimates'!Q65,"")</f>
        <v>293.10872949704776</v>
      </c>
      <c r="R65" s="30">
        <f>IFERROR(+'CMA GDP Estimates'!R65-'Tor GDP Estimates'!R65,"")</f>
        <v>119.25510782615069</v>
      </c>
      <c r="S65" s="30">
        <f>IFERROR(+'CMA GDP Estimates'!S65-'Tor GDP Estimates'!S65,"")</f>
        <v>265.83714947319135</v>
      </c>
      <c r="T65" s="30">
        <f>IFERROR(+'CMA GDP Estimates'!T65-'Tor GDP Estimates'!T65,"")</f>
        <v>354.53643461478259</v>
      </c>
      <c r="U65" s="30">
        <f>IFERROR(+'CMA GDP Estimates'!U65-'Tor GDP Estimates'!U65,"")</f>
        <v>177.70389791903949</v>
      </c>
      <c r="V65" s="30">
        <f>IFERROR(+'CMA GDP Estimates'!V65-'Tor GDP Estimates'!V65,"")</f>
        <v>230.57314662437446</v>
      </c>
      <c r="W65" s="30">
        <f>IFERROR(+'CMA GDP Estimates'!W65-'Tor GDP Estimates'!W65,"")</f>
        <v>221.08039808668698</v>
      </c>
      <c r="X65" s="30">
        <f>IFERROR(+'CMA GDP Estimates'!X65-'Tor GDP Estimates'!X65,"")</f>
        <v>322.54698838033232</v>
      </c>
      <c r="Y65" s="30">
        <f>IFERROR(+'CMA GDP Estimates'!Y65-'Tor GDP Estimates'!Y65,"")</f>
        <v>380.15715101978964</v>
      </c>
    </row>
    <row r="66" spans="1:25" x14ac:dyDescent="0.25">
      <c r="A66" s="9" t="s">
        <v>60</v>
      </c>
      <c r="B66" s="9"/>
      <c r="C66" s="15" t="s">
        <v>196</v>
      </c>
      <c r="D66" s="66">
        <f>IFERROR(+'CMA GDP Estimates'!D66-'Tor GDP Estimates'!D66,"")</f>
        <v>10539.244939585447</v>
      </c>
      <c r="E66" s="66">
        <f>IFERROR(+'CMA GDP Estimates'!E66-'Tor GDP Estimates'!E66,"")</f>
        <v>11323.201757057899</v>
      </c>
      <c r="F66" s="66">
        <f>IFERROR(+'CMA GDP Estimates'!F66-'Tor GDP Estimates'!F66,"")</f>
        <v>12340.832793746993</v>
      </c>
      <c r="G66" s="66">
        <f>IFERROR(+'CMA GDP Estimates'!G66-'Tor GDP Estimates'!G66,"")</f>
        <v>13315.136849324192</v>
      </c>
      <c r="H66" s="66">
        <f>IFERROR(+'CMA GDP Estimates'!H66-'Tor GDP Estimates'!H66,"")</f>
        <v>12466.34540435117</v>
      </c>
      <c r="I66" s="66">
        <f>IFERROR(+'CMA GDP Estimates'!I66-'Tor GDP Estimates'!I66,"")</f>
        <v>12610.017081477927</v>
      </c>
      <c r="J66" s="66">
        <f>IFERROR(+'CMA GDP Estimates'!J66-'Tor GDP Estimates'!J66,"")</f>
        <v>12757.79272275951</v>
      </c>
      <c r="K66" s="66">
        <f>IFERROR(+'CMA GDP Estimates'!K66-'Tor GDP Estimates'!K66,"")</f>
        <v>14621.6701727738</v>
      </c>
      <c r="L66" s="66">
        <f>IFERROR(+'CMA GDP Estimates'!L66-'Tor GDP Estimates'!L66,"")</f>
        <v>17857.790679638612</v>
      </c>
      <c r="M66" s="31">
        <f>IFERROR(+'CMA GDP Estimates'!M66-'Tor GDP Estimates'!M66,"")</f>
        <v>16952.157929128647</v>
      </c>
      <c r="N66" s="31">
        <f>IFERROR(+'CMA GDP Estimates'!N66-'Tor GDP Estimates'!N66,"")</f>
        <v>15499.69027730828</v>
      </c>
      <c r="O66" s="31">
        <f>IFERROR(+'CMA GDP Estimates'!O66-'Tor GDP Estimates'!O66,"")</f>
        <v>14702.549197111117</v>
      </c>
      <c r="P66" s="31">
        <f>IFERROR(+'CMA GDP Estimates'!P66-'Tor GDP Estimates'!P66,"")</f>
        <v>11621.479161340674</v>
      </c>
      <c r="Q66" s="31">
        <f>IFERROR(+'CMA GDP Estimates'!Q66-'Tor GDP Estimates'!Q66,"")</f>
        <v>13422.236798205173</v>
      </c>
      <c r="R66" s="31">
        <f>IFERROR(+'CMA GDP Estimates'!R66-'Tor GDP Estimates'!R66,"")</f>
        <v>13390.435078849401</v>
      </c>
      <c r="S66" s="31">
        <f>IFERROR(+'CMA GDP Estimates'!S66-'Tor GDP Estimates'!S66,"")</f>
        <v>13978.007545948216</v>
      </c>
      <c r="T66" s="31">
        <f>IFERROR(+'CMA GDP Estimates'!T66-'Tor GDP Estimates'!T66,"")</f>
        <v>13549.079787014289</v>
      </c>
      <c r="U66" s="31">
        <f>IFERROR(+'CMA GDP Estimates'!U66-'Tor GDP Estimates'!U66,"")</f>
        <v>13986.535423323039</v>
      </c>
      <c r="V66" s="31">
        <f>IFERROR(+'CMA GDP Estimates'!V66-'Tor GDP Estimates'!V66,"")</f>
        <v>13298.81152622375</v>
      </c>
      <c r="W66" s="31">
        <f>IFERROR(+'CMA GDP Estimates'!W66-'Tor GDP Estimates'!W66,"")</f>
        <v>16344.443698660154</v>
      </c>
      <c r="X66" s="31">
        <f>IFERROR(+'CMA GDP Estimates'!X66-'Tor GDP Estimates'!X66,"")</f>
        <v>16745.801523408023</v>
      </c>
      <c r="Y66" s="31">
        <f>IFERROR(+'CMA GDP Estimates'!Y66-'Tor GDP Estimates'!Y66,"")</f>
        <v>14705.598164519419</v>
      </c>
    </row>
    <row r="67" spans="1:25" x14ac:dyDescent="0.25">
      <c r="A67" s="9" t="s">
        <v>61</v>
      </c>
      <c r="B67" s="9"/>
      <c r="C67" s="15" t="s">
        <v>197</v>
      </c>
      <c r="D67" s="66">
        <f>IFERROR(+'CMA GDP Estimates'!D67-'Tor GDP Estimates'!D67,"")</f>
        <v>7363.372310660161</v>
      </c>
      <c r="E67" s="66">
        <f>IFERROR(+'CMA GDP Estimates'!E67-'Tor GDP Estimates'!E67,"")</f>
        <v>8279.8227459477421</v>
      </c>
      <c r="F67" s="66">
        <f>IFERROR(+'CMA GDP Estimates'!F67-'Tor GDP Estimates'!F67,"")</f>
        <v>9362.9562397858499</v>
      </c>
      <c r="G67" s="66">
        <f>IFERROR(+'CMA GDP Estimates'!G67-'Tor GDP Estimates'!G67,"")</f>
        <v>9190.479434367453</v>
      </c>
      <c r="H67" s="66">
        <f>IFERROR(+'CMA GDP Estimates'!H67-'Tor GDP Estimates'!H67,"")</f>
        <v>9681.5341784613156</v>
      </c>
      <c r="I67" s="66">
        <f>IFERROR(+'CMA GDP Estimates'!I67-'Tor GDP Estimates'!I67,"")</f>
        <v>11082.006820664184</v>
      </c>
      <c r="J67" s="66">
        <f>IFERROR(+'CMA GDP Estimates'!J67-'Tor GDP Estimates'!J67,"")</f>
        <v>11325.36363145175</v>
      </c>
      <c r="K67" s="66">
        <f>IFERROR(+'CMA GDP Estimates'!K67-'Tor GDP Estimates'!K67,"")</f>
        <v>11390.402793632946</v>
      </c>
      <c r="L67" s="66">
        <f>IFERROR(+'CMA GDP Estimates'!L67-'Tor GDP Estimates'!L67,"")</f>
        <v>9479.3117401897034</v>
      </c>
      <c r="M67" s="31">
        <f>IFERROR(+'CMA GDP Estimates'!M67-'Tor GDP Estimates'!M67,"")</f>
        <v>9174.5545428818823</v>
      </c>
      <c r="N67" s="31">
        <f>IFERROR(+'CMA GDP Estimates'!N67-'Tor GDP Estimates'!N67,"")</f>
        <v>10754.863514499131</v>
      </c>
      <c r="O67" s="31">
        <f>IFERROR(+'CMA GDP Estimates'!O67-'Tor GDP Estimates'!O67,"")</f>
        <v>9731.9484672812487</v>
      </c>
      <c r="P67" s="31">
        <f>IFERROR(+'CMA GDP Estimates'!P67-'Tor GDP Estimates'!P67,"")</f>
        <v>8954.7954369040417</v>
      </c>
      <c r="Q67" s="31">
        <f>IFERROR(+'CMA GDP Estimates'!Q67-'Tor GDP Estimates'!Q67,"")</f>
        <v>9534.1843001892994</v>
      </c>
      <c r="R67" s="31">
        <f>IFERROR(+'CMA GDP Estimates'!R67-'Tor GDP Estimates'!R67,"")</f>
        <v>9214.6996195504071</v>
      </c>
      <c r="S67" s="31">
        <f>IFERROR(+'CMA GDP Estimates'!S67-'Tor GDP Estimates'!S67,"")</f>
        <v>7609.2395030787284</v>
      </c>
      <c r="T67" s="31">
        <f>IFERROR(+'CMA GDP Estimates'!T67-'Tor GDP Estimates'!T67,"")</f>
        <v>8412.5464452908236</v>
      </c>
      <c r="U67" s="31">
        <f>IFERROR(+'CMA GDP Estimates'!U67-'Tor GDP Estimates'!U67,"")</f>
        <v>9100.4107716373455</v>
      </c>
      <c r="V67" s="31">
        <f>IFERROR(+'CMA GDP Estimates'!V67-'Tor GDP Estimates'!V67,"")</f>
        <v>10036.267598146949</v>
      </c>
      <c r="W67" s="31">
        <f>IFERROR(+'CMA GDP Estimates'!W67-'Tor GDP Estimates'!W67,"")</f>
        <v>10631.382654567633</v>
      </c>
      <c r="X67" s="31">
        <f>IFERROR(+'CMA GDP Estimates'!X67-'Tor GDP Estimates'!X67,"")</f>
        <v>11852.947954157058</v>
      </c>
      <c r="Y67" s="31">
        <f>IFERROR(+'CMA GDP Estimates'!Y67-'Tor GDP Estimates'!Y67,"")</f>
        <v>10906.259050675464</v>
      </c>
    </row>
    <row r="68" spans="1:25" x14ac:dyDescent="0.25">
      <c r="A68" s="4" t="s">
        <v>62</v>
      </c>
      <c r="B68" s="4"/>
      <c r="C68" s="12" t="s">
        <v>198</v>
      </c>
      <c r="D68" s="63">
        <f>IFERROR(+'CMA GDP Estimates'!D68-'Tor GDP Estimates'!D68,"")</f>
        <v>61435.088525044979</v>
      </c>
      <c r="E68" s="63">
        <f>IFERROR(+'CMA GDP Estimates'!E68-'Tor GDP Estimates'!E68,"")</f>
        <v>63762.650619630396</v>
      </c>
      <c r="F68" s="63">
        <f>IFERROR(+'CMA GDP Estimates'!F68-'Tor GDP Estimates'!F68,"")</f>
        <v>67909.095311586498</v>
      </c>
      <c r="G68" s="63">
        <f>IFERROR(+'CMA GDP Estimates'!G68-'Tor GDP Estimates'!G68,"")</f>
        <v>75928.529764253632</v>
      </c>
      <c r="H68" s="63">
        <f>IFERROR(+'CMA GDP Estimates'!H68-'Tor GDP Estimates'!H68,"")</f>
        <v>79986.520016755676</v>
      </c>
      <c r="I68" s="63">
        <f>IFERROR(+'CMA GDP Estimates'!I68-'Tor GDP Estimates'!I68,"")</f>
        <v>84070.958450818289</v>
      </c>
      <c r="J68" s="63">
        <f>IFERROR(+'CMA GDP Estimates'!J68-'Tor GDP Estimates'!J68,"")</f>
        <v>85013.264792417947</v>
      </c>
      <c r="K68" s="63">
        <f>IFERROR(+'CMA GDP Estimates'!K68-'Tor GDP Estimates'!K68,"")</f>
        <v>87985.656603439696</v>
      </c>
      <c r="L68" s="63">
        <f>IFERROR(+'CMA GDP Estimates'!L68-'Tor GDP Estimates'!L68,"")</f>
        <v>85271.7235076957</v>
      </c>
      <c r="M68" s="28">
        <f>IFERROR(+'CMA GDP Estimates'!M68-'Tor GDP Estimates'!M68,"")</f>
        <v>88816.039832598428</v>
      </c>
      <c r="N68" s="28">
        <f>IFERROR(+'CMA GDP Estimates'!N68-'Tor GDP Estimates'!N68,"")</f>
        <v>93213.676707271195</v>
      </c>
      <c r="O68" s="28">
        <f>IFERROR(+'CMA GDP Estimates'!O68-'Tor GDP Estimates'!O68,"")</f>
        <v>94332.86671100471</v>
      </c>
      <c r="P68" s="28">
        <f>IFERROR(+'CMA GDP Estimates'!P68-'Tor GDP Estimates'!P68,"")</f>
        <v>96108.775680934908</v>
      </c>
      <c r="Q68" s="28">
        <f>IFERROR(+'CMA GDP Estimates'!Q68-'Tor GDP Estimates'!Q68,"")</f>
        <v>101603.46453560903</v>
      </c>
      <c r="R68" s="28">
        <f>IFERROR(+'CMA GDP Estimates'!R68-'Tor GDP Estimates'!R68,"")</f>
        <v>100752.57956021601</v>
      </c>
      <c r="S68" s="28">
        <f>IFERROR(+'CMA GDP Estimates'!S68-'Tor GDP Estimates'!S68,"")</f>
        <v>103331.91730289329</v>
      </c>
      <c r="T68" s="28">
        <f>IFERROR(+'CMA GDP Estimates'!T68-'Tor GDP Estimates'!T68,"")</f>
        <v>106557.44736838856</v>
      </c>
      <c r="U68" s="28">
        <f>IFERROR(+'CMA GDP Estimates'!U68-'Tor GDP Estimates'!U68,"")</f>
        <v>112081.81464159477</v>
      </c>
      <c r="V68" s="28">
        <f>IFERROR(+'CMA GDP Estimates'!V68-'Tor GDP Estimates'!V68,"")</f>
        <v>117469.77829644902</v>
      </c>
      <c r="W68" s="28">
        <f>IFERROR(+'CMA GDP Estimates'!W68-'Tor GDP Estimates'!W68,"")</f>
        <v>122508.61521308223</v>
      </c>
      <c r="X68" s="28">
        <f>IFERROR(+'CMA GDP Estimates'!X68-'Tor GDP Estimates'!X68,"")</f>
        <v>124172.09156718958</v>
      </c>
      <c r="Y68" s="28">
        <f>IFERROR(+'CMA GDP Estimates'!Y68-'Tor GDP Estimates'!Y68,"")</f>
        <v>129934.59277583568</v>
      </c>
    </row>
    <row r="69" spans="1:25" x14ac:dyDescent="0.25">
      <c r="A69" s="5" t="s">
        <v>63</v>
      </c>
      <c r="B69" s="5"/>
      <c r="C69" s="13">
        <v>41</v>
      </c>
      <c r="D69" s="64">
        <f>IFERROR(+'CMA GDP Estimates'!D69-'Tor GDP Estimates'!D69,"")</f>
        <v>6915.3854445259367</v>
      </c>
      <c r="E69" s="64">
        <f>IFERROR(+'CMA GDP Estimates'!E69-'Tor GDP Estimates'!E69,"")</f>
        <v>7180.5076079695991</v>
      </c>
      <c r="F69" s="64">
        <f>IFERROR(+'CMA GDP Estimates'!F69-'Tor GDP Estimates'!F69,"")</f>
        <v>7504.9138078071419</v>
      </c>
      <c r="G69" s="64">
        <f>IFERROR(+'CMA GDP Estimates'!G69-'Tor GDP Estimates'!G69,"")</f>
        <v>8320.742505660739</v>
      </c>
      <c r="H69" s="64">
        <f>IFERROR(+'CMA GDP Estimates'!H69-'Tor GDP Estimates'!H69,"")</f>
        <v>8521.3620962642017</v>
      </c>
      <c r="I69" s="64">
        <f>IFERROR(+'CMA GDP Estimates'!I69-'Tor GDP Estimates'!I69,"")</f>
        <v>9587.4907823855192</v>
      </c>
      <c r="J69" s="64">
        <f>IFERROR(+'CMA GDP Estimates'!J69-'Tor GDP Estimates'!J69,"")</f>
        <v>10108.081452957882</v>
      </c>
      <c r="K69" s="64">
        <f>IFERROR(+'CMA GDP Estimates'!K69-'Tor GDP Estimates'!K69,"")</f>
        <v>11140.645833502331</v>
      </c>
      <c r="L69" s="64">
        <f>IFERROR(+'CMA GDP Estimates'!L69-'Tor GDP Estimates'!L69,"")</f>
        <v>13192.020718352431</v>
      </c>
      <c r="M69" s="29">
        <f>IFERROR(+'CMA GDP Estimates'!M69-'Tor GDP Estimates'!M69,"")</f>
        <v>14333.977297509013</v>
      </c>
      <c r="N69" s="29">
        <f>IFERROR(+'CMA GDP Estimates'!N69-'Tor GDP Estimates'!N69,"")</f>
        <v>14581.104655142753</v>
      </c>
      <c r="O69" s="29">
        <f>IFERROR(+'CMA GDP Estimates'!O69-'Tor GDP Estimates'!O69,"")</f>
        <v>13045.708248544297</v>
      </c>
      <c r="P69" s="29">
        <f>IFERROR(+'CMA GDP Estimates'!P69-'Tor GDP Estimates'!P69,"")</f>
        <v>13645.954090990561</v>
      </c>
      <c r="Q69" s="29">
        <f>IFERROR(+'CMA GDP Estimates'!Q69-'Tor GDP Estimates'!Q69,"")</f>
        <v>15287.656072871392</v>
      </c>
      <c r="R69" s="29">
        <f>IFERROR(+'CMA GDP Estimates'!R69-'Tor GDP Estimates'!R69,"")</f>
        <v>14019.359597197301</v>
      </c>
      <c r="S69" s="29">
        <f>IFERROR(+'CMA GDP Estimates'!S69-'Tor GDP Estimates'!S69,"")</f>
        <v>15686.643256659241</v>
      </c>
      <c r="T69" s="29">
        <f>IFERROR(+'CMA GDP Estimates'!T69-'Tor GDP Estimates'!T69,"")</f>
        <v>16488.922299287915</v>
      </c>
      <c r="U69" s="29">
        <f>IFERROR(+'CMA GDP Estimates'!U69-'Tor GDP Estimates'!U69,"")</f>
        <v>17078.348617375093</v>
      </c>
      <c r="V69" s="29">
        <f>IFERROR(+'CMA GDP Estimates'!V69-'Tor GDP Estimates'!V69,"")</f>
        <v>18363.505729410223</v>
      </c>
      <c r="W69" s="29">
        <f>IFERROR(+'CMA GDP Estimates'!W69-'Tor GDP Estimates'!W69,"")</f>
        <v>17586.344412341998</v>
      </c>
      <c r="X69" s="29">
        <f>IFERROR(+'CMA GDP Estimates'!X69-'Tor GDP Estimates'!X69,"")</f>
        <v>19270.316888654954</v>
      </c>
      <c r="Y69" s="29">
        <f>IFERROR(+'CMA GDP Estimates'!Y69-'Tor GDP Estimates'!Y69,"")</f>
        <v>18286.77831875945</v>
      </c>
    </row>
    <row r="70" spans="1:25" x14ac:dyDescent="0.25">
      <c r="A70" s="6" t="s">
        <v>64</v>
      </c>
      <c r="B70" s="6"/>
      <c r="C70" s="14">
        <v>411</v>
      </c>
      <c r="D70" s="65">
        <f>IFERROR(+'CMA GDP Estimates'!D70-'Tor GDP Estimates'!D70,"")</f>
        <v>0</v>
      </c>
      <c r="E70" s="65" t="str">
        <f>IFERROR(+'CMA GDP Estimates'!E70-'Tor GDP Estimates'!E70,"")</f>
        <v/>
      </c>
      <c r="F70" s="65" t="str">
        <f>IFERROR(+'CMA GDP Estimates'!F70-'Tor GDP Estimates'!F70,"")</f>
        <v/>
      </c>
      <c r="G70" s="65" t="str">
        <f>IFERROR(+'CMA GDP Estimates'!G70-'Tor GDP Estimates'!G70,"")</f>
        <v/>
      </c>
      <c r="H70" s="65" t="str">
        <f>IFERROR(+'CMA GDP Estimates'!H70-'Tor GDP Estimates'!H70,"")</f>
        <v/>
      </c>
      <c r="I70" s="65" t="str">
        <f>IFERROR(+'CMA GDP Estimates'!I70-'Tor GDP Estimates'!I70,"")</f>
        <v/>
      </c>
      <c r="J70" s="65" t="str">
        <f>IFERROR(+'CMA GDP Estimates'!J70-'Tor GDP Estimates'!J70,"")</f>
        <v/>
      </c>
      <c r="K70" s="65" t="str">
        <f>IFERROR(+'CMA GDP Estimates'!K70-'Tor GDP Estimates'!K70,"")</f>
        <v/>
      </c>
      <c r="L70" s="65" t="str">
        <f>IFERROR(+'CMA GDP Estimates'!L70-'Tor GDP Estimates'!L70,"")</f>
        <v/>
      </c>
      <c r="M70" s="30" t="str">
        <f>IFERROR(+'CMA GDP Estimates'!M70-'Tor GDP Estimates'!M70,"")</f>
        <v/>
      </c>
      <c r="N70" s="30" t="str">
        <f>IFERROR(+'CMA GDP Estimates'!N70-'Tor GDP Estimates'!N70,"")</f>
        <v/>
      </c>
      <c r="O70" s="30" t="str">
        <f>IFERROR(+'CMA GDP Estimates'!O70-'Tor GDP Estimates'!O70,"")</f>
        <v/>
      </c>
      <c r="P70" s="30" t="str">
        <f>IFERROR(+'CMA GDP Estimates'!P70-'Tor GDP Estimates'!P70,"")</f>
        <v/>
      </c>
      <c r="Q70" s="30" t="str">
        <f>IFERROR(+'CMA GDP Estimates'!Q70-'Tor GDP Estimates'!Q70,"")</f>
        <v/>
      </c>
      <c r="R70" s="30" t="str">
        <f>IFERROR(+'CMA GDP Estimates'!R70-'Tor GDP Estimates'!R70,"")</f>
        <v/>
      </c>
      <c r="S70" s="30" t="str">
        <f>IFERROR(+'CMA GDP Estimates'!S70-'Tor GDP Estimates'!S70,"")</f>
        <v/>
      </c>
      <c r="T70" s="30" t="str">
        <f>IFERROR(+'CMA GDP Estimates'!T70-'Tor GDP Estimates'!T70,"")</f>
        <v/>
      </c>
      <c r="U70" s="30" t="str">
        <f>IFERROR(+'CMA GDP Estimates'!U70-'Tor GDP Estimates'!U70,"")</f>
        <v/>
      </c>
      <c r="V70" s="30" t="str">
        <f>IFERROR(+'CMA GDP Estimates'!V70-'Tor GDP Estimates'!V70,"")</f>
        <v/>
      </c>
      <c r="W70" s="30" t="str">
        <f>IFERROR(+'CMA GDP Estimates'!W70-'Tor GDP Estimates'!W70,"")</f>
        <v/>
      </c>
      <c r="X70" s="30" t="str">
        <f>IFERROR(+'CMA GDP Estimates'!X70-'Tor GDP Estimates'!X70,"")</f>
        <v/>
      </c>
      <c r="Y70" s="30" t="str">
        <f>IFERROR(+'CMA GDP Estimates'!Y70-'Tor GDP Estimates'!Y70,"")</f>
        <v/>
      </c>
    </row>
    <row r="71" spans="1:25" x14ac:dyDescent="0.25">
      <c r="A71" s="6" t="s">
        <v>65</v>
      </c>
      <c r="B71" s="6"/>
      <c r="C71" s="14">
        <v>412</v>
      </c>
      <c r="D71" s="65" t="str">
        <f>IFERROR(+'CMA GDP Estimates'!D71-'Tor GDP Estimates'!D71,"")</f>
        <v/>
      </c>
      <c r="E71" s="65" t="str">
        <f>IFERROR(+'CMA GDP Estimates'!E71-'Tor GDP Estimates'!E71,"")</f>
        <v/>
      </c>
      <c r="F71" s="65">
        <f>IFERROR(+'CMA GDP Estimates'!F71-'Tor GDP Estimates'!F71,"")</f>
        <v>0</v>
      </c>
      <c r="G71" s="65">
        <f>IFERROR(+'CMA GDP Estimates'!G71-'Tor GDP Estimates'!G71,"")</f>
        <v>0</v>
      </c>
      <c r="H71" s="65">
        <f>IFERROR(+'CMA GDP Estimates'!H71-'Tor GDP Estimates'!H71,"")</f>
        <v>0</v>
      </c>
      <c r="I71" s="65">
        <f>IFERROR(+'CMA GDP Estimates'!I71-'Tor GDP Estimates'!I71,"")</f>
        <v>0</v>
      </c>
      <c r="J71" s="65">
        <f>IFERROR(+'CMA GDP Estimates'!J71-'Tor GDP Estimates'!J71,"")</f>
        <v>0</v>
      </c>
      <c r="K71" s="65">
        <f>IFERROR(+'CMA GDP Estimates'!K71-'Tor GDP Estimates'!K71,"")</f>
        <v>0</v>
      </c>
      <c r="L71" s="65" t="str">
        <f>IFERROR(+'CMA GDP Estimates'!L71-'Tor GDP Estimates'!L71,"")</f>
        <v/>
      </c>
      <c r="M71" s="30" t="str">
        <f>IFERROR(+'CMA GDP Estimates'!M71-'Tor GDP Estimates'!M71,"")</f>
        <v/>
      </c>
      <c r="N71" s="30">
        <f>IFERROR(+'CMA GDP Estimates'!N71-'Tor GDP Estimates'!N71,"")</f>
        <v>119.91086070131216</v>
      </c>
      <c r="O71" s="30" t="str">
        <f>IFERROR(+'CMA GDP Estimates'!O71-'Tor GDP Estimates'!O71,"")</f>
        <v/>
      </c>
      <c r="P71" s="30" t="str">
        <f>IFERROR(+'CMA GDP Estimates'!P71-'Tor GDP Estimates'!P71,"")</f>
        <v/>
      </c>
      <c r="Q71" s="30" t="str">
        <f>IFERROR(+'CMA GDP Estimates'!Q71-'Tor GDP Estimates'!Q71,"")</f>
        <v/>
      </c>
      <c r="R71" s="30" t="str">
        <f>IFERROR(+'CMA GDP Estimates'!R71-'Tor GDP Estimates'!R71,"")</f>
        <v/>
      </c>
      <c r="S71" s="30" t="str">
        <f>IFERROR(+'CMA GDP Estimates'!S71-'Tor GDP Estimates'!S71,"")</f>
        <v/>
      </c>
      <c r="T71" s="30" t="str">
        <f>IFERROR(+'CMA GDP Estimates'!T71-'Tor GDP Estimates'!T71,"")</f>
        <v/>
      </c>
      <c r="U71" s="30" t="str">
        <f>IFERROR(+'CMA GDP Estimates'!U71-'Tor GDP Estimates'!U71,"")</f>
        <v/>
      </c>
      <c r="V71" s="30" t="str">
        <f>IFERROR(+'CMA GDP Estimates'!V71-'Tor GDP Estimates'!V71,"")</f>
        <v/>
      </c>
      <c r="W71" s="30">
        <f>IFERROR(+'CMA GDP Estimates'!W71-'Tor GDP Estimates'!W71,"")</f>
        <v>121.34457831325302</v>
      </c>
      <c r="X71" s="30" t="str">
        <f>IFERROR(+'CMA GDP Estimates'!X71-'Tor GDP Estimates'!X71,"")</f>
        <v/>
      </c>
      <c r="Y71" s="30">
        <f>IFERROR(+'CMA GDP Estimates'!Y71-'Tor GDP Estimates'!Y71,"")</f>
        <v>105.09198818213416</v>
      </c>
    </row>
    <row r="72" spans="1:25" x14ac:dyDescent="0.25">
      <c r="A72" s="6" t="s">
        <v>66</v>
      </c>
      <c r="B72" s="6"/>
      <c r="C72" s="14">
        <v>413</v>
      </c>
      <c r="D72" s="65">
        <f>IFERROR(+'CMA GDP Estimates'!D72-'Tor GDP Estimates'!D72,"")</f>
        <v>0</v>
      </c>
      <c r="E72" s="65">
        <f>IFERROR(+'CMA GDP Estimates'!E72-'Tor GDP Estimates'!E72,"")</f>
        <v>0</v>
      </c>
      <c r="F72" s="65">
        <f>IFERROR(+'CMA GDP Estimates'!F72-'Tor GDP Estimates'!F72,"")</f>
        <v>0</v>
      </c>
      <c r="G72" s="65">
        <f>IFERROR(+'CMA GDP Estimates'!G72-'Tor GDP Estimates'!G72,"")</f>
        <v>0</v>
      </c>
      <c r="H72" s="65">
        <f>IFERROR(+'CMA GDP Estimates'!H72-'Tor GDP Estimates'!H72,"")</f>
        <v>0</v>
      </c>
      <c r="I72" s="65">
        <f>IFERROR(+'CMA GDP Estimates'!I72-'Tor GDP Estimates'!I72,"")</f>
        <v>0</v>
      </c>
      <c r="J72" s="65">
        <f>IFERROR(+'CMA GDP Estimates'!J72-'Tor GDP Estimates'!J72,"")</f>
        <v>0</v>
      </c>
      <c r="K72" s="65">
        <f>IFERROR(+'CMA GDP Estimates'!K72-'Tor GDP Estimates'!K72,"")</f>
        <v>0</v>
      </c>
      <c r="L72" s="65">
        <f>IFERROR(+'CMA GDP Estimates'!L72-'Tor GDP Estimates'!L72,"")</f>
        <v>0</v>
      </c>
      <c r="M72" s="30">
        <f>IFERROR(+'CMA GDP Estimates'!M72-'Tor GDP Estimates'!M72,"")</f>
        <v>0</v>
      </c>
      <c r="N72" s="30">
        <f>IFERROR(+'CMA GDP Estimates'!N72-'Tor GDP Estimates'!N72,"")</f>
        <v>1217.7581955833386</v>
      </c>
      <c r="O72" s="30">
        <f>IFERROR(+'CMA GDP Estimates'!O72-'Tor GDP Estimates'!O72,"")</f>
        <v>1546.9001419104284</v>
      </c>
      <c r="P72" s="30">
        <f>IFERROR(+'CMA GDP Estimates'!P72-'Tor GDP Estimates'!P72,"")</f>
        <v>1708.8085550624091</v>
      </c>
      <c r="Q72" s="30">
        <f>IFERROR(+'CMA GDP Estimates'!Q72-'Tor GDP Estimates'!Q72,"")</f>
        <v>2457.9141541958434</v>
      </c>
      <c r="R72" s="30">
        <f>IFERROR(+'CMA GDP Estimates'!R72-'Tor GDP Estimates'!R72,"")</f>
        <v>1601.8279978181722</v>
      </c>
      <c r="S72" s="30">
        <f>IFERROR(+'CMA GDP Estimates'!S72-'Tor GDP Estimates'!S72,"")</f>
        <v>1634.2425657676408</v>
      </c>
      <c r="T72" s="30">
        <f>IFERROR(+'CMA GDP Estimates'!T72-'Tor GDP Estimates'!T72,"")</f>
        <v>2155.7641307958056</v>
      </c>
      <c r="U72" s="30">
        <f>IFERROR(+'CMA GDP Estimates'!U72-'Tor GDP Estimates'!U72,"")</f>
        <v>1470.497293809475</v>
      </c>
      <c r="V72" s="30">
        <f>IFERROR(+'CMA GDP Estimates'!V72-'Tor GDP Estimates'!V72,"")</f>
        <v>1594.8327589115695</v>
      </c>
      <c r="W72" s="30">
        <f>IFERROR(+'CMA GDP Estimates'!W72-'Tor GDP Estimates'!W72,"")</f>
        <v>1903.5308294521931</v>
      </c>
      <c r="X72" s="30">
        <f>IFERROR(+'CMA GDP Estimates'!X72-'Tor GDP Estimates'!X72,"")</f>
        <v>2438.1804091582562</v>
      </c>
      <c r="Y72" s="30">
        <f>IFERROR(+'CMA GDP Estimates'!Y72-'Tor GDP Estimates'!Y72,"")</f>
        <v>1764.7810976317871</v>
      </c>
    </row>
    <row r="73" spans="1:25" x14ac:dyDescent="0.25">
      <c r="A73" s="6" t="s">
        <v>67</v>
      </c>
      <c r="B73" s="6"/>
      <c r="C73" s="14">
        <v>414</v>
      </c>
      <c r="D73" s="65">
        <f>IFERROR(+'CMA GDP Estimates'!D73-'Tor GDP Estimates'!D73,"")</f>
        <v>0</v>
      </c>
      <c r="E73" s="65">
        <f>IFERROR(+'CMA GDP Estimates'!E73-'Tor GDP Estimates'!E73,"")</f>
        <v>0</v>
      </c>
      <c r="F73" s="65">
        <f>IFERROR(+'CMA GDP Estimates'!F73-'Tor GDP Estimates'!F73,"")</f>
        <v>0</v>
      </c>
      <c r="G73" s="65">
        <f>IFERROR(+'CMA GDP Estimates'!G73-'Tor GDP Estimates'!G73,"")</f>
        <v>0</v>
      </c>
      <c r="H73" s="65">
        <f>IFERROR(+'CMA GDP Estimates'!H73-'Tor GDP Estimates'!H73,"")</f>
        <v>0</v>
      </c>
      <c r="I73" s="65">
        <f>IFERROR(+'CMA GDP Estimates'!I73-'Tor GDP Estimates'!I73,"")</f>
        <v>0</v>
      </c>
      <c r="J73" s="65">
        <f>IFERROR(+'CMA GDP Estimates'!J73-'Tor GDP Estimates'!J73,"")</f>
        <v>0</v>
      </c>
      <c r="K73" s="65">
        <f>IFERROR(+'CMA GDP Estimates'!K73-'Tor GDP Estimates'!K73,"")</f>
        <v>0</v>
      </c>
      <c r="L73" s="65">
        <f>IFERROR(+'CMA GDP Estimates'!L73-'Tor GDP Estimates'!L73,"")</f>
        <v>0</v>
      </c>
      <c r="M73" s="30">
        <f>IFERROR(+'CMA GDP Estimates'!M73-'Tor GDP Estimates'!M73,"")</f>
        <v>0</v>
      </c>
      <c r="N73" s="30">
        <f>IFERROR(+'CMA GDP Estimates'!N73-'Tor GDP Estimates'!N73,"")</f>
        <v>2692.5560019792906</v>
      </c>
      <c r="O73" s="30">
        <f>IFERROR(+'CMA GDP Estimates'!O73-'Tor GDP Estimates'!O73,"")</f>
        <v>2538.570980704556</v>
      </c>
      <c r="P73" s="30">
        <f>IFERROR(+'CMA GDP Estimates'!P73-'Tor GDP Estimates'!P73,"")</f>
        <v>2597.3621163752823</v>
      </c>
      <c r="Q73" s="30">
        <f>IFERROR(+'CMA GDP Estimates'!Q73-'Tor GDP Estimates'!Q73,"")</f>
        <v>3168.8410134144551</v>
      </c>
      <c r="R73" s="30">
        <f>IFERROR(+'CMA GDP Estimates'!R73-'Tor GDP Estimates'!R73,"")</f>
        <v>2605.2003486329336</v>
      </c>
      <c r="S73" s="30">
        <f>IFERROR(+'CMA GDP Estimates'!S73-'Tor GDP Estimates'!S73,"")</f>
        <v>2772.2464291989654</v>
      </c>
      <c r="T73" s="30">
        <f>IFERROR(+'CMA GDP Estimates'!T73-'Tor GDP Estimates'!T73,"")</f>
        <v>2600.7087122153562</v>
      </c>
      <c r="U73" s="30">
        <f>IFERROR(+'CMA GDP Estimates'!U73-'Tor GDP Estimates'!U73,"")</f>
        <v>3418.1815735747964</v>
      </c>
      <c r="V73" s="30">
        <f>IFERROR(+'CMA GDP Estimates'!V73-'Tor GDP Estimates'!V73,"")</f>
        <v>3455.0475238353056</v>
      </c>
      <c r="W73" s="30">
        <f>IFERROR(+'CMA GDP Estimates'!W73-'Tor GDP Estimates'!W73,"")</f>
        <v>3818.3763638676055</v>
      </c>
      <c r="X73" s="30">
        <f>IFERROR(+'CMA GDP Estimates'!X73-'Tor GDP Estimates'!X73,"")</f>
        <v>3945.4092824750405</v>
      </c>
      <c r="Y73" s="30">
        <f>IFERROR(+'CMA GDP Estimates'!Y73-'Tor GDP Estimates'!Y73,"")</f>
        <v>4774.9370178509635</v>
      </c>
    </row>
    <row r="74" spans="1:25" x14ac:dyDescent="0.25">
      <c r="A74" s="6" t="s">
        <v>68</v>
      </c>
      <c r="B74" s="6"/>
      <c r="C74" s="14">
        <v>415</v>
      </c>
      <c r="D74" s="65">
        <f>IFERROR(+'CMA GDP Estimates'!D74-'Tor GDP Estimates'!D74,"")</f>
        <v>0</v>
      </c>
      <c r="E74" s="65">
        <f>IFERROR(+'CMA GDP Estimates'!E74-'Tor GDP Estimates'!E74,"")</f>
        <v>0</v>
      </c>
      <c r="F74" s="65">
        <f>IFERROR(+'CMA GDP Estimates'!F74-'Tor GDP Estimates'!F74,"")</f>
        <v>0</v>
      </c>
      <c r="G74" s="65">
        <f>IFERROR(+'CMA GDP Estimates'!G74-'Tor GDP Estimates'!G74,"")</f>
        <v>0</v>
      </c>
      <c r="H74" s="65">
        <f>IFERROR(+'CMA GDP Estimates'!H74-'Tor GDP Estimates'!H74,"")</f>
        <v>0</v>
      </c>
      <c r="I74" s="65">
        <f>IFERROR(+'CMA GDP Estimates'!I74-'Tor GDP Estimates'!I74,"")</f>
        <v>0</v>
      </c>
      <c r="J74" s="65">
        <f>IFERROR(+'CMA GDP Estimates'!J74-'Tor GDP Estimates'!J74,"")</f>
        <v>0</v>
      </c>
      <c r="K74" s="65">
        <f>IFERROR(+'CMA GDP Estimates'!K74-'Tor GDP Estimates'!K74,"")</f>
        <v>0</v>
      </c>
      <c r="L74" s="65">
        <f>IFERROR(+'CMA GDP Estimates'!L74-'Tor GDP Estimates'!L74,"")</f>
        <v>0</v>
      </c>
      <c r="M74" s="30">
        <f>IFERROR(+'CMA GDP Estimates'!M74-'Tor GDP Estimates'!M74,"")</f>
        <v>0</v>
      </c>
      <c r="N74" s="30">
        <f>IFERROR(+'CMA GDP Estimates'!N74-'Tor GDP Estimates'!N74,"")</f>
        <v>1425.2312585271202</v>
      </c>
      <c r="O74" s="30">
        <f>IFERROR(+'CMA GDP Estimates'!O74-'Tor GDP Estimates'!O74,"")</f>
        <v>1348.3822928840859</v>
      </c>
      <c r="P74" s="30">
        <f>IFERROR(+'CMA GDP Estimates'!P74-'Tor GDP Estimates'!P74,"")</f>
        <v>1242.0827690432034</v>
      </c>
      <c r="Q74" s="30">
        <f>IFERROR(+'CMA GDP Estimates'!Q74-'Tor GDP Estimates'!Q74,"")</f>
        <v>1236.2326072827309</v>
      </c>
      <c r="R74" s="30">
        <f>IFERROR(+'CMA GDP Estimates'!R74-'Tor GDP Estimates'!R74,"")</f>
        <v>1704.0782687788967</v>
      </c>
      <c r="S74" s="30">
        <f>IFERROR(+'CMA GDP Estimates'!S74-'Tor GDP Estimates'!S74,"")</f>
        <v>2107.089884569647</v>
      </c>
      <c r="T74" s="30">
        <f>IFERROR(+'CMA GDP Estimates'!T74-'Tor GDP Estimates'!T74,"")</f>
        <v>1629.7258524209824</v>
      </c>
      <c r="U74" s="30">
        <f>IFERROR(+'CMA GDP Estimates'!U74-'Tor GDP Estimates'!U74,"")</f>
        <v>2469.0050660445918</v>
      </c>
      <c r="V74" s="30">
        <f>IFERROR(+'CMA GDP Estimates'!V74-'Tor GDP Estimates'!V74,"")</f>
        <v>2494.1182803901784</v>
      </c>
      <c r="W74" s="30">
        <f>IFERROR(+'CMA GDP Estimates'!W74-'Tor GDP Estimates'!W74,"")</f>
        <v>2177.3576731289008</v>
      </c>
      <c r="X74" s="30">
        <f>IFERROR(+'CMA GDP Estimates'!X74-'Tor GDP Estimates'!X74,"")</f>
        <v>3628.4269737932614</v>
      </c>
      <c r="Y74" s="30">
        <f>IFERROR(+'CMA GDP Estimates'!Y74-'Tor GDP Estimates'!Y74,"")</f>
        <v>2519.8267901319687</v>
      </c>
    </row>
    <row r="75" spans="1:25" x14ac:dyDescent="0.25">
      <c r="A75" s="6" t="s">
        <v>69</v>
      </c>
      <c r="B75" s="6"/>
      <c r="C75" s="14">
        <v>416</v>
      </c>
      <c r="D75" s="65">
        <f>IFERROR(+'CMA GDP Estimates'!D75-'Tor GDP Estimates'!D75,"")</f>
        <v>0</v>
      </c>
      <c r="E75" s="65">
        <f>IFERROR(+'CMA GDP Estimates'!E75-'Tor GDP Estimates'!E75,"")</f>
        <v>0</v>
      </c>
      <c r="F75" s="65">
        <f>IFERROR(+'CMA GDP Estimates'!F75-'Tor GDP Estimates'!F75,"")</f>
        <v>0</v>
      </c>
      <c r="G75" s="65">
        <f>IFERROR(+'CMA GDP Estimates'!G75-'Tor GDP Estimates'!G75,"")</f>
        <v>0</v>
      </c>
      <c r="H75" s="65">
        <f>IFERROR(+'CMA GDP Estimates'!H75-'Tor GDP Estimates'!H75,"")</f>
        <v>0</v>
      </c>
      <c r="I75" s="65">
        <f>IFERROR(+'CMA GDP Estimates'!I75-'Tor GDP Estimates'!I75,"")</f>
        <v>0</v>
      </c>
      <c r="J75" s="65">
        <f>IFERROR(+'CMA GDP Estimates'!J75-'Tor GDP Estimates'!J75,"")</f>
        <v>0</v>
      </c>
      <c r="K75" s="65">
        <f>IFERROR(+'CMA GDP Estimates'!K75-'Tor GDP Estimates'!K75,"")</f>
        <v>0</v>
      </c>
      <c r="L75" s="65">
        <f>IFERROR(+'CMA GDP Estimates'!L75-'Tor GDP Estimates'!L75,"")</f>
        <v>0</v>
      </c>
      <c r="M75" s="30">
        <f>IFERROR(+'CMA GDP Estimates'!M75-'Tor GDP Estimates'!M75,"")</f>
        <v>0</v>
      </c>
      <c r="N75" s="30">
        <f>IFERROR(+'CMA GDP Estimates'!N75-'Tor GDP Estimates'!N75,"")</f>
        <v>2209.7719751540949</v>
      </c>
      <c r="O75" s="30">
        <f>IFERROR(+'CMA GDP Estimates'!O75-'Tor GDP Estimates'!O75,"")</f>
        <v>1814.9900251047693</v>
      </c>
      <c r="P75" s="30">
        <f>IFERROR(+'CMA GDP Estimates'!P75-'Tor GDP Estimates'!P75,"")</f>
        <v>1995.1880024420509</v>
      </c>
      <c r="Q75" s="30">
        <f>IFERROR(+'CMA GDP Estimates'!Q75-'Tor GDP Estimates'!Q75,"")</f>
        <v>1960.6638793475452</v>
      </c>
      <c r="R75" s="30">
        <f>IFERROR(+'CMA GDP Estimates'!R75-'Tor GDP Estimates'!R75,"")</f>
        <v>1478.9063351506775</v>
      </c>
      <c r="S75" s="30">
        <f>IFERROR(+'CMA GDP Estimates'!S75-'Tor GDP Estimates'!S75,"")</f>
        <v>1877.1982873047887</v>
      </c>
      <c r="T75" s="30">
        <f>IFERROR(+'CMA GDP Estimates'!T75-'Tor GDP Estimates'!T75,"")</f>
        <v>2276.6967339980511</v>
      </c>
      <c r="U75" s="30">
        <f>IFERROR(+'CMA GDP Estimates'!U75-'Tor GDP Estimates'!U75,"")</f>
        <v>2744.0479553297419</v>
      </c>
      <c r="V75" s="30">
        <f>IFERROR(+'CMA GDP Estimates'!V75-'Tor GDP Estimates'!V75,"")</f>
        <v>2158.9268441370232</v>
      </c>
      <c r="W75" s="30">
        <f>IFERROR(+'CMA GDP Estimates'!W75-'Tor GDP Estimates'!W75,"")</f>
        <v>2148.8420554725321</v>
      </c>
      <c r="X75" s="30">
        <f>IFERROR(+'CMA GDP Estimates'!X75-'Tor GDP Estimates'!X75,"")</f>
        <v>2474.2793720921354</v>
      </c>
      <c r="Y75" s="30">
        <f>IFERROR(+'CMA GDP Estimates'!Y75-'Tor GDP Estimates'!Y75,"")</f>
        <v>1861.7081884731881</v>
      </c>
    </row>
    <row r="76" spans="1:25" x14ac:dyDescent="0.25">
      <c r="A76" s="6" t="s">
        <v>70</v>
      </c>
      <c r="B76" s="6"/>
      <c r="C76" s="14">
        <v>417</v>
      </c>
      <c r="D76" s="65">
        <f>IFERROR(+'CMA GDP Estimates'!D76-'Tor GDP Estimates'!D76,"")</f>
        <v>0</v>
      </c>
      <c r="E76" s="65">
        <f>IFERROR(+'CMA GDP Estimates'!E76-'Tor GDP Estimates'!E76,"")</f>
        <v>0</v>
      </c>
      <c r="F76" s="65">
        <f>IFERROR(+'CMA GDP Estimates'!F76-'Tor GDP Estimates'!F76,"")</f>
        <v>0</v>
      </c>
      <c r="G76" s="65">
        <f>IFERROR(+'CMA GDP Estimates'!G76-'Tor GDP Estimates'!G76,"")</f>
        <v>0</v>
      </c>
      <c r="H76" s="65">
        <f>IFERROR(+'CMA GDP Estimates'!H76-'Tor GDP Estimates'!H76,"")</f>
        <v>0</v>
      </c>
      <c r="I76" s="65">
        <f>IFERROR(+'CMA GDP Estimates'!I76-'Tor GDP Estimates'!I76,"")</f>
        <v>0</v>
      </c>
      <c r="J76" s="65">
        <f>IFERROR(+'CMA GDP Estimates'!J76-'Tor GDP Estimates'!J76,"")</f>
        <v>0</v>
      </c>
      <c r="K76" s="65">
        <f>IFERROR(+'CMA GDP Estimates'!K76-'Tor GDP Estimates'!K76,"")</f>
        <v>0</v>
      </c>
      <c r="L76" s="65">
        <f>IFERROR(+'CMA GDP Estimates'!L76-'Tor GDP Estimates'!L76,"")</f>
        <v>0</v>
      </c>
      <c r="M76" s="30">
        <f>IFERROR(+'CMA GDP Estimates'!M76-'Tor GDP Estimates'!M76,"")</f>
        <v>0</v>
      </c>
      <c r="N76" s="30">
        <f>IFERROR(+'CMA GDP Estimates'!N76-'Tor GDP Estimates'!N76,"")</f>
        <v>4676.5411923512856</v>
      </c>
      <c r="O76" s="30">
        <f>IFERROR(+'CMA GDP Estimates'!O76-'Tor GDP Estimates'!O76,"")</f>
        <v>3693.632341872642</v>
      </c>
      <c r="P76" s="30">
        <f>IFERROR(+'CMA GDP Estimates'!P76-'Tor GDP Estimates'!P76,"")</f>
        <v>4341.7880815980679</v>
      </c>
      <c r="Q76" s="30">
        <f>IFERROR(+'CMA GDP Estimates'!Q76-'Tor GDP Estimates'!Q76,"")</f>
        <v>4661.4978858900213</v>
      </c>
      <c r="R76" s="30">
        <f>IFERROR(+'CMA GDP Estimates'!R76-'Tor GDP Estimates'!R76,"")</f>
        <v>4714.1523392465124</v>
      </c>
      <c r="S76" s="30">
        <f>IFERROR(+'CMA GDP Estimates'!S76-'Tor GDP Estimates'!S76,"")</f>
        <v>4740.0019956983106</v>
      </c>
      <c r="T76" s="30">
        <f>IFERROR(+'CMA GDP Estimates'!T76-'Tor GDP Estimates'!T76,"")</f>
        <v>5057.4895828139497</v>
      </c>
      <c r="U76" s="30">
        <f>IFERROR(+'CMA GDP Estimates'!U76-'Tor GDP Estimates'!U76,"")</f>
        <v>4587.6044520084961</v>
      </c>
      <c r="V76" s="30">
        <f>IFERROR(+'CMA GDP Estimates'!V76-'Tor GDP Estimates'!V76,"")</f>
        <v>5559.3254827297797</v>
      </c>
      <c r="W76" s="30">
        <f>IFERROR(+'CMA GDP Estimates'!W76-'Tor GDP Estimates'!W76,"")</f>
        <v>4929.0182186183692</v>
      </c>
      <c r="X76" s="30">
        <f>IFERROR(+'CMA GDP Estimates'!X76-'Tor GDP Estimates'!X76,"")</f>
        <v>5649.5187210340737</v>
      </c>
      <c r="Y76" s="30">
        <f>IFERROR(+'CMA GDP Estimates'!Y76-'Tor GDP Estimates'!Y76,"")</f>
        <v>5305.2435105443255</v>
      </c>
    </row>
    <row r="77" spans="1:25" x14ac:dyDescent="0.25">
      <c r="A77" s="6" t="s">
        <v>71</v>
      </c>
      <c r="B77" s="6"/>
      <c r="C77" s="14">
        <v>418</v>
      </c>
      <c r="D77" s="65">
        <f>IFERROR(+'CMA GDP Estimates'!D77-'Tor GDP Estimates'!D77,"")</f>
        <v>0</v>
      </c>
      <c r="E77" s="65">
        <f>IFERROR(+'CMA GDP Estimates'!E77-'Tor GDP Estimates'!E77,"")</f>
        <v>0</v>
      </c>
      <c r="F77" s="65">
        <f>IFERROR(+'CMA GDP Estimates'!F77-'Tor GDP Estimates'!F77,"")</f>
        <v>0</v>
      </c>
      <c r="G77" s="65">
        <f>IFERROR(+'CMA GDP Estimates'!G77-'Tor GDP Estimates'!G77,"")</f>
        <v>0</v>
      </c>
      <c r="H77" s="65">
        <f>IFERROR(+'CMA GDP Estimates'!H77-'Tor GDP Estimates'!H77,"")</f>
        <v>0</v>
      </c>
      <c r="I77" s="65">
        <f>IFERROR(+'CMA GDP Estimates'!I77-'Tor GDP Estimates'!I77,"")</f>
        <v>0</v>
      </c>
      <c r="J77" s="65">
        <f>IFERROR(+'CMA GDP Estimates'!J77-'Tor GDP Estimates'!J77,"")</f>
        <v>0</v>
      </c>
      <c r="K77" s="65">
        <f>IFERROR(+'CMA GDP Estimates'!K77-'Tor GDP Estimates'!K77,"")</f>
        <v>0</v>
      </c>
      <c r="L77" s="65">
        <f>IFERROR(+'CMA GDP Estimates'!L77-'Tor GDP Estimates'!L77,"")</f>
        <v>0</v>
      </c>
      <c r="M77" s="30">
        <f>IFERROR(+'CMA GDP Estimates'!M77-'Tor GDP Estimates'!M77,"")</f>
        <v>0</v>
      </c>
      <c r="N77" s="30">
        <f>IFERROR(+'CMA GDP Estimates'!N77-'Tor GDP Estimates'!N77,"")</f>
        <v>1690.3599071301392</v>
      </c>
      <c r="O77" s="30">
        <f>IFERROR(+'CMA GDP Estimates'!O77-'Tor GDP Estimates'!O77,"")</f>
        <v>1332.5029985827098</v>
      </c>
      <c r="P77" s="30">
        <f>IFERROR(+'CMA GDP Estimates'!P77-'Tor GDP Estimates'!P77,"")</f>
        <v>1227.8453096221774</v>
      </c>
      <c r="Q77" s="30">
        <f>IFERROR(+'CMA GDP Estimates'!Q77-'Tor GDP Estimates'!Q77,"")</f>
        <v>1448.7351081996894</v>
      </c>
      <c r="R77" s="30">
        <f>IFERROR(+'CMA GDP Estimates'!R77-'Tor GDP Estimates'!R77,"")</f>
        <v>1317.895215470176</v>
      </c>
      <c r="S77" s="30">
        <f>IFERROR(+'CMA GDP Estimates'!S77-'Tor GDP Estimates'!S77,"")</f>
        <v>1808.6029036507089</v>
      </c>
      <c r="T77" s="30">
        <f>IFERROR(+'CMA GDP Estimates'!T77-'Tor GDP Estimates'!T77,"")</f>
        <v>1830.7055314728491</v>
      </c>
      <c r="U77" s="30">
        <f>IFERROR(+'CMA GDP Estimates'!U77-'Tor GDP Estimates'!U77,"")</f>
        <v>1951.7125140958569</v>
      </c>
      <c r="V77" s="30">
        <f>IFERROR(+'CMA GDP Estimates'!V77-'Tor GDP Estimates'!V77,"")</f>
        <v>2080.1921621450742</v>
      </c>
      <c r="W77" s="30">
        <f>IFERROR(+'CMA GDP Estimates'!W77-'Tor GDP Estimates'!W77,"")</f>
        <v>1852.3917684241831</v>
      </c>
      <c r="X77" s="30">
        <f>IFERROR(+'CMA GDP Estimates'!X77-'Tor GDP Estimates'!X77,"")</f>
        <v>1832.2108817094829</v>
      </c>
      <c r="Y77" s="30">
        <f>IFERROR(+'CMA GDP Estimates'!Y77-'Tor GDP Estimates'!Y77,"")</f>
        <v>2301.1681035782858</v>
      </c>
    </row>
    <row r="78" spans="1:25" x14ac:dyDescent="0.25">
      <c r="A78" s="6" t="s">
        <v>72</v>
      </c>
      <c r="B78" s="6"/>
      <c r="C78" s="14">
        <v>419</v>
      </c>
      <c r="D78" s="65" t="str">
        <f>IFERROR(+'CMA GDP Estimates'!D78-'Tor GDP Estimates'!D78,"")</f>
        <v/>
      </c>
      <c r="E78" s="65" t="str">
        <f>IFERROR(+'CMA GDP Estimates'!E78-'Tor GDP Estimates'!E78,"")</f>
        <v/>
      </c>
      <c r="F78" s="65" t="str">
        <f>IFERROR(+'CMA GDP Estimates'!F78-'Tor GDP Estimates'!F78,"")</f>
        <v/>
      </c>
      <c r="G78" s="65" t="str">
        <f>IFERROR(+'CMA GDP Estimates'!G78-'Tor GDP Estimates'!G78,"")</f>
        <v/>
      </c>
      <c r="H78" s="65">
        <f>IFERROR(+'CMA GDP Estimates'!H78-'Tor GDP Estimates'!H78,"")</f>
        <v>0</v>
      </c>
      <c r="I78" s="65" t="str">
        <f>IFERROR(+'CMA GDP Estimates'!I78-'Tor GDP Estimates'!I78,"")</f>
        <v/>
      </c>
      <c r="J78" s="65" t="str">
        <f>IFERROR(+'CMA GDP Estimates'!J78-'Tor GDP Estimates'!J78,"")</f>
        <v/>
      </c>
      <c r="K78" s="65">
        <f>IFERROR(+'CMA GDP Estimates'!K78-'Tor GDP Estimates'!K78,"")</f>
        <v>0</v>
      </c>
      <c r="L78" s="65">
        <f>IFERROR(+'CMA GDP Estimates'!L78-'Tor GDP Estimates'!L78,"")</f>
        <v>0</v>
      </c>
      <c r="M78" s="30">
        <f>IFERROR(+'CMA GDP Estimates'!M78-'Tor GDP Estimates'!M78,"")</f>
        <v>0</v>
      </c>
      <c r="N78" s="30">
        <f>IFERROR(+'CMA GDP Estimates'!N78-'Tor GDP Estimates'!N78,"")</f>
        <v>703.50915400448912</v>
      </c>
      <c r="O78" s="30">
        <f>IFERROR(+'CMA GDP Estimates'!O78-'Tor GDP Estimates'!O78,"")</f>
        <v>1148.751324645317</v>
      </c>
      <c r="P78" s="30" t="str">
        <f>IFERROR(+'CMA GDP Estimates'!P78-'Tor GDP Estimates'!P78,"")</f>
        <v/>
      </c>
      <c r="Q78" s="30" t="str">
        <f>IFERROR(+'CMA GDP Estimates'!Q78-'Tor GDP Estimates'!Q78,"")</f>
        <v/>
      </c>
      <c r="R78" s="30" t="str">
        <f>IFERROR(+'CMA GDP Estimates'!R78-'Tor GDP Estimates'!R78,"")</f>
        <v/>
      </c>
      <c r="S78" s="30" t="str">
        <f>IFERROR(+'CMA GDP Estimates'!S78-'Tor GDP Estimates'!S78,"")</f>
        <v/>
      </c>
      <c r="T78" s="30" t="str">
        <f>IFERROR(+'CMA GDP Estimates'!T78-'Tor GDP Estimates'!T78,"")</f>
        <v/>
      </c>
      <c r="U78" s="30" t="str">
        <f>IFERROR(+'CMA GDP Estimates'!U78-'Tor GDP Estimates'!U78,"")</f>
        <v/>
      </c>
      <c r="V78" s="30" t="str">
        <f>IFERROR(+'CMA GDP Estimates'!V78-'Tor GDP Estimates'!V78,"")</f>
        <v/>
      </c>
      <c r="W78" s="30" t="str">
        <f>IFERROR(+'CMA GDP Estimates'!W78-'Tor GDP Estimates'!W78,"")</f>
        <v/>
      </c>
      <c r="X78" s="30" t="str">
        <f>IFERROR(+'CMA GDP Estimates'!X78-'Tor GDP Estimates'!X78,"")</f>
        <v/>
      </c>
      <c r="Y78" s="30" t="str">
        <f>IFERROR(+'CMA GDP Estimates'!Y78-'Tor GDP Estimates'!Y78,"")</f>
        <v/>
      </c>
    </row>
    <row r="79" spans="1:25" x14ac:dyDescent="0.25">
      <c r="A79" s="5" t="s">
        <v>73</v>
      </c>
      <c r="B79" s="5"/>
      <c r="C79" s="13" t="s">
        <v>199</v>
      </c>
      <c r="D79" s="64">
        <f>IFERROR(+'CMA GDP Estimates'!D79-'Tor GDP Estimates'!D79,"")</f>
        <v>3582.8273282308996</v>
      </c>
      <c r="E79" s="64">
        <f>IFERROR(+'CMA GDP Estimates'!E79-'Tor GDP Estimates'!E79,"")</f>
        <v>3852.8440162143625</v>
      </c>
      <c r="F79" s="64">
        <f>IFERROR(+'CMA GDP Estimates'!F79-'Tor GDP Estimates'!F79,"")</f>
        <v>4084.6191811924218</v>
      </c>
      <c r="G79" s="64">
        <f>IFERROR(+'CMA GDP Estimates'!G79-'Tor GDP Estimates'!G79,"")</f>
        <v>4895.9960459291187</v>
      </c>
      <c r="H79" s="64">
        <f>IFERROR(+'CMA GDP Estimates'!H79-'Tor GDP Estimates'!H79,"")</f>
        <v>5050.3894705780804</v>
      </c>
      <c r="I79" s="64">
        <f>IFERROR(+'CMA GDP Estimates'!I79-'Tor GDP Estimates'!I79,"")</f>
        <v>5477.19564527687</v>
      </c>
      <c r="J79" s="64">
        <f>IFERROR(+'CMA GDP Estimates'!J79-'Tor GDP Estimates'!J79,"")</f>
        <v>5633.5089575452575</v>
      </c>
      <c r="K79" s="64">
        <f>IFERROR(+'CMA GDP Estimates'!K79-'Tor GDP Estimates'!K79,"")</f>
        <v>5879.2113270884684</v>
      </c>
      <c r="L79" s="64">
        <f>IFERROR(+'CMA GDP Estimates'!L79-'Tor GDP Estimates'!L79,"")</f>
        <v>6003.0553857651885</v>
      </c>
      <c r="M79" s="29">
        <f>IFERROR(+'CMA GDP Estimates'!M79-'Tor GDP Estimates'!M79,"")</f>
        <v>6774.3011503576454</v>
      </c>
      <c r="N79" s="29">
        <f>IFERROR(+'CMA GDP Estimates'!N79-'Tor GDP Estimates'!N79,"")</f>
        <v>7053.4564460835718</v>
      </c>
      <c r="O79" s="29">
        <f>IFERROR(+'CMA GDP Estimates'!O79-'Tor GDP Estimates'!O79,"")</f>
        <v>7627.2223472791657</v>
      </c>
      <c r="P79" s="29">
        <f>IFERROR(+'CMA GDP Estimates'!P79-'Tor GDP Estimates'!P79,"")</f>
        <v>6657.7944290280611</v>
      </c>
      <c r="Q79" s="29">
        <f>IFERROR(+'CMA GDP Estimates'!Q79-'Tor GDP Estimates'!Q79,"")</f>
        <v>6884.6430997456828</v>
      </c>
      <c r="R79" s="29">
        <f>IFERROR(+'CMA GDP Estimates'!R79-'Tor GDP Estimates'!R79,"")</f>
        <v>7345.1455095713418</v>
      </c>
      <c r="S79" s="29">
        <f>IFERROR(+'CMA GDP Estimates'!S79-'Tor GDP Estimates'!S79,"")</f>
        <v>7184.2804417800207</v>
      </c>
      <c r="T79" s="29">
        <f>IFERROR(+'CMA GDP Estimates'!T79-'Tor GDP Estimates'!T79,"")</f>
        <v>8138.1182027923778</v>
      </c>
      <c r="U79" s="29">
        <f>IFERROR(+'CMA GDP Estimates'!U79-'Tor GDP Estimates'!U79,"")</f>
        <v>7508.6555589019372</v>
      </c>
      <c r="V79" s="29">
        <f>IFERROR(+'CMA GDP Estimates'!V79-'Tor GDP Estimates'!V79,"")</f>
        <v>7960.6353708029956</v>
      </c>
      <c r="W79" s="29">
        <f>IFERROR(+'CMA GDP Estimates'!W79-'Tor GDP Estimates'!W79,"")</f>
        <v>8815.61576959587</v>
      </c>
      <c r="X79" s="29">
        <f>IFERROR(+'CMA GDP Estimates'!X79-'Tor GDP Estimates'!X79,"")</f>
        <v>9961.9437282448635</v>
      </c>
      <c r="Y79" s="29">
        <f>IFERROR(+'CMA GDP Estimates'!Y79-'Tor GDP Estimates'!Y79,"")</f>
        <v>9250.4527955614703</v>
      </c>
    </row>
    <row r="80" spans="1:25" x14ac:dyDescent="0.25">
      <c r="A80" s="6" t="s">
        <v>74</v>
      </c>
      <c r="B80" s="6"/>
      <c r="C80" s="14">
        <v>441</v>
      </c>
      <c r="D80" s="65">
        <f>IFERROR(+'CMA GDP Estimates'!D80-'Tor GDP Estimates'!D80,"")</f>
        <v>0</v>
      </c>
      <c r="E80" s="65">
        <f>IFERROR(+'CMA GDP Estimates'!E80-'Tor GDP Estimates'!E80,"")</f>
        <v>0</v>
      </c>
      <c r="F80" s="65">
        <f>IFERROR(+'CMA GDP Estimates'!F80-'Tor GDP Estimates'!F80,"")</f>
        <v>0</v>
      </c>
      <c r="G80" s="65">
        <f>IFERROR(+'CMA GDP Estimates'!G80-'Tor GDP Estimates'!G80,"")</f>
        <v>0</v>
      </c>
      <c r="H80" s="65">
        <f>IFERROR(+'CMA GDP Estimates'!H80-'Tor GDP Estimates'!H80,"")</f>
        <v>0</v>
      </c>
      <c r="I80" s="65">
        <f>IFERROR(+'CMA GDP Estimates'!I80-'Tor GDP Estimates'!I80,"")</f>
        <v>0</v>
      </c>
      <c r="J80" s="65">
        <f>IFERROR(+'CMA GDP Estimates'!J80-'Tor GDP Estimates'!J80,"")</f>
        <v>0</v>
      </c>
      <c r="K80" s="65">
        <f>IFERROR(+'CMA GDP Estimates'!K80-'Tor GDP Estimates'!K80,"")</f>
        <v>0</v>
      </c>
      <c r="L80" s="65">
        <f>IFERROR(+'CMA GDP Estimates'!L80-'Tor GDP Estimates'!L80,"")</f>
        <v>0</v>
      </c>
      <c r="M80" s="30">
        <f>IFERROR(+'CMA GDP Estimates'!M80-'Tor GDP Estimates'!M80,"")</f>
        <v>0</v>
      </c>
      <c r="N80" s="30">
        <f>IFERROR(+'CMA GDP Estimates'!N80-'Tor GDP Estimates'!N80,"")</f>
        <v>990.6028808119479</v>
      </c>
      <c r="O80" s="30">
        <f>IFERROR(+'CMA GDP Estimates'!O80-'Tor GDP Estimates'!O80,"")</f>
        <v>959.2764728200184</v>
      </c>
      <c r="P80" s="30">
        <f>IFERROR(+'CMA GDP Estimates'!P80-'Tor GDP Estimates'!P80,"")</f>
        <v>790.02346476284856</v>
      </c>
      <c r="Q80" s="30">
        <f>IFERROR(+'CMA GDP Estimates'!Q80-'Tor GDP Estimates'!Q80,"")</f>
        <v>789.70581636468978</v>
      </c>
      <c r="R80" s="30">
        <f>IFERROR(+'CMA GDP Estimates'!R80-'Tor GDP Estimates'!R80,"")</f>
        <v>890.26826296567685</v>
      </c>
      <c r="S80" s="30">
        <f>IFERROR(+'CMA GDP Estimates'!S80-'Tor GDP Estimates'!S80,"")</f>
        <v>742.39990243557259</v>
      </c>
      <c r="T80" s="30">
        <f>IFERROR(+'CMA GDP Estimates'!T80-'Tor GDP Estimates'!T80,"")</f>
        <v>943.64404634095899</v>
      </c>
      <c r="U80" s="30">
        <f>IFERROR(+'CMA GDP Estimates'!U80-'Tor GDP Estimates'!U80,"")</f>
        <v>786.35870101963292</v>
      </c>
      <c r="V80" s="30">
        <f>IFERROR(+'CMA GDP Estimates'!V80-'Tor GDP Estimates'!V80,"")</f>
        <v>1101.0591911232927</v>
      </c>
      <c r="W80" s="30">
        <f>IFERROR(+'CMA GDP Estimates'!W80-'Tor GDP Estimates'!W80,"")</f>
        <v>1278.9868581600317</v>
      </c>
      <c r="X80" s="30">
        <f>IFERROR(+'CMA GDP Estimates'!X80-'Tor GDP Estimates'!X80,"")</f>
        <v>1503.5390502827249</v>
      </c>
      <c r="Y80" s="30">
        <f>IFERROR(+'CMA GDP Estimates'!Y80-'Tor GDP Estimates'!Y80,"")</f>
        <v>1500.7682016425815</v>
      </c>
    </row>
    <row r="81" spans="1:25" x14ac:dyDescent="0.25">
      <c r="A81" s="6" t="s">
        <v>75</v>
      </c>
      <c r="B81" s="6"/>
      <c r="C81" s="14">
        <v>442</v>
      </c>
      <c r="D81" s="65">
        <f>IFERROR(+'CMA GDP Estimates'!D81-'Tor GDP Estimates'!D81,"")</f>
        <v>0</v>
      </c>
      <c r="E81" s="65">
        <f>IFERROR(+'CMA GDP Estimates'!E81-'Tor GDP Estimates'!E81,"")</f>
        <v>0</v>
      </c>
      <c r="F81" s="65">
        <f>IFERROR(+'CMA GDP Estimates'!F81-'Tor GDP Estimates'!F81,"")</f>
        <v>0</v>
      </c>
      <c r="G81" s="65">
        <f>IFERROR(+'CMA GDP Estimates'!G81-'Tor GDP Estimates'!G81,"")</f>
        <v>0</v>
      </c>
      <c r="H81" s="65">
        <f>IFERROR(+'CMA GDP Estimates'!H81-'Tor GDP Estimates'!H81,"")</f>
        <v>0</v>
      </c>
      <c r="I81" s="65">
        <f>IFERROR(+'CMA GDP Estimates'!I81-'Tor GDP Estimates'!I81,"")</f>
        <v>0</v>
      </c>
      <c r="J81" s="65">
        <f>IFERROR(+'CMA GDP Estimates'!J81-'Tor GDP Estimates'!J81,"")</f>
        <v>0</v>
      </c>
      <c r="K81" s="65">
        <f>IFERROR(+'CMA GDP Estimates'!K81-'Tor GDP Estimates'!K81,"")</f>
        <v>0</v>
      </c>
      <c r="L81" s="65">
        <f>IFERROR(+'CMA GDP Estimates'!L81-'Tor GDP Estimates'!L81,"")</f>
        <v>0</v>
      </c>
      <c r="M81" s="30">
        <f>IFERROR(+'CMA GDP Estimates'!M81-'Tor GDP Estimates'!M81,"")</f>
        <v>0</v>
      </c>
      <c r="N81" s="30">
        <f>IFERROR(+'CMA GDP Estimates'!N81-'Tor GDP Estimates'!N81,"")</f>
        <v>371.94223535250092</v>
      </c>
      <c r="O81" s="30">
        <f>IFERROR(+'CMA GDP Estimates'!O81-'Tor GDP Estimates'!O81,"")</f>
        <v>404.3797136147312</v>
      </c>
      <c r="P81" s="30">
        <f>IFERROR(+'CMA GDP Estimates'!P81-'Tor GDP Estimates'!P81,"")</f>
        <v>229.95075364137909</v>
      </c>
      <c r="Q81" s="30">
        <f>IFERROR(+'CMA GDP Estimates'!Q81-'Tor GDP Estimates'!Q81,"")</f>
        <v>191.69606772251348</v>
      </c>
      <c r="R81" s="30">
        <f>IFERROR(+'CMA GDP Estimates'!R81-'Tor GDP Estimates'!R81,"")</f>
        <v>186.44493171304288</v>
      </c>
      <c r="S81" s="30">
        <f>IFERROR(+'CMA GDP Estimates'!S81-'Tor GDP Estimates'!S81,"")</f>
        <v>279.64839385857118</v>
      </c>
      <c r="T81" s="30">
        <f>IFERROR(+'CMA GDP Estimates'!T81-'Tor GDP Estimates'!T81,"")</f>
        <v>463.71600525026633</v>
      </c>
      <c r="U81" s="30">
        <f>IFERROR(+'CMA GDP Estimates'!U81-'Tor GDP Estimates'!U81,"")</f>
        <v>350.27172636077376</v>
      </c>
      <c r="V81" s="30">
        <f>IFERROR(+'CMA GDP Estimates'!V81-'Tor GDP Estimates'!V81,"")</f>
        <v>301.00702920968041</v>
      </c>
      <c r="W81" s="30">
        <f>IFERROR(+'CMA GDP Estimates'!W81-'Tor GDP Estimates'!W81,"")</f>
        <v>264.92482281309952</v>
      </c>
      <c r="X81" s="30">
        <f>IFERROR(+'CMA GDP Estimates'!X81-'Tor GDP Estimates'!X81,"")</f>
        <v>331.22072561035156</v>
      </c>
      <c r="Y81" s="30">
        <f>IFERROR(+'CMA GDP Estimates'!Y81-'Tor GDP Estimates'!Y81,"")</f>
        <v>280.20456852386292</v>
      </c>
    </row>
    <row r="82" spans="1:25" x14ac:dyDescent="0.25">
      <c r="A82" s="6" t="s">
        <v>76</v>
      </c>
      <c r="B82" s="6"/>
      <c r="C82" s="14">
        <v>443</v>
      </c>
      <c r="D82" s="65">
        <f>IFERROR(+'CMA GDP Estimates'!D82-'Tor GDP Estimates'!D82,"")</f>
        <v>0</v>
      </c>
      <c r="E82" s="65">
        <f>IFERROR(+'CMA GDP Estimates'!E82-'Tor GDP Estimates'!E82,"")</f>
        <v>0</v>
      </c>
      <c r="F82" s="65">
        <f>IFERROR(+'CMA GDP Estimates'!F82-'Tor GDP Estimates'!F82,"")</f>
        <v>0</v>
      </c>
      <c r="G82" s="65">
        <f>IFERROR(+'CMA GDP Estimates'!G82-'Tor GDP Estimates'!G82,"")</f>
        <v>0</v>
      </c>
      <c r="H82" s="65">
        <f>IFERROR(+'CMA GDP Estimates'!H82-'Tor GDP Estimates'!H82,"")</f>
        <v>0</v>
      </c>
      <c r="I82" s="65">
        <f>IFERROR(+'CMA GDP Estimates'!I82-'Tor GDP Estimates'!I82,"")</f>
        <v>0</v>
      </c>
      <c r="J82" s="65">
        <f>IFERROR(+'CMA GDP Estimates'!J82-'Tor GDP Estimates'!J82,"")</f>
        <v>0</v>
      </c>
      <c r="K82" s="65">
        <f>IFERROR(+'CMA GDP Estimates'!K82-'Tor GDP Estimates'!K82,"")</f>
        <v>0</v>
      </c>
      <c r="L82" s="65">
        <f>IFERROR(+'CMA GDP Estimates'!L82-'Tor GDP Estimates'!L82,"")</f>
        <v>0</v>
      </c>
      <c r="M82" s="30">
        <f>IFERROR(+'CMA GDP Estimates'!M82-'Tor GDP Estimates'!M82,"")</f>
        <v>0</v>
      </c>
      <c r="N82" s="30">
        <f>IFERROR(+'CMA GDP Estimates'!N82-'Tor GDP Estimates'!N82,"")</f>
        <v>270.52947872517723</v>
      </c>
      <c r="O82" s="30">
        <f>IFERROR(+'CMA GDP Estimates'!O82-'Tor GDP Estimates'!O82,"")</f>
        <v>329.21140042070289</v>
      </c>
      <c r="P82" s="30">
        <f>IFERROR(+'CMA GDP Estimates'!P82-'Tor GDP Estimates'!P82,"")</f>
        <v>313.51853294935353</v>
      </c>
      <c r="Q82" s="30">
        <f>IFERROR(+'CMA GDP Estimates'!Q82-'Tor GDP Estimates'!Q82,"")</f>
        <v>301.50008944058089</v>
      </c>
      <c r="R82" s="30">
        <f>IFERROR(+'CMA GDP Estimates'!R82-'Tor GDP Estimates'!R82,"")</f>
        <v>341.4854164311588</v>
      </c>
      <c r="S82" s="30">
        <f>IFERROR(+'CMA GDP Estimates'!S82-'Tor GDP Estimates'!S82,"")</f>
        <v>328.06591348429646</v>
      </c>
      <c r="T82" s="30">
        <f>IFERROR(+'CMA GDP Estimates'!T82-'Tor GDP Estimates'!T82,"")</f>
        <v>445.86662756752469</v>
      </c>
      <c r="U82" s="30">
        <f>IFERROR(+'CMA GDP Estimates'!U82-'Tor GDP Estimates'!U82,"")</f>
        <v>436.97837904233484</v>
      </c>
      <c r="V82" s="30">
        <f>IFERROR(+'CMA GDP Estimates'!V82-'Tor GDP Estimates'!V82,"")</f>
        <v>377.71934745133723</v>
      </c>
      <c r="W82" s="30">
        <f>IFERROR(+'CMA GDP Estimates'!W82-'Tor GDP Estimates'!W82,"")</f>
        <v>312.45705507205554</v>
      </c>
      <c r="X82" s="30">
        <f>IFERROR(+'CMA GDP Estimates'!X82-'Tor GDP Estimates'!X82,"")</f>
        <v>612.99261100410013</v>
      </c>
      <c r="Y82" s="30">
        <f>IFERROR(+'CMA GDP Estimates'!Y82-'Tor GDP Estimates'!Y82,"")</f>
        <v>598.86338253176382</v>
      </c>
    </row>
    <row r="83" spans="1:25" x14ac:dyDescent="0.25">
      <c r="A83" s="6" t="s">
        <v>77</v>
      </c>
      <c r="B83" s="6"/>
      <c r="C83" s="14">
        <v>444</v>
      </c>
      <c r="D83" s="65">
        <f>IFERROR(+'CMA GDP Estimates'!D83-'Tor GDP Estimates'!D83,"")</f>
        <v>0</v>
      </c>
      <c r="E83" s="65">
        <f>IFERROR(+'CMA GDP Estimates'!E83-'Tor GDP Estimates'!E83,"")</f>
        <v>0</v>
      </c>
      <c r="F83" s="65">
        <f>IFERROR(+'CMA GDP Estimates'!F83-'Tor GDP Estimates'!F83,"")</f>
        <v>0</v>
      </c>
      <c r="G83" s="65">
        <f>IFERROR(+'CMA GDP Estimates'!G83-'Tor GDP Estimates'!G83,"")</f>
        <v>0</v>
      </c>
      <c r="H83" s="65">
        <f>IFERROR(+'CMA GDP Estimates'!H83-'Tor GDP Estimates'!H83,"")</f>
        <v>0</v>
      </c>
      <c r="I83" s="65">
        <f>IFERROR(+'CMA GDP Estimates'!I83-'Tor GDP Estimates'!I83,"")</f>
        <v>0</v>
      </c>
      <c r="J83" s="65">
        <f>IFERROR(+'CMA GDP Estimates'!J83-'Tor GDP Estimates'!J83,"")</f>
        <v>0</v>
      </c>
      <c r="K83" s="65">
        <f>IFERROR(+'CMA GDP Estimates'!K83-'Tor GDP Estimates'!K83,"")</f>
        <v>0</v>
      </c>
      <c r="L83" s="65">
        <f>IFERROR(+'CMA GDP Estimates'!L83-'Tor GDP Estimates'!L83,"")</f>
        <v>0</v>
      </c>
      <c r="M83" s="30">
        <f>IFERROR(+'CMA GDP Estimates'!M83-'Tor GDP Estimates'!M83,"")</f>
        <v>0</v>
      </c>
      <c r="N83" s="30">
        <f>IFERROR(+'CMA GDP Estimates'!N83-'Tor GDP Estimates'!N83,"")</f>
        <v>464.3006037519346</v>
      </c>
      <c r="O83" s="30">
        <f>IFERROR(+'CMA GDP Estimates'!O83-'Tor GDP Estimates'!O83,"")</f>
        <v>577.44205380669655</v>
      </c>
      <c r="P83" s="30">
        <f>IFERROR(+'CMA GDP Estimates'!P83-'Tor GDP Estimates'!P83,"")</f>
        <v>555.64533898881177</v>
      </c>
      <c r="Q83" s="30">
        <f>IFERROR(+'CMA GDP Estimates'!Q83-'Tor GDP Estimates'!Q83,"")</f>
        <v>461.4583058076891</v>
      </c>
      <c r="R83" s="30">
        <f>IFERROR(+'CMA GDP Estimates'!R83-'Tor GDP Estimates'!R83,"")</f>
        <v>515.00150607103126</v>
      </c>
      <c r="S83" s="30">
        <f>IFERROR(+'CMA GDP Estimates'!S83-'Tor GDP Estimates'!S83,"")</f>
        <v>485.44565457710195</v>
      </c>
      <c r="T83" s="30">
        <f>IFERROR(+'CMA GDP Estimates'!T83-'Tor GDP Estimates'!T83,"")</f>
        <v>527.33966049469552</v>
      </c>
      <c r="U83" s="30">
        <f>IFERROR(+'CMA GDP Estimates'!U83-'Tor GDP Estimates'!U83,"")</f>
        <v>632.386563514003</v>
      </c>
      <c r="V83" s="30">
        <f>IFERROR(+'CMA GDP Estimates'!V83-'Tor GDP Estimates'!V83,"")</f>
        <v>657.46658559621346</v>
      </c>
      <c r="W83" s="30">
        <f>IFERROR(+'CMA GDP Estimates'!W83-'Tor GDP Estimates'!W83,"")</f>
        <v>567.61800899402829</v>
      </c>
      <c r="X83" s="30">
        <f>IFERROR(+'CMA GDP Estimates'!X83-'Tor GDP Estimates'!X83,"")</f>
        <v>671.38960773477743</v>
      </c>
      <c r="Y83" s="30">
        <f>IFERROR(+'CMA GDP Estimates'!Y83-'Tor GDP Estimates'!Y83,"")</f>
        <v>567.20614773082821</v>
      </c>
    </row>
    <row r="84" spans="1:25" x14ac:dyDescent="0.25">
      <c r="A84" s="6" t="s">
        <v>78</v>
      </c>
      <c r="B84" s="6"/>
      <c r="C84" s="14">
        <v>445</v>
      </c>
      <c r="D84" s="65">
        <f>IFERROR(+'CMA GDP Estimates'!D84-'Tor GDP Estimates'!D84,"")</f>
        <v>0</v>
      </c>
      <c r="E84" s="65">
        <f>IFERROR(+'CMA GDP Estimates'!E84-'Tor GDP Estimates'!E84,"")</f>
        <v>0</v>
      </c>
      <c r="F84" s="65">
        <f>IFERROR(+'CMA GDP Estimates'!F84-'Tor GDP Estimates'!F84,"")</f>
        <v>0</v>
      </c>
      <c r="G84" s="65">
        <f>IFERROR(+'CMA GDP Estimates'!G84-'Tor GDP Estimates'!G84,"")</f>
        <v>0</v>
      </c>
      <c r="H84" s="65">
        <f>IFERROR(+'CMA GDP Estimates'!H84-'Tor GDP Estimates'!H84,"")</f>
        <v>0</v>
      </c>
      <c r="I84" s="65">
        <f>IFERROR(+'CMA GDP Estimates'!I84-'Tor GDP Estimates'!I84,"")</f>
        <v>0</v>
      </c>
      <c r="J84" s="65">
        <f>IFERROR(+'CMA GDP Estimates'!J84-'Tor GDP Estimates'!J84,"")</f>
        <v>0</v>
      </c>
      <c r="K84" s="65">
        <f>IFERROR(+'CMA GDP Estimates'!K84-'Tor GDP Estimates'!K84,"")</f>
        <v>0</v>
      </c>
      <c r="L84" s="65">
        <f>IFERROR(+'CMA GDP Estimates'!L84-'Tor GDP Estimates'!L84,"")</f>
        <v>0</v>
      </c>
      <c r="M84" s="30">
        <f>IFERROR(+'CMA GDP Estimates'!M84-'Tor GDP Estimates'!M84,"")</f>
        <v>0</v>
      </c>
      <c r="N84" s="30">
        <f>IFERROR(+'CMA GDP Estimates'!N84-'Tor GDP Estimates'!N84,"")</f>
        <v>1428.1498881267403</v>
      </c>
      <c r="O84" s="30">
        <f>IFERROR(+'CMA GDP Estimates'!O84-'Tor GDP Estimates'!O84,"")</f>
        <v>1527.3077173768286</v>
      </c>
      <c r="P84" s="30">
        <f>IFERROR(+'CMA GDP Estimates'!P84-'Tor GDP Estimates'!P84,"")</f>
        <v>1342.867779767158</v>
      </c>
      <c r="Q84" s="30">
        <f>IFERROR(+'CMA GDP Estimates'!Q84-'Tor GDP Estimates'!Q84,"")</f>
        <v>1385.2015628282854</v>
      </c>
      <c r="R84" s="30">
        <f>IFERROR(+'CMA GDP Estimates'!R84-'Tor GDP Estimates'!R84,"")</f>
        <v>1393.5813215305127</v>
      </c>
      <c r="S84" s="30">
        <f>IFERROR(+'CMA GDP Estimates'!S84-'Tor GDP Estimates'!S84,"")</f>
        <v>1461.3761681488152</v>
      </c>
      <c r="T84" s="30">
        <f>IFERROR(+'CMA GDP Estimates'!T84-'Tor GDP Estimates'!T84,"")</f>
        <v>1553.2249160067172</v>
      </c>
      <c r="U84" s="30">
        <f>IFERROR(+'CMA GDP Estimates'!U84-'Tor GDP Estimates'!U84,"")</f>
        <v>1241.640237660994</v>
      </c>
      <c r="V84" s="30">
        <f>IFERROR(+'CMA GDP Estimates'!V84-'Tor GDP Estimates'!V84,"")</f>
        <v>1393.7399519809546</v>
      </c>
      <c r="W84" s="30">
        <f>IFERROR(+'CMA GDP Estimates'!W84-'Tor GDP Estimates'!W84,"")</f>
        <v>1518.7796641347422</v>
      </c>
      <c r="X84" s="30">
        <f>IFERROR(+'CMA GDP Estimates'!X84-'Tor GDP Estimates'!X84,"")</f>
        <v>1567.4852576928429</v>
      </c>
      <c r="Y84" s="30">
        <f>IFERROR(+'CMA GDP Estimates'!Y84-'Tor GDP Estimates'!Y84,"")</f>
        <v>1528.8875807229829</v>
      </c>
    </row>
    <row r="85" spans="1:25" x14ac:dyDescent="0.25">
      <c r="A85" s="6" t="s">
        <v>79</v>
      </c>
      <c r="B85" s="6"/>
      <c r="C85" s="14">
        <v>446</v>
      </c>
      <c r="D85" s="65">
        <f>IFERROR(+'CMA GDP Estimates'!D85-'Tor GDP Estimates'!D85,"")</f>
        <v>0</v>
      </c>
      <c r="E85" s="65">
        <f>IFERROR(+'CMA GDP Estimates'!E85-'Tor GDP Estimates'!E85,"")</f>
        <v>0</v>
      </c>
      <c r="F85" s="65">
        <f>IFERROR(+'CMA GDP Estimates'!F85-'Tor GDP Estimates'!F85,"")</f>
        <v>0</v>
      </c>
      <c r="G85" s="65">
        <f>IFERROR(+'CMA GDP Estimates'!G85-'Tor GDP Estimates'!G85,"")</f>
        <v>0</v>
      </c>
      <c r="H85" s="65">
        <f>IFERROR(+'CMA GDP Estimates'!H85-'Tor GDP Estimates'!H85,"")</f>
        <v>0</v>
      </c>
      <c r="I85" s="65">
        <f>IFERROR(+'CMA GDP Estimates'!I85-'Tor GDP Estimates'!I85,"")</f>
        <v>0</v>
      </c>
      <c r="J85" s="65">
        <f>IFERROR(+'CMA GDP Estimates'!J85-'Tor GDP Estimates'!J85,"")</f>
        <v>0</v>
      </c>
      <c r="K85" s="65">
        <f>IFERROR(+'CMA GDP Estimates'!K85-'Tor GDP Estimates'!K85,"")</f>
        <v>0</v>
      </c>
      <c r="L85" s="65">
        <f>IFERROR(+'CMA GDP Estimates'!L85-'Tor GDP Estimates'!L85,"")</f>
        <v>0</v>
      </c>
      <c r="M85" s="30">
        <f>IFERROR(+'CMA GDP Estimates'!M85-'Tor GDP Estimates'!M85,"")</f>
        <v>0</v>
      </c>
      <c r="N85" s="30">
        <f>IFERROR(+'CMA GDP Estimates'!N85-'Tor GDP Estimates'!N85,"")</f>
        <v>616.97073381884036</v>
      </c>
      <c r="O85" s="30">
        <f>IFERROR(+'CMA GDP Estimates'!O85-'Tor GDP Estimates'!O85,"")</f>
        <v>648.61854397266347</v>
      </c>
      <c r="P85" s="30">
        <f>IFERROR(+'CMA GDP Estimates'!P85-'Tor GDP Estimates'!P85,"")</f>
        <v>564.20087059883701</v>
      </c>
      <c r="Q85" s="30">
        <f>IFERROR(+'CMA GDP Estimates'!Q85-'Tor GDP Estimates'!Q85,"")</f>
        <v>660.14080102009541</v>
      </c>
      <c r="R85" s="30">
        <f>IFERROR(+'CMA GDP Estimates'!R85-'Tor GDP Estimates'!R85,"")</f>
        <v>676.12472512069098</v>
      </c>
      <c r="S85" s="30">
        <f>IFERROR(+'CMA GDP Estimates'!S85-'Tor GDP Estimates'!S85,"")</f>
        <v>811.14860473749877</v>
      </c>
      <c r="T85" s="30">
        <f>IFERROR(+'CMA GDP Estimates'!T85-'Tor GDP Estimates'!T85,"")</f>
        <v>678.93639695991567</v>
      </c>
      <c r="U85" s="30">
        <f>IFERROR(+'CMA GDP Estimates'!U85-'Tor GDP Estimates'!U85,"")</f>
        <v>855.38584246241226</v>
      </c>
      <c r="V85" s="30">
        <f>IFERROR(+'CMA GDP Estimates'!V85-'Tor GDP Estimates'!V85,"")</f>
        <v>843.48532940642656</v>
      </c>
      <c r="W85" s="30">
        <f>IFERROR(+'CMA GDP Estimates'!W85-'Tor GDP Estimates'!W85,"")</f>
        <v>971.40738179514733</v>
      </c>
      <c r="X85" s="30">
        <f>IFERROR(+'CMA GDP Estimates'!X85-'Tor GDP Estimates'!X85,"")</f>
        <v>1112.6906845217627</v>
      </c>
      <c r="Y85" s="30">
        <f>IFERROR(+'CMA GDP Estimates'!Y85-'Tor GDP Estimates'!Y85,"")</f>
        <v>1054.8397048149764</v>
      </c>
    </row>
    <row r="86" spans="1:25" x14ac:dyDescent="0.25">
      <c r="A86" s="6" t="s">
        <v>80</v>
      </c>
      <c r="B86" s="6"/>
      <c r="C86" s="14">
        <v>447</v>
      </c>
      <c r="D86" s="65">
        <f>IFERROR(+'CMA GDP Estimates'!D86-'Tor GDP Estimates'!D86,"")</f>
        <v>0</v>
      </c>
      <c r="E86" s="65">
        <f>IFERROR(+'CMA GDP Estimates'!E86-'Tor GDP Estimates'!E86,"")</f>
        <v>0</v>
      </c>
      <c r="F86" s="65">
        <f>IFERROR(+'CMA GDP Estimates'!F86-'Tor GDP Estimates'!F86,"")</f>
        <v>0</v>
      </c>
      <c r="G86" s="65">
        <f>IFERROR(+'CMA GDP Estimates'!G86-'Tor GDP Estimates'!G86,"")</f>
        <v>0</v>
      </c>
      <c r="H86" s="65">
        <f>IFERROR(+'CMA GDP Estimates'!H86-'Tor GDP Estimates'!H86,"")</f>
        <v>0</v>
      </c>
      <c r="I86" s="65">
        <f>IFERROR(+'CMA GDP Estimates'!I86-'Tor GDP Estimates'!I86,"")</f>
        <v>0</v>
      </c>
      <c r="J86" s="65">
        <f>IFERROR(+'CMA GDP Estimates'!J86-'Tor GDP Estimates'!J86,"")</f>
        <v>0</v>
      </c>
      <c r="K86" s="65">
        <f>IFERROR(+'CMA GDP Estimates'!K86-'Tor GDP Estimates'!K86,"")</f>
        <v>0</v>
      </c>
      <c r="L86" s="65">
        <f>IFERROR(+'CMA GDP Estimates'!L86-'Tor GDP Estimates'!L86,"")</f>
        <v>0</v>
      </c>
      <c r="M86" s="30">
        <f>IFERROR(+'CMA GDP Estimates'!M86-'Tor GDP Estimates'!M86,"")</f>
        <v>0</v>
      </c>
      <c r="N86" s="30">
        <f>IFERROR(+'CMA GDP Estimates'!N86-'Tor GDP Estimates'!N86,"")</f>
        <v>266.018749881997</v>
      </c>
      <c r="O86" s="30">
        <f>IFERROR(+'CMA GDP Estimates'!O86-'Tor GDP Estimates'!O86,"")</f>
        <v>210.76300897143705</v>
      </c>
      <c r="P86" s="30">
        <f>IFERROR(+'CMA GDP Estimates'!P86-'Tor GDP Estimates'!P86,"")</f>
        <v>161.11576137185426</v>
      </c>
      <c r="Q86" s="30">
        <f>IFERROR(+'CMA GDP Estimates'!Q86-'Tor GDP Estimates'!Q86,"")</f>
        <v>213.82663000990135</v>
      </c>
      <c r="R86" s="30">
        <f>IFERROR(+'CMA GDP Estimates'!R86-'Tor GDP Estimates'!R86,"")</f>
        <v>198.07178917325427</v>
      </c>
      <c r="S86" s="30">
        <f>IFERROR(+'CMA GDP Estimates'!S86-'Tor GDP Estimates'!S86,"")</f>
        <v>273.96741284636215</v>
      </c>
      <c r="T86" s="30">
        <f>IFERROR(+'CMA GDP Estimates'!T86-'Tor GDP Estimates'!T86,"")</f>
        <v>430.21295560200815</v>
      </c>
      <c r="U86" s="30">
        <f>IFERROR(+'CMA GDP Estimates'!U86-'Tor GDP Estimates'!U86,"")</f>
        <v>213.09223745151354</v>
      </c>
      <c r="V86" s="30">
        <f>IFERROR(+'CMA GDP Estimates'!V86-'Tor GDP Estimates'!V86,"")</f>
        <v>419.9841945930724</v>
      </c>
      <c r="W86" s="30">
        <f>IFERROR(+'CMA GDP Estimates'!W86-'Tor GDP Estimates'!W86,"")</f>
        <v>408.96529494648308</v>
      </c>
      <c r="X86" s="30">
        <f>IFERROR(+'CMA GDP Estimates'!X86-'Tor GDP Estimates'!X86,"")</f>
        <v>178.33684181602058</v>
      </c>
      <c r="Y86" s="30">
        <f>IFERROR(+'CMA GDP Estimates'!Y86-'Tor GDP Estimates'!Y86,"")</f>
        <v>536.3601664696921</v>
      </c>
    </row>
    <row r="87" spans="1:25" x14ac:dyDescent="0.25">
      <c r="A87" s="6" t="s">
        <v>81</v>
      </c>
      <c r="B87" s="6"/>
      <c r="C87" s="14">
        <v>448</v>
      </c>
      <c r="D87" s="65">
        <f>IFERROR(+'CMA GDP Estimates'!D87-'Tor GDP Estimates'!D87,"")</f>
        <v>0</v>
      </c>
      <c r="E87" s="65">
        <f>IFERROR(+'CMA GDP Estimates'!E87-'Tor GDP Estimates'!E87,"")</f>
        <v>0</v>
      </c>
      <c r="F87" s="65">
        <f>IFERROR(+'CMA GDP Estimates'!F87-'Tor GDP Estimates'!F87,"")</f>
        <v>0</v>
      </c>
      <c r="G87" s="65">
        <f>IFERROR(+'CMA GDP Estimates'!G87-'Tor GDP Estimates'!G87,"")</f>
        <v>0</v>
      </c>
      <c r="H87" s="65">
        <f>IFERROR(+'CMA GDP Estimates'!H87-'Tor GDP Estimates'!H87,"")</f>
        <v>0</v>
      </c>
      <c r="I87" s="65">
        <f>IFERROR(+'CMA GDP Estimates'!I87-'Tor GDP Estimates'!I87,"")</f>
        <v>0</v>
      </c>
      <c r="J87" s="65">
        <f>IFERROR(+'CMA GDP Estimates'!J87-'Tor GDP Estimates'!J87,"")</f>
        <v>0</v>
      </c>
      <c r="K87" s="65">
        <f>IFERROR(+'CMA GDP Estimates'!K87-'Tor GDP Estimates'!K87,"")</f>
        <v>0</v>
      </c>
      <c r="L87" s="65">
        <f>IFERROR(+'CMA GDP Estimates'!L87-'Tor GDP Estimates'!L87,"")</f>
        <v>0</v>
      </c>
      <c r="M87" s="30">
        <f>IFERROR(+'CMA GDP Estimates'!M87-'Tor GDP Estimates'!M87,"")</f>
        <v>0</v>
      </c>
      <c r="N87" s="30">
        <f>IFERROR(+'CMA GDP Estimates'!N87-'Tor GDP Estimates'!N87,"")</f>
        <v>812.90316172177063</v>
      </c>
      <c r="O87" s="30">
        <f>IFERROR(+'CMA GDP Estimates'!O87-'Tor GDP Estimates'!O87,"")</f>
        <v>906.79717051048203</v>
      </c>
      <c r="P87" s="30">
        <f>IFERROR(+'CMA GDP Estimates'!P87-'Tor GDP Estimates'!P87,"")</f>
        <v>770.96059008425061</v>
      </c>
      <c r="Q87" s="30">
        <f>IFERROR(+'CMA GDP Estimates'!Q87-'Tor GDP Estimates'!Q87,"")</f>
        <v>843.36315002281162</v>
      </c>
      <c r="R87" s="30">
        <f>IFERROR(+'CMA GDP Estimates'!R87-'Tor GDP Estimates'!R87,"")</f>
        <v>918.74676145745525</v>
      </c>
      <c r="S87" s="30">
        <f>IFERROR(+'CMA GDP Estimates'!S87-'Tor GDP Estimates'!S87,"")</f>
        <v>778.5278245724586</v>
      </c>
      <c r="T87" s="30">
        <f>IFERROR(+'CMA GDP Estimates'!T87-'Tor GDP Estimates'!T87,"")</f>
        <v>844.28067578758123</v>
      </c>
      <c r="U87" s="30">
        <f>IFERROR(+'CMA GDP Estimates'!U87-'Tor GDP Estimates'!U87,"")</f>
        <v>841.74648625349664</v>
      </c>
      <c r="V87" s="30">
        <f>IFERROR(+'CMA GDP Estimates'!V87-'Tor GDP Estimates'!V87,"")</f>
        <v>809.62000331303307</v>
      </c>
      <c r="W87" s="30">
        <f>IFERROR(+'CMA GDP Estimates'!W87-'Tor GDP Estimates'!W87,"")</f>
        <v>1055.9721372007209</v>
      </c>
      <c r="X87" s="30">
        <f>IFERROR(+'CMA GDP Estimates'!X87-'Tor GDP Estimates'!X87,"")</f>
        <v>1307.5838453189276</v>
      </c>
      <c r="Y87" s="30">
        <f>IFERROR(+'CMA GDP Estimates'!Y87-'Tor GDP Estimates'!Y87,"")</f>
        <v>953.63165300819333</v>
      </c>
    </row>
    <row r="88" spans="1:25" x14ac:dyDescent="0.25">
      <c r="A88" s="6" t="s">
        <v>82</v>
      </c>
      <c r="B88" s="6"/>
      <c r="C88" s="14">
        <v>451</v>
      </c>
      <c r="D88" s="65">
        <f>IFERROR(+'CMA GDP Estimates'!D88-'Tor GDP Estimates'!D88,"")</f>
        <v>0</v>
      </c>
      <c r="E88" s="65">
        <f>IFERROR(+'CMA GDP Estimates'!E88-'Tor GDP Estimates'!E88,"")</f>
        <v>0</v>
      </c>
      <c r="F88" s="65">
        <f>IFERROR(+'CMA GDP Estimates'!F88-'Tor GDP Estimates'!F88,"")</f>
        <v>0</v>
      </c>
      <c r="G88" s="65">
        <f>IFERROR(+'CMA GDP Estimates'!G88-'Tor GDP Estimates'!G88,"")</f>
        <v>0</v>
      </c>
      <c r="H88" s="65">
        <f>IFERROR(+'CMA GDP Estimates'!H88-'Tor GDP Estimates'!H88,"")</f>
        <v>0</v>
      </c>
      <c r="I88" s="65">
        <f>IFERROR(+'CMA GDP Estimates'!I88-'Tor GDP Estimates'!I88,"")</f>
        <v>0</v>
      </c>
      <c r="J88" s="65">
        <f>IFERROR(+'CMA GDP Estimates'!J88-'Tor GDP Estimates'!J88,"")</f>
        <v>0</v>
      </c>
      <c r="K88" s="65">
        <f>IFERROR(+'CMA GDP Estimates'!K88-'Tor GDP Estimates'!K88,"")</f>
        <v>0</v>
      </c>
      <c r="L88" s="65">
        <f>IFERROR(+'CMA GDP Estimates'!L88-'Tor GDP Estimates'!L88,"")</f>
        <v>0</v>
      </c>
      <c r="M88" s="30">
        <f>IFERROR(+'CMA GDP Estimates'!M88-'Tor GDP Estimates'!M88,"")</f>
        <v>0</v>
      </c>
      <c r="N88" s="30">
        <f>IFERROR(+'CMA GDP Estimates'!N88-'Tor GDP Estimates'!N88,"")</f>
        <v>192.83670668973696</v>
      </c>
      <c r="O88" s="30">
        <f>IFERROR(+'CMA GDP Estimates'!O88-'Tor GDP Estimates'!O88,"")</f>
        <v>226.37188400111907</v>
      </c>
      <c r="P88" s="30">
        <f>IFERROR(+'CMA GDP Estimates'!P88-'Tor GDP Estimates'!P88,"")</f>
        <v>249.08302609308205</v>
      </c>
      <c r="Q88" s="30">
        <f>IFERROR(+'CMA GDP Estimates'!Q88-'Tor GDP Estimates'!Q88,"")</f>
        <v>294.97343174745311</v>
      </c>
      <c r="R88" s="30">
        <f>IFERROR(+'CMA GDP Estimates'!R88-'Tor GDP Estimates'!R88,"")</f>
        <v>310.98808812757665</v>
      </c>
      <c r="S88" s="30">
        <f>IFERROR(+'CMA GDP Estimates'!S88-'Tor GDP Estimates'!S88,"")</f>
        <v>211.62317464103231</v>
      </c>
      <c r="T88" s="30">
        <f>IFERROR(+'CMA GDP Estimates'!T88-'Tor GDP Estimates'!T88,"")</f>
        <v>269.7332441255279</v>
      </c>
      <c r="U88" s="30">
        <f>IFERROR(+'CMA GDP Estimates'!U88-'Tor GDP Estimates'!U88,"")</f>
        <v>229.97307548339896</v>
      </c>
      <c r="V88" s="30">
        <f>IFERROR(+'CMA GDP Estimates'!V88-'Tor GDP Estimates'!V88,"")</f>
        <v>141.76877122318592</v>
      </c>
      <c r="W88" s="30">
        <f>IFERROR(+'CMA GDP Estimates'!W88-'Tor GDP Estimates'!W88,"")</f>
        <v>258.85795661440528</v>
      </c>
      <c r="X88" s="30">
        <f>IFERROR(+'CMA GDP Estimates'!X88-'Tor GDP Estimates'!X88,"")</f>
        <v>306.12924545289604</v>
      </c>
      <c r="Y88" s="30">
        <f>IFERROR(+'CMA GDP Estimates'!Y88-'Tor GDP Estimates'!Y88,"")</f>
        <v>275.29585464923696</v>
      </c>
    </row>
    <row r="89" spans="1:25" x14ac:dyDescent="0.25">
      <c r="A89" s="6" t="s">
        <v>83</v>
      </c>
      <c r="B89" s="6"/>
      <c r="C89" s="14">
        <v>452</v>
      </c>
      <c r="D89" s="65">
        <f>IFERROR(+'CMA GDP Estimates'!D89-'Tor GDP Estimates'!D89,"")</f>
        <v>0</v>
      </c>
      <c r="E89" s="65">
        <f>IFERROR(+'CMA GDP Estimates'!E89-'Tor GDP Estimates'!E89,"")</f>
        <v>0</v>
      </c>
      <c r="F89" s="65">
        <f>IFERROR(+'CMA GDP Estimates'!F89-'Tor GDP Estimates'!F89,"")</f>
        <v>0</v>
      </c>
      <c r="G89" s="65">
        <f>IFERROR(+'CMA GDP Estimates'!G89-'Tor GDP Estimates'!G89,"")</f>
        <v>0</v>
      </c>
      <c r="H89" s="65">
        <f>IFERROR(+'CMA GDP Estimates'!H89-'Tor GDP Estimates'!H89,"")</f>
        <v>0</v>
      </c>
      <c r="I89" s="65">
        <f>IFERROR(+'CMA GDP Estimates'!I89-'Tor GDP Estimates'!I89,"")</f>
        <v>0</v>
      </c>
      <c r="J89" s="65">
        <f>IFERROR(+'CMA GDP Estimates'!J89-'Tor GDP Estimates'!J89,"")</f>
        <v>0</v>
      </c>
      <c r="K89" s="65">
        <f>IFERROR(+'CMA GDP Estimates'!K89-'Tor GDP Estimates'!K89,"")</f>
        <v>0</v>
      </c>
      <c r="L89" s="65">
        <f>IFERROR(+'CMA GDP Estimates'!L89-'Tor GDP Estimates'!L89,"")</f>
        <v>0</v>
      </c>
      <c r="M89" s="30">
        <f>IFERROR(+'CMA GDP Estimates'!M89-'Tor GDP Estimates'!M89,"")</f>
        <v>0</v>
      </c>
      <c r="N89" s="30">
        <f>IFERROR(+'CMA GDP Estimates'!N89-'Tor GDP Estimates'!N89,"")</f>
        <v>841.4028137308992</v>
      </c>
      <c r="O89" s="30">
        <f>IFERROR(+'CMA GDP Estimates'!O89-'Tor GDP Estimates'!O89,"")</f>
        <v>1015.8267352202121</v>
      </c>
      <c r="P89" s="30">
        <f>IFERROR(+'CMA GDP Estimates'!P89-'Tor GDP Estimates'!P89,"")</f>
        <v>889.24691185912832</v>
      </c>
      <c r="Q89" s="30">
        <f>IFERROR(+'CMA GDP Estimates'!Q89-'Tor GDP Estimates'!Q89,"")</f>
        <v>935.3633548892418</v>
      </c>
      <c r="R89" s="30">
        <f>IFERROR(+'CMA GDP Estimates'!R89-'Tor GDP Estimates'!R89,"")</f>
        <v>1028.428940549918</v>
      </c>
      <c r="S89" s="30">
        <f>IFERROR(+'CMA GDP Estimates'!S89-'Tor GDP Estimates'!S89,"")</f>
        <v>935.20942236698136</v>
      </c>
      <c r="T89" s="30">
        <f>IFERROR(+'CMA GDP Estimates'!T89-'Tor GDP Estimates'!T89,"")</f>
        <v>1014.6084089706358</v>
      </c>
      <c r="U89" s="30">
        <f>IFERROR(+'CMA GDP Estimates'!U89-'Tor GDP Estimates'!U89,"")</f>
        <v>1126.5239906670442</v>
      </c>
      <c r="V89" s="30">
        <f>IFERROR(+'CMA GDP Estimates'!V89-'Tor GDP Estimates'!V89,"")</f>
        <v>1126.8334364121929</v>
      </c>
      <c r="W89" s="30">
        <f>IFERROR(+'CMA GDP Estimates'!W89-'Tor GDP Estimates'!W89,"")</f>
        <v>1050.5335898389469</v>
      </c>
      <c r="X89" s="30">
        <f>IFERROR(+'CMA GDP Estimates'!X89-'Tor GDP Estimates'!X89,"")</f>
        <v>1092.0977671957548</v>
      </c>
      <c r="Y89" s="30">
        <f>IFERROR(+'CMA GDP Estimates'!Y89-'Tor GDP Estimates'!Y89,"")</f>
        <v>1151.7443609655425</v>
      </c>
    </row>
    <row r="90" spans="1:25" x14ac:dyDescent="0.25">
      <c r="A90" s="6" t="s">
        <v>84</v>
      </c>
      <c r="B90" s="6"/>
      <c r="C90" s="14">
        <v>453</v>
      </c>
      <c r="D90" s="65">
        <f>IFERROR(+'CMA GDP Estimates'!D90-'Tor GDP Estimates'!D90,"")</f>
        <v>0</v>
      </c>
      <c r="E90" s="65">
        <f>IFERROR(+'CMA GDP Estimates'!E90-'Tor GDP Estimates'!E90,"")</f>
        <v>0</v>
      </c>
      <c r="F90" s="65">
        <f>IFERROR(+'CMA GDP Estimates'!F90-'Tor GDP Estimates'!F90,"")</f>
        <v>0</v>
      </c>
      <c r="G90" s="65">
        <f>IFERROR(+'CMA GDP Estimates'!G90-'Tor GDP Estimates'!G90,"")</f>
        <v>0</v>
      </c>
      <c r="H90" s="65">
        <f>IFERROR(+'CMA GDP Estimates'!H90-'Tor GDP Estimates'!H90,"")</f>
        <v>0</v>
      </c>
      <c r="I90" s="65">
        <f>IFERROR(+'CMA GDP Estimates'!I90-'Tor GDP Estimates'!I90,"")</f>
        <v>0</v>
      </c>
      <c r="J90" s="65">
        <f>IFERROR(+'CMA GDP Estimates'!J90-'Tor GDP Estimates'!J90,"")</f>
        <v>0</v>
      </c>
      <c r="K90" s="65">
        <f>IFERROR(+'CMA GDP Estimates'!K90-'Tor GDP Estimates'!K90,"")</f>
        <v>0</v>
      </c>
      <c r="L90" s="65">
        <f>IFERROR(+'CMA GDP Estimates'!L90-'Tor GDP Estimates'!L90,"")</f>
        <v>0</v>
      </c>
      <c r="M90" s="30">
        <f>IFERROR(+'CMA GDP Estimates'!M90-'Tor GDP Estimates'!M90,"")</f>
        <v>0</v>
      </c>
      <c r="N90" s="30">
        <f>IFERROR(+'CMA GDP Estimates'!N90-'Tor GDP Estimates'!N90,"")</f>
        <v>507.21184374800782</v>
      </c>
      <c r="O90" s="30">
        <f>IFERROR(+'CMA GDP Estimates'!O90-'Tor GDP Estimates'!O90,"")</f>
        <v>349.16514971178668</v>
      </c>
      <c r="P90" s="30">
        <f>IFERROR(+'CMA GDP Estimates'!P90-'Tor GDP Estimates'!P90,"")</f>
        <v>371.12205898356842</v>
      </c>
      <c r="Q90" s="30">
        <f>IFERROR(+'CMA GDP Estimates'!Q90-'Tor GDP Estimates'!Q90,"")</f>
        <v>412.71223590743637</v>
      </c>
      <c r="R90" s="30">
        <f>IFERROR(+'CMA GDP Estimates'!R90-'Tor GDP Estimates'!R90,"")</f>
        <v>445.92851355606001</v>
      </c>
      <c r="S90" s="30">
        <f>IFERROR(+'CMA GDP Estimates'!S90-'Tor GDP Estimates'!S90,"")</f>
        <v>454.12249775861847</v>
      </c>
      <c r="T90" s="30">
        <f>IFERROR(+'CMA GDP Estimates'!T90-'Tor GDP Estimates'!T90,"")</f>
        <v>517.59681107580013</v>
      </c>
      <c r="U90" s="30">
        <f>IFERROR(+'CMA GDP Estimates'!U90-'Tor GDP Estimates'!U90,"")</f>
        <v>396.72096094917447</v>
      </c>
      <c r="V90" s="30">
        <f>IFERROR(+'CMA GDP Estimates'!V90-'Tor GDP Estimates'!V90,"")</f>
        <v>533.99693591303844</v>
      </c>
      <c r="W90" s="30">
        <f>IFERROR(+'CMA GDP Estimates'!W90-'Tor GDP Estimates'!W90,"")</f>
        <v>589.99530138112459</v>
      </c>
      <c r="X90" s="30">
        <f>IFERROR(+'CMA GDP Estimates'!X90-'Tor GDP Estimates'!X90,"")</f>
        <v>654.88956303071586</v>
      </c>
      <c r="Y90" s="30">
        <f>IFERROR(+'CMA GDP Estimates'!Y90-'Tor GDP Estimates'!Y90,"")</f>
        <v>547.20861536961763</v>
      </c>
    </row>
    <row r="91" spans="1:25" x14ac:dyDescent="0.25">
      <c r="A91" s="6" t="s">
        <v>85</v>
      </c>
      <c r="B91" s="6"/>
      <c r="C91" s="14">
        <v>454</v>
      </c>
      <c r="D91" s="65">
        <f>IFERROR(+'CMA GDP Estimates'!D91-'Tor GDP Estimates'!D91,"")</f>
        <v>0</v>
      </c>
      <c r="E91" s="65">
        <f>IFERROR(+'CMA GDP Estimates'!E91-'Tor GDP Estimates'!E91,"")</f>
        <v>0</v>
      </c>
      <c r="F91" s="65">
        <f>IFERROR(+'CMA GDP Estimates'!F91-'Tor GDP Estimates'!F91,"")</f>
        <v>0</v>
      </c>
      <c r="G91" s="65">
        <f>IFERROR(+'CMA GDP Estimates'!G91-'Tor GDP Estimates'!G91,"")</f>
        <v>0</v>
      </c>
      <c r="H91" s="65">
        <f>IFERROR(+'CMA GDP Estimates'!H91-'Tor GDP Estimates'!H91,"")</f>
        <v>0</v>
      </c>
      <c r="I91" s="65">
        <f>IFERROR(+'CMA GDP Estimates'!I91-'Tor GDP Estimates'!I91,"")</f>
        <v>0</v>
      </c>
      <c r="J91" s="65">
        <f>IFERROR(+'CMA GDP Estimates'!J91-'Tor GDP Estimates'!J91,"")</f>
        <v>0</v>
      </c>
      <c r="K91" s="65">
        <f>IFERROR(+'CMA GDP Estimates'!K91-'Tor GDP Estimates'!K91,"")</f>
        <v>0</v>
      </c>
      <c r="L91" s="65">
        <f>IFERROR(+'CMA GDP Estimates'!L91-'Tor GDP Estimates'!L91,"")</f>
        <v>0</v>
      </c>
      <c r="M91" s="30">
        <f>IFERROR(+'CMA GDP Estimates'!M91-'Tor GDP Estimates'!M91,"")</f>
        <v>0</v>
      </c>
      <c r="N91" s="30">
        <f>IFERROR(+'CMA GDP Estimates'!N91-'Tor GDP Estimates'!N91,"")</f>
        <v>175.53443241341211</v>
      </c>
      <c r="O91" s="30">
        <f>IFERROR(+'CMA GDP Estimates'!O91-'Tor GDP Estimates'!O91,"")</f>
        <v>244.90283033726172</v>
      </c>
      <c r="P91" s="30">
        <f>IFERROR(+'CMA GDP Estimates'!P91-'Tor GDP Estimates'!P91,"")</f>
        <v>203.4678761581913</v>
      </c>
      <c r="Q91" s="30">
        <f>IFERROR(+'CMA GDP Estimates'!Q91-'Tor GDP Estimates'!Q91,"")</f>
        <v>226.21483834629649</v>
      </c>
      <c r="R91" s="30">
        <f>IFERROR(+'CMA GDP Estimates'!R91-'Tor GDP Estimates'!R91,"")</f>
        <v>243.87977979109064</v>
      </c>
      <c r="S91" s="30">
        <f>IFERROR(+'CMA GDP Estimates'!S91-'Tor GDP Estimates'!S91,"")</f>
        <v>286.96693786642379</v>
      </c>
      <c r="T91" s="30">
        <f>IFERROR(+'CMA GDP Estimates'!T91-'Tor GDP Estimates'!T91,"")</f>
        <v>361.55378105008924</v>
      </c>
      <c r="U91" s="30">
        <f>IFERROR(+'CMA GDP Estimates'!U91-'Tor GDP Estimates'!U91,"")</f>
        <v>336.44286229222331</v>
      </c>
      <c r="V91" s="30">
        <f>IFERROR(+'CMA GDP Estimates'!V91-'Tor GDP Estimates'!V91,"")</f>
        <v>281.97576229486862</v>
      </c>
      <c r="W91" s="30">
        <f>IFERROR(+'CMA GDP Estimates'!W91-'Tor GDP Estimates'!W91,"")</f>
        <v>451.24079569289654</v>
      </c>
      <c r="X91" s="30">
        <f>IFERROR(+'CMA GDP Estimates'!X91-'Tor GDP Estimates'!X91,"")</f>
        <v>466.25475215209184</v>
      </c>
      <c r="Y91" s="30">
        <f>IFERROR(+'CMA GDP Estimates'!Y91-'Tor GDP Estimates'!Y91,"")</f>
        <v>451.52000861513505</v>
      </c>
    </row>
    <row r="92" spans="1:25" x14ac:dyDescent="0.25">
      <c r="A92" s="5" t="s">
        <v>86</v>
      </c>
      <c r="B92" s="5"/>
      <c r="C92" s="13" t="s">
        <v>200</v>
      </c>
      <c r="D92" s="64">
        <f>IFERROR(+'CMA GDP Estimates'!D92-'Tor GDP Estimates'!D92,"")</f>
        <v>4922.5813789284111</v>
      </c>
      <c r="E92" s="64">
        <f>IFERROR(+'CMA GDP Estimates'!E92-'Tor GDP Estimates'!E92,"")</f>
        <v>4784.7513481751494</v>
      </c>
      <c r="F92" s="64">
        <f>IFERROR(+'CMA GDP Estimates'!F92-'Tor GDP Estimates'!F92,"")</f>
        <v>5244.1591393499821</v>
      </c>
      <c r="G92" s="64">
        <f>IFERROR(+'CMA GDP Estimates'!G92-'Tor GDP Estimates'!G92,"")</f>
        <v>5513.1731070955002</v>
      </c>
      <c r="H92" s="64">
        <f>IFERROR(+'CMA GDP Estimates'!H92-'Tor GDP Estimates'!H92,"")</f>
        <v>5788.1495058720029</v>
      </c>
      <c r="I92" s="64">
        <f>IFERROR(+'CMA GDP Estimates'!I92-'Tor GDP Estimates'!I92,"")</f>
        <v>5781.9528848001573</v>
      </c>
      <c r="J92" s="64">
        <f>IFERROR(+'CMA GDP Estimates'!J92-'Tor GDP Estimates'!J92,"")</f>
        <v>6220.0232339678532</v>
      </c>
      <c r="K92" s="64">
        <f>IFERROR(+'CMA GDP Estimates'!K92-'Tor GDP Estimates'!K92,"")</f>
        <v>6133.3438824821624</v>
      </c>
      <c r="L92" s="64">
        <f>IFERROR(+'CMA GDP Estimates'!L92-'Tor GDP Estimates'!L92,"")</f>
        <v>7288.2378002043861</v>
      </c>
      <c r="M92" s="29">
        <f>IFERROR(+'CMA GDP Estimates'!M92-'Tor GDP Estimates'!M92,"")</f>
        <v>7261.588893302689</v>
      </c>
      <c r="N92" s="29">
        <f>IFERROR(+'CMA GDP Estimates'!N92-'Tor GDP Estimates'!N92,"")</f>
        <v>7171.9585881850235</v>
      </c>
      <c r="O92" s="29">
        <f>IFERROR(+'CMA GDP Estimates'!O92-'Tor GDP Estimates'!O92,"")</f>
        <v>8438.8730068108434</v>
      </c>
      <c r="P92" s="29">
        <f>IFERROR(+'CMA GDP Estimates'!P92-'Tor GDP Estimates'!P92,"")</f>
        <v>8040.4544292316832</v>
      </c>
      <c r="Q92" s="29">
        <f>IFERROR(+'CMA GDP Estimates'!Q92-'Tor GDP Estimates'!Q92,"")</f>
        <v>8221.5883066003153</v>
      </c>
      <c r="R92" s="29">
        <f>IFERROR(+'CMA GDP Estimates'!R92-'Tor GDP Estimates'!R92,"")</f>
        <v>8270.730035925515</v>
      </c>
      <c r="S92" s="29">
        <f>IFERROR(+'CMA GDP Estimates'!S92-'Tor GDP Estimates'!S92,"")</f>
        <v>7987.6805198815418</v>
      </c>
      <c r="T92" s="29">
        <f>IFERROR(+'CMA GDP Estimates'!T92-'Tor GDP Estimates'!T92,"")</f>
        <v>8967.6948368656758</v>
      </c>
      <c r="U92" s="29">
        <f>IFERROR(+'CMA GDP Estimates'!U92-'Tor GDP Estimates'!U92,"")</f>
        <v>8287.4710950803819</v>
      </c>
      <c r="V92" s="29">
        <f>IFERROR(+'CMA GDP Estimates'!V92-'Tor GDP Estimates'!V92,"")</f>
        <v>10148.443968273028</v>
      </c>
      <c r="W92" s="29">
        <f>IFERROR(+'CMA GDP Estimates'!W92-'Tor GDP Estimates'!W92,"")</f>
        <v>11261.030535493002</v>
      </c>
      <c r="X92" s="29">
        <f>IFERROR(+'CMA GDP Estimates'!X92-'Tor GDP Estimates'!X92,"")</f>
        <v>12376.929158876454</v>
      </c>
      <c r="Y92" s="29">
        <f>IFERROR(+'CMA GDP Estimates'!Y92-'Tor GDP Estimates'!Y92,"")</f>
        <v>12579.485090161568</v>
      </c>
    </row>
    <row r="93" spans="1:25" x14ac:dyDescent="0.25">
      <c r="A93" s="6" t="s">
        <v>87</v>
      </c>
      <c r="B93" s="6"/>
      <c r="C93" s="14">
        <v>481</v>
      </c>
      <c r="D93" s="65">
        <f>IFERROR(+'CMA GDP Estimates'!D93-'Tor GDP Estimates'!D93,"")</f>
        <v>535.06904929969437</v>
      </c>
      <c r="E93" s="65">
        <f>IFERROR(+'CMA GDP Estimates'!E93-'Tor GDP Estimates'!E93,"")</f>
        <v>579.0761218216353</v>
      </c>
      <c r="F93" s="65">
        <f>IFERROR(+'CMA GDP Estimates'!F93-'Tor GDP Estimates'!F93,"")</f>
        <v>584.7652092473611</v>
      </c>
      <c r="G93" s="65">
        <f>IFERROR(+'CMA GDP Estimates'!G93-'Tor GDP Estimates'!G93,"")</f>
        <v>646.84662887406455</v>
      </c>
      <c r="H93" s="65">
        <f>IFERROR(+'CMA GDP Estimates'!H93-'Tor GDP Estimates'!H93,"")</f>
        <v>554.41448306149459</v>
      </c>
      <c r="I93" s="65">
        <f>IFERROR(+'CMA GDP Estimates'!I93-'Tor GDP Estimates'!I93,"")</f>
        <v>541.10379738146491</v>
      </c>
      <c r="J93" s="65">
        <f>IFERROR(+'CMA GDP Estimates'!J93-'Tor GDP Estimates'!J93,"")</f>
        <v>443.10548622088538</v>
      </c>
      <c r="K93" s="65">
        <f>IFERROR(+'CMA GDP Estimates'!K93-'Tor GDP Estimates'!K93,"")</f>
        <v>531.94024158910929</v>
      </c>
      <c r="L93" s="65">
        <f>IFERROR(+'CMA GDP Estimates'!L93-'Tor GDP Estimates'!L93,"")</f>
        <v>849.75055090152443</v>
      </c>
      <c r="M93" s="30">
        <f>IFERROR(+'CMA GDP Estimates'!M93-'Tor GDP Estimates'!M93,"")</f>
        <v>819.39013083502937</v>
      </c>
      <c r="N93" s="30">
        <f>IFERROR(+'CMA GDP Estimates'!N93-'Tor GDP Estimates'!N93,"")</f>
        <v>962.9863732129711</v>
      </c>
      <c r="O93" s="30">
        <f>IFERROR(+'CMA GDP Estimates'!O93-'Tor GDP Estimates'!O93,"")</f>
        <v>1276.4801047518051</v>
      </c>
      <c r="P93" s="30">
        <f>IFERROR(+'CMA GDP Estimates'!P93-'Tor GDP Estimates'!P93,"")</f>
        <v>1052.8849153224944</v>
      </c>
      <c r="Q93" s="30">
        <f>IFERROR(+'CMA GDP Estimates'!Q93-'Tor GDP Estimates'!Q93,"")</f>
        <v>1088.9896524611072</v>
      </c>
      <c r="R93" s="30">
        <f>IFERROR(+'CMA GDP Estimates'!R93-'Tor GDP Estimates'!R93,"")</f>
        <v>1094.0694611570527</v>
      </c>
      <c r="S93" s="30">
        <f>IFERROR(+'CMA GDP Estimates'!S93-'Tor GDP Estimates'!S93,"")</f>
        <v>1229.5614891107934</v>
      </c>
      <c r="T93" s="30">
        <f>IFERROR(+'CMA GDP Estimates'!T93-'Tor GDP Estimates'!T93,"")</f>
        <v>1232.3105417018876</v>
      </c>
      <c r="U93" s="30">
        <f>IFERROR(+'CMA GDP Estimates'!U93-'Tor GDP Estimates'!U93,"")</f>
        <v>1662.8735561942917</v>
      </c>
      <c r="V93" s="30">
        <f>IFERROR(+'CMA GDP Estimates'!V93-'Tor GDP Estimates'!V93,"")</f>
        <v>1723.4858634161985</v>
      </c>
      <c r="W93" s="30">
        <f>IFERROR(+'CMA GDP Estimates'!W93-'Tor GDP Estimates'!W93,"")</f>
        <v>1644.2989403240317</v>
      </c>
      <c r="X93" s="30">
        <f>IFERROR(+'CMA GDP Estimates'!X93-'Tor GDP Estimates'!X93,"")</f>
        <v>2317.6027260566889</v>
      </c>
      <c r="Y93" s="30">
        <f>IFERROR(+'CMA GDP Estimates'!Y93-'Tor GDP Estimates'!Y93,"")</f>
        <v>2397.2945148007921</v>
      </c>
    </row>
    <row r="94" spans="1:25" x14ac:dyDescent="0.25">
      <c r="A94" s="6" t="s">
        <v>88</v>
      </c>
      <c r="B94" s="6"/>
      <c r="C94" s="14">
        <v>482</v>
      </c>
      <c r="D94" s="65">
        <f>IFERROR(+'CMA GDP Estimates'!D94-'Tor GDP Estimates'!D94,"")</f>
        <v>344.21063291328858</v>
      </c>
      <c r="E94" s="65">
        <f>IFERROR(+'CMA GDP Estimates'!E94-'Tor GDP Estimates'!E94,"")</f>
        <v>265.90371520958786</v>
      </c>
      <c r="F94" s="65">
        <f>IFERROR(+'CMA GDP Estimates'!F94-'Tor GDP Estimates'!F94,"")</f>
        <v>218.12151740636475</v>
      </c>
      <c r="G94" s="65">
        <f>IFERROR(+'CMA GDP Estimates'!G94-'Tor GDP Estimates'!G94,"")</f>
        <v>384.89761163032188</v>
      </c>
      <c r="H94" s="65">
        <f>IFERROR(+'CMA GDP Estimates'!H94-'Tor GDP Estimates'!H94,"")</f>
        <v>380.15950334288442</v>
      </c>
      <c r="I94" s="65">
        <f>IFERROR(+'CMA GDP Estimates'!I94-'Tor GDP Estimates'!I94,"")</f>
        <v>449.15614334470985</v>
      </c>
      <c r="J94" s="65">
        <f>IFERROR(+'CMA GDP Estimates'!J94-'Tor GDP Estimates'!J94,"")</f>
        <v>360.75066752991108</v>
      </c>
      <c r="K94" s="65">
        <f>IFERROR(+'CMA GDP Estimates'!K94-'Tor GDP Estimates'!K94,"")</f>
        <v>257.80089145159428</v>
      </c>
      <c r="L94" s="65">
        <f>IFERROR(+'CMA GDP Estimates'!L94-'Tor GDP Estimates'!L94,"")</f>
        <v>800.63621442626095</v>
      </c>
      <c r="M94" s="30">
        <f>IFERROR(+'CMA GDP Estimates'!M94-'Tor GDP Estimates'!M94,"")</f>
        <v>175.97375197061433</v>
      </c>
      <c r="N94" s="30">
        <f>IFERROR(+'CMA GDP Estimates'!N94-'Tor GDP Estimates'!N94,"")</f>
        <v>592.34957895348168</v>
      </c>
      <c r="O94" s="30">
        <f>IFERROR(+'CMA GDP Estimates'!O94-'Tor GDP Estimates'!O94,"")</f>
        <v>537.57533643259114</v>
      </c>
      <c r="P94" s="30">
        <f>IFERROR(+'CMA GDP Estimates'!P94-'Tor GDP Estimates'!P94,"")</f>
        <v>366.60093094519902</v>
      </c>
      <c r="Q94" s="30">
        <f>IFERROR(+'CMA GDP Estimates'!Q94-'Tor GDP Estimates'!Q94,"")</f>
        <v>610.12837891515971</v>
      </c>
      <c r="R94" s="30">
        <f>IFERROR(+'CMA GDP Estimates'!R94-'Tor GDP Estimates'!R94,"")</f>
        <v>94.54314485436521</v>
      </c>
      <c r="S94" s="30">
        <f>IFERROR(+'CMA GDP Estimates'!S94-'Tor GDP Estimates'!S94,"")</f>
        <v>210.14186659018958</v>
      </c>
      <c r="T94" s="30">
        <f>IFERROR(+'CMA GDP Estimates'!T94-'Tor GDP Estimates'!T94,"")</f>
        <v>514.45394986193082</v>
      </c>
      <c r="U94" s="30">
        <f>IFERROR(+'CMA GDP Estimates'!U94-'Tor GDP Estimates'!U94,"")</f>
        <v>222.52436390429716</v>
      </c>
      <c r="V94" s="30">
        <f>IFERROR(+'CMA GDP Estimates'!V94-'Tor GDP Estimates'!V94,"")</f>
        <v>561.67345626072051</v>
      </c>
      <c r="W94" s="30">
        <f>IFERROR(+'CMA GDP Estimates'!W94-'Tor GDP Estimates'!W94,"")</f>
        <v>607.60127766434994</v>
      </c>
      <c r="X94" s="30">
        <f>IFERROR(+'CMA GDP Estimates'!X94-'Tor GDP Estimates'!X94,"")</f>
        <v>527.57056856187296</v>
      </c>
      <c r="Y94" s="30" t="str">
        <f>IFERROR(+'CMA GDP Estimates'!Y94-'Tor GDP Estimates'!Y94,"")</f>
        <v/>
      </c>
    </row>
    <row r="95" spans="1:25" x14ac:dyDescent="0.25">
      <c r="A95" s="6" t="s">
        <v>89</v>
      </c>
      <c r="B95" s="6"/>
      <c r="C95" s="14">
        <v>483</v>
      </c>
      <c r="D95" s="65" t="str">
        <f>IFERROR(+'CMA GDP Estimates'!D95-'Tor GDP Estimates'!D95,"")</f>
        <v/>
      </c>
      <c r="E95" s="65">
        <f>IFERROR(+'CMA GDP Estimates'!E95-'Tor GDP Estimates'!E95,"")</f>
        <v>110.81653746770023</v>
      </c>
      <c r="F95" s="65" t="str">
        <f>IFERROR(+'CMA GDP Estimates'!F95-'Tor GDP Estimates'!F95,"")</f>
        <v/>
      </c>
      <c r="G95" s="65" t="str">
        <f>IFERROR(+'CMA GDP Estimates'!G95-'Tor GDP Estimates'!G95,"")</f>
        <v/>
      </c>
      <c r="H95" s="65" t="str">
        <f>IFERROR(+'CMA GDP Estimates'!H95-'Tor GDP Estimates'!H95,"")</f>
        <v/>
      </c>
      <c r="I95" s="65" t="str">
        <f>IFERROR(+'CMA GDP Estimates'!I95-'Tor GDP Estimates'!I95,"")</f>
        <v/>
      </c>
      <c r="J95" s="65" t="str">
        <f>IFERROR(+'CMA GDP Estimates'!J95-'Tor GDP Estimates'!J95,"")</f>
        <v/>
      </c>
      <c r="K95" s="65" t="str">
        <f>IFERROR(+'CMA GDP Estimates'!K95-'Tor GDP Estimates'!K95,"")</f>
        <v/>
      </c>
      <c r="L95" s="65" t="str">
        <f>IFERROR(+'CMA GDP Estimates'!L95-'Tor GDP Estimates'!L95,"")</f>
        <v/>
      </c>
      <c r="M95" s="30" t="str">
        <f>IFERROR(+'CMA GDP Estimates'!M95-'Tor GDP Estimates'!M95,"")</f>
        <v/>
      </c>
      <c r="N95" s="30" t="str">
        <f>IFERROR(+'CMA GDP Estimates'!N95-'Tor GDP Estimates'!N95,"")</f>
        <v/>
      </c>
      <c r="O95" s="30" t="str">
        <f>IFERROR(+'CMA GDP Estimates'!O95-'Tor GDP Estimates'!O95,"")</f>
        <v/>
      </c>
      <c r="P95" s="30" t="str">
        <f>IFERROR(+'CMA GDP Estimates'!P95-'Tor GDP Estimates'!P95,"")</f>
        <v/>
      </c>
      <c r="Q95" s="30" t="str">
        <f>IFERROR(+'CMA GDP Estimates'!Q95-'Tor GDP Estimates'!Q95,"")</f>
        <v/>
      </c>
      <c r="R95" s="30" t="str">
        <f>IFERROR(+'CMA GDP Estimates'!R95-'Tor GDP Estimates'!R95,"")</f>
        <v/>
      </c>
      <c r="S95" s="30" t="str">
        <f>IFERROR(+'CMA GDP Estimates'!S95-'Tor GDP Estimates'!S95,"")</f>
        <v/>
      </c>
      <c r="T95" s="30" t="str">
        <f>IFERROR(+'CMA GDP Estimates'!T95-'Tor GDP Estimates'!T95,"")</f>
        <v/>
      </c>
      <c r="U95" s="30" t="str">
        <f>IFERROR(+'CMA GDP Estimates'!U95-'Tor GDP Estimates'!U95,"")</f>
        <v/>
      </c>
      <c r="V95" s="30" t="str">
        <f>IFERROR(+'CMA GDP Estimates'!V95-'Tor GDP Estimates'!V95,"")</f>
        <v/>
      </c>
      <c r="W95" s="30" t="str">
        <f>IFERROR(+'CMA GDP Estimates'!W95-'Tor GDP Estimates'!W95,"")</f>
        <v/>
      </c>
      <c r="X95" s="30" t="str">
        <f>IFERROR(+'CMA GDP Estimates'!X95-'Tor GDP Estimates'!X95,"")</f>
        <v/>
      </c>
      <c r="Y95" s="30" t="str">
        <f>IFERROR(+'CMA GDP Estimates'!Y95-'Tor GDP Estimates'!Y95,"")</f>
        <v/>
      </c>
    </row>
    <row r="96" spans="1:25" x14ac:dyDescent="0.25">
      <c r="A96" s="6" t="s">
        <v>90</v>
      </c>
      <c r="B96" s="6"/>
      <c r="C96" s="14">
        <v>484</v>
      </c>
      <c r="D96" s="65">
        <f>IFERROR(+'CMA GDP Estimates'!D96-'Tor GDP Estimates'!D96,"")</f>
        <v>1080.9904762491451</v>
      </c>
      <c r="E96" s="65">
        <f>IFERROR(+'CMA GDP Estimates'!E96-'Tor GDP Estimates'!E96,"")</f>
        <v>847.42174841448787</v>
      </c>
      <c r="F96" s="65">
        <f>IFERROR(+'CMA GDP Estimates'!F96-'Tor GDP Estimates'!F96,"")</f>
        <v>976.17831349151697</v>
      </c>
      <c r="G96" s="65">
        <f>IFERROR(+'CMA GDP Estimates'!G96-'Tor GDP Estimates'!G96,"")</f>
        <v>1298.6492742461619</v>
      </c>
      <c r="H96" s="65">
        <f>IFERROR(+'CMA GDP Estimates'!H96-'Tor GDP Estimates'!H96,"")</f>
        <v>1204.5406240310144</v>
      </c>
      <c r="I96" s="65">
        <f>IFERROR(+'CMA GDP Estimates'!I96-'Tor GDP Estimates'!I96,"")</f>
        <v>1304.8776091382151</v>
      </c>
      <c r="J96" s="65">
        <f>IFERROR(+'CMA GDP Estimates'!J96-'Tor GDP Estimates'!J96,"")</f>
        <v>1512.5109099891779</v>
      </c>
      <c r="K96" s="65">
        <f>IFERROR(+'CMA GDP Estimates'!K96-'Tor GDP Estimates'!K96,"")</f>
        <v>1340.3291593638387</v>
      </c>
      <c r="L96" s="65">
        <f>IFERROR(+'CMA GDP Estimates'!L96-'Tor GDP Estimates'!L96,"")</f>
        <v>1484.3951076039589</v>
      </c>
      <c r="M96" s="30">
        <f>IFERROR(+'CMA GDP Estimates'!M96-'Tor GDP Estimates'!M96,"")</f>
        <v>1748.4329351052661</v>
      </c>
      <c r="N96" s="30">
        <f>IFERROR(+'CMA GDP Estimates'!N96-'Tor GDP Estimates'!N96,"")</f>
        <v>1843.6818234493708</v>
      </c>
      <c r="O96" s="30">
        <f>IFERROR(+'CMA GDP Estimates'!O96-'Tor GDP Estimates'!O96,"")</f>
        <v>2073.6191456333722</v>
      </c>
      <c r="P96" s="30">
        <f>IFERROR(+'CMA GDP Estimates'!P96-'Tor GDP Estimates'!P96,"")</f>
        <v>2019.1793583330673</v>
      </c>
      <c r="Q96" s="30">
        <f>IFERROR(+'CMA GDP Estimates'!Q96-'Tor GDP Estimates'!Q96,"")</f>
        <v>2325.9227260386142</v>
      </c>
      <c r="R96" s="30">
        <f>IFERROR(+'CMA GDP Estimates'!R96-'Tor GDP Estimates'!R96,"")</f>
        <v>2150.4761563780867</v>
      </c>
      <c r="S96" s="30">
        <f>IFERROR(+'CMA GDP Estimates'!S96-'Tor GDP Estimates'!S96,"")</f>
        <v>2297.2054081202032</v>
      </c>
      <c r="T96" s="30">
        <f>IFERROR(+'CMA GDP Estimates'!T96-'Tor GDP Estimates'!T96,"")</f>
        <v>2451.5504934456421</v>
      </c>
      <c r="U96" s="30">
        <f>IFERROR(+'CMA GDP Estimates'!U96-'Tor GDP Estimates'!U96,"")</f>
        <v>2029.3859844690205</v>
      </c>
      <c r="V96" s="30">
        <f>IFERROR(+'CMA GDP Estimates'!V96-'Tor GDP Estimates'!V96,"")</f>
        <v>3250.6173727629084</v>
      </c>
      <c r="W96" s="30">
        <f>IFERROR(+'CMA GDP Estimates'!W96-'Tor GDP Estimates'!W96,"")</f>
        <v>3431.8108631483383</v>
      </c>
      <c r="X96" s="30">
        <f>IFERROR(+'CMA GDP Estimates'!X96-'Tor GDP Estimates'!X96,"")</f>
        <v>3827.4123577502883</v>
      </c>
      <c r="Y96" s="30">
        <f>IFERROR(+'CMA GDP Estimates'!Y96-'Tor GDP Estimates'!Y96,"")</f>
        <v>3799.2347675404476</v>
      </c>
    </row>
    <row r="97" spans="1:25" x14ac:dyDescent="0.25">
      <c r="A97" s="6" t="s">
        <v>91</v>
      </c>
      <c r="B97" s="6"/>
      <c r="C97" s="14" t="s">
        <v>201</v>
      </c>
      <c r="D97" s="65">
        <f>IFERROR(+'CMA GDP Estimates'!D97-'Tor GDP Estimates'!D97,"")</f>
        <v>578.36263329098074</v>
      </c>
      <c r="E97" s="65">
        <f>IFERROR(+'CMA GDP Estimates'!E97-'Tor GDP Estimates'!E97,"")</f>
        <v>515.39391502589262</v>
      </c>
      <c r="F97" s="65">
        <f>IFERROR(+'CMA GDP Estimates'!F97-'Tor GDP Estimates'!F97,"")</f>
        <v>591.30698460232577</v>
      </c>
      <c r="G97" s="65">
        <f>IFERROR(+'CMA GDP Estimates'!G97-'Tor GDP Estimates'!G97,"")</f>
        <v>527.49085493215512</v>
      </c>
      <c r="H97" s="65">
        <f>IFERROR(+'CMA GDP Estimates'!H97-'Tor GDP Estimates'!H97,"")</f>
        <v>629.40380760789037</v>
      </c>
      <c r="I97" s="65">
        <f>IFERROR(+'CMA GDP Estimates'!I97-'Tor GDP Estimates'!I97,"")</f>
        <v>638.43087170043634</v>
      </c>
      <c r="J97" s="65">
        <f>IFERROR(+'CMA GDP Estimates'!J97-'Tor GDP Estimates'!J97,"")</f>
        <v>690.33383404352639</v>
      </c>
      <c r="K97" s="65">
        <f>IFERROR(+'CMA GDP Estimates'!K97-'Tor GDP Estimates'!K97,"")</f>
        <v>739.63598895289135</v>
      </c>
      <c r="L97" s="65">
        <f>IFERROR(+'CMA GDP Estimates'!L97-'Tor GDP Estimates'!L97,"")</f>
        <v>617.88187599731066</v>
      </c>
      <c r="M97" s="30">
        <f>IFERROR(+'CMA GDP Estimates'!M97-'Tor GDP Estimates'!M97,"")</f>
        <v>561.56839864247581</v>
      </c>
      <c r="N97" s="30">
        <f>IFERROR(+'CMA GDP Estimates'!N97-'Tor GDP Estimates'!N97,"")</f>
        <v>532.12665275770769</v>
      </c>
      <c r="O97" s="30">
        <f>IFERROR(+'CMA GDP Estimates'!O97-'Tor GDP Estimates'!O97,"")</f>
        <v>654.77570539420935</v>
      </c>
      <c r="P97" s="30">
        <f>IFERROR(+'CMA GDP Estimates'!P97-'Tor GDP Estimates'!P97,"")</f>
        <v>606.62968700797614</v>
      </c>
      <c r="Q97" s="30">
        <f>IFERROR(+'CMA GDP Estimates'!Q97-'Tor GDP Estimates'!Q97,"")</f>
        <v>331.83227082850976</v>
      </c>
      <c r="R97" s="30">
        <f>IFERROR(+'CMA GDP Estimates'!R97-'Tor GDP Estimates'!R97,"")</f>
        <v>459.37698779164134</v>
      </c>
      <c r="S97" s="30">
        <f>IFERROR(+'CMA GDP Estimates'!S97-'Tor GDP Estimates'!S97,"")</f>
        <v>492.73267349832122</v>
      </c>
      <c r="T97" s="30">
        <f>IFERROR(+'CMA GDP Estimates'!T97-'Tor GDP Estimates'!T97,"")</f>
        <v>627.5600052915147</v>
      </c>
      <c r="U97" s="30">
        <f>IFERROR(+'CMA GDP Estimates'!U97-'Tor GDP Estimates'!U97,"")</f>
        <v>392.63816593877755</v>
      </c>
      <c r="V97" s="30">
        <f>IFERROR(+'CMA GDP Estimates'!V97-'Tor GDP Estimates'!V97,"")</f>
        <v>297.93572772789207</v>
      </c>
      <c r="W97" s="30">
        <f>IFERROR(+'CMA GDP Estimates'!W97-'Tor GDP Estimates'!W97,"")</f>
        <v>838.09155284474832</v>
      </c>
      <c r="X97" s="30">
        <f>IFERROR(+'CMA GDP Estimates'!X97-'Tor GDP Estimates'!X97,"")</f>
        <v>635.19105299054172</v>
      </c>
      <c r="Y97" s="30">
        <f>IFERROR(+'CMA GDP Estimates'!Y97-'Tor GDP Estimates'!Y97,"")</f>
        <v>557.77760747249954</v>
      </c>
    </row>
    <row r="98" spans="1:25" x14ac:dyDescent="0.25">
      <c r="A98" s="7" t="s">
        <v>92</v>
      </c>
      <c r="B98" s="7"/>
      <c r="C98" s="14">
        <v>4851</v>
      </c>
      <c r="D98" s="65">
        <f>IFERROR(+'CMA GDP Estimates'!D98-'Tor GDP Estimates'!D98,"")</f>
        <v>365.97678058073495</v>
      </c>
      <c r="E98" s="65">
        <f>IFERROR(+'CMA GDP Estimates'!E98-'Tor GDP Estimates'!E98,"")</f>
        <v>385.22812103472586</v>
      </c>
      <c r="F98" s="65">
        <f>IFERROR(+'CMA GDP Estimates'!F98-'Tor GDP Estimates'!F98,"")</f>
        <v>435.92502373165667</v>
      </c>
      <c r="G98" s="65">
        <f>IFERROR(+'CMA GDP Estimates'!G98-'Tor GDP Estimates'!G98,"")</f>
        <v>520.17493945638387</v>
      </c>
      <c r="H98" s="65">
        <f>IFERROR(+'CMA GDP Estimates'!H98-'Tor GDP Estimates'!H98,"")</f>
        <v>586.69426728353528</v>
      </c>
      <c r="I98" s="65">
        <f>IFERROR(+'CMA GDP Estimates'!I98-'Tor GDP Estimates'!I98,"")</f>
        <v>569.04333142174562</v>
      </c>
      <c r="J98" s="65">
        <f>IFERROR(+'CMA GDP Estimates'!J98-'Tor GDP Estimates'!J98,"")</f>
        <v>451.50211552432052</v>
      </c>
      <c r="K98" s="65">
        <f>IFERROR(+'CMA GDP Estimates'!K98-'Tor GDP Estimates'!K98,"")</f>
        <v>559.71661703839891</v>
      </c>
      <c r="L98" s="65">
        <f>IFERROR(+'CMA GDP Estimates'!L98-'Tor GDP Estimates'!L98,"")</f>
        <v>615.5877584238732</v>
      </c>
      <c r="M98" s="30">
        <f>IFERROR(+'CMA GDP Estimates'!M98-'Tor GDP Estimates'!M98,"")</f>
        <v>344.24906040910048</v>
      </c>
      <c r="N98" s="30">
        <f>IFERROR(+'CMA GDP Estimates'!N98-'Tor GDP Estimates'!N98,"")</f>
        <v>239.71954518673647</v>
      </c>
      <c r="O98" s="30">
        <f>IFERROR(+'CMA GDP Estimates'!O98-'Tor GDP Estimates'!O98,"")</f>
        <v>415.50902380666116</v>
      </c>
      <c r="P98" s="30">
        <f>IFERROR(+'CMA GDP Estimates'!P98-'Tor GDP Estimates'!P98,"")</f>
        <v>212.9919240549541</v>
      </c>
      <c r="Q98" s="30">
        <f>IFERROR(+'CMA GDP Estimates'!Q98-'Tor GDP Estimates'!Q98,"")</f>
        <v>288.99147996290753</v>
      </c>
      <c r="R98" s="30">
        <f>IFERROR(+'CMA GDP Estimates'!R98-'Tor GDP Estimates'!R98,"")</f>
        <v>113.18906304163988</v>
      </c>
      <c r="S98" s="30">
        <f>IFERROR(+'CMA GDP Estimates'!S98-'Tor GDP Estimates'!S98,"")</f>
        <v>225.5536180230747</v>
      </c>
      <c r="T98" s="30">
        <f>IFERROR(+'CMA GDP Estimates'!T98-'Tor GDP Estimates'!T98,"")</f>
        <v>342.157381696735</v>
      </c>
      <c r="U98" s="30">
        <f>IFERROR(+'CMA GDP Estimates'!U98-'Tor GDP Estimates'!U98,"")</f>
        <v>207.55053437922197</v>
      </c>
      <c r="V98" s="30">
        <f>IFERROR(+'CMA GDP Estimates'!V98-'Tor GDP Estimates'!V98,"")</f>
        <v>-200.92855579713523</v>
      </c>
      <c r="W98" s="30">
        <f>IFERROR(+'CMA GDP Estimates'!W98-'Tor GDP Estimates'!W98,"")</f>
        <v>404.24936536873906</v>
      </c>
      <c r="X98" s="30">
        <f>IFERROR(+'CMA GDP Estimates'!X98-'Tor GDP Estimates'!X98,"")</f>
        <v>319.95726110527903</v>
      </c>
      <c r="Y98" s="30">
        <f>IFERROR(+'CMA GDP Estimates'!Y98-'Tor GDP Estimates'!Y98,"")</f>
        <v>691.45759953072411</v>
      </c>
    </row>
    <row r="99" spans="1:25" x14ac:dyDescent="0.25">
      <c r="A99" s="7" t="s">
        <v>93</v>
      </c>
      <c r="B99" s="7"/>
      <c r="C99" s="14">
        <v>4853</v>
      </c>
      <c r="D99" s="65">
        <f>IFERROR(+'CMA GDP Estimates'!D99-'Tor GDP Estimates'!D99,"")</f>
        <v>86.62509693270286</v>
      </c>
      <c r="E99" s="65">
        <f>IFERROR(+'CMA GDP Estimates'!E99-'Tor GDP Estimates'!E99,"")</f>
        <v>91.615435294399219</v>
      </c>
      <c r="F99" s="65">
        <f>IFERROR(+'CMA GDP Estimates'!F99-'Tor GDP Estimates'!F99,"")</f>
        <v>88.82608815547475</v>
      </c>
      <c r="G99" s="65">
        <f>IFERROR(+'CMA GDP Estimates'!G99-'Tor GDP Estimates'!G99,"")</f>
        <v>55.722397682443784</v>
      </c>
      <c r="H99" s="65">
        <f>IFERROR(+'CMA GDP Estimates'!H99-'Tor GDP Estimates'!H99,"")</f>
        <v>54.106473712305217</v>
      </c>
      <c r="I99" s="65">
        <f>IFERROR(+'CMA GDP Estimates'!I99-'Tor GDP Estimates'!I99,"")</f>
        <v>100.49119058540646</v>
      </c>
      <c r="J99" s="65">
        <f>IFERROR(+'CMA GDP Estimates'!J99-'Tor GDP Estimates'!J99,"")</f>
        <v>117.24628504660245</v>
      </c>
      <c r="K99" s="65">
        <f>IFERROR(+'CMA GDP Estimates'!K99-'Tor GDP Estimates'!K99,"")</f>
        <v>88.315492476642319</v>
      </c>
      <c r="L99" s="65">
        <f>IFERROR(+'CMA GDP Estimates'!L99-'Tor GDP Estimates'!L99,"")</f>
        <v>70.090326069031335</v>
      </c>
      <c r="M99" s="30">
        <f>IFERROR(+'CMA GDP Estimates'!M99-'Tor GDP Estimates'!M99,"")</f>
        <v>70.990106848484089</v>
      </c>
      <c r="N99" s="30">
        <f>IFERROR(+'CMA GDP Estimates'!N99-'Tor GDP Estimates'!N99,"")</f>
        <v>117.83372393786573</v>
      </c>
      <c r="O99" s="30">
        <f>IFERROR(+'CMA GDP Estimates'!O99-'Tor GDP Estimates'!O99,"")</f>
        <v>111.24169554891947</v>
      </c>
      <c r="P99" s="30">
        <f>IFERROR(+'CMA GDP Estimates'!P99-'Tor GDP Estimates'!P99,"")</f>
        <v>86.029251139100779</v>
      </c>
      <c r="Q99" s="30">
        <f>IFERROR(+'CMA GDP Estimates'!Q99-'Tor GDP Estimates'!Q99,"")</f>
        <v>51.651535130293666</v>
      </c>
      <c r="R99" s="30">
        <f>IFERROR(+'CMA GDP Estimates'!R99-'Tor GDP Estimates'!R99,"")</f>
        <v>56.345282463861878</v>
      </c>
      <c r="S99" s="30">
        <f>IFERROR(+'CMA GDP Estimates'!S99-'Tor GDP Estimates'!S99,"")</f>
        <v>65.065728323812777</v>
      </c>
      <c r="T99" s="30">
        <f>IFERROR(+'CMA GDP Estimates'!T99-'Tor GDP Estimates'!T99,"")</f>
        <v>83.81693819023829</v>
      </c>
      <c r="U99" s="30">
        <f>IFERROR(+'CMA GDP Estimates'!U99-'Tor GDP Estimates'!U99,"")</f>
        <v>51.845237611351223</v>
      </c>
      <c r="V99" s="30">
        <f>IFERROR(+'CMA GDP Estimates'!V99-'Tor GDP Estimates'!V99,"")</f>
        <v>65.897411200001585</v>
      </c>
      <c r="W99" s="30">
        <f>IFERROR(+'CMA GDP Estimates'!W99-'Tor GDP Estimates'!W99,"")</f>
        <v>128.92641794006522</v>
      </c>
      <c r="X99" s="30">
        <f>IFERROR(+'CMA GDP Estimates'!X99-'Tor GDP Estimates'!X99,"")</f>
        <v>113.12395736742599</v>
      </c>
      <c r="Y99" s="30">
        <f>IFERROR(+'CMA GDP Estimates'!Y99-'Tor GDP Estimates'!Y99,"")</f>
        <v>64.265396381566404</v>
      </c>
    </row>
    <row r="100" spans="1:25" x14ac:dyDescent="0.25">
      <c r="A100" s="8" t="s">
        <v>94</v>
      </c>
      <c r="B100" s="8"/>
      <c r="C100" s="15" t="s">
        <v>202</v>
      </c>
      <c r="D100" s="66">
        <f>IFERROR(+'CMA GDP Estimates'!D100-'Tor GDP Estimates'!D100,"")</f>
        <v>126.11279135872654</v>
      </c>
      <c r="E100" s="66">
        <f>IFERROR(+'CMA GDP Estimates'!E100-'Tor GDP Estimates'!E100,"")</f>
        <v>60.471425521702557</v>
      </c>
      <c r="F100" s="66">
        <f>IFERROR(+'CMA GDP Estimates'!F100-'Tor GDP Estimates'!F100,"")</f>
        <v>75.794024325753568</v>
      </c>
      <c r="G100" s="66">
        <f>IFERROR(+'CMA GDP Estimates'!G100-'Tor GDP Estimates'!G100,"")</f>
        <v>128.08528301886795</v>
      </c>
      <c r="H100" s="66">
        <f>IFERROR(+'CMA GDP Estimates'!H100-'Tor GDP Estimates'!H100,"")</f>
        <v>186.94588235294117</v>
      </c>
      <c r="I100" s="66">
        <f>IFERROR(+'CMA GDP Estimates'!I100-'Tor GDP Estimates'!I100,"")</f>
        <v>119.33807785888075</v>
      </c>
      <c r="J100" s="66">
        <f>IFERROR(+'CMA GDP Estimates'!J100-'Tor GDP Estimates'!J100,"")</f>
        <v>138.80917266187052</v>
      </c>
      <c r="K100" s="66">
        <f>IFERROR(+'CMA GDP Estimates'!K100-'Tor GDP Estimates'!K100,"")</f>
        <v>138.64107285828658</v>
      </c>
      <c r="L100" s="66">
        <f>IFERROR(+'CMA GDP Estimates'!L100-'Tor GDP Estimates'!L100,"")</f>
        <v>166.54541527130357</v>
      </c>
      <c r="M100" s="31">
        <f>IFERROR(+'CMA GDP Estimates'!M100-'Tor GDP Estimates'!M100,"")</f>
        <v>244.84466252484611</v>
      </c>
      <c r="N100" s="31">
        <f>IFERROR(+'CMA GDP Estimates'!N100-'Tor GDP Estimates'!N100,"")</f>
        <v>131.02831864872741</v>
      </c>
      <c r="O100" s="31">
        <f>IFERROR(+'CMA GDP Estimates'!O100-'Tor GDP Estimates'!O100,"")</f>
        <v>136.02396523483679</v>
      </c>
      <c r="P100" s="31">
        <f>IFERROR(+'CMA GDP Estimates'!P100-'Tor GDP Estimates'!P100,"")</f>
        <v>168.7344771492082</v>
      </c>
      <c r="Q100" s="31">
        <f>IFERROR(+'CMA GDP Estimates'!Q100-'Tor GDP Estimates'!Q100,"")</f>
        <v>87.315846225161948</v>
      </c>
      <c r="R100" s="31">
        <f>IFERROR(+'CMA GDP Estimates'!R100-'Tor GDP Estimates'!R100,"")</f>
        <v>138.66701139923288</v>
      </c>
      <c r="S100" s="31">
        <f>IFERROR(+'CMA GDP Estimates'!S100-'Tor GDP Estimates'!S100,"")</f>
        <v>150.12660930463522</v>
      </c>
      <c r="T100" s="31">
        <f>IFERROR(+'CMA GDP Estimates'!T100-'Tor GDP Estimates'!T100,"")</f>
        <v>169.9210848379571</v>
      </c>
      <c r="U100" s="31">
        <f>IFERROR(+'CMA GDP Estimates'!U100-'Tor GDP Estimates'!U100,"")</f>
        <v>114.52478411998601</v>
      </c>
      <c r="V100" s="31">
        <f>IFERROR(+'CMA GDP Estimates'!V100-'Tor GDP Estimates'!V100,"")</f>
        <v>85.004562821824919</v>
      </c>
      <c r="W100" s="31">
        <f>IFERROR(+'CMA GDP Estimates'!W100-'Tor GDP Estimates'!W100,"")</f>
        <v>142.00231134960441</v>
      </c>
      <c r="X100" s="31">
        <f>IFERROR(+'CMA GDP Estimates'!X100-'Tor GDP Estimates'!X100,"")</f>
        <v>137.46453005104729</v>
      </c>
      <c r="Y100" s="31">
        <f>IFERROR(+'CMA GDP Estimates'!Y100-'Tor GDP Estimates'!Y100,"")</f>
        <v>151.43210887565033</v>
      </c>
    </row>
    <row r="101" spans="1:25" x14ac:dyDescent="0.25">
      <c r="A101" s="6" t="s">
        <v>95</v>
      </c>
      <c r="B101" s="6"/>
      <c r="C101" s="14">
        <v>486</v>
      </c>
      <c r="D101" s="65" t="str">
        <f>IFERROR(+'CMA GDP Estimates'!D101-'Tor GDP Estimates'!D101,"")</f>
        <v/>
      </c>
      <c r="E101" s="65" t="str">
        <f>IFERROR(+'CMA GDP Estimates'!E101-'Tor GDP Estimates'!E101,"")</f>
        <v/>
      </c>
      <c r="F101" s="65" t="str">
        <f>IFERROR(+'CMA GDP Estimates'!F101-'Tor GDP Estimates'!F101,"")</f>
        <v/>
      </c>
      <c r="G101" s="65" t="str">
        <f>IFERROR(+'CMA GDP Estimates'!G101-'Tor GDP Estimates'!G101,"")</f>
        <v/>
      </c>
      <c r="H101" s="65" t="str">
        <f>IFERROR(+'CMA GDP Estimates'!H101-'Tor GDP Estimates'!H101,"")</f>
        <v/>
      </c>
      <c r="I101" s="65" t="str">
        <f>IFERROR(+'CMA GDP Estimates'!I101-'Tor GDP Estimates'!I101,"")</f>
        <v/>
      </c>
      <c r="J101" s="65" t="str">
        <f>IFERROR(+'CMA GDP Estimates'!J101-'Tor GDP Estimates'!J101,"")</f>
        <v/>
      </c>
      <c r="K101" s="65" t="str">
        <f>IFERROR(+'CMA GDP Estimates'!K101-'Tor GDP Estimates'!K101,"")</f>
        <v/>
      </c>
      <c r="L101" s="65" t="str">
        <f>IFERROR(+'CMA GDP Estimates'!L101-'Tor GDP Estimates'!L101,"")</f>
        <v/>
      </c>
      <c r="M101" s="30" t="str">
        <f>IFERROR(+'CMA GDP Estimates'!M101-'Tor GDP Estimates'!M101,"")</f>
        <v/>
      </c>
      <c r="N101" s="30" t="str">
        <f>IFERROR(+'CMA GDP Estimates'!N101-'Tor GDP Estimates'!N101,"")</f>
        <v/>
      </c>
      <c r="O101" s="30" t="str">
        <f>IFERROR(+'CMA GDP Estimates'!O101-'Tor GDP Estimates'!O101,"")</f>
        <v/>
      </c>
      <c r="P101" s="30" t="str">
        <f>IFERROR(+'CMA GDP Estimates'!P101-'Tor GDP Estimates'!P101,"")</f>
        <v/>
      </c>
      <c r="Q101" s="30" t="str">
        <f>IFERROR(+'CMA GDP Estimates'!Q101-'Tor GDP Estimates'!Q101,"")</f>
        <v/>
      </c>
      <c r="R101" s="30" t="str">
        <f>IFERROR(+'CMA GDP Estimates'!R101-'Tor GDP Estimates'!R101,"")</f>
        <v/>
      </c>
      <c r="S101" s="30" t="str">
        <f>IFERROR(+'CMA GDP Estimates'!S101-'Tor GDP Estimates'!S101,"")</f>
        <v/>
      </c>
      <c r="T101" s="30" t="str">
        <f>IFERROR(+'CMA GDP Estimates'!T101-'Tor GDP Estimates'!T101,"")</f>
        <v/>
      </c>
      <c r="U101" s="30" t="str">
        <f>IFERROR(+'CMA GDP Estimates'!U101-'Tor GDP Estimates'!U101,"")</f>
        <v/>
      </c>
      <c r="V101" s="30" t="str">
        <f>IFERROR(+'CMA GDP Estimates'!V101-'Tor GDP Estimates'!V101,"")</f>
        <v/>
      </c>
      <c r="W101" s="30" t="str">
        <f>IFERROR(+'CMA GDP Estimates'!W101-'Tor GDP Estimates'!W101,"")</f>
        <v/>
      </c>
      <c r="X101" s="30" t="str">
        <f>IFERROR(+'CMA GDP Estimates'!X101-'Tor GDP Estimates'!X101,"")</f>
        <v/>
      </c>
      <c r="Y101" s="30" t="str">
        <f>IFERROR(+'CMA GDP Estimates'!Y101-'Tor GDP Estimates'!Y101,"")</f>
        <v/>
      </c>
    </row>
    <row r="102" spans="1:25" x14ac:dyDescent="0.25">
      <c r="A102" s="6" t="s">
        <v>96</v>
      </c>
      <c r="B102" s="6"/>
      <c r="C102" s="14">
        <v>488</v>
      </c>
      <c r="D102" s="65">
        <f>IFERROR(+'CMA GDP Estimates'!D102-'Tor GDP Estimates'!D102,"")</f>
        <v>978.93114352590817</v>
      </c>
      <c r="E102" s="65">
        <f>IFERROR(+'CMA GDP Estimates'!E102-'Tor GDP Estimates'!E102,"")</f>
        <v>1032.9530777680061</v>
      </c>
      <c r="F102" s="65">
        <f>IFERROR(+'CMA GDP Estimates'!F102-'Tor GDP Estimates'!F102,"")</f>
        <v>1192.8892460220195</v>
      </c>
      <c r="G102" s="65">
        <f>IFERROR(+'CMA GDP Estimates'!G102-'Tor GDP Estimates'!G102,"")</f>
        <v>1065.4013235580826</v>
      </c>
      <c r="H102" s="65">
        <f>IFERROR(+'CMA GDP Estimates'!H102-'Tor GDP Estimates'!H102,"")</f>
        <v>1531.9915151919017</v>
      </c>
      <c r="I102" s="65">
        <f>IFERROR(+'CMA GDP Estimates'!I102-'Tor GDP Estimates'!I102,"")</f>
        <v>1149.0404573031019</v>
      </c>
      <c r="J102" s="65">
        <f>IFERROR(+'CMA GDP Estimates'!J102-'Tor GDP Estimates'!J102,"")</f>
        <v>1339.3082916605676</v>
      </c>
      <c r="K102" s="65">
        <f>IFERROR(+'CMA GDP Estimates'!K102-'Tor GDP Estimates'!K102,"")</f>
        <v>1247.8195295479113</v>
      </c>
      <c r="L102" s="65">
        <f>IFERROR(+'CMA GDP Estimates'!L102-'Tor GDP Estimates'!L102,"")</f>
        <v>1855.0276599414046</v>
      </c>
      <c r="M102" s="30">
        <f>IFERROR(+'CMA GDP Estimates'!M102-'Tor GDP Estimates'!M102,"")</f>
        <v>1781.9940943287988</v>
      </c>
      <c r="N102" s="30">
        <f>IFERROR(+'CMA GDP Estimates'!N102-'Tor GDP Estimates'!N102,"")</f>
        <v>1745.9840364348879</v>
      </c>
      <c r="O102" s="30">
        <f>IFERROR(+'CMA GDP Estimates'!O102-'Tor GDP Estimates'!O102,"")</f>
        <v>2243.1402848035427</v>
      </c>
      <c r="P102" s="30">
        <f>IFERROR(+'CMA GDP Estimates'!P102-'Tor GDP Estimates'!P102,"")</f>
        <v>1842.421650708483</v>
      </c>
      <c r="Q102" s="30">
        <f>IFERROR(+'CMA GDP Estimates'!Q102-'Tor GDP Estimates'!Q102,"")</f>
        <v>2331.7167138707232</v>
      </c>
      <c r="R102" s="30">
        <f>IFERROR(+'CMA GDP Estimates'!R102-'Tor GDP Estimates'!R102,"")</f>
        <v>2441.4171807536741</v>
      </c>
      <c r="S102" s="30">
        <f>IFERROR(+'CMA GDP Estimates'!S102-'Tor GDP Estimates'!S102,"")</f>
        <v>1921.9644435337209</v>
      </c>
      <c r="T102" s="30">
        <f>IFERROR(+'CMA GDP Estimates'!T102-'Tor GDP Estimates'!T102,"")</f>
        <v>2149.0257969442846</v>
      </c>
      <c r="U102" s="30">
        <f>IFERROR(+'CMA GDP Estimates'!U102-'Tor GDP Estimates'!U102,"")</f>
        <v>2225.9014626635781</v>
      </c>
      <c r="V102" s="30">
        <f>IFERROR(+'CMA GDP Estimates'!V102-'Tor GDP Estimates'!V102,"")</f>
        <v>2812.7598963889213</v>
      </c>
      <c r="W102" s="30">
        <f>IFERROR(+'CMA GDP Estimates'!W102-'Tor GDP Estimates'!W102,"")</f>
        <v>2739.1396705506295</v>
      </c>
      <c r="X102" s="30">
        <f>IFERROR(+'CMA GDP Estimates'!X102-'Tor GDP Estimates'!X102,"")</f>
        <v>3171.7262744250802</v>
      </c>
      <c r="Y102" s="30">
        <f>IFERROR(+'CMA GDP Estimates'!Y102-'Tor GDP Estimates'!Y102,"")</f>
        <v>2690.263617382263</v>
      </c>
    </row>
    <row r="103" spans="1:25" x14ac:dyDescent="0.25">
      <c r="A103" s="6" t="s">
        <v>97</v>
      </c>
      <c r="B103" s="6"/>
      <c r="C103" s="14">
        <v>491</v>
      </c>
      <c r="D103" s="65">
        <f>IFERROR(+'CMA GDP Estimates'!D103-'Tor GDP Estimates'!D103,"")</f>
        <v>0</v>
      </c>
      <c r="E103" s="65">
        <f>IFERROR(+'CMA GDP Estimates'!E103-'Tor GDP Estimates'!E103,"")</f>
        <v>0</v>
      </c>
      <c r="F103" s="65">
        <f>IFERROR(+'CMA GDP Estimates'!F103-'Tor GDP Estimates'!F103,"")</f>
        <v>0</v>
      </c>
      <c r="G103" s="65">
        <f>IFERROR(+'CMA GDP Estimates'!G103-'Tor GDP Estimates'!G103,"")</f>
        <v>0</v>
      </c>
      <c r="H103" s="65">
        <f>IFERROR(+'CMA GDP Estimates'!H103-'Tor GDP Estimates'!H103,"")</f>
        <v>0</v>
      </c>
      <c r="I103" s="65">
        <f>IFERROR(+'CMA GDP Estimates'!I103-'Tor GDP Estimates'!I103,"")</f>
        <v>0</v>
      </c>
      <c r="J103" s="65">
        <f>IFERROR(+'CMA GDP Estimates'!J103-'Tor GDP Estimates'!J103,"")</f>
        <v>0</v>
      </c>
      <c r="K103" s="65">
        <f>IFERROR(+'CMA GDP Estimates'!K103-'Tor GDP Estimates'!K103,"")</f>
        <v>0</v>
      </c>
      <c r="L103" s="65">
        <f>IFERROR(+'CMA GDP Estimates'!L103-'Tor GDP Estimates'!L103,"")</f>
        <v>0</v>
      </c>
      <c r="M103" s="30">
        <f>IFERROR(+'CMA GDP Estimates'!M103-'Tor GDP Estimates'!M103,"")</f>
        <v>0</v>
      </c>
      <c r="N103" s="30">
        <f>IFERROR(+'CMA GDP Estimates'!N103-'Tor GDP Estimates'!N103,"")</f>
        <v>469.31974228384951</v>
      </c>
      <c r="O103" s="30">
        <f>IFERROR(+'CMA GDP Estimates'!O103-'Tor GDP Estimates'!O103,"")</f>
        <v>555.87286768289482</v>
      </c>
      <c r="P103" s="30">
        <f>IFERROR(+'CMA GDP Estimates'!P103-'Tor GDP Estimates'!P103,"")</f>
        <v>651.72786586591724</v>
      </c>
      <c r="Q103" s="30">
        <f>IFERROR(+'CMA GDP Estimates'!Q103-'Tor GDP Estimates'!Q103,"")</f>
        <v>485.1219352672581</v>
      </c>
      <c r="R103" s="30">
        <f>IFERROR(+'CMA GDP Estimates'!R103-'Tor GDP Estimates'!R103,"")</f>
        <v>406.74221557188594</v>
      </c>
      <c r="S103" s="30">
        <f>IFERROR(+'CMA GDP Estimates'!S103-'Tor GDP Estimates'!S103,"")</f>
        <v>541.0037419424666</v>
      </c>
      <c r="T103" s="30">
        <f>IFERROR(+'CMA GDP Estimates'!T103-'Tor GDP Estimates'!T103,"")</f>
        <v>699.91434074867789</v>
      </c>
      <c r="U103" s="30">
        <f>IFERROR(+'CMA GDP Estimates'!U103-'Tor GDP Estimates'!U103,"")</f>
        <v>719.32833128650907</v>
      </c>
      <c r="V103" s="30">
        <f>IFERROR(+'CMA GDP Estimates'!V103-'Tor GDP Estimates'!V103,"")</f>
        <v>415.77333492918353</v>
      </c>
      <c r="W103" s="30">
        <f>IFERROR(+'CMA GDP Estimates'!W103-'Tor GDP Estimates'!W103,"")</f>
        <v>536.65798954755394</v>
      </c>
      <c r="X103" s="30">
        <f>IFERROR(+'CMA GDP Estimates'!X103-'Tor GDP Estimates'!X103,"")</f>
        <v>603.88506214087465</v>
      </c>
      <c r="Y103" s="30">
        <f>IFERROR(+'CMA GDP Estimates'!Y103-'Tor GDP Estimates'!Y103,"")</f>
        <v>694.01451754042364</v>
      </c>
    </row>
    <row r="104" spans="1:25" x14ac:dyDescent="0.25">
      <c r="A104" s="6" t="s">
        <v>98</v>
      </c>
      <c r="B104" s="6"/>
      <c r="C104" s="14">
        <v>492</v>
      </c>
      <c r="D104" s="65">
        <f>IFERROR(+'CMA GDP Estimates'!D104-'Tor GDP Estimates'!D104,"")</f>
        <v>0</v>
      </c>
      <c r="E104" s="65">
        <f>IFERROR(+'CMA GDP Estimates'!E104-'Tor GDP Estimates'!E104,"")</f>
        <v>0</v>
      </c>
      <c r="F104" s="65">
        <f>IFERROR(+'CMA GDP Estimates'!F104-'Tor GDP Estimates'!F104,"")</f>
        <v>0</v>
      </c>
      <c r="G104" s="65">
        <f>IFERROR(+'CMA GDP Estimates'!G104-'Tor GDP Estimates'!G104,"")</f>
        <v>0</v>
      </c>
      <c r="H104" s="65">
        <f>IFERROR(+'CMA GDP Estimates'!H104-'Tor GDP Estimates'!H104,"")</f>
        <v>0</v>
      </c>
      <c r="I104" s="65">
        <f>IFERROR(+'CMA GDP Estimates'!I104-'Tor GDP Estimates'!I104,"")</f>
        <v>0</v>
      </c>
      <c r="J104" s="65">
        <f>IFERROR(+'CMA GDP Estimates'!J104-'Tor GDP Estimates'!J104,"")</f>
        <v>0</v>
      </c>
      <c r="K104" s="65">
        <f>IFERROR(+'CMA GDP Estimates'!K104-'Tor GDP Estimates'!K104,"")</f>
        <v>0</v>
      </c>
      <c r="L104" s="65">
        <f>IFERROR(+'CMA GDP Estimates'!L104-'Tor GDP Estimates'!L104,"")</f>
        <v>0</v>
      </c>
      <c r="M104" s="30">
        <f>IFERROR(+'CMA GDP Estimates'!M104-'Tor GDP Estimates'!M104,"")</f>
        <v>0</v>
      </c>
      <c r="N104" s="30">
        <f>IFERROR(+'CMA GDP Estimates'!N104-'Tor GDP Estimates'!N104,"")</f>
        <v>468.82856873249506</v>
      </c>
      <c r="O104" s="30">
        <f>IFERROR(+'CMA GDP Estimates'!O104-'Tor GDP Estimates'!O104,"")</f>
        <v>535.19963259398855</v>
      </c>
      <c r="P104" s="30">
        <f>IFERROR(+'CMA GDP Estimates'!P104-'Tor GDP Estimates'!P104,"")</f>
        <v>636.14528718399674</v>
      </c>
      <c r="Q104" s="30">
        <f>IFERROR(+'CMA GDP Estimates'!Q104-'Tor GDP Estimates'!Q104,"")</f>
        <v>626.20566517678935</v>
      </c>
      <c r="R104" s="30">
        <f>IFERROR(+'CMA GDP Estimates'!R104-'Tor GDP Estimates'!R104,"")</f>
        <v>681.37547161785324</v>
      </c>
      <c r="S104" s="30">
        <f>IFERROR(+'CMA GDP Estimates'!S104-'Tor GDP Estimates'!S104,"")</f>
        <v>501.76913706293266</v>
      </c>
      <c r="T104" s="30">
        <f>IFERROR(+'CMA GDP Estimates'!T104-'Tor GDP Estimates'!T104,"")</f>
        <v>587.99771691376236</v>
      </c>
      <c r="U104" s="30">
        <f>IFERROR(+'CMA GDP Estimates'!U104-'Tor GDP Estimates'!U104,"")</f>
        <v>600.49128865348939</v>
      </c>
      <c r="V104" s="30">
        <f>IFERROR(+'CMA GDP Estimates'!V104-'Tor GDP Estimates'!V104,"")</f>
        <v>563.0122338424419</v>
      </c>
      <c r="W104" s="30">
        <f>IFERROR(+'CMA GDP Estimates'!W104-'Tor GDP Estimates'!W104,"")</f>
        <v>486.91199383793031</v>
      </c>
      <c r="X104" s="30">
        <f>IFERROR(+'CMA GDP Estimates'!X104-'Tor GDP Estimates'!X104,"")</f>
        <v>581.87187562480131</v>
      </c>
      <c r="Y104" s="30">
        <f>IFERROR(+'CMA GDP Estimates'!Y104-'Tor GDP Estimates'!Y104,"")</f>
        <v>546.62833014719604</v>
      </c>
    </row>
    <row r="105" spans="1:25" x14ac:dyDescent="0.25">
      <c r="A105" s="6" t="s">
        <v>99</v>
      </c>
      <c r="B105" s="6"/>
      <c r="C105" s="14">
        <v>493</v>
      </c>
      <c r="D105" s="65">
        <f>IFERROR(+'CMA GDP Estimates'!D105-'Tor GDP Estimates'!D105,"")</f>
        <v>170.49304217800162</v>
      </c>
      <c r="E105" s="65">
        <f>IFERROR(+'CMA GDP Estimates'!E105-'Tor GDP Estimates'!E105,"")</f>
        <v>270.02823852788481</v>
      </c>
      <c r="F105" s="65">
        <f>IFERROR(+'CMA GDP Estimates'!F105-'Tor GDP Estimates'!F105,"")</f>
        <v>339.55443541374495</v>
      </c>
      <c r="G105" s="65">
        <f>IFERROR(+'CMA GDP Estimates'!G105-'Tor GDP Estimates'!G105,"")</f>
        <v>295.12940047401548</v>
      </c>
      <c r="H105" s="65">
        <f>IFERROR(+'CMA GDP Estimates'!H105-'Tor GDP Estimates'!H105,"")</f>
        <v>354.7780719359132</v>
      </c>
      <c r="I105" s="65">
        <f>IFERROR(+'CMA GDP Estimates'!I105-'Tor GDP Estimates'!I105,"")</f>
        <v>292.15185738075479</v>
      </c>
      <c r="J105" s="65">
        <f>IFERROR(+'CMA GDP Estimates'!J105-'Tor GDP Estimates'!J105,"")</f>
        <v>352.95092845584094</v>
      </c>
      <c r="K105" s="65">
        <f>IFERROR(+'CMA GDP Estimates'!K105-'Tor GDP Estimates'!K105,"")</f>
        <v>269.81144919006982</v>
      </c>
      <c r="L105" s="65">
        <f>IFERROR(+'CMA GDP Estimates'!L105-'Tor GDP Estimates'!L105,"")</f>
        <v>432.92213758843332</v>
      </c>
      <c r="M105" s="30">
        <f>IFERROR(+'CMA GDP Estimates'!M105-'Tor GDP Estimates'!M105,"")</f>
        <v>449.37376221303902</v>
      </c>
      <c r="N105" s="30">
        <f>IFERROR(+'CMA GDP Estimates'!N105-'Tor GDP Estimates'!N105,"")</f>
        <v>427.83074487761616</v>
      </c>
      <c r="O105" s="30">
        <f>IFERROR(+'CMA GDP Estimates'!O105-'Tor GDP Estimates'!O105,"")</f>
        <v>480.94131443810511</v>
      </c>
      <c r="P105" s="30">
        <f>IFERROR(+'CMA GDP Estimates'!P105-'Tor GDP Estimates'!P105,"")</f>
        <v>427.72462942451085</v>
      </c>
      <c r="Q105" s="30">
        <f>IFERROR(+'CMA GDP Estimates'!Q105-'Tor GDP Estimates'!Q105,"")</f>
        <v>459.70027334530232</v>
      </c>
      <c r="R105" s="30">
        <f>IFERROR(+'CMA GDP Estimates'!R105-'Tor GDP Estimates'!R105,"")</f>
        <v>486.91562283083948</v>
      </c>
      <c r="S105" s="30">
        <f>IFERROR(+'CMA GDP Estimates'!S105-'Tor GDP Estimates'!S105,"")</f>
        <v>474.26398359294183</v>
      </c>
      <c r="T105" s="30">
        <f>IFERROR(+'CMA GDP Estimates'!T105-'Tor GDP Estimates'!T105,"")</f>
        <v>532.65390636635414</v>
      </c>
      <c r="U105" s="30">
        <f>IFERROR(+'CMA GDP Estimates'!U105-'Tor GDP Estimates'!U105,"")</f>
        <v>481.75748753112862</v>
      </c>
      <c r="V105" s="30">
        <f>IFERROR(+'CMA GDP Estimates'!V105-'Tor GDP Estimates'!V105,"")</f>
        <v>559.0193061124321</v>
      </c>
      <c r="W105" s="30">
        <f>IFERROR(+'CMA GDP Estimates'!W105-'Tor GDP Estimates'!W105,"")</f>
        <v>672.74030159885467</v>
      </c>
      <c r="X105" s="30">
        <f>IFERROR(+'CMA GDP Estimates'!X105-'Tor GDP Estimates'!X105,"")</f>
        <v>719.78998212633769</v>
      </c>
      <c r="Y105" s="30">
        <f>IFERROR(+'CMA GDP Estimates'!Y105-'Tor GDP Estimates'!Y105,"")</f>
        <v>949.16925982156715</v>
      </c>
    </row>
    <row r="106" spans="1:25" x14ac:dyDescent="0.25">
      <c r="A106" s="5" t="s">
        <v>100</v>
      </c>
      <c r="B106" s="5"/>
      <c r="C106" s="13">
        <v>51</v>
      </c>
      <c r="D106" s="64">
        <f>IFERROR(+'CMA GDP Estimates'!D106-'Tor GDP Estimates'!D106,"")</f>
        <v>2684.7223313070926</v>
      </c>
      <c r="E106" s="64">
        <f>IFERROR(+'CMA GDP Estimates'!E106-'Tor GDP Estimates'!E106,"")</f>
        <v>2949.7974505026377</v>
      </c>
      <c r="F106" s="64">
        <f>IFERROR(+'CMA GDP Estimates'!F106-'Tor GDP Estimates'!F106,"")</f>
        <v>3301.3799781559119</v>
      </c>
      <c r="G106" s="64">
        <f>IFERROR(+'CMA GDP Estimates'!G106-'Tor GDP Estimates'!G106,"")</f>
        <v>4470.0562896650545</v>
      </c>
      <c r="H106" s="64">
        <f>IFERROR(+'CMA GDP Estimates'!H106-'Tor GDP Estimates'!H106,"")</f>
        <v>4876.3577638309698</v>
      </c>
      <c r="I106" s="64">
        <f>IFERROR(+'CMA GDP Estimates'!I106-'Tor GDP Estimates'!I106,"")</f>
        <v>4710.8728813086382</v>
      </c>
      <c r="J106" s="64">
        <f>IFERROR(+'CMA GDP Estimates'!J106-'Tor GDP Estimates'!J106,"")</f>
        <v>4326.7255542548746</v>
      </c>
      <c r="K106" s="64">
        <f>IFERROR(+'CMA GDP Estimates'!K106-'Tor GDP Estimates'!K106,"")</f>
        <v>5075.2724228601883</v>
      </c>
      <c r="L106" s="64">
        <f>IFERROR(+'CMA GDP Estimates'!L106-'Tor GDP Estimates'!L106,"")</f>
        <v>3864.8515133258279</v>
      </c>
      <c r="M106" s="29">
        <f>IFERROR(+'CMA GDP Estimates'!M106-'Tor GDP Estimates'!M106,"")</f>
        <v>4633.0875827071322</v>
      </c>
      <c r="N106" s="29">
        <f>IFERROR(+'CMA GDP Estimates'!N106-'Tor GDP Estimates'!N106,"")</f>
        <v>3729.4061720785339</v>
      </c>
      <c r="O106" s="29">
        <f>IFERROR(+'CMA GDP Estimates'!O106-'Tor GDP Estimates'!O106,"")</f>
        <v>4395.9149967772555</v>
      </c>
      <c r="P106" s="29">
        <f>IFERROR(+'CMA GDP Estimates'!P106-'Tor GDP Estimates'!P106,"")</f>
        <v>3743.4367620698649</v>
      </c>
      <c r="Q106" s="29">
        <f>IFERROR(+'CMA GDP Estimates'!Q106-'Tor GDP Estimates'!Q106,"")</f>
        <v>5376.3510351391051</v>
      </c>
      <c r="R106" s="29">
        <f>IFERROR(+'CMA GDP Estimates'!R106-'Tor GDP Estimates'!R106,"")</f>
        <v>4848.8092752512803</v>
      </c>
      <c r="S106" s="29">
        <f>IFERROR(+'CMA GDP Estimates'!S106-'Tor GDP Estimates'!S106,"")</f>
        <v>4669.7154535382051</v>
      </c>
      <c r="T106" s="29">
        <f>IFERROR(+'CMA GDP Estimates'!T106-'Tor GDP Estimates'!T106,"")</f>
        <v>4551.0285785463111</v>
      </c>
      <c r="U106" s="29">
        <f>IFERROR(+'CMA GDP Estimates'!U106-'Tor GDP Estimates'!U106,"")</f>
        <v>5304.0012270090756</v>
      </c>
      <c r="V106" s="29">
        <f>IFERROR(+'CMA GDP Estimates'!V106-'Tor GDP Estimates'!V106,"")</f>
        <v>5973.8694747745576</v>
      </c>
      <c r="W106" s="29">
        <f>IFERROR(+'CMA GDP Estimates'!W106-'Tor GDP Estimates'!W106,"")</f>
        <v>5969.2405984336419</v>
      </c>
      <c r="X106" s="29">
        <f>IFERROR(+'CMA GDP Estimates'!X106-'Tor GDP Estimates'!X106,"")</f>
        <v>4508.2724682795888</v>
      </c>
      <c r="Y106" s="29">
        <f>IFERROR(+'CMA GDP Estimates'!Y106-'Tor GDP Estimates'!Y106,"")</f>
        <v>6669.4793326583149</v>
      </c>
    </row>
    <row r="107" spans="1:25" x14ac:dyDescent="0.25">
      <c r="A107" s="6" t="s">
        <v>101</v>
      </c>
      <c r="B107" s="6"/>
      <c r="C107" s="14">
        <v>511</v>
      </c>
      <c r="D107" s="65">
        <f>IFERROR(+'CMA GDP Estimates'!D107-'Tor GDP Estimates'!D107,"")</f>
        <v>570.51682615266805</v>
      </c>
      <c r="E107" s="65">
        <f>IFERROR(+'CMA GDP Estimates'!E107-'Tor GDP Estimates'!E107,"")</f>
        <v>618.52082896831178</v>
      </c>
      <c r="F107" s="65">
        <f>IFERROR(+'CMA GDP Estimates'!F107-'Tor GDP Estimates'!F107,"")</f>
        <v>694.79228390896765</v>
      </c>
      <c r="G107" s="65">
        <f>IFERROR(+'CMA GDP Estimates'!G107-'Tor GDP Estimates'!G107,"")</f>
        <v>641.97122403290155</v>
      </c>
      <c r="H107" s="65">
        <f>IFERROR(+'CMA GDP Estimates'!H107-'Tor GDP Estimates'!H107,"")</f>
        <v>797.72143942159778</v>
      </c>
      <c r="I107" s="65">
        <f>IFERROR(+'CMA GDP Estimates'!I107-'Tor GDP Estimates'!I107,"")</f>
        <v>760.86957708896443</v>
      </c>
      <c r="J107" s="65">
        <f>IFERROR(+'CMA GDP Estimates'!J107-'Tor GDP Estimates'!J107,"")</f>
        <v>881.57485231935834</v>
      </c>
      <c r="K107" s="65">
        <f>IFERROR(+'CMA GDP Estimates'!K107-'Tor GDP Estimates'!K107,"")</f>
        <v>1004.5723971065131</v>
      </c>
      <c r="L107" s="65">
        <f>IFERROR(+'CMA GDP Estimates'!L107-'Tor GDP Estimates'!L107,"")</f>
        <v>883.77324162794571</v>
      </c>
      <c r="M107" s="30">
        <f>IFERROR(+'CMA GDP Estimates'!M107-'Tor GDP Estimates'!M107,"")</f>
        <v>873.98618506191178</v>
      </c>
      <c r="N107" s="30">
        <f>IFERROR(+'CMA GDP Estimates'!N107-'Tor GDP Estimates'!N107,"")</f>
        <v>924.01333686960197</v>
      </c>
      <c r="O107" s="30">
        <f>IFERROR(+'CMA GDP Estimates'!O107-'Tor GDP Estimates'!O107,"")</f>
        <v>1003.882592646348</v>
      </c>
      <c r="P107" s="30">
        <f>IFERROR(+'CMA GDP Estimates'!P107-'Tor GDP Estimates'!P107,"")</f>
        <v>710.17543020482071</v>
      </c>
      <c r="Q107" s="30">
        <f>IFERROR(+'CMA GDP Estimates'!Q107-'Tor GDP Estimates'!Q107,"")</f>
        <v>633.66127288756661</v>
      </c>
      <c r="R107" s="30">
        <f>IFERROR(+'CMA GDP Estimates'!R107-'Tor GDP Estimates'!R107,"")</f>
        <v>874.77295106617453</v>
      </c>
      <c r="S107" s="30">
        <f>IFERROR(+'CMA GDP Estimates'!S107-'Tor GDP Estimates'!S107,"")</f>
        <v>942.32264548605372</v>
      </c>
      <c r="T107" s="30">
        <f>IFERROR(+'CMA GDP Estimates'!T107-'Tor GDP Estimates'!T107,"")</f>
        <v>794.76521626222416</v>
      </c>
      <c r="U107" s="30">
        <f>IFERROR(+'CMA GDP Estimates'!U107-'Tor GDP Estimates'!U107,"")</f>
        <v>1126.5082410112816</v>
      </c>
      <c r="V107" s="30">
        <f>IFERROR(+'CMA GDP Estimates'!V107-'Tor GDP Estimates'!V107,"")</f>
        <v>1040.7826201815938</v>
      </c>
      <c r="W107" s="30">
        <f>IFERROR(+'CMA GDP Estimates'!W107-'Tor GDP Estimates'!W107,"")</f>
        <v>985.21611865279374</v>
      </c>
      <c r="X107" s="30">
        <f>IFERROR(+'CMA GDP Estimates'!X107-'Tor GDP Estimates'!X107,"")</f>
        <v>1100.0784041499619</v>
      </c>
      <c r="Y107" s="30">
        <f>IFERROR(+'CMA GDP Estimates'!Y107-'Tor GDP Estimates'!Y107,"")</f>
        <v>1572.5017159577988</v>
      </c>
    </row>
    <row r="108" spans="1:25" x14ac:dyDescent="0.25">
      <c r="A108" s="7" t="s">
        <v>102</v>
      </c>
      <c r="B108" s="7"/>
      <c r="C108" s="14">
        <v>5111</v>
      </c>
      <c r="D108" s="65">
        <f>IFERROR(+'CMA GDP Estimates'!D108-'Tor GDP Estimates'!D108,"")</f>
        <v>510.73133398915456</v>
      </c>
      <c r="E108" s="65">
        <f>IFERROR(+'CMA GDP Estimates'!E108-'Tor GDP Estimates'!E108,"")</f>
        <v>521.21070625102311</v>
      </c>
      <c r="F108" s="65">
        <f>IFERROR(+'CMA GDP Estimates'!F108-'Tor GDP Estimates'!F108,"")</f>
        <v>464.9329283686709</v>
      </c>
      <c r="G108" s="65">
        <f>IFERROR(+'CMA GDP Estimates'!G108-'Tor GDP Estimates'!G108,"")</f>
        <v>492.40609359533096</v>
      </c>
      <c r="H108" s="65">
        <f>IFERROR(+'CMA GDP Estimates'!H108-'Tor GDP Estimates'!H108,"")</f>
        <v>531.85314961214863</v>
      </c>
      <c r="I108" s="65">
        <f>IFERROR(+'CMA GDP Estimates'!I108-'Tor GDP Estimates'!I108,"")</f>
        <v>584.53764825916244</v>
      </c>
      <c r="J108" s="65">
        <f>IFERROR(+'CMA GDP Estimates'!J108-'Tor GDP Estimates'!J108,"")</f>
        <v>600.7906881669976</v>
      </c>
      <c r="K108" s="65">
        <f>IFERROR(+'CMA GDP Estimates'!K108-'Tor GDP Estimates'!K108,"")</f>
        <v>667.00963071775095</v>
      </c>
      <c r="L108" s="65">
        <f>IFERROR(+'CMA GDP Estimates'!L108-'Tor GDP Estimates'!L108,"")</f>
        <v>497.83900897118224</v>
      </c>
      <c r="M108" s="30">
        <f>IFERROR(+'CMA GDP Estimates'!M108-'Tor GDP Estimates'!M108,"")</f>
        <v>433.45720398445246</v>
      </c>
      <c r="N108" s="30">
        <f>IFERROR(+'CMA GDP Estimates'!N108-'Tor GDP Estimates'!N108,"")</f>
        <v>603.93171419792179</v>
      </c>
      <c r="O108" s="30">
        <f>IFERROR(+'CMA GDP Estimates'!O108-'Tor GDP Estimates'!O108,"")</f>
        <v>563.07663871489513</v>
      </c>
      <c r="P108" s="30">
        <f>IFERROR(+'CMA GDP Estimates'!P108-'Tor GDP Estimates'!P108,"")</f>
        <v>426.55189087103872</v>
      </c>
      <c r="Q108" s="30">
        <f>IFERROR(+'CMA GDP Estimates'!Q108-'Tor GDP Estimates'!Q108,"")</f>
        <v>312.67842135393244</v>
      </c>
      <c r="R108" s="30">
        <f>IFERROR(+'CMA GDP Estimates'!R108-'Tor GDP Estimates'!R108,"")</f>
        <v>429.29948307149095</v>
      </c>
      <c r="S108" s="30">
        <f>IFERROR(+'CMA GDP Estimates'!S108-'Tor GDP Estimates'!S108,"")</f>
        <v>463.87762568557957</v>
      </c>
      <c r="T108" s="30">
        <f>IFERROR(+'CMA GDP Estimates'!T108-'Tor GDP Estimates'!T108,"")</f>
        <v>292.23199016509307</v>
      </c>
      <c r="U108" s="30">
        <f>IFERROR(+'CMA GDP Estimates'!U108-'Tor GDP Estimates'!U108,"")</f>
        <v>507.42371710383509</v>
      </c>
      <c r="V108" s="30">
        <f>IFERROR(+'CMA GDP Estimates'!V108-'Tor GDP Estimates'!V108,"")</f>
        <v>455.2334994170069</v>
      </c>
      <c r="W108" s="30">
        <f>IFERROR(+'CMA GDP Estimates'!W108-'Tor GDP Estimates'!W108,"")</f>
        <v>315.4096179676099</v>
      </c>
      <c r="X108" s="30">
        <f>IFERROR(+'CMA GDP Estimates'!X108-'Tor GDP Estimates'!X108,"")</f>
        <v>344.34094040452464</v>
      </c>
      <c r="Y108" s="30">
        <f>IFERROR(+'CMA GDP Estimates'!Y108-'Tor GDP Estimates'!Y108,"")</f>
        <v>447.06712700723324</v>
      </c>
    </row>
    <row r="109" spans="1:25" x14ac:dyDescent="0.25">
      <c r="A109" s="7" t="s">
        <v>103</v>
      </c>
      <c r="B109" s="7"/>
      <c r="C109" s="14">
        <v>5112</v>
      </c>
      <c r="D109" s="65" t="str">
        <f>IFERROR(+'CMA GDP Estimates'!D109-'Tor GDP Estimates'!D109,"")</f>
        <v/>
      </c>
      <c r="E109" s="65" t="str">
        <f>IFERROR(+'CMA GDP Estimates'!E109-'Tor GDP Estimates'!E109,"")</f>
        <v/>
      </c>
      <c r="F109" s="65">
        <f>IFERROR(+'CMA GDP Estimates'!F109-'Tor GDP Estimates'!F109,"")</f>
        <v>575.84018691588778</v>
      </c>
      <c r="G109" s="65" t="str">
        <f>IFERROR(+'CMA GDP Estimates'!G109-'Tor GDP Estimates'!G109,"")</f>
        <v/>
      </c>
      <c r="H109" s="65">
        <f>IFERROR(+'CMA GDP Estimates'!H109-'Tor GDP Estimates'!H109,"")</f>
        <v>616.94050632911387</v>
      </c>
      <c r="I109" s="65" t="str">
        <f>IFERROR(+'CMA GDP Estimates'!I109-'Tor GDP Estimates'!I109,"")</f>
        <v/>
      </c>
      <c r="J109" s="65">
        <f>IFERROR(+'CMA GDP Estimates'!J109-'Tor GDP Estimates'!J109,"")</f>
        <v>162.70061984582799</v>
      </c>
      <c r="K109" s="65" t="str">
        <f>IFERROR(+'CMA GDP Estimates'!K109-'Tor GDP Estimates'!K109,"")</f>
        <v/>
      </c>
      <c r="L109" s="65">
        <f>IFERROR(+'CMA GDP Estimates'!L109-'Tor GDP Estimates'!L109,"")</f>
        <v>508.64459484696158</v>
      </c>
      <c r="M109" s="30">
        <f>IFERROR(+'CMA GDP Estimates'!M109-'Tor GDP Estimates'!M109,"")</f>
        <v>885.98208990931892</v>
      </c>
      <c r="N109" s="30" t="str">
        <f>IFERROR(+'CMA GDP Estimates'!N109-'Tor GDP Estimates'!N109,"")</f>
        <v/>
      </c>
      <c r="O109" s="30" t="str">
        <f>IFERROR(+'CMA GDP Estimates'!O109-'Tor GDP Estimates'!O109,"")</f>
        <v/>
      </c>
      <c r="P109" s="30" t="str">
        <f>IFERROR(+'CMA GDP Estimates'!P109-'Tor GDP Estimates'!P109,"")</f>
        <v/>
      </c>
      <c r="Q109" s="30">
        <f>IFERROR(+'CMA GDP Estimates'!Q109-'Tor GDP Estimates'!Q109,"")</f>
        <v>773.21759814204381</v>
      </c>
      <c r="R109" s="30">
        <f>IFERROR(+'CMA GDP Estimates'!R109-'Tor GDP Estimates'!R109,"")</f>
        <v>1302.9534732619566</v>
      </c>
      <c r="S109" s="30">
        <f>IFERROR(+'CMA GDP Estimates'!S109-'Tor GDP Estimates'!S109,"")</f>
        <v>1011.3107634101576</v>
      </c>
      <c r="T109" s="30">
        <f>IFERROR(+'CMA GDP Estimates'!T109-'Tor GDP Estimates'!T109,"")</f>
        <v>1271.2850173109687</v>
      </c>
      <c r="U109" s="30">
        <f>IFERROR(+'CMA GDP Estimates'!U109-'Tor GDP Estimates'!U109,"")</f>
        <v>370.23532748915738</v>
      </c>
      <c r="V109" s="30">
        <f>IFERROR(+'CMA GDP Estimates'!V109-'Tor GDP Estimates'!V109,"")</f>
        <v>351.17023587832</v>
      </c>
      <c r="W109" s="30">
        <f>IFERROR(+'CMA GDP Estimates'!W109-'Tor GDP Estimates'!W109,"")</f>
        <v>708.01467805377774</v>
      </c>
      <c r="X109" s="30">
        <f>IFERROR(+'CMA GDP Estimates'!X109-'Tor GDP Estimates'!X109,"")</f>
        <v>532.91231329094057</v>
      </c>
      <c r="Y109" s="30">
        <f>IFERROR(+'CMA GDP Estimates'!Y109-'Tor GDP Estimates'!Y109,"")</f>
        <v>785.43960566318788</v>
      </c>
    </row>
    <row r="110" spans="1:25" x14ac:dyDescent="0.25">
      <c r="A110" s="6" t="s">
        <v>104</v>
      </c>
      <c r="B110" s="6"/>
      <c r="C110" s="14">
        <v>512</v>
      </c>
      <c r="D110" s="65">
        <f>IFERROR(+'CMA GDP Estimates'!D110-'Tor GDP Estimates'!D110,"")</f>
        <v>279.67846577203409</v>
      </c>
      <c r="E110" s="65">
        <f>IFERROR(+'CMA GDP Estimates'!E110-'Tor GDP Estimates'!E110,"")</f>
        <v>127.02592918107734</v>
      </c>
      <c r="F110" s="65">
        <f>IFERROR(+'CMA GDP Estimates'!F110-'Tor GDP Estimates'!F110,"")</f>
        <v>377.49340343806796</v>
      </c>
      <c r="G110" s="65">
        <f>IFERROR(+'CMA GDP Estimates'!G110-'Tor GDP Estimates'!G110,"")</f>
        <v>524.31716249617591</v>
      </c>
      <c r="H110" s="65">
        <f>IFERROR(+'CMA GDP Estimates'!H110-'Tor GDP Estimates'!H110,"")</f>
        <v>273.80373552688889</v>
      </c>
      <c r="I110" s="65">
        <f>IFERROR(+'CMA GDP Estimates'!I110-'Tor GDP Estimates'!I110,"")</f>
        <v>428.40855276424406</v>
      </c>
      <c r="J110" s="65">
        <f>IFERROR(+'CMA GDP Estimates'!J110-'Tor GDP Estimates'!J110,"")</f>
        <v>284.62734700250292</v>
      </c>
      <c r="K110" s="65">
        <f>IFERROR(+'CMA GDP Estimates'!K110-'Tor GDP Estimates'!K110,"")</f>
        <v>448.59513133237431</v>
      </c>
      <c r="L110" s="65">
        <f>IFERROR(+'CMA GDP Estimates'!L110-'Tor GDP Estimates'!L110,"")</f>
        <v>330.63797271353906</v>
      </c>
      <c r="M110" s="30">
        <f>IFERROR(+'CMA GDP Estimates'!M110-'Tor GDP Estimates'!M110,"")</f>
        <v>472.39078722052818</v>
      </c>
      <c r="N110" s="30">
        <f>IFERROR(+'CMA GDP Estimates'!N110-'Tor GDP Estimates'!N110,"")</f>
        <v>227.58038265395226</v>
      </c>
      <c r="O110" s="30">
        <f>IFERROR(+'CMA GDP Estimates'!O110-'Tor GDP Estimates'!O110,"")</f>
        <v>202.96042860979037</v>
      </c>
      <c r="P110" s="30">
        <f>IFERROR(+'CMA GDP Estimates'!P110-'Tor GDP Estimates'!P110,"")</f>
        <v>222.62259919785697</v>
      </c>
      <c r="Q110" s="30">
        <f>IFERROR(+'CMA GDP Estimates'!Q110-'Tor GDP Estimates'!Q110,"")</f>
        <v>579.8179581213393</v>
      </c>
      <c r="R110" s="30">
        <f>IFERROR(+'CMA GDP Estimates'!R110-'Tor GDP Estimates'!R110,"")</f>
        <v>354.56812851437007</v>
      </c>
      <c r="S110" s="30">
        <f>IFERROR(+'CMA GDP Estimates'!S110-'Tor GDP Estimates'!S110,"")</f>
        <v>252.74723406819817</v>
      </c>
      <c r="T110" s="30">
        <f>IFERROR(+'CMA GDP Estimates'!T110-'Tor GDP Estimates'!T110,"")</f>
        <v>268.13957644804555</v>
      </c>
      <c r="U110" s="30">
        <f>IFERROR(+'CMA GDP Estimates'!U110-'Tor GDP Estimates'!U110,"")</f>
        <v>688.55742714446592</v>
      </c>
      <c r="V110" s="30">
        <f>IFERROR(+'CMA GDP Estimates'!V110-'Tor GDP Estimates'!V110,"")</f>
        <v>355.0476364084011</v>
      </c>
      <c r="W110" s="30">
        <f>IFERROR(+'CMA GDP Estimates'!W110-'Tor GDP Estimates'!W110,"")</f>
        <v>200.50960156318729</v>
      </c>
      <c r="X110" s="30">
        <f>IFERROR(+'CMA GDP Estimates'!X110-'Tor GDP Estimates'!X110,"")</f>
        <v>57.477063512999393</v>
      </c>
      <c r="Y110" s="30">
        <f>IFERROR(+'CMA GDP Estimates'!Y110-'Tor GDP Estimates'!Y110,"")</f>
        <v>267.20947984266354</v>
      </c>
    </row>
    <row r="111" spans="1:25" x14ac:dyDescent="0.25">
      <c r="A111" s="7" t="s">
        <v>105</v>
      </c>
      <c r="B111" s="7"/>
      <c r="C111" s="14">
        <v>5121</v>
      </c>
      <c r="D111" s="65">
        <f>IFERROR(+'CMA GDP Estimates'!D111-'Tor GDP Estimates'!D111,"")</f>
        <v>203.74906038348445</v>
      </c>
      <c r="E111" s="65">
        <f>IFERROR(+'CMA GDP Estimates'!E111-'Tor GDP Estimates'!E111,"")</f>
        <v>112.5175108180141</v>
      </c>
      <c r="F111" s="65">
        <f>IFERROR(+'CMA GDP Estimates'!F111-'Tor GDP Estimates'!F111,"")</f>
        <v>357.74038552639036</v>
      </c>
      <c r="G111" s="65">
        <f>IFERROR(+'CMA GDP Estimates'!G111-'Tor GDP Estimates'!G111,"")</f>
        <v>456.76703151020274</v>
      </c>
      <c r="H111" s="65">
        <f>IFERROR(+'CMA GDP Estimates'!H111-'Tor GDP Estimates'!H111,"")</f>
        <v>233.45720108076682</v>
      </c>
      <c r="I111" s="65">
        <f>IFERROR(+'CMA GDP Estimates'!I111-'Tor GDP Estimates'!I111,"")</f>
        <v>384.26952309417493</v>
      </c>
      <c r="J111" s="65">
        <f>IFERROR(+'CMA GDP Estimates'!J111-'Tor GDP Estimates'!J111,"")</f>
        <v>239.06393442045271</v>
      </c>
      <c r="K111" s="65">
        <f>IFERROR(+'CMA GDP Estimates'!K111-'Tor GDP Estimates'!K111,"")</f>
        <v>382.17374631916641</v>
      </c>
      <c r="L111" s="65">
        <f>IFERROR(+'CMA GDP Estimates'!L111-'Tor GDP Estimates'!L111,"")</f>
        <v>261.30988110273188</v>
      </c>
      <c r="M111" s="30">
        <f>IFERROR(+'CMA GDP Estimates'!M111-'Tor GDP Estimates'!M111,"")</f>
        <v>402.30766094051319</v>
      </c>
      <c r="N111" s="30">
        <f>IFERROR(+'CMA GDP Estimates'!N111-'Tor GDP Estimates'!N111,"")</f>
        <v>228.52774960959505</v>
      </c>
      <c r="O111" s="30">
        <f>IFERROR(+'CMA GDP Estimates'!O111-'Tor GDP Estimates'!O111,"")</f>
        <v>164.03275445512054</v>
      </c>
      <c r="P111" s="30">
        <f>IFERROR(+'CMA GDP Estimates'!P111-'Tor GDP Estimates'!P111,"")</f>
        <v>210.64648713365</v>
      </c>
      <c r="Q111" s="30">
        <f>IFERROR(+'CMA GDP Estimates'!Q111-'Tor GDP Estimates'!Q111,"")</f>
        <v>542.04438951779844</v>
      </c>
      <c r="R111" s="30">
        <f>IFERROR(+'CMA GDP Estimates'!R111-'Tor GDP Estimates'!R111,"")</f>
        <v>319.61993714996947</v>
      </c>
      <c r="S111" s="30">
        <f>IFERROR(+'CMA GDP Estimates'!S111-'Tor GDP Estimates'!S111,"")</f>
        <v>191.27052608690394</v>
      </c>
      <c r="T111" s="30">
        <f>IFERROR(+'CMA GDP Estimates'!T111-'Tor GDP Estimates'!T111,"")</f>
        <v>248.71150499209318</v>
      </c>
      <c r="U111" s="30">
        <f>IFERROR(+'CMA GDP Estimates'!U111-'Tor GDP Estimates'!U111,"")</f>
        <v>570.37752961396268</v>
      </c>
      <c r="V111" s="30">
        <f>IFERROR(+'CMA GDP Estimates'!V111-'Tor GDP Estimates'!V111,"")</f>
        <v>313.90180392340994</v>
      </c>
      <c r="W111" s="30">
        <f>IFERROR(+'CMA GDP Estimates'!W111-'Tor GDP Estimates'!W111,"")</f>
        <v>185.82168207127074</v>
      </c>
      <c r="X111" s="30">
        <f>IFERROR(+'CMA GDP Estimates'!X111-'Tor GDP Estimates'!X111,"")</f>
        <v>28.389485510838767</v>
      </c>
      <c r="Y111" s="30">
        <f>IFERROR(+'CMA GDP Estimates'!Y111-'Tor GDP Estimates'!Y111,"")</f>
        <v>262.99359916750109</v>
      </c>
    </row>
    <row r="112" spans="1:25" x14ac:dyDescent="0.25">
      <c r="A112" s="7" t="s">
        <v>106</v>
      </c>
      <c r="B112" s="7"/>
      <c r="C112" s="14">
        <v>5122</v>
      </c>
      <c r="D112" s="65" t="str">
        <f>IFERROR(+'CMA GDP Estimates'!D112-'Tor GDP Estimates'!D112,"")</f>
        <v/>
      </c>
      <c r="E112" s="65" t="str">
        <f>IFERROR(+'CMA GDP Estimates'!E112-'Tor GDP Estimates'!E112,"")</f>
        <v/>
      </c>
      <c r="F112" s="65">
        <f>IFERROR(+'CMA GDP Estimates'!F112-'Tor GDP Estimates'!F112,"")</f>
        <v>139.79274611398964</v>
      </c>
      <c r="G112" s="65">
        <f>IFERROR(+'CMA GDP Estimates'!G112-'Tor GDP Estimates'!G112,"")</f>
        <v>190.79479768786126</v>
      </c>
      <c r="H112" s="65">
        <f>IFERROR(+'CMA GDP Estimates'!H112-'Tor GDP Estimates'!H112,"")</f>
        <v>37.529578358407548</v>
      </c>
      <c r="I112" s="65" t="str">
        <f>IFERROR(+'CMA GDP Estimates'!I112-'Tor GDP Estimates'!I112,"")</f>
        <v/>
      </c>
      <c r="J112" s="65">
        <f>IFERROR(+'CMA GDP Estimates'!J112-'Tor GDP Estimates'!J112,"")</f>
        <v>42.611845591585279</v>
      </c>
      <c r="K112" s="65">
        <f>IFERROR(+'CMA GDP Estimates'!K112-'Tor GDP Estimates'!K112,"")</f>
        <v>62.819450288554208</v>
      </c>
      <c r="L112" s="65">
        <f>IFERROR(+'CMA GDP Estimates'!L112-'Tor GDP Estimates'!L112,"")</f>
        <v>64.502728806344521</v>
      </c>
      <c r="M112" s="30">
        <f>IFERROR(+'CMA GDP Estimates'!M112-'Tor GDP Estimates'!M112,"")</f>
        <v>64.982649865141212</v>
      </c>
      <c r="N112" s="30">
        <f>IFERROR(+'CMA GDP Estimates'!N112-'Tor GDP Estimates'!N112,"")</f>
        <v>5.66757603086171</v>
      </c>
      <c r="O112" s="30" t="str">
        <f>IFERROR(+'CMA GDP Estimates'!O112-'Tor GDP Estimates'!O112,"")</f>
        <v/>
      </c>
      <c r="P112" s="30" t="str">
        <f>IFERROR(+'CMA GDP Estimates'!P112-'Tor GDP Estimates'!P112,"")</f>
        <v/>
      </c>
      <c r="Q112" s="30">
        <f>IFERROR(+'CMA GDP Estimates'!Q112-'Tor GDP Estimates'!Q112,"")</f>
        <v>121.90541777686687</v>
      </c>
      <c r="R112" s="30" t="str">
        <f>IFERROR(+'CMA GDP Estimates'!R112-'Tor GDP Estimates'!R112,"")</f>
        <v/>
      </c>
      <c r="S112" s="30" t="str">
        <f>IFERROR(+'CMA GDP Estimates'!S112-'Tor GDP Estimates'!S112,"")</f>
        <v/>
      </c>
      <c r="T112" s="30">
        <f>IFERROR(+'CMA GDP Estimates'!T112-'Tor GDP Estimates'!T112,"")</f>
        <v>112.27501994946138</v>
      </c>
      <c r="U112" s="30" t="str">
        <f>IFERROR(+'CMA GDP Estimates'!U112-'Tor GDP Estimates'!U112,"")</f>
        <v/>
      </c>
      <c r="V112" s="30">
        <f>IFERROR(+'CMA GDP Estimates'!V112-'Tor GDP Estimates'!V112,"")</f>
        <v>167.17357624643628</v>
      </c>
      <c r="W112" s="30">
        <f>IFERROR(+'CMA GDP Estimates'!W112-'Tor GDP Estimates'!W112,"")</f>
        <v>14.306717759256827</v>
      </c>
      <c r="X112" s="30" t="str">
        <f>IFERROR(+'CMA GDP Estimates'!X112-'Tor GDP Estimates'!X112,"")</f>
        <v/>
      </c>
      <c r="Y112" s="30" t="str">
        <f>IFERROR(+'CMA GDP Estimates'!Y112-'Tor GDP Estimates'!Y112,"")</f>
        <v/>
      </c>
    </row>
    <row r="113" spans="1:25" x14ac:dyDescent="0.25">
      <c r="A113" s="6" t="s">
        <v>107</v>
      </c>
      <c r="B113" s="6"/>
      <c r="C113" s="14">
        <v>515</v>
      </c>
      <c r="D113" s="65">
        <f>IFERROR(+'CMA GDP Estimates'!D113-'Tor GDP Estimates'!D113,"")</f>
        <v>0</v>
      </c>
      <c r="E113" s="65">
        <f>IFERROR(+'CMA GDP Estimates'!E113-'Tor GDP Estimates'!E113,"")</f>
        <v>0</v>
      </c>
      <c r="F113" s="65">
        <f>IFERROR(+'CMA GDP Estimates'!F113-'Tor GDP Estimates'!F113,"")</f>
        <v>0</v>
      </c>
      <c r="G113" s="65">
        <f>IFERROR(+'CMA GDP Estimates'!G113-'Tor GDP Estimates'!G113,"")</f>
        <v>0</v>
      </c>
      <c r="H113" s="65">
        <f>IFERROR(+'CMA GDP Estimates'!H113-'Tor GDP Estimates'!H113,"")</f>
        <v>0</v>
      </c>
      <c r="I113" s="65">
        <f>IFERROR(+'CMA GDP Estimates'!I113-'Tor GDP Estimates'!I113,"")</f>
        <v>0</v>
      </c>
      <c r="J113" s="65">
        <f>IFERROR(+'CMA GDP Estimates'!J113-'Tor GDP Estimates'!J113,"")</f>
        <v>0</v>
      </c>
      <c r="K113" s="65">
        <f>IFERROR(+'CMA GDP Estimates'!K113-'Tor GDP Estimates'!K113,"")</f>
        <v>0</v>
      </c>
      <c r="L113" s="65">
        <f>IFERROR(+'CMA GDP Estimates'!L113-'Tor GDP Estimates'!L113,"")</f>
        <v>0</v>
      </c>
      <c r="M113" s="30">
        <f>IFERROR(+'CMA GDP Estimates'!M113-'Tor GDP Estimates'!M113,"")</f>
        <v>0</v>
      </c>
      <c r="N113" s="30">
        <f>IFERROR(+'CMA GDP Estimates'!N113-'Tor GDP Estimates'!N113,"")</f>
        <v>158.46785533713114</v>
      </c>
      <c r="O113" s="30">
        <f>IFERROR(+'CMA GDP Estimates'!O113-'Tor GDP Estimates'!O113,"")</f>
        <v>389.75619737305806</v>
      </c>
      <c r="P113" s="30">
        <f>IFERROR(+'CMA GDP Estimates'!P113-'Tor GDP Estimates'!P113,"")</f>
        <v>123.07077847257165</v>
      </c>
      <c r="Q113" s="30">
        <f>IFERROR(+'CMA GDP Estimates'!Q113-'Tor GDP Estimates'!Q113,"")</f>
        <v>276.6802095113394</v>
      </c>
      <c r="R113" s="30">
        <f>IFERROR(+'CMA GDP Estimates'!R113-'Tor GDP Estimates'!R113,"")</f>
        <v>44.326073212657775</v>
      </c>
      <c r="S113" s="30">
        <f>IFERROR(+'CMA GDP Estimates'!S113-'Tor GDP Estimates'!S113,"")</f>
        <v>-146.49469532334751</v>
      </c>
      <c r="T113" s="30">
        <f>IFERROR(+'CMA GDP Estimates'!T113-'Tor GDP Estimates'!T113,"")</f>
        <v>248.6226929216441</v>
      </c>
      <c r="U113" s="30">
        <f>IFERROR(+'CMA GDP Estimates'!U113-'Tor GDP Estimates'!U113,"")</f>
        <v>300.07003477028047</v>
      </c>
      <c r="V113" s="30">
        <f>IFERROR(+'CMA GDP Estimates'!V113-'Tor GDP Estimates'!V113,"")</f>
        <v>45.95824299473361</v>
      </c>
      <c r="W113" s="30">
        <f>IFERROR(+'CMA GDP Estimates'!W113-'Tor GDP Estimates'!W113,"")</f>
        <v>582.85845842944343</v>
      </c>
      <c r="X113" s="30">
        <f>IFERROR(+'CMA GDP Estimates'!X113-'Tor GDP Estimates'!X113,"")</f>
        <v>135.64747385082819</v>
      </c>
      <c r="Y113" s="30">
        <f>IFERROR(+'CMA GDP Estimates'!Y113-'Tor GDP Estimates'!Y113,"")</f>
        <v>99.666324372093186</v>
      </c>
    </row>
    <row r="114" spans="1:25" x14ac:dyDescent="0.25">
      <c r="A114" s="6" t="s">
        <v>108</v>
      </c>
      <c r="B114" s="6"/>
      <c r="C114" s="14">
        <v>517</v>
      </c>
      <c r="D114" s="65">
        <f>IFERROR(+'CMA GDP Estimates'!D114-'Tor GDP Estimates'!D114,"")</f>
        <v>0</v>
      </c>
      <c r="E114" s="65">
        <f>IFERROR(+'CMA GDP Estimates'!E114-'Tor GDP Estimates'!E114,"")</f>
        <v>0</v>
      </c>
      <c r="F114" s="65">
        <f>IFERROR(+'CMA GDP Estimates'!F114-'Tor GDP Estimates'!F114,"")</f>
        <v>0</v>
      </c>
      <c r="G114" s="65">
        <f>IFERROR(+'CMA GDP Estimates'!G114-'Tor GDP Estimates'!G114,"")</f>
        <v>0</v>
      </c>
      <c r="H114" s="65">
        <f>IFERROR(+'CMA GDP Estimates'!H114-'Tor GDP Estimates'!H114,"")</f>
        <v>0</v>
      </c>
      <c r="I114" s="65">
        <f>IFERROR(+'CMA GDP Estimates'!I114-'Tor GDP Estimates'!I114,"")</f>
        <v>0</v>
      </c>
      <c r="J114" s="65">
        <f>IFERROR(+'CMA GDP Estimates'!J114-'Tor GDP Estimates'!J114,"")</f>
        <v>0</v>
      </c>
      <c r="K114" s="65">
        <f>IFERROR(+'CMA GDP Estimates'!K114-'Tor GDP Estimates'!K114,"")</f>
        <v>0</v>
      </c>
      <c r="L114" s="65">
        <f>IFERROR(+'CMA GDP Estimates'!L114-'Tor GDP Estimates'!L114,"")</f>
        <v>0</v>
      </c>
      <c r="M114" s="30">
        <f>IFERROR(+'CMA GDP Estimates'!M114-'Tor GDP Estimates'!M114,"")</f>
        <v>0</v>
      </c>
      <c r="N114" s="30">
        <f>IFERROR(+'CMA GDP Estimates'!N114-'Tor GDP Estimates'!N114,"")</f>
        <v>1663.9368737046116</v>
      </c>
      <c r="O114" s="30">
        <f>IFERROR(+'CMA GDP Estimates'!O114-'Tor GDP Estimates'!O114,"")</f>
        <v>2405.7967708365786</v>
      </c>
      <c r="P114" s="30">
        <f>IFERROR(+'CMA GDP Estimates'!P114-'Tor GDP Estimates'!P114,"")</f>
        <v>2169.9812367755376</v>
      </c>
      <c r="Q114" s="30">
        <f>IFERROR(+'CMA GDP Estimates'!Q114-'Tor GDP Estimates'!Q114,"")</f>
        <v>3202.1914960247559</v>
      </c>
      <c r="R114" s="30">
        <f>IFERROR(+'CMA GDP Estimates'!R114-'Tor GDP Estimates'!R114,"")</f>
        <v>3148.9886958885845</v>
      </c>
      <c r="S114" s="30">
        <f>IFERROR(+'CMA GDP Estimates'!S114-'Tor GDP Estimates'!S114,"")</f>
        <v>3031.5419148803812</v>
      </c>
      <c r="T114" s="30">
        <f>IFERROR(+'CMA GDP Estimates'!T114-'Tor GDP Estimates'!T114,"")</f>
        <v>2777.0086034053047</v>
      </c>
      <c r="U114" s="30">
        <f>IFERROR(+'CMA GDP Estimates'!U114-'Tor GDP Estimates'!U114,"")</f>
        <v>2434.7839352944302</v>
      </c>
      <c r="V114" s="30">
        <f>IFERROR(+'CMA GDP Estimates'!V114-'Tor GDP Estimates'!V114,"")</f>
        <v>4413.4897852741669</v>
      </c>
      <c r="W114" s="30">
        <f>IFERROR(+'CMA GDP Estimates'!W114-'Tor GDP Estimates'!W114,"")</f>
        <v>4475.6433475351532</v>
      </c>
      <c r="X114" s="30">
        <f>IFERROR(+'CMA GDP Estimates'!X114-'Tor GDP Estimates'!X114,"")</f>
        <v>3678.8756298796297</v>
      </c>
      <c r="Y114" s="30">
        <f>IFERROR(+'CMA GDP Estimates'!Y114-'Tor GDP Estimates'!Y114,"")</f>
        <v>4625.481823666345</v>
      </c>
    </row>
    <row r="115" spans="1:25" x14ac:dyDescent="0.25">
      <c r="A115" s="6" t="s">
        <v>109</v>
      </c>
      <c r="B115" s="6"/>
      <c r="C115" s="14">
        <v>518</v>
      </c>
      <c r="D115" s="65">
        <f>IFERROR(+'CMA GDP Estimates'!D115-'Tor GDP Estimates'!D115,"")</f>
        <v>114.98011170425312</v>
      </c>
      <c r="E115" s="65">
        <f>IFERROR(+'CMA GDP Estimates'!E115-'Tor GDP Estimates'!E115,"")</f>
        <v>263.61394101876675</v>
      </c>
      <c r="F115" s="65">
        <f>IFERROR(+'CMA GDP Estimates'!F115-'Tor GDP Estimates'!F115,"")</f>
        <v>332.608383233533</v>
      </c>
      <c r="G115" s="65">
        <f>IFERROR(+'CMA GDP Estimates'!G115-'Tor GDP Estimates'!G115,"")</f>
        <v>625.90830324909746</v>
      </c>
      <c r="H115" s="65">
        <f>IFERROR(+'CMA GDP Estimates'!H115-'Tor GDP Estimates'!H115,"")</f>
        <v>485.5242263099442</v>
      </c>
      <c r="I115" s="65">
        <f>IFERROR(+'CMA GDP Estimates'!I115-'Tor GDP Estimates'!I115,"")</f>
        <v>944.03468208092477</v>
      </c>
      <c r="J115" s="65" t="str">
        <f>IFERROR(+'CMA GDP Estimates'!J115-'Tor GDP Estimates'!J115,"")</f>
        <v/>
      </c>
      <c r="K115" s="65">
        <f>IFERROR(+'CMA GDP Estimates'!K115-'Tor GDP Estimates'!K115,"")</f>
        <v>1012.96131147541</v>
      </c>
      <c r="L115" s="65">
        <f>IFERROR(+'CMA GDP Estimates'!L115-'Tor GDP Estimates'!L115,"")</f>
        <v>1011.3090804739065</v>
      </c>
      <c r="M115" s="30" t="str">
        <f>IFERROR(+'CMA GDP Estimates'!M115-'Tor GDP Estimates'!M115,"")</f>
        <v/>
      </c>
      <c r="N115" s="30">
        <f>IFERROR(+'CMA GDP Estimates'!N115-'Tor GDP Estimates'!N115,"")</f>
        <v>347.0212063036023</v>
      </c>
      <c r="O115" s="30">
        <f>IFERROR(+'CMA GDP Estimates'!O115-'Tor GDP Estimates'!O115,"")</f>
        <v>524.50699576155353</v>
      </c>
      <c r="P115" s="30">
        <f>IFERROR(+'CMA GDP Estimates'!P115-'Tor GDP Estimates'!P115,"")</f>
        <v>328.61482710310884</v>
      </c>
      <c r="Q115" s="30">
        <f>IFERROR(+'CMA GDP Estimates'!Q115-'Tor GDP Estimates'!Q115,"")</f>
        <v>1293.5852442063954</v>
      </c>
      <c r="R115" s="30">
        <f>IFERROR(+'CMA GDP Estimates'!R115-'Tor GDP Estimates'!R115,"")</f>
        <v>575.0743043801599</v>
      </c>
      <c r="S115" s="30">
        <f>IFERROR(+'CMA GDP Estimates'!S115-'Tor GDP Estimates'!S115,"")</f>
        <v>1370.5548424129686</v>
      </c>
      <c r="T115" s="30">
        <f>IFERROR(+'CMA GDP Estimates'!T115-'Tor GDP Estimates'!T115,"")</f>
        <v>498.25572341575594</v>
      </c>
      <c r="U115" s="30">
        <f>IFERROR(+'CMA GDP Estimates'!U115-'Tor GDP Estimates'!U115,"")</f>
        <v>502.53644319637112</v>
      </c>
      <c r="V115" s="30">
        <f>IFERROR(+'CMA GDP Estimates'!V115-'Tor GDP Estimates'!V115,"")</f>
        <v>1020.12262668367</v>
      </c>
      <c r="W115" s="30">
        <f>IFERROR(+'CMA GDP Estimates'!W115-'Tor GDP Estimates'!W115,"")</f>
        <v>1260.4510180195177</v>
      </c>
      <c r="X115" s="30">
        <f>IFERROR(+'CMA GDP Estimates'!X115-'Tor GDP Estimates'!X115,"")</f>
        <v>753.29661514271959</v>
      </c>
      <c r="Y115" s="30">
        <f>IFERROR(+'CMA GDP Estimates'!Y115-'Tor GDP Estimates'!Y115,"")</f>
        <v>1292.4515751009212</v>
      </c>
    </row>
    <row r="116" spans="1:25" x14ac:dyDescent="0.25">
      <c r="A116" s="6" t="s">
        <v>110</v>
      </c>
      <c r="B116" s="6"/>
      <c r="C116" s="14">
        <v>519</v>
      </c>
      <c r="D116" s="65">
        <f>IFERROR(+'CMA GDP Estimates'!D116-'Tor GDP Estimates'!D116,"")</f>
        <v>0</v>
      </c>
      <c r="E116" s="65">
        <f>IFERROR(+'CMA GDP Estimates'!E116-'Tor GDP Estimates'!E116,"")</f>
        <v>0</v>
      </c>
      <c r="F116" s="65">
        <f>IFERROR(+'CMA GDP Estimates'!F116-'Tor GDP Estimates'!F116,"")</f>
        <v>0</v>
      </c>
      <c r="G116" s="65">
        <f>IFERROR(+'CMA GDP Estimates'!G116-'Tor GDP Estimates'!G116,"")</f>
        <v>0</v>
      </c>
      <c r="H116" s="65">
        <f>IFERROR(+'CMA GDP Estimates'!H116-'Tor GDP Estimates'!H116,"")</f>
        <v>0</v>
      </c>
      <c r="I116" s="65">
        <f>IFERROR(+'CMA GDP Estimates'!I116-'Tor GDP Estimates'!I116,"")</f>
        <v>0</v>
      </c>
      <c r="J116" s="65">
        <f>IFERROR(+'CMA GDP Estimates'!J116-'Tor GDP Estimates'!J116,"")</f>
        <v>0</v>
      </c>
      <c r="K116" s="65">
        <f>IFERROR(+'CMA GDP Estimates'!K116-'Tor GDP Estimates'!K116,"")</f>
        <v>0</v>
      </c>
      <c r="L116" s="65">
        <f>IFERROR(+'CMA GDP Estimates'!L116-'Tor GDP Estimates'!L116,"")</f>
        <v>0</v>
      </c>
      <c r="M116" s="30">
        <f>IFERROR(+'CMA GDP Estimates'!M116-'Tor GDP Estimates'!M116,"")</f>
        <v>0</v>
      </c>
      <c r="N116" s="30">
        <f>IFERROR(+'CMA GDP Estimates'!N116-'Tor GDP Estimates'!N116,"")</f>
        <v>218.1477844937958</v>
      </c>
      <c r="O116" s="30">
        <f>IFERROR(+'CMA GDP Estimates'!O116-'Tor GDP Estimates'!O116,"")</f>
        <v>124.14108661220843</v>
      </c>
      <c r="P116" s="30">
        <f>IFERROR(+'CMA GDP Estimates'!P116-'Tor GDP Estimates'!P116,"")</f>
        <v>205.29016346052316</v>
      </c>
      <c r="Q116" s="30">
        <f>IFERROR(+'CMA GDP Estimates'!Q116-'Tor GDP Estimates'!Q116,"")</f>
        <v>214.93284589297986</v>
      </c>
      <c r="R116" s="30">
        <f>IFERROR(+'CMA GDP Estimates'!R116-'Tor GDP Estimates'!R116,"")</f>
        <v>170.05460913368694</v>
      </c>
      <c r="S116" s="30">
        <f>IFERROR(+'CMA GDP Estimates'!S116-'Tor GDP Estimates'!S116,"")</f>
        <v>343.37186437716412</v>
      </c>
      <c r="T116" s="30">
        <f>IFERROR(+'CMA GDP Estimates'!T116-'Tor GDP Estimates'!T116,"")</f>
        <v>269.91337409360227</v>
      </c>
      <c r="U116" s="30">
        <f>IFERROR(+'CMA GDP Estimates'!U116-'Tor GDP Estimates'!U116,"")</f>
        <v>277.08294274767974</v>
      </c>
      <c r="V116" s="30">
        <f>IFERROR(+'CMA GDP Estimates'!V116-'Tor GDP Estimates'!V116,"")</f>
        <v>204.10278598650268</v>
      </c>
      <c r="W116" s="30">
        <f>IFERROR(+'CMA GDP Estimates'!W116-'Tor GDP Estimates'!W116,"")</f>
        <v>311.29146955034048</v>
      </c>
      <c r="X116" s="30">
        <f>IFERROR(+'CMA GDP Estimates'!X116-'Tor GDP Estimates'!X116,"")</f>
        <v>250.88458620672054</v>
      </c>
      <c r="Y116" s="30">
        <f>IFERROR(+'CMA GDP Estimates'!Y116-'Tor GDP Estimates'!Y116,"")</f>
        <v>540.77686750695966</v>
      </c>
    </row>
    <row r="117" spans="1:25" x14ac:dyDescent="0.25">
      <c r="A117" s="4" t="s">
        <v>111</v>
      </c>
      <c r="B117" s="4"/>
      <c r="C117" s="12" t="s">
        <v>203</v>
      </c>
      <c r="D117" s="63">
        <f>IFERROR(+'CMA GDP Estimates'!D117-'Tor GDP Estimates'!D117,"")</f>
        <v>20919.685339512864</v>
      </c>
      <c r="E117" s="63">
        <f>IFERROR(+'CMA GDP Estimates'!E117-'Tor GDP Estimates'!E117,"")</f>
        <v>20362.225741439699</v>
      </c>
      <c r="F117" s="63">
        <f>IFERROR(+'CMA GDP Estimates'!F117-'Tor GDP Estimates'!F117,"")</f>
        <v>21926.433614572416</v>
      </c>
      <c r="G117" s="63">
        <f>IFERROR(+'CMA GDP Estimates'!G117-'Tor GDP Estimates'!G117,"")</f>
        <v>24555.54885477027</v>
      </c>
      <c r="H117" s="63">
        <f>IFERROR(+'CMA GDP Estimates'!H117-'Tor GDP Estimates'!H117,"")</f>
        <v>28939.884195814262</v>
      </c>
      <c r="I117" s="63">
        <f>IFERROR(+'CMA GDP Estimates'!I117-'Tor GDP Estimates'!I117,"")</f>
        <v>30183.415878649648</v>
      </c>
      <c r="J117" s="63">
        <f>IFERROR(+'CMA GDP Estimates'!J117-'Tor GDP Estimates'!J117,"")</f>
        <v>28626.393620281495</v>
      </c>
      <c r="K117" s="63">
        <f>IFERROR(+'CMA GDP Estimates'!K117-'Tor GDP Estimates'!K117,"")</f>
        <v>31845.940261788295</v>
      </c>
      <c r="L117" s="63">
        <f>IFERROR(+'CMA GDP Estimates'!L117-'Tor GDP Estimates'!L117,"")</f>
        <v>22443.889549632353</v>
      </c>
      <c r="M117" s="28">
        <f>IFERROR(+'CMA GDP Estimates'!M117-'Tor GDP Estimates'!M117,"")</f>
        <v>21646.83480900032</v>
      </c>
      <c r="N117" s="28">
        <f>IFERROR(+'CMA GDP Estimates'!N117-'Tor GDP Estimates'!N117,"")</f>
        <v>25437.445343759529</v>
      </c>
      <c r="O117" s="28">
        <f>IFERROR(+'CMA GDP Estimates'!O117-'Tor GDP Estimates'!O117,"")</f>
        <v>21844.990703166535</v>
      </c>
      <c r="P117" s="28">
        <f>IFERROR(+'CMA GDP Estimates'!P117-'Tor GDP Estimates'!P117,"")</f>
        <v>23559.590300545889</v>
      </c>
      <c r="Q117" s="28">
        <f>IFERROR(+'CMA GDP Estimates'!Q117-'Tor GDP Estimates'!Q117,"")</f>
        <v>25438.229747716126</v>
      </c>
      <c r="R117" s="28">
        <f>IFERROR(+'CMA GDP Estimates'!R117-'Tor GDP Estimates'!R117,"")</f>
        <v>25441.684712071707</v>
      </c>
      <c r="S117" s="28">
        <f>IFERROR(+'CMA GDP Estimates'!S117-'Tor GDP Estimates'!S117,"")</f>
        <v>27642.091226091659</v>
      </c>
      <c r="T117" s="28">
        <f>IFERROR(+'CMA GDP Estimates'!T117-'Tor GDP Estimates'!T117,"")</f>
        <v>30897.200597318129</v>
      </c>
      <c r="U117" s="28">
        <f>IFERROR(+'CMA GDP Estimates'!U117-'Tor GDP Estimates'!U117,"")</f>
        <v>30007.242089730164</v>
      </c>
      <c r="V117" s="28">
        <f>IFERROR(+'CMA GDP Estimates'!V117-'Tor GDP Estimates'!V117,"")</f>
        <v>32312.827488611598</v>
      </c>
      <c r="W117" s="28">
        <f>IFERROR(+'CMA GDP Estimates'!W117-'Tor GDP Estimates'!W117,"")</f>
        <v>34021.527421848892</v>
      </c>
      <c r="X117" s="28">
        <f>IFERROR(+'CMA GDP Estimates'!X117-'Tor GDP Estimates'!X117,"")</f>
        <v>36880.324363943961</v>
      </c>
      <c r="Y117" s="28">
        <f>IFERROR(+'CMA GDP Estimates'!Y117-'Tor GDP Estimates'!Y117,"")</f>
        <v>43211.522867350533</v>
      </c>
    </row>
    <row r="118" spans="1:25" x14ac:dyDescent="0.25">
      <c r="A118" s="5" t="s">
        <v>112</v>
      </c>
      <c r="B118" s="5"/>
      <c r="C118" s="13">
        <v>52</v>
      </c>
      <c r="D118" s="64">
        <f>IFERROR(+'CMA GDP Estimates'!D118-'Tor GDP Estimates'!D118,"")</f>
        <v>8491.7318156332931</v>
      </c>
      <c r="E118" s="64">
        <f>IFERROR(+'CMA GDP Estimates'!E118-'Tor GDP Estimates'!E118,"")</f>
        <v>8468.7504722631802</v>
      </c>
      <c r="F118" s="64">
        <f>IFERROR(+'CMA GDP Estimates'!F118-'Tor GDP Estimates'!F118,"")</f>
        <v>9038.4951431002446</v>
      </c>
      <c r="G118" s="64">
        <f>IFERROR(+'CMA GDP Estimates'!G118-'Tor GDP Estimates'!G118,"")</f>
        <v>10210.571625641811</v>
      </c>
      <c r="H118" s="64">
        <f>IFERROR(+'CMA GDP Estimates'!H118-'Tor GDP Estimates'!H118,"")</f>
        <v>11785.733749997697</v>
      </c>
      <c r="I118" s="64">
        <f>IFERROR(+'CMA GDP Estimates'!I118-'Tor GDP Estimates'!I118,"")</f>
        <v>12321.677069842162</v>
      </c>
      <c r="J118" s="64">
        <f>IFERROR(+'CMA GDP Estimates'!J118-'Tor GDP Estimates'!J118,"")</f>
        <v>11565.974053557782</v>
      </c>
      <c r="K118" s="64">
        <f>IFERROR(+'CMA GDP Estimates'!K118-'Tor GDP Estimates'!K118,"")</f>
        <v>13250.668582998427</v>
      </c>
      <c r="L118" s="64">
        <f>IFERROR(+'CMA GDP Estimates'!L118-'Tor GDP Estimates'!L118,"")</f>
        <v>7977.3310168881617</v>
      </c>
      <c r="M118" s="29">
        <f>IFERROR(+'CMA GDP Estimates'!M118-'Tor GDP Estimates'!M118,"")</f>
        <v>8760.7294870086553</v>
      </c>
      <c r="N118" s="29">
        <f>IFERROR(+'CMA GDP Estimates'!N118-'Tor GDP Estimates'!N118,"")</f>
        <v>9940.6137819770083</v>
      </c>
      <c r="O118" s="29">
        <f>IFERROR(+'CMA GDP Estimates'!O118-'Tor GDP Estimates'!O118,"")</f>
        <v>7475.8615709160113</v>
      </c>
      <c r="P118" s="29">
        <f>IFERROR(+'CMA GDP Estimates'!P118-'Tor GDP Estimates'!P118,"")</f>
        <v>8408.5787064123979</v>
      </c>
      <c r="Q118" s="29">
        <f>IFERROR(+'CMA GDP Estimates'!Q118-'Tor GDP Estimates'!Q118,"")</f>
        <v>10614.985046183068</v>
      </c>
      <c r="R118" s="29">
        <f>IFERROR(+'CMA GDP Estimates'!R118-'Tor GDP Estimates'!R118,"")</f>
        <v>9832.4497174386997</v>
      </c>
      <c r="S118" s="29">
        <f>IFERROR(+'CMA GDP Estimates'!S118-'Tor GDP Estimates'!S118,"")</f>
        <v>9856.6279553939276</v>
      </c>
      <c r="T118" s="29">
        <f>IFERROR(+'CMA GDP Estimates'!T118-'Tor GDP Estimates'!T118,"")</f>
        <v>11652.805613016091</v>
      </c>
      <c r="U118" s="29">
        <f>IFERROR(+'CMA GDP Estimates'!U118-'Tor GDP Estimates'!U118,"")</f>
        <v>10765.774282323502</v>
      </c>
      <c r="V118" s="29">
        <f>IFERROR(+'CMA GDP Estimates'!V118-'Tor GDP Estimates'!V118,"")</f>
        <v>11898.306949811973</v>
      </c>
      <c r="W118" s="29">
        <f>IFERROR(+'CMA GDP Estimates'!W118-'Tor GDP Estimates'!W118,"")</f>
        <v>12654.899269512163</v>
      </c>
      <c r="X118" s="29">
        <f>IFERROR(+'CMA GDP Estimates'!X118-'Tor GDP Estimates'!X118,"")</f>
        <v>15497.77755573106</v>
      </c>
      <c r="Y118" s="29">
        <f>IFERROR(+'CMA GDP Estimates'!Y118-'Tor GDP Estimates'!Y118,"")</f>
        <v>17030.678321812811</v>
      </c>
    </row>
    <row r="119" spans="1:25" x14ac:dyDescent="0.25">
      <c r="A119" s="6" t="s">
        <v>113</v>
      </c>
      <c r="B119" s="6"/>
      <c r="C119" s="14">
        <v>521</v>
      </c>
      <c r="D119" s="65" t="str">
        <f>IFERROR(+'CMA GDP Estimates'!D119-'Tor GDP Estimates'!D119,"")</f>
        <v/>
      </c>
      <c r="E119" s="65" t="str">
        <f>IFERROR(+'CMA GDP Estimates'!E119-'Tor GDP Estimates'!E119,"")</f>
        <v/>
      </c>
      <c r="F119" s="65" t="str">
        <f>IFERROR(+'CMA GDP Estimates'!F119-'Tor GDP Estimates'!F119,"")</f>
        <v/>
      </c>
      <c r="G119" s="65" t="str">
        <f>IFERROR(+'CMA GDP Estimates'!G119-'Tor GDP Estimates'!G119,"")</f>
        <v/>
      </c>
      <c r="H119" s="65" t="str">
        <f>IFERROR(+'CMA GDP Estimates'!H119-'Tor GDP Estimates'!H119,"")</f>
        <v/>
      </c>
      <c r="I119" s="65" t="str">
        <f>IFERROR(+'CMA GDP Estimates'!I119-'Tor GDP Estimates'!I119,"")</f>
        <v/>
      </c>
      <c r="J119" s="65" t="str">
        <f>IFERROR(+'CMA GDP Estimates'!J119-'Tor GDP Estimates'!J119,"")</f>
        <v/>
      </c>
      <c r="K119" s="65" t="str">
        <f>IFERROR(+'CMA GDP Estimates'!K119-'Tor GDP Estimates'!K119,"")</f>
        <v/>
      </c>
      <c r="L119" s="65" t="str">
        <f>IFERROR(+'CMA GDP Estimates'!L119-'Tor GDP Estimates'!L119,"")</f>
        <v/>
      </c>
      <c r="M119" s="30" t="str">
        <f>IFERROR(+'CMA GDP Estimates'!M119-'Tor GDP Estimates'!M119,"")</f>
        <v/>
      </c>
      <c r="N119" s="30" t="str">
        <f>IFERROR(+'CMA GDP Estimates'!N119-'Tor GDP Estimates'!N119,"")</f>
        <v/>
      </c>
      <c r="O119" s="30" t="str">
        <f>IFERROR(+'CMA GDP Estimates'!O119-'Tor GDP Estimates'!O119,"")</f>
        <v/>
      </c>
      <c r="P119" s="30" t="str">
        <f>IFERROR(+'CMA GDP Estimates'!P119-'Tor GDP Estimates'!P119,"")</f>
        <v/>
      </c>
      <c r="Q119" s="30" t="str">
        <f>IFERROR(+'CMA GDP Estimates'!Q119-'Tor GDP Estimates'!Q119,"")</f>
        <v/>
      </c>
      <c r="R119" s="30" t="str">
        <f>IFERROR(+'CMA GDP Estimates'!R119-'Tor GDP Estimates'!R119,"")</f>
        <v/>
      </c>
      <c r="S119" s="30" t="str">
        <f>IFERROR(+'CMA GDP Estimates'!S119-'Tor GDP Estimates'!S119,"")</f>
        <v/>
      </c>
      <c r="T119" s="30" t="str">
        <f>IFERROR(+'CMA GDP Estimates'!T119-'Tor GDP Estimates'!T119,"")</f>
        <v/>
      </c>
      <c r="U119" s="30" t="str">
        <f>IFERROR(+'CMA GDP Estimates'!U119-'Tor GDP Estimates'!U119,"")</f>
        <v/>
      </c>
      <c r="V119" s="30" t="str">
        <f>IFERROR(+'CMA GDP Estimates'!V119-'Tor GDP Estimates'!V119,"")</f>
        <v/>
      </c>
      <c r="W119" s="30" t="str">
        <f>IFERROR(+'CMA GDP Estimates'!W119-'Tor GDP Estimates'!W119,"")</f>
        <v/>
      </c>
      <c r="X119" s="30" t="str">
        <f>IFERROR(+'CMA GDP Estimates'!X119-'Tor GDP Estimates'!X119,"")</f>
        <v/>
      </c>
      <c r="Y119" s="30" t="str">
        <f>IFERROR(+'CMA GDP Estimates'!Y119-'Tor GDP Estimates'!Y119,"")</f>
        <v/>
      </c>
    </row>
    <row r="120" spans="1:25" x14ac:dyDescent="0.25">
      <c r="A120" s="6" t="s">
        <v>114</v>
      </c>
      <c r="B120" s="6"/>
      <c r="C120" s="14">
        <v>522</v>
      </c>
      <c r="D120" s="65">
        <f>IFERROR(+'CMA GDP Estimates'!D120-'Tor GDP Estimates'!D120,"")</f>
        <v>5116.7955916852998</v>
      </c>
      <c r="E120" s="65">
        <f>IFERROR(+'CMA GDP Estimates'!E120-'Tor GDP Estimates'!E120,"")</f>
        <v>5274.9791005111647</v>
      </c>
      <c r="F120" s="65">
        <f>IFERROR(+'CMA GDP Estimates'!F120-'Tor GDP Estimates'!F120,"")</f>
        <v>4859.3331431057513</v>
      </c>
      <c r="G120" s="65">
        <f>IFERROR(+'CMA GDP Estimates'!G120-'Tor GDP Estimates'!G120,"")</f>
        <v>6032.2483295978136</v>
      </c>
      <c r="H120" s="65">
        <f>IFERROR(+'CMA GDP Estimates'!H120-'Tor GDP Estimates'!H120,"")</f>
        <v>7140.1149779298958</v>
      </c>
      <c r="I120" s="65">
        <f>IFERROR(+'CMA GDP Estimates'!I120-'Tor GDP Estimates'!I120,"")</f>
        <v>7187.271612625952</v>
      </c>
      <c r="J120" s="65">
        <f>IFERROR(+'CMA GDP Estimates'!J120-'Tor GDP Estimates'!J120,"")</f>
        <v>6996.2586293233981</v>
      </c>
      <c r="K120" s="65">
        <f>IFERROR(+'CMA GDP Estimates'!K120-'Tor GDP Estimates'!K120,"")</f>
        <v>7153.9398161926683</v>
      </c>
      <c r="L120" s="65">
        <f>IFERROR(+'CMA GDP Estimates'!L120-'Tor GDP Estimates'!L120,"")</f>
        <v>4176.6767861815479</v>
      </c>
      <c r="M120" s="30">
        <f>IFERROR(+'CMA GDP Estimates'!M120-'Tor GDP Estimates'!M120,"")</f>
        <v>5409.3281809094533</v>
      </c>
      <c r="N120" s="30">
        <f>IFERROR(+'CMA GDP Estimates'!N120-'Tor GDP Estimates'!N120,"")</f>
        <v>4687.1514045060721</v>
      </c>
      <c r="O120" s="30">
        <f>IFERROR(+'CMA GDP Estimates'!O120-'Tor GDP Estimates'!O120,"")</f>
        <v>3981.7795996792192</v>
      </c>
      <c r="P120" s="30">
        <f>IFERROR(+'CMA GDP Estimates'!P120-'Tor GDP Estimates'!P120,"")</f>
        <v>5962.1857091731672</v>
      </c>
      <c r="Q120" s="30">
        <f>IFERROR(+'CMA GDP Estimates'!Q120-'Tor GDP Estimates'!Q120,"")</f>
        <v>6206.1186132344246</v>
      </c>
      <c r="R120" s="30">
        <f>IFERROR(+'CMA GDP Estimates'!R120-'Tor GDP Estimates'!R120,"")</f>
        <v>5377.8205646214683</v>
      </c>
      <c r="S120" s="30">
        <f>IFERROR(+'CMA GDP Estimates'!S120-'Tor GDP Estimates'!S120,"")</f>
        <v>5193.1039093916443</v>
      </c>
      <c r="T120" s="30">
        <f>IFERROR(+'CMA GDP Estimates'!T120-'Tor GDP Estimates'!T120,"")</f>
        <v>6930.1819090477256</v>
      </c>
      <c r="U120" s="30">
        <f>IFERROR(+'CMA GDP Estimates'!U120-'Tor GDP Estimates'!U120,"")</f>
        <v>6021.4446083568</v>
      </c>
      <c r="V120" s="30">
        <f>IFERROR(+'CMA GDP Estimates'!V120-'Tor GDP Estimates'!V120,"")</f>
        <v>6591.4027118010927</v>
      </c>
      <c r="W120" s="30">
        <f>IFERROR(+'CMA GDP Estimates'!W120-'Tor GDP Estimates'!W120,"")</f>
        <v>7575.3167335836624</v>
      </c>
      <c r="X120" s="30">
        <f>IFERROR(+'CMA GDP Estimates'!X120-'Tor GDP Estimates'!X120,"")</f>
        <v>9287.5042448051572</v>
      </c>
      <c r="Y120" s="30">
        <f>IFERROR(+'CMA GDP Estimates'!Y120-'Tor GDP Estimates'!Y120,"")</f>
        <v>9461.2002922896136</v>
      </c>
    </row>
    <row r="121" spans="1:25" x14ac:dyDescent="0.25">
      <c r="A121" s="7" t="s">
        <v>115</v>
      </c>
      <c r="B121" s="7"/>
      <c r="C121" s="14">
        <v>5221</v>
      </c>
      <c r="D121" s="65">
        <f>IFERROR(+'CMA GDP Estimates'!D121-'Tor GDP Estimates'!D121,"")</f>
        <v>5034.221554717451</v>
      </c>
      <c r="E121" s="65">
        <f>IFERROR(+'CMA GDP Estimates'!E121-'Tor GDP Estimates'!E121,"")</f>
        <v>5048.0049866283171</v>
      </c>
      <c r="F121" s="65">
        <f>IFERROR(+'CMA GDP Estimates'!F121-'Tor GDP Estimates'!F121,"")</f>
        <v>4211.0455406902838</v>
      </c>
      <c r="G121" s="65">
        <f>IFERROR(+'CMA GDP Estimates'!G121-'Tor GDP Estimates'!G121,"")</f>
        <v>5579.9813551839834</v>
      </c>
      <c r="H121" s="65">
        <f>IFERROR(+'CMA GDP Estimates'!H121-'Tor GDP Estimates'!H121,"")</f>
        <v>6337.6325089945831</v>
      </c>
      <c r="I121" s="65">
        <f>IFERROR(+'CMA GDP Estimates'!I121-'Tor GDP Estimates'!I121,"")</f>
        <v>6137.6877997169859</v>
      </c>
      <c r="J121" s="65">
        <f>IFERROR(+'CMA GDP Estimates'!J121-'Tor GDP Estimates'!J121,"")</f>
        <v>6046.5059621952969</v>
      </c>
      <c r="K121" s="65">
        <f>IFERROR(+'CMA GDP Estimates'!K121-'Tor GDP Estimates'!K121,"")</f>
        <v>6028.6122351398044</v>
      </c>
      <c r="L121" s="65">
        <f>IFERROR(+'CMA GDP Estimates'!L121-'Tor GDP Estimates'!L121,"")</f>
        <v>3237.6465099405123</v>
      </c>
      <c r="M121" s="30">
        <f>IFERROR(+'CMA GDP Estimates'!M121-'Tor GDP Estimates'!M121,"")</f>
        <v>3803.9827157426371</v>
      </c>
      <c r="N121" s="30">
        <f>IFERROR(+'CMA GDP Estimates'!N121-'Tor GDP Estimates'!N121,"")</f>
        <v>3415.2564971158226</v>
      </c>
      <c r="O121" s="30">
        <f>IFERROR(+'CMA GDP Estimates'!O121-'Tor GDP Estimates'!O121,"")</f>
        <v>2852.9779680645879</v>
      </c>
      <c r="P121" s="30">
        <f>IFERROR(+'CMA GDP Estimates'!P121-'Tor GDP Estimates'!P121,"")</f>
        <v>4293.339215542559</v>
      </c>
      <c r="Q121" s="30">
        <f>IFERROR(+'CMA GDP Estimates'!Q121-'Tor GDP Estimates'!Q121,"")</f>
        <v>4770.7618314927568</v>
      </c>
      <c r="R121" s="30">
        <f>IFERROR(+'CMA GDP Estimates'!R121-'Tor GDP Estimates'!R121,"")</f>
        <v>4345.5441319515503</v>
      </c>
      <c r="S121" s="30">
        <f>IFERROR(+'CMA GDP Estimates'!S121-'Tor GDP Estimates'!S121,"")</f>
        <v>4279.7363691042774</v>
      </c>
      <c r="T121" s="30">
        <f>IFERROR(+'CMA GDP Estimates'!T121-'Tor GDP Estimates'!T121,"")</f>
        <v>5798.4331904615592</v>
      </c>
      <c r="U121" s="30">
        <f>IFERROR(+'CMA GDP Estimates'!U121-'Tor GDP Estimates'!U121,"")</f>
        <v>4034.8194820759491</v>
      </c>
      <c r="V121" s="30">
        <f>IFERROR(+'CMA GDP Estimates'!V121-'Tor GDP Estimates'!V121,"")</f>
        <v>4812.4285426977949</v>
      </c>
      <c r="W121" s="30">
        <f>IFERROR(+'CMA GDP Estimates'!W121-'Tor GDP Estimates'!W121,"")</f>
        <v>5993.4033089879995</v>
      </c>
      <c r="X121" s="30">
        <f>IFERROR(+'CMA GDP Estimates'!X121-'Tor GDP Estimates'!X121,"")</f>
        <v>7200.480827543568</v>
      </c>
      <c r="Y121" s="30">
        <f>IFERROR(+'CMA GDP Estimates'!Y121-'Tor GDP Estimates'!Y121,"")</f>
        <v>8314.0440294258005</v>
      </c>
    </row>
    <row r="122" spans="1:25" x14ac:dyDescent="0.25">
      <c r="A122" s="6" t="s">
        <v>116</v>
      </c>
      <c r="B122" s="6"/>
      <c r="C122" s="14">
        <v>524</v>
      </c>
      <c r="D122" s="65">
        <f>IFERROR(+'CMA GDP Estimates'!D122-'Tor GDP Estimates'!D122,"")</f>
        <v>2730.2369624934363</v>
      </c>
      <c r="E122" s="65">
        <f>IFERROR(+'CMA GDP Estimates'!E122-'Tor GDP Estimates'!E122,"")</f>
        <v>2658.7240727263215</v>
      </c>
      <c r="F122" s="65">
        <f>IFERROR(+'CMA GDP Estimates'!F122-'Tor GDP Estimates'!F122,"")</f>
        <v>2965.2352103720177</v>
      </c>
      <c r="G122" s="65">
        <f>IFERROR(+'CMA GDP Estimates'!G122-'Tor GDP Estimates'!G122,"")</f>
        <v>3247.601897833797</v>
      </c>
      <c r="H122" s="65">
        <f>IFERROR(+'CMA GDP Estimates'!H122-'Tor GDP Estimates'!H122,"")</f>
        <v>3636.193957255326</v>
      </c>
      <c r="I122" s="65">
        <f>IFERROR(+'CMA GDP Estimates'!I122-'Tor GDP Estimates'!I122,"")</f>
        <v>3845.5217364771706</v>
      </c>
      <c r="J122" s="65">
        <f>IFERROR(+'CMA GDP Estimates'!J122-'Tor GDP Estimates'!J122,"")</f>
        <v>3787.872924004279</v>
      </c>
      <c r="K122" s="65">
        <f>IFERROR(+'CMA GDP Estimates'!K122-'Tor GDP Estimates'!K122,"")</f>
        <v>4382.43580388386</v>
      </c>
      <c r="L122" s="65">
        <f>IFERROR(+'CMA GDP Estimates'!L122-'Tor GDP Estimates'!L122,"")</f>
        <v>2543.488889329079</v>
      </c>
      <c r="M122" s="30">
        <f>IFERROR(+'CMA GDP Estimates'!M122-'Tor GDP Estimates'!M122,"")</f>
        <v>2990.2908883441814</v>
      </c>
      <c r="N122" s="30">
        <f>IFERROR(+'CMA GDP Estimates'!N122-'Tor GDP Estimates'!N122,"")</f>
        <v>3650.2726589577305</v>
      </c>
      <c r="O122" s="30">
        <f>IFERROR(+'CMA GDP Estimates'!O122-'Tor GDP Estimates'!O122,"")</f>
        <v>2983.2515832552663</v>
      </c>
      <c r="P122" s="30">
        <f>IFERROR(+'CMA GDP Estimates'!P122-'Tor GDP Estimates'!P122,"")</f>
        <v>2374.2951553938547</v>
      </c>
      <c r="Q122" s="30">
        <f>IFERROR(+'CMA GDP Estimates'!Q122-'Tor GDP Estimates'!Q122,"")</f>
        <v>3116.3513024807908</v>
      </c>
      <c r="R122" s="30">
        <f>IFERROR(+'CMA GDP Estimates'!R122-'Tor GDP Estimates'!R122,"")</f>
        <v>3417.3139418024211</v>
      </c>
      <c r="S122" s="30">
        <f>IFERROR(+'CMA GDP Estimates'!S122-'Tor GDP Estimates'!S122,"")</f>
        <v>2764.0176937293991</v>
      </c>
      <c r="T122" s="30">
        <f>IFERROR(+'CMA GDP Estimates'!T122-'Tor GDP Estimates'!T122,"")</f>
        <v>3926.7255797098769</v>
      </c>
      <c r="U122" s="30">
        <f>IFERROR(+'CMA GDP Estimates'!U122-'Tor GDP Estimates'!U122,"")</f>
        <v>3354.3609930965376</v>
      </c>
      <c r="V122" s="30">
        <f>IFERROR(+'CMA GDP Estimates'!V122-'Tor GDP Estimates'!V122,"")</f>
        <v>3663.5286542197618</v>
      </c>
      <c r="W122" s="30">
        <f>IFERROR(+'CMA GDP Estimates'!W122-'Tor GDP Estimates'!W122,"")</f>
        <v>3841.754347613246</v>
      </c>
      <c r="X122" s="30">
        <f>IFERROR(+'CMA GDP Estimates'!X122-'Tor GDP Estimates'!X122,"")</f>
        <v>4387.9108272386984</v>
      </c>
      <c r="Y122" s="30">
        <f>IFERROR(+'CMA GDP Estimates'!Y122-'Tor GDP Estimates'!Y122,"")</f>
        <v>5479.6772471625545</v>
      </c>
    </row>
    <row r="123" spans="1:25" x14ac:dyDescent="0.25">
      <c r="A123" s="7" t="s">
        <v>117</v>
      </c>
      <c r="B123" s="7"/>
      <c r="C123" s="14">
        <v>5241</v>
      </c>
      <c r="D123" s="65">
        <f>IFERROR(+'CMA GDP Estimates'!D123-'Tor GDP Estimates'!D123,"")</f>
        <v>1813.017028878166</v>
      </c>
      <c r="E123" s="65">
        <f>IFERROR(+'CMA GDP Estimates'!E123-'Tor GDP Estimates'!E123,"")</f>
        <v>2117.2180529424409</v>
      </c>
      <c r="F123" s="65">
        <f>IFERROR(+'CMA GDP Estimates'!F123-'Tor GDP Estimates'!F123,"")</f>
        <v>2355.5104378578471</v>
      </c>
      <c r="G123" s="65">
        <f>IFERROR(+'CMA GDP Estimates'!G123-'Tor GDP Estimates'!G123,"")</f>
        <v>2575.116111670241</v>
      </c>
      <c r="H123" s="65">
        <f>IFERROR(+'CMA GDP Estimates'!H123-'Tor GDP Estimates'!H123,"")</f>
        <v>2613.0482093905757</v>
      </c>
      <c r="I123" s="65">
        <f>IFERROR(+'CMA GDP Estimates'!I123-'Tor GDP Estimates'!I123,"")</f>
        <v>2725.4298649254824</v>
      </c>
      <c r="J123" s="65">
        <f>IFERROR(+'CMA GDP Estimates'!J123-'Tor GDP Estimates'!J123,"")</f>
        <v>2911.2820813530175</v>
      </c>
      <c r="K123" s="65">
        <f>IFERROR(+'CMA GDP Estimates'!K123-'Tor GDP Estimates'!K123,"")</f>
        <v>3127.2756465855696</v>
      </c>
      <c r="L123" s="65">
        <f>IFERROR(+'CMA GDP Estimates'!L123-'Tor GDP Estimates'!L123,"")</f>
        <v>1606.0470044370786</v>
      </c>
      <c r="M123" s="30">
        <f>IFERROR(+'CMA GDP Estimates'!M123-'Tor GDP Estimates'!M123,"")</f>
        <v>2303.7613787997207</v>
      </c>
      <c r="N123" s="30">
        <f>IFERROR(+'CMA GDP Estimates'!N123-'Tor GDP Estimates'!N123,"")</f>
        <v>2871.0799305089231</v>
      </c>
      <c r="O123" s="30">
        <f>IFERROR(+'CMA GDP Estimates'!O123-'Tor GDP Estimates'!O123,"")</f>
        <v>1618.2733749195768</v>
      </c>
      <c r="P123" s="30">
        <f>IFERROR(+'CMA GDP Estimates'!P123-'Tor GDP Estimates'!P123,"")</f>
        <v>1783.4973531419973</v>
      </c>
      <c r="Q123" s="30">
        <f>IFERROR(+'CMA GDP Estimates'!Q123-'Tor GDP Estimates'!Q123,"")</f>
        <v>2564.12433528269</v>
      </c>
      <c r="R123" s="30">
        <f>IFERROR(+'CMA GDP Estimates'!R123-'Tor GDP Estimates'!R123,"")</f>
        <v>2447.4778811098108</v>
      </c>
      <c r="S123" s="30">
        <f>IFERROR(+'CMA GDP Estimates'!S123-'Tor GDP Estimates'!S123,"")</f>
        <v>1806.3011687823937</v>
      </c>
      <c r="T123" s="30">
        <f>IFERROR(+'CMA GDP Estimates'!T123-'Tor GDP Estimates'!T123,"")</f>
        <v>2298.059652918525</v>
      </c>
      <c r="U123" s="30">
        <f>IFERROR(+'CMA GDP Estimates'!U123-'Tor GDP Estimates'!U123,"")</f>
        <v>2071.2513611161494</v>
      </c>
      <c r="V123" s="30">
        <f>IFERROR(+'CMA GDP Estimates'!V123-'Tor GDP Estimates'!V123,"")</f>
        <v>2206.7839928950307</v>
      </c>
      <c r="W123" s="30">
        <f>IFERROR(+'CMA GDP Estimates'!W123-'Tor GDP Estimates'!W123,"")</f>
        <v>3402.4938116416706</v>
      </c>
      <c r="X123" s="30">
        <f>IFERROR(+'CMA GDP Estimates'!X123-'Tor GDP Estimates'!X123,"")</f>
        <v>3369.7570527983116</v>
      </c>
      <c r="Y123" s="30">
        <f>IFERROR(+'CMA GDP Estimates'!Y123-'Tor GDP Estimates'!Y123,"")</f>
        <v>3715.6987986396689</v>
      </c>
    </row>
    <row r="124" spans="1:25" x14ac:dyDescent="0.25">
      <c r="A124" s="7" t="s">
        <v>118</v>
      </c>
      <c r="B124" s="7"/>
      <c r="C124" s="14">
        <v>5242</v>
      </c>
      <c r="D124" s="65">
        <f>IFERROR(+'CMA GDP Estimates'!D124-'Tor GDP Estimates'!D124,"")</f>
        <v>1064.1224717104124</v>
      </c>
      <c r="E124" s="65">
        <f>IFERROR(+'CMA GDP Estimates'!E124-'Tor GDP Estimates'!E124,"")</f>
        <v>387.8061975387111</v>
      </c>
      <c r="F124" s="65">
        <f>IFERROR(+'CMA GDP Estimates'!F124-'Tor GDP Estimates'!F124,"")</f>
        <v>662.18076900883136</v>
      </c>
      <c r="G124" s="65">
        <f>IFERROR(+'CMA GDP Estimates'!G124-'Tor GDP Estimates'!G124,"")</f>
        <v>698.30467808727008</v>
      </c>
      <c r="H124" s="65">
        <f>IFERROR(+'CMA GDP Estimates'!H124-'Tor GDP Estimates'!H124,"")</f>
        <v>1054.0170729426209</v>
      </c>
      <c r="I124" s="65">
        <f>IFERROR(+'CMA GDP Estimates'!I124-'Tor GDP Estimates'!I124,"")</f>
        <v>1153.2701088009267</v>
      </c>
      <c r="J124" s="65">
        <f>IFERROR(+'CMA GDP Estimates'!J124-'Tor GDP Estimates'!J124,"")</f>
        <v>941.67958904443799</v>
      </c>
      <c r="K124" s="65">
        <f>IFERROR(+'CMA GDP Estimates'!K124-'Tor GDP Estimates'!K124,"")</f>
        <v>1283.1930727187464</v>
      </c>
      <c r="L124" s="65">
        <f>IFERROR(+'CMA GDP Estimates'!L124-'Tor GDP Estimates'!L124,"")</f>
        <v>880.64604229531847</v>
      </c>
      <c r="M124" s="30">
        <f>IFERROR(+'CMA GDP Estimates'!M124-'Tor GDP Estimates'!M124,"")</f>
        <v>789.51778595204041</v>
      </c>
      <c r="N124" s="30">
        <f>IFERROR(+'CMA GDP Estimates'!N124-'Tor GDP Estimates'!N124,"")</f>
        <v>829.07843322890358</v>
      </c>
      <c r="O124" s="30">
        <f>IFERROR(+'CMA GDP Estimates'!O124-'Tor GDP Estimates'!O124,"")</f>
        <v>1103.0303455611033</v>
      </c>
      <c r="P124" s="30">
        <f>IFERROR(+'CMA GDP Estimates'!P124-'Tor GDP Estimates'!P124,"")</f>
        <v>580.18330650587791</v>
      </c>
      <c r="Q124" s="30">
        <f>IFERROR(+'CMA GDP Estimates'!Q124-'Tor GDP Estimates'!Q124,"")</f>
        <v>613.05761761683107</v>
      </c>
      <c r="R124" s="30">
        <f>IFERROR(+'CMA GDP Estimates'!R124-'Tor GDP Estimates'!R124,"")</f>
        <v>899.26520746235087</v>
      </c>
      <c r="S124" s="30">
        <f>IFERROR(+'CMA GDP Estimates'!S124-'Tor GDP Estimates'!S124,"")</f>
        <v>830.79981104747139</v>
      </c>
      <c r="T124" s="30">
        <f>IFERROR(+'CMA GDP Estimates'!T124-'Tor GDP Estimates'!T124,"")</f>
        <v>1267.7623521973496</v>
      </c>
      <c r="U124" s="30">
        <f>IFERROR(+'CMA GDP Estimates'!U124-'Tor GDP Estimates'!U124,"")</f>
        <v>994.15560947054212</v>
      </c>
      <c r="V124" s="30">
        <f>IFERROR(+'CMA GDP Estimates'!V124-'Tor GDP Estimates'!V124,"")</f>
        <v>1064.5315452600819</v>
      </c>
      <c r="W124" s="30">
        <f>IFERROR(+'CMA GDP Estimates'!W124-'Tor GDP Estimates'!W124,"")</f>
        <v>753.60580708658711</v>
      </c>
      <c r="X124" s="30">
        <f>IFERROR(+'CMA GDP Estimates'!X124-'Tor GDP Estimates'!X124,"")</f>
        <v>1006.069519274451</v>
      </c>
      <c r="Y124" s="30">
        <f>IFERROR(+'CMA GDP Estimates'!Y124-'Tor GDP Estimates'!Y124,"")</f>
        <v>1464.5250437897876</v>
      </c>
    </row>
    <row r="125" spans="1:25" x14ac:dyDescent="0.25">
      <c r="A125" s="6" t="s">
        <v>119</v>
      </c>
      <c r="B125" s="6"/>
      <c r="C125" s="14" t="s">
        <v>204</v>
      </c>
      <c r="D125" s="65">
        <f>IFERROR(+'CMA GDP Estimates'!D125-'Tor GDP Estimates'!D125,"")</f>
        <v>739.06759555011718</v>
      </c>
      <c r="E125" s="65">
        <f>IFERROR(+'CMA GDP Estimates'!E125-'Tor GDP Estimates'!E125,"")</f>
        <v>673.54720975114333</v>
      </c>
      <c r="F125" s="65">
        <f>IFERROR(+'CMA GDP Estimates'!F125-'Tor GDP Estimates'!F125,"")</f>
        <v>1133.5730648216158</v>
      </c>
      <c r="G125" s="65">
        <f>IFERROR(+'CMA GDP Estimates'!G125-'Tor GDP Estimates'!G125,"")</f>
        <v>1006.7822135204517</v>
      </c>
      <c r="H125" s="65">
        <f>IFERROR(+'CMA GDP Estimates'!H125-'Tor GDP Estimates'!H125,"")</f>
        <v>1130.9969257541652</v>
      </c>
      <c r="I125" s="65">
        <f>IFERROR(+'CMA GDP Estimates'!I125-'Tor GDP Estimates'!I125,"")</f>
        <v>1363.183118638995</v>
      </c>
      <c r="J125" s="65">
        <f>IFERROR(+'CMA GDP Estimates'!J125-'Tor GDP Estimates'!J125,"")</f>
        <v>1061.3526964416487</v>
      </c>
      <c r="K125" s="65">
        <f>IFERROR(+'CMA GDP Estimates'!K125-'Tor GDP Estimates'!K125,"")</f>
        <v>1664.656098849674</v>
      </c>
      <c r="L125" s="65">
        <f>IFERROR(+'CMA GDP Estimates'!L125-'Tor GDP Estimates'!L125,"")</f>
        <v>1107.7903271726891</v>
      </c>
      <c r="M125" s="30">
        <f>IFERROR(+'CMA GDP Estimates'!M125-'Tor GDP Estimates'!M125,"")</f>
        <v>641.24754850417594</v>
      </c>
      <c r="N125" s="30">
        <f>IFERROR(+'CMA GDP Estimates'!N125-'Tor GDP Estimates'!N125,"")</f>
        <v>1406.0200959399444</v>
      </c>
      <c r="O125" s="30">
        <f>IFERROR(+'CMA GDP Estimates'!O125-'Tor GDP Estimates'!O125,"")</f>
        <v>408.55141469878072</v>
      </c>
      <c r="P125" s="30">
        <f>IFERROR(+'CMA GDP Estimates'!P125-'Tor GDP Estimates'!P125,"")</f>
        <v>407.1423854645418</v>
      </c>
      <c r="Q125" s="30">
        <f>IFERROR(+'CMA GDP Estimates'!Q125-'Tor GDP Estimates'!Q125,"")</f>
        <v>1201.2937972889713</v>
      </c>
      <c r="R125" s="30">
        <f>IFERROR(+'CMA GDP Estimates'!R125-'Tor GDP Estimates'!R125,"")</f>
        <v>1041.2796644152277</v>
      </c>
      <c r="S125" s="30">
        <f>IFERROR(+'CMA GDP Estimates'!S125-'Tor GDP Estimates'!S125,"")</f>
        <v>1701.6274695666498</v>
      </c>
      <c r="T125" s="30">
        <f>IFERROR(+'CMA GDP Estimates'!T125-'Tor GDP Estimates'!T125,"")</f>
        <v>1138.4407355053445</v>
      </c>
      <c r="U125" s="30">
        <f>IFERROR(+'CMA GDP Estimates'!U125-'Tor GDP Estimates'!U125,"")</f>
        <v>1401.5894431086717</v>
      </c>
      <c r="V125" s="30">
        <f>IFERROR(+'CMA GDP Estimates'!V125-'Tor GDP Estimates'!V125,"")</f>
        <v>1650.9566770112187</v>
      </c>
      <c r="W125" s="30">
        <f>IFERROR(+'CMA GDP Estimates'!W125-'Tor GDP Estimates'!W125,"")</f>
        <v>1352.039244702376</v>
      </c>
      <c r="X125" s="30">
        <f>IFERROR(+'CMA GDP Estimates'!X125-'Tor GDP Estimates'!X125,"")</f>
        <v>2044.9745011678615</v>
      </c>
      <c r="Y125" s="30">
        <f>IFERROR(+'CMA GDP Estimates'!Y125-'Tor GDP Estimates'!Y125,"")</f>
        <v>2115.7463649614119</v>
      </c>
    </row>
    <row r="126" spans="1:25" x14ac:dyDescent="0.25">
      <c r="A126" s="5" t="s">
        <v>120</v>
      </c>
      <c r="B126" s="5"/>
      <c r="C126" s="13">
        <v>53</v>
      </c>
      <c r="D126" s="64">
        <f>IFERROR(+'CMA GDP Estimates'!D126-'Tor GDP Estimates'!D126,"")</f>
        <v>10774.245947581168</v>
      </c>
      <c r="E126" s="64">
        <f>IFERROR(+'CMA GDP Estimates'!E126-'Tor GDP Estimates'!E126,"")</f>
        <v>10393.776804599254</v>
      </c>
      <c r="F126" s="64">
        <f>IFERROR(+'CMA GDP Estimates'!F126-'Tor GDP Estimates'!F126,"")</f>
        <v>11301.982807583514</v>
      </c>
      <c r="G126" s="64">
        <f>IFERROR(+'CMA GDP Estimates'!G126-'Tor GDP Estimates'!G126,"")</f>
        <v>12819.698586490314</v>
      </c>
      <c r="H126" s="64">
        <f>IFERROR(+'CMA GDP Estimates'!H126-'Tor GDP Estimates'!H126,"")</f>
        <v>16487.316259174069</v>
      </c>
      <c r="I126" s="64">
        <f>IFERROR(+'CMA GDP Estimates'!I126-'Tor GDP Estimates'!I126,"")</f>
        <v>16060.302848890246</v>
      </c>
      <c r="J126" s="64">
        <f>IFERROR(+'CMA GDP Estimates'!J126-'Tor GDP Estimates'!J126,"")</f>
        <v>15798.233900731615</v>
      </c>
      <c r="K126" s="64">
        <f>IFERROR(+'CMA GDP Estimates'!K126-'Tor GDP Estimates'!K126,"")</f>
        <v>16571.174223093767</v>
      </c>
      <c r="L126" s="64">
        <f>IFERROR(+'CMA GDP Estimates'!L126-'Tor GDP Estimates'!L126,"")</f>
        <v>16926.40808004477</v>
      </c>
      <c r="M126" s="29">
        <f>IFERROR(+'CMA GDP Estimates'!M126-'Tor GDP Estimates'!M126,"")</f>
        <v>13266.145063890159</v>
      </c>
      <c r="N126" s="29">
        <f>IFERROR(+'CMA GDP Estimates'!N126-'Tor GDP Estimates'!N126,"")</f>
        <v>17562.495850019699</v>
      </c>
      <c r="O126" s="29">
        <f>IFERROR(+'CMA GDP Estimates'!O126-'Tor GDP Estimates'!O126,"")</f>
        <v>17827.635263668399</v>
      </c>
      <c r="P126" s="29">
        <f>IFERROR(+'CMA GDP Estimates'!P126-'Tor GDP Estimates'!P126,"")</f>
        <v>18220.242396715232</v>
      </c>
      <c r="Q126" s="29">
        <f>IFERROR(+'CMA GDP Estimates'!Q126-'Tor GDP Estimates'!Q126,"")</f>
        <v>14719.840818333803</v>
      </c>
      <c r="R126" s="29">
        <f>IFERROR(+'CMA GDP Estimates'!R126-'Tor GDP Estimates'!R126,"")</f>
        <v>18235.462306536225</v>
      </c>
      <c r="S126" s="29">
        <f>IFERROR(+'CMA GDP Estimates'!S126-'Tor GDP Estimates'!S126,"")</f>
        <v>21334.628152201494</v>
      </c>
      <c r="T126" s="29">
        <f>IFERROR(+'CMA GDP Estimates'!T126-'Tor GDP Estimates'!T126,"")</f>
        <v>21806.327971457296</v>
      </c>
      <c r="U126" s="29">
        <f>IFERROR(+'CMA GDP Estimates'!U126-'Tor GDP Estimates'!U126,"")</f>
        <v>23424.439449358488</v>
      </c>
      <c r="V126" s="29">
        <f>IFERROR(+'CMA GDP Estimates'!V126-'Tor GDP Estimates'!V126,"")</f>
        <v>25020.472331081724</v>
      </c>
      <c r="W126" s="29">
        <f>IFERROR(+'CMA GDP Estimates'!W126-'Tor GDP Estimates'!W126,"")</f>
        <v>25812.865321064117</v>
      </c>
      <c r="X126" s="29">
        <f>IFERROR(+'CMA GDP Estimates'!X126-'Tor GDP Estimates'!X126,"")</f>
        <v>22792.460642230115</v>
      </c>
      <c r="Y126" s="29">
        <f>IFERROR(+'CMA GDP Estimates'!Y126-'Tor GDP Estimates'!Y126,"")</f>
        <v>30101.802541668138</v>
      </c>
    </row>
    <row r="127" spans="1:25" x14ac:dyDescent="0.25">
      <c r="A127" s="10" t="s">
        <v>121</v>
      </c>
      <c r="B127" s="10"/>
      <c r="C127" s="14">
        <v>531</v>
      </c>
      <c r="D127" s="65">
        <f>IFERROR(+'CMA GDP Estimates'!D127-'Tor GDP Estimates'!D127,"")</f>
        <v>11069.480409354032</v>
      </c>
      <c r="E127" s="65">
        <f>IFERROR(+'CMA GDP Estimates'!E127-'Tor GDP Estimates'!E127,"")</f>
        <v>8820.0167010438017</v>
      </c>
      <c r="F127" s="65">
        <f>IFERROR(+'CMA GDP Estimates'!F127-'Tor GDP Estimates'!F127,"")</f>
        <v>10629.830769375723</v>
      </c>
      <c r="G127" s="65">
        <f>IFERROR(+'CMA GDP Estimates'!G127-'Tor GDP Estimates'!G127,"")</f>
        <v>11850.426272714863</v>
      </c>
      <c r="H127" s="65">
        <f>IFERROR(+'CMA GDP Estimates'!H127-'Tor GDP Estimates'!H127,"")</f>
        <v>15154.59833514534</v>
      </c>
      <c r="I127" s="65">
        <f>IFERROR(+'CMA GDP Estimates'!I127-'Tor GDP Estimates'!I127,"")</f>
        <v>14329.677867605256</v>
      </c>
      <c r="J127" s="65">
        <f>IFERROR(+'CMA GDP Estimates'!J127-'Tor GDP Estimates'!J127,"")</f>
        <v>15405.697092148173</v>
      </c>
      <c r="K127" s="65">
        <f>IFERROR(+'CMA GDP Estimates'!K127-'Tor GDP Estimates'!K127,"")</f>
        <v>15913.637457382261</v>
      </c>
      <c r="L127" s="65">
        <f>IFERROR(+'CMA GDP Estimates'!L127-'Tor GDP Estimates'!L127,"")</f>
        <v>17038.22857306225</v>
      </c>
      <c r="M127" s="30">
        <f>IFERROR(+'CMA GDP Estimates'!M127-'Tor GDP Estimates'!M127,"")</f>
        <v>11495.944413383222</v>
      </c>
      <c r="N127" s="30">
        <f>IFERROR(+'CMA GDP Estimates'!N127-'Tor GDP Estimates'!N127,"")</f>
        <v>14943.057825318469</v>
      </c>
      <c r="O127" s="30">
        <f>IFERROR(+'CMA GDP Estimates'!O127-'Tor GDP Estimates'!O127,"")</f>
        <v>16158.158403487629</v>
      </c>
      <c r="P127" s="30">
        <f>IFERROR(+'CMA GDP Estimates'!P127-'Tor GDP Estimates'!P127,"")</f>
        <v>17091.747936572348</v>
      </c>
      <c r="Q127" s="30">
        <f>IFERROR(+'CMA GDP Estimates'!Q127-'Tor GDP Estimates'!Q127,"")</f>
        <v>12389.334901814495</v>
      </c>
      <c r="R127" s="30">
        <f>IFERROR(+'CMA GDP Estimates'!R127-'Tor GDP Estimates'!R127,"")</f>
        <v>17142.322752016797</v>
      </c>
      <c r="S127" s="30">
        <f>IFERROR(+'CMA GDP Estimates'!S127-'Tor GDP Estimates'!S127,"")</f>
        <v>20984.305825912445</v>
      </c>
      <c r="T127" s="30">
        <f>IFERROR(+'CMA GDP Estimates'!T127-'Tor GDP Estimates'!T127,"")</f>
        <v>20417.511638144424</v>
      </c>
      <c r="U127" s="30">
        <f>IFERROR(+'CMA GDP Estimates'!U127-'Tor GDP Estimates'!U127,"")</f>
        <v>21256.52848268344</v>
      </c>
      <c r="V127" s="30">
        <f>IFERROR(+'CMA GDP Estimates'!V127-'Tor GDP Estimates'!V127,"")</f>
        <v>23418.3117223509</v>
      </c>
      <c r="W127" s="30">
        <f>IFERROR(+'CMA GDP Estimates'!W127-'Tor GDP Estimates'!W127,"")</f>
        <v>23095.616934750986</v>
      </c>
      <c r="X127" s="30">
        <f>IFERROR(+'CMA GDP Estimates'!X127-'Tor GDP Estimates'!X127,"")</f>
        <v>21275.922700677271</v>
      </c>
      <c r="Y127" s="30">
        <f>IFERROR(+'CMA GDP Estimates'!Y127-'Tor GDP Estimates'!Y127,"")</f>
        <v>28640.529087762359</v>
      </c>
    </row>
    <row r="128" spans="1:25" x14ac:dyDescent="0.25">
      <c r="A128" s="6" t="s">
        <v>122</v>
      </c>
      <c r="B128" s="6"/>
      <c r="C128" s="14">
        <v>5311</v>
      </c>
      <c r="D128" s="65">
        <f>IFERROR(+'CMA GDP Estimates'!D128-'Tor GDP Estimates'!D128,"")</f>
        <v>3853.3863388685995</v>
      </c>
      <c r="E128" s="65">
        <f>IFERROR(+'CMA GDP Estimates'!E128-'Tor GDP Estimates'!E128,"")</f>
        <v>1935.1467945411614</v>
      </c>
      <c r="F128" s="65">
        <f>IFERROR(+'CMA GDP Estimates'!F128-'Tor GDP Estimates'!F128,"")</f>
        <v>2129.5868050120616</v>
      </c>
      <c r="G128" s="65">
        <f>IFERROR(+'CMA GDP Estimates'!G128-'Tor GDP Estimates'!G128,"")</f>
        <v>3013.1335456896541</v>
      </c>
      <c r="H128" s="65">
        <f>IFERROR(+'CMA GDP Estimates'!H128-'Tor GDP Estimates'!H128,"")</f>
        <v>4084.1490981635852</v>
      </c>
      <c r="I128" s="65">
        <f>IFERROR(+'CMA GDP Estimates'!I128-'Tor GDP Estimates'!I128,"")</f>
        <v>3843.4167061945045</v>
      </c>
      <c r="J128" s="65">
        <f>IFERROR(+'CMA GDP Estimates'!J128-'Tor GDP Estimates'!J128,"")</f>
        <v>3804.6853760745562</v>
      </c>
      <c r="K128" s="65">
        <f>IFERROR(+'CMA GDP Estimates'!K128-'Tor GDP Estimates'!K128,"")</f>
        <v>4762.6112993321276</v>
      </c>
      <c r="L128" s="65">
        <f>IFERROR(+'CMA GDP Estimates'!L128-'Tor GDP Estimates'!L128,"")</f>
        <v>1628.6597114054257</v>
      </c>
      <c r="M128" s="30">
        <f>IFERROR(+'CMA GDP Estimates'!M128-'Tor GDP Estimates'!M128,"")</f>
        <v>1948.0451228071106</v>
      </c>
      <c r="N128" s="30">
        <f>IFERROR(+'CMA GDP Estimates'!N128-'Tor GDP Estimates'!N128,"")</f>
        <v>2541.0300911573358</v>
      </c>
      <c r="O128" s="30">
        <f>IFERROR(+'CMA GDP Estimates'!O128-'Tor GDP Estimates'!O128,"")</f>
        <v>3197.0200358592747</v>
      </c>
      <c r="P128" s="30">
        <f>IFERROR(+'CMA GDP Estimates'!P128-'Tor GDP Estimates'!P128,"")</f>
        <v>4262.0717264543055</v>
      </c>
      <c r="Q128" s="30">
        <f>IFERROR(+'CMA GDP Estimates'!Q128-'Tor GDP Estimates'!Q128,"")</f>
        <v>1709.6956925200702</v>
      </c>
      <c r="R128" s="30">
        <f>IFERROR(+'CMA GDP Estimates'!R128-'Tor GDP Estimates'!R128,"")</f>
        <v>4104.6332222070832</v>
      </c>
      <c r="S128" s="30">
        <f>IFERROR(+'CMA GDP Estimates'!S128-'Tor GDP Estimates'!S128,"")</f>
        <v>4841.6395816260128</v>
      </c>
      <c r="T128" s="30">
        <f>IFERROR(+'CMA GDP Estimates'!T128-'Tor GDP Estimates'!T128,"")</f>
        <v>3912.2850390409421</v>
      </c>
      <c r="U128" s="30">
        <f>IFERROR(+'CMA GDP Estimates'!U128-'Tor GDP Estimates'!U128,"")</f>
        <v>4337.9707785851633</v>
      </c>
      <c r="V128" s="30">
        <f>IFERROR(+'CMA GDP Estimates'!V128-'Tor GDP Estimates'!V128,"")</f>
        <v>5683.8370240387148</v>
      </c>
      <c r="W128" s="30">
        <f>IFERROR(+'CMA GDP Estimates'!W128-'Tor GDP Estimates'!W128,"")</f>
        <v>3193.4112040542368</v>
      </c>
      <c r="X128" s="30">
        <f>IFERROR(+'CMA GDP Estimates'!X128-'Tor GDP Estimates'!X128,"")</f>
        <v>4089.7660607155503</v>
      </c>
      <c r="Y128" s="30">
        <f>IFERROR(+'CMA GDP Estimates'!Y128-'Tor GDP Estimates'!Y128,"")</f>
        <v>3572.9589424474943</v>
      </c>
    </row>
    <row r="129" spans="1:25" x14ac:dyDescent="0.25">
      <c r="A129" s="6" t="s">
        <v>309</v>
      </c>
      <c r="B129" s="6"/>
      <c r="C129" s="14" t="s">
        <v>310</v>
      </c>
      <c r="D129" s="65" t="str">
        <f>IFERROR(+'CMA GDP Estimates'!D129-'Tor GDP Estimates'!D129,"")</f>
        <v/>
      </c>
      <c r="E129" s="65" t="str">
        <f>IFERROR(+'CMA GDP Estimates'!E129-'Tor GDP Estimates'!E129,"")</f>
        <v/>
      </c>
      <c r="F129" s="65" t="str">
        <f>IFERROR(+'CMA GDP Estimates'!F129-'Tor GDP Estimates'!F129,"")</f>
        <v/>
      </c>
      <c r="G129" s="65" t="str">
        <f>IFERROR(+'CMA GDP Estimates'!G129-'Tor GDP Estimates'!G129,"")</f>
        <v/>
      </c>
      <c r="H129" s="65" t="str">
        <f>IFERROR(+'CMA GDP Estimates'!H129-'Tor GDP Estimates'!H129,"")</f>
        <v/>
      </c>
      <c r="I129" s="65" t="str">
        <f>IFERROR(+'CMA GDP Estimates'!I129-'Tor GDP Estimates'!I129,"")</f>
        <v/>
      </c>
      <c r="J129" s="65" t="str">
        <f>IFERROR(+'CMA GDP Estimates'!J129-'Tor GDP Estimates'!J129,"")</f>
        <v/>
      </c>
      <c r="K129" s="65" t="str">
        <f>IFERROR(+'CMA GDP Estimates'!K129-'Tor GDP Estimates'!K129,"")</f>
        <v/>
      </c>
      <c r="L129" s="65" t="str">
        <f>IFERROR(+'CMA GDP Estimates'!L129-'Tor GDP Estimates'!L129,"")</f>
        <v/>
      </c>
      <c r="M129" s="30" t="str">
        <f>IFERROR(+'CMA GDP Estimates'!M129-'Tor GDP Estimates'!M129,"")</f>
        <v/>
      </c>
      <c r="N129" s="30" t="str">
        <f>IFERROR(+'CMA GDP Estimates'!N129-'Tor GDP Estimates'!N129,"")</f>
        <v/>
      </c>
      <c r="O129" s="30" t="str">
        <f>IFERROR(+'CMA GDP Estimates'!O129-'Tor GDP Estimates'!O129,"")</f>
        <v/>
      </c>
      <c r="P129" s="30" t="str">
        <f>IFERROR(+'CMA GDP Estimates'!P129-'Tor GDP Estimates'!P129,"")</f>
        <v/>
      </c>
      <c r="Q129" s="30" t="str">
        <f>IFERROR(+'CMA GDP Estimates'!Q129-'Tor GDP Estimates'!Q129,"")</f>
        <v/>
      </c>
      <c r="R129" s="61">
        <f>IFERROR(+'CMA GDP Estimates'!R129-'Tor GDP Estimates'!R129,"")</f>
        <v>14294.73720761141</v>
      </c>
      <c r="S129" s="61">
        <f>IFERROR(+'CMA GDP Estimates'!S129-'Tor GDP Estimates'!S129,"")</f>
        <v>14999.92719058235</v>
      </c>
      <c r="T129" s="61">
        <f>IFERROR(+'CMA GDP Estimates'!T129-'Tor GDP Estimates'!T129,"")</f>
        <v>15746.810714898058</v>
      </c>
      <c r="U129" s="61">
        <f>IFERROR(+'CMA GDP Estimates'!U129-'Tor GDP Estimates'!U129,"")</f>
        <v>16517.409468942591</v>
      </c>
      <c r="V129" s="61">
        <f>IFERROR(+'CMA GDP Estimates'!V129-'Tor GDP Estimates'!V129,"")</f>
        <v>17321.775205032867</v>
      </c>
      <c r="W129" s="61">
        <f>IFERROR(+'CMA GDP Estimates'!W129-'Tor GDP Estimates'!W129,"")</f>
        <v>18437.851072030186</v>
      </c>
      <c r="X129" s="61">
        <f>IFERROR(+'CMA GDP Estimates'!X129-'Tor GDP Estimates'!X129,"")</f>
        <v>19317.226855616795</v>
      </c>
      <c r="Y129" s="61">
        <f>IFERROR(+'CMA GDP Estimates'!Y129-'Tor GDP Estimates'!Y129,"")</f>
        <v>20237.601043523515</v>
      </c>
    </row>
    <row r="130" spans="1:25" x14ac:dyDescent="0.25">
      <c r="A130" s="6" t="s">
        <v>123</v>
      </c>
      <c r="B130" s="6"/>
      <c r="C130" s="14" t="s">
        <v>205</v>
      </c>
      <c r="D130" s="65">
        <f>IFERROR(+'CMA GDP Estimates'!D130-'Tor GDP Estimates'!D130,"")</f>
        <v>863.57231504114338</v>
      </c>
      <c r="E130" s="65">
        <f>IFERROR(+'CMA GDP Estimates'!E130-'Tor GDP Estimates'!E130,"")</f>
        <v>799.93259877514151</v>
      </c>
      <c r="F130" s="65">
        <f>IFERROR(+'CMA GDP Estimates'!F130-'Tor GDP Estimates'!F130,"")</f>
        <v>1031.7072783324368</v>
      </c>
      <c r="G130" s="65">
        <f>IFERROR(+'CMA GDP Estimates'!G130-'Tor GDP Estimates'!G130,"")</f>
        <v>1134.6351183983588</v>
      </c>
      <c r="H130" s="65">
        <f>IFERROR(+'CMA GDP Estimates'!H130-'Tor GDP Estimates'!H130,"")</f>
        <v>1542.3084183469232</v>
      </c>
      <c r="I130" s="65">
        <f>IFERROR(+'CMA GDP Estimates'!I130-'Tor GDP Estimates'!I130,"")</f>
        <v>1608.591126673251</v>
      </c>
      <c r="J130" s="65">
        <f>IFERROR(+'CMA GDP Estimates'!J130-'Tor GDP Estimates'!J130,"")</f>
        <v>1735.732095291306</v>
      </c>
      <c r="K130" s="65">
        <f>IFERROR(+'CMA GDP Estimates'!K130-'Tor GDP Estimates'!K130,"")</f>
        <v>1693.0004074664171</v>
      </c>
      <c r="L130" s="65">
        <f>IFERROR(+'CMA GDP Estimates'!L130-'Tor GDP Estimates'!L130,"")</f>
        <v>2218.8596697028361</v>
      </c>
      <c r="M130" s="30">
        <f>IFERROR(+'CMA GDP Estimates'!M130-'Tor GDP Estimates'!M130,"")</f>
        <v>1352.6879207745505</v>
      </c>
      <c r="N130" s="30">
        <f>IFERROR(+'CMA GDP Estimates'!N130-'Tor GDP Estimates'!N130,"")</f>
        <v>1748.6008251028306</v>
      </c>
      <c r="O130" s="30">
        <f>IFERROR(+'CMA GDP Estimates'!O130-'Tor GDP Estimates'!O130,"")</f>
        <v>1500.4574797684129</v>
      </c>
      <c r="P130" s="30">
        <f>IFERROR(+'CMA GDP Estimates'!P130-'Tor GDP Estimates'!P130,"")</f>
        <v>1463.8079697187325</v>
      </c>
      <c r="Q130" s="30">
        <f>IFERROR(+'CMA GDP Estimates'!Q130-'Tor GDP Estimates'!Q130,"")</f>
        <v>1162.3280195768843</v>
      </c>
      <c r="R130" s="30">
        <f>IFERROR(+'CMA GDP Estimates'!R130-'Tor GDP Estimates'!R130,"")</f>
        <v>1390.034786179504</v>
      </c>
      <c r="S130" s="30">
        <f>IFERROR(+'CMA GDP Estimates'!S130-'Tor GDP Estimates'!S130,"")</f>
        <v>1631.3929145262491</v>
      </c>
      <c r="T130" s="30">
        <f>IFERROR(+'CMA GDP Estimates'!T130-'Tor GDP Estimates'!T130,"")</f>
        <v>1617.8123034666298</v>
      </c>
      <c r="U130" s="30">
        <f>IFERROR(+'CMA GDP Estimates'!U130-'Tor GDP Estimates'!U130,"")</f>
        <v>1576.69937647857</v>
      </c>
      <c r="V130" s="30">
        <f>IFERROR(+'CMA GDP Estimates'!V130-'Tor GDP Estimates'!V130,"")</f>
        <v>1736.1914702029012</v>
      </c>
      <c r="W130" s="30">
        <f>IFERROR(+'CMA GDP Estimates'!W130-'Tor GDP Estimates'!W130,"")</f>
        <v>2063.7363894268237</v>
      </c>
      <c r="X130" s="30">
        <f>IFERROR(+'CMA GDP Estimates'!X130-'Tor GDP Estimates'!X130,"")</f>
        <v>1590.3903379427584</v>
      </c>
      <c r="Y130" s="30">
        <f>IFERROR(+'CMA GDP Estimates'!Y130-'Tor GDP Estimates'!Y130,"")</f>
        <v>1930.9685656982576</v>
      </c>
    </row>
    <row r="131" spans="1:25" x14ac:dyDescent="0.25">
      <c r="A131" s="10" t="s">
        <v>124</v>
      </c>
      <c r="B131" s="10"/>
      <c r="C131" s="14">
        <v>532</v>
      </c>
      <c r="D131" s="65">
        <f>IFERROR(+'CMA GDP Estimates'!D131-'Tor GDP Estimates'!D131,"")</f>
        <v>0</v>
      </c>
      <c r="E131" s="65">
        <f>IFERROR(+'CMA GDP Estimates'!E131-'Tor GDP Estimates'!E131,"")</f>
        <v>0</v>
      </c>
      <c r="F131" s="65">
        <f>IFERROR(+'CMA GDP Estimates'!F131-'Tor GDP Estimates'!F131,"")</f>
        <v>0</v>
      </c>
      <c r="G131" s="65">
        <f>IFERROR(+'CMA GDP Estimates'!G131-'Tor GDP Estimates'!G131,"")</f>
        <v>0</v>
      </c>
      <c r="H131" s="65">
        <f>IFERROR(+'CMA GDP Estimates'!H131-'Tor GDP Estimates'!H131,"")</f>
        <v>0</v>
      </c>
      <c r="I131" s="65">
        <f>IFERROR(+'CMA GDP Estimates'!I131-'Tor GDP Estimates'!I131,"")</f>
        <v>0</v>
      </c>
      <c r="J131" s="65">
        <f>IFERROR(+'CMA GDP Estimates'!J131-'Tor GDP Estimates'!J131,"")</f>
        <v>0</v>
      </c>
      <c r="K131" s="65">
        <f>IFERROR(+'CMA GDP Estimates'!K131-'Tor GDP Estimates'!K131,"")</f>
        <v>0</v>
      </c>
      <c r="L131" s="65">
        <f>IFERROR(+'CMA GDP Estimates'!L131-'Tor GDP Estimates'!L131,"")</f>
        <v>0</v>
      </c>
      <c r="M131" s="30">
        <f>IFERROR(+'CMA GDP Estimates'!M131-'Tor GDP Estimates'!M131,"")</f>
        <v>0</v>
      </c>
      <c r="N131" s="30">
        <f>IFERROR(+'CMA GDP Estimates'!N131-'Tor GDP Estimates'!N131,"")</f>
        <v>1281.1344387933154</v>
      </c>
      <c r="O131" s="30">
        <f>IFERROR(+'CMA GDP Estimates'!O131-'Tor GDP Estimates'!O131,"")</f>
        <v>1062.2593583156436</v>
      </c>
      <c r="P131" s="30">
        <f>IFERROR(+'CMA GDP Estimates'!P131-'Tor GDP Estimates'!P131,"")</f>
        <v>956.31249770348313</v>
      </c>
      <c r="Q131" s="30">
        <f>IFERROR(+'CMA GDP Estimates'!Q131-'Tor GDP Estimates'!Q131,"")</f>
        <v>1118.5676209292058</v>
      </c>
      <c r="R131" s="30">
        <f>IFERROR(+'CMA GDP Estimates'!R131-'Tor GDP Estimates'!R131,"")</f>
        <v>907.72734810731981</v>
      </c>
      <c r="S131" s="30">
        <f>IFERROR(+'CMA GDP Estimates'!S131-'Tor GDP Estimates'!S131,"")</f>
        <v>717.88383269055657</v>
      </c>
      <c r="T131" s="30">
        <f>IFERROR(+'CMA GDP Estimates'!T131-'Tor GDP Estimates'!T131,"")</f>
        <v>1013.7503710476137</v>
      </c>
      <c r="U131" s="30">
        <f>IFERROR(+'CMA GDP Estimates'!U131-'Tor GDP Estimates'!U131,"")</f>
        <v>1365.3946242126347</v>
      </c>
      <c r="V131" s="30">
        <f>IFERROR(+'CMA GDP Estimates'!V131-'Tor GDP Estimates'!V131,"")</f>
        <v>1167.7647150791281</v>
      </c>
      <c r="W131" s="30">
        <f>IFERROR(+'CMA GDP Estimates'!W131-'Tor GDP Estimates'!W131,"")</f>
        <v>1568.5912513645819</v>
      </c>
      <c r="X131" s="30">
        <f>IFERROR(+'CMA GDP Estimates'!X131-'Tor GDP Estimates'!X131,"")</f>
        <v>1200.140421463947</v>
      </c>
      <c r="Y131" s="30">
        <f>IFERROR(+'CMA GDP Estimates'!Y131-'Tor GDP Estimates'!Y131,"")</f>
        <v>1290.9195037508784</v>
      </c>
    </row>
    <row r="132" spans="1:25" x14ac:dyDescent="0.25">
      <c r="A132" s="6" t="s">
        <v>125</v>
      </c>
      <c r="B132" s="6"/>
      <c r="C132" s="14">
        <v>5321</v>
      </c>
      <c r="D132" s="65">
        <f>IFERROR(+'CMA GDP Estimates'!D132-'Tor GDP Estimates'!D132,"")</f>
        <v>295.05927720043553</v>
      </c>
      <c r="E132" s="65">
        <f>IFERROR(+'CMA GDP Estimates'!E132-'Tor GDP Estimates'!E132,"")</f>
        <v>457.42452107404455</v>
      </c>
      <c r="F132" s="65">
        <f>IFERROR(+'CMA GDP Estimates'!F132-'Tor GDP Estimates'!F132,"")</f>
        <v>441.02294849398589</v>
      </c>
      <c r="G132" s="65">
        <f>IFERROR(+'CMA GDP Estimates'!G132-'Tor GDP Estimates'!G132,"")</f>
        <v>410.14770709743669</v>
      </c>
      <c r="H132" s="65">
        <f>IFERROR(+'CMA GDP Estimates'!H132-'Tor GDP Estimates'!H132,"")</f>
        <v>761.728735632184</v>
      </c>
      <c r="I132" s="65">
        <f>IFERROR(+'CMA GDP Estimates'!I132-'Tor GDP Estimates'!I132,"")</f>
        <v>608.74978601997145</v>
      </c>
      <c r="J132" s="65">
        <f>IFERROR(+'CMA GDP Estimates'!J132-'Tor GDP Estimates'!J132,"")</f>
        <v>457.35475158310129</v>
      </c>
      <c r="K132" s="65">
        <f>IFERROR(+'CMA GDP Estimates'!K132-'Tor GDP Estimates'!K132,"")</f>
        <v>562.59106499956977</v>
      </c>
      <c r="L132" s="65">
        <f>IFERROR(+'CMA GDP Estimates'!L132-'Tor GDP Estimates'!L132,"")</f>
        <v>946.37722762148337</v>
      </c>
      <c r="M132" s="30">
        <f>IFERROR(+'CMA GDP Estimates'!M132-'Tor GDP Estimates'!M132,"")</f>
        <v>1196.238654684096</v>
      </c>
      <c r="N132" s="30">
        <f>IFERROR(+'CMA GDP Estimates'!N132-'Tor GDP Estimates'!N132,"")</f>
        <v>808.15078376031943</v>
      </c>
      <c r="O132" s="30">
        <f>IFERROR(+'CMA GDP Estimates'!O132-'Tor GDP Estimates'!O132,"")</f>
        <v>543.37337296008104</v>
      </c>
      <c r="P132" s="30">
        <f>IFERROR(+'CMA GDP Estimates'!P132-'Tor GDP Estimates'!P132,"")</f>
        <v>217.44084090025717</v>
      </c>
      <c r="Q132" s="30">
        <f>IFERROR(+'CMA GDP Estimates'!Q132-'Tor GDP Estimates'!Q132,"")</f>
        <v>581.14181397557331</v>
      </c>
      <c r="R132" s="30">
        <f>IFERROR(+'CMA GDP Estimates'!R132-'Tor GDP Estimates'!R132,"")</f>
        <v>248.48518968237647</v>
      </c>
      <c r="S132" s="30">
        <f>IFERROR(+'CMA GDP Estimates'!S132-'Tor GDP Estimates'!S132,"")</f>
        <v>157.89340609885744</v>
      </c>
      <c r="T132" s="30">
        <f>IFERROR(+'CMA GDP Estimates'!T132-'Tor GDP Estimates'!T132,"")</f>
        <v>606.10609440602684</v>
      </c>
      <c r="U132" s="30">
        <f>IFERROR(+'CMA GDP Estimates'!U132-'Tor GDP Estimates'!U132,"")</f>
        <v>927.69636747815537</v>
      </c>
      <c r="V132" s="30">
        <f>IFERROR(+'CMA GDP Estimates'!V132-'Tor GDP Estimates'!V132,"")</f>
        <v>1114.5904831372661</v>
      </c>
      <c r="W132" s="30">
        <f>IFERROR(+'CMA GDP Estimates'!W132-'Tor GDP Estimates'!W132,"")</f>
        <v>588.97179222456566</v>
      </c>
      <c r="X132" s="30">
        <f>IFERROR(+'CMA GDP Estimates'!X132-'Tor GDP Estimates'!X132,"")</f>
        <v>459.59212001828848</v>
      </c>
      <c r="Y132" s="30">
        <f>IFERROR(+'CMA GDP Estimates'!Y132-'Tor GDP Estimates'!Y132,"")</f>
        <v>1060.596316568711</v>
      </c>
    </row>
    <row r="133" spans="1:25" x14ac:dyDescent="0.25">
      <c r="A133" s="10" t="s">
        <v>126</v>
      </c>
      <c r="B133" s="10"/>
      <c r="C133" s="14">
        <v>533</v>
      </c>
      <c r="D133" s="65" t="str">
        <f>IFERROR(+'CMA GDP Estimates'!D133-'Tor GDP Estimates'!D133,"")</f>
        <v/>
      </c>
      <c r="E133" s="65" t="str">
        <f>IFERROR(+'CMA GDP Estimates'!E133-'Tor GDP Estimates'!E133,"")</f>
        <v/>
      </c>
      <c r="F133" s="65" t="str">
        <f>IFERROR(+'CMA GDP Estimates'!F133-'Tor GDP Estimates'!F133,"")</f>
        <v/>
      </c>
      <c r="G133" s="65" t="str">
        <f>IFERROR(+'CMA GDP Estimates'!G133-'Tor GDP Estimates'!G133,"")</f>
        <v/>
      </c>
      <c r="H133" s="65" t="str">
        <f>IFERROR(+'CMA GDP Estimates'!H133-'Tor GDP Estimates'!H133,"")</f>
        <v/>
      </c>
      <c r="I133" s="65" t="str">
        <f>IFERROR(+'CMA GDP Estimates'!I133-'Tor GDP Estimates'!I133,"")</f>
        <v/>
      </c>
      <c r="J133" s="65" t="str">
        <f>IFERROR(+'CMA GDP Estimates'!J133-'Tor GDP Estimates'!J133,"")</f>
        <v/>
      </c>
      <c r="K133" s="65" t="str">
        <f>IFERROR(+'CMA GDP Estimates'!K133-'Tor GDP Estimates'!K133,"")</f>
        <v/>
      </c>
      <c r="L133" s="65" t="str">
        <f>IFERROR(+'CMA GDP Estimates'!L133-'Tor GDP Estimates'!L133,"")</f>
        <v/>
      </c>
      <c r="M133" s="30" t="str">
        <f>IFERROR(+'CMA GDP Estimates'!M133-'Tor GDP Estimates'!M133,"")</f>
        <v/>
      </c>
      <c r="N133" s="30" t="str">
        <f>IFERROR(+'CMA GDP Estimates'!N133-'Tor GDP Estimates'!N133,"")</f>
        <v/>
      </c>
      <c r="O133" s="30" t="str">
        <f>IFERROR(+'CMA GDP Estimates'!O133-'Tor GDP Estimates'!O133,"")</f>
        <v/>
      </c>
      <c r="P133" s="30" t="str">
        <f>IFERROR(+'CMA GDP Estimates'!P133-'Tor GDP Estimates'!P133,"")</f>
        <v/>
      </c>
      <c r="Q133" s="30" t="str">
        <f>IFERROR(+'CMA GDP Estimates'!Q133-'Tor GDP Estimates'!Q133,"")</f>
        <v/>
      </c>
      <c r="R133" s="30" t="str">
        <f>IFERROR(+'CMA GDP Estimates'!R133-'Tor GDP Estimates'!R133,"")</f>
        <v/>
      </c>
      <c r="S133" s="30" t="str">
        <f>IFERROR(+'CMA GDP Estimates'!S133-'Tor GDP Estimates'!S133,"")</f>
        <v/>
      </c>
      <c r="T133" s="30" t="str">
        <f>IFERROR(+'CMA GDP Estimates'!T133-'Tor GDP Estimates'!T133,"")</f>
        <v/>
      </c>
      <c r="U133" s="30" t="str">
        <f>IFERROR(+'CMA GDP Estimates'!U133-'Tor GDP Estimates'!U133,"")</f>
        <v/>
      </c>
      <c r="V133" s="30" t="str">
        <f>IFERROR(+'CMA GDP Estimates'!V133-'Tor GDP Estimates'!V133,"")</f>
        <v/>
      </c>
      <c r="W133" s="30" t="str">
        <f>IFERROR(+'CMA GDP Estimates'!W133-'Tor GDP Estimates'!W133,"")</f>
        <v/>
      </c>
      <c r="X133" s="30" t="str">
        <f>IFERROR(+'CMA GDP Estimates'!X133-'Tor GDP Estimates'!X133,"")</f>
        <v/>
      </c>
      <c r="Y133" s="30" t="str">
        <f>IFERROR(+'CMA GDP Estimates'!Y133-'Tor GDP Estimates'!Y133,"")</f>
        <v/>
      </c>
    </row>
    <row r="134" spans="1:25" x14ac:dyDescent="0.25">
      <c r="A134" s="5" t="s">
        <v>127</v>
      </c>
      <c r="B134" s="5"/>
      <c r="C134" s="13">
        <v>54</v>
      </c>
      <c r="D134" s="64">
        <f>IFERROR(+'CMA GDP Estimates'!D134-'Tor GDP Estimates'!D134,"")</f>
        <v>5380.5510348003008</v>
      </c>
      <c r="E134" s="64">
        <f>IFERROR(+'CMA GDP Estimates'!E134-'Tor GDP Estimates'!E134,"")</f>
        <v>5951.9562426565008</v>
      </c>
      <c r="F134" s="64">
        <f>IFERROR(+'CMA GDP Estimates'!F134-'Tor GDP Estimates'!F134,"")</f>
        <v>6792.6154835483558</v>
      </c>
      <c r="G134" s="64">
        <f>IFERROR(+'CMA GDP Estimates'!G134-'Tor GDP Estimates'!G134,"")</f>
        <v>8879.2640569437899</v>
      </c>
      <c r="H134" s="64">
        <f>IFERROR(+'CMA GDP Estimates'!H134-'Tor GDP Estimates'!H134,"")</f>
        <v>8892.4007643807599</v>
      </c>
      <c r="I134" s="64">
        <f>IFERROR(+'CMA GDP Estimates'!I134-'Tor GDP Estimates'!I134,"")</f>
        <v>8966.2525816931447</v>
      </c>
      <c r="J134" s="64">
        <f>IFERROR(+'CMA GDP Estimates'!J134-'Tor GDP Estimates'!J134,"")</f>
        <v>8879.9092828428002</v>
      </c>
      <c r="K134" s="64">
        <f>IFERROR(+'CMA GDP Estimates'!K134-'Tor GDP Estimates'!K134,"")</f>
        <v>9240.1747520306144</v>
      </c>
      <c r="L134" s="64">
        <f>IFERROR(+'CMA GDP Estimates'!L134-'Tor GDP Estimates'!L134,"")</f>
        <v>9091.2427178563321</v>
      </c>
      <c r="M134" s="29">
        <f>IFERROR(+'CMA GDP Estimates'!M134-'Tor GDP Estimates'!M134,"")</f>
        <v>7946.0638098289619</v>
      </c>
      <c r="N134" s="29">
        <f>IFERROR(+'CMA GDP Estimates'!N134-'Tor GDP Estimates'!N134,"")</f>
        <v>9439.4334991507494</v>
      </c>
      <c r="O134" s="29">
        <f>IFERROR(+'CMA GDP Estimates'!O134-'Tor GDP Estimates'!O134,"")</f>
        <v>9808.4708855320787</v>
      </c>
      <c r="P134" s="29">
        <f>IFERROR(+'CMA GDP Estimates'!P134-'Tor GDP Estimates'!P134,"")</f>
        <v>8926.9363272102964</v>
      </c>
      <c r="Q134" s="29">
        <f>IFERROR(+'CMA GDP Estimates'!Q134-'Tor GDP Estimates'!Q134,"")</f>
        <v>9601.4354067808617</v>
      </c>
      <c r="R134" s="29">
        <f>IFERROR(+'CMA GDP Estimates'!R134-'Tor GDP Estimates'!R134,"")</f>
        <v>9807.335475390948</v>
      </c>
      <c r="S134" s="29">
        <f>IFERROR(+'CMA GDP Estimates'!S134-'Tor GDP Estimates'!S134,"")</f>
        <v>10757.05827960641</v>
      </c>
      <c r="T134" s="29">
        <f>IFERROR(+'CMA GDP Estimates'!T134-'Tor GDP Estimates'!T134,"")</f>
        <v>10801.297473879773</v>
      </c>
      <c r="U134" s="29">
        <f>IFERROR(+'CMA GDP Estimates'!U134-'Tor GDP Estimates'!U134,"")</f>
        <v>10781.592564852437</v>
      </c>
      <c r="V134" s="29">
        <f>IFERROR(+'CMA GDP Estimates'!V134-'Tor GDP Estimates'!V134,"")</f>
        <v>11733.888567529757</v>
      </c>
      <c r="W134" s="29">
        <f>IFERROR(+'CMA GDP Estimates'!W134-'Tor GDP Estimates'!W134,"")</f>
        <v>12202.39901504001</v>
      </c>
      <c r="X134" s="29">
        <f>IFERROR(+'CMA GDP Estimates'!X134-'Tor GDP Estimates'!X134,"")</f>
        <v>11831.425413288955</v>
      </c>
      <c r="Y134" s="29">
        <f>IFERROR(+'CMA GDP Estimates'!Y134-'Tor GDP Estimates'!Y134,"")</f>
        <v>12161.112243222622</v>
      </c>
    </row>
    <row r="135" spans="1:25" x14ac:dyDescent="0.25">
      <c r="A135" s="7" t="s">
        <v>128</v>
      </c>
      <c r="B135" s="7"/>
      <c r="C135" s="14">
        <v>5411</v>
      </c>
      <c r="D135" s="65">
        <f>IFERROR(+'CMA GDP Estimates'!D135-'Tor GDP Estimates'!D135,"")</f>
        <v>0</v>
      </c>
      <c r="E135" s="65">
        <f>IFERROR(+'CMA GDP Estimates'!E135-'Tor GDP Estimates'!E135,"")</f>
        <v>0</v>
      </c>
      <c r="F135" s="65">
        <f>IFERROR(+'CMA GDP Estimates'!F135-'Tor GDP Estimates'!F135,"")</f>
        <v>0</v>
      </c>
      <c r="G135" s="65">
        <f>IFERROR(+'CMA GDP Estimates'!G135-'Tor GDP Estimates'!G135,"")</f>
        <v>0</v>
      </c>
      <c r="H135" s="65">
        <f>IFERROR(+'CMA GDP Estimates'!H135-'Tor GDP Estimates'!H135,"")</f>
        <v>0</v>
      </c>
      <c r="I135" s="65">
        <f>IFERROR(+'CMA GDP Estimates'!I135-'Tor GDP Estimates'!I135,"")</f>
        <v>0</v>
      </c>
      <c r="J135" s="65">
        <f>IFERROR(+'CMA GDP Estimates'!J135-'Tor GDP Estimates'!J135,"")</f>
        <v>0</v>
      </c>
      <c r="K135" s="65">
        <f>IFERROR(+'CMA GDP Estimates'!K135-'Tor GDP Estimates'!K135,"")</f>
        <v>0</v>
      </c>
      <c r="L135" s="65">
        <f>IFERROR(+'CMA GDP Estimates'!L135-'Tor GDP Estimates'!L135,"")</f>
        <v>0</v>
      </c>
      <c r="M135" s="30">
        <f>IFERROR(+'CMA GDP Estimates'!M135-'Tor GDP Estimates'!M135,"")</f>
        <v>0</v>
      </c>
      <c r="N135" s="30">
        <f>IFERROR(+'CMA GDP Estimates'!N135-'Tor GDP Estimates'!N135,"")</f>
        <v>505.82535251477839</v>
      </c>
      <c r="O135" s="30">
        <f>IFERROR(+'CMA GDP Estimates'!O135-'Tor GDP Estimates'!O135,"")</f>
        <v>1127.7643621037419</v>
      </c>
      <c r="P135" s="30">
        <f>IFERROR(+'CMA GDP Estimates'!P135-'Tor GDP Estimates'!P135,"")</f>
        <v>739.3907399559962</v>
      </c>
      <c r="Q135" s="30">
        <f>IFERROR(+'CMA GDP Estimates'!Q135-'Tor GDP Estimates'!Q135,"")</f>
        <v>593.63467125563147</v>
      </c>
      <c r="R135" s="30">
        <f>IFERROR(+'CMA GDP Estimates'!R135-'Tor GDP Estimates'!R135,"")</f>
        <v>1421.2026294881639</v>
      </c>
      <c r="S135" s="30">
        <f>IFERROR(+'CMA GDP Estimates'!S135-'Tor GDP Estimates'!S135,"")</f>
        <v>1117.856993749559</v>
      </c>
      <c r="T135" s="30">
        <f>IFERROR(+'CMA GDP Estimates'!T135-'Tor GDP Estimates'!T135,"")</f>
        <v>635.21753802859939</v>
      </c>
      <c r="U135" s="30">
        <f>IFERROR(+'CMA GDP Estimates'!U135-'Tor GDP Estimates'!U135,"")</f>
        <v>598.44270319949464</v>
      </c>
      <c r="V135" s="30">
        <f>IFERROR(+'CMA GDP Estimates'!V135-'Tor GDP Estimates'!V135,"")</f>
        <v>469.91693380553625</v>
      </c>
      <c r="W135" s="30">
        <f>IFERROR(+'CMA GDP Estimates'!W135-'Tor GDP Estimates'!W135,"")</f>
        <v>935.10485181554077</v>
      </c>
      <c r="X135" s="30">
        <f>IFERROR(+'CMA GDP Estimates'!X135-'Tor GDP Estimates'!X135,"")</f>
        <v>1085.9865085985984</v>
      </c>
      <c r="Y135" s="30">
        <f>IFERROR(+'CMA GDP Estimates'!Y135-'Tor GDP Estimates'!Y135,"")</f>
        <v>826.95489115159489</v>
      </c>
    </row>
    <row r="136" spans="1:25" x14ac:dyDescent="0.25">
      <c r="A136" s="7" t="s">
        <v>129</v>
      </c>
      <c r="B136" s="7"/>
      <c r="C136" s="14">
        <v>5412</v>
      </c>
      <c r="D136" s="65">
        <f>IFERROR(+'CMA GDP Estimates'!D136-'Tor GDP Estimates'!D136,"")</f>
        <v>0</v>
      </c>
      <c r="E136" s="65">
        <f>IFERROR(+'CMA GDP Estimates'!E136-'Tor GDP Estimates'!E136,"")</f>
        <v>0</v>
      </c>
      <c r="F136" s="65">
        <f>IFERROR(+'CMA GDP Estimates'!F136-'Tor GDP Estimates'!F136,"")</f>
        <v>0</v>
      </c>
      <c r="G136" s="65">
        <f>IFERROR(+'CMA GDP Estimates'!G136-'Tor GDP Estimates'!G136,"")</f>
        <v>0</v>
      </c>
      <c r="H136" s="65">
        <f>IFERROR(+'CMA GDP Estimates'!H136-'Tor GDP Estimates'!H136,"")</f>
        <v>0</v>
      </c>
      <c r="I136" s="65">
        <f>IFERROR(+'CMA GDP Estimates'!I136-'Tor GDP Estimates'!I136,"")</f>
        <v>0</v>
      </c>
      <c r="J136" s="65">
        <f>IFERROR(+'CMA GDP Estimates'!J136-'Tor GDP Estimates'!J136,"")</f>
        <v>0</v>
      </c>
      <c r="K136" s="65">
        <f>IFERROR(+'CMA GDP Estimates'!K136-'Tor GDP Estimates'!K136,"")</f>
        <v>0</v>
      </c>
      <c r="L136" s="65">
        <f>IFERROR(+'CMA GDP Estimates'!L136-'Tor GDP Estimates'!L136,"")</f>
        <v>0</v>
      </c>
      <c r="M136" s="30">
        <f>IFERROR(+'CMA GDP Estimates'!M136-'Tor GDP Estimates'!M136,"")</f>
        <v>0</v>
      </c>
      <c r="N136" s="30">
        <f>IFERROR(+'CMA GDP Estimates'!N136-'Tor GDP Estimates'!N136,"")</f>
        <v>776.29925038225679</v>
      </c>
      <c r="O136" s="30">
        <f>IFERROR(+'CMA GDP Estimates'!O136-'Tor GDP Estimates'!O136,"")</f>
        <v>691.08975260589841</v>
      </c>
      <c r="P136" s="30">
        <f>IFERROR(+'CMA GDP Estimates'!P136-'Tor GDP Estimates'!P136,"")</f>
        <v>606.9902577086475</v>
      </c>
      <c r="Q136" s="30">
        <f>IFERROR(+'CMA GDP Estimates'!Q136-'Tor GDP Estimates'!Q136,"")</f>
        <v>960.78272407491636</v>
      </c>
      <c r="R136" s="30">
        <f>IFERROR(+'CMA GDP Estimates'!R136-'Tor GDP Estimates'!R136,"")</f>
        <v>1205.9548363597148</v>
      </c>
      <c r="S136" s="30">
        <f>IFERROR(+'CMA GDP Estimates'!S136-'Tor GDP Estimates'!S136,"")</f>
        <v>1114.1402046027956</v>
      </c>
      <c r="T136" s="30">
        <f>IFERROR(+'CMA GDP Estimates'!T136-'Tor GDP Estimates'!T136,"")</f>
        <v>1293.6304789968581</v>
      </c>
      <c r="U136" s="30">
        <f>IFERROR(+'CMA GDP Estimates'!U136-'Tor GDP Estimates'!U136,"")</f>
        <v>947.29812439303032</v>
      </c>
      <c r="V136" s="30">
        <f>IFERROR(+'CMA GDP Estimates'!V136-'Tor GDP Estimates'!V136,"")</f>
        <v>1201.1186043820005</v>
      </c>
      <c r="W136" s="30">
        <f>IFERROR(+'CMA GDP Estimates'!W136-'Tor GDP Estimates'!W136,"")</f>
        <v>1265.4435027611416</v>
      </c>
      <c r="X136" s="30">
        <f>IFERROR(+'CMA GDP Estimates'!X136-'Tor GDP Estimates'!X136,"")</f>
        <v>1143.3702491203917</v>
      </c>
      <c r="Y136" s="30">
        <f>IFERROR(+'CMA GDP Estimates'!Y136-'Tor GDP Estimates'!Y136,"")</f>
        <v>1231.86168690051</v>
      </c>
    </row>
    <row r="137" spans="1:25" x14ac:dyDescent="0.25">
      <c r="A137" s="7" t="s">
        <v>130</v>
      </c>
      <c r="B137" s="7"/>
      <c r="C137" s="14">
        <v>5413</v>
      </c>
      <c r="D137" s="65">
        <f>IFERROR(+'CMA GDP Estimates'!D137-'Tor GDP Estimates'!D137,"")</f>
        <v>1101.9351660951636</v>
      </c>
      <c r="E137" s="65">
        <f>IFERROR(+'CMA GDP Estimates'!E137-'Tor GDP Estimates'!E137,"")</f>
        <v>1169.723217267263</v>
      </c>
      <c r="F137" s="65">
        <f>IFERROR(+'CMA GDP Estimates'!F137-'Tor GDP Estimates'!F137,"")</f>
        <v>922.63642766801399</v>
      </c>
      <c r="G137" s="65">
        <f>IFERROR(+'CMA GDP Estimates'!G137-'Tor GDP Estimates'!G137,"")</f>
        <v>1219.965825133145</v>
      </c>
      <c r="H137" s="65">
        <f>IFERROR(+'CMA GDP Estimates'!H137-'Tor GDP Estimates'!H137,"")</f>
        <v>1300.0647972073396</v>
      </c>
      <c r="I137" s="65">
        <f>IFERROR(+'CMA GDP Estimates'!I137-'Tor GDP Estimates'!I137,"")</f>
        <v>1388.9829512586989</v>
      </c>
      <c r="J137" s="65">
        <f>IFERROR(+'CMA GDP Estimates'!J137-'Tor GDP Estimates'!J137,"")</f>
        <v>1333.9182532896843</v>
      </c>
      <c r="K137" s="65">
        <f>IFERROR(+'CMA GDP Estimates'!K137-'Tor GDP Estimates'!K137,"")</f>
        <v>1169.3005261770309</v>
      </c>
      <c r="L137" s="65">
        <f>IFERROR(+'CMA GDP Estimates'!L137-'Tor GDP Estimates'!L137,"")</f>
        <v>1501.6874301495134</v>
      </c>
      <c r="M137" s="30">
        <f>IFERROR(+'CMA GDP Estimates'!M137-'Tor GDP Estimates'!M137,"")</f>
        <v>1372.5446929103109</v>
      </c>
      <c r="N137" s="30">
        <f>IFERROR(+'CMA GDP Estimates'!N137-'Tor GDP Estimates'!N137,"")</f>
        <v>1650.4887471706038</v>
      </c>
      <c r="O137" s="30">
        <f>IFERROR(+'CMA GDP Estimates'!O137-'Tor GDP Estimates'!O137,"")</f>
        <v>1802.40855840371</v>
      </c>
      <c r="P137" s="30">
        <f>IFERROR(+'CMA GDP Estimates'!P137-'Tor GDP Estimates'!P137,"")</f>
        <v>1689.7744510835682</v>
      </c>
      <c r="Q137" s="30">
        <f>IFERROR(+'CMA GDP Estimates'!Q137-'Tor GDP Estimates'!Q137,"")</f>
        <v>2090.0789183549405</v>
      </c>
      <c r="R137" s="30">
        <f>IFERROR(+'CMA GDP Estimates'!R137-'Tor GDP Estimates'!R137,"")</f>
        <v>1758.2491023757232</v>
      </c>
      <c r="S137" s="30">
        <f>IFERROR(+'CMA GDP Estimates'!S137-'Tor GDP Estimates'!S137,"")</f>
        <v>2400.8692949857923</v>
      </c>
      <c r="T137" s="30">
        <f>IFERROR(+'CMA GDP Estimates'!T137-'Tor GDP Estimates'!T137,"")</f>
        <v>1930.7830428477325</v>
      </c>
      <c r="U137" s="30">
        <f>IFERROR(+'CMA GDP Estimates'!U137-'Tor GDP Estimates'!U137,"")</f>
        <v>2209.3495372838506</v>
      </c>
      <c r="V137" s="30">
        <f>IFERROR(+'CMA GDP Estimates'!V137-'Tor GDP Estimates'!V137,"")</f>
        <v>2060.1504900471919</v>
      </c>
      <c r="W137" s="30">
        <f>IFERROR(+'CMA GDP Estimates'!W137-'Tor GDP Estimates'!W137,"")</f>
        <v>2071.9844300161194</v>
      </c>
      <c r="X137" s="30">
        <f>IFERROR(+'CMA GDP Estimates'!X137-'Tor GDP Estimates'!X137,"")</f>
        <v>2028.9530107025789</v>
      </c>
      <c r="Y137" s="30">
        <f>IFERROR(+'CMA GDP Estimates'!Y137-'Tor GDP Estimates'!Y137,"")</f>
        <v>2151.9615405483028</v>
      </c>
    </row>
    <row r="138" spans="1:25" x14ac:dyDescent="0.25">
      <c r="A138" s="7" t="s">
        <v>131</v>
      </c>
      <c r="B138" s="7"/>
      <c r="C138" s="14">
        <v>5414</v>
      </c>
      <c r="D138" s="65">
        <f>IFERROR(+'CMA GDP Estimates'!D138-'Tor GDP Estimates'!D138,"")</f>
        <v>0</v>
      </c>
      <c r="E138" s="65">
        <f>IFERROR(+'CMA GDP Estimates'!E138-'Tor GDP Estimates'!E138,"")</f>
        <v>0</v>
      </c>
      <c r="F138" s="65">
        <f>IFERROR(+'CMA GDP Estimates'!F138-'Tor GDP Estimates'!F138,"")</f>
        <v>0</v>
      </c>
      <c r="G138" s="65">
        <f>IFERROR(+'CMA GDP Estimates'!G138-'Tor GDP Estimates'!G138,"")</f>
        <v>0</v>
      </c>
      <c r="H138" s="65">
        <f>IFERROR(+'CMA GDP Estimates'!H138-'Tor GDP Estimates'!H138,"")</f>
        <v>0</v>
      </c>
      <c r="I138" s="65">
        <f>IFERROR(+'CMA GDP Estimates'!I138-'Tor GDP Estimates'!I138,"")</f>
        <v>0</v>
      </c>
      <c r="J138" s="65">
        <f>IFERROR(+'CMA GDP Estimates'!J138-'Tor GDP Estimates'!J138,"")</f>
        <v>0</v>
      </c>
      <c r="K138" s="65">
        <f>IFERROR(+'CMA GDP Estimates'!K138-'Tor GDP Estimates'!K138,"")</f>
        <v>0</v>
      </c>
      <c r="L138" s="65">
        <f>IFERROR(+'CMA GDP Estimates'!L138-'Tor GDP Estimates'!L138,"")</f>
        <v>0</v>
      </c>
      <c r="M138" s="30">
        <f>IFERROR(+'CMA GDP Estimates'!M138-'Tor GDP Estimates'!M138,"")</f>
        <v>0</v>
      </c>
      <c r="N138" s="30">
        <f>IFERROR(+'CMA GDP Estimates'!N138-'Tor GDP Estimates'!N138,"")</f>
        <v>280.00762765665951</v>
      </c>
      <c r="O138" s="30">
        <f>IFERROR(+'CMA GDP Estimates'!O138-'Tor GDP Estimates'!O138,"")</f>
        <v>262.47167628767329</v>
      </c>
      <c r="P138" s="30">
        <f>IFERROR(+'CMA GDP Estimates'!P138-'Tor GDP Estimates'!P138,"")</f>
        <v>199.40176185161715</v>
      </c>
      <c r="Q138" s="30">
        <f>IFERROR(+'CMA GDP Estimates'!Q138-'Tor GDP Estimates'!Q138,"")</f>
        <v>185.88330744702199</v>
      </c>
      <c r="R138" s="30">
        <f>IFERROR(+'CMA GDP Estimates'!R138-'Tor GDP Estimates'!R138,"")</f>
        <v>164.46349373344191</v>
      </c>
      <c r="S138" s="30">
        <f>IFERROR(+'CMA GDP Estimates'!S138-'Tor GDP Estimates'!S138,"")</f>
        <v>124.33618668329166</v>
      </c>
      <c r="T138" s="30">
        <f>IFERROR(+'CMA GDP Estimates'!T138-'Tor GDP Estimates'!T138,"")</f>
        <v>203.1089438990675</v>
      </c>
      <c r="U138" s="30">
        <f>IFERROR(+'CMA GDP Estimates'!U138-'Tor GDP Estimates'!U138,"")</f>
        <v>158.48815548497873</v>
      </c>
      <c r="V138" s="30">
        <f>IFERROR(+'CMA GDP Estimates'!V138-'Tor GDP Estimates'!V138,"")</f>
        <v>159.33819452521146</v>
      </c>
      <c r="W138" s="30">
        <f>IFERROR(+'CMA GDP Estimates'!W138-'Tor GDP Estimates'!W138,"")</f>
        <v>193.15654064487387</v>
      </c>
      <c r="X138" s="30">
        <f>IFERROR(+'CMA GDP Estimates'!X138-'Tor GDP Estimates'!X138,"")</f>
        <v>172.92792343961628</v>
      </c>
      <c r="Y138" s="30">
        <f>IFERROR(+'CMA GDP Estimates'!Y138-'Tor GDP Estimates'!Y138,"")</f>
        <v>115.562218642397</v>
      </c>
    </row>
    <row r="139" spans="1:25" x14ac:dyDescent="0.25">
      <c r="A139" s="7" t="s">
        <v>132</v>
      </c>
      <c r="B139" s="7"/>
      <c r="C139" s="14">
        <v>5415</v>
      </c>
      <c r="D139" s="65">
        <f>IFERROR(+'CMA GDP Estimates'!D139-'Tor GDP Estimates'!D139,"")</f>
        <v>834.39941977865874</v>
      </c>
      <c r="E139" s="65">
        <f>IFERROR(+'CMA GDP Estimates'!E139-'Tor GDP Estimates'!E139,"")</f>
        <v>1097.7213352858171</v>
      </c>
      <c r="F139" s="65">
        <f>IFERROR(+'CMA GDP Estimates'!F139-'Tor GDP Estimates'!F139,"")</f>
        <v>1572.0227237999793</v>
      </c>
      <c r="G139" s="65">
        <f>IFERROR(+'CMA GDP Estimates'!G139-'Tor GDP Estimates'!G139,"")</f>
        <v>1787.4318712722302</v>
      </c>
      <c r="H139" s="65">
        <f>IFERROR(+'CMA GDP Estimates'!H139-'Tor GDP Estimates'!H139,"")</f>
        <v>2091.8513931526827</v>
      </c>
      <c r="I139" s="65">
        <f>IFERROR(+'CMA GDP Estimates'!I139-'Tor GDP Estimates'!I139,"")</f>
        <v>2320.3360642513239</v>
      </c>
      <c r="J139" s="65">
        <f>IFERROR(+'CMA GDP Estimates'!J139-'Tor GDP Estimates'!J139,"")</f>
        <v>2772.7201229537577</v>
      </c>
      <c r="K139" s="65">
        <f>IFERROR(+'CMA GDP Estimates'!K139-'Tor GDP Estimates'!K139,"")</f>
        <v>2737.2831885482155</v>
      </c>
      <c r="L139" s="65">
        <f>IFERROR(+'CMA GDP Estimates'!L139-'Tor GDP Estimates'!L139,"")</f>
        <v>2892.2986106328312</v>
      </c>
      <c r="M139" s="30">
        <f>IFERROR(+'CMA GDP Estimates'!M139-'Tor GDP Estimates'!M139,"")</f>
        <v>2494.8438217077678</v>
      </c>
      <c r="N139" s="30">
        <f>IFERROR(+'CMA GDP Estimates'!N139-'Tor GDP Estimates'!N139,"")</f>
        <v>3214.474477996625</v>
      </c>
      <c r="O139" s="30">
        <f>IFERROR(+'CMA GDP Estimates'!O139-'Tor GDP Estimates'!O139,"")</f>
        <v>3578.2793514172931</v>
      </c>
      <c r="P139" s="30">
        <f>IFERROR(+'CMA GDP Estimates'!P139-'Tor GDP Estimates'!P139,"")</f>
        <v>3214.2952282507636</v>
      </c>
      <c r="Q139" s="30">
        <f>IFERROR(+'CMA GDP Estimates'!Q139-'Tor GDP Estimates'!Q139,"")</f>
        <v>3352.0714574600956</v>
      </c>
      <c r="R139" s="30">
        <f>IFERROR(+'CMA GDP Estimates'!R139-'Tor GDP Estimates'!R139,"")</f>
        <v>3185.7844196935944</v>
      </c>
      <c r="S139" s="30">
        <f>IFERROR(+'CMA GDP Estimates'!S139-'Tor GDP Estimates'!S139,"")</f>
        <v>3763.9300277742423</v>
      </c>
      <c r="T139" s="30">
        <f>IFERROR(+'CMA GDP Estimates'!T139-'Tor GDP Estimates'!T139,"")</f>
        <v>3664.9344291083125</v>
      </c>
      <c r="U139" s="30">
        <f>IFERROR(+'CMA GDP Estimates'!U139-'Tor GDP Estimates'!U139,"")</f>
        <v>3898.7344592198247</v>
      </c>
      <c r="V139" s="30">
        <f>IFERROR(+'CMA GDP Estimates'!V139-'Tor GDP Estimates'!V139,"")</f>
        <v>4609.5785284797339</v>
      </c>
      <c r="W139" s="30">
        <f>IFERROR(+'CMA GDP Estimates'!W139-'Tor GDP Estimates'!W139,"")</f>
        <v>4239.5558456028975</v>
      </c>
      <c r="X139" s="30">
        <f>IFERROR(+'CMA GDP Estimates'!X139-'Tor GDP Estimates'!X139,"")</f>
        <v>4312.0350857980211</v>
      </c>
      <c r="Y139" s="30">
        <f>IFERROR(+'CMA GDP Estimates'!Y139-'Tor GDP Estimates'!Y139,"")</f>
        <v>5022.5748287824799</v>
      </c>
    </row>
    <row r="140" spans="1:25" x14ac:dyDescent="0.25">
      <c r="A140" s="7" t="s">
        <v>133</v>
      </c>
      <c r="B140" s="7"/>
      <c r="C140" s="14">
        <v>5416</v>
      </c>
      <c r="D140" s="65">
        <f>IFERROR(+'CMA GDP Estimates'!D140-'Tor GDP Estimates'!D140,"")</f>
        <v>0</v>
      </c>
      <c r="E140" s="65">
        <f>IFERROR(+'CMA GDP Estimates'!E140-'Tor GDP Estimates'!E140,"")</f>
        <v>0</v>
      </c>
      <c r="F140" s="65">
        <f>IFERROR(+'CMA GDP Estimates'!F140-'Tor GDP Estimates'!F140,"")</f>
        <v>0</v>
      </c>
      <c r="G140" s="65">
        <f>IFERROR(+'CMA GDP Estimates'!G140-'Tor GDP Estimates'!G140,"")</f>
        <v>0</v>
      </c>
      <c r="H140" s="65">
        <f>IFERROR(+'CMA GDP Estimates'!H140-'Tor GDP Estimates'!H140,"")</f>
        <v>0</v>
      </c>
      <c r="I140" s="65">
        <f>IFERROR(+'CMA GDP Estimates'!I140-'Tor GDP Estimates'!I140,"")</f>
        <v>0</v>
      </c>
      <c r="J140" s="65">
        <f>IFERROR(+'CMA GDP Estimates'!J140-'Tor GDP Estimates'!J140,"")</f>
        <v>0</v>
      </c>
      <c r="K140" s="65">
        <f>IFERROR(+'CMA GDP Estimates'!K140-'Tor GDP Estimates'!K140,"")</f>
        <v>0</v>
      </c>
      <c r="L140" s="65">
        <f>IFERROR(+'CMA GDP Estimates'!L140-'Tor GDP Estimates'!L140,"")</f>
        <v>0</v>
      </c>
      <c r="M140" s="30">
        <f>IFERROR(+'CMA GDP Estimates'!M140-'Tor GDP Estimates'!M140,"")</f>
        <v>0</v>
      </c>
      <c r="N140" s="30">
        <f>IFERROR(+'CMA GDP Estimates'!N140-'Tor GDP Estimates'!N140,"")</f>
        <v>851.42336157773707</v>
      </c>
      <c r="O140" s="30">
        <f>IFERROR(+'CMA GDP Estimates'!O140-'Tor GDP Estimates'!O140,"")</f>
        <v>889.4823348607124</v>
      </c>
      <c r="P140" s="30">
        <f>IFERROR(+'CMA GDP Estimates'!P140-'Tor GDP Estimates'!P140,"")</f>
        <v>1099.8665316487215</v>
      </c>
      <c r="Q140" s="30">
        <f>IFERROR(+'CMA GDP Estimates'!Q140-'Tor GDP Estimates'!Q140,"")</f>
        <v>874.68762824380224</v>
      </c>
      <c r="R140" s="30">
        <f>IFERROR(+'CMA GDP Estimates'!R140-'Tor GDP Estimates'!R140,"")</f>
        <v>997.94031405296073</v>
      </c>
      <c r="S140" s="30">
        <f>IFERROR(+'CMA GDP Estimates'!S140-'Tor GDP Estimates'!S140,"")</f>
        <v>905.05949219303966</v>
      </c>
      <c r="T140" s="30">
        <f>IFERROR(+'CMA GDP Estimates'!T140-'Tor GDP Estimates'!T140,"")</f>
        <v>1344.6061838842913</v>
      </c>
      <c r="U140" s="30">
        <f>IFERROR(+'CMA GDP Estimates'!U140-'Tor GDP Estimates'!U140,"")</f>
        <v>1227.8505843001265</v>
      </c>
      <c r="V140" s="30">
        <f>IFERROR(+'CMA GDP Estimates'!V140-'Tor GDP Estimates'!V140,"")</f>
        <v>1345.8482609898506</v>
      </c>
      <c r="W140" s="30">
        <f>IFERROR(+'CMA GDP Estimates'!W140-'Tor GDP Estimates'!W140,"")</f>
        <v>1216.7119236042722</v>
      </c>
      <c r="X140" s="30">
        <f>IFERROR(+'CMA GDP Estimates'!X140-'Tor GDP Estimates'!X140,"")</f>
        <v>1340.1187168647655</v>
      </c>
      <c r="Y140" s="30">
        <f>IFERROR(+'CMA GDP Estimates'!Y140-'Tor GDP Estimates'!Y140,"")</f>
        <v>1258.6955404464406</v>
      </c>
    </row>
    <row r="141" spans="1:25" x14ac:dyDescent="0.25">
      <c r="A141" s="7" t="s">
        <v>134</v>
      </c>
      <c r="B141" s="7"/>
      <c r="C141" s="14">
        <v>5417</v>
      </c>
      <c r="D141" s="65">
        <f>IFERROR(+'CMA GDP Estimates'!D141-'Tor GDP Estimates'!D141,"")</f>
        <v>0</v>
      </c>
      <c r="E141" s="65">
        <f>IFERROR(+'CMA GDP Estimates'!E141-'Tor GDP Estimates'!E141,"")</f>
        <v>0</v>
      </c>
      <c r="F141" s="65">
        <f>IFERROR(+'CMA GDP Estimates'!F141-'Tor GDP Estimates'!F141,"")</f>
        <v>0</v>
      </c>
      <c r="G141" s="65">
        <f>IFERROR(+'CMA GDP Estimates'!G141-'Tor GDP Estimates'!G141,"")</f>
        <v>0</v>
      </c>
      <c r="H141" s="65">
        <f>IFERROR(+'CMA GDP Estimates'!H141-'Tor GDP Estimates'!H141,"")</f>
        <v>0</v>
      </c>
      <c r="I141" s="65">
        <f>IFERROR(+'CMA GDP Estimates'!I141-'Tor GDP Estimates'!I141,"")</f>
        <v>0</v>
      </c>
      <c r="J141" s="65">
        <f>IFERROR(+'CMA GDP Estimates'!J141-'Tor GDP Estimates'!J141,"")</f>
        <v>0</v>
      </c>
      <c r="K141" s="65">
        <f>IFERROR(+'CMA GDP Estimates'!K141-'Tor GDP Estimates'!K141,"")</f>
        <v>0</v>
      </c>
      <c r="L141" s="65">
        <f>IFERROR(+'CMA GDP Estimates'!L141-'Tor GDP Estimates'!L141,"")</f>
        <v>0</v>
      </c>
      <c r="M141" s="30">
        <f>IFERROR(+'CMA GDP Estimates'!M141-'Tor GDP Estimates'!M141,"")</f>
        <v>0</v>
      </c>
      <c r="N141" s="30">
        <f>IFERROR(+'CMA GDP Estimates'!N141-'Tor GDP Estimates'!N141,"")</f>
        <v>468.49238624611405</v>
      </c>
      <c r="O141" s="30">
        <f>IFERROR(+'CMA GDP Estimates'!O141-'Tor GDP Estimates'!O141,"")</f>
        <v>491.60397666183121</v>
      </c>
      <c r="P141" s="30">
        <f>IFERROR(+'CMA GDP Estimates'!P141-'Tor GDP Estimates'!P141,"")</f>
        <v>508.36124908646741</v>
      </c>
      <c r="Q141" s="30">
        <f>IFERROR(+'CMA GDP Estimates'!Q141-'Tor GDP Estimates'!Q141,"")</f>
        <v>485.3799416855154</v>
      </c>
      <c r="R141" s="30">
        <f>IFERROR(+'CMA GDP Estimates'!R141-'Tor GDP Estimates'!R141,"")</f>
        <v>419.87705347264273</v>
      </c>
      <c r="S141" s="30">
        <f>IFERROR(+'CMA GDP Estimates'!S141-'Tor GDP Estimates'!S141,"")</f>
        <v>378.58653726217949</v>
      </c>
      <c r="T141" s="30">
        <f>IFERROR(+'CMA GDP Estimates'!T141-'Tor GDP Estimates'!T141,"")</f>
        <v>310.26863059452342</v>
      </c>
      <c r="U141" s="30">
        <f>IFERROR(+'CMA GDP Estimates'!U141-'Tor GDP Estimates'!U141,"")</f>
        <v>622.41948548156756</v>
      </c>
      <c r="V141" s="30">
        <f>IFERROR(+'CMA GDP Estimates'!V141-'Tor GDP Estimates'!V141,"")</f>
        <v>598.31996242307366</v>
      </c>
      <c r="W141" s="30">
        <f>IFERROR(+'CMA GDP Estimates'!W141-'Tor GDP Estimates'!W141,"")</f>
        <v>392.04019825791283</v>
      </c>
      <c r="X141" s="30">
        <f>IFERROR(+'CMA GDP Estimates'!X141-'Tor GDP Estimates'!X141,"")</f>
        <v>383.32966628096017</v>
      </c>
      <c r="Y141" s="30">
        <f>IFERROR(+'CMA GDP Estimates'!Y141-'Tor GDP Estimates'!Y141,"")</f>
        <v>330.74654866590492</v>
      </c>
    </row>
    <row r="142" spans="1:25" x14ac:dyDescent="0.25">
      <c r="A142" s="7" t="s">
        <v>135</v>
      </c>
      <c r="B142" s="7"/>
      <c r="C142" s="14">
        <v>5418</v>
      </c>
      <c r="D142" s="65">
        <f>IFERROR(+'CMA GDP Estimates'!D142-'Tor GDP Estimates'!D142,"")</f>
        <v>557.7017082838239</v>
      </c>
      <c r="E142" s="65">
        <f>IFERROR(+'CMA GDP Estimates'!E142-'Tor GDP Estimates'!E142,"")</f>
        <v>472.95840901911333</v>
      </c>
      <c r="F142" s="65">
        <f>IFERROR(+'CMA GDP Estimates'!F142-'Tor GDP Estimates'!F142,"")</f>
        <v>445.23090023157488</v>
      </c>
      <c r="G142" s="65">
        <f>IFERROR(+'CMA GDP Estimates'!G142-'Tor GDP Estimates'!G142,"")</f>
        <v>693.224491045631</v>
      </c>
      <c r="H142" s="65">
        <f>IFERROR(+'CMA GDP Estimates'!H142-'Tor GDP Estimates'!H142,"")</f>
        <v>617.48731323199149</v>
      </c>
      <c r="I142" s="65">
        <f>IFERROR(+'CMA GDP Estimates'!I142-'Tor GDP Estimates'!I142,"")</f>
        <v>674.0089881857956</v>
      </c>
      <c r="J142" s="65">
        <f>IFERROR(+'CMA GDP Estimates'!J142-'Tor GDP Estimates'!J142,"")</f>
        <v>656.24742784947671</v>
      </c>
      <c r="K142" s="65">
        <f>IFERROR(+'CMA GDP Estimates'!K142-'Tor GDP Estimates'!K142,"")</f>
        <v>398.19148308256922</v>
      </c>
      <c r="L142" s="65">
        <f>IFERROR(+'CMA GDP Estimates'!L142-'Tor GDP Estimates'!L142,"")</f>
        <v>856.94464035431247</v>
      </c>
      <c r="M142" s="30">
        <f>IFERROR(+'CMA GDP Estimates'!M142-'Tor GDP Estimates'!M142,"")</f>
        <v>505.7933855870217</v>
      </c>
      <c r="N142" s="30">
        <f>IFERROR(+'CMA GDP Estimates'!N142-'Tor GDP Estimates'!N142,"")</f>
        <v>486.58208366632698</v>
      </c>
      <c r="O142" s="30">
        <f>IFERROR(+'CMA GDP Estimates'!O142-'Tor GDP Estimates'!O142,"")</f>
        <v>396.18768938771768</v>
      </c>
      <c r="P142" s="30">
        <f>IFERROR(+'CMA GDP Estimates'!P142-'Tor GDP Estimates'!P142,"")</f>
        <v>496.47418938534065</v>
      </c>
      <c r="Q142" s="30">
        <f>IFERROR(+'CMA GDP Estimates'!Q142-'Tor GDP Estimates'!Q142,"")</f>
        <v>474.4237309813484</v>
      </c>
      <c r="R142" s="30">
        <f>IFERROR(+'CMA GDP Estimates'!R142-'Tor GDP Estimates'!R142,"")</f>
        <v>210.84871835657395</v>
      </c>
      <c r="S142" s="30">
        <f>IFERROR(+'CMA GDP Estimates'!S142-'Tor GDP Estimates'!S142,"")</f>
        <v>507.61024782455388</v>
      </c>
      <c r="T142" s="30">
        <f>IFERROR(+'CMA GDP Estimates'!T142-'Tor GDP Estimates'!T142,"")</f>
        <v>594.82571599532548</v>
      </c>
      <c r="U142" s="30">
        <f>IFERROR(+'CMA GDP Estimates'!U142-'Tor GDP Estimates'!U142,"")</f>
        <v>551.48565558916107</v>
      </c>
      <c r="V142" s="30">
        <f>IFERROR(+'CMA GDP Estimates'!V142-'Tor GDP Estimates'!V142,"")</f>
        <v>749.24347756567977</v>
      </c>
      <c r="W142" s="30">
        <f>IFERROR(+'CMA GDP Estimates'!W142-'Tor GDP Estimates'!W142,"")</f>
        <v>908.41422508502978</v>
      </c>
      <c r="X142" s="30">
        <f>IFERROR(+'CMA GDP Estimates'!X142-'Tor GDP Estimates'!X142,"")</f>
        <v>622.8798214523481</v>
      </c>
      <c r="Y142" s="30">
        <f>IFERROR(+'CMA GDP Estimates'!Y142-'Tor GDP Estimates'!Y142,"")</f>
        <v>805.79675646484384</v>
      </c>
    </row>
    <row r="143" spans="1:25" x14ac:dyDescent="0.25">
      <c r="A143" s="7" t="s">
        <v>136</v>
      </c>
      <c r="B143" s="7"/>
      <c r="C143" s="14">
        <v>5419</v>
      </c>
      <c r="D143" s="65">
        <f>IFERROR(+'CMA GDP Estimates'!D143-'Tor GDP Estimates'!D143,"")</f>
        <v>0</v>
      </c>
      <c r="E143" s="65">
        <f>IFERROR(+'CMA GDP Estimates'!E143-'Tor GDP Estimates'!E143,"")</f>
        <v>0</v>
      </c>
      <c r="F143" s="65">
        <f>IFERROR(+'CMA GDP Estimates'!F143-'Tor GDP Estimates'!F143,"")</f>
        <v>0</v>
      </c>
      <c r="G143" s="65">
        <f>IFERROR(+'CMA GDP Estimates'!G143-'Tor GDP Estimates'!G143,"")</f>
        <v>0</v>
      </c>
      <c r="H143" s="65">
        <f>IFERROR(+'CMA GDP Estimates'!H143-'Tor GDP Estimates'!H143,"")</f>
        <v>0</v>
      </c>
      <c r="I143" s="65">
        <f>IFERROR(+'CMA GDP Estimates'!I143-'Tor GDP Estimates'!I143,"")</f>
        <v>0</v>
      </c>
      <c r="J143" s="65">
        <f>IFERROR(+'CMA GDP Estimates'!J143-'Tor GDP Estimates'!J143,"")</f>
        <v>0</v>
      </c>
      <c r="K143" s="65">
        <f>IFERROR(+'CMA GDP Estimates'!K143-'Tor GDP Estimates'!K143,"")</f>
        <v>0</v>
      </c>
      <c r="L143" s="65">
        <f>IFERROR(+'CMA GDP Estimates'!L143-'Tor GDP Estimates'!L143,"")</f>
        <v>0</v>
      </c>
      <c r="M143" s="30">
        <f>IFERROR(+'CMA GDP Estimates'!M143-'Tor GDP Estimates'!M143,"")</f>
        <v>0</v>
      </c>
      <c r="N143" s="30">
        <f>IFERROR(+'CMA GDP Estimates'!N143-'Tor GDP Estimates'!N143,"")</f>
        <v>845.81823222163291</v>
      </c>
      <c r="O143" s="30">
        <f>IFERROR(+'CMA GDP Estimates'!O143-'Tor GDP Estimates'!O143,"")</f>
        <v>455.93826339113912</v>
      </c>
      <c r="P143" s="30">
        <f>IFERROR(+'CMA GDP Estimates'!P143-'Tor GDP Estimates'!P143,"")</f>
        <v>356.64880996943964</v>
      </c>
      <c r="Q143" s="30">
        <f>IFERROR(+'CMA GDP Estimates'!Q143-'Tor GDP Estimates'!Q143,"")</f>
        <v>467.96755851677904</v>
      </c>
      <c r="R143" s="30">
        <f>IFERROR(+'CMA GDP Estimates'!R143-'Tor GDP Estimates'!R143,"")</f>
        <v>502.30380984225826</v>
      </c>
      <c r="S143" s="30">
        <f>IFERROR(+'CMA GDP Estimates'!S143-'Tor GDP Estimates'!S143,"")</f>
        <v>464.90920374105315</v>
      </c>
      <c r="T143" s="30">
        <f>IFERROR(+'CMA GDP Estimates'!T143-'Tor GDP Estimates'!T143,"")</f>
        <v>673.08844650591323</v>
      </c>
      <c r="U143" s="30">
        <f>IFERROR(+'CMA GDP Estimates'!U143-'Tor GDP Estimates'!U143,"")</f>
        <v>552.39411773105053</v>
      </c>
      <c r="V143" s="30">
        <f>IFERROR(+'CMA GDP Estimates'!V143-'Tor GDP Estimates'!V143,"")</f>
        <v>575.56339527953583</v>
      </c>
      <c r="W143" s="30">
        <f>IFERROR(+'CMA GDP Estimates'!W143-'Tor GDP Estimates'!W143,"")</f>
        <v>863.02791575824494</v>
      </c>
      <c r="X143" s="30">
        <f>IFERROR(+'CMA GDP Estimates'!X143-'Tor GDP Estimates'!X143,"")</f>
        <v>878.51867305821406</v>
      </c>
      <c r="Y143" s="30">
        <f>IFERROR(+'CMA GDP Estimates'!Y143-'Tor GDP Estimates'!Y143,"")</f>
        <v>527.62330788635131</v>
      </c>
    </row>
    <row r="144" spans="1:25" x14ac:dyDescent="0.25">
      <c r="A144" s="5" t="s">
        <v>137</v>
      </c>
      <c r="B144" s="5"/>
      <c r="C144" s="13">
        <v>55</v>
      </c>
      <c r="D144" s="64" t="str">
        <f>IFERROR(+'CMA GDP Estimates'!D144-'Tor GDP Estimates'!D144,"")</f>
        <v/>
      </c>
      <c r="E144" s="64">
        <f>IFERROR(+'CMA GDP Estimates'!E144-'Tor GDP Estimates'!E144,"")</f>
        <v>439.39127552783953</v>
      </c>
      <c r="F144" s="64" t="str">
        <f>IFERROR(+'CMA GDP Estimates'!F144-'Tor GDP Estimates'!F144,"")</f>
        <v/>
      </c>
      <c r="G144" s="64" t="str">
        <f>IFERROR(+'CMA GDP Estimates'!G144-'Tor GDP Estimates'!G144,"")</f>
        <v/>
      </c>
      <c r="H144" s="64" t="str">
        <f>IFERROR(+'CMA GDP Estimates'!H144-'Tor GDP Estimates'!H144,"")</f>
        <v/>
      </c>
      <c r="I144" s="64" t="str">
        <f>IFERROR(+'CMA GDP Estimates'!I144-'Tor GDP Estimates'!I144,"")</f>
        <v/>
      </c>
      <c r="J144" s="64" t="str">
        <f>IFERROR(+'CMA GDP Estimates'!J144-'Tor GDP Estimates'!J144,"")</f>
        <v/>
      </c>
      <c r="K144" s="64" t="str">
        <f>IFERROR(+'CMA GDP Estimates'!K144-'Tor GDP Estimates'!K144,"")</f>
        <v/>
      </c>
      <c r="L144" s="64" t="str">
        <f>IFERROR(+'CMA GDP Estimates'!L144-'Tor GDP Estimates'!L144,"")</f>
        <v/>
      </c>
      <c r="M144" s="29" t="str">
        <f>IFERROR(+'CMA GDP Estimates'!M144-'Tor GDP Estimates'!M144,"")</f>
        <v/>
      </c>
      <c r="N144" s="29" t="str">
        <f>IFERROR(+'CMA GDP Estimates'!N144-'Tor GDP Estimates'!N144,"")</f>
        <v/>
      </c>
      <c r="O144" s="29">
        <f>IFERROR(+'CMA GDP Estimates'!O144-'Tor GDP Estimates'!O144,"")</f>
        <v>2393.3150794361254</v>
      </c>
      <c r="P144" s="29" t="str">
        <f>IFERROR(+'CMA GDP Estimates'!P144-'Tor GDP Estimates'!P144,"")</f>
        <v/>
      </c>
      <c r="Q144" s="29" t="str">
        <f>IFERROR(+'CMA GDP Estimates'!Q144-'Tor GDP Estimates'!Q144,"")</f>
        <v/>
      </c>
      <c r="R144" s="29" t="str">
        <f>IFERROR(+'CMA GDP Estimates'!R144-'Tor GDP Estimates'!R144,"")</f>
        <v/>
      </c>
      <c r="S144" s="29" t="str">
        <f>IFERROR(+'CMA GDP Estimates'!S144-'Tor GDP Estimates'!S144,"")</f>
        <v/>
      </c>
      <c r="T144" s="29" t="str">
        <f>IFERROR(+'CMA GDP Estimates'!T144-'Tor GDP Estimates'!T144,"")</f>
        <v/>
      </c>
      <c r="U144" s="29" t="str">
        <f>IFERROR(+'CMA GDP Estimates'!U144-'Tor GDP Estimates'!U144,"")</f>
        <v/>
      </c>
      <c r="V144" s="29" t="str">
        <f>IFERROR(+'CMA GDP Estimates'!V144-'Tor GDP Estimates'!V144,"")</f>
        <v/>
      </c>
      <c r="W144" s="29" t="str">
        <f>IFERROR(+'CMA GDP Estimates'!W144-'Tor GDP Estimates'!W144,"")</f>
        <v/>
      </c>
      <c r="X144" s="29" t="str">
        <f>IFERROR(+'CMA GDP Estimates'!X144-'Tor GDP Estimates'!X144,"")</f>
        <v/>
      </c>
      <c r="Y144" s="29" t="str">
        <f>IFERROR(+'CMA GDP Estimates'!Y144-'Tor GDP Estimates'!Y144,"")</f>
        <v/>
      </c>
    </row>
    <row r="145" spans="1:25" x14ac:dyDescent="0.25">
      <c r="A145" s="5" t="s">
        <v>138</v>
      </c>
      <c r="B145" s="5"/>
      <c r="C145" s="13">
        <v>56</v>
      </c>
      <c r="D145" s="64">
        <f>IFERROR(+'CMA GDP Estimates'!D145-'Tor GDP Estimates'!D145,"")</f>
        <v>2648.6876308300011</v>
      </c>
      <c r="E145" s="64">
        <f>IFERROR(+'CMA GDP Estimates'!E145-'Tor GDP Estimates'!E145,"")</f>
        <v>2905.5277108322412</v>
      </c>
      <c r="F145" s="64">
        <f>IFERROR(+'CMA GDP Estimates'!F145-'Tor GDP Estimates'!F145,"")</f>
        <v>3649.4975572037774</v>
      </c>
      <c r="G145" s="64">
        <f>IFERROR(+'CMA GDP Estimates'!G145-'Tor GDP Estimates'!G145,"")</f>
        <v>3591.9634280291284</v>
      </c>
      <c r="H145" s="64">
        <f>IFERROR(+'CMA GDP Estimates'!H145-'Tor GDP Estimates'!H145,"")</f>
        <v>3499.7674678783542</v>
      </c>
      <c r="I145" s="64">
        <f>IFERROR(+'CMA GDP Estimates'!I145-'Tor GDP Estimates'!I145,"")</f>
        <v>4199.4534488281251</v>
      </c>
      <c r="J145" s="64">
        <f>IFERROR(+'CMA GDP Estimates'!J145-'Tor GDP Estimates'!J145,"")</f>
        <v>4147.8483803731651</v>
      </c>
      <c r="K145" s="64">
        <f>IFERROR(+'CMA GDP Estimates'!K145-'Tor GDP Estimates'!K145,"")</f>
        <v>4389.4732407627916</v>
      </c>
      <c r="L145" s="64">
        <f>IFERROR(+'CMA GDP Estimates'!L145-'Tor GDP Estimates'!L145,"")</f>
        <v>4548.7419555011429</v>
      </c>
      <c r="M145" s="29">
        <f>IFERROR(+'CMA GDP Estimates'!M145-'Tor GDP Estimates'!M145,"")</f>
        <v>4483.8523876854115</v>
      </c>
      <c r="N145" s="29">
        <f>IFERROR(+'CMA GDP Estimates'!N145-'Tor GDP Estimates'!N145,"")</f>
        <v>4830.4015390036211</v>
      </c>
      <c r="O145" s="29">
        <f>IFERROR(+'CMA GDP Estimates'!O145-'Tor GDP Estimates'!O145,"")</f>
        <v>4303.8605722460561</v>
      </c>
      <c r="P145" s="29">
        <f>IFERROR(+'CMA GDP Estimates'!P145-'Tor GDP Estimates'!P145,"")</f>
        <v>4551.612792398555</v>
      </c>
      <c r="Q145" s="29">
        <f>IFERROR(+'CMA GDP Estimates'!Q145-'Tor GDP Estimates'!Q145,"")</f>
        <v>4852.014808959877</v>
      </c>
      <c r="R145" s="29">
        <f>IFERROR(+'CMA GDP Estimates'!R145-'Tor GDP Estimates'!R145,"")</f>
        <v>4417.7812303197361</v>
      </c>
      <c r="S145" s="29">
        <f>IFERROR(+'CMA GDP Estimates'!S145-'Tor GDP Estimates'!S145,"")</f>
        <v>4940.1664957590665</v>
      </c>
      <c r="T145" s="29">
        <f>IFERROR(+'CMA GDP Estimates'!T145-'Tor GDP Estimates'!T145,"")</f>
        <v>4713.5093181139655</v>
      </c>
      <c r="U145" s="29">
        <f>IFERROR(+'CMA GDP Estimates'!U145-'Tor GDP Estimates'!U145,"")</f>
        <v>5597.1282750312648</v>
      </c>
      <c r="V145" s="29">
        <f>IFERROR(+'CMA GDP Estimates'!V145-'Tor GDP Estimates'!V145,"")</f>
        <v>5415.3802132872243</v>
      </c>
      <c r="W145" s="29">
        <f>IFERROR(+'CMA GDP Estimates'!W145-'Tor GDP Estimates'!W145,"")</f>
        <v>5514.3167663556878</v>
      </c>
      <c r="X145" s="29">
        <f>IFERROR(+'CMA GDP Estimates'!X145-'Tor GDP Estimates'!X145,"")</f>
        <v>4694.3897668556456</v>
      </c>
      <c r="Y145" s="29">
        <f>IFERROR(+'CMA GDP Estimates'!Y145-'Tor GDP Estimates'!Y145,"")</f>
        <v>5273.5630452022515</v>
      </c>
    </row>
    <row r="146" spans="1:25" x14ac:dyDescent="0.25">
      <c r="A146" s="6" t="s">
        <v>139</v>
      </c>
      <c r="B146" s="6"/>
      <c r="C146" s="14">
        <v>561</v>
      </c>
      <c r="D146" s="65">
        <f>IFERROR(+'CMA GDP Estimates'!D146-'Tor GDP Estimates'!D146,"")</f>
        <v>2540.5248568760348</v>
      </c>
      <c r="E146" s="65">
        <f>IFERROR(+'CMA GDP Estimates'!E146-'Tor GDP Estimates'!E146,"")</f>
        <v>2790.8822206008172</v>
      </c>
      <c r="F146" s="65">
        <f>IFERROR(+'CMA GDP Estimates'!F146-'Tor GDP Estimates'!F146,"")</f>
        <v>3563.4740626954854</v>
      </c>
      <c r="G146" s="65">
        <f>IFERROR(+'CMA GDP Estimates'!G146-'Tor GDP Estimates'!G146,"")</f>
        <v>3422.5367952270872</v>
      </c>
      <c r="H146" s="65">
        <f>IFERROR(+'CMA GDP Estimates'!H146-'Tor GDP Estimates'!H146,"")</f>
        <v>3308.3144228107603</v>
      </c>
      <c r="I146" s="65">
        <f>IFERROR(+'CMA GDP Estimates'!I146-'Tor GDP Estimates'!I146,"")</f>
        <v>3957.6229228210905</v>
      </c>
      <c r="J146" s="65">
        <f>IFERROR(+'CMA GDP Estimates'!J146-'Tor GDP Estimates'!J146,"")</f>
        <v>3942.3446268964162</v>
      </c>
      <c r="K146" s="65">
        <f>IFERROR(+'CMA GDP Estimates'!K146-'Tor GDP Estimates'!K146,"")</f>
        <v>4068.4486534160733</v>
      </c>
      <c r="L146" s="65">
        <f>IFERROR(+'CMA GDP Estimates'!L146-'Tor GDP Estimates'!L146,"")</f>
        <v>4212.2795414292168</v>
      </c>
      <c r="M146" s="30">
        <f>IFERROR(+'CMA GDP Estimates'!M146-'Tor GDP Estimates'!M146,"")</f>
        <v>4134.6165951550947</v>
      </c>
      <c r="N146" s="30">
        <f>IFERROR(+'CMA GDP Estimates'!N146-'Tor GDP Estimates'!N146,"")</f>
        <v>4517.0770693659724</v>
      </c>
      <c r="O146" s="30">
        <f>IFERROR(+'CMA GDP Estimates'!O146-'Tor GDP Estimates'!O146,"")</f>
        <v>3916.1954866271772</v>
      </c>
      <c r="P146" s="30">
        <f>IFERROR(+'CMA GDP Estimates'!P146-'Tor GDP Estimates'!P146,"")</f>
        <v>4132.5637351699752</v>
      </c>
      <c r="Q146" s="30">
        <f>IFERROR(+'CMA GDP Estimates'!Q146-'Tor GDP Estimates'!Q146,"")</f>
        <v>4402.071011054968</v>
      </c>
      <c r="R146" s="30">
        <f>IFERROR(+'CMA GDP Estimates'!R146-'Tor GDP Estimates'!R146,"")</f>
        <v>3986.2808846319422</v>
      </c>
      <c r="S146" s="30">
        <f>IFERROR(+'CMA GDP Estimates'!S146-'Tor GDP Estimates'!S146,"")</f>
        <v>4437.1256086140438</v>
      </c>
      <c r="T146" s="30">
        <f>IFERROR(+'CMA GDP Estimates'!T146-'Tor GDP Estimates'!T146,"")</f>
        <v>4181.4595555070509</v>
      </c>
      <c r="U146" s="30">
        <f>IFERROR(+'CMA GDP Estimates'!U146-'Tor GDP Estimates'!U146,"")</f>
        <v>5065.9753138703072</v>
      </c>
      <c r="V146" s="30">
        <f>IFERROR(+'CMA GDP Estimates'!V146-'Tor GDP Estimates'!V146,"")</f>
        <v>4974.7678667978698</v>
      </c>
      <c r="W146" s="30">
        <f>IFERROR(+'CMA GDP Estimates'!W146-'Tor GDP Estimates'!W146,"")</f>
        <v>5040.6575547335042</v>
      </c>
      <c r="X146" s="30">
        <f>IFERROR(+'CMA GDP Estimates'!X146-'Tor GDP Estimates'!X146,"")</f>
        <v>4273.1234574609271</v>
      </c>
      <c r="Y146" s="30">
        <f>IFERROR(+'CMA GDP Estimates'!Y146-'Tor GDP Estimates'!Y146,"")</f>
        <v>4927.3812830394982</v>
      </c>
    </row>
    <row r="147" spans="1:25" x14ac:dyDescent="0.25">
      <c r="A147" s="7" t="s">
        <v>140</v>
      </c>
      <c r="B147" s="7"/>
      <c r="C147" s="14">
        <v>5611</v>
      </c>
      <c r="D147" s="65" t="str">
        <f>IFERROR(+'CMA GDP Estimates'!D147-'Tor GDP Estimates'!D147,"")</f>
        <v/>
      </c>
      <c r="E147" s="65" t="str">
        <f>IFERROR(+'CMA GDP Estimates'!E147-'Tor GDP Estimates'!E147,"")</f>
        <v/>
      </c>
      <c r="F147" s="65" t="str">
        <f>IFERROR(+'CMA GDP Estimates'!F147-'Tor GDP Estimates'!F147,"")</f>
        <v/>
      </c>
      <c r="G147" s="65">
        <f>IFERROR(+'CMA GDP Estimates'!G147-'Tor GDP Estimates'!G147,"")</f>
        <v>0</v>
      </c>
      <c r="H147" s="65" t="str">
        <f>IFERROR(+'CMA GDP Estimates'!H147-'Tor GDP Estimates'!H147,"")</f>
        <v/>
      </c>
      <c r="I147" s="65" t="str">
        <f>IFERROR(+'CMA GDP Estimates'!I147-'Tor GDP Estimates'!I147,"")</f>
        <v/>
      </c>
      <c r="J147" s="65" t="str">
        <f>IFERROR(+'CMA GDP Estimates'!J147-'Tor GDP Estimates'!J147,"")</f>
        <v/>
      </c>
      <c r="K147" s="65" t="str">
        <f>IFERROR(+'CMA GDP Estimates'!K147-'Tor GDP Estimates'!K147,"")</f>
        <v/>
      </c>
      <c r="L147" s="65" t="str">
        <f>IFERROR(+'CMA GDP Estimates'!L147-'Tor GDP Estimates'!L147,"")</f>
        <v/>
      </c>
      <c r="M147" s="30">
        <f>IFERROR(+'CMA GDP Estimates'!M147-'Tor GDP Estimates'!M147,"")</f>
        <v>0</v>
      </c>
      <c r="N147" s="30">
        <f>IFERROR(+'CMA GDP Estimates'!N147-'Tor GDP Estimates'!N147,"")</f>
        <v>1675.7035898041299</v>
      </c>
      <c r="O147" s="30">
        <f>IFERROR(+'CMA GDP Estimates'!O147-'Tor GDP Estimates'!O147,"")</f>
        <v>1153.4644089292053</v>
      </c>
      <c r="P147" s="30">
        <f>IFERROR(+'CMA GDP Estimates'!P147-'Tor GDP Estimates'!P147,"")</f>
        <v>2012.262243295356</v>
      </c>
      <c r="Q147" s="30">
        <f>IFERROR(+'CMA GDP Estimates'!Q147-'Tor GDP Estimates'!Q147,"")</f>
        <v>2343.7900661552535</v>
      </c>
      <c r="R147" s="30">
        <f>IFERROR(+'CMA GDP Estimates'!R147-'Tor GDP Estimates'!R147,"")</f>
        <v>2111.2193685021175</v>
      </c>
      <c r="S147" s="30">
        <f>IFERROR(+'CMA GDP Estimates'!S147-'Tor GDP Estimates'!S147,"")</f>
        <v>2565.1545966958211</v>
      </c>
      <c r="T147" s="30" t="str">
        <f>IFERROR(+'CMA GDP Estimates'!T147-'Tor GDP Estimates'!T147,"")</f>
        <v/>
      </c>
      <c r="U147" s="30" t="str">
        <f>IFERROR(+'CMA GDP Estimates'!U147-'Tor GDP Estimates'!U147,"")</f>
        <v/>
      </c>
      <c r="V147" s="30" t="str">
        <f>IFERROR(+'CMA GDP Estimates'!V147-'Tor GDP Estimates'!V147,"")</f>
        <v/>
      </c>
      <c r="W147" s="30" t="str">
        <f>IFERROR(+'CMA GDP Estimates'!W147-'Tor GDP Estimates'!W147,"")</f>
        <v/>
      </c>
      <c r="X147" s="30" t="str">
        <f>IFERROR(+'CMA GDP Estimates'!X147-'Tor GDP Estimates'!X147,"")</f>
        <v/>
      </c>
      <c r="Y147" s="30" t="str">
        <f>IFERROR(+'CMA GDP Estimates'!Y147-'Tor GDP Estimates'!Y147,"")</f>
        <v/>
      </c>
    </row>
    <row r="148" spans="1:25" x14ac:dyDescent="0.25">
      <c r="A148" s="7" t="s">
        <v>141</v>
      </c>
      <c r="B148" s="7"/>
      <c r="C148" s="14">
        <v>5613</v>
      </c>
      <c r="D148" s="65">
        <f>IFERROR(+'CMA GDP Estimates'!D148-'Tor GDP Estimates'!D148,"")</f>
        <v>0</v>
      </c>
      <c r="E148" s="65">
        <f>IFERROR(+'CMA GDP Estimates'!E148-'Tor GDP Estimates'!E148,"")</f>
        <v>0</v>
      </c>
      <c r="F148" s="65">
        <f>IFERROR(+'CMA GDP Estimates'!F148-'Tor GDP Estimates'!F148,"")</f>
        <v>0</v>
      </c>
      <c r="G148" s="65">
        <f>IFERROR(+'CMA GDP Estimates'!G148-'Tor GDP Estimates'!G148,"")</f>
        <v>0</v>
      </c>
      <c r="H148" s="65">
        <f>IFERROR(+'CMA GDP Estimates'!H148-'Tor GDP Estimates'!H148,"")</f>
        <v>0</v>
      </c>
      <c r="I148" s="65">
        <f>IFERROR(+'CMA GDP Estimates'!I148-'Tor GDP Estimates'!I148,"")</f>
        <v>0</v>
      </c>
      <c r="J148" s="65">
        <f>IFERROR(+'CMA GDP Estimates'!J148-'Tor GDP Estimates'!J148,"")</f>
        <v>0</v>
      </c>
      <c r="K148" s="65">
        <f>IFERROR(+'CMA GDP Estimates'!K148-'Tor GDP Estimates'!K148,"")</f>
        <v>0</v>
      </c>
      <c r="L148" s="65">
        <f>IFERROR(+'CMA GDP Estimates'!L148-'Tor GDP Estimates'!L148,"")</f>
        <v>0</v>
      </c>
      <c r="M148" s="30">
        <f>IFERROR(+'CMA GDP Estimates'!M148-'Tor GDP Estimates'!M148,"")</f>
        <v>0</v>
      </c>
      <c r="N148" s="30">
        <f>IFERROR(+'CMA GDP Estimates'!N148-'Tor GDP Estimates'!N148,"")</f>
        <v>1290.9389094517217</v>
      </c>
      <c r="O148" s="30">
        <f>IFERROR(+'CMA GDP Estimates'!O148-'Tor GDP Estimates'!O148,"")</f>
        <v>1160.243209772789</v>
      </c>
      <c r="P148" s="30">
        <f>IFERROR(+'CMA GDP Estimates'!P148-'Tor GDP Estimates'!P148,"")</f>
        <v>874.76952590327346</v>
      </c>
      <c r="Q148" s="30">
        <f>IFERROR(+'CMA GDP Estimates'!Q148-'Tor GDP Estimates'!Q148,"")</f>
        <v>1129.415004051657</v>
      </c>
      <c r="R148" s="30">
        <f>IFERROR(+'CMA GDP Estimates'!R148-'Tor GDP Estimates'!R148,"")</f>
        <v>1055.8673791576859</v>
      </c>
      <c r="S148" s="30">
        <f>IFERROR(+'CMA GDP Estimates'!S148-'Tor GDP Estimates'!S148,"")</f>
        <v>1041.1121378899145</v>
      </c>
      <c r="T148" s="30">
        <f>IFERROR(+'CMA GDP Estimates'!T148-'Tor GDP Estimates'!T148,"")</f>
        <v>1127.9301853225322</v>
      </c>
      <c r="U148" s="30">
        <f>IFERROR(+'CMA GDP Estimates'!U148-'Tor GDP Estimates'!U148,"")</f>
        <v>1342.2763276516532</v>
      </c>
      <c r="V148" s="30">
        <f>IFERROR(+'CMA GDP Estimates'!V148-'Tor GDP Estimates'!V148,"")</f>
        <v>1366.8539178806466</v>
      </c>
      <c r="W148" s="30">
        <f>IFERROR(+'CMA GDP Estimates'!W148-'Tor GDP Estimates'!W148,"")</f>
        <v>1684.6806805128047</v>
      </c>
      <c r="X148" s="30">
        <f>IFERROR(+'CMA GDP Estimates'!X148-'Tor GDP Estimates'!X148,"")</f>
        <v>1190.1504031757088</v>
      </c>
      <c r="Y148" s="30">
        <f>IFERROR(+'CMA GDP Estimates'!Y148-'Tor GDP Estimates'!Y148,"")</f>
        <v>1662.2429029041646</v>
      </c>
    </row>
    <row r="149" spans="1:25" x14ac:dyDescent="0.25">
      <c r="A149" s="7" t="s">
        <v>142</v>
      </c>
      <c r="B149" s="7"/>
      <c r="C149" s="14">
        <v>5614</v>
      </c>
      <c r="D149" s="65">
        <f>IFERROR(+'CMA GDP Estimates'!D149-'Tor GDP Estimates'!D149,"")</f>
        <v>0</v>
      </c>
      <c r="E149" s="65">
        <f>IFERROR(+'CMA GDP Estimates'!E149-'Tor GDP Estimates'!E149,"")</f>
        <v>0</v>
      </c>
      <c r="F149" s="65">
        <f>IFERROR(+'CMA GDP Estimates'!F149-'Tor GDP Estimates'!F149,"")</f>
        <v>0</v>
      </c>
      <c r="G149" s="65">
        <f>IFERROR(+'CMA GDP Estimates'!G149-'Tor GDP Estimates'!G149,"")</f>
        <v>0</v>
      </c>
      <c r="H149" s="65">
        <f>IFERROR(+'CMA GDP Estimates'!H149-'Tor GDP Estimates'!H149,"")</f>
        <v>0</v>
      </c>
      <c r="I149" s="65">
        <f>IFERROR(+'CMA GDP Estimates'!I149-'Tor GDP Estimates'!I149,"")</f>
        <v>0</v>
      </c>
      <c r="J149" s="65">
        <f>IFERROR(+'CMA GDP Estimates'!J149-'Tor GDP Estimates'!J149,"")</f>
        <v>0</v>
      </c>
      <c r="K149" s="65">
        <f>IFERROR(+'CMA GDP Estimates'!K149-'Tor GDP Estimates'!K149,"")</f>
        <v>0</v>
      </c>
      <c r="L149" s="65">
        <f>IFERROR(+'CMA GDP Estimates'!L149-'Tor GDP Estimates'!L149,"")</f>
        <v>0</v>
      </c>
      <c r="M149" s="30">
        <f>IFERROR(+'CMA GDP Estimates'!M149-'Tor GDP Estimates'!M149,"")</f>
        <v>0</v>
      </c>
      <c r="N149" s="30">
        <f>IFERROR(+'CMA GDP Estimates'!N149-'Tor GDP Estimates'!N149,"")</f>
        <v>220.15792327277723</v>
      </c>
      <c r="O149" s="30">
        <f>IFERROR(+'CMA GDP Estimates'!O149-'Tor GDP Estimates'!O149,"")</f>
        <v>285.65836035687528</v>
      </c>
      <c r="P149" s="30">
        <f>IFERROR(+'CMA GDP Estimates'!P149-'Tor GDP Estimates'!P149,"")</f>
        <v>376.43254537246139</v>
      </c>
      <c r="Q149" s="30">
        <f>IFERROR(+'CMA GDP Estimates'!Q149-'Tor GDP Estimates'!Q149,"")</f>
        <v>460.26348741078993</v>
      </c>
      <c r="R149" s="30">
        <f>IFERROR(+'CMA GDP Estimates'!R149-'Tor GDP Estimates'!R149,"")</f>
        <v>197.08762384659315</v>
      </c>
      <c r="S149" s="30">
        <f>IFERROR(+'CMA GDP Estimates'!S149-'Tor GDP Estimates'!S149,"")</f>
        <v>309.11633099179301</v>
      </c>
      <c r="T149" s="30">
        <f>IFERROR(+'CMA GDP Estimates'!T149-'Tor GDP Estimates'!T149,"")</f>
        <v>296.69997069343231</v>
      </c>
      <c r="U149" s="30">
        <f>IFERROR(+'CMA GDP Estimates'!U149-'Tor GDP Estimates'!U149,"")</f>
        <v>406.5860657510035</v>
      </c>
      <c r="V149" s="30">
        <f>IFERROR(+'CMA GDP Estimates'!V149-'Tor GDP Estimates'!V149,"")</f>
        <v>429.51046190474716</v>
      </c>
      <c r="W149" s="30">
        <f>IFERROR(+'CMA GDP Estimates'!W149-'Tor GDP Estimates'!W149,"")</f>
        <v>490.06030044038346</v>
      </c>
      <c r="X149" s="30">
        <f>IFERROR(+'CMA GDP Estimates'!X149-'Tor GDP Estimates'!X149,"")</f>
        <v>535.73859989406276</v>
      </c>
      <c r="Y149" s="30">
        <f>IFERROR(+'CMA GDP Estimates'!Y149-'Tor GDP Estimates'!Y149,"")</f>
        <v>309.29288295226797</v>
      </c>
    </row>
    <row r="150" spans="1:25" x14ac:dyDescent="0.25">
      <c r="A150" s="7" t="s">
        <v>143</v>
      </c>
      <c r="B150" s="7"/>
      <c r="C150" s="14" t="s">
        <v>206</v>
      </c>
      <c r="D150" s="65">
        <f>IFERROR(+'CMA GDP Estimates'!D150-'Tor GDP Estimates'!D150,"")</f>
        <v>0</v>
      </c>
      <c r="E150" s="65">
        <f>IFERROR(+'CMA GDP Estimates'!E150-'Tor GDP Estimates'!E150,"")</f>
        <v>0</v>
      </c>
      <c r="F150" s="65">
        <f>IFERROR(+'CMA GDP Estimates'!F150-'Tor GDP Estimates'!F150,"")</f>
        <v>0</v>
      </c>
      <c r="G150" s="65">
        <f>IFERROR(+'CMA GDP Estimates'!G150-'Tor GDP Estimates'!G150,"")</f>
        <v>0</v>
      </c>
      <c r="H150" s="65">
        <f>IFERROR(+'CMA GDP Estimates'!H150-'Tor GDP Estimates'!H150,"")</f>
        <v>0</v>
      </c>
      <c r="I150" s="65">
        <f>IFERROR(+'CMA GDP Estimates'!I150-'Tor GDP Estimates'!I150,"")</f>
        <v>0</v>
      </c>
      <c r="J150" s="65">
        <f>IFERROR(+'CMA GDP Estimates'!J150-'Tor GDP Estimates'!J150,"")</f>
        <v>0</v>
      </c>
      <c r="K150" s="65">
        <f>IFERROR(+'CMA GDP Estimates'!K150-'Tor GDP Estimates'!K150,"")</f>
        <v>0</v>
      </c>
      <c r="L150" s="65">
        <f>IFERROR(+'CMA GDP Estimates'!L150-'Tor GDP Estimates'!L150,"")</f>
        <v>0</v>
      </c>
      <c r="M150" s="30">
        <f>IFERROR(+'CMA GDP Estimates'!M150-'Tor GDP Estimates'!M150,"")</f>
        <v>0</v>
      </c>
      <c r="N150" s="30">
        <f>IFERROR(+'CMA GDP Estimates'!N150-'Tor GDP Estimates'!N150,"")</f>
        <v>985.03150757999879</v>
      </c>
      <c r="O150" s="30">
        <f>IFERROR(+'CMA GDP Estimates'!O150-'Tor GDP Estimates'!O150,"")</f>
        <v>920.41621918871704</v>
      </c>
      <c r="P150" s="30">
        <f>IFERROR(+'CMA GDP Estimates'!P150-'Tor GDP Estimates'!P150,"")</f>
        <v>988.62828258379079</v>
      </c>
      <c r="Q150" s="30">
        <f>IFERROR(+'CMA GDP Estimates'!Q150-'Tor GDP Estimates'!Q150,"")</f>
        <v>816.4454452304949</v>
      </c>
      <c r="R150" s="30">
        <f>IFERROR(+'CMA GDP Estimates'!R150-'Tor GDP Estimates'!R150,"")</f>
        <v>874.73696197379331</v>
      </c>
      <c r="S150" s="30">
        <f>IFERROR(+'CMA GDP Estimates'!S150-'Tor GDP Estimates'!S150,"")</f>
        <v>1328.9312270715077</v>
      </c>
      <c r="T150" s="30">
        <f>IFERROR(+'CMA GDP Estimates'!T150-'Tor GDP Estimates'!T150,"")</f>
        <v>982.05392691443672</v>
      </c>
      <c r="U150" s="30">
        <f>IFERROR(+'CMA GDP Estimates'!U150-'Tor GDP Estimates'!U150,"")</f>
        <v>918.7034064292809</v>
      </c>
      <c r="V150" s="30">
        <f>IFERROR(+'CMA GDP Estimates'!V150-'Tor GDP Estimates'!V150,"")</f>
        <v>1159.8982267598108</v>
      </c>
      <c r="W150" s="30">
        <f>IFERROR(+'CMA GDP Estimates'!W150-'Tor GDP Estimates'!W150,"")</f>
        <v>1366.9513621121355</v>
      </c>
      <c r="X150" s="30">
        <f>IFERROR(+'CMA GDP Estimates'!X150-'Tor GDP Estimates'!X150,"")</f>
        <v>1167.2964098950206</v>
      </c>
      <c r="Y150" s="30">
        <f>IFERROR(+'CMA GDP Estimates'!Y150-'Tor GDP Estimates'!Y150,"")</f>
        <v>1168.1694603574958</v>
      </c>
    </row>
    <row r="151" spans="1:25" x14ac:dyDescent="0.25">
      <c r="A151" s="7" t="s">
        <v>144</v>
      </c>
      <c r="B151" s="7"/>
      <c r="C151" s="14">
        <v>5615</v>
      </c>
      <c r="D151" s="65">
        <f>IFERROR(+'CMA GDP Estimates'!D151-'Tor GDP Estimates'!D151,"")</f>
        <v>330.54241389962885</v>
      </c>
      <c r="E151" s="65">
        <f>IFERROR(+'CMA GDP Estimates'!E151-'Tor GDP Estimates'!E151,"")</f>
        <v>335.50164026849342</v>
      </c>
      <c r="F151" s="65">
        <f>IFERROR(+'CMA GDP Estimates'!F151-'Tor GDP Estimates'!F151,"")</f>
        <v>454.04132275592372</v>
      </c>
      <c r="G151" s="65">
        <f>IFERROR(+'CMA GDP Estimates'!G151-'Tor GDP Estimates'!G151,"")</f>
        <v>332.72473259302922</v>
      </c>
      <c r="H151" s="65">
        <f>IFERROR(+'CMA GDP Estimates'!H151-'Tor GDP Estimates'!H151,"")</f>
        <v>356.10760561879152</v>
      </c>
      <c r="I151" s="65">
        <f>IFERROR(+'CMA GDP Estimates'!I151-'Tor GDP Estimates'!I151,"")</f>
        <v>360.73680960130719</v>
      </c>
      <c r="J151" s="65">
        <f>IFERROR(+'CMA GDP Estimates'!J151-'Tor GDP Estimates'!J151,"")</f>
        <v>216.7260981836568</v>
      </c>
      <c r="K151" s="65">
        <f>IFERROR(+'CMA GDP Estimates'!K151-'Tor GDP Estimates'!K151,"")</f>
        <v>549.83433932820685</v>
      </c>
      <c r="L151" s="65">
        <f>IFERROR(+'CMA GDP Estimates'!L151-'Tor GDP Estimates'!L151,"")</f>
        <v>339.06311098058916</v>
      </c>
      <c r="M151" s="30">
        <f>IFERROR(+'CMA GDP Estimates'!M151-'Tor GDP Estimates'!M151,"")</f>
        <v>278.50303943927975</v>
      </c>
      <c r="N151" s="30">
        <f>IFERROR(+'CMA GDP Estimates'!N151-'Tor GDP Estimates'!N151,"")</f>
        <v>401.02078611020659</v>
      </c>
      <c r="O151" s="30">
        <f>IFERROR(+'CMA GDP Estimates'!O151-'Tor GDP Estimates'!O151,"")</f>
        <v>245.44594816634594</v>
      </c>
      <c r="P151" s="30">
        <f>IFERROR(+'CMA GDP Estimates'!P151-'Tor GDP Estimates'!P151,"")</f>
        <v>134.86533720749162</v>
      </c>
      <c r="Q151" s="30">
        <f>IFERROR(+'CMA GDP Estimates'!Q151-'Tor GDP Estimates'!Q151,"")</f>
        <v>327.66706984001485</v>
      </c>
      <c r="R151" s="30">
        <f>IFERROR(+'CMA GDP Estimates'!R151-'Tor GDP Estimates'!R151,"")</f>
        <v>275.90172822393185</v>
      </c>
      <c r="S151" s="30">
        <f>IFERROR(+'CMA GDP Estimates'!S151-'Tor GDP Estimates'!S151,"")</f>
        <v>258.89999585320675</v>
      </c>
      <c r="T151" s="30">
        <f>IFERROR(+'CMA GDP Estimates'!T151-'Tor GDP Estimates'!T151,"")</f>
        <v>385.57621274206628</v>
      </c>
      <c r="U151" s="30">
        <f>IFERROR(+'CMA GDP Estimates'!U151-'Tor GDP Estimates'!U151,"")</f>
        <v>517.52876450107101</v>
      </c>
      <c r="V151" s="30">
        <f>IFERROR(+'CMA GDP Estimates'!V151-'Tor GDP Estimates'!V151,"")</f>
        <v>218.94336621310094</v>
      </c>
      <c r="W151" s="30">
        <f>IFERROR(+'CMA GDP Estimates'!W151-'Tor GDP Estimates'!W151,"")</f>
        <v>399.13433295723792</v>
      </c>
      <c r="X151" s="30">
        <f>IFERROR(+'CMA GDP Estimates'!X151-'Tor GDP Estimates'!X151,"")</f>
        <v>287.73710076207908</v>
      </c>
      <c r="Y151" s="30">
        <f>IFERROR(+'CMA GDP Estimates'!Y151-'Tor GDP Estimates'!Y151,"")</f>
        <v>368.08140267392929</v>
      </c>
    </row>
    <row r="152" spans="1:25" x14ac:dyDescent="0.25">
      <c r="A152" s="7" t="s">
        <v>145</v>
      </c>
      <c r="B152" s="7"/>
      <c r="C152" s="14">
        <v>5616</v>
      </c>
      <c r="D152" s="65">
        <f>IFERROR(+'CMA GDP Estimates'!D152-'Tor GDP Estimates'!D152,"")</f>
        <v>189.35559090618614</v>
      </c>
      <c r="E152" s="65">
        <f>IFERROR(+'CMA GDP Estimates'!E152-'Tor GDP Estimates'!E152,"")</f>
        <v>252.89701230220803</v>
      </c>
      <c r="F152" s="65">
        <f>IFERROR(+'CMA GDP Estimates'!F152-'Tor GDP Estimates'!F152,"")</f>
        <v>279.58870660174534</v>
      </c>
      <c r="G152" s="65">
        <f>IFERROR(+'CMA GDP Estimates'!G152-'Tor GDP Estimates'!G152,"")</f>
        <v>175.9068093059841</v>
      </c>
      <c r="H152" s="65">
        <f>IFERROR(+'CMA GDP Estimates'!H152-'Tor GDP Estimates'!H152,"")</f>
        <v>304.01177453204502</v>
      </c>
      <c r="I152" s="65">
        <f>IFERROR(+'CMA GDP Estimates'!I152-'Tor GDP Estimates'!I152,"")</f>
        <v>323.9579220967716</v>
      </c>
      <c r="J152" s="65">
        <f>IFERROR(+'CMA GDP Estimates'!J152-'Tor GDP Estimates'!J152,"")</f>
        <v>224.10283016309671</v>
      </c>
      <c r="K152" s="65">
        <f>IFERROR(+'CMA GDP Estimates'!K152-'Tor GDP Estimates'!K152,"")</f>
        <v>308.52355738595077</v>
      </c>
      <c r="L152" s="65">
        <f>IFERROR(+'CMA GDP Estimates'!L152-'Tor GDP Estimates'!L152,"")</f>
        <v>427.88489236880105</v>
      </c>
      <c r="M152" s="30">
        <f>IFERROR(+'CMA GDP Estimates'!M152-'Tor GDP Estimates'!M152,"")</f>
        <v>492.53554359800114</v>
      </c>
      <c r="N152" s="30">
        <f>IFERROR(+'CMA GDP Estimates'!N152-'Tor GDP Estimates'!N152,"")</f>
        <v>574.78271362492137</v>
      </c>
      <c r="O152" s="30">
        <f>IFERROR(+'CMA GDP Estimates'!O152-'Tor GDP Estimates'!O152,"")</f>
        <v>405.99218756739037</v>
      </c>
      <c r="P152" s="30">
        <f>IFERROR(+'CMA GDP Estimates'!P152-'Tor GDP Estimates'!P152,"")</f>
        <v>489.14662538976779</v>
      </c>
      <c r="Q152" s="30">
        <f>IFERROR(+'CMA GDP Estimates'!Q152-'Tor GDP Estimates'!Q152,"")</f>
        <v>481.57222403653861</v>
      </c>
      <c r="R152" s="30">
        <f>IFERROR(+'CMA GDP Estimates'!R152-'Tor GDP Estimates'!R152,"")</f>
        <v>476.38801007196889</v>
      </c>
      <c r="S152" s="30">
        <f>IFERROR(+'CMA GDP Estimates'!S152-'Tor GDP Estimates'!S152,"")</f>
        <v>417.53993431630784</v>
      </c>
      <c r="T152" s="30">
        <f>IFERROR(+'CMA GDP Estimates'!T152-'Tor GDP Estimates'!T152,"")</f>
        <v>338.73987305574497</v>
      </c>
      <c r="U152" s="30">
        <f>IFERROR(+'CMA GDP Estimates'!U152-'Tor GDP Estimates'!U152,"")</f>
        <v>551.28873657737643</v>
      </c>
      <c r="V152" s="30">
        <f>IFERROR(+'CMA GDP Estimates'!V152-'Tor GDP Estimates'!V152,"")</f>
        <v>458.60463411593696</v>
      </c>
      <c r="W152" s="30">
        <f>IFERROR(+'CMA GDP Estimates'!W152-'Tor GDP Estimates'!W152,"")</f>
        <v>491.30658162646819</v>
      </c>
      <c r="X152" s="30">
        <f>IFERROR(+'CMA GDP Estimates'!X152-'Tor GDP Estimates'!X152,"")</f>
        <v>278.95341538491505</v>
      </c>
      <c r="Y152" s="30">
        <f>IFERROR(+'CMA GDP Estimates'!Y152-'Tor GDP Estimates'!Y152,"")</f>
        <v>492.83518569346779</v>
      </c>
    </row>
    <row r="153" spans="1:25" x14ac:dyDescent="0.25">
      <c r="A153" s="7" t="s">
        <v>146</v>
      </c>
      <c r="B153" s="7"/>
      <c r="C153" s="14">
        <v>5617</v>
      </c>
      <c r="D153" s="65">
        <f>IFERROR(+'CMA GDP Estimates'!D153-'Tor GDP Estimates'!D153,"")</f>
        <v>441.42157113722919</v>
      </c>
      <c r="E153" s="65">
        <f>IFERROR(+'CMA GDP Estimates'!E153-'Tor GDP Estimates'!E153,"")</f>
        <v>435.01856385687518</v>
      </c>
      <c r="F153" s="65">
        <f>IFERROR(+'CMA GDP Estimates'!F153-'Tor GDP Estimates'!F153,"")</f>
        <v>568.14076930446561</v>
      </c>
      <c r="G153" s="65">
        <f>IFERROR(+'CMA GDP Estimates'!G153-'Tor GDP Estimates'!G153,"")</f>
        <v>605.48267574125907</v>
      </c>
      <c r="H153" s="65">
        <f>IFERROR(+'CMA GDP Estimates'!H153-'Tor GDP Estimates'!H153,"")</f>
        <v>548.13523355980362</v>
      </c>
      <c r="I153" s="65">
        <f>IFERROR(+'CMA GDP Estimates'!I153-'Tor GDP Estimates'!I153,"")</f>
        <v>550.658686068934</v>
      </c>
      <c r="J153" s="65">
        <f>IFERROR(+'CMA GDP Estimates'!J153-'Tor GDP Estimates'!J153,"")</f>
        <v>634.29383045805378</v>
      </c>
      <c r="K153" s="65">
        <f>IFERROR(+'CMA GDP Estimates'!K153-'Tor GDP Estimates'!K153,"")</f>
        <v>615.06346010677703</v>
      </c>
      <c r="L153" s="65">
        <f>IFERROR(+'CMA GDP Estimates'!L153-'Tor GDP Estimates'!L153,"")</f>
        <v>824.72797918198</v>
      </c>
      <c r="M153" s="30">
        <f>IFERROR(+'CMA GDP Estimates'!M153-'Tor GDP Estimates'!M153,"")</f>
        <v>795.42852664089276</v>
      </c>
      <c r="N153" s="30">
        <f>IFERROR(+'CMA GDP Estimates'!N153-'Tor GDP Estimates'!N153,"")</f>
        <v>820.44927019983595</v>
      </c>
      <c r="O153" s="30">
        <f>IFERROR(+'CMA GDP Estimates'!O153-'Tor GDP Estimates'!O153,"")</f>
        <v>762.05930000264414</v>
      </c>
      <c r="P153" s="30">
        <f>IFERROR(+'CMA GDP Estimates'!P153-'Tor GDP Estimates'!P153,"")</f>
        <v>818.13026393939879</v>
      </c>
      <c r="Q153" s="30">
        <f>IFERROR(+'CMA GDP Estimates'!Q153-'Tor GDP Estimates'!Q153,"")</f>
        <v>750.33283983403362</v>
      </c>
      <c r="R153" s="30">
        <f>IFERROR(+'CMA GDP Estimates'!R153-'Tor GDP Estimates'!R153,"")</f>
        <v>751.81957295544692</v>
      </c>
      <c r="S153" s="30">
        <f>IFERROR(+'CMA GDP Estimates'!S153-'Tor GDP Estimates'!S153,"")</f>
        <v>807.73966037710466</v>
      </c>
      <c r="T153" s="30">
        <f>IFERROR(+'CMA GDP Estimates'!T153-'Tor GDP Estimates'!T153,"")</f>
        <v>779.92159587926096</v>
      </c>
      <c r="U153" s="30">
        <f>IFERROR(+'CMA GDP Estimates'!U153-'Tor GDP Estimates'!U153,"")</f>
        <v>848.55866770282012</v>
      </c>
      <c r="V153" s="30">
        <f>IFERROR(+'CMA GDP Estimates'!V153-'Tor GDP Estimates'!V153,"")</f>
        <v>897.29666917600946</v>
      </c>
      <c r="W153" s="30">
        <f>IFERROR(+'CMA GDP Estimates'!W153-'Tor GDP Estimates'!W153,"")</f>
        <v>722.63542398857453</v>
      </c>
      <c r="X153" s="30">
        <f>IFERROR(+'CMA GDP Estimates'!X153-'Tor GDP Estimates'!X153,"")</f>
        <v>755.88964596996175</v>
      </c>
      <c r="Y153" s="30">
        <f>IFERROR(+'CMA GDP Estimates'!Y153-'Tor GDP Estimates'!Y153,"")</f>
        <v>889.24295244092218</v>
      </c>
    </row>
    <row r="154" spans="1:25" x14ac:dyDescent="0.25">
      <c r="A154" s="6" t="s">
        <v>147</v>
      </c>
      <c r="B154" s="6"/>
      <c r="C154" s="14">
        <v>562</v>
      </c>
      <c r="D154" s="65">
        <f>IFERROR(+'CMA GDP Estimates'!D154-'Tor GDP Estimates'!D154,"")</f>
        <v>182.08549618320612</v>
      </c>
      <c r="E154" s="65">
        <f>IFERROR(+'CMA GDP Estimates'!E154-'Tor GDP Estimates'!E154,"")</f>
        <v>201.77298657718123</v>
      </c>
      <c r="F154" s="65">
        <f>IFERROR(+'CMA GDP Estimates'!F154-'Tor GDP Estimates'!F154,"")</f>
        <v>154.62885973763875</v>
      </c>
      <c r="G154" s="65">
        <f>IFERROR(+'CMA GDP Estimates'!G154-'Tor GDP Estimates'!G154,"")</f>
        <v>233.50383451059537</v>
      </c>
      <c r="H154" s="65">
        <f>IFERROR(+'CMA GDP Estimates'!H154-'Tor GDP Estimates'!H154,"")</f>
        <v>291.85178947368422</v>
      </c>
      <c r="I154" s="65">
        <f>IFERROR(+'CMA GDP Estimates'!I154-'Tor GDP Estimates'!I154,"")</f>
        <v>368.14135625596941</v>
      </c>
      <c r="J154" s="65">
        <f>IFERROR(+'CMA GDP Estimates'!J154-'Tor GDP Estimates'!J154,"")</f>
        <v>291.20135746606337</v>
      </c>
      <c r="K154" s="65">
        <f>IFERROR(+'CMA GDP Estimates'!K154-'Tor GDP Estimates'!K154,"")</f>
        <v>377.20323193916352</v>
      </c>
      <c r="L154" s="65">
        <f>IFERROR(+'CMA GDP Estimates'!L154-'Tor GDP Estimates'!L154,"")</f>
        <v>558.74888370984399</v>
      </c>
      <c r="M154" s="30">
        <f>IFERROR(+'CMA GDP Estimates'!M154-'Tor GDP Estimates'!M154,"")</f>
        <v>563.25520288891016</v>
      </c>
      <c r="N154" s="30">
        <f>IFERROR(+'CMA GDP Estimates'!N154-'Tor GDP Estimates'!N154,"")</f>
        <v>411.53578258749832</v>
      </c>
      <c r="O154" s="30">
        <f>IFERROR(+'CMA GDP Estimates'!O154-'Tor GDP Estimates'!O154,"")</f>
        <v>554.86320102455602</v>
      </c>
      <c r="P154" s="30">
        <f>IFERROR(+'CMA GDP Estimates'!P154-'Tor GDP Estimates'!P154,"")</f>
        <v>436.61893435777648</v>
      </c>
      <c r="Q154" s="30">
        <f>IFERROR(+'CMA GDP Estimates'!Q154-'Tor GDP Estimates'!Q154,"")</f>
        <v>594.68005157493155</v>
      </c>
      <c r="R154" s="30">
        <f>IFERROR(+'CMA GDP Estimates'!R154-'Tor GDP Estimates'!R154,"")</f>
        <v>719.48061126254765</v>
      </c>
      <c r="S154" s="30">
        <f>IFERROR(+'CMA GDP Estimates'!S154-'Tor GDP Estimates'!S154,"")</f>
        <v>561.51186744467543</v>
      </c>
      <c r="T154" s="30">
        <f>IFERROR(+'CMA GDP Estimates'!T154-'Tor GDP Estimates'!T154,"")</f>
        <v>630.94235506767654</v>
      </c>
      <c r="U154" s="30">
        <f>IFERROR(+'CMA GDP Estimates'!U154-'Tor GDP Estimates'!U154,"")</f>
        <v>611.78923163897957</v>
      </c>
      <c r="V154" s="30">
        <f>IFERROR(+'CMA GDP Estimates'!V154-'Tor GDP Estimates'!V154,"")</f>
        <v>376.29568768926288</v>
      </c>
      <c r="W154" s="30">
        <f>IFERROR(+'CMA GDP Estimates'!W154-'Tor GDP Estimates'!W154,"")</f>
        <v>478.48908768733457</v>
      </c>
      <c r="X154" s="30">
        <f>IFERROR(+'CMA GDP Estimates'!X154-'Tor GDP Estimates'!X154,"")</f>
        <v>450.22949628960214</v>
      </c>
      <c r="Y154" s="30">
        <f>IFERROR(+'CMA GDP Estimates'!Y154-'Tor GDP Estimates'!Y154,"")</f>
        <v>212.43806891738541</v>
      </c>
    </row>
    <row r="155" spans="1:25" x14ac:dyDescent="0.25">
      <c r="A155" s="5" t="s">
        <v>148</v>
      </c>
      <c r="B155" s="5"/>
      <c r="C155" s="13">
        <v>61</v>
      </c>
      <c r="D155" s="64">
        <f>IFERROR(+'CMA GDP Estimates'!D155-'Tor GDP Estimates'!D155,"")</f>
        <v>4635.8463807603293</v>
      </c>
      <c r="E155" s="64">
        <f>IFERROR(+'CMA GDP Estimates'!E155-'Tor GDP Estimates'!E155,"")</f>
        <v>4401.1067705290225</v>
      </c>
      <c r="F155" s="64">
        <f>IFERROR(+'CMA GDP Estimates'!F155-'Tor GDP Estimates'!F155,"")</f>
        <v>4612.0880100615186</v>
      </c>
      <c r="G155" s="64">
        <f>IFERROR(+'CMA GDP Estimates'!G155-'Tor GDP Estimates'!G155,"")</f>
        <v>4839.6656144137623</v>
      </c>
      <c r="H155" s="64">
        <f>IFERROR(+'CMA GDP Estimates'!H155-'Tor GDP Estimates'!H155,"")</f>
        <v>4403.2125602233409</v>
      </c>
      <c r="I155" s="64">
        <f>IFERROR(+'CMA GDP Estimates'!I155-'Tor GDP Estimates'!I155,"")</f>
        <v>5298.6478341140701</v>
      </c>
      <c r="J155" s="64">
        <f>IFERROR(+'CMA GDP Estimates'!J155-'Tor GDP Estimates'!J155,"")</f>
        <v>5963.7239600217126</v>
      </c>
      <c r="K155" s="64">
        <f>IFERROR(+'CMA GDP Estimates'!K155-'Tor GDP Estimates'!K155,"")</f>
        <v>5440.412225570547</v>
      </c>
      <c r="L155" s="64">
        <f>IFERROR(+'CMA GDP Estimates'!L155-'Tor GDP Estimates'!L155,"")</f>
        <v>5077.1607343618425</v>
      </c>
      <c r="M155" s="29">
        <f>IFERROR(+'CMA GDP Estimates'!M155-'Tor GDP Estimates'!M155,"")</f>
        <v>6052.1710563217584</v>
      </c>
      <c r="N155" s="29">
        <f>IFERROR(+'CMA GDP Estimates'!N155-'Tor GDP Estimates'!N155,"")</f>
        <v>6609.047462329183</v>
      </c>
      <c r="O155" s="29">
        <f>IFERROR(+'CMA GDP Estimates'!O155-'Tor GDP Estimates'!O155,"")</f>
        <v>6446.8331759747198</v>
      </c>
      <c r="P155" s="29">
        <f>IFERROR(+'CMA GDP Estimates'!P155-'Tor GDP Estimates'!P155,"")</f>
        <v>6618.4641449252867</v>
      </c>
      <c r="Q155" s="29">
        <f>IFERROR(+'CMA GDP Estimates'!Q155-'Tor GDP Estimates'!Q155,"")</f>
        <v>7564.6622164333949</v>
      </c>
      <c r="R155" s="29">
        <f>IFERROR(+'CMA GDP Estimates'!R155-'Tor GDP Estimates'!R155,"")</f>
        <v>6294.5834650828092</v>
      </c>
      <c r="S155" s="29">
        <f>IFERROR(+'CMA GDP Estimates'!S155-'Tor GDP Estimates'!S155,"")</f>
        <v>8070.3633696834804</v>
      </c>
      <c r="T155" s="29">
        <f>IFERROR(+'CMA GDP Estimates'!T155-'Tor GDP Estimates'!T155,"")</f>
        <v>7490.1239765767386</v>
      </c>
      <c r="U155" s="29">
        <f>IFERROR(+'CMA GDP Estimates'!U155-'Tor GDP Estimates'!U155,"")</f>
        <v>8490.7988017286789</v>
      </c>
      <c r="V155" s="29">
        <f>IFERROR(+'CMA GDP Estimates'!V155-'Tor GDP Estimates'!V155,"")</f>
        <v>8384.3995651874684</v>
      </c>
      <c r="W155" s="29">
        <f>IFERROR(+'CMA GDP Estimates'!W155-'Tor GDP Estimates'!W155,"")</f>
        <v>7308.5355736508591</v>
      </c>
      <c r="X155" s="29">
        <f>IFERROR(+'CMA GDP Estimates'!X155-'Tor GDP Estimates'!X155,"")</f>
        <v>8132.3237400258768</v>
      </c>
      <c r="Y155" s="29">
        <f>IFERROR(+'CMA GDP Estimates'!Y155-'Tor GDP Estimates'!Y155,"")</f>
        <v>8630.9337833232312</v>
      </c>
    </row>
    <row r="156" spans="1:25" x14ac:dyDescent="0.25">
      <c r="A156" s="7" t="s">
        <v>149</v>
      </c>
      <c r="B156" s="7"/>
      <c r="C156" s="14">
        <v>6111</v>
      </c>
      <c r="D156" s="65">
        <f>IFERROR(+'CMA GDP Estimates'!D156-'Tor GDP Estimates'!D156,"")</f>
        <v>3601.1234183811403</v>
      </c>
      <c r="E156" s="65">
        <f>IFERROR(+'CMA GDP Estimates'!E156-'Tor GDP Estimates'!E156,"")</f>
        <v>3255.6802997011928</v>
      </c>
      <c r="F156" s="65">
        <f>IFERROR(+'CMA GDP Estimates'!F156-'Tor GDP Estimates'!F156,"")</f>
        <v>3237.9317967414559</v>
      </c>
      <c r="G156" s="65">
        <f>IFERROR(+'CMA GDP Estimates'!G156-'Tor GDP Estimates'!G156,"")</f>
        <v>3678.4943761713607</v>
      </c>
      <c r="H156" s="65">
        <f>IFERROR(+'CMA GDP Estimates'!H156-'Tor GDP Estimates'!H156,"")</f>
        <v>3122.3337551779223</v>
      </c>
      <c r="I156" s="65">
        <f>IFERROR(+'CMA GDP Estimates'!I156-'Tor GDP Estimates'!I156,"")</f>
        <v>4156.2910827533269</v>
      </c>
      <c r="J156" s="65">
        <f>IFERROR(+'CMA GDP Estimates'!J156-'Tor GDP Estimates'!J156,"")</f>
        <v>4379.183444164858</v>
      </c>
      <c r="K156" s="65">
        <f>IFERROR(+'CMA GDP Estimates'!K156-'Tor GDP Estimates'!K156,"")</f>
        <v>3523.3794825192799</v>
      </c>
      <c r="L156" s="65">
        <f>IFERROR(+'CMA GDP Estimates'!L156-'Tor GDP Estimates'!L156,"")</f>
        <v>4053.3621052311155</v>
      </c>
      <c r="M156" s="30">
        <f>IFERROR(+'CMA GDP Estimates'!M156-'Tor GDP Estimates'!M156,"")</f>
        <v>4621.9645079627262</v>
      </c>
      <c r="N156" s="30">
        <f>IFERROR(+'CMA GDP Estimates'!N156-'Tor GDP Estimates'!N156,"")</f>
        <v>4861.2302041596331</v>
      </c>
      <c r="O156" s="30">
        <f>IFERROR(+'CMA GDP Estimates'!O156-'Tor GDP Estimates'!O156,"")</f>
        <v>5032.0617712303711</v>
      </c>
      <c r="P156" s="30">
        <f>IFERROR(+'CMA GDP Estimates'!P156-'Tor GDP Estimates'!P156,"")</f>
        <v>4705.5733305058939</v>
      </c>
      <c r="Q156" s="30">
        <f>IFERROR(+'CMA GDP Estimates'!Q156-'Tor GDP Estimates'!Q156,"")</f>
        <v>5587.5854395574415</v>
      </c>
      <c r="R156" s="30">
        <f>IFERROR(+'CMA GDP Estimates'!R156-'Tor GDP Estimates'!R156,"")</f>
        <v>4547.7955575945753</v>
      </c>
      <c r="S156" s="30">
        <f>IFERROR(+'CMA GDP Estimates'!S156-'Tor GDP Estimates'!S156,"")</f>
        <v>5421.5795061204353</v>
      </c>
      <c r="T156" s="30">
        <f>IFERROR(+'CMA GDP Estimates'!T156-'Tor GDP Estimates'!T156,"")</f>
        <v>4828.1970199935558</v>
      </c>
      <c r="U156" s="30">
        <f>IFERROR(+'CMA GDP Estimates'!U156-'Tor GDP Estimates'!U156,"")</f>
        <v>5807.3987424921334</v>
      </c>
      <c r="V156" s="30">
        <f>IFERROR(+'CMA GDP Estimates'!V156-'Tor GDP Estimates'!V156,"")</f>
        <v>5695.4107841593213</v>
      </c>
      <c r="W156" s="30">
        <f>IFERROR(+'CMA GDP Estimates'!W156-'Tor GDP Estimates'!W156,"")</f>
        <v>5436.3068014712917</v>
      </c>
      <c r="X156" s="30">
        <f>IFERROR(+'CMA GDP Estimates'!X156-'Tor GDP Estimates'!X156,"")</f>
        <v>5721.1041509747974</v>
      </c>
      <c r="Y156" s="30">
        <f>IFERROR(+'CMA GDP Estimates'!Y156-'Tor GDP Estimates'!Y156,"")</f>
        <v>5695.8464622837482</v>
      </c>
    </row>
    <row r="157" spans="1:25" x14ac:dyDescent="0.25">
      <c r="A157" s="7" t="s">
        <v>150</v>
      </c>
      <c r="B157" s="7"/>
      <c r="C157" s="14">
        <v>6112</v>
      </c>
      <c r="D157" s="65">
        <f>IFERROR(+'CMA GDP Estimates'!D157-'Tor GDP Estimates'!D157,"")</f>
        <v>284.75780501232447</v>
      </c>
      <c r="E157" s="65">
        <f>IFERROR(+'CMA GDP Estimates'!E157-'Tor GDP Estimates'!E157,"")</f>
        <v>273.72900124181803</v>
      </c>
      <c r="F157" s="65">
        <f>IFERROR(+'CMA GDP Estimates'!F157-'Tor GDP Estimates'!F157,"")</f>
        <v>340.24272615633191</v>
      </c>
      <c r="G157" s="65">
        <f>IFERROR(+'CMA GDP Estimates'!G157-'Tor GDP Estimates'!G157,"")</f>
        <v>228.60597230711949</v>
      </c>
      <c r="H157" s="65">
        <f>IFERROR(+'CMA GDP Estimates'!H157-'Tor GDP Estimates'!H157,"")</f>
        <v>315.8468679368932</v>
      </c>
      <c r="I157" s="65">
        <f>IFERROR(+'CMA GDP Estimates'!I157-'Tor GDP Estimates'!I157,"")</f>
        <v>257.58223259742999</v>
      </c>
      <c r="J157" s="65">
        <f>IFERROR(+'CMA GDP Estimates'!J157-'Tor GDP Estimates'!J157,"")</f>
        <v>404.73337489695552</v>
      </c>
      <c r="K157" s="65">
        <f>IFERROR(+'CMA GDP Estimates'!K157-'Tor GDP Estimates'!K157,"")</f>
        <v>342.64321972834153</v>
      </c>
      <c r="L157" s="65">
        <f>IFERROR(+'CMA GDP Estimates'!L157-'Tor GDP Estimates'!L157,"")</f>
        <v>161.21482565852057</v>
      </c>
      <c r="M157" s="30">
        <f>IFERROR(+'CMA GDP Estimates'!M157-'Tor GDP Estimates'!M157,"")</f>
        <v>99.771710877578698</v>
      </c>
      <c r="N157" s="30">
        <f>IFERROR(+'CMA GDP Estimates'!N157-'Tor GDP Estimates'!N157,"")</f>
        <v>169.2218785840555</v>
      </c>
      <c r="O157" s="30">
        <f>IFERROR(+'CMA GDP Estimates'!O157-'Tor GDP Estimates'!O157,"")</f>
        <v>-30.277928384176676</v>
      </c>
      <c r="P157" s="30">
        <f>IFERROR(+'CMA GDP Estimates'!P157-'Tor GDP Estimates'!P157,"")</f>
        <v>351.21239347092978</v>
      </c>
      <c r="Q157" s="30">
        <f>IFERROR(+'CMA GDP Estimates'!Q157-'Tor GDP Estimates'!Q157,"")</f>
        <v>243.99044270810055</v>
      </c>
      <c r="R157" s="30">
        <f>IFERROR(+'CMA GDP Estimates'!R157-'Tor GDP Estimates'!R157,"")</f>
        <v>380.31128018536367</v>
      </c>
      <c r="S157" s="30">
        <f>IFERROR(+'CMA GDP Estimates'!S157-'Tor GDP Estimates'!S157,"")</f>
        <v>428.84051417288072</v>
      </c>
      <c r="T157" s="30">
        <f>IFERROR(+'CMA GDP Estimates'!T157-'Tor GDP Estimates'!T157,"")</f>
        <v>371.716202063727</v>
      </c>
      <c r="U157" s="30">
        <f>IFERROR(+'CMA GDP Estimates'!U157-'Tor GDP Estimates'!U157,"")</f>
        <v>379.67366880899908</v>
      </c>
      <c r="V157" s="30">
        <f>IFERROR(+'CMA GDP Estimates'!V157-'Tor GDP Estimates'!V157,"")</f>
        <v>444.86594937591838</v>
      </c>
      <c r="W157" s="30">
        <f>IFERROR(+'CMA GDP Estimates'!W157-'Tor GDP Estimates'!W157,"")</f>
        <v>235.27637898100477</v>
      </c>
      <c r="X157" s="30">
        <f>IFERROR(+'CMA GDP Estimates'!X157-'Tor GDP Estimates'!X157,"")</f>
        <v>179.96429389274158</v>
      </c>
      <c r="Y157" s="30">
        <f>IFERROR(+'CMA GDP Estimates'!Y157-'Tor GDP Estimates'!Y157,"")</f>
        <v>117.40360226044072</v>
      </c>
    </row>
    <row r="158" spans="1:25" x14ac:dyDescent="0.25">
      <c r="A158" s="7" t="s">
        <v>151</v>
      </c>
      <c r="B158" s="7"/>
      <c r="C158" s="14">
        <v>6113</v>
      </c>
      <c r="D158" s="65">
        <f>IFERROR(+'CMA GDP Estimates'!D158-'Tor GDP Estimates'!D158,"")</f>
        <v>497.97161794191243</v>
      </c>
      <c r="E158" s="65">
        <f>IFERROR(+'CMA GDP Estimates'!E158-'Tor GDP Estimates'!E158,"")</f>
        <v>502.09368332468875</v>
      </c>
      <c r="F158" s="65">
        <f>IFERROR(+'CMA GDP Estimates'!F158-'Tor GDP Estimates'!F158,"")</f>
        <v>626.9485592768267</v>
      </c>
      <c r="G158" s="65">
        <f>IFERROR(+'CMA GDP Estimates'!G158-'Tor GDP Estimates'!G158,"")</f>
        <v>531.53682133817028</v>
      </c>
      <c r="H158" s="65">
        <f>IFERROR(+'CMA GDP Estimates'!H158-'Tor GDP Estimates'!H158,"")</f>
        <v>644.32235359317997</v>
      </c>
      <c r="I158" s="65">
        <f>IFERROR(+'CMA GDP Estimates'!I158-'Tor GDP Estimates'!I158,"")</f>
        <v>435.4647817191717</v>
      </c>
      <c r="J158" s="65">
        <f>IFERROR(+'CMA GDP Estimates'!J158-'Tor GDP Estimates'!J158,"")</f>
        <v>839.54824547551289</v>
      </c>
      <c r="K158" s="65">
        <f>IFERROR(+'CMA GDP Estimates'!K158-'Tor GDP Estimates'!K158,"")</f>
        <v>978.32158247673328</v>
      </c>
      <c r="L158" s="65">
        <f>IFERROR(+'CMA GDP Estimates'!L158-'Tor GDP Estimates'!L158,"")</f>
        <v>164.09314762791109</v>
      </c>
      <c r="M158" s="30">
        <f>IFERROR(+'CMA GDP Estimates'!M158-'Tor GDP Estimates'!M158,"")</f>
        <v>413.3524277123197</v>
      </c>
      <c r="N158" s="30">
        <f>IFERROR(+'CMA GDP Estimates'!N158-'Tor GDP Estimates'!N158,"")</f>
        <v>723.27293274649401</v>
      </c>
      <c r="O158" s="30">
        <f>IFERROR(+'CMA GDP Estimates'!O158-'Tor GDP Estimates'!O158,"")</f>
        <v>397.77677573041683</v>
      </c>
      <c r="P158" s="30">
        <f>IFERROR(+'CMA GDP Estimates'!P158-'Tor GDP Estimates'!P158,"")</f>
        <v>414.45968792497069</v>
      </c>
      <c r="Q158" s="30">
        <f>IFERROR(+'CMA GDP Estimates'!Q158-'Tor GDP Estimates'!Q158,"")</f>
        <v>634.19573601092407</v>
      </c>
      <c r="R158" s="30">
        <f>IFERROR(+'CMA GDP Estimates'!R158-'Tor GDP Estimates'!R158,"")</f>
        <v>236.69822057319243</v>
      </c>
      <c r="S158" s="30">
        <f>IFERROR(+'CMA GDP Estimates'!S158-'Tor GDP Estimates'!S158,"")</f>
        <v>819.81729932766621</v>
      </c>
      <c r="T158" s="30">
        <f>IFERROR(+'CMA GDP Estimates'!T158-'Tor GDP Estimates'!T158,"")</f>
        <v>1018.5503749698246</v>
      </c>
      <c r="U158" s="30">
        <f>IFERROR(+'CMA GDP Estimates'!U158-'Tor GDP Estimates'!U158,"")</f>
        <v>482.75863835677137</v>
      </c>
      <c r="V158" s="30">
        <f>IFERROR(+'CMA GDP Estimates'!V158-'Tor GDP Estimates'!V158,"")</f>
        <v>898.05813710636357</v>
      </c>
      <c r="W158" s="30">
        <f>IFERROR(+'CMA GDP Estimates'!W158-'Tor GDP Estimates'!W158,"")</f>
        <v>-231.78132013012328</v>
      </c>
      <c r="X158" s="30">
        <f>IFERROR(+'CMA GDP Estimates'!X158-'Tor GDP Estimates'!X158,"")</f>
        <v>332.08271278417396</v>
      </c>
      <c r="Y158" s="30">
        <f>IFERROR(+'CMA GDP Estimates'!Y158-'Tor GDP Estimates'!Y158,"")</f>
        <v>389.22198622605811</v>
      </c>
    </row>
    <row r="159" spans="1:25" x14ac:dyDescent="0.25">
      <c r="A159" s="7" t="s">
        <v>152</v>
      </c>
      <c r="B159" s="7"/>
      <c r="C159" s="14" t="s">
        <v>207</v>
      </c>
      <c r="D159" s="65">
        <f>IFERROR(+'CMA GDP Estimates'!D159-'Tor GDP Estimates'!D159,"")</f>
        <v>150.69768560631735</v>
      </c>
      <c r="E159" s="65">
        <f>IFERROR(+'CMA GDP Estimates'!E159-'Tor GDP Estimates'!E159,"")</f>
        <v>239.44528253166456</v>
      </c>
      <c r="F159" s="65">
        <f>IFERROR(+'CMA GDP Estimates'!F159-'Tor GDP Estimates'!F159,"")</f>
        <v>264.41453548375682</v>
      </c>
      <c r="G159" s="65">
        <f>IFERROR(+'CMA GDP Estimates'!G159-'Tor GDP Estimates'!G159,"")</f>
        <v>198.51980456323886</v>
      </c>
      <c r="H159" s="65">
        <f>IFERROR(+'CMA GDP Estimates'!H159-'Tor GDP Estimates'!H159,"")</f>
        <v>222.46489570371989</v>
      </c>
      <c r="I159" s="65">
        <f>IFERROR(+'CMA GDP Estimates'!I159-'Tor GDP Estimates'!I159,"")</f>
        <v>207.50687320927227</v>
      </c>
      <c r="J159" s="65">
        <f>IFERROR(+'CMA GDP Estimates'!J159-'Tor GDP Estimates'!J159,"")</f>
        <v>162.9735367586236</v>
      </c>
      <c r="K159" s="65">
        <f>IFERROR(+'CMA GDP Estimates'!K159-'Tor GDP Estimates'!K159,"")</f>
        <v>298.96895624625864</v>
      </c>
      <c r="L159" s="65">
        <f>IFERROR(+'CMA GDP Estimates'!L159-'Tor GDP Estimates'!L159,"")</f>
        <v>271.22567628947672</v>
      </c>
      <c r="M159" s="30">
        <f>IFERROR(+'CMA GDP Estimates'!M159-'Tor GDP Estimates'!M159,"")</f>
        <v>375.49729300897809</v>
      </c>
      <c r="N159" s="30">
        <f>IFERROR(+'CMA GDP Estimates'!N159-'Tor GDP Estimates'!N159,"")</f>
        <v>392.41180771318807</v>
      </c>
      <c r="O159" s="30">
        <f>IFERROR(+'CMA GDP Estimates'!O159-'Tor GDP Estimates'!O159,"")</f>
        <v>332.5556070908226</v>
      </c>
      <c r="P159" s="30">
        <f>IFERROR(+'CMA GDP Estimates'!P159-'Tor GDP Estimates'!P159,"")</f>
        <v>420.7397269950601</v>
      </c>
      <c r="Q159" s="30">
        <f>IFERROR(+'CMA GDP Estimates'!Q159-'Tor GDP Estimates'!Q159,"")</f>
        <v>325.73929592071431</v>
      </c>
      <c r="R159" s="30">
        <f>IFERROR(+'CMA GDP Estimates'!R159-'Tor GDP Estimates'!R159,"")</f>
        <v>440.76210417752793</v>
      </c>
      <c r="S159" s="30">
        <f>IFERROR(+'CMA GDP Estimates'!S159-'Tor GDP Estimates'!S159,"")</f>
        <v>535.8202768238416</v>
      </c>
      <c r="T159" s="30">
        <f>IFERROR(+'CMA GDP Estimates'!T159-'Tor GDP Estimates'!T159,"")</f>
        <v>471.60904340453169</v>
      </c>
      <c r="U159" s="30">
        <f>IFERROR(+'CMA GDP Estimates'!U159-'Tor GDP Estimates'!U159,"")</f>
        <v>499.71049937176616</v>
      </c>
      <c r="V159" s="30">
        <f>IFERROR(+'CMA GDP Estimates'!V159-'Tor GDP Estimates'!V159,"")</f>
        <v>459.62021625374916</v>
      </c>
      <c r="W159" s="30">
        <f>IFERROR(+'CMA GDP Estimates'!W159-'Tor GDP Estimates'!W159,"")</f>
        <v>413.46963613594778</v>
      </c>
      <c r="X159" s="30">
        <f>IFERROR(+'CMA GDP Estimates'!X159-'Tor GDP Estimates'!X159,"")</f>
        <v>563.07395467459696</v>
      </c>
      <c r="Y159" s="30">
        <f>IFERROR(+'CMA GDP Estimates'!Y159-'Tor GDP Estimates'!Y159,"")</f>
        <v>693.15400563153412</v>
      </c>
    </row>
    <row r="160" spans="1:25" x14ac:dyDescent="0.25">
      <c r="A160" s="5" t="s">
        <v>153</v>
      </c>
      <c r="B160" s="5"/>
      <c r="C160" s="13">
        <v>62</v>
      </c>
      <c r="D160" s="64">
        <f>IFERROR(+'CMA GDP Estimates'!D160-'Tor GDP Estimates'!D160,"")</f>
        <v>4728.0272774160039</v>
      </c>
      <c r="E160" s="64">
        <f>IFERROR(+'CMA GDP Estimates'!E160-'Tor GDP Estimates'!E160,"")</f>
        <v>5298.7399372896025</v>
      </c>
      <c r="F160" s="64">
        <f>IFERROR(+'CMA GDP Estimates'!F160-'Tor GDP Estimates'!F160,"")</f>
        <v>5458.3984104452102</v>
      </c>
      <c r="G160" s="64">
        <f>IFERROR(+'CMA GDP Estimates'!G160-'Tor GDP Estimates'!G160,"")</f>
        <v>5521.3287826692867</v>
      </c>
      <c r="H160" s="64">
        <f>IFERROR(+'CMA GDP Estimates'!H160-'Tor GDP Estimates'!H160,"")</f>
        <v>5390.6739453669688</v>
      </c>
      <c r="I160" s="64">
        <f>IFERROR(+'CMA GDP Estimates'!I160-'Tor GDP Estimates'!I160,"")</f>
        <v>5748.1867384323377</v>
      </c>
      <c r="J160" s="64">
        <f>IFERROR(+'CMA GDP Estimates'!J160-'Tor GDP Estimates'!J160,"")</f>
        <v>5909.2273309282436</v>
      </c>
      <c r="K160" s="64">
        <f>IFERROR(+'CMA GDP Estimates'!K160-'Tor GDP Estimates'!K160,"")</f>
        <v>6054.0846909431175</v>
      </c>
      <c r="L160" s="64">
        <f>IFERROR(+'CMA GDP Estimates'!L160-'Tor GDP Estimates'!L160,"")</f>
        <v>5395.1197234254705</v>
      </c>
      <c r="M160" s="29">
        <f>IFERROR(+'CMA GDP Estimates'!M160-'Tor GDP Estimates'!M160,"")</f>
        <v>5774.8447150372594</v>
      </c>
      <c r="N160" s="29">
        <f>IFERROR(+'CMA GDP Estimates'!N160-'Tor GDP Estimates'!N160,"")</f>
        <v>5562.553408099413</v>
      </c>
      <c r="O160" s="29">
        <f>IFERROR(+'CMA GDP Estimates'!O160-'Tor GDP Estimates'!O160,"")</f>
        <v>5435.8005003269864</v>
      </c>
      <c r="P160" s="29">
        <f>IFERROR(+'CMA GDP Estimates'!P160-'Tor GDP Estimates'!P160,"")</f>
        <v>6372.6539001288165</v>
      </c>
      <c r="Q160" s="29">
        <f>IFERROR(+'CMA GDP Estimates'!Q160-'Tor GDP Estimates'!Q160,"")</f>
        <v>6397.0627390650188</v>
      </c>
      <c r="R160" s="29">
        <f>IFERROR(+'CMA GDP Estimates'!R160-'Tor GDP Estimates'!R160,"")</f>
        <v>7007.1105040993207</v>
      </c>
      <c r="S160" s="29">
        <f>IFERROR(+'CMA GDP Estimates'!S160-'Tor GDP Estimates'!S160,"")</f>
        <v>6511.6884708967373</v>
      </c>
      <c r="T160" s="29">
        <f>IFERROR(+'CMA GDP Estimates'!T160-'Tor GDP Estimates'!T160,"")</f>
        <v>6259.7743165795473</v>
      </c>
      <c r="U160" s="29">
        <f>IFERROR(+'CMA GDP Estimates'!U160-'Tor GDP Estimates'!U160,"")</f>
        <v>7243.9594363673932</v>
      </c>
      <c r="V160" s="29">
        <f>IFERROR(+'CMA GDP Estimates'!V160-'Tor GDP Estimates'!V160,"")</f>
        <v>6779.1522052798846</v>
      </c>
      <c r="W160" s="29">
        <f>IFERROR(+'CMA GDP Estimates'!W160-'Tor GDP Estimates'!W160,"")</f>
        <v>7486.3767004036308</v>
      </c>
      <c r="X160" s="29">
        <f>IFERROR(+'CMA GDP Estimates'!X160-'Tor GDP Estimates'!X160,"")</f>
        <v>8066.2956614478062</v>
      </c>
      <c r="Y160" s="29">
        <f>IFERROR(+'CMA GDP Estimates'!Y160-'Tor GDP Estimates'!Y160,"")</f>
        <v>8048.4009681068783</v>
      </c>
    </row>
    <row r="161" spans="1:25" x14ac:dyDescent="0.25">
      <c r="A161" s="6" t="s">
        <v>154</v>
      </c>
      <c r="B161" s="6"/>
      <c r="C161" s="14">
        <v>621</v>
      </c>
      <c r="D161" s="65">
        <f>IFERROR(+'CMA GDP Estimates'!D161-'Tor GDP Estimates'!D161,"")</f>
        <v>2086.1105582876212</v>
      </c>
      <c r="E161" s="65">
        <f>IFERROR(+'CMA GDP Estimates'!E161-'Tor GDP Estimates'!E161,"")</f>
        <v>2428.6982973455756</v>
      </c>
      <c r="F161" s="65">
        <f>IFERROR(+'CMA GDP Estimates'!F161-'Tor GDP Estimates'!F161,"")</f>
        <v>2538.0477289009755</v>
      </c>
      <c r="G161" s="65">
        <f>IFERROR(+'CMA GDP Estimates'!G161-'Tor GDP Estimates'!G161,"")</f>
        <v>2846.886875837085</v>
      </c>
      <c r="H161" s="65">
        <f>IFERROR(+'CMA GDP Estimates'!H161-'Tor GDP Estimates'!H161,"")</f>
        <v>2891.2641782410069</v>
      </c>
      <c r="I161" s="65">
        <f>IFERROR(+'CMA GDP Estimates'!I161-'Tor GDP Estimates'!I161,"")</f>
        <v>2546.6560046104196</v>
      </c>
      <c r="J161" s="65">
        <f>IFERROR(+'CMA GDP Estimates'!J161-'Tor GDP Estimates'!J161,"")</f>
        <v>2886.4338994103841</v>
      </c>
      <c r="K161" s="65">
        <f>IFERROR(+'CMA GDP Estimates'!K161-'Tor GDP Estimates'!K161,"")</f>
        <v>2923.3622596737637</v>
      </c>
      <c r="L161" s="65">
        <f>IFERROR(+'CMA GDP Estimates'!L161-'Tor GDP Estimates'!L161,"")</f>
        <v>2333.0989110617875</v>
      </c>
      <c r="M161" s="30">
        <f>IFERROR(+'CMA GDP Estimates'!M161-'Tor GDP Estimates'!M161,"")</f>
        <v>2502.3603712788981</v>
      </c>
      <c r="N161" s="30">
        <f>IFERROR(+'CMA GDP Estimates'!N161-'Tor GDP Estimates'!N161,"")</f>
        <v>3148.528646614559</v>
      </c>
      <c r="O161" s="30">
        <f>IFERROR(+'CMA GDP Estimates'!O161-'Tor GDP Estimates'!O161,"")</f>
        <v>2875.8742617103917</v>
      </c>
      <c r="P161" s="30">
        <f>IFERROR(+'CMA GDP Estimates'!P161-'Tor GDP Estimates'!P161,"")</f>
        <v>3284.2502673697877</v>
      </c>
      <c r="Q161" s="30">
        <f>IFERROR(+'CMA GDP Estimates'!Q161-'Tor GDP Estimates'!Q161,"")</f>
        <v>3325.6657115308244</v>
      </c>
      <c r="R161" s="30">
        <f>IFERROR(+'CMA GDP Estimates'!R161-'Tor GDP Estimates'!R161,"")</f>
        <v>3645.2771672548874</v>
      </c>
      <c r="S161" s="30">
        <f>IFERROR(+'CMA GDP Estimates'!S161-'Tor GDP Estimates'!S161,"")</f>
        <v>3161.8941543652481</v>
      </c>
      <c r="T161" s="30">
        <f>IFERROR(+'CMA GDP Estimates'!T161-'Tor GDP Estimates'!T161,"")</f>
        <v>2877.2149252810023</v>
      </c>
      <c r="U161" s="30">
        <f>IFERROR(+'CMA GDP Estimates'!U161-'Tor GDP Estimates'!U161,"")</f>
        <v>3709.1020669492286</v>
      </c>
      <c r="V161" s="30">
        <f>IFERROR(+'CMA GDP Estimates'!V161-'Tor GDP Estimates'!V161,"")</f>
        <v>3425.1064951065082</v>
      </c>
      <c r="W161" s="30">
        <f>IFERROR(+'CMA GDP Estimates'!W161-'Tor GDP Estimates'!W161,"")</f>
        <v>3805.75220928008</v>
      </c>
      <c r="X161" s="30">
        <f>IFERROR(+'CMA GDP Estimates'!X161-'Tor GDP Estimates'!X161,"")</f>
        <v>4098.0508604860561</v>
      </c>
      <c r="Y161" s="30">
        <f>IFERROR(+'CMA GDP Estimates'!Y161-'Tor GDP Estimates'!Y161,"")</f>
        <v>4062.0697545452131</v>
      </c>
    </row>
    <row r="162" spans="1:25" x14ac:dyDescent="0.25">
      <c r="A162" s="6" t="s">
        <v>155</v>
      </c>
      <c r="B162" s="6"/>
      <c r="C162" s="14">
        <v>622</v>
      </c>
      <c r="D162" s="65">
        <f>IFERROR(+'CMA GDP Estimates'!D162-'Tor GDP Estimates'!D162,"")</f>
        <v>1710.1555362236541</v>
      </c>
      <c r="E162" s="65">
        <f>IFERROR(+'CMA GDP Estimates'!E162-'Tor GDP Estimates'!E162,"")</f>
        <v>1750.5515999346976</v>
      </c>
      <c r="F162" s="65">
        <f>IFERROR(+'CMA GDP Estimates'!F162-'Tor GDP Estimates'!F162,"")</f>
        <v>1890.4864678965405</v>
      </c>
      <c r="G162" s="65">
        <f>IFERROR(+'CMA GDP Estimates'!G162-'Tor GDP Estimates'!G162,"")</f>
        <v>1942.7924961320878</v>
      </c>
      <c r="H162" s="65">
        <f>IFERROR(+'CMA GDP Estimates'!H162-'Tor GDP Estimates'!H162,"")</f>
        <v>1640.7140471290422</v>
      </c>
      <c r="I162" s="65">
        <f>IFERROR(+'CMA GDP Estimates'!I162-'Tor GDP Estimates'!I162,"")</f>
        <v>2091.7550174303824</v>
      </c>
      <c r="J162" s="65">
        <f>IFERROR(+'CMA GDP Estimates'!J162-'Tor GDP Estimates'!J162,"")</f>
        <v>2034.5712518000582</v>
      </c>
      <c r="K162" s="65">
        <f>IFERROR(+'CMA GDP Estimates'!K162-'Tor GDP Estimates'!K162,"")</f>
        <v>2171.1229885072694</v>
      </c>
      <c r="L162" s="65">
        <f>IFERROR(+'CMA GDP Estimates'!L162-'Tor GDP Estimates'!L162,"")</f>
        <v>1239.9300897249877</v>
      </c>
      <c r="M162" s="30">
        <f>IFERROR(+'CMA GDP Estimates'!M162-'Tor GDP Estimates'!M162,"")</f>
        <v>1835.9698645184471</v>
      </c>
      <c r="N162" s="30">
        <f>IFERROR(+'CMA GDP Estimates'!N162-'Tor GDP Estimates'!N162,"")</f>
        <v>1809.6735592745317</v>
      </c>
      <c r="O162" s="30">
        <f>IFERROR(+'CMA GDP Estimates'!O162-'Tor GDP Estimates'!O162,"")</f>
        <v>1448.4038837088765</v>
      </c>
      <c r="P162" s="30">
        <f>IFERROR(+'CMA GDP Estimates'!P162-'Tor GDP Estimates'!P162,"")</f>
        <v>1893.9611864445442</v>
      </c>
      <c r="Q162" s="30">
        <f>IFERROR(+'CMA GDP Estimates'!Q162-'Tor GDP Estimates'!Q162,"")</f>
        <v>1545.4386677946877</v>
      </c>
      <c r="R162" s="30">
        <f>IFERROR(+'CMA GDP Estimates'!R162-'Tor GDP Estimates'!R162,"")</f>
        <v>1817.9110560442678</v>
      </c>
      <c r="S162" s="30">
        <f>IFERROR(+'CMA GDP Estimates'!S162-'Tor GDP Estimates'!S162,"")</f>
        <v>1465.5384526117523</v>
      </c>
      <c r="T162" s="30">
        <f>IFERROR(+'CMA GDP Estimates'!T162-'Tor GDP Estimates'!T162,"")</f>
        <v>1614.2384943460875</v>
      </c>
      <c r="U162" s="30">
        <f>IFERROR(+'CMA GDP Estimates'!U162-'Tor GDP Estimates'!U162,"")</f>
        <v>1791.6632534118098</v>
      </c>
      <c r="V162" s="30">
        <f>IFERROR(+'CMA GDP Estimates'!V162-'Tor GDP Estimates'!V162,"")</f>
        <v>1926.4378947073428</v>
      </c>
      <c r="W162" s="30">
        <f>IFERROR(+'CMA GDP Estimates'!W162-'Tor GDP Estimates'!W162,"")</f>
        <v>1545.1074898233719</v>
      </c>
      <c r="X162" s="30">
        <f>IFERROR(+'CMA GDP Estimates'!X162-'Tor GDP Estimates'!X162,"")</f>
        <v>1687.0900488598736</v>
      </c>
      <c r="Y162" s="30">
        <f>IFERROR(+'CMA GDP Estimates'!Y162-'Tor GDP Estimates'!Y162,"")</f>
        <v>2203.8717814866031</v>
      </c>
    </row>
    <row r="163" spans="1:25" x14ac:dyDescent="0.25">
      <c r="A163" s="6" t="s">
        <v>156</v>
      </c>
      <c r="B163" s="6"/>
      <c r="C163" s="14">
        <v>623</v>
      </c>
      <c r="D163" s="65">
        <f>IFERROR(+'CMA GDP Estimates'!D163-'Tor GDP Estimates'!D163,"")</f>
        <v>472.03210891741082</v>
      </c>
      <c r="E163" s="65">
        <f>IFERROR(+'CMA GDP Estimates'!E163-'Tor GDP Estimates'!E163,"")</f>
        <v>630.99927332756397</v>
      </c>
      <c r="F163" s="65">
        <f>IFERROR(+'CMA GDP Estimates'!F163-'Tor GDP Estimates'!F163,"")</f>
        <v>670.22573183783891</v>
      </c>
      <c r="G163" s="65">
        <f>IFERROR(+'CMA GDP Estimates'!G163-'Tor GDP Estimates'!G163,"")</f>
        <v>469.81194023842841</v>
      </c>
      <c r="H163" s="65">
        <f>IFERROR(+'CMA GDP Estimates'!H163-'Tor GDP Estimates'!H163,"")</f>
        <v>454.58813811014431</v>
      </c>
      <c r="I163" s="65">
        <f>IFERROR(+'CMA GDP Estimates'!I163-'Tor GDP Estimates'!I163,"")</f>
        <v>498.59732379963611</v>
      </c>
      <c r="J163" s="65">
        <f>IFERROR(+'CMA GDP Estimates'!J163-'Tor GDP Estimates'!J163,"")</f>
        <v>565.48655145885618</v>
      </c>
      <c r="K163" s="65">
        <f>IFERROR(+'CMA GDP Estimates'!K163-'Tor GDP Estimates'!K163,"")</f>
        <v>502.61951740324548</v>
      </c>
      <c r="L163" s="65">
        <f>IFERROR(+'CMA GDP Estimates'!L163-'Tor GDP Estimates'!L163,"")</f>
        <v>612.54186671149591</v>
      </c>
      <c r="M163" s="30">
        <f>IFERROR(+'CMA GDP Estimates'!M163-'Tor GDP Estimates'!M163,"")</f>
        <v>634.0602697766542</v>
      </c>
      <c r="N163" s="30">
        <f>IFERROR(+'CMA GDP Estimates'!N163-'Tor GDP Estimates'!N163,"")</f>
        <v>420.88979882245076</v>
      </c>
      <c r="O163" s="30">
        <f>IFERROR(+'CMA GDP Estimates'!O163-'Tor GDP Estimates'!O163,"")</f>
        <v>561.8345589972937</v>
      </c>
      <c r="P163" s="30">
        <f>IFERROR(+'CMA GDP Estimates'!P163-'Tor GDP Estimates'!P163,"")</f>
        <v>664.63725496335553</v>
      </c>
      <c r="Q163" s="30">
        <f>IFERROR(+'CMA GDP Estimates'!Q163-'Tor GDP Estimates'!Q163,"")</f>
        <v>779.0374365014286</v>
      </c>
      <c r="R163" s="30">
        <f>IFERROR(+'CMA GDP Estimates'!R163-'Tor GDP Estimates'!R163,"")</f>
        <v>860.24489421932822</v>
      </c>
      <c r="S163" s="30">
        <f>IFERROR(+'CMA GDP Estimates'!S163-'Tor GDP Estimates'!S163,"")</f>
        <v>825.74150059310023</v>
      </c>
      <c r="T163" s="30">
        <f>IFERROR(+'CMA GDP Estimates'!T163-'Tor GDP Estimates'!T163,"")</f>
        <v>923.87060470435233</v>
      </c>
      <c r="U163" s="30">
        <f>IFERROR(+'CMA GDP Estimates'!U163-'Tor GDP Estimates'!U163,"")</f>
        <v>742.63555764927446</v>
      </c>
      <c r="V163" s="30">
        <f>IFERROR(+'CMA GDP Estimates'!V163-'Tor GDP Estimates'!V163,"")</f>
        <v>778.79743719688611</v>
      </c>
      <c r="W163" s="30">
        <f>IFERROR(+'CMA GDP Estimates'!W163-'Tor GDP Estimates'!W163,"")</f>
        <v>979.02044897899486</v>
      </c>
      <c r="X163" s="30">
        <f>IFERROR(+'CMA GDP Estimates'!X163-'Tor GDP Estimates'!X163,"")</f>
        <v>1121.3183024929224</v>
      </c>
      <c r="Y163" s="30">
        <f>IFERROR(+'CMA GDP Estimates'!Y163-'Tor GDP Estimates'!Y163,"")</f>
        <v>911.59436945840844</v>
      </c>
    </row>
    <row r="164" spans="1:25" x14ac:dyDescent="0.25">
      <c r="A164" s="6" t="s">
        <v>157</v>
      </c>
      <c r="B164" s="6"/>
      <c r="C164" s="14">
        <v>624</v>
      </c>
      <c r="D164" s="65">
        <f>IFERROR(+'CMA GDP Estimates'!D164-'Tor GDP Estimates'!D164,"")</f>
        <v>451.36760814016469</v>
      </c>
      <c r="E164" s="65">
        <f>IFERROR(+'CMA GDP Estimates'!E164-'Tor GDP Estimates'!E164,"")</f>
        <v>462.21036384458233</v>
      </c>
      <c r="F164" s="65">
        <f>IFERROR(+'CMA GDP Estimates'!F164-'Tor GDP Estimates'!F164,"")</f>
        <v>448.58560466593588</v>
      </c>
      <c r="G164" s="65">
        <f>IFERROR(+'CMA GDP Estimates'!G164-'Tor GDP Estimates'!G164,"")</f>
        <v>513.04604529862036</v>
      </c>
      <c r="H164" s="65">
        <f>IFERROR(+'CMA GDP Estimates'!H164-'Tor GDP Estimates'!H164,"")</f>
        <v>563.83918713432513</v>
      </c>
      <c r="I164" s="65">
        <f>IFERROR(+'CMA GDP Estimates'!I164-'Tor GDP Estimates'!I164,"")</f>
        <v>623.77100774942994</v>
      </c>
      <c r="J164" s="65">
        <f>IFERROR(+'CMA GDP Estimates'!J164-'Tor GDP Estimates'!J164,"")</f>
        <v>587.56347585656169</v>
      </c>
      <c r="K164" s="65">
        <f>IFERROR(+'CMA GDP Estimates'!K164-'Tor GDP Estimates'!K164,"")</f>
        <v>663.72476567349418</v>
      </c>
      <c r="L164" s="65">
        <f>IFERROR(+'CMA GDP Estimates'!L164-'Tor GDP Estimates'!L164,"")</f>
        <v>875.38648883225608</v>
      </c>
      <c r="M164" s="30">
        <f>IFERROR(+'CMA GDP Estimates'!M164-'Tor GDP Estimates'!M164,"")</f>
        <v>781.03917168794021</v>
      </c>
      <c r="N164" s="30">
        <f>IFERROR(+'CMA GDP Estimates'!N164-'Tor GDP Estimates'!N164,"")</f>
        <v>621.0784235292283</v>
      </c>
      <c r="O164" s="30">
        <f>IFERROR(+'CMA GDP Estimates'!O164-'Tor GDP Estimates'!O164,"")</f>
        <v>664.3967479658902</v>
      </c>
      <c r="P164" s="30">
        <f>IFERROR(+'CMA GDP Estimates'!P164-'Tor GDP Estimates'!P164,"")</f>
        <v>760.72198171415266</v>
      </c>
      <c r="Q164" s="30">
        <f>IFERROR(+'CMA GDP Estimates'!Q164-'Tor GDP Estimates'!Q164,"")</f>
        <v>811.67950118377144</v>
      </c>
      <c r="R164" s="30">
        <f>IFERROR(+'CMA GDP Estimates'!R164-'Tor GDP Estimates'!R164,"")</f>
        <v>821.31462753354822</v>
      </c>
      <c r="S164" s="30">
        <f>IFERROR(+'CMA GDP Estimates'!S164-'Tor GDP Estimates'!S164,"")</f>
        <v>960.49377086537697</v>
      </c>
      <c r="T164" s="30">
        <f>IFERROR(+'CMA GDP Estimates'!T164-'Tor GDP Estimates'!T164,"")</f>
        <v>812.4228329403461</v>
      </c>
      <c r="U164" s="30">
        <f>IFERROR(+'CMA GDP Estimates'!U164-'Tor GDP Estimates'!U164,"")</f>
        <v>1026.1009048942542</v>
      </c>
      <c r="V164" s="30">
        <f>IFERROR(+'CMA GDP Estimates'!V164-'Tor GDP Estimates'!V164,"")</f>
        <v>832.89221315282998</v>
      </c>
      <c r="W164" s="30">
        <f>IFERROR(+'CMA GDP Estimates'!W164-'Tor GDP Estimates'!W164,"")</f>
        <v>970.8736858200582</v>
      </c>
      <c r="X164" s="30">
        <f>IFERROR(+'CMA GDP Estimates'!X164-'Tor GDP Estimates'!X164,"")</f>
        <v>955.31606502569116</v>
      </c>
      <c r="Y164" s="30">
        <f>IFERROR(+'CMA GDP Estimates'!Y164-'Tor GDP Estimates'!Y164,"")</f>
        <v>922.67022372062047</v>
      </c>
    </row>
    <row r="165" spans="1:25" x14ac:dyDescent="0.25">
      <c r="A165" s="5" t="s">
        <v>158</v>
      </c>
      <c r="B165" s="5"/>
      <c r="C165" s="13">
        <v>71</v>
      </c>
      <c r="D165" s="64">
        <f>IFERROR(+'CMA GDP Estimates'!D165-'Tor GDP Estimates'!D165,"")</f>
        <v>742.55264310290795</v>
      </c>
      <c r="E165" s="64">
        <f>IFERROR(+'CMA GDP Estimates'!E165-'Tor GDP Estimates'!E165,"")</f>
        <v>688.01583712353658</v>
      </c>
      <c r="F165" s="64">
        <f>IFERROR(+'CMA GDP Estimates'!F165-'Tor GDP Estimates'!F165,"")</f>
        <v>882.50129339523664</v>
      </c>
      <c r="G165" s="64">
        <f>IFERROR(+'CMA GDP Estimates'!G165-'Tor GDP Estimates'!G165,"")</f>
        <v>972.6152868295369</v>
      </c>
      <c r="H165" s="64">
        <f>IFERROR(+'CMA GDP Estimates'!H165-'Tor GDP Estimates'!H165,"")</f>
        <v>1052.276129605583</v>
      </c>
      <c r="I165" s="64">
        <f>IFERROR(+'CMA GDP Estimates'!I165-'Tor GDP Estimates'!I165,"")</f>
        <v>995.79088328969533</v>
      </c>
      <c r="J165" s="64">
        <f>IFERROR(+'CMA GDP Estimates'!J165-'Tor GDP Estimates'!J165,"")</f>
        <v>840.61528844548138</v>
      </c>
      <c r="K165" s="64">
        <f>IFERROR(+'CMA GDP Estimates'!K165-'Tor GDP Estimates'!K165,"")</f>
        <v>1024.7744776623369</v>
      </c>
      <c r="L165" s="64">
        <f>IFERROR(+'CMA GDP Estimates'!L165-'Tor GDP Estimates'!L165,"")</f>
        <v>847.85790492607725</v>
      </c>
      <c r="M165" s="29">
        <f>IFERROR(+'CMA GDP Estimates'!M165-'Tor GDP Estimates'!M165,"")</f>
        <v>830.00025860786764</v>
      </c>
      <c r="N165" s="29">
        <f>IFERROR(+'CMA GDP Estimates'!N165-'Tor GDP Estimates'!N165,"")</f>
        <v>957.63203337419645</v>
      </c>
      <c r="O165" s="29">
        <f>IFERROR(+'CMA GDP Estimates'!O165-'Tor GDP Estimates'!O165,"")</f>
        <v>958.78180563930505</v>
      </c>
      <c r="P165" s="29">
        <f>IFERROR(+'CMA GDP Estimates'!P165-'Tor GDP Estimates'!P165,"")</f>
        <v>1027.0492486430237</v>
      </c>
      <c r="Q165" s="29">
        <f>IFERROR(+'CMA GDP Estimates'!Q165-'Tor GDP Estimates'!Q165,"")</f>
        <v>1108.6270101247417</v>
      </c>
      <c r="R165" s="29">
        <f>IFERROR(+'CMA GDP Estimates'!R165-'Tor GDP Estimates'!R165,"")</f>
        <v>1290.571937420832</v>
      </c>
      <c r="S165" s="29">
        <f>IFERROR(+'CMA GDP Estimates'!S165-'Tor GDP Estimates'!S165,"")</f>
        <v>1007.9850209302404</v>
      </c>
      <c r="T165" s="29">
        <f>IFERROR(+'CMA GDP Estimates'!T165-'Tor GDP Estimates'!T165,"")</f>
        <v>967.55746233638456</v>
      </c>
      <c r="U165" s="29">
        <f>IFERROR(+'CMA GDP Estimates'!U165-'Tor GDP Estimates'!U165,"")</f>
        <v>1483.8296088814425</v>
      </c>
      <c r="V165" s="29">
        <f>IFERROR(+'CMA GDP Estimates'!V165-'Tor GDP Estimates'!V165,"")</f>
        <v>1189.962723963044</v>
      </c>
      <c r="W165" s="29">
        <f>IFERROR(+'CMA GDP Estimates'!W165-'Tor GDP Estimates'!W165,"")</f>
        <v>1070.7488610748803</v>
      </c>
      <c r="X165" s="29">
        <f>IFERROR(+'CMA GDP Estimates'!X165-'Tor GDP Estimates'!X165,"")</f>
        <v>1299.0932975947858</v>
      </c>
      <c r="Y165" s="29">
        <f>IFERROR(+'CMA GDP Estimates'!Y165-'Tor GDP Estimates'!Y165,"")</f>
        <v>1211.0556064456141</v>
      </c>
    </row>
    <row r="166" spans="1:25" x14ac:dyDescent="0.25">
      <c r="A166" s="6" t="s">
        <v>159</v>
      </c>
      <c r="B166" s="6"/>
      <c r="C166" s="14" t="s">
        <v>208</v>
      </c>
      <c r="D166" s="65">
        <f>IFERROR(+'CMA GDP Estimates'!D166-'Tor GDP Estimates'!D166,"")</f>
        <v>325.02185104864861</v>
      </c>
      <c r="E166" s="65">
        <f>IFERROR(+'CMA GDP Estimates'!E166-'Tor GDP Estimates'!E166,"")</f>
        <v>400.58656446898681</v>
      </c>
      <c r="F166" s="65">
        <f>IFERROR(+'CMA GDP Estimates'!F166-'Tor GDP Estimates'!F166,"")</f>
        <v>498.99725194198027</v>
      </c>
      <c r="G166" s="65">
        <f>IFERROR(+'CMA GDP Estimates'!G166-'Tor GDP Estimates'!G166,"")</f>
        <v>511.57996409656062</v>
      </c>
      <c r="H166" s="65">
        <f>IFERROR(+'CMA GDP Estimates'!H166-'Tor GDP Estimates'!H166,"")</f>
        <v>576.93627066478302</v>
      </c>
      <c r="I166" s="65">
        <f>IFERROR(+'CMA GDP Estimates'!I166-'Tor GDP Estimates'!I166,"")</f>
        <v>639.51123455168715</v>
      </c>
      <c r="J166" s="65">
        <f>IFERROR(+'CMA GDP Estimates'!J166-'Tor GDP Estimates'!J166,"")</f>
        <v>480.81481695567788</v>
      </c>
      <c r="K166" s="65">
        <f>IFERROR(+'CMA GDP Estimates'!K166-'Tor GDP Estimates'!K166,"")</f>
        <v>476.2488992468534</v>
      </c>
      <c r="L166" s="65">
        <f>IFERROR(+'CMA GDP Estimates'!L166-'Tor GDP Estimates'!L166,"")</f>
        <v>327.46725939099269</v>
      </c>
      <c r="M166" s="30">
        <f>IFERROR(+'CMA GDP Estimates'!M166-'Tor GDP Estimates'!M166,"")</f>
        <v>313.26637137449961</v>
      </c>
      <c r="N166" s="30">
        <f>IFERROR(+'CMA GDP Estimates'!N166-'Tor GDP Estimates'!N166,"")</f>
        <v>421.60488808406171</v>
      </c>
      <c r="O166" s="30">
        <f>IFERROR(+'CMA GDP Estimates'!O166-'Tor GDP Estimates'!O166,"")</f>
        <v>313.216188857117</v>
      </c>
      <c r="P166" s="30">
        <f>IFERROR(+'CMA GDP Estimates'!P166-'Tor GDP Estimates'!P166,"")</f>
        <v>321.81671708845556</v>
      </c>
      <c r="Q166" s="30">
        <f>IFERROR(+'CMA GDP Estimates'!Q166-'Tor GDP Estimates'!Q166,"")</f>
        <v>426.77435864697804</v>
      </c>
      <c r="R166" s="30">
        <f>IFERROR(+'CMA GDP Estimates'!R166-'Tor GDP Estimates'!R166,"")</f>
        <v>487.69372065133336</v>
      </c>
      <c r="S166" s="30">
        <f>IFERROR(+'CMA GDP Estimates'!S166-'Tor GDP Estimates'!S166,"")</f>
        <v>383.60056354567587</v>
      </c>
      <c r="T166" s="30">
        <f>IFERROR(+'CMA GDP Estimates'!T166-'Tor GDP Estimates'!T166,"")</f>
        <v>310.94706677088266</v>
      </c>
      <c r="U166" s="30">
        <f>IFERROR(+'CMA GDP Estimates'!U166-'Tor GDP Estimates'!U166,"")</f>
        <v>627.52135823522929</v>
      </c>
      <c r="V166" s="30">
        <f>IFERROR(+'CMA GDP Estimates'!V166-'Tor GDP Estimates'!V166,"")</f>
        <v>437.14242890172272</v>
      </c>
      <c r="W166" s="30">
        <f>IFERROR(+'CMA GDP Estimates'!W166-'Tor GDP Estimates'!W166,"")</f>
        <v>324.68699396360876</v>
      </c>
      <c r="X166" s="30">
        <f>IFERROR(+'CMA GDP Estimates'!X166-'Tor GDP Estimates'!X166,"")</f>
        <v>346.63479552008243</v>
      </c>
      <c r="Y166" s="30">
        <f>IFERROR(+'CMA GDP Estimates'!Y166-'Tor GDP Estimates'!Y166,"")</f>
        <v>393.0663340544013</v>
      </c>
    </row>
    <row r="167" spans="1:25" x14ac:dyDescent="0.25">
      <c r="A167" s="6" t="s">
        <v>160</v>
      </c>
      <c r="B167" s="6"/>
      <c r="C167" s="14">
        <v>713</v>
      </c>
      <c r="D167" s="65">
        <f>IFERROR(+'CMA GDP Estimates'!D167-'Tor GDP Estimates'!D167,"")</f>
        <v>373.70968468586688</v>
      </c>
      <c r="E167" s="65">
        <f>IFERROR(+'CMA GDP Estimates'!E167-'Tor GDP Estimates'!E167,"")</f>
        <v>292.0042446073864</v>
      </c>
      <c r="F167" s="65">
        <f>IFERROR(+'CMA GDP Estimates'!F167-'Tor GDP Estimates'!F167,"")</f>
        <v>386.96818442536153</v>
      </c>
      <c r="G167" s="65">
        <f>IFERROR(+'CMA GDP Estimates'!G167-'Tor GDP Estimates'!G167,"")</f>
        <v>424.94342232024695</v>
      </c>
      <c r="H167" s="65">
        <f>IFERROR(+'CMA GDP Estimates'!H167-'Tor GDP Estimates'!H167,"")</f>
        <v>485.07218302241444</v>
      </c>
      <c r="I167" s="65">
        <f>IFERROR(+'CMA GDP Estimates'!I167-'Tor GDP Estimates'!I167,"")</f>
        <v>447.07167173759444</v>
      </c>
      <c r="J167" s="65">
        <f>IFERROR(+'CMA GDP Estimates'!J167-'Tor GDP Estimates'!J167,"")</f>
        <v>376.64480722876363</v>
      </c>
      <c r="K167" s="65">
        <f>IFERROR(+'CMA GDP Estimates'!K167-'Tor GDP Estimates'!K167,"")</f>
        <v>531.43618335143265</v>
      </c>
      <c r="L167" s="65">
        <f>IFERROR(+'CMA GDP Estimates'!L167-'Tor GDP Estimates'!L167,"")</f>
        <v>528.43743914947402</v>
      </c>
      <c r="M167" s="30">
        <f>IFERROR(+'CMA GDP Estimates'!M167-'Tor GDP Estimates'!M167,"")</f>
        <v>478.81603284902502</v>
      </c>
      <c r="N167" s="30">
        <f>IFERROR(+'CMA GDP Estimates'!N167-'Tor GDP Estimates'!N167,"")</f>
        <v>569.649799873338</v>
      </c>
      <c r="O167" s="30">
        <f>IFERROR(+'CMA GDP Estimates'!O167-'Tor GDP Estimates'!O167,"")</f>
        <v>603.59817006460446</v>
      </c>
      <c r="P167" s="30">
        <f>IFERROR(+'CMA GDP Estimates'!P167-'Tor GDP Estimates'!P167,"")</f>
        <v>646.49792409053043</v>
      </c>
      <c r="Q167" s="30">
        <f>IFERROR(+'CMA GDP Estimates'!Q167-'Tor GDP Estimates'!Q167,"")</f>
        <v>685.76955166030598</v>
      </c>
      <c r="R167" s="30">
        <f>IFERROR(+'CMA GDP Estimates'!R167-'Tor GDP Estimates'!R167,"")</f>
        <v>765.60544605029895</v>
      </c>
      <c r="S167" s="30">
        <f>IFERROR(+'CMA GDP Estimates'!S167-'Tor GDP Estimates'!S167,"")</f>
        <v>601.57051654121847</v>
      </c>
      <c r="T167" s="30">
        <f>IFERROR(+'CMA GDP Estimates'!T167-'Tor GDP Estimates'!T167,"")</f>
        <v>590.5636318667996</v>
      </c>
      <c r="U167" s="30">
        <f>IFERROR(+'CMA GDP Estimates'!U167-'Tor GDP Estimates'!U167,"")</f>
        <v>826.54607997611492</v>
      </c>
      <c r="V167" s="30">
        <f>IFERROR(+'CMA GDP Estimates'!V167-'Tor GDP Estimates'!V167,"")</f>
        <v>690.84705264065587</v>
      </c>
      <c r="W167" s="30">
        <f>IFERROR(+'CMA GDP Estimates'!W167-'Tor GDP Estimates'!W167,"")</f>
        <v>673.31280502075401</v>
      </c>
      <c r="X167" s="30">
        <f>IFERROR(+'CMA GDP Estimates'!X167-'Tor GDP Estimates'!X167,"")</f>
        <v>834.51970610221804</v>
      </c>
      <c r="Y167" s="30">
        <f>IFERROR(+'CMA GDP Estimates'!Y167-'Tor GDP Estimates'!Y167,"")</f>
        <v>776.8788171835904</v>
      </c>
    </row>
    <row r="168" spans="1:25" x14ac:dyDescent="0.25">
      <c r="A168" s="5" t="s">
        <v>161</v>
      </c>
      <c r="B168" s="5"/>
      <c r="C168" s="13">
        <v>72</v>
      </c>
      <c r="D168" s="64">
        <f>IFERROR(+'CMA GDP Estimates'!D168-'Tor GDP Estimates'!D168,"")</f>
        <v>1601.3718563753912</v>
      </c>
      <c r="E168" s="64">
        <f>IFERROR(+'CMA GDP Estimates'!E168-'Tor GDP Estimates'!E168,"")</f>
        <v>1656.161615299342</v>
      </c>
      <c r="F168" s="64">
        <f>IFERROR(+'CMA GDP Estimates'!F168-'Tor GDP Estimates'!F168,"")</f>
        <v>1799.1770165874882</v>
      </c>
      <c r="G168" s="64">
        <f>IFERROR(+'CMA GDP Estimates'!G168-'Tor GDP Estimates'!G168,"")</f>
        <v>1875.1884982992583</v>
      </c>
      <c r="H168" s="64">
        <f>IFERROR(+'CMA GDP Estimates'!H168-'Tor GDP Estimates'!H168,"")</f>
        <v>1905.6572256390218</v>
      </c>
      <c r="I168" s="64">
        <f>IFERROR(+'CMA GDP Estimates'!I168-'Tor GDP Estimates'!I168,"")</f>
        <v>1984.1992941358712</v>
      </c>
      <c r="J168" s="64">
        <f>IFERROR(+'CMA GDP Estimates'!J168-'Tor GDP Estimates'!J168,"")</f>
        <v>1894.3024353579267</v>
      </c>
      <c r="K168" s="64">
        <f>IFERROR(+'CMA GDP Estimates'!K168-'Tor GDP Estimates'!K168,"")</f>
        <v>1816.0688187476949</v>
      </c>
      <c r="L168" s="64">
        <f>IFERROR(+'CMA GDP Estimates'!L168-'Tor GDP Estimates'!L168,"")</f>
        <v>1972.9431341234331</v>
      </c>
      <c r="M168" s="29">
        <f>IFERROR(+'CMA GDP Estimates'!M168-'Tor GDP Estimates'!M168,"")</f>
        <v>1967.6944771225308</v>
      </c>
      <c r="N168" s="29">
        <f>IFERROR(+'CMA GDP Estimates'!N168-'Tor GDP Estimates'!N168,"")</f>
        <v>2100.7548098651901</v>
      </c>
      <c r="O168" s="29">
        <f>IFERROR(+'CMA GDP Estimates'!O168-'Tor GDP Estimates'!O168,"")</f>
        <v>1791.2672894967204</v>
      </c>
      <c r="P168" s="29">
        <f>IFERROR(+'CMA GDP Estimates'!P168-'Tor GDP Estimates'!P168,"")</f>
        <v>2101.1855374923443</v>
      </c>
      <c r="Q168" s="29">
        <f>IFERROR(+'CMA GDP Estimates'!Q168-'Tor GDP Estimates'!Q168,"")</f>
        <v>2181.4709446780289</v>
      </c>
      <c r="R168" s="29">
        <f>IFERROR(+'CMA GDP Estimates'!R168-'Tor GDP Estimates'!R168,"")</f>
        <v>2187.0613828919609</v>
      </c>
      <c r="S168" s="29">
        <f>IFERROR(+'CMA GDP Estimates'!S168-'Tor GDP Estimates'!S168,"")</f>
        <v>2297.2471689976514</v>
      </c>
      <c r="T168" s="29">
        <f>IFERROR(+'CMA GDP Estimates'!T168-'Tor GDP Estimates'!T168,"")</f>
        <v>2452.79899198271</v>
      </c>
      <c r="U168" s="29">
        <f>IFERROR(+'CMA GDP Estimates'!U168-'Tor GDP Estimates'!U168,"")</f>
        <v>2665.8209529632968</v>
      </c>
      <c r="V168" s="29">
        <f>IFERROR(+'CMA GDP Estimates'!V168-'Tor GDP Estimates'!V168,"")</f>
        <v>2760.0603148357941</v>
      </c>
      <c r="W168" s="29">
        <f>IFERROR(+'CMA GDP Estimates'!W168-'Tor GDP Estimates'!W168,"")</f>
        <v>3064.0369926638996</v>
      </c>
      <c r="X168" s="29">
        <f>IFERROR(+'CMA GDP Estimates'!X168-'Tor GDP Estimates'!X168,"")</f>
        <v>2519.1465762843009</v>
      </c>
      <c r="Y168" s="29">
        <f>IFERROR(+'CMA GDP Estimates'!Y168-'Tor GDP Estimates'!Y168,"")</f>
        <v>3178.053352712458</v>
      </c>
    </row>
    <row r="169" spans="1:25" x14ac:dyDescent="0.25">
      <c r="A169" s="6" t="s">
        <v>162</v>
      </c>
      <c r="B169" s="6"/>
      <c r="C169" s="14">
        <v>721</v>
      </c>
      <c r="D169" s="65">
        <f>IFERROR(+'CMA GDP Estimates'!D169-'Tor GDP Estimates'!D169,"")</f>
        <v>410.00842200910859</v>
      </c>
      <c r="E169" s="65">
        <f>IFERROR(+'CMA GDP Estimates'!E169-'Tor GDP Estimates'!E169,"")</f>
        <v>370.96362699957797</v>
      </c>
      <c r="F169" s="65">
        <f>IFERROR(+'CMA GDP Estimates'!F169-'Tor GDP Estimates'!F169,"")</f>
        <v>387.16709916227865</v>
      </c>
      <c r="G169" s="65">
        <f>IFERROR(+'CMA GDP Estimates'!G169-'Tor GDP Estimates'!G169,"")</f>
        <v>392.65034261466144</v>
      </c>
      <c r="H169" s="65">
        <f>IFERROR(+'CMA GDP Estimates'!H169-'Tor GDP Estimates'!H169,"")</f>
        <v>328.34801710186309</v>
      </c>
      <c r="I169" s="65">
        <f>IFERROR(+'CMA GDP Estimates'!I169-'Tor GDP Estimates'!I169,"")</f>
        <v>364.98191071425981</v>
      </c>
      <c r="J169" s="65">
        <f>IFERROR(+'CMA GDP Estimates'!J169-'Tor GDP Estimates'!J169,"")</f>
        <v>425.57205984314317</v>
      </c>
      <c r="K169" s="65">
        <f>IFERROR(+'CMA GDP Estimates'!K169-'Tor GDP Estimates'!K169,"")</f>
        <v>261.85978247274653</v>
      </c>
      <c r="L169" s="65">
        <f>IFERROR(+'CMA GDP Estimates'!L169-'Tor GDP Estimates'!L169,"")</f>
        <v>333.3483988238371</v>
      </c>
      <c r="M169" s="30">
        <f>IFERROR(+'CMA GDP Estimates'!M169-'Tor GDP Estimates'!M169,"")</f>
        <v>175.31887378578097</v>
      </c>
      <c r="N169" s="30">
        <f>IFERROR(+'CMA GDP Estimates'!N169-'Tor GDP Estimates'!N169,"")</f>
        <v>336.06849088477759</v>
      </c>
      <c r="O169" s="30">
        <f>IFERROR(+'CMA GDP Estimates'!O169-'Tor GDP Estimates'!O169,"")</f>
        <v>223.70473311492037</v>
      </c>
      <c r="P169" s="30">
        <f>IFERROR(+'CMA GDP Estimates'!P169-'Tor GDP Estimates'!P169,"")</f>
        <v>244.04429438680063</v>
      </c>
      <c r="Q169" s="30">
        <f>IFERROR(+'CMA GDP Estimates'!Q169-'Tor GDP Estimates'!Q169,"")</f>
        <v>338.73285361530327</v>
      </c>
      <c r="R169" s="30">
        <f>IFERROR(+'CMA GDP Estimates'!R169-'Tor GDP Estimates'!R169,"")</f>
        <v>417.03858645117293</v>
      </c>
      <c r="S169" s="30">
        <f>IFERROR(+'CMA GDP Estimates'!S169-'Tor GDP Estimates'!S169,"")</f>
        <v>383.30310982517108</v>
      </c>
      <c r="T169" s="30">
        <f>IFERROR(+'CMA GDP Estimates'!T169-'Tor GDP Estimates'!T169,"")</f>
        <v>343.75404871504759</v>
      </c>
      <c r="U169" s="30">
        <f>IFERROR(+'CMA GDP Estimates'!U169-'Tor GDP Estimates'!U169,"")</f>
        <v>443.88872650474195</v>
      </c>
      <c r="V169" s="30">
        <f>IFERROR(+'CMA GDP Estimates'!V169-'Tor GDP Estimates'!V169,"")</f>
        <v>263.76913567198574</v>
      </c>
      <c r="W169" s="30">
        <f>IFERROR(+'CMA GDP Estimates'!W169-'Tor GDP Estimates'!W169,"")</f>
        <v>349.0171319549205</v>
      </c>
      <c r="X169" s="30">
        <f>IFERROR(+'CMA GDP Estimates'!X169-'Tor GDP Estimates'!X169,"")</f>
        <v>241.6917839918051</v>
      </c>
      <c r="Y169" s="30">
        <f>IFERROR(+'CMA GDP Estimates'!Y169-'Tor GDP Estimates'!Y169,"")</f>
        <v>347.27668960975711</v>
      </c>
    </row>
    <row r="170" spans="1:25" x14ac:dyDescent="0.25">
      <c r="A170" s="6" t="s">
        <v>163</v>
      </c>
      <c r="B170" s="6"/>
      <c r="C170" s="14">
        <v>722</v>
      </c>
      <c r="D170" s="65">
        <f>IFERROR(+'CMA GDP Estimates'!D170-'Tor GDP Estimates'!D170,"")</f>
        <v>1164.233427529761</v>
      </c>
      <c r="E170" s="65">
        <f>IFERROR(+'CMA GDP Estimates'!E170-'Tor GDP Estimates'!E170,"")</f>
        <v>1247.5083763889868</v>
      </c>
      <c r="F170" s="65">
        <f>IFERROR(+'CMA GDP Estimates'!F170-'Tor GDP Estimates'!F170,"")</f>
        <v>1383.9006012533564</v>
      </c>
      <c r="G170" s="65">
        <f>IFERROR(+'CMA GDP Estimates'!G170-'Tor GDP Estimates'!G170,"")</f>
        <v>1449.9070450897268</v>
      </c>
      <c r="H170" s="65">
        <f>IFERROR(+'CMA GDP Estimates'!H170-'Tor GDP Estimates'!H170,"")</f>
        <v>1494.9547273463099</v>
      </c>
      <c r="I170" s="65">
        <f>IFERROR(+'CMA GDP Estimates'!I170-'Tor GDP Estimates'!I170,"")</f>
        <v>1564.8544747720457</v>
      </c>
      <c r="J170" s="65">
        <f>IFERROR(+'CMA GDP Estimates'!J170-'Tor GDP Estimates'!J170,"")</f>
        <v>1448.0544472907836</v>
      </c>
      <c r="K170" s="65">
        <f>IFERROR(+'CMA GDP Estimates'!K170-'Tor GDP Estimates'!K170,"")</f>
        <v>1476.1875615426241</v>
      </c>
      <c r="L170" s="65">
        <f>IFERROR(+'CMA GDP Estimates'!L170-'Tor GDP Estimates'!L170,"")</f>
        <v>1563.2134125647792</v>
      </c>
      <c r="M170" s="30">
        <f>IFERROR(+'CMA GDP Estimates'!M170-'Tor GDP Estimates'!M170,"")</f>
        <v>1640.4497612614518</v>
      </c>
      <c r="N170" s="30">
        <f>IFERROR(+'CMA GDP Estimates'!N170-'Tor GDP Estimates'!N170,"")</f>
        <v>1664.8102095864097</v>
      </c>
      <c r="O170" s="30">
        <f>IFERROR(+'CMA GDP Estimates'!O170-'Tor GDP Estimates'!O170,"")</f>
        <v>1447.2326117158282</v>
      </c>
      <c r="P170" s="30">
        <f>IFERROR(+'CMA GDP Estimates'!P170-'Tor GDP Estimates'!P170,"")</f>
        <v>1712.0164765936229</v>
      </c>
      <c r="Q170" s="30">
        <f>IFERROR(+'CMA GDP Estimates'!Q170-'Tor GDP Estimates'!Q170,"")</f>
        <v>1726.4191128774435</v>
      </c>
      <c r="R170" s="30">
        <f>IFERROR(+'CMA GDP Estimates'!R170-'Tor GDP Estimates'!R170,"")</f>
        <v>1697.1159546500085</v>
      </c>
      <c r="S170" s="30">
        <f>IFERROR(+'CMA GDP Estimates'!S170-'Tor GDP Estimates'!S170,"")</f>
        <v>1809.5344793601653</v>
      </c>
      <c r="T170" s="30">
        <f>IFERROR(+'CMA GDP Estimates'!T170-'Tor GDP Estimates'!T170,"")</f>
        <v>1990.0861640822418</v>
      </c>
      <c r="U170" s="30">
        <f>IFERROR(+'CMA GDP Estimates'!U170-'Tor GDP Estimates'!U170,"")</f>
        <v>2156.2857315459514</v>
      </c>
      <c r="V170" s="30">
        <f>IFERROR(+'CMA GDP Estimates'!V170-'Tor GDP Estimates'!V170,"")</f>
        <v>2364.8389023023947</v>
      </c>
      <c r="W170" s="30">
        <f>IFERROR(+'CMA GDP Estimates'!W170-'Tor GDP Estimates'!W170,"")</f>
        <v>2565.7645226997197</v>
      </c>
      <c r="X170" s="30">
        <f>IFERROR(+'CMA GDP Estimates'!X170-'Tor GDP Estimates'!X170,"")</f>
        <v>2151.6686685588033</v>
      </c>
      <c r="Y170" s="30">
        <f>IFERROR(+'CMA GDP Estimates'!Y170-'Tor GDP Estimates'!Y170,"")</f>
        <v>2630.166208923215</v>
      </c>
    </row>
    <row r="171" spans="1:25" x14ac:dyDescent="0.25">
      <c r="A171" s="5" t="s">
        <v>164</v>
      </c>
      <c r="B171" s="5"/>
      <c r="C171" s="13">
        <v>81</v>
      </c>
      <c r="D171" s="64">
        <f>IFERROR(+'CMA GDP Estimates'!D171-'Tor GDP Estimates'!D171,"")</f>
        <v>1641.0977082164716</v>
      </c>
      <c r="E171" s="64">
        <f>IFERROR(+'CMA GDP Estimates'!E171-'Tor GDP Estimates'!E171,"")</f>
        <v>1899.2507562757407</v>
      </c>
      <c r="F171" s="64">
        <f>IFERROR(+'CMA GDP Estimates'!F171-'Tor GDP Estimates'!F171,"")</f>
        <v>1771.3678175259583</v>
      </c>
      <c r="G171" s="64">
        <f>IFERROR(+'CMA GDP Estimates'!G171-'Tor GDP Estimates'!G171,"")</f>
        <v>1875.4073539451642</v>
      </c>
      <c r="H171" s="64">
        <f>IFERROR(+'CMA GDP Estimates'!H171-'Tor GDP Estimates'!H171,"")</f>
        <v>2273.9767034796996</v>
      </c>
      <c r="I171" s="64">
        <f>IFERROR(+'CMA GDP Estimates'!I171-'Tor GDP Estimates'!I171,"")</f>
        <v>2363.8767372776151</v>
      </c>
      <c r="J171" s="64">
        <f>IFERROR(+'CMA GDP Estimates'!J171-'Tor GDP Estimates'!J171,"")</f>
        <v>2439.7366163683482</v>
      </c>
      <c r="K171" s="64">
        <f>IFERROR(+'CMA GDP Estimates'!K171-'Tor GDP Estimates'!K171,"")</f>
        <v>2222.5988100069931</v>
      </c>
      <c r="L171" s="64">
        <f>IFERROR(+'CMA GDP Estimates'!L171-'Tor GDP Estimates'!L171,"")</f>
        <v>2124.3821415623697</v>
      </c>
      <c r="M171" s="29">
        <f>IFERROR(+'CMA GDP Estimates'!M171-'Tor GDP Estimates'!M171,"")</f>
        <v>2268.2187196006448</v>
      </c>
      <c r="N171" s="29">
        <f>IFERROR(+'CMA GDP Estimates'!N171-'Tor GDP Estimates'!N171,"")</f>
        <v>2382.9968254799091</v>
      </c>
      <c r="O171" s="29">
        <f>IFERROR(+'CMA GDP Estimates'!O171-'Tor GDP Estimates'!O171,"")</f>
        <v>2686.5621879621435</v>
      </c>
      <c r="P171" s="29">
        <f>IFERROR(+'CMA GDP Estimates'!P171-'Tor GDP Estimates'!P171,"")</f>
        <v>3043.8106844492031</v>
      </c>
      <c r="Q171" s="29">
        <f>IFERROR(+'CMA GDP Estimates'!Q171-'Tor GDP Estimates'!Q171,"")</f>
        <v>2414.8448975825531</v>
      </c>
      <c r="R171" s="29">
        <f>IFERROR(+'CMA GDP Estimates'!R171-'Tor GDP Estimates'!R171,"")</f>
        <v>2348.8520865093851</v>
      </c>
      <c r="S171" s="29">
        <f>IFERROR(+'CMA GDP Estimates'!S171-'Tor GDP Estimates'!S171,"")</f>
        <v>2711.6010040090896</v>
      </c>
      <c r="T171" s="29">
        <f>IFERROR(+'CMA GDP Estimates'!T171-'Tor GDP Estimates'!T171,"")</f>
        <v>2259.7776600640204</v>
      </c>
      <c r="U171" s="29">
        <f>IFERROR(+'CMA GDP Estimates'!U171-'Tor GDP Estimates'!U171,"")</f>
        <v>2808.126578794353</v>
      </c>
      <c r="V171" s="29">
        <f>IFERROR(+'CMA GDP Estimates'!V171-'Tor GDP Estimates'!V171,"")</f>
        <v>3083.6391841750965</v>
      </c>
      <c r="W171" s="29">
        <f>IFERROR(+'CMA GDP Estimates'!W171-'Tor GDP Estimates'!W171,"")</f>
        <v>2762.2860046092642</v>
      </c>
      <c r="X171" s="29">
        <f>IFERROR(+'CMA GDP Estimates'!X171-'Tor GDP Estimates'!X171,"")</f>
        <v>2978.8990908274391</v>
      </c>
      <c r="Y171" s="29">
        <f>IFERROR(+'CMA GDP Estimates'!Y171-'Tor GDP Estimates'!Y171,"")</f>
        <v>2816.5018261177829</v>
      </c>
    </row>
    <row r="172" spans="1:25" x14ac:dyDescent="0.25">
      <c r="A172" s="6" t="s">
        <v>165</v>
      </c>
      <c r="B172" s="6"/>
      <c r="C172" s="14">
        <v>811</v>
      </c>
      <c r="D172" s="65">
        <f>IFERROR(+'CMA GDP Estimates'!D172-'Tor GDP Estimates'!D172,"")</f>
        <v>456.52150150188226</v>
      </c>
      <c r="E172" s="65">
        <f>IFERROR(+'CMA GDP Estimates'!E172-'Tor GDP Estimates'!E172,"")</f>
        <v>586.43312299114712</v>
      </c>
      <c r="F172" s="65">
        <f>IFERROR(+'CMA GDP Estimates'!F172-'Tor GDP Estimates'!F172,"")</f>
        <v>476.92259641982605</v>
      </c>
      <c r="G172" s="65">
        <f>IFERROR(+'CMA GDP Estimates'!G172-'Tor GDP Estimates'!G172,"")</f>
        <v>652.14306942625694</v>
      </c>
      <c r="H172" s="65">
        <f>IFERROR(+'CMA GDP Estimates'!H172-'Tor GDP Estimates'!H172,"")</f>
        <v>739.6490565850047</v>
      </c>
      <c r="I172" s="65">
        <f>IFERROR(+'CMA GDP Estimates'!I172-'Tor GDP Estimates'!I172,"")</f>
        <v>816.17425726723081</v>
      </c>
      <c r="J172" s="65">
        <f>IFERROR(+'CMA GDP Estimates'!J172-'Tor GDP Estimates'!J172,"")</f>
        <v>790.75181264454704</v>
      </c>
      <c r="K172" s="65">
        <f>IFERROR(+'CMA GDP Estimates'!K172-'Tor GDP Estimates'!K172,"")</f>
        <v>659.97950827849354</v>
      </c>
      <c r="L172" s="65">
        <f>IFERROR(+'CMA GDP Estimates'!L172-'Tor GDP Estimates'!L172,"")</f>
        <v>689.75995110276733</v>
      </c>
      <c r="M172" s="30">
        <f>IFERROR(+'CMA GDP Estimates'!M172-'Tor GDP Estimates'!M172,"")</f>
        <v>668.04952390553717</v>
      </c>
      <c r="N172" s="30">
        <f>IFERROR(+'CMA GDP Estimates'!N172-'Tor GDP Estimates'!N172,"")</f>
        <v>845.15947634189797</v>
      </c>
      <c r="O172" s="30">
        <f>IFERROR(+'CMA GDP Estimates'!O172-'Tor GDP Estimates'!O172,"")</f>
        <v>910.44425691923254</v>
      </c>
      <c r="P172" s="30">
        <f>IFERROR(+'CMA GDP Estimates'!P172-'Tor GDP Estimates'!P172,"")</f>
        <v>998.10419345347896</v>
      </c>
      <c r="Q172" s="30">
        <f>IFERROR(+'CMA GDP Estimates'!Q172-'Tor GDP Estimates'!Q172,"")</f>
        <v>799.33199879881863</v>
      </c>
      <c r="R172" s="30">
        <f>IFERROR(+'CMA GDP Estimates'!R172-'Tor GDP Estimates'!R172,"")</f>
        <v>878.75113007759091</v>
      </c>
      <c r="S172" s="30">
        <f>IFERROR(+'CMA GDP Estimates'!S172-'Tor GDP Estimates'!S172,"")</f>
        <v>1009.2674042924866</v>
      </c>
      <c r="T172" s="30">
        <f>IFERROR(+'CMA GDP Estimates'!T172-'Tor GDP Estimates'!T172,"")</f>
        <v>924.6557164468677</v>
      </c>
      <c r="U172" s="30">
        <f>IFERROR(+'CMA GDP Estimates'!U172-'Tor GDP Estimates'!U172,"")</f>
        <v>926.94756898382968</v>
      </c>
      <c r="V172" s="30">
        <f>IFERROR(+'CMA GDP Estimates'!V172-'Tor GDP Estimates'!V172,"")</f>
        <v>1318.4773471334006</v>
      </c>
      <c r="W172" s="30">
        <f>IFERROR(+'CMA GDP Estimates'!W172-'Tor GDP Estimates'!W172,"")</f>
        <v>1153.0561079566196</v>
      </c>
      <c r="X172" s="30">
        <f>IFERROR(+'CMA GDP Estimates'!X172-'Tor GDP Estimates'!X172,"")</f>
        <v>1100.4076025644331</v>
      </c>
      <c r="Y172" s="30">
        <f>IFERROR(+'CMA GDP Estimates'!Y172-'Tor GDP Estimates'!Y172,"")</f>
        <v>1168.2106713284259</v>
      </c>
    </row>
    <row r="173" spans="1:25" x14ac:dyDescent="0.25">
      <c r="A173" s="7" t="s">
        <v>166</v>
      </c>
      <c r="B173" s="7"/>
      <c r="C173" s="14">
        <v>8111</v>
      </c>
      <c r="D173" s="65">
        <f>IFERROR(+'CMA GDP Estimates'!D173-'Tor GDP Estimates'!D173,"")</f>
        <v>294.56584120519926</v>
      </c>
      <c r="E173" s="65">
        <f>IFERROR(+'CMA GDP Estimates'!E173-'Tor GDP Estimates'!E173,"")</f>
        <v>353.6147652492092</v>
      </c>
      <c r="F173" s="65">
        <f>IFERROR(+'CMA GDP Estimates'!F173-'Tor GDP Estimates'!F173,"")</f>
        <v>298.82526168416996</v>
      </c>
      <c r="G173" s="65">
        <f>IFERROR(+'CMA GDP Estimates'!G173-'Tor GDP Estimates'!G173,"")</f>
        <v>366.51168871929343</v>
      </c>
      <c r="H173" s="65">
        <f>IFERROR(+'CMA GDP Estimates'!H173-'Tor GDP Estimates'!H173,"")</f>
        <v>456.1118689291693</v>
      </c>
      <c r="I173" s="65">
        <f>IFERROR(+'CMA GDP Estimates'!I173-'Tor GDP Estimates'!I173,"")</f>
        <v>598.99500927596409</v>
      </c>
      <c r="J173" s="65">
        <f>IFERROR(+'CMA GDP Estimates'!J173-'Tor GDP Estimates'!J173,"")</f>
        <v>518.05961068949432</v>
      </c>
      <c r="K173" s="65">
        <f>IFERROR(+'CMA GDP Estimates'!K173-'Tor GDP Estimates'!K173,"")</f>
        <v>372.73788153403109</v>
      </c>
      <c r="L173" s="65">
        <f>IFERROR(+'CMA GDP Estimates'!L173-'Tor GDP Estimates'!L173,"")</f>
        <v>324.18669733161357</v>
      </c>
      <c r="M173" s="30">
        <f>IFERROR(+'CMA GDP Estimates'!M173-'Tor GDP Estimates'!M173,"")</f>
        <v>381.64887377908622</v>
      </c>
      <c r="N173" s="30">
        <f>IFERROR(+'CMA GDP Estimates'!N173-'Tor GDP Estimates'!N173,"")</f>
        <v>509.29885630353147</v>
      </c>
      <c r="O173" s="30">
        <f>IFERROR(+'CMA GDP Estimates'!O173-'Tor GDP Estimates'!O173,"")</f>
        <v>548.23584795135253</v>
      </c>
      <c r="P173" s="30">
        <f>IFERROR(+'CMA GDP Estimates'!P173-'Tor GDP Estimates'!P173,"")</f>
        <v>655.21324243215372</v>
      </c>
      <c r="Q173" s="30">
        <f>IFERROR(+'CMA GDP Estimates'!Q173-'Tor GDP Estimates'!Q173,"")</f>
        <v>470.78420490576087</v>
      </c>
      <c r="R173" s="30">
        <f>IFERROR(+'CMA GDP Estimates'!R173-'Tor GDP Estimates'!R173,"")</f>
        <v>559.33527287376739</v>
      </c>
      <c r="S173" s="30">
        <f>IFERROR(+'CMA GDP Estimates'!S173-'Tor GDP Estimates'!S173,"")</f>
        <v>598.55534545587739</v>
      </c>
      <c r="T173" s="30">
        <f>IFERROR(+'CMA GDP Estimates'!T173-'Tor GDP Estimates'!T173,"")</f>
        <v>556.34775181590339</v>
      </c>
      <c r="U173" s="30">
        <f>IFERROR(+'CMA GDP Estimates'!U173-'Tor GDP Estimates'!U173,"")</f>
        <v>628.71858074887734</v>
      </c>
      <c r="V173" s="30">
        <f>IFERROR(+'CMA GDP Estimates'!V173-'Tor GDP Estimates'!V173,"")</f>
        <v>851.92201660985529</v>
      </c>
      <c r="W173" s="30">
        <f>IFERROR(+'CMA GDP Estimates'!W173-'Tor GDP Estimates'!W173,"")</f>
        <v>710.0430225224103</v>
      </c>
      <c r="X173" s="30">
        <f>IFERROR(+'CMA GDP Estimates'!X173-'Tor GDP Estimates'!X173,"")</f>
        <v>782.86957557153721</v>
      </c>
      <c r="Y173" s="30">
        <f>IFERROR(+'CMA GDP Estimates'!Y173-'Tor GDP Estimates'!Y173,"")</f>
        <v>723.99187647052372</v>
      </c>
    </row>
    <row r="174" spans="1:25" x14ac:dyDescent="0.25">
      <c r="A174" s="7" t="s">
        <v>167</v>
      </c>
      <c r="B174" s="7"/>
      <c r="C174" s="14" t="s">
        <v>209</v>
      </c>
      <c r="D174" s="65">
        <f>IFERROR(+'CMA GDP Estimates'!D174-'Tor GDP Estimates'!D174,"")</f>
        <v>170.1537348468712</v>
      </c>
      <c r="E174" s="65">
        <f>IFERROR(+'CMA GDP Estimates'!E174-'Tor GDP Estimates'!E174,"")</f>
        <v>244.96402779990547</v>
      </c>
      <c r="F174" s="65">
        <f>IFERROR(+'CMA GDP Estimates'!F174-'Tor GDP Estimates'!F174,"")</f>
        <v>221.30381272650669</v>
      </c>
      <c r="G174" s="65">
        <f>IFERROR(+'CMA GDP Estimates'!G174-'Tor GDP Estimates'!G174,"")</f>
        <v>287.90263527848276</v>
      </c>
      <c r="H174" s="65">
        <f>IFERROR(+'CMA GDP Estimates'!H174-'Tor GDP Estimates'!H174,"")</f>
        <v>305.07454932746788</v>
      </c>
      <c r="I174" s="65">
        <f>IFERROR(+'CMA GDP Estimates'!I174-'Tor GDP Estimates'!I174,"")</f>
        <v>279.10716695259009</v>
      </c>
      <c r="J174" s="65">
        <f>IFERROR(+'CMA GDP Estimates'!J174-'Tor GDP Estimates'!J174,"")</f>
        <v>315.99185075845207</v>
      </c>
      <c r="K174" s="65">
        <f>IFERROR(+'CMA GDP Estimates'!K174-'Tor GDP Estimates'!K174,"")</f>
        <v>284.14802046944908</v>
      </c>
      <c r="L174" s="65">
        <f>IFERROR(+'CMA GDP Estimates'!L174-'Tor GDP Estimates'!L174,"")</f>
        <v>356.81772765957294</v>
      </c>
      <c r="M174" s="30">
        <f>IFERROR(+'CMA GDP Estimates'!M174-'Tor GDP Estimates'!M174,"")</f>
        <v>332.36742425161276</v>
      </c>
      <c r="N174" s="30">
        <f>IFERROR(+'CMA GDP Estimates'!N174-'Tor GDP Estimates'!N174,"")</f>
        <v>351.67305903913825</v>
      </c>
      <c r="O174" s="30">
        <f>IFERROR(+'CMA GDP Estimates'!O174-'Tor GDP Estimates'!O174,"")</f>
        <v>397.12617508581178</v>
      </c>
      <c r="P174" s="30">
        <f>IFERROR(+'CMA GDP Estimates'!P174-'Tor GDP Estimates'!P174,"")</f>
        <v>373.82869400198388</v>
      </c>
      <c r="Q174" s="30">
        <f>IFERROR(+'CMA GDP Estimates'!Q174-'Tor GDP Estimates'!Q174,"")</f>
        <v>369.22114763792354</v>
      </c>
      <c r="R174" s="30">
        <f>IFERROR(+'CMA GDP Estimates'!R174-'Tor GDP Estimates'!R174,"")</f>
        <v>379.36636900612052</v>
      </c>
      <c r="S174" s="30">
        <f>IFERROR(+'CMA GDP Estimates'!S174-'Tor GDP Estimates'!S174,"")</f>
        <v>462.11451441735119</v>
      </c>
      <c r="T174" s="30">
        <f>IFERROR(+'CMA GDP Estimates'!T174-'Tor GDP Estimates'!T174,"")</f>
        <v>426.0371643853025</v>
      </c>
      <c r="U174" s="30">
        <f>IFERROR(+'CMA GDP Estimates'!U174-'Tor GDP Estimates'!U174,"")</f>
        <v>360.20951825382895</v>
      </c>
      <c r="V174" s="30">
        <f>IFERROR(+'CMA GDP Estimates'!V174-'Tor GDP Estimates'!V174,"")</f>
        <v>540.78295907379095</v>
      </c>
      <c r="W174" s="30">
        <f>IFERROR(+'CMA GDP Estimates'!W174-'Tor GDP Estimates'!W174,"")</f>
        <v>522.39120370469004</v>
      </c>
      <c r="X174" s="30">
        <f>IFERROR(+'CMA GDP Estimates'!X174-'Tor GDP Estimates'!X174,"")</f>
        <v>417.86338753584016</v>
      </c>
      <c r="Y174" s="30">
        <f>IFERROR(+'CMA GDP Estimates'!Y174-'Tor GDP Estimates'!Y174,"")</f>
        <v>573.13816722655224</v>
      </c>
    </row>
    <row r="175" spans="1:25" x14ac:dyDescent="0.25">
      <c r="A175" s="6" t="s">
        <v>168</v>
      </c>
      <c r="B175" s="6"/>
      <c r="C175" s="14">
        <v>812</v>
      </c>
      <c r="D175" s="65">
        <f>IFERROR(+'CMA GDP Estimates'!D175-'Tor GDP Estimates'!D175,"")</f>
        <v>436.35563079576286</v>
      </c>
      <c r="E175" s="65">
        <f>IFERROR(+'CMA GDP Estimates'!E175-'Tor GDP Estimates'!E175,"")</f>
        <v>495.73044704197497</v>
      </c>
      <c r="F175" s="65">
        <f>IFERROR(+'CMA GDP Estimates'!F175-'Tor GDP Estimates'!F175,"")</f>
        <v>452.35426728560401</v>
      </c>
      <c r="G175" s="65">
        <f>IFERROR(+'CMA GDP Estimates'!G175-'Tor GDP Estimates'!G175,"")</f>
        <v>446.17199422360358</v>
      </c>
      <c r="H175" s="65">
        <f>IFERROR(+'CMA GDP Estimates'!H175-'Tor GDP Estimates'!H175,"")</f>
        <v>493.71155271555466</v>
      </c>
      <c r="I175" s="65">
        <f>IFERROR(+'CMA GDP Estimates'!I175-'Tor GDP Estimates'!I175,"")</f>
        <v>483.33178594306355</v>
      </c>
      <c r="J175" s="65">
        <f>IFERROR(+'CMA GDP Estimates'!J175-'Tor GDP Estimates'!J175,"")</f>
        <v>568.17196587206922</v>
      </c>
      <c r="K175" s="65">
        <f>IFERROR(+'CMA GDP Estimates'!K175-'Tor GDP Estimates'!K175,"")</f>
        <v>540.43845611170309</v>
      </c>
      <c r="L175" s="65">
        <f>IFERROR(+'CMA GDP Estimates'!L175-'Tor GDP Estimates'!L175,"")</f>
        <v>539.28603308480479</v>
      </c>
      <c r="M175" s="30">
        <f>IFERROR(+'CMA GDP Estimates'!M175-'Tor GDP Estimates'!M175,"")</f>
        <v>576.2216819848519</v>
      </c>
      <c r="N175" s="30">
        <f>IFERROR(+'CMA GDP Estimates'!N175-'Tor GDP Estimates'!N175,"")</f>
        <v>497.54966780013808</v>
      </c>
      <c r="O175" s="30">
        <f>IFERROR(+'CMA GDP Estimates'!O175-'Tor GDP Estimates'!O175,"")</f>
        <v>571.13088162357826</v>
      </c>
      <c r="P175" s="30">
        <f>IFERROR(+'CMA GDP Estimates'!P175-'Tor GDP Estimates'!P175,"")</f>
        <v>745.81079040205952</v>
      </c>
      <c r="Q175" s="30">
        <f>IFERROR(+'CMA GDP Estimates'!Q175-'Tor GDP Estimates'!Q175,"")</f>
        <v>542.41037377869259</v>
      </c>
      <c r="R175" s="30">
        <f>IFERROR(+'CMA GDP Estimates'!R175-'Tor GDP Estimates'!R175,"")</f>
        <v>508.29669950977734</v>
      </c>
      <c r="S175" s="30">
        <f>IFERROR(+'CMA GDP Estimates'!S175-'Tor GDP Estimates'!S175,"")</f>
        <v>575.20415284321678</v>
      </c>
      <c r="T175" s="30">
        <f>IFERROR(+'CMA GDP Estimates'!T175-'Tor GDP Estimates'!T175,"")</f>
        <v>420.87396055048725</v>
      </c>
      <c r="U175" s="30">
        <f>IFERROR(+'CMA GDP Estimates'!U175-'Tor GDP Estimates'!U175,"")</f>
        <v>558.99300724373063</v>
      </c>
      <c r="V175" s="30">
        <f>IFERROR(+'CMA GDP Estimates'!V175-'Tor GDP Estimates'!V175,"")</f>
        <v>495.30616005641843</v>
      </c>
      <c r="W175" s="30">
        <f>IFERROR(+'CMA GDP Estimates'!W175-'Tor GDP Estimates'!W175,"")</f>
        <v>571.65633964527899</v>
      </c>
      <c r="X175" s="30">
        <f>IFERROR(+'CMA GDP Estimates'!X175-'Tor GDP Estimates'!X175,"")</f>
        <v>698.61775633924367</v>
      </c>
      <c r="Y175" s="30">
        <f>IFERROR(+'CMA GDP Estimates'!Y175-'Tor GDP Estimates'!Y175,"")</f>
        <v>582.63121847497155</v>
      </c>
    </row>
    <row r="176" spans="1:25" x14ac:dyDescent="0.25">
      <c r="A176" s="6" t="s">
        <v>169</v>
      </c>
      <c r="B176" s="6"/>
      <c r="C176" s="14">
        <v>813</v>
      </c>
      <c r="D176" s="65">
        <f>IFERROR(+'CMA GDP Estimates'!D176-'Tor GDP Estimates'!D176,"")</f>
        <v>505.59428293485632</v>
      </c>
      <c r="E176" s="65">
        <f>IFERROR(+'CMA GDP Estimates'!E176-'Tor GDP Estimates'!E176,"")</f>
        <v>574.6503357768521</v>
      </c>
      <c r="F176" s="65">
        <f>IFERROR(+'CMA GDP Estimates'!F176-'Tor GDP Estimates'!F176,"")</f>
        <v>702.19461175961237</v>
      </c>
      <c r="G176" s="65">
        <f>IFERROR(+'CMA GDP Estimates'!G176-'Tor GDP Estimates'!G176,"")</f>
        <v>425.69342885670744</v>
      </c>
      <c r="H176" s="65">
        <f>IFERROR(+'CMA GDP Estimates'!H176-'Tor GDP Estimates'!H176,"")</f>
        <v>723.86143824096189</v>
      </c>
      <c r="I176" s="65">
        <f>IFERROR(+'CMA GDP Estimates'!I176-'Tor GDP Estimates'!I176,"")</f>
        <v>768.95528860135323</v>
      </c>
      <c r="J176" s="65">
        <f>IFERROR(+'CMA GDP Estimates'!J176-'Tor GDP Estimates'!J176,"")</f>
        <v>719.31235607684698</v>
      </c>
      <c r="K176" s="65">
        <f>IFERROR(+'CMA GDP Estimates'!K176-'Tor GDP Estimates'!K176,"")</f>
        <v>719.77623432707787</v>
      </c>
      <c r="L176" s="65">
        <f>IFERROR(+'CMA GDP Estimates'!L176-'Tor GDP Estimates'!L176,"")</f>
        <v>520.83412149103629</v>
      </c>
      <c r="M176" s="30">
        <f>IFERROR(+'CMA GDP Estimates'!M176-'Tor GDP Estimates'!M176,"")</f>
        <v>480.91657303107854</v>
      </c>
      <c r="N176" s="30">
        <f>IFERROR(+'CMA GDP Estimates'!N176-'Tor GDP Estimates'!N176,"")</f>
        <v>616.08869101950199</v>
      </c>
      <c r="O176" s="30">
        <f>IFERROR(+'CMA GDP Estimates'!O176-'Tor GDP Estimates'!O176,"")</f>
        <v>799.5335005762588</v>
      </c>
      <c r="P176" s="30">
        <f>IFERROR(+'CMA GDP Estimates'!P176-'Tor GDP Estimates'!P176,"")</f>
        <v>672.53728147644824</v>
      </c>
      <c r="Q176" s="30">
        <f>IFERROR(+'CMA GDP Estimates'!Q176-'Tor GDP Estimates'!Q176,"")</f>
        <v>713.90096361899623</v>
      </c>
      <c r="R176" s="30">
        <f>IFERROR(+'CMA GDP Estimates'!R176-'Tor GDP Estimates'!R176,"")</f>
        <v>559.19285866387008</v>
      </c>
      <c r="S176" s="30">
        <f>IFERROR(+'CMA GDP Estimates'!S176-'Tor GDP Estimates'!S176,"")</f>
        <v>734.81227721900973</v>
      </c>
      <c r="T176" s="30">
        <f>IFERROR(+'CMA GDP Estimates'!T176-'Tor GDP Estimates'!T176,"")</f>
        <v>664.82768180515336</v>
      </c>
      <c r="U176" s="30">
        <f>IFERROR(+'CMA GDP Estimates'!U176-'Tor GDP Estimates'!U176,"")</f>
        <v>974.90155132429527</v>
      </c>
      <c r="V176" s="30">
        <f>IFERROR(+'CMA GDP Estimates'!V176-'Tor GDP Estimates'!V176,"")</f>
        <v>857.18859627743859</v>
      </c>
      <c r="W176" s="30">
        <f>IFERROR(+'CMA GDP Estimates'!W176-'Tor GDP Estimates'!W176,"")</f>
        <v>734.42534852332187</v>
      </c>
      <c r="X176" s="30">
        <f>IFERROR(+'CMA GDP Estimates'!X176-'Tor GDP Estimates'!X176,"")</f>
        <v>699.73671375464551</v>
      </c>
      <c r="Y176" s="30">
        <f>IFERROR(+'CMA GDP Estimates'!Y176-'Tor GDP Estimates'!Y176,"")</f>
        <v>823.6341846358323</v>
      </c>
    </row>
    <row r="177" spans="1:25" x14ac:dyDescent="0.25">
      <c r="A177" s="6" t="s">
        <v>170</v>
      </c>
      <c r="B177" s="6"/>
      <c r="C177" s="14">
        <v>814</v>
      </c>
      <c r="D177" s="65">
        <f>IFERROR(+'CMA GDP Estimates'!D177-'Tor GDP Estimates'!D177,"")</f>
        <v>167.29798598157416</v>
      </c>
      <c r="E177" s="65">
        <f>IFERROR(+'CMA GDP Estimates'!E177-'Tor GDP Estimates'!E177,"")</f>
        <v>132.80690274542854</v>
      </c>
      <c r="F177" s="65">
        <f>IFERROR(+'CMA GDP Estimates'!F177-'Tor GDP Estimates'!F177,"")</f>
        <v>146.10380520906585</v>
      </c>
      <c r="G177" s="65">
        <f>IFERROR(+'CMA GDP Estimates'!G177-'Tor GDP Estimates'!G177,"")</f>
        <v>189.20863573472195</v>
      </c>
      <c r="H177" s="65">
        <f>IFERROR(+'CMA GDP Estimates'!H177-'Tor GDP Estimates'!H177,"")</f>
        <v>216.39161630059084</v>
      </c>
      <c r="I177" s="65">
        <f>IFERROR(+'CMA GDP Estimates'!I177-'Tor GDP Estimates'!I177,"")</f>
        <v>190.53181124720476</v>
      </c>
      <c r="J177" s="65">
        <f>IFERROR(+'CMA GDP Estimates'!J177-'Tor GDP Estimates'!J177,"")</f>
        <v>215.84840755177095</v>
      </c>
      <c r="K177" s="65">
        <f>IFERROR(+'CMA GDP Estimates'!K177-'Tor GDP Estimates'!K177,"")</f>
        <v>204.68711739425402</v>
      </c>
      <c r="L177" s="65">
        <f>IFERROR(+'CMA GDP Estimates'!L177-'Tor GDP Estimates'!L177,"")</f>
        <v>197.39995435981501</v>
      </c>
      <c r="M177" s="30">
        <f>IFERROR(+'CMA GDP Estimates'!M177-'Tor GDP Estimates'!M177,"")</f>
        <v>319.83209104827915</v>
      </c>
      <c r="N177" s="30">
        <f>IFERROR(+'CMA GDP Estimates'!N177-'Tor GDP Estimates'!N177,"")</f>
        <v>264.31047911666758</v>
      </c>
      <c r="O177" s="30">
        <f>IFERROR(+'CMA GDP Estimates'!O177-'Tor GDP Estimates'!O177,"")</f>
        <v>290.95451257238255</v>
      </c>
      <c r="P177" s="30">
        <f>IFERROR(+'CMA GDP Estimates'!P177-'Tor GDP Estimates'!P177,"")</f>
        <v>334.43732219396492</v>
      </c>
      <c r="Q177" s="30">
        <f>IFERROR(+'CMA GDP Estimates'!Q177-'Tor GDP Estimates'!Q177,"")</f>
        <v>301.52176503862324</v>
      </c>
      <c r="R177" s="30">
        <f>IFERROR(+'CMA GDP Estimates'!R177-'Tor GDP Estimates'!R177,"")</f>
        <v>293.78072683842692</v>
      </c>
      <c r="S177" s="30">
        <f>IFERROR(+'CMA GDP Estimates'!S177-'Tor GDP Estimates'!S177,"")</f>
        <v>300.9842537045256</v>
      </c>
      <c r="T177" s="30">
        <f>IFERROR(+'CMA GDP Estimates'!T177-'Tor GDP Estimates'!T177,"")</f>
        <v>253.40023667802495</v>
      </c>
      <c r="U177" s="30">
        <f>IFERROR(+'CMA GDP Estimates'!U177-'Tor GDP Estimates'!U177,"")</f>
        <v>311.19775531516609</v>
      </c>
      <c r="V177" s="30">
        <f>IFERROR(+'CMA GDP Estimates'!V177-'Tor GDP Estimates'!V177,"")</f>
        <v>319.96018658604243</v>
      </c>
      <c r="W177" s="30">
        <f>IFERROR(+'CMA GDP Estimates'!W177-'Tor GDP Estimates'!W177,"")</f>
        <v>213.07833190373788</v>
      </c>
      <c r="X177" s="30">
        <f>IFERROR(+'CMA GDP Estimates'!X177-'Tor GDP Estimates'!X177,"")</f>
        <v>268.19044725637025</v>
      </c>
      <c r="Y177" s="30">
        <f>IFERROR(+'CMA GDP Estimates'!Y177-'Tor GDP Estimates'!Y177,"")</f>
        <v>187.33772368284986</v>
      </c>
    </row>
    <row r="178" spans="1:25" x14ac:dyDescent="0.25">
      <c r="A178" s="5" t="s">
        <v>171</v>
      </c>
      <c r="B178" s="5"/>
      <c r="C178" s="13">
        <v>91</v>
      </c>
      <c r="D178" s="64">
        <f>IFERROR(+'CMA GDP Estimates'!D178-'Tor GDP Estimates'!D178,"")</f>
        <v>4665.5377455878443</v>
      </c>
      <c r="E178" s="64">
        <f>IFERROR(+'CMA GDP Estimates'!E178-'Tor GDP Estimates'!E178,"")</f>
        <v>4867.0498946413718</v>
      </c>
      <c r="F178" s="64">
        <f>IFERROR(+'CMA GDP Estimates'!F178-'Tor GDP Estimates'!F178,"")</f>
        <v>4211.8075088163241</v>
      </c>
      <c r="G178" s="64">
        <f>IFERROR(+'CMA GDP Estimates'!G178-'Tor GDP Estimates'!G178,"")</f>
        <v>4382.1428743136448</v>
      </c>
      <c r="H178" s="64">
        <f>IFERROR(+'CMA GDP Estimates'!H178-'Tor GDP Estimates'!H178,"")</f>
        <v>5295.416611372093</v>
      </c>
      <c r="I178" s="64">
        <f>IFERROR(+'CMA GDP Estimates'!I178-'Tor GDP Estimates'!I178,"")</f>
        <v>5108.8306559136972</v>
      </c>
      <c r="J178" s="64">
        <f>IFERROR(+'CMA GDP Estimates'!J178-'Tor GDP Estimates'!J178,"")</f>
        <v>4984.6908853712848</v>
      </c>
      <c r="K178" s="64">
        <f>IFERROR(+'CMA GDP Estimates'!K178-'Tor GDP Estimates'!K178,"")</f>
        <v>4886.7032405236332</v>
      </c>
      <c r="L178" s="64">
        <f>IFERROR(+'CMA GDP Estimates'!L178-'Tor GDP Estimates'!L178,"")</f>
        <v>4142.610979167297</v>
      </c>
      <c r="M178" s="29">
        <f>IFERROR(+'CMA GDP Estimates'!M178-'Tor GDP Estimates'!M178,"")</f>
        <v>3962.3634923079771</v>
      </c>
      <c r="N178" s="29">
        <f>IFERROR(+'CMA GDP Estimates'!N178-'Tor GDP Estimates'!N178,"")</f>
        <v>3876.2401657024493</v>
      </c>
      <c r="O178" s="29">
        <f>IFERROR(+'CMA GDP Estimates'!O178-'Tor GDP Estimates'!O178,"")</f>
        <v>5142.4355172552187</v>
      </c>
      <c r="P178" s="29">
        <f>IFERROR(+'CMA GDP Estimates'!P178-'Tor GDP Estimates'!P178,"")</f>
        <v>5170.1108275242223</v>
      </c>
      <c r="Q178" s="29">
        <f>IFERROR(+'CMA GDP Estimates'!Q178-'Tor GDP Estimates'!Q178,"")</f>
        <v>6408.2725322018778</v>
      </c>
      <c r="R178" s="29">
        <f>IFERROR(+'CMA GDP Estimates'!R178-'Tor GDP Estimates'!R178,"")</f>
        <v>6078.9781915938638</v>
      </c>
      <c r="S178" s="29">
        <f>IFERROR(+'CMA GDP Estimates'!S178-'Tor GDP Estimates'!S178,"")</f>
        <v>4284.67986269227</v>
      </c>
      <c r="T178" s="29">
        <f>IFERROR(+'CMA GDP Estimates'!T178-'Tor GDP Estimates'!T178,"")</f>
        <v>5516.2549212336726</v>
      </c>
      <c r="U178" s="29">
        <f>IFERROR(+'CMA GDP Estimates'!U178-'Tor GDP Estimates'!U178,"")</f>
        <v>5766.0391121602297</v>
      </c>
      <c r="V178" s="29">
        <f>IFERROR(+'CMA GDP Estimates'!V178-'Tor GDP Estimates'!V178,"")</f>
        <v>5272.6455248890379</v>
      </c>
      <c r="W178" s="29">
        <f>IFERROR(+'CMA GDP Estimates'!W178-'Tor GDP Estimates'!W178,"")</f>
        <v>7189.2886831746546</v>
      </c>
      <c r="X178" s="29">
        <f>IFERROR(+'CMA GDP Estimates'!X178-'Tor GDP Estimates'!X178,"")</f>
        <v>4279.8369763648479</v>
      </c>
      <c r="Y178" s="29">
        <f>IFERROR(+'CMA GDP Estimates'!Y178-'Tor GDP Estimates'!Y178,"")</f>
        <v>6535.8126107505468</v>
      </c>
    </row>
    <row r="179" spans="1:25" x14ac:dyDescent="0.25">
      <c r="A179" s="6" t="s">
        <v>172</v>
      </c>
      <c r="B179" s="6"/>
      <c r="C179" s="14">
        <v>911</v>
      </c>
      <c r="D179" s="65">
        <f>IFERROR(+'CMA GDP Estimates'!D179-'Tor GDP Estimates'!D179,"")</f>
        <v>867.86893671678286</v>
      </c>
      <c r="E179" s="65">
        <f>IFERROR(+'CMA GDP Estimates'!E179-'Tor GDP Estimates'!E179,"")</f>
        <v>958.62901233280104</v>
      </c>
      <c r="F179" s="65">
        <f>IFERROR(+'CMA GDP Estimates'!F179-'Tor GDP Estimates'!F179,"")</f>
        <v>807.05962837498737</v>
      </c>
      <c r="G179" s="65">
        <f>IFERROR(+'CMA GDP Estimates'!G179-'Tor GDP Estimates'!G179,"")</f>
        <v>1007.7193478070076</v>
      </c>
      <c r="H179" s="65">
        <f>IFERROR(+'CMA GDP Estimates'!H179-'Tor GDP Estimates'!H179,"")</f>
        <v>1364.8087393360815</v>
      </c>
      <c r="I179" s="65">
        <f>IFERROR(+'CMA GDP Estimates'!I179-'Tor GDP Estimates'!I179,"")</f>
        <v>1359.4274291361971</v>
      </c>
      <c r="J179" s="65">
        <f>IFERROR(+'CMA GDP Estimates'!J179-'Tor GDP Estimates'!J179,"")</f>
        <v>1141.011408112746</v>
      </c>
      <c r="K179" s="65">
        <f>IFERROR(+'CMA GDP Estimates'!K179-'Tor GDP Estimates'!K179,"")</f>
        <v>1071.9035887691384</v>
      </c>
      <c r="L179" s="65">
        <f>IFERROR(+'CMA GDP Estimates'!L179-'Tor GDP Estimates'!L179,"")</f>
        <v>706.64742355881617</v>
      </c>
      <c r="M179" s="30">
        <f>IFERROR(+'CMA GDP Estimates'!M179-'Tor GDP Estimates'!M179,"")</f>
        <v>269.02050842183189</v>
      </c>
      <c r="N179" s="30">
        <f>IFERROR(+'CMA GDP Estimates'!N179-'Tor GDP Estimates'!N179,"")</f>
        <v>894.17085884541552</v>
      </c>
      <c r="O179" s="30">
        <f>IFERROR(+'CMA GDP Estimates'!O179-'Tor GDP Estimates'!O179,"")</f>
        <v>883.55463517657381</v>
      </c>
      <c r="P179" s="30">
        <f>IFERROR(+'CMA GDP Estimates'!P179-'Tor GDP Estimates'!P179,"")</f>
        <v>785.12481260679124</v>
      </c>
      <c r="Q179" s="30">
        <f>IFERROR(+'CMA GDP Estimates'!Q179-'Tor GDP Estimates'!Q179,"")</f>
        <v>1318.773511681818</v>
      </c>
      <c r="R179" s="30">
        <f>IFERROR(+'CMA GDP Estimates'!R179-'Tor GDP Estimates'!R179,"")</f>
        <v>1607.55407376727</v>
      </c>
      <c r="S179" s="30">
        <f>IFERROR(+'CMA GDP Estimates'!S179-'Tor GDP Estimates'!S179,"")</f>
        <v>830.60245333466764</v>
      </c>
      <c r="T179" s="30">
        <f>IFERROR(+'CMA GDP Estimates'!T179-'Tor GDP Estimates'!T179,"")</f>
        <v>776.51907259942368</v>
      </c>
      <c r="U179" s="30">
        <f>IFERROR(+'CMA GDP Estimates'!U179-'Tor GDP Estimates'!U179,"")</f>
        <v>975.40572139899041</v>
      </c>
      <c r="V179" s="30">
        <f>IFERROR(+'CMA GDP Estimates'!V179-'Tor GDP Estimates'!V179,"")</f>
        <v>1445.0683609372593</v>
      </c>
      <c r="W179" s="30">
        <f>IFERROR(+'CMA GDP Estimates'!W179-'Tor GDP Estimates'!W179,"")</f>
        <v>850.38617123021504</v>
      </c>
      <c r="X179" s="30">
        <f>IFERROR(+'CMA GDP Estimates'!X179-'Tor GDP Estimates'!X179,"")</f>
        <v>397.65127594316664</v>
      </c>
      <c r="Y179" s="30">
        <f>IFERROR(+'CMA GDP Estimates'!Y179-'Tor GDP Estimates'!Y179,"")</f>
        <v>1196.3991800186272</v>
      </c>
    </row>
    <row r="180" spans="1:25" x14ac:dyDescent="0.25">
      <c r="A180" s="6" t="s">
        <v>173</v>
      </c>
      <c r="B180" s="6"/>
      <c r="C180" s="14">
        <v>912</v>
      </c>
      <c r="D180" s="65">
        <f>IFERROR(+'CMA GDP Estimates'!D180-'Tor GDP Estimates'!D180,"")</f>
        <v>1093.3746626057257</v>
      </c>
      <c r="E180" s="65">
        <f>IFERROR(+'CMA GDP Estimates'!E180-'Tor GDP Estimates'!E180,"")</f>
        <v>1046.3356173452685</v>
      </c>
      <c r="F180" s="65">
        <f>IFERROR(+'CMA GDP Estimates'!F180-'Tor GDP Estimates'!F180,"")</f>
        <v>1137.2769842653843</v>
      </c>
      <c r="G180" s="65">
        <f>IFERROR(+'CMA GDP Estimates'!G180-'Tor GDP Estimates'!G180,"")</f>
        <v>1124.7605746795139</v>
      </c>
      <c r="H180" s="65">
        <f>IFERROR(+'CMA GDP Estimates'!H180-'Tor GDP Estimates'!H180,"")</f>
        <v>1489.0056796475039</v>
      </c>
      <c r="I180" s="65">
        <f>IFERROR(+'CMA GDP Estimates'!I180-'Tor GDP Estimates'!I180,"")</f>
        <v>1222.6752302634129</v>
      </c>
      <c r="J180" s="65">
        <f>IFERROR(+'CMA GDP Estimates'!J180-'Tor GDP Estimates'!J180,"")</f>
        <v>1308.0268847874659</v>
      </c>
      <c r="K180" s="65">
        <f>IFERROR(+'CMA GDP Estimates'!K180-'Tor GDP Estimates'!K180,"")</f>
        <v>1230.9189514070722</v>
      </c>
      <c r="L180" s="65">
        <f>IFERROR(+'CMA GDP Estimates'!L180-'Tor GDP Estimates'!L180,"")</f>
        <v>320.50735908491379</v>
      </c>
      <c r="M180" s="30">
        <f>IFERROR(+'CMA GDP Estimates'!M180-'Tor GDP Estimates'!M180,"")</f>
        <v>873.10596212958353</v>
      </c>
      <c r="N180" s="30">
        <f>IFERROR(+'CMA GDP Estimates'!N180-'Tor GDP Estimates'!N180,"")</f>
        <v>612.9464761544109</v>
      </c>
      <c r="O180" s="30">
        <f>IFERROR(+'CMA GDP Estimates'!O180-'Tor GDP Estimates'!O180,"")</f>
        <v>832.08439372994326</v>
      </c>
      <c r="P180" s="30">
        <f>IFERROR(+'CMA GDP Estimates'!P180-'Tor GDP Estimates'!P180,"")</f>
        <v>1460.5961899317022</v>
      </c>
      <c r="Q180" s="30">
        <f>IFERROR(+'CMA GDP Estimates'!Q180-'Tor GDP Estimates'!Q180,"")</f>
        <v>1187.8221343247901</v>
      </c>
      <c r="R180" s="30">
        <f>IFERROR(+'CMA GDP Estimates'!R180-'Tor GDP Estimates'!R180,"")</f>
        <v>828.81316867249643</v>
      </c>
      <c r="S180" s="30">
        <f>IFERROR(+'CMA GDP Estimates'!S180-'Tor GDP Estimates'!S180,"")</f>
        <v>437.12904459347919</v>
      </c>
      <c r="T180" s="30">
        <f>IFERROR(+'CMA GDP Estimates'!T180-'Tor GDP Estimates'!T180,"")</f>
        <v>1256.1348606092183</v>
      </c>
      <c r="U180" s="30">
        <f>IFERROR(+'CMA GDP Estimates'!U180-'Tor GDP Estimates'!U180,"")</f>
        <v>999.70078829971226</v>
      </c>
      <c r="V180" s="30">
        <f>IFERROR(+'CMA GDP Estimates'!V180-'Tor GDP Estimates'!V180,"")</f>
        <v>937.57569560587717</v>
      </c>
      <c r="W180" s="30">
        <f>IFERROR(+'CMA GDP Estimates'!W180-'Tor GDP Estimates'!W180,"")</f>
        <v>1935.7435957109542</v>
      </c>
      <c r="X180" s="30">
        <f>IFERROR(+'CMA GDP Estimates'!X180-'Tor GDP Estimates'!X180,"")</f>
        <v>566.1721928992115</v>
      </c>
      <c r="Y180" s="30">
        <f>IFERROR(+'CMA GDP Estimates'!Y180-'Tor GDP Estimates'!Y180,"")</f>
        <v>809.39778922266032</v>
      </c>
    </row>
    <row r="181" spans="1:25" x14ac:dyDescent="0.25">
      <c r="A181" s="6" t="s">
        <v>174</v>
      </c>
      <c r="B181" s="6"/>
      <c r="C181" s="14">
        <v>913</v>
      </c>
      <c r="D181" s="65">
        <f>IFERROR(+'CMA GDP Estimates'!D181-'Tor GDP Estimates'!D181,"")</f>
        <v>2070.4261174118592</v>
      </c>
      <c r="E181" s="65">
        <f>IFERROR(+'CMA GDP Estimates'!E181-'Tor GDP Estimates'!E181,"")</f>
        <v>2106.4441609311425</v>
      </c>
      <c r="F181" s="65">
        <f>IFERROR(+'CMA GDP Estimates'!F181-'Tor GDP Estimates'!F181,"")</f>
        <v>1849.3003222299169</v>
      </c>
      <c r="G181" s="65">
        <f>IFERROR(+'CMA GDP Estimates'!G181-'Tor GDP Estimates'!G181,"")</f>
        <v>1983.0582963419295</v>
      </c>
      <c r="H181" s="65">
        <f>IFERROR(+'CMA GDP Estimates'!H181-'Tor GDP Estimates'!H181,"")</f>
        <v>2183.9154727080895</v>
      </c>
      <c r="I181" s="65">
        <f>IFERROR(+'CMA GDP Estimates'!I181-'Tor GDP Estimates'!I181,"")</f>
        <v>2290.5643057419129</v>
      </c>
      <c r="J181" s="65">
        <f>IFERROR(+'CMA GDP Estimates'!J181-'Tor GDP Estimates'!J181,"")</f>
        <v>2368.4987996778164</v>
      </c>
      <c r="K181" s="65">
        <f>IFERROR(+'CMA GDP Estimates'!K181-'Tor GDP Estimates'!K181,"")</f>
        <v>2515.5703581685166</v>
      </c>
      <c r="L181" s="65">
        <f>IFERROR(+'CMA GDP Estimates'!L181-'Tor GDP Estimates'!L181,"")</f>
        <v>2929.3870083270899</v>
      </c>
      <c r="M181" s="30">
        <f>IFERROR(+'CMA GDP Estimates'!M181-'Tor GDP Estimates'!M181,"")</f>
        <v>2585.2256849297023</v>
      </c>
      <c r="N181" s="30">
        <f>IFERROR(+'CMA GDP Estimates'!N181-'Tor GDP Estimates'!N181,"")</f>
        <v>2028.3218553202714</v>
      </c>
      <c r="O181" s="30">
        <f>IFERROR(+'CMA GDP Estimates'!O181-'Tor GDP Estimates'!O181,"")</f>
        <v>3290.5529368553148</v>
      </c>
      <c r="P181" s="30">
        <f>IFERROR(+'CMA GDP Estimates'!P181-'Tor GDP Estimates'!P181,"")</f>
        <v>2837.712886749895</v>
      </c>
      <c r="Q181" s="30">
        <f>IFERROR(+'CMA GDP Estimates'!Q181-'Tor GDP Estimates'!Q181,"")</f>
        <v>4049.8460452655045</v>
      </c>
      <c r="R181" s="30">
        <f>IFERROR(+'CMA GDP Estimates'!R181-'Tor GDP Estimates'!R181,"")</f>
        <v>3736.9768662008537</v>
      </c>
      <c r="S181" s="30">
        <f>IFERROR(+'CMA GDP Estimates'!S181-'Tor GDP Estimates'!S181,"")</f>
        <v>2858.2771313128642</v>
      </c>
      <c r="T181" s="30">
        <f>IFERROR(+'CMA GDP Estimates'!T181-'Tor GDP Estimates'!T181,"")</f>
        <v>3324.9709402940657</v>
      </c>
      <c r="U181" s="30">
        <f>IFERROR(+'CMA GDP Estimates'!U181-'Tor GDP Estimates'!U181,"")</f>
        <v>3617.0587037389073</v>
      </c>
      <c r="V181" s="30">
        <f>IFERROR(+'CMA GDP Estimates'!V181-'Tor GDP Estimates'!V181,"")</f>
        <v>2738.3837131252994</v>
      </c>
      <c r="W181" s="30">
        <f>IFERROR(+'CMA GDP Estimates'!W181-'Tor GDP Estimates'!W181,"")</f>
        <v>4261.3463744796236</v>
      </c>
      <c r="X181" s="30">
        <f>IFERROR(+'CMA GDP Estimates'!X181-'Tor GDP Estimates'!X181,"")</f>
        <v>3170.7832079077243</v>
      </c>
      <c r="Y181" s="30">
        <f>IFERROR(+'CMA GDP Estimates'!Y181-'Tor GDP Estimates'!Y181,"")</f>
        <v>4493.4102642712314</v>
      </c>
    </row>
    <row r="182" spans="1:25" x14ac:dyDescent="0.25">
      <c r="A182" s="6" t="s">
        <v>175</v>
      </c>
      <c r="B182" s="6"/>
      <c r="C182" s="14" t="s">
        <v>210</v>
      </c>
      <c r="D182" s="65" t="str">
        <f>IFERROR(+'CMA GDP Estimates'!D182-'Tor GDP Estimates'!D182,"")</f>
        <v/>
      </c>
      <c r="E182" s="65" t="str">
        <f>IFERROR(+'CMA GDP Estimates'!E182-'Tor GDP Estimates'!E182,"")</f>
        <v/>
      </c>
      <c r="F182" s="65" t="str">
        <f>IFERROR(+'CMA GDP Estimates'!F182-'Tor GDP Estimates'!F182,"")</f>
        <v/>
      </c>
      <c r="G182" s="65" t="str">
        <f>IFERROR(+'CMA GDP Estimates'!G182-'Tor GDP Estimates'!G182,"")</f>
        <v/>
      </c>
      <c r="H182" s="65" t="str">
        <f>IFERROR(+'CMA GDP Estimates'!H182-'Tor GDP Estimates'!H182,"")</f>
        <v/>
      </c>
      <c r="I182" s="65" t="str">
        <f>IFERROR(+'CMA GDP Estimates'!I182-'Tor GDP Estimates'!I182,"")</f>
        <v/>
      </c>
      <c r="J182" s="65" t="str">
        <f>IFERROR(+'CMA GDP Estimates'!J182-'Tor GDP Estimates'!J182,"")</f>
        <v/>
      </c>
      <c r="K182" s="65" t="str">
        <f>IFERROR(+'CMA GDP Estimates'!K182-'Tor GDP Estimates'!K182,"")</f>
        <v/>
      </c>
      <c r="L182" s="65" t="str">
        <f>IFERROR(+'CMA GDP Estimates'!L182-'Tor GDP Estimates'!L182,"")</f>
        <v/>
      </c>
      <c r="M182" s="30" t="str">
        <f>IFERROR(+'CMA GDP Estimates'!M182-'Tor GDP Estimates'!M182,"")</f>
        <v/>
      </c>
      <c r="N182" s="30" t="str">
        <f>IFERROR(+'CMA GDP Estimates'!N182-'Tor GDP Estimates'!N182,"")</f>
        <v/>
      </c>
      <c r="O182" s="30" t="str">
        <f>IFERROR(+'CMA GDP Estimates'!O182-'Tor GDP Estimates'!O182,"")</f>
        <v/>
      </c>
      <c r="P182" s="30" t="str">
        <f>IFERROR(+'CMA GDP Estimates'!P182-'Tor GDP Estimates'!P182,"")</f>
        <v/>
      </c>
      <c r="Q182" s="30" t="str">
        <f>IFERROR(+'CMA GDP Estimates'!Q182-'Tor GDP Estimates'!Q182,"")</f>
        <v/>
      </c>
      <c r="R182" s="30" t="str">
        <f>IFERROR(+'CMA GDP Estimates'!R182-'Tor GDP Estimates'!R182,"")</f>
        <v/>
      </c>
      <c r="S182" s="30" t="str">
        <f>IFERROR(+'CMA GDP Estimates'!S182-'Tor GDP Estimates'!S182,"")</f>
        <v/>
      </c>
      <c r="T182" s="30">
        <f>IFERROR(+'CMA GDP Estimates'!T182-'Tor GDP Estimates'!T182,"")</f>
        <v>388.5416257801154</v>
      </c>
      <c r="U182" s="30">
        <f>IFERROR(+'CMA GDP Estimates'!U182-'Tor GDP Estimates'!U182,"")</f>
        <v>352.17675756009305</v>
      </c>
      <c r="V182" s="30" t="str">
        <f>IFERROR(+'CMA GDP Estimates'!V182-'Tor GDP Estimates'!V182,"")</f>
        <v/>
      </c>
      <c r="W182" s="30" t="str">
        <f>IFERROR(+'CMA GDP Estimates'!W182-'Tor GDP Estimates'!W182,"")</f>
        <v/>
      </c>
      <c r="X182" s="30" t="str">
        <f>IFERROR(+'CMA GDP Estimates'!X182-'Tor GDP Estimates'!X182,"")</f>
        <v/>
      </c>
      <c r="Y182" s="30" t="str">
        <f>IFERROR(+'CMA GDP Estimates'!Y182-'Tor GDP Estimates'!Y182,"")</f>
        <v/>
      </c>
    </row>
    <row r="187" spans="1:25" x14ac:dyDescent="0.25">
      <c r="A187" s="123" t="s">
        <v>532</v>
      </c>
      <c r="B187" s="124"/>
      <c r="C187" s="124"/>
    </row>
    <row r="188" spans="1:25" x14ac:dyDescent="0.25">
      <c r="A188" s="125" t="s">
        <v>380</v>
      </c>
      <c r="B188" s="126"/>
      <c r="C188" s="127" t="s">
        <v>533</v>
      </c>
      <c r="D188" s="128">
        <f>SUMIF($C$198:$C$277,334511,D$198:D$277)+SUMIF($C$198:$C$277,3364,D$198:D$277)+SUMIF($C$198:$C$277,488190,D$198:D$277)</f>
        <v>827.40009210924529</v>
      </c>
      <c r="E188" s="128">
        <f t="shared" ref="E188:Y188" si="0">SUMIF($C$198:$C$277,334511,E$198:E$277)+SUMIF($C$198:$C$277,3364,E$198:E$277)+SUMIF($C$198:$C$277,488190,E$198:E$277)</f>
        <v>873.90100943933817</v>
      </c>
      <c r="F188" s="128">
        <f t="shared" si="0"/>
        <v>895.78998938554014</v>
      </c>
      <c r="G188" s="128">
        <f t="shared" si="0"/>
        <v>827.34410904421691</v>
      </c>
      <c r="H188" s="128">
        <f t="shared" si="0"/>
        <v>873.29711179500305</v>
      </c>
      <c r="I188" s="128">
        <f t="shared" si="0"/>
        <v>736.83131487450692</v>
      </c>
      <c r="J188" s="128">
        <f t="shared" si="0"/>
        <v>464.4568419434213</v>
      </c>
      <c r="K188" s="128">
        <f t="shared" si="0"/>
        <v>556.49181038581673</v>
      </c>
      <c r="L188" s="128">
        <f t="shared" si="0"/>
        <v>862.88495127192141</v>
      </c>
      <c r="M188" s="128">
        <f t="shared" si="0"/>
        <v>1052.5800852181824</v>
      </c>
      <c r="N188" s="128">
        <f t="shared" si="0"/>
        <v>889.07112220424392</v>
      </c>
      <c r="O188" s="128">
        <f t="shared" si="0"/>
        <v>827.57653698230911</v>
      </c>
      <c r="P188" s="128">
        <f t="shared" si="0"/>
        <v>724.16903820483753</v>
      </c>
      <c r="Q188" s="128">
        <f t="shared" si="0"/>
        <v>964.86239130667798</v>
      </c>
      <c r="R188" s="128">
        <f t="shared" si="0"/>
        <v>744.2038155026213</v>
      </c>
      <c r="S188" s="128">
        <f t="shared" si="0"/>
        <v>813.23522633317873</v>
      </c>
      <c r="T188" s="128">
        <f t="shared" si="0"/>
        <v>876.45174231902786</v>
      </c>
      <c r="U188" s="128">
        <f t="shared" si="0"/>
        <v>1366.916542510794</v>
      </c>
      <c r="V188" s="128">
        <f t="shared" si="0"/>
        <v>800.00314999996317</v>
      </c>
      <c r="W188" s="128">
        <f t="shared" si="0"/>
        <v>936.30179844333384</v>
      </c>
      <c r="X188" s="128">
        <f t="shared" si="0"/>
        <v>1197.229073106937</v>
      </c>
      <c r="Y188" s="128">
        <f t="shared" si="0"/>
        <v>1085.1512483867336</v>
      </c>
    </row>
    <row r="189" spans="1:25" x14ac:dyDescent="0.25">
      <c r="A189" s="125" t="s">
        <v>407</v>
      </c>
      <c r="B189" s="126"/>
      <c r="C189" s="127" t="s">
        <v>596</v>
      </c>
      <c r="D189" s="128">
        <f>SUMIF($C$198:$C$277,541310,D$198:D$277)+SUMIF($C$198:$C$277,541320,D$198:D$277)+SUMIF($C$198:$C$277,541410,D$198:D$277)+SUMIF($C$198:$C$277,541420,D$198:D$277)+SUMIF($C$198:$C$277,541430,D$198:D$277)+SUMIF($C$198:$C$277,541490,D$198:D$277)</f>
        <v>238.84333617769371</v>
      </c>
      <c r="E189" s="128">
        <f t="shared" ref="E189:Y189" si="1">SUMIF($C$198:$C$277,541310,E$198:E$277)+SUMIF($C$198:$C$277,541320,E$198:E$277)+SUMIF($C$198:$C$277,541410,E$198:E$277)+SUMIF($C$198:$C$277,541420,E$198:E$277)+SUMIF($C$198:$C$277,541430,E$198:E$277)+SUMIF($C$198:$C$277,541490,E$198:E$277)</f>
        <v>253.53632791903379</v>
      </c>
      <c r="F189" s="128">
        <f t="shared" si="1"/>
        <v>199.98051540925869</v>
      </c>
      <c r="G189" s="128">
        <f t="shared" si="1"/>
        <v>264.42636251469759</v>
      </c>
      <c r="H189" s="128">
        <f t="shared" si="1"/>
        <v>281.78773394855227</v>
      </c>
      <c r="I189" s="128">
        <f t="shared" si="1"/>
        <v>301.0606541836388</v>
      </c>
      <c r="J189" s="128">
        <f t="shared" si="1"/>
        <v>289.12543642020029</v>
      </c>
      <c r="K189" s="128">
        <f t="shared" si="1"/>
        <v>253.44471005142242</v>
      </c>
      <c r="L189" s="128">
        <f t="shared" si="1"/>
        <v>325.48923634409414</v>
      </c>
      <c r="M189" s="128">
        <f t="shared" si="1"/>
        <v>297.49767826120524</v>
      </c>
      <c r="N189" s="128">
        <f t="shared" si="1"/>
        <v>637.74939942975948</v>
      </c>
      <c r="O189" s="128">
        <f t="shared" si="1"/>
        <v>653.14191396587773</v>
      </c>
      <c r="P189" s="128">
        <f t="shared" si="1"/>
        <v>565.65867033635482</v>
      </c>
      <c r="Q189" s="128">
        <f t="shared" si="1"/>
        <v>638.90580558866679</v>
      </c>
      <c r="R189" s="128">
        <f t="shared" si="1"/>
        <v>483.66904423217466</v>
      </c>
      <c r="S189" s="128">
        <f t="shared" si="1"/>
        <v>560.20776139129737</v>
      </c>
      <c r="T189" s="128">
        <f t="shared" si="1"/>
        <v>553.63758244810458</v>
      </c>
      <c r="U189" s="128">
        <f t="shared" si="1"/>
        <v>559.58981641567709</v>
      </c>
      <c r="V189" s="128">
        <f t="shared" si="1"/>
        <v>533.35315656738862</v>
      </c>
      <c r="W189" s="128">
        <f t="shared" si="1"/>
        <v>601.24735484764074</v>
      </c>
      <c r="X189" s="128">
        <f t="shared" si="1"/>
        <v>572.54341963826744</v>
      </c>
      <c r="Y189" s="128">
        <f t="shared" si="1"/>
        <v>539.40504511024142</v>
      </c>
    </row>
    <row r="190" spans="1:25" x14ac:dyDescent="0.25">
      <c r="A190" s="125" t="s">
        <v>420</v>
      </c>
      <c r="B190" s="126"/>
      <c r="C190" s="127">
        <v>61</v>
      </c>
      <c r="D190" s="128">
        <f>SUMIF($C$198:$C$277,61,D$198:D$277)</f>
        <v>4635.8463807603293</v>
      </c>
      <c r="E190" s="128">
        <f t="shared" ref="E190:Y190" si="2">SUMIF($C$198:$C$277,61,E$198:E$277)</f>
        <v>4401.1067705290225</v>
      </c>
      <c r="F190" s="128">
        <f>SUMIF($C$198:$C$277,61,F$198:F$277)</f>
        <v>4612.0880100615186</v>
      </c>
      <c r="G190" s="128">
        <f t="shared" si="2"/>
        <v>4839.6656144137623</v>
      </c>
      <c r="H190" s="128">
        <f t="shared" si="2"/>
        <v>4403.2125602233409</v>
      </c>
      <c r="I190" s="128">
        <f t="shared" si="2"/>
        <v>5298.6478341140701</v>
      </c>
      <c r="J190" s="128">
        <f t="shared" si="2"/>
        <v>5963.7239600217126</v>
      </c>
      <c r="K190" s="128">
        <f t="shared" si="2"/>
        <v>5440.412225570547</v>
      </c>
      <c r="L190" s="128">
        <f t="shared" si="2"/>
        <v>5077.1607343618425</v>
      </c>
      <c r="M190" s="128">
        <f t="shared" si="2"/>
        <v>6052.1710563217584</v>
      </c>
      <c r="N190" s="128">
        <f t="shared" si="2"/>
        <v>6609.047462329183</v>
      </c>
      <c r="O190" s="128">
        <f t="shared" si="2"/>
        <v>6446.8331759747198</v>
      </c>
      <c r="P190" s="128">
        <f t="shared" si="2"/>
        <v>6618.4641449252867</v>
      </c>
      <c r="Q190" s="128">
        <f t="shared" si="2"/>
        <v>7564.6622164333949</v>
      </c>
      <c r="R190" s="128">
        <f t="shared" si="2"/>
        <v>6294.5834650828092</v>
      </c>
      <c r="S190" s="128">
        <f t="shared" si="2"/>
        <v>8070.3633696834804</v>
      </c>
      <c r="T190" s="128">
        <f t="shared" si="2"/>
        <v>7490.1239765767386</v>
      </c>
      <c r="U190" s="128">
        <f t="shared" si="2"/>
        <v>8490.7988017286789</v>
      </c>
      <c r="V190" s="128">
        <f t="shared" si="2"/>
        <v>8384.3995651874684</v>
      </c>
      <c r="W190" s="128">
        <f t="shared" si="2"/>
        <v>7308.5355736508591</v>
      </c>
      <c r="X190" s="128">
        <f t="shared" si="2"/>
        <v>8132.3237400258768</v>
      </c>
      <c r="Y190" s="128">
        <f t="shared" si="2"/>
        <v>8630.9337833232312</v>
      </c>
    </row>
    <row r="191" spans="1:25" x14ac:dyDescent="0.25">
      <c r="A191" s="125" t="s">
        <v>430</v>
      </c>
      <c r="B191" s="126"/>
      <c r="C191" s="127" t="s">
        <v>534</v>
      </c>
      <c r="D191" s="128">
        <f>SUMIF($C$198:$C$277,"313, 314",D$198:D$277)+SUMIF($C$198:$C$277,315,D$198:D$277)+SUMIF($C$198:$C$277,4141,D$198:D$277)+SUMIF($C$198:$C$277,448,D$198:D$277)</f>
        <v>253.03542634014985</v>
      </c>
      <c r="E191" s="128">
        <f t="shared" ref="E191:Y191" si="3">SUMIF($C$198:$C$277,"313, 314",E$198:E$277)+SUMIF($C$198:$C$277,315,E$198:E$277)+SUMIF($C$198:$C$277,4141,E$198:E$277)+SUMIF($C$198:$C$277,448,E$198:E$277)</f>
        <v>411.82047534380513</v>
      </c>
      <c r="F191" s="128">
        <f>SUMIF($C$198:$C$277,"313, 314",F$198:F$277)+SUMIF($C$198:$C$277,315,F$198:F$277)+SUMIF($C$198:$C$277,4141,F$198:F$277)+SUMIF($C$198:$C$277,448,F$198:F$277)</f>
        <v>263.53956251067666</v>
      </c>
      <c r="G191" s="128">
        <f t="shared" si="3"/>
        <v>446.90624766680708</v>
      </c>
      <c r="H191" s="128">
        <f t="shared" si="3"/>
        <v>322.01173531420363</v>
      </c>
      <c r="I191" s="128">
        <f t="shared" si="3"/>
        <v>368.30607407712949</v>
      </c>
      <c r="J191" s="128">
        <f t="shared" si="3"/>
        <v>297.30203866351269</v>
      </c>
      <c r="K191" s="128">
        <f t="shared" si="3"/>
        <v>245.94720161812126</v>
      </c>
      <c r="L191" s="128">
        <f t="shared" si="3"/>
        <v>209.00077064795047</v>
      </c>
      <c r="M191" s="128">
        <f t="shared" si="3"/>
        <v>203.9118286932781</v>
      </c>
      <c r="N191" s="128">
        <f t="shared" si="3"/>
        <v>1499.8304103641171</v>
      </c>
      <c r="O191" s="128">
        <f t="shared" si="3"/>
        <v>1799.9684266633619</v>
      </c>
      <c r="P191" s="128">
        <f t="shared" si="3"/>
        <v>1547.3363287741931</v>
      </c>
      <c r="Q191" s="128">
        <f t="shared" si="3"/>
        <v>1623.0342161370311</v>
      </c>
      <c r="R191" s="128">
        <f t="shared" si="3"/>
        <v>1647.9585164207142</v>
      </c>
      <c r="S191" s="128">
        <f t="shared" si="3"/>
        <v>1260.3648578289028</v>
      </c>
      <c r="T191" s="128">
        <f t="shared" si="3"/>
        <v>2012.4745823926728</v>
      </c>
      <c r="U191" s="128">
        <f t="shared" si="3"/>
        <v>1581.6870705612234</v>
      </c>
      <c r="V191" s="128">
        <f t="shared" si="3"/>
        <v>1725.6476812035253</v>
      </c>
      <c r="W191" s="128">
        <f t="shared" si="3"/>
        <v>1960.2601452627937</v>
      </c>
      <c r="X191" s="128">
        <f t="shared" si="3"/>
        <v>2307.4861831638536</v>
      </c>
      <c r="Y191" s="128">
        <f t="shared" si="3"/>
        <v>2744.5781437434557</v>
      </c>
    </row>
    <row r="192" spans="1:25" x14ac:dyDescent="0.25">
      <c r="A192" s="125" t="s">
        <v>535</v>
      </c>
      <c r="B192" s="126"/>
      <c r="C192" s="127">
        <v>52</v>
      </c>
      <c r="D192" s="128">
        <f>SUMIF($C$198:$C$277,52,D$198:D$277)</f>
        <v>8491.7318156332931</v>
      </c>
      <c r="E192" s="128">
        <f t="shared" ref="E192:Y192" si="4">SUMIF($C$198:$C$277,52,E$198:E$277)</f>
        <v>8468.7504722631802</v>
      </c>
      <c r="F192" s="128">
        <f t="shared" si="4"/>
        <v>9038.4951431002446</v>
      </c>
      <c r="G192" s="128">
        <f t="shared" si="4"/>
        <v>10210.571625641811</v>
      </c>
      <c r="H192" s="128">
        <f t="shared" si="4"/>
        <v>11785.733749997697</v>
      </c>
      <c r="I192" s="128">
        <f t="shared" si="4"/>
        <v>12321.677069842162</v>
      </c>
      <c r="J192" s="128">
        <f t="shared" si="4"/>
        <v>11565.974053557782</v>
      </c>
      <c r="K192" s="128">
        <f t="shared" si="4"/>
        <v>13250.668582998427</v>
      </c>
      <c r="L192" s="128">
        <f t="shared" si="4"/>
        <v>7977.3310168881617</v>
      </c>
      <c r="M192" s="128">
        <f t="shared" si="4"/>
        <v>8760.7294870086553</v>
      </c>
      <c r="N192" s="128">
        <f t="shared" si="4"/>
        <v>9940.6137819770083</v>
      </c>
      <c r="O192" s="128">
        <f t="shared" si="4"/>
        <v>7475.8615709160113</v>
      </c>
      <c r="P192" s="128">
        <f t="shared" si="4"/>
        <v>8408.5787064123979</v>
      </c>
      <c r="Q192" s="128">
        <f t="shared" si="4"/>
        <v>10614.985046183068</v>
      </c>
      <c r="R192" s="128">
        <f t="shared" si="4"/>
        <v>9832.4497174386997</v>
      </c>
      <c r="S192" s="128">
        <f t="shared" si="4"/>
        <v>9856.6279553939276</v>
      </c>
      <c r="T192" s="128">
        <f t="shared" si="4"/>
        <v>11652.805613016091</v>
      </c>
      <c r="U192" s="128">
        <f t="shared" si="4"/>
        <v>10765.774282323502</v>
      </c>
      <c r="V192" s="128">
        <f t="shared" si="4"/>
        <v>11898.306949811973</v>
      </c>
      <c r="W192" s="128">
        <f t="shared" si="4"/>
        <v>12654.899269512163</v>
      </c>
      <c r="X192" s="128">
        <f t="shared" si="4"/>
        <v>15497.77755573106</v>
      </c>
      <c r="Y192" s="128">
        <f t="shared" si="4"/>
        <v>17030.678321812811</v>
      </c>
    </row>
    <row r="193" spans="1:25" x14ac:dyDescent="0.25">
      <c r="A193" s="125" t="s">
        <v>492</v>
      </c>
      <c r="B193" s="126"/>
      <c r="C193" s="127" t="s">
        <v>536</v>
      </c>
      <c r="D193" s="128">
        <f>SUMIF($C$198:$C$277,311,D$198:D$277)+SUMIF($C$198:$C$277,3121,D$198:D$277)</f>
        <v>2663.6010550373076</v>
      </c>
      <c r="E193" s="128">
        <f t="shared" ref="E193:Y193" si="5">SUMIF($C$198:$C$277,311,E$198:E$277)+SUMIF($C$198:$C$277,3121,E$198:E$277)</f>
        <v>2716.7902735277976</v>
      </c>
      <c r="F193" s="128">
        <f t="shared" si="5"/>
        <v>2591.6478448917046</v>
      </c>
      <c r="G193" s="128">
        <f t="shared" si="5"/>
        <v>2383.8643849164055</v>
      </c>
      <c r="H193" s="128">
        <f t="shared" si="5"/>
        <v>2659.2264200609534</v>
      </c>
      <c r="I193" s="128">
        <f t="shared" si="5"/>
        <v>2489.0294347609379</v>
      </c>
      <c r="J193" s="128">
        <f t="shared" si="5"/>
        <v>2694.2943667890586</v>
      </c>
      <c r="K193" s="128">
        <f t="shared" si="5"/>
        <v>3072.6412267414453</v>
      </c>
      <c r="L193" s="128">
        <f t="shared" si="5"/>
        <v>2258.7798455870206</v>
      </c>
      <c r="M193" s="128">
        <f t="shared" si="5"/>
        <v>2090.3198592255585</v>
      </c>
      <c r="N193" s="128">
        <f t="shared" si="5"/>
        <v>2517.7247257061877</v>
      </c>
      <c r="O193" s="128">
        <f t="shared" si="5"/>
        <v>2486.0994119816978</v>
      </c>
      <c r="P193" s="128">
        <f t="shared" si="5"/>
        <v>3596.1142186365996</v>
      </c>
      <c r="Q193" s="128">
        <f t="shared" si="5"/>
        <v>3135.0757182641319</v>
      </c>
      <c r="R193" s="128">
        <f t="shared" si="5"/>
        <v>3228.2479273749427</v>
      </c>
      <c r="S193" s="128">
        <f t="shared" si="5"/>
        <v>2580.9336545183219</v>
      </c>
      <c r="T193" s="128">
        <f t="shared" si="5"/>
        <v>2768.8550025442182</v>
      </c>
      <c r="U193" s="128">
        <f t="shared" si="5"/>
        <v>3341.5179626298027</v>
      </c>
      <c r="V193" s="128">
        <f t="shared" si="5"/>
        <v>3124.7267791708564</v>
      </c>
      <c r="W193" s="128">
        <f t="shared" si="5"/>
        <v>3592.4189196531906</v>
      </c>
      <c r="X193" s="128">
        <f t="shared" si="5"/>
        <v>4118.6045273158752</v>
      </c>
      <c r="Y193" s="128">
        <f t="shared" si="5"/>
        <v>4367.0318644438739</v>
      </c>
    </row>
    <row r="194" spans="1:25" x14ac:dyDescent="0.25">
      <c r="A194" s="125" t="s">
        <v>537</v>
      </c>
      <c r="B194" s="126"/>
      <c r="C194" s="127" t="s">
        <v>538</v>
      </c>
      <c r="D194" s="128">
        <f>SUMIF($C$198:$C$277,3254,D$198:D$277)+SUMIF($C$198:$C$277,334512,D$198:D$277)+SUMIF($C$198:$C$277,3391,D$198:D$277)+SUMIF($C$198:$C$277,414510,D$198:D$277)+SUMIF($C$198:$C$277,5417,D$198:D$277)+SUMIF($C$198:$C$277,6215,D$198:D$277)</f>
        <v>1424.8120643210241</v>
      </c>
      <c r="E194" s="128">
        <f t="shared" ref="E194:Y194" si="6">SUMIF($C$198:$C$277,3254,E$198:E$277)+SUMIF($C$198:$C$277,334512,E$198:E$277)+SUMIF($C$198:$C$277,3391,E$198:E$277)+SUMIF($C$198:$C$277,414510,E$198:E$277)+SUMIF($C$198:$C$277,5417,E$198:E$277)+SUMIF($C$198:$C$277,6215,E$198:E$277)</f>
        <v>1518.8570021082865</v>
      </c>
      <c r="F194" s="128">
        <f t="shared" si="6"/>
        <v>1647.5608850004069</v>
      </c>
      <c r="G194" s="128">
        <f t="shared" si="6"/>
        <v>1207.3027352274396</v>
      </c>
      <c r="H194" s="128">
        <f t="shared" si="6"/>
        <v>1452.8970807841092</v>
      </c>
      <c r="I194" s="128">
        <f t="shared" si="6"/>
        <v>1742.9311113013648</v>
      </c>
      <c r="J194" s="128">
        <f t="shared" si="6"/>
        <v>2060.3180300904078</v>
      </c>
      <c r="K194" s="128">
        <f t="shared" si="6"/>
        <v>1983.2830240246362</v>
      </c>
      <c r="L194" s="128">
        <f t="shared" si="6"/>
        <v>2035.4130415150007</v>
      </c>
      <c r="M194" s="128">
        <f t="shared" si="6"/>
        <v>1526.9633983952408</v>
      </c>
      <c r="N194" s="128">
        <f t="shared" si="6"/>
        <v>3216.2588240253558</v>
      </c>
      <c r="O194" s="128">
        <f t="shared" si="6"/>
        <v>2928.009428969779</v>
      </c>
      <c r="P194" s="128">
        <f t="shared" si="6"/>
        <v>3002.6537240610769</v>
      </c>
      <c r="Q194" s="128">
        <f t="shared" si="6"/>
        <v>2937.7747044557736</v>
      </c>
      <c r="R194" s="128">
        <f t="shared" si="6"/>
        <v>2351.4746398187526</v>
      </c>
      <c r="S194" s="128">
        <f t="shared" si="6"/>
        <v>2012.3291473924535</v>
      </c>
      <c r="T194" s="128">
        <f t="shared" si="6"/>
        <v>2494.803920394002</v>
      </c>
      <c r="U194" s="128">
        <f t="shared" si="6"/>
        <v>2975.1005382604762</v>
      </c>
      <c r="V194" s="128">
        <f t="shared" si="6"/>
        <v>2969.7436737751095</v>
      </c>
      <c r="W194" s="128">
        <f t="shared" si="6"/>
        <v>3445.1294869003036</v>
      </c>
      <c r="X194" s="128">
        <f t="shared" si="6"/>
        <v>3375.1197286314691</v>
      </c>
      <c r="Y194" s="128">
        <f t="shared" si="6"/>
        <v>3314.367171336412</v>
      </c>
    </row>
    <row r="195" spans="1:25" x14ac:dyDescent="0.25">
      <c r="A195" s="125" t="s">
        <v>539</v>
      </c>
      <c r="B195" s="126"/>
      <c r="C195" s="127" t="s">
        <v>540</v>
      </c>
      <c r="D195" s="128">
        <f>SUMIF($C$198:$C$277,3341,D$198:D$277)+SUMIF($C$198:$C$277,3342,D$198:D$277)+SUMIF($C$198:$C$277,3343,D$198:D$277)+SUMIF($C$198:$C$277,3344,D$198:D$277)+SUMIF($C$198:$C$277,3345,D$198:D$277)+SUMIF($C$198:$C$277,4173,D$198:D$277)+SUMIF($C$198:$C$277,5112,D$198:D$277)+SUMIF($C$198:$C$277,517,D$198:D$277)+SUMIF($C$198:$C$277,518,D$198:D$277)+SUMIF($C$198:$C$277,5415,D$198:D$277)+SUMIF($C$198:$C$277,8112,D$198:D$277)</f>
        <v>2461.769020947163</v>
      </c>
      <c r="E195" s="128">
        <f t="shared" ref="E195:Y195" si="7">SUMIF($C$198:$C$277,3341,E$198:E$277)+SUMIF($C$198:$C$277,3342,E$198:E$277)+SUMIF($C$198:$C$277,3343,E$198:E$277)+SUMIF($C$198:$C$277,3344,E$198:E$277)+SUMIF($C$198:$C$277,3345,E$198:E$277)+SUMIF($C$198:$C$277,4173,E$198:E$277)+SUMIF($C$198:$C$277,5112,E$198:E$277)+SUMIF($C$198:$C$277,517,E$198:E$277)+SUMIF($C$198:$C$277,518,E$198:E$277)+SUMIF($C$198:$C$277,5415,E$198:E$277)+SUMIF($C$198:$C$277,8112,E$198:E$277)</f>
        <v>2873.8818117631363</v>
      </c>
      <c r="F195" s="128">
        <f t="shared" si="7"/>
        <v>4360.2486814930508</v>
      </c>
      <c r="G195" s="128">
        <f t="shared" si="7"/>
        <v>4208.9616433713409</v>
      </c>
      <c r="H195" s="128">
        <f t="shared" si="7"/>
        <v>4429.7402000748953</v>
      </c>
      <c r="I195" s="128">
        <f t="shared" si="7"/>
        <v>4494.5857999150003</v>
      </c>
      <c r="J195" s="128">
        <f t="shared" si="7"/>
        <v>4038.552184819604</v>
      </c>
      <c r="K195" s="128">
        <f t="shared" si="7"/>
        <v>5481.6702654730288</v>
      </c>
      <c r="L195" s="128">
        <f t="shared" si="7"/>
        <v>6475.0274965689368</v>
      </c>
      <c r="M195" s="128">
        <f t="shared" si="7"/>
        <v>4884.058517112132</v>
      </c>
      <c r="N195" s="128">
        <f t="shared" si="7"/>
        <v>8215.7842922850214</v>
      </c>
      <c r="O195" s="128">
        <f t="shared" si="7"/>
        <v>9533.615436938906</v>
      </c>
      <c r="P195" s="128">
        <f t="shared" si="7"/>
        <v>8466.2940962670527</v>
      </c>
      <c r="Q195" s="128">
        <f t="shared" si="7"/>
        <v>11892.143051404002</v>
      </c>
      <c r="R195" s="128">
        <f t="shared" si="7"/>
        <v>10951.362992391218</v>
      </c>
      <c r="S195" s="128">
        <f t="shared" si="7"/>
        <v>12090.585510080098</v>
      </c>
      <c r="T195" s="128">
        <f t="shared" si="7"/>
        <v>10769.054365801867</v>
      </c>
      <c r="U195" s="128">
        <f t="shared" si="7"/>
        <v>9711.9328061614178</v>
      </c>
      <c r="V195" s="128">
        <f t="shared" si="7"/>
        <v>13535.574790082021</v>
      </c>
      <c r="W195" s="128">
        <f t="shared" si="7"/>
        <v>13271.264021566121</v>
      </c>
      <c r="X195" s="128">
        <f t="shared" si="7"/>
        <v>12341.26600749371</v>
      </c>
      <c r="Y195" s="128">
        <f t="shared" si="7"/>
        <v>15008.112224157607</v>
      </c>
    </row>
    <row r="196" spans="1:25" x14ac:dyDescent="0.25">
      <c r="B196" s="124"/>
      <c r="C196" s="124"/>
    </row>
    <row r="197" spans="1:25" x14ac:dyDescent="0.25">
      <c r="A197" s="138" t="s">
        <v>594</v>
      </c>
      <c r="B197" s="124"/>
      <c r="C197" s="124"/>
    </row>
    <row r="198" spans="1:25" x14ac:dyDescent="0.25">
      <c r="A198" s="106" t="s">
        <v>380</v>
      </c>
      <c r="B198" s="129"/>
      <c r="C198" s="130"/>
      <c r="D198" s="139"/>
      <c r="E198" s="129"/>
      <c r="F198" s="129"/>
      <c r="G198" s="129"/>
      <c r="H198" s="129"/>
      <c r="I198" s="129"/>
      <c r="J198" s="129"/>
      <c r="K198" s="129"/>
      <c r="L198" s="129"/>
      <c r="M198" s="131"/>
      <c r="N198" s="131"/>
      <c r="O198" s="131"/>
      <c r="P198" s="131"/>
      <c r="Q198" s="131"/>
      <c r="R198" s="131"/>
      <c r="S198" s="131"/>
      <c r="T198" s="131"/>
      <c r="U198" s="131"/>
      <c r="V198" s="131"/>
      <c r="W198" s="131"/>
      <c r="X198" s="131"/>
      <c r="Y198" s="131"/>
    </row>
    <row r="199" spans="1:25" x14ac:dyDescent="0.25">
      <c r="A199" t="s">
        <v>382</v>
      </c>
      <c r="B199" s="137" t="s">
        <v>193</v>
      </c>
      <c r="C199" s="133">
        <v>334511</v>
      </c>
      <c r="D199" s="142">
        <f>IFERROR(+'CMA GDP Estimates'!D199-'Tor GDP Estimates'!D199,"")</f>
        <v>83.924300484513836</v>
      </c>
      <c r="E199" s="142">
        <f>IFERROR(+'CMA GDP Estimates'!E199-'Tor GDP Estimates'!E199,"")</f>
        <v>76.849598718872556</v>
      </c>
      <c r="F199" s="142">
        <f>IFERROR(+'CMA GDP Estimates'!F199-'Tor GDP Estimates'!F199,"")</f>
        <v>107.3285966394664</v>
      </c>
      <c r="G199" s="142">
        <f>IFERROR(+'CMA GDP Estimates'!G199-'Tor GDP Estimates'!G199,"")</f>
        <v>86.980290326633593</v>
      </c>
      <c r="H199" s="142">
        <f>IFERROR(+'CMA GDP Estimates'!H199-'Tor GDP Estimates'!H199,"")</f>
        <v>62.175860699577008</v>
      </c>
      <c r="I199" s="142">
        <f>IFERROR(+'CMA GDP Estimates'!I199-'Tor GDP Estimates'!I199,"")</f>
        <v>79.563530359920122</v>
      </c>
      <c r="J199" s="142">
        <f>IFERROR(+'CMA GDP Estimates'!J199-'Tor GDP Estimates'!J199,"")</f>
        <v>62.586011707434452</v>
      </c>
      <c r="K199" s="142">
        <f>IFERROR(+'CMA GDP Estimates'!K199-'Tor GDP Estimates'!K199,"")</f>
        <v>81.229094816671477</v>
      </c>
      <c r="L199" s="142">
        <f>IFERROR(+'CMA GDP Estimates'!L199-'Tor GDP Estimates'!L199,"")</f>
        <v>128.08740633532591</v>
      </c>
      <c r="M199" s="143">
        <f>IFERROR(+'CMA GDP Estimates'!M199-'Tor GDP Estimates'!M199,"")</f>
        <v>96.071416214492643</v>
      </c>
      <c r="N199" s="143">
        <f>IFERROR(+'CMA GDP Estimates'!N199-'Tor GDP Estimates'!N199,"")</f>
        <v>98.578307820785312</v>
      </c>
      <c r="O199" s="143">
        <f>IFERROR(+'CMA GDP Estimates'!O199-'Tor GDP Estimates'!O199,"")</f>
        <v>93.422546218763571</v>
      </c>
      <c r="P199" s="143">
        <f>IFERROR(+'CMA GDP Estimates'!P199-'Tor GDP Estimates'!P199,"")</f>
        <v>88.111366168525663</v>
      </c>
      <c r="Q199" s="143">
        <f>IFERROR(+'CMA GDP Estimates'!Q199-'Tor GDP Estimates'!Q199,"")</f>
        <v>90.777977338775344</v>
      </c>
      <c r="R199" s="30">
        <f>IFERROR(+'CMA GDP Estimates'!R199-'Tor GDP Estimates'!R199,"")</f>
        <v>74.809146976652443</v>
      </c>
      <c r="S199" s="30">
        <f>IFERROR(+'CMA GDP Estimates'!S199-'Tor GDP Estimates'!S199,"")</f>
        <v>54.664244646921077</v>
      </c>
      <c r="T199" s="30">
        <f>IFERROR(+'CMA GDP Estimates'!T199-'Tor GDP Estimates'!T199,"")</f>
        <v>66.974380707389145</v>
      </c>
      <c r="U199" s="30">
        <f>IFERROR(+'CMA GDP Estimates'!U199-'Tor GDP Estimates'!U199,"")</f>
        <v>91.314172386007058</v>
      </c>
      <c r="V199" s="30">
        <f>IFERROR(+'CMA GDP Estimates'!V199-'Tor GDP Estimates'!V199,"")</f>
        <v>61.355810280941668</v>
      </c>
      <c r="W199" s="30">
        <f>IFERROR(+'CMA GDP Estimates'!W199-'Tor GDP Estimates'!W199,"")</f>
        <v>53.790900875877689</v>
      </c>
      <c r="X199" s="30">
        <f>IFERROR(+'CMA GDP Estimates'!X199-'Tor GDP Estimates'!X199,"")</f>
        <v>45.185213008383009</v>
      </c>
      <c r="Y199" s="30">
        <f>IFERROR(+'CMA GDP Estimates'!Y199-'Tor GDP Estimates'!Y199,"")</f>
        <v>52.242322550072537</v>
      </c>
    </row>
    <row r="200" spans="1:25" x14ac:dyDescent="0.25">
      <c r="A200" t="s">
        <v>544</v>
      </c>
      <c r="B200" s="137">
        <f t="shared" ref="B200:B206" si="8">VALUE(LEFT(C200,4))</f>
        <v>3364</v>
      </c>
      <c r="C200" s="133">
        <v>3364</v>
      </c>
      <c r="D200" s="142">
        <f>IFERROR(+'CMA GDP Estimates'!D200-'Tor GDP Estimates'!D200,"")</f>
        <v>743.47579162473141</v>
      </c>
      <c r="E200" s="142">
        <f>IFERROR(+'CMA GDP Estimates'!E200-'Tor GDP Estimates'!E200,"")</f>
        <v>699.14129730827824</v>
      </c>
      <c r="F200" s="142">
        <f>IFERROR(+'CMA GDP Estimates'!F200-'Tor GDP Estimates'!F200,"")</f>
        <v>591.12915397449672</v>
      </c>
      <c r="G200" s="142">
        <f>IFERROR(+'CMA GDP Estimates'!G200-'Tor GDP Estimates'!G200,"")</f>
        <v>650.0043694522335</v>
      </c>
      <c r="H200" s="142">
        <f>IFERROR(+'CMA GDP Estimates'!H200-'Tor GDP Estimates'!H200,"")</f>
        <v>683.60034826520439</v>
      </c>
      <c r="I200" s="142">
        <f>IFERROR(+'CMA GDP Estimates'!I200-'Tor GDP Estimates'!I200,"")</f>
        <v>558.16182695513635</v>
      </c>
      <c r="J200" s="142">
        <f>IFERROR(+'CMA GDP Estimates'!J200-'Tor GDP Estimates'!J200,"")</f>
        <v>328.87134623250694</v>
      </c>
      <c r="K200" s="142">
        <f>IFERROR(+'CMA GDP Estimates'!K200-'Tor GDP Estimates'!K200,"")</f>
        <v>339.287913042978</v>
      </c>
      <c r="L200" s="142">
        <f>IFERROR(+'CMA GDP Estimates'!L200-'Tor GDP Estimates'!L200,"")</f>
        <v>568.16461700945172</v>
      </c>
      <c r="M200" s="143">
        <f>IFERROR(+'CMA GDP Estimates'!M200-'Tor GDP Estimates'!M200,"")</f>
        <v>815.58280978243727</v>
      </c>
      <c r="N200" s="143">
        <f>IFERROR(+'CMA GDP Estimates'!N200-'Tor GDP Estimates'!N200,"")</f>
        <v>643.24719272960226</v>
      </c>
      <c r="O200" s="143">
        <f>IFERROR(+'CMA GDP Estimates'!O200-'Tor GDP Estimates'!O200,"")</f>
        <v>444.63656821840243</v>
      </c>
      <c r="P200" s="143">
        <f>IFERROR(+'CMA GDP Estimates'!P200-'Tor GDP Estimates'!P200,"")</f>
        <v>429.6997898374342</v>
      </c>
      <c r="Q200" s="143">
        <f>IFERROR(+'CMA GDP Estimates'!Q200-'Tor GDP Estimates'!Q200,"")</f>
        <v>638.28663936948215</v>
      </c>
      <c r="R200" s="30">
        <f>IFERROR(+'CMA GDP Estimates'!R200-'Tor GDP Estimates'!R200,"")</f>
        <v>449.09592860332521</v>
      </c>
      <c r="S200" s="30">
        <f>IFERROR(+'CMA GDP Estimates'!S200-'Tor GDP Estimates'!S200,"")</f>
        <v>588.87280826548294</v>
      </c>
      <c r="T200" s="30">
        <f>IFERROR(+'CMA GDP Estimates'!T200-'Tor GDP Estimates'!T200,"")</f>
        <v>584.17339238163538</v>
      </c>
      <c r="U200" s="30">
        <f>IFERROR(+'CMA GDP Estimates'!U200-'Tor GDP Estimates'!U200,"")</f>
        <v>1034.7921327262716</v>
      </c>
      <c r="V200" s="30">
        <f>IFERROR(+'CMA GDP Estimates'!V200-'Tor GDP Estimates'!V200,"")</f>
        <v>521.08683535701493</v>
      </c>
      <c r="W200" s="30">
        <f>IFERROR(+'CMA GDP Estimates'!W200-'Tor GDP Estimates'!W200,"")</f>
        <v>660.53412177154166</v>
      </c>
      <c r="X200" s="30">
        <f>IFERROR(+'CMA GDP Estimates'!X200-'Tor GDP Estimates'!X200,"")</f>
        <v>804.05582600612252</v>
      </c>
      <c r="Y200" s="30">
        <f>IFERROR(+'CMA GDP Estimates'!Y200-'Tor GDP Estimates'!Y200,"")</f>
        <v>655.92124326763587</v>
      </c>
    </row>
    <row r="201" spans="1:25" x14ac:dyDescent="0.25">
      <c r="A201" t="s">
        <v>386</v>
      </c>
      <c r="B201" s="137">
        <f t="shared" si="8"/>
        <v>3364</v>
      </c>
      <c r="C201" s="133">
        <v>336411</v>
      </c>
      <c r="D201" s="142" t="str">
        <f>IFERROR(+'CMA GDP Estimates'!D201-'Tor GDP Estimates'!D201,"")</f>
        <v/>
      </c>
      <c r="E201" s="142" t="str">
        <f>IFERROR(+'CMA GDP Estimates'!E201-'Tor GDP Estimates'!E201,"")</f>
        <v/>
      </c>
      <c r="F201" s="142" t="str">
        <f>IFERROR(+'CMA GDP Estimates'!F201-'Tor GDP Estimates'!F201,"")</f>
        <v/>
      </c>
      <c r="G201" s="142" t="str">
        <f>IFERROR(+'CMA GDP Estimates'!G201-'Tor GDP Estimates'!G201,"")</f>
        <v/>
      </c>
      <c r="H201" s="142" t="str">
        <f>IFERROR(+'CMA GDP Estimates'!H201-'Tor GDP Estimates'!H201,"")</f>
        <v/>
      </c>
      <c r="I201" s="142" t="str">
        <f>IFERROR(+'CMA GDP Estimates'!I201-'Tor GDP Estimates'!I201,"")</f>
        <v/>
      </c>
      <c r="J201" s="142" t="str">
        <f>IFERROR(+'CMA GDP Estimates'!J201-'Tor GDP Estimates'!J201,"")</f>
        <v/>
      </c>
      <c r="K201" s="142" t="str">
        <f>IFERROR(+'CMA GDP Estimates'!K201-'Tor GDP Estimates'!K201,"")</f>
        <v/>
      </c>
      <c r="L201" s="142" t="str">
        <f>IFERROR(+'CMA GDP Estimates'!L201-'Tor GDP Estimates'!L201,"")</f>
        <v/>
      </c>
      <c r="M201" s="143" t="str">
        <f>IFERROR(+'CMA GDP Estimates'!M201-'Tor GDP Estimates'!M201,"")</f>
        <v/>
      </c>
      <c r="N201" s="143" t="str">
        <f>IFERROR(+'CMA GDP Estimates'!N201-'Tor GDP Estimates'!N201,"")</f>
        <v/>
      </c>
      <c r="O201" s="143" t="str">
        <f>IFERROR(+'CMA GDP Estimates'!O201-'Tor GDP Estimates'!O201,"")</f>
        <v/>
      </c>
      <c r="P201" s="143" t="str">
        <f>IFERROR(+'CMA GDP Estimates'!P201-'Tor GDP Estimates'!P201,"")</f>
        <v/>
      </c>
      <c r="Q201" s="143" t="str">
        <f>IFERROR(+'CMA GDP Estimates'!Q201-'Tor GDP Estimates'!Q201,"")</f>
        <v/>
      </c>
      <c r="R201" s="30" t="str">
        <f>IFERROR(+'CMA GDP Estimates'!R201-'Tor GDP Estimates'!R201,"")</f>
        <v/>
      </c>
      <c r="S201" s="30" t="str">
        <f>IFERROR(+'CMA GDP Estimates'!S201-'Tor GDP Estimates'!S201,"")</f>
        <v/>
      </c>
      <c r="T201" s="30" t="str">
        <f>IFERROR(+'CMA GDP Estimates'!T201-'Tor GDP Estimates'!T201,"")</f>
        <v/>
      </c>
      <c r="U201" s="30" t="str">
        <f>IFERROR(+'CMA GDP Estimates'!U201-'Tor GDP Estimates'!U201,"")</f>
        <v/>
      </c>
      <c r="V201" s="30" t="str">
        <f>IFERROR(+'CMA GDP Estimates'!V201-'Tor GDP Estimates'!V201,"")</f>
        <v/>
      </c>
      <c r="W201" s="30" t="str">
        <f>IFERROR(+'CMA GDP Estimates'!W201-'Tor GDP Estimates'!W201,"")</f>
        <v/>
      </c>
      <c r="X201" s="30" t="str">
        <f>IFERROR(+'CMA GDP Estimates'!X201-'Tor GDP Estimates'!X201,"")</f>
        <v/>
      </c>
      <c r="Y201" s="30" t="str">
        <f>IFERROR(+'CMA GDP Estimates'!Y201-'Tor GDP Estimates'!Y201,"")</f>
        <v/>
      </c>
    </row>
    <row r="202" spans="1:25" x14ac:dyDescent="0.25">
      <c r="A202" t="s">
        <v>387</v>
      </c>
      <c r="B202" s="137">
        <f t="shared" si="8"/>
        <v>3364</v>
      </c>
      <c r="C202" s="133">
        <v>336412</v>
      </c>
      <c r="D202" s="142" t="str">
        <f>IFERROR(+'CMA GDP Estimates'!D202-'Tor GDP Estimates'!D202,"")</f>
        <v/>
      </c>
      <c r="E202" s="142" t="str">
        <f>IFERROR(+'CMA GDP Estimates'!E202-'Tor GDP Estimates'!E202,"")</f>
        <v/>
      </c>
      <c r="F202" s="142" t="str">
        <f>IFERROR(+'CMA GDP Estimates'!F202-'Tor GDP Estimates'!F202,"")</f>
        <v/>
      </c>
      <c r="G202" s="142" t="str">
        <f>IFERROR(+'CMA GDP Estimates'!G202-'Tor GDP Estimates'!G202,"")</f>
        <v/>
      </c>
      <c r="H202" s="142" t="str">
        <f>IFERROR(+'CMA GDP Estimates'!H202-'Tor GDP Estimates'!H202,"")</f>
        <v/>
      </c>
      <c r="I202" s="142" t="str">
        <f>IFERROR(+'CMA GDP Estimates'!I202-'Tor GDP Estimates'!I202,"")</f>
        <v/>
      </c>
      <c r="J202" s="142" t="str">
        <f>IFERROR(+'CMA GDP Estimates'!J202-'Tor GDP Estimates'!J202,"")</f>
        <v/>
      </c>
      <c r="K202" s="142" t="str">
        <f>IFERROR(+'CMA GDP Estimates'!K202-'Tor GDP Estimates'!K202,"")</f>
        <v/>
      </c>
      <c r="L202" s="142" t="str">
        <f>IFERROR(+'CMA GDP Estimates'!L202-'Tor GDP Estimates'!L202,"")</f>
        <v/>
      </c>
      <c r="M202" s="143" t="str">
        <f>IFERROR(+'CMA GDP Estimates'!M202-'Tor GDP Estimates'!M202,"")</f>
        <v/>
      </c>
      <c r="N202" s="143" t="str">
        <f>IFERROR(+'CMA GDP Estimates'!N202-'Tor GDP Estimates'!N202,"")</f>
        <v/>
      </c>
      <c r="O202" s="143" t="str">
        <f>IFERROR(+'CMA GDP Estimates'!O202-'Tor GDP Estimates'!O202,"")</f>
        <v/>
      </c>
      <c r="P202" s="143" t="str">
        <f>IFERROR(+'CMA GDP Estimates'!P202-'Tor GDP Estimates'!P202,"")</f>
        <v/>
      </c>
      <c r="Q202" s="143" t="str">
        <f>IFERROR(+'CMA GDP Estimates'!Q202-'Tor GDP Estimates'!Q202,"")</f>
        <v/>
      </c>
      <c r="R202" s="30" t="str">
        <f>IFERROR(+'CMA GDP Estimates'!R202-'Tor GDP Estimates'!R202,"")</f>
        <v/>
      </c>
      <c r="S202" s="30" t="str">
        <f>IFERROR(+'CMA GDP Estimates'!S202-'Tor GDP Estimates'!S202,"")</f>
        <v/>
      </c>
      <c r="T202" s="30" t="str">
        <f>IFERROR(+'CMA GDP Estimates'!T202-'Tor GDP Estimates'!T202,"")</f>
        <v/>
      </c>
      <c r="U202" s="30" t="str">
        <f>IFERROR(+'CMA GDP Estimates'!U202-'Tor GDP Estimates'!U202,"")</f>
        <v/>
      </c>
      <c r="V202" s="30" t="str">
        <f>IFERROR(+'CMA GDP Estimates'!V202-'Tor GDP Estimates'!V202,"")</f>
        <v/>
      </c>
      <c r="W202" s="30" t="str">
        <f>IFERROR(+'CMA GDP Estimates'!W202-'Tor GDP Estimates'!W202,"")</f>
        <v/>
      </c>
      <c r="X202" s="30" t="str">
        <f>IFERROR(+'CMA GDP Estimates'!X202-'Tor GDP Estimates'!X202,"")</f>
        <v/>
      </c>
      <c r="Y202" s="30" t="str">
        <f>IFERROR(+'CMA GDP Estimates'!Y202-'Tor GDP Estimates'!Y202,"")</f>
        <v/>
      </c>
    </row>
    <row r="203" spans="1:25" x14ac:dyDescent="0.25">
      <c r="A203" t="s">
        <v>388</v>
      </c>
      <c r="B203" s="137">
        <f t="shared" si="8"/>
        <v>3364</v>
      </c>
      <c r="C203" s="133">
        <v>336413</v>
      </c>
      <c r="D203" s="142" t="str">
        <f>IFERROR(+'CMA GDP Estimates'!D203-'Tor GDP Estimates'!D203,"")</f>
        <v/>
      </c>
      <c r="E203" s="142" t="str">
        <f>IFERROR(+'CMA GDP Estimates'!E203-'Tor GDP Estimates'!E203,"")</f>
        <v/>
      </c>
      <c r="F203" s="142" t="str">
        <f>IFERROR(+'CMA GDP Estimates'!F203-'Tor GDP Estimates'!F203,"")</f>
        <v/>
      </c>
      <c r="G203" s="142" t="str">
        <f>IFERROR(+'CMA GDP Estimates'!G203-'Tor GDP Estimates'!G203,"")</f>
        <v/>
      </c>
      <c r="H203" s="142" t="str">
        <f>IFERROR(+'CMA GDP Estimates'!H203-'Tor GDP Estimates'!H203,"")</f>
        <v/>
      </c>
      <c r="I203" s="142" t="str">
        <f>IFERROR(+'CMA GDP Estimates'!I203-'Tor GDP Estimates'!I203,"")</f>
        <v/>
      </c>
      <c r="J203" s="142" t="str">
        <f>IFERROR(+'CMA GDP Estimates'!J203-'Tor GDP Estimates'!J203,"")</f>
        <v/>
      </c>
      <c r="K203" s="142" t="str">
        <f>IFERROR(+'CMA GDP Estimates'!K203-'Tor GDP Estimates'!K203,"")</f>
        <v/>
      </c>
      <c r="L203" s="142" t="str">
        <f>IFERROR(+'CMA GDP Estimates'!L203-'Tor GDP Estimates'!L203,"")</f>
        <v/>
      </c>
      <c r="M203" s="143" t="str">
        <f>IFERROR(+'CMA GDP Estimates'!M203-'Tor GDP Estimates'!M203,"")</f>
        <v/>
      </c>
      <c r="N203" s="143" t="str">
        <f>IFERROR(+'CMA GDP Estimates'!N203-'Tor GDP Estimates'!N203,"")</f>
        <v/>
      </c>
      <c r="O203" s="143" t="str">
        <f>IFERROR(+'CMA GDP Estimates'!O203-'Tor GDP Estimates'!O203,"")</f>
        <v/>
      </c>
      <c r="P203" s="143" t="str">
        <f>IFERROR(+'CMA GDP Estimates'!P203-'Tor GDP Estimates'!P203,"")</f>
        <v/>
      </c>
      <c r="Q203" s="143" t="str">
        <f>IFERROR(+'CMA GDP Estimates'!Q203-'Tor GDP Estimates'!Q203,"")</f>
        <v/>
      </c>
      <c r="R203" s="30" t="str">
        <f>IFERROR(+'CMA GDP Estimates'!R203-'Tor GDP Estimates'!R203,"")</f>
        <v/>
      </c>
      <c r="S203" s="30" t="str">
        <f>IFERROR(+'CMA GDP Estimates'!S203-'Tor GDP Estimates'!S203,"")</f>
        <v/>
      </c>
      <c r="T203" s="30" t="str">
        <f>IFERROR(+'CMA GDP Estimates'!T203-'Tor GDP Estimates'!T203,"")</f>
        <v/>
      </c>
      <c r="U203" s="30" t="str">
        <f>IFERROR(+'CMA GDP Estimates'!U203-'Tor GDP Estimates'!U203,"")</f>
        <v/>
      </c>
      <c r="V203" s="30" t="str">
        <f>IFERROR(+'CMA GDP Estimates'!V203-'Tor GDP Estimates'!V203,"")</f>
        <v/>
      </c>
      <c r="W203" s="30" t="str">
        <f>IFERROR(+'CMA GDP Estimates'!W203-'Tor GDP Estimates'!W203,"")</f>
        <v/>
      </c>
      <c r="X203" s="30" t="str">
        <f>IFERROR(+'CMA GDP Estimates'!X203-'Tor GDP Estimates'!X203,"")</f>
        <v/>
      </c>
      <c r="Y203" s="30" t="str">
        <f>IFERROR(+'CMA GDP Estimates'!Y203-'Tor GDP Estimates'!Y203,"")</f>
        <v/>
      </c>
    </row>
    <row r="204" spans="1:25" x14ac:dyDescent="0.25">
      <c r="A204" t="s">
        <v>389</v>
      </c>
      <c r="B204" s="137">
        <f t="shared" si="8"/>
        <v>3364</v>
      </c>
      <c r="C204" s="133">
        <v>336414</v>
      </c>
      <c r="D204" s="142" t="str">
        <f>IFERROR(+'CMA GDP Estimates'!D204-'Tor GDP Estimates'!D204,"")</f>
        <v/>
      </c>
      <c r="E204" s="142" t="str">
        <f>IFERROR(+'CMA GDP Estimates'!E204-'Tor GDP Estimates'!E204,"")</f>
        <v/>
      </c>
      <c r="F204" s="142" t="str">
        <f>IFERROR(+'CMA GDP Estimates'!F204-'Tor GDP Estimates'!F204,"")</f>
        <v/>
      </c>
      <c r="G204" s="142" t="str">
        <f>IFERROR(+'CMA GDP Estimates'!G204-'Tor GDP Estimates'!G204,"")</f>
        <v/>
      </c>
      <c r="H204" s="142" t="str">
        <f>IFERROR(+'CMA GDP Estimates'!H204-'Tor GDP Estimates'!H204,"")</f>
        <v/>
      </c>
      <c r="I204" s="142" t="str">
        <f>IFERROR(+'CMA GDP Estimates'!I204-'Tor GDP Estimates'!I204,"")</f>
        <v/>
      </c>
      <c r="J204" s="142" t="str">
        <f>IFERROR(+'CMA GDP Estimates'!J204-'Tor GDP Estimates'!J204,"")</f>
        <v/>
      </c>
      <c r="K204" s="142" t="str">
        <f>IFERROR(+'CMA GDP Estimates'!K204-'Tor GDP Estimates'!K204,"")</f>
        <v/>
      </c>
      <c r="L204" s="142" t="str">
        <f>IFERROR(+'CMA GDP Estimates'!L204-'Tor GDP Estimates'!L204,"")</f>
        <v/>
      </c>
      <c r="M204" s="143" t="str">
        <f>IFERROR(+'CMA GDP Estimates'!M204-'Tor GDP Estimates'!M204,"")</f>
        <v/>
      </c>
      <c r="N204" s="143" t="str">
        <f>IFERROR(+'CMA GDP Estimates'!N204-'Tor GDP Estimates'!N204,"")</f>
        <v/>
      </c>
      <c r="O204" s="143" t="str">
        <f>IFERROR(+'CMA GDP Estimates'!O204-'Tor GDP Estimates'!O204,"")</f>
        <v/>
      </c>
      <c r="P204" s="143" t="str">
        <f>IFERROR(+'CMA GDP Estimates'!P204-'Tor GDP Estimates'!P204,"")</f>
        <v/>
      </c>
      <c r="Q204" s="143" t="str">
        <f>IFERROR(+'CMA GDP Estimates'!Q204-'Tor GDP Estimates'!Q204,"")</f>
        <v/>
      </c>
      <c r="R204" s="30" t="str">
        <f>IFERROR(+'CMA GDP Estimates'!R204-'Tor GDP Estimates'!R204,"")</f>
        <v/>
      </c>
      <c r="S204" s="30" t="str">
        <f>IFERROR(+'CMA GDP Estimates'!S204-'Tor GDP Estimates'!S204,"")</f>
        <v/>
      </c>
      <c r="T204" s="30" t="str">
        <f>IFERROR(+'CMA GDP Estimates'!T204-'Tor GDP Estimates'!T204,"")</f>
        <v/>
      </c>
      <c r="U204" s="30" t="str">
        <f>IFERROR(+'CMA GDP Estimates'!U204-'Tor GDP Estimates'!U204,"")</f>
        <v/>
      </c>
      <c r="V204" s="30" t="str">
        <f>IFERROR(+'CMA GDP Estimates'!V204-'Tor GDP Estimates'!V204,"")</f>
        <v/>
      </c>
      <c r="W204" s="30" t="str">
        <f>IFERROR(+'CMA GDP Estimates'!W204-'Tor GDP Estimates'!W204,"")</f>
        <v/>
      </c>
      <c r="X204" s="30" t="str">
        <f>IFERROR(+'CMA GDP Estimates'!X204-'Tor GDP Estimates'!X204,"")</f>
        <v/>
      </c>
      <c r="Y204" s="30" t="str">
        <f>IFERROR(+'CMA GDP Estimates'!Y204-'Tor GDP Estimates'!Y204,"")</f>
        <v/>
      </c>
    </row>
    <row r="205" spans="1:25" x14ac:dyDescent="0.25">
      <c r="A205" t="s">
        <v>390</v>
      </c>
      <c r="B205" s="137">
        <f t="shared" si="8"/>
        <v>3364</v>
      </c>
      <c r="C205" s="133">
        <v>336415</v>
      </c>
      <c r="D205" s="142" t="str">
        <f>IFERROR(+'CMA GDP Estimates'!D205-'Tor GDP Estimates'!D205,"")</f>
        <v/>
      </c>
      <c r="E205" s="142" t="str">
        <f>IFERROR(+'CMA GDP Estimates'!E205-'Tor GDP Estimates'!E205,"")</f>
        <v/>
      </c>
      <c r="F205" s="142" t="str">
        <f>IFERROR(+'CMA GDP Estimates'!F205-'Tor GDP Estimates'!F205,"")</f>
        <v/>
      </c>
      <c r="G205" s="142" t="str">
        <f>IFERROR(+'CMA GDP Estimates'!G205-'Tor GDP Estimates'!G205,"")</f>
        <v/>
      </c>
      <c r="H205" s="142" t="str">
        <f>IFERROR(+'CMA GDP Estimates'!H205-'Tor GDP Estimates'!H205,"")</f>
        <v/>
      </c>
      <c r="I205" s="142" t="str">
        <f>IFERROR(+'CMA GDP Estimates'!I205-'Tor GDP Estimates'!I205,"")</f>
        <v/>
      </c>
      <c r="J205" s="142" t="str">
        <f>IFERROR(+'CMA GDP Estimates'!J205-'Tor GDP Estimates'!J205,"")</f>
        <v/>
      </c>
      <c r="K205" s="142" t="str">
        <f>IFERROR(+'CMA GDP Estimates'!K205-'Tor GDP Estimates'!K205,"")</f>
        <v/>
      </c>
      <c r="L205" s="142" t="str">
        <f>IFERROR(+'CMA GDP Estimates'!L205-'Tor GDP Estimates'!L205,"")</f>
        <v/>
      </c>
      <c r="M205" s="143" t="str">
        <f>IFERROR(+'CMA GDP Estimates'!M205-'Tor GDP Estimates'!M205,"")</f>
        <v/>
      </c>
      <c r="N205" s="143" t="str">
        <f>IFERROR(+'CMA GDP Estimates'!N205-'Tor GDP Estimates'!N205,"")</f>
        <v/>
      </c>
      <c r="O205" s="143" t="str">
        <f>IFERROR(+'CMA GDP Estimates'!O205-'Tor GDP Estimates'!O205,"")</f>
        <v/>
      </c>
      <c r="P205" s="143" t="str">
        <f>IFERROR(+'CMA GDP Estimates'!P205-'Tor GDP Estimates'!P205,"")</f>
        <v/>
      </c>
      <c r="Q205" s="143" t="str">
        <f>IFERROR(+'CMA GDP Estimates'!Q205-'Tor GDP Estimates'!Q205,"")</f>
        <v/>
      </c>
      <c r="R205" s="30" t="str">
        <f>IFERROR(+'CMA GDP Estimates'!R205-'Tor GDP Estimates'!R205,"")</f>
        <v/>
      </c>
      <c r="S205" s="30" t="str">
        <f>IFERROR(+'CMA GDP Estimates'!S205-'Tor GDP Estimates'!S205,"")</f>
        <v/>
      </c>
      <c r="T205" s="30" t="str">
        <f>IFERROR(+'CMA GDP Estimates'!T205-'Tor GDP Estimates'!T205,"")</f>
        <v/>
      </c>
      <c r="U205" s="30" t="str">
        <f>IFERROR(+'CMA GDP Estimates'!U205-'Tor GDP Estimates'!U205,"")</f>
        <v/>
      </c>
      <c r="V205" s="30" t="str">
        <f>IFERROR(+'CMA GDP Estimates'!V205-'Tor GDP Estimates'!V205,"")</f>
        <v/>
      </c>
      <c r="W205" s="30" t="str">
        <f>IFERROR(+'CMA GDP Estimates'!W205-'Tor GDP Estimates'!W205,"")</f>
        <v/>
      </c>
      <c r="X205" s="30" t="str">
        <f>IFERROR(+'CMA GDP Estimates'!X205-'Tor GDP Estimates'!X205,"")</f>
        <v/>
      </c>
      <c r="Y205" s="30" t="str">
        <f>IFERROR(+'CMA GDP Estimates'!Y205-'Tor GDP Estimates'!Y205,"")</f>
        <v/>
      </c>
    </row>
    <row r="206" spans="1:25" x14ac:dyDescent="0.25">
      <c r="A206" t="s">
        <v>391</v>
      </c>
      <c r="B206" s="137">
        <f t="shared" si="8"/>
        <v>3364</v>
      </c>
      <c r="C206" s="133">
        <v>336419</v>
      </c>
      <c r="D206" s="142" t="str">
        <f>IFERROR(+'CMA GDP Estimates'!D206-'Tor GDP Estimates'!D206,"")</f>
        <v/>
      </c>
      <c r="E206" s="142" t="str">
        <f>IFERROR(+'CMA GDP Estimates'!E206-'Tor GDP Estimates'!E206,"")</f>
        <v/>
      </c>
      <c r="F206" s="142" t="str">
        <f>IFERROR(+'CMA GDP Estimates'!F206-'Tor GDP Estimates'!F206,"")</f>
        <v/>
      </c>
      <c r="G206" s="142" t="str">
        <f>IFERROR(+'CMA GDP Estimates'!G206-'Tor GDP Estimates'!G206,"")</f>
        <v/>
      </c>
      <c r="H206" s="142" t="str">
        <f>IFERROR(+'CMA GDP Estimates'!H206-'Tor GDP Estimates'!H206,"")</f>
        <v/>
      </c>
      <c r="I206" s="142" t="str">
        <f>IFERROR(+'CMA GDP Estimates'!I206-'Tor GDP Estimates'!I206,"")</f>
        <v/>
      </c>
      <c r="J206" s="142" t="str">
        <f>IFERROR(+'CMA GDP Estimates'!J206-'Tor GDP Estimates'!J206,"")</f>
        <v/>
      </c>
      <c r="K206" s="142" t="str">
        <f>IFERROR(+'CMA GDP Estimates'!K206-'Tor GDP Estimates'!K206,"")</f>
        <v/>
      </c>
      <c r="L206" s="142" t="str">
        <f>IFERROR(+'CMA GDP Estimates'!L206-'Tor GDP Estimates'!L206,"")</f>
        <v/>
      </c>
      <c r="M206" s="143" t="str">
        <f>IFERROR(+'CMA GDP Estimates'!M206-'Tor GDP Estimates'!M206,"")</f>
        <v/>
      </c>
      <c r="N206" s="143" t="str">
        <f>IFERROR(+'CMA GDP Estimates'!N206-'Tor GDP Estimates'!N206,"")</f>
        <v/>
      </c>
      <c r="O206" s="143" t="str">
        <f>IFERROR(+'CMA GDP Estimates'!O206-'Tor GDP Estimates'!O206,"")</f>
        <v/>
      </c>
      <c r="P206" s="143" t="str">
        <f>IFERROR(+'CMA GDP Estimates'!P206-'Tor GDP Estimates'!P206,"")</f>
        <v/>
      </c>
      <c r="Q206" s="143" t="str">
        <f>IFERROR(+'CMA GDP Estimates'!Q206-'Tor GDP Estimates'!Q206,"")</f>
        <v/>
      </c>
      <c r="R206" s="30" t="str">
        <f>IFERROR(+'CMA GDP Estimates'!R206-'Tor GDP Estimates'!R206,"")</f>
        <v/>
      </c>
      <c r="S206" s="30" t="str">
        <f>IFERROR(+'CMA GDP Estimates'!S206-'Tor GDP Estimates'!S206,"")</f>
        <v/>
      </c>
      <c r="T206" s="30" t="str">
        <f>IFERROR(+'CMA GDP Estimates'!T206-'Tor GDP Estimates'!T206,"")</f>
        <v/>
      </c>
      <c r="U206" s="30" t="str">
        <f>IFERROR(+'CMA GDP Estimates'!U206-'Tor GDP Estimates'!U206,"")</f>
        <v/>
      </c>
      <c r="V206" s="30" t="str">
        <f>IFERROR(+'CMA GDP Estimates'!V206-'Tor GDP Estimates'!V206,"")</f>
        <v/>
      </c>
      <c r="W206" s="30" t="str">
        <f>IFERROR(+'CMA GDP Estimates'!W206-'Tor GDP Estimates'!W206,"")</f>
        <v/>
      </c>
      <c r="X206" s="30" t="str">
        <f>IFERROR(+'CMA GDP Estimates'!X206-'Tor GDP Estimates'!X206,"")</f>
        <v/>
      </c>
      <c r="Y206" s="30" t="str">
        <f>IFERROR(+'CMA GDP Estimates'!Y206-'Tor GDP Estimates'!Y206,"")</f>
        <v/>
      </c>
    </row>
    <row r="207" spans="1:25" x14ac:dyDescent="0.25">
      <c r="A207" t="s">
        <v>545</v>
      </c>
      <c r="B207" s="137">
        <v>488</v>
      </c>
      <c r="C207" s="133">
        <v>488190</v>
      </c>
      <c r="D207" s="142" t="str">
        <f>IFERROR(+'CMA GDP Estimates'!D207-'Tor GDP Estimates'!D207,"")</f>
        <v/>
      </c>
      <c r="E207" s="142">
        <f>IFERROR(+'CMA GDP Estimates'!E207-'Tor GDP Estimates'!E207,"")</f>
        <v>97.9101134121874</v>
      </c>
      <c r="F207" s="142">
        <f>IFERROR(+'CMA GDP Estimates'!F207-'Tor GDP Estimates'!F207,"")</f>
        <v>197.3322387715771</v>
      </c>
      <c r="G207" s="142">
        <f>IFERROR(+'CMA GDP Estimates'!G207-'Tor GDP Estimates'!G207,"")</f>
        <v>90.359449265349824</v>
      </c>
      <c r="H207" s="142">
        <f>IFERROR(+'CMA GDP Estimates'!H207-'Tor GDP Estimates'!H207,"")</f>
        <v>127.52090283022166</v>
      </c>
      <c r="I207" s="142">
        <f>IFERROR(+'CMA GDP Estimates'!I207-'Tor GDP Estimates'!I207,"")</f>
        <v>99.105957559450445</v>
      </c>
      <c r="J207" s="142">
        <f>IFERROR(+'CMA GDP Estimates'!J207-'Tor GDP Estimates'!J207,"")</f>
        <v>72.999484003479864</v>
      </c>
      <c r="K207" s="142">
        <f>IFERROR(+'CMA GDP Estimates'!K207-'Tor GDP Estimates'!K207,"")</f>
        <v>135.97480252616731</v>
      </c>
      <c r="L207" s="142">
        <f>IFERROR(+'CMA GDP Estimates'!L207-'Tor GDP Estimates'!L207,"")</f>
        <v>166.63292792714378</v>
      </c>
      <c r="M207" s="143">
        <f>IFERROR(+'CMA GDP Estimates'!M207-'Tor GDP Estimates'!M207,"")</f>
        <v>140.92585922125249</v>
      </c>
      <c r="N207" s="143">
        <f>IFERROR(+'CMA GDP Estimates'!N207-'Tor GDP Estimates'!N207,"")</f>
        <v>147.24562165385632</v>
      </c>
      <c r="O207" s="143">
        <f>IFERROR(+'CMA GDP Estimates'!O207-'Tor GDP Estimates'!O207,"")</f>
        <v>289.51742254514301</v>
      </c>
      <c r="P207" s="143">
        <f>IFERROR(+'CMA GDP Estimates'!P207-'Tor GDP Estimates'!P207,"")</f>
        <v>206.35788219887758</v>
      </c>
      <c r="Q207" s="143">
        <f>IFERROR(+'CMA GDP Estimates'!Q207-'Tor GDP Estimates'!Q207,"")</f>
        <v>235.79777459842043</v>
      </c>
      <c r="R207" s="30">
        <f>IFERROR(+'CMA GDP Estimates'!R207-'Tor GDP Estimates'!R207,"")</f>
        <v>220.2987399226437</v>
      </c>
      <c r="S207" s="30">
        <f>IFERROR(+'CMA GDP Estimates'!S207-'Tor GDP Estimates'!S207,"")</f>
        <v>169.69817342077462</v>
      </c>
      <c r="T207" s="30">
        <f>IFERROR(+'CMA GDP Estimates'!T207-'Tor GDP Estimates'!T207,"")</f>
        <v>225.3039692300033</v>
      </c>
      <c r="U207" s="30">
        <f>IFERROR(+'CMA GDP Estimates'!U207-'Tor GDP Estimates'!U207,"")</f>
        <v>240.81023739851526</v>
      </c>
      <c r="V207" s="30">
        <f>IFERROR(+'CMA GDP Estimates'!V207-'Tor GDP Estimates'!V207,"")</f>
        <v>217.56050436200653</v>
      </c>
      <c r="W207" s="30">
        <f>IFERROR(+'CMA GDP Estimates'!W207-'Tor GDP Estimates'!W207,"")</f>
        <v>221.97677579591448</v>
      </c>
      <c r="X207" s="30">
        <f>IFERROR(+'CMA GDP Estimates'!X207-'Tor GDP Estimates'!X207,"")</f>
        <v>347.98803409243146</v>
      </c>
      <c r="Y207" s="30">
        <f>IFERROR(+'CMA GDP Estimates'!Y207-'Tor GDP Estimates'!Y207,"")</f>
        <v>376.98768256902531</v>
      </c>
    </row>
    <row r="208" spans="1:25" x14ac:dyDescent="0.25">
      <c r="A208" s="106" t="s">
        <v>407</v>
      </c>
      <c r="B208" s="129"/>
      <c r="C208" s="130"/>
      <c r="D208" s="141"/>
      <c r="E208" s="141"/>
      <c r="F208" s="141"/>
      <c r="G208" s="141"/>
      <c r="H208" s="141"/>
      <c r="I208" s="141"/>
      <c r="J208" s="141"/>
      <c r="K208" s="141"/>
      <c r="L208" s="141"/>
      <c r="M208" s="135"/>
      <c r="N208" s="135"/>
      <c r="O208" s="135"/>
      <c r="P208" s="135"/>
      <c r="Q208" s="135"/>
      <c r="R208" s="135"/>
      <c r="S208" s="135"/>
      <c r="T208" s="135"/>
      <c r="U208" s="135"/>
      <c r="V208" s="135"/>
      <c r="W208" s="135"/>
      <c r="X208" s="135"/>
      <c r="Y208" s="135"/>
    </row>
    <row r="209" spans="1:25" x14ac:dyDescent="0.25">
      <c r="A209" t="s">
        <v>546</v>
      </c>
      <c r="B209" s="132">
        <f t="shared" ref="B209:B222" si="9">VALUE(LEFT(C209,4))</f>
        <v>5413</v>
      </c>
      <c r="C209" s="133">
        <v>5413</v>
      </c>
      <c r="D209" s="142">
        <f>IFERROR(+'CMA GDP Estimates'!D209-'Tor GDP Estimates'!D209,"")</f>
        <v>1101.9351660951636</v>
      </c>
      <c r="E209" s="142">
        <f>IFERROR(+'CMA GDP Estimates'!E209-'Tor GDP Estimates'!E209,"")</f>
        <v>1169.723217267263</v>
      </c>
      <c r="F209" s="142">
        <f>IFERROR(+'CMA GDP Estimates'!F209-'Tor GDP Estimates'!F209,"")</f>
        <v>922.63642766801399</v>
      </c>
      <c r="G209" s="142">
        <f>IFERROR(+'CMA GDP Estimates'!G209-'Tor GDP Estimates'!G209,"")</f>
        <v>1219.965825133145</v>
      </c>
      <c r="H209" s="142">
        <f>IFERROR(+'CMA GDP Estimates'!H209-'Tor GDP Estimates'!H209,"")</f>
        <v>1300.0647972073396</v>
      </c>
      <c r="I209" s="142">
        <f>IFERROR(+'CMA GDP Estimates'!I209-'Tor GDP Estimates'!I209,"")</f>
        <v>1388.9829512586989</v>
      </c>
      <c r="J209" s="142">
        <f>IFERROR(+'CMA GDP Estimates'!J209-'Tor GDP Estimates'!J209,"")</f>
        <v>1333.9182532896843</v>
      </c>
      <c r="K209" s="142">
        <f>IFERROR(+'CMA GDP Estimates'!K209-'Tor GDP Estimates'!K209,"")</f>
        <v>1169.3005261770309</v>
      </c>
      <c r="L209" s="142">
        <f>IFERROR(+'CMA GDP Estimates'!L209-'Tor GDP Estimates'!L209,"")</f>
        <v>1501.6874301495134</v>
      </c>
      <c r="M209" s="143">
        <f>IFERROR(+'CMA GDP Estimates'!M209-'Tor GDP Estimates'!M209,"")</f>
        <v>1372.5446929103109</v>
      </c>
      <c r="N209" s="143">
        <f>IFERROR(+'CMA GDP Estimates'!N209-'Tor GDP Estimates'!N209,"")</f>
        <v>1650.4887471706038</v>
      </c>
      <c r="O209" s="143">
        <f>IFERROR(+'CMA GDP Estimates'!O209-'Tor GDP Estimates'!O209,"")</f>
        <v>1802.40855840371</v>
      </c>
      <c r="P209" s="143">
        <f>IFERROR(+'CMA GDP Estimates'!P209-'Tor GDP Estimates'!P209,"")</f>
        <v>1689.7744510835682</v>
      </c>
      <c r="Q209" s="143">
        <f>IFERROR(+'CMA GDP Estimates'!Q209-'Tor GDP Estimates'!Q209,"")</f>
        <v>2090.0789183549405</v>
      </c>
      <c r="R209" s="30">
        <f>IFERROR(+'CMA GDP Estimates'!R209-'Tor GDP Estimates'!R209,"")</f>
        <v>1758.2491023757232</v>
      </c>
      <c r="S209" s="30">
        <f>IFERROR(+'CMA GDP Estimates'!S209-'Tor GDP Estimates'!S209,"")</f>
        <v>2400.8692949857923</v>
      </c>
      <c r="T209" s="30">
        <f>IFERROR(+'CMA GDP Estimates'!T209-'Tor GDP Estimates'!T209,"")</f>
        <v>1930.7830428477325</v>
      </c>
      <c r="U209" s="30">
        <f>IFERROR(+'CMA GDP Estimates'!U209-'Tor GDP Estimates'!U209,"")</f>
        <v>2209.3495372838506</v>
      </c>
      <c r="V209" s="30">
        <f>IFERROR(+'CMA GDP Estimates'!V209-'Tor GDP Estimates'!V209,"")</f>
        <v>2060.1504900471919</v>
      </c>
      <c r="W209" s="30">
        <f>IFERROR(+'CMA GDP Estimates'!W209-'Tor GDP Estimates'!W209,"")</f>
        <v>2071.9844300161194</v>
      </c>
      <c r="X209" s="30">
        <f>IFERROR(+'CMA GDP Estimates'!X209-'Tor GDP Estimates'!X209,"")</f>
        <v>2028.9530107025789</v>
      </c>
      <c r="Y209" s="30">
        <f>IFERROR(+'CMA GDP Estimates'!Y209-'Tor GDP Estimates'!Y209,"")</f>
        <v>2151.9615405483028</v>
      </c>
    </row>
    <row r="210" spans="1:25" x14ac:dyDescent="0.25">
      <c r="A210" t="s">
        <v>408</v>
      </c>
      <c r="B210" s="132">
        <f t="shared" si="9"/>
        <v>5413</v>
      </c>
      <c r="C210" s="133">
        <v>541310</v>
      </c>
      <c r="D210" s="142">
        <f>IFERROR(+'CMA GDP Estimates'!D210-'Tor GDP Estimates'!D210,"")</f>
        <v>192.10334816550025</v>
      </c>
      <c r="E210" s="142">
        <f>IFERROR(+'CMA GDP Estimates'!E210-'Tor GDP Estimates'!E210,"")</f>
        <v>203.92102310360087</v>
      </c>
      <c r="F210" s="142">
        <f>IFERROR(+'CMA GDP Estimates'!F210-'Tor GDP Estimates'!F210,"")</f>
        <v>160.84571247740291</v>
      </c>
      <c r="G210" s="142">
        <f>IFERROR(+'CMA GDP Estimates'!G210-'Tor GDP Estimates'!G210,"")</f>
        <v>212.67995329166666</v>
      </c>
      <c r="H210" s="142">
        <f>IFERROR(+'CMA GDP Estimates'!H210-'Tor GDP Estimates'!H210,"")</f>
        <v>226.64382448255921</v>
      </c>
      <c r="I210" s="142">
        <f>IFERROR(+'CMA GDP Estimates'!I210-'Tor GDP Estimates'!I210,"")</f>
        <v>242.14516760285562</v>
      </c>
      <c r="J210" s="142">
        <f>IFERROR(+'CMA GDP Estimates'!J210-'Tor GDP Estimates'!J210,"")</f>
        <v>232.54558935992273</v>
      </c>
      <c r="K210" s="142">
        <f>IFERROR(+'CMA GDP Estimates'!K210-'Tor GDP Estimates'!K210,"")</f>
        <v>203.847334218654</v>
      </c>
      <c r="L210" s="142">
        <f>IFERROR(+'CMA GDP Estimates'!L210-'Tor GDP Estimates'!L210,"")</f>
        <v>261.79324528867448</v>
      </c>
      <c r="M210" s="143">
        <f>IFERROR(+'CMA GDP Estimates'!M210-'Tor GDP Estimates'!M210,"")</f>
        <v>239.27944141142723</v>
      </c>
      <c r="N210" s="143">
        <f>IFERROR(+'CMA GDP Estimates'!N210-'Tor GDP Estimates'!N210,"")</f>
        <v>287.73418273282783</v>
      </c>
      <c r="O210" s="143">
        <f>IFERROR(+'CMA GDP Estimates'!O210-'Tor GDP Estimates'!O210,"")</f>
        <v>314.21877573657821</v>
      </c>
      <c r="P210" s="143">
        <f>IFERROR(+'CMA GDP Estimates'!P210-'Tor GDP Estimates'!P210,"")</f>
        <v>294.58296611766377</v>
      </c>
      <c r="Q210" s="143">
        <f>IFERROR(+'CMA GDP Estimates'!Q210-'Tor GDP Estimates'!Q210,"")</f>
        <v>364.36913032634493</v>
      </c>
      <c r="R210" s="30">
        <f>IFERROR(+'CMA GDP Estimates'!R210-'Tor GDP Estimates'!R210,"")</f>
        <v>265.94817189948287</v>
      </c>
      <c r="S210" s="30">
        <f>IFERROR(+'CMA GDP Estimates'!S210-'Tor GDP Estimates'!S210,"")</f>
        <v>363.14922561787722</v>
      </c>
      <c r="T210" s="30">
        <f>IFERROR(+'CMA GDP Estimates'!T210-'Tor GDP Estimates'!T210,"")</f>
        <v>292.04520558893319</v>
      </c>
      <c r="U210" s="30">
        <f>IFERROR(+'CMA GDP Estimates'!U210-'Tor GDP Estimates'!U210,"")</f>
        <v>334.1804467488073</v>
      </c>
      <c r="V210" s="30">
        <f>IFERROR(+'CMA GDP Estimates'!V210-'Tor GDP Estimates'!V210,"")</f>
        <v>311.61298812868353</v>
      </c>
      <c r="W210" s="30">
        <f>IFERROR(+'CMA GDP Estimates'!W210-'Tor GDP Estimates'!W210,"")</f>
        <v>341.52123179512205</v>
      </c>
      <c r="X210" s="30">
        <f>IFERROR(+'CMA GDP Estimates'!X210-'Tor GDP Estimates'!X210,"")</f>
        <v>334.42844522927982</v>
      </c>
      <c r="Y210" s="30">
        <f>IFERROR(+'CMA GDP Estimates'!Y210-'Tor GDP Estimates'!Y210,"")</f>
        <v>354.70370600133685</v>
      </c>
    </row>
    <row r="211" spans="1:25" x14ac:dyDescent="0.25">
      <c r="A211" t="s">
        <v>409</v>
      </c>
      <c r="B211" s="132">
        <f t="shared" si="9"/>
        <v>5413</v>
      </c>
      <c r="C211" s="133">
        <v>541320</v>
      </c>
      <c r="D211" s="142">
        <f>IFERROR(+'CMA GDP Estimates'!D211-'Tor GDP Estimates'!D211,"")</f>
        <v>46.739988012193464</v>
      </c>
      <c r="E211" s="142">
        <f>IFERROR(+'CMA GDP Estimates'!E211-'Tor GDP Estimates'!E211,"")</f>
        <v>49.615304815432921</v>
      </c>
      <c r="F211" s="142">
        <f>IFERROR(+'CMA GDP Estimates'!F211-'Tor GDP Estimates'!F211,"")</f>
        <v>39.134802931855766</v>
      </c>
      <c r="G211" s="142">
        <f>IFERROR(+'CMA GDP Estimates'!G211-'Tor GDP Estimates'!G211,"")</f>
        <v>51.746409223030923</v>
      </c>
      <c r="H211" s="142">
        <f>IFERROR(+'CMA GDP Estimates'!H211-'Tor GDP Estimates'!H211,"")</f>
        <v>55.14390946599309</v>
      </c>
      <c r="I211" s="142">
        <f>IFERROR(+'CMA GDP Estimates'!I211-'Tor GDP Estimates'!I211,"")</f>
        <v>58.915486580783174</v>
      </c>
      <c r="J211" s="142">
        <f>IFERROR(+'CMA GDP Estimates'!J211-'Tor GDP Estimates'!J211,"")</f>
        <v>56.579847060277544</v>
      </c>
      <c r="K211" s="142">
        <f>IFERROR(+'CMA GDP Estimates'!K211-'Tor GDP Estimates'!K211,"")</f>
        <v>49.597375832768428</v>
      </c>
      <c r="L211" s="142">
        <f>IFERROR(+'CMA GDP Estimates'!L211-'Tor GDP Estimates'!L211,"")</f>
        <v>63.695991055419626</v>
      </c>
      <c r="M211" s="143">
        <f>IFERROR(+'CMA GDP Estimates'!M211-'Tor GDP Estimates'!M211,"")</f>
        <v>58.218236849778016</v>
      </c>
      <c r="N211" s="143">
        <f>IFERROR(+'CMA GDP Estimates'!N211-'Tor GDP Estimates'!N211,"")</f>
        <v>70.007589040272137</v>
      </c>
      <c r="O211" s="143">
        <f>IFERROR(+'CMA GDP Estimates'!O211-'Tor GDP Estimates'!O211,"")</f>
        <v>76.451461941626519</v>
      </c>
      <c r="P211" s="143">
        <f>IFERROR(+'CMA GDP Estimates'!P211-'Tor GDP Estimates'!P211,"")</f>
        <v>71.67394236707392</v>
      </c>
      <c r="Q211" s="143">
        <f>IFERROR(+'CMA GDP Estimates'!Q211-'Tor GDP Estimates'!Q211,"")</f>
        <v>88.653367815299958</v>
      </c>
      <c r="R211" s="30">
        <f>IFERROR(+'CMA GDP Estimates'!R211-'Tor GDP Estimates'!R211,"")</f>
        <v>53.257378599249833</v>
      </c>
      <c r="S211" s="30">
        <f>IFERROR(+'CMA GDP Estimates'!S211-'Tor GDP Estimates'!S211,"")</f>
        <v>72.722349090128475</v>
      </c>
      <c r="T211" s="30">
        <f>IFERROR(+'CMA GDP Estimates'!T211-'Tor GDP Estimates'!T211,"")</f>
        <v>58.483432960103812</v>
      </c>
      <c r="U211" s="30">
        <f>IFERROR(+'CMA GDP Estimates'!U211-'Tor GDP Estimates'!U211,"")</f>
        <v>66.92121418189106</v>
      </c>
      <c r="V211" s="30">
        <f>IFERROR(+'CMA GDP Estimates'!V211-'Tor GDP Estimates'!V211,"")</f>
        <v>62.40197391349357</v>
      </c>
      <c r="W211" s="30">
        <f>IFERROR(+'CMA GDP Estimates'!W211-'Tor GDP Estimates'!W211,"")</f>
        <v>66.569582407644816</v>
      </c>
      <c r="X211" s="30">
        <f>IFERROR(+'CMA GDP Estimates'!X211-'Tor GDP Estimates'!X211,"")</f>
        <v>65.187050969371242</v>
      </c>
      <c r="Y211" s="30">
        <f>IFERROR(+'CMA GDP Estimates'!Y211-'Tor GDP Estimates'!Y211,"")</f>
        <v>69.139120466507578</v>
      </c>
    </row>
    <row r="212" spans="1:25" x14ac:dyDescent="0.25">
      <c r="A212" t="s">
        <v>410</v>
      </c>
      <c r="B212" s="132">
        <f t="shared" si="9"/>
        <v>5413</v>
      </c>
      <c r="C212" s="133">
        <v>541330</v>
      </c>
      <c r="D212" s="142">
        <f>IFERROR(+'CMA GDP Estimates'!D212-'Tor GDP Estimates'!D212,"")</f>
        <v>690.27621718969363</v>
      </c>
      <c r="E212" s="142">
        <f>IFERROR(+'CMA GDP Estimates'!E212-'Tor GDP Estimates'!E212,"")</f>
        <v>732.74013065163763</v>
      </c>
      <c r="F212" s="142">
        <f>IFERROR(+'CMA GDP Estimates'!F212-'Tor GDP Estimates'!F212,"")</f>
        <v>577.95957759377688</v>
      </c>
      <c r="G212" s="142">
        <f>IFERROR(+'CMA GDP Estimates'!G212-'Tor GDP Estimates'!G212,"")</f>
        <v>764.2131958250668</v>
      </c>
      <c r="H212" s="142">
        <f>IFERROR(+'CMA GDP Estimates'!H212-'Tor GDP Estimates'!H212,"")</f>
        <v>814.38893859592849</v>
      </c>
      <c r="I212" s="142">
        <f>IFERROR(+'CMA GDP Estimates'!I212-'Tor GDP Estimates'!I212,"")</f>
        <v>870.08920927116515</v>
      </c>
      <c r="J212" s="142">
        <f>IFERROR(+'CMA GDP Estimates'!J212-'Tor GDP Estimates'!J212,"")</f>
        <v>835.59548170510823</v>
      </c>
      <c r="K212" s="142">
        <f>IFERROR(+'CMA GDP Estimates'!K212-'Tor GDP Estimates'!K212,"")</f>
        <v>732.47534773538052</v>
      </c>
      <c r="L212" s="142">
        <f>IFERROR(+'CMA GDP Estimates'!L212-'Tor GDP Estimates'!L212,"")</f>
        <v>940.68975251797974</v>
      </c>
      <c r="M212" s="143">
        <f>IFERROR(+'CMA GDP Estimates'!M212-'Tor GDP Estimates'!M212,"")</f>
        <v>859.79192578386062</v>
      </c>
      <c r="N212" s="143">
        <f>IFERROR(+'CMA GDP Estimates'!N212-'Tor GDP Estimates'!N212,"")</f>
        <v>1033.9021423086981</v>
      </c>
      <c r="O212" s="143">
        <f>IFERROR(+'CMA GDP Estimates'!O212-'Tor GDP Estimates'!O212,"")</f>
        <v>1129.068024876698</v>
      </c>
      <c r="P212" s="143">
        <f>IFERROR(+'CMA GDP Estimates'!P212-'Tor GDP Estimates'!P212,"")</f>
        <v>1058.5115639162975</v>
      </c>
      <c r="Q212" s="143">
        <f>IFERROR(+'CMA GDP Estimates'!Q212-'Tor GDP Estimates'!Q212,"")</f>
        <v>1309.2710113812445</v>
      </c>
      <c r="R212" s="30">
        <f>IFERROR(+'CMA GDP Estimates'!R212-'Tor GDP Estimates'!R212,"")</f>
        <v>1033.0211787301657</v>
      </c>
      <c r="S212" s="30">
        <f>IFERROR(+'CMA GDP Estimates'!S212-'Tor GDP Estimates'!S212,"")</f>
        <v>1410.5787545872424</v>
      </c>
      <c r="T212" s="30">
        <f>IFERROR(+'CMA GDP Estimates'!T212-'Tor GDP Estimates'!T212,"")</f>
        <v>1134.3897585955165</v>
      </c>
      <c r="U212" s="30">
        <f>IFERROR(+'CMA GDP Estimates'!U212-'Tor GDP Estimates'!U212,"")</f>
        <v>1298.0554690163576</v>
      </c>
      <c r="V212" s="30">
        <f>IFERROR(+'CMA GDP Estimates'!V212-'Tor GDP Estimates'!V212,"")</f>
        <v>1210.3968002682384</v>
      </c>
      <c r="W212" s="30">
        <f>IFERROR(+'CMA GDP Estimates'!W212-'Tor GDP Estimates'!W212,"")</f>
        <v>1304.9516135663407</v>
      </c>
      <c r="X212" s="30">
        <f>IFERROR(+'CMA GDP Estimates'!X212-'Tor GDP Estimates'!X212,"")</f>
        <v>1277.8500971390106</v>
      </c>
      <c r="Y212" s="30">
        <f>IFERROR(+'CMA GDP Estimates'!Y212-'Tor GDP Estimates'!Y212,"")</f>
        <v>1355.3218084024743</v>
      </c>
    </row>
    <row r="213" spans="1:25" x14ac:dyDescent="0.25">
      <c r="A213" t="s">
        <v>411</v>
      </c>
      <c r="B213" s="132">
        <f t="shared" si="9"/>
        <v>5413</v>
      </c>
      <c r="C213" s="133">
        <v>541340</v>
      </c>
      <c r="D213" s="142">
        <f>IFERROR(+'CMA GDP Estimates'!D213-'Tor GDP Estimates'!D213,"")</f>
        <v>21.19778302476081</v>
      </c>
      <c r="E213" s="142">
        <f>IFERROR(+'CMA GDP Estimates'!E213-'Tor GDP Estimates'!E213,"")</f>
        <v>22.501812921101795</v>
      </c>
      <c r="F213" s="142">
        <f>IFERROR(+'CMA GDP Estimates'!F213-'Tor GDP Estimates'!F213,"")</f>
        <v>17.748636586082018</v>
      </c>
      <c r="G213" s="142">
        <f>IFERROR(+'CMA GDP Estimates'!G213-'Tor GDP Estimates'!G213,"")</f>
        <v>23.46832341365025</v>
      </c>
      <c r="H213" s="142">
        <f>IFERROR(+'CMA GDP Estimates'!H213-'Tor GDP Estimates'!H213,"")</f>
        <v>25.009176889224438</v>
      </c>
      <c r="I213" s="142">
        <f>IFERROR(+'CMA GDP Estimates'!I213-'Tor GDP Estimates'!I213,"")</f>
        <v>26.719683817887233</v>
      </c>
      <c r="J213" s="142">
        <f>IFERROR(+'CMA GDP Estimates'!J213-'Tor GDP Estimates'!J213,"")</f>
        <v>25.660411407145101</v>
      </c>
      <c r="K213" s="142">
        <f>IFERROR(+'CMA GDP Estimates'!K213-'Tor GDP Estimates'!K213,"")</f>
        <v>22.493681667745932</v>
      </c>
      <c r="L213" s="142">
        <f>IFERROR(+'CMA GDP Estimates'!L213-'Tor GDP Estimates'!L213,"")</f>
        <v>28.887765174172674</v>
      </c>
      <c r="M213" s="143">
        <f>IFERROR(+'CMA GDP Estimates'!M213-'Tor GDP Estimates'!M213,"")</f>
        <v>26.403463186678152</v>
      </c>
      <c r="N213" s="143">
        <f>IFERROR(+'CMA GDP Estimates'!N213-'Tor GDP Estimates'!N213,"")</f>
        <v>31.750236696149056</v>
      </c>
      <c r="O213" s="143">
        <f>IFERROR(+'CMA GDP Estimates'!O213-'Tor GDP Estimates'!O213,"")</f>
        <v>34.672698284423575</v>
      </c>
      <c r="P213" s="143">
        <f>IFERROR(+'CMA GDP Estimates'!P213-'Tor GDP Estimates'!P213,"")</f>
        <v>32.50597065686204</v>
      </c>
      <c r="Q213" s="143">
        <f>IFERROR(+'CMA GDP Estimates'!Q213-'Tor GDP Estimates'!Q213,"")</f>
        <v>40.206575467515847</v>
      </c>
      <c r="R213" s="30">
        <f>IFERROR(+'CMA GDP Estimates'!R213-'Tor GDP Estimates'!R213,"")</f>
        <v>38.796593314228467</v>
      </c>
      <c r="S213" s="30">
        <f>IFERROR(+'CMA GDP Estimates'!S213-'Tor GDP Estimates'!S213,"")</f>
        <v>52.976310075930172</v>
      </c>
      <c r="T213" s="30">
        <f>IFERROR(+'CMA GDP Estimates'!T213-'Tor GDP Estimates'!T213,"")</f>
        <v>42.603635850095195</v>
      </c>
      <c r="U213" s="30">
        <f>IFERROR(+'CMA GDP Estimates'!U213-'Tor GDP Estimates'!U213,"")</f>
        <v>48.750336554224944</v>
      </c>
      <c r="V213" s="30">
        <f>IFERROR(+'CMA GDP Estimates'!V213-'Tor GDP Estimates'!V213,"")</f>
        <v>45.45818941154203</v>
      </c>
      <c r="W213" s="30">
        <f>IFERROR(+'CMA GDP Estimates'!W213-'Tor GDP Estimates'!W213,"")</f>
        <v>38.226853743365446</v>
      </c>
      <c r="X213" s="30">
        <f>IFERROR(+'CMA GDP Estimates'!X213-'Tor GDP Estimates'!X213,"")</f>
        <v>37.432950204015327</v>
      </c>
      <c r="Y213" s="30">
        <f>IFERROR(+'CMA GDP Estimates'!Y213-'Tor GDP Estimates'!Y213,"")</f>
        <v>39.702382836558002</v>
      </c>
    </row>
    <row r="214" spans="1:25" x14ac:dyDescent="0.25">
      <c r="A214" t="s">
        <v>412</v>
      </c>
      <c r="B214" s="132">
        <f t="shared" si="9"/>
        <v>5413</v>
      </c>
      <c r="C214" s="133">
        <v>541350</v>
      </c>
      <c r="D214" s="142">
        <f>IFERROR(+'CMA GDP Estimates'!D214-'Tor GDP Estimates'!D214,"")</f>
        <v>8.1395491944311278</v>
      </c>
      <c r="E214" s="142">
        <f>IFERROR(+'CMA GDP Estimates'!E214-'Tor GDP Estimates'!E214,"")</f>
        <v>8.6402720992687652</v>
      </c>
      <c r="F214" s="142">
        <f>IFERROR(+'CMA GDP Estimates'!F214-'Tor GDP Estimates'!F214,"")</f>
        <v>6.8151419635603521</v>
      </c>
      <c r="G214" s="142">
        <f>IFERROR(+'CMA GDP Estimates'!G214-'Tor GDP Estimates'!G214,"")</f>
        <v>9.0113939138397878</v>
      </c>
      <c r="H214" s="142">
        <f>IFERROR(+'CMA GDP Estimates'!H214-'Tor GDP Estimates'!H214,"")</f>
        <v>9.6030526099966611</v>
      </c>
      <c r="I214" s="142">
        <f>IFERROR(+'CMA GDP Estimates'!I214-'Tor GDP Estimates'!I214,"")</f>
        <v>10.259855034901342</v>
      </c>
      <c r="J214" s="142">
        <f>IFERROR(+'CMA GDP Estimates'!J214-'Tor GDP Estimates'!J214,"")</f>
        <v>9.8531143919073063</v>
      </c>
      <c r="K214" s="142">
        <f>IFERROR(+'CMA GDP Estimates'!K214-'Tor GDP Estimates'!K214,"")</f>
        <v>8.6371498512192915</v>
      </c>
      <c r="L214" s="142">
        <f>IFERROR(+'CMA GDP Estimates'!L214-'Tor GDP Estimates'!L214,"")</f>
        <v>11.092357416702347</v>
      </c>
      <c r="M214" s="143">
        <f>IFERROR(+'CMA GDP Estimates'!M214-'Tor GDP Estimates'!M214,"")</f>
        <v>10.138432271916464</v>
      </c>
      <c r="N214" s="143">
        <f>IFERROR(+'CMA GDP Estimates'!N214-'Tor GDP Estimates'!N214,"")</f>
        <v>12.191492535859354</v>
      </c>
      <c r="O214" s="143">
        <f>IFERROR(+'CMA GDP Estimates'!O214-'Tor GDP Estimates'!O214,"")</f>
        <v>13.313662709920004</v>
      </c>
      <c r="P214" s="143">
        <f>IFERROR(+'CMA GDP Estimates'!P214-'Tor GDP Estimates'!P214,"")</f>
        <v>12.481680134437017</v>
      </c>
      <c r="Q214" s="143">
        <f>IFERROR(+'CMA GDP Estimates'!Q214-'Tor GDP Estimates'!Q214,"")</f>
        <v>15.438567258433643</v>
      </c>
      <c r="R214" s="30">
        <f>IFERROR(+'CMA GDP Estimates'!R214-'Tor GDP Estimates'!R214,"")</f>
        <v>24.75269553291945</v>
      </c>
      <c r="S214" s="30">
        <f>IFERROR(+'CMA GDP Estimates'!S214-'Tor GDP Estimates'!S214,"")</f>
        <v>33.799526240519597</v>
      </c>
      <c r="T214" s="30">
        <f>IFERROR(+'CMA GDP Estimates'!T214-'Tor GDP Estimates'!T214,"")</f>
        <v>27.181634692807542</v>
      </c>
      <c r="U214" s="30">
        <f>IFERROR(+'CMA GDP Estimates'!U214-'Tor GDP Estimates'!U214,"")</f>
        <v>31.103304047356417</v>
      </c>
      <c r="V214" s="30">
        <f>IFERROR(+'CMA GDP Estimates'!V214-'Tor GDP Estimates'!V214,"")</f>
        <v>29.002874372709833</v>
      </c>
      <c r="W214" s="30">
        <f>IFERROR(+'CMA GDP Estimates'!W214-'Tor GDP Estimates'!W214,"")</f>
        <v>33.087108702240684</v>
      </c>
      <c r="X214" s="30">
        <f>IFERROR(+'CMA GDP Estimates'!X214-'Tor GDP Estimates'!X214,"")</f>
        <v>32.399948495912433</v>
      </c>
      <c r="Y214" s="30">
        <f>IFERROR(+'CMA GDP Estimates'!Y214-'Tor GDP Estimates'!Y214,"")</f>
        <v>34.364247329121625</v>
      </c>
    </row>
    <row r="215" spans="1:25" x14ac:dyDescent="0.25">
      <c r="A215" t="s">
        <v>413</v>
      </c>
      <c r="B215" s="132">
        <f t="shared" si="9"/>
        <v>5413</v>
      </c>
      <c r="C215" s="133">
        <v>541360</v>
      </c>
      <c r="D215" s="142">
        <f>IFERROR(+'CMA GDP Estimates'!D215-'Tor GDP Estimates'!D215,"")</f>
        <v>7.3780269538478471</v>
      </c>
      <c r="E215" s="142">
        <f>IFERROR(+'CMA GDP Estimates'!E215-'Tor GDP Estimates'!E215,"")</f>
        <v>7.831903083846381</v>
      </c>
      <c r="F215" s="142">
        <f>IFERROR(+'CMA GDP Estimates'!F215-'Tor GDP Estimates'!F215,"")</f>
        <v>6.177528988441976</v>
      </c>
      <c r="G215" s="142">
        <f>IFERROR(+'CMA GDP Estimates'!G215-'Tor GDP Estimates'!G215,"")</f>
        <v>8.168303378956006</v>
      </c>
      <c r="H215" s="142">
        <f>IFERROR(+'CMA GDP Estimates'!H215-'Tor GDP Estimates'!H215,"")</f>
        <v>8.7046075038466668</v>
      </c>
      <c r="I215" s="142">
        <f>IFERROR(+'CMA GDP Estimates'!I215-'Tor GDP Estimates'!I215,"")</f>
        <v>9.2999606221268305</v>
      </c>
      <c r="J215" s="142">
        <f>IFERROR(+'CMA GDP Estimates'!J215-'Tor GDP Estimates'!J215,"")</f>
        <v>8.9312739349957333</v>
      </c>
      <c r="K215" s="142">
        <f>IFERROR(+'CMA GDP Estimates'!K215-'Tor GDP Estimates'!K215,"")</f>
        <v>7.8290729479610448</v>
      </c>
      <c r="L215" s="142">
        <f>IFERROR(+'CMA GDP Estimates'!L215-'Tor GDP Estimates'!L215,"")</f>
        <v>10.054575511151974</v>
      </c>
      <c r="M215" s="143">
        <f>IFERROR(+'CMA GDP Estimates'!M215-'Tor GDP Estimates'!M215,"")</f>
        <v>9.1898979642678427</v>
      </c>
      <c r="N215" s="143">
        <f>IFERROR(+'CMA GDP Estimates'!N215-'Tor GDP Estimates'!N215,"")</f>
        <v>11.05087743664552</v>
      </c>
      <c r="O215" s="143">
        <f>IFERROR(+'CMA GDP Estimates'!O215-'Tor GDP Estimates'!O215,"")</f>
        <v>12.06805929687534</v>
      </c>
      <c r="P215" s="143">
        <f>IFERROR(+'CMA GDP Estimates'!P215-'Tor GDP Estimates'!P215,"")</f>
        <v>11.313915581982018</v>
      </c>
      <c r="Q215" s="143">
        <f>IFERROR(+'CMA GDP Estimates'!Q215-'Tor GDP Estimates'!Q215,"")</f>
        <v>13.994161425972834</v>
      </c>
      <c r="R215" s="30">
        <f>IFERROR(+'CMA GDP Estimates'!R215-'Tor GDP Estimates'!R215,"")</f>
        <v>24.413974436153179</v>
      </c>
      <c r="S215" s="30">
        <f>IFERROR(+'CMA GDP Estimates'!S215-'Tor GDP Estimates'!S215,"")</f>
        <v>33.337006407754586</v>
      </c>
      <c r="T215" s="30">
        <f>IFERROR(+'CMA GDP Estimates'!T215-'Tor GDP Estimates'!T215,"")</f>
        <v>26.809675481221753</v>
      </c>
      <c r="U215" s="30">
        <f>IFERROR(+'CMA GDP Estimates'!U215-'Tor GDP Estimates'!U215,"")</f>
        <v>30.677679886708376</v>
      </c>
      <c r="V215" s="30">
        <f>IFERROR(+'CMA GDP Estimates'!V215-'Tor GDP Estimates'!V215,"")</f>
        <v>28.605992933925378</v>
      </c>
      <c r="W215" s="30">
        <f>IFERROR(+'CMA GDP Estimates'!W215-'Tor GDP Estimates'!W215,"")</f>
        <v>21.695654548593968</v>
      </c>
      <c r="X215" s="30">
        <f>IFERROR(+'CMA GDP Estimates'!X215-'Tor GDP Estimates'!X215,"")</f>
        <v>21.245074517857443</v>
      </c>
      <c r="Y215" s="30">
        <f>IFERROR(+'CMA GDP Estimates'!Y215-'Tor GDP Estimates'!Y215,"")</f>
        <v>22.533091228505445</v>
      </c>
    </row>
    <row r="216" spans="1:25" x14ac:dyDescent="0.25">
      <c r="A216" t="s">
        <v>414</v>
      </c>
      <c r="B216" s="132">
        <f t="shared" si="9"/>
        <v>5413</v>
      </c>
      <c r="C216" s="133">
        <v>541370</v>
      </c>
      <c r="D216" s="142">
        <f>IFERROR(+'CMA GDP Estimates'!D216-'Tor GDP Estimates'!D216,"")</f>
        <v>47.613865993190664</v>
      </c>
      <c r="E216" s="142">
        <f>IFERROR(+'CMA GDP Estimates'!E216-'Tor GDP Estimates'!E216,"")</f>
        <v>50.542941390507778</v>
      </c>
      <c r="F216" s="142">
        <f>IFERROR(+'CMA GDP Estimates'!F216-'Tor GDP Estimates'!F216,"")</f>
        <v>39.866489952483413</v>
      </c>
      <c r="G216" s="142">
        <f>IFERROR(+'CMA GDP Estimates'!G216-'Tor GDP Estimates'!G216,"")</f>
        <v>52.713890164700857</v>
      </c>
      <c r="H216" s="142">
        <f>IFERROR(+'CMA GDP Estimates'!H216-'Tor GDP Estimates'!H216,"")</f>
        <v>56.17491204682095</v>
      </c>
      <c r="I216" s="142">
        <f>IFERROR(+'CMA GDP Estimates'!I216-'Tor GDP Estimates'!I216,"")</f>
        <v>60.017004759376867</v>
      </c>
      <c r="J216" s="142">
        <f>IFERROR(+'CMA GDP Estimates'!J216-'Tor GDP Estimates'!J216,"")</f>
        <v>57.637696764930169</v>
      </c>
      <c r="K216" s="142">
        <f>IFERROR(+'CMA GDP Estimates'!K216-'Tor GDP Estimates'!K216,"")</f>
        <v>50.524677197163136</v>
      </c>
      <c r="L216" s="142">
        <f>IFERROR(+'CMA GDP Estimates'!L216-'Tor GDP Estimates'!L216,"")</f>
        <v>64.886888324083998</v>
      </c>
      <c r="M216" s="143">
        <f>IFERROR(+'CMA GDP Estimates'!M216-'Tor GDP Estimates'!M216,"")</f>
        <v>59.306718842161672</v>
      </c>
      <c r="N216" s="143">
        <f>IFERROR(+'CMA GDP Estimates'!N216-'Tor GDP Estimates'!N216,"")</f>
        <v>71.316491613140471</v>
      </c>
      <c r="O216" s="143">
        <f>IFERROR(+'CMA GDP Estimates'!O216-'Tor GDP Estimates'!O216,"")</f>
        <v>77.880842907415484</v>
      </c>
      <c r="P216" s="143">
        <f>IFERROR(+'CMA GDP Estimates'!P216-'Tor GDP Estimates'!P216,"")</f>
        <v>73.014000050218982</v>
      </c>
      <c r="Q216" s="143">
        <f>IFERROR(+'CMA GDP Estimates'!Q216-'Tor GDP Estimates'!Q216,"")</f>
        <v>90.310882705009078</v>
      </c>
      <c r="R216" s="30">
        <f>IFERROR(+'CMA GDP Estimates'!R216-'Tor GDP Estimates'!R216,"")</f>
        <v>52.475714529789236</v>
      </c>
      <c r="S216" s="30">
        <f>IFERROR(+'CMA GDP Estimates'!S216-'Tor GDP Estimates'!S216,"")</f>
        <v>71.654995629901521</v>
      </c>
      <c r="T216" s="30">
        <f>IFERROR(+'CMA GDP Estimates'!T216-'Tor GDP Estimates'!T216,"")</f>
        <v>57.625065548751984</v>
      </c>
      <c r="U216" s="30">
        <f>IFERROR(+'CMA GDP Estimates'!U216-'Tor GDP Estimates'!U216,"")</f>
        <v>65.939004580395576</v>
      </c>
      <c r="V216" s="30">
        <f>IFERROR(+'CMA GDP Estimates'!V216-'Tor GDP Estimates'!V216,"")</f>
        <v>61.486093670144832</v>
      </c>
      <c r="W216" s="30">
        <f>IFERROR(+'CMA GDP Estimates'!W216-'Tor GDP Estimates'!W216,"")</f>
        <v>59.724825790377679</v>
      </c>
      <c r="X216" s="30">
        <f>IFERROR(+'CMA GDP Estimates'!X216-'Tor GDP Estimates'!X216,"")</f>
        <v>58.484447733099586</v>
      </c>
      <c r="Y216" s="30">
        <f>IFERROR(+'CMA GDP Estimates'!Y216-'Tor GDP Estimates'!Y216,"")</f>
        <v>62.030161160931279</v>
      </c>
    </row>
    <row r="217" spans="1:25" x14ac:dyDescent="0.25">
      <c r="A217" t="s">
        <v>415</v>
      </c>
      <c r="B217" s="132">
        <f t="shared" si="9"/>
        <v>5413</v>
      </c>
      <c r="C217" s="133">
        <v>541380</v>
      </c>
      <c r="D217" s="142">
        <f>IFERROR(+'CMA GDP Estimates'!D217-'Tor GDP Estimates'!D217,"")</f>
        <v>88.486387561545726</v>
      </c>
      <c r="E217" s="142">
        <f>IFERROR(+'CMA GDP Estimates'!E217-'Tor GDP Estimates'!E217,"")</f>
        <v>93.92982920186661</v>
      </c>
      <c r="F217" s="142">
        <f>IFERROR(+'CMA GDP Estimates'!F217-'Tor GDP Estimates'!F217,"")</f>
        <v>74.088537174410689</v>
      </c>
      <c r="G217" s="142">
        <f>IFERROR(+'CMA GDP Estimates'!G217-'Tor GDP Estimates'!G217,"")</f>
        <v>97.964355922233793</v>
      </c>
      <c r="H217" s="142">
        <f>IFERROR(+'CMA GDP Estimates'!H217-'Tor GDP Estimates'!H217,"")</f>
        <v>104.39637561296983</v>
      </c>
      <c r="I217" s="142">
        <f>IFERROR(+'CMA GDP Estimates'!I217-'Tor GDP Estimates'!I217,"")</f>
        <v>111.5365835696023</v>
      </c>
      <c r="J217" s="142">
        <f>IFERROR(+'CMA GDP Estimates'!J217-'Tor GDP Estimates'!J217,"")</f>
        <v>107.11483866539722</v>
      </c>
      <c r="K217" s="142">
        <f>IFERROR(+'CMA GDP Estimates'!K217-'Tor GDP Estimates'!K217,"")</f>
        <v>93.895886726138514</v>
      </c>
      <c r="L217" s="142">
        <f>IFERROR(+'CMA GDP Estimates'!L217-'Tor GDP Estimates'!L217,"")</f>
        <v>120.58685486132855</v>
      </c>
      <c r="M217" s="143">
        <f>IFERROR(+'CMA GDP Estimates'!M217-'Tor GDP Estimates'!M217,"")</f>
        <v>110.21657660022072</v>
      </c>
      <c r="N217" s="143">
        <f>IFERROR(+'CMA GDP Estimates'!N217-'Tor GDP Estimates'!N217,"")</f>
        <v>132.5357348070109</v>
      </c>
      <c r="O217" s="143">
        <f>IFERROR(+'CMA GDP Estimates'!O217-'Tor GDP Estimates'!O217,"")</f>
        <v>144.73503265017331</v>
      </c>
      <c r="P217" s="143">
        <f>IFERROR(+'CMA GDP Estimates'!P217-'Tor GDP Estimates'!P217,"")</f>
        <v>135.69041225903305</v>
      </c>
      <c r="Q217" s="143">
        <f>IFERROR(+'CMA GDP Estimates'!Q217-'Tor GDP Estimates'!Q217,"")</f>
        <v>167.83522197511917</v>
      </c>
      <c r="R217" s="30">
        <f>IFERROR(+'CMA GDP Estimates'!R217-'Tor GDP Estimates'!R217,"")</f>
        <v>265.5833953337347</v>
      </c>
      <c r="S217" s="30">
        <f>IFERROR(+'CMA GDP Estimates'!S217-'Tor GDP Estimates'!S217,"")</f>
        <v>362.65112733643809</v>
      </c>
      <c r="T217" s="30">
        <f>IFERROR(+'CMA GDP Estimates'!T217-'Tor GDP Estimates'!T217,"")</f>
        <v>291.64463413030251</v>
      </c>
      <c r="U217" s="30">
        <f>IFERROR(+'CMA GDP Estimates'!U217-'Tor GDP Estimates'!U217,"")</f>
        <v>333.72208226810938</v>
      </c>
      <c r="V217" s="30">
        <f>IFERROR(+'CMA GDP Estimates'!V217-'Tor GDP Estimates'!V217,"")</f>
        <v>311.18557734845405</v>
      </c>
      <c r="W217" s="30">
        <f>IFERROR(+'CMA GDP Estimates'!W217-'Tor GDP Estimates'!W217,"")</f>
        <v>206.20755946243355</v>
      </c>
      <c r="X217" s="30">
        <f>IFERROR(+'CMA GDP Estimates'!X217-'Tor GDP Estimates'!X217,"")</f>
        <v>201.92499641403231</v>
      </c>
      <c r="Y217" s="30">
        <f>IFERROR(+'CMA GDP Estimates'!Y217-'Tor GDP Estimates'!Y217,"")</f>
        <v>214.16702312286776</v>
      </c>
    </row>
    <row r="218" spans="1:25" x14ac:dyDescent="0.25">
      <c r="A218" t="s">
        <v>547</v>
      </c>
      <c r="B218" s="132">
        <f t="shared" si="9"/>
        <v>5414</v>
      </c>
      <c r="C218" s="133">
        <v>5414</v>
      </c>
      <c r="D218" s="142">
        <f>IFERROR(+'CMA GDP Estimates'!D218-'Tor GDP Estimates'!D218,"")</f>
        <v>0</v>
      </c>
      <c r="E218" s="142">
        <f>IFERROR(+'CMA GDP Estimates'!E218-'Tor GDP Estimates'!E218,"")</f>
        <v>0</v>
      </c>
      <c r="F218" s="142">
        <f>IFERROR(+'CMA GDP Estimates'!F218-'Tor GDP Estimates'!F218,"")</f>
        <v>0</v>
      </c>
      <c r="G218" s="142">
        <f>IFERROR(+'CMA GDP Estimates'!G218-'Tor GDP Estimates'!G218,"")</f>
        <v>0</v>
      </c>
      <c r="H218" s="142">
        <f>IFERROR(+'CMA GDP Estimates'!H218-'Tor GDP Estimates'!H218,"")</f>
        <v>0</v>
      </c>
      <c r="I218" s="142">
        <f>IFERROR(+'CMA GDP Estimates'!I218-'Tor GDP Estimates'!I218,"")</f>
        <v>0</v>
      </c>
      <c r="J218" s="142">
        <f>IFERROR(+'CMA GDP Estimates'!J218-'Tor GDP Estimates'!J218,"")</f>
        <v>0</v>
      </c>
      <c r="K218" s="142">
        <f>IFERROR(+'CMA GDP Estimates'!K218-'Tor GDP Estimates'!K218,"")</f>
        <v>0</v>
      </c>
      <c r="L218" s="142">
        <f>IFERROR(+'CMA GDP Estimates'!L218-'Tor GDP Estimates'!L218,"")</f>
        <v>0</v>
      </c>
      <c r="M218" s="143">
        <f>IFERROR(+'CMA GDP Estimates'!M218-'Tor GDP Estimates'!M218,"")</f>
        <v>0</v>
      </c>
      <c r="N218" s="143">
        <f>IFERROR(+'CMA GDP Estimates'!N218-'Tor GDP Estimates'!N218,"")</f>
        <v>280.00762765665951</v>
      </c>
      <c r="O218" s="143">
        <f>IFERROR(+'CMA GDP Estimates'!O218-'Tor GDP Estimates'!O218,"")</f>
        <v>262.47167628767329</v>
      </c>
      <c r="P218" s="143">
        <f>IFERROR(+'CMA GDP Estimates'!P218-'Tor GDP Estimates'!P218,"")</f>
        <v>199.40176185161715</v>
      </c>
      <c r="Q218" s="143">
        <f>IFERROR(+'CMA GDP Estimates'!Q218-'Tor GDP Estimates'!Q218,"")</f>
        <v>185.88330744702199</v>
      </c>
      <c r="R218" s="30">
        <f>IFERROR(+'CMA GDP Estimates'!R218-'Tor GDP Estimates'!R218,"")</f>
        <v>164.46349373344191</v>
      </c>
      <c r="S218" s="30">
        <f>IFERROR(+'CMA GDP Estimates'!S218-'Tor GDP Estimates'!S218,"")</f>
        <v>124.33618668329166</v>
      </c>
      <c r="T218" s="30">
        <f>IFERROR(+'CMA GDP Estimates'!T218-'Tor GDP Estimates'!T218,"")</f>
        <v>203.1089438990675</v>
      </c>
      <c r="U218" s="30">
        <f>IFERROR(+'CMA GDP Estimates'!U218-'Tor GDP Estimates'!U218,"")</f>
        <v>158.48815548497873</v>
      </c>
      <c r="V218" s="30">
        <f>IFERROR(+'CMA GDP Estimates'!V218-'Tor GDP Estimates'!V218,"")</f>
        <v>159.33819452521146</v>
      </c>
      <c r="W218" s="30">
        <f>IFERROR(+'CMA GDP Estimates'!W218-'Tor GDP Estimates'!W218,"")</f>
        <v>193.15654064487387</v>
      </c>
      <c r="X218" s="30">
        <f>IFERROR(+'CMA GDP Estimates'!X218-'Tor GDP Estimates'!X218,"")</f>
        <v>172.92792343961628</v>
      </c>
      <c r="Y218" s="30">
        <f>IFERROR(+'CMA GDP Estimates'!Y218-'Tor GDP Estimates'!Y218,"")</f>
        <v>115.562218642397</v>
      </c>
    </row>
    <row r="219" spans="1:25" x14ac:dyDescent="0.25">
      <c r="A219" t="s">
        <v>416</v>
      </c>
      <c r="B219" s="132">
        <f t="shared" si="9"/>
        <v>5414</v>
      </c>
      <c r="C219" s="133">
        <v>541410</v>
      </c>
      <c r="D219" s="142">
        <f>IFERROR(+'CMA GDP Estimates'!D219-'Tor GDP Estimates'!D219,"")</f>
        <v>0</v>
      </c>
      <c r="E219" s="142">
        <f>IFERROR(+'CMA GDP Estimates'!E219-'Tor GDP Estimates'!E219,"")</f>
        <v>0</v>
      </c>
      <c r="F219" s="142">
        <f>IFERROR(+'CMA GDP Estimates'!F219-'Tor GDP Estimates'!F219,"")</f>
        <v>0</v>
      </c>
      <c r="G219" s="142">
        <f>IFERROR(+'CMA GDP Estimates'!G219-'Tor GDP Estimates'!G219,"")</f>
        <v>0</v>
      </c>
      <c r="H219" s="142">
        <f>IFERROR(+'CMA GDP Estimates'!H219-'Tor GDP Estimates'!H219,"")</f>
        <v>0</v>
      </c>
      <c r="I219" s="142">
        <f>IFERROR(+'CMA GDP Estimates'!I219-'Tor GDP Estimates'!I219,"")</f>
        <v>0</v>
      </c>
      <c r="J219" s="142">
        <f>IFERROR(+'CMA GDP Estimates'!J219-'Tor GDP Estimates'!J219,"")</f>
        <v>0</v>
      </c>
      <c r="K219" s="142">
        <f>IFERROR(+'CMA GDP Estimates'!K219-'Tor GDP Estimates'!K219,"")</f>
        <v>0</v>
      </c>
      <c r="L219" s="142">
        <f>IFERROR(+'CMA GDP Estimates'!L219-'Tor GDP Estimates'!L219,"")</f>
        <v>0</v>
      </c>
      <c r="M219" s="143">
        <f>IFERROR(+'CMA GDP Estimates'!M219-'Tor GDP Estimates'!M219,"")</f>
        <v>0</v>
      </c>
      <c r="N219" s="143">
        <f>IFERROR(+'CMA GDP Estimates'!N219-'Tor GDP Estimates'!N219,"")</f>
        <v>78.958111405460841</v>
      </c>
      <c r="O219" s="143">
        <f>IFERROR(+'CMA GDP Estimates'!O219-'Tor GDP Estimates'!O219,"")</f>
        <v>74.013226105796974</v>
      </c>
      <c r="P219" s="143">
        <f>IFERROR(+'CMA GDP Estimates'!P219-'Tor GDP Estimates'!P219,"")</f>
        <v>56.22842012729258</v>
      </c>
      <c r="Q219" s="143">
        <f>IFERROR(+'CMA GDP Estimates'!Q219-'Tor GDP Estimates'!Q219,"")</f>
        <v>52.416411012253448</v>
      </c>
      <c r="R219" s="30">
        <f>IFERROR(+'CMA GDP Estimates'!R219-'Tor GDP Estimates'!R219,"")</f>
        <v>58.455430669450578</v>
      </c>
      <c r="S219" s="30">
        <f>IFERROR(+'CMA GDP Estimates'!S219-'Tor GDP Estimates'!S219,"")</f>
        <v>44.19294018008037</v>
      </c>
      <c r="T219" s="30">
        <f>IFERROR(+'CMA GDP Estimates'!T219-'Tor GDP Estimates'!T219,"")</f>
        <v>72.191223224774916</v>
      </c>
      <c r="U219" s="30">
        <f>IFERROR(+'CMA GDP Estimates'!U219-'Tor GDP Estimates'!U219,"")</f>
        <v>56.33160997964039</v>
      </c>
      <c r="V219" s="30">
        <f>IFERROR(+'CMA GDP Estimates'!V219-'Tor GDP Estimates'!V219,"")</f>
        <v>56.633740240008024</v>
      </c>
      <c r="W219" s="30">
        <f>IFERROR(+'CMA GDP Estimates'!W219-'Tor GDP Estimates'!W219,"")</f>
        <v>78.123941661195715</v>
      </c>
      <c r="X219" s="30">
        <f>IFERROR(+'CMA GDP Estimates'!X219-'Tor GDP Estimates'!X219,"")</f>
        <v>69.942291145225283</v>
      </c>
      <c r="Y219" s="30">
        <f>IFERROR(+'CMA GDP Estimates'!Y219-'Tor GDP Estimates'!Y219,"")</f>
        <v>46.740203553632881</v>
      </c>
    </row>
    <row r="220" spans="1:25" x14ac:dyDescent="0.25">
      <c r="A220" t="s">
        <v>417</v>
      </c>
      <c r="B220" s="132">
        <f t="shared" si="9"/>
        <v>5414</v>
      </c>
      <c r="C220" s="133">
        <v>541420</v>
      </c>
      <c r="D220" s="142">
        <f>IFERROR(+'CMA GDP Estimates'!D220-'Tor GDP Estimates'!D220,"")</f>
        <v>0</v>
      </c>
      <c r="E220" s="142">
        <f>IFERROR(+'CMA GDP Estimates'!E220-'Tor GDP Estimates'!E220,"")</f>
        <v>0</v>
      </c>
      <c r="F220" s="142">
        <f>IFERROR(+'CMA GDP Estimates'!F220-'Tor GDP Estimates'!F220,"")</f>
        <v>0</v>
      </c>
      <c r="G220" s="142">
        <f>IFERROR(+'CMA GDP Estimates'!G220-'Tor GDP Estimates'!G220,"")</f>
        <v>0</v>
      </c>
      <c r="H220" s="142">
        <f>IFERROR(+'CMA GDP Estimates'!H220-'Tor GDP Estimates'!H220,"")</f>
        <v>0</v>
      </c>
      <c r="I220" s="142">
        <f>IFERROR(+'CMA GDP Estimates'!I220-'Tor GDP Estimates'!I220,"")</f>
        <v>0</v>
      </c>
      <c r="J220" s="142">
        <f>IFERROR(+'CMA GDP Estimates'!J220-'Tor GDP Estimates'!J220,"")</f>
        <v>0</v>
      </c>
      <c r="K220" s="142">
        <f>IFERROR(+'CMA GDP Estimates'!K220-'Tor GDP Estimates'!K220,"")</f>
        <v>0</v>
      </c>
      <c r="L220" s="142">
        <f>IFERROR(+'CMA GDP Estimates'!L220-'Tor GDP Estimates'!L220,"")</f>
        <v>0</v>
      </c>
      <c r="M220" s="143">
        <f>IFERROR(+'CMA GDP Estimates'!M220-'Tor GDP Estimates'!M220,"")</f>
        <v>0</v>
      </c>
      <c r="N220" s="143">
        <f>IFERROR(+'CMA GDP Estimates'!N220-'Tor GDP Estimates'!N220,"")</f>
        <v>21.447053485091516</v>
      </c>
      <c r="O220" s="143">
        <f>IFERROR(+'CMA GDP Estimates'!O220-'Tor GDP Estimates'!O220,"")</f>
        <v>20.103895478754019</v>
      </c>
      <c r="P220" s="143">
        <f>IFERROR(+'CMA GDP Estimates'!P220-'Tor GDP Estimates'!P220,"")</f>
        <v>15.273084834306665</v>
      </c>
      <c r="Q220" s="143">
        <f>IFERROR(+'CMA GDP Estimates'!Q220-'Tor GDP Estimates'!Q220,"")</f>
        <v>14.237645131904593</v>
      </c>
      <c r="R220" s="30">
        <f>IFERROR(+'CMA GDP Estimates'!R220-'Tor GDP Estimates'!R220,"")</f>
        <v>13.83389679280825</v>
      </c>
      <c r="S220" s="30">
        <f>IFERROR(+'CMA GDP Estimates'!S220-'Tor GDP Estimates'!S220,"")</f>
        <v>10.458576156577426</v>
      </c>
      <c r="T220" s="30">
        <f>IFERROR(+'CMA GDP Estimates'!T220-'Tor GDP Estimates'!T220,"")</f>
        <v>17.084570586527921</v>
      </c>
      <c r="U220" s="30">
        <f>IFERROR(+'CMA GDP Estimates'!U220-'Tor GDP Estimates'!U220,"")</f>
        <v>13.331279398790489</v>
      </c>
      <c r="V220" s="30">
        <f>IFERROR(+'CMA GDP Estimates'!V220-'Tor GDP Estimates'!V220,"")</f>
        <v>13.402780691177579</v>
      </c>
      <c r="W220" s="30">
        <f>IFERROR(+'CMA GDP Estimates'!W220-'Tor GDP Estimates'!W220,"")</f>
        <v>11.500791917269691</v>
      </c>
      <c r="X220" s="30">
        <f>IFERROR(+'CMA GDP Estimates'!X220-'Tor GDP Estimates'!X220,"")</f>
        <v>10.296353711475273</v>
      </c>
      <c r="Y220" s="30">
        <f>IFERROR(+'CMA GDP Estimates'!Y220-'Tor GDP Estimates'!Y220,"")</f>
        <v>6.8807249584561418</v>
      </c>
    </row>
    <row r="221" spans="1:25" x14ac:dyDescent="0.25">
      <c r="A221" t="s">
        <v>418</v>
      </c>
      <c r="B221" s="132">
        <f t="shared" si="9"/>
        <v>5414</v>
      </c>
      <c r="C221" s="133">
        <v>541430</v>
      </c>
      <c r="D221" s="142">
        <f>IFERROR(+'CMA GDP Estimates'!D221-'Tor GDP Estimates'!D221,"")</f>
        <v>0</v>
      </c>
      <c r="E221" s="142">
        <f>IFERROR(+'CMA GDP Estimates'!E221-'Tor GDP Estimates'!E221,"")</f>
        <v>0</v>
      </c>
      <c r="F221" s="142">
        <f>IFERROR(+'CMA GDP Estimates'!F221-'Tor GDP Estimates'!F221,"")</f>
        <v>0</v>
      </c>
      <c r="G221" s="142">
        <f>IFERROR(+'CMA GDP Estimates'!G221-'Tor GDP Estimates'!G221,"")</f>
        <v>0</v>
      </c>
      <c r="H221" s="142">
        <f>IFERROR(+'CMA GDP Estimates'!H221-'Tor GDP Estimates'!H221,"")</f>
        <v>0</v>
      </c>
      <c r="I221" s="142">
        <f>IFERROR(+'CMA GDP Estimates'!I221-'Tor GDP Estimates'!I221,"")</f>
        <v>0</v>
      </c>
      <c r="J221" s="142">
        <f>IFERROR(+'CMA GDP Estimates'!J221-'Tor GDP Estimates'!J221,"")</f>
        <v>0</v>
      </c>
      <c r="K221" s="142">
        <f>IFERROR(+'CMA GDP Estimates'!K221-'Tor GDP Estimates'!K221,"")</f>
        <v>0</v>
      </c>
      <c r="L221" s="142">
        <f>IFERROR(+'CMA GDP Estimates'!L221-'Tor GDP Estimates'!L221,"")</f>
        <v>0</v>
      </c>
      <c r="M221" s="143">
        <f>IFERROR(+'CMA GDP Estimates'!M221-'Tor GDP Estimates'!M221,"")</f>
        <v>0</v>
      </c>
      <c r="N221" s="143">
        <f>IFERROR(+'CMA GDP Estimates'!N221-'Tor GDP Estimates'!N221,"")</f>
        <v>161.90266397915428</v>
      </c>
      <c r="O221" s="143">
        <f>IFERROR(+'CMA GDP Estimates'!O221-'Tor GDP Estimates'!O221,"")</f>
        <v>151.76323575783073</v>
      </c>
      <c r="P221" s="143">
        <f>IFERROR(+'CMA GDP Estimates'!P221-'Tor GDP Estimates'!P221,"")</f>
        <v>115.29570360668677</v>
      </c>
      <c r="Q221" s="143">
        <f>IFERROR(+'CMA GDP Estimates'!Q221-'Tor GDP Estimates'!Q221,"")</f>
        <v>107.47922446538129</v>
      </c>
      <c r="R221" s="30">
        <f>IFERROR(+'CMA GDP Estimates'!R221-'Tor GDP Estimates'!R221,"")</f>
        <v>80.338745740578247</v>
      </c>
      <c r="S221" s="30">
        <f>IFERROR(+'CMA GDP Estimates'!S221-'Tor GDP Estimates'!S221,"")</f>
        <v>60.736963939802763</v>
      </c>
      <c r="T221" s="30">
        <f>IFERROR(+'CMA GDP Estimates'!T221-'Tor GDP Estimates'!T221,"")</f>
        <v>99.216655508921377</v>
      </c>
      <c r="U221" s="30">
        <f>IFERROR(+'CMA GDP Estimates'!U221-'Tor GDP Estimates'!U221,"")</f>
        <v>77.419853715608298</v>
      </c>
      <c r="V221" s="30">
        <f>IFERROR(+'CMA GDP Estimates'!V221-'Tor GDP Estimates'!V221,"")</f>
        <v>77.835089150369981</v>
      </c>
      <c r="W221" s="30">
        <f>IFERROR(+'CMA GDP Estimates'!W221-'Tor GDP Estimates'!W221,"")</f>
        <v>89.451974901596543</v>
      </c>
      <c r="X221" s="30">
        <f>IFERROR(+'CMA GDP Estimates'!X221-'Tor GDP Estimates'!X221,"")</f>
        <v>80.083978599232012</v>
      </c>
      <c r="Y221" s="30">
        <f>IFERROR(+'CMA GDP Estimates'!Y221-'Tor GDP Estimates'!Y221,"")</f>
        <v>53.517569982670182</v>
      </c>
    </row>
    <row r="222" spans="1:25" x14ac:dyDescent="0.25">
      <c r="A222" t="s">
        <v>419</v>
      </c>
      <c r="B222" s="132">
        <f t="shared" si="9"/>
        <v>5414</v>
      </c>
      <c r="C222" s="133">
        <v>541490</v>
      </c>
      <c r="D222" s="142">
        <f>IFERROR(+'CMA GDP Estimates'!D222-'Tor GDP Estimates'!D222,"")</f>
        <v>0</v>
      </c>
      <c r="E222" s="142">
        <f>IFERROR(+'CMA GDP Estimates'!E222-'Tor GDP Estimates'!E222,"")</f>
        <v>0</v>
      </c>
      <c r="F222" s="142">
        <f>IFERROR(+'CMA GDP Estimates'!F222-'Tor GDP Estimates'!F222,"")</f>
        <v>0</v>
      </c>
      <c r="G222" s="142">
        <f>IFERROR(+'CMA GDP Estimates'!G222-'Tor GDP Estimates'!G222,"")</f>
        <v>0</v>
      </c>
      <c r="H222" s="142">
        <f>IFERROR(+'CMA GDP Estimates'!H222-'Tor GDP Estimates'!H222,"")</f>
        <v>0</v>
      </c>
      <c r="I222" s="142">
        <f>IFERROR(+'CMA GDP Estimates'!I222-'Tor GDP Estimates'!I222,"")</f>
        <v>0</v>
      </c>
      <c r="J222" s="142">
        <f>IFERROR(+'CMA GDP Estimates'!J222-'Tor GDP Estimates'!J222,"")</f>
        <v>0</v>
      </c>
      <c r="K222" s="142">
        <f>IFERROR(+'CMA GDP Estimates'!K222-'Tor GDP Estimates'!K222,"")</f>
        <v>0</v>
      </c>
      <c r="L222" s="142">
        <f>IFERROR(+'CMA GDP Estimates'!L222-'Tor GDP Estimates'!L222,"")</f>
        <v>0</v>
      </c>
      <c r="M222" s="143">
        <f>IFERROR(+'CMA GDP Estimates'!M222-'Tor GDP Estimates'!M222,"")</f>
        <v>0</v>
      </c>
      <c r="N222" s="143">
        <f>IFERROR(+'CMA GDP Estimates'!N222-'Tor GDP Estimates'!N222,"")</f>
        <v>17.699798786952858</v>
      </c>
      <c r="O222" s="143">
        <f>IFERROR(+'CMA GDP Estimates'!O222-'Tor GDP Estimates'!O222,"")</f>
        <v>16.591318945291412</v>
      </c>
      <c r="P222" s="143">
        <f>IFERROR(+'CMA GDP Estimates'!P222-'Tor GDP Estimates'!P222,"")</f>
        <v>12.604553283331153</v>
      </c>
      <c r="Q222" s="143">
        <f>IFERROR(+'CMA GDP Estimates'!Q222-'Tor GDP Estimates'!Q222,"")</f>
        <v>11.750026837482594</v>
      </c>
      <c r="R222" s="30">
        <f>IFERROR(+'CMA GDP Estimates'!R222-'Tor GDP Estimates'!R222,"")</f>
        <v>11.835420530604814</v>
      </c>
      <c r="S222" s="30">
        <f>IFERROR(+'CMA GDP Estimates'!S222-'Tor GDP Estimates'!S222,"")</f>
        <v>8.9477064068310881</v>
      </c>
      <c r="T222" s="30">
        <f>IFERROR(+'CMA GDP Estimates'!T222-'Tor GDP Estimates'!T222,"")</f>
        <v>14.616494578843316</v>
      </c>
      <c r="U222" s="30">
        <f>IFERROR(+'CMA GDP Estimates'!U222-'Tor GDP Estimates'!U222,"")</f>
        <v>11.405412390939539</v>
      </c>
      <c r="V222" s="30">
        <f>IFERROR(+'CMA GDP Estimates'!V222-'Tor GDP Estimates'!V222,"")</f>
        <v>11.46658444365594</v>
      </c>
      <c r="W222" s="30">
        <f>IFERROR(+'CMA GDP Estimates'!W222-'Tor GDP Estimates'!W222,"")</f>
        <v>14.079832164811933</v>
      </c>
      <c r="X222" s="30">
        <f>IFERROR(+'CMA GDP Estimates'!X222-'Tor GDP Estimates'!X222,"")</f>
        <v>12.605299983683782</v>
      </c>
      <c r="Y222" s="30">
        <f>IFERROR(+'CMA GDP Estimates'!Y222-'Tor GDP Estimates'!Y222,"")</f>
        <v>8.4237201476378374</v>
      </c>
    </row>
    <row r="223" spans="1:25" x14ac:dyDescent="0.25">
      <c r="A223" s="106" t="s">
        <v>420</v>
      </c>
      <c r="B223" s="129"/>
      <c r="C223" s="130"/>
      <c r="D223" s="141"/>
      <c r="E223" s="141"/>
      <c r="F223" s="141"/>
      <c r="G223" s="141"/>
      <c r="H223" s="141"/>
      <c r="I223" s="141"/>
      <c r="J223" s="141"/>
      <c r="K223" s="141"/>
      <c r="L223" s="141"/>
      <c r="M223" s="135"/>
      <c r="N223" s="135"/>
      <c r="O223" s="135"/>
      <c r="P223" s="135"/>
      <c r="Q223" s="135"/>
      <c r="R223" s="135"/>
      <c r="S223" s="135"/>
      <c r="T223" s="135"/>
      <c r="U223" s="135"/>
      <c r="V223" s="135"/>
      <c r="W223" s="135"/>
      <c r="X223" s="135"/>
      <c r="Y223" s="135"/>
    </row>
    <row r="224" spans="1:25" x14ac:dyDescent="0.25">
      <c r="A224" t="s">
        <v>548</v>
      </c>
      <c r="B224" s="132">
        <f t="shared" ref="B224:B227" si="10">VALUE(LEFT(C224,4))</f>
        <v>61</v>
      </c>
      <c r="C224" s="133">
        <v>61</v>
      </c>
      <c r="D224" s="65">
        <f>IFERROR(+'CMA GDP Estimates'!D224-'Tor GDP Estimates'!D224,"")</f>
        <v>4635.8463807603293</v>
      </c>
      <c r="E224" s="65">
        <f>IFERROR(+'CMA GDP Estimates'!E224-'Tor GDP Estimates'!E224,"")</f>
        <v>4401.1067705290225</v>
      </c>
      <c r="F224" s="65">
        <f>IFERROR(+'CMA GDP Estimates'!F224-'Tor GDP Estimates'!F224,"")</f>
        <v>4612.0880100615186</v>
      </c>
      <c r="G224" s="65">
        <f>IFERROR(+'CMA GDP Estimates'!G224-'Tor GDP Estimates'!G224,"")</f>
        <v>4839.6656144137623</v>
      </c>
      <c r="H224" s="65">
        <f>IFERROR(+'CMA GDP Estimates'!H224-'Tor GDP Estimates'!H224,"")</f>
        <v>4403.2125602233409</v>
      </c>
      <c r="I224" s="65">
        <f>IFERROR(+'CMA GDP Estimates'!I224-'Tor GDP Estimates'!I224,"")</f>
        <v>5298.6478341140701</v>
      </c>
      <c r="J224" s="65">
        <f>IFERROR(+'CMA GDP Estimates'!J224-'Tor GDP Estimates'!J224,"")</f>
        <v>5963.7239600217126</v>
      </c>
      <c r="K224" s="65">
        <f>IFERROR(+'CMA GDP Estimates'!K224-'Tor GDP Estimates'!K224,"")</f>
        <v>5440.412225570547</v>
      </c>
      <c r="L224" s="65">
        <f>IFERROR(+'CMA GDP Estimates'!L224-'Tor GDP Estimates'!L224,"")</f>
        <v>5077.1607343618425</v>
      </c>
      <c r="M224" s="30">
        <f>IFERROR(+'CMA GDP Estimates'!M224-'Tor GDP Estimates'!M224,"")</f>
        <v>6052.1710563217584</v>
      </c>
      <c r="N224" s="30">
        <f>IFERROR(+'CMA GDP Estimates'!N224-'Tor GDP Estimates'!N224,"")</f>
        <v>6609.047462329183</v>
      </c>
      <c r="O224" s="30">
        <f>IFERROR(+'CMA GDP Estimates'!O224-'Tor GDP Estimates'!O224,"")</f>
        <v>6446.8331759747198</v>
      </c>
      <c r="P224" s="30">
        <f>IFERROR(+'CMA GDP Estimates'!P224-'Tor GDP Estimates'!P224,"")</f>
        <v>6618.4641449252867</v>
      </c>
      <c r="Q224" s="30">
        <f>IFERROR(+'CMA GDP Estimates'!Q224-'Tor GDP Estimates'!Q224,"")</f>
        <v>7564.6622164333949</v>
      </c>
      <c r="R224" s="30">
        <f>IFERROR(+'CMA GDP Estimates'!R224-'Tor GDP Estimates'!R224,"")</f>
        <v>6294.5834650828092</v>
      </c>
      <c r="S224" s="30">
        <f>IFERROR(+'CMA GDP Estimates'!S224-'Tor GDP Estimates'!S224,"")</f>
        <v>8070.3633696834804</v>
      </c>
      <c r="T224" s="30">
        <f>IFERROR(+'CMA GDP Estimates'!T224-'Tor GDP Estimates'!T224,"")</f>
        <v>7490.1239765767386</v>
      </c>
      <c r="U224" s="30">
        <f>IFERROR(+'CMA GDP Estimates'!U224-'Tor GDP Estimates'!U224,"")</f>
        <v>8490.7988017286789</v>
      </c>
      <c r="V224" s="30">
        <f>IFERROR(+'CMA GDP Estimates'!V224-'Tor GDP Estimates'!V224,"")</f>
        <v>8384.3995651874684</v>
      </c>
      <c r="W224" s="30">
        <f>IFERROR(+'CMA GDP Estimates'!W224-'Tor GDP Estimates'!W224,"")</f>
        <v>7308.5355736508591</v>
      </c>
      <c r="X224" s="30">
        <f>IFERROR(+'CMA GDP Estimates'!X224-'Tor GDP Estimates'!X224,"")</f>
        <v>8132.3237400258768</v>
      </c>
      <c r="Y224" s="30">
        <f>IFERROR(+'CMA GDP Estimates'!Y224-'Tor GDP Estimates'!Y224,"")</f>
        <v>8630.9337833232312</v>
      </c>
    </row>
    <row r="225" spans="1:25" x14ac:dyDescent="0.25">
      <c r="A225" t="s">
        <v>549</v>
      </c>
      <c r="B225" s="132">
        <f t="shared" si="10"/>
        <v>6111</v>
      </c>
      <c r="C225" s="133">
        <v>6111</v>
      </c>
      <c r="D225" s="65">
        <f>IFERROR(+'CMA GDP Estimates'!D225-'Tor GDP Estimates'!D225,"")</f>
        <v>3601.1234183811403</v>
      </c>
      <c r="E225" s="65">
        <f>IFERROR(+'CMA GDP Estimates'!E225-'Tor GDP Estimates'!E225,"")</f>
        <v>3255.6802997011928</v>
      </c>
      <c r="F225" s="65">
        <f>IFERROR(+'CMA GDP Estimates'!F225-'Tor GDP Estimates'!F225,"")</f>
        <v>3237.9317967414559</v>
      </c>
      <c r="G225" s="65">
        <f>IFERROR(+'CMA GDP Estimates'!G225-'Tor GDP Estimates'!G225,"")</f>
        <v>3678.4943761713607</v>
      </c>
      <c r="H225" s="65">
        <f>IFERROR(+'CMA GDP Estimates'!H225-'Tor GDP Estimates'!H225,"")</f>
        <v>3122.3337551779223</v>
      </c>
      <c r="I225" s="65">
        <f>IFERROR(+'CMA GDP Estimates'!I225-'Tor GDP Estimates'!I225,"")</f>
        <v>4156.2910827533269</v>
      </c>
      <c r="J225" s="65">
        <f>IFERROR(+'CMA GDP Estimates'!J225-'Tor GDP Estimates'!J225,"")</f>
        <v>4379.183444164858</v>
      </c>
      <c r="K225" s="65">
        <f>IFERROR(+'CMA GDP Estimates'!K225-'Tor GDP Estimates'!K225,"")</f>
        <v>3523.3794825192799</v>
      </c>
      <c r="L225" s="65">
        <f>IFERROR(+'CMA GDP Estimates'!L225-'Tor GDP Estimates'!L225,"")</f>
        <v>4053.3621052311155</v>
      </c>
      <c r="M225" s="30">
        <f>IFERROR(+'CMA GDP Estimates'!M225-'Tor GDP Estimates'!M225,"")</f>
        <v>4621.9645079627262</v>
      </c>
      <c r="N225" s="30">
        <f>IFERROR(+'CMA GDP Estimates'!N225-'Tor GDP Estimates'!N225,"")</f>
        <v>4861.2302041596331</v>
      </c>
      <c r="O225" s="30">
        <f>IFERROR(+'CMA GDP Estimates'!O225-'Tor GDP Estimates'!O225,"")</f>
        <v>5032.0617712303711</v>
      </c>
      <c r="P225" s="30">
        <f>IFERROR(+'CMA GDP Estimates'!P225-'Tor GDP Estimates'!P225,"")</f>
        <v>4705.5733305058939</v>
      </c>
      <c r="Q225" s="30">
        <f>IFERROR(+'CMA GDP Estimates'!Q225-'Tor GDP Estimates'!Q225,"")</f>
        <v>5587.5854395574415</v>
      </c>
      <c r="R225" s="30">
        <f>IFERROR(+'CMA GDP Estimates'!R225-'Tor GDP Estimates'!R225,"")</f>
        <v>4547.7955575945753</v>
      </c>
      <c r="S225" s="30">
        <f>IFERROR(+'CMA GDP Estimates'!S225-'Tor GDP Estimates'!S225,"")</f>
        <v>5421.5795061204353</v>
      </c>
      <c r="T225" s="30">
        <f>IFERROR(+'CMA GDP Estimates'!T225-'Tor GDP Estimates'!T225,"")</f>
        <v>4828.1970199935558</v>
      </c>
      <c r="U225" s="30">
        <f>IFERROR(+'CMA GDP Estimates'!U225-'Tor GDP Estimates'!U225,"")</f>
        <v>5807.3987424921334</v>
      </c>
      <c r="V225" s="30">
        <f>IFERROR(+'CMA GDP Estimates'!V225-'Tor GDP Estimates'!V225,"")</f>
        <v>5695.4107841593213</v>
      </c>
      <c r="W225" s="30">
        <f>IFERROR(+'CMA GDP Estimates'!W225-'Tor GDP Estimates'!W225,"")</f>
        <v>5436.3068014712917</v>
      </c>
      <c r="X225" s="30">
        <f>IFERROR(+'CMA GDP Estimates'!X225-'Tor GDP Estimates'!X225,"")</f>
        <v>5721.1041509747974</v>
      </c>
      <c r="Y225" s="30">
        <f>IFERROR(+'CMA GDP Estimates'!Y225-'Tor GDP Estimates'!Y225,"")</f>
        <v>5695.8464622837482</v>
      </c>
    </row>
    <row r="226" spans="1:25" x14ac:dyDescent="0.25">
      <c r="A226" t="s">
        <v>550</v>
      </c>
      <c r="B226" s="132">
        <f t="shared" si="10"/>
        <v>6112</v>
      </c>
      <c r="C226" s="133">
        <v>6112</v>
      </c>
      <c r="D226" s="65">
        <f>IFERROR(+'CMA GDP Estimates'!D226-'Tor GDP Estimates'!D226,"")</f>
        <v>284.75780501232447</v>
      </c>
      <c r="E226" s="65">
        <f>IFERROR(+'CMA GDP Estimates'!E226-'Tor GDP Estimates'!E226,"")</f>
        <v>273.72900124181803</v>
      </c>
      <c r="F226" s="65">
        <f>IFERROR(+'CMA GDP Estimates'!F226-'Tor GDP Estimates'!F226,"")</f>
        <v>340.24272615633191</v>
      </c>
      <c r="G226" s="65">
        <f>IFERROR(+'CMA GDP Estimates'!G226-'Tor GDP Estimates'!G226,"")</f>
        <v>228.60597230711949</v>
      </c>
      <c r="H226" s="65">
        <f>IFERROR(+'CMA GDP Estimates'!H226-'Tor GDP Estimates'!H226,"")</f>
        <v>315.8468679368932</v>
      </c>
      <c r="I226" s="65">
        <f>IFERROR(+'CMA GDP Estimates'!I226-'Tor GDP Estimates'!I226,"")</f>
        <v>257.58223259742999</v>
      </c>
      <c r="J226" s="65">
        <f>IFERROR(+'CMA GDP Estimates'!J226-'Tor GDP Estimates'!J226,"")</f>
        <v>404.73337489695552</v>
      </c>
      <c r="K226" s="65">
        <f>IFERROR(+'CMA GDP Estimates'!K226-'Tor GDP Estimates'!K226,"")</f>
        <v>342.64321972834153</v>
      </c>
      <c r="L226" s="65">
        <f>IFERROR(+'CMA GDP Estimates'!L226-'Tor GDP Estimates'!L226,"")</f>
        <v>161.21482565852057</v>
      </c>
      <c r="M226" s="30">
        <f>IFERROR(+'CMA GDP Estimates'!M226-'Tor GDP Estimates'!M226,"")</f>
        <v>99.771710877578698</v>
      </c>
      <c r="N226" s="30">
        <f>IFERROR(+'CMA GDP Estimates'!N226-'Tor GDP Estimates'!N226,"")</f>
        <v>169.2218785840555</v>
      </c>
      <c r="O226" s="30">
        <f>IFERROR(+'CMA GDP Estimates'!O226-'Tor GDP Estimates'!O226,"")</f>
        <v>-30.277928384176676</v>
      </c>
      <c r="P226" s="30">
        <f>IFERROR(+'CMA GDP Estimates'!P226-'Tor GDP Estimates'!P226,"")</f>
        <v>351.21239347092978</v>
      </c>
      <c r="Q226" s="30">
        <f>IFERROR(+'CMA GDP Estimates'!Q226-'Tor GDP Estimates'!Q226,"")</f>
        <v>243.99044270810055</v>
      </c>
      <c r="R226" s="30">
        <f>IFERROR(+'CMA GDP Estimates'!R226-'Tor GDP Estimates'!R226,"")</f>
        <v>380.31128018536367</v>
      </c>
      <c r="S226" s="30">
        <f>IFERROR(+'CMA GDP Estimates'!S226-'Tor GDP Estimates'!S226,"")</f>
        <v>428.84051417288072</v>
      </c>
      <c r="T226" s="30">
        <f>IFERROR(+'CMA GDP Estimates'!T226-'Tor GDP Estimates'!T226,"")</f>
        <v>371.716202063727</v>
      </c>
      <c r="U226" s="30">
        <f>IFERROR(+'CMA GDP Estimates'!U226-'Tor GDP Estimates'!U226,"")</f>
        <v>379.67366880899908</v>
      </c>
      <c r="V226" s="30">
        <f>IFERROR(+'CMA GDP Estimates'!V226-'Tor GDP Estimates'!V226,"")</f>
        <v>444.86594937591838</v>
      </c>
      <c r="W226" s="30">
        <f>IFERROR(+'CMA GDP Estimates'!W226-'Tor GDP Estimates'!W226,"")</f>
        <v>235.27637898100477</v>
      </c>
      <c r="X226" s="30">
        <f>IFERROR(+'CMA GDP Estimates'!X226-'Tor GDP Estimates'!X226,"")</f>
        <v>179.96429389274158</v>
      </c>
      <c r="Y226" s="30">
        <f>IFERROR(+'CMA GDP Estimates'!Y226-'Tor GDP Estimates'!Y226,"")</f>
        <v>117.40360226044072</v>
      </c>
    </row>
    <row r="227" spans="1:25" x14ac:dyDescent="0.25">
      <c r="A227" t="s">
        <v>151</v>
      </c>
      <c r="B227" s="137">
        <f t="shared" si="10"/>
        <v>6113</v>
      </c>
      <c r="C227" s="133">
        <v>6113</v>
      </c>
      <c r="D227" s="65">
        <f>IFERROR(+'CMA GDP Estimates'!D227-'Tor GDP Estimates'!D227,"")</f>
        <v>497.97161794191243</v>
      </c>
      <c r="E227" s="65">
        <f>IFERROR(+'CMA GDP Estimates'!E227-'Tor GDP Estimates'!E227,"")</f>
        <v>502.09368332468875</v>
      </c>
      <c r="F227" s="65">
        <f>IFERROR(+'CMA GDP Estimates'!F227-'Tor GDP Estimates'!F227,"")</f>
        <v>626.9485592768267</v>
      </c>
      <c r="G227" s="65">
        <f>IFERROR(+'CMA GDP Estimates'!G227-'Tor GDP Estimates'!G227,"")</f>
        <v>531.53682133817028</v>
      </c>
      <c r="H227" s="65">
        <f>IFERROR(+'CMA GDP Estimates'!H227-'Tor GDP Estimates'!H227,"")</f>
        <v>644.32235359317997</v>
      </c>
      <c r="I227" s="65">
        <f>IFERROR(+'CMA GDP Estimates'!I227-'Tor GDP Estimates'!I227,"")</f>
        <v>435.4647817191717</v>
      </c>
      <c r="J227" s="65">
        <f>IFERROR(+'CMA GDP Estimates'!J227-'Tor GDP Estimates'!J227,"")</f>
        <v>839.54824547551289</v>
      </c>
      <c r="K227" s="65">
        <f>IFERROR(+'CMA GDP Estimates'!K227-'Tor GDP Estimates'!K227,"")</f>
        <v>978.32158247673328</v>
      </c>
      <c r="L227" s="65">
        <f>IFERROR(+'CMA GDP Estimates'!L227-'Tor GDP Estimates'!L227,"")</f>
        <v>164.09314762791109</v>
      </c>
      <c r="M227" s="30">
        <f>IFERROR(+'CMA GDP Estimates'!M227-'Tor GDP Estimates'!M227,"")</f>
        <v>413.3524277123197</v>
      </c>
      <c r="N227" s="30">
        <f>IFERROR(+'CMA GDP Estimates'!N227-'Tor GDP Estimates'!N227,"")</f>
        <v>723.27293274649401</v>
      </c>
      <c r="O227" s="30">
        <f>IFERROR(+'CMA GDP Estimates'!O227-'Tor GDP Estimates'!O227,"")</f>
        <v>397.77677573041683</v>
      </c>
      <c r="P227" s="30">
        <f>IFERROR(+'CMA GDP Estimates'!P227-'Tor GDP Estimates'!P227,"")</f>
        <v>414.45968792497069</v>
      </c>
      <c r="Q227" s="30">
        <f>IFERROR(+'CMA GDP Estimates'!Q227-'Tor GDP Estimates'!Q227,"")</f>
        <v>634.19573601092407</v>
      </c>
      <c r="R227" s="30">
        <f>IFERROR(+'CMA GDP Estimates'!R227-'Tor GDP Estimates'!R227,"")</f>
        <v>236.69822057319243</v>
      </c>
      <c r="S227" s="30">
        <f>IFERROR(+'CMA GDP Estimates'!S227-'Tor GDP Estimates'!S227,"")</f>
        <v>819.81729932766621</v>
      </c>
      <c r="T227" s="30">
        <f>IFERROR(+'CMA GDP Estimates'!T227-'Tor GDP Estimates'!T227,"")</f>
        <v>1018.5503749698246</v>
      </c>
      <c r="U227" s="30">
        <f>IFERROR(+'CMA GDP Estimates'!U227-'Tor GDP Estimates'!U227,"")</f>
        <v>482.75863835677137</v>
      </c>
      <c r="V227" s="30">
        <f>IFERROR(+'CMA GDP Estimates'!V227-'Tor GDP Estimates'!V227,"")</f>
        <v>898.05813710636357</v>
      </c>
      <c r="W227" s="30">
        <f>IFERROR(+'CMA GDP Estimates'!W227-'Tor GDP Estimates'!W227,"")</f>
        <v>-231.78132013012328</v>
      </c>
      <c r="X227" s="30">
        <f>IFERROR(+'CMA GDP Estimates'!X227-'Tor GDP Estimates'!X227,"")</f>
        <v>332.08271278417396</v>
      </c>
      <c r="Y227" s="30">
        <f>IFERROR(+'CMA GDP Estimates'!Y227-'Tor GDP Estimates'!Y227,"")</f>
        <v>389.22198622605811</v>
      </c>
    </row>
    <row r="228" spans="1:25" x14ac:dyDescent="0.25">
      <c r="A228" t="s">
        <v>551</v>
      </c>
      <c r="B228" s="137" t="s">
        <v>207</v>
      </c>
      <c r="C228" s="133">
        <v>6114</v>
      </c>
      <c r="D228" s="65">
        <f>IFERROR(+'CMA GDP Estimates'!D228-'Tor GDP Estimates'!D228,"")</f>
        <v>19.917525531100317</v>
      </c>
      <c r="E228" s="65">
        <f>IFERROR(+'CMA GDP Estimates'!E228-'Tor GDP Estimates'!E228,"")</f>
        <v>30.249750269632436</v>
      </c>
      <c r="F228" s="65">
        <f>IFERROR(+'CMA GDP Estimates'!F228-'Tor GDP Estimates'!F228,"")</f>
        <v>66.94884134430302</v>
      </c>
      <c r="G228" s="65">
        <f>IFERROR(+'CMA GDP Estimates'!G228-'Tor GDP Estimates'!G228,"")</f>
        <v>59.438608619584393</v>
      </c>
      <c r="H228" s="65" t="str">
        <f>IFERROR(+'CMA GDP Estimates'!H228-'Tor GDP Estimates'!H228,"")</f>
        <v/>
      </c>
      <c r="I228" s="65" t="str">
        <f>IFERROR(+'CMA GDP Estimates'!I228-'Tor GDP Estimates'!I228,"")</f>
        <v/>
      </c>
      <c r="J228" s="65" t="str">
        <f>IFERROR(+'CMA GDP Estimates'!J228-'Tor GDP Estimates'!J228,"")</f>
        <v/>
      </c>
      <c r="K228" s="65" t="str">
        <f>IFERROR(+'CMA GDP Estimates'!K228-'Tor GDP Estimates'!K228,"")</f>
        <v/>
      </c>
      <c r="L228" s="65" t="str">
        <f>IFERROR(+'CMA GDP Estimates'!L228-'Tor GDP Estimates'!L228,"")</f>
        <v/>
      </c>
      <c r="M228" s="30" t="str">
        <f>IFERROR(+'CMA GDP Estimates'!M228-'Tor GDP Estimates'!M228,"")</f>
        <v/>
      </c>
      <c r="N228" s="30">
        <f>IFERROR(+'CMA GDP Estimates'!N228-'Tor GDP Estimates'!N228,"")</f>
        <v>-31.916819963927225</v>
      </c>
      <c r="O228" s="30" t="str">
        <f>IFERROR(+'CMA GDP Estimates'!O228-'Tor GDP Estimates'!O228,"")</f>
        <v/>
      </c>
      <c r="P228" s="30">
        <f>IFERROR(+'CMA GDP Estimates'!P228-'Tor GDP Estimates'!P228,"")</f>
        <v>131.91980534372698</v>
      </c>
      <c r="Q228" s="30">
        <f>IFERROR(+'CMA GDP Estimates'!Q228-'Tor GDP Estimates'!Q228,"")</f>
        <v>132.88968750387278</v>
      </c>
      <c r="R228" s="30" t="str">
        <f>IFERROR(+'CMA GDP Estimates'!R228-'Tor GDP Estimates'!R228,"")</f>
        <v/>
      </c>
      <c r="S228" s="30" t="str">
        <f>IFERROR(+'CMA GDP Estimates'!S228-'Tor GDP Estimates'!S228,"")</f>
        <v/>
      </c>
      <c r="T228" s="30" t="str">
        <f>IFERROR(+'CMA GDP Estimates'!T228-'Tor GDP Estimates'!T228,"")</f>
        <v/>
      </c>
      <c r="U228" s="30" t="str">
        <f>IFERROR(+'CMA GDP Estimates'!U228-'Tor GDP Estimates'!U228,"")</f>
        <v/>
      </c>
      <c r="V228" s="30">
        <f>IFERROR(+'CMA GDP Estimates'!V228-'Tor GDP Estimates'!V228,"")</f>
        <v>158.51826031974028</v>
      </c>
      <c r="W228" s="30" t="str">
        <f>IFERROR(+'CMA GDP Estimates'!W228-'Tor GDP Estimates'!W228,"")</f>
        <v/>
      </c>
      <c r="X228" s="30">
        <f>IFERROR(+'CMA GDP Estimates'!X228-'Tor GDP Estimates'!X228,"")</f>
        <v>86.98218072113184</v>
      </c>
      <c r="Y228" s="30">
        <f>IFERROR(+'CMA GDP Estimates'!Y228-'Tor GDP Estimates'!Y228,"")</f>
        <v>133.52215097726997</v>
      </c>
    </row>
    <row r="229" spans="1:25" x14ac:dyDescent="0.25">
      <c r="A229" t="s">
        <v>552</v>
      </c>
      <c r="B229" s="137" t="s">
        <v>207</v>
      </c>
      <c r="C229" s="133">
        <v>6115</v>
      </c>
      <c r="D229" s="65" t="str">
        <f>IFERROR(+'CMA GDP Estimates'!D229-'Tor GDP Estimates'!D229,"")</f>
        <v/>
      </c>
      <c r="E229" s="65">
        <f>IFERROR(+'CMA GDP Estimates'!E229-'Tor GDP Estimates'!E229,"")</f>
        <v>44.087654460196511</v>
      </c>
      <c r="F229" s="65" t="str">
        <f>IFERROR(+'CMA GDP Estimates'!F229-'Tor GDP Estimates'!F229,"")</f>
        <v/>
      </c>
      <c r="G229" s="65" t="str">
        <f>IFERROR(+'CMA GDP Estimates'!G229-'Tor GDP Estimates'!G229,"")</f>
        <v/>
      </c>
      <c r="H229" s="65">
        <f>IFERROR(+'CMA GDP Estimates'!H229-'Tor GDP Estimates'!H229,"")</f>
        <v>59.766199999586121</v>
      </c>
      <c r="I229" s="65" t="str">
        <f>IFERROR(+'CMA GDP Estimates'!I229-'Tor GDP Estimates'!I229,"")</f>
        <v/>
      </c>
      <c r="J229" s="65" t="str">
        <f>IFERROR(+'CMA GDP Estimates'!J229-'Tor GDP Estimates'!J229,"")</f>
        <v/>
      </c>
      <c r="K229" s="65">
        <f>IFERROR(+'CMA GDP Estimates'!K229-'Tor GDP Estimates'!K229,"")</f>
        <v>64.285751157416641</v>
      </c>
      <c r="L229" s="65" t="str">
        <f>IFERROR(+'CMA GDP Estimates'!L229-'Tor GDP Estimates'!L229,"")</f>
        <v/>
      </c>
      <c r="M229" s="30">
        <f>IFERROR(+'CMA GDP Estimates'!M229-'Tor GDP Estimates'!M229,"")</f>
        <v>76.88340699518065</v>
      </c>
      <c r="N229" s="30">
        <f>IFERROR(+'CMA GDP Estimates'!N229-'Tor GDP Estimates'!N229,"")</f>
        <v>73.845703858453305</v>
      </c>
      <c r="O229" s="30" t="str">
        <f>IFERROR(+'CMA GDP Estimates'!O229-'Tor GDP Estimates'!O229,"")</f>
        <v/>
      </c>
      <c r="P229" s="30" t="str">
        <f>IFERROR(+'CMA GDP Estimates'!P229-'Tor GDP Estimates'!P229,"")</f>
        <v/>
      </c>
      <c r="Q229" s="30" t="str">
        <f>IFERROR(+'CMA GDP Estimates'!Q229-'Tor GDP Estimates'!Q229,"")</f>
        <v/>
      </c>
      <c r="R229" s="30">
        <f>IFERROR(+'CMA GDP Estimates'!R229-'Tor GDP Estimates'!R229,"")</f>
        <v>110.14067819152653</v>
      </c>
      <c r="S229" s="30" t="str">
        <f>IFERROR(+'CMA GDP Estimates'!S229-'Tor GDP Estimates'!S229,"")</f>
        <v/>
      </c>
      <c r="T229" s="30" t="str">
        <f>IFERROR(+'CMA GDP Estimates'!T229-'Tor GDP Estimates'!T229,"")</f>
        <v/>
      </c>
      <c r="U229" s="30" t="str">
        <f>IFERROR(+'CMA GDP Estimates'!U229-'Tor GDP Estimates'!U229,"")</f>
        <v/>
      </c>
      <c r="V229" s="30" t="str">
        <f>IFERROR(+'CMA GDP Estimates'!V229-'Tor GDP Estimates'!V229,"")</f>
        <v/>
      </c>
      <c r="W229" s="30">
        <f>IFERROR(+'CMA GDP Estimates'!W229-'Tor GDP Estimates'!W229,"")</f>
        <v>55.623802328568352</v>
      </c>
      <c r="X229" s="30">
        <f>IFERROR(+'CMA GDP Estimates'!X229-'Tor GDP Estimates'!X229,"")</f>
        <v>103.12004587783066</v>
      </c>
      <c r="Y229" s="30">
        <f>IFERROR(+'CMA GDP Estimates'!Y229-'Tor GDP Estimates'!Y229,"")</f>
        <v>80.792959914080868</v>
      </c>
    </row>
    <row r="230" spans="1:25" x14ac:dyDescent="0.25">
      <c r="A230" t="s">
        <v>553</v>
      </c>
      <c r="B230" s="137" t="s">
        <v>207</v>
      </c>
      <c r="C230" s="133">
        <v>6116</v>
      </c>
      <c r="D230" s="65">
        <f>IFERROR(+'CMA GDP Estimates'!D230-'Tor GDP Estimates'!D230,"")</f>
        <v>112.87438645110092</v>
      </c>
      <c r="E230" s="65">
        <f>IFERROR(+'CMA GDP Estimates'!E230-'Tor GDP Estimates'!E230,"")</f>
        <v>137.07573981942406</v>
      </c>
      <c r="F230" s="65">
        <f>IFERROR(+'CMA GDP Estimates'!F230-'Tor GDP Estimates'!F230,"")</f>
        <v>167.3286333691247</v>
      </c>
      <c r="G230" s="65">
        <f>IFERROR(+'CMA GDP Estimates'!G230-'Tor GDP Estimates'!G230,"")</f>
        <v>138.15064000802076</v>
      </c>
      <c r="H230" s="65">
        <f>IFERROR(+'CMA GDP Estimates'!H230-'Tor GDP Estimates'!H230,"")</f>
        <v>146.91748436967032</v>
      </c>
      <c r="I230" s="65">
        <f>IFERROR(+'CMA GDP Estimates'!I230-'Tor GDP Estimates'!I230,"")</f>
        <v>162.71469780790699</v>
      </c>
      <c r="J230" s="65">
        <f>IFERROR(+'CMA GDP Estimates'!J230-'Tor GDP Estimates'!J230,"")</f>
        <v>134.3116545473581</v>
      </c>
      <c r="K230" s="65">
        <f>IFERROR(+'CMA GDP Estimates'!K230-'Tor GDP Estimates'!K230,"")</f>
        <v>209.86530406183445</v>
      </c>
      <c r="L230" s="65">
        <f>IFERROR(+'CMA GDP Estimates'!L230-'Tor GDP Estimates'!L230,"")</f>
        <v>212.51059408547559</v>
      </c>
      <c r="M230" s="30">
        <f>IFERROR(+'CMA GDP Estimates'!M230-'Tor GDP Estimates'!M230,"")</f>
        <v>251.05443183761201</v>
      </c>
      <c r="N230" s="30">
        <f>IFERROR(+'CMA GDP Estimates'!N230-'Tor GDP Estimates'!N230,"")</f>
        <v>262.2890365111594</v>
      </c>
      <c r="O230" s="30">
        <f>IFERROR(+'CMA GDP Estimates'!O230-'Tor GDP Estimates'!O230,"")</f>
        <v>275.78723302371463</v>
      </c>
      <c r="P230" s="30">
        <f>IFERROR(+'CMA GDP Estimates'!P230-'Tor GDP Estimates'!P230,"")</f>
        <v>301.12649111731548</v>
      </c>
      <c r="Q230" s="30">
        <f>IFERROR(+'CMA GDP Estimates'!Q230-'Tor GDP Estimates'!Q230,"")</f>
        <v>228.5477186060923</v>
      </c>
      <c r="R230" s="30">
        <f>IFERROR(+'CMA GDP Estimates'!R230-'Tor GDP Estimates'!R230,"")</f>
        <v>259.28763460263417</v>
      </c>
      <c r="S230" s="30">
        <f>IFERROR(+'CMA GDP Estimates'!S230-'Tor GDP Estimates'!S230,"")</f>
        <v>399.0789573216627</v>
      </c>
      <c r="T230" s="30">
        <f>IFERROR(+'CMA GDP Estimates'!T230-'Tor GDP Estimates'!T230,"")</f>
        <v>352.93049306904783</v>
      </c>
      <c r="U230" s="30">
        <f>IFERROR(+'CMA GDP Estimates'!U230-'Tor GDP Estimates'!U230,"")</f>
        <v>363.90018554958158</v>
      </c>
      <c r="V230" s="30">
        <f>IFERROR(+'CMA GDP Estimates'!V230-'Tor GDP Estimates'!V230,"")</f>
        <v>331.20075535481425</v>
      </c>
      <c r="W230" s="30">
        <f>IFERROR(+'CMA GDP Estimates'!W230-'Tor GDP Estimates'!W230,"")</f>
        <v>328.74771211107537</v>
      </c>
      <c r="X230" s="30">
        <f>IFERROR(+'CMA GDP Estimates'!X230-'Tor GDP Estimates'!X230,"")</f>
        <v>406.48568047315695</v>
      </c>
      <c r="Y230" s="30">
        <f>IFERROR(+'CMA GDP Estimates'!Y230-'Tor GDP Estimates'!Y230,"")</f>
        <v>496.78338928354367</v>
      </c>
    </row>
    <row r="231" spans="1:25" x14ac:dyDescent="0.25">
      <c r="A231" t="s">
        <v>554</v>
      </c>
      <c r="B231" s="137" t="s">
        <v>207</v>
      </c>
      <c r="C231" s="133">
        <v>6117</v>
      </c>
      <c r="D231" s="65" t="str">
        <f>IFERROR(+'CMA GDP Estimates'!D231-'Tor GDP Estimates'!D231,"")</f>
        <v/>
      </c>
      <c r="E231" s="65" t="str">
        <f>IFERROR(+'CMA GDP Estimates'!E231-'Tor GDP Estimates'!E231,"")</f>
        <v/>
      </c>
      <c r="F231" s="65" t="str">
        <f>IFERROR(+'CMA GDP Estimates'!F231-'Tor GDP Estimates'!F231,"")</f>
        <v/>
      </c>
      <c r="G231" s="65" t="str">
        <f>IFERROR(+'CMA GDP Estimates'!G231-'Tor GDP Estimates'!G231,"")</f>
        <v/>
      </c>
      <c r="H231" s="65" t="str">
        <f>IFERROR(+'CMA GDP Estimates'!H231-'Tor GDP Estimates'!H231,"")</f>
        <v/>
      </c>
      <c r="I231" s="65" t="str">
        <f>IFERROR(+'CMA GDP Estimates'!I231-'Tor GDP Estimates'!I231,"")</f>
        <v/>
      </c>
      <c r="J231" s="65" t="str">
        <f>IFERROR(+'CMA GDP Estimates'!J231-'Tor GDP Estimates'!J231,"")</f>
        <v/>
      </c>
      <c r="K231" s="65" t="str">
        <f>IFERROR(+'CMA GDP Estimates'!K231-'Tor GDP Estimates'!K231,"")</f>
        <v/>
      </c>
      <c r="L231" s="65">
        <f>IFERROR(+'CMA GDP Estimates'!L231-'Tor GDP Estimates'!L231,"")</f>
        <v>16.344246581538385</v>
      </c>
      <c r="M231" s="30" t="str">
        <f>IFERROR(+'CMA GDP Estimates'!M231-'Tor GDP Estimates'!M231,"")</f>
        <v/>
      </c>
      <c r="N231" s="30">
        <f>IFERROR(+'CMA GDP Estimates'!N231-'Tor GDP Estimates'!N231,"")</f>
        <v>79.65666273713687</v>
      </c>
      <c r="O231" s="30">
        <f>IFERROR(+'CMA GDP Estimates'!O231-'Tor GDP Estimates'!O231,"")</f>
        <v>5.3059184272293578</v>
      </c>
      <c r="P231" s="30" t="str">
        <f>IFERROR(+'CMA GDP Estimates'!P231-'Tor GDP Estimates'!P231,"")</f>
        <v/>
      </c>
      <c r="Q231" s="30" t="str">
        <f>IFERROR(+'CMA GDP Estimates'!Q231-'Tor GDP Estimates'!Q231,"")</f>
        <v/>
      </c>
      <c r="R231" s="30">
        <f>IFERROR(+'CMA GDP Estimates'!R231-'Tor GDP Estimates'!R231,"")</f>
        <v>116.99668436130932</v>
      </c>
      <c r="S231" s="30">
        <f>IFERROR(+'CMA GDP Estimates'!S231-'Tor GDP Estimates'!S231,"")</f>
        <v>77.580078970363857</v>
      </c>
      <c r="T231" s="30" t="str">
        <f>IFERROR(+'CMA GDP Estimates'!T231-'Tor GDP Estimates'!T231,"")</f>
        <v/>
      </c>
      <c r="U231" s="30">
        <f>IFERROR(+'CMA GDP Estimates'!U231-'Tor GDP Estimates'!U231,"")</f>
        <v>118.00415947582455</v>
      </c>
      <c r="V231" s="30">
        <f>IFERROR(+'CMA GDP Estimates'!V231-'Tor GDP Estimates'!V231,"")</f>
        <v>24.911750707413908</v>
      </c>
      <c r="W231" s="30" t="str">
        <f>IFERROR(+'CMA GDP Estimates'!W231-'Tor GDP Estimates'!W231,"")</f>
        <v/>
      </c>
      <c r="X231" s="30" t="str">
        <f>IFERROR(+'CMA GDP Estimates'!X231-'Tor GDP Estimates'!X231,"")</f>
        <v/>
      </c>
      <c r="Y231" s="30">
        <f>IFERROR(+'CMA GDP Estimates'!Y231-'Tor GDP Estimates'!Y231,"")</f>
        <v>38.972044872830281</v>
      </c>
    </row>
    <row r="232" spans="1:25" x14ac:dyDescent="0.25">
      <c r="A232" s="106" t="s">
        <v>430</v>
      </c>
      <c r="B232" s="129"/>
      <c r="C232" s="130"/>
      <c r="D232" s="141"/>
      <c r="E232" s="141"/>
      <c r="F232" s="141"/>
      <c r="G232" s="141"/>
      <c r="H232" s="141"/>
      <c r="I232" s="141"/>
      <c r="J232" s="141"/>
      <c r="K232" s="141"/>
      <c r="L232" s="141"/>
      <c r="M232" s="135"/>
      <c r="N232" s="135"/>
      <c r="O232" s="135"/>
      <c r="P232" s="135"/>
      <c r="Q232" s="135"/>
      <c r="R232" s="135"/>
      <c r="S232" s="135"/>
      <c r="T232" s="135"/>
      <c r="U232" s="135"/>
      <c r="V232" s="135"/>
      <c r="W232" s="135"/>
      <c r="X232" s="135"/>
      <c r="Y232" s="135"/>
    </row>
    <row r="233" spans="1:25" x14ac:dyDescent="0.25">
      <c r="A233" t="s">
        <v>555</v>
      </c>
      <c r="B233" s="137"/>
      <c r="C233" s="133" t="s">
        <v>189</v>
      </c>
      <c r="D233" s="65">
        <f>IFERROR(+'CMA GDP Estimates'!D233-'Tor GDP Estimates'!D233,"")</f>
        <v>145.70279004833964</v>
      </c>
      <c r="E233" s="65">
        <f>IFERROR(+'CMA GDP Estimates'!E233-'Tor GDP Estimates'!E233,"")</f>
        <v>221.50300961704107</v>
      </c>
      <c r="F233" s="65">
        <f>IFERROR(+'CMA GDP Estimates'!F233-'Tor GDP Estimates'!F233,"")</f>
        <v>100.61296804199642</v>
      </c>
      <c r="G233" s="65">
        <f>IFERROR(+'CMA GDP Estimates'!G233-'Tor GDP Estimates'!G233,"")</f>
        <v>152.11486247160295</v>
      </c>
      <c r="H233" s="65">
        <f>IFERROR(+'CMA GDP Estimates'!H233-'Tor GDP Estimates'!H233,"")</f>
        <v>137.68568814300238</v>
      </c>
      <c r="I233" s="65">
        <f>IFERROR(+'CMA GDP Estimates'!I233-'Tor GDP Estimates'!I233,"")</f>
        <v>128.77273654470235</v>
      </c>
      <c r="J233" s="65">
        <f>IFERROR(+'CMA GDP Estimates'!J233-'Tor GDP Estimates'!J233,"")</f>
        <v>132.77750045247669</v>
      </c>
      <c r="K233" s="65">
        <f>IFERROR(+'CMA GDP Estimates'!K233-'Tor GDP Estimates'!K233,"")</f>
        <v>80.471139073885183</v>
      </c>
      <c r="L233" s="65">
        <f>IFERROR(+'CMA GDP Estimates'!L233-'Tor GDP Estimates'!L233,"")</f>
        <v>128.53937426530982</v>
      </c>
      <c r="M233" s="30">
        <f>IFERROR(+'CMA GDP Estimates'!M233-'Tor GDP Estimates'!M233,"")</f>
        <v>128.60356810104128</v>
      </c>
      <c r="N233" s="30">
        <f>IFERROR(+'CMA GDP Estimates'!N233-'Tor GDP Estimates'!N233,"")</f>
        <v>78.85950792517059</v>
      </c>
      <c r="O233" s="30">
        <f>IFERROR(+'CMA GDP Estimates'!O233-'Tor GDP Estimates'!O233,"")</f>
        <v>174.6510088575935</v>
      </c>
      <c r="P233" s="30">
        <f>IFERROR(+'CMA GDP Estimates'!P233-'Tor GDP Estimates'!P233,"")</f>
        <v>252.04968418649489</v>
      </c>
      <c r="Q233" s="30">
        <f>IFERROR(+'CMA GDP Estimates'!Q233-'Tor GDP Estimates'!Q233,"")</f>
        <v>118.46631884843423</v>
      </c>
      <c r="R233" s="30">
        <f>IFERROR(+'CMA GDP Estimates'!R233-'Tor GDP Estimates'!R233,"")</f>
        <v>94.568316344087293</v>
      </c>
      <c r="S233" s="30">
        <f>IFERROR(+'CMA GDP Estimates'!S233-'Tor GDP Estimates'!S233,"")</f>
        <v>75.988564001819043</v>
      </c>
      <c r="T233" s="30">
        <f>IFERROR(+'CMA GDP Estimates'!T233-'Tor GDP Estimates'!T233,"")</f>
        <v>157.94888650129977</v>
      </c>
      <c r="U233" s="30">
        <f>IFERROR(+'CMA GDP Estimates'!U233-'Tor GDP Estimates'!U233,"")</f>
        <v>102.25094125343911</v>
      </c>
      <c r="V233" s="30">
        <f>IFERROR(+'CMA GDP Estimates'!V233-'Tor GDP Estimates'!V233,"")</f>
        <v>247.08413947200097</v>
      </c>
      <c r="W233" s="30">
        <f>IFERROR(+'CMA GDP Estimates'!W233-'Tor GDP Estimates'!W233,"")</f>
        <v>62.681767161545707</v>
      </c>
      <c r="X233" s="30">
        <f>IFERROR(+'CMA GDP Estimates'!X233-'Tor GDP Estimates'!X233,"")</f>
        <v>167.76242711625977</v>
      </c>
      <c r="Y233" s="30">
        <f>IFERROR(+'CMA GDP Estimates'!Y233-'Tor GDP Estimates'!Y233,"")</f>
        <v>71.4631968840647</v>
      </c>
    </row>
    <row r="234" spans="1:25" x14ac:dyDescent="0.25">
      <c r="A234" t="s">
        <v>556</v>
      </c>
      <c r="B234" s="137">
        <f t="shared" ref="B234:B244" si="11">VALUE(LEFT(C234,4))</f>
        <v>3131</v>
      </c>
      <c r="C234" s="133">
        <v>3131</v>
      </c>
      <c r="D234" s="65" t="str">
        <f>IFERROR(+'CMA GDP Estimates'!D234-'Tor GDP Estimates'!D234,"")</f>
        <v/>
      </c>
      <c r="E234" s="65" t="str">
        <f>IFERROR(+'CMA GDP Estimates'!E234-'Tor GDP Estimates'!E234,"")</f>
        <v/>
      </c>
      <c r="F234" s="65" t="str">
        <f>IFERROR(+'CMA GDP Estimates'!F234-'Tor GDP Estimates'!F234,"")</f>
        <v/>
      </c>
      <c r="G234" s="65" t="str">
        <f>IFERROR(+'CMA GDP Estimates'!G234-'Tor GDP Estimates'!G234,"")</f>
        <v/>
      </c>
      <c r="H234" s="65" t="str">
        <f>IFERROR(+'CMA GDP Estimates'!H234-'Tor GDP Estimates'!H234,"")</f>
        <v/>
      </c>
      <c r="I234" s="65" t="str">
        <f>IFERROR(+'CMA GDP Estimates'!I234-'Tor GDP Estimates'!I234,"")</f>
        <v/>
      </c>
      <c r="J234" s="65" t="str">
        <f>IFERROR(+'CMA GDP Estimates'!J234-'Tor GDP Estimates'!J234,"")</f>
        <v/>
      </c>
      <c r="K234" s="65" t="str">
        <f>IFERROR(+'CMA GDP Estimates'!K234-'Tor GDP Estimates'!K234,"")</f>
        <v/>
      </c>
      <c r="L234" s="65" t="str">
        <f>IFERROR(+'CMA GDP Estimates'!L234-'Tor GDP Estimates'!L234,"")</f>
        <v/>
      </c>
      <c r="M234" s="30" t="str">
        <f>IFERROR(+'CMA GDP Estimates'!M234-'Tor GDP Estimates'!M234,"")</f>
        <v/>
      </c>
      <c r="N234" s="30" t="str">
        <f>IFERROR(+'CMA GDP Estimates'!N234-'Tor GDP Estimates'!N234,"")</f>
        <v/>
      </c>
      <c r="O234" s="30" t="str">
        <f>IFERROR(+'CMA GDP Estimates'!O234-'Tor GDP Estimates'!O234,"")</f>
        <v/>
      </c>
      <c r="P234" s="30" t="str">
        <f>IFERROR(+'CMA GDP Estimates'!P234-'Tor GDP Estimates'!P234,"")</f>
        <v/>
      </c>
      <c r="Q234" s="30" t="str">
        <f>IFERROR(+'CMA GDP Estimates'!Q234-'Tor GDP Estimates'!Q234,"")</f>
        <v/>
      </c>
      <c r="R234" s="30" t="str">
        <f>IFERROR(+'CMA GDP Estimates'!R234-'Tor GDP Estimates'!R234,"")</f>
        <v/>
      </c>
      <c r="S234" s="30" t="str">
        <f>IFERROR(+'CMA GDP Estimates'!S234-'Tor GDP Estimates'!S234,"")</f>
        <v/>
      </c>
      <c r="T234" s="30" t="str">
        <f>IFERROR(+'CMA GDP Estimates'!T234-'Tor GDP Estimates'!T234,"")</f>
        <v/>
      </c>
      <c r="U234" s="30" t="str">
        <f>IFERROR(+'CMA GDP Estimates'!U234-'Tor GDP Estimates'!U234,"")</f>
        <v/>
      </c>
      <c r="V234" s="30" t="str">
        <f>IFERROR(+'CMA GDP Estimates'!V234-'Tor GDP Estimates'!V234,"")</f>
        <v/>
      </c>
      <c r="W234" s="30" t="str">
        <f>IFERROR(+'CMA GDP Estimates'!W234-'Tor GDP Estimates'!W234,"")</f>
        <v/>
      </c>
      <c r="X234" s="30" t="str">
        <f>IFERROR(+'CMA GDP Estimates'!X234-'Tor GDP Estimates'!X234,"")</f>
        <v/>
      </c>
      <c r="Y234" s="30" t="str">
        <f>IFERROR(+'CMA GDP Estimates'!Y234-'Tor GDP Estimates'!Y234,"")</f>
        <v/>
      </c>
    </row>
    <row r="235" spans="1:25" x14ac:dyDescent="0.25">
      <c r="A235" t="s">
        <v>557</v>
      </c>
      <c r="B235" s="137">
        <f t="shared" si="11"/>
        <v>3132</v>
      </c>
      <c r="C235" s="133">
        <v>3132</v>
      </c>
      <c r="D235" s="65" t="str">
        <f>IFERROR(+'CMA GDP Estimates'!D235-'Tor GDP Estimates'!D235,"")</f>
        <v/>
      </c>
      <c r="E235" s="65" t="str">
        <f>IFERROR(+'CMA GDP Estimates'!E235-'Tor GDP Estimates'!E235,"")</f>
        <v/>
      </c>
      <c r="F235" s="65" t="str">
        <f>IFERROR(+'CMA GDP Estimates'!F235-'Tor GDP Estimates'!F235,"")</f>
        <v/>
      </c>
      <c r="G235" s="65" t="str">
        <f>IFERROR(+'CMA GDP Estimates'!G235-'Tor GDP Estimates'!G235,"")</f>
        <v/>
      </c>
      <c r="H235" s="65" t="str">
        <f>IFERROR(+'CMA GDP Estimates'!H235-'Tor GDP Estimates'!H235,"")</f>
        <v/>
      </c>
      <c r="I235" s="65" t="str">
        <f>IFERROR(+'CMA GDP Estimates'!I235-'Tor GDP Estimates'!I235,"")</f>
        <v/>
      </c>
      <c r="J235" s="65" t="str">
        <f>IFERROR(+'CMA GDP Estimates'!J235-'Tor GDP Estimates'!J235,"")</f>
        <v/>
      </c>
      <c r="K235" s="65" t="str">
        <f>IFERROR(+'CMA GDP Estimates'!K235-'Tor GDP Estimates'!K235,"")</f>
        <v/>
      </c>
      <c r="L235" s="65" t="str">
        <f>IFERROR(+'CMA GDP Estimates'!L235-'Tor GDP Estimates'!L235,"")</f>
        <v/>
      </c>
      <c r="M235" s="30" t="str">
        <f>IFERROR(+'CMA GDP Estimates'!M235-'Tor GDP Estimates'!M235,"")</f>
        <v/>
      </c>
      <c r="N235" s="30" t="str">
        <f>IFERROR(+'CMA GDP Estimates'!N235-'Tor GDP Estimates'!N235,"")</f>
        <v/>
      </c>
      <c r="O235" s="30" t="str">
        <f>IFERROR(+'CMA GDP Estimates'!O235-'Tor GDP Estimates'!O235,"")</f>
        <v/>
      </c>
      <c r="P235" s="30" t="str">
        <f>IFERROR(+'CMA GDP Estimates'!P235-'Tor GDP Estimates'!P235,"")</f>
        <v/>
      </c>
      <c r="Q235" s="30" t="str">
        <f>IFERROR(+'CMA GDP Estimates'!Q235-'Tor GDP Estimates'!Q235,"")</f>
        <v/>
      </c>
      <c r="R235" s="30" t="str">
        <f>IFERROR(+'CMA GDP Estimates'!R235-'Tor GDP Estimates'!R235,"")</f>
        <v/>
      </c>
      <c r="S235" s="30" t="str">
        <f>IFERROR(+'CMA GDP Estimates'!S235-'Tor GDP Estimates'!S235,"")</f>
        <v/>
      </c>
      <c r="T235" s="30" t="str">
        <f>IFERROR(+'CMA GDP Estimates'!T235-'Tor GDP Estimates'!T235,"")</f>
        <v/>
      </c>
      <c r="U235" s="30" t="str">
        <f>IFERROR(+'CMA GDP Estimates'!U235-'Tor GDP Estimates'!U235,"")</f>
        <v/>
      </c>
      <c r="V235" s="30" t="str">
        <f>IFERROR(+'CMA GDP Estimates'!V235-'Tor GDP Estimates'!V235,"")</f>
        <v/>
      </c>
      <c r="W235" s="30" t="str">
        <f>IFERROR(+'CMA GDP Estimates'!W235-'Tor GDP Estimates'!W235,"")</f>
        <v/>
      </c>
      <c r="X235" s="30" t="str">
        <f>IFERROR(+'CMA GDP Estimates'!X235-'Tor GDP Estimates'!X235,"")</f>
        <v/>
      </c>
      <c r="Y235" s="30" t="str">
        <f>IFERROR(+'CMA GDP Estimates'!Y235-'Tor GDP Estimates'!Y235,"")</f>
        <v/>
      </c>
    </row>
    <row r="236" spans="1:25" x14ac:dyDescent="0.25">
      <c r="A236" t="s">
        <v>558</v>
      </c>
      <c r="B236" s="137">
        <f t="shared" si="11"/>
        <v>3133</v>
      </c>
      <c r="C236" s="133">
        <v>3133</v>
      </c>
      <c r="D236" s="65" t="str">
        <f>IFERROR(+'CMA GDP Estimates'!D236-'Tor GDP Estimates'!D236,"")</f>
        <v/>
      </c>
      <c r="E236" s="65" t="str">
        <f>IFERROR(+'CMA GDP Estimates'!E236-'Tor GDP Estimates'!E236,"")</f>
        <v/>
      </c>
      <c r="F236" s="65" t="str">
        <f>IFERROR(+'CMA GDP Estimates'!F236-'Tor GDP Estimates'!F236,"")</f>
        <v/>
      </c>
      <c r="G236" s="65" t="str">
        <f>IFERROR(+'CMA GDP Estimates'!G236-'Tor GDP Estimates'!G236,"")</f>
        <v/>
      </c>
      <c r="H236" s="65" t="str">
        <f>IFERROR(+'CMA GDP Estimates'!H236-'Tor GDP Estimates'!H236,"")</f>
        <v/>
      </c>
      <c r="I236" s="65" t="str">
        <f>IFERROR(+'CMA GDP Estimates'!I236-'Tor GDP Estimates'!I236,"")</f>
        <v/>
      </c>
      <c r="J236" s="65" t="str">
        <f>IFERROR(+'CMA GDP Estimates'!J236-'Tor GDP Estimates'!J236,"")</f>
        <v/>
      </c>
      <c r="K236" s="65" t="str">
        <f>IFERROR(+'CMA GDP Estimates'!K236-'Tor GDP Estimates'!K236,"")</f>
        <v/>
      </c>
      <c r="L236" s="65" t="str">
        <f>IFERROR(+'CMA GDP Estimates'!L236-'Tor GDP Estimates'!L236,"")</f>
        <v/>
      </c>
      <c r="M236" s="30" t="str">
        <f>IFERROR(+'CMA GDP Estimates'!M236-'Tor GDP Estimates'!M236,"")</f>
        <v/>
      </c>
      <c r="N236" s="30" t="str">
        <f>IFERROR(+'CMA GDP Estimates'!N236-'Tor GDP Estimates'!N236,"")</f>
        <v/>
      </c>
      <c r="O236" s="30" t="str">
        <f>IFERROR(+'CMA GDP Estimates'!O236-'Tor GDP Estimates'!O236,"")</f>
        <v/>
      </c>
      <c r="P236" s="30" t="str">
        <f>IFERROR(+'CMA GDP Estimates'!P236-'Tor GDP Estimates'!P236,"")</f>
        <v/>
      </c>
      <c r="Q236" s="30" t="str">
        <f>IFERROR(+'CMA GDP Estimates'!Q236-'Tor GDP Estimates'!Q236,"")</f>
        <v/>
      </c>
      <c r="R236" s="30" t="str">
        <f>IFERROR(+'CMA GDP Estimates'!R236-'Tor GDP Estimates'!R236,"")</f>
        <v/>
      </c>
      <c r="S236" s="30" t="str">
        <f>IFERROR(+'CMA GDP Estimates'!S236-'Tor GDP Estimates'!S236,"")</f>
        <v/>
      </c>
      <c r="T236" s="30" t="str">
        <f>IFERROR(+'CMA GDP Estimates'!T236-'Tor GDP Estimates'!T236,"")</f>
        <v/>
      </c>
      <c r="U236" s="30" t="str">
        <f>IFERROR(+'CMA GDP Estimates'!U236-'Tor GDP Estimates'!U236,"")</f>
        <v/>
      </c>
      <c r="V236" s="30" t="str">
        <f>IFERROR(+'CMA GDP Estimates'!V236-'Tor GDP Estimates'!V236,"")</f>
        <v/>
      </c>
      <c r="W236" s="30" t="str">
        <f>IFERROR(+'CMA GDP Estimates'!W236-'Tor GDP Estimates'!W236,"")</f>
        <v/>
      </c>
      <c r="X236" s="30" t="str">
        <f>IFERROR(+'CMA GDP Estimates'!X236-'Tor GDP Estimates'!X236,"")</f>
        <v/>
      </c>
      <c r="Y236" s="30" t="str">
        <f>IFERROR(+'CMA GDP Estimates'!Y236-'Tor GDP Estimates'!Y236,"")</f>
        <v/>
      </c>
    </row>
    <row r="237" spans="1:25" x14ac:dyDescent="0.25">
      <c r="A237" t="s">
        <v>559</v>
      </c>
      <c r="B237" s="137">
        <f t="shared" si="11"/>
        <v>3141</v>
      </c>
      <c r="C237" s="133">
        <v>3141</v>
      </c>
      <c r="D237" s="65" t="str">
        <f>IFERROR(+'CMA GDP Estimates'!D237-'Tor GDP Estimates'!D237,"")</f>
        <v/>
      </c>
      <c r="E237" s="65" t="str">
        <f>IFERROR(+'CMA GDP Estimates'!E237-'Tor GDP Estimates'!E237,"")</f>
        <v/>
      </c>
      <c r="F237" s="65" t="str">
        <f>IFERROR(+'CMA GDP Estimates'!F237-'Tor GDP Estimates'!F237,"")</f>
        <v/>
      </c>
      <c r="G237" s="65" t="str">
        <f>IFERROR(+'CMA GDP Estimates'!G237-'Tor GDP Estimates'!G237,"")</f>
        <v/>
      </c>
      <c r="H237" s="65" t="str">
        <f>IFERROR(+'CMA GDP Estimates'!H237-'Tor GDP Estimates'!H237,"")</f>
        <v/>
      </c>
      <c r="I237" s="65" t="str">
        <f>IFERROR(+'CMA GDP Estimates'!I237-'Tor GDP Estimates'!I237,"")</f>
        <v/>
      </c>
      <c r="J237" s="65" t="str">
        <f>IFERROR(+'CMA GDP Estimates'!J237-'Tor GDP Estimates'!J237,"")</f>
        <v/>
      </c>
      <c r="K237" s="65" t="str">
        <f>IFERROR(+'CMA GDP Estimates'!K237-'Tor GDP Estimates'!K237,"")</f>
        <v/>
      </c>
      <c r="L237" s="65" t="str">
        <f>IFERROR(+'CMA GDP Estimates'!L237-'Tor GDP Estimates'!L237,"")</f>
        <v/>
      </c>
      <c r="M237" s="30" t="str">
        <f>IFERROR(+'CMA GDP Estimates'!M237-'Tor GDP Estimates'!M237,"")</f>
        <v/>
      </c>
      <c r="N237" s="30" t="str">
        <f>IFERROR(+'CMA GDP Estimates'!N237-'Tor GDP Estimates'!N237,"")</f>
        <v/>
      </c>
      <c r="O237" s="30" t="str">
        <f>IFERROR(+'CMA GDP Estimates'!O237-'Tor GDP Estimates'!O237,"")</f>
        <v/>
      </c>
      <c r="P237" s="30" t="str">
        <f>IFERROR(+'CMA GDP Estimates'!P237-'Tor GDP Estimates'!P237,"")</f>
        <v/>
      </c>
      <c r="Q237" s="30" t="str">
        <f>IFERROR(+'CMA GDP Estimates'!Q237-'Tor GDP Estimates'!Q237,"")</f>
        <v/>
      </c>
      <c r="R237" s="30" t="str">
        <f>IFERROR(+'CMA GDP Estimates'!R237-'Tor GDP Estimates'!R237,"")</f>
        <v/>
      </c>
      <c r="S237" s="30" t="str">
        <f>IFERROR(+'CMA GDP Estimates'!S237-'Tor GDP Estimates'!S237,"")</f>
        <v/>
      </c>
      <c r="T237" s="30" t="str">
        <f>IFERROR(+'CMA GDP Estimates'!T237-'Tor GDP Estimates'!T237,"")</f>
        <v/>
      </c>
      <c r="U237" s="30" t="str">
        <f>IFERROR(+'CMA GDP Estimates'!U237-'Tor GDP Estimates'!U237,"")</f>
        <v/>
      </c>
      <c r="V237" s="30" t="str">
        <f>IFERROR(+'CMA GDP Estimates'!V237-'Tor GDP Estimates'!V237,"")</f>
        <v/>
      </c>
      <c r="W237" s="30" t="str">
        <f>IFERROR(+'CMA GDP Estimates'!W237-'Tor GDP Estimates'!W237,"")</f>
        <v/>
      </c>
      <c r="X237" s="30" t="str">
        <f>IFERROR(+'CMA GDP Estimates'!X237-'Tor GDP Estimates'!X237,"")</f>
        <v/>
      </c>
      <c r="Y237" s="30" t="str">
        <f>IFERROR(+'CMA GDP Estimates'!Y237-'Tor GDP Estimates'!Y237,"")</f>
        <v/>
      </c>
    </row>
    <row r="238" spans="1:25" x14ac:dyDescent="0.25">
      <c r="A238" t="s">
        <v>560</v>
      </c>
      <c r="B238" s="137">
        <f t="shared" si="11"/>
        <v>3149</v>
      </c>
      <c r="C238" s="133">
        <v>3149</v>
      </c>
      <c r="D238" s="65" t="str">
        <f>IFERROR(+'CMA GDP Estimates'!D238-'Tor GDP Estimates'!D238,"")</f>
        <v/>
      </c>
      <c r="E238" s="65" t="str">
        <f>IFERROR(+'CMA GDP Estimates'!E238-'Tor GDP Estimates'!E238,"")</f>
        <v/>
      </c>
      <c r="F238" s="65" t="str">
        <f>IFERROR(+'CMA GDP Estimates'!F238-'Tor GDP Estimates'!F238,"")</f>
        <v/>
      </c>
      <c r="G238" s="65" t="str">
        <f>IFERROR(+'CMA GDP Estimates'!G238-'Tor GDP Estimates'!G238,"")</f>
        <v/>
      </c>
      <c r="H238" s="65" t="str">
        <f>IFERROR(+'CMA GDP Estimates'!H238-'Tor GDP Estimates'!H238,"")</f>
        <v/>
      </c>
      <c r="I238" s="65" t="str">
        <f>IFERROR(+'CMA GDP Estimates'!I238-'Tor GDP Estimates'!I238,"")</f>
        <v/>
      </c>
      <c r="J238" s="65" t="str">
        <f>IFERROR(+'CMA GDP Estimates'!J238-'Tor GDP Estimates'!J238,"")</f>
        <v/>
      </c>
      <c r="K238" s="65" t="str">
        <f>IFERROR(+'CMA GDP Estimates'!K238-'Tor GDP Estimates'!K238,"")</f>
        <v/>
      </c>
      <c r="L238" s="65" t="str">
        <f>IFERROR(+'CMA GDP Estimates'!L238-'Tor GDP Estimates'!L238,"")</f>
        <v/>
      </c>
      <c r="M238" s="30" t="str">
        <f>IFERROR(+'CMA GDP Estimates'!M238-'Tor GDP Estimates'!M238,"")</f>
        <v/>
      </c>
      <c r="N238" s="30" t="str">
        <f>IFERROR(+'CMA GDP Estimates'!N238-'Tor GDP Estimates'!N238,"")</f>
        <v/>
      </c>
      <c r="O238" s="30" t="str">
        <f>IFERROR(+'CMA GDP Estimates'!O238-'Tor GDP Estimates'!O238,"")</f>
        <v/>
      </c>
      <c r="P238" s="30" t="str">
        <f>IFERROR(+'CMA GDP Estimates'!P238-'Tor GDP Estimates'!P238,"")</f>
        <v/>
      </c>
      <c r="Q238" s="30" t="str">
        <f>IFERROR(+'CMA GDP Estimates'!Q238-'Tor GDP Estimates'!Q238,"")</f>
        <v/>
      </c>
      <c r="R238" s="30" t="str">
        <f>IFERROR(+'CMA GDP Estimates'!R238-'Tor GDP Estimates'!R238,"")</f>
        <v/>
      </c>
      <c r="S238" s="30" t="str">
        <f>IFERROR(+'CMA GDP Estimates'!S238-'Tor GDP Estimates'!S238,"")</f>
        <v/>
      </c>
      <c r="T238" s="30" t="str">
        <f>IFERROR(+'CMA GDP Estimates'!T238-'Tor GDP Estimates'!T238,"")</f>
        <v/>
      </c>
      <c r="U238" s="30" t="str">
        <f>IFERROR(+'CMA GDP Estimates'!U238-'Tor GDP Estimates'!U238,"")</f>
        <v/>
      </c>
      <c r="V238" s="30" t="str">
        <f>IFERROR(+'CMA GDP Estimates'!V238-'Tor GDP Estimates'!V238,"")</f>
        <v/>
      </c>
      <c r="W238" s="30" t="str">
        <f>IFERROR(+'CMA GDP Estimates'!W238-'Tor GDP Estimates'!W238,"")</f>
        <v/>
      </c>
      <c r="X238" s="30" t="str">
        <f>IFERROR(+'CMA GDP Estimates'!X238-'Tor GDP Estimates'!X238,"")</f>
        <v/>
      </c>
      <c r="Y238" s="30" t="str">
        <f>IFERROR(+'CMA GDP Estimates'!Y238-'Tor GDP Estimates'!Y238,"")</f>
        <v/>
      </c>
    </row>
    <row r="239" spans="1:25" x14ac:dyDescent="0.25">
      <c r="A239" t="s">
        <v>561</v>
      </c>
      <c r="B239" s="137" t="s">
        <v>190</v>
      </c>
      <c r="C239" s="133">
        <v>315</v>
      </c>
      <c r="D239" s="65">
        <f>IFERROR(+'CMA GDP Estimates'!D239-'Tor GDP Estimates'!D239,"")</f>
        <v>107.33263629181022</v>
      </c>
      <c r="E239" s="65">
        <f>IFERROR(+'CMA GDP Estimates'!E239-'Tor GDP Estimates'!E239,"")</f>
        <v>190.31746572676406</v>
      </c>
      <c r="F239" s="65">
        <f>IFERROR(+'CMA GDP Estimates'!F239-'Tor GDP Estimates'!F239,"")</f>
        <v>162.92659446868026</v>
      </c>
      <c r="G239" s="65">
        <f>IFERROR(+'CMA GDP Estimates'!G239-'Tor GDP Estimates'!G239,"")</f>
        <v>294.79138519520416</v>
      </c>
      <c r="H239" s="65">
        <f>IFERROR(+'CMA GDP Estimates'!H239-'Tor GDP Estimates'!H239,"")</f>
        <v>184.32604717120125</v>
      </c>
      <c r="I239" s="65">
        <f>IFERROR(+'CMA GDP Estimates'!I239-'Tor GDP Estimates'!I239,"")</f>
        <v>239.53333753242714</v>
      </c>
      <c r="J239" s="65">
        <f>IFERROR(+'CMA GDP Estimates'!J239-'Tor GDP Estimates'!J239,"")</f>
        <v>164.52453821103603</v>
      </c>
      <c r="K239" s="65">
        <f>IFERROR(+'CMA GDP Estimates'!K239-'Tor GDP Estimates'!K239,"")</f>
        <v>165.47606254423607</v>
      </c>
      <c r="L239" s="65">
        <f>IFERROR(+'CMA GDP Estimates'!L239-'Tor GDP Estimates'!L239,"")</f>
        <v>80.461396382640658</v>
      </c>
      <c r="M239" s="30">
        <f>IFERROR(+'CMA GDP Estimates'!M239-'Tor GDP Estimates'!M239,"")</f>
        <v>75.30826059223682</v>
      </c>
      <c r="N239" s="30">
        <f>IFERROR(+'CMA GDP Estimates'!N239-'Tor GDP Estimates'!N239,"")</f>
        <v>90.856260614739881</v>
      </c>
      <c r="O239" s="30">
        <f>IFERROR(+'CMA GDP Estimates'!O239-'Tor GDP Estimates'!O239,"")</f>
        <v>64.730710788248302</v>
      </c>
      <c r="P239" s="30">
        <f>IFERROR(+'CMA GDP Estimates'!P239-'Tor GDP Estimates'!P239,"")</f>
        <v>31.358905257703498</v>
      </c>
      <c r="Q239" s="30">
        <f>IFERROR(+'CMA GDP Estimates'!Q239-'Tor GDP Estimates'!Q239,"")</f>
        <v>88.965186924792931</v>
      </c>
      <c r="R239" s="30">
        <f>IFERROR(+'CMA GDP Estimates'!R239-'Tor GDP Estimates'!R239,"")</f>
        <v>36.682386761368207</v>
      </c>
      <c r="S239" s="30">
        <f>IFERROR(+'CMA GDP Estimates'!S239-'Tor GDP Estimates'!S239,"")</f>
        <v>24.041606265557135</v>
      </c>
      <c r="T239" s="30">
        <f>IFERROR(+'CMA GDP Estimates'!T239-'Tor GDP Estimates'!T239,"")</f>
        <v>-1.1722861758159979</v>
      </c>
      <c r="U239" s="30">
        <f>IFERROR(+'CMA GDP Estimates'!U239-'Tor GDP Estimates'!U239,"")</f>
        <v>53.337909287900089</v>
      </c>
      <c r="V239" s="30">
        <f>IFERROR(+'CMA GDP Estimates'!V239-'Tor GDP Estimates'!V239,"")</f>
        <v>26.843893564397916</v>
      </c>
      <c r="W239" s="30">
        <f>IFERROR(+'CMA GDP Estimates'!W239-'Tor GDP Estimates'!W239,"")</f>
        <v>96.217107069725387</v>
      </c>
      <c r="X239" s="30">
        <f>IFERROR(+'CMA GDP Estimates'!X239-'Tor GDP Estimates'!X239,"")</f>
        <v>43.40578669810165</v>
      </c>
      <c r="Y239" s="30">
        <f>IFERROR(+'CMA GDP Estimates'!Y239-'Tor GDP Estimates'!Y239,"")</f>
        <v>87.880230985110131</v>
      </c>
    </row>
    <row r="240" spans="1:25" x14ac:dyDescent="0.25">
      <c r="A240" t="s">
        <v>562</v>
      </c>
      <c r="B240" s="137">
        <f t="shared" si="11"/>
        <v>3151</v>
      </c>
      <c r="C240" s="133">
        <v>3151</v>
      </c>
      <c r="D240" s="65" t="str">
        <f>IFERROR(+'CMA GDP Estimates'!D240-'Tor GDP Estimates'!D240,"")</f>
        <v/>
      </c>
      <c r="E240" s="65" t="str">
        <f>IFERROR(+'CMA GDP Estimates'!E240-'Tor GDP Estimates'!E240,"")</f>
        <v/>
      </c>
      <c r="F240" s="65" t="str">
        <f>IFERROR(+'CMA GDP Estimates'!F240-'Tor GDP Estimates'!F240,"")</f>
        <v/>
      </c>
      <c r="G240" s="65" t="str">
        <f>IFERROR(+'CMA GDP Estimates'!G240-'Tor GDP Estimates'!G240,"")</f>
        <v/>
      </c>
      <c r="H240" s="65" t="str">
        <f>IFERROR(+'CMA GDP Estimates'!H240-'Tor GDP Estimates'!H240,"")</f>
        <v/>
      </c>
      <c r="I240" s="65" t="str">
        <f>IFERROR(+'CMA GDP Estimates'!I240-'Tor GDP Estimates'!I240,"")</f>
        <v/>
      </c>
      <c r="J240" s="65" t="str">
        <f>IFERROR(+'CMA GDP Estimates'!J240-'Tor GDP Estimates'!J240,"")</f>
        <v/>
      </c>
      <c r="K240" s="65" t="str">
        <f>IFERROR(+'CMA GDP Estimates'!K240-'Tor GDP Estimates'!K240,"")</f>
        <v/>
      </c>
      <c r="L240" s="65" t="str">
        <f>IFERROR(+'CMA GDP Estimates'!L240-'Tor GDP Estimates'!L240,"")</f>
        <v/>
      </c>
      <c r="M240" s="30" t="str">
        <f>IFERROR(+'CMA GDP Estimates'!M240-'Tor GDP Estimates'!M240,"")</f>
        <v/>
      </c>
      <c r="N240" s="30" t="str">
        <f>IFERROR(+'CMA GDP Estimates'!N240-'Tor GDP Estimates'!N240,"")</f>
        <v/>
      </c>
      <c r="O240" s="30" t="str">
        <f>IFERROR(+'CMA GDP Estimates'!O240-'Tor GDP Estimates'!O240,"")</f>
        <v/>
      </c>
      <c r="P240" s="30" t="str">
        <f>IFERROR(+'CMA GDP Estimates'!P240-'Tor GDP Estimates'!P240,"")</f>
        <v/>
      </c>
      <c r="Q240" s="30" t="str">
        <f>IFERROR(+'CMA GDP Estimates'!Q240-'Tor GDP Estimates'!Q240,"")</f>
        <v/>
      </c>
      <c r="R240" s="30" t="str">
        <f>IFERROR(+'CMA GDP Estimates'!R240-'Tor GDP Estimates'!R240,"")</f>
        <v/>
      </c>
      <c r="S240" s="30" t="str">
        <f>IFERROR(+'CMA GDP Estimates'!S240-'Tor GDP Estimates'!S240,"")</f>
        <v/>
      </c>
      <c r="T240" s="30" t="str">
        <f>IFERROR(+'CMA GDP Estimates'!T240-'Tor GDP Estimates'!T240,"")</f>
        <v/>
      </c>
      <c r="U240" s="30" t="str">
        <f>IFERROR(+'CMA GDP Estimates'!U240-'Tor GDP Estimates'!U240,"")</f>
        <v/>
      </c>
      <c r="V240" s="30" t="str">
        <f>IFERROR(+'CMA GDP Estimates'!V240-'Tor GDP Estimates'!V240,"")</f>
        <v/>
      </c>
      <c r="W240" s="30" t="str">
        <f>IFERROR(+'CMA GDP Estimates'!W240-'Tor GDP Estimates'!W240,"")</f>
        <v/>
      </c>
      <c r="X240" s="30" t="str">
        <f>IFERROR(+'CMA GDP Estimates'!X240-'Tor GDP Estimates'!X240,"")</f>
        <v/>
      </c>
      <c r="Y240" s="30" t="str">
        <f>IFERROR(+'CMA GDP Estimates'!Y240-'Tor GDP Estimates'!Y240,"")</f>
        <v/>
      </c>
    </row>
    <row r="241" spans="1:25" x14ac:dyDescent="0.25">
      <c r="A241" t="s">
        <v>563</v>
      </c>
      <c r="B241" s="137">
        <f t="shared" si="11"/>
        <v>3152</v>
      </c>
      <c r="C241" s="133">
        <v>3152</v>
      </c>
      <c r="D241" s="65" t="str">
        <f>IFERROR(+'CMA GDP Estimates'!D241-'Tor GDP Estimates'!D241,"")</f>
        <v/>
      </c>
      <c r="E241" s="65" t="str">
        <f>IFERROR(+'CMA GDP Estimates'!E241-'Tor GDP Estimates'!E241,"")</f>
        <v/>
      </c>
      <c r="F241" s="65" t="str">
        <f>IFERROR(+'CMA GDP Estimates'!F241-'Tor GDP Estimates'!F241,"")</f>
        <v/>
      </c>
      <c r="G241" s="65" t="str">
        <f>IFERROR(+'CMA GDP Estimates'!G241-'Tor GDP Estimates'!G241,"")</f>
        <v/>
      </c>
      <c r="H241" s="65" t="str">
        <f>IFERROR(+'CMA GDP Estimates'!H241-'Tor GDP Estimates'!H241,"")</f>
        <v/>
      </c>
      <c r="I241" s="65" t="str">
        <f>IFERROR(+'CMA GDP Estimates'!I241-'Tor GDP Estimates'!I241,"")</f>
        <v/>
      </c>
      <c r="J241" s="65" t="str">
        <f>IFERROR(+'CMA GDP Estimates'!J241-'Tor GDP Estimates'!J241,"")</f>
        <v/>
      </c>
      <c r="K241" s="65" t="str">
        <f>IFERROR(+'CMA GDP Estimates'!K241-'Tor GDP Estimates'!K241,"")</f>
        <v/>
      </c>
      <c r="L241" s="65" t="str">
        <f>IFERROR(+'CMA GDP Estimates'!L241-'Tor GDP Estimates'!L241,"")</f>
        <v/>
      </c>
      <c r="M241" s="30" t="str">
        <f>IFERROR(+'CMA GDP Estimates'!M241-'Tor GDP Estimates'!M241,"")</f>
        <v/>
      </c>
      <c r="N241" s="30" t="str">
        <f>IFERROR(+'CMA GDP Estimates'!N241-'Tor GDP Estimates'!N241,"")</f>
        <v/>
      </c>
      <c r="O241" s="30" t="str">
        <f>IFERROR(+'CMA GDP Estimates'!O241-'Tor GDP Estimates'!O241,"")</f>
        <v/>
      </c>
      <c r="P241" s="30" t="str">
        <f>IFERROR(+'CMA GDP Estimates'!P241-'Tor GDP Estimates'!P241,"")</f>
        <v/>
      </c>
      <c r="Q241" s="30" t="str">
        <f>IFERROR(+'CMA GDP Estimates'!Q241-'Tor GDP Estimates'!Q241,"")</f>
        <v/>
      </c>
      <c r="R241" s="30" t="str">
        <f>IFERROR(+'CMA GDP Estimates'!R241-'Tor GDP Estimates'!R241,"")</f>
        <v/>
      </c>
      <c r="S241" s="30" t="str">
        <f>IFERROR(+'CMA GDP Estimates'!S241-'Tor GDP Estimates'!S241,"")</f>
        <v/>
      </c>
      <c r="T241" s="30" t="str">
        <f>IFERROR(+'CMA GDP Estimates'!T241-'Tor GDP Estimates'!T241,"")</f>
        <v/>
      </c>
      <c r="U241" s="30" t="str">
        <f>IFERROR(+'CMA GDP Estimates'!U241-'Tor GDP Estimates'!U241,"")</f>
        <v/>
      </c>
      <c r="V241" s="30" t="str">
        <f>IFERROR(+'CMA GDP Estimates'!V241-'Tor GDP Estimates'!V241,"")</f>
        <v/>
      </c>
      <c r="W241" s="30" t="str">
        <f>IFERROR(+'CMA GDP Estimates'!W241-'Tor GDP Estimates'!W241,"")</f>
        <v/>
      </c>
      <c r="X241" s="30" t="str">
        <f>IFERROR(+'CMA GDP Estimates'!X241-'Tor GDP Estimates'!X241,"")</f>
        <v/>
      </c>
      <c r="Y241" s="30" t="str">
        <f>IFERROR(+'CMA GDP Estimates'!Y241-'Tor GDP Estimates'!Y241,"")</f>
        <v/>
      </c>
    </row>
    <row r="242" spans="1:25" x14ac:dyDescent="0.25">
      <c r="A242" t="s">
        <v>564</v>
      </c>
      <c r="B242" s="137">
        <f t="shared" si="11"/>
        <v>3159</v>
      </c>
      <c r="C242" s="133">
        <v>3159</v>
      </c>
      <c r="D242" s="65" t="str">
        <f>IFERROR(+'CMA GDP Estimates'!D242-'Tor GDP Estimates'!D242,"")</f>
        <v/>
      </c>
      <c r="E242" s="65" t="str">
        <f>IFERROR(+'CMA GDP Estimates'!E242-'Tor GDP Estimates'!E242,"")</f>
        <v/>
      </c>
      <c r="F242" s="65" t="str">
        <f>IFERROR(+'CMA GDP Estimates'!F242-'Tor GDP Estimates'!F242,"")</f>
        <v/>
      </c>
      <c r="G242" s="65" t="str">
        <f>IFERROR(+'CMA GDP Estimates'!G242-'Tor GDP Estimates'!G242,"")</f>
        <v/>
      </c>
      <c r="H242" s="65" t="str">
        <f>IFERROR(+'CMA GDP Estimates'!H242-'Tor GDP Estimates'!H242,"")</f>
        <v/>
      </c>
      <c r="I242" s="65" t="str">
        <f>IFERROR(+'CMA GDP Estimates'!I242-'Tor GDP Estimates'!I242,"")</f>
        <v/>
      </c>
      <c r="J242" s="65" t="str">
        <f>IFERROR(+'CMA GDP Estimates'!J242-'Tor GDP Estimates'!J242,"")</f>
        <v/>
      </c>
      <c r="K242" s="65" t="str">
        <f>IFERROR(+'CMA GDP Estimates'!K242-'Tor GDP Estimates'!K242,"")</f>
        <v/>
      </c>
      <c r="L242" s="65" t="str">
        <f>IFERROR(+'CMA GDP Estimates'!L242-'Tor GDP Estimates'!L242,"")</f>
        <v/>
      </c>
      <c r="M242" s="30" t="str">
        <f>IFERROR(+'CMA GDP Estimates'!M242-'Tor GDP Estimates'!M242,"")</f>
        <v/>
      </c>
      <c r="N242" s="30" t="str">
        <f>IFERROR(+'CMA GDP Estimates'!N242-'Tor GDP Estimates'!N242,"")</f>
        <v/>
      </c>
      <c r="O242" s="30" t="str">
        <f>IFERROR(+'CMA GDP Estimates'!O242-'Tor GDP Estimates'!O242,"")</f>
        <v/>
      </c>
      <c r="P242" s="30" t="str">
        <f>IFERROR(+'CMA GDP Estimates'!P242-'Tor GDP Estimates'!P242,"")</f>
        <v/>
      </c>
      <c r="Q242" s="30" t="str">
        <f>IFERROR(+'CMA GDP Estimates'!Q242-'Tor GDP Estimates'!Q242,"")</f>
        <v/>
      </c>
      <c r="R242" s="30" t="str">
        <f>IFERROR(+'CMA GDP Estimates'!R242-'Tor GDP Estimates'!R242,"")</f>
        <v/>
      </c>
      <c r="S242" s="30" t="str">
        <f>IFERROR(+'CMA GDP Estimates'!S242-'Tor GDP Estimates'!S242,"")</f>
        <v/>
      </c>
      <c r="T242" s="30" t="str">
        <f>IFERROR(+'CMA GDP Estimates'!T242-'Tor GDP Estimates'!T242,"")</f>
        <v/>
      </c>
      <c r="U242" s="30" t="str">
        <f>IFERROR(+'CMA GDP Estimates'!U242-'Tor GDP Estimates'!U242,"")</f>
        <v/>
      </c>
      <c r="V242" s="30" t="str">
        <f>IFERROR(+'CMA GDP Estimates'!V242-'Tor GDP Estimates'!V242,"")</f>
        <v/>
      </c>
      <c r="W242" s="30" t="str">
        <f>IFERROR(+'CMA GDP Estimates'!W242-'Tor GDP Estimates'!W242,"")</f>
        <v/>
      </c>
      <c r="X242" s="30" t="str">
        <f>IFERROR(+'CMA GDP Estimates'!X242-'Tor GDP Estimates'!X242,"")</f>
        <v/>
      </c>
      <c r="Y242" s="30" t="str">
        <f>IFERROR(+'CMA GDP Estimates'!Y242-'Tor GDP Estimates'!Y242,"")</f>
        <v/>
      </c>
    </row>
    <row r="243" spans="1:25" x14ac:dyDescent="0.25">
      <c r="A243" t="s">
        <v>565</v>
      </c>
      <c r="B243" s="137">
        <v>414</v>
      </c>
      <c r="C243" s="133">
        <v>4141</v>
      </c>
      <c r="D243" s="65">
        <f>IFERROR(+'CMA GDP Estimates'!D243-'Tor GDP Estimates'!D243,"")</f>
        <v>0</v>
      </c>
      <c r="E243" s="65">
        <f>IFERROR(+'CMA GDP Estimates'!E243-'Tor GDP Estimates'!E243,"")</f>
        <v>0</v>
      </c>
      <c r="F243" s="65">
        <f>IFERROR(+'CMA GDP Estimates'!F243-'Tor GDP Estimates'!F243,"")</f>
        <v>0</v>
      </c>
      <c r="G243" s="65">
        <f>IFERROR(+'CMA GDP Estimates'!G243-'Tor GDP Estimates'!G243,"")</f>
        <v>0</v>
      </c>
      <c r="H243" s="65">
        <f>IFERROR(+'CMA GDP Estimates'!H243-'Tor GDP Estimates'!H243,"")</f>
        <v>0</v>
      </c>
      <c r="I243" s="65">
        <f>IFERROR(+'CMA GDP Estimates'!I243-'Tor GDP Estimates'!I243,"")</f>
        <v>0</v>
      </c>
      <c r="J243" s="65">
        <f>IFERROR(+'CMA GDP Estimates'!J243-'Tor GDP Estimates'!J243,"")</f>
        <v>0</v>
      </c>
      <c r="K243" s="65">
        <f>IFERROR(+'CMA GDP Estimates'!K243-'Tor GDP Estimates'!K243,"")</f>
        <v>0</v>
      </c>
      <c r="L243" s="65">
        <f>IFERROR(+'CMA GDP Estimates'!L243-'Tor GDP Estimates'!L243,"")</f>
        <v>0</v>
      </c>
      <c r="M243" s="30">
        <f>IFERROR(+'CMA GDP Estimates'!M243-'Tor GDP Estimates'!M243,"")</f>
        <v>0</v>
      </c>
      <c r="N243" s="30">
        <f>IFERROR(+'CMA GDP Estimates'!N243-'Tor GDP Estimates'!N243,"")</f>
        <v>517.2114801024361</v>
      </c>
      <c r="O243" s="30">
        <f>IFERROR(+'CMA GDP Estimates'!O243-'Tor GDP Estimates'!O243,"")</f>
        <v>653.78953650703806</v>
      </c>
      <c r="P243" s="30">
        <f>IFERROR(+'CMA GDP Estimates'!P243-'Tor GDP Estimates'!P243,"")</f>
        <v>492.96714924574405</v>
      </c>
      <c r="Q243" s="30">
        <f>IFERROR(+'CMA GDP Estimates'!Q243-'Tor GDP Estimates'!Q243,"")</f>
        <v>572.23956034099228</v>
      </c>
      <c r="R243" s="30">
        <f>IFERROR(+'CMA GDP Estimates'!R243-'Tor GDP Estimates'!R243,"")</f>
        <v>597.96105185780334</v>
      </c>
      <c r="S243" s="30">
        <f>IFERROR(+'CMA GDP Estimates'!S243-'Tor GDP Estimates'!S243,"")</f>
        <v>381.80686298906801</v>
      </c>
      <c r="T243" s="30">
        <f>IFERROR(+'CMA GDP Estimates'!T243-'Tor GDP Estimates'!T243,"")</f>
        <v>1011.4173062796078</v>
      </c>
      <c r="U243" s="30">
        <f>IFERROR(+'CMA GDP Estimates'!U243-'Tor GDP Estimates'!U243,"")</f>
        <v>584.35173376638761</v>
      </c>
      <c r="V243" s="30">
        <f>IFERROR(+'CMA GDP Estimates'!V243-'Tor GDP Estimates'!V243,"")</f>
        <v>642.09964485409319</v>
      </c>
      <c r="W243" s="30">
        <f>IFERROR(+'CMA GDP Estimates'!W243-'Tor GDP Estimates'!W243,"")</f>
        <v>745.38913383080171</v>
      </c>
      <c r="X243" s="30">
        <f>IFERROR(+'CMA GDP Estimates'!X243-'Tor GDP Estimates'!X243,"")</f>
        <v>788.73412403056443</v>
      </c>
      <c r="Y243" s="30">
        <f>IFERROR(+'CMA GDP Estimates'!Y243-'Tor GDP Estimates'!Y243,"")</f>
        <v>1631.6030628660876</v>
      </c>
    </row>
    <row r="244" spans="1:25" x14ac:dyDescent="0.25">
      <c r="A244" t="s">
        <v>566</v>
      </c>
      <c r="B244" s="137">
        <f t="shared" si="11"/>
        <v>448</v>
      </c>
      <c r="C244" s="133">
        <v>448</v>
      </c>
      <c r="D244" s="65">
        <f>IFERROR(+'CMA GDP Estimates'!D244-'Tor GDP Estimates'!D244,"")</f>
        <v>0</v>
      </c>
      <c r="E244" s="65">
        <f>IFERROR(+'CMA GDP Estimates'!E244-'Tor GDP Estimates'!E244,"")</f>
        <v>0</v>
      </c>
      <c r="F244" s="65">
        <f>IFERROR(+'CMA GDP Estimates'!F244-'Tor GDP Estimates'!F244,"")</f>
        <v>0</v>
      </c>
      <c r="G244" s="65">
        <f>IFERROR(+'CMA GDP Estimates'!G244-'Tor GDP Estimates'!G244,"")</f>
        <v>0</v>
      </c>
      <c r="H244" s="65">
        <f>IFERROR(+'CMA GDP Estimates'!H244-'Tor GDP Estimates'!H244,"")</f>
        <v>0</v>
      </c>
      <c r="I244" s="65">
        <f>IFERROR(+'CMA GDP Estimates'!I244-'Tor GDP Estimates'!I244,"")</f>
        <v>0</v>
      </c>
      <c r="J244" s="65">
        <f>IFERROR(+'CMA GDP Estimates'!J244-'Tor GDP Estimates'!J244,"")</f>
        <v>0</v>
      </c>
      <c r="K244" s="65">
        <f>IFERROR(+'CMA GDP Estimates'!K244-'Tor GDP Estimates'!K244,"")</f>
        <v>0</v>
      </c>
      <c r="L244" s="65">
        <f>IFERROR(+'CMA GDP Estimates'!L244-'Tor GDP Estimates'!L244,"")</f>
        <v>0</v>
      </c>
      <c r="M244" s="30">
        <f>IFERROR(+'CMA GDP Estimates'!M244-'Tor GDP Estimates'!M244,"")</f>
        <v>0</v>
      </c>
      <c r="N244" s="30">
        <f>IFERROR(+'CMA GDP Estimates'!N244-'Tor GDP Estimates'!N244,"")</f>
        <v>812.90316172177063</v>
      </c>
      <c r="O244" s="30">
        <f>IFERROR(+'CMA GDP Estimates'!O244-'Tor GDP Estimates'!O244,"")</f>
        <v>906.79717051048203</v>
      </c>
      <c r="P244" s="30">
        <f>IFERROR(+'CMA GDP Estimates'!P244-'Tor GDP Estimates'!P244,"")</f>
        <v>770.96059008425061</v>
      </c>
      <c r="Q244" s="30">
        <f>IFERROR(+'CMA GDP Estimates'!Q244-'Tor GDP Estimates'!Q244,"")</f>
        <v>843.36315002281162</v>
      </c>
      <c r="R244" s="30">
        <f>IFERROR(+'CMA GDP Estimates'!R244-'Tor GDP Estimates'!R244,"")</f>
        <v>918.74676145745525</v>
      </c>
      <c r="S244" s="30">
        <f>IFERROR(+'CMA GDP Estimates'!S244-'Tor GDP Estimates'!S244,"")</f>
        <v>778.5278245724586</v>
      </c>
      <c r="T244" s="30">
        <f>IFERROR(+'CMA GDP Estimates'!T244-'Tor GDP Estimates'!T244,"")</f>
        <v>844.28067578758123</v>
      </c>
      <c r="U244" s="30">
        <f>IFERROR(+'CMA GDP Estimates'!U244-'Tor GDP Estimates'!U244,"")</f>
        <v>841.74648625349664</v>
      </c>
      <c r="V244" s="30">
        <f>IFERROR(+'CMA GDP Estimates'!V244-'Tor GDP Estimates'!V244,"")</f>
        <v>809.62000331303307</v>
      </c>
      <c r="W244" s="30">
        <f>IFERROR(+'CMA GDP Estimates'!W244-'Tor GDP Estimates'!W244,"")</f>
        <v>1055.9721372007209</v>
      </c>
      <c r="X244" s="30">
        <f>IFERROR(+'CMA GDP Estimates'!X244-'Tor GDP Estimates'!X244,"")</f>
        <v>1307.5838453189276</v>
      </c>
      <c r="Y244" s="30">
        <f>IFERROR(+'CMA GDP Estimates'!Y244-'Tor GDP Estimates'!Y244,"")</f>
        <v>953.63165300819333</v>
      </c>
    </row>
    <row r="245" spans="1:25" x14ac:dyDescent="0.25">
      <c r="A245" s="106" t="s">
        <v>535</v>
      </c>
      <c r="B245" s="129"/>
      <c r="C245" s="130"/>
      <c r="D245" s="141"/>
      <c r="E245" s="141"/>
      <c r="F245" s="141"/>
      <c r="G245" s="141"/>
      <c r="H245" s="141"/>
      <c r="I245" s="141"/>
      <c r="J245" s="141"/>
      <c r="K245" s="141"/>
      <c r="L245" s="141"/>
      <c r="M245" s="135"/>
      <c r="N245" s="135"/>
      <c r="O245" s="135"/>
      <c r="P245" s="135"/>
      <c r="Q245" s="135"/>
      <c r="R245" s="135"/>
      <c r="S245" s="135"/>
      <c r="T245" s="135"/>
      <c r="U245" s="135"/>
      <c r="V245" s="135"/>
      <c r="W245" s="135"/>
      <c r="X245" s="135"/>
      <c r="Y245" s="135"/>
    </row>
    <row r="246" spans="1:25" x14ac:dyDescent="0.25">
      <c r="A246" t="s">
        <v>567</v>
      </c>
      <c r="B246" s="132">
        <f t="shared" ref="B246:B253" si="12">VALUE(LEFT(C246,4))</f>
        <v>52</v>
      </c>
      <c r="C246" s="133">
        <v>52</v>
      </c>
      <c r="D246" s="65">
        <f>IFERROR(+'CMA GDP Estimates'!D246-'Tor GDP Estimates'!D246,"")</f>
        <v>8491.7318156332931</v>
      </c>
      <c r="E246" s="65">
        <f>IFERROR(+'CMA GDP Estimates'!E246-'Tor GDP Estimates'!E246,"")</f>
        <v>8468.7504722631802</v>
      </c>
      <c r="F246" s="65">
        <f>IFERROR(+'CMA GDP Estimates'!F246-'Tor GDP Estimates'!F246,"")</f>
        <v>9038.4951431002446</v>
      </c>
      <c r="G246" s="65">
        <f>IFERROR(+'CMA GDP Estimates'!G246-'Tor GDP Estimates'!G246,"")</f>
        <v>10210.571625641811</v>
      </c>
      <c r="H246" s="65">
        <f>IFERROR(+'CMA GDP Estimates'!H246-'Tor GDP Estimates'!H246,"")</f>
        <v>11785.733749997697</v>
      </c>
      <c r="I246" s="65">
        <f>IFERROR(+'CMA GDP Estimates'!I246-'Tor GDP Estimates'!I246,"")</f>
        <v>12321.677069842162</v>
      </c>
      <c r="J246" s="65">
        <f>IFERROR(+'CMA GDP Estimates'!J246-'Tor GDP Estimates'!J246,"")</f>
        <v>11565.974053557782</v>
      </c>
      <c r="K246" s="65">
        <f>IFERROR(+'CMA GDP Estimates'!K246-'Tor GDP Estimates'!K246,"")</f>
        <v>13250.668582998427</v>
      </c>
      <c r="L246" s="65">
        <f>IFERROR(+'CMA GDP Estimates'!L246-'Tor GDP Estimates'!L246,"")</f>
        <v>7977.3310168881617</v>
      </c>
      <c r="M246" s="30">
        <f>IFERROR(+'CMA GDP Estimates'!M246-'Tor GDP Estimates'!M246,"")</f>
        <v>8760.7294870086553</v>
      </c>
      <c r="N246" s="30">
        <f>IFERROR(+'CMA GDP Estimates'!N246-'Tor GDP Estimates'!N246,"")</f>
        <v>9940.6137819770083</v>
      </c>
      <c r="O246" s="30">
        <f>IFERROR(+'CMA GDP Estimates'!O246-'Tor GDP Estimates'!O246,"")</f>
        <v>7475.8615709160113</v>
      </c>
      <c r="P246" s="30">
        <f>IFERROR(+'CMA GDP Estimates'!P246-'Tor GDP Estimates'!P246,"")</f>
        <v>8408.5787064123979</v>
      </c>
      <c r="Q246" s="30">
        <f>IFERROR(+'CMA GDP Estimates'!Q246-'Tor GDP Estimates'!Q246,"")</f>
        <v>10614.985046183068</v>
      </c>
      <c r="R246" s="30">
        <f>IFERROR(+'CMA GDP Estimates'!R246-'Tor GDP Estimates'!R246,"")</f>
        <v>9832.4497174386997</v>
      </c>
      <c r="S246" s="30">
        <f>IFERROR(+'CMA GDP Estimates'!S246-'Tor GDP Estimates'!S246,"")</f>
        <v>9856.6279553939276</v>
      </c>
      <c r="T246" s="30">
        <f>IFERROR(+'CMA GDP Estimates'!T246-'Tor GDP Estimates'!T246,"")</f>
        <v>11652.805613016091</v>
      </c>
      <c r="U246" s="30">
        <f>IFERROR(+'CMA GDP Estimates'!U246-'Tor GDP Estimates'!U246,"")</f>
        <v>10765.774282323502</v>
      </c>
      <c r="V246" s="30">
        <f>IFERROR(+'CMA GDP Estimates'!V246-'Tor GDP Estimates'!V246,"")</f>
        <v>11898.306949811973</v>
      </c>
      <c r="W246" s="30">
        <f>IFERROR(+'CMA GDP Estimates'!W246-'Tor GDP Estimates'!W246,"")</f>
        <v>12654.899269512163</v>
      </c>
      <c r="X246" s="30">
        <f>IFERROR(+'CMA GDP Estimates'!X246-'Tor GDP Estimates'!X246,"")</f>
        <v>15497.77755573106</v>
      </c>
      <c r="Y246" s="30">
        <f>IFERROR(+'CMA GDP Estimates'!Y246-'Tor GDP Estimates'!Y246,"")</f>
        <v>17030.678321812811</v>
      </c>
    </row>
    <row r="247" spans="1:25" x14ac:dyDescent="0.25">
      <c r="A247" t="s">
        <v>568</v>
      </c>
      <c r="B247" s="132">
        <f t="shared" si="12"/>
        <v>521</v>
      </c>
      <c r="C247" s="133">
        <v>521</v>
      </c>
      <c r="D247" s="65" t="str">
        <f>IFERROR(+'CMA GDP Estimates'!D247-'Tor GDP Estimates'!D247,"")</f>
        <v/>
      </c>
      <c r="E247" s="65" t="str">
        <f>IFERROR(+'CMA GDP Estimates'!E247-'Tor GDP Estimates'!E247,"")</f>
        <v/>
      </c>
      <c r="F247" s="65" t="str">
        <f>IFERROR(+'CMA GDP Estimates'!F247-'Tor GDP Estimates'!F247,"")</f>
        <v/>
      </c>
      <c r="G247" s="65" t="str">
        <f>IFERROR(+'CMA GDP Estimates'!G247-'Tor GDP Estimates'!G247,"")</f>
        <v/>
      </c>
      <c r="H247" s="65" t="str">
        <f>IFERROR(+'CMA GDP Estimates'!H247-'Tor GDP Estimates'!H247,"")</f>
        <v/>
      </c>
      <c r="I247" s="65" t="str">
        <f>IFERROR(+'CMA GDP Estimates'!I247-'Tor GDP Estimates'!I247,"")</f>
        <v/>
      </c>
      <c r="J247" s="65" t="str">
        <f>IFERROR(+'CMA GDP Estimates'!J247-'Tor GDP Estimates'!J247,"")</f>
        <v/>
      </c>
      <c r="K247" s="65" t="str">
        <f>IFERROR(+'CMA GDP Estimates'!K247-'Tor GDP Estimates'!K247,"")</f>
        <v/>
      </c>
      <c r="L247" s="65" t="str">
        <f>IFERROR(+'CMA GDP Estimates'!L247-'Tor GDP Estimates'!L247,"")</f>
        <v/>
      </c>
      <c r="M247" s="30" t="str">
        <f>IFERROR(+'CMA GDP Estimates'!M247-'Tor GDP Estimates'!M247,"")</f>
        <v/>
      </c>
      <c r="N247" s="30" t="str">
        <f>IFERROR(+'CMA GDP Estimates'!N247-'Tor GDP Estimates'!N247,"")</f>
        <v/>
      </c>
      <c r="O247" s="30" t="str">
        <f>IFERROR(+'CMA GDP Estimates'!O247-'Tor GDP Estimates'!O247,"")</f>
        <v/>
      </c>
      <c r="P247" s="30" t="str">
        <f>IFERROR(+'CMA GDP Estimates'!P247-'Tor GDP Estimates'!P247,"")</f>
        <v/>
      </c>
      <c r="Q247" s="30" t="str">
        <f>IFERROR(+'CMA GDP Estimates'!Q247-'Tor GDP Estimates'!Q247,"")</f>
        <v/>
      </c>
      <c r="R247" s="30" t="str">
        <f>IFERROR(+'CMA GDP Estimates'!R247-'Tor GDP Estimates'!R247,"")</f>
        <v/>
      </c>
      <c r="S247" s="30" t="str">
        <f>IFERROR(+'CMA GDP Estimates'!S247-'Tor GDP Estimates'!S247,"")</f>
        <v/>
      </c>
      <c r="T247" s="30" t="str">
        <f>IFERROR(+'CMA GDP Estimates'!T247-'Tor GDP Estimates'!T247,"")</f>
        <v/>
      </c>
      <c r="U247" s="30" t="str">
        <f>IFERROR(+'CMA GDP Estimates'!U247-'Tor GDP Estimates'!U247,"")</f>
        <v/>
      </c>
      <c r="V247" s="30" t="str">
        <f>IFERROR(+'CMA GDP Estimates'!V247-'Tor GDP Estimates'!V247,"")</f>
        <v/>
      </c>
      <c r="W247" s="30" t="str">
        <f>IFERROR(+'CMA GDP Estimates'!W247-'Tor GDP Estimates'!W247,"")</f>
        <v/>
      </c>
      <c r="X247" s="30" t="str">
        <f>IFERROR(+'CMA GDP Estimates'!X247-'Tor GDP Estimates'!X247,"")</f>
        <v/>
      </c>
      <c r="Y247" s="30" t="str">
        <f>IFERROR(+'CMA GDP Estimates'!Y247-'Tor GDP Estimates'!Y247,"")</f>
        <v/>
      </c>
    </row>
    <row r="248" spans="1:25" x14ac:dyDescent="0.25">
      <c r="A248" t="s">
        <v>569</v>
      </c>
      <c r="B248" s="137">
        <f t="shared" si="12"/>
        <v>522</v>
      </c>
      <c r="C248" s="133">
        <v>522</v>
      </c>
      <c r="D248" s="65">
        <f>IFERROR(+'CMA GDP Estimates'!D248-'Tor GDP Estimates'!D248,"")</f>
        <v>5116.7955916852998</v>
      </c>
      <c r="E248" s="65">
        <f>IFERROR(+'CMA GDP Estimates'!E248-'Tor GDP Estimates'!E248,"")</f>
        <v>5274.9791005111647</v>
      </c>
      <c r="F248" s="65">
        <f>IFERROR(+'CMA GDP Estimates'!F248-'Tor GDP Estimates'!F248,"")</f>
        <v>4859.3331431057513</v>
      </c>
      <c r="G248" s="65">
        <f>IFERROR(+'CMA GDP Estimates'!G248-'Tor GDP Estimates'!G248,"")</f>
        <v>6032.2483295978136</v>
      </c>
      <c r="H248" s="65">
        <f>IFERROR(+'CMA GDP Estimates'!H248-'Tor GDP Estimates'!H248,"")</f>
        <v>7140.1149779298958</v>
      </c>
      <c r="I248" s="65">
        <f>IFERROR(+'CMA GDP Estimates'!I248-'Tor GDP Estimates'!I248,"")</f>
        <v>7187.271612625952</v>
      </c>
      <c r="J248" s="65">
        <f>IFERROR(+'CMA GDP Estimates'!J248-'Tor GDP Estimates'!J248,"")</f>
        <v>6996.2586293233981</v>
      </c>
      <c r="K248" s="65">
        <f>IFERROR(+'CMA GDP Estimates'!K248-'Tor GDP Estimates'!K248,"")</f>
        <v>7153.9398161926683</v>
      </c>
      <c r="L248" s="65">
        <f>IFERROR(+'CMA GDP Estimates'!L248-'Tor GDP Estimates'!L248,"")</f>
        <v>4176.6767861815479</v>
      </c>
      <c r="M248" s="30">
        <f>IFERROR(+'CMA GDP Estimates'!M248-'Tor GDP Estimates'!M248,"")</f>
        <v>5409.3281809094533</v>
      </c>
      <c r="N248" s="30">
        <f>IFERROR(+'CMA GDP Estimates'!N248-'Tor GDP Estimates'!N248,"")</f>
        <v>4687.1514045060721</v>
      </c>
      <c r="O248" s="30">
        <f>IFERROR(+'CMA GDP Estimates'!O248-'Tor GDP Estimates'!O248,"")</f>
        <v>3981.7795996792192</v>
      </c>
      <c r="P248" s="30">
        <f>IFERROR(+'CMA GDP Estimates'!P248-'Tor GDP Estimates'!P248,"")</f>
        <v>5962.1857091731672</v>
      </c>
      <c r="Q248" s="30">
        <f>IFERROR(+'CMA GDP Estimates'!Q248-'Tor GDP Estimates'!Q248,"")</f>
        <v>6206.1186132344246</v>
      </c>
      <c r="R248" s="30">
        <f>IFERROR(+'CMA GDP Estimates'!R248-'Tor GDP Estimates'!R248,"")</f>
        <v>5377.8205646214683</v>
      </c>
      <c r="S248" s="30">
        <f>IFERROR(+'CMA GDP Estimates'!S248-'Tor GDP Estimates'!S248,"")</f>
        <v>5193.1039093916443</v>
      </c>
      <c r="T248" s="30">
        <f>IFERROR(+'CMA GDP Estimates'!T248-'Tor GDP Estimates'!T248,"")</f>
        <v>6930.1819090477256</v>
      </c>
      <c r="U248" s="30">
        <f>IFERROR(+'CMA GDP Estimates'!U248-'Tor GDP Estimates'!U248,"")</f>
        <v>6021.4446083568</v>
      </c>
      <c r="V248" s="30">
        <f>IFERROR(+'CMA GDP Estimates'!V248-'Tor GDP Estimates'!V248,"")</f>
        <v>6591.4027118010927</v>
      </c>
      <c r="W248" s="30">
        <f>IFERROR(+'CMA GDP Estimates'!W248-'Tor GDP Estimates'!W248,"")</f>
        <v>7575.3167335836624</v>
      </c>
      <c r="X248" s="30">
        <f>IFERROR(+'CMA GDP Estimates'!X248-'Tor GDP Estimates'!X248,"")</f>
        <v>9287.5042448051572</v>
      </c>
      <c r="Y248" s="30">
        <f>IFERROR(+'CMA GDP Estimates'!Y248-'Tor GDP Estimates'!Y248,"")</f>
        <v>9461.2002922896136</v>
      </c>
    </row>
    <row r="249" spans="1:25" x14ac:dyDescent="0.25">
      <c r="A249" t="s">
        <v>570</v>
      </c>
      <c r="B249" s="137">
        <f t="shared" si="12"/>
        <v>5221</v>
      </c>
      <c r="C249" s="133">
        <v>5221</v>
      </c>
      <c r="D249" s="65">
        <f>IFERROR(+'CMA GDP Estimates'!D249-'Tor GDP Estimates'!D249,"")</f>
        <v>5034.221554717451</v>
      </c>
      <c r="E249" s="65">
        <f>IFERROR(+'CMA GDP Estimates'!E249-'Tor GDP Estimates'!E249,"")</f>
        <v>5048.0049866283171</v>
      </c>
      <c r="F249" s="65">
        <f>IFERROR(+'CMA GDP Estimates'!F249-'Tor GDP Estimates'!F249,"")</f>
        <v>4211.0455406902838</v>
      </c>
      <c r="G249" s="65">
        <f>IFERROR(+'CMA GDP Estimates'!G249-'Tor GDP Estimates'!G249,"")</f>
        <v>5579.9813551839834</v>
      </c>
      <c r="H249" s="65">
        <f>IFERROR(+'CMA GDP Estimates'!H249-'Tor GDP Estimates'!H249,"")</f>
        <v>6337.6325089945831</v>
      </c>
      <c r="I249" s="65">
        <f>IFERROR(+'CMA GDP Estimates'!I249-'Tor GDP Estimates'!I249,"")</f>
        <v>6137.6877997169859</v>
      </c>
      <c r="J249" s="65">
        <f>IFERROR(+'CMA GDP Estimates'!J249-'Tor GDP Estimates'!J249,"")</f>
        <v>6046.5059621952969</v>
      </c>
      <c r="K249" s="65">
        <f>IFERROR(+'CMA GDP Estimates'!K249-'Tor GDP Estimates'!K249,"")</f>
        <v>6028.6122351398044</v>
      </c>
      <c r="L249" s="65">
        <f>IFERROR(+'CMA GDP Estimates'!L249-'Tor GDP Estimates'!L249,"")</f>
        <v>3237.6465099405123</v>
      </c>
      <c r="M249" s="30">
        <f>IFERROR(+'CMA GDP Estimates'!M249-'Tor GDP Estimates'!M249,"")</f>
        <v>3803.9827157426371</v>
      </c>
      <c r="N249" s="30">
        <f>IFERROR(+'CMA GDP Estimates'!N249-'Tor GDP Estimates'!N249,"")</f>
        <v>3415.2564971158226</v>
      </c>
      <c r="O249" s="30">
        <f>IFERROR(+'CMA GDP Estimates'!O249-'Tor GDP Estimates'!O249,"")</f>
        <v>2852.9779680645879</v>
      </c>
      <c r="P249" s="30">
        <f>IFERROR(+'CMA GDP Estimates'!P249-'Tor GDP Estimates'!P249,"")</f>
        <v>4293.339215542559</v>
      </c>
      <c r="Q249" s="30">
        <f>IFERROR(+'CMA GDP Estimates'!Q249-'Tor GDP Estimates'!Q249,"")</f>
        <v>4770.7618314927568</v>
      </c>
      <c r="R249" s="30">
        <f>IFERROR(+'CMA GDP Estimates'!R249-'Tor GDP Estimates'!R249,"")</f>
        <v>4345.5441319515503</v>
      </c>
      <c r="S249" s="30">
        <f>IFERROR(+'CMA GDP Estimates'!S249-'Tor GDP Estimates'!S249,"")</f>
        <v>4279.7363691042774</v>
      </c>
      <c r="T249" s="30">
        <f>IFERROR(+'CMA GDP Estimates'!T249-'Tor GDP Estimates'!T249,"")</f>
        <v>5798.4331904615592</v>
      </c>
      <c r="U249" s="30">
        <f>IFERROR(+'CMA GDP Estimates'!U249-'Tor GDP Estimates'!U249,"")</f>
        <v>4034.8194820759491</v>
      </c>
      <c r="V249" s="30">
        <f>IFERROR(+'CMA GDP Estimates'!V249-'Tor GDP Estimates'!V249,"")</f>
        <v>4812.4285426977949</v>
      </c>
      <c r="W249" s="30">
        <f>IFERROR(+'CMA GDP Estimates'!W249-'Tor GDP Estimates'!W249,"")</f>
        <v>5993.4033089879995</v>
      </c>
      <c r="X249" s="30">
        <f>IFERROR(+'CMA GDP Estimates'!X249-'Tor GDP Estimates'!X249,"")</f>
        <v>7200.480827543568</v>
      </c>
      <c r="Y249" s="30">
        <f>IFERROR(+'CMA GDP Estimates'!Y249-'Tor GDP Estimates'!Y249,"")</f>
        <v>8314.0440294258005</v>
      </c>
    </row>
    <row r="250" spans="1:25" x14ac:dyDescent="0.25">
      <c r="A250" t="s">
        <v>571</v>
      </c>
      <c r="B250" s="137" t="s">
        <v>204</v>
      </c>
      <c r="C250" s="133">
        <v>523</v>
      </c>
      <c r="D250" s="65">
        <f>IFERROR(+'CMA GDP Estimates'!D250-'Tor GDP Estimates'!D250,"")</f>
        <v>706.27850135946414</v>
      </c>
      <c r="E250" s="65">
        <f>IFERROR(+'CMA GDP Estimates'!E250-'Tor GDP Estimates'!E250,"")</f>
        <v>643.66495941930066</v>
      </c>
      <c r="F250" s="65">
        <f>IFERROR(+'CMA GDP Estimates'!F250-'Tor GDP Estimates'!F250,"")</f>
        <v>1083.2815431553777</v>
      </c>
      <c r="G250" s="65">
        <f>IFERROR(+'CMA GDP Estimates'!G250-'Tor GDP Estimates'!G250,"")</f>
        <v>962.11582978592401</v>
      </c>
      <c r="H250" s="65">
        <f>IFERROR(+'CMA GDP Estimates'!H250-'Tor GDP Estimates'!H250,"")</f>
        <v>1080.8196957535874</v>
      </c>
      <c r="I250" s="65">
        <f>IFERROR(+'CMA GDP Estimates'!I250-'Tor GDP Estimates'!I250,"")</f>
        <v>1302.7048349944632</v>
      </c>
      <c r="J250" s="65">
        <f>IFERROR(+'CMA GDP Estimates'!J250-'Tor GDP Estimates'!J250,"")</f>
        <v>1014.2652666278373</v>
      </c>
      <c r="K250" s="65">
        <f>IFERROR(+'CMA GDP Estimates'!K250-'Tor GDP Estimates'!K250,"")</f>
        <v>1590.8028194624226</v>
      </c>
      <c r="L250" s="65">
        <f>IFERROR(+'CMA GDP Estimates'!L250-'Tor GDP Estimates'!L250,"")</f>
        <v>1062.3984332521791</v>
      </c>
      <c r="M250" s="30">
        <f>IFERROR(+'CMA GDP Estimates'!M250-'Tor GDP Estimates'!M250,"")</f>
        <v>456.07364627534162</v>
      </c>
      <c r="N250" s="30">
        <f>IFERROR(+'CMA GDP Estimates'!N250-'Tor GDP Estimates'!N250,"")</f>
        <v>1348.1890535315438</v>
      </c>
      <c r="O250" s="30">
        <f>IFERROR(+'CMA GDP Estimates'!O250-'Tor GDP Estimates'!O250,"")</f>
        <v>394.92286581522785</v>
      </c>
      <c r="P250" s="30">
        <f>IFERROR(+'CMA GDP Estimates'!P250-'Tor GDP Estimates'!P250,"")</f>
        <v>394.65532978143301</v>
      </c>
      <c r="Q250" s="30">
        <f>IFERROR(+'CMA GDP Estimates'!Q250-'Tor GDP Estimates'!Q250,"")</f>
        <v>1230.4235967287627</v>
      </c>
      <c r="R250" s="30">
        <f>IFERROR(+'CMA GDP Estimates'!R250-'Tor GDP Estimates'!R250,"")</f>
        <v>954.39270565848847</v>
      </c>
      <c r="S250" s="30">
        <f>IFERROR(+'CMA GDP Estimates'!S250-'Tor GDP Estimates'!S250,"")</f>
        <v>1488.155520248808</v>
      </c>
      <c r="T250" s="30">
        <f>IFERROR(+'CMA GDP Estimates'!T250-'Tor GDP Estimates'!T250,"")</f>
        <v>1159.5389336001672</v>
      </c>
      <c r="U250" s="30">
        <f>IFERROR(+'CMA GDP Estimates'!U250-'Tor GDP Estimates'!U250,"")</f>
        <v>1293.8573050532632</v>
      </c>
      <c r="V250" s="30">
        <f>IFERROR(+'CMA GDP Estimates'!V250-'Tor GDP Estimates'!V250,"")</f>
        <v>1408.810232599988</v>
      </c>
      <c r="W250" s="30">
        <f>IFERROR(+'CMA GDP Estimates'!W250-'Tor GDP Estimates'!W250,"")</f>
        <v>1242.7081653275973</v>
      </c>
      <c r="X250" s="30">
        <f>IFERROR(+'CMA GDP Estimates'!X250-'Tor GDP Estimates'!X250,"")</f>
        <v>1812.606659715545</v>
      </c>
      <c r="Y250" s="30">
        <f>IFERROR(+'CMA GDP Estimates'!Y250-'Tor GDP Estimates'!Y250,"")</f>
        <v>1877.289720001585</v>
      </c>
    </row>
    <row r="251" spans="1:25" x14ac:dyDescent="0.25">
      <c r="A251" t="s">
        <v>572</v>
      </c>
      <c r="B251" s="137">
        <f t="shared" si="12"/>
        <v>524</v>
      </c>
      <c r="C251" s="133">
        <v>524</v>
      </c>
      <c r="D251" s="65">
        <f>IFERROR(+'CMA GDP Estimates'!D251-'Tor GDP Estimates'!D251,"")</f>
        <v>2730.2369624934363</v>
      </c>
      <c r="E251" s="65">
        <f>IFERROR(+'CMA GDP Estimates'!E251-'Tor GDP Estimates'!E251,"")</f>
        <v>2658.7240727263215</v>
      </c>
      <c r="F251" s="65">
        <f>IFERROR(+'CMA GDP Estimates'!F251-'Tor GDP Estimates'!F251,"")</f>
        <v>2965.2352103720177</v>
      </c>
      <c r="G251" s="65">
        <f>IFERROR(+'CMA GDP Estimates'!G251-'Tor GDP Estimates'!G251,"")</f>
        <v>3247.601897833797</v>
      </c>
      <c r="H251" s="65">
        <f>IFERROR(+'CMA GDP Estimates'!H251-'Tor GDP Estimates'!H251,"")</f>
        <v>3636.193957255326</v>
      </c>
      <c r="I251" s="65">
        <f>IFERROR(+'CMA GDP Estimates'!I251-'Tor GDP Estimates'!I251,"")</f>
        <v>3845.5217364771706</v>
      </c>
      <c r="J251" s="65">
        <f>IFERROR(+'CMA GDP Estimates'!J251-'Tor GDP Estimates'!J251,"")</f>
        <v>3787.872924004279</v>
      </c>
      <c r="K251" s="65">
        <f>IFERROR(+'CMA GDP Estimates'!K251-'Tor GDP Estimates'!K251,"")</f>
        <v>4382.43580388386</v>
      </c>
      <c r="L251" s="65">
        <f>IFERROR(+'CMA GDP Estimates'!L251-'Tor GDP Estimates'!L251,"")</f>
        <v>2543.488889329079</v>
      </c>
      <c r="M251" s="30">
        <f>IFERROR(+'CMA GDP Estimates'!M251-'Tor GDP Estimates'!M251,"")</f>
        <v>2990.2908883441814</v>
      </c>
      <c r="N251" s="30">
        <f>IFERROR(+'CMA GDP Estimates'!N251-'Tor GDP Estimates'!N251,"")</f>
        <v>3650.2726589577305</v>
      </c>
      <c r="O251" s="30">
        <f>IFERROR(+'CMA GDP Estimates'!O251-'Tor GDP Estimates'!O251,"")</f>
        <v>2983.2515832552663</v>
      </c>
      <c r="P251" s="30">
        <f>IFERROR(+'CMA GDP Estimates'!P251-'Tor GDP Estimates'!P251,"")</f>
        <v>2374.2951553938547</v>
      </c>
      <c r="Q251" s="30">
        <f>IFERROR(+'CMA GDP Estimates'!Q251-'Tor GDP Estimates'!Q251,"")</f>
        <v>3116.3513024807908</v>
      </c>
      <c r="R251" s="30">
        <f>IFERROR(+'CMA GDP Estimates'!R251-'Tor GDP Estimates'!R251,"")</f>
        <v>3417.3139418024211</v>
      </c>
      <c r="S251" s="30">
        <f>IFERROR(+'CMA GDP Estimates'!S251-'Tor GDP Estimates'!S251,"")</f>
        <v>2764.0176937293991</v>
      </c>
      <c r="T251" s="30">
        <f>IFERROR(+'CMA GDP Estimates'!T251-'Tor GDP Estimates'!T251,"")</f>
        <v>3926.7255797098769</v>
      </c>
      <c r="U251" s="30">
        <f>IFERROR(+'CMA GDP Estimates'!U251-'Tor GDP Estimates'!U251,"")</f>
        <v>3354.3609930965376</v>
      </c>
      <c r="V251" s="30">
        <f>IFERROR(+'CMA GDP Estimates'!V251-'Tor GDP Estimates'!V251,"")</f>
        <v>3663.5286542197618</v>
      </c>
      <c r="W251" s="30">
        <f>IFERROR(+'CMA GDP Estimates'!W251-'Tor GDP Estimates'!W251,"")</f>
        <v>3841.754347613246</v>
      </c>
      <c r="X251" s="30">
        <f>IFERROR(+'CMA GDP Estimates'!X251-'Tor GDP Estimates'!X251,"")</f>
        <v>4387.9108272386984</v>
      </c>
      <c r="Y251" s="30">
        <f>IFERROR(+'CMA GDP Estimates'!Y251-'Tor GDP Estimates'!Y251,"")</f>
        <v>5479.6772471625545</v>
      </c>
    </row>
    <row r="252" spans="1:25" x14ac:dyDescent="0.25">
      <c r="A252" t="s">
        <v>573</v>
      </c>
      <c r="B252" s="137">
        <f t="shared" si="12"/>
        <v>5241</v>
      </c>
      <c r="C252" s="133">
        <v>5241</v>
      </c>
      <c r="D252" s="65">
        <f>IFERROR(+'CMA GDP Estimates'!D252-'Tor GDP Estimates'!D252,"")</f>
        <v>1813.017028878166</v>
      </c>
      <c r="E252" s="65">
        <f>IFERROR(+'CMA GDP Estimates'!E252-'Tor GDP Estimates'!E252,"")</f>
        <v>2117.2180529424409</v>
      </c>
      <c r="F252" s="65">
        <f>IFERROR(+'CMA GDP Estimates'!F252-'Tor GDP Estimates'!F252,"")</f>
        <v>2355.5104378578471</v>
      </c>
      <c r="G252" s="65">
        <f>IFERROR(+'CMA GDP Estimates'!G252-'Tor GDP Estimates'!G252,"")</f>
        <v>2575.116111670241</v>
      </c>
      <c r="H252" s="65">
        <f>IFERROR(+'CMA GDP Estimates'!H252-'Tor GDP Estimates'!H252,"")</f>
        <v>2613.0482093905757</v>
      </c>
      <c r="I252" s="65">
        <f>IFERROR(+'CMA GDP Estimates'!I252-'Tor GDP Estimates'!I252,"")</f>
        <v>2725.4298649254824</v>
      </c>
      <c r="J252" s="65">
        <f>IFERROR(+'CMA GDP Estimates'!J252-'Tor GDP Estimates'!J252,"")</f>
        <v>2911.2820813530175</v>
      </c>
      <c r="K252" s="65">
        <f>IFERROR(+'CMA GDP Estimates'!K252-'Tor GDP Estimates'!K252,"")</f>
        <v>3127.2756465855696</v>
      </c>
      <c r="L252" s="65">
        <f>IFERROR(+'CMA GDP Estimates'!L252-'Tor GDP Estimates'!L252,"")</f>
        <v>1606.0470044370786</v>
      </c>
      <c r="M252" s="30">
        <f>IFERROR(+'CMA GDP Estimates'!M252-'Tor GDP Estimates'!M252,"")</f>
        <v>2303.7613787997207</v>
      </c>
      <c r="N252" s="30">
        <f>IFERROR(+'CMA GDP Estimates'!N252-'Tor GDP Estimates'!N252,"")</f>
        <v>2871.0799305089231</v>
      </c>
      <c r="O252" s="30">
        <f>IFERROR(+'CMA GDP Estimates'!O252-'Tor GDP Estimates'!O252,"")</f>
        <v>1618.2733749195768</v>
      </c>
      <c r="P252" s="30">
        <f>IFERROR(+'CMA GDP Estimates'!P252-'Tor GDP Estimates'!P252,"")</f>
        <v>1783.4973531419973</v>
      </c>
      <c r="Q252" s="30">
        <f>IFERROR(+'CMA GDP Estimates'!Q252-'Tor GDP Estimates'!Q252,"")</f>
        <v>2564.12433528269</v>
      </c>
      <c r="R252" s="30">
        <f>IFERROR(+'CMA GDP Estimates'!R252-'Tor GDP Estimates'!R252,"")</f>
        <v>2447.4778811098108</v>
      </c>
      <c r="S252" s="30">
        <f>IFERROR(+'CMA GDP Estimates'!S252-'Tor GDP Estimates'!S252,"")</f>
        <v>1806.3011687823937</v>
      </c>
      <c r="T252" s="30">
        <f>IFERROR(+'CMA GDP Estimates'!T252-'Tor GDP Estimates'!T252,"")</f>
        <v>2298.059652918525</v>
      </c>
      <c r="U252" s="30">
        <f>IFERROR(+'CMA GDP Estimates'!U252-'Tor GDP Estimates'!U252,"")</f>
        <v>2071.2513611161494</v>
      </c>
      <c r="V252" s="30">
        <f>IFERROR(+'CMA GDP Estimates'!V252-'Tor GDP Estimates'!V252,"")</f>
        <v>2206.7839928950307</v>
      </c>
      <c r="W252" s="30">
        <f>IFERROR(+'CMA GDP Estimates'!W252-'Tor GDP Estimates'!W252,"")</f>
        <v>3402.4938116416706</v>
      </c>
      <c r="X252" s="30">
        <f>IFERROR(+'CMA GDP Estimates'!X252-'Tor GDP Estimates'!X252,"")</f>
        <v>3369.7570527983116</v>
      </c>
      <c r="Y252" s="30">
        <f>IFERROR(+'CMA GDP Estimates'!Y252-'Tor GDP Estimates'!Y252,"")</f>
        <v>3715.6987986396689</v>
      </c>
    </row>
    <row r="253" spans="1:25" x14ac:dyDescent="0.25">
      <c r="A253" t="s">
        <v>574</v>
      </c>
      <c r="B253" s="137">
        <f t="shared" si="12"/>
        <v>5242</v>
      </c>
      <c r="C253" s="133">
        <v>5242</v>
      </c>
      <c r="D253" s="65">
        <f>IFERROR(+'CMA GDP Estimates'!D253-'Tor GDP Estimates'!D253,"")</f>
        <v>1064.1224717104124</v>
      </c>
      <c r="E253" s="65">
        <f>IFERROR(+'CMA GDP Estimates'!E253-'Tor GDP Estimates'!E253,"")</f>
        <v>387.8061975387111</v>
      </c>
      <c r="F253" s="65">
        <f>IFERROR(+'CMA GDP Estimates'!F253-'Tor GDP Estimates'!F253,"")</f>
        <v>662.18076900883136</v>
      </c>
      <c r="G253" s="65">
        <f>IFERROR(+'CMA GDP Estimates'!G253-'Tor GDP Estimates'!G253,"")</f>
        <v>698.30467808727008</v>
      </c>
      <c r="H253" s="65">
        <f>IFERROR(+'CMA GDP Estimates'!H253-'Tor GDP Estimates'!H253,"")</f>
        <v>1054.0170729426209</v>
      </c>
      <c r="I253" s="65">
        <f>IFERROR(+'CMA GDP Estimates'!I253-'Tor GDP Estimates'!I253,"")</f>
        <v>1153.2701088009267</v>
      </c>
      <c r="J253" s="65">
        <f>IFERROR(+'CMA GDP Estimates'!J253-'Tor GDP Estimates'!J253,"")</f>
        <v>941.67958904443799</v>
      </c>
      <c r="K253" s="65">
        <f>IFERROR(+'CMA GDP Estimates'!K253-'Tor GDP Estimates'!K253,"")</f>
        <v>1283.1930727187464</v>
      </c>
      <c r="L253" s="65">
        <f>IFERROR(+'CMA GDP Estimates'!L253-'Tor GDP Estimates'!L253,"")</f>
        <v>880.64604229531847</v>
      </c>
      <c r="M253" s="30">
        <f>IFERROR(+'CMA GDP Estimates'!M253-'Tor GDP Estimates'!M253,"")</f>
        <v>789.51778595204041</v>
      </c>
      <c r="N253" s="30">
        <f>IFERROR(+'CMA GDP Estimates'!N253-'Tor GDP Estimates'!N253,"")</f>
        <v>829.07843322890358</v>
      </c>
      <c r="O253" s="30">
        <f>IFERROR(+'CMA GDP Estimates'!O253-'Tor GDP Estimates'!O253,"")</f>
        <v>1103.0303455611033</v>
      </c>
      <c r="P253" s="30">
        <f>IFERROR(+'CMA GDP Estimates'!P253-'Tor GDP Estimates'!P253,"")</f>
        <v>580.18330650587791</v>
      </c>
      <c r="Q253" s="30">
        <f>IFERROR(+'CMA GDP Estimates'!Q253-'Tor GDP Estimates'!Q253,"")</f>
        <v>613.05761761683107</v>
      </c>
      <c r="R253" s="30">
        <f>IFERROR(+'CMA GDP Estimates'!R253-'Tor GDP Estimates'!R253,"")</f>
        <v>899.26520746235087</v>
      </c>
      <c r="S253" s="30">
        <f>IFERROR(+'CMA GDP Estimates'!S253-'Tor GDP Estimates'!S253,"")</f>
        <v>830.79981104747139</v>
      </c>
      <c r="T253" s="30">
        <f>IFERROR(+'CMA GDP Estimates'!T253-'Tor GDP Estimates'!T253,"")</f>
        <v>1267.7623521973496</v>
      </c>
      <c r="U253" s="30">
        <f>IFERROR(+'CMA GDP Estimates'!U253-'Tor GDP Estimates'!U253,"")</f>
        <v>994.15560947054212</v>
      </c>
      <c r="V253" s="30">
        <f>IFERROR(+'CMA GDP Estimates'!V253-'Tor GDP Estimates'!V253,"")</f>
        <v>1064.5315452600819</v>
      </c>
      <c r="W253" s="30">
        <f>IFERROR(+'CMA GDP Estimates'!W253-'Tor GDP Estimates'!W253,"")</f>
        <v>753.60580708658711</v>
      </c>
      <c r="X253" s="30">
        <f>IFERROR(+'CMA GDP Estimates'!X253-'Tor GDP Estimates'!X253,"")</f>
        <v>1006.069519274451</v>
      </c>
      <c r="Y253" s="30">
        <f>IFERROR(+'CMA GDP Estimates'!Y253-'Tor GDP Estimates'!Y253,"")</f>
        <v>1464.5250437897876</v>
      </c>
    </row>
    <row r="254" spans="1:25" x14ac:dyDescent="0.25">
      <c r="A254" t="s">
        <v>575</v>
      </c>
      <c r="B254" s="137" t="s">
        <v>204</v>
      </c>
      <c r="C254" s="133">
        <v>526</v>
      </c>
      <c r="D254" s="65" t="str">
        <f>IFERROR(+'CMA GDP Estimates'!D254-'Tor GDP Estimates'!D254,"")</f>
        <v/>
      </c>
      <c r="E254" s="65" t="str">
        <f>IFERROR(+'CMA GDP Estimates'!E254-'Tor GDP Estimates'!E254,"")</f>
        <v/>
      </c>
      <c r="F254" s="65" t="str">
        <f>IFERROR(+'CMA GDP Estimates'!F254-'Tor GDP Estimates'!F254,"")</f>
        <v/>
      </c>
      <c r="G254" s="65" t="str">
        <f>IFERROR(+'CMA GDP Estimates'!G254-'Tor GDP Estimates'!G254,"")</f>
        <v/>
      </c>
      <c r="H254" s="65" t="str">
        <f>IFERROR(+'CMA GDP Estimates'!H254-'Tor GDP Estimates'!H254,"")</f>
        <v/>
      </c>
      <c r="I254" s="65" t="str">
        <f>IFERROR(+'CMA GDP Estimates'!I254-'Tor GDP Estimates'!I254,"")</f>
        <v/>
      </c>
      <c r="J254" s="65" t="str">
        <f>IFERROR(+'CMA GDP Estimates'!J254-'Tor GDP Estimates'!J254,"")</f>
        <v/>
      </c>
      <c r="K254" s="65" t="str">
        <f>IFERROR(+'CMA GDP Estimates'!K254-'Tor GDP Estimates'!K254,"")</f>
        <v/>
      </c>
      <c r="L254" s="65" t="str">
        <f>IFERROR(+'CMA GDP Estimates'!L254-'Tor GDP Estimates'!L254,"")</f>
        <v/>
      </c>
      <c r="M254" s="30">
        <f>IFERROR(+'CMA GDP Estimates'!M254-'Tor GDP Estimates'!M254,"")</f>
        <v>301.54897095895853</v>
      </c>
      <c r="N254" s="30" t="str">
        <f>IFERROR(+'CMA GDP Estimates'!N254-'Tor GDP Estimates'!N254,"")</f>
        <v/>
      </c>
      <c r="O254" s="30" t="str">
        <f>IFERROR(+'CMA GDP Estimates'!O254-'Tor GDP Estimates'!O254,"")</f>
        <v/>
      </c>
      <c r="P254" s="30">
        <f>IFERROR(+'CMA GDP Estimates'!P254-'Tor GDP Estimates'!P254,"")</f>
        <v>10.757653840476394</v>
      </c>
      <c r="Q254" s="30">
        <f>IFERROR(+'CMA GDP Estimates'!Q254-'Tor GDP Estimates'!Q254,"")</f>
        <v>-34.730580457526571</v>
      </c>
      <c r="R254" s="30">
        <f>IFERROR(+'CMA GDP Estimates'!R254-'Tor GDP Estimates'!R254,"")</f>
        <v>77.29865664700003</v>
      </c>
      <c r="S254" s="30">
        <f>IFERROR(+'CMA GDP Estimates'!S254-'Tor GDP Estimates'!S254,"")</f>
        <v>253.90689530432198</v>
      </c>
      <c r="T254" s="30">
        <f>IFERROR(+'CMA GDP Estimates'!T254-'Tor GDP Estimates'!T254,"")</f>
        <v>-25.813045477207311</v>
      </c>
      <c r="U254" s="30">
        <f>IFERROR(+'CMA GDP Estimates'!U254-'Tor GDP Estimates'!U254,"")</f>
        <v>108.50255668622648</v>
      </c>
      <c r="V254" s="30">
        <f>IFERROR(+'CMA GDP Estimates'!V254-'Tor GDP Estimates'!V254,"")</f>
        <v>360.25964427550525</v>
      </c>
      <c r="W254" s="30">
        <f>IFERROR(+'CMA GDP Estimates'!W254-'Tor GDP Estimates'!W254,"")</f>
        <v>125.70159322079644</v>
      </c>
      <c r="X254" s="30">
        <f>IFERROR(+'CMA GDP Estimates'!X254-'Tor GDP Estimates'!X254,"")</f>
        <v>537.19553439259528</v>
      </c>
      <c r="Y254" s="30">
        <f>IFERROR(+'CMA GDP Estimates'!Y254-'Tor GDP Estimates'!Y254,"")</f>
        <v>534.63471928178922</v>
      </c>
    </row>
    <row r="255" spans="1:25" x14ac:dyDescent="0.25">
      <c r="A255" s="106" t="s">
        <v>492</v>
      </c>
      <c r="B255" s="129"/>
      <c r="C255" s="130"/>
      <c r="D255" s="141"/>
      <c r="E255" s="141"/>
      <c r="F255" s="141"/>
      <c r="G255" s="141"/>
      <c r="H255" s="141"/>
      <c r="I255" s="141"/>
      <c r="J255" s="141"/>
      <c r="K255" s="141"/>
      <c r="L255" s="141"/>
      <c r="M255" s="135"/>
      <c r="N255" s="135"/>
      <c r="O255" s="135"/>
      <c r="P255" s="135"/>
      <c r="Q255" s="135"/>
      <c r="R255" s="135"/>
      <c r="S255" s="135"/>
      <c r="T255" s="135"/>
      <c r="U255" s="135"/>
      <c r="V255" s="135"/>
      <c r="W255" s="135"/>
      <c r="X255" s="135"/>
      <c r="Y255" s="135"/>
    </row>
    <row r="256" spans="1:25" x14ac:dyDescent="0.25">
      <c r="A256" t="s">
        <v>576</v>
      </c>
      <c r="B256" s="132">
        <f t="shared" ref="B256:B257" si="13">VALUE(LEFT(C256,4))</f>
        <v>311</v>
      </c>
      <c r="C256" s="133">
        <v>311</v>
      </c>
      <c r="D256" s="65">
        <f>IFERROR(+'CMA GDP Estimates'!D256-'Tor GDP Estimates'!D256,"")</f>
        <v>2144.4735484522853</v>
      </c>
      <c r="E256" s="65">
        <f>IFERROR(+'CMA GDP Estimates'!E256-'Tor GDP Estimates'!E256,"")</f>
        <v>2219.6363121435179</v>
      </c>
      <c r="F256" s="65">
        <f>IFERROR(+'CMA GDP Estimates'!F256-'Tor GDP Estimates'!F256,"")</f>
        <v>2109.3045615938713</v>
      </c>
      <c r="G256" s="65">
        <f>IFERROR(+'CMA GDP Estimates'!G256-'Tor GDP Estimates'!G256,"")</f>
        <v>1758.9894369735471</v>
      </c>
      <c r="H256" s="65">
        <f>IFERROR(+'CMA GDP Estimates'!H256-'Tor GDP Estimates'!H256,"")</f>
        <v>2182.1398314331386</v>
      </c>
      <c r="I256" s="65">
        <f>IFERROR(+'CMA GDP Estimates'!I256-'Tor GDP Estimates'!I256,"")</f>
        <v>2079.2356466496499</v>
      </c>
      <c r="J256" s="65">
        <f>IFERROR(+'CMA GDP Estimates'!J256-'Tor GDP Estimates'!J256,"")</f>
        <v>2295.8851626203359</v>
      </c>
      <c r="K256" s="65">
        <f>IFERROR(+'CMA GDP Estimates'!K256-'Tor GDP Estimates'!K256,"")</f>
        <v>2346.1668204089915</v>
      </c>
      <c r="L256" s="65">
        <f>IFERROR(+'CMA GDP Estimates'!L256-'Tor GDP Estimates'!L256,"")</f>
        <v>1885.5996957624602</v>
      </c>
      <c r="M256" s="30">
        <f>IFERROR(+'CMA GDP Estimates'!M256-'Tor GDP Estimates'!M256,"")</f>
        <v>1750.3537760906638</v>
      </c>
      <c r="N256" s="30">
        <f>IFERROR(+'CMA GDP Estimates'!N256-'Tor GDP Estimates'!N256,"")</f>
        <v>2129.055697794955</v>
      </c>
      <c r="O256" s="30">
        <f>IFERROR(+'CMA GDP Estimates'!O256-'Tor GDP Estimates'!O256,"")</f>
        <v>2055.2651048705266</v>
      </c>
      <c r="P256" s="30">
        <f>IFERROR(+'CMA GDP Estimates'!P256-'Tor GDP Estimates'!P256,"")</f>
        <v>2733.014211091036</v>
      </c>
      <c r="Q256" s="30">
        <f>IFERROR(+'CMA GDP Estimates'!Q256-'Tor GDP Estimates'!Q256,"")</f>
        <v>2490.1200538255744</v>
      </c>
      <c r="R256" s="30">
        <f>IFERROR(+'CMA GDP Estimates'!R256-'Tor GDP Estimates'!R256,"")</f>
        <v>2258.8216845266747</v>
      </c>
      <c r="S256" s="30">
        <f>IFERROR(+'CMA GDP Estimates'!S256-'Tor GDP Estimates'!S256,"")</f>
        <v>2066.4194249537491</v>
      </c>
      <c r="T256" s="30">
        <f>IFERROR(+'CMA GDP Estimates'!T256-'Tor GDP Estimates'!T256,"")</f>
        <v>2018.660128475387</v>
      </c>
      <c r="U256" s="30">
        <f>IFERROR(+'CMA GDP Estimates'!U256-'Tor GDP Estimates'!U256,"")</f>
        <v>2755.4117445854627</v>
      </c>
      <c r="V256" s="30">
        <f>IFERROR(+'CMA GDP Estimates'!V256-'Tor GDP Estimates'!V256,"")</f>
        <v>2586.9160082201665</v>
      </c>
      <c r="W256" s="30">
        <f>IFERROR(+'CMA GDP Estimates'!W256-'Tor GDP Estimates'!W256,"")</f>
        <v>3230.8425748194841</v>
      </c>
      <c r="X256" s="30">
        <f>IFERROR(+'CMA GDP Estimates'!X256-'Tor GDP Estimates'!X256,"")</f>
        <v>3605.7708791939976</v>
      </c>
      <c r="Y256" s="30">
        <f>IFERROR(+'CMA GDP Estimates'!Y256-'Tor GDP Estimates'!Y256,"")</f>
        <v>3342.2996395528912</v>
      </c>
    </row>
    <row r="257" spans="1:25" x14ac:dyDescent="0.25">
      <c r="A257" t="s">
        <v>577</v>
      </c>
      <c r="B257" s="132">
        <f t="shared" si="13"/>
        <v>3121</v>
      </c>
      <c r="C257" s="133">
        <v>3121</v>
      </c>
      <c r="D257" s="65">
        <f>IFERROR(+'CMA GDP Estimates'!D257-'Tor GDP Estimates'!D257,"")</f>
        <v>519.1275065850225</v>
      </c>
      <c r="E257" s="65">
        <f>IFERROR(+'CMA GDP Estimates'!E257-'Tor GDP Estimates'!E257,"")</f>
        <v>497.15396138427946</v>
      </c>
      <c r="F257" s="65">
        <f>IFERROR(+'CMA GDP Estimates'!F257-'Tor GDP Estimates'!F257,"")</f>
        <v>482.34328329783347</v>
      </c>
      <c r="G257" s="65">
        <f>IFERROR(+'CMA GDP Estimates'!G257-'Tor GDP Estimates'!G257,"")</f>
        <v>624.87494794285817</v>
      </c>
      <c r="H257" s="65">
        <f>IFERROR(+'CMA GDP Estimates'!H257-'Tor GDP Estimates'!H257,"")</f>
        <v>477.08658862781499</v>
      </c>
      <c r="I257" s="65">
        <f>IFERROR(+'CMA GDP Estimates'!I257-'Tor GDP Estimates'!I257,"")</f>
        <v>409.79378811128782</v>
      </c>
      <c r="J257" s="65">
        <f>IFERROR(+'CMA GDP Estimates'!J257-'Tor GDP Estimates'!J257,"")</f>
        <v>398.40920416872257</v>
      </c>
      <c r="K257" s="65">
        <f>IFERROR(+'CMA GDP Estimates'!K257-'Tor GDP Estimates'!K257,"")</f>
        <v>726.47440633245378</v>
      </c>
      <c r="L257" s="65">
        <f>IFERROR(+'CMA GDP Estimates'!L257-'Tor GDP Estimates'!L257,"")</f>
        <v>373.18014982456066</v>
      </c>
      <c r="M257" s="30">
        <f>IFERROR(+'CMA GDP Estimates'!M257-'Tor GDP Estimates'!M257,"")</f>
        <v>339.96608313489446</v>
      </c>
      <c r="N257" s="30">
        <f>IFERROR(+'CMA GDP Estimates'!N257-'Tor GDP Estimates'!N257,"")</f>
        <v>388.66902791123255</v>
      </c>
      <c r="O257" s="30">
        <f>IFERROR(+'CMA GDP Estimates'!O257-'Tor GDP Estimates'!O257,"")</f>
        <v>430.83430711117103</v>
      </c>
      <c r="P257" s="30">
        <f>IFERROR(+'CMA GDP Estimates'!P257-'Tor GDP Estimates'!P257,"")</f>
        <v>863.10000754556359</v>
      </c>
      <c r="Q257" s="30">
        <f>IFERROR(+'CMA GDP Estimates'!Q257-'Tor GDP Estimates'!Q257,"")</f>
        <v>644.95566443855751</v>
      </c>
      <c r="R257" s="30">
        <f>IFERROR(+'CMA GDP Estimates'!R257-'Tor GDP Estimates'!R257,"")</f>
        <v>969.42624284826798</v>
      </c>
      <c r="S257" s="30">
        <f>IFERROR(+'CMA GDP Estimates'!S257-'Tor GDP Estimates'!S257,"")</f>
        <v>514.5142295645727</v>
      </c>
      <c r="T257" s="30">
        <f>IFERROR(+'CMA GDP Estimates'!T257-'Tor GDP Estimates'!T257,"")</f>
        <v>750.1948740688315</v>
      </c>
      <c r="U257" s="30">
        <f>IFERROR(+'CMA GDP Estimates'!U257-'Tor GDP Estimates'!U257,"")</f>
        <v>586.10621804434015</v>
      </c>
      <c r="V257" s="30">
        <f>IFERROR(+'CMA GDP Estimates'!V257-'Tor GDP Estimates'!V257,"")</f>
        <v>537.81077095069008</v>
      </c>
      <c r="W257" s="30">
        <f>IFERROR(+'CMA GDP Estimates'!W257-'Tor GDP Estimates'!W257,"")</f>
        <v>361.57634483370634</v>
      </c>
      <c r="X257" s="30">
        <f>IFERROR(+'CMA GDP Estimates'!X257-'Tor GDP Estimates'!X257,"")</f>
        <v>512.83364812187779</v>
      </c>
      <c r="Y257" s="30">
        <f>IFERROR(+'CMA GDP Estimates'!Y257-'Tor GDP Estimates'!Y257,"")</f>
        <v>1024.7322248909825</v>
      </c>
    </row>
    <row r="258" spans="1:25" x14ac:dyDescent="0.25">
      <c r="A258" s="106" t="s">
        <v>537</v>
      </c>
      <c r="B258" s="129"/>
      <c r="C258" s="130"/>
      <c r="D258" s="141"/>
      <c r="E258" s="141"/>
      <c r="F258" s="141"/>
      <c r="G258" s="141"/>
      <c r="H258" s="141"/>
      <c r="I258" s="141"/>
      <c r="J258" s="141"/>
      <c r="K258" s="141"/>
      <c r="L258" s="141"/>
      <c r="M258" s="135"/>
      <c r="N258" s="135"/>
      <c r="O258" s="135"/>
      <c r="P258" s="135"/>
      <c r="Q258" s="135"/>
      <c r="R258" s="135"/>
      <c r="S258" s="135"/>
      <c r="T258" s="135"/>
      <c r="U258" s="135"/>
      <c r="V258" s="135"/>
      <c r="W258" s="135"/>
      <c r="X258" s="135"/>
      <c r="Y258" s="135"/>
    </row>
    <row r="259" spans="1:25" x14ac:dyDescent="0.25">
      <c r="A259" t="s">
        <v>578</v>
      </c>
      <c r="B259" s="137">
        <f t="shared" ref="B259:B263" si="14">VALUE(LEFT(C259,4))</f>
        <v>3254</v>
      </c>
      <c r="C259" s="133">
        <v>3254</v>
      </c>
      <c r="D259" s="142">
        <f>IFERROR(+'CMA GDP Estimates'!D259-'Tor GDP Estimates'!D259,"")</f>
        <v>662.1648258544592</v>
      </c>
      <c r="E259" s="142">
        <f>IFERROR(+'CMA GDP Estimates'!E259-'Tor GDP Estimates'!E259,"")</f>
        <v>585.50925604872543</v>
      </c>
      <c r="F259" s="142">
        <f>IFERROR(+'CMA GDP Estimates'!F259-'Tor GDP Estimates'!F259,"")</f>
        <v>780.86826851940884</v>
      </c>
      <c r="G259" s="142">
        <f>IFERROR(+'CMA GDP Estimates'!G259-'Tor GDP Estimates'!G259,"")</f>
        <v>405.16213682149674</v>
      </c>
      <c r="H259" s="142">
        <f>IFERROR(+'CMA GDP Estimates'!H259-'Tor GDP Estimates'!H259,"")</f>
        <v>756.0738788243923</v>
      </c>
      <c r="I259" s="142">
        <f>IFERROR(+'CMA GDP Estimates'!I259-'Tor GDP Estimates'!I259,"")</f>
        <v>1048.8667395173179</v>
      </c>
      <c r="J259" s="142">
        <f>IFERROR(+'CMA GDP Estimates'!J259-'Tor GDP Estimates'!J259,"")</f>
        <v>1215.6163296365603</v>
      </c>
      <c r="K259" s="142">
        <f>IFERROR(+'CMA GDP Estimates'!K259-'Tor GDP Estimates'!K259,"")</f>
        <v>1172.7695274565854</v>
      </c>
      <c r="L259" s="142">
        <f>IFERROR(+'CMA GDP Estimates'!L259-'Tor GDP Estimates'!L259,"")</f>
        <v>938.66179818019236</v>
      </c>
      <c r="M259" s="143">
        <f>IFERROR(+'CMA GDP Estimates'!M259-'Tor GDP Estimates'!M259,"")</f>
        <v>761.75952529819438</v>
      </c>
      <c r="N259" s="30">
        <f>IFERROR(+'CMA GDP Estimates'!N259-'Tor GDP Estimates'!N259,"")</f>
        <v>1290.3448528260901</v>
      </c>
      <c r="O259" s="30">
        <f>IFERROR(+'CMA GDP Estimates'!O259-'Tor GDP Estimates'!O259,"")</f>
        <v>1015.6341349598556</v>
      </c>
      <c r="P259" s="30">
        <f>IFERROR(+'CMA GDP Estimates'!P259-'Tor GDP Estimates'!P259,"")</f>
        <v>820.76303847683755</v>
      </c>
      <c r="Q259" s="30">
        <f>IFERROR(+'CMA GDP Estimates'!Q259-'Tor GDP Estimates'!Q259,"")</f>
        <v>814.35059199457896</v>
      </c>
      <c r="R259" s="30">
        <f>IFERROR(+'CMA GDP Estimates'!R259-'Tor GDP Estimates'!R259,"")</f>
        <v>648.82113827661658</v>
      </c>
      <c r="S259" s="30">
        <f>IFERROR(+'CMA GDP Estimates'!S259-'Tor GDP Estimates'!S259,"")</f>
        <v>184.53535288877379</v>
      </c>
      <c r="T259" s="30">
        <f>IFERROR(+'CMA GDP Estimates'!T259-'Tor GDP Estimates'!T259,"")</f>
        <v>794.56814539404763</v>
      </c>
      <c r="U259" s="30">
        <f>IFERROR(+'CMA GDP Estimates'!U259-'Tor GDP Estimates'!U259,"")</f>
        <v>820.57987487661694</v>
      </c>
      <c r="V259" s="30">
        <f>IFERROR(+'CMA GDP Estimates'!V259-'Tor GDP Estimates'!V259,"")</f>
        <v>998.41726610927776</v>
      </c>
      <c r="W259" s="30">
        <f>IFERROR(+'CMA GDP Estimates'!W259-'Tor GDP Estimates'!W259,"")</f>
        <v>1157.5806114429138</v>
      </c>
      <c r="X259" s="30">
        <f>IFERROR(+'CMA GDP Estimates'!X259-'Tor GDP Estimates'!X259,"")</f>
        <v>1266.3927151055987</v>
      </c>
      <c r="Y259" s="30">
        <f>IFERROR(+'CMA GDP Estimates'!Y259-'Tor GDP Estimates'!Y259,"")</f>
        <v>758.4650782333099</v>
      </c>
    </row>
    <row r="260" spans="1:25" x14ac:dyDescent="0.25">
      <c r="A260" t="s">
        <v>384</v>
      </c>
      <c r="B260" s="137" t="s">
        <v>193</v>
      </c>
      <c r="C260" s="133">
        <v>334512</v>
      </c>
      <c r="D260" s="142">
        <f>IFERROR(+'CMA GDP Estimates'!D260-'Tor GDP Estimates'!D260,"")</f>
        <v>419.85641998865611</v>
      </c>
      <c r="E260" s="142">
        <f>IFERROR(+'CMA GDP Estimates'!E260-'Tor GDP Estimates'!E260,"")</f>
        <v>384.46310793647297</v>
      </c>
      <c r="F260" s="142">
        <f>IFERROR(+'CMA GDP Estimates'!F260-'Tor GDP Estimates'!F260,"")</f>
        <v>536.94341313894006</v>
      </c>
      <c r="G260" s="142">
        <f>IFERROR(+'CMA GDP Estimates'!G260-'Tor GDP Estimates'!G260,"")</f>
        <v>435.14492340455115</v>
      </c>
      <c r="H260" s="142">
        <f>IFERROR(+'CMA GDP Estimates'!H260-'Tor GDP Estimates'!H260,"")</f>
        <v>311.05334369578463</v>
      </c>
      <c r="I260" s="142">
        <f>IFERROR(+'CMA GDP Estimates'!I260-'Tor GDP Estimates'!I260,"")</f>
        <v>398.0403628712869</v>
      </c>
      <c r="J260" s="142">
        <f>IFERROR(+'CMA GDP Estimates'!J260-'Tor GDP Estimates'!J260,"")</f>
        <v>313.10524681347022</v>
      </c>
      <c r="K260" s="142">
        <f>IFERROR(+'CMA GDP Estimates'!K260-'Tor GDP Estimates'!K260,"")</f>
        <v>406.37284733686806</v>
      </c>
      <c r="L260" s="142">
        <f>IFERROR(+'CMA GDP Estimates'!L260-'Tor GDP Estimates'!L260,"")</f>
        <v>640.79556885321551</v>
      </c>
      <c r="M260" s="143">
        <f>IFERROR(+'CMA GDP Estimates'!M260-'Tor GDP Estimates'!M260,"")</f>
        <v>480.62600036207698</v>
      </c>
      <c r="N260" s="30">
        <f>IFERROR(+'CMA GDP Estimates'!N260-'Tor GDP Estimates'!N260,"")</f>
        <v>493.16747558488049</v>
      </c>
      <c r="O260" s="30">
        <f>IFERROR(+'CMA GDP Estimates'!O260-'Tor GDP Estimates'!O260,"")</f>
        <v>467.3742357718271</v>
      </c>
      <c r="P260" s="30">
        <f>IFERROR(+'CMA GDP Estimates'!P260-'Tor GDP Estimates'!P260,"")</f>
        <v>440.80346867655015</v>
      </c>
      <c r="Q260" s="30">
        <f>IFERROR(+'CMA GDP Estimates'!Q260-'Tor GDP Estimates'!Q260,"")</f>
        <v>454.14398879979359</v>
      </c>
      <c r="R260" s="30">
        <f>IFERROR(+'CMA GDP Estimates'!R260-'Tor GDP Estimates'!R260,"")</f>
        <v>368.71827096300296</v>
      </c>
      <c r="S260" s="30">
        <f>IFERROR(+'CMA GDP Estimates'!S260-'Tor GDP Estimates'!S260,"")</f>
        <v>269.42835982345616</v>
      </c>
      <c r="T260" s="30">
        <f>IFERROR(+'CMA GDP Estimates'!T260-'Tor GDP Estimates'!T260,"")</f>
        <v>330.10238521973145</v>
      </c>
      <c r="U260" s="30">
        <f>IFERROR(+'CMA GDP Estimates'!U260-'Tor GDP Estimates'!U260,"")</f>
        <v>450.06800795488419</v>
      </c>
      <c r="V260" s="30">
        <f>IFERROR(+'CMA GDP Estimates'!V260-'Tor GDP Estimates'!V260,"")</f>
        <v>302.40965436196439</v>
      </c>
      <c r="W260" s="30">
        <f>IFERROR(+'CMA GDP Estimates'!W260-'Tor GDP Estimates'!W260,"")</f>
        <v>361.92259317642561</v>
      </c>
      <c r="X260" s="30">
        <f>IFERROR(+'CMA GDP Estimates'!X260-'Tor GDP Estimates'!X260,"")</f>
        <v>304.02073954773317</v>
      </c>
      <c r="Y260" s="30">
        <f>IFERROR(+'CMA GDP Estimates'!Y260-'Tor GDP Estimates'!Y260,"")</f>
        <v>351.50325692649949</v>
      </c>
    </row>
    <row r="261" spans="1:25" x14ac:dyDescent="0.25">
      <c r="A261" t="s">
        <v>579</v>
      </c>
      <c r="B261" s="137">
        <f t="shared" si="14"/>
        <v>3391</v>
      </c>
      <c r="C261" s="133">
        <v>3391</v>
      </c>
      <c r="D261" s="142">
        <f>IFERROR(+'CMA GDP Estimates'!D261-'Tor GDP Estimates'!D261,"")</f>
        <v>141.09602312476872</v>
      </c>
      <c r="E261" s="142">
        <f>IFERROR(+'CMA GDP Estimates'!E261-'Tor GDP Estimates'!E261,"")</f>
        <v>110.69461310435042</v>
      </c>
      <c r="F261" s="142">
        <f>IFERROR(+'CMA GDP Estimates'!F261-'Tor GDP Estimates'!F261,"")</f>
        <v>98.848047608775147</v>
      </c>
      <c r="G261" s="142">
        <f>IFERROR(+'CMA GDP Estimates'!G261-'Tor GDP Estimates'!G261,"")</f>
        <v>198.09367088607593</v>
      </c>
      <c r="H261" s="142">
        <f>IFERROR(+'CMA GDP Estimates'!H261-'Tor GDP Estimates'!H261,"")</f>
        <v>200.88872153168555</v>
      </c>
      <c r="I261" s="142">
        <f>IFERROR(+'CMA GDP Estimates'!I261-'Tor GDP Estimates'!I261,"")</f>
        <v>228.20948164061258</v>
      </c>
      <c r="J261" s="142">
        <f>IFERROR(+'CMA GDP Estimates'!J261-'Tor GDP Estimates'!J261,"")</f>
        <v>339.11858552631583</v>
      </c>
      <c r="K261" s="142">
        <f>IFERROR(+'CMA GDP Estimates'!K261-'Tor GDP Estimates'!K261,"")</f>
        <v>191.15873889474022</v>
      </c>
      <c r="L261" s="142">
        <f>IFERROR(+'CMA GDP Estimates'!L261-'Tor GDP Estimates'!L261,"")</f>
        <v>229.85164498491702</v>
      </c>
      <c r="M261" s="143">
        <f>IFERROR(+'CMA GDP Estimates'!M261-'Tor GDP Estimates'!M261,"")</f>
        <v>193.16648817174493</v>
      </c>
      <c r="N261" s="30">
        <f>IFERROR(+'CMA GDP Estimates'!N261-'Tor GDP Estimates'!N261,"")</f>
        <v>167.78838457752622</v>
      </c>
      <c r="O261" s="30">
        <f>IFERROR(+'CMA GDP Estimates'!O261-'Tor GDP Estimates'!O261,"")</f>
        <v>277.11372700027027</v>
      </c>
      <c r="P261" s="30">
        <f>IFERROR(+'CMA GDP Estimates'!P261-'Tor GDP Estimates'!P261,"")</f>
        <v>308.32060808578035</v>
      </c>
      <c r="Q261" s="30">
        <f>IFERROR(+'CMA GDP Estimates'!Q261-'Tor GDP Estimates'!Q261,"")</f>
        <v>293.10872949704776</v>
      </c>
      <c r="R261" s="30">
        <f>IFERROR(+'CMA GDP Estimates'!R261-'Tor GDP Estimates'!R261,"")</f>
        <v>119.25510782615069</v>
      </c>
      <c r="S261" s="30">
        <f>IFERROR(+'CMA GDP Estimates'!S261-'Tor GDP Estimates'!S261,"")</f>
        <v>265.83714947319135</v>
      </c>
      <c r="T261" s="30">
        <f>IFERROR(+'CMA GDP Estimates'!T261-'Tor GDP Estimates'!T261,"")</f>
        <v>354.53643461478259</v>
      </c>
      <c r="U261" s="30">
        <f>IFERROR(+'CMA GDP Estimates'!U261-'Tor GDP Estimates'!U261,"")</f>
        <v>177.70389791903949</v>
      </c>
      <c r="V261" s="30">
        <f>IFERROR(+'CMA GDP Estimates'!V261-'Tor GDP Estimates'!V261,"")</f>
        <v>230.57314662437446</v>
      </c>
      <c r="W261" s="30">
        <f>IFERROR(+'CMA GDP Estimates'!W261-'Tor GDP Estimates'!W261,"")</f>
        <v>221.08039808668698</v>
      </c>
      <c r="X261" s="30">
        <f>IFERROR(+'CMA GDP Estimates'!X261-'Tor GDP Estimates'!X261,"")</f>
        <v>322.54698838033232</v>
      </c>
      <c r="Y261" s="30">
        <f>IFERROR(+'CMA GDP Estimates'!Y261-'Tor GDP Estimates'!Y261,"")</f>
        <v>380.15715101978964</v>
      </c>
    </row>
    <row r="262" spans="1:25" x14ac:dyDescent="0.25">
      <c r="A262" t="s">
        <v>467</v>
      </c>
      <c r="B262" s="137">
        <v>414</v>
      </c>
      <c r="C262" s="133">
        <v>414510</v>
      </c>
      <c r="D262" s="142">
        <f>IFERROR(+'CMA GDP Estimates'!D262-'Tor GDP Estimates'!D262,"")</f>
        <v>0</v>
      </c>
      <c r="E262" s="142">
        <f>IFERROR(+'CMA GDP Estimates'!E262-'Tor GDP Estimates'!E262,"")</f>
        <v>0</v>
      </c>
      <c r="F262" s="142">
        <f>IFERROR(+'CMA GDP Estimates'!F262-'Tor GDP Estimates'!F262,"")</f>
        <v>0</v>
      </c>
      <c r="G262" s="142">
        <f>IFERROR(+'CMA GDP Estimates'!G262-'Tor GDP Estimates'!G262,"")</f>
        <v>0</v>
      </c>
      <c r="H262" s="142">
        <f>IFERROR(+'CMA GDP Estimates'!H262-'Tor GDP Estimates'!H262,"")</f>
        <v>0</v>
      </c>
      <c r="I262" s="142">
        <f>IFERROR(+'CMA GDP Estimates'!I262-'Tor GDP Estimates'!I262,"")</f>
        <v>0</v>
      </c>
      <c r="J262" s="142">
        <f>IFERROR(+'CMA GDP Estimates'!J262-'Tor GDP Estimates'!J262,"")</f>
        <v>0</v>
      </c>
      <c r="K262" s="142">
        <f>IFERROR(+'CMA GDP Estimates'!K262-'Tor GDP Estimates'!K262,"")</f>
        <v>0</v>
      </c>
      <c r="L262" s="142">
        <f>IFERROR(+'CMA GDP Estimates'!L262-'Tor GDP Estimates'!L262,"")</f>
        <v>0</v>
      </c>
      <c r="M262" s="143">
        <f>IFERROR(+'CMA GDP Estimates'!M262-'Tor GDP Estimates'!M262,"")</f>
        <v>0</v>
      </c>
      <c r="N262" s="30">
        <f>IFERROR(+'CMA GDP Estimates'!N262-'Tor GDP Estimates'!N262,"")</f>
        <v>593.55414157473729</v>
      </c>
      <c r="O262" s="30">
        <f>IFERROR(+'CMA GDP Estimates'!O262-'Tor GDP Estimates'!O262,"")</f>
        <v>446.68112789178241</v>
      </c>
      <c r="P262" s="30">
        <f>IFERROR(+'CMA GDP Estimates'!P262-'Tor GDP Estimates'!P262,"")</f>
        <v>555.72280916277941</v>
      </c>
      <c r="Q262" s="30">
        <f>IFERROR(+'CMA GDP Estimates'!Q262-'Tor GDP Estimates'!Q262,"")</f>
        <v>702.99953137619741</v>
      </c>
      <c r="R262" s="30">
        <f>IFERROR(+'CMA GDP Estimates'!R262-'Tor GDP Estimates'!R262,"")</f>
        <v>534.26651661724691</v>
      </c>
      <c r="S262" s="30">
        <f>IFERROR(+'CMA GDP Estimates'!S262-'Tor GDP Estimates'!S262,"")</f>
        <v>704.47940599745664</v>
      </c>
      <c r="T262" s="30">
        <f>IFERROR(+'CMA GDP Estimates'!T262-'Tor GDP Estimates'!T262,"")</f>
        <v>453.16654826361884</v>
      </c>
      <c r="U262" s="30">
        <f>IFERROR(+'CMA GDP Estimates'!U262-'Tor GDP Estimates'!U262,"")</f>
        <v>648.53869110479673</v>
      </c>
      <c r="V262" s="30">
        <f>IFERROR(+'CMA GDP Estimates'!V262-'Tor GDP Estimates'!V262,"")</f>
        <v>599.5672003224978</v>
      </c>
      <c r="W262" s="30">
        <f>IFERROR(+'CMA GDP Estimates'!W262-'Tor GDP Estimates'!W262,"")</f>
        <v>932.10212143460853</v>
      </c>
      <c r="X262" s="30">
        <f>IFERROR(+'CMA GDP Estimates'!X262-'Tor GDP Estimates'!X262,"")</f>
        <v>934.90590709337971</v>
      </c>
      <c r="Y262" s="30">
        <f>IFERROR(+'CMA GDP Estimates'!Y262-'Tor GDP Estimates'!Y262,"")</f>
        <v>1057.7169079150526</v>
      </c>
    </row>
    <row r="263" spans="1:25" x14ac:dyDescent="0.25">
      <c r="A263" t="s">
        <v>580</v>
      </c>
      <c r="B263" s="137">
        <f t="shared" si="14"/>
        <v>5417</v>
      </c>
      <c r="C263" s="133">
        <v>5417</v>
      </c>
      <c r="D263" s="142">
        <f>IFERROR(+'CMA GDP Estimates'!D263-'Tor GDP Estimates'!D263,"")</f>
        <v>0</v>
      </c>
      <c r="E263" s="142">
        <f>IFERROR(+'CMA GDP Estimates'!E263-'Tor GDP Estimates'!E263,"")</f>
        <v>0</v>
      </c>
      <c r="F263" s="142">
        <f>IFERROR(+'CMA GDP Estimates'!F263-'Tor GDP Estimates'!F263,"")</f>
        <v>0</v>
      </c>
      <c r="G263" s="142">
        <f>IFERROR(+'CMA GDP Estimates'!G263-'Tor GDP Estimates'!G263,"")</f>
        <v>0</v>
      </c>
      <c r="H263" s="142">
        <f>IFERROR(+'CMA GDP Estimates'!H263-'Tor GDP Estimates'!H263,"")</f>
        <v>0</v>
      </c>
      <c r="I263" s="142">
        <f>IFERROR(+'CMA GDP Estimates'!I263-'Tor GDP Estimates'!I263,"")</f>
        <v>0</v>
      </c>
      <c r="J263" s="142">
        <f>IFERROR(+'CMA GDP Estimates'!J263-'Tor GDP Estimates'!J263,"")</f>
        <v>0</v>
      </c>
      <c r="K263" s="142">
        <f>IFERROR(+'CMA GDP Estimates'!K263-'Tor GDP Estimates'!K263,"")</f>
        <v>0</v>
      </c>
      <c r="L263" s="142">
        <f>IFERROR(+'CMA GDP Estimates'!L263-'Tor GDP Estimates'!L263,"")</f>
        <v>0</v>
      </c>
      <c r="M263" s="143">
        <f>IFERROR(+'CMA GDP Estimates'!M263-'Tor GDP Estimates'!M263,"")</f>
        <v>0</v>
      </c>
      <c r="N263" s="30">
        <f>IFERROR(+'CMA GDP Estimates'!N263-'Tor GDP Estimates'!N263,"")</f>
        <v>468.49238624611405</v>
      </c>
      <c r="O263" s="30">
        <f>IFERROR(+'CMA GDP Estimates'!O263-'Tor GDP Estimates'!O263,"")</f>
        <v>491.60397666183121</v>
      </c>
      <c r="P263" s="30">
        <f>IFERROR(+'CMA GDP Estimates'!P263-'Tor GDP Estimates'!P263,"")</f>
        <v>508.36124908646741</v>
      </c>
      <c r="Q263" s="30">
        <f>IFERROR(+'CMA GDP Estimates'!Q263-'Tor GDP Estimates'!Q263,"")</f>
        <v>485.3799416855154</v>
      </c>
      <c r="R263" s="30">
        <f>IFERROR(+'CMA GDP Estimates'!R263-'Tor GDP Estimates'!R263,"")</f>
        <v>419.87705347264273</v>
      </c>
      <c r="S263" s="30">
        <f>IFERROR(+'CMA GDP Estimates'!S263-'Tor GDP Estimates'!S263,"")</f>
        <v>378.58653726217949</v>
      </c>
      <c r="T263" s="30">
        <f>IFERROR(+'CMA GDP Estimates'!T263-'Tor GDP Estimates'!T263,"")</f>
        <v>310.26863059452342</v>
      </c>
      <c r="U263" s="30">
        <f>IFERROR(+'CMA GDP Estimates'!U263-'Tor GDP Estimates'!U263,"")</f>
        <v>622.41948548156756</v>
      </c>
      <c r="V263" s="30">
        <f>IFERROR(+'CMA GDP Estimates'!V263-'Tor GDP Estimates'!V263,"")</f>
        <v>598.31996242307366</v>
      </c>
      <c r="W263" s="30">
        <f>IFERROR(+'CMA GDP Estimates'!W263-'Tor GDP Estimates'!W263,"")</f>
        <v>392.04019825791283</v>
      </c>
      <c r="X263" s="30">
        <f>IFERROR(+'CMA GDP Estimates'!X263-'Tor GDP Estimates'!X263,"")</f>
        <v>383.32966628096017</v>
      </c>
      <c r="Y263" s="30">
        <f>IFERROR(+'CMA GDP Estimates'!Y263-'Tor GDP Estimates'!Y263,"")</f>
        <v>330.74654866590492</v>
      </c>
    </row>
    <row r="264" spans="1:25" x14ac:dyDescent="0.25">
      <c r="A264" t="s">
        <v>581</v>
      </c>
      <c r="B264" s="137">
        <v>621</v>
      </c>
      <c r="C264" s="133">
        <v>6215</v>
      </c>
      <c r="D264" s="142">
        <f>IFERROR(+'CMA GDP Estimates'!D264-'Tor GDP Estimates'!D264,"")</f>
        <v>201.69479535314005</v>
      </c>
      <c r="E264" s="142">
        <f>IFERROR(+'CMA GDP Estimates'!E264-'Tor GDP Estimates'!E264,"")</f>
        <v>438.19002501873786</v>
      </c>
      <c r="F264" s="142">
        <f>IFERROR(+'CMA GDP Estimates'!F264-'Tor GDP Estimates'!F264,"")</f>
        <v>230.90115573328276</v>
      </c>
      <c r="G264" s="142">
        <f>IFERROR(+'CMA GDP Estimates'!G264-'Tor GDP Estimates'!G264,"")</f>
        <v>168.90200411531575</v>
      </c>
      <c r="H264" s="142">
        <f>IFERROR(+'CMA GDP Estimates'!H264-'Tor GDP Estimates'!H264,"")</f>
        <v>184.88113673224677</v>
      </c>
      <c r="I264" s="142">
        <f>IFERROR(+'CMA GDP Estimates'!I264-'Tor GDP Estimates'!I264,"")</f>
        <v>67.814527272147359</v>
      </c>
      <c r="J264" s="142">
        <f>IFERROR(+'CMA GDP Estimates'!J264-'Tor GDP Estimates'!J264,"")</f>
        <v>192.47786811406129</v>
      </c>
      <c r="K264" s="142">
        <f>IFERROR(+'CMA GDP Estimates'!K264-'Tor GDP Estimates'!K264,"")</f>
        <v>212.98191033644261</v>
      </c>
      <c r="L264" s="142">
        <f>IFERROR(+'CMA GDP Estimates'!L264-'Tor GDP Estimates'!L264,"")</f>
        <v>226.10402949667548</v>
      </c>
      <c r="M264" s="143">
        <f>IFERROR(+'CMA GDP Estimates'!M264-'Tor GDP Estimates'!M264,"")</f>
        <v>91.411384563224317</v>
      </c>
      <c r="N264" s="30">
        <f>IFERROR(+'CMA GDP Estimates'!N264-'Tor GDP Estimates'!N264,"")</f>
        <v>202.91158321600761</v>
      </c>
      <c r="O264" s="30">
        <f>IFERROR(+'CMA GDP Estimates'!O264-'Tor GDP Estimates'!O264,"")</f>
        <v>229.60222668421267</v>
      </c>
      <c r="P264" s="30">
        <f>IFERROR(+'CMA GDP Estimates'!P264-'Tor GDP Estimates'!P264,"")</f>
        <v>368.68255057266202</v>
      </c>
      <c r="Q264" s="30">
        <f>IFERROR(+'CMA GDP Estimates'!Q264-'Tor GDP Estimates'!Q264,"")</f>
        <v>187.79192110264034</v>
      </c>
      <c r="R264" s="30">
        <f>IFERROR(+'CMA GDP Estimates'!R264-'Tor GDP Estimates'!R264,"")</f>
        <v>260.53655266309312</v>
      </c>
      <c r="S264" s="30">
        <f>IFERROR(+'CMA GDP Estimates'!S264-'Tor GDP Estimates'!S264,"")</f>
        <v>209.46234194739606</v>
      </c>
      <c r="T264" s="30">
        <f>IFERROR(+'CMA GDP Estimates'!T264-'Tor GDP Estimates'!T264,"")</f>
        <v>252.16177630729817</v>
      </c>
      <c r="U264" s="30">
        <f>IFERROR(+'CMA GDP Estimates'!U264-'Tor GDP Estimates'!U264,"")</f>
        <v>255.79058092357084</v>
      </c>
      <c r="V264" s="30">
        <f>IFERROR(+'CMA GDP Estimates'!V264-'Tor GDP Estimates'!V264,"")</f>
        <v>240.45644393392166</v>
      </c>
      <c r="W264" s="30">
        <f>IFERROR(+'CMA GDP Estimates'!W264-'Tor GDP Estimates'!W264,"")</f>
        <v>380.40356450175557</v>
      </c>
      <c r="X264" s="30">
        <f>IFERROR(+'CMA GDP Estimates'!X264-'Tor GDP Estimates'!X264,"")</f>
        <v>163.92371222346509</v>
      </c>
      <c r="Y264" s="30">
        <f>IFERROR(+'CMA GDP Estimates'!Y264-'Tor GDP Estimates'!Y264,"")</f>
        <v>435.77822857585579</v>
      </c>
    </row>
    <row r="265" spans="1:25" x14ac:dyDescent="0.25">
      <c r="A265" t="s">
        <v>582</v>
      </c>
      <c r="B265" s="137"/>
      <c r="C265" s="136" t="s">
        <v>583</v>
      </c>
      <c r="D265" s="142" t="str">
        <f>IFERROR(+'CMA GDP Estimates'!D265-'Tor GDP Estimates'!D265,"")</f>
        <v/>
      </c>
      <c r="E265" s="142" t="str">
        <f>IFERROR(+'CMA GDP Estimates'!E265-'Tor GDP Estimates'!E265,"")</f>
        <v/>
      </c>
      <c r="F265" s="142" t="str">
        <f>IFERROR(+'CMA GDP Estimates'!F265-'Tor GDP Estimates'!F265,"")</f>
        <v/>
      </c>
      <c r="G265" s="142" t="str">
        <f>IFERROR(+'CMA GDP Estimates'!G265-'Tor GDP Estimates'!G265,"")</f>
        <v/>
      </c>
      <c r="H265" s="142" t="str">
        <f>IFERROR(+'CMA GDP Estimates'!H265-'Tor GDP Estimates'!H265,"")</f>
        <v/>
      </c>
      <c r="I265" s="142" t="str">
        <f>IFERROR(+'CMA GDP Estimates'!I265-'Tor GDP Estimates'!I265,"")</f>
        <v/>
      </c>
      <c r="J265" s="142" t="str">
        <f>IFERROR(+'CMA GDP Estimates'!J265-'Tor GDP Estimates'!J265,"")</f>
        <v/>
      </c>
      <c r="K265" s="142" t="str">
        <f>IFERROR(+'CMA GDP Estimates'!K265-'Tor GDP Estimates'!K265,"")</f>
        <v/>
      </c>
      <c r="L265" s="142" t="str">
        <f>IFERROR(+'CMA GDP Estimates'!L265-'Tor GDP Estimates'!L265,"")</f>
        <v/>
      </c>
      <c r="M265" s="143" t="str">
        <f>IFERROR(+'CMA GDP Estimates'!M265-'Tor GDP Estimates'!M265,"")</f>
        <v/>
      </c>
      <c r="N265" s="30" t="str">
        <f>IFERROR(+'CMA GDP Estimates'!N265-'Tor GDP Estimates'!N265,"")</f>
        <v/>
      </c>
      <c r="O265" s="30" t="str">
        <f>IFERROR(+'CMA GDP Estimates'!O265-'Tor GDP Estimates'!O265,"")</f>
        <v/>
      </c>
      <c r="P265" s="30" t="str">
        <f>IFERROR(+'CMA GDP Estimates'!P265-'Tor GDP Estimates'!P265,"")</f>
        <v/>
      </c>
      <c r="Q265" s="30" t="str">
        <f>IFERROR(+'CMA GDP Estimates'!Q265-'Tor GDP Estimates'!Q265,"")</f>
        <v/>
      </c>
      <c r="R265" s="30" t="str">
        <f>IFERROR(+'CMA GDP Estimates'!R265-'Tor GDP Estimates'!R265,"")</f>
        <v/>
      </c>
      <c r="S265" s="30" t="str">
        <f>IFERROR(+'CMA GDP Estimates'!S265-'Tor GDP Estimates'!S265,"")</f>
        <v/>
      </c>
      <c r="T265" s="30" t="str">
        <f>IFERROR(+'CMA GDP Estimates'!T265-'Tor GDP Estimates'!T265,"")</f>
        <v/>
      </c>
      <c r="U265" s="30" t="str">
        <f>IFERROR(+'CMA GDP Estimates'!U265-'Tor GDP Estimates'!U265,"")</f>
        <v/>
      </c>
      <c r="V265" s="30" t="str">
        <f>IFERROR(+'CMA GDP Estimates'!V265-'Tor GDP Estimates'!V265,"")</f>
        <v/>
      </c>
      <c r="W265" s="30" t="str">
        <f>IFERROR(+'CMA GDP Estimates'!W265-'Tor GDP Estimates'!W265,"")</f>
        <v/>
      </c>
      <c r="X265" s="30" t="str">
        <f>IFERROR(+'CMA GDP Estimates'!X265-'Tor GDP Estimates'!X265,"")</f>
        <v/>
      </c>
      <c r="Y265" s="30" t="str">
        <f>IFERROR(+'CMA GDP Estimates'!Y265-'Tor GDP Estimates'!Y265,"")</f>
        <v/>
      </c>
    </row>
    <row r="266" spans="1:25" x14ac:dyDescent="0.25">
      <c r="A266" s="106" t="s">
        <v>539</v>
      </c>
      <c r="B266" s="129"/>
      <c r="C266" s="130"/>
      <c r="D266" s="141"/>
      <c r="E266" s="141"/>
      <c r="F266" s="141"/>
      <c r="G266" s="141"/>
      <c r="H266" s="141"/>
      <c r="I266" s="141"/>
      <c r="J266" s="141"/>
      <c r="K266" s="141"/>
      <c r="L266" s="141"/>
      <c r="M266" s="135"/>
      <c r="N266" s="135"/>
      <c r="O266" s="135"/>
      <c r="P266" s="135"/>
      <c r="Q266" s="135"/>
      <c r="R266" s="135"/>
      <c r="S266" s="135"/>
      <c r="T266" s="135"/>
      <c r="U266" s="135"/>
      <c r="V266" s="135"/>
      <c r="W266" s="135"/>
      <c r="X266" s="135"/>
      <c r="Y266" s="135"/>
    </row>
    <row r="267" spans="1:25" x14ac:dyDescent="0.25">
      <c r="A267" t="s">
        <v>584</v>
      </c>
      <c r="B267" s="137">
        <f t="shared" ref="B267:B276" si="15">VALUE(LEFT(C267,4))</f>
        <v>3341</v>
      </c>
      <c r="C267" s="133">
        <v>3341</v>
      </c>
      <c r="D267" s="65">
        <f>IFERROR(+'CMA GDP Estimates'!D267-'Tor GDP Estimates'!D267,"")</f>
        <v>85.00704284443384</v>
      </c>
      <c r="E267" s="65">
        <f>IFERROR(+'CMA GDP Estimates'!E267-'Tor GDP Estimates'!E267,"")</f>
        <v>113.36165209354638</v>
      </c>
      <c r="F267" s="65">
        <f>IFERROR(+'CMA GDP Estimates'!F267-'Tor GDP Estimates'!F267,"")</f>
        <v>130.2856111294617</v>
      </c>
      <c r="G267" s="65">
        <f>IFERROR(+'CMA GDP Estimates'!G267-'Tor GDP Estimates'!G267,"")</f>
        <v>271.10128177490901</v>
      </c>
      <c r="H267" s="65">
        <f>IFERROR(+'CMA GDP Estimates'!H267-'Tor GDP Estimates'!H267,"")</f>
        <v>276.21435203697956</v>
      </c>
      <c r="I267" s="65">
        <f>IFERROR(+'CMA GDP Estimates'!I267-'Tor GDP Estimates'!I267,"")</f>
        <v>292.08677785130686</v>
      </c>
      <c r="J267" s="65">
        <f>IFERROR(+'CMA GDP Estimates'!J267-'Tor GDP Estimates'!J267,"")</f>
        <v>338.50629528266376</v>
      </c>
      <c r="K267" s="65">
        <f>IFERROR(+'CMA GDP Estimates'!K267-'Tor GDP Estimates'!K267,"")</f>
        <v>319.31343243408492</v>
      </c>
      <c r="L267" s="65">
        <f>IFERROR(+'CMA GDP Estimates'!L267-'Tor GDP Estimates'!L267,"")</f>
        <v>249.59660683504603</v>
      </c>
      <c r="M267" s="30">
        <f>IFERROR(+'CMA GDP Estimates'!M267-'Tor GDP Estimates'!M267,"")</f>
        <v>237.86893285309134</v>
      </c>
      <c r="N267" s="30">
        <f>IFERROR(+'CMA GDP Estimates'!N267-'Tor GDP Estimates'!N267,"")</f>
        <v>163.25436348391926</v>
      </c>
      <c r="O267" s="30">
        <f>IFERROR(+'CMA GDP Estimates'!O267-'Tor GDP Estimates'!O267,"")</f>
        <v>134.72237555484631</v>
      </c>
      <c r="P267" s="30">
        <f>IFERROR(+'CMA GDP Estimates'!P267-'Tor GDP Estimates'!P267,"")</f>
        <v>140.46747125482042</v>
      </c>
      <c r="Q267" s="30">
        <f>IFERROR(+'CMA GDP Estimates'!Q267-'Tor GDP Estimates'!Q267,"")</f>
        <v>129.92814432370909</v>
      </c>
      <c r="R267" s="30">
        <f>IFERROR(+'CMA GDP Estimates'!R267-'Tor GDP Estimates'!R267,"")</f>
        <v>221.09563133367197</v>
      </c>
      <c r="S267" s="30">
        <f>IFERROR(+'CMA GDP Estimates'!S267-'Tor GDP Estimates'!S267,"")</f>
        <v>134.1234010282374</v>
      </c>
      <c r="T267" s="30">
        <f>IFERROR(+'CMA GDP Estimates'!T267-'Tor GDP Estimates'!T267,"")</f>
        <v>57.159617332447624</v>
      </c>
      <c r="U267" s="30">
        <f>IFERROR(+'CMA GDP Estimates'!U267-'Tor GDP Estimates'!U267,"")</f>
        <v>53.067756268015103</v>
      </c>
      <c r="V267" s="30">
        <f>IFERROR(+'CMA GDP Estimates'!V267-'Tor GDP Estimates'!V267,"")</f>
        <v>136.08149089708044</v>
      </c>
      <c r="W267" s="30">
        <f>IFERROR(+'CMA GDP Estimates'!W267-'Tor GDP Estimates'!W267,"")</f>
        <v>114.84741332677649</v>
      </c>
      <c r="X267" s="30" t="str">
        <f>IFERROR(+'CMA GDP Estimates'!X267-'Tor GDP Estimates'!X267,"")</f>
        <v/>
      </c>
      <c r="Y267" s="30">
        <f>IFERROR(+'CMA GDP Estimates'!Y267-'Tor GDP Estimates'!Y267,"")</f>
        <v>111.75860162899239</v>
      </c>
    </row>
    <row r="268" spans="1:25" x14ac:dyDescent="0.25">
      <c r="A268" t="s">
        <v>585</v>
      </c>
      <c r="B268" s="137">
        <f t="shared" si="15"/>
        <v>3342</v>
      </c>
      <c r="C268" s="133">
        <v>3342</v>
      </c>
      <c r="D268" s="65">
        <f>IFERROR(+'CMA GDP Estimates'!D268-'Tor GDP Estimates'!D268,"")</f>
        <v>731.54972014925363</v>
      </c>
      <c r="E268" s="65">
        <f>IFERROR(+'CMA GDP Estimates'!E268-'Tor GDP Estimates'!E268,"")</f>
        <v>759.52844894777854</v>
      </c>
      <c r="F268" s="65">
        <f>IFERROR(+'CMA GDP Estimates'!F268-'Tor GDP Estimates'!F268,"")</f>
        <v>633.50801117482627</v>
      </c>
      <c r="G268" s="65">
        <f>IFERROR(+'CMA GDP Estimates'!G268-'Tor GDP Estimates'!G268,"")</f>
        <v>474.40647304062293</v>
      </c>
      <c r="H268" s="65">
        <f>IFERROR(+'CMA GDP Estimates'!H268-'Tor GDP Estimates'!H268,"")</f>
        <v>336.36056327957078</v>
      </c>
      <c r="I268" s="65">
        <f>IFERROR(+'CMA GDP Estimates'!I268-'Tor GDP Estimates'!I268,"")</f>
        <v>252.52497451649396</v>
      </c>
      <c r="J268" s="65">
        <f>IFERROR(+'CMA GDP Estimates'!J268-'Tor GDP Estimates'!J268,"")</f>
        <v>103.79888108407732</v>
      </c>
      <c r="K268" s="65">
        <f>IFERROR(+'CMA GDP Estimates'!K268-'Tor GDP Estimates'!K268,"")</f>
        <v>540.65887728459529</v>
      </c>
      <c r="L268" s="65">
        <f>IFERROR(+'CMA GDP Estimates'!L268-'Tor GDP Estimates'!L268,"")</f>
        <v>630.19365026826051</v>
      </c>
      <c r="M268" s="30">
        <f>IFERROR(+'CMA GDP Estimates'!M268-'Tor GDP Estimates'!M268,"")</f>
        <v>230.18627455787163</v>
      </c>
      <c r="N268" s="30">
        <f>IFERROR(+'CMA GDP Estimates'!N268-'Tor GDP Estimates'!N268,"")</f>
        <v>321.40270823995422</v>
      </c>
      <c r="O268" s="30">
        <f>IFERROR(+'CMA GDP Estimates'!O268-'Tor GDP Estimates'!O268,"")</f>
        <v>596.24012096694901</v>
      </c>
      <c r="P268" s="30">
        <f>IFERROR(+'CMA GDP Estimates'!P268-'Tor GDP Estimates'!P268,"")</f>
        <v>436.23718607156252</v>
      </c>
      <c r="Q268" s="30">
        <f>IFERROR(+'CMA GDP Estimates'!Q268-'Tor GDP Estimates'!Q268,"")</f>
        <v>409.76393409380478</v>
      </c>
      <c r="R268" s="30">
        <f>IFERROR(+'CMA GDP Estimates'!R268-'Tor GDP Estimates'!R268,"")</f>
        <v>308.5319351643974</v>
      </c>
      <c r="S268" s="30">
        <f>IFERROR(+'CMA GDP Estimates'!S268-'Tor GDP Estimates'!S268,"")</f>
        <v>285.47450202289144</v>
      </c>
      <c r="T268" s="30">
        <f>IFERROR(+'CMA GDP Estimates'!T268-'Tor GDP Estimates'!T268,"")</f>
        <v>233.43736971429047</v>
      </c>
      <c r="U268" s="30">
        <f>IFERROR(+'CMA GDP Estimates'!U268-'Tor GDP Estimates'!U268,"")</f>
        <v>117.39097996470763</v>
      </c>
      <c r="V268" s="30">
        <f>IFERROR(+'CMA GDP Estimates'!V268-'Tor GDP Estimates'!V268,"")</f>
        <v>450.81525389345182</v>
      </c>
      <c r="W268" s="30">
        <f>IFERROR(+'CMA GDP Estimates'!W268-'Tor GDP Estimates'!W268,"")</f>
        <v>380.37860000000001</v>
      </c>
      <c r="X268" s="30">
        <f>IFERROR(+'CMA GDP Estimates'!X268-'Tor GDP Estimates'!X268,"")</f>
        <v>511.68888888888893</v>
      </c>
      <c r="Y268" s="30">
        <f>IFERROR(+'CMA GDP Estimates'!Y268-'Tor GDP Estimates'!Y268,"")</f>
        <v>474.32400000000001</v>
      </c>
    </row>
    <row r="269" spans="1:25" x14ac:dyDescent="0.25">
      <c r="A269" t="s">
        <v>586</v>
      </c>
      <c r="B269" s="137" t="s">
        <v>193</v>
      </c>
      <c r="C269" s="133">
        <v>3343</v>
      </c>
      <c r="D269" s="65">
        <f>IFERROR(+'CMA GDP Estimates'!D269-'Tor GDP Estimates'!D269,"")</f>
        <v>27.073308078490285</v>
      </c>
      <c r="E269" s="65" t="str">
        <f>IFERROR(+'CMA GDP Estimates'!E269-'Tor GDP Estimates'!E269,"")</f>
        <v/>
      </c>
      <c r="F269" s="65">
        <f>IFERROR(+'CMA GDP Estimates'!F269-'Tor GDP Estimates'!F269,"")</f>
        <v>112.54995410002316</v>
      </c>
      <c r="G269" s="65">
        <f>IFERROR(+'CMA GDP Estimates'!G269-'Tor GDP Estimates'!G269,"")</f>
        <v>101.15843015147455</v>
      </c>
      <c r="H269" s="65">
        <f>IFERROR(+'CMA GDP Estimates'!H269-'Tor GDP Estimates'!H269,"")</f>
        <v>20.867021608666747</v>
      </c>
      <c r="I269" s="65" t="str">
        <f>IFERROR(+'CMA GDP Estimates'!I269-'Tor GDP Estimates'!I269,"")</f>
        <v/>
      </c>
      <c r="J269" s="65" t="str">
        <f>IFERROR(+'CMA GDP Estimates'!J269-'Tor GDP Estimates'!J269,"")</f>
        <v/>
      </c>
      <c r="K269" s="65">
        <f>IFERROR(+'CMA GDP Estimates'!K269-'Tor GDP Estimates'!K269,"")</f>
        <v>125.1123448163796</v>
      </c>
      <c r="L269" s="65" t="str">
        <f>IFERROR(+'CMA GDP Estimates'!L269-'Tor GDP Estimates'!L269,"")</f>
        <v/>
      </c>
      <c r="M269" s="30" t="str">
        <f>IFERROR(+'CMA GDP Estimates'!M269-'Tor GDP Estimates'!M269,"")</f>
        <v/>
      </c>
      <c r="N269" s="30" t="str">
        <f>IFERROR(+'CMA GDP Estimates'!N269-'Tor GDP Estimates'!N269,"")</f>
        <v/>
      </c>
      <c r="O269" s="30" t="str">
        <f>IFERROR(+'CMA GDP Estimates'!O269-'Tor GDP Estimates'!O269,"")</f>
        <v/>
      </c>
      <c r="P269" s="30" t="str">
        <f>IFERROR(+'CMA GDP Estimates'!P269-'Tor GDP Estimates'!P269,"")</f>
        <v/>
      </c>
      <c r="Q269" s="30" t="str">
        <f>IFERROR(+'CMA GDP Estimates'!Q269-'Tor GDP Estimates'!Q269,"")</f>
        <v/>
      </c>
      <c r="R269" s="30" t="str">
        <f>IFERROR(+'CMA GDP Estimates'!R269-'Tor GDP Estimates'!R269,"")</f>
        <v/>
      </c>
      <c r="S269" s="30" t="str">
        <f>IFERROR(+'CMA GDP Estimates'!S269-'Tor GDP Estimates'!S269,"")</f>
        <v/>
      </c>
      <c r="T269" s="30" t="str">
        <f>IFERROR(+'CMA GDP Estimates'!T269-'Tor GDP Estimates'!T269,"")</f>
        <v/>
      </c>
      <c r="U269" s="30">
        <f>IFERROR(+'CMA GDP Estimates'!U269-'Tor GDP Estimates'!U269,"")</f>
        <v>88.50187292697548</v>
      </c>
      <c r="V269" s="30" t="str">
        <f>IFERROR(+'CMA GDP Estimates'!V269-'Tor GDP Estimates'!V269,"")</f>
        <v/>
      </c>
      <c r="W269" s="30" t="str">
        <f>IFERROR(+'CMA GDP Estimates'!W269-'Tor GDP Estimates'!W269,"")</f>
        <v/>
      </c>
      <c r="X269" s="30" t="str">
        <f>IFERROR(+'CMA GDP Estimates'!X269-'Tor GDP Estimates'!X269,"")</f>
        <v/>
      </c>
      <c r="Y269" s="30" t="str">
        <f>IFERROR(+'CMA GDP Estimates'!Y269-'Tor GDP Estimates'!Y269,"")</f>
        <v/>
      </c>
    </row>
    <row r="270" spans="1:25" x14ac:dyDescent="0.25">
      <c r="A270" t="s">
        <v>587</v>
      </c>
      <c r="B270" s="137">
        <f t="shared" si="15"/>
        <v>3344</v>
      </c>
      <c r="C270" s="133">
        <v>3344</v>
      </c>
      <c r="D270" s="65">
        <f>IFERROR(+'CMA GDP Estimates'!D270-'Tor GDP Estimates'!D270,"")</f>
        <v>127.90528321607822</v>
      </c>
      <c r="E270" s="65">
        <f>IFERROR(+'CMA GDP Estimates'!E270-'Tor GDP Estimates'!E270,"")</f>
        <v>112.68610026445083</v>
      </c>
      <c r="F270" s="65">
        <f>IFERROR(+'CMA GDP Estimates'!F270-'Tor GDP Estimates'!F270,"")</f>
        <v>273.31483024992281</v>
      </c>
      <c r="G270" s="65">
        <f>IFERROR(+'CMA GDP Estimates'!G270-'Tor GDP Estimates'!G270,"")</f>
        <v>341.01870553370293</v>
      </c>
      <c r="H270" s="65">
        <f>IFERROR(+'CMA GDP Estimates'!H270-'Tor GDP Estimates'!H270,"")</f>
        <v>87.26770398912339</v>
      </c>
      <c r="I270" s="65">
        <f>IFERROR(+'CMA GDP Estimates'!I270-'Tor GDP Estimates'!I270,"")</f>
        <v>100.94737495158182</v>
      </c>
      <c r="J270" s="65">
        <f>IFERROR(+'CMA GDP Estimates'!J270-'Tor GDP Estimates'!J270,"")</f>
        <v>160.65097353875635</v>
      </c>
      <c r="K270" s="65">
        <f>IFERROR(+'CMA GDP Estimates'!K270-'Tor GDP Estimates'!K270,"")</f>
        <v>179.99558977526158</v>
      </c>
      <c r="L270" s="65">
        <f>IFERROR(+'CMA GDP Estimates'!L270-'Tor GDP Estimates'!L270,"")</f>
        <v>256.4830157221802</v>
      </c>
      <c r="M270" s="30">
        <f>IFERROR(+'CMA GDP Estimates'!M270-'Tor GDP Estimates'!M270,"")</f>
        <v>337.22489124548349</v>
      </c>
      <c r="N270" s="30">
        <f>IFERROR(+'CMA GDP Estimates'!N270-'Tor GDP Estimates'!N270,"")</f>
        <v>173.07136109187968</v>
      </c>
      <c r="O270" s="30">
        <f>IFERROR(+'CMA GDP Estimates'!O270-'Tor GDP Estimates'!O270,"")</f>
        <v>211.64990748333713</v>
      </c>
      <c r="P270" s="30">
        <f>IFERROR(+'CMA GDP Estimates'!P270-'Tor GDP Estimates'!P270,"")</f>
        <v>207.7485848981328</v>
      </c>
      <c r="Q270" s="30">
        <f>IFERROR(+'CMA GDP Estimates'!Q270-'Tor GDP Estimates'!Q270,"")</f>
        <v>238.6638564955129</v>
      </c>
      <c r="R270" s="30">
        <f>IFERROR(+'CMA GDP Estimates'!R270-'Tor GDP Estimates'!R270,"")</f>
        <v>134.2095020670173</v>
      </c>
      <c r="S270" s="30">
        <f>IFERROR(+'CMA GDP Estimates'!S270-'Tor GDP Estimates'!S270,"")</f>
        <v>221.13629737081538</v>
      </c>
      <c r="T270" s="30">
        <f>IFERROR(+'CMA GDP Estimates'!T270-'Tor GDP Estimates'!T270,"")</f>
        <v>150.96256296546096</v>
      </c>
      <c r="U270" s="30">
        <f>IFERROR(+'CMA GDP Estimates'!U270-'Tor GDP Estimates'!U270,"")</f>
        <v>136.4394210523885</v>
      </c>
      <c r="V270" s="30">
        <f>IFERROR(+'CMA GDP Estimates'!V270-'Tor GDP Estimates'!V270,"")</f>
        <v>278.9537215801567</v>
      </c>
      <c r="W270" s="30">
        <f>IFERROR(+'CMA GDP Estimates'!W270-'Tor GDP Estimates'!W270,"")</f>
        <v>322.87270513474357</v>
      </c>
      <c r="X270" s="30">
        <f>IFERROR(+'CMA GDP Estimates'!X270-'Tor GDP Estimates'!X270,"")</f>
        <v>266.82788754375736</v>
      </c>
      <c r="Y270" s="30">
        <f>IFERROR(+'CMA GDP Estimates'!Y270-'Tor GDP Estimates'!Y270,"")</f>
        <v>282.59921844772879</v>
      </c>
    </row>
    <row r="271" spans="1:25" x14ac:dyDescent="0.25">
      <c r="A271" t="s">
        <v>588</v>
      </c>
      <c r="B271" s="137" t="s">
        <v>193</v>
      </c>
      <c r="C271" s="133">
        <v>3345</v>
      </c>
      <c r="D271" s="65">
        <f>IFERROR(+'CMA GDP Estimates'!D271-'Tor GDP Estimates'!D271,"")</f>
        <v>503.78072047316999</v>
      </c>
      <c r="E271" s="65">
        <f>IFERROR(+'CMA GDP Estimates'!E271-'Tor GDP Estimates'!E271,"")</f>
        <v>461.31270665534566</v>
      </c>
      <c r="F271" s="65">
        <f>IFERROR(+'CMA GDP Estimates'!F271-'Tor GDP Estimates'!F271,"")</f>
        <v>644.27200977840653</v>
      </c>
      <c r="G271" s="65">
        <f>IFERROR(+'CMA GDP Estimates'!G271-'Tor GDP Estimates'!G271,"")</f>
        <v>522.12521373118489</v>
      </c>
      <c r="H271" s="65">
        <f>IFERROR(+'CMA GDP Estimates'!H271-'Tor GDP Estimates'!H271,"")</f>
        <v>373.22920439536159</v>
      </c>
      <c r="I271" s="65">
        <f>IFERROR(+'CMA GDP Estimates'!I271-'Tor GDP Estimates'!I271,"")</f>
        <v>477.603893231207</v>
      </c>
      <c r="J271" s="65">
        <f>IFERROR(+'CMA GDP Estimates'!J271-'Tor GDP Estimates'!J271,"")</f>
        <v>375.69125852090468</v>
      </c>
      <c r="K271" s="65">
        <f>IFERROR(+'CMA GDP Estimates'!K271-'Tor GDP Estimates'!K271,"")</f>
        <v>487.6019421535396</v>
      </c>
      <c r="L271" s="65">
        <f>IFERROR(+'CMA GDP Estimates'!L271-'Tor GDP Estimates'!L271,"")</f>
        <v>768.88297518854131</v>
      </c>
      <c r="M271" s="30">
        <f>IFERROR(+'CMA GDP Estimates'!M271-'Tor GDP Estimates'!M271,"")</f>
        <v>576.69741657656959</v>
      </c>
      <c r="N271" s="30">
        <f>IFERROR(+'CMA GDP Estimates'!N271-'Tor GDP Estimates'!N271,"")</f>
        <v>591.74578340566575</v>
      </c>
      <c r="O271" s="30">
        <f>IFERROR(+'CMA GDP Estimates'!O271-'Tor GDP Estimates'!O271,"")</f>
        <v>560.7967819905906</v>
      </c>
      <c r="P271" s="30">
        <f>IFERROR(+'CMA GDP Estimates'!P271-'Tor GDP Estimates'!P271,"")</f>
        <v>528.9148348450758</v>
      </c>
      <c r="Q271" s="30">
        <f>IFERROR(+'CMA GDP Estimates'!Q271-'Tor GDP Estimates'!Q271,"")</f>
        <v>544.92196613856891</v>
      </c>
      <c r="R271" s="30">
        <f>IFERROR(+'CMA GDP Estimates'!R271-'Tor GDP Estimates'!R271,"")</f>
        <v>443.52741793965532</v>
      </c>
      <c r="S271" s="30">
        <f>IFERROR(+'CMA GDP Estimates'!S271-'Tor GDP Estimates'!S271,"")</f>
        <v>324.09260447037718</v>
      </c>
      <c r="T271" s="30">
        <f>IFERROR(+'CMA GDP Estimates'!T271-'Tor GDP Estimates'!T271,"")</f>
        <v>397.07676592712062</v>
      </c>
      <c r="U271" s="30">
        <f>IFERROR(+'CMA GDP Estimates'!U271-'Tor GDP Estimates'!U271,"")</f>
        <v>541.3821803408913</v>
      </c>
      <c r="V271" s="30">
        <f>IFERROR(+'CMA GDP Estimates'!V271-'Tor GDP Estimates'!V271,"")</f>
        <v>363.76546464290607</v>
      </c>
      <c r="W271" s="30">
        <f>IFERROR(+'CMA GDP Estimates'!W271-'Tor GDP Estimates'!W271,"")</f>
        <v>415.71349405230319</v>
      </c>
      <c r="X271" s="30">
        <f>IFERROR(+'CMA GDP Estimates'!X271-'Tor GDP Estimates'!X271,"")</f>
        <v>349.20595255611613</v>
      </c>
      <c r="Y271" s="30">
        <f>IFERROR(+'CMA GDP Estimates'!Y271-'Tor GDP Estimates'!Y271,"")</f>
        <v>403.74557947657212</v>
      </c>
    </row>
    <row r="272" spans="1:25" x14ac:dyDescent="0.25">
      <c r="A272" t="s">
        <v>589</v>
      </c>
      <c r="B272" s="137">
        <v>417</v>
      </c>
      <c r="C272" s="133">
        <v>4173</v>
      </c>
      <c r="D272" s="65">
        <f>IFERROR(+'CMA GDP Estimates'!D272-'Tor GDP Estimates'!D272,"")</f>
        <v>0</v>
      </c>
      <c r="E272" s="65">
        <f>IFERROR(+'CMA GDP Estimates'!E272-'Tor GDP Estimates'!E272,"")</f>
        <v>0</v>
      </c>
      <c r="F272" s="65">
        <f>IFERROR(+'CMA GDP Estimates'!F272-'Tor GDP Estimates'!F272,"")</f>
        <v>0</v>
      </c>
      <c r="G272" s="65">
        <f>IFERROR(+'CMA GDP Estimates'!G272-'Tor GDP Estimates'!G272,"")</f>
        <v>0</v>
      </c>
      <c r="H272" s="65">
        <f>IFERROR(+'CMA GDP Estimates'!H272-'Tor GDP Estimates'!H272,"")</f>
        <v>0</v>
      </c>
      <c r="I272" s="65">
        <f>IFERROR(+'CMA GDP Estimates'!I272-'Tor GDP Estimates'!I272,"")</f>
        <v>0</v>
      </c>
      <c r="J272" s="65">
        <f>IFERROR(+'CMA GDP Estimates'!J272-'Tor GDP Estimates'!J272,"")</f>
        <v>0</v>
      </c>
      <c r="K272" s="65">
        <f>IFERROR(+'CMA GDP Estimates'!K272-'Tor GDP Estimates'!K272,"")</f>
        <v>0</v>
      </c>
      <c r="L272" s="65">
        <f>IFERROR(+'CMA GDP Estimates'!L272-'Tor GDP Estimates'!L272,"")</f>
        <v>0</v>
      </c>
      <c r="M272" s="30">
        <f>IFERROR(+'CMA GDP Estimates'!M272-'Tor GDP Estimates'!M272,"")</f>
        <v>0</v>
      </c>
      <c r="N272" s="30">
        <f>IFERROR(+'CMA GDP Estimates'!N272-'Tor GDP Estimates'!N272,"")</f>
        <v>1608.8913536588143</v>
      </c>
      <c r="O272" s="30">
        <f>IFERROR(+'CMA GDP Estimates'!O272-'Tor GDP Estimates'!O272,"")</f>
        <v>1408.8654002546582</v>
      </c>
      <c r="P272" s="30">
        <f>IFERROR(+'CMA GDP Estimates'!P272-'Tor GDP Estimates'!P272,"")</f>
        <v>1346.5109591434557</v>
      </c>
      <c r="Q272" s="30">
        <f>IFERROR(+'CMA GDP Estimates'!Q272-'Tor GDP Estimates'!Q272,"")</f>
        <v>1808.6455864261202</v>
      </c>
      <c r="R272" s="30">
        <f>IFERROR(+'CMA GDP Estimates'!R272-'Tor GDP Estimates'!R272,"")</f>
        <v>1518.2657556100019</v>
      </c>
      <c r="S272" s="30">
        <f>IFERROR(+'CMA GDP Estimates'!S272-'Tor GDP Estimates'!S272,"")</f>
        <v>1796.3992410284291</v>
      </c>
      <c r="T272" s="30">
        <f>IFERROR(+'CMA GDP Estimates'!T272-'Tor GDP Estimates'!T272,"")</f>
        <v>1579.4478502908069</v>
      </c>
      <c r="U272" s="30">
        <f>IFERROR(+'CMA GDP Estimates'!U272-'Tor GDP Estimates'!U272,"")</f>
        <v>1456.4081631201743</v>
      </c>
      <c r="V272" s="30">
        <f>IFERROR(+'CMA GDP Estimates'!V272-'Tor GDP Estimates'!V272,"")</f>
        <v>1709.9799030151341</v>
      </c>
      <c r="W272" s="30">
        <f>IFERROR(+'CMA GDP Estimates'!W272-'Tor GDP Estimates'!W272,"")</f>
        <v>1276.5372218445673</v>
      </c>
      <c r="X272" s="30">
        <f>IFERROR(+'CMA GDP Estimates'!X272-'Tor GDP Estimates'!X272,"")</f>
        <v>1750.9953317448139</v>
      </c>
      <c r="Y272" s="30">
        <f>IFERROR(+'CMA GDP Estimates'!Y272-'Tor GDP Estimates'!Y272,"")</f>
        <v>1825.8610143082767</v>
      </c>
    </row>
    <row r="273" spans="1:25" x14ac:dyDescent="0.25">
      <c r="A273" t="s">
        <v>590</v>
      </c>
      <c r="B273" s="137">
        <f t="shared" si="15"/>
        <v>5112</v>
      </c>
      <c r="C273" s="133">
        <v>5112</v>
      </c>
      <c r="D273" s="65" t="str">
        <f>IFERROR(+'CMA GDP Estimates'!D273-'Tor GDP Estimates'!D273,"")</f>
        <v/>
      </c>
      <c r="E273" s="65" t="str">
        <f>IFERROR(+'CMA GDP Estimates'!E273-'Tor GDP Estimates'!E273,"")</f>
        <v/>
      </c>
      <c r="F273" s="65">
        <f>IFERROR(+'CMA GDP Estimates'!F273-'Tor GDP Estimates'!F273,"")</f>
        <v>575.84018691588778</v>
      </c>
      <c r="G273" s="65" t="str">
        <f>IFERROR(+'CMA GDP Estimates'!G273-'Tor GDP Estimates'!G273,"")</f>
        <v/>
      </c>
      <c r="H273" s="65">
        <f>IFERROR(+'CMA GDP Estimates'!H273-'Tor GDP Estimates'!H273,"")</f>
        <v>616.94050632911387</v>
      </c>
      <c r="I273" s="65" t="str">
        <f>IFERROR(+'CMA GDP Estimates'!I273-'Tor GDP Estimates'!I273,"")</f>
        <v/>
      </c>
      <c r="J273" s="65">
        <f>IFERROR(+'CMA GDP Estimates'!J273-'Tor GDP Estimates'!J273,"")</f>
        <v>162.70061984582799</v>
      </c>
      <c r="K273" s="65" t="str">
        <f>IFERROR(+'CMA GDP Estimates'!K273-'Tor GDP Estimates'!K273,"")</f>
        <v/>
      </c>
      <c r="L273" s="65">
        <f>IFERROR(+'CMA GDP Estimates'!L273-'Tor GDP Estimates'!L273,"")</f>
        <v>508.64459484696158</v>
      </c>
      <c r="M273" s="30">
        <f>IFERROR(+'CMA GDP Estimates'!M273-'Tor GDP Estimates'!M273,"")</f>
        <v>885.98208990931892</v>
      </c>
      <c r="N273" s="30" t="str">
        <f>IFERROR(+'CMA GDP Estimates'!N273-'Tor GDP Estimates'!N273,"")</f>
        <v/>
      </c>
      <c r="O273" s="30" t="str">
        <f>IFERROR(+'CMA GDP Estimates'!O273-'Tor GDP Estimates'!O273,"")</f>
        <v/>
      </c>
      <c r="P273" s="30" t="str">
        <f>IFERROR(+'CMA GDP Estimates'!P273-'Tor GDP Estimates'!P273,"")</f>
        <v/>
      </c>
      <c r="Q273" s="30">
        <f>IFERROR(+'CMA GDP Estimates'!Q273-'Tor GDP Estimates'!Q273,"")</f>
        <v>773.21759814204381</v>
      </c>
      <c r="R273" s="30">
        <f>IFERROR(+'CMA GDP Estimates'!R273-'Tor GDP Estimates'!R273,"")</f>
        <v>1302.9534732619566</v>
      </c>
      <c r="S273" s="30">
        <f>IFERROR(+'CMA GDP Estimates'!S273-'Tor GDP Estimates'!S273,"")</f>
        <v>1011.3107634101576</v>
      </c>
      <c r="T273" s="30">
        <f>IFERROR(+'CMA GDP Estimates'!T273-'Tor GDP Estimates'!T273,"")</f>
        <v>1271.2850173109687</v>
      </c>
      <c r="U273" s="30">
        <f>IFERROR(+'CMA GDP Estimates'!U273-'Tor GDP Estimates'!U273,"")</f>
        <v>370.23532748915738</v>
      </c>
      <c r="V273" s="30">
        <f>IFERROR(+'CMA GDP Estimates'!V273-'Tor GDP Estimates'!V273,"")</f>
        <v>351.17023587832</v>
      </c>
      <c r="W273" s="30">
        <f>IFERROR(+'CMA GDP Estimates'!W273-'Tor GDP Estimates'!W273,"")</f>
        <v>708.01467805377774</v>
      </c>
      <c r="X273" s="30">
        <f>IFERROR(+'CMA GDP Estimates'!X273-'Tor GDP Estimates'!X273,"")</f>
        <v>532.91231329094057</v>
      </c>
      <c r="Y273" s="30">
        <f>IFERROR(+'CMA GDP Estimates'!Y273-'Tor GDP Estimates'!Y273,"")</f>
        <v>785.43960566318788</v>
      </c>
    </row>
    <row r="274" spans="1:25" x14ac:dyDescent="0.25">
      <c r="A274" t="s">
        <v>108</v>
      </c>
      <c r="B274" s="137">
        <f t="shared" si="15"/>
        <v>517</v>
      </c>
      <c r="C274" s="133">
        <v>517</v>
      </c>
      <c r="D274" s="65">
        <f>IFERROR(+'CMA GDP Estimates'!D274-'Tor GDP Estimates'!D274,"")</f>
        <v>0</v>
      </c>
      <c r="E274" s="65">
        <f>IFERROR(+'CMA GDP Estimates'!E274-'Tor GDP Estimates'!E274,"")</f>
        <v>0</v>
      </c>
      <c r="F274" s="65">
        <f>IFERROR(+'CMA GDP Estimates'!F274-'Tor GDP Estimates'!F274,"")</f>
        <v>0</v>
      </c>
      <c r="G274" s="65">
        <f>IFERROR(+'CMA GDP Estimates'!G274-'Tor GDP Estimates'!G274,"")</f>
        <v>0</v>
      </c>
      <c r="H274" s="65">
        <f>IFERROR(+'CMA GDP Estimates'!H274-'Tor GDP Estimates'!H274,"")</f>
        <v>0</v>
      </c>
      <c r="I274" s="65">
        <f>IFERROR(+'CMA GDP Estimates'!I274-'Tor GDP Estimates'!I274,"")</f>
        <v>0</v>
      </c>
      <c r="J274" s="65">
        <f>IFERROR(+'CMA GDP Estimates'!J274-'Tor GDP Estimates'!J274,"")</f>
        <v>0</v>
      </c>
      <c r="K274" s="65">
        <f>IFERROR(+'CMA GDP Estimates'!K274-'Tor GDP Estimates'!K274,"")</f>
        <v>0</v>
      </c>
      <c r="L274" s="65">
        <f>IFERROR(+'CMA GDP Estimates'!L274-'Tor GDP Estimates'!L274,"")</f>
        <v>0</v>
      </c>
      <c r="M274" s="30">
        <f>IFERROR(+'CMA GDP Estimates'!M274-'Tor GDP Estimates'!M274,"")</f>
        <v>0</v>
      </c>
      <c r="N274" s="30">
        <f>IFERROR(+'CMA GDP Estimates'!N274-'Tor GDP Estimates'!N274,"")</f>
        <v>1663.9368737046116</v>
      </c>
      <c r="O274" s="30">
        <f>IFERROR(+'CMA GDP Estimates'!O274-'Tor GDP Estimates'!O274,"")</f>
        <v>2405.7967708365786</v>
      </c>
      <c r="P274" s="30">
        <f>IFERROR(+'CMA GDP Estimates'!P274-'Tor GDP Estimates'!P274,"")</f>
        <v>2169.9812367755376</v>
      </c>
      <c r="Q274" s="30">
        <f>IFERROR(+'CMA GDP Estimates'!Q274-'Tor GDP Estimates'!Q274,"")</f>
        <v>3202.1914960247559</v>
      </c>
      <c r="R274" s="30">
        <f>IFERROR(+'CMA GDP Estimates'!R274-'Tor GDP Estimates'!R274,"")</f>
        <v>3148.9886958885845</v>
      </c>
      <c r="S274" s="30">
        <f>IFERROR(+'CMA GDP Estimates'!S274-'Tor GDP Estimates'!S274,"")</f>
        <v>3031.5419148803812</v>
      </c>
      <c r="T274" s="30">
        <f>IFERROR(+'CMA GDP Estimates'!T274-'Tor GDP Estimates'!T274,"")</f>
        <v>2777.0086034053047</v>
      </c>
      <c r="U274" s="30">
        <f>IFERROR(+'CMA GDP Estimates'!U274-'Tor GDP Estimates'!U274,"")</f>
        <v>2434.7839352944302</v>
      </c>
      <c r="V274" s="30">
        <f>IFERROR(+'CMA GDP Estimates'!V274-'Tor GDP Estimates'!V274,"")</f>
        <v>4413.4897852741669</v>
      </c>
      <c r="W274" s="30">
        <f>IFERROR(+'CMA GDP Estimates'!W274-'Tor GDP Estimates'!W274,"")</f>
        <v>4475.6433475351532</v>
      </c>
      <c r="X274" s="30">
        <f>IFERROR(+'CMA GDP Estimates'!X274-'Tor GDP Estimates'!X274,"")</f>
        <v>3678.8756298796297</v>
      </c>
      <c r="Y274" s="30">
        <f>IFERROR(+'CMA GDP Estimates'!Y274-'Tor GDP Estimates'!Y274,"")</f>
        <v>4625.481823666345</v>
      </c>
    </row>
    <row r="275" spans="1:25" x14ac:dyDescent="0.25">
      <c r="A275" t="s">
        <v>591</v>
      </c>
      <c r="B275" s="137">
        <f t="shared" si="15"/>
        <v>518</v>
      </c>
      <c r="C275" s="133">
        <v>518</v>
      </c>
      <c r="D275" s="65">
        <f>IFERROR(+'CMA GDP Estimates'!D275-'Tor GDP Estimates'!D275,"")</f>
        <v>114.98011170425312</v>
      </c>
      <c r="E275" s="65">
        <f>IFERROR(+'CMA GDP Estimates'!E275-'Tor GDP Estimates'!E275,"")</f>
        <v>263.61394101876675</v>
      </c>
      <c r="F275" s="65">
        <f>IFERROR(+'CMA GDP Estimates'!F275-'Tor GDP Estimates'!F275,"")</f>
        <v>332.608383233533</v>
      </c>
      <c r="G275" s="65">
        <f>IFERROR(+'CMA GDP Estimates'!G275-'Tor GDP Estimates'!G275,"")</f>
        <v>625.90830324909746</v>
      </c>
      <c r="H275" s="65">
        <f>IFERROR(+'CMA GDP Estimates'!H275-'Tor GDP Estimates'!H275,"")</f>
        <v>485.5242263099442</v>
      </c>
      <c r="I275" s="65">
        <f>IFERROR(+'CMA GDP Estimates'!I275-'Tor GDP Estimates'!I275,"")</f>
        <v>944.03468208092477</v>
      </c>
      <c r="J275" s="65" t="str">
        <f>IFERROR(+'CMA GDP Estimates'!J275-'Tor GDP Estimates'!J275,"")</f>
        <v/>
      </c>
      <c r="K275" s="65">
        <f>IFERROR(+'CMA GDP Estimates'!K275-'Tor GDP Estimates'!K275,"")</f>
        <v>1012.96131147541</v>
      </c>
      <c r="L275" s="65">
        <f>IFERROR(+'CMA GDP Estimates'!L275-'Tor GDP Estimates'!L275,"")</f>
        <v>1011.3090804739065</v>
      </c>
      <c r="M275" s="30" t="str">
        <f>IFERROR(+'CMA GDP Estimates'!M275-'Tor GDP Estimates'!M275,"")</f>
        <v/>
      </c>
      <c r="N275" s="30">
        <f>IFERROR(+'CMA GDP Estimates'!N275-'Tor GDP Estimates'!N275,"")</f>
        <v>347.0212063036023</v>
      </c>
      <c r="O275" s="30">
        <f>IFERROR(+'CMA GDP Estimates'!O275-'Tor GDP Estimates'!O275,"")</f>
        <v>524.50699576155353</v>
      </c>
      <c r="P275" s="30">
        <f>IFERROR(+'CMA GDP Estimates'!P275-'Tor GDP Estimates'!P275,"")</f>
        <v>328.61482710310884</v>
      </c>
      <c r="Q275" s="30">
        <f>IFERROR(+'CMA GDP Estimates'!Q275-'Tor GDP Estimates'!Q275,"")</f>
        <v>1293.5852442063954</v>
      </c>
      <c r="R275" s="30">
        <f>IFERROR(+'CMA GDP Estimates'!R275-'Tor GDP Estimates'!R275,"")</f>
        <v>575.0743043801599</v>
      </c>
      <c r="S275" s="30">
        <f>IFERROR(+'CMA GDP Estimates'!S275-'Tor GDP Estimates'!S275,"")</f>
        <v>1370.5548424129686</v>
      </c>
      <c r="T275" s="30">
        <f>IFERROR(+'CMA GDP Estimates'!T275-'Tor GDP Estimates'!T275,"")</f>
        <v>498.25572341575594</v>
      </c>
      <c r="U275" s="30">
        <f>IFERROR(+'CMA GDP Estimates'!U275-'Tor GDP Estimates'!U275,"")</f>
        <v>502.53644319637112</v>
      </c>
      <c r="V275" s="30">
        <f>IFERROR(+'CMA GDP Estimates'!V275-'Tor GDP Estimates'!V275,"")</f>
        <v>1020.12262668367</v>
      </c>
      <c r="W275" s="30">
        <f>IFERROR(+'CMA GDP Estimates'!W275-'Tor GDP Estimates'!W275,"")</f>
        <v>1260.4510180195177</v>
      </c>
      <c r="X275" s="30">
        <f>IFERROR(+'CMA GDP Estimates'!X275-'Tor GDP Estimates'!X275,"")</f>
        <v>753.29661514271959</v>
      </c>
      <c r="Y275" s="30">
        <f>IFERROR(+'CMA GDP Estimates'!Y275-'Tor GDP Estimates'!Y275,"")</f>
        <v>1292.4515751009212</v>
      </c>
    </row>
    <row r="276" spans="1:25" x14ac:dyDescent="0.25">
      <c r="A276" t="s">
        <v>592</v>
      </c>
      <c r="B276" s="137">
        <f t="shared" si="15"/>
        <v>5415</v>
      </c>
      <c r="C276" s="133">
        <v>5415</v>
      </c>
      <c r="D276" s="65">
        <f>IFERROR(+'CMA GDP Estimates'!D276-'Tor GDP Estimates'!D276,"")</f>
        <v>834.39941977865874</v>
      </c>
      <c r="E276" s="65">
        <f>IFERROR(+'CMA GDP Estimates'!E276-'Tor GDP Estimates'!E276,"")</f>
        <v>1097.7213352858171</v>
      </c>
      <c r="F276" s="65">
        <f>IFERROR(+'CMA GDP Estimates'!F276-'Tor GDP Estimates'!F276,"")</f>
        <v>1572.0227237999793</v>
      </c>
      <c r="G276" s="65">
        <f>IFERROR(+'CMA GDP Estimates'!G276-'Tor GDP Estimates'!G276,"")</f>
        <v>1787.4318712722302</v>
      </c>
      <c r="H276" s="65">
        <f>IFERROR(+'CMA GDP Estimates'!H276-'Tor GDP Estimates'!H276,"")</f>
        <v>2091.8513931526827</v>
      </c>
      <c r="I276" s="65">
        <f>IFERROR(+'CMA GDP Estimates'!I276-'Tor GDP Estimates'!I276,"")</f>
        <v>2320.3360642513239</v>
      </c>
      <c r="J276" s="65">
        <f>IFERROR(+'CMA GDP Estimates'!J276-'Tor GDP Estimates'!J276,"")</f>
        <v>2772.7201229537577</v>
      </c>
      <c r="K276" s="65">
        <f>IFERROR(+'CMA GDP Estimates'!K276-'Tor GDP Estimates'!K276,"")</f>
        <v>2737.2831885482155</v>
      </c>
      <c r="L276" s="65">
        <f>IFERROR(+'CMA GDP Estimates'!L276-'Tor GDP Estimates'!L276,"")</f>
        <v>2892.2986106328312</v>
      </c>
      <c r="M276" s="30">
        <f>IFERROR(+'CMA GDP Estimates'!M276-'Tor GDP Estimates'!M276,"")</f>
        <v>2494.8438217077678</v>
      </c>
      <c r="N276" s="30">
        <f>IFERROR(+'CMA GDP Estimates'!N276-'Tor GDP Estimates'!N276,"")</f>
        <v>3214.474477996625</v>
      </c>
      <c r="O276" s="30">
        <f>IFERROR(+'CMA GDP Estimates'!O276-'Tor GDP Estimates'!O276,"")</f>
        <v>3578.2793514172931</v>
      </c>
      <c r="P276" s="30">
        <f>IFERROR(+'CMA GDP Estimates'!P276-'Tor GDP Estimates'!P276,"")</f>
        <v>3214.2952282507636</v>
      </c>
      <c r="Q276" s="30">
        <f>IFERROR(+'CMA GDP Estimates'!Q276-'Tor GDP Estimates'!Q276,"")</f>
        <v>3352.0714574600956</v>
      </c>
      <c r="R276" s="30">
        <f>IFERROR(+'CMA GDP Estimates'!R276-'Tor GDP Estimates'!R276,"")</f>
        <v>3185.7844196935944</v>
      </c>
      <c r="S276" s="30">
        <f>IFERROR(+'CMA GDP Estimates'!S276-'Tor GDP Estimates'!S276,"")</f>
        <v>3763.9300277742423</v>
      </c>
      <c r="T276" s="30">
        <f>IFERROR(+'CMA GDP Estimates'!T276-'Tor GDP Estimates'!T276,"")</f>
        <v>3664.9344291083125</v>
      </c>
      <c r="U276" s="30">
        <f>IFERROR(+'CMA GDP Estimates'!U276-'Tor GDP Estimates'!U276,"")</f>
        <v>3898.7344592198247</v>
      </c>
      <c r="V276" s="30">
        <f>IFERROR(+'CMA GDP Estimates'!V276-'Tor GDP Estimates'!V276,"")</f>
        <v>4609.5785284797339</v>
      </c>
      <c r="W276" s="30">
        <f>IFERROR(+'CMA GDP Estimates'!W276-'Tor GDP Estimates'!W276,"")</f>
        <v>4239.5558456028975</v>
      </c>
      <c r="X276" s="30">
        <f>IFERROR(+'CMA GDP Estimates'!X276-'Tor GDP Estimates'!X276,"")</f>
        <v>4312.0350857980211</v>
      </c>
      <c r="Y276" s="30">
        <f>IFERROR(+'CMA GDP Estimates'!Y276-'Tor GDP Estimates'!Y276,"")</f>
        <v>5022.5748287824799</v>
      </c>
    </row>
    <row r="277" spans="1:25" x14ac:dyDescent="0.25">
      <c r="A277" t="s">
        <v>525</v>
      </c>
      <c r="B277" s="137" t="s">
        <v>209</v>
      </c>
      <c r="C277" s="133">
        <v>8112</v>
      </c>
      <c r="D277" s="65">
        <f>IFERROR(+'CMA GDP Estimates'!D277-'Tor GDP Estimates'!D277,"")</f>
        <v>37.073414702825282</v>
      </c>
      <c r="E277" s="65">
        <f>IFERROR(+'CMA GDP Estimates'!E277-'Tor GDP Estimates'!E277,"")</f>
        <v>65.657627497431235</v>
      </c>
      <c r="F277" s="65">
        <f>IFERROR(+'CMA GDP Estimates'!F277-'Tor GDP Estimates'!F277,"")</f>
        <v>85.846971111010077</v>
      </c>
      <c r="G277" s="65">
        <f>IFERROR(+'CMA GDP Estimates'!G277-'Tor GDP Estimates'!G277,"")</f>
        <v>85.811364618117921</v>
      </c>
      <c r="H277" s="65">
        <f>IFERROR(+'CMA GDP Estimates'!H277-'Tor GDP Estimates'!H277,"")</f>
        <v>141.48522897345137</v>
      </c>
      <c r="I277" s="65">
        <f>IFERROR(+'CMA GDP Estimates'!I277-'Tor GDP Estimates'!I277,"")</f>
        <v>107.05203303216244</v>
      </c>
      <c r="J277" s="65">
        <f>IFERROR(+'CMA GDP Estimates'!J277-'Tor GDP Estimates'!J277,"")</f>
        <v>124.48403359361606</v>
      </c>
      <c r="K277" s="65">
        <f>IFERROR(+'CMA GDP Estimates'!K277-'Tor GDP Estimates'!K277,"")</f>
        <v>78.743578985542328</v>
      </c>
      <c r="L277" s="65">
        <f>IFERROR(+'CMA GDP Estimates'!L277-'Tor GDP Estimates'!L277,"")</f>
        <v>157.61896260120955</v>
      </c>
      <c r="M277" s="30">
        <f>IFERROR(+'CMA GDP Estimates'!M277-'Tor GDP Estimates'!M277,"")</f>
        <v>121.25509026202884</v>
      </c>
      <c r="N277" s="30">
        <f>IFERROR(+'CMA GDP Estimates'!N277-'Tor GDP Estimates'!N277,"")</f>
        <v>131.9861643999493</v>
      </c>
      <c r="O277" s="30">
        <f>IFERROR(+'CMA GDP Estimates'!O277-'Tor GDP Estimates'!O277,"")</f>
        <v>112.75773267309991</v>
      </c>
      <c r="P277" s="30">
        <f>IFERROR(+'CMA GDP Estimates'!P277-'Tor GDP Estimates'!P277,"")</f>
        <v>93.523767924595646</v>
      </c>
      <c r="Q277" s="30">
        <f>IFERROR(+'CMA GDP Estimates'!Q277-'Tor GDP Estimates'!Q277,"")</f>
        <v>139.15376809299627</v>
      </c>
      <c r="R277" s="30">
        <f>IFERROR(+'CMA GDP Estimates'!R277-'Tor GDP Estimates'!R277,"")</f>
        <v>112.93185705217675</v>
      </c>
      <c r="S277" s="30">
        <f>IFERROR(+'CMA GDP Estimates'!S277-'Tor GDP Estimates'!S277,"")</f>
        <v>152.02191568159847</v>
      </c>
      <c r="T277" s="30">
        <f>IFERROR(+'CMA GDP Estimates'!T277-'Tor GDP Estimates'!T277,"")</f>
        <v>139.4864263313986</v>
      </c>
      <c r="U277" s="30">
        <f>IFERROR(+'CMA GDP Estimates'!U277-'Tor GDP Estimates'!U277,"")</f>
        <v>112.45226728848132</v>
      </c>
      <c r="V277" s="30">
        <f>IFERROR(+'CMA GDP Estimates'!V277-'Tor GDP Estimates'!V277,"")</f>
        <v>201.61777973739962</v>
      </c>
      <c r="W277" s="30">
        <f>IFERROR(+'CMA GDP Estimates'!W277-'Tor GDP Estimates'!W277,"")</f>
        <v>77.249697996382906</v>
      </c>
      <c r="X277" s="30">
        <f>IFERROR(+'CMA GDP Estimates'!X277-'Tor GDP Estimates'!X277,"")</f>
        <v>185.42830264882321</v>
      </c>
      <c r="Y277" s="30">
        <f>IFERROR(+'CMA GDP Estimates'!Y277-'Tor GDP Estimates'!Y277,"")</f>
        <v>183.87597708310312</v>
      </c>
    </row>
    <row r="310" spans="1:25" x14ac:dyDescent="0.25">
      <c r="A310" t="s">
        <v>643</v>
      </c>
      <c r="C310" s="97" t="s">
        <v>642</v>
      </c>
      <c r="D310" s="150">
        <f t="shared" ref="D310:L310" si="16">SUMIF($C$6:$C$182,11,D$6:D$182)+SUMIF($C$6:$C$182,21,D$6:D$182)+SUMIF($C$6:$C$182,22,D$6:D$182)</f>
        <v>2541.9469925283556</v>
      </c>
      <c r="E310" s="150">
        <f t="shared" si="16"/>
        <v>2980.4307892530855</v>
      </c>
      <c r="F310" s="150">
        <f t="shared" si="16"/>
        <v>3463.1537561097821</v>
      </c>
      <c r="G310" s="150">
        <f t="shared" si="16"/>
        <v>3192.6079352908118</v>
      </c>
      <c r="H310" s="150">
        <f t="shared" si="16"/>
        <v>2974.3658526406161</v>
      </c>
      <c r="I310" s="150">
        <f t="shared" si="16"/>
        <v>3642.4933635667762</v>
      </c>
      <c r="J310" s="150">
        <f t="shared" si="16"/>
        <v>3280.948572722873</v>
      </c>
      <c r="K310" s="150">
        <f t="shared" si="16"/>
        <v>3613.1967316292394</v>
      </c>
      <c r="L310" s="150">
        <f t="shared" si="16"/>
        <v>4434.7033204098116</v>
      </c>
      <c r="M310" s="150">
        <f>SUMIF($C$6:$C$182,11,M$6:M$182)+SUMIF($C$6:$C$182,21,M$6:M$182)+SUMIF($C$6:$C$182,22,M$6:M$182)</f>
        <v>3312.420359338968</v>
      </c>
      <c r="N310" s="150">
        <f t="shared" ref="N310:Y310" si="17">SUMIF($C$6:$C$182,11,N$6:N$182)+SUMIF($C$6:$C$182,21,N$6:N$182)+SUMIF($C$6:$C$182,22,N$6:N$182)</f>
        <v>3163.04414111404</v>
      </c>
      <c r="O310" s="150">
        <f t="shared" si="17"/>
        <v>3416.7221818150601</v>
      </c>
      <c r="P310" s="150">
        <f t="shared" si="17"/>
        <v>3304.4535465463227</v>
      </c>
      <c r="Q310" s="150">
        <f t="shared" si="17"/>
        <v>3325.0382330466964</v>
      </c>
      <c r="R310" s="150">
        <f t="shared" si="17"/>
        <v>3635.4914532968633</v>
      </c>
      <c r="S310" s="150">
        <f t="shared" si="17"/>
        <v>4513.5121788682736</v>
      </c>
      <c r="T310" s="150">
        <f t="shared" si="17"/>
        <v>3865.0449059364096</v>
      </c>
      <c r="U310" s="150">
        <f t="shared" si="17"/>
        <v>3480.6584081897731</v>
      </c>
      <c r="V310" s="150">
        <f t="shared" si="17"/>
        <v>4792.3713886750784</v>
      </c>
      <c r="W310" s="150">
        <f t="shared" si="17"/>
        <v>5297.5676496888427</v>
      </c>
      <c r="X310" s="150">
        <f t="shared" si="17"/>
        <v>4184.2585927105665</v>
      </c>
      <c r="Y310" s="150">
        <f t="shared" si="17"/>
        <v>3871.1717957765345</v>
      </c>
    </row>
    <row r="311" spans="1:25" x14ac:dyDescent="0.25">
      <c r="A311" t="s">
        <v>22</v>
      </c>
      <c r="C311" s="97">
        <v>23</v>
      </c>
      <c r="D311" s="150">
        <f t="shared" ref="D311:L311" si="18">SUMIF($C$6:$C$182,23,D$6:D$182)</f>
        <v>6105.554751854992</v>
      </c>
      <c r="E311" s="150">
        <f t="shared" si="18"/>
        <v>5539.8552222056651</v>
      </c>
      <c r="F311" s="150">
        <f t="shared" si="18"/>
        <v>7098.0475802335477</v>
      </c>
      <c r="G311" s="150">
        <f t="shared" si="18"/>
        <v>6684.1571460484529</v>
      </c>
      <c r="H311" s="150">
        <f t="shared" si="18"/>
        <v>8030.3254536126851</v>
      </c>
      <c r="I311" s="150">
        <f t="shared" si="18"/>
        <v>8009.0715811517975</v>
      </c>
      <c r="J311" s="150">
        <f t="shared" si="18"/>
        <v>8711.2948585046979</v>
      </c>
      <c r="K311" s="150">
        <f t="shared" si="18"/>
        <v>8316.5575468536608</v>
      </c>
      <c r="L311" s="150">
        <f t="shared" si="18"/>
        <v>9473.3481681597423</v>
      </c>
      <c r="M311" s="150">
        <f>SUMIF($C$6:$C$182,23,M$6:M$182)</f>
        <v>10691.408354346007</v>
      </c>
      <c r="N311" s="150">
        <f t="shared" ref="N311:Y311" si="19">SUMIF($C$6:$C$182,23,N$6:N$182)</f>
        <v>11383.211290987078</v>
      </c>
      <c r="O311" s="150">
        <f t="shared" si="19"/>
        <v>10677.831388508723</v>
      </c>
      <c r="P311" s="150">
        <f t="shared" si="19"/>
        <v>9703.0447158531642</v>
      </c>
      <c r="Q311" s="150">
        <f t="shared" si="19"/>
        <v>10652.45918923142</v>
      </c>
      <c r="R311" s="150">
        <f t="shared" si="19"/>
        <v>10922.943694783349</v>
      </c>
      <c r="S311" s="150">
        <f t="shared" si="19"/>
        <v>10524.69261040574</v>
      </c>
      <c r="T311" s="150">
        <f t="shared" si="19"/>
        <v>11036.023281039343</v>
      </c>
      <c r="U311" s="150">
        <f t="shared" si="19"/>
        <v>11096.004240011796</v>
      </c>
      <c r="V311" s="150">
        <f t="shared" si="19"/>
        <v>12529.27487896411</v>
      </c>
      <c r="W311" s="150">
        <f t="shared" si="19"/>
        <v>12597.596647889086</v>
      </c>
      <c r="X311" s="150">
        <f t="shared" si="19"/>
        <v>11779.947767585894</v>
      </c>
      <c r="Y311" s="150">
        <f t="shared" si="19"/>
        <v>13974.830889000234</v>
      </c>
    </row>
    <row r="312" spans="1:25" x14ac:dyDescent="0.25">
      <c r="A312" t="s">
        <v>23</v>
      </c>
      <c r="C312" s="97" t="s">
        <v>188</v>
      </c>
      <c r="D312" s="150">
        <f t="shared" ref="D312:L312" si="20">SUMIF($C$6:$C$182,"31-33",D$6:D$182)</f>
        <v>18828.725231323264</v>
      </c>
      <c r="E312" s="150">
        <f t="shared" si="20"/>
        <v>20705.709090423297</v>
      </c>
      <c r="F312" s="150">
        <f t="shared" si="20"/>
        <v>21995.691496587275</v>
      </c>
      <c r="G312" s="150">
        <f t="shared" si="20"/>
        <v>23035.607152226978</v>
      </c>
      <c r="H312" s="150">
        <f t="shared" si="20"/>
        <v>22168.921615256026</v>
      </c>
      <c r="I312" s="150">
        <f t="shared" si="20"/>
        <v>23353.189581316714</v>
      </c>
      <c r="J312" s="150">
        <f t="shared" si="20"/>
        <v>23902.717200999949</v>
      </c>
      <c r="K312" s="150">
        <f t="shared" si="20"/>
        <v>26043.968202708493</v>
      </c>
      <c r="L312" s="150">
        <f t="shared" si="20"/>
        <v>28242.212280020944</v>
      </c>
      <c r="M312" s="150">
        <f>SUMIF($C$6:$C$182,"31-33",M$6:M$182)</f>
        <v>26843.831510824901</v>
      </c>
      <c r="N312" s="150">
        <f t="shared" ref="N312:Y312" si="21">SUMIF($C$6:$C$182,"31-33",N$6:N$182)</f>
        <v>26584.216097270819</v>
      </c>
      <c r="O312" s="150">
        <f t="shared" si="21"/>
        <v>24870.021899957159</v>
      </c>
      <c r="P312" s="150">
        <f t="shared" si="21"/>
        <v>20847.911178496775</v>
      </c>
      <c r="Q312" s="150">
        <f t="shared" si="21"/>
        <v>23334.165852179234</v>
      </c>
      <c r="R312" s="150">
        <f t="shared" si="21"/>
        <v>22746.914634258959</v>
      </c>
      <c r="S312" s="150">
        <f t="shared" si="21"/>
        <v>21957.455385665467</v>
      </c>
      <c r="T312" s="150">
        <f t="shared" si="21"/>
        <v>22175.791786428636</v>
      </c>
      <c r="U312" s="150">
        <f t="shared" si="21"/>
        <v>23323.769229071691</v>
      </c>
      <c r="V312" s="150">
        <f t="shared" si="21"/>
        <v>23436.929484641922</v>
      </c>
      <c r="W312" s="150">
        <f t="shared" si="21"/>
        <v>27272.311876808024</v>
      </c>
      <c r="X312" s="150">
        <f t="shared" si="21"/>
        <v>28575.894551815843</v>
      </c>
      <c r="Y312" s="150">
        <f t="shared" si="21"/>
        <v>25553.582741811857</v>
      </c>
    </row>
    <row r="313" spans="1:25" x14ac:dyDescent="0.25">
      <c r="A313" t="s">
        <v>648</v>
      </c>
      <c r="C313" s="97">
        <v>41</v>
      </c>
      <c r="D313" s="150">
        <f t="shared" ref="D313:L313" si="22">SUMIF($C$6:$C$182,41,D$6:D$182)</f>
        <v>6915.3854445259367</v>
      </c>
      <c r="E313" s="150">
        <f t="shared" si="22"/>
        <v>7180.5076079695991</v>
      </c>
      <c r="F313" s="150">
        <f t="shared" si="22"/>
        <v>7504.9138078071419</v>
      </c>
      <c r="G313" s="150">
        <f t="shared" si="22"/>
        <v>8320.742505660739</v>
      </c>
      <c r="H313" s="150">
        <f t="shared" si="22"/>
        <v>8521.3620962642017</v>
      </c>
      <c r="I313" s="150">
        <f t="shared" si="22"/>
        <v>9587.4907823855192</v>
      </c>
      <c r="J313" s="150">
        <f t="shared" si="22"/>
        <v>10108.081452957882</v>
      </c>
      <c r="K313" s="150">
        <f t="shared" si="22"/>
        <v>11140.645833502331</v>
      </c>
      <c r="L313" s="150">
        <f t="shared" si="22"/>
        <v>13192.020718352431</v>
      </c>
      <c r="M313" s="150">
        <f>SUMIF($C$6:$C$182,41,M$6:M$182)</f>
        <v>14333.977297509013</v>
      </c>
      <c r="N313" s="150">
        <f t="shared" ref="N313:Y313" si="23">SUMIF($C$6:$C$182,41,N$6:N$182)</f>
        <v>14581.104655142753</v>
      </c>
      <c r="O313" s="150">
        <f t="shared" si="23"/>
        <v>13045.708248544297</v>
      </c>
      <c r="P313" s="150">
        <f t="shared" si="23"/>
        <v>13645.954090990561</v>
      </c>
      <c r="Q313" s="150">
        <f t="shared" si="23"/>
        <v>15287.656072871392</v>
      </c>
      <c r="R313" s="150">
        <f t="shared" si="23"/>
        <v>14019.359597197301</v>
      </c>
      <c r="S313" s="150">
        <f t="shared" si="23"/>
        <v>15686.643256659241</v>
      </c>
      <c r="T313" s="150">
        <f t="shared" si="23"/>
        <v>16488.922299287915</v>
      </c>
      <c r="U313" s="150">
        <f t="shared" si="23"/>
        <v>17078.348617375093</v>
      </c>
      <c r="V313" s="150">
        <f t="shared" si="23"/>
        <v>18363.505729410223</v>
      </c>
      <c r="W313" s="150">
        <f t="shared" si="23"/>
        <v>17586.344412341998</v>
      </c>
      <c r="X313" s="150">
        <f t="shared" si="23"/>
        <v>19270.316888654954</v>
      </c>
      <c r="Y313" s="150">
        <f t="shared" si="23"/>
        <v>18286.77831875945</v>
      </c>
    </row>
    <row r="314" spans="1:25" x14ac:dyDescent="0.25">
      <c r="A314" t="s">
        <v>649</v>
      </c>
      <c r="C314" s="97" t="s">
        <v>199</v>
      </c>
      <c r="D314" s="150">
        <f t="shared" ref="D314:L314" si="24">SUMIF($C$6:$C$182,"44-45",D$6:D$182)</f>
        <v>3582.8273282308996</v>
      </c>
      <c r="E314" s="150">
        <f t="shared" si="24"/>
        <v>3852.8440162143625</v>
      </c>
      <c r="F314" s="150">
        <f t="shared" si="24"/>
        <v>4084.6191811924218</v>
      </c>
      <c r="G314" s="150">
        <f t="shared" si="24"/>
        <v>4895.9960459291187</v>
      </c>
      <c r="H314" s="150">
        <f t="shared" si="24"/>
        <v>5050.3894705780804</v>
      </c>
      <c r="I314" s="150">
        <f t="shared" si="24"/>
        <v>5477.19564527687</v>
      </c>
      <c r="J314" s="150">
        <f t="shared" si="24"/>
        <v>5633.5089575452575</v>
      </c>
      <c r="K314" s="150">
        <f t="shared" si="24"/>
        <v>5879.2113270884684</v>
      </c>
      <c r="L314" s="150">
        <f t="shared" si="24"/>
        <v>6003.0553857651885</v>
      </c>
      <c r="M314" s="150">
        <f>SUMIF($C$6:$C$182,"44-45",M$6:M$182)</f>
        <v>6774.3011503576454</v>
      </c>
      <c r="N314" s="150">
        <f t="shared" ref="N314:Y314" si="25">SUMIF($C$6:$C$182,"44-45",N$6:N$182)</f>
        <v>7053.4564460835718</v>
      </c>
      <c r="O314" s="150">
        <f t="shared" si="25"/>
        <v>7627.2223472791657</v>
      </c>
      <c r="P314" s="150">
        <f t="shared" si="25"/>
        <v>6657.7944290280611</v>
      </c>
      <c r="Q314" s="150">
        <f t="shared" si="25"/>
        <v>6884.6430997456828</v>
      </c>
      <c r="R314" s="150">
        <f t="shared" si="25"/>
        <v>7345.1455095713418</v>
      </c>
      <c r="S314" s="150">
        <f t="shared" si="25"/>
        <v>7184.2804417800207</v>
      </c>
      <c r="T314" s="150">
        <f t="shared" si="25"/>
        <v>8138.1182027923778</v>
      </c>
      <c r="U314" s="150">
        <f t="shared" si="25"/>
        <v>7508.6555589019372</v>
      </c>
      <c r="V314" s="150">
        <f t="shared" si="25"/>
        <v>7960.6353708029956</v>
      </c>
      <c r="W314" s="150">
        <f t="shared" si="25"/>
        <v>8815.61576959587</v>
      </c>
      <c r="X314" s="150">
        <f t="shared" si="25"/>
        <v>9961.9437282448635</v>
      </c>
      <c r="Y314" s="150">
        <f t="shared" si="25"/>
        <v>9250.4527955614703</v>
      </c>
    </row>
    <row r="315" spans="1:25" x14ac:dyDescent="0.25">
      <c r="A315" t="s">
        <v>650</v>
      </c>
      <c r="C315" s="97" t="s">
        <v>200</v>
      </c>
      <c r="D315" s="150">
        <f t="shared" ref="D315:L315" si="26">SUMIF($C$6:$C$182,"48-49",D$6:D$182)</f>
        <v>4922.5813789284111</v>
      </c>
      <c r="E315" s="150">
        <f t="shared" si="26"/>
        <v>4784.7513481751494</v>
      </c>
      <c r="F315" s="150">
        <f t="shared" si="26"/>
        <v>5244.1591393499821</v>
      </c>
      <c r="G315" s="150">
        <f t="shared" si="26"/>
        <v>5513.1731070955002</v>
      </c>
      <c r="H315" s="150">
        <f t="shared" si="26"/>
        <v>5788.1495058720029</v>
      </c>
      <c r="I315" s="150">
        <f t="shared" si="26"/>
        <v>5781.9528848001573</v>
      </c>
      <c r="J315" s="150">
        <f t="shared" si="26"/>
        <v>6220.0232339678532</v>
      </c>
      <c r="K315" s="150">
        <f t="shared" si="26"/>
        <v>6133.3438824821624</v>
      </c>
      <c r="L315" s="150">
        <f t="shared" si="26"/>
        <v>7288.2378002043861</v>
      </c>
      <c r="M315" s="150">
        <f>SUMIF($C$6:$C$182,"48-49",M$6:M$182)</f>
        <v>7261.588893302689</v>
      </c>
      <c r="N315" s="150">
        <f t="shared" ref="N315:Y315" si="27">SUMIF($C$6:$C$182,"48-49",N$6:N$182)</f>
        <v>7171.9585881850235</v>
      </c>
      <c r="O315" s="150">
        <f t="shared" si="27"/>
        <v>8438.8730068108434</v>
      </c>
      <c r="P315" s="150">
        <f t="shared" si="27"/>
        <v>8040.4544292316832</v>
      </c>
      <c r="Q315" s="150">
        <f t="shared" si="27"/>
        <v>8221.5883066003153</v>
      </c>
      <c r="R315" s="150">
        <f t="shared" si="27"/>
        <v>8270.730035925515</v>
      </c>
      <c r="S315" s="150">
        <f t="shared" si="27"/>
        <v>7987.6805198815418</v>
      </c>
      <c r="T315" s="150">
        <f t="shared" si="27"/>
        <v>8967.6948368656758</v>
      </c>
      <c r="U315" s="150">
        <f t="shared" si="27"/>
        <v>8287.4710950803819</v>
      </c>
      <c r="V315" s="150">
        <f t="shared" si="27"/>
        <v>10148.443968273028</v>
      </c>
      <c r="W315" s="150">
        <f t="shared" si="27"/>
        <v>11261.030535493002</v>
      </c>
      <c r="X315" s="150">
        <f t="shared" si="27"/>
        <v>12376.929158876454</v>
      </c>
      <c r="Y315" s="150">
        <f t="shared" si="27"/>
        <v>12579.485090161568</v>
      </c>
    </row>
    <row r="316" spans="1:25" x14ac:dyDescent="0.25">
      <c r="A316" t="s">
        <v>651</v>
      </c>
      <c r="C316" s="97">
        <v>51</v>
      </c>
      <c r="D316" s="150">
        <f t="shared" ref="D316:L316" si="28">SUMIF($C$6:$C$182,51,D$6:D$182)</f>
        <v>2684.7223313070926</v>
      </c>
      <c r="E316" s="150">
        <f t="shared" si="28"/>
        <v>2949.7974505026377</v>
      </c>
      <c r="F316" s="150">
        <f t="shared" si="28"/>
        <v>3301.3799781559119</v>
      </c>
      <c r="G316" s="150">
        <f t="shared" si="28"/>
        <v>4470.0562896650545</v>
      </c>
      <c r="H316" s="150">
        <f t="shared" si="28"/>
        <v>4876.3577638309698</v>
      </c>
      <c r="I316" s="150">
        <f t="shared" si="28"/>
        <v>4710.8728813086382</v>
      </c>
      <c r="J316" s="150">
        <f t="shared" si="28"/>
        <v>4326.7255542548746</v>
      </c>
      <c r="K316" s="150">
        <f t="shared" si="28"/>
        <v>5075.2724228601883</v>
      </c>
      <c r="L316" s="150">
        <f t="shared" si="28"/>
        <v>3864.8515133258279</v>
      </c>
      <c r="M316" s="150">
        <f>SUMIF($C$6:$C$182,51,M$6:M$182)</f>
        <v>4633.0875827071322</v>
      </c>
      <c r="N316" s="150">
        <f t="shared" ref="N316:Y316" si="29">SUMIF($C$6:$C$182,51,N$6:N$182)</f>
        <v>3729.4061720785339</v>
      </c>
      <c r="O316" s="150">
        <f t="shared" si="29"/>
        <v>4395.9149967772555</v>
      </c>
      <c r="P316" s="150">
        <f t="shared" si="29"/>
        <v>3743.4367620698649</v>
      </c>
      <c r="Q316" s="150">
        <f t="shared" si="29"/>
        <v>5376.3510351391051</v>
      </c>
      <c r="R316" s="150">
        <f t="shared" si="29"/>
        <v>4848.8092752512803</v>
      </c>
      <c r="S316" s="150">
        <f t="shared" si="29"/>
        <v>4669.7154535382051</v>
      </c>
      <c r="T316" s="150">
        <f t="shared" si="29"/>
        <v>4551.0285785463111</v>
      </c>
      <c r="U316" s="150">
        <f t="shared" si="29"/>
        <v>5304.0012270090756</v>
      </c>
      <c r="V316" s="150">
        <f t="shared" si="29"/>
        <v>5973.8694747745576</v>
      </c>
      <c r="W316" s="150">
        <f t="shared" si="29"/>
        <v>5969.2405984336419</v>
      </c>
      <c r="X316" s="150">
        <f t="shared" si="29"/>
        <v>4508.2724682795888</v>
      </c>
      <c r="Y316" s="150">
        <f t="shared" si="29"/>
        <v>6669.4793326583149</v>
      </c>
    </row>
    <row r="317" spans="1:25" x14ac:dyDescent="0.25">
      <c r="A317" t="s">
        <v>567</v>
      </c>
      <c r="C317" s="97">
        <v>52</v>
      </c>
      <c r="D317" s="150">
        <f t="shared" ref="D317:L317" si="30">SUMIF($C$6:$C$182,52,D$6:D$182)</f>
        <v>8491.7318156332931</v>
      </c>
      <c r="E317" s="150">
        <f t="shared" si="30"/>
        <v>8468.7504722631802</v>
      </c>
      <c r="F317" s="150">
        <f t="shared" si="30"/>
        <v>9038.4951431002446</v>
      </c>
      <c r="G317" s="150">
        <f t="shared" si="30"/>
        <v>10210.571625641811</v>
      </c>
      <c r="H317" s="150">
        <f t="shared" si="30"/>
        <v>11785.733749997697</v>
      </c>
      <c r="I317" s="150">
        <f t="shared" si="30"/>
        <v>12321.677069842162</v>
      </c>
      <c r="J317" s="150">
        <f t="shared" si="30"/>
        <v>11565.974053557782</v>
      </c>
      <c r="K317" s="150">
        <f t="shared" si="30"/>
        <v>13250.668582998427</v>
      </c>
      <c r="L317" s="150">
        <f t="shared" si="30"/>
        <v>7977.3310168881617</v>
      </c>
      <c r="M317" s="150">
        <f>SUMIF($C$6:$C$182,52,M$6:M$182)</f>
        <v>8760.7294870086553</v>
      </c>
      <c r="N317" s="150">
        <f t="shared" ref="N317:Y317" si="31">SUMIF($C$6:$C$182,52,N$6:N$182)</f>
        <v>9940.6137819770083</v>
      </c>
      <c r="O317" s="150">
        <f t="shared" si="31"/>
        <v>7475.8615709160113</v>
      </c>
      <c r="P317" s="150">
        <f t="shared" si="31"/>
        <v>8408.5787064123979</v>
      </c>
      <c r="Q317" s="150">
        <f t="shared" si="31"/>
        <v>10614.985046183068</v>
      </c>
      <c r="R317" s="150">
        <f t="shared" si="31"/>
        <v>9832.4497174386997</v>
      </c>
      <c r="S317" s="150">
        <f t="shared" si="31"/>
        <v>9856.6279553939276</v>
      </c>
      <c r="T317" s="150">
        <f t="shared" si="31"/>
        <v>11652.805613016091</v>
      </c>
      <c r="U317" s="150">
        <f t="shared" si="31"/>
        <v>10765.774282323502</v>
      </c>
      <c r="V317" s="150">
        <f t="shared" si="31"/>
        <v>11898.306949811973</v>
      </c>
      <c r="W317" s="150">
        <f t="shared" si="31"/>
        <v>12654.899269512163</v>
      </c>
      <c r="X317" s="150">
        <f t="shared" si="31"/>
        <v>15497.77755573106</v>
      </c>
      <c r="Y317" s="150">
        <f t="shared" si="31"/>
        <v>17030.678321812811</v>
      </c>
    </row>
    <row r="318" spans="1:25" x14ac:dyDescent="0.25">
      <c r="A318" t="s">
        <v>652</v>
      </c>
      <c r="C318" s="97">
        <v>53</v>
      </c>
      <c r="D318" s="150">
        <f t="shared" ref="D318:L318" si="32">SUMIF($C$6:$C$182,53,D$6:D$182)</f>
        <v>10774.245947581168</v>
      </c>
      <c r="E318" s="150">
        <f t="shared" si="32"/>
        <v>10393.776804599254</v>
      </c>
      <c r="F318" s="150">
        <f t="shared" si="32"/>
        <v>11301.982807583514</v>
      </c>
      <c r="G318" s="150">
        <f t="shared" si="32"/>
        <v>12819.698586490314</v>
      </c>
      <c r="H318" s="150">
        <f t="shared" si="32"/>
        <v>16487.316259174069</v>
      </c>
      <c r="I318" s="150">
        <f t="shared" si="32"/>
        <v>16060.302848890246</v>
      </c>
      <c r="J318" s="150">
        <f t="shared" si="32"/>
        <v>15798.233900731615</v>
      </c>
      <c r="K318" s="150">
        <f t="shared" si="32"/>
        <v>16571.174223093767</v>
      </c>
      <c r="L318" s="150">
        <f t="shared" si="32"/>
        <v>16926.40808004477</v>
      </c>
      <c r="M318" s="150">
        <f>SUMIF($C$6:$C$182,53,M$6:M$182)</f>
        <v>13266.145063890159</v>
      </c>
      <c r="N318" s="150">
        <f t="shared" ref="N318:Y318" si="33">SUMIF($C$6:$C$182,53,N$6:N$182)</f>
        <v>17562.495850019699</v>
      </c>
      <c r="O318" s="150">
        <f t="shared" si="33"/>
        <v>17827.635263668399</v>
      </c>
      <c r="P318" s="150">
        <f t="shared" si="33"/>
        <v>18220.242396715232</v>
      </c>
      <c r="Q318" s="150">
        <f t="shared" si="33"/>
        <v>14719.840818333803</v>
      </c>
      <c r="R318" s="150">
        <f t="shared" si="33"/>
        <v>18235.462306536225</v>
      </c>
      <c r="S318" s="150">
        <f t="shared" si="33"/>
        <v>21334.628152201494</v>
      </c>
      <c r="T318" s="150">
        <f t="shared" si="33"/>
        <v>21806.327971457296</v>
      </c>
      <c r="U318" s="150">
        <f t="shared" si="33"/>
        <v>23424.439449358488</v>
      </c>
      <c r="V318" s="150">
        <f t="shared" si="33"/>
        <v>25020.472331081724</v>
      </c>
      <c r="W318" s="150">
        <f t="shared" si="33"/>
        <v>25812.865321064117</v>
      </c>
      <c r="X318" s="150">
        <f t="shared" si="33"/>
        <v>22792.460642230115</v>
      </c>
      <c r="Y318" s="150">
        <f t="shared" si="33"/>
        <v>30101.802541668138</v>
      </c>
    </row>
    <row r="319" spans="1:25" x14ac:dyDescent="0.25">
      <c r="A319" t="s">
        <v>653</v>
      </c>
      <c r="C319" s="97">
        <v>54</v>
      </c>
      <c r="D319" s="150">
        <f t="shared" ref="D319:L319" si="34">SUMIF($C$6:$C$182,54,D$6:D$182)</f>
        <v>5380.5510348003008</v>
      </c>
      <c r="E319" s="150">
        <f t="shared" si="34"/>
        <v>5951.9562426565008</v>
      </c>
      <c r="F319" s="150">
        <f t="shared" si="34"/>
        <v>6792.6154835483558</v>
      </c>
      <c r="G319" s="150">
        <f t="shared" si="34"/>
        <v>8879.2640569437899</v>
      </c>
      <c r="H319" s="150">
        <f t="shared" si="34"/>
        <v>8892.4007643807599</v>
      </c>
      <c r="I319" s="150">
        <f t="shared" si="34"/>
        <v>8966.2525816931447</v>
      </c>
      <c r="J319" s="150">
        <f t="shared" si="34"/>
        <v>8879.9092828428002</v>
      </c>
      <c r="K319" s="150">
        <f t="shared" si="34"/>
        <v>9240.1747520306144</v>
      </c>
      <c r="L319" s="150">
        <f t="shared" si="34"/>
        <v>9091.2427178563321</v>
      </c>
      <c r="M319" s="150">
        <f>SUMIF($C$6:$C$182,54,M$6:M$182)</f>
        <v>7946.0638098289619</v>
      </c>
      <c r="N319" s="150">
        <f t="shared" ref="N319:Y319" si="35">SUMIF($C$6:$C$182,54,N$6:N$182)</f>
        <v>9439.4334991507494</v>
      </c>
      <c r="O319" s="150">
        <f t="shared" si="35"/>
        <v>9808.4708855320787</v>
      </c>
      <c r="P319" s="150">
        <f t="shared" si="35"/>
        <v>8926.9363272102964</v>
      </c>
      <c r="Q319" s="150">
        <f t="shared" si="35"/>
        <v>9601.4354067808617</v>
      </c>
      <c r="R319" s="150">
        <f t="shared" si="35"/>
        <v>9807.335475390948</v>
      </c>
      <c r="S319" s="150">
        <f t="shared" si="35"/>
        <v>10757.05827960641</v>
      </c>
      <c r="T319" s="150">
        <f t="shared" si="35"/>
        <v>10801.297473879773</v>
      </c>
      <c r="U319" s="150">
        <f t="shared" si="35"/>
        <v>10781.592564852437</v>
      </c>
      <c r="V319" s="150">
        <f t="shared" si="35"/>
        <v>11733.888567529757</v>
      </c>
      <c r="W319" s="150">
        <f t="shared" si="35"/>
        <v>12202.39901504001</v>
      </c>
      <c r="X319" s="150">
        <f t="shared" si="35"/>
        <v>11831.425413288955</v>
      </c>
      <c r="Y319" s="150">
        <f t="shared" si="35"/>
        <v>12161.112243222622</v>
      </c>
    </row>
    <row r="320" spans="1:25" x14ac:dyDescent="0.25">
      <c r="A320" t="s">
        <v>644</v>
      </c>
      <c r="C320" s="97" t="s">
        <v>645</v>
      </c>
      <c r="D320" s="150">
        <f t="shared" ref="D320:L320" si="36">SUMIF($C$6:$C$182,55,D$6:D$182)+SUMIF($C$6:$C$182,56,D$6:D$182)</f>
        <v>2648.6876308300011</v>
      </c>
      <c r="E320" s="150">
        <f t="shared" si="36"/>
        <v>3344.9189863600805</v>
      </c>
      <c r="F320" s="150">
        <f t="shared" si="36"/>
        <v>3649.4975572037774</v>
      </c>
      <c r="G320" s="150">
        <f t="shared" si="36"/>
        <v>3591.9634280291284</v>
      </c>
      <c r="H320" s="150">
        <f t="shared" si="36"/>
        <v>3499.7674678783542</v>
      </c>
      <c r="I320" s="150">
        <f t="shared" si="36"/>
        <v>4199.4534488281251</v>
      </c>
      <c r="J320" s="150">
        <f t="shared" si="36"/>
        <v>4147.8483803731651</v>
      </c>
      <c r="K320" s="150">
        <f t="shared" si="36"/>
        <v>4389.4732407627916</v>
      </c>
      <c r="L320" s="150">
        <f t="shared" si="36"/>
        <v>4548.7419555011429</v>
      </c>
      <c r="M320" s="150">
        <f>SUMIF($C$6:$C$182,55,M$6:M$182)+SUMIF($C$6:$C$182,56,M$6:M$182)</f>
        <v>4483.8523876854115</v>
      </c>
      <c r="N320" s="150">
        <f t="shared" ref="N320:Y320" si="37">SUMIF($C$6:$C$182,55,N$6:N$182)+SUMIF($C$6:$C$182,56,N$6:N$182)</f>
        <v>4830.4015390036211</v>
      </c>
      <c r="O320" s="150">
        <f t="shared" si="37"/>
        <v>6697.1756516821815</v>
      </c>
      <c r="P320" s="150">
        <f t="shared" si="37"/>
        <v>4551.612792398555</v>
      </c>
      <c r="Q320" s="150">
        <f t="shared" si="37"/>
        <v>4852.014808959877</v>
      </c>
      <c r="R320" s="150">
        <f t="shared" si="37"/>
        <v>4417.7812303197361</v>
      </c>
      <c r="S320" s="150">
        <f t="shared" si="37"/>
        <v>4940.1664957590665</v>
      </c>
      <c r="T320" s="150">
        <f t="shared" si="37"/>
        <v>4713.5093181139655</v>
      </c>
      <c r="U320" s="150">
        <f t="shared" si="37"/>
        <v>5597.1282750312648</v>
      </c>
      <c r="V320" s="150">
        <f t="shared" si="37"/>
        <v>5415.3802132872243</v>
      </c>
      <c r="W320" s="150">
        <f t="shared" si="37"/>
        <v>5514.3167663556878</v>
      </c>
      <c r="X320" s="150">
        <f t="shared" si="37"/>
        <v>4694.3897668556456</v>
      </c>
      <c r="Y320" s="150">
        <f t="shared" si="37"/>
        <v>5273.5630452022515</v>
      </c>
    </row>
    <row r="321" spans="1:25" x14ac:dyDescent="0.25">
      <c r="A321" t="s">
        <v>647</v>
      </c>
      <c r="C321" s="97" t="s">
        <v>646</v>
      </c>
      <c r="D321" s="150">
        <f t="shared" ref="D321:L321" si="38">SUMIF($C$6:$C$182,61,D$6:D$182)+SUMIF($C$6:$C$182,62,D$6:D$182)+SUMIF($C$6:$C$182,91,D$6:D$182)</f>
        <v>14029.411403764178</v>
      </c>
      <c r="E321" s="150">
        <f t="shared" si="38"/>
        <v>14566.896602459998</v>
      </c>
      <c r="F321" s="150">
        <f t="shared" si="38"/>
        <v>14282.293929323052</v>
      </c>
      <c r="G321" s="150">
        <f t="shared" si="38"/>
        <v>14743.137271396696</v>
      </c>
      <c r="H321" s="150">
        <f t="shared" si="38"/>
        <v>15089.303116962403</v>
      </c>
      <c r="I321" s="150">
        <f t="shared" si="38"/>
        <v>16155.665228460104</v>
      </c>
      <c r="J321" s="150">
        <f t="shared" si="38"/>
        <v>16857.642176321242</v>
      </c>
      <c r="K321" s="150">
        <f t="shared" si="38"/>
        <v>16381.200157037298</v>
      </c>
      <c r="L321" s="150">
        <f t="shared" si="38"/>
        <v>14614.891436954611</v>
      </c>
      <c r="M321" s="150">
        <f>SUMIF($C$6:$C$182,61,M$6:M$182)+SUMIF($C$6:$C$182,62,M$6:M$182)+SUMIF($C$6:$C$182,91,M$6:M$182)</f>
        <v>15789.379263666995</v>
      </c>
      <c r="N321" s="150">
        <f t="shared" ref="N321:Y321" si="39">SUMIF($C$6:$C$182,61,N$6:N$182)+SUMIF($C$6:$C$182,62,N$6:N$182)+SUMIF($C$6:$C$182,91,N$6:N$182)</f>
        <v>16047.841036131045</v>
      </c>
      <c r="O321" s="150">
        <f t="shared" si="39"/>
        <v>17025.069193556927</v>
      </c>
      <c r="P321" s="150">
        <f t="shared" si="39"/>
        <v>18161.228872578326</v>
      </c>
      <c r="Q321" s="150">
        <f t="shared" si="39"/>
        <v>20369.99748770029</v>
      </c>
      <c r="R321" s="150">
        <f t="shared" si="39"/>
        <v>19380.672160775994</v>
      </c>
      <c r="S321" s="150">
        <f t="shared" si="39"/>
        <v>18866.73170327249</v>
      </c>
      <c r="T321" s="150">
        <f t="shared" si="39"/>
        <v>19266.15321438996</v>
      </c>
      <c r="U321" s="150">
        <f t="shared" si="39"/>
        <v>21500.797350256304</v>
      </c>
      <c r="V321" s="150">
        <f t="shared" si="39"/>
        <v>20436.197295356389</v>
      </c>
      <c r="W321" s="150">
        <f t="shared" si="39"/>
        <v>21984.200957229143</v>
      </c>
      <c r="X321" s="150">
        <f t="shared" si="39"/>
        <v>20478.456377838531</v>
      </c>
      <c r="Y321" s="150">
        <f t="shared" si="39"/>
        <v>23215.147362180658</v>
      </c>
    </row>
    <row r="322" spans="1:25" x14ac:dyDescent="0.25">
      <c r="A322" t="s">
        <v>654</v>
      </c>
      <c r="C322" s="97">
        <v>71</v>
      </c>
      <c r="D322" s="150">
        <f t="shared" ref="D322:L322" si="40">SUMIF($C$6:$C$182,71,D$6:D$182)</f>
        <v>742.55264310290795</v>
      </c>
      <c r="E322" s="150">
        <f t="shared" si="40"/>
        <v>688.01583712353658</v>
      </c>
      <c r="F322" s="150">
        <f t="shared" si="40"/>
        <v>882.50129339523664</v>
      </c>
      <c r="G322" s="150">
        <f t="shared" si="40"/>
        <v>972.6152868295369</v>
      </c>
      <c r="H322" s="150">
        <f t="shared" si="40"/>
        <v>1052.276129605583</v>
      </c>
      <c r="I322" s="150">
        <f t="shared" si="40"/>
        <v>995.79088328969533</v>
      </c>
      <c r="J322" s="150">
        <f t="shared" si="40"/>
        <v>840.61528844548138</v>
      </c>
      <c r="K322" s="150">
        <f t="shared" si="40"/>
        <v>1024.7744776623369</v>
      </c>
      <c r="L322" s="150">
        <f t="shared" si="40"/>
        <v>847.85790492607725</v>
      </c>
      <c r="M322" s="150">
        <f>SUMIF($C$6:$C$182,71,M$6:M$182)</f>
        <v>830.00025860786764</v>
      </c>
      <c r="N322" s="150">
        <f t="shared" ref="N322:Y322" si="41">SUMIF($C$6:$C$182,71,N$6:N$182)</f>
        <v>957.63203337419645</v>
      </c>
      <c r="O322" s="150">
        <f t="shared" si="41"/>
        <v>958.78180563930505</v>
      </c>
      <c r="P322" s="150">
        <f t="shared" si="41"/>
        <v>1027.0492486430237</v>
      </c>
      <c r="Q322" s="150">
        <f t="shared" si="41"/>
        <v>1108.6270101247417</v>
      </c>
      <c r="R322" s="150">
        <f t="shared" si="41"/>
        <v>1290.571937420832</v>
      </c>
      <c r="S322" s="150">
        <f t="shared" si="41"/>
        <v>1007.9850209302404</v>
      </c>
      <c r="T322" s="150">
        <f t="shared" si="41"/>
        <v>967.55746233638456</v>
      </c>
      <c r="U322" s="150">
        <f t="shared" si="41"/>
        <v>1483.8296088814425</v>
      </c>
      <c r="V322" s="150">
        <f t="shared" si="41"/>
        <v>1189.962723963044</v>
      </c>
      <c r="W322" s="150">
        <f t="shared" si="41"/>
        <v>1070.7488610748803</v>
      </c>
      <c r="X322" s="150">
        <f t="shared" si="41"/>
        <v>1299.0932975947858</v>
      </c>
      <c r="Y322" s="150">
        <f t="shared" si="41"/>
        <v>1211.0556064456141</v>
      </c>
    </row>
    <row r="323" spans="1:25" x14ac:dyDescent="0.25">
      <c r="A323" t="s">
        <v>655</v>
      </c>
      <c r="C323" s="97">
        <v>72</v>
      </c>
      <c r="D323" s="150">
        <f t="shared" ref="D323:L323" si="42">SUMIF($C$6:$C$182,72,D$6:D$182)</f>
        <v>1601.3718563753912</v>
      </c>
      <c r="E323" s="150">
        <f t="shared" si="42"/>
        <v>1656.161615299342</v>
      </c>
      <c r="F323" s="150">
        <f t="shared" si="42"/>
        <v>1799.1770165874882</v>
      </c>
      <c r="G323" s="150">
        <f t="shared" si="42"/>
        <v>1875.1884982992583</v>
      </c>
      <c r="H323" s="150">
        <f t="shared" si="42"/>
        <v>1905.6572256390218</v>
      </c>
      <c r="I323" s="150">
        <f t="shared" si="42"/>
        <v>1984.1992941358712</v>
      </c>
      <c r="J323" s="150">
        <f t="shared" si="42"/>
        <v>1894.3024353579267</v>
      </c>
      <c r="K323" s="150">
        <f t="shared" si="42"/>
        <v>1816.0688187476949</v>
      </c>
      <c r="L323" s="150">
        <f t="shared" si="42"/>
        <v>1972.9431341234331</v>
      </c>
      <c r="M323" s="150">
        <f>SUMIF($C$6:$C$182,72,M$6:M$182)</f>
        <v>1967.6944771225308</v>
      </c>
      <c r="N323" s="150">
        <f t="shared" ref="N323:Y323" si="43">SUMIF($C$6:$C$182,72,N$6:N$182)</f>
        <v>2100.7548098651901</v>
      </c>
      <c r="O323" s="150">
        <f t="shared" si="43"/>
        <v>1791.2672894967204</v>
      </c>
      <c r="P323" s="150">
        <f t="shared" si="43"/>
        <v>2101.1855374923443</v>
      </c>
      <c r="Q323" s="150">
        <f t="shared" si="43"/>
        <v>2181.4709446780289</v>
      </c>
      <c r="R323" s="150">
        <f t="shared" si="43"/>
        <v>2187.0613828919609</v>
      </c>
      <c r="S323" s="150">
        <f t="shared" si="43"/>
        <v>2297.2471689976514</v>
      </c>
      <c r="T323" s="150">
        <f t="shared" si="43"/>
        <v>2452.79899198271</v>
      </c>
      <c r="U323" s="150">
        <f t="shared" si="43"/>
        <v>2665.8209529632968</v>
      </c>
      <c r="V323" s="150">
        <f t="shared" si="43"/>
        <v>2760.0603148357941</v>
      </c>
      <c r="W323" s="150">
        <f t="shared" si="43"/>
        <v>3064.0369926638996</v>
      </c>
      <c r="X323" s="150">
        <f t="shared" si="43"/>
        <v>2519.1465762843009</v>
      </c>
      <c r="Y323" s="150">
        <f t="shared" si="43"/>
        <v>3178.053352712458</v>
      </c>
    </row>
    <row r="324" spans="1:25" x14ac:dyDescent="0.25">
      <c r="A324" t="s">
        <v>656</v>
      </c>
      <c r="C324" s="97">
        <v>81</v>
      </c>
      <c r="D324" s="150">
        <f t="shared" ref="D324:L324" si="44">SUMIF($C$6:$C$182,81,D$6:D$182)</f>
        <v>1641.0977082164716</v>
      </c>
      <c r="E324" s="150">
        <f t="shared" si="44"/>
        <v>1899.2507562757407</v>
      </c>
      <c r="F324" s="150">
        <f t="shared" si="44"/>
        <v>1771.3678175259583</v>
      </c>
      <c r="G324" s="150">
        <f t="shared" si="44"/>
        <v>1875.4073539451642</v>
      </c>
      <c r="H324" s="150">
        <f t="shared" si="44"/>
        <v>2273.9767034796996</v>
      </c>
      <c r="I324" s="150">
        <f t="shared" si="44"/>
        <v>2363.8767372776151</v>
      </c>
      <c r="J324" s="150">
        <f t="shared" si="44"/>
        <v>2439.7366163683482</v>
      </c>
      <c r="K324" s="150">
        <f t="shared" si="44"/>
        <v>2222.5988100069931</v>
      </c>
      <c r="L324" s="150">
        <f t="shared" si="44"/>
        <v>2124.3821415623697</v>
      </c>
      <c r="M324" s="150">
        <f>SUMIF($C$6:$C$182,81,M$6:M$182)</f>
        <v>2268.2187196006448</v>
      </c>
      <c r="N324" s="150">
        <f t="shared" ref="N324:Y324" si="45">SUMIF($C$6:$C$182,81,N$6:N$182)</f>
        <v>2382.9968254799091</v>
      </c>
      <c r="O324" s="150">
        <f t="shared" si="45"/>
        <v>2686.5621879621435</v>
      </c>
      <c r="P324" s="150">
        <f t="shared" si="45"/>
        <v>3043.8106844492031</v>
      </c>
      <c r="Q324" s="150">
        <f t="shared" si="45"/>
        <v>2414.8448975825531</v>
      </c>
      <c r="R324" s="150">
        <f t="shared" si="45"/>
        <v>2348.8520865093851</v>
      </c>
      <c r="S324" s="150">
        <f t="shared" si="45"/>
        <v>2711.6010040090896</v>
      </c>
      <c r="T324" s="150">
        <f t="shared" si="45"/>
        <v>2259.7776600640204</v>
      </c>
      <c r="U324" s="150">
        <f t="shared" si="45"/>
        <v>2808.126578794353</v>
      </c>
      <c r="V324" s="150">
        <f t="shared" si="45"/>
        <v>3083.6391841750965</v>
      </c>
      <c r="W324" s="150">
        <f t="shared" si="45"/>
        <v>2762.2860046092642</v>
      </c>
      <c r="X324" s="150">
        <f t="shared" si="45"/>
        <v>2978.8990908274391</v>
      </c>
      <c r="Y324" s="150">
        <f t="shared" si="45"/>
        <v>2816.5018261177829</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Y324"/>
  <sheetViews>
    <sheetView workbookViewId="0">
      <pane xSplit="3" ySplit="5" topLeftCell="D6" activePane="bottomRight" state="frozen"/>
      <selection pane="topRight"/>
      <selection pane="bottomLeft"/>
      <selection pane="bottomRight" activeCell="M3" sqref="M3"/>
    </sheetView>
  </sheetViews>
  <sheetFormatPr defaultRowHeight="15" x14ac:dyDescent="0.25"/>
  <cols>
    <col min="1" max="1" width="50.7109375" customWidth="1"/>
    <col min="2" max="2" width="5.7109375" hidden="1" customWidth="1"/>
    <col min="3" max="3" width="20.7109375" customWidth="1"/>
    <col min="4" max="12" width="10.140625" hidden="1" customWidth="1"/>
    <col min="13" max="25" width="10.140625" bestFit="1" customWidth="1"/>
  </cols>
  <sheetData>
    <row r="1" spans="1:25" ht="15.75" x14ac:dyDescent="0.25">
      <c r="A1" s="24" t="s">
        <v>214</v>
      </c>
      <c r="B1" s="24"/>
    </row>
    <row r="2" spans="1:25" x14ac:dyDescent="0.25">
      <c r="A2" s="26" t="s">
        <v>215</v>
      </c>
      <c r="B2" s="26"/>
    </row>
    <row r="3" spans="1:25" x14ac:dyDescent="0.25">
      <c r="A3" s="25" t="s">
        <v>218</v>
      </c>
      <c r="B3" s="25"/>
      <c r="R3" s="40"/>
      <c r="S3" s="40"/>
      <c r="T3" s="40"/>
      <c r="U3" s="40"/>
      <c r="V3" s="40"/>
      <c r="W3" s="40"/>
      <c r="X3" s="40"/>
      <c r="Y3" s="40"/>
    </row>
    <row r="4" spans="1:25" s="16" customFormat="1" x14ac:dyDescent="0.25">
      <c r="A4" s="23" t="s">
        <v>605</v>
      </c>
      <c r="B4" s="23"/>
    </row>
    <row r="5" spans="1:25" s="1" customFormat="1" x14ac:dyDescent="0.25">
      <c r="A5" s="1" t="s">
        <v>212</v>
      </c>
      <c r="C5" s="1" t="s">
        <v>213</v>
      </c>
      <c r="D5" s="17">
        <v>1997</v>
      </c>
      <c r="E5" s="17">
        <v>1998</v>
      </c>
      <c r="F5" s="17">
        <v>1999</v>
      </c>
      <c r="G5" s="17">
        <v>2000</v>
      </c>
      <c r="H5" s="17">
        <v>2001</v>
      </c>
      <c r="I5" s="17">
        <v>2002</v>
      </c>
      <c r="J5" s="17">
        <v>2003</v>
      </c>
      <c r="K5" s="17">
        <v>2004</v>
      </c>
      <c r="L5" s="17">
        <v>2005</v>
      </c>
      <c r="M5" s="17">
        <v>2006</v>
      </c>
      <c r="N5" s="17">
        <v>2007</v>
      </c>
      <c r="O5" s="17">
        <v>2008</v>
      </c>
      <c r="P5" s="17">
        <v>2009</v>
      </c>
      <c r="Q5" s="17">
        <v>2010</v>
      </c>
      <c r="R5" s="17">
        <v>2011</v>
      </c>
      <c r="S5" s="17">
        <v>2012</v>
      </c>
      <c r="T5" s="17">
        <v>2013</v>
      </c>
      <c r="U5" s="17">
        <v>2014</v>
      </c>
      <c r="V5" s="17">
        <v>2015</v>
      </c>
      <c r="W5" s="17">
        <v>2016</v>
      </c>
      <c r="X5" s="17">
        <v>2017</v>
      </c>
      <c r="Y5" s="17">
        <v>2018</v>
      </c>
    </row>
    <row r="6" spans="1:25" x14ac:dyDescent="0.25">
      <c r="A6" s="3" t="s">
        <v>2</v>
      </c>
      <c r="B6" s="3"/>
      <c r="C6" s="11" t="s">
        <v>176</v>
      </c>
      <c r="D6" s="62">
        <v>5290.67</v>
      </c>
      <c r="E6" s="62">
        <v>5453.87</v>
      </c>
      <c r="F6" s="62">
        <v>5635.34</v>
      </c>
      <c r="G6" s="62">
        <v>5814.87</v>
      </c>
      <c r="H6" s="62">
        <v>5921.32</v>
      </c>
      <c r="I6" s="62">
        <v>6034.15</v>
      </c>
      <c r="J6" s="62">
        <v>6212.92</v>
      </c>
      <c r="K6" s="62">
        <v>6314.26</v>
      </c>
      <c r="L6" s="62">
        <v>6381.03</v>
      </c>
      <c r="M6" s="18">
        <v>6452.34</v>
      </c>
      <c r="N6" s="18">
        <v>6545.48</v>
      </c>
      <c r="O6" s="18">
        <v>6610.26</v>
      </c>
      <c r="P6" s="18">
        <v>6432.7</v>
      </c>
      <c r="Q6" s="18">
        <v>6537.84</v>
      </c>
      <c r="R6" s="18">
        <v>6658.36</v>
      </c>
      <c r="S6" s="18">
        <v>6702.57</v>
      </c>
      <c r="T6" s="18">
        <v>6823.45</v>
      </c>
      <c r="U6" s="18">
        <v>6877.89</v>
      </c>
      <c r="V6" s="18">
        <v>6923.16</v>
      </c>
      <c r="W6" s="18">
        <v>6999.58</v>
      </c>
      <c r="X6" s="18">
        <v>7128.01</v>
      </c>
      <c r="Y6" s="18">
        <v>7242.36</v>
      </c>
    </row>
    <row r="7" spans="1:25" x14ac:dyDescent="0.25">
      <c r="A7" s="4" t="s">
        <v>3</v>
      </c>
      <c r="B7" s="4"/>
      <c r="C7" s="12" t="s">
        <v>177</v>
      </c>
      <c r="D7" s="63">
        <v>1410.84</v>
      </c>
      <c r="E7" s="63">
        <v>1461.79</v>
      </c>
      <c r="F7" s="63">
        <v>1530.58</v>
      </c>
      <c r="G7" s="63">
        <v>1569.05</v>
      </c>
      <c r="H7" s="63">
        <v>1566.75</v>
      </c>
      <c r="I7" s="63">
        <v>1601.66</v>
      </c>
      <c r="J7" s="63">
        <v>1633.86</v>
      </c>
      <c r="K7" s="63">
        <v>1646.34</v>
      </c>
      <c r="L7" s="63">
        <v>1637.43</v>
      </c>
      <c r="M7" s="19">
        <v>1587.23</v>
      </c>
      <c r="N7" s="19">
        <v>1534.13</v>
      </c>
      <c r="O7" s="19">
        <v>1501.96</v>
      </c>
      <c r="P7" s="19">
        <v>1365.01</v>
      </c>
      <c r="Q7" s="19">
        <v>1380.57</v>
      </c>
      <c r="R7" s="19">
        <v>1408.66</v>
      </c>
      <c r="S7" s="19">
        <v>1415.31</v>
      </c>
      <c r="T7" s="19">
        <v>1397.54</v>
      </c>
      <c r="U7" s="19">
        <v>1382.01</v>
      </c>
      <c r="V7" s="19">
        <v>1401.45</v>
      </c>
      <c r="W7" s="19">
        <v>1418.15</v>
      </c>
      <c r="X7" s="19">
        <v>1432.58</v>
      </c>
      <c r="Y7" s="19">
        <v>1453.12</v>
      </c>
    </row>
    <row r="8" spans="1:25" x14ac:dyDescent="0.25">
      <c r="A8" s="4" t="s">
        <v>4</v>
      </c>
      <c r="B8" s="4"/>
      <c r="C8" s="12" t="s">
        <v>178</v>
      </c>
      <c r="D8" s="63">
        <v>3878.43</v>
      </c>
      <c r="E8" s="63">
        <v>3992.0599999999995</v>
      </c>
      <c r="F8" s="63">
        <v>4103.5600000000004</v>
      </c>
      <c r="G8" s="63">
        <v>4245.01</v>
      </c>
      <c r="H8" s="63">
        <v>4353.68</v>
      </c>
      <c r="I8" s="63">
        <v>4431.0999999999995</v>
      </c>
      <c r="J8" s="63">
        <v>4577.68</v>
      </c>
      <c r="K8" s="63">
        <v>4666.8899999999994</v>
      </c>
      <c r="L8" s="63">
        <v>4742.13</v>
      </c>
      <c r="M8" s="19">
        <v>4865.1000000000004</v>
      </c>
      <c r="N8" s="19">
        <v>5011.3399999999992</v>
      </c>
      <c r="O8" s="19">
        <v>5108.29</v>
      </c>
      <c r="P8" s="19">
        <v>5066.67</v>
      </c>
      <c r="Q8" s="19">
        <v>5156.49</v>
      </c>
      <c r="R8" s="19">
        <v>5248.53</v>
      </c>
      <c r="S8" s="19">
        <v>5286.2</v>
      </c>
      <c r="T8" s="19">
        <v>5425.05</v>
      </c>
      <c r="U8" s="19">
        <v>5494.93</v>
      </c>
      <c r="V8" s="19">
        <v>5521.0500000000011</v>
      </c>
      <c r="W8" s="19">
        <v>5581.43</v>
      </c>
      <c r="X8" s="19">
        <v>5694.96</v>
      </c>
      <c r="Y8" s="19">
        <v>5789.23</v>
      </c>
    </row>
    <row r="9" spans="1:25" x14ac:dyDescent="0.25">
      <c r="A9" s="4" t="s">
        <v>5</v>
      </c>
      <c r="B9" s="4"/>
      <c r="C9" s="12" t="s">
        <v>179</v>
      </c>
      <c r="D9" s="63">
        <v>1028.1299999999999</v>
      </c>
      <c r="E9" s="63">
        <v>1067.0900000000001</v>
      </c>
      <c r="F9" s="63">
        <v>1121.1600000000001</v>
      </c>
      <c r="G9" s="63">
        <v>1151.8100000000002</v>
      </c>
      <c r="H9" s="63">
        <v>1147.9599999999998</v>
      </c>
      <c r="I9" s="63">
        <v>1181.95</v>
      </c>
      <c r="J9" s="63">
        <v>1180.5799999999997</v>
      </c>
      <c r="K9" s="63">
        <v>1195.1599999999999</v>
      </c>
      <c r="L9" s="63">
        <v>1146.73</v>
      </c>
      <c r="M9" s="19">
        <v>1082.31</v>
      </c>
      <c r="N9" s="19">
        <v>1032.46</v>
      </c>
      <c r="O9" s="19">
        <v>986.7</v>
      </c>
      <c r="P9" s="19">
        <v>869.93000000000006</v>
      </c>
      <c r="Q9" s="19">
        <v>857.56999999999994</v>
      </c>
      <c r="R9" s="19">
        <v>866.91</v>
      </c>
      <c r="S9" s="19">
        <v>877.04</v>
      </c>
      <c r="T9" s="19">
        <v>863.98</v>
      </c>
      <c r="U9" s="19">
        <v>840.3</v>
      </c>
      <c r="V9" s="19">
        <v>844.78</v>
      </c>
      <c r="W9" s="19">
        <v>848.93</v>
      </c>
      <c r="X9" s="19">
        <v>865.27</v>
      </c>
      <c r="Y9" s="19">
        <v>868.54</v>
      </c>
    </row>
    <row r="10" spans="1:25" x14ac:dyDescent="0.25">
      <c r="A10" s="4" t="s">
        <v>6</v>
      </c>
      <c r="B10" s="4"/>
      <c r="C10" s="12" t="s">
        <v>180</v>
      </c>
      <c r="D10" s="63">
        <v>334.65</v>
      </c>
      <c r="E10" s="63">
        <v>358.19</v>
      </c>
      <c r="F10" s="63">
        <v>360.98999999999995</v>
      </c>
      <c r="G10" s="63">
        <v>355.23999999999995</v>
      </c>
      <c r="H10" s="63">
        <v>342.93000000000006</v>
      </c>
      <c r="I10" s="63">
        <v>368.52</v>
      </c>
      <c r="J10" s="63">
        <v>379.04999999999995</v>
      </c>
      <c r="K10" s="63">
        <v>372.91</v>
      </c>
      <c r="L10" s="63">
        <v>374.03999999999996</v>
      </c>
      <c r="M10" s="19">
        <v>332.66999999999996</v>
      </c>
      <c r="N10" s="19">
        <v>320.52999999999997</v>
      </c>
      <c r="O10" s="19">
        <v>316.32</v>
      </c>
      <c r="P10" s="19">
        <v>288.73</v>
      </c>
      <c r="Q10" s="19">
        <v>287.97000000000003</v>
      </c>
      <c r="R10" s="19">
        <v>285.68</v>
      </c>
      <c r="S10" s="19">
        <v>269.22000000000003</v>
      </c>
      <c r="T10" s="19">
        <v>266.64</v>
      </c>
      <c r="U10" s="19">
        <v>262.59999999999997</v>
      </c>
      <c r="V10" s="19">
        <v>263.14999999999998</v>
      </c>
      <c r="W10" s="19">
        <v>254.42</v>
      </c>
      <c r="X10" s="19">
        <v>257.90999999999997</v>
      </c>
      <c r="Y10" s="19">
        <v>267.51</v>
      </c>
    </row>
    <row r="11" spans="1:25" x14ac:dyDescent="0.25">
      <c r="A11" s="4" t="s">
        <v>7</v>
      </c>
      <c r="B11" s="4"/>
      <c r="C11" s="12" t="s">
        <v>181</v>
      </c>
      <c r="D11" s="63">
        <v>590.40000000000009</v>
      </c>
      <c r="E11" s="63">
        <v>608.08000000000004</v>
      </c>
      <c r="F11" s="63">
        <v>659.0200000000001</v>
      </c>
      <c r="G11" s="63">
        <v>700.21</v>
      </c>
      <c r="H11" s="63">
        <v>701.2399999999999</v>
      </c>
      <c r="I11" s="63">
        <v>708.85</v>
      </c>
      <c r="J11" s="63">
        <v>698.55</v>
      </c>
      <c r="K11" s="63">
        <v>715.77</v>
      </c>
      <c r="L11" s="63">
        <v>677.7</v>
      </c>
      <c r="M11" s="19">
        <v>651.56999999999994</v>
      </c>
      <c r="N11" s="19">
        <v>605.5</v>
      </c>
      <c r="O11" s="19">
        <v>556.35</v>
      </c>
      <c r="P11" s="19">
        <v>475.63</v>
      </c>
      <c r="Q11" s="19">
        <v>466.90000000000003</v>
      </c>
      <c r="R11" s="19">
        <v>480.18000000000006</v>
      </c>
      <c r="S11" s="19">
        <v>501.61</v>
      </c>
      <c r="T11" s="19">
        <v>489.52</v>
      </c>
      <c r="U11" s="19">
        <v>476.98000000000008</v>
      </c>
      <c r="V11" s="19">
        <v>471.68</v>
      </c>
      <c r="W11" s="19">
        <v>488.55</v>
      </c>
      <c r="X11" s="19">
        <v>504.22999999999996</v>
      </c>
      <c r="Y11" s="19">
        <v>494.21</v>
      </c>
    </row>
    <row r="12" spans="1:25" x14ac:dyDescent="0.25">
      <c r="A12" s="4" t="s">
        <v>8</v>
      </c>
      <c r="B12" s="4"/>
      <c r="C12" s="12" t="s">
        <v>182</v>
      </c>
      <c r="D12" s="63">
        <v>-121.60000000000002</v>
      </c>
      <c r="E12" s="63">
        <v>-145.06000000000003</v>
      </c>
      <c r="F12" s="63">
        <v>-146.32000000000002</v>
      </c>
      <c r="G12" s="63">
        <v>-152.11999999999998</v>
      </c>
      <c r="H12" s="63">
        <v>-170.24</v>
      </c>
      <c r="I12" s="63">
        <v>-167.35000000000002</v>
      </c>
      <c r="J12" s="63">
        <v>-157.96000000000004</v>
      </c>
      <c r="K12" s="63">
        <v>-156.22999999999999</v>
      </c>
      <c r="L12" s="63">
        <v>-164.95999999999998</v>
      </c>
      <c r="M12" s="19">
        <v>-170.34</v>
      </c>
      <c r="N12" s="19">
        <v>-163.85000000000002</v>
      </c>
      <c r="O12" s="19">
        <v>-187.35999999999999</v>
      </c>
      <c r="P12" s="19">
        <v>-171.9</v>
      </c>
      <c r="Q12" s="19">
        <v>-166.74</v>
      </c>
      <c r="R12" s="19">
        <v>-197.69</v>
      </c>
      <c r="S12" s="19">
        <v>-199.82</v>
      </c>
      <c r="T12" s="19">
        <v>-206.65000000000003</v>
      </c>
      <c r="U12" s="19">
        <v>-230.02</v>
      </c>
      <c r="V12" s="19">
        <v>-232.99</v>
      </c>
      <c r="W12" s="19">
        <v>-244.54000000000002</v>
      </c>
      <c r="X12" s="19">
        <v>-251.51999999999995</v>
      </c>
      <c r="Y12" s="19">
        <v>-273.09999999999997</v>
      </c>
    </row>
    <row r="13" spans="1:25" x14ac:dyDescent="0.25">
      <c r="A13" s="4" t="s">
        <v>9</v>
      </c>
      <c r="B13" s="4"/>
      <c r="C13" s="12" t="s">
        <v>183</v>
      </c>
      <c r="D13" s="63">
        <v>52.86</v>
      </c>
      <c r="E13" s="63">
        <v>51.14</v>
      </c>
      <c r="F13" s="63">
        <v>61.45</v>
      </c>
      <c r="G13" s="63">
        <v>74.31</v>
      </c>
      <c r="H13" s="63">
        <v>74.919999999999987</v>
      </c>
      <c r="I13" s="63">
        <v>61.24</v>
      </c>
      <c r="J13" s="63">
        <v>61.699999999999996</v>
      </c>
      <c r="K13" s="63">
        <v>53.35</v>
      </c>
      <c r="L13" s="63">
        <v>54.21</v>
      </c>
      <c r="M13" s="19">
        <v>53.96</v>
      </c>
      <c r="N13" s="19">
        <v>59.459999999999994</v>
      </c>
      <c r="O13" s="19">
        <v>55.09</v>
      </c>
      <c r="P13" s="19">
        <v>46.6</v>
      </c>
      <c r="Q13" s="19">
        <v>51.49</v>
      </c>
      <c r="R13" s="19">
        <v>39.11</v>
      </c>
      <c r="S13" s="19">
        <v>35.24</v>
      </c>
      <c r="T13" s="19">
        <v>29.64</v>
      </c>
      <c r="U13" s="19">
        <v>26.970000000000002</v>
      </c>
      <c r="V13" s="19">
        <v>24.630000000000003</v>
      </c>
      <c r="W13" s="19">
        <v>22.130000000000003</v>
      </c>
      <c r="X13" s="19">
        <v>25.880000000000003</v>
      </c>
      <c r="Y13" s="19">
        <v>20.43</v>
      </c>
    </row>
    <row r="14" spans="1:25" x14ac:dyDescent="0.25">
      <c r="A14" s="4" t="s">
        <v>10</v>
      </c>
      <c r="B14" s="4"/>
      <c r="C14" s="12" t="s">
        <v>184</v>
      </c>
      <c r="D14" s="63">
        <v>174.45999999999998</v>
      </c>
      <c r="E14" s="63">
        <v>196.20000000000002</v>
      </c>
      <c r="F14" s="63">
        <v>207.77</v>
      </c>
      <c r="G14" s="63">
        <v>226.43</v>
      </c>
      <c r="H14" s="63">
        <v>245.16</v>
      </c>
      <c r="I14" s="63">
        <v>228.59000000000003</v>
      </c>
      <c r="J14" s="63">
        <v>219.66000000000003</v>
      </c>
      <c r="K14" s="63">
        <v>209.58</v>
      </c>
      <c r="L14" s="63">
        <v>219.17</v>
      </c>
      <c r="M14" s="19">
        <v>224.3</v>
      </c>
      <c r="N14" s="19">
        <v>223.31</v>
      </c>
      <c r="O14" s="19">
        <v>242.45</v>
      </c>
      <c r="P14" s="19">
        <v>218.5</v>
      </c>
      <c r="Q14" s="19">
        <v>218.23</v>
      </c>
      <c r="R14" s="19">
        <v>236.79999999999995</v>
      </c>
      <c r="S14" s="19">
        <v>235.06</v>
      </c>
      <c r="T14" s="19">
        <v>236.29000000000002</v>
      </c>
      <c r="U14" s="19">
        <v>256.99</v>
      </c>
      <c r="V14" s="19">
        <v>257.62</v>
      </c>
      <c r="W14" s="19">
        <v>266.67</v>
      </c>
      <c r="X14" s="19">
        <v>277.39999999999998</v>
      </c>
      <c r="Y14" s="19">
        <v>293.52999999999997</v>
      </c>
    </row>
    <row r="15" spans="1:25" x14ac:dyDescent="0.25">
      <c r="A15" s="4" t="s">
        <v>11</v>
      </c>
      <c r="B15" s="4"/>
      <c r="C15" s="12" t="s">
        <v>185</v>
      </c>
      <c r="D15" s="63">
        <v>37.36</v>
      </c>
      <c r="E15" s="63">
        <v>37.869999999999997</v>
      </c>
      <c r="F15" s="63">
        <v>34.590000000000003</v>
      </c>
      <c r="G15" s="63">
        <v>34.979999999999997</v>
      </c>
      <c r="H15" s="63">
        <v>37.880000000000003</v>
      </c>
      <c r="I15" s="63">
        <v>39.47</v>
      </c>
      <c r="J15" s="63">
        <v>39.08</v>
      </c>
      <c r="K15" s="63">
        <v>42.98</v>
      </c>
      <c r="L15" s="63">
        <v>37.1</v>
      </c>
      <c r="M15" s="19">
        <v>36.299999999999997</v>
      </c>
      <c r="N15" s="19">
        <v>43.42</v>
      </c>
      <c r="O15" s="19">
        <v>45.88</v>
      </c>
      <c r="P15" s="19">
        <v>40.92</v>
      </c>
      <c r="Q15" s="19">
        <v>42.24</v>
      </c>
      <c r="R15" s="19">
        <v>41.35</v>
      </c>
      <c r="S15" s="19">
        <v>40.4</v>
      </c>
      <c r="T15" s="19">
        <v>38.049999999999997</v>
      </c>
      <c r="U15" s="19">
        <v>39.799999999999997</v>
      </c>
      <c r="V15" s="19">
        <v>34.78</v>
      </c>
      <c r="W15" s="19">
        <v>33.840000000000003</v>
      </c>
      <c r="X15" s="19">
        <v>39.380000000000003</v>
      </c>
      <c r="Y15" s="19">
        <v>43.17</v>
      </c>
    </row>
    <row r="16" spans="1:25" x14ac:dyDescent="0.25">
      <c r="A16" s="4" t="s">
        <v>12</v>
      </c>
      <c r="B16" s="4"/>
      <c r="C16" s="12" t="s">
        <v>186</v>
      </c>
      <c r="D16" s="63">
        <v>1114.7</v>
      </c>
      <c r="E16" s="63">
        <v>1143.9000000000001</v>
      </c>
      <c r="F16" s="63">
        <v>1162.33</v>
      </c>
      <c r="G16" s="63">
        <v>1187.77</v>
      </c>
      <c r="H16" s="63">
        <v>1200.95</v>
      </c>
      <c r="I16" s="63">
        <v>1243.43</v>
      </c>
      <c r="J16" s="63">
        <v>1300.24</v>
      </c>
      <c r="K16" s="63">
        <v>1331.6200000000001</v>
      </c>
      <c r="L16" s="63">
        <v>1372.81</v>
      </c>
      <c r="M16" s="19">
        <v>1390.9199999999998</v>
      </c>
      <c r="N16" s="19">
        <v>1462.58</v>
      </c>
      <c r="O16" s="19">
        <v>1511.85</v>
      </c>
      <c r="P16" s="19">
        <v>1508.23</v>
      </c>
      <c r="Q16" s="19">
        <v>1543.4700000000003</v>
      </c>
      <c r="R16" s="19">
        <v>1573.4499999999998</v>
      </c>
      <c r="S16" s="19">
        <v>1599.6999999999998</v>
      </c>
      <c r="T16" s="19">
        <v>1645.69</v>
      </c>
      <c r="U16" s="19">
        <v>1659.6399999999999</v>
      </c>
      <c r="V16" s="19">
        <v>1671.35</v>
      </c>
      <c r="W16" s="19">
        <v>1694.16</v>
      </c>
      <c r="X16" s="19">
        <v>1737.8400000000001</v>
      </c>
      <c r="Y16" s="19">
        <v>1737.8000000000002</v>
      </c>
    </row>
    <row r="17" spans="1:25" x14ac:dyDescent="0.25">
      <c r="A17" s="4" t="s">
        <v>606</v>
      </c>
      <c r="B17" s="4"/>
      <c r="C17" s="12" t="s">
        <v>608</v>
      </c>
      <c r="D17" s="63"/>
      <c r="E17" s="63"/>
      <c r="F17" s="63"/>
      <c r="G17" s="63"/>
      <c r="H17" s="63"/>
      <c r="I17" s="63"/>
      <c r="J17" s="63"/>
      <c r="K17" s="63"/>
      <c r="L17" s="63"/>
      <c r="M17" s="19"/>
      <c r="N17" s="19"/>
      <c r="O17" s="19"/>
      <c r="P17" s="19"/>
      <c r="Q17" s="19"/>
      <c r="R17" s="19"/>
      <c r="S17" s="19"/>
      <c r="T17" s="19"/>
      <c r="U17" s="19"/>
      <c r="V17" s="19"/>
      <c r="W17" s="19"/>
      <c r="X17" s="19"/>
      <c r="Y17" s="19"/>
    </row>
    <row r="18" spans="1:25" x14ac:dyDescent="0.25">
      <c r="A18" s="4" t="s">
        <v>607</v>
      </c>
      <c r="B18" s="4"/>
      <c r="C18" s="12" t="s">
        <v>609</v>
      </c>
      <c r="D18" s="63"/>
      <c r="E18" s="63"/>
      <c r="F18" s="63"/>
      <c r="G18" s="63"/>
      <c r="H18" s="63"/>
      <c r="I18" s="63"/>
      <c r="J18" s="63"/>
      <c r="K18" s="63"/>
      <c r="L18" s="63"/>
      <c r="M18" s="19"/>
      <c r="N18" s="19"/>
      <c r="O18" s="19"/>
      <c r="P18" s="19"/>
      <c r="Q18" s="19"/>
      <c r="R18" s="19"/>
      <c r="S18" s="19"/>
      <c r="T18" s="19"/>
      <c r="U18" s="19"/>
      <c r="V18" s="19"/>
      <c r="W18" s="19"/>
      <c r="X18" s="19"/>
      <c r="Y18" s="19"/>
    </row>
    <row r="19" spans="1:25" x14ac:dyDescent="0.25">
      <c r="A19" s="5" t="s">
        <v>13</v>
      </c>
      <c r="B19" s="5"/>
      <c r="C19" s="13">
        <v>11</v>
      </c>
      <c r="D19" s="64">
        <v>109.54</v>
      </c>
      <c r="E19" s="64">
        <v>114.64</v>
      </c>
      <c r="F19" s="64">
        <v>123.09</v>
      </c>
      <c r="G19" s="64">
        <v>107.06</v>
      </c>
      <c r="H19" s="64">
        <v>93.39</v>
      </c>
      <c r="I19" s="64">
        <v>85.55</v>
      </c>
      <c r="J19" s="64">
        <v>89.46</v>
      </c>
      <c r="K19" s="64">
        <v>89.76</v>
      </c>
      <c r="L19" s="64">
        <v>104.87</v>
      </c>
      <c r="M19" s="20">
        <v>111.91</v>
      </c>
      <c r="N19" s="20">
        <v>104.74</v>
      </c>
      <c r="O19" s="20">
        <v>95.27</v>
      </c>
      <c r="P19" s="20">
        <v>95.7</v>
      </c>
      <c r="Q19" s="20">
        <v>92.01</v>
      </c>
      <c r="R19" s="20">
        <v>98.67</v>
      </c>
      <c r="S19" s="20">
        <v>99.77</v>
      </c>
      <c r="T19" s="20">
        <v>90.52</v>
      </c>
      <c r="U19" s="20">
        <v>87.56</v>
      </c>
      <c r="V19" s="20">
        <v>85.41</v>
      </c>
      <c r="W19" s="20">
        <v>84.53</v>
      </c>
      <c r="X19" s="20">
        <v>74.5</v>
      </c>
      <c r="Y19" s="20">
        <v>74.73</v>
      </c>
    </row>
    <row r="20" spans="1:25" x14ac:dyDescent="0.25">
      <c r="A20" s="6" t="s">
        <v>14</v>
      </c>
      <c r="B20" s="6"/>
      <c r="C20" s="14" t="s">
        <v>187</v>
      </c>
      <c r="D20" s="65">
        <v>91.85</v>
      </c>
      <c r="E20" s="65">
        <v>91.080000000000013</v>
      </c>
      <c r="F20" s="65">
        <v>102.13999999999999</v>
      </c>
      <c r="G20" s="65">
        <v>84.68</v>
      </c>
      <c r="H20" s="65">
        <v>75.430000000000007</v>
      </c>
      <c r="I20" s="65">
        <v>67.790000000000006</v>
      </c>
      <c r="J20" s="65">
        <v>74.53</v>
      </c>
      <c r="K20" s="65">
        <v>70.22999999999999</v>
      </c>
      <c r="L20" s="65">
        <v>81.73</v>
      </c>
      <c r="M20" s="21">
        <v>87.58</v>
      </c>
      <c r="N20" s="21">
        <v>85.02</v>
      </c>
      <c r="O20" s="21">
        <v>77.52</v>
      </c>
      <c r="P20" s="21">
        <v>79.7</v>
      </c>
      <c r="Q20" s="21">
        <v>77.78</v>
      </c>
      <c r="R20" s="21">
        <v>81.199999999999989</v>
      </c>
      <c r="S20" s="21">
        <v>84.02</v>
      </c>
      <c r="T20" s="21">
        <v>76.430000000000007</v>
      </c>
      <c r="U20" s="21">
        <v>74.23</v>
      </c>
      <c r="V20" s="21">
        <v>68.5</v>
      </c>
      <c r="W20" s="21">
        <v>68.789999999999992</v>
      </c>
      <c r="X20" s="21">
        <v>60.95</v>
      </c>
      <c r="Y20" s="21">
        <v>62.75</v>
      </c>
    </row>
    <row r="21" spans="1:25" x14ac:dyDescent="0.25">
      <c r="A21" s="6" t="s">
        <v>15</v>
      </c>
      <c r="B21" s="6"/>
      <c r="C21" s="14">
        <v>113</v>
      </c>
      <c r="D21" s="65">
        <v>5.44</v>
      </c>
      <c r="E21" s="65">
        <v>5.83</v>
      </c>
      <c r="F21" s="65">
        <v>5.23</v>
      </c>
      <c r="G21" s="65">
        <v>5.59</v>
      </c>
      <c r="H21" s="65">
        <v>5.59</v>
      </c>
      <c r="I21" s="65">
        <v>5.54</v>
      </c>
      <c r="J21" s="65">
        <v>5.56</v>
      </c>
      <c r="K21" s="65">
        <v>7.88</v>
      </c>
      <c r="L21" s="65">
        <v>7.9</v>
      </c>
      <c r="M21" s="21">
        <v>6.4</v>
      </c>
      <c r="N21" s="21">
        <v>5.32</v>
      </c>
      <c r="O21" s="21">
        <v>4.26</v>
      </c>
      <c r="P21" s="21">
        <v>4.1399999999999997</v>
      </c>
      <c r="Q21" s="21">
        <v>4.8099999999999996</v>
      </c>
      <c r="R21" s="21">
        <v>3.96</v>
      </c>
      <c r="S21" s="21">
        <v>3.13</v>
      </c>
      <c r="T21" s="21">
        <v>2.89</v>
      </c>
      <c r="U21" s="21">
        <v>2.1800000000000002</v>
      </c>
      <c r="V21" s="21">
        <v>2.67</v>
      </c>
      <c r="W21" s="21">
        <v>2.5499999999999998</v>
      </c>
      <c r="X21" s="21">
        <v>2.54</v>
      </c>
      <c r="Y21" s="21">
        <v>2.65</v>
      </c>
    </row>
    <row r="22" spans="1:25" x14ac:dyDescent="0.25">
      <c r="A22" s="6" t="s">
        <v>16</v>
      </c>
      <c r="B22" s="6"/>
      <c r="C22" s="14">
        <v>114</v>
      </c>
      <c r="D22" s="65">
        <v>0</v>
      </c>
      <c r="E22" s="65">
        <v>0</v>
      </c>
      <c r="F22" s="65">
        <v>1.93</v>
      </c>
      <c r="G22" s="65">
        <v>0</v>
      </c>
      <c r="H22" s="65">
        <v>0</v>
      </c>
      <c r="I22" s="65">
        <v>0</v>
      </c>
      <c r="J22" s="65">
        <v>0</v>
      </c>
      <c r="K22" s="65">
        <v>0</v>
      </c>
      <c r="L22" s="65">
        <v>0</v>
      </c>
      <c r="M22" s="21">
        <v>0</v>
      </c>
      <c r="N22" s="21">
        <v>0</v>
      </c>
      <c r="O22" s="21">
        <v>0</v>
      </c>
      <c r="P22" s="21">
        <v>0</v>
      </c>
      <c r="Q22" s="21">
        <v>0</v>
      </c>
      <c r="R22" s="21">
        <v>0</v>
      </c>
      <c r="S22" s="21">
        <v>0</v>
      </c>
      <c r="T22" s="21">
        <v>0</v>
      </c>
      <c r="U22" s="21">
        <v>0</v>
      </c>
      <c r="V22" s="21">
        <v>0</v>
      </c>
      <c r="W22" s="21">
        <v>0</v>
      </c>
      <c r="X22" s="21">
        <v>0</v>
      </c>
      <c r="Y22" s="21">
        <v>0</v>
      </c>
    </row>
    <row r="23" spans="1:25" x14ac:dyDescent="0.25">
      <c r="A23" s="6" t="s">
        <v>17</v>
      </c>
      <c r="B23" s="6"/>
      <c r="C23" s="14">
        <v>115</v>
      </c>
      <c r="D23" s="65">
        <v>4.29</v>
      </c>
      <c r="E23" s="65">
        <v>7.7</v>
      </c>
      <c r="F23" s="65">
        <v>7.8</v>
      </c>
      <c r="G23" s="65">
        <v>9.75</v>
      </c>
      <c r="H23" s="65">
        <v>6.72</v>
      </c>
      <c r="I23" s="65">
        <v>8.41</v>
      </c>
      <c r="J23" s="65">
        <v>5.26</v>
      </c>
      <c r="K23" s="65">
        <v>8.01</v>
      </c>
      <c r="L23" s="65">
        <v>6.64</v>
      </c>
      <c r="M23" s="21">
        <v>7.04</v>
      </c>
      <c r="N23" s="21">
        <v>5.28</v>
      </c>
      <c r="O23" s="21">
        <v>7</v>
      </c>
      <c r="P23" s="21">
        <v>7.33</v>
      </c>
      <c r="Q23" s="21">
        <v>6.02</v>
      </c>
      <c r="R23" s="21">
        <v>6.46</v>
      </c>
      <c r="S23" s="21">
        <v>8.25</v>
      </c>
      <c r="T23" s="21">
        <v>6.95</v>
      </c>
      <c r="U23" s="21">
        <v>7.1</v>
      </c>
      <c r="V23" s="21">
        <v>7.99</v>
      </c>
      <c r="W23" s="21">
        <v>9.6199999999999992</v>
      </c>
      <c r="X23" s="21">
        <v>6.48</v>
      </c>
      <c r="Y23" s="21">
        <v>5.46</v>
      </c>
    </row>
    <row r="24" spans="1:25" x14ac:dyDescent="0.25">
      <c r="A24" s="5" t="s">
        <v>18</v>
      </c>
      <c r="B24" s="5"/>
      <c r="C24" s="13">
        <v>21</v>
      </c>
      <c r="D24" s="64">
        <v>31.11</v>
      </c>
      <c r="E24" s="64">
        <v>26.22</v>
      </c>
      <c r="F24" s="64">
        <v>26.15</v>
      </c>
      <c r="G24" s="64">
        <v>24.13</v>
      </c>
      <c r="H24" s="64">
        <v>26.22</v>
      </c>
      <c r="I24" s="64">
        <v>24.9</v>
      </c>
      <c r="J24" s="64">
        <v>22.13</v>
      </c>
      <c r="K24" s="64">
        <v>21.14</v>
      </c>
      <c r="L24" s="64">
        <v>23.3</v>
      </c>
      <c r="M24" s="20">
        <v>27.14</v>
      </c>
      <c r="N24" s="20">
        <v>26.45</v>
      </c>
      <c r="O24" s="20">
        <v>28.06</v>
      </c>
      <c r="P24" s="20">
        <v>24.92</v>
      </c>
      <c r="Q24" s="20">
        <v>29.14</v>
      </c>
      <c r="R24" s="20">
        <v>30.18</v>
      </c>
      <c r="S24" s="20">
        <v>25.72</v>
      </c>
      <c r="T24" s="20">
        <v>29.11</v>
      </c>
      <c r="U24" s="20">
        <v>27.43</v>
      </c>
      <c r="V24" s="20">
        <v>34.770000000000003</v>
      </c>
      <c r="W24" s="20">
        <v>29.02</v>
      </c>
      <c r="X24" s="20">
        <v>29.05</v>
      </c>
      <c r="Y24" s="20">
        <v>29</v>
      </c>
    </row>
    <row r="25" spans="1:25" x14ac:dyDescent="0.25">
      <c r="A25" s="5" t="s">
        <v>19</v>
      </c>
      <c r="B25" s="5"/>
      <c r="C25" s="13">
        <v>22</v>
      </c>
      <c r="D25" s="64">
        <v>48.65</v>
      </c>
      <c r="E25" s="64">
        <v>48.56</v>
      </c>
      <c r="F25" s="64">
        <v>49.1</v>
      </c>
      <c r="G25" s="64">
        <v>45.81</v>
      </c>
      <c r="H25" s="64">
        <v>50.12</v>
      </c>
      <c r="I25" s="64">
        <v>52.14</v>
      </c>
      <c r="J25" s="64">
        <v>53.75</v>
      </c>
      <c r="K25" s="64">
        <v>57.22</v>
      </c>
      <c r="L25" s="64">
        <v>48.26</v>
      </c>
      <c r="M25" s="20">
        <v>47.76</v>
      </c>
      <c r="N25" s="20">
        <v>57.39</v>
      </c>
      <c r="O25" s="20">
        <v>62.76</v>
      </c>
      <c r="P25" s="20">
        <v>56.01</v>
      </c>
      <c r="Q25" s="20">
        <v>54.26</v>
      </c>
      <c r="R25" s="20">
        <v>52.31</v>
      </c>
      <c r="S25" s="20">
        <v>52.27</v>
      </c>
      <c r="T25" s="20">
        <v>51.77</v>
      </c>
      <c r="U25" s="20">
        <v>51.07</v>
      </c>
      <c r="V25" s="20">
        <v>49.4</v>
      </c>
      <c r="W25" s="20">
        <v>49.5</v>
      </c>
      <c r="X25" s="20">
        <v>47.24</v>
      </c>
      <c r="Y25" s="20">
        <v>56.64</v>
      </c>
    </row>
    <row r="26" spans="1:25" x14ac:dyDescent="0.25">
      <c r="A26" s="7" t="s">
        <v>20</v>
      </c>
      <c r="B26" s="7"/>
      <c r="C26" s="14">
        <v>2211</v>
      </c>
      <c r="D26" s="65">
        <v>37.36</v>
      </c>
      <c r="E26" s="65">
        <v>37.869999999999997</v>
      </c>
      <c r="F26" s="65">
        <v>34.590000000000003</v>
      </c>
      <c r="G26" s="65">
        <v>34.979999999999997</v>
      </c>
      <c r="H26" s="65">
        <v>37.880000000000003</v>
      </c>
      <c r="I26" s="65">
        <v>39.47</v>
      </c>
      <c r="J26" s="65">
        <v>39.08</v>
      </c>
      <c r="K26" s="65">
        <v>42.98</v>
      </c>
      <c r="L26" s="65">
        <v>37.1</v>
      </c>
      <c r="M26" s="21">
        <v>36.299999999999997</v>
      </c>
      <c r="N26" s="21">
        <v>43.42</v>
      </c>
      <c r="O26" s="21">
        <v>45.88</v>
      </c>
      <c r="P26" s="21">
        <v>40.92</v>
      </c>
      <c r="Q26" s="21">
        <v>42.24</v>
      </c>
      <c r="R26" s="21">
        <v>41.35</v>
      </c>
      <c r="S26" s="21">
        <v>40.4</v>
      </c>
      <c r="T26" s="21">
        <v>38.049999999999997</v>
      </c>
      <c r="U26" s="21">
        <v>39.799999999999997</v>
      </c>
      <c r="V26" s="21">
        <v>34.78</v>
      </c>
      <c r="W26" s="21">
        <v>33.840000000000003</v>
      </c>
      <c r="X26" s="21">
        <v>37.770000000000003</v>
      </c>
      <c r="Y26" s="21">
        <v>43.17</v>
      </c>
    </row>
    <row r="27" spans="1:25" x14ac:dyDescent="0.25">
      <c r="A27" s="7" t="s">
        <v>21</v>
      </c>
      <c r="B27" s="7"/>
      <c r="C27" s="14">
        <v>2213</v>
      </c>
      <c r="D27" s="65">
        <v>2.25</v>
      </c>
      <c r="E27" s="65">
        <v>2.52</v>
      </c>
      <c r="F27" s="65">
        <v>3.86</v>
      </c>
      <c r="G27" s="65">
        <v>3.31</v>
      </c>
      <c r="H27" s="65">
        <v>4.5999999999999996</v>
      </c>
      <c r="I27" s="65">
        <v>3.99</v>
      </c>
      <c r="J27" s="65">
        <v>6.62</v>
      </c>
      <c r="K27" s="65">
        <v>4.0999999999999996</v>
      </c>
      <c r="L27" s="65">
        <v>5.38</v>
      </c>
      <c r="M27" s="21">
        <v>5.63</v>
      </c>
      <c r="N27" s="21">
        <v>7.17</v>
      </c>
      <c r="O27" s="21">
        <v>7.72</v>
      </c>
      <c r="P27" s="21">
        <v>7.46</v>
      </c>
      <c r="Q27" s="21">
        <v>6.19</v>
      </c>
      <c r="R27" s="21">
        <v>5.83</v>
      </c>
      <c r="S27" s="21">
        <v>5.49</v>
      </c>
      <c r="T27" s="21">
        <v>6.17</v>
      </c>
      <c r="U27" s="21">
        <v>6.67</v>
      </c>
      <c r="V27" s="21">
        <v>7.13</v>
      </c>
      <c r="W27" s="21">
        <v>9.33</v>
      </c>
      <c r="X27" s="21">
        <v>5.59</v>
      </c>
      <c r="Y27" s="21">
        <v>6.32</v>
      </c>
    </row>
    <row r="28" spans="1:25" x14ac:dyDescent="0.25">
      <c r="A28" s="5" t="s">
        <v>22</v>
      </c>
      <c r="B28" s="5"/>
      <c r="C28" s="13">
        <v>23</v>
      </c>
      <c r="D28" s="64">
        <v>281.02999999999997</v>
      </c>
      <c r="E28" s="64">
        <v>286.02999999999997</v>
      </c>
      <c r="F28" s="64">
        <v>296.24</v>
      </c>
      <c r="G28" s="64">
        <v>320.08999999999997</v>
      </c>
      <c r="H28" s="64">
        <v>334.91</v>
      </c>
      <c r="I28" s="64">
        <v>344.63</v>
      </c>
      <c r="J28" s="64">
        <v>372.66</v>
      </c>
      <c r="K28" s="64">
        <v>371.93</v>
      </c>
      <c r="L28" s="64">
        <v>398.03</v>
      </c>
      <c r="M28" s="20">
        <v>403.57</v>
      </c>
      <c r="N28" s="20">
        <v>406.45</v>
      </c>
      <c r="O28" s="20">
        <v>432.68</v>
      </c>
      <c r="P28" s="20">
        <v>414.82</v>
      </c>
      <c r="Q28" s="20">
        <v>441.65</v>
      </c>
      <c r="R28" s="20">
        <v>454.6</v>
      </c>
      <c r="S28" s="20">
        <v>458.4</v>
      </c>
      <c r="T28" s="20">
        <v>459.13</v>
      </c>
      <c r="U28" s="20">
        <v>467.32</v>
      </c>
      <c r="V28" s="20">
        <v>487.28</v>
      </c>
      <c r="W28" s="20">
        <v>503.69</v>
      </c>
      <c r="X28" s="20">
        <v>512.52</v>
      </c>
      <c r="Y28" s="20">
        <v>525.14</v>
      </c>
    </row>
    <row r="29" spans="1:25" x14ac:dyDescent="0.25">
      <c r="A29" s="5" t="s">
        <v>23</v>
      </c>
      <c r="B29" s="5"/>
      <c r="C29" s="13" t="s">
        <v>188</v>
      </c>
      <c r="D29" s="64">
        <v>940.51</v>
      </c>
      <c r="E29" s="64">
        <v>986.35</v>
      </c>
      <c r="F29" s="64">
        <v>1036</v>
      </c>
      <c r="G29" s="64">
        <v>1071.96</v>
      </c>
      <c r="H29" s="64">
        <v>1062.1199999999999</v>
      </c>
      <c r="I29" s="64">
        <v>1094.44</v>
      </c>
      <c r="J29" s="64">
        <v>1095.8599999999999</v>
      </c>
      <c r="K29" s="64">
        <v>1106.28</v>
      </c>
      <c r="L29" s="64">
        <v>1062.97</v>
      </c>
      <c r="M29" s="20">
        <v>996.87</v>
      </c>
      <c r="N29" s="20">
        <v>939.11</v>
      </c>
      <c r="O29" s="20">
        <v>883.19</v>
      </c>
      <c r="P29" s="20">
        <v>773.56</v>
      </c>
      <c r="Q29" s="20">
        <v>763.52</v>
      </c>
      <c r="R29" s="20">
        <v>772.9</v>
      </c>
      <c r="S29" s="20">
        <v>779.15</v>
      </c>
      <c r="T29" s="20">
        <v>766.99</v>
      </c>
      <c r="U29" s="20">
        <v>748.63</v>
      </c>
      <c r="V29" s="20">
        <v>744.59</v>
      </c>
      <c r="W29" s="20">
        <v>751.42</v>
      </c>
      <c r="X29" s="20">
        <v>769.26</v>
      </c>
      <c r="Y29" s="20">
        <v>767.61</v>
      </c>
    </row>
    <row r="30" spans="1:25" x14ac:dyDescent="0.25">
      <c r="A30" s="6" t="s">
        <v>24</v>
      </c>
      <c r="B30" s="6"/>
      <c r="C30" s="14">
        <v>311</v>
      </c>
      <c r="D30" s="65">
        <v>87.89</v>
      </c>
      <c r="E30" s="65">
        <v>90.87</v>
      </c>
      <c r="F30" s="65">
        <v>84.35</v>
      </c>
      <c r="G30" s="65">
        <v>86.74</v>
      </c>
      <c r="H30" s="65">
        <v>84.47</v>
      </c>
      <c r="I30" s="65">
        <v>91.14</v>
      </c>
      <c r="J30" s="65">
        <v>92.98</v>
      </c>
      <c r="K30" s="65">
        <v>100.97</v>
      </c>
      <c r="L30" s="65">
        <v>107.25</v>
      </c>
      <c r="M30" s="21">
        <v>98.58</v>
      </c>
      <c r="N30" s="21">
        <v>99.01</v>
      </c>
      <c r="O30" s="21">
        <v>101.97</v>
      </c>
      <c r="P30" s="21">
        <v>99.66</v>
      </c>
      <c r="Q30" s="21">
        <v>90.29</v>
      </c>
      <c r="R30" s="21">
        <v>96.33</v>
      </c>
      <c r="S30" s="21">
        <v>103.45</v>
      </c>
      <c r="T30" s="21">
        <v>96.07</v>
      </c>
      <c r="U30" s="21">
        <v>101.48</v>
      </c>
      <c r="V30" s="21">
        <v>98</v>
      </c>
      <c r="W30" s="21">
        <v>94.51</v>
      </c>
      <c r="X30" s="21">
        <v>86.99</v>
      </c>
      <c r="Y30" s="21">
        <v>97.92</v>
      </c>
    </row>
    <row r="31" spans="1:25" x14ac:dyDescent="0.25">
      <c r="A31" s="6" t="s">
        <v>25</v>
      </c>
      <c r="B31" s="6"/>
      <c r="C31" s="14">
        <v>312</v>
      </c>
      <c r="D31" s="65">
        <v>12.74</v>
      </c>
      <c r="E31" s="65">
        <v>16.510000000000002</v>
      </c>
      <c r="F31" s="65">
        <v>16.260000000000002</v>
      </c>
      <c r="G31" s="65">
        <v>15.17</v>
      </c>
      <c r="H31" s="65">
        <v>14.37</v>
      </c>
      <c r="I31" s="65">
        <v>16.02</v>
      </c>
      <c r="J31" s="65">
        <v>16.55</v>
      </c>
      <c r="K31" s="65">
        <v>14.04</v>
      </c>
      <c r="L31" s="65">
        <v>15.3</v>
      </c>
      <c r="M31" s="21">
        <v>13.86</v>
      </c>
      <c r="N31" s="21">
        <v>15.27</v>
      </c>
      <c r="O31" s="21">
        <v>12.94</v>
      </c>
      <c r="P31" s="21">
        <v>12.17</v>
      </c>
      <c r="Q31" s="21">
        <v>12.13</v>
      </c>
      <c r="R31" s="21">
        <v>16.16</v>
      </c>
      <c r="S31" s="21">
        <v>13.25</v>
      </c>
      <c r="T31" s="21">
        <v>13.67</v>
      </c>
      <c r="U31" s="21">
        <v>13.18</v>
      </c>
      <c r="V31" s="21">
        <v>18.28</v>
      </c>
      <c r="W31" s="21">
        <v>15.43</v>
      </c>
      <c r="X31" s="21">
        <v>14.74</v>
      </c>
      <c r="Y31" s="21">
        <v>11.83</v>
      </c>
    </row>
    <row r="32" spans="1:25" x14ac:dyDescent="0.25">
      <c r="A32" s="6" t="s">
        <v>26</v>
      </c>
      <c r="B32" s="6"/>
      <c r="C32" s="14">
        <v>3121</v>
      </c>
      <c r="D32" s="65">
        <v>10.93</v>
      </c>
      <c r="E32" s="65">
        <v>14.67</v>
      </c>
      <c r="F32" s="65">
        <v>13.97</v>
      </c>
      <c r="G32" s="65">
        <v>12.84</v>
      </c>
      <c r="H32" s="65">
        <v>12.84</v>
      </c>
      <c r="I32" s="65">
        <v>14.04</v>
      </c>
      <c r="J32" s="65">
        <v>13.38</v>
      </c>
      <c r="K32" s="65">
        <v>11.37</v>
      </c>
      <c r="L32" s="65">
        <v>14.69</v>
      </c>
      <c r="M32" s="21">
        <v>12.58</v>
      </c>
      <c r="N32" s="21">
        <v>14.51</v>
      </c>
      <c r="O32" s="21">
        <v>12.15</v>
      </c>
      <c r="P32" s="21">
        <v>12.02</v>
      </c>
      <c r="Q32" s="21">
        <v>11.53</v>
      </c>
      <c r="R32" s="21">
        <v>15.52</v>
      </c>
      <c r="S32" s="21">
        <v>12.95</v>
      </c>
      <c r="T32" s="21">
        <v>13.13</v>
      </c>
      <c r="U32" s="21">
        <v>12.15</v>
      </c>
      <c r="V32" s="21">
        <v>17.62</v>
      </c>
      <c r="W32" s="21">
        <v>15.05</v>
      </c>
      <c r="X32" s="21">
        <v>14.46</v>
      </c>
      <c r="Y32" s="21">
        <v>11.59</v>
      </c>
    </row>
    <row r="33" spans="1:25" x14ac:dyDescent="0.25">
      <c r="A33" s="6" t="s">
        <v>27</v>
      </c>
      <c r="B33" s="6"/>
      <c r="C33" s="14" t="s">
        <v>189</v>
      </c>
      <c r="D33" s="65">
        <v>15.44</v>
      </c>
      <c r="E33" s="65">
        <v>20.11</v>
      </c>
      <c r="F33" s="65">
        <v>15.97</v>
      </c>
      <c r="G33" s="65">
        <v>16.53</v>
      </c>
      <c r="H33" s="65">
        <v>17.95</v>
      </c>
      <c r="I33" s="65">
        <v>17.07</v>
      </c>
      <c r="J33" s="65">
        <v>17.149999999999999</v>
      </c>
      <c r="K33" s="65">
        <v>17.62</v>
      </c>
      <c r="L33" s="65">
        <v>11.23</v>
      </c>
      <c r="M33" s="21">
        <v>12.62</v>
      </c>
      <c r="N33" s="21">
        <v>11.93</v>
      </c>
      <c r="O33" s="21">
        <v>10.53</v>
      </c>
      <c r="P33" s="21">
        <v>9.1999999999999993</v>
      </c>
      <c r="Q33" s="21">
        <v>8.65</v>
      </c>
      <c r="R33" s="21">
        <v>7.05</v>
      </c>
      <c r="S33" s="21">
        <v>8.33</v>
      </c>
      <c r="T33" s="21">
        <v>9.36</v>
      </c>
      <c r="U33" s="21">
        <v>8.0299999999999994</v>
      </c>
      <c r="V33" s="21">
        <v>8.69</v>
      </c>
      <c r="W33" s="21">
        <v>7.6</v>
      </c>
      <c r="X33" s="21">
        <v>7.14</v>
      </c>
      <c r="Y33" s="21">
        <v>5.88</v>
      </c>
    </row>
    <row r="34" spans="1:25" x14ac:dyDescent="0.25">
      <c r="A34" s="6" t="s">
        <v>28</v>
      </c>
      <c r="B34" s="6"/>
      <c r="C34" s="14" t="s">
        <v>190</v>
      </c>
      <c r="D34" s="65">
        <v>35.96</v>
      </c>
      <c r="E34" s="65">
        <v>35.46</v>
      </c>
      <c r="F34" s="65">
        <v>37.53</v>
      </c>
      <c r="G34" s="65">
        <v>29.229999999999997</v>
      </c>
      <c r="H34" s="65">
        <v>30.49</v>
      </c>
      <c r="I34" s="65">
        <v>29.98</v>
      </c>
      <c r="J34" s="65">
        <v>29.34</v>
      </c>
      <c r="K34" s="65">
        <v>28.92</v>
      </c>
      <c r="L34" s="65">
        <v>27.81</v>
      </c>
      <c r="M34" s="21">
        <v>23.88</v>
      </c>
      <c r="N34" s="21">
        <v>16.190000000000001</v>
      </c>
      <c r="O34" s="21">
        <v>13.479999999999999</v>
      </c>
      <c r="P34" s="21">
        <v>13.66</v>
      </c>
      <c r="Q34" s="21">
        <v>13.120000000000001</v>
      </c>
      <c r="R34" s="21">
        <v>11.99</v>
      </c>
      <c r="S34" s="21">
        <v>13.219999999999999</v>
      </c>
      <c r="T34" s="21">
        <v>11.62</v>
      </c>
      <c r="U34" s="21">
        <v>7.4</v>
      </c>
      <c r="V34" s="21">
        <v>7.91</v>
      </c>
      <c r="W34" s="21">
        <v>8.69</v>
      </c>
      <c r="X34" s="21">
        <v>9.9699999999999989</v>
      </c>
      <c r="Y34" s="21">
        <v>11.549999999999999</v>
      </c>
    </row>
    <row r="35" spans="1:25" x14ac:dyDescent="0.25">
      <c r="A35" s="6" t="s">
        <v>29</v>
      </c>
      <c r="B35" s="6"/>
      <c r="C35" s="14">
        <v>321</v>
      </c>
      <c r="D35" s="65">
        <v>35.24</v>
      </c>
      <c r="E35" s="65">
        <v>39.74</v>
      </c>
      <c r="F35" s="65">
        <v>40.5</v>
      </c>
      <c r="G35" s="65">
        <v>43.67</v>
      </c>
      <c r="H35" s="65">
        <v>44.46</v>
      </c>
      <c r="I35" s="65">
        <v>48.78</v>
      </c>
      <c r="J35" s="65">
        <v>51.35</v>
      </c>
      <c r="K35" s="65">
        <v>63.91</v>
      </c>
      <c r="L35" s="65">
        <v>53.62</v>
      </c>
      <c r="M35" s="21">
        <v>52.3</v>
      </c>
      <c r="N35" s="21">
        <v>46.11</v>
      </c>
      <c r="O35" s="21">
        <v>39.299999999999997</v>
      </c>
      <c r="P35" s="21">
        <v>34.39</v>
      </c>
      <c r="Q35" s="21">
        <v>35.56</v>
      </c>
      <c r="R35" s="21">
        <v>32.68</v>
      </c>
      <c r="S35" s="21">
        <v>33.49</v>
      </c>
      <c r="T35" s="21">
        <v>32.46</v>
      </c>
      <c r="U35" s="21">
        <v>34.99</v>
      </c>
      <c r="V35" s="21">
        <v>28.54</v>
      </c>
      <c r="W35" s="21">
        <v>22.57</v>
      </c>
      <c r="X35" s="21">
        <v>22.9</v>
      </c>
      <c r="Y35" s="21">
        <v>26.93</v>
      </c>
    </row>
    <row r="36" spans="1:25" x14ac:dyDescent="0.25">
      <c r="A36" s="6" t="s">
        <v>30</v>
      </c>
      <c r="B36" s="6"/>
      <c r="C36" s="14">
        <v>322</v>
      </c>
      <c r="D36" s="65">
        <v>39.799999999999997</v>
      </c>
      <c r="E36" s="65">
        <v>41.69</v>
      </c>
      <c r="F36" s="65">
        <v>36.79</v>
      </c>
      <c r="G36" s="65">
        <v>42.18</v>
      </c>
      <c r="H36" s="65">
        <v>39.58</v>
      </c>
      <c r="I36" s="65">
        <v>39.08</v>
      </c>
      <c r="J36" s="65">
        <v>41.73</v>
      </c>
      <c r="K36" s="65">
        <v>38.65</v>
      </c>
      <c r="L36" s="65">
        <v>34.6</v>
      </c>
      <c r="M36" s="21">
        <v>30.26</v>
      </c>
      <c r="N36" s="21">
        <v>27.57</v>
      </c>
      <c r="O36" s="21">
        <v>30.03</v>
      </c>
      <c r="P36" s="21">
        <v>24.27</v>
      </c>
      <c r="Q36" s="21">
        <v>26.27</v>
      </c>
      <c r="R36" s="21">
        <v>23.79</v>
      </c>
      <c r="S36" s="21">
        <v>21.92</v>
      </c>
      <c r="T36" s="21">
        <v>18.7</v>
      </c>
      <c r="U36" s="21">
        <v>22.76</v>
      </c>
      <c r="V36" s="21">
        <v>21.57</v>
      </c>
      <c r="W36" s="21">
        <v>20.32</v>
      </c>
      <c r="X36" s="21">
        <v>17.71</v>
      </c>
      <c r="Y36" s="21">
        <v>19.39</v>
      </c>
    </row>
    <row r="37" spans="1:25" x14ac:dyDescent="0.25">
      <c r="A37" s="6" t="s">
        <v>31</v>
      </c>
      <c r="B37" s="6"/>
      <c r="C37" s="14">
        <v>323</v>
      </c>
      <c r="D37" s="65">
        <v>43.04</v>
      </c>
      <c r="E37" s="65">
        <v>45.44</v>
      </c>
      <c r="F37" s="65">
        <v>50.11</v>
      </c>
      <c r="G37" s="65">
        <v>44.57</v>
      </c>
      <c r="H37" s="65">
        <v>39.020000000000003</v>
      </c>
      <c r="I37" s="65">
        <v>47.57</v>
      </c>
      <c r="J37" s="65">
        <v>51.62</v>
      </c>
      <c r="K37" s="65">
        <v>50.38</v>
      </c>
      <c r="L37" s="65">
        <v>44.88</v>
      </c>
      <c r="M37" s="21">
        <v>40.35</v>
      </c>
      <c r="N37" s="21">
        <v>39.86</v>
      </c>
      <c r="O37" s="21">
        <v>49.14</v>
      </c>
      <c r="P37" s="21">
        <v>41.25</v>
      </c>
      <c r="Q37" s="21">
        <v>41.1</v>
      </c>
      <c r="R37" s="21">
        <v>34.81</v>
      </c>
      <c r="S37" s="21">
        <v>31.63</v>
      </c>
      <c r="T37" s="21">
        <v>30.41</v>
      </c>
      <c r="U37" s="21">
        <v>24.33</v>
      </c>
      <c r="V37" s="21">
        <v>26.95</v>
      </c>
      <c r="W37" s="21">
        <v>25.94</v>
      </c>
      <c r="X37" s="21">
        <v>31.47</v>
      </c>
      <c r="Y37" s="21">
        <v>26.25</v>
      </c>
    </row>
    <row r="38" spans="1:25" x14ac:dyDescent="0.25">
      <c r="A38" s="6" t="s">
        <v>32</v>
      </c>
      <c r="B38" s="6"/>
      <c r="C38" s="14">
        <v>324</v>
      </c>
      <c r="D38" s="65">
        <v>7</v>
      </c>
      <c r="E38" s="65">
        <v>6.54</v>
      </c>
      <c r="F38" s="65">
        <v>3.39</v>
      </c>
      <c r="G38" s="65">
        <v>5.18</v>
      </c>
      <c r="H38" s="65">
        <v>4.3099999999999996</v>
      </c>
      <c r="I38" s="65">
        <v>4.9800000000000004</v>
      </c>
      <c r="J38" s="65">
        <v>4.4400000000000004</v>
      </c>
      <c r="K38" s="65">
        <v>5.34</v>
      </c>
      <c r="L38" s="65">
        <v>5.36</v>
      </c>
      <c r="M38" s="21">
        <v>7.15</v>
      </c>
      <c r="N38" s="21">
        <v>4.12</v>
      </c>
      <c r="O38" s="21">
        <v>4.7699999999999996</v>
      </c>
      <c r="P38" s="21">
        <v>4.6100000000000003</v>
      </c>
      <c r="Q38" s="21">
        <v>6.46</v>
      </c>
      <c r="R38" s="21">
        <v>4.5599999999999996</v>
      </c>
      <c r="S38" s="21">
        <v>5.74</v>
      </c>
      <c r="T38" s="21">
        <v>3.13</v>
      </c>
      <c r="U38" s="21">
        <v>3.87</v>
      </c>
      <c r="V38" s="21">
        <v>4.17</v>
      </c>
      <c r="W38" s="21">
        <v>3.22</v>
      </c>
      <c r="X38" s="21">
        <v>3.34</v>
      </c>
      <c r="Y38" s="21">
        <v>3.28</v>
      </c>
    </row>
    <row r="39" spans="1:25" x14ac:dyDescent="0.25">
      <c r="A39" s="6" t="s">
        <v>33</v>
      </c>
      <c r="B39" s="6"/>
      <c r="C39" s="14">
        <v>325</v>
      </c>
      <c r="D39" s="65">
        <v>51.81</v>
      </c>
      <c r="E39" s="65">
        <v>59.55</v>
      </c>
      <c r="F39" s="65">
        <v>60.26</v>
      </c>
      <c r="G39" s="65">
        <v>59.59</v>
      </c>
      <c r="H39" s="65">
        <v>62.79</v>
      </c>
      <c r="I39" s="65">
        <v>63.97</v>
      </c>
      <c r="J39" s="65">
        <v>65.25</v>
      </c>
      <c r="K39" s="65">
        <v>55.16</v>
      </c>
      <c r="L39" s="65">
        <v>62.18</v>
      </c>
      <c r="M39" s="21">
        <v>50.38</v>
      </c>
      <c r="N39" s="21">
        <v>56.8</v>
      </c>
      <c r="O39" s="21">
        <v>53.72</v>
      </c>
      <c r="P39" s="21">
        <v>50.02</v>
      </c>
      <c r="Q39" s="21">
        <v>52.9</v>
      </c>
      <c r="R39" s="21">
        <v>53.47</v>
      </c>
      <c r="S39" s="21">
        <v>40.200000000000003</v>
      </c>
      <c r="T39" s="21">
        <v>54.18</v>
      </c>
      <c r="U39" s="21">
        <v>49.29</v>
      </c>
      <c r="V39" s="21">
        <v>44.35</v>
      </c>
      <c r="W39" s="21">
        <v>44.41</v>
      </c>
      <c r="X39" s="21">
        <v>42.97</v>
      </c>
      <c r="Y39" s="21">
        <v>52.3</v>
      </c>
    </row>
    <row r="40" spans="1:25" x14ac:dyDescent="0.25">
      <c r="A40" s="7" t="s">
        <v>34</v>
      </c>
      <c r="B40" s="7"/>
      <c r="C40" s="14" t="s">
        <v>191</v>
      </c>
      <c r="D40" s="65">
        <v>10.96</v>
      </c>
      <c r="E40" s="65">
        <v>10.69</v>
      </c>
      <c r="F40" s="65">
        <v>12.93</v>
      </c>
      <c r="G40" s="65">
        <v>15.26</v>
      </c>
      <c r="H40" s="65">
        <v>13.58</v>
      </c>
      <c r="I40" s="65">
        <v>12.2</v>
      </c>
      <c r="J40" s="65">
        <v>15.87</v>
      </c>
      <c r="K40" s="65">
        <v>10.16</v>
      </c>
      <c r="L40" s="65">
        <v>9.92</v>
      </c>
      <c r="M40" s="21">
        <v>10.199999999999999</v>
      </c>
      <c r="N40" s="21">
        <v>8.57</v>
      </c>
      <c r="O40" s="21">
        <v>8.2200000000000006</v>
      </c>
      <c r="P40" s="21">
        <v>8.3699999999999992</v>
      </c>
      <c r="Q40" s="21">
        <v>8.42</v>
      </c>
      <c r="R40" s="21">
        <v>6.81</v>
      </c>
      <c r="S40" s="21">
        <v>6.9</v>
      </c>
      <c r="T40" s="21">
        <v>11.08</v>
      </c>
      <c r="U40" s="21">
        <v>5.6</v>
      </c>
      <c r="V40" s="21">
        <v>7.82</v>
      </c>
      <c r="W40" s="21">
        <v>9.1999999999999993</v>
      </c>
      <c r="X40" s="21">
        <v>6.56</v>
      </c>
      <c r="Y40" s="21">
        <v>6.13</v>
      </c>
    </row>
    <row r="41" spans="1:25" x14ac:dyDescent="0.25">
      <c r="A41" s="7" t="s">
        <v>35</v>
      </c>
      <c r="B41" s="7"/>
      <c r="C41" s="14" t="s">
        <v>192</v>
      </c>
      <c r="D41" s="65">
        <v>6.52</v>
      </c>
      <c r="E41" s="65">
        <v>6.72</v>
      </c>
      <c r="F41" s="65">
        <v>9.94</v>
      </c>
      <c r="G41" s="65">
        <v>6.45</v>
      </c>
      <c r="H41" s="65">
        <v>12.45</v>
      </c>
      <c r="I41" s="65">
        <v>10.02</v>
      </c>
      <c r="J41" s="65">
        <v>9.0500000000000007</v>
      </c>
      <c r="K41" s="65">
        <v>9.76</v>
      </c>
      <c r="L41" s="65">
        <v>10.29</v>
      </c>
      <c r="M41" s="21">
        <v>6.69</v>
      </c>
      <c r="N41" s="21">
        <v>9.86</v>
      </c>
      <c r="O41" s="21">
        <v>6.9</v>
      </c>
      <c r="P41" s="21">
        <v>4.91</v>
      </c>
      <c r="Q41" s="21">
        <v>8.14</v>
      </c>
      <c r="R41" s="21">
        <v>6.32</v>
      </c>
      <c r="S41" s="21">
        <v>5.9</v>
      </c>
      <c r="T41" s="21">
        <v>4.57</v>
      </c>
      <c r="U41" s="21">
        <v>5.03</v>
      </c>
      <c r="V41" s="21">
        <v>5.87</v>
      </c>
      <c r="W41" s="21">
        <v>7.04</v>
      </c>
      <c r="X41" s="21">
        <v>5.65</v>
      </c>
      <c r="Y41" s="21">
        <v>7.78</v>
      </c>
    </row>
    <row r="42" spans="1:25" x14ac:dyDescent="0.25">
      <c r="A42" s="7" t="s">
        <v>36</v>
      </c>
      <c r="B42" s="7"/>
      <c r="C42" s="14">
        <v>3254</v>
      </c>
      <c r="D42" s="65">
        <v>17.2</v>
      </c>
      <c r="E42" s="65">
        <v>23.39</v>
      </c>
      <c r="F42" s="65">
        <v>19.66</v>
      </c>
      <c r="G42" s="65">
        <v>21.58</v>
      </c>
      <c r="H42" s="65">
        <v>21.88</v>
      </c>
      <c r="I42" s="65">
        <v>24.6</v>
      </c>
      <c r="J42" s="65">
        <v>27.98</v>
      </c>
      <c r="K42" s="65">
        <v>23.65</v>
      </c>
      <c r="L42" s="65">
        <v>26.7</v>
      </c>
      <c r="M42" s="21">
        <v>22.31</v>
      </c>
      <c r="N42" s="21">
        <v>22.3</v>
      </c>
      <c r="O42" s="21">
        <v>22.8</v>
      </c>
      <c r="P42" s="21">
        <v>19.899999999999999</v>
      </c>
      <c r="Q42" s="21">
        <v>22.42</v>
      </c>
      <c r="R42" s="21">
        <v>25.2</v>
      </c>
      <c r="S42" s="21">
        <v>16.690000000000001</v>
      </c>
      <c r="T42" s="21">
        <v>27.21</v>
      </c>
      <c r="U42" s="21">
        <v>21.37</v>
      </c>
      <c r="V42" s="21">
        <v>16.260000000000002</v>
      </c>
      <c r="W42" s="21">
        <v>17.73</v>
      </c>
      <c r="X42" s="21">
        <v>19.36</v>
      </c>
      <c r="Y42" s="21">
        <v>23.96</v>
      </c>
    </row>
    <row r="43" spans="1:25" x14ac:dyDescent="0.25">
      <c r="A43" s="6" t="s">
        <v>37</v>
      </c>
      <c r="B43" s="6"/>
      <c r="C43" s="14">
        <v>326</v>
      </c>
      <c r="D43" s="65">
        <v>56.41</v>
      </c>
      <c r="E43" s="65">
        <v>62.13</v>
      </c>
      <c r="F43" s="65">
        <v>72.3</v>
      </c>
      <c r="G43" s="65">
        <v>72.58</v>
      </c>
      <c r="H43" s="65">
        <v>67.900000000000006</v>
      </c>
      <c r="I43" s="65">
        <v>75.78</v>
      </c>
      <c r="J43" s="65">
        <v>77.14</v>
      </c>
      <c r="K43" s="65">
        <v>79.45</v>
      </c>
      <c r="L43" s="65">
        <v>76.66</v>
      </c>
      <c r="M43" s="21">
        <v>68.209999999999994</v>
      </c>
      <c r="N43" s="21">
        <v>61.71</v>
      </c>
      <c r="O43" s="21">
        <v>50.27</v>
      </c>
      <c r="P43" s="21">
        <v>43.09</v>
      </c>
      <c r="Q43" s="21">
        <v>45.7</v>
      </c>
      <c r="R43" s="21">
        <v>44.57</v>
      </c>
      <c r="S43" s="21">
        <v>39.81</v>
      </c>
      <c r="T43" s="21">
        <v>38.86</v>
      </c>
      <c r="U43" s="21">
        <v>40.29</v>
      </c>
      <c r="V43" s="21">
        <v>41.92</v>
      </c>
      <c r="W43" s="21">
        <v>41.9</v>
      </c>
      <c r="X43" s="21">
        <v>50.72</v>
      </c>
      <c r="Y43" s="21">
        <v>44.99</v>
      </c>
    </row>
    <row r="44" spans="1:25" x14ac:dyDescent="0.25">
      <c r="A44" s="6" t="s">
        <v>38</v>
      </c>
      <c r="B44" s="6"/>
      <c r="C44" s="14">
        <v>327</v>
      </c>
      <c r="D44" s="65">
        <v>23.98</v>
      </c>
      <c r="E44" s="65">
        <v>23.76</v>
      </c>
      <c r="F44" s="65">
        <v>25.04</v>
      </c>
      <c r="G44" s="65">
        <v>24.27</v>
      </c>
      <c r="H44" s="65">
        <v>25.73</v>
      </c>
      <c r="I44" s="65">
        <v>20.97</v>
      </c>
      <c r="J44" s="65">
        <v>22.14</v>
      </c>
      <c r="K44" s="65">
        <v>29.82</v>
      </c>
      <c r="L44" s="65">
        <v>26.02</v>
      </c>
      <c r="M44" s="21">
        <v>27.92</v>
      </c>
      <c r="N44" s="21">
        <v>22.48</v>
      </c>
      <c r="O44" s="21">
        <v>21.5</v>
      </c>
      <c r="P44" s="21">
        <v>22.42</v>
      </c>
      <c r="Q44" s="21">
        <v>15.56</v>
      </c>
      <c r="R44" s="21">
        <v>19.14</v>
      </c>
      <c r="S44" s="21">
        <v>20.88</v>
      </c>
      <c r="T44" s="21">
        <v>19.27</v>
      </c>
      <c r="U44" s="21">
        <v>21.03</v>
      </c>
      <c r="V44" s="21">
        <v>21.1</v>
      </c>
      <c r="W44" s="21">
        <v>19.82</v>
      </c>
      <c r="X44" s="21">
        <v>21.2</v>
      </c>
      <c r="Y44" s="21">
        <v>17.14</v>
      </c>
    </row>
    <row r="45" spans="1:25" x14ac:dyDescent="0.25">
      <c r="A45" s="6" t="s">
        <v>39</v>
      </c>
      <c r="B45" s="6"/>
      <c r="C45" s="14">
        <v>331</v>
      </c>
      <c r="D45" s="65">
        <v>54.13</v>
      </c>
      <c r="E45" s="65">
        <v>52.04</v>
      </c>
      <c r="F45" s="65">
        <v>50.02</v>
      </c>
      <c r="G45" s="65">
        <v>53.9</v>
      </c>
      <c r="H45" s="65">
        <v>50.34</v>
      </c>
      <c r="I45" s="65">
        <v>53.01</v>
      </c>
      <c r="J45" s="65">
        <v>50.15</v>
      </c>
      <c r="K45" s="65">
        <v>45.63</v>
      </c>
      <c r="L45" s="65">
        <v>40.44</v>
      </c>
      <c r="M45" s="21">
        <v>42.88</v>
      </c>
      <c r="N45" s="21">
        <v>35.520000000000003</v>
      </c>
      <c r="O45" s="21">
        <v>34.06</v>
      </c>
      <c r="P45" s="21">
        <v>29</v>
      </c>
      <c r="Q45" s="21">
        <v>24.85</v>
      </c>
      <c r="R45" s="21">
        <v>28.41</v>
      </c>
      <c r="S45" s="21">
        <v>30.05</v>
      </c>
      <c r="T45" s="21">
        <v>33.299999999999997</v>
      </c>
      <c r="U45" s="21">
        <v>33.979999999999997</v>
      </c>
      <c r="V45" s="21">
        <v>32.549999999999997</v>
      </c>
      <c r="W45" s="21">
        <v>28.99</v>
      </c>
      <c r="X45" s="21">
        <v>31.17</v>
      </c>
      <c r="Y45" s="21">
        <v>27.33</v>
      </c>
    </row>
    <row r="46" spans="1:25" x14ac:dyDescent="0.25">
      <c r="A46" s="6" t="s">
        <v>40</v>
      </c>
      <c r="B46" s="6"/>
      <c r="C46" s="14">
        <v>332</v>
      </c>
      <c r="D46" s="65">
        <v>75.95</v>
      </c>
      <c r="E46" s="65">
        <v>88.15</v>
      </c>
      <c r="F46" s="65">
        <v>89.7</v>
      </c>
      <c r="G46" s="65">
        <v>90.52</v>
      </c>
      <c r="H46" s="65">
        <v>87.48</v>
      </c>
      <c r="I46" s="65">
        <v>91.47</v>
      </c>
      <c r="J46" s="65">
        <v>85.17</v>
      </c>
      <c r="K46" s="65">
        <v>97.51</v>
      </c>
      <c r="L46" s="65">
        <v>96.33</v>
      </c>
      <c r="M46" s="21">
        <v>91.86</v>
      </c>
      <c r="N46" s="21">
        <v>84.07</v>
      </c>
      <c r="O46" s="21">
        <v>79.069999999999993</v>
      </c>
      <c r="P46" s="21">
        <v>64.95</v>
      </c>
      <c r="Q46" s="21">
        <v>66.25</v>
      </c>
      <c r="R46" s="21">
        <v>71.73</v>
      </c>
      <c r="S46" s="21">
        <v>57.19</v>
      </c>
      <c r="T46" s="21">
        <v>63.39</v>
      </c>
      <c r="U46" s="21">
        <v>63.24</v>
      </c>
      <c r="V46" s="21">
        <v>59.77</v>
      </c>
      <c r="W46" s="21">
        <v>63.38</v>
      </c>
      <c r="X46" s="21">
        <v>61.76</v>
      </c>
      <c r="Y46" s="21">
        <v>63.98</v>
      </c>
    </row>
    <row r="47" spans="1:25" x14ac:dyDescent="0.25">
      <c r="A47" s="6" t="s">
        <v>41</v>
      </c>
      <c r="B47" s="6"/>
      <c r="C47" s="14">
        <v>333</v>
      </c>
      <c r="D47" s="65">
        <v>55.97</v>
      </c>
      <c r="E47" s="65">
        <v>51.74</v>
      </c>
      <c r="F47" s="65">
        <v>63.23</v>
      </c>
      <c r="G47" s="65">
        <v>67.44</v>
      </c>
      <c r="H47" s="65">
        <v>67.7</v>
      </c>
      <c r="I47" s="65">
        <v>70.39</v>
      </c>
      <c r="J47" s="65">
        <v>69.319999999999993</v>
      </c>
      <c r="K47" s="65">
        <v>72.83</v>
      </c>
      <c r="L47" s="65">
        <v>66.959999999999994</v>
      </c>
      <c r="M47" s="21">
        <v>60.01</v>
      </c>
      <c r="N47" s="21">
        <v>59.58</v>
      </c>
      <c r="O47" s="21">
        <v>51.96</v>
      </c>
      <c r="P47" s="21">
        <v>52.62</v>
      </c>
      <c r="Q47" s="21">
        <v>42.97</v>
      </c>
      <c r="R47" s="21">
        <v>49.32</v>
      </c>
      <c r="S47" s="21">
        <v>52.41</v>
      </c>
      <c r="T47" s="21">
        <v>51.46</v>
      </c>
      <c r="U47" s="21">
        <v>56.17</v>
      </c>
      <c r="V47" s="21">
        <v>51.6</v>
      </c>
      <c r="W47" s="21">
        <v>58.3</v>
      </c>
      <c r="X47" s="21">
        <v>60.01</v>
      </c>
      <c r="Y47" s="21">
        <v>51.46</v>
      </c>
    </row>
    <row r="48" spans="1:25" x14ac:dyDescent="0.25">
      <c r="A48" s="7" t="s">
        <v>42</v>
      </c>
      <c r="B48" s="7"/>
      <c r="C48" s="14">
        <v>3336</v>
      </c>
      <c r="D48" s="65">
        <v>2.79</v>
      </c>
      <c r="E48" s="65">
        <v>2.54</v>
      </c>
      <c r="F48" s="65">
        <v>2.83</v>
      </c>
      <c r="G48" s="65">
        <v>4.53</v>
      </c>
      <c r="H48" s="65">
        <v>3.01</v>
      </c>
      <c r="I48" s="65">
        <v>3.23</v>
      </c>
      <c r="J48" s="65">
        <v>2.38</v>
      </c>
      <c r="K48" s="65">
        <v>1.99</v>
      </c>
      <c r="L48" s="65">
        <v>1.72</v>
      </c>
      <c r="M48" s="21">
        <v>0</v>
      </c>
      <c r="N48" s="21">
        <v>0</v>
      </c>
      <c r="O48" s="21">
        <v>2.25</v>
      </c>
      <c r="P48" s="21">
        <v>2.2400000000000002</v>
      </c>
      <c r="Q48" s="21">
        <v>2.2400000000000002</v>
      </c>
      <c r="R48" s="21">
        <v>0</v>
      </c>
      <c r="S48" s="21">
        <v>1.98</v>
      </c>
      <c r="T48" s="21">
        <v>0</v>
      </c>
      <c r="U48" s="21">
        <v>3.04</v>
      </c>
      <c r="V48" s="21">
        <v>2.23</v>
      </c>
      <c r="W48" s="21">
        <v>2.86</v>
      </c>
      <c r="X48" s="21">
        <v>1.96</v>
      </c>
      <c r="Y48" s="21">
        <v>0</v>
      </c>
    </row>
    <row r="49" spans="1:25" x14ac:dyDescent="0.25">
      <c r="A49" s="6" t="s">
        <v>43</v>
      </c>
      <c r="B49" s="6"/>
      <c r="C49" s="14">
        <v>334</v>
      </c>
      <c r="D49" s="65">
        <v>59.88</v>
      </c>
      <c r="E49" s="65">
        <v>58.5</v>
      </c>
      <c r="F49" s="65">
        <v>69.34</v>
      </c>
      <c r="G49" s="65">
        <v>83.1</v>
      </c>
      <c r="H49" s="65">
        <v>85.32</v>
      </c>
      <c r="I49" s="65">
        <v>75.37</v>
      </c>
      <c r="J49" s="65">
        <v>70.319999999999993</v>
      </c>
      <c r="K49" s="65">
        <v>61.63</v>
      </c>
      <c r="L49" s="65">
        <v>63.21</v>
      </c>
      <c r="M49" s="21">
        <v>64.72</v>
      </c>
      <c r="N49" s="21">
        <v>68.52</v>
      </c>
      <c r="O49" s="21">
        <v>69.59</v>
      </c>
      <c r="P49" s="21">
        <v>57.81</v>
      </c>
      <c r="Q49" s="21">
        <v>61.28</v>
      </c>
      <c r="R49" s="21">
        <v>51.44</v>
      </c>
      <c r="S49" s="21">
        <v>45.96</v>
      </c>
      <c r="T49" s="21">
        <v>37.36</v>
      </c>
      <c r="U49" s="21">
        <v>37.270000000000003</v>
      </c>
      <c r="V49" s="21">
        <v>36.17</v>
      </c>
      <c r="W49" s="21">
        <v>35</v>
      </c>
      <c r="X49" s="21">
        <v>35.53</v>
      </c>
      <c r="Y49" s="21">
        <v>34.25</v>
      </c>
    </row>
    <row r="50" spans="1:25" x14ac:dyDescent="0.25">
      <c r="A50" s="7" t="s">
        <v>44</v>
      </c>
      <c r="B50" s="7"/>
      <c r="C50" s="14">
        <v>3341</v>
      </c>
      <c r="D50" s="65">
        <v>21.89</v>
      </c>
      <c r="E50" s="65">
        <v>20.010000000000002</v>
      </c>
      <c r="F50" s="65">
        <v>22.7</v>
      </c>
      <c r="G50" s="65">
        <v>24.68</v>
      </c>
      <c r="H50" s="65">
        <v>27.76</v>
      </c>
      <c r="I50" s="65">
        <v>20.84</v>
      </c>
      <c r="J50" s="65">
        <v>16.37</v>
      </c>
      <c r="K50" s="65">
        <v>13.18</v>
      </c>
      <c r="L50" s="65">
        <v>15.22</v>
      </c>
      <c r="M50" s="21">
        <v>11.31</v>
      </c>
      <c r="N50" s="21">
        <v>16.079999999999998</v>
      </c>
      <c r="O50" s="21">
        <v>11.9</v>
      </c>
      <c r="P50" s="21">
        <v>11.82</v>
      </c>
      <c r="Q50" s="21">
        <v>11.52</v>
      </c>
      <c r="R50" s="21">
        <v>7.53</v>
      </c>
      <c r="S50" s="21">
        <v>7.49</v>
      </c>
      <c r="T50" s="21">
        <v>7.13</v>
      </c>
      <c r="U50" s="21">
        <v>5.89</v>
      </c>
      <c r="V50" s="21">
        <v>5.86</v>
      </c>
      <c r="W50" s="21">
        <v>4.1500000000000004</v>
      </c>
      <c r="X50" s="21">
        <v>3.01</v>
      </c>
      <c r="Y50" s="21">
        <v>2.23</v>
      </c>
    </row>
    <row r="51" spans="1:25" x14ac:dyDescent="0.25">
      <c r="A51" s="7" t="s">
        <v>45</v>
      </c>
      <c r="B51" s="7"/>
      <c r="C51" s="14">
        <v>3342</v>
      </c>
      <c r="D51" s="65">
        <v>10.72</v>
      </c>
      <c r="E51" s="65">
        <v>12.83</v>
      </c>
      <c r="F51" s="65">
        <v>21.8</v>
      </c>
      <c r="G51" s="65">
        <v>29.35</v>
      </c>
      <c r="H51" s="65">
        <v>23.68</v>
      </c>
      <c r="I51" s="65">
        <v>19.53</v>
      </c>
      <c r="J51" s="65">
        <v>19.059999999999999</v>
      </c>
      <c r="K51" s="65">
        <v>15.32</v>
      </c>
      <c r="L51" s="65">
        <v>14.67</v>
      </c>
      <c r="M51" s="21">
        <v>22.91</v>
      </c>
      <c r="N51" s="21">
        <v>24.27</v>
      </c>
      <c r="O51" s="21">
        <v>25.52</v>
      </c>
      <c r="P51" s="21">
        <v>21.77</v>
      </c>
      <c r="Q51" s="21">
        <v>24.15</v>
      </c>
      <c r="R51" s="21">
        <v>18.63</v>
      </c>
      <c r="S51" s="21">
        <v>14.96</v>
      </c>
      <c r="T51" s="21">
        <v>10.23</v>
      </c>
      <c r="U51" s="21">
        <v>9.01</v>
      </c>
      <c r="V51" s="21">
        <v>10.5</v>
      </c>
      <c r="W51" s="21">
        <v>5</v>
      </c>
      <c r="X51" s="21">
        <v>8.01</v>
      </c>
      <c r="Y51" s="21">
        <v>4.5</v>
      </c>
    </row>
    <row r="52" spans="1:25" x14ac:dyDescent="0.25">
      <c r="A52" s="7" t="s">
        <v>46</v>
      </c>
      <c r="B52" s="7"/>
      <c r="C52" s="14">
        <v>3344</v>
      </c>
      <c r="D52" s="65">
        <v>17</v>
      </c>
      <c r="E52" s="65">
        <v>15.75</v>
      </c>
      <c r="F52" s="65">
        <v>12.95</v>
      </c>
      <c r="G52" s="65">
        <v>15.73</v>
      </c>
      <c r="H52" s="65">
        <v>18.48</v>
      </c>
      <c r="I52" s="65">
        <v>17.28</v>
      </c>
      <c r="J52" s="65">
        <v>20.27</v>
      </c>
      <c r="K52" s="65">
        <v>19.02</v>
      </c>
      <c r="L52" s="65">
        <v>19.28</v>
      </c>
      <c r="M52" s="21">
        <v>16.649999999999999</v>
      </c>
      <c r="N52" s="21">
        <v>14.54</v>
      </c>
      <c r="O52" s="21">
        <v>14.01</v>
      </c>
      <c r="P52" s="21">
        <v>10.3</v>
      </c>
      <c r="Q52" s="21">
        <v>12.74</v>
      </c>
      <c r="R52" s="21">
        <v>9.68</v>
      </c>
      <c r="S52" s="21">
        <v>10.85</v>
      </c>
      <c r="T52" s="21">
        <v>9.27</v>
      </c>
      <c r="U52" s="21">
        <v>9.1999999999999993</v>
      </c>
      <c r="V52" s="21">
        <v>5.53</v>
      </c>
      <c r="W52" s="21">
        <v>10.57</v>
      </c>
      <c r="X52" s="21">
        <v>12.84</v>
      </c>
      <c r="Y52" s="21">
        <v>12.4</v>
      </c>
    </row>
    <row r="53" spans="1:25" x14ac:dyDescent="0.25">
      <c r="A53" s="8" t="s">
        <v>47</v>
      </c>
      <c r="B53" s="8"/>
      <c r="C53" s="15" t="s">
        <v>193</v>
      </c>
      <c r="D53" s="66">
        <v>9.6199999999999992</v>
      </c>
      <c r="E53" s="66">
        <v>9.31</v>
      </c>
      <c r="F53" s="66">
        <v>11.899999999999999</v>
      </c>
      <c r="G53" s="66">
        <v>13.319999999999999</v>
      </c>
      <c r="H53" s="66">
        <v>15.4</v>
      </c>
      <c r="I53" s="66">
        <v>17.73</v>
      </c>
      <c r="J53" s="66">
        <v>14.629999999999999</v>
      </c>
      <c r="K53" s="66">
        <v>14.1</v>
      </c>
      <c r="L53" s="66">
        <v>14.04</v>
      </c>
      <c r="M53" s="22">
        <v>13.23</v>
      </c>
      <c r="N53" s="22">
        <v>12.540000000000001</v>
      </c>
      <c r="O53" s="22">
        <v>16.72</v>
      </c>
      <c r="P53" s="22">
        <v>11.21</v>
      </c>
      <c r="Q53" s="22">
        <v>11.419999999999998</v>
      </c>
      <c r="R53" s="22">
        <v>15.600000000000001</v>
      </c>
      <c r="S53" s="22">
        <v>12.25</v>
      </c>
      <c r="T53" s="22">
        <v>9.4699999999999989</v>
      </c>
      <c r="U53" s="22">
        <v>12.49</v>
      </c>
      <c r="V53" s="22">
        <v>13.16</v>
      </c>
      <c r="W53" s="22">
        <v>14.5</v>
      </c>
      <c r="X53" s="22">
        <v>11.15</v>
      </c>
      <c r="Y53" s="22">
        <v>13.82</v>
      </c>
    </row>
    <row r="54" spans="1:25" x14ac:dyDescent="0.25">
      <c r="A54" s="6" t="s">
        <v>48</v>
      </c>
      <c r="B54" s="6"/>
      <c r="C54" s="14">
        <v>335</v>
      </c>
      <c r="D54" s="65">
        <v>32.130000000000003</v>
      </c>
      <c r="E54" s="65">
        <v>31.56</v>
      </c>
      <c r="F54" s="65">
        <v>35.75</v>
      </c>
      <c r="G54" s="65">
        <v>31.6</v>
      </c>
      <c r="H54" s="65">
        <v>36.799999999999997</v>
      </c>
      <c r="I54" s="65">
        <v>33.43</v>
      </c>
      <c r="J54" s="65">
        <v>34.08</v>
      </c>
      <c r="K54" s="65">
        <v>28.96</v>
      </c>
      <c r="L54" s="65">
        <v>25.85</v>
      </c>
      <c r="M54" s="21">
        <v>22.91</v>
      </c>
      <c r="N54" s="21">
        <v>23.31</v>
      </c>
      <c r="O54" s="21">
        <v>20.94</v>
      </c>
      <c r="P54" s="21">
        <v>20.46</v>
      </c>
      <c r="Q54" s="21">
        <v>24.11</v>
      </c>
      <c r="R54" s="21">
        <v>18.41</v>
      </c>
      <c r="S54" s="21">
        <v>22.03</v>
      </c>
      <c r="T54" s="21">
        <v>19.079999999999998</v>
      </c>
      <c r="U54" s="21">
        <v>17.41</v>
      </c>
      <c r="V54" s="21">
        <v>20.48</v>
      </c>
      <c r="W54" s="21">
        <v>17.239999999999998</v>
      </c>
      <c r="X54" s="21">
        <v>19.260000000000002</v>
      </c>
      <c r="Y54" s="21">
        <v>17.29</v>
      </c>
    </row>
    <row r="55" spans="1:25" x14ac:dyDescent="0.25">
      <c r="A55" s="6" t="s">
        <v>49</v>
      </c>
      <c r="B55" s="6"/>
      <c r="C55" s="14">
        <v>336</v>
      </c>
      <c r="D55" s="65">
        <v>185.23</v>
      </c>
      <c r="E55" s="65">
        <v>190.47</v>
      </c>
      <c r="F55" s="65">
        <v>211.97</v>
      </c>
      <c r="G55" s="65">
        <v>227.18</v>
      </c>
      <c r="H55" s="65">
        <v>219.51</v>
      </c>
      <c r="I55" s="65">
        <v>231.81</v>
      </c>
      <c r="J55" s="65">
        <v>233.29</v>
      </c>
      <c r="K55" s="65">
        <v>227.59</v>
      </c>
      <c r="L55" s="65">
        <v>225.92</v>
      </c>
      <c r="M55" s="21">
        <v>214.72</v>
      </c>
      <c r="N55" s="21">
        <v>189.54</v>
      </c>
      <c r="O55" s="21">
        <v>173.99</v>
      </c>
      <c r="P55" s="21">
        <v>136.43</v>
      </c>
      <c r="Q55" s="21">
        <v>134.15</v>
      </c>
      <c r="R55" s="21">
        <v>150.34</v>
      </c>
      <c r="S55" s="21">
        <v>163.43</v>
      </c>
      <c r="T55" s="21">
        <v>165.86</v>
      </c>
      <c r="U55" s="21">
        <v>150.99</v>
      </c>
      <c r="V55" s="21">
        <v>151.08000000000001</v>
      </c>
      <c r="W55" s="21">
        <v>155.54</v>
      </c>
      <c r="X55" s="21">
        <v>157.21</v>
      </c>
      <c r="Y55" s="21">
        <v>155.37</v>
      </c>
    </row>
    <row r="56" spans="1:25" x14ac:dyDescent="0.25">
      <c r="A56" s="8" t="s">
        <v>50</v>
      </c>
      <c r="B56" s="8"/>
      <c r="C56" s="15" t="s">
        <v>194</v>
      </c>
      <c r="D56" s="66">
        <v>157.15</v>
      </c>
      <c r="E56" s="66">
        <v>162.05000000000001</v>
      </c>
      <c r="F56" s="66">
        <v>186.69</v>
      </c>
      <c r="G56" s="66">
        <v>199.76</v>
      </c>
      <c r="H56" s="66">
        <v>190.52</v>
      </c>
      <c r="I56" s="66">
        <v>208.91</v>
      </c>
      <c r="J56" s="66">
        <v>209.56</v>
      </c>
      <c r="K56" s="66">
        <v>209.14</v>
      </c>
      <c r="L56" s="66">
        <v>204.86</v>
      </c>
      <c r="M56" s="22">
        <v>189.32</v>
      </c>
      <c r="N56" s="22">
        <v>168.95</v>
      </c>
      <c r="O56" s="22">
        <v>148.76</v>
      </c>
      <c r="P56" s="22">
        <v>113.78</v>
      </c>
      <c r="Q56" s="22">
        <v>111.54</v>
      </c>
      <c r="R56" s="22">
        <v>121.75</v>
      </c>
      <c r="S56" s="22">
        <v>134.41</v>
      </c>
      <c r="T56" s="22">
        <v>141.13</v>
      </c>
      <c r="U56" s="22">
        <v>123.6</v>
      </c>
      <c r="V56" s="22">
        <v>128.69</v>
      </c>
      <c r="W56" s="22">
        <v>129.19</v>
      </c>
      <c r="X56" s="22">
        <v>132.35</v>
      </c>
      <c r="Y56" s="22">
        <v>132.85</v>
      </c>
    </row>
    <row r="57" spans="1:25" x14ac:dyDescent="0.25">
      <c r="A57" s="7" t="s">
        <v>51</v>
      </c>
      <c r="B57" s="7"/>
      <c r="C57" s="14">
        <v>3361</v>
      </c>
      <c r="D57" s="65">
        <v>65.459999999999994</v>
      </c>
      <c r="E57" s="65">
        <v>65.19</v>
      </c>
      <c r="F57" s="65">
        <v>71.31</v>
      </c>
      <c r="G57" s="65">
        <v>72.319999999999993</v>
      </c>
      <c r="H57" s="65">
        <v>70.87</v>
      </c>
      <c r="I57" s="65">
        <v>77.989999999999995</v>
      </c>
      <c r="J57" s="65">
        <v>80.489999999999995</v>
      </c>
      <c r="K57" s="65">
        <v>73.86</v>
      </c>
      <c r="L57" s="65">
        <v>77.92</v>
      </c>
      <c r="M57" s="21">
        <v>75.540000000000006</v>
      </c>
      <c r="N57" s="21">
        <v>67.72</v>
      </c>
      <c r="O57" s="21">
        <v>58.47</v>
      </c>
      <c r="P57" s="21">
        <v>48.68</v>
      </c>
      <c r="Q57" s="21">
        <v>47.28</v>
      </c>
      <c r="R57" s="21">
        <v>50.11</v>
      </c>
      <c r="S57" s="21">
        <v>58.25</v>
      </c>
      <c r="T57" s="21">
        <v>58.1</v>
      </c>
      <c r="U57" s="21">
        <v>48.01</v>
      </c>
      <c r="V57" s="21">
        <v>46.56</v>
      </c>
      <c r="W57" s="21">
        <v>42.96</v>
      </c>
      <c r="X57" s="21">
        <v>47.03</v>
      </c>
      <c r="Y57" s="21">
        <v>47.33</v>
      </c>
    </row>
    <row r="58" spans="1:25" x14ac:dyDescent="0.25">
      <c r="A58" s="7" t="s">
        <v>52</v>
      </c>
      <c r="B58" s="7"/>
      <c r="C58" s="14">
        <v>3362</v>
      </c>
      <c r="D58" s="65">
        <v>3.43</v>
      </c>
      <c r="E58" s="65">
        <v>3.8</v>
      </c>
      <c r="F58" s="65">
        <v>5.33</v>
      </c>
      <c r="G58" s="65">
        <v>6.34</v>
      </c>
      <c r="H58" s="65">
        <v>6.34</v>
      </c>
      <c r="I58" s="65">
        <v>6.7</v>
      </c>
      <c r="J58" s="65">
        <v>7.35</v>
      </c>
      <c r="K58" s="65">
        <v>6.56</v>
      </c>
      <c r="L58" s="65">
        <v>6.83</v>
      </c>
      <c r="M58" s="21">
        <v>7</v>
      </c>
      <c r="N58" s="21">
        <v>5.71</v>
      </c>
      <c r="O58" s="21">
        <v>6.48</v>
      </c>
      <c r="P58" s="21">
        <v>2.89</v>
      </c>
      <c r="Q58" s="21">
        <v>4.29</v>
      </c>
      <c r="R58" s="21">
        <v>2.87</v>
      </c>
      <c r="S58" s="21">
        <v>4.3899999999999997</v>
      </c>
      <c r="T58" s="21">
        <v>3.33</v>
      </c>
      <c r="U58" s="21">
        <v>1.9</v>
      </c>
      <c r="V58" s="21">
        <v>2.8</v>
      </c>
      <c r="W58" s="21">
        <v>5.19</v>
      </c>
      <c r="X58" s="21">
        <v>4.4400000000000004</v>
      </c>
      <c r="Y58" s="21">
        <v>4.6900000000000004</v>
      </c>
    </row>
    <row r="59" spans="1:25" x14ac:dyDescent="0.25">
      <c r="A59" s="7" t="s">
        <v>53</v>
      </c>
      <c r="B59" s="7"/>
      <c r="C59" s="14">
        <v>3363</v>
      </c>
      <c r="D59" s="65">
        <v>88.26</v>
      </c>
      <c r="E59" s="65">
        <v>93.06</v>
      </c>
      <c r="F59" s="65">
        <v>110.05</v>
      </c>
      <c r="G59" s="65">
        <v>121.1</v>
      </c>
      <c r="H59" s="65">
        <v>113.31</v>
      </c>
      <c r="I59" s="65">
        <v>124.22</v>
      </c>
      <c r="J59" s="65">
        <v>121.72</v>
      </c>
      <c r="K59" s="65">
        <v>128.71</v>
      </c>
      <c r="L59" s="65">
        <v>120.11</v>
      </c>
      <c r="M59" s="21">
        <v>106.78</v>
      </c>
      <c r="N59" s="21">
        <v>95.51</v>
      </c>
      <c r="O59" s="21">
        <v>83.81</v>
      </c>
      <c r="P59" s="21">
        <v>62.22</v>
      </c>
      <c r="Q59" s="21">
        <v>59.98</v>
      </c>
      <c r="R59" s="21">
        <v>68.77</v>
      </c>
      <c r="S59" s="21">
        <v>71.77</v>
      </c>
      <c r="T59" s="21">
        <v>79.7</v>
      </c>
      <c r="U59" s="21">
        <v>73.680000000000007</v>
      </c>
      <c r="V59" s="21">
        <v>79.33</v>
      </c>
      <c r="W59" s="21">
        <v>81.040000000000006</v>
      </c>
      <c r="X59" s="21">
        <v>80.88</v>
      </c>
      <c r="Y59" s="21">
        <v>80.83</v>
      </c>
    </row>
    <row r="60" spans="1:25" x14ac:dyDescent="0.25">
      <c r="A60" s="7" t="s">
        <v>54</v>
      </c>
      <c r="B60" s="7"/>
      <c r="C60" s="14">
        <v>3364</v>
      </c>
      <c r="D60" s="65">
        <v>20.92</v>
      </c>
      <c r="E60" s="65">
        <v>17.72</v>
      </c>
      <c r="F60" s="65">
        <v>17.02</v>
      </c>
      <c r="G60" s="65">
        <v>16.68</v>
      </c>
      <c r="H60" s="65">
        <v>19.239999999999998</v>
      </c>
      <c r="I60" s="65">
        <v>17.23</v>
      </c>
      <c r="J60" s="65">
        <v>15</v>
      </c>
      <c r="K60" s="65">
        <v>12.86</v>
      </c>
      <c r="L60" s="65">
        <v>13.04</v>
      </c>
      <c r="M60" s="21">
        <v>16.7</v>
      </c>
      <c r="N60" s="21">
        <v>15.01</v>
      </c>
      <c r="O60" s="21">
        <v>18.66</v>
      </c>
      <c r="P60" s="21">
        <v>16.43</v>
      </c>
      <c r="Q60" s="21">
        <v>17.37</v>
      </c>
      <c r="R60" s="21">
        <v>19.649999999999999</v>
      </c>
      <c r="S60" s="21">
        <v>21.34</v>
      </c>
      <c r="T60" s="21">
        <v>17.37</v>
      </c>
      <c r="U60" s="21">
        <v>21.32</v>
      </c>
      <c r="V60" s="21">
        <v>14</v>
      </c>
      <c r="W60" s="21">
        <v>17.940000000000001</v>
      </c>
      <c r="X60" s="21">
        <v>16.22</v>
      </c>
      <c r="Y60" s="21">
        <v>14.81</v>
      </c>
    </row>
    <row r="61" spans="1:25" x14ac:dyDescent="0.25">
      <c r="A61" s="7" t="s">
        <v>55</v>
      </c>
      <c r="B61" s="7"/>
      <c r="C61" s="14" t="s">
        <v>195</v>
      </c>
      <c r="D61" s="65">
        <v>7.16</v>
      </c>
      <c r="E61" s="65">
        <v>10.7</v>
      </c>
      <c r="F61" s="65">
        <v>8.27</v>
      </c>
      <c r="G61" s="65">
        <v>10.75</v>
      </c>
      <c r="H61" s="65">
        <v>9.75</v>
      </c>
      <c r="I61" s="65">
        <v>5.68</v>
      </c>
      <c r="J61" s="65">
        <v>8.73</v>
      </c>
      <c r="K61" s="65">
        <v>5.59</v>
      </c>
      <c r="L61" s="65">
        <v>8.01</v>
      </c>
      <c r="M61" s="21">
        <v>8.6999999999999993</v>
      </c>
      <c r="N61" s="21">
        <v>5.58</v>
      </c>
      <c r="O61" s="21">
        <v>6.57</v>
      </c>
      <c r="P61" s="21">
        <v>6.21</v>
      </c>
      <c r="Q61" s="21">
        <v>5.25</v>
      </c>
      <c r="R61" s="21">
        <v>8.94</v>
      </c>
      <c r="S61" s="21">
        <v>7.68</v>
      </c>
      <c r="T61" s="21">
        <v>7.36</v>
      </c>
      <c r="U61" s="21">
        <v>6.07</v>
      </c>
      <c r="V61" s="21">
        <v>8.39</v>
      </c>
      <c r="W61" s="21">
        <v>8.41</v>
      </c>
      <c r="X61" s="21">
        <v>8.64</v>
      </c>
      <c r="Y61" s="21">
        <v>7.71</v>
      </c>
    </row>
    <row r="62" spans="1:25" x14ac:dyDescent="0.25">
      <c r="A62" s="6" t="s">
        <v>56</v>
      </c>
      <c r="B62" s="6"/>
      <c r="C62" s="14">
        <v>337</v>
      </c>
      <c r="D62" s="65">
        <v>22.32</v>
      </c>
      <c r="E62" s="65">
        <v>25.1</v>
      </c>
      <c r="F62" s="65">
        <v>35.99</v>
      </c>
      <c r="G62" s="65">
        <v>35.97</v>
      </c>
      <c r="H62" s="65">
        <v>35.4</v>
      </c>
      <c r="I62" s="65">
        <v>35.92</v>
      </c>
      <c r="J62" s="65">
        <v>36.479999999999997</v>
      </c>
      <c r="K62" s="65">
        <v>40.46</v>
      </c>
      <c r="L62" s="65">
        <v>34.590000000000003</v>
      </c>
      <c r="M62" s="21">
        <v>28.86</v>
      </c>
      <c r="N62" s="21">
        <v>29.77</v>
      </c>
      <c r="O62" s="21">
        <v>26.11</v>
      </c>
      <c r="P62" s="21">
        <v>18.77</v>
      </c>
      <c r="Q62" s="21">
        <v>22.36</v>
      </c>
      <c r="R62" s="21">
        <v>19.239999999999998</v>
      </c>
      <c r="S62" s="21">
        <v>20.309999999999999</v>
      </c>
      <c r="T62" s="21">
        <v>17.27</v>
      </c>
      <c r="U62" s="21">
        <v>15.97</v>
      </c>
      <c r="V62" s="21">
        <v>16.34</v>
      </c>
      <c r="W62" s="21">
        <v>28.07</v>
      </c>
      <c r="X62" s="21">
        <v>31.98</v>
      </c>
      <c r="Y62" s="21">
        <v>36.26</v>
      </c>
    </row>
    <row r="63" spans="1:25" x14ac:dyDescent="0.25">
      <c r="A63" s="7" t="s">
        <v>57</v>
      </c>
      <c r="B63" s="7"/>
      <c r="C63" s="14">
        <v>3372</v>
      </c>
      <c r="D63" s="65">
        <v>5.66</v>
      </c>
      <c r="E63" s="65">
        <v>7.03</v>
      </c>
      <c r="F63" s="65">
        <v>12.43</v>
      </c>
      <c r="G63" s="65">
        <v>15</v>
      </c>
      <c r="H63" s="65">
        <v>14.01</v>
      </c>
      <c r="I63" s="65">
        <v>12.28</v>
      </c>
      <c r="J63" s="65">
        <v>12.09</v>
      </c>
      <c r="K63" s="65">
        <v>11.45</v>
      </c>
      <c r="L63" s="65">
        <v>10.029999999999999</v>
      </c>
      <c r="M63" s="21">
        <v>11.14</v>
      </c>
      <c r="N63" s="21">
        <v>10.84</v>
      </c>
      <c r="O63" s="21">
        <v>12.02</v>
      </c>
      <c r="P63" s="21">
        <v>7.36</v>
      </c>
      <c r="Q63" s="21">
        <v>7.78</v>
      </c>
      <c r="R63" s="21">
        <v>9.09</v>
      </c>
      <c r="S63" s="21">
        <v>8.41</v>
      </c>
      <c r="T63" s="21">
        <v>7.15</v>
      </c>
      <c r="U63" s="21">
        <v>6.15</v>
      </c>
      <c r="V63" s="21">
        <v>7.77</v>
      </c>
      <c r="W63" s="21">
        <v>6.89</v>
      </c>
      <c r="X63" s="21">
        <v>5.0999999999999996</v>
      </c>
      <c r="Y63" s="21">
        <v>6.89</v>
      </c>
    </row>
    <row r="64" spans="1:25" x14ac:dyDescent="0.25">
      <c r="A64" s="6" t="s">
        <v>58</v>
      </c>
      <c r="B64" s="6"/>
      <c r="C64" s="14">
        <v>339</v>
      </c>
      <c r="D64" s="65">
        <v>45.57</v>
      </c>
      <c r="E64" s="65">
        <v>47.02</v>
      </c>
      <c r="F64" s="65">
        <v>37.479999999999997</v>
      </c>
      <c r="G64" s="65">
        <v>42.56</v>
      </c>
      <c r="H64" s="65">
        <v>48.5</v>
      </c>
      <c r="I64" s="65">
        <v>47.7</v>
      </c>
      <c r="J64" s="65">
        <v>46.25</v>
      </c>
      <c r="K64" s="65">
        <v>47.43</v>
      </c>
      <c r="L64" s="65">
        <v>44.76</v>
      </c>
      <c r="M64" s="21">
        <v>45.39</v>
      </c>
      <c r="N64" s="21">
        <v>46.6</v>
      </c>
      <c r="O64" s="21">
        <v>39.83</v>
      </c>
      <c r="P64" s="21">
        <v>38.78</v>
      </c>
      <c r="Q64" s="21">
        <v>39.81</v>
      </c>
      <c r="R64" s="21">
        <v>39.47</v>
      </c>
      <c r="S64" s="21">
        <v>55.86</v>
      </c>
      <c r="T64" s="21">
        <v>50.07</v>
      </c>
      <c r="U64" s="21">
        <v>45.93</v>
      </c>
      <c r="V64" s="21">
        <v>54.05</v>
      </c>
      <c r="W64" s="21">
        <v>59.64</v>
      </c>
      <c r="X64" s="21">
        <v>63.21</v>
      </c>
      <c r="Y64" s="21">
        <v>64.2</v>
      </c>
    </row>
    <row r="65" spans="1:25" x14ac:dyDescent="0.25">
      <c r="A65" s="7" t="s">
        <v>59</v>
      </c>
      <c r="B65" s="7"/>
      <c r="C65" s="14">
        <v>3391</v>
      </c>
      <c r="D65" s="65">
        <v>12.15</v>
      </c>
      <c r="E65" s="65">
        <v>11.56</v>
      </c>
      <c r="F65" s="65">
        <v>9.42</v>
      </c>
      <c r="G65" s="65">
        <v>9.48</v>
      </c>
      <c r="H65" s="65">
        <v>12.61</v>
      </c>
      <c r="I65" s="65">
        <v>13.69</v>
      </c>
      <c r="J65" s="65">
        <v>12.16</v>
      </c>
      <c r="K65" s="65">
        <v>12.38</v>
      </c>
      <c r="L65" s="65">
        <v>8.84</v>
      </c>
      <c r="M65" s="21">
        <v>10.65</v>
      </c>
      <c r="N65" s="21">
        <v>9.56</v>
      </c>
      <c r="O65" s="21">
        <v>11.03</v>
      </c>
      <c r="P65" s="21">
        <v>10.51</v>
      </c>
      <c r="Q65" s="21">
        <v>8.01</v>
      </c>
      <c r="R65" s="21">
        <v>7.08</v>
      </c>
      <c r="S65" s="21">
        <v>10.66</v>
      </c>
      <c r="T65" s="21">
        <v>11.21</v>
      </c>
      <c r="U65" s="21">
        <v>9.08</v>
      </c>
      <c r="V65" s="21">
        <v>12.42</v>
      </c>
      <c r="W65" s="21">
        <v>11.64</v>
      </c>
      <c r="X65" s="21">
        <v>15.3</v>
      </c>
      <c r="Y65" s="21">
        <v>10.49</v>
      </c>
    </row>
    <row r="66" spans="1:25" x14ac:dyDescent="0.25">
      <c r="A66" s="9" t="s">
        <v>60</v>
      </c>
      <c r="B66" s="9"/>
      <c r="C66" s="15" t="s">
        <v>196</v>
      </c>
      <c r="D66" s="66">
        <v>590.41999999999996</v>
      </c>
      <c r="E66" s="66">
        <v>608.05999999999995</v>
      </c>
      <c r="F66" s="66">
        <v>659.04</v>
      </c>
      <c r="G66" s="66">
        <v>700.2</v>
      </c>
      <c r="H66" s="66">
        <v>701.24</v>
      </c>
      <c r="I66" s="66">
        <v>708.86</v>
      </c>
      <c r="J66" s="66">
        <v>698.56</v>
      </c>
      <c r="K66" s="66">
        <v>715.76</v>
      </c>
      <c r="L66" s="66">
        <v>677.7</v>
      </c>
      <c r="M66" s="22">
        <v>651.57000000000005</v>
      </c>
      <c r="N66" s="22">
        <v>605.48</v>
      </c>
      <c r="O66" s="22">
        <v>556.34</v>
      </c>
      <c r="P66" s="22">
        <v>475.62</v>
      </c>
      <c r="Q66" s="22">
        <v>466.9</v>
      </c>
      <c r="R66" s="22">
        <v>480.18</v>
      </c>
      <c r="S66" s="22">
        <v>501.62</v>
      </c>
      <c r="T66" s="22">
        <v>489.52</v>
      </c>
      <c r="U66" s="22">
        <v>476.98</v>
      </c>
      <c r="V66" s="22">
        <v>471.67</v>
      </c>
      <c r="W66" s="22">
        <v>488.55</v>
      </c>
      <c r="X66" s="22">
        <v>504.22</v>
      </c>
      <c r="Y66" s="22">
        <v>494.22</v>
      </c>
    </row>
    <row r="67" spans="1:25" x14ac:dyDescent="0.25">
      <c r="A67" s="9" t="s">
        <v>61</v>
      </c>
      <c r="B67" s="9"/>
      <c r="C67" s="15" t="s">
        <v>197</v>
      </c>
      <c r="D67" s="66">
        <v>350.09</v>
      </c>
      <c r="E67" s="66">
        <v>378.29</v>
      </c>
      <c r="F67" s="66">
        <v>376.96</v>
      </c>
      <c r="G67" s="66">
        <v>371.76</v>
      </c>
      <c r="H67" s="66">
        <v>360.88</v>
      </c>
      <c r="I67" s="66">
        <v>385.58</v>
      </c>
      <c r="J67" s="66">
        <v>397.3</v>
      </c>
      <c r="K67" s="66">
        <v>390.52</v>
      </c>
      <c r="L67" s="66">
        <v>385.27</v>
      </c>
      <c r="M67" s="22">
        <v>345.3</v>
      </c>
      <c r="N67" s="22">
        <v>333.62</v>
      </c>
      <c r="O67" s="22">
        <v>326.85000000000002</v>
      </c>
      <c r="P67" s="22">
        <v>297.94</v>
      </c>
      <c r="Q67" s="22">
        <v>296.62</v>
      </c>
      <c r="R67" s="22">
        <v>292.72000000000003</v>
      </c>
      <c r="S67" s="22">
        <v>277.52999999999997</v>
      </c>
      <c r="T67" s="22">
        <v>277.48</v>
      </c>
      <c r="U67" s="22">
        <v>271.64999999999998</v>
      </c>
      <c r="V67" s="22">
        <v>272.92</v>
      </c>
      <c r="W67" s="22">
        <v>262.87</v>
      </c>
      <c r="X67" s="22">
        <v>265.04000000000002</v>
      </c>
      <c r="Y67" s="22">
        <v>273.39</v>
      </c>
    </row>
    <row r="68" spans="1:25" x14ac:dyDescent="0.25">
      <c r="A68" s="4" t="s">
        <v>62</v>
      </c>
      <c r="B68" s="4"/>
      <c r="C68" s="12" t="s">
        <v>198</v>
      </c>
      <c r="D68" s="63">
        <v>3879.83</v>
      </c>
      <c r="E68" s="63">
        <v>3992.08</v>
      </c>
      <c r="F68" s="63">
        <v>4104.76</v>
      </c>
      <c r="G68" s="63">
        <v>4245.8100000000004</v>
      </c>
      <c r="H68" s="63">
        <v>4354.57</v>
      </c>
      <c r="I68" s="63">
        <v>4432.49</v>
      </c>
      <c r="J68" s="63">
        <v>4579.0600000000004</v>
      </c>
      <c r="K68" s="63">
        <v>4667.91</v>
      </c>
      <c r="L68" s="63">
        <v>4743.6000000000004</v>
      </c>
      <c r="M68" s="19">
        <v>4865.1000000000004</v>
      </c>
      <c r="N68" s="19">
        <v>5011.3500000000004</v>
      </c>
      <c r="O68" s="19">
        <v>5108.3</v>
      </c>
      <c r="P68" s="19">
        <v>5067.6899999999996</v>
      </c>
      <c r="Q68" s="19">
        <v>5157.2700000000004</v>
      </c>
      <c r="R68" s="19">
        <v>5249.7</v>
      </c>
      <c r="S68" s="19">
        <v>5287.26</v>
      </c>
      <c r="T68" s="19">
        <v>5425.91</v>
      </c>
      <c r="U68" s="19">
        <v>5495.88</v>
      </c>
      <c r="V68" s="19">
        <v>5521.71</v>
      </c>
      <c r="W68" s="19">
        <v>5581.43</v>
      </c>
      <c r="X68" s="19">
        <v>5695.43</v>
      </c>
      <c r="Y68" s="19">
        <v>5789.24</v>
      </c>
    </row>
    <row r="69" spans="1:25" x14ac:dyDescent="0.25">
      <c r="A69" s="5" t="s">
        <v>63</v>
      </c>
      <c r="B69" s="5"/>
      <c r="C69" s="13">
        <v>41</v>
      </c>
      <c r="D69" s="64">
        <v>170.24</v>
      </c>
      <c r="E69" s="64">
        <v>172.84</v>
      </c>
      <c r="F69" s="64">
        <v>191.1</v>
      </c>
      <c r="G69" s="64">
        <v>210.89</v>
      </c>
      <c r="H69" s="64">
        <v>225.29</v>
      </c>
      <c r="I69" s="64">
        <v>224</v>
      </c>
      <c r="J69" s="64">
        <v>224.67</v>
      </c>
      <c r="K69" s="64">
        <v>238.47</v>
      </c>
      <c r="L69" s="64">
        <v>246.58</v>
      </c>
      <c r="M69" s="20">
        <v>242.66</v>
      </c>
      <c r="N69" s="20">
        <v>227.8</v>
      </c>
      <c r="O69" s="20">
        <v>229.32</v>
      </c>
      <c r="P69" s="20">
        <v>243.25</v>
      </c>
      <c r="Q69" s="20">
        <v>244.43</v>
      </c>
      <c r="R69" s="20">
        <v>230.41</v>
      </c>
      <c r="S69" s="20">
        <v>223.15</v>
      </c>
      <c r="T69" s="20">
        <v>230.2</v>
      </c>
      <c r="U69" s="20">
        <v>248.92</v>
      </c>
      <c r="V69" s="20">
        <v>281</v>
      </c>
      <c r="W69" s="20">
        <v>279.01</v>
      </c>
      <c r="X69" s="20">
        <v>262.77</v>
      </c>
      <c r="Y69" s="20">
        <v>260.01</v>
      </c>
    </row>
    <row r="70" spans="1:25" x14ac:dyDescent="0.25">
      <c r="A70" s="6" t="s">
        <v>64</v>
      </c>
      <c r="B70" s="6"/>
      <c r="C70" s="14">
        <v>411</v>
      </c>
      <c r="D70" s="65">
        <v>4.5999999999999996</v>
      </c>
      <c r="E70" s="65">
        <v>2.86</v>
      </c>
      <c r="F70" s="65">
        <v>3.88</v>
      </c>
      <c r="G70" s="65">
        <v>3.18</v>
      </c>
      <c r="H70" s="65">
        <v>3.68</v>
      </c>
      <c r="I70" s="65">
        <v>3.47</v>
      </c>
      <c r="J70" s="65">
        <v>2.44</v>
      </c>
      <c r="K70" s="65">
        <v>3.45</v>
      </c>
      <c r="L70" s="65">
        <v>4.3499999999999996</v>
      </c>
      <c r="M70" s="21">
        <v>4.16</v>
      </c>
      <c r="N70" s="21">
        <v>2.96</v>
      </c>
      <c r="O70" s="21">
        <v>3.08</v>
      </c>
      <c r="P70" s="21">
        <v>2.91</v>
      </c>
      <c r="Q70" s="21">
        <v>4.28</v>
      </c>
      <c r="R70" s="21">
        <v>3.29</v>
      </c>
      <c r="S70" s="21">
        <v>2.75</v>
      </c>
      <c r="T70" s="21">
        <v>3.19</v>
      </c>
      <c r="U70" s="21">
        <v>3.86</v>
      </c>
      <c r="V70" s="21">
        <v>4.58</v>
      </c>
      <c r="W70" s="21">
        <v>2.31</v>
      </c>
      <c r="X70" s="21">
        <v>2.58</v>
      </c>
      <c r="Y70" s="21">
        <v>4.34</v>
      </c>
    </row>
    <row r="71" spans="1:25" x14ac:dyDescent="0.25">
      <c r="A71" s="6" t="s">
        <v>65</v>
      </c>
      <c r="B71" s="6"/>
      <c r="C71" s="14">
        <v>412</v>
      </c>
      <c r="D71" s="65">
        <v>2.9</v>
      </c>
      <c r="E71" s="65">
        <v>2.54</v>
      </c>
      <c r="F71" s="65">
        <v>4.3</v>
      </c>
      <c r="G71" s="65">
        <v>6.36</v>
      </c>
      <c r="H71" s="65">
        <v>6.69</v>
      </c>
      <c r="I71" s="65">
        <v>6.03</v>
      </c>
      <c r="J71" s="65">
        <v>5.01</v>
      </c>
      <c r="K71" s="65">
        <v>5.07</v>
      </c>
      <c r="L71" s="65">
        <v>3.18</v>
      </c>
      <c r="M71" s="21">
        <v>3.48</v>
      </c>
      <c r="N71" s="21">
        <v>3.29</v>
      </c>
      <c r="O71" s="21">
        <v>2.35</v>
      </c>
      <c r="P71" s="21">
        <v>2.31</v>
      </c>
      <c r="Q71" s="21">
        <v>0</v>
      </c>
      <c r="R71" s="21">
        <v>2.8</v>
      </c>
      <c r="S71" s="21">
        <v>2.0499999999999998</v>
      </c>
      <c r="T71" s="21">
        <v>2.33</v>
      </c>
      <c r="U71" s="21">
        <v>3.02</v>
      </c>
      <c r="V71" s="21">
        <v>3.14</v>
      </c>
      <c r="W71" s="21">
        <v>3.32</v>
      </c>
      <c r="X71" s="21">
        <v>3.4</v>
      </c>
      <c r="Y71" s="21">
        <v>5.48</v>
      </c>
    </row>
    <row r="72" spans="1:25" x14ac:dyDescent="0.25">
      <c r="A72" s="6" t="s">
        <v>66</v>
      </c>
      <c r="B72" s="6"/>
      <c r="C72" s="14">
        <v>413</v>
      </c>
      <c r="D72" s="65">
        <v>21.05</v>
      </c>
      <c r="E72" s="65">
        <v>27.67</v>
      </c>
      <c r="F72" s="65">
        <v>27.39</v>
      </c>
      <c r="G72" s="65">
        <v>25.37</v>
      </c>
      <c r="H72" s="65">
        <v>26.15</v>
      </c>
      <c r="I72" s="65">
        <v>28.85</v>
      </c>
      <c r="J72" s="65">
        <v>27.34</v>
      </c>
      <c r="K72" s="65">
        <v>26</v>
      </c>
      <c r="L72" s="65">
        <v>33.33</v>
      </c>
      <c r="M72" s="21">
        <v>28.33</v>
      </c>
      <c r="N72" s="21">
        <v>26.72</v>
      </c>
      <c r="O72" s="21">
        <v>24.74</v>
      </c>
      <c r="P72" s="21">
        <v>34.51</v>
      </c>
      <c r="Q72" s="21">
        <v>33.24</v>
      </c>
      <c r="R72" s="21">
        <v>28.22</v>
      </c>
      <c r="S72" s="21">
        <v>25.54</v>
      </c>
      <c r="T72" s="21">
        <v>27.32</v>
      </c>
      <c r="U72" s="21">
        <v>26.43</v>
      </c>
      <c r="V72" s="21">
        <v>37.83</v>
      </c>
      <c r="W72" s="21">
        <v>39</v>
      </c>
      <c r="X72" s="21">
        <v>31.64</v>
      </c>
      <c r="Y72" s="21">
        <v>30.87</v>
      </c>
    </row>
    <row r="73" spans="1:25" x14ac:dyDescent="0.25">
      <c r="A73" s="6" t="s">
        <v>67</v>
      </c>
      <c r="B73" s="6"/>
      <c r="C73" s="14">
        <v>414</v>
      </c>
      <c r="D73" s="65">
        <v>24.34</v>
      </c>
      <c r="E73" s="65">
        <v>17.2</v>
      </c>
      <c r="F73" s="65">
        <v>26.58</v>
      </c>
      <c r="G73" s="65">
        <v>30.63</v>
      </c>
      <c r="H73" s="65">
        <v>29.29</v>
      </c>
      <c r="I73" s="65">
        <v>33.9</v>
      </c>
      <c r="J73" s="65">
        <v>30.54</v>
      </c>
      <c r="K73" s="65">
        <v>37.39</v>
      </c>
      <c r="L73" s="65">
        <v>34.33</v>
      </c>
      <c r="M73" s="21">
        <v>36.18</v>
      </c>
      <c r="N73" s="21">
        <v>31.84</v>
      </c>
      <c r="O73" s="21">
        <v>34.950000000000003</v>
      </c>
      <c r="P73" s="21">
        <v>30.44</v>
      </c>
      <c r="Q73" s="21">
        <v>34.58</v>
      </c>
      <c r="R73" s="21">
        <v>39.29</v>
      </c>
      <c r="S73" s="21">
        <v>32.01</v>
      </c>
      <c r="T73" s="21">
        <v>25.15</v>
      </c>
      <c r="U73" s="21">
        <v>32.18</v>
      </c>
      <c r="V73" s="21">
        <v>41.55</v>
      </c>
      <c r="W73" s="21">
        <v>41.19</v>
      </c>
      <c r="X73" s="21">
        <v>35.119999999999997</v>
      </c>
      <c r="Y73" s="21">
        <v>35.92</v>
      </c>
    </row>
    <row r="74" spans="1:25" x14ac:dyDescent="0.25">
      <c r="A74" s="6" t="s">
        <v>68</v>
      </c>
      <c r="B74" s="6"/>
      <c r="C74" s="14">
        <v>415</v>
      </c>
      <c r="D74" s="65">
        <v>13.46</v>
      </c>
      <c r="E74" s="65">
        <v>15.16</v>
      </c>
      <c r="F74" s="65">
        <v>12.91</v>
      </c>
      <c r="G74" s="65">
        <v>13.64</v>
      </c>
      <c r="H74" s="65">
        <v>16.149999999999999</v>
      </c>
      <c r="I74" s="65">
        <v>16</v>
      </c>
      <c r="J74" s="65">
        <v>19.36</v>
      </c>
      <c r="K74" s="65">
        <v>19.57</v>
      </c>
      <c r="L74" s="65">
        <v>20.260000000000002</v>
      </c>
      <c r="M74" s="21">
        <v>23.57</v>
      </c>
      <c r="N74" s="21">
        <v>17.16</v>
      </c>
      <c r="O74" s="21">
        <v>18.62</v>
      </c>
      <c r="P74" s="21">
        <v>18.28</v>
      </c>
      <c r="Q74" s="21">
        <v>21.35</v>
      </c>
      <c r="R74" s="21">
        <v>15.28</v>
      </c>
      <c r="S74" s="21">
        <v>15.06</v>
      </c>
      <c r="T74" s="21">
        <v>14.78</v>
      </c>
      <c r="U74" s="21">
        <v>18.670000000000002</v>
      </c>
      <c r="V74" s="21">
        <v>16.809999999999999</v>
      </c>
      <c r="W74" s="21">
        <v>20.3</v>
      </c>
      <c r="X74" s="21">
        <v>17.23</v>
      </c>
      <c r="Y74" s="21">
        <v>15.52</v>
      </c>
    </row>
    <row r="75" spans="1:25" x14ac:dyDescent="0.25">
      <c r="A75" s="6" t="s">
        <v>69</v>
      </c>
      <c r="B75" s="6"/>
      <c r="C75" s="14">
        <v>416</v>
      </c>
      <c r="D75" s="65">
        <v>20.58</v>
      </c>
      <c r="E75" s="65">
        <v>21.69</v>
      </c>
      <c r="F75" s="65">
        <v>29.31</v>
      </c>
      <c r="G75" s="65">
        <v>29.13</v>
      </c>
      <c r="H75" s="65">
        <v>37.39</v>
      </c>
      <c r="I75" s="65">
        <v>34.93</v>
      </c>
      <c r="J75" s="65">
        <v>32.380000000000003</v>
      </c>
      <c r="K75" s="65">
        <v>36.61</v>
      </c>
      <c r="L75" s="65">
        <v>35.71</v>
      </c>
      <c r="M75" s="21">
        <v>32.68</v>
      </c>
      <c r="N75" s="21">
        <v>31.19</v>
      </c>
      <c r="O75" s="21">
        <v>33.909999999999997</v>
      </c>
      <c r="P75" s="21">
        <v>42.25</v>
      </c>
      <c r="Q75" s="21">
        <v>39.1</v>
      </c>
      <c r="R75" s="21">
        <v>31.76</v>
      </c>
      <c r="S75" s="21">
        <v>36.869999999999997</v>
      </c>
      <c r="T75" s="21">
        <v>39.450000000000003</v>
      </c>
      <c r="U75" s="21">
        <v>36.78</v>
      </c>
      <c r="V75" s="21">
        <v>37.93</v>
      </c>
      <c r="W75" s="21">
        <v>38.28</v>
      </c>
      <c r="X75" s="21">
        <v>42.42</v>
      </c>
      <c r="Y75" s="21">
        <v>39.15</v>
      </c>
    </row>
    <row r="76" spans="1:25" x14ac:dyDescent="0.25">
      <c r="A76" s="6" t="s">
        <v>70</v>
      </c>
      <c r="B76" s="6"/>
      <c r="C76" s="14">
        <v>417</v>
      </c>
      <c r="D76" s="65">
        <v>48.42</v>
      </c>
      <c r="E76" s="65">
        <v>46.41</v>
      </c>
      <c r="F76" s="65">
        <v>54.96</v>
      </c>
      <c r="G76" s="65">
        <v>64.459999999999994</v>
      </c>
      <c r="H76" s="65">
        <v>66.209999999999994</v>
      </c>
      <c r="I76" s="65">
        <v>62.5</v>
      </c>
      <c r="J76" s="65">
        <v>64.56</v>
      </c>
      <c r="K76" s="65">
        <v>69.290000000000006</v>
      </c>
      <c r="L76" s="65">
        <v>71.64</v>
      </c>
      <c r="M76" s="21">
        <v>70.290000000000006</v>
      </c>
      <c r="N76" s="21">
        <v>69.13</v>
      </c>
      <c r="O76" s="21">
        <v>62.23</v>
      </c>
      <c r="P76" s="21">
        <v>70.19</v>
      </c>
      <c r="Q76" s="21">
        <v>73.13</v>
      </c>
      <c r="R76" s="21">
        <v>75.72</v>
      </c>
      <c r="S76" s="21">
        <v>64.930000000000007</v>
      </c>
      <c r="T76" s="21">
        <v>72.540000000000006</v>
      </c>
      <c r="U76" s="21">
        <v>81.8</v>
      </c>
      <c r="V76" s="21">
        <v>87.48</v>
      </c>
      <c r="W76" s="21">
        <v>89.06</v>
      </c>
      <c r="X76" s="21">
        <v>80.540000000000006</v>
      </c>
      <c r="Y76" s="21">
        <v>82.43</v>
      </c>
    </row>
    <row r="77" spans="1:25" x14ac:dyDescent="0.25">
      <c r="A77" s="6" t="s">
        <v>71</v>
      </c>
      <c r="B77" s="6"/>
      <c r="C77" s="14">
        <v>418</v>
      </c>
      <c r="D77" s="65">
        <v>34.86</v>
      </c>
      <c r="E77" s="65">
        <v>39.08</v>
      </c>
      <c r="F77" s="65">
        <v>29.9</v>
      </c>
      <c r="G77" s="65">
        <v>36</v>
      </c>
      <c r="H77" s="65">
        <v>35.729999999999997</v>
      </c>
      <c r="I77" s="65">
        <v>36.22</v>
      </c>
      <c r="J77" s="65">
        <v>40.79</v>
      </c>
      <c r="K77" s="65">
        <v>38.090000000000003</v>
      </c>
      <c r="L77" s="65">
        <v>40.090000000000003</v>
      </c>
      <c r="M77" s="21">
        <v>39.270000000000003</v>
      </c>
      <c r="N77" s="21">
        <v>40.67</v>
      </c>
      <c r="O77" s="21">
        <v>45.15</v>
      </c>
      <c r="P77" s="21">
        <v>41.36</v>
      </c>
      <c r="Q77" s="21">
        <v>37.090000000000003</v>
      </c>
      <c r="R77" s="21">
        <v>34.04</v>
      </c>
      <c r="S77" s="21">
        <v>43.92</v>
      </c>
      <c r="T77" s="21">
        <v>44.98</v>
      </c>
      <c r="U77" s="21">
        <v>45.67</v>
      </c>
      <c r="V77" s="21">
        <v>51.5</v>
      </c>
      <c r="W77" s="21">
        <v>45.47</v>
      </c>
      <c r="X77" s="21">
        <v>49.55</v>
      </c>
      <c r="Y77" s="21">
        <v>46.31</v>
      </c>
    </row>
    <row r="78" spans="1:25" x14ac:dyDescent="0.25">
      <c r="A78" s="6" t="s">
        <v>72</v>
      </c>
      <c r="B78" s="6"/>
      <c r="C78" s="14">
        <v>419</v>
      </c>
      <c r="D78" s="65">
        <v>0</v>
      </c>
      <c r="E78" s="65">
        <v>0</v>
      </c>
      <c r="F78" s="65">
        <v>1.86</v>
      </c>
      <c r="G78" s="65">
        <v>2.12</v>
      </c>
      <c r="H78" s="65">
        <v>4.0199999999999996</v>
      </c>
      <c r="I78" s="65">
        <v>2.11</v>
      </c>
      <c r="J78" s="65">
        <v>2.25</v>
      </c>
      <c r="K78" s="65">
        <v>3</v>
      </c>
      <c r="L78" s="65">
        <v>3.71</v>
      </c>
      <c r="M78" s="21">
        <v>4.68</v>
      </c>
      <c r="N78" s="21">
        <v>4.84</v>
      </c>
      <c r="O78" s="21">
        <v>4.29</v>
      </c>
      <c r="P78" s="21">
        <v>0</v>
      </c>
      <c r="Q78" s="21">
        <v>0</v>
      </c>
      <c r="R78" s="21">
        <v>0</v>
      </c>
      <c r="S78" s="21">
        <v>0</v>
      </c>
      <c r="T78" s="21">
        <v>0</v>
      </c>
      <c r="U78" s="21">
        <v>0</v>
      </c>
      <c r="V78" s="21">
        <v>0</v>
      </c>
      <c r="W78" s="21">
        <v>0</v>
      </c>
      <c r="X78" s="21">
        <v>0</v>
      </c>
      <c r="Y78" s="21">
        <v>0</v>
      </c>
    </row>
    <row r="79" spans="1:25" x14ac:dyDescent="0.25">
      <c r="A79" s="5" t="s">
        <v>73</v>
      </c>
      <c r="B79" s="5"/>
      <c r="C79" s="13" t="s">
        <v>199</v>
      </c>
      <c r="D79" s="64">
        <v>627.37</v>
      </c>
      <c r="E79" s="64">
        <v>630.1</v>
      </c>
      <c r="F79" s="64">
        <v>650.67999999999995</v>
      </c>
      <c r="G79" s="64">
        <v>668.44</v>
      </c>
      <c r="H79" s="64">
        <v>704.11</v>
      </c>
      <c r="I79" s="64">
        <v>699.53</v>
      </c>
      <c r="J79" s="64">
        <v>714.91</v>
      </c>
      <c r="K79" s="64">
        <v>724.23</v>
      </c>
      <c r="L79" s="64">
        <v>745.99</v>
      </c>
      <c r="M79" s="20">
        <v>769.35</v>
      </c>
      <c r="N79" s="20">
        <v>790.12</v>
      </c>
      <c r="O79" s="20">
        <v>787.74</v>
      </c>
      <c r="P79" s="20">
        <v>763.44</v>
      </c>
      <c r="Q79" s="20">
        <v>764.08</v>
      </c>
      <c r="R79" s="20">
        <v>775.26</v>
      </c>
      <c r="S79" s="20">
        <v>783.64</v>
      </c>
      <c r="T79" s="20">
        <v>788.84</v>
      </c>
      <c r="U79" s="20">
        <v>798.09</v>
      </c>
      <c r="V79" s="20">
        <v>761.34</v>
      </c>
      <c r="W79" s="20">
        <v>754.2</v>
      </c>
      <c r="X79" s="20">
        <v>806.15</v>
      </c>
      <c r="Y79" s="20">
        <v>814.22</v>
      </c>
    </row>
    <row r="80" spans="1:25" x14ac:dyDescent="0.25">
      <c r="A80" s="6" t="s">
        <v>74</v>
      </c>
      <c r="B80" s="6"/>
      <c r="C80" s="14">
        <v>441</v>
      </c>
      <c r="D80" s="65">
        <v>63.01</v>
      </c>
      <c r="E80" s="65">
        <v>61.62</v>
      </c>
      <c r="F80" s="65">
        <v>59.49</v>
      </c>
      <c r="G80" s="65">
        <v>63.98</v>
      </c>
      <c r="H80" s="65">
        <v>61.32</v>
      </c>
      <c r="I80" s="65">
        <v>62.85</v>
      </c>
      <c r="J80" s="65">
        <v>68.3</v>
      </c>
      <c r="K80" s="65">
        <v>74.69</v>
      </c>
      <c r="L80" s="65">
        <v>70.319999999999993</v>
      </c>
      <c r="M80" s="21">
        <v>71.349999999999994</v>
      </c>
      <c r="N80" s="21">
        <v>70</v>
      </c>
      <c r="O80" s="21">
        <v>73.05</v>
      </c>
      <c r="P80" s="21">
        <v>66.849999999999994</v>
      </c>
      <c r="Q80" s="21">
        <v>73.44</v>
      </c>
      <c r="R80" s="21">
        <v>69.56</v>
      </c>
      <c r="S80" s="21">
        <v>72.42</v>
      </c>
      <c r="T80" s="21">
        <v>70.22</v>
      </c>
      <c r="U80" s="21">
        <v>73.849999999999994</v>
      </c>
      <c r="V80" s="21">
        <v>76.89</v>
      </c>
      <c r="W80" s="21">
        <v>80.180000000000007</v>
      </c>
      <c r="X80" s="21">
        <v>80.14</v>
      </c>
      <c r="Y80" s="21">
        <v>87.36</v>
      </c>
    </row>
    <row r="81" spans="1:25" x14ac:dyDescent="0.25">
      <c r="A81" s="6" t="s">
        <v>75</v>
      </c>
      <c r="B81" s="6"/>
      <c r="C81" s="14">
        <v>442</v>
      </c>
      <c r="D81" s="65">
        <v>22.73</v>
      </c>
      <c r="E81" s="65">
        <v>20.420000000000002</v>
      </c>
      <c r="F81" s="65">
        <v>26.31</v>
      </c>
      <c r="G81" s="65">
        <v>24.13</v>
      </c>
      <c r="H81" s="65">
        <v>26.53</v>
      </c>
      <c r="I81" s="65">
        <v>30.5</v>
      </c>
      <c r="J81" s="65">
        <v>27.89</v>
      </c>
      <c r="K81" s="65">
        <v>27.79</v>
      </c>
      <c r="L81" s="65">
        <v>28.56</v>
      </c>
      <c r="M81" s="21">
        <v>26.02</v>
      </c>
      <c r="N81" s="21">
        <v>31.56</v>
      </c>
      <c r="O81" s="21">
        <v>34.22</v>
      </c>
      <c r="P81" s="21">
        <v>31.56</v>
      </c>
      <c r="Q81" s="21">
        <v>21.38</v>
      </c>
      <c r="R81" s="21">
        <v>25.62</v>
      </c>
      <c r="S81" s="21">
        <v>29.88</v>
      </c>
      <c r="T81" s="21">
        <v>27.29</v>
      </c>
      <c r="U81" s="21">
        <v>24.97</v>
      </c>
      <c r="V81" s="21">
        <v>30.62</v>
      </c>
      <c r="W81" s="21">
        <v>26.46</v>
      </c>
      <c r="X81" s="21">
        <v>33.909999999999997</v>
      </c>
      <c r="Y81" s="21">
        <v>30.55</v>
      </c>
    </row>
    <row r="82" spans="1:25" x14ac:dyDescent="0.25">
      <c r="A82" s="6" t="s">
        <v>76</v>
      </c>
      <c r="B82" s="6"/>
      <c r="C82" s="14">
        <v>443</v>
      </c>
      <c r="D82" s="65">
        <v>25.34</v>
      </c>
      <c r="E82" s="65">
        <v>27.61</v>
      </c>
      <c r="F82" s="65">
        <v>31.4</v>
      </c>
      <c r="G82" s="65">
        <v>35.909999999999997</v>
      </c>
      <c r="H82" s="65">
        <v>28.97</v>
      </c>
      <c r="I82" s="65">
        <v>26.37</v>
      </c>
      <c r="J82" s="65">
        <v>32.24</v>
      </c>
      <c r="K82" s="65">
        <v>25.22</v>
      </c>
      <c r="L82" s="65">
        <v>34.29</v>
      </c>
      <c r="M82" s="21">
        <v>36.159999999999997</v>
      </c>
      <c r="N82" s="21">
        <v>34.32</v>
      </c>
      <c r="O82" s="21">
        <v>36.090000000000003</v>
      </c>
      <c r="P82" s="21">
        <v>35.64</v>
      </c>
      <c r="Q82" s="21">
        <v>27.34</v>
      </c>
      <c r="R82" s="21">
        <v>28.16</v>
      </c>
      <c r="S82" s="21">
        <v>32.31</v>
      </c>
      <c r="T82" s="21">
        <v>38.520000000000003</v>
      </c>
      <c r="U82" s="21">
        <v>34.67</v>
      </c>
      <c r="V82" s="21">
        <v>33.49</v>
      </c>
      <c r="W82" s="21">
        <v>27.62</v>
      </c>
      <c r="X82" s="21">
        <v>35.31</v>
      </c>
      <c r="Y82" s="21">
        <v>37.65</v>
      </c>
    </row>
    <row r="83" spans="1:25" x14ac:dyDescent="0.25">
      <c r="A83" s="6" t="s">
        <v>77</v>
      </c>
      <c r="B83" s="6"/>
      <c r="C83" s="14">
        <v>444</v>
      </c>
      <c r="D83" s="65">
        <v>38.17</v>
      </c>
      <c r="E83" s="65">
        <v>37.869999999999997</v>
      </c>
      <c r="F83" s="65">
        <v>32.79</v>
      </c>
      <c r="G83" s="65">
        <v>36.86</v>
      </c>
      <c r="H83" s="65">
        <v>39.5</v>
      </c>
      <c r="I83" s="65">
        <v>40.119999999999997</v>
      </c>
      <c r="J83" s="65">
        <v>37.119999999999997</v>
      </c>
      <c r="K83" s="65">
        <v>45.49</v>
      </c>
      <c r="L83" s="65">
        <v>47.58</v>
      </c>
      <c r="M83" s="21">
        <v>46.55</v>
      </c>
      <c r="N83" s="21">
        <v>49.86</v>
      </c>
      <c r="O83" s="21">
        <v>53.08</v>
      </c>
      <c r="P83" s="21">
        <v>50.41</v>
      </c>
      <c r="Q83" s="21">
        <v>49</v>
      </c>
      <c r="R83" s="21">
        <v>50.33</v>
      </c>
      <c r="S83" s="21">
        <v>55.63</v>
      </c>
      <c r="T83" s="21">
        <v>50.04</v>
      </c>
      <c r="U83" s="21">
        <v>60.27</v>
      </c>
      <c r="V83" s="21">
        <v>54.64</v>
      </c>
      <c r="W83" s="21">
        <v>48.94</v>
      </c>
      <c r="X83" s="21">
        <v>53.58</v>
      </c>
      <c r="Y83" s="21">
        <v>64.63</v>
      </c>
    </row>
    <row r="84" spans="1:25" x14ac:dyDescent="0.25">
      <c r="A84" s="6" t="s">
        <v>78</v>
      </c>
      <c r="B84" s="6"/>
      <c r="C84" s="14">
        <v>445</v>
      </c>
      <c r="D84" s="65">
        <v>141.83000000000001</v>
      </c>
      <c r="E84" s="65">
        <v>137.69</v>
      </c>
      <c r="F84" s="65">
        <v>155.01</v>
      </c>
      <c r="G84" s="65">
        <v>163.22999999999999</v>
      </c>
      <c r="H84" s="65">
        <v>166.28</v>
      </c>
      <c r="I84" s="65">
        <v>166.2</v>
      </c>
      <c r="J84" s="65">
        <v>174.9</v>
      </c>
      <c r="K84" s="65">
        <v>164.87</v>
      </c>
      <c r="L84" s="65">
        <v>178.57</v>
      </c>
      <c r="M84" s="21">
        <v>198.46</v>
      </c>
      <c r="N84" s="21">
        <v>202.07</v>
      </c>
      <c r="O84" s="21">
        <v>185.89</v>
      </c>
      <c r="P84" s="21">
        <v>191.37</v>
      </c>
      <c r="Q84" s="21">
        <v>191.68</v>
      </c>
      <c r="R84" s="21">
        <v>188.86</v>
      </c>
      <c r="S84" s="21">
        <v>186.9</v>
      </c>
      <c r="T84" s="21">
        <v>191.8</v>
      </c>
      <c r="U84" s="21">
        <v>195.61</v>
      </c>
      <c r="V84" s="21">
        <v>181.41</v>
      </c>
      <c r="W84" s="21">
        <v>179.08</v>
      </c>
      <c r="X84" s="21">
        <v>186.59</v>
      </c>
      <c r="Y84" s="21">
        <v>176.72</v>
      </c>
    </row>
    <row r="85" spans="1:25" x14ac:dyDescent="0.25">
      <c r="A85" s="6" t="s">
        <v>79</v>
      </c>
      <c r="B85" s="6"/>
      <c r="C85" s="14">
        <v>446</v>
      </c>
      <c r="D85" s="65">
        <v>41.95</v>
      </c>
      <c r="E85" s="65">
        <v>39.5</v>
      </c>
      <c r="F85" s="65">
        <v>42.39</v>
      </c>
      <c r="G85" s="65">
        <v>46.02</v>
      </c>
      <c r="H85" s="65">
        <v>51.22</v>
      </c>
      <c r="I85" s="65">
        <v>50.95</v>
      </c>
      <c r="J85" s="65">
        <v>43.24</v>
      </c>
      <c r="K85" s="65">
        <v>54.71</v>
      </c>
      <c r="L85" s="65">
        <v>53.95</v>
      </c>
      <c r="M85" s="21">
        <v>53.4</v>
      </c>
      <c r="N85" s="21">
        <v>58.3</v>
      </c>
      <c r="O85" s="21">
        <v>60.2</v>
      </c>
      <c r="P85" s="21">
        <v>64.11</v>
      </c>
      <c r="Q85" s="21">
        <v>58.69</v>
      </c>
      <c r="R85" s="21">
        <v>65.09</v>
      </c>
      <c r="S85" s="21">
        <v>68.45</v>
      </c>
      <c r="T85" s="21">
        <v>70.77</v>
      </c>
      <c r="U85" s="21">
        <v>75.36</v>
      </c>
      <c r="V85" s="21">
        <v>66.27</v>
      </c>
      <c r="W85" s="21">
        <v>68.77</v>
      </c>
      <c r="X85" s="21">
        <v>78.64</v>
      </c>
      <c r="Y85" s="21">
        <v>72.489999999999995</v>
      </c>
    </row>
    <row r="86" spans="1:25" x14ac:dyDescent="0.25">
      <c r="A86" s="6" t="s">
        <v>80</v>
      </c>
      <c r="B86" s="6"/>
      <c r="C86" s="14">
        <v>447</v>
      </c>
      <c r="D86" s="65">
        <v>20.92</v>
      </c>
      <c r="E86" s="65">
        <v>23.92</v>
      </c>
      <c r="F86" s="65">
        <v>23.76</v>
      </c>
      <c r="G86" s="65">
        <v>24.83</v>
      </c>
      <c r="H86" s="65">
        <v>21.03</v>
      </c>
      <c r="I86" s="65">
        <v>22.3</v>
      </c>
      <c r="J86" s="65">
        <v>20.65</v>
      </c>
      <c r="K86" s="65">
        <v>23.49</v>
      </c>
      <c r="L86" s="65">
        <v>23.72</v>
      </c>
      <c r="M86" s="21">
        <v>19.18</v>
      </c>
      <c r="N86" s="21">
        <v>18.22</v>
      </c>
      <c r="O86" s="21">
        <v>21.15</v>
      </c>
      <c r="P86" s="21">
        <v>17.440000000000001</v>
      </c>
      <c r="Q86" s="21">
        <v>18.75</v>
      </c>
      <c r="R86" s="21">
        <v>15.88</v>
      </c>
      <c r="S86" s="21">
        <v>15.92</v>
      </c>
      <c r="T86" s="21">
        <v>17.149999999999999</v>
      </c>
      <c r="U86" s="21">
        <v>17.54</v>
      </c>
      <c r="V86" s="21">
        <v>16.079999999999998</v>
      </c>
      <c r="W86" s="21">
        <v>17.57</v>
      </c>
      <c r="X86" s="21">
        <v>16.25</v>
      </c>
      <c r="Y86" s="21">
        <v>17.43</v>
      </c>
    </row>
    <row r="87" spans="1:25" x14ac:dyDescent="0.25">
      <c r="A87" s="6" t="s">
        <v>81</v>
      </c>
      <c r="B87" s="6"/>
      <c r="C87" s="14">
        <v>448</v>
      </c>
      <c r="D87" s="65">
        <v>62.55</v>
      </c>
      <c r="E87" s="65">
        <v>67.77</v>
      </c>
      <c r="F87" s="65">
        <v>65.23</v>
      </c>
      <c r="G87" s="65">
        <v>65.55</v>
      </c>
      <c r="H87" s="65">
        <v>76.099999999999994</v>
      </c>
      <c r="I87" s="65">
        <v>78.44</v>
      </c>
      <c r="J87" s="65">
        <v>75.39</v>
      </c>
      <c r="K87" s="65">
        <v>75.16</v>
      </c>
      <c r="L87" s="65">
        <v>76.5</v>
      </c>
      <c r="M87" s="21">
        <v>84.82</v>
      </c>
      <c r="N87" s="21">
        <v>88.21</v>
      </c>
      <c r="O87" s="21">
        <v>87.28</v>
      </c>
      <c r="P87" s="21">
        <v>89.06</v>
      </c>
      <c r="Q87" s="21">
        <v>83.14</v>
      </c>
      <c r="R87" s="21">
        <v>80.790000000000006</v>
      </c>
      <c r="S87" s="21">
        <v>80.78</v>
      </c>
      <c r="T87" s="21">
        <v>75.790000000000006</v>
      </c>
      <c r="U87" s="21">
        <v>81.83</v>
      </c>
      <c r="V87" s="21">
        <v>82.9</v>
      </c>
      <c r="W87" s="21">
        <v>82.65</v>
      </c>
      <c r="X87" s="21">
        <v>84.75</v>
      </c>
      <c r="Y87" s="21">
        <v>79.53</v>
      </c>
    </row>
    <row r="88" spans="1:25" x14ac:dyDescent="0.25">
      <c r="A88" s="6" t="s">
        <v>82</v>
      </c>
      <c r="B88" s="6"/>
      <c r="C88" s="14">
        <v>451</v>
      </c>
      <c r="D88" s="65">
        <v>23.22</v>
      </c>
      <c r="E88" s="65">
        <v>24.76</v>
      </c>
      <c r="F88" s="65">
        <v>24.77</v>
      </c>
      <c r="G88" s="65">
        <v>29.36</v>
      </c>
      <c r="H88" s="65">
        <v>30.83</v>
      </c>
      <c r="I88" s="65">
        <v>25.94</v>
      </c>
      <c r="J88" s="65">
        <v>33.47</v>
      </c>
      <c r="K88" s="65">
        <v>31.08</v>
      </c>
      <c r="L88" s="65">
        <v>31.74</v>
      </c>
      <c r="M88" s="21">
        <v>29.82</v>
      </c>
      <c r="N88" s="21">
        <v>31.49</v>
      </c>
      <c r="O88" s="21">
        <v>33.1</v>
      </c>
      <c r="P88" s="21">
        <v>29.39</v>
      </c>
      <c r="Q88" s="21">
        <v>31.26</v>
      </c>
      <c r="R88" s="21">
        <v>27.41</v>
      </c>
      <c r="S88" s="21">
        <v>31.71</v>
      </c>
      <c r="T88" s="21">
        <v>33.93</v>
      </c>
      <c r="U88" s="21">
        <v>27.85</v>
      </c>
      <c r="V88" s="21">
        <v>30.25</v>
      </c>
      <c r="W88" s="21">
        <v>29.53</v>
      </c>
      <c r="X88" s="21">
        <v>41.35</v>
      </c>
      <c r="Y88" s="21">
        <v>40.32</v>
      </c>
    </row>
    <row r="89" spans="1:25" x14ac:dyDescent="0.25">
      <c r="A89" s="6" t="s">
        <v>83</v>
      </c>
      <c r="B89" s="6"/>
      <c r="C89" s="14">
        <v>452</v>
      </c>
      <c r="D89" s="65">
        <v>111.47</v>
      </c>
      <c r="E89" s="65">
        <v>108.24</v>
      </c>
      <c r="F89" s="65">
        <v>112.94</v>
      </c>
      <c r="G89" s="65">
        <v>107.87</v>
      </c>
      <c r="H89" s="65">
        <v>115.88</v>
      </c>
      <c r="I89" s="65">
        <v>124.58</v>
      </c>
      <c r="J89" s="65">
        <v>127.34</v>
      </c>
      <c r="K89" s="65">
        <v>123.74</v>
      </c>
      <c r="L89" s="65">
        <v>126.9</v>
      </c>
      <c r="M89" s="21">
        <v>135.12</v>
      </c>
      <c r="N89" s="21">
        <v>130.22999999999999</v>
      </c>
      <c r="O89" s="21">
        <v>127.16</v>
      </c>
      <c r="P89" s="21">
        <v>116.06</v>
      </c>
      <c r="Q89" s="21">
        <v>128.18</v>
      </c>
      <c r="R89" s="21">
        <v>134.69</v>
      </c>
      <c r="S89" s="21">
        <v>122.12</v>
      </c>
      <c r="T89" s="21">
        <v>120.63</v>
      </c>
      <c r="U89" s="21">
        <v>118.88</v>
      </c>
      <c r="V89" s="21">
        <v>106.21</v>
      </c>
      <c r="W89" s="21">
        <v>103.4</v>
      </c>
      <c r="X89" s="21">
        <v>102.48</v>
      </c>
      <c r="Y89" s="21">
        <v>94.22</v>
      </c>
    </row>
    <row r="90" spans="1:25" x14ac:dyDescent="0.25">
      <c r="A90" s="6" t="s">
        <v>84</v>
      </c>
      <c r="B90" s="6"/>
      <c r="C90" s="14">
        <v>453</v>
      </c>
      <c r="D90" s="65">
        <v>58.56</v>
      </c>
      <c r="E90" s="65">
        <v>59.35</v>
      </c>
      <c r="F90" s="65">
        <v>54.37</v>
      </c>
      <c r="G90" s="65">
        <v>53.26</v>
      </c>
      <c r="H90" s="65">
        <v>62.37</v>
      </c>
      <c r="I90" s="65">
        <v>51.45</v>
      </c>
      <c r="J90" s="65">
        <v>53.65</v>
      </c>
      <c r="K90" s="65">
        <v>61.1</v>
      </c>
      <c r="L90" s="65">
        <v>55.57</v>
      </c>
      <c r="M90" s="21">
        <v>50.98</v>
      </c>
      <c r="N90" s="21">
        <v>57.11</v>
      </c>
      <c r="O90" s="21">
        <v>57.98</v>
      </c>
      <c r="P90" s="21">
        <v>49.43</v>
      </c>
      <c r="Q90" s="21">
        <v>59.85</v>
      </c>
      <c r="R90" s="21">
        <v>64</v>
      </c>
      <c r="S90" s="21">
        <v>63.88</v>
      </c>
      <c r="T90" s="21">
        <v>68.02</v>
      </c>
      <c r="U90" s="21">
        <v>63.61</v>
      </c>
      <c r="V90" s="21">
        <v>59.15</v>
      </c>
      <c r="W90" s="21">
        <v>64.17</v>
      </c>
      <c r="X90" s="21">
        <v>68.94</v>
      </c>
      <c r="Y90" s="21">
        <v>85.81</v>
      </c>
    </row>
    <row r="91" spans="1:25" x14ac:dyDescent="0.25">
      <c r="A91" s="6" t="s">
        <v>85</v>
      </c>
      <c r="B91" s="6"/>
      <c r="C91" s="14">
        <v>454</v>
      </c>
      <c r="D91" s="65">
        <v>17.63</v>
      </c>
      <c r="E91" s="65">
        <v>21.33</v>
      </c>
      <c r="F91" s="65">
        <v>22.23</v>
      </c>
      <c r="G91" s="65">
        <v>17.43</v>
      </c>
      <c r="H91" s="65">
        <v>24.09</v>
      </c>
      <c r="I91" s="65">
        <v>19.809999999999999</v>
      </c>
      <c r="J91" s="65">
        <v>20.71</v>
      </c>
      <c r="K91" s="65">
        <v>16.89</v>
      </c>
      <c r="L91" s="65">
        <v>18.3</v>
      </c>
      <c r="M91" s="21">
        <v>17.510000000000002</v>
      </c>
      <c r="N91" s="21">
        <v>18.760000000000002</v>
      </c>
      <c r="O91" s="21">
        <v>18.55</v>
      </c>
      <c r="P91" s="21">
        <v>22.11</v>
      </c>
      <c r="Q91" s="21">
        <v>21.37</v>
      </c>
      <c r="R91" s="21">
        <v>24.87</v>
      </c>
      <c r="S91" s="21">
        <v>23.63</v>
      </c>
      <c r="T91" s="21">
        <v>24.67</v>
      </c>
      <c r="U91" s="21">
        <v>23.67</v>
      </c>
      <c r="V91" s="21">
        <v>23.44</v>
      </c>
      <c r="W91" s="21">
        <v>25.84</v>
      </c>
      <c r="X91" s="21">
        <v>24.18</v>
      </c>
      <c r="Y91" s="21">
        <v>27.51</v>
      </c>
    </row>
    <row r="92" spans="1:25" x14ac:dyDescent="0.25">
      <c r="A92" s="5" t="s">
        <v>86</v>
      </c>
      <c r="B92" s="5"/>
      <c r="C92" s="13" t="s">
        <v>200</v>
      </c>
      <c r="D92" s="64">
        <v>244.23</v>
      </c>
      <c r="E92" s="64">
        <v>258.7</v>
      </c>
      <c r="F92" s="64">
        <v>258.27999999999997</v>
      </c>
      <c r="G92" s="64">
        <v>273.11</v>
      </c>
      <c r="H92" s="64">
        <v>279.79000000000002</v>
      </c>
      <c r="I92" s="64">
        <v>279.58</v>
      </c>
      <c r="J92" s="64">
        <v>290.33</v>
      </c>
      <c r="K92" s="64">
        <v>300.39</v>
      </c>
      <c r="L92" s="64">
        <v>292.86</v>
      </c>
      <c r="M92" s="20">
        <v>295.36</v>
      </c>
      <c r="N92" s="20">
        <v>301.79000000000002</v>
      </c>
      <c r="O92" s="20">
        <v>320.77999999999997</v>
      </c>
      <c r="P92" s="20">
        <v>317.47000000000003</v>
      </c>
      <c r="Q92" s="20">
        <v>311.27</v>
      </c>
      <c r="R92" s="20">
        <v>322.60000000000002</v>
      </c>
      <c r="S92" s="20">
        <v>312.58999999999997</v>
      </c>
      <c r="T92" s="20">
        <v>336.31</v>
      </c>
      <c r="U92" s="20">
        <v>328.96</v>
      </c>
      <c r="V92" s="20">
        <v>321.3</v>
      </c>
      <c r="W92" s="20">
        <v>327.19</v>
      </c>
      <c r="X92" s="20">
        <v>341.43</v>
      </c>
      <c r="Y92" s="20">
        <v>379.13</v>
      </c>
    </row>
    <row r="93" spans="1:25" x14ac:dyDescent="0.25">
      <c r="A93" s="6" t="s">
        <v>87</v>
      </c>
      <c r="B93" s="6"/>
      <c r="C93" s="14">
        <v>481</v>
      </c>
      <c r="D93" s="65">
        <v>18.72</v>
      </c>
      <c r="E93" s="65">
        <v>19.95</v>
      </c>
      <c r="F93" s="65">
        <v>19.37</v>
      </c>
      <c r="G93" s="65">
        <v>19.239999999999998</v>
      </c>
      <c r="H93" s="65">
        <v>20.170000000000002</v>
      </c>
      <c r="I93" s="65">
        <v>20.41</v>
      </c>
      <c r="J93" s="65">
        <v>20.6</v>
      </c>
      <c r="K93" s="65">
        <v>17.09</v>
      </c>
      <c r="L93" s="65">
        <v>19.43</v>
      </c>
      <c r="M93" s="21">
        <v>17.02</v>
      </c>
      <c r="N93" s="21">
        <v>17.87</v>
      </c>
      <c r="O93" s="21">
        <v>19.100000000000001</v>
      </c>
      <c r="P93" s="21">
        <v>22.04</v>
      </c>
      <c r="Q93" s="21">
        <v>19.48</v>
      </c>
      <c r="R93" s="21">
        <v>20.27</v>
      </c>
      <c r="S93" s="21">
        <v>18.16</v>
      </c>
      <c r="T93" s="21">
        <v>23.16</v>
      </c>
      <c r="U93" s="21">
        <v>16.899999999999999</v>
      </c>
      <c r="V93" s="21">
        <v>18.64</v>
      </c>
      <c r="W93" s="21">
        <v>18.97</v>
      </c>
      <c r="X93" s="21">
        <v>26.24</v>
      </c>
      <c r="Y93" s="21">
        <v>26.02</v>
      </c>
    </row>
    <row r="94" spans="1:25" x14ac:dyDescent="0.25">
      <c r="A94" s="6" t="s">
        <v>88</v>
      </c>
      <c r="B94" s="6"/>
      <c r="C94" s="14">
        <v>482</v>
      </c>
      <c r="D94" s="65">
        <v>11.64</v>
      </c>
      <c r="E94" s="65">
        <v>12.38</v>
      </c>
      <c r="F94" s="65">
        <v>11.9</v>
      </c>
      <c r="G94" s="65">
        <v>9.6300000000000008</v>
      </c>
      <c r="H94" s="65">
        <v>10.47</v>
      </c>
      <c r="I94" s="65">
        <v>11.72</v>
      </c>
      <c r="J94" s="65">
        <v>11.67</v>
      </c>
      <c r="K94" s="65">
        <v>10.31</v>
      </c>
      <c r="L94" s="65">
        <v>9.33</v>
      </c>
      <c r="M94" s="21">
        <v>13.35</v>
      </c>
      <c r="N94" s="21">
        <v>10.28</v>
      </c>
      <c r="O94" s="21">
        <v>10.37</v>
      </c>
      <c r="P94" s="21">
        <v>10.61</v>
      </c>
      <c r="Q94" s="21">
        <v>14.81</v>
      </c>
      <c r="R94" s="21">
        <v>9.14</v>
      </c>
      <c r="S94" s="21">
        <v>13.22</v>
      </c>
      <c r="T94" s="21">
        <v>7.3</v>
      </c>
      <c r="U94" s="21">
        <v>8.59</v>
      </c>
      <c r="V94" s="21">
        <v>8.48</v>
      </c>
      <c r="W94" s="21">
        <v>9.83</v>
      </c>
      <c r="X94" s="21">
        <v>7.82</v>
      </c>
      <c r="Y94" s="21">
        <v>7.34</v>
      </c>
    </row>
    <row r="95" spans="1:25" x14ac:dyDescent="0.25">
      <c r="A95" s="6" t="s">
        <v>89</v>
      </c>
      <c r="B95" s="6"/>
      <c r="C95" s="14">
        <v>483</v>
      </c>
      <c r="D95" s="65">
        <v>2.7</v>
      </c>
      <c r="E95" s="65">
        <v>3.87</v>
      </c>
      <c r="F95" s="65">
        <v>1.68</v>
      </c>
      <c r="G95" s="65">
        <v>0</v>
      </c>
      <c r="H95" s="65">
        <v>1.85</v>
      </c>
      <c r="I95" s="65">
        <v>0</v>
      </c>
      <c r="J95" s="65">
        <v>0</v>
      </c>
      <c r="K95" s="65">
        <v>0</v>
      </c>
      <c r="L95" s="65">
        <v>0</v>
      </c>
      <c r="M95" s="21">
        <v>0</v>
      </c>
      <c r="N95" s="21">
        <v>0</v>
      </c>
      <c r="O95" s="21">
        <v>0</v>
      </c>
      <c r="P95" s="21">
        <v>0</v>
      </c>
      <c r="Q95" s="21">
        <v>0</v>
      </c>
      <c r="R95" s="21">
        <v>1.7</v>
      </c>
      <c r="S95" s="21">
        <v>0</v>
      </c>
      <c r="T95" s="21">
        <v>0</v>
      </c>
      <c r="U95" s="21">
        <v>1.78</v>
      </c>
      <c r="V95" s="21">
        <v>0</v>
      </c>
      <c r="W95" s="21">
        <v>0</v>
      </c>
      <c r="X95" s="21">
        <v>0</v>
      </c>
      <c r="Y95" s="21">
        <v>0</v>
      </c>
    </row>
    <row r="96" spans="1:25" x14ac:dyDescent="0.25">
      <c r="A96" s="6" t="s">
        <v>90</v>
      </c>
      <c r="B96" s="6"/>
      <c r="C96" s="14">
        <v>484</v>
      </c>
      <c r="D96" s="65">
        <v>83.74</v>
      </c>
      <c r="E96" s="65">
        <v>86.42</v>
      </c>
      <c r="F96" s="65">
        <v>88.75</v>
      </c>
      <c r="G96" s="65">
        <v>86.4</v>
      </c>
      <c r="H96" s="65">
        <v>89.19</v>
      </c>
      <c r="I96" s="65">
        <v>96.17</v>
      </c>
      <c r="J96" s="65">
        <v>96.51</v>
      </c>
      <c r="K96" s="65">
        <v>103.79</v>
      </c>
      <c r="L96" s="65">
        <v>96.04</v>
      </c>
      <c r="M96" s="21">
        <v>96.18</v>
      </c>
      <c r="N96" s="21">
        <v>104.45</v>
      </c>
      <c r="O96" s="21">
        <v>106.81</v>
      </c>
      <c r="P96" s="21">
        <v>93.51</v>
      </c>
      <c r="Q96" s="21">
        <v>90.49</v>
      </c>
      <c r="R96" s="21">
        <v>99.64</v>
      </c>
      <c r="S96" s="21">
        <v>96.38</v>
      </c>
      <c r="T96" s="21">
        <v>108.71</v>
      </c>
      <c r="U96" s="21">
        <v>104.92</v>
      </c>
      <c r="V96" s="21">
        <v>104.69</v>
      </c>
      <c r="W96" s="21">
        <v>105.39</v>
      </c>
      <c r="X96" s="21">
        <v>101.67</v>
      </c>
      <c r="Y96" s="21">
        <v>115.55</v>
      </c>
    </row>
    <row r="97" spans="1:25" x14ac:dyDescent="0.25">
      <c r="A97" s="6" t="s">
        <v>91</v>
      </c>
      <c r="B97" s="6"/>
      <c r="C97" s="14" t="s">
        <v>201</v>
      </c>
      <c r="D97" s="65">
        <v>47</v>
      </c>
      <c r="E97" s="65">
        <v>48.15</v>
      </c>
      <c r="F97" s="65">
        <v>50.17</v>
      </c>
      <c r="G97" s="65">
        <v>56.660000000000004</v>
      </c>
      <c r="H97" s="65">
        <v>57.76</v>
      </c>
      <c r="I97" s="65">
        <v>48.4</v>
      </c>
      <c r="J97" s="65">
        <v>51.42</v>
      </c>
      <c r="K97" s="65">
        <v>57.93</v>
      </c>
      <c r="L97" s="65">
        <v>58.61</v>
      </c>
      <c r="M97" s="21">
        <v>59.33</v>
      </c>
      <c r="N97" s="21">
        <v>63.86</v>
      </c>
      <c r="O97" s="21">
        <v>61.92</v>
      </c>
      <c r="P97" s="21">
        <v>73.569999999999993</v>
      </c>
      <c r="Q97" s="21">
        <v>66.83</v>
      </c>
      <c r="R97" s="21">
        <v>72.03</v>
      </c>
      <c r="S97" s="21">
        <v>68.13</v>
      </c>
      <c r="T97" s="21">
        <v>75.17</v>
      </c>
      <c r="U97" s="21">
        <v>70.27</v>
      </c>
      <c r="V97" s="21">
        <v>67.42</v>
      </c>
      <c r="W97" s="21">
        <v>76.819999999999993</v>
      </c>
      <c r="X97" s="21">
        <v>78.91</v>
      </c>
      <c r="Y97" s="21">
        <v>88.74</v>
      </c>
    </row>
    <row r="98" spans="1:25" x14ac:dyDescent="0.25">
      <c r="A98" s="7" t="s">
        <v>92</v>
      </c>
      <c r="B98" s="7"/>
      <c r="C98" s="14">
        <v>4851</v>
      </c>
      <c r="D98" s="65">
        <v>17.09</v>
      </c>
      <c r="E98" s="65">
        <v>16.61</v>
      </c>
      <c r="F98" s="65">
        <v>14.42</v>
      </c>
      <c r="G98" s="65">
        <v>17.920000000000002</v>
      </c>
      <c r="H98" s="65">
        <v>20.34</v>
      </c>
      <c r="I98" s="65">
        <v>16.27</v>
      </c>
      <c r="J98" s="65">
        <v>16.170000000000002</v>
      </c>
      <c r="K98" s="65">
        <v>16.43</v>
      </c>
      <c r="L98" s="65">
        <v>17.43</v>
      </c>
      <c r="M98" s="21">
        <v>20.59</v>
      </c>
      <c r="N98" s="21">
        <v>23.33</v>
      </c>
      <c r="O98" s="21">
        <v>24.06</v>
      </c>
      <c r="P98" s="21">
        <v>24.21</v>
      </c>
      <c r="Q98" s="21">
        <v>26.62</v>
      </c>
      <c r="R98" s="21">
        <v>29.47</v>
      </c>
      <c r="S98" s="21">
        <v>23.83</v>
      </c>
      <c r="T98" s="21">
        <v>27.24</v>
      </c>
      <c r="U98" s="21">
        <v>25.28</v>
      </c>
      <c r="V98" s="21">
        <v>24.34</v>
      </c>
      <c r="W98" s="21">
        <v>26.2</v>
      </c>
      <c r="X98" s="21">
        <v>27.17</v>
      </c>
      <c r="Y98" s="21">
        <v>28.51</v>
      </c>
    </row>
    <row r="99" spans="1:25" x14ac:dyDescent="0.25">
      <c r="A99" s="7" t="s">
        <v>93</v>
      </c>
      <c r="B99" s="7"/>
      <c r="C99" s="14">
        <v>4853</v>
      </c>
      <c r="D99" s="65">
        <v>11.27</v>
      </c>
      <c r="E99" s="65">
        <v>14.64</v>
      </c>
      <c r="F99" s="65">
        <v>16.850000000000001</v>
      </c>
      <c r="G99" s="65">
        <v>17.95</v>
      </c>
      <c r="H99" s="65">
        <v>15.5</v>
      </c>
      <c r="I99" s="65">
        <v>14.48</v>
      </c>
      <c r="J99" s="65">
        <v>16.510000000000002</v>
      </c>
      <c r="K99" s="65">
        <v>16.510000000000002</v>
      </c>
      <c r="L99" s="65">
        <v>18.350000000000001</v>
      </c>
      <c r="M99" s="21">
        <v>18.010000000000002</v>
      </c>
      <c r="N99" s="21">
        <v>19.18</v>
      </c>
      <c r="O99" s="21">
        <v>17.25</v>
      </c>
      <c r="P99" s="21">
        <v>22.76</v>
      </c>
      <c r="Q99" s="21">
        <v>19</v>
      </c>
      <c r="R99" s="21">
        <v>17.91</v>
      </c>
      <c r="S99" s="21">
        <v>19.11</v>
      </c>
      <c r="T99" s="21">
        <v>20.58</v>
      </c>
      <c r="U99" s="21">
        <v>21.22</v>
      </c>
      <c r="V99" s="21">
        <v>18.809999999999999</v>
      </c>
      <c r="W99" s="21">
        <v>26.18</v>
      </c>
      <c r="X99" s="21">
        <v>28.05</v>
      </c>
      <c r="Y99" s="21">
        <v>33.369999999999997</v>
      </c>
    </row>
    <row r="100" spans="1:25" x14ac:dyDescent="0.25">
      <c r="A100" s="8" t="s">
        <v>94</v>
      </c>
      <c r="B100" s="8"/>
      <c r="C100" s="15" t="s">
        <v>202</v>
      </c>
      <c r="D100" s="66">
        <v>17.59</v>
      </c>
      <c r="E100" s="66">
        <v>14.28</v>
      </c>
      <c r="F100" s="66">
        <v>18.91</v>
      </c>
      <c r="G100" s="66">
        <v>18.549999999999997</v>
      </c>
      <c r="H100" s="66">
        <v>21.25</v>
      </c>
      <c r="I100" s="66">
        <v>16.440000000000001</v>
      </c>
      <c r="J100" s="66">
        <v>16.68</v>
      </c>
      <c r="K100" s="66">
        <v>24.980000000000004</v>
      </c>
      <c r="L100" s="66">
        <v>22.84</v>
      </c>
      <c r="M100" s="22">
        <v>20.07</v>
      </c>
      <c r="N100" s="22">
        <v>19.53</v>
      </c>
      <c r="O100" s="22">
        <v>18.47</v>
      </c>
      <c r="P100" s="22">
        <v>25.26</v>
      </c>
      <c r="Q100" s="22">
        <v>18.920000000000002</v>
      </c>
      <c r="R100" s="22">
        <v>23.26</v>
      </c>
      <c r="S100" s="22">
        <v>25.2</v>
      </c>
      <c r="T100" s="22">
        <v>26.45</v>
      </c>
      <c r="U100" s="22">
        <v>22.770000000000003</v>
      </c>
      <c r="V100" s="22">
        <v>23.319999999999997</v>
      </c>
      <c r="W100" s="22">
        <v>23.53</v>
      </c>
      <c r="X100" s="22">
        <v>22.509999999999998</v>
      </c>
      <c r="Y100" s="22">
        <v>25.98</v>
      </c>
    </row>
    <row r="101" spans="1:25" x14ac:dyDescent="0.25">
      <c r="A101" s="6" t="s">
        <v>95</v>
      </c>
      <c r="B101" s="6"/>
      <c r="C101" s="14">
        <v>486</v>
      </c>
      <c r="D101" s="65">
        <v>0</v>
      </c>
      <c r="E101" s="65">
        <v>0</v>
      </c>
      <c r="F101" s="65">
        <v>0</v>
      </c>
      <c r="G101" s="65">
        <v>0</v>
      </c>
      <c r="H101" s="65">
        <v>0</v>
      </c>
      <c r="I101" s="65">
        <v>0</v>
      </c>
      <c r="J101" s="65">
        <v>0</v>
      </c>
      <c r="K101" s="65">
        <v>0</v>
      </c>
      <c r="L101" s="65">
        <v>0</v>
      </c>
      <c r="M101" s="21">
        <v>0</v>
      </c>
      <c r="N101" s="21">
        <v>0</v>
      </c>
      <c r="O101" s="21">
        <v>0</v>
      </c>
      <c r="P101" s="21">
        <v>0</v>
      </c>
      <c r="Q101" s="21">
        <v>0</v>
      </c>
      <c r="R101" s="21">
        <v>0</v>
      </c>
      <c r="S101" s="21">
        <v>0</v>
      </c>
      <c r="T101" s="21">
        <v>0</v>
      </c>
      <c r="U101" s="21">
        <v>0</v>
      </c>
      <c r="V101" s="21">
        <v>0</v>
      </c>
      <c r="W101" s="21">
        <v>0</v>
      </c>
      <c r="X101" s="21">
        <v>1.61</v>
      </c>
      <c r="Y101" s="21">
        <v>0</v>
      </c>
    </row>
    <row r="102" spans="1:25" x14ac:dyDescent="0.25">
      <c r="A102" s="6" t="s">
        <v>96</v>
      </c>
      <c r="B102" s="6"/>
      <c r="C102" s="14">
        <v>488</v>
      </c>
      <c r="D102" s="65">
        <v>15.91</v>
      </c>
      <c r="E102" s="65">
        <v>15.5</v>
      </c>
      <c r="F102" s="65">
        <v>24.49</v>
      </c>
      <c r="G102" s="65">
        <v>26.7</v>
      </c>
      <c r="H102" s="65">
        <v>27.1</v>
      </c>
      <c r="I102" s="65">
        <v>29.34</v>
      </c>
      <c r="J102" s="65">
        <v>32.26</v>
      </c>
      <c r="K102" s="65">
        <v>31.69</v>
      </c>
      <c r="L102" s="65">
        <v>35.65</v>
      </c>
      <c r="M102" s="21">
        <v>33.119999999999997</v>
      </c>
      <c r="N102" s="21">
        <v>27.68</v>
      </c>
      <c r="O102" s="21">
        <v>36</v>
      </c>
      <c r="P102" s="21">
        <v>34.07</v>
      </c>
      <c r="Q102" s="21">
        <v>38.619999999999997</v>
      </c>
      <c r="R102" s="21">
        <v>41.58</v>
      </c>
      <c r="S102" s="21">
        <v>33.799999999999997</v>
      </c>
      <c r="T102" s="21">
        <v>35.65</v>
      </c>
      <c r="U102" s="21">
        <v>44.1</v>
      </c>
      <c r="V102" s="21">
        <v>41.95</v>
      </c>
      <c r="W102" s="21">
        <v>33.86</v>
      </c>
      <c r="X102" s="21">
        <v>41.77</v>
      </c>
      <c r="Y102" s="21">
        <v>33.869999999999997</v>
      </c>
    </row>
    <row r="103" spans="1:25" x14ac:dyDescent="0.25">
      <c r="A103" s="6" t="s">
        <v>97</v>
      </c>
      <c r="B103" s="6"/>
      <c r="C103" s="14">
        <v>491</v>
      </c>
      <c r="D103" s="65">
        <v>25.37</v>
      </c>
      <c r="E103" s="65">
        <v>29.03</v>
      </c>
      <c r="F103" s="65">
        <v>23.82</v>
      </c>
      <c r="G103" s="65">
        <v>22.27</v>
      </c>
      <c r="H103" s="65">
        <v>27.34</v>
      </c>
      <c r="I103" s="65">
        <v>26.96</v>
      </c>
      <c r="J103" s="65">
        <v>29.52</v>
      </c>
      <c r="K103" s="65">
        <v>36.83</v>
      </c>
      <c r="L103" s="65">
        <v>31.01</v>
      </c>
      <c r="M103" s="21">
        <v>29.07</v>
      </c>
      <c r="N103" s="21">
        <v>29.33</v>
      </c>
      <c r="O103" s="21">
        <v>31.98</v>
      </c>
      <c r="P103" s="21">
        <v>28.72</v>
      </c>
      <c r="Q103" s="21">
        <v>30.93</v>
      </c>
      <c r="R103" s="21">
        <v>28.01</v>
      </c>
      <c r="S103" s="21">
        <v>31.19</v>
      </c>
      <c r="T103" s="21">
        <v>28.88</v>
      </c>
      <c r="U103" s="21">
        <v>24.67</v>
      </c>
      <c r="V103" s="21">
        <v>19.38</v>
      </c>
      <c r="W103" s="21">
        <v>24.61</v>
      </c>
      <c r="X103" s="21">
        <v>21.47</v>
      </c>
      <c r="Y103" s="21">
        <v>32.26</v>
      </c>
    </row>
    <row r="104" spans="1:25" x14ac:dyDescent="0.25">
      <c r="A104" s="6" t="s">
        <v>98</v>
      </c>
      <c r="B104" s="6"/>
      <c r="C104" s="14">
        <v>492</v>
      </c>
      <c r="D104" s="65">
        <v>25.26</v>
      </c>
      <c r="E104" s="65">
        <v>28.59</v>
      </c>
      <c r="F104" s="65">
        <v>24.12</v>
      </c>
      <c r="G104" s="65">
        <v>33.33</v>
      </c>
      <c r="H104" s="65">
        <v>28.27</v>
      </c>
      <c r="I104" s="65">
        <v>31.68</v>
      </c>
      <c r="J104" s="65">
        <v>30.58</v>
      </c>
      <c r="K104" s="65">
        <v>28.57</v>
      </c>
      <c r="L104" s="65">
        <v>26.56</v>
      </c>
      <c r="M104" s="21">
        <v>28.75</v>
      </c>
      <c r="N104" s="21">
        <v>26.49</v>
      </c>
      <c r="O104" s="21">
        <v>29.88</v>
      </c>
      <c r="P104" s="21">
        <v>30.41</v>
      </c>
      <c r="Q104" s="21">
        <v>28.26</v>
      </c>
      <c r="R104" s="21">
        <v>26.39</v>
      </c>
      <c r="S104" s="21">
        <v>27.64</v>
      </c>
      <c r="T104" s="21">
        <v>30.11</v>
      </c>
      <c r="U104" s="21">
        <v>30.48</v>
      </c>
      <c r="V104" s="21">
        <v>31.08</v>
      </c>
      <c r="W104" s="21">
        <v>28.88</v>
      </c>
      <c r="X104" s="21">
        <v>27.69</v>
      </c>
      <c r="Y104" s="21">
        <v>34.39</v>
      </c>
    </row>
    <row r="105" spans="1:25" x14ac:dyDescent="0.25">
      <c r="A105" s="6" t="s">
        <v>99</v>
      </c>
      <c r="B105" s="6"/>
      <c r="C105" s="14">
        <v>493</v>
      </c>
      <c r="D105" s="65">
        <v>12.13</v>
      </c>
      <c r="E105" s="65">
        <v>12.69</v>
      </c>
      <c r="F105" s="65">
        <v>12.34</v>
      </c>
      <c r="G105" s="65">
        <v>16.649999999999999</v>
      </c>
      <c r="H105" s="65">
        <v>15.75</v>
      </c>
      <c r="I105" s="65">
        <v>13.28</v>
      </c>
      <c r="J105" s="65">
        <v>15.35</v>
      </c>
      <c r="K105" s="65">
        <v>12.53</v>
      </c>
      <c r="L105" s="65">
        <v>13.91</v>
      </c>
      <c r="M105" s="21">
        <v>16.399999999999999</v>
      </c>
      <c r="N105" s="21">
        <v>19.04</v>
      </c>
      <c r="O105" s="21">
        <v>22.62</v>
      </c>
      <c r="P105" s="21">
        <v>23.14</v>
      </c>
      <c r="Q105" s="21">
        <v>19.8</v>
      </c>
      <c r="R105" s="21">
        <v>22.13</v>
      </c>
      <c r="S105" s="21">
        <v>21.97</v>
      </c>
      <c r="T105" s="21">
        <v>24.74</v>
      </c>
      <c r="U105" s="21">
        <v>24.96</v>
      </c>
      <c r="V105" s="21">
        <v>26.92</v>
      </c>
      <c r="W105" s="21">
        <v>26.07</v>
      </c>
      <c r="X105" s="21">
        <v>31.92</v>
      </c>
      <c r="Y105" s="21">
        <v>37.93</v>
      </c>
    </row>
    <row r="106" spans="1:25" x14ac:dyDescent="0.25">
      <c r="A106" s="5" t="s">
        <v>100</v>
      </c>
      <c r="B106" s="5"/>
      <c r="C106" s="13">
        <v>51</v>
      </c>
      <c r="D106" s="64">
        <v>148.78</v>
      </c>
      <c r="E106" s="64">
        <v>149.19999999999999</v>
      </c>
      <c r="F106" s="64">
        <v>155.15</v>
      </c>
      <c r="G106" s="64">
        <v>165.14</v>
      </c>
      <c r="H106" s="64">
        <v>172.27</v>
      </c>
      <c r="I106" s="64">
        <v>153.86000000000001</v>
      </c>
      <c r="J106" s="64">
        <v>154.31</v>
      </c>
      <c r="K106" s="64">
        <v>154.26</v>
      </c>
      <c r="L106" s="64">
        <v>163.81</v>
      </c>
      <c r="M106" s="20">
        <v>174.05</v>
      </c>
      <c r="N106" s="20">
        <v>168.46</v>
      </c>
      <c r="O106" s="20">
        <v>169.76</v>
      </c>
      <c r="P106" s="20">
        <v>161.24</v>
      </c>
      <c r="Q106" s="20">
        <v>161.21</v>
      </c>
      <c r="R106" s="20">
        <v>170</v>
      </c>
      <c r="S106" s="20">
        <v>164.24</v>
      </c>
      <c r="T106" s="20">
        <v>155.91</v>
      </c>
      <c r="U106" s="20">
        <v>151.13</v>
      </c>
      <c r="V106" s="20">
        <v>150.91999999999999</v>
      </c>
      <c r="W106" s="20">
        <v>147.53</v>
      </c>
      <c r="X106" s="20">
        <v>140.88999999999999</v>
      </c>
      <c r="Y106" s="20">
        <v>144.77000000000001</v>
      </c>
    </row>
    <row r="107" spans="1:25" x14ac:dyDescent="0.25">
      <c r="A107" s="6" t="s">
        <v>101</v>
      </c>
      <c r="B107" s="6"/>
      <c r="C107" s="14">
        <v>511</v>
      </c>
      <c r="D107" s="65">
        <v>37.28</v>
      </c>
      <c r="E107" s="65">
        <v>29.19</v>
      </c>
      <c r="F107" s="65">
        <v>35.56</v>
      </c>
      <c r="G107" s="65">
        <v>43.12</v>
      </c>
      <c r="H107" s="65">
        <v>36.409999999999997</v>
      </c>
      <c r="I107" s="65">
        <v>32.89</v>
      </c>
      <c r="J107" s="65">
        <v>39.619999999999997</v>
      </c>
      <c r="K107" s="65">
        <v>39.17</v>
      </c>
      <c r="L107" s="65">
        <v>42.25</v>
      </c>
      <c r="M107" s="21">
        <v>39.04</v>
      </c>
      <c r="N107" s="21">
        <v>38.39</v>
      </c>
      <c r="O107" s="21">
        <v>34</v>
      </c>
      <c r="P107" s="21">
        <v>35.9</v>
      </c>
      <c r="Q107" s="21">
        <v>39</v>
      </c>
      <c r="R107" s="21">
        <v>39.56</v>
      </c>
      <c r="S107" s="21">
        <v>40.93</v>
      </c>
      <c r="T107" s="21">
        <v>28.62</v>
      </c>
      <c r="U107" s="21">
        <v>34.729999999999997</v>
      </c>
      <c r="V107" s="21">
        <v>32.69</v>
      </c>
      <c r="W107" s="21">
        <v>28.85</v>
      </c>
      <c r="X107" s="21">
        <v>32.18</v>
      </c>
      <c r="Y107" s="21">
        <v>32.75</v>
      </c>
    </row>
    <row r="108" spans="1:25" x14ac:dyDescent="0.25">
      <c r="A108" s="7" t="s">
        <v>102</v>
      </c>
      <c r="B108" s="7"/>
      <c r="C108" s="14">
        <v>5111</v>
      </c>
      <c r="D108" s="65">
        <v>36.97</v>
      </c>
      <c r="E108" s="65">
        <v>28.87</v>
      </c>
      <c r="F108" s="65">
        <v>31.28</v>
      </c>
      <c r="G108" s="65">
        <v>39.369999999999997</v>
      </c>
      <c r="H108" s="65">
        <v>32.46</v>
      </c>
      <c r="I108" s="65">
        <v>30.13</v>
      </c>
      <c r="J108" s="65">
        <v>36.79</v>
      </c>
      <c r="K108" s="65">
        <v>37.28</v>
      </c>
      <c r="L108" s="65">
        <v>37.08</v>
      </c>
      <c r="M108" s="21">
        <v>35.4</v>
      </c>
      <c r="N108" s="21">
        <v>32.299999999999997</v>
      </c>
      <c r="O108" s="21">
        <v>31.42</v>
      </c>
      <c r="P108" s="21">
        <v>33.03</v>
      </c>
      <c r="Q108" s="21">
        <v>35.24</v>
      </c>
      <c r="R108" s="21">
        <v>35.01</v>
      </c>
      <c r="S108" s="21">
        <v>35.15</v>
      </c>
      <c r="T108" s="21">
        <v>24.41</v>
      </c>
      <c r="U108" s="21">
        <v>27.76</v>
      </c>
      <c r="V108" s="21">
        <v>25.02</v>
      </c>
      <c r="W108" s="21">
        <v>20.12</v>
      </c>
      <c r="X108" s="21">
        <v>22.85</v>
      </c>
      <c r="Y108" s="21">
        <v>20.22</v>
      </c>
    </row>
    <row r="109" spans="1:25" x14ac:dyDescent="0.25">
      <c r="A109" s="7" t="s">
        <v>103</v>
      </c>
      <c r="B109" s="7"/>
      <c r="C109" s="14">
        <v>5112</v>
      </c>
      <c r="D109" s="65">
        <v>0</v>
      </c>
      <c r="E109" s="65">
        <v>0</v>
      </c>
      <c r="F109" s="65">
        <v>4.28</v>
      </c>
      <c r="G109" s="65">
        <v>3.75</v>
      </c>
      <c r="H109" s="65">
        <v>3.95</v>
      </c>
      <c r="I109" s="65">
        <v>2.76</v>
      </c>
      <c r="J109" s="65">
        <v>2.83</v>
      </c>
      <c r="K109" s="65">
        <v>1.89</v>
      </c>
      <c r="L109" s="65">
        <v>5.17</v>
      </c>
      <c r="M109" s="21">
        <v>3.65</v>
      </c>
      <c r="N109" s="21">
        <v>6.09</v>
      </c>
      <c r="O109" s="21">
        <v>2.59</v>
      </c>
      <c r="P109" s="21">
        <v>2.87</v>
      </c>
      <c r="Q109" s="21">
        <v>3.76</v>
      </c>
      <c r="R109" s="21">
        <v>4.55</v>
      </c>
      <c r="S109" s="21">
        <v>5.78</v>
      </c>
      <c r="T109" s="21">
        <v>4.21</v>
      </c>
      <c r="U109" s="21">
        <v>6.97</v>
      </c>
      <c r="V109" s="21">
        <v>7.67</v>
      </c>
      <c r="W109" s="21">
        <v>8.73</v>
      </c>
      <c r="X109" s="21">
        <v>9.33</v>
      </c>
      <c r="Y109" s="21">
        <v>12.54</v>
      </c>
    </row>
    <row r="110" spans="1:25" x14ac:dyDescent="0.25">
      <c r="A110" s="6" t="s">
        <v>104</v>
      </c>
      <c r="B110" s="6"/>
      <c r="C110" s="14">
        <v>512</v>
      </c>
      <c r="D110" s="65">
        <v>15.31</v>
      </c>
      <c r="E110" s="65">
        <v>12.26</v>
      </c>
      <c r="F110" s="65">
        <v>19.03</v>
      </c>
      <c r="G110" s="65">
        <v>16.47</v>
      </c>
      <c r="H110" s="65">
        <v>20.49</v>
      </c>
      <c r="I110" s="65">
        <v>23.65</v>
      </c>
      <c r="J110" s="65">
        <v>23.92</v>
      </c>
      <c r="K110" s="65">
        <v>22.38</v>
      </c>
      <c r="L110" s="65">
        <v>26.16</v>
      </c>
      <c r="M110" s="21">
        <v>22.54</v>
      </c>
      <c r="N110" s="21">
        <v>22.97</v>
      </c>
      <c r="O110" s="21">
        <v>26.65</v>
      </c>
      <c r="P110" s="21">
        <v>20.91</v>
      </c>
      <c r="Q110" s="21">
        <v>21.29</v>
      </c>
      <c r="R110" s="21">
        <v>22.63</v>
      </c>
      <c r="S110" s="21">
        <v>23.54</v>
      </c>
      <c r="T110" s="21">
        <v>26.08</v>
      </c>
      <c r="U110" s="21">
        <v>20.8</v>
      </c>
      <c r="V110" s="21">
        <v>24.34</v>
      </c>
      <c r="W110" s="21">
        <v>31.52</v>
      </c>
      <c r="X110" s="21">
        <v>30.73</v>
      </c>
      <c r="Y110" s="21">
        <v>29.73</v>
      </c>
    </row>
    <row r="111" spans="1:25" x14ac:dyDescent="0.25">
      <c r="A111" s="7" t="s">
        <v>105</v>
      </c>
      <c r="B111" s="7"/>
      <c r="C111" s="14">
        <v>5121</v>
      </c>
      <c r="D111" s="65">
        <v>13.84</v>
      </c>
      <c r="E111" s="65">
        <v>11.1</v>
      </c>
      <c r="F111" s="65">
        <v>17.100000000000001</v>
      </c>
      <c r="G111" s="65">
        <v>14.74</v>
      </c>
      <c r="H111" s="65">
        <v>17.55</v>
      </c>
      <c r="I111" s="65">
        <v>22.78</v>
      </c>
      <c r="J111" s="65">
        <v>20.57</v>
      </c>
      <c r="K111" s="65">
        <v>19.21</v>
      </c>
      <c r="L111" s="65">
        <v>22.62</v>
      </c>
      <c r="M111" s="21">
        <v>18.989999999999998</v>
      </c>
      <c r="N111" s="21">
        <v>20.05</v>
      </c>
      <c r="O111" s="21">
        <v>24.04</v>
      </c>
      <c r="P111" s="21">
        <v>19.28</v>
      </c>
      <c r="Q111" s="21">
        <v>18.43</v>
      </c>
      <c r="R111" s="21">
        <v>22.08</v>
      </c>
      <c r="S111" s="21">
        <v>22.13</v>
      </c>
      <c r="T111" s="21">
        <v>24.02</v>
      </c>
      <c r="U111" s="21">
        <v>19.46</v>
      </c>
      <c r="V111" s="21">
        <v>22.37</v>
      </c>
      <c r="W111" s="21">
        <v>28.06</v>
      </c>
      <c r="X111" s="21">
        <v>29.34</v>
      </c>
      <c r="Y111" s="21">
        <v>27.72</v>
      </c>
    </row>
    <row r="112" spans="1:25" x14ac:dyDescent="0.25">
      <c r="A112" s="7" t="s">
        <v>106</v>
      </c>
      <c r="B112" s="7"/>
      <c r="C112" s="14">
        <v>5122</v>
      </c>
      <c r="D112" s="65">
        <v>0</v>
      </c>
      <c r="E112" s="65">
        <v>0</v>
      </c>
      <c r="F112" s="65">
        <v>1.93</v>
      </c>
      <c r="G112" s="65">
        <v>1.73</v>
      </c>
      <c r="H112" s="65">
        <v>2.94</v>
      </c>
      <c r="I112" s="65">
        <v>0</v>
      </c>
      <c r="J112" s="65">
        <v>3.36</v>
      </c>
      <c r="K112" s="65">
        <v>3.17</v>
      </c>
      <c r="L112" s="65">
        <v>3.55</v>
      </c>
      <c r="M112" s="21">
        <v>3.55</v>
      </c>
      <c r="N112" s="21">
        <v>2.92</v>
      </c>
      <c r="O112" s="21">
        <v>2.62</v>
      </c>
      <c r="P112" s="21">
        <v>1.62</v>
      </c>
      <c r="Q112" s="21">
        <v>2.87</v>
      </c>
      <c r="R112" s="21">
        <v>0</v>
      </c>
      <c r="S112" s="21">
        <v>0</v>
      </c>
      <c r="T112" s="21">
        <v>2.06</v>
      </c>
      <c r="U112" s="21">
        <v>0</v>
      </c>
      <c r="V112" s="21">
        <v>1.97</v>
      </c>
      <c r="W112" s="21">
        <v>3.46</v>
      </c>
      <c r="X112" s="21">
        <v>0</v>
      </c>
      <c r="Y112" s="21">
        <v>2</v>
      </c>
    </row>
    <row r="113" spans="1:25" x14ac:dyDescent="0.25">
      <c r="A113" s="6" t="s">
        <v>107</v>
      </c>
      <c r="B113" s="6"/>
      <c r="C113" s="14">
        <v>515</v>
      </c>
      <c r="D113" s="65">
        <v>15.55</v>
      </c>
      <c r="E113" s="65">
        <v>15.61</v>
      </c>
      <c r="F113" s="65">
        <v>16.260000000000002</v>
      </c>
      <c r="G113" s="65">
        <v>17.989999999999998</v>
      </c>
      <c r="H113" s="65">
        <v>17.190000000000001</v>
      </c>
      <c r="I113" s="65">
        <v>12.8</v>
      </c>
      <c r="J113" s="65">
        <v>14.92</v>
      </c>
      <c r="K113" s="65">
        <v>16.52</v>
      </c>
      <c r="L113" s="65">
        <v>19.95</v>
      </c>
      <c r="M113" s="21">
        <v>20.73</v>
      </c>
      <c r="N113" s="21">
        <v>21.67</v>
      </c>
      <c r="O113" s="21">
        <v>21.73</v>
      </c>
      <c r="P113" s="21">
        <v>20.61</v>
      </c>
      <c r="Q113" s="21">
        <v>21.16</v>
      </c>
      <c r="R113" s="21">
        <v>18.88</v>
      </c>
      <c r="S113" s="21">
        <v>19.11</v>
      </c>
      <c r="T113" s="21">
        <v>17.899999999999999</v>
      </c>
      <c r="U113" s="21">
        <v>18.21</v>
      </c>
      <c r="V113" s="21">
        <v>19.239999999999998</v>
      </c>
      <c r="W113" s="21">
        <v>15.83</v>
      </c>
      <c r="X113" s="21">
        <v>15.23</v>
      </c>
      <c r="Y113" s="21">
        <v>13.97</v>
      </c>
    </row>
    <row r="114" spans="1:25" x14ac:dyDescent="0.25">
      <c r="A114" s="6" t="s">
        <v>108</v>
      </c>
      <c r="B114" s="6"/>
      <c r="C114" s="14">
        <v>517</v>
      </c>
      <c r="D114" s="65">
        <v>68.42</v>
      </c>
      <c r="E114" s="65">
        <v>77.13</v>
      </c>
      <c r="F114" s="65">
        <v>69.790000000000006</v>
      </c>
      <c r="G114" s="65">
        <v>72.91</v>
      </c>
      <c r="H114" s="65">
        <v>81.040000000000006</v>
      </c>
      <c r="I114" s="65">
        <v>68.37</v>
      </c>
      <c r="J114" s="65">
        <v>59.39</v>
      </c>
      <c r="K114" s="65">
        <v>57.7</v>
      </c>
      <c r="L114" s="65">
        <v>58.21</v>
      </c>
      <c r="M114" s="21">
        <v>71.73</v>
      </c>
      <c r="N114" s="21">
        <v>66.349999999999994</v>
      </c>
      <c r="O114" s="21">
        <v>65.709999999999994</v>
      </c>
      <c r="P114" s="21">
        <v>63.72</v>
      </c>
      <c r="Q114" s="21">
        <v>57.13</v>
      </c>
      <c r="R114" s="21">
        <v>69.569999999999993</v>
      </c>
      <c r="S114" s="21">
        <v>64.56</v>
      </c>
      <c r="T114" s="21">
        <v>61.64</v>
      </c>
      <c r="U114" s="21">
        <v>59.09</v>
      </c>
      <c r="V114" s="21">
        <v>55.42</v>
      </c>
      <c r="W114" s="21">
        <v>53.81</v>
      </c>
      <c r="X114" s="21">
        <v>41.09</v>
      </c>
      <c r="Y114" s="21">
        <v>45.05</v>
      </c>
    </row>
    <row r="115" spans="1:25" x14ac:dyDescent="0.25">
      <c r="A115" s="6" t="s">
        <v>109</v>
      </c>
      <c r="B115" s="6"/>
      <c r="C115" s="14">
        <v>518</v>
      </c>
      <c r="D115" s="65">
        <v>4.1900000000000004</v>
      </c>
      <c r="E115" s="65">
        <v>3.73</v>
      </c>
      <c r="F115" s="65">
        <v>3.34</v>
      </c>
      <c r="G115" s="65">
        <v>2.77</v>
      </c>
      <c r="H115" s="65">
        <v>4.53</v>
      </c>
      <c r="I115" s="65">
        <v>5.19</v>
      </c>
      <c r="J115" s="65">
        <v>1.54</v>
      </c>
      <c r="K115" s="65">
        <v>3.05</v>
      </c>
      <c r="L115" s="65">
        <v>2.82</v>
      </c>
      <c r="M115" s="21">
        <v>4.0999999999999996</v>
      </c>
      <c r="N115" s="21">
        <v>4.84</v>
      </c>
      <c r="O115" s="21">
        <v>5.2</v>
      </c>
      <c r="P115" s="21">
        <v>4.45</v>
      </c>
      <c r="Q115" s="21">
        <v>4.3600000000000003</v>
      </c>
      <c r="R115" s="21">
        <v>3.64</v>
      </c>
      <c r="S115" s="21">
        <v>2.65</v>
      </c>
      <c r="T115" s="21">
        <v>5</v>
      </c>
      <c r="U115" s="21">
        <v>3.7</v>
      </c>
      <c r="V115" s="21">
        <v>4.71</v>
      </c>
      <c r="W115" s="21">
        <v>3.74</v>
      </c>
      <c r="X115" s="21">
        <v>6.29</v>
      </c>
      <c r="Y115" s="21">
        <v>4.2699999999999996</v>
      </c>
    </row>
    <row r="116" spans="1:25" x14ac:dyDescent="0.25">
      <c r="A116" s="6" t="s">
        <v>110</v>
      </c>
      <c r="B116" s="6"/>
      <c r="C116" s="14">
        <v>519</v>
      </c>
      <c r="D116" s="65">
        <v>8.02</v>
      </c>
      <c r="E116" s="65">
        <v>11.28</v>
      </c>
      <c r="F116" s="65">
        <v>11.16</v>
      </c>
      <c r="G116" s="65">
        <v>11.88</v>
      </c>
      <c r="H116" s="65">
        <v>12.6</v>
      </c>
      <c r="I116" s="65">
        <v>10.98</v>
      </c>
      <c r="J116" s="65">
        <v>14.91</v>
      </c>
      <c r="K116" s="65">
        <v>15.44</v>
      </c>
      <c r="L116" s="65">
        <v>14.42</v>
      </c>
      <c r="M116" s="21">
        <v>15.9</v>
      </c>
      <c r="N116" s="21">
        <v>14.24</v>
      </c>
      <c r="O116" s="21">
        <v>16.45</v>
      </c>
      <c r="P116" s="21">
        <v>15.66</v>
      </c>
      <c r="Q116" s="21">
        <v>18.260000000000002</v>
      </c>
      <c r="R116" s="21">
        <v>15.73</v>
      </c>
      <c r="S116" s="21">
        <v>13.45</v>
      </c>
      <c r="T116" s="21">
        <v>16.670000000000002</v>
      </c>
      <c r="U116" s="21">
        <v>14.6</v>
      </c>
      <c r="V116" s="21">
        <v>14.51</v>
      </c>
      <c r="W116" s="21">
        <v>13.77</v>
      </c>
      <c r="X116" s="21">
        <v>15.38</v>
      </c>
      <c r="Y116" s="21">
        <v>18.989999999999998</v>
      </c>
    </row>
    <row r="117" spans="1:25" x14ac:dyDescent="0.25">
      <c r="A117" s="4" t="s">
        <v>111</v>
      </c>
      <c r="B117" s="4"/>
      <c r="C117" s="12" t="s">
        <v>203</v>
      </c>
      <c r="D117" s="63">
        <v>371.72</v>
      </c>
      <c r="E117" s="63">
        <v>370.8</v>
      </c>
      <c r="F117" s="63">
        <v>379.88</v>
      </c>
      <c r="G117" s="63">
        <v>378.85</v>
      </c>
      <c r="H117" s="63">
        <v>389.92</v>
      </c>
      <c r="I117" s="63">
        <v>393.67</v>
      </c>
      <c r="J117" s="63">
        <v>411.11</v>
      </c>
      <c r="K117" s="63">
        <v>429.04</v>
      </c>
      <c r="L117" s="63">
        <v>448.01</v>
      </c>
      <c r="M117" s="19">
        <v>472.1</v>
      </c>
      <c r="N117" s="19">
        <v>468.49</v>
      </c>
      <c r="O117" s="19">
        <v>469.09</v>
      </c>
      <c r="P117" s="19">
        <v>480.26</v>
      </c>
      <c r="Q117" s="19">
        <v>480.75</v>
      </c>
      <c r="R117" s="19">
        <v>497.23</v>
      </c>
      <c r="S117" s="19">
        <v>495.66</v>
      </c>
      <c r="T117" s="19">
        <v>510.35</v>
      </c>
      <c r="U117" s="19">
        <v>512.1</v>
      </c>
      <c r="V117" s="19">
        <v>543.53</v>
      </c>
      <c r="W117" s="19">
        <v>555.35</v>
      </c>
      <c r="X117" s="19">
        <v>560.52</v>
      </c>
      <c r="Y117" s="19">
        <v>563.87</v>
      </c>
    </row>
    <row r="118" spans="1:25" x14ac:dyDescent="0.25">
      <c r="A118" s="5" t="s">
        <v>112</v>
      </c>
      <c r="B118" s="5"/>
      <c r="C118" s="13">
        <v>52</v>
      </c>
      <c r="D118" s="64">
        <v>274.51</v>
      </c>
      <c r="E118" s="64">
        <v>270.48</v>
      </c>
      <c r="F118" s="64">
        <v>278.47000000000003</v>
      </c>
      <c r="G118" s="64">
        <v>272.55</v>
      </c>
      <c r="H118" s="64">
        <v>288.91000000000003</v>
      </c>
      <c r="I118" s="64">
        <v>297.5</v>
      </c>
      <c r="J118" s="64">
        <v>302.24</v>
      </c>
      <c r="K118" s="64">
        <v>316.99</v>
      </c>
      <c r="L118" s="64">
        <v>333.59</v>
      </c>
      <c r="M118" s="20">
        <v>346.6</v>
      </c>
      <c r="N118" s="20">
        <v>338.3</v>
      </c>
      <c r="O118" s="20">
        <v>347.34</v>
      </c>
      <c r="P118" s="20">
        <v>345.21</v>
      </c>
      <c r="Q118" s="20">
        <v>344.89</v>
      </c>
      <c r="R118" s="20">
        <v>353.16</v>
      </c>
      <c r="S118" s="20">
        <v>356.76</v>
      </c>
      <c r="T118" s="20">
        <v>375.46</v>
      </c>
      <c r="U118" s="20">
        <v>380.53</v>
      </c>
      <c r="V118" s="20">
        <v>388.02</v>
      </c>
      <c r="W118" s="20">
        <v>409.28</v>
      </c>
      <c r="X118" s="20">
        <v>407.15</v>
      </c>
      <c r="Y118" s="20">
        <v>413.13</v>
      </c>
    </row>
    <row r="119" spans="1:25" x14ac:dyDescent="0.25">
      <c r="A119" s="6" t="s">
        <v>113</v>
      </c>
      <c r="B119" s="6"/>
      <c r="C119" s="14">
        <v>521</v>
      </c>
      <c r="D119" s="65">
        <v>0</v>
      </c>
      <c r="E119" s="65">
        <v>0</v>
      </c>
      <c r="F119" s="65">
        <v>0</v>
      </c>
      <c r="G119" s="65">
        <v>0</v>
      </c>
      <c r="H119" s="65">
        <v>0</v>
      </c>
      <c r="I119" s="65">
        <v>0</v>
      </c>
      <c r="J119" s="65">
        <v>0</v>
      </c>
      <c r="K119" s="65">
        <v>0</v>
      </c>
      <c r="L119" s="65">
        <v>0</v>
      </c>
      <c r="M119" s="21">
        <v>0</v>
      </c>
      <c r="N119" s="21">
        <v>0</v>
      </c>
      <c r="O119" s="21">
        <v>0</v>
      </c>
      <c r="P119" s="21">
        <v>0</v>
      </c>
      <c r="Q119" s="21">
        <v>0</v>
      </c>
      <c r="R119" s="21">
        <v>0</v>
      </c>
      <c r="S119" s="21">
        <v>0</v>
      </c>
      <c r="T119" s="21">
        <v>0</v>
      </c>
      <c r="U119" s="21">
        <v>0</v>
      </c>
      <c r="V119" s="21">
        <v>2.19</v>
      </c>
      <c r="W119" s="21">
        <v>1.96</v>
      </c>
      <c r="X119" s="21">
        <v>0</v>
      </c>
      <c r="Y119" s="21">
        <v>0</v>
      </c>
    </row>
    <row r="120" spans="1:25" x14ac:dyDescent="0.25">
      <c r="A120" s="6" t="s">
        <v>114</v>
      </c>
      <c r="B120" s="6"/>
      <c r="C120" s="14">
        <v>522</v>
      </c>
      <c r="D120" s="65">
        <v>148.28</v>
      </c>
      <c r="E120" s="65">
        <v>143.86000000000001</v>
      </c>
      <c r="F120" s="65">
        <v>148.09</v>
      </c>
      <c r="G120" s="65">
        <v>139.57</v>
      </c>
      <c r="H120" s="65">
        <v>151.87</v>
      </c>
      <c r="I120" s="65">
        <v>148.30000000000001</v>
      </c>
      <c r="J120" s="65">
        <v>153.19</v>
      </c>
      <c r="K120" s="65">
        <v>156.29</v>
      </c>
      <c r="L120" s="65">
        <v>169.88</v>
      </c>
      <c r="M120" s="21">
        <v>183.25</v>
      </c>
      <c r="N120" s="21">
        <v>178.9</v>
      </c>
      <c r="O120" s="21">
        <v>190.91</v>
      </c>
      <c r="P120" s="21">
        <v>182.74</v>
      </c>
      <c r="Q120" s="21">
        <v>185.82</v>
      </c>
      <c r="R120" s="21">
        <v>178.84</v>
      </c>
      <c r="S120" s="21">
        <v>185.21</v>
      </c>
      <c r="T120" s="21">
        <v>190.7</v>
      </c>
      <c r="U120" s="21">
        <v>202.75</v>
      </c>
      <c r="V120" s="21">
        <v>207.38</v>
      </c>
      <c r="W120" s="21">
        <v>212.9</v>
      </c>
      <c r="X120" s="21">
        <v>210.08</v>
      </c>
      <c r="Y120" s="21">
        <v>206.61</v>
      </c>
    </row>
    <row r="121" spans="1:25" x14ac:dyDescent="0.25">
      <c r="A121" s="7" t="s">
        <v>115</v>
      </c>
      <c r="B121" s="7"/>
      <c r="C121" s="14">
        <v>5221</v>
      </c>
      <c r="D121" s="65">
        <v>138.47</v>
      </c>
      <c r="E121" s="65">
        <v>132.47999999999999</v>
      </c>
      <c r="F121" s="65">
        <v>136.6</v>
      </c>
      <c r="G121" s="65">
        <v>127.1</v>
      </c>
      <c r="H121" s="65">
        <v>139.72</v>
      </c>
      <c r="I121" s="65">
        <v>133.76</v>
      </c>
      <c r="J121" s="65">
        <v>134.03</v>
      </c>
      <c r="K121" s="65">
        <v>137.13999999999999</v>
      </c>
      <c r="L121" s="65">
        <v>144.97999999999999</v>
      </c>
      <c r="M121" s="21">
        <v>157.63</v>
      </c>
      <c r="N121" s="21">
        <v>153.34</v>
      </c>
      <c r="O121" s="21">
        <v>162.96</v>
      </c>
      <c r="P121" s="21">
        <v>157.97</v>
      </c>
      <c r="Q121" s="21">
        <v>162.88</v>
      </c>
      <c r="R121" s="21">
        <v>154.26</v>
      </c>
      <c r="S121" s="21">
        <v>158.46</v>
      </c>
      <c r="T121" s="21">
        <v>163.16</v>
      </c>
      <c r="U121" s="21">
        <v>173.37</v>
      </c>
      <c r="V121" s="21">
        <v>179.01</v>
      </c>
      <c r="W121" s="21">
        <v>181.7</v>
      </c>
      <c r="X121" s="21">
        <v>178.56</v>
      </c>
      <c r="Y121" s="21">
        <v>179.67</v>
      </c>
    </row>
    <row r="122" spans="1:25" x14ac:dyDescent="0.25">
      <c r="A122" s="6" t="s">
        <v>116</v>
      </c>
      <c r="B122" s="6"/>
      <c r="C122" s="14">
        <v>524</v>
      </c>
      <c r="D122" s="65">
        <v>89.62</v>
      </c>
      <c r="E122" s="65">
        <v>83.72</v>
      </c>
      <c r="F122" s="65">
        <v>81.72</v>
      </c>
      <c r="G122" s="65">
        <v>80.790000000000006</v>
      </c>
      <c r="H122" s="65">
        <v>81.56</v>
      </c>
      <c r="I122" s="65">
        <v>88.93</v>
      </c>
      <c r="J122" s="65">
        <v>90.29</v>
      </c>
      <c r="K122" s="65">
        <v>96.47</v>
      </c>
      <c r="L122" s="65">
        <v>98.15</v>
      </c>
      <c r="M122" s="21">
        <v>102.64</v>
      </c>
      <c r="N122" s="21">
        <v>99.42</v>
      </c>
      <c r="O122" s="21">
        <v>102.06</v>
      </c>
      <c r="P122" s="21">
        <v>99.18</v>
      </c>
      <c r="Q122" s="21">
        <v>98.06</v>
      </c>
      <c r="R122" s="21">
        <v>108.14</v>
      </c>
      <c r="S122" s="21">
        <v>105.98</v>
      </c>
      <c r="T122" s="21">
        <v>104.42</v>
      </c>
      <c r="U122" s="21">
        <v>98.47</v>
      </c>
      <c r="V122" s="21">
        <v>103.67</v>
      </c>
      <c r="W122" s="21">
        <v>109.88</v>
      </c>
      <c r="X122" s="21">
        <v>111.1</v>
      </c>
      <c r="Y122" s="21">
        <v>114.72</v>
      </c>
    </row>
    <row r="123" spans="1:25" x14ac:dyDescent="0.25">
      <c r="A123" s="7" t="s">
        <v>117</v>
      </c>
      <c r="B123" s="7"/>
      <c r="C123" s="14">
        <v>5241</v>
      </c>
      <c r="D123" s="65">
        <v>74.349999999999994</v>
      </c>
      <c r="E123" s="65">
        <v>70.67</v>
      </c>
      <c r="F123" s="65">
        <v>54.63</v>
      </c>
      <c r="G123" s="65">
        <v>57.21</v>
      </c>
      <c r="H123" s="65">
        <v>58.61</v>
      </c>
      <c r="I123" s="65">
        <v>62.06</v>
      </c>
      <c r="J123" s="65">
        <v>60.25</v>
      </c>
      <c r="K123" s="65">
        <v>65.430000000000007</v>
      </c>
      <c r="L123" s="65">
        <v>57.55</v>
      </c>
      <c r="M123" s="21">
        <v>60.43</v>
      </c>
      <c r="N123" s="21">
        <v>63.85</v>
      </c>
      <c r="O123" s="21">
        <v>66.650000000000006</v>
      </c>
      <c r="P123" s="21">
        <v>66.62</v>
      </c>
      <c r="Q123" s="21">
        <v>65.569999999999993</v>
      </c>
      <c r="R123" s="21">
        <v>72.58</v>
      </c>
      <c r="S123" s="21">
        <v>67.260000000000005</v>
      </c>
      <c r="T123" s="21">
        <v>61.45</v>
      </c>
      <c r="U123" s="21">
        <v>54.73</v>
      </c>
      <c r="V123" s="21">
        <v>58.83</v>
      </c>
      <c r="W123" s="21">
        <v>57.56</v>
      </c>
      <c r="X123" s="21">
        <v>61.65</v>
      </c>
      <c r="Y123" s="21">
        <v>64.87</v>
      </c>
    </row>
    <row r="124" spans="1:25" x14ac:dyDescent="0.25">
      <c r="A124" s="7" t="s">
        <v>118</v>
      </c>
      <c r="B124" s="7"/>
      <c r="C124" s="14">
        <v>5242</v>
      </c>
      <c r="D124" s="65">
        <v>15.28</v>
      </c>
      <c r="E124" s="65">
        <v>13.05</v>
      </c>
      <c r="F124" s="65">
        <v>27.09</v>
      </c>
      <c r="G124" s="65">
        <v>23.58</v>
      </c>
      <c r="H124" s="65">
        <v>22.95</v>
      </c>
      <c r="I124" s="65">
        <v>26.87</v>
      </c>
      <c r="J124" s="65">
        <v>30.05</v>
      </c>
      <c r="K124" s="65">
        <v>31.03</v>
      </c>
      <c r="L124" s="65">
        <v>40.590000000000003</v>
      </c>
      <c r="M124" s="21">
        <v>42.21</v>
      </c>
      <c r="N124" s="21">
        <v>35.57</v>
      </c>
      <c r="O124" s="21">
        <v>35.409999999999997</v>
      </c>
      <c r="P124" s="21">
        <v>32.56</v>
      </c>
      <c r="Q124" s="21">
        <v>32.5</v>
      </c>
      <c r="R124" s="21">
        <v>35.549999999999997</v>
      </c>
      <c r="S124" s="21">
        <v>38.729999999999997</v>
      </c>
      <c r="T124" s="21">
        <v>42.97</v>
      </c>
      <c r="U124" s="21">
        <v>43.74</v>
      </c>
      <c r="V124" s="21">
        <v>44.84</v>
      </c>
      <c r="W124" s="21">
        <v>52.32</v>
      </c>
      <c r="X124" s="21">
        <v>49.45</v>
      </c>
      <c r="Y124" s="21">
        <v>49.85</v>
      </c>
    </row>
    <row r="125" spans="1:25" x14ac:dyDescent="0.25">
      <c r="A125" s="6" t="s">
        <v>119</v>
      </c>
      <c r="B125" s="6"/>
      <c r="C125" s="14" t="s">
        <v>204</v>
      </c>
      <c r="D125" s="65">
        <v>35.549999999999997</v>
      </c>
      <c r="E125" s="65">
        <v>41.46</v>
      </c>
      <c r="F125" s="65">
        <v>47.2</v>
      </c>
      <c r="G125" s="65">
        <v>50.55</v>
      </c>
      <c r="H125" s="65">
        <v>53.57</v>
      </c>
      <c r="I125" s="65">
        <v>59.38</v>
      </c>
      <c r="J125" s="65">
        <v>57.91</v>
      </c>
      <c r="K125" s="65">
        <v>62.35</v>
      </c>
      <c r="L125" s="65">
        <v>64.61</v>
      </c>
      <c r="M125" s="21">
        <v>59.76</v>
      </c>
      <c r="N125" s="21">
        <v>58.31</v>
      </c>
      <c r="O125" s="21">
        <v>53.12</v>
      </c>
      <c r="P125" s="21">
        <v>62.71</v>
      </c>
      <c r="Q125" s="21">
        <v>60.55</v>
      </c>
      <c r="R125" s="21">
        <v>65.05</v>
      </c>
      <c r="S125" s="21">
        <v>64.52</v>
      </c>
      <c r="T125" s="21">
        <v>79.52</v>
      </c>
      <c r="U125" s="21">
        <v>78.05</v>
      </c>
      <c r="V125" s="21">
        <v>74.790000000000006</v>
      </c>
      <c r="W125" s="21">
        <v>84.53</v>
      </c>
      <c r="X125" s="21">
        <v>85.16</v>
      </c>
      <c r="Y125" s="21">
        <v>91.37</v>
      </c>
    </row>
    <row r="126" spans="1:25" x14ac:dyDescent="0.25">
      <c r="A126" s="5" t="s">
        <v>120</v>
      </c>
      <c r="B126" s="5"/>
      <c r="C126" s="13">
        <v>53</v>
      </c>
      <c r="D126" s="64">
        <v>97.21</v>
      </c>
      <c r="E126" s="64">
        <v>100.32</v>
      </c>
      <c r="F126" s="64">
        <v>101.42</v>
      </c>
      <c r="G126" s="64">
        <v>106.3</v>
      </c>
      <c r="H126" s="64">
        <v>101</v>
      </c>
      <c r="I126" s="64">
        <v>96.17</v>
      </c>
      <c r="J126" s="64">
        <v>108.87</v>
      </c>
      <c r="K126" s="64">
        <v>112.05</v>
      </c>
      <c r="L126" s="64">
        <v>114.42</v>
      </c>
      <c r="M126" s="20">
        <v>125.5</v>
      </c>
      <c r="N126" s="20">
        <v>130.19</v>
      </c>
      <c r="O126" s="20">
        <v>121.75</v>
      </c>
      <c r="P126" s="20">
        <v>135.05000000000001</v>
      </c>
      <c r="Q126" s="20">
        <v>135.87</v>
      </c>
      <c r="R126" s="20">
        <v>144.07</v>
      </c>
      <c r="S126" s="20">
        <v>138.9</v>
      </c>
      <c r="T126" s="20">
        <v>134.88999999999999</v>
      </c>
      <c r="U126" s="20">
        <v>131.57</v>
      </c>
      <c r="V126" s="20">
        <v>155.51</v>
      </c>
      <c r="W126" s="20">
        <v>146.07</v>
      </c>
      <c r="X126" s="20">
        <v>153.37</v>
      </c>
      <c r="Y126" s="20">
        <v>150.74</v>
      </c>
    </row>
    <row r="127" spans="1:25" x14ac:dyDescent="0.25">
      <c r="A127" s="10" t="s">
        <v>121</v>
      </c>
      <c r="B127" s="10"/>
      <c r="C127" s="14">
        <v>531</v>
      </c>
      <c r="D127" s="65">
        <v>71.75</v>
      </c>
      <c r="E127" s="65">
        <v>76.08</v>
      </c>
      <c r="F127" s="65">
        <v>74.33</v>
      </c>
      <c r="G127" s="65">
        <v>77.63</v>
      </c>
      <c r="H127" s="65">
        <v>75.459999999999994</v>
      </c>
      <c r="I127" s="65">
        <v>70.77</v>
      </c>
      <c r="J127" s="65">
        <v>85.04</v>
      </c>
      <c r="K127" s="65">
        <v>85.33</v>
      </c>
      <c r="L127" s="65">
        <v>89.76</v>
      </c>
      <c r="M127" s="21">
        <v>100.84</v>
      </c>
      <c r="N127" s="21">
        <v>105.65</v>
      </c>
      <c r="O127" s="21">
        <v>97.59</v>
      </c>
      <c r="P127" s="21">
        <v>110.53</v>
      </c>
      <c r="Q127" s="21">
        <v>109.68</v>
      </c>
      <c r="R127" s="21">
        <v>122.91</v>
      </c>
      <c r="S127" s="21">
        <v>117.62</v>
      </c>
      <c r="T127" s="21">
        <v>117.82</v>
      </c>
      <c r="U127" s="21">
        <v>115.14</v>
      </c>
      <c r="V127" s="21">
        <v>137.09</v>
      </c>
      <c r="W127" s="21">
        <v>124.91</v>
      </c>
      <c r="X127" s="21">
        <v>136.22999999999999</v>
      </c>
      <c r="Y127" s="21">
        <v>130.85</v>
      </c>
    </row>
    <row r="128" spans="1:25" x14ac:dyDescent="0.25">
      <c r="A128" s="6" t="s">
        <v>122</v>
      </c>
      <c r="B128" s="6"/>
      <c r="C128" s="14">
        <v>5311</v>
      </c>
      <c r="D128" s="65">
        <v>16.940000000000001</v>
      </c>
      <c r="E128" s="65">
        <v>15.03</v>
      </c>
      <c r="F128" s="65">
        <v>24.71</v>
      </c>
      <c r="G128" s="65">
        <v>31.19</v>
      </c>
      <c r="H128" s="65">
        <v>31.1</v>
      </c>
      <c r="I128" s="65">
        <v>23.09</v>
      </c>
      <c r="J128" s="65">
        <v>25.9</v>
      </c>
      <c r="K128" s="65">
        <v>29.94</v>
      </c>
      <c r="L128" s="65">
        <v>26.74</v>
      </c>
      <c r="M128" s="21">
        <v>35.47</v>
      </c>
      <c r="N128" s="21">
        <v>34.11</v>
      </c>
      <c r="O128" s="21">
        <v>28.81</v>
      </c>
      <c r="P128" s="21">
        <v>37.96</v>
      </c>
      <c r="Q128" s="21">
        <v>33.1</v>
      </c>
      <c r="R128" s="21">
        <v>44.34</v>
      </c>
      <c r="S128" s="21">
        <v>36.92</v>
      </c>
      <c r="T128" s="21">
        <v>35.94</v>
      </c>
      <c r="U128" s="21">
        <v>32.299999999999997</v>
      </c>
      <c r="V128" s="21">
        <v>39.08</v>
      </c>
      <c r="W128" s="21">
        <v>38.590000000000003</v>
      </c>
      <c r="X128" s="21">
        <v>42.23</v>
      </c>
      <c r="Y128" s="21">
        <v>38.53</v>
      </c>
    </row>
    <row r="129" spans="1:25" x14ac:dyDescent="0.25">
      <c r="A129" s="6" t="s">
        <v>309</v>
      </c>
      <c r="B129" s="6"/>
      <c r="C129" s="14" t="s">
        <v>310</v>
      </c>
      <c r="D129" s="65">
        <v>0</v>
      </c>
      <c r="E129" s="65">
        <v>0</v>
      </c>
      <c r="F129" s="65">
        <v>0</v>
      </c>
      <c r="G129" s="65">
        <v>0</v>
      </c>
      <c r="H129" s="65">
        <v>0</v>
      </c>
      <c r="I129" s="65">
        <v>0</v>
      </c>
      <c r="J129" s="65">
        <v>0</v>
      </c>
      <c r="K129" s="65">
        <v>0</v>
      </c>
      <c r="L129" s="65">
        <v>0</v>
      </c>
      <c r="M129" s="21">
        <v>0</v>
      </c>
      <c r="N129" s="21">
        <v>0</v>
      </c>
      <c r="O129" s="21">
        <v>0</v>
      </c>
      <c r="P129" s="21">
        <v>0</v>
      </c>
      <c r="Q129" s="21">
        <v>0</v>
      </c>
      <c r="R129" s="21">
        <v>0</v>
      </c>
      <c r="S129" s="21">
        <v>0</v>
      </c>
      <c r="T129" s="21">
        <v>0</v>
      </c>
      <c r="U129" s="21">
        <v>0</v>
      </c>
      <c r="V129" s="21">
        <v>0</v>
      </c>
      <c r="W129" s="21">
        <v>0</v>
      </c>
      <c r="X129" s="21">
        <v>0</v>
      </c>
      <c r="Y129" s="21">
        <v>0</v>
      </c>
    </row>
    <row r="130" spans="1:25" x14ac:dyDescent="0.25">
      <c r="A130" s="6" t="s">
        <v>123</v>
      </c>
      <c r="B130" s="6"/>
      <c r="C130" s="14" t="s">
        <v>205</v>
      </c>
      <c r="D130" s="65">
        <v>54.81</v>
      </c>
      <c r="E130" s="65">
        <v>61.04</v>
      </c>
      <c r="F130" s="65">
        <v>49.61</v>
      </c>
      <c r="G130" s="65">
        <v>46.45</v>
      </c>
      <c r="H130" s="65">
        <v>44.36</v>
      </c>
      <c r="I130" s="65">
        <v>47.68</v>
      </c>
      <c r="J130" s="65">
        <v>59.13</v>
      </c>
      <c r="K130" s="65">
        <v>55.39</v>
      </c>
      <c r="L130" s="65">
        <v>63.02</v>
      </c>
      <c r="M130" s="21">
        <v>65.37</v>
      </c>
      <c r="N130" s="21">
        <v>71.550000000000011</v>
      </c>
      <c r="O130" s="21">
        <v>68.78</v>
      </c>
      <c r="P130" s="21">
        <v>72.569999999999993</v>
      </c>
      <c r="Q130" s="21">
        <v>76.59</v>
      </c>
      <c r="R130" s="21">
        <v>78.570000000000007</v>
      </c>
      <c r="S130" s="21">
        <v>80.709999999999994</v>
      </c>
      <c r="T130" s="21">
        <v>81.88</v>
      </c>
      <c r="U130" s="21">
        <v>82.83</v>
      </c>
      <c r="V130" s="21">
        <v>98.01</v>
      </c>
      <c r="W130" s="21">
        <v>86.33</v>
      </c>
      <c r="X130" s="21">
        <v>94.009999999999991</v>
      </c>
      <c r="Y130" s="21">
        <v>92.32</v>
      </c>
    </row>
    <row r="131" spans="1:25" x14ac:dyDescent="0.25">
      <c r="A131" s="10" t="s">
        <v>124</v>
      </c>
      <c r="B131" s="10"/>
      <c r="C131" s="14">
        <v>532</v>
      </c>
      <c r="D131" s="65">
        <v>25.44</v>
      </c>
      <c r="E131" s="65">
        <v>24.24</v>
      </c>
      <c r="F131" s="65">
        <v>27.01</v>
      </c>
      <c r="G131" s="65">
        <v>28.59</v>
      </c>
      <c r="H131" s="65">
        <v>25.53</v>
      </c>
      <c r="I131" s="65">
        <v>25.4</v>
      </c>
      <c r="J131" s="65">
        <v>23.83</v>
      </c>
      <c r="K131" s="65">
        <v>26.52</v>
      </c>
      <c r="L131" s="65">
        <v>24.61</v>
      </c>
      <c r="M131" s="21">
        <v>24.48</v>
      </c>
      <c r="N131" s="21">
        <v>24.53</v>
      </c>
      <c r="O131" s="21">
        <v>24.12</v>
      </c>
      <c r="P131" s="21">
        <v>24.2</v>
      </c>
      <c r="Q131" s="21">
        <v>26</v>
      </c>
      <c r="R131" s="21">
        <v>20.83</v>
      </c>
      <c r="S131" s="21">
        <v>20.93</v>
      </c>
      <c r="T131" s="21">
        <v>16.88</v>
      </c>
      <c r="U131" s="21">
        <v>16.43</v>
      </c>
      <c r="V131" s="21">
        <v>18.420000000000002</v>
      </c>
      <c r="W131" s="21">
        <v>20.94</v>
      </c>
      <c r="X131" s="21">
        <v>16.66</v>
      </c>
      <c r="Y131" s="21">
        <v>19.89</v>
      </c>
    </row>
    <row r="132" spans="1:25" x14ac:dyDescent="0.25">
      <c r="A132" s="6" t="s">
        <v>125</v>
      </c>
      <c r="B132" s="6"/>
      <c r="C132" s="14">
        <v>5321</v>
      </c>
      <c r="D132" s="65">
        <v>10.130000000000001</v>
      </c>
      <c r="E132" s="65">
        <v>9.9499999999999993</v>
      </c>
      <c r="F132" s="65">
        <v>9.18</v>
      </c>
      <c r="G132" s="65">
        <v>8</v>
      </c>
      <c r="H132" s="65">
        <v>8.6999999999999993</v>
      </c>
      <c r="I132" s="65">
        <v>7.01</v>
      </c>
      <c r="J132" s="65">
        <v>9.16</v>
      </c>
      <c r="K132" s="65">
        <v>9.43</v>
      </c>
      <c r="L132" s="65">
        <v>6.44</v>
      </c>
      <c r="M132" s="21">
        <v>8.64</v>
      </c>
      <c r="N132" s="21">
        <v>10.23</v>
      </c>
      <c r="O132" s="21">
        <v>8.42</v>
      </c>
      <c r="P132" s="21">
        <v>7.13</v>
      </c>
      <c r="Q132" s="21">
        <v>9.19</v>
      </c>
      <c r="R132" s="21">
        <v>6.54</v>
      </c>
      <c r="S132" s="21">
        <v>8.85</v>
      </c>
      <c r="T132" s="21">
        <v>7.42</v>
      </c>
      <c r="U132" s="21">
        <v>7.43</v>
      </c>
      <c r="V132" s="21">
        <v>7.21</v>
      </c>
      <c r="W132" s="21">
        <v>9.86</v>
      </c>
      <c r="X132" s="21">
        <v>6.63</v>
      </c>
      <c r="Y132" s="21">
        <v>5.58</v>
      </c>
    </row>
    <row r="133" spans="1:25" x14ac:dyDescent="0.25">
      <c r="A133" s="10" t="s">
        <v>126</v>
      </c>
      <c r="B133" s="10"/>
      <c r="C133" s="14">
        <v>533</v>
      </c>
      <c r="D133" s="65">
        <v>0</v>
      </c>
      <c r="E133" s="65">
        <v>0</v>
      </c>
      <c r="F133" s="65">
        <v>0</v>
      </c>
      <c r="G133" s="65">
        <v>0</v>
      </c>
      <c r="H133" s="65">
        <v>0</v>
      </c>
      <c r="I133" s="65">
        <v>0</v>
      </c>
      <c r="J133" s="65">
        <v>0</v>
      </c>
      <c r="K133" s="65">
        <v>0</v>
      </c>
      <c r="L133" s="65">
        <v>0</v>
      </c>
      <c r="M133" s="21">
        <v>0</v>
      </c>
      <c r="N133" s="21">
        <v>0</v>
      </c>
      <c r="O133" s="21">
        <v>0</v>
      </c>
      <c r="P133" s="21">
        <v>0</v>
      </c>
      <c r="Q133" s="21">
        <v>0</v>
      </c>
      <c r="R133" s="21">
        <v>0</v>
      </c>
      <c r="S133" s="21">
        <v>0</v>
      </c>
      <c r="T133" s="21">
        <v>0</v>
      </c>
      <c r="U133" s="21">
        <v>0</v>
      </c>
      <c r="V133" s="21">
        <v>0</v>
      </c>
      <c r="W133" s="21">
        <v>0</v>
      </c>
      <c r="X133" s="21">
        <v>0</v>
      </c>
      <c r="Y133" s="21">
        <v>0</v>
      </c>
    </row>
    <row r="134" spans="1:25" x14ac:dyDescent="0.25">
      <c r="A134" s="5" t="s">
        <v>127</v>
      </c>
      <c r="B134" s="5"/>
      <c r="C134" s="13">
        <v>54</v>
      </c>
      <c r="D134" s="64">
        <v>349.28</v>
      </c>
      <c r="E134" s="64">
        <v>372.18</v>
      </c>
      <c r="F134" s="64">
        <v>394.01</v>
      </c>
      <c r="G134" s="64">
        <v>416.9</v>
      </c>
      <c r="H134" s="64">
        <v>438.69</v>
      </c>
      <c r="I134" s="64">
        <v>438.28</v>
      </c>
      <c r="J134" s="64">
        <v>449.31</v>
      </c>
      <c r="K134" s="64">
        <v>437.36</v>
      </c>
      <c r="L134" s="64">
        <v>434.95</v>
      </c>
      <c r="M134" s="20">
        <v>449.26</v>
      </c>
      <c r="N134" s="20">
        <v>469.94</v>
      </c>
      <c r="O134" s="20">
        <v>488.8</v>
      </c>
      <c r="P134" s="20">
        <v>480.07</v>
      </c>
      <c r="Q134" s="20">
        <v>511.85</v>
      </c>
      <c r="R134" s="20">
        <v>529.92999999999995</v>
      </c>
      <c r="S134" s="20">
        <v>530.26</v>
      </c>
      <c r="T134" s="20">
        <v>542.72</v>
      </c>
      <c r="U134" s="20">
        <v>559.91999999999996</v>
      </c>
      <c r="V134" s="20">
        <v>579.6</v>
      </c>
      <c r="W134" s="20">
        <v>594.62</v>
      </c>
      <c r="X134" s="20">
        <v>628.99</v>
      </c>
      <c r="Y134" s="20">
        <v>637.84</v>
      </c>
    </row>
    <row r="135" spans="1:25" x14ac:dyDescent="0.25">
      <c r="A135" s="7" t="s">
        <v>128</v>
      </c>
      <c r="B135" s="7"/>
      <c r="C135" s="14">
        <v>5411</v>
      </c>
      <c r="D135" s="65">
        <v>46.24</v>
      </c>
      <c r="E135" s="65">
        <v>49.75</v>
      </c>
      <c r="F135" s="65">
        <v>48.78</v>
      </c>
      <c r="G135" s="65">
        <v>53.01</v>
      </c>
      <c r="H135" s="65">
        <v>55.78</v>
      </c>
      <c r="I135" s="65">
        <v>57.04</v>
      </c>
      <c r="J135" s="65">
        <v>51.67</v>
      </c>
      <c r="K135" s="65">
        <v>57.97</v>
      </c>
      <c r="L135" s="65">
        <v>57.17</v>
      </c>
      <c r="M135" s="21">
        <v>57.42</v>
      </c>
      <c r="N135" s="21">
        <v>52.71</v>
      </c>
      <c r="O135" s="21">
        <v>53.58</v>
      </c>
      <c r="P135" s="21">
        <v>67.37</v>
      </c>
      <c r="Q135" s="21">
        <v>71.739999999999995</v>
      </c>
      <c r="R135" s="21">
        <v>75.17</v>
      </c>
      <c r="S135" s="21">
        <v>70.430000000000007</v>
      </c>
      <c r="T135" s="21">
        <v>69.61</v>
      </c>
      <c r="U135" s="21">
        <v>61.66</v>
      </c>
      <c r="V135" s="21">
        <v>59.46</v>
      </c>
      <c r="W135" s="21">
        <v>68.25</v>
      </c>
      <c r="X135" s="21">
        <v>70.709999999999994</v>
      </c>
      <c r="Y135" s="21">
        <v>68.89</v>
      </c>
    </row>
    <row r="136" spans="1:25" x14ac:dyDescent="0.25">
      <c r="A136" s="7" t="s">
        <v>129</v>
      </c>
      <c r="B136" s="7"/>
      <c r="C136" s="14">
        <v>5412</v>
      </c>
      <c r="D136" s="65">
        <v>43.76</v>
      </c>
      <c r="E136" s="65">
        <v>39.619999999999997</v>
      </c>
      <c r="F136" s="65">
        <v>44.94</v>
      </c>
      <c r="G136" s="65">
        <v>48.27</v>
      </c>
      <c r="H136" s="65">
        <v>51.19</v>
      </c>
      <c r="I136" s="65">
        <v>53.05</v>
      </c>
      <c r="J136" s="65">
        <v>46.58</v>
      </c>
      <c r="K136" s="65">
        <v>47.03</v>
      </c>
      <c r="L136" s="65">
        <v>42.46</v>
      </c>
      <c r="M136" s="21">
        <v>48.84</v>
      </c>
      <c r="N136" s="21">
        <v>54.2</v>
      </c>
      <c r="O136" s="21">
        <v>51.42</v>
      </c>
      <c r="P136" s="21">
        <v>56.65</v>
      </c>
      <c r="Q136" s="21">
        <v>60.26</v>
      </c>
      <c r="R136" s="21">
        <v>65.180000000000007</v>
      </c>
      <c r="S136" s="21">
        <v>60.18</v>
      </c>
      <c r="T136" s="21">
        <v>59.09</v>
      </c>
      <c r="U136" s="21">
        <v>58.71</v>
      </c>
      <c r="V136" s="21">
        <v>72.86</v>
      </c>
      <c r="W136" s="21">
        <v>74.62</v>
      </c>
      <c r="X136" s="21">
        <v>76.22</v>
      </c>
      <c r="Y136" s="21">
        <v>67.319999999999993</v>
      </c>
    </row>
    <row r="137" spans="1:25" x14ac:dyDescent="0.25">
      <c r="A137" s="7" t="s">
        <v>130</v>
      </c>
      <c r="B137" s="7"/>
      <c r="C137" s="14">
        <v>5413</v>
      </c>
      <c r="D137" s="65">
        <v>56.95</v>
      </c>
      <c r="E137" s="65">
        <v>55.37</v>
      </c>
      <c r="F137" s="65">
        <v>66.39</v>
      </c>
      <c r="G137" s="65">
        <v>69.430000000000007</v>
      </c>
      <c r="H137" s="65">
        <v>66.260000000000005</v>
      </c>
      <c r="I137" s="65">
        <v>66.81</v>
      </c>
      <c r="J137" s="65">
        <v>69.010000000000005</v>
      </c>
      <c r="K137" s="65">
        <v>73.97</v>
      </c>
      <c r="L137" s="65">
        <v>76.58</v>
      </c>
      <c r="M137" s="21">
        <v>69.989999999999995</v>
      </c>
      <c r="N137" s="21">
        <v>87.16</v>
      </c>
      <c r="O137" s="21">
        <v>85.86</v>
      </c>
      <c r="P137" s="21">
        <v>72.099999999999994</v>
      </c>
      <c r="Q137" s="21">
        <v>88.67</v>
      </c>
      <c r="R137" s="21">
        <v>88.79</v>
      </c>
      <c r="S137" s="21">
        <v>97.21</v>
      </c>
      <c r="T137" s="21">
        <v>97.51</v>
      </c>
      <c r="U137" s="21">
        <v>101.35</v>
      </c>
      <c r="V137" s="21">
        <v>99.38</v>
      </c>
      <c r="W137" s="21">
        <v>102.25</v>
      </c>
      <c r="X137" s="21">
        <v>95.8</v>
      </c>
      <c r="Y137" s="21">
        <v>95.98</v>
      </c>
    </row>
    <row r="138" spans="1:25" x14ac:dyDescent="0.25">
      <c r="A138" s="7" t="s">
        <v>131</v>
      </c>
      <c r="B138" s="7"/>
      <c r="C138" s="14">
        <v>5414</v>
      </c>
      <c r="D138" s="65">
        <v>20.260000000000002</v>
      </c>
      <c r="E138" s="65">
        <v>19.920000000000002</v>
      </c>
      <c r="F138" s="65">
        <v>22.25</v>
      </c>
      <c r="G138" s="65">
        <v>22.92</v>
      </c>
      <c r="H138" s="65">
        <v>21.6</v>
      </c>
      <c r="I138" s="65">
        <v>21.79</v>
      </c>
      <c r="J138" s="65">
        <v>21.78</v>
      </c>
      <c r="K138" s="65">
        <v>22.68</v>
      </c>
      <c r="L138" s="65">
        <v>20.28</v>
      </c>
      <c r="M138" s="21">
        <v>20.69</v>
      </c>
      <c r="N138" s="21">
        <v>25.4</v>
      </c>
      <c r="O138" s="21">
        <v>23.11</v>
      </c>
      <c r="P138" s="21">
        <v>27.48</v>
      </c>
      <c r="Q138" s="21">
        <v>26.8</v>
      </c>
      <c r="R138" s="21">
        <v>26.52</v>
      </c>
      <c r="S138" s="21">
        <v>18.260000000000002</v>
      </c>
      <c r="T138" s="21">
        <v>23.22</v>
      </c>
      <c r="U138" s="21">
        <v>23.14</v>
      </c>
      <c r="V138" s="21">
        <v>22.29</v>
      </c>
      <c r="W138" s="21">
        <v>35.380000000000003</v>
      </c>
      <c r="X138" s="21">
        <v>29.33</v>
      </c>
      <c r="Y138" s="21">
        <v>30.89</v>
      </c>
    </row>
    <row r="139" spans="1:25" x14ac:dyDescent="0.25">
      <c r="A139" s="7" t="s">
        <v>132</v>
      </c>
      <c r="B139" s="7"/>
      <c r="C139" s="14">
        <v>5415</v>
      </c>
      <c r="D139" s="65">
        <v>75.209999999999994</v>
      </c>
      <c r="E139" s="65">
        <v>91.26</v>
      </c>
      <c r="F139" s="65">
        <v>104.81</v>
      </c>
      <c r="G139" s="65">
        <v>117.16</v>
      </c>
      <c r="H139" s="65">
        <v>126.15</v>
      </c>
      <c r="I139" s="65">
        <v>123.05</v>
      </c>
      <c r="J139" s="65">
        <v>128.78</v>
      </c>
      <c r="K139" s="65">
        <v>117.47</v>
      </c>
      <c r="L139" s="65">
        <v>120.45</v>
      </c>
      <c r="M139" s="21">
        <v>120.27</v>
      </c>
      <c r="N139" s="21">
        <v>118.25</v>
      </c>
      <c r="O139" s="21">
        <v>141.53</v>
      </c>
      <c r="P139" s="21">
        <v>123.24</v>
      </c>
      <c r="Q139" s="21">
        <v>125.34</v>
      </c>
      <c r="R139" s="21">
        <v>127.66</v>
      </c>
      <c r="S139" s="21">
        <v>137.26</v>
      </c>
      <c r="T139" s="21">
        <v>136.09</v>
      </c>
      <c r="U139" s="21">
        <v>150.15</v>
      </c>
      <c r="V139" s="21">
        <v>154.02000000000001</v>
      </c>
      <c r="W139" s="21">
        <v>161.6</v>
      </c>
      <c r="X139" s="21">
        <v>190.09</v>
      </c>
      <c r="Y139" s="21">
        <v>196.73</v>
      </c>
    </row>
    <row r="140" spans="1:25" x14ac:dyDescent="0.25">
      <c r="A140" s="7" t="s">
        <v>133</v>
      </c>
      <c r="B140" s="7"/>
      <c r="C140" s="14">
        <v>5416</v>
      </c>
      <c r="D140" s="65">
        <v>48.33</v>
      </c>
      <c r="E140" s="65">
        <v>54.12</v>
      </c>
      <c r="F140" s="65">
        <v>51.48</v>
      </c>
      <c r="G140" s="65">
        <v>45.14</v>
      </c>
      <c r="H140" s="65">
        <v>47.17</v>
      </c>
      <c r="I140" s="65">
        <v>53.91</v>
      </c>
      <c r="J140" s="65">
        <v>57.15</v>
      </c>
      <c r="K140" s="65">
        <v>50.53</v>
      </c>
      <c r="L140" s="65">
        <v>50.21</v>
      </c>
      <c r="M140" s="21">
        <v>52.77</v>
      </c>
      <c r="N140" s="21">
        <v>51.65</v>
      </c>
      <c r="O140" s="21">
        <v>56.89</v>
      </c>
      <c r="P140" s="21">
        <v>54.27</v>
      </c>
      <c r="Q140" s="21">
        <v>60.8</v>
      </c>
      <c r="R140" s="21">
        <v>62.36</v>
      </c>
      <c r="S140" s="21">
        <v>69.02</v>
      </c>
      <c r="T140" s="21">
        <v>65.11</v>
      </c>
      <c r="U140" s="21">
        <v>67.61</v>
      </c>
      <c r="V140" s="21">
        <v>62.53</v>
      </c>
      <c r="W140" s="21">
        <v>55.4</v>
      </c>
      <c r="X140" s="21">
        <v>62.23</v>
      </c>
      <c r="Y140" s="21">
        <v>70.150000000000006</v>
      </c>
    </row>
    <row r="141" spans="1:25" x14ac:dyDescent="0.25">
      <c r="A141" s="7" t="s">
        <v>134</v>
      </c>
      <c r="B141" s="7"/>
      <c r="C141" s="14">
        <v>5417</v>
      </c>
      <c r="D141" s="65">
        <v>5.79</v>
      </c>
      <c r="E141" s="65">
        <v>6.46</v>
      </c>
      <c r="F141" s="65">
        <v>6.5</v>
      </c>
      <c r="G141" s="65">
        <v>4.7300000000000004</v>
      </c>
      <c r="H141" s="65">
        <v>7.09</v>
      </c>
      <c r="I141" s="65">
        <v>6.81</v>
      </c>
      <c r="J141" s="65">
        <v>7.45</v>
      </c>
      <c r="K141" s="65">
        <v>6.3</v>
      </c>
      <c r="L141" s="65">
        <v>13.02</v>
      </c>
      <c r="M141" s="21">
        <v>12.64</v>
      </c>
      <c r="N141" s="21">
        <v>14.13</v>
      </c>
      <c r="O141" s="21">
        <v>12.6</v>
      </c>
      <c r="P141" s="21">
        <v>13.51</v>
      </c>
      <c r="Q141" s="21">
        <v>13.08</v>
      </c>
      <c r="R141" s="21">
        <v>13.14</v>
      </c>
      <c r="S141" s="21">
        <v>14.73</v>
      </c>
      <c r="T141" s="21">
        <v>15.42</v>
      </c>
      <c r="U141" s="21">
        <v>16.239999999999998</v>
      </c>
      <c r="V141" s="21">
        <v>19.940000000000001</v>
      </c>
      <c r="W141" s="21">
        <v>12.26</v>
      </c>
      <c r="X141" s="21">
        <v>14.14</v>
      </c>
      <c r="Y141" s="21">
        <v>14.72</v>
      </c>
    </row>
    <row r="142" spans="1:25" x14ac:dyDescent="0.25">
      <c r="A142" s="7" t="s">
        <v>135</v>
      </c>
      <c r="B142" s="7"/>
      <c r="C142" s="14">
        <v>5418</v>
      </c>
      <c r="D142" s="65">
        <v>33.03</v>
      </c>
      <c r="E142" s="65">
        <v>34.08</v>
      </c>
      <c r="F142" s="65">
        <v>26.17</v>
      </c>
      <c r="G142" s="65">
        <v>33.26</v>
      </c>
      <c r="H142" s="65">
        <v>34.9</v>
      </c>
      <c r="I142" s="65">
        <v>30.12</v>
      </c>
      <c r="J142" s="65">
        <v>33.409999999999997</v>
      </c>
      <c r="K142" s="65">
        <v>33.53</v>
      </c>
      <c r="L142" s="65">
        <v>30.82</v>
      </c>
      <c r="M142" s="21">
        <v>35.28</v>
      </c>
      <c r="N142" s="21">
        <v>37.369999999999997</v>
      </c>
      <c r="O142" s="21">
        <v>33.04</v>
      </c>
      <c r="P142" s="21">
        <v>32.81</v>
      </c>
      <c r="Q142" s="21">
        <v>33.020000000000003</v>
      </c>
      <c r="R142" s="21">
        <v>37.700000000000003</v>
      </c>
      <c r="S142" s="21">
        <v>32.57</v>
      </c>
      <c r="T142" s="21">
        <v>38.700000000000003</v>
      </c>
      <c r="U142" s="21">
        <v>41.95</v>
      </c>
      <c r="V142" s="21">
        <v>53.4</v>
      </c>
      <c r="W142" s="21">
        <v>47.89</v>
      </c>
      <c r="X142" s="21">
        <v>54.42</v>
      </c>
      <c r="Y142" s="21">
        <v>61.33</v>
      </c>
    </row>
    <row r="143" spans="1:25" x14ac:dyDescent="0.25">
      <c r="A143" s="7" t="s">
        <v>136</v>
      </c>
      <c r="B143" s="7"/>
      <c r="C143" s="14">
        <v>5419</v>
      </c>
      <c r="D143" s="65">
        <v>19.7</v>
      </c>
      <c r="E143" s="65">
        <v>21.59</v>
      </c>
      <c r="F143" s="65">
        <v>22.7</v>
      </c>
      <c r="G143" s="65">
        <v>22.98</v>
      </c>
      <c r="H143" s="65">
        <v>28.55</v>
      </c>
      <c r="I143" s="65">
        <v>25.69</v>
      </c>
      <c r="J143" s="65">
        <v>33.479999999999997</v>
      </c>
      <c r="K143" s="65">
        <v>27.89</v>
      </c>
      <c r="L143" s="65">
        <v>23.97</v>
      </c>
      <c r="M143" s="21">
        <v>31.36</v>
      </c>
      <c r="N143" s="21">
        <v>29.06</v>
      </c>
      <c r="O143" s="21">
        <v>30.78</v>
      </c>
      <c r="P143" s="21">
        <v>32.65</v>
      </c>
      <c r="Q143" s="21">
        <v>32.130000000000003</v>
      </c>
      <c r="R143" s="21">
        <v>33.4</v>
      </c>
      <c r="S143" s="21">
        <v>30.59</v>
      </c>
      <c r="T143" s="21">
        <v>37.96</v>
      </c>
      <c r="U143" s="21">
        <v>39.11</v>
      </c>
      <c r="V143" s="21">
        <v>35.72</v>
      </c>
      <c r="W143" s="21">
        <v>36.97</v>
      </c>
      <c r="X143" s="21">
        <v>36.06</v>
      </c>
      <c r="Y143" s="21">
        <v>31.82</v>
      </c>
    </row>
    <row r="144" spans="1:25" x14ac:dyDescent="0.25">
      <c r="A144" s="5" t="s">
        <v>137</v>
      </c>
      <c r="B144" s="5"/>
      <c r="C144" s="13">
        <v>55</v>
      </c>
      <c r="D144" s="64">
        <v>0</v>
      </c>
      <c r="E144" s="64">
        <v>2.42</v>
      </c>
      <c r="F144" s="64">
        <v>0</v>
      </c>
      <c r="G144" s="64">
        <v>0</v>
      </c>
      <c r="H144" s="64">
        <v>0</v>
      </c>
      <c r="I144" s="64">
        <v>0</v>
      </c>
      <c r="J144" s="64">
        <v>0</v>
      </c>
      <c r="K144" s="64">
        <v>0</v>
      </c>
      <c r="L144" s="64">
        <v>0</v>
      </c>
      <c r="M144" s="20">
        <v>2.23</v>
      </c>
      <c r="N144" s="20">
        <v>1.58</v>
      </c>
      <c r="O144" s="20">
        <v>5.72</v>
      </c>
      <c r="P144" s="20">
        <v>0</v>
      </c>
      <c r="Q144" s="20">
        <v>0</v>
      </c>
      <c r="R144" s="20">
        <v>0</v>
      </c>
      <c r="S144" s="20">
        <v>0</v>
      </c>
      <c r="T144" s="20">
        <v>0</v>
      </c>
      <c r="U144" s="20">
        <v>0</v>
      </c>
      <c r="V144" s="20">
        <v>0</v>
      </c>
      <c r="W144" s="20">
        <v>1.94</v>
      </c>
      <c r="X144" s="20">
        <v>0</v>
      </c>
      <c r="Y144" s="20">
        <v>0</v>
      </c>
    </row>
    <row r="145" spans="1:25" x14ac:dyDescent="0.25">
      <c r="A145" s="5" t="s">
        <v>138</v>
      </c>
      <c r="B145" s="5"/>
      <c r="C145" s="13">
        <v>56</v>
      </c>
      <c r="D145" s="64">
        <v>192.22</v>
      </c>
      <c r="E145" s="64">
        <v>205.56</v>
      </c>
      <c r="F145" s="64">
        <v>220.63</v>
      </c>
      <c r="G145" s="64">
        <v>239.6</v>
      </c>
      <c r="H145" s="64">
        <v>237.35</v>
      </c>
      <c r="I145" s="64">
        <v>246.4</v>
      </c>
      <c r="J145" s="64">
        <v>262.89</v>
      </c>
      <c r="K145" s="64">
        <v>276.86</v>
      </c>
      <c r="L145" s="64">
        <v>279.35000000000002</v>
      </c>
      <c r="M145" s="20">
        <v>288.45999999999998</v>
      </c>
      <c r="N145" s="20">
        <v>290.14999999999998</v>
      </c>
      <c r="O145" s="20">
        <v>300.98</v>
      </c>
      <c r="P145" s="20">
        <v>278.54000000000002</v>
      </c>
      <c r="Q145" s="20">
        <v>289.73</v>
      </c>
      <c r="R145" s="20">
        <v>294.63</v>
      </c>
      <c r="S145" s="20">
        <v>295.25</v>
      </c>
      <c r="T145" s="20">
        <v>326.86</v>
      </c>
      <c r="U145" s="20">
        <v>333.77</v>
      </c>
      <c r="V145" s="20">
        <v>332.77</v>
      </c>
      <c r="W145" s="20">
        <v>324.14</v>
      </c>
      <c r="X145" s="20">
        <v>314.17</v>
      </c>
      <c r="Y145" s="20">
        <v>319.66000000000003</v>
      </c>
    </row>
    <row r="146" spans="1:25" x14ac:dyDescent="0.25">
      <c r="A146" s="6" t="s">
        <v>139</v>
      </c>
      <c r="B146" s="6"/>
      <c r="C146" s="14">
        <v>561</v>
      </c>
      <c r="D146" s="65">
        <v>184.36</v>
      </c>
      <c r="E146" s="65">
        <v>199.6</v>
      </c>
      <c r="F146" s="65">
        <v>210.72</v>
      </c>
      <c r="G146" s="65">
        <v>229.69</v>
      </c>
      <c r="H146" s="65">
        <v>227.85</v>
      </c>
      <c r="I146" s="65">
        <v>235.92</v>
      </c>
      <c r="J146" s="65">
        <v>254.06</v>
      </c>
      <c r="K146" s="65">
        <v>266.33</v>
      </c>
      <c r="L146" s="65">
        <v>267.14999999999998</v>
      </c>
      <c r="M146" s="21">
        <v>277.92</v>
      </c>
      <c r="N146" s="21">
        <v>280.64</v>
      </c>
      <c r="O146" s="21">
        <v>288.27999999999997</v>
      </c>
      <c r="P146" s="21">
        <v>263.10000000000002</v>
      </c>
      <c r="Q146" s="21">
        <v>279.08999999999997</v>
      </c>
      <c r="R146" s="21">
        <v>283.11</v>
      </c>
      <c r="S146" s="21">
        <v>275.35000000000002</v>
      </c>
      <c r="T146" s="21">
        <v>310.75</v>
      </c>
      <c r="U146" s="21">
        <v>320.60000000000002</v>
      </c>
      <c r="V146" s="21">
        <v>316.75</v>
      </c>
      <c r="W146" s="21">
        <v>305.14999999999998</v>
      </c>
      <c r="X146" s="21">
        <v>294.44</v>
      </c>
      <c r="Y146" s="21">
        <v>304.37</v>
      </c>
    </row>
    <row r="147" spans="1:25" x14ac:dyDescent="0.25">
      <c r="A147" s="7" t="s">
        <v>140</v>
      </c>
      <c r="B147" s="7"/>
      <c r="C147" s="14">
        <v>5611</v>
      </c>
      <c r="D147" s="65">
        <v>0</v>
      </c>
      <c r="E147" s="65">
        <v>0</v>
      </c>
      <c r="F147" s="65">
        <v>1.99</v>
      </c>
      <c r="G147" s="65">
        <v>2.5499999999999998</v>
      </c>
      <c r="H147" s="65">
        <v>1.97</v>
      </c>
      <c r="I147" s="65">
        <v>2.2999999999999998</v>
      </c>
      <c r="J147" s="65">
        <v>2.4</v>
      </c>
      <c r="K147" s="65">
        <v>2.0499999999999998</v>
      </c>
      <c r="L147" s="65">
        <v>2.85</v>
      </c>
      <c r="M147" s="21">
        <v>4.3499999999999996</v>
      </c>
      <c r="N147" s="21">
        <v>3.72</v>
      </c>
      <c r="O147" s="21">
        <v>6.64</v>
      </c>
      <c r="P147" s="21">
        <v>3.07</v>
      </c>
      <c r="Q147" s="21">
        <v>2.6</v>
      </c>
      <c r="R147" s="21">
        <v>3.18</v>
      </c>
      <c r="S147" s="21">
        <v>3.85</v>
      </c>
      <c r="T147" s="21">
        <v>2.52</v>
      </c>
      <c r="U147" s="21">
        <v>2.76</v>
      </c>
      <c r="V147" s="21">
        <v>2.52</v>
      </c>
      <c r="W147" s="21">
        <v>0</v>
      </c>
      <c r="X147" s="21">
        <v>0</v>
      </c>
      <c r="Y147" s="21">
        <v>0</v>
      </c>
    </row>
    <row r="148" spans="1:25" x14ac:dyDescent="0.25">
      <c r="A148" s="7" t="s">
        <v>141</v>
      </c>
      <c r="B148" s="7"/>
      <c r="C148" s="14">
        <v>5613</v>
      </c>
      <c r="D148" s="65">
        <v>36.19</v>
      </c>
      <c r="E148" s="65">
        <v>39.69</v>
      </c>
      <c r="F148" s="65">
        <v>38.81</v>
      </c>
      <c r="G148" s="65">
        <v>45.35</v>
      </c>
      <c r="H148" s="65">
        <v>35.770000000000003</v>
      </c>
      <c r="I148" s="65">
        <v>37.92</v>
      </c>
      <c r="J148" s="65">
        <v>45.92</v>
      </c>
      <c r="K148" s="65">
        <v>47.33</v>
      </c>
      <c r="L148" s="65">
        <v>38.979999999999997</v>
      </c>
      <c r="M148" s="21">
        <v>39.85</v>
      </c>
      <c r="N148" s="21">
        <v>45.32</v>
      </c>
      <c r="O148" s="21">
        <v>54.31</v>
      </c>
      <c r="P148" s="21">
        <v>36.06</v>
      </c>
      <c r="Q148" s="21">
        <v>43.97</v>
      </c>
      <c r="R148" s="21">
        <v>44.02</v>
      </c>
      <c r="S148" s="21">
        <v>49</v>
      </c>
      <c r="T148" s="21">
        <v>49</v>
      </c>
      <c r="U148" s="21">
        <v>45.4</v>
      </c>
      <c r="V148" s="21">
        <v>46.52</v>
      </c>
      <c r="W148" s="21">
        <v>50.84</v>
      </c>
      <c r="X148" s="21">
        <v>43.68</v>
      </c>
      <c r="Y148" s="21">
        <v>48.95</v>
      </c>
    </row>
    <row r="149" spans="1:25" x14ac:dyDescent="0.25">
      <c r="A149" s="7" t="s">
        <v>142</v>
      </c>
      <c r="B149" s="7"/>
      <c r="C149" s="14">
        <v>5614</v>
      </c>
      <c r="D149" s="65">
        <v>17.29</v>
      </c>
      <c r="E149" s="65">
        <v>21.47</v>
      </c>
      <c r="F149" s="65">
        <v>25.19</v>
      </c>
      <c r="G149" s="65">
        <v>30.04</v>
      </c>
      <c r="H149" s="65">
        <v>40.119999999999997</v>
      </c>
      <c r="I149" s="65">
        <v>42.01</v>
      </c>
      <c r="J149" s="65">
        <v>50.7</v>
      </c>
      <c r="K149" s="65">
        <v>51.12</v>
      </c>
      <c r="L149" s="65">
        <v>58.75</v>
      </c>
      <c r="M149" s="21">
        <v>70.33</v>
      </c>
      <c r="N149" s="21">
        <v>59.77</v>
      </c>
      <c r="O149" s="21">
        <v>57.38</v>
      </c>
      <c r="P149" s="21">
        <v>55.74</v>
      </c>
      <c r="Q149" s="21">
        <v>50.78</v>
      </c>
      <c r="R149" s="21">
        <v>44.75</v>
      </c>
      <c r="S149" s="21">
        <v>37.79</v>
      </c>
      <c r="T149" s="21">
        <v>49.41</v>
      </c>
      <c r="U149" s="21">
        <v>50.07</v>
      </c>
      <c r="V149" s="21">
        <v>40.92</v>
      </c>
      <c r="W149" s="21">
        <v>50.63</v>
      </c>
      <c r="X149" s="21">
        <v>52.9</v>
      </c>
      <c r="Y149" s="21">
        <v>49.17</v>
      </c>
    </row>
    <row r="150" spans="1:25" x14ac:dyDescent="0.25">
      <c r="A150" s="7" t="s">
        <v>143</v>
      </c>
      <c r="B150" s="7"/>
      <c r="C150" s="14" t="s">
        <v>206</v>
      </c>
      <c r="D150" s="65">
        <v>9.36</v>
      </c>
      <c r="E150" s="65">
        <v>11.54</v>
      </c>
      <c r="F150" s="65">
        <v>15.6</v>
      </c>
      <c r="G150" s="65">
        <v>19.23</v>
      </c>
      <c r="H150" s="65">
        <v>16.8</v>
      </c>
      <c r="I150" s="65">
        <v>16.75</v>
      </c>
      <c r="J150" s="65">
        <v>20.6</v>
      </c>
      <c r="K150" s="65">
        <v>16.25</v>
      </c>
      <c r="L150" s="65">
        <v>17.57</v>
      </c>
      <c r="M150" s="21">
        <v>20.91</v>
      </c>
      <c r="N150" s="21">
        <v>23.26</v>
      </c>
      <c r="O150" s="21">
        <v>20.9</v>
      </c>
      <c r="P150" s="21">
        <v>17.23</v>
      </c>
      <c r="Q150" s="21">
        <v>14.69</v>
      </c>
      <c r="R150" s="21">
        <v>16.41</v>
      </c>
      <c r="S150" s="21">
        <v>20.12</v>
      </c>
      <c r="T150" s="21">
        <v>17.45</v>
      </c>
      <c r="U150" s="21">
        <v>12.89</v>
      </c>
      <c r="V150" s="21">
        <v>18.010000000000002</v>
      </c>
      <c r="W150" s="21">
        <v>16.61</v>
      </c>
      <c r="X150" s="21">
        <v>17.52</v>
      </c>
      <c r="Y150" s="21">
        <v>10.07</v>
      </c>
    </row>
    <row r="151" spans="1:25" x14ac:dyDescent="0.25">
      <c r="A151" s="7" t="s">
        <v>144</v>
      </c>
      <c r="B151" s="7"/>
      <c r="C151" s="14">
        <v>5615</v>
      </c>
      <c r="D151" s="65">
        <v>24.83</v>
      </c>
      <c r="E151" s="65">
        <v>22</v>
      </c>
      <c r="F151" s="65">
        <v>18.239999999999998</v>
      </c>
      <c r="G151" s="65">
        <v>20.260000000000002</v>
      </c>
      <c r="H151" s="65">
        <v>21.19</v>
      </c>
      <c r="I151" s="65">
        <v>20.149999999999999</v>
      </c>
      <c r="J151" s="65">
        <v>16.07</v>
      </c>
      <c r="K151" s="65">
        <v>20.81</v>
      </c>
      <c r="L151" s="65">
        <v>17.920000000000002</v>
      </c>
      <c r="M151" s="21">
        <v>19.68</v>
      </c>
      <c r="N151" s="21">
        <v>22.57</v>
      </c>
      <c r="O151" s="21">
        <v>18.11</v>
      </c>
      <c r="P151" s="21">
        <v>15.7</v>
      </c>
      <c r="Q151" s="21">
        <v>21.33</v>
      </c>
      <c r="R151" s="21">
        <v>21.29</v>
      </c>
      <c r="S151" s="21">
        <v>16.02</v>
      </c>
      <c r="T151" s="21">
        <v>21.83</v>
      </c>
      <c r="U151" s="21">
        <v>21.09</v>
      </c>
      <c r="V151" s="21">
        <v>21.2</v>
      </c>
      <c r="W151" s="21">
        <v>15.67</v>
      </c>
      <c r="X151" s="21">
        <v>15.82</v>
      </c>
      <c r="Y151" s="21">
        <v>21.86</v>
      </c>
    </row>
    <row r="152" spans="1:25" x14ac:dyDescent="0.25">
      <c r="A152" s="7" t="s">
        <v>145</v>
      </c>
      <c r="B152" s="7"/>
      <c r="C152" s="14">
        <v>5616</v>
      </c>
      <c r="D152" s="65">
        <v>26.82</v>
      </c>
      <c r="E152" s="65">
        <v>31.37</v>
      </c>
      <c r="F152" s="65">
        <v>29.08</v>
      </c>
      <c r="G152" s="65">
        <v>30.8</v>
      </c>
      <c r="H152" s="65">
        <v>32.590000000000003</v>
      </c>
      <c r="I152" s="65">
        <v>37.01</v>
      </c>
      <c r="J152" s="65">
        <v>37.020000000000003</v>
      </c>
      <c r="K152" s="65">
        <v>37.619999999999997</v>
      </c>
      <c r="L152" s="65">
        <v>38.18</v>
      </c>
      <c r="M152" s="21">
        <v>36.450000000000003</v>
      </c>
      <c r="N152" s="21">
        <v>37.9</v>
      </c>
      <c r="O152" s="21">
        <v>36.520000000000003</v>
      </c>
      <c r="P152" s="21">
        <v>39.380000000000003</v>
      </c>
      <c r="Q152" s="21">
        <v>39.11</v>
      </c>
      <c r="R152" s="21">
        <v>43.41</v>
      </c>
      <c r="S152" s="21">
        <v>42.15</v>
      </c>
      <c r="T152" s="21">
        <v>46.65</v>
      </c>
      <c r="U152" s="21">
        <v>58.83</v>
      </c>
      <c r="V152" s="21">
        <v>54.27</v>
      </c>
      <c r="W152" s="21">
        <v>46.53</v>
      </c>
      <c r="X152" s="21">
        <v>43.55</v>
      </c>
      <c r="Y152" s="21">
        <v>42.29</v>
      </c>
    </row>
    <row r="153" spans="1:25" x14ac:dyDescent="0.25">
      <c r="A153" s="7" t="s">
        <v>146</v>
      </c>
      <c r="B153" s="7"/>
      <c r="C153" s="14">
        <v>5617</v>
      </c>
      <c r="D153" s="65">
        <v>69.88</v>
      </c>
      <c r="E153" s="65">
        <v>73.53</v>
      </c>
      <c r="F153" s="65">
        <v>83.8</v>
      </c>
      <c r="G153" s="65">
        <v>84.01</v>
      </c>
      <c r="H153" s="65">
        <v>81.37</v>
      </c>
      <c r="I153" s="65">
        <v>82.09</v>
      </c>
      <c r="J153" s="65">
        <v>83.73</v>
      </c>
      <c r="K153" s="65">
        <v>93.2</v>
      </c>
      <c r="L153" s="65">
        <v>95.75</v>
      </c>
      <c r="M153" s="21">
        <v>90.7</v>
      </c>
      <c r="N153" s="21">
        <v>91.81</v>
      </c>
      <c r="O153" s="21">
        <v>101.06</v>
      </c>
      <c r="P153" s="21">
        <v>98.98</v>
      </c>
      <c r="Q153" s="21">
        <v>109.2</v>
      </c>
      <c r="R153" s="21">
        <v>113.24</v>
      </c>
      <c r="S153" s="21">
        <v>110.28</v>
      </c>
      <c r="T153" s="21">
        <v>126.42</v>
      </c>
      <c r="U153" s="21">
        <v>132.32</v>
      </c>
      <c r="V153" s="21">
        <v>135.83000000000001</v>
      </c>
      <c r="W153" s="21">
        <v>124.87</v>
      </c>
      <c r="X153" s="21">
        <v>120.98</v>
      </c>
      <c r="Y153" s="21">
        <v>132.03</v>
      </c>
    </row>
    <row r="154" spans="1:25" x14ac:dyDescent="0.25">
      <c r="A154" s="6" t="s">
        <v>147</v>
      </c>
      <c r="B154" s="6"/>
      <c r="C154" s="14">
        <v>562</v>
      </c>
      <c r="D154" s="65">
        <v>7.86</v>
      </c>
      <c r="E154" s="65">
        <v>5.96</v>
      </c>
      <c r="F154" s="65">
        <v>9.91</v>
      </c>
      <c r="G154" s="65">
        <v>9.91</v>
      </c>
      <c r="H154" s="65">
        <v>9.5</v>
      </c>
      <c r="I154" s="65">
        <v>10.47</v>
      </c>
      <c r="J154" s="65">
        <v>8.84</v>
      </c>
      <c r="K154" s="65">
        <v>10.52</v>
      </c>
      <c r="L154" s="65">
        <v>12.2</v>
      </c>
      <c r="M154" s="21">
        <v>10.54</v>
      </c>
      <c r="N154" s="21">
        <v>9.51</v>
      </c>
      <c r="O154" s="21">
        <v>12.69</v>
      </c>
      <c r="P154" s="21">
        <v>15.44</v>
      </c>
      <c r="Q154" s="21">
        <v>10.65</v>
      </c>
      <c r="R154" s="21">
        <v>11.52</v>
      </c>
      <c r="S154" s="21">
        <v>19.899999999999999</v>
      </c>
      <c r="T154" s="21">
        <v>16.11</v>
      </c>
      <c r="U154" s="21">
        <v>13.17</v>
      </c>
      <c r="V154" s="21">
        <v>16.02</v>
      </c>
      <c r="W154" s="21">
        <v>18.989999999999998</v>
      </c>
      <c r="X154" s="21">
        <v>19.72</v>
      </c>
      <c r="Y154" s="21">
        <v>15.29</v>
      </c>
    </row>
    <row r="155" spans="1:25" x14ac:dyDescent="0.25">
      <c r="A155" s="5" t="s">
        <v>148</v>
      </c>
      <c r="B155" s="5"/>
      <c r="C155" s="13">
        <v>61</v>
      </c>
      <c r="D155" s="64">
        <v>342.39</v>
      </c>
      <c r="E155" s="64">
        <v>345.23</v>
      </c>
      <c r="F155" s="64">
        <v>363.43</v>
      </c>
      <c r="G155" s="64">
        <v>364.21</v>
      </c>
      <c r="H155" s="64">
        <v>353.34</v>
      </c>
      <c r="I155" s="64">
        <v>366.64</v>
      </c>
      <c r="J155" s="64">
        <v>376.72</v>
      </c>
      <c r="K155" s="64">
        <v>391.6</v>
      </c>
      <c r="L155" s="64">
        <v>426.37</v>
      </c>
      <c r="M155" s="20">
        <v>445.57</v>
      </c>
      <c r="N155" s="20">
        <v>463.11</v>
      </c>
      <c r="O155" s="20">
        <v>473.05</v>
      </c>
      <c r="P155" s="20">
        <v>450.93</v>
      </c>
      <c r="Q155" s="20">
        <v>456.41</v>
      </c>
      <c r="R155" s="20">
        <v>458.78</v>
      </c>
      <c r="S155" s="20">
        <v>465.11</v>
      </c>
      <c r="T155" s="20">
        <v>483.28</v>
      </c>
      <c r="U155" s="20">
        <v>494.64</v>
      </c>
      <c r="V155" s="20">
        <v>514.86</v>
      </c>
      <c r="W155" s="20">
        <v>502.78</v>
      </c>
      <c r="X155" s="20">
        <v>497.13</v>
      </c>
      <c r="Y155" s="20">
        <v>521.19000000000005</v>
      </c>
    </row>
    <row r="156" spans="1:25" x14ac:dyDescent="0.25">
      <c r="A156" s="7" t="s">
        <v>149</v>
      </c>
      <c r="B156" s="7"/>
      <c r="C156" s="14">
        <v>6111</v>
      </c>
      <c r="D156" s="65">
        <v>225.88</v>
      </c>
      <c r="E156" s="65">
        <v>230.95</v>
      </c>
      <c r="F156" s="65">
        <v>238.91</v>
      </c>
      <c r="G156" s="65">
        <v>243.4</v>
      </c>
      <c r="H156" s="65">
        <v>231.69</v>
      </c>
      <c r="I156" s="65">
        <v>239.62</v>
      </c>
      <c r="J156" s="65">
        <v>248.54</v>
      </c>
      <c r="K156" s="65">
        <v>250.41</v>
      </c>
      <c r="L156" s="65">
        <v>266.54000000000002</v>
      </c>
      <c r="M156" s="21">
        <v>287.10000000000002</v>
      </c>
      <c r="N156" s="21">
        <v>290.72000000000003</v>
      </c>
      <c r="O156" s="21">
        <v>303.14</v>
      </c>
      <c r="P156" s="21">
        <v>278.67</v>
      </c>
      <c r="Q156" s="21">
        <v>283.02999999999997</v>
      </c>
      <c r="R156" s="21">
        <v>281.48</v>
      </c>
      <c r="S156" s="21">
        <v>286.7</v>
      </c>
      <c r="T156" s="21">
        <v>302.83</v>
      </c>
      <c r="U156" s="21">
        <v>293.5</v>
      </c>
      <c r="V156" s="21">
        <v>299.29000000000002</v>
      </c>
      <c r="W156" s="21">
        <v>303.33</v>
      </c>
      <c r="X156" s="21">
        <v>287.73</v>
      </c>
      <c r="Y156" s="21">
        <v>304.94</v>
      </c>
    </row>
    <row r="157" spans="1:25" x14ac:dyDescent="0.25">
      <c r="A157" s="7" t="s">
        <v>150</v>
      </c>
      <c r="B157" s="7"/>
      <c r="C157" s="14">
        <v>6112</v>
      </c>
      <c r="D157" s="65">
        <v>24.55</v>
      </c>
      <c r="E157" s="65">
        <v>25.73</v>
      </c>
      <c r="F157" s="65">
        <v>24.9</v>
      </c>
      <c r="G157" s="65">
        <v>26.46</v>
      </c>
      <c r="H157" s="65">
        <v>24.85</v>
      </c>
      <c r="I157" s="65">
        <v>28.75</v>
      </c>
      <c r="J157" s="65">
        <v>23.88</v>
      </c>
      <c r="K157" s="65">
        <v>29.99</v>
      </c>
      <c r="L157" s="65">
        <v>31.1</v>
      </c>
      <c r="M157" s="21">
        <v>32.22</v>
      </c>
      <c r="N157" s="21">
        <v>30.54</v>
      </c>
      <c r="O157" s="21">
        <v>29.27</v>
      </c>
      <c r="P157" s="21">
        <v>32.130000000000003</v>
      </c>
      <c r="Q157" s="21">
        <v>35.159999999999997</v>
      </c>
      <c r="R157" s="21">
        <v>36.78</v>
      </c>
      <c r="S157" s="21">
        <v>32.64</v>
      </c>
      <c r="T157" s="21">
        <v>33.19</v>
      </c>
      <c r="U157" s="21">
        <v>40.450000000000003</v>
      </c>
      <c r="V157" s="21">
        <v>43.84</v>
      </c>
      <c r="W157" s="21">
        <v>36.26</v>
      </c>
      <c r="X157" s="21">
        <v>40.06</v>
      </c>
      <c r="Y157" s="21">
        <v>41.24</v>
      </c>
    </row>
    <row r="158" spans="1:25" x14ac:dyDescent="0.25">
      <c r="A158" s="7" t="s">
        <v>151</v>
      </c>
      <c r="B158" s="7"/>
      <c r="C158" s="14">
        <v>6113</v>
      </c>
      <c r="D158" s="65">
        <v>61.77</v>
      </c>
      <c r="E158" s="65">
        <v>56.51</v>
      </c>
      <c r="F158" s="65">
        <v>61.23</v>
      </c>
      <c r="G158" s="65">
        <v>58.38</v>
      </c>
      <c r="H158" s="65">
        <v>60.34</v>
      </c>
      <c r="I158" s="65">
        <v>65.2</v>
      </c>
      <c r="J158" s="65">
        <v>64.67</v>
      </c>
      <c r="K158" s="65">
        <v>71.78</v>
      </c>
      <c r="L158" s="65">
        <v>91.47</v>
      </c>
      <c r="M158" s="21">
        <v>88.69</v>
      </c>
      <c r="N158" s="21">
        <v>93.93</v>
      </c>
      <c r="O158" s="21">
        <v>95.35</v>
      </c>
      <c r="P158" s="21">
        <v>93.06</v>
      </c>
      <c r="Q158" s="21">
        <v>90.83</v>
      </c>
      <c r="R158" s="21">
        <v>92.45</v>
      </c>
      <c r="S158" s="21">
        <v>97.16</v>
      </c>
      <c r="T158" s="21">
        <v>95.16</v>
      </c>
      <c r="U158" s="21">
        <v>97.45</v>
      </c>
      <c r="V158" s="21">
        <v>105.2</v>
      </c>
      <c r="W158" s="21">
        <v>99.94</v>
      </c>
      <c r="X158" s="21">
        <v>104.21</v>
      </c>
      <c r="Y158" s="21">
        <v>100.01</v>
      </c>
    </row>
    <row r="159" spans="1:25" x14ac:dyDescent="0.25">
      <c r="A159" s="7" t="s">
        <v>152</v>
      </c>
      <c r="B159" s="7"/>
      <c r="C159" s="14" t="s">
        <v>207</v>
      </c>
      <c r="D159" s="65">
        <v>29.32</v>
      </c>
      <c r="E159" s="65">
        <v>30.94</v>
      </c>
      <c r="F159" s="65">
        <v>37.03</v>
      </c>
      <c r="G159" s="65">
        <v>35.970000000000006</v>
      </c>
      <c r="H159" s="65">
        <v>36.46</v>
      </c>
      <c r="I159" s="65">
        <v>31.810000000000002</v>
      </c>
      <c r="J159" s="65">
        <v>39.630000000000003</v>
      </c>
      <c r="K159" s="65">
        <v>39.42</v>
      </c>
      <c r="L159" s="65">
        <v>36.5</v>
      </c>
      <c r="M159" s="21">
        <v>36.69</v>
      </c>
      <c r="N159" s="21">
        <v>47.93</v>
      </c>
      <c r="O159" s="21">
        <v>45.28</v>
      </c>
      <c r="P159" s="21">
        <v>47.07</v>
      </c>
      <c r="Q159" s="21">
        <v>47.400000000000006</v>
      </c>
      <c r="R159" s="21">
        <v>48.08</v>
      </c>
      <c r="S159" s="21">
        <v>48.61</v>
      </c>
      <c r="T159" s="21">
        <v>49.87</v>
      </c>
      <c r="U159" s="21">
        <v>63.23</v>
      </c>
      <c r="V159" s="21">
        <v>66.539999999999992</v>
      </c>
      <c r="W159" s="21">
        <v>63.26</v>
      </c>
      <c r="X159" s="21">
        <v>65.12</v>
      </c>
      <c r="Y159" s="21">
        <v>75.02</v>
      </c>
    </row>
    <row r="160" spans="1:25" x14ac:dyDescent="0.25">
      <c r="A160" s="5" t="s">
        <v>153</v>
      </c>
      <c r="B160" s="5"/>
      <c r="C160" s="13">
        <v>62</v>
      </c>
      <c r="D160" s="64">
        <v>492.72</v>
      </c>
      <c r="E160" s="64">
        <v>516.04999999999995</v>
      </c>
      <c r="F160" s="64">
        <v>512.86</v>
      </c>
      <c r="G160" s="64">
        <v>541.63</v>
      </c>
      <c r="H160" s="64">
        <v>563.34</v>
      </c>
      <c r="I160" s="64">
        <v>580.1</v>
      </c>
      <c r="J160" s="64">
        <v>612.57000000000005</v>
      </c>
      <c r="K160" s="64">
        <v>628.83000000000004</v>
      </c>
      <c r="L160" s="64">
        <v>622.54999999999995</v>
      </c>
      <c r="M160" s="20">
        <v>632.52</v>
      </c>
      <c r="N160" s="20">
        <v>668.35</v>
      </c>
      <c r="O160" s="20">
        <v>682.94</v>
      </c>
      <c r="P160" s="20">
        <v>703.15</v>
      </c>
      <c r="Q160" s="20">
        <v>729.96</v>
      </c>
      <c r="R160" s="20">
        <v>751.28</v>
      </c>
      <c r="S160" s="20">
        <v>768.8</v>
      </c>
      <c r="T160" s="20">
        <v>790.77</v>
      </c>
      <c r="U160" s="20">
        <v>798.21</v>
      </c>
      <c r="V160" s="20">
        <v>812.49</v>
      </c>
      <c r="W160" s="20">
        <v>838.41</v>
      </c>
      <c r="X160" s="20">
        <v>869.46</v>
      </c>
      <c r="Y160" s="20">
        <v>851.61</v>
      </c>
    </row>
    <row r="161" spans="1:25" x14ac:dyDescent="0.25">
      <c r="A161" s="6" t="s">
        <v>154</v>
      </c>
      <c r="B161" s="6"/>
      <c r="C161" s="14">
        <v>621</v>
      </c>
      <c r="D161" s="65">
        <v>128.16</v>
      </c>
      <c r="E161" s="65">
        <v>128.76</v>
      </c>
      <c r="F161" s="65">
        <v>139.91</v>
      </c>
      <c r="G161" s="65">
        <v>141.53</v>
      </c>
      <c r="H161" s="65">
        <v>153.56</v>
      </c>
      <c r="I161" s="65">
        <v>160.76</v>
      </c>
      <c r="J161" s="65">
        <v>184.89</v>
      </c>
      <c r="K161" s="65">
        <v>187.57</v>
      </c>
      <c r="L161" s="65">
        <v>173.42</v>
      </c>
      <c r="M161" s="21">
        <v>174.87</v>
      </c>
      <c r="N161" s="21">
        <v>187.9</v>
      </c>
      <c r="O161" s="21">
        <v>203.75</v>
      </c>
      <c r="P161" s="21">
        <v>193.31</v>
      </c>
      <c r="Q161" s="21">
        <v>210.59</v>
      </c>
      <c r="R161" s="21">
        <v>219.66</v>
      </c>
      <c r="S161" s="21">
        <v>216.3</v>
      </c>
      <c r="T161" s="21">
        <v>214.98</v>
      </c>
      <c r="U161" s="21">
        <v>230.29</v>
      </c>
      <c r="V161" s="21">
        <v>233.44</v>
      </c>
      <c r="W161" s="21">
        <v>273.48</v>
      </c>
      <c r="X161" s="21">
        <v>284.83999999999997</v>
      </c>
      <c r="Y161" s="21">
        <v>261.70999999999998</v>
      </c>
    </row>
    <row r="162" spans="1:25" x14ac:dyDescent="0.25">
      <c r="A162" s="6" t="s">
        <v>155</v>
      </c>
      <c r="B162" s="6"/>
      <c r="C162" s="14">
        <v>622</v>
      </c>
      <c r="D162" s="65">
        <v>159.5</v>
      </c>
      <c r="E162" s="65">
        <v>157.07</v>
      </c>
      <c r="F162" s="65">
        <v>156.55000000000001</v>
      </c>
      <c r="G162" s="65">
        <v>165.3</v>
      </c>
      <c r="H162" s="65">
        <v>173.32</v>
      </c>
      <c r="I162" s="65">
        <v>172.26</v>
      </c>
      <c r="J162" s="65">
        <v>176.98</v>
      </c>
      <c r="K162" s="65">
        <v>176.91</v>
      </c>
      <c r="L162" s="65">
        <v>183.49</v>
      </c>
      <c r="M162" s="21">
        <v>187.57</v>
      </c>
      <c r="N162" s="21">
        <v>193.15</v>
      </c>
      <c r="O162" s="21">
        <v>206.09</v>
      </c>
      <c r="P162" s="21">
        <v>202.61</v>
      </c>
      <c r="Q162" s="21">
        <v>213.22</v>
      </c>
      <c r="R162" s="21">
        <v>239.55</v>
      </c>
      <c r="S162" s="21">
        <v>226.82</v>
      </c>
      <c r="T162" s="21">
        <v>249.5</v>
      </c>
      <c r="U162" s="21">
        <v>237.46</v>
      </c>
      <c r="V162" s="21">
        <v>227.05</v>
      </c>
      <c r="W162" s="21">
        <v>237.31</v>
      </c>
      <c r="X162" s="21">
        <v>246.77</v>
      </c>
      <c r="Y162" s="21">
        <v>267.43</v>
      </c>
    </row>
    <row r="163" spans="1:25" x14ac:dyDescent="0.25">
      <c r="A163" s="6" t="s">
        <v>156</v>
      </c>
      <c r="B163" s="6"/>
      <c r="C163" s="14">
        <v>623</v>
      </c>
      <c r="D163" s="65">
        <v>90.14</v>
      </c>
      <c r="E163" s="65">
        <v>99.53</v>
      </c>
      <c r="F163" s="65">
        <v>90.55</v>
      </c>
      <c r="G163" s="65">
        <v>95.41</v>
      </c>
      <c r="H163" s="65">
        <v>98.95</v>
      </c>
      <c r="I163" s="65">
        <v>102.62</v>
      </c>
      <c r="J163" s="65">
        <v>110.36</v>
      </c>
      <c r="K163" s="65">
        <v>124.54</v>
      </c>
      <c r="L163" s="65">
        <v>122.91</v>
      </c>
      <c r="M163" s="21">
        <v>126.18</v>
      </c>
      <c r="N163" s="21">
        <v>126.29</v>
      </c>
      <c r="O163" s="21">
        <v>122.68</v>
      </c>
      <c r="P163" s="21">
        <v>136.69999999999999</v>
      </c>
      <c r="Q163" s="21">
        <v>139.5</v>
      </c>
      <c r="R163" s="21">
        <v>135.25</v>
      </c>
      <c r="S163" s="21">
        <v>154.38</v>
      </c>
      <c r="T163" s="21">
        <v>146.03</v>
      </c>
      <c r="U163" s="21">
        <v>152.44</v>
      </c>
      <c r="V163" s="21">
        <v>167.91</v>
      </c>
      <c r="W163" s="21">
        <v>158.04</v>
      </c>
      <c r="X163" s="21">
        <v>176.55</v>
      </c>
      <c r="Y163" s="21">
        <v>162.03</v>
      </c>
    </row>
    <row r="164" spans="1:25" x14ac:dyDescent="0.25">
      <c r="A164" s="6" t="s">
        <v>157</v>
      </c>
      <c r="B164" s="6"/>
      <c r="C164" s="14">
        <v>624</v>
      </c>
      <c r="D164" s="65">
        <v>114.92</v>
      </c>
      <c r="E164" s="65">
        <v>130.69999999999999</v>
      </c>
      <c r="F164" s="65">
        <v>125.86</v>
      </c>
      <c r="G164" s="65">
        <v>139.4</v>
      </c>
      <c r="H164" s="65">
        <v>137.5</v>
      </c>
      <c r="I164" s="65">
        <v>144.46</v>
      </c>
      <c r="J164" s="65">
        <v>140.33000000000001</v>
      </c>
      <c r="K164" s="65">
        <v>139.80000000000001</v>
      </c>
      <c r="L164" s="65">
        <v>142.72999999999999</v>
      </c>
      <c r="M164" s="21">
        <v>143.9</v>
      </c>
      <c r="N164" s="21">
        <v>161</v>
      </c>
      <c r="O164" s="21">
        <v>150.43</v>
      </c>
      <c r="P164" s="21">
        <v>170.53</v>
      </c>
      <c r="Q164" s="21">
        <v>166.66</v>
      </c>
      <c r="R164" s="21">
        <v>156.83000000000001</v>
      </c>
      <c r="S164" s="21">
        <v>171.3</v>
      </c>
      <c r="T164" s="21">
        <v>180.26</v>
      </c>
      <c r="U164" s="21">
        <v>178.02</v>
      </c>
      <c r="V164" s="21">
        <v>184.09</v>
      </c>
      <c r="W164" s="21">
        <v>169.58</v>
      </c>
      <c r="X164" s="21">
        <v>161.29</v>
      </c>
      <c r="Y164" s="21">
        <v>160.43</v>
      </c>
    </row>
    <row r="165" spans="1:25" x14ac:dyDescent="0.25">
      <c r="A165" s="5" t="s">
        <v>158</v>
      </c>
      <c r="B165" s="5"/>
      <c r="C165" s="13">
        <v>71</v>
      </c>
      <c r="D165" s="64">
        <v>99.44</v>
      </c>
      <c r="E165" s="64">
        <v>94.74</v>
      </c>
      <c r="F165" s="64">
        <v>104.06</v>
      </c>
      <c r="G165" s="64">
        <v>120.36</v>
      </c>
      <c r="H165" s="64">
        <v>129.41</v>
      </c>
      <c r="I165" s="64">
        <v>144.63999999999999</v>
      </c>
      <c r="J165" s="64">
        <v>140.11000000000001</v>
      </c>
      <c r="K165" s="64">
        <v>150.37</v>
      </c>
      <c r="L165" s="64">
        <v>135.09</v>
      </c>
      <c r="M165" s="20">
        <v>143.07</v>
      </c>
      <c r="N165" s="20">
        <v>159.62</v>
      </c>
      <c r="O165" s="20">
        <v>141.41</v>
      </c>
      <c r="P165" s="20">
        <v>150.75</v>
      </c>
      <c r="Q165" s="20">
        <v>158.49</v>
      </c>
      <c r="R165" s="20">
        <v>164.7</v>
      </c>
      <c r="S165" s="20">
        <v>155.4</v>
      </c>
      <c r="T165" s="20">
        <v>155.63</v>
      </c>
      <c r="U165" s="20">
        <v>165.34</v>
      </c>
      <c r="V165" s="20">
        <v>158.6</v>
      </c>
      <c r="W165" s="20">
        <v>170.44</v>
      </c>
      <c r="X165" s="20">
        <v>172.05</v>
      </c>
      <c r="Y165" s="20">
        <v>173.36</v>
      </c>
    </row>
    <row r="166" spans="1:25" x14ac:dyDescent="0.25">
      <c r="A166" s="6" t="s">
        <v>159</v>
      </c>
      <c r="B166" s="6"/>
      <c r="C166" s="14" t="s">
        <v>208</v>
      </c>
      <c r="D166" s="65">
        <v>42.94</v>
      </c>
      <c r="E166" s="65">
        <v>44.699999999999996</v>
      </c>
      <c r="F166" s="65">
        <v>41.08</v>
      </c>
      <c r="G166" s="65">
        <v>48.21</v>
      </c>
      <c r="H166" s="65">
        <v>53.01</v>
      </c>
      <c r="I166" s="65">
        <v>54.21</v>
      </c>
      <c r="J166" s="65">
        <v>54.35</v>
      </c>
      <c r="K166" s="65">
        <v>60.97</v>
      </c>
      <c r="L166" s="65">
        <v>48.660000000000004</v>
      </c>
      <c r="M166" s="21">
        <v>58.6</v>
      </c>
      <c r="N166" s="21">
        <v>61.36</v>
      </c>
      <c r="O166" s="21">
        <v>63.29</v>
      </c>
      <c r="P166" s="21">
        <v>59.929999999999993</v>
      </c>
      <c r="Q166" s="21">
        <v>67.069999999999993</v>
      </c>
      <c r="R166" s="21">
        <v>63.940000000000005</v>
      </c>
      <c r="S166" s="21">
        <v>62.330000000000005</v>
      </c>
      <c r="T166" s="21">
        <v>58.97</v>
      </c>
      <c r="U166" s="21">
        <v>62.48</v>
      </c>
      <c r="V166" s="21">
        <v>61.64</v>
      </c>
      <c r="W166" s="21">
        <v>66.63</v>
      </c>
      <c r="X166" s="21">
        <v>66.16</v>
      </c>
      <c r="Y166" s="21">
        <v>64.86</v>
      </c>
    </row>
    <row r="167" spans="1:25" x14ac:dyDescent="0.25">
      <c r="A167" s="6" t="s">
        <v>160</v>
      </c>
      <c r="B167" s="6"/>
      <c r="C167" s="14">
        <v>713</v>
      </c>
      <c r="D167" s="65">
        <v>56.5</v>
      </c>
      <c r="E167" s="65">
        <v>50.05</v>
      </c>
      <c r="F167" s="65">
        <v>62.98</v>
      </c>
      <c r="G167" s="65">
        <v>72.14</v>
      </c>
      <c r="H167" s="65">
        <v>76.41</v>
      </c>
      <c r="I167" s="65">
        <v>90.43</v>
      </c>
      <c r="J167" s="65">
        <v>85.76</v>
      </c>
      <c r="K167" s="65">
        <v>89.4</v>
      </c>
      <c r="L167" s="65">
        <v>86.42</v>
      </c>
      <c r="M167" s="21">
        <v>84.47</v>
      </c>
      <c r="N167" s="21">
        <v>98.25</v>
      </c>
      <c r="O167" s="21">
        <v>78.12</v>
      </c>
      <c r="P167" s="21">
        <v>90.82</v>
      </c>
      <c r="Q167" s="21">
        <v>91.41</v>
      </c>
      <c r="R167" s="21">
        <v>100.76</v>
      </c>
      <c r="S167" s="21">
        <v>93.07</v>
      </c>
      <c r="T167" s="21">
        <v>96.66</v>
      </c>
      <c r="U167" s="21">
        <v>102.87</v>
      </c>
      <c r="V167" s="21">
        <v>96.96</v>
      </c>
      <c r="W167" s="21">
        <v>103.81</v>
      </c>
      <c r="X167" s="21">
        <v>105.89</v>
      </c>
      <c r="Y167" s="21">
        <v>108.5</v>
      </c>
    </row>
    <row r="168" spans="1:25" x14ac:dyDescent="0.25">
      <c r="A168" s="5" t="s">
        <v>161</v>
      </c>
      <c r="B168" s="5"/>
      <c r="C168" s="13">
        <v>72</v>
      </c>
      <c r="D168" s="64">
        <v>313.2</v>
      </c>
      <c r="E168" s="64">
        <v>331.84</v>
      </c>
      <c r="F168" s="64">
        <v>336.49</v>
      </c>
      <c r="G168" s="64">
        <v>340.11</v>
      </c>
      <c r="H168" s="64">
        <v>333.17</v>
      </c>
      <c r="I168" s="64">
        <v>360.75</v>
      </c>
      <c r="J168" s="64">
        <v>366.13</v>
      </c>
      <c r="K168" s="64">
        <v>368.04</v>
      </c>
      <c r="L168" s="64">
        <v>365.16</v>
      </c>
      <c r="M168" s="20">
        <v>377.18</v>
      </c>
      <c r="N168" s="20">
        <v>403.86</v>
      </c>
      <c r="O168" s="20">
        <v>397.04</v>
      </c>
      <c r="P168" s="20">
        <v>384.4</v>
      </c>
      <c r="Q168" s="20">
        <v>393.38</v>
      </c>
      <c r="R168" s="20">
        <v>402.45</v>
      </c>
      <c r="S168" s="20">
        <v>431.56</v>
      </c>
      <c r="T168" s="20">
        <v>440.63</v>
      </c>
      <c r="U168" s="20">
        <v>450.3</v>
      </c>
      <c r="V168" s="20">
        <v>444.34</v>
      </c>
      <c r="W168" s="20">
        <v>456.8</v>
      </c>
      <c r="X168" s="20">
        <v>454.27</v>
      </c>
      <c r="Y168" s="20">
        <v>468.16</v>
      </c>
    </row>
    <row r="169" spans="1:25" x14ac:dyDescent="0.25">
      <c r="A169" s="6" t="s">
        <v>162</v>
      </c>
      <c r="B169" s="6"/>
      <c r="C169" s="14">
        <v>721</v>
      </c>
      <c r="D169" s="65">
        <v>54.98</v>
      </c>
      <c r="E169" s="65">
        <v>64.09</v>
      </c>
      <c r="F169" s="65">
        <v>59.62</v>
      </c>
      <c r="G169" s="65">
        <v>64.75</v>
      </c>
      <c r="H169" s="65">
        <v>50.56</v>
      </c>
      <c r="I169" s="65">
        <v>59.64</v>
      </c>
      <c r="J169" s="65">
        <v>66.02</v>
      </c>
      <c r="K169" s="65">
        <v>61.46</v>
      </c>
      <c r="L169" s="65">
        <v>66.209999999999994</v>
      </c>
      <c r="M169" s="21">
        <v>66.010000000000005</v>
      </c>
      <c r="N169" s="21">
        <v>71.2</v>
      </c>
      <c r="O169" s="21">
        <v>59.76</v>
      </c>
      <c r="P169" s="21">
        <v>59.17</v>
      </c>
      <c r="Q169" s="21">
        <v>61.9</v>
      </c>
      <c r="R169" s="21">
        <v>65.959999999999994</v>
      </c>
      <c r="S169" s="21">
        <v>68.37</v>
      </c>
      <c r="T169" s="21">
        <v>66.62</v>
      </c>
      <c r="U169" s="21">
        <v>70.17</v>
      </c>
      <c r="V169" s="21">
        <v>66.709999999999994</v>
      </c>
      <c r="W169" s="21">
        <v>61.78</v>
      </c>
      <c r="X169" s="21">
        <v>67.02</v>
      </c>
      <c r="Y169" s="21">
        <v>64.86</v>
      </c>
    </row>
    <row r="170" spans="1:25" x14ac:dyDescent="0.25">
      <c r="A170" s="6" t="s">
        <v>163</v>
      </c>
      <c r="B170" s="6"/>
      <c r="C170" s="14">
        <v>722</v>
      </c>
      <c r="D170" s="65">
        <v>258.22000000000003</v>
      </c>
      <c r="E170" s="65">
        <v>267.74</v>
      </c>
      <c r="F170" s="65">
        <v>276.88</v>
      </c>
      <c r="G170" s="65">
        <v>275.36</v>
      </c>
      <c r="H170" s="65">
        <v>282.61</v>
      </c>
      <c r="I170" s="65">
        <v>301.11</v>
      </c>
      <c r="J170" s="65">
        <v>300.11</v>
      </c>
      <c r="K170" s="65">
        <v>306.58</v>
      </c>
      <c r="L170" s="65">
        <v>298.95</v>
      </c>
      <c r="M170" s="21">
        <v>311.17</v>
      </c>
      <c r="N170" s="21">
        <v>332.67</v>
      </c>
      <c r="O170" s="21">
        <v>337.28</v>
      </c>
      <c r="P170" s="21">
        <v>325.23</v>
      </c>
      <c r="Q170" s="21">
        <v>331.48</v>
      </c>
      <c r="R170" s="21">
        <v>336.5</v>
      </c>
      <c r="S170" s="21">
        <v>363.18</v>
      </c>
      <c r="T170" s="21">
        <v>374.02</v>
      </c>
      <c r="U170" s="21">
        <v>380.13</v>
      </c>
      <c r="V170" s="21">
        <v>377.63</v>
      </c>
      <c r="W170" s="21">
        <v>395.02</v>
      </c>
      <c r="X170" s="21">
        <v>387.25</v>
      </c>
      <c r="Y170" s="21">
        <v>403.3</v>
      </c>
    </row>
    <row r="171" spans="1:25" x14ac:dyDescent="0.25">
      <c r="A171" s="5" t="s">
        <v>164</v>
      </c>
      <c r="B171" s="5"/>
      <c r="C171" s="13">
        <v>81</v>
      </c>
      <c r="D171" s="64">
        <v>247.25</v>
      </c>
      <c r="E171" s="64">
        <v>259.77999999999997</v>
      </c>
      <c r="F171" s="64">
        <v>250.94</v>
      </c>
      <c r="G171" s="64">
        <v>243.84</v>
      </c>
      <c r="H171" s="64">
        <v>242.74</v>
      </c>
      <c r="I171" s="64">
        <v>246.96</v>
      </c>
      <c r="J171" s="64">
        <v>263.67</v>
      </c>
      <c r="K171" s="64">
        <v>256.25</v>
      </c>
      <c r="L171" s="64">
        <v>257.52</v>
      </c>
      <c r="M171" s="20">
        <v>260.45999999999998</v>
      </c>
      <c r="N171" s="20">
        <v>266.95</v>
      </c>
      <c r="O171" s="20">
        <v>285.8</v>
      </c>
      <c r="P171" s="20">
        <v>299.02</v>
      </c>
      <c r="Q171" s="20">
        <v>297.82</v>
      </c>
      <c r="R171" s="20">
        <v>287.87</v>
      </c>
      <c r="S171" s="20">
        <v>294.75</v>
      </c>
      <c r="T171" s="20">
        <v>291.91000000000003</v>
      </c>
      <c r="U171" s="20">
        <v>286.76</v>
      </c>
      <c r="V171" s="20">
        <v>276.3</v>
      </c>
      <c r="W171" s="20">
        <v>276.05</v>
      </c>
      <c r="X171" s="20">
        <v>275.88</v>
      </c>
      <c r="Y171" s="20">
        <v>290.41000000000003</v>
      </c>
    </row>
    <row r="172" spans="1:25" x14ac:dyDescent="0.25">
      <c r="A172" s="6" t="s">
        <v>165</v>
      </c>
      <c r="B172" s="6"/>
      <c r="C172" s="14">
        <v>811</v>
      </c>
      <c r="D172" s="65">
        <v>88.01</v>
      </c>
      <c r="E172" s="65">
        <v>94.04</v>
      </c>
      <c r="F172" s="65">
        <v>93.63</v>
      </c>
      <c r="G172" s="65">
        <v>85.99</v>
      </c>
      <c r="H172" s="65">
        <v>89.7</v>
      </c>
      <c r="I172" s="65">
        <v>88.19</v>
      </c>
      <c r="J172" s="65">
        <v>87.28</v>
      </c>
      <c r="K172" s="65">
        <v>92.5</v>
      </c>
      <c r="L172" s="65">
        <v>92.02</v>
      </c>
      <c r="M172" s="21">
        <v>87.95</v>
      </c>
      <c r="N172" s="21">
        <v>84.4</v>
      </c>
      <c r="O172" s="21">
        <v>91.62</v>
      </c>
      <c r="P172" s="21">
        <v>94.43</v>
      </c>
      <c r="Q172" s="21">
        <v>92.58</v>
      </c>
      <c r="R172" s="21">
        <v>88.97</v>
      </c>
      <c r="S172" s="21">
        <v>89.94</v>
      </c>
      <c r="T172" s="21">
        <v>82.75</v>
      </c>
      <c r="U172" s="21">
        <v>90.44</v>
      </c>
      <c r="V172" s="21">
        <v>88.27</v>
      </c>
      <c r="W172" s="21">
        <v>84.25</v>
      </c>
      <c r="X172" s="21">
        <v>89.69</v>
      </c>
      <c r="Y172" s="21">
        <v>95.22</v>
      </c>
    </row>
    <row r="173" spans="1:25" x14ac:dyDescent="0.25">
      <c r="A173" s="7" t="s">
        <v>166</v>
      </c>
      <c r="B173" s="7"/>
      <c r="C173" s="14">
        <v>8111</v>
      </c>
      <c r="D173" s="65">
        <v>47.35</v>
      </c>
      <c r="E173" s="65">
        <v>52.34</v>
      </c>
      <c r="F173" s="65">
        <v>53.88</v>
      </c>
      <c r="G173" s="65">
        <v>47.32</v>
      </c>
      <c r="H173" s="65">
        <v>52.53</v>
      </c>
      <c r="I173" s="65">
        <v>50.89</v>
      </c>
      <c r="J173" s="65">
        <v>56.14</v>
      </c>
      <c r="K173" s="65">
        <v>53.83</v>
      </c>
      <c r="L173" s="65">
        <v>49.18</v>
      </c>
      <c r="M173" s="21">
        <v>52.35</v>
      </c>
      <c r="N173" s="21">
        <v>51.92</v>
      </c>
      <c r="O173" s="21">
        <v>50.23</v>
      </c>
      <c r="P173" s="21">
        <v>60.26</v>
      </c>
      <c r="Q173" s="21">
        <v>56.53</v>
      </c>
      <c r="R173" s="21">
        <v>50.36</v>
      </c>
      <c r="S173" s="21">
        <v>53.6</v>
      </c>
      <c r="T173" s="21">
        <v>49.92</v>
      </c>
      <c r="U173" s="21">
        <v>54.11</v>
      </c>
      <c r="V173" s="21">
        <v>54.43</v>
      </c>
      <c r="W173" s="21">
        <v>49.29</v>
      </c>
      <c r="X173" s="21">
        <v>58.2</v>
      </c>
      <c r="Y173" s="21">
        <v>57.38</v>
      </c>
    </row>
    <row r="174" spans="1:25" x14ac:dyDescent="0.25">
      <c r="A174" s="7" t="s">
        <v>167</v>
      </c>
      <c r="B174" s="7"/>
      <c r="C174" s="14" t="s">
        <v>209</v>
      </c>
      <c r="D174" s="65">
        <v>40.659999999999997</v>
      </c>
      <c r="E174" s="65">
        <v>41.7</v>
      </c>
      <c r="F174" s="65">
        <v>39.75</v>
      </c>
      <c r="G174" s="65">
        <v>38.659999999999997</v>
      </c>
      <c r="H174" s="65">
        <v>37.17</v>
      </c>
      <c r="I174" s="65">
        <v>37.31</v>
      </c>
      <c r="J174" s="65">
        <v>31.14</v>
      </c>
      <c r="K174" s="65">
        <v>38.660000000000004</v>
      </c>
      <c r="L174" s="65">
        <v>42.84</v>
      </c>
      <c r="M174" s="21">
        <v>35.599999999999994</v>
      </c>
      <c r="N174" s="21">
        <v>32.480000000000004</v>
      </c>
      <c r="O174" s="21">
        <v>41.39</v>
      </c>
      <c r="P174" s="21">
        <v>34.18</v>
      </c>
      <c r="Q174" s="21">
        <v>36.049999999999997</v>
      </c>
      <c r="R174" s="21">
        <v>38.61</v>
      </c>
      <c r="S174" s="21">
        <v>36.340000000000003</v>
      </c>
      <c r="T174" s="21">
        <v>32.83</v>
      </c>
      <c r="U174" s="21">
        <v>36.33</v>
      </c>
      <c r="V174" s="21">
        <v>33.830000000000005</v>
      </c>
      <c r="W174" s="21">
        <v>34.96</v>
      </c>
      <c r="X174" s="21">
        <v>31.48</v>
      </c>
      <c r="Y174" s="21">
        <v>37.840000000000003</v>
      </c>
    </row>
    <row r="175" spans="1:25" x14ac:dyDescent="0.25">
      <c r="A175" s="6" t="s">
        <v>168</v>
      </c>
      <c r="B175" s="6"/>
      <c r="C175" s="14">
        <v>812</v>
      </c>
      <c r="D175" s="65">
        <v>65.400000000000006</v>
      </c>
      <c r="E175" s="65">
        <v>70.510000000000005</v>
      </c>
      <c r="F175" s="65">
        <v>65.88</v>
      </c>
      <c r="G175" s="65">
        <v>67.95</v>
      </c>
      <c r="H175" s="65">
        <v>68.95</v>
      </c>
      <c r="I175" s="65">
        <v>75.25</v>
      </c>
      <c r="J175" s="65">
        <v>84.9</v>
      </c>
      <c r="K175" s="65">
        <v>72.91</v>
      </c>
      <c r="L175" s="65">
        <v>80.09</v>
      </c>
      <c r="M175" s="21">
        <v>84.7</v>
      </c>
      <c r="N175" s="21">
        <v>90.65</v>
      </c>
      <c r="O175" s="21">
        <v>90.36</v>
      </c>
      <c r="P175" s="21">
        <v>95.59</v>
      </c>
      <c r="Q175" s="21">
        <v>94.19</v>
      </c>
      <c r="R175" s="21">
        <v>88.64</v>
      </c>
      <c r="S175" s="21">
        <v>88.95</v>
      </c>
      <c r="T175" s="21">
        <v>93.18</v>
      </c>
      <c r="U175" s="21">
        <v>86.24</v>
      </c>
      <c r="V175" s="21">
        <v>83.88</v>
      </c>
      <c r="W175" s="21">
        <v>87.08</v>
      </c>
      <c r="X175" s="21">
        <v>89.74</v>
      </c>
      <c r="Y175" s="21">
        <v>89.86</v>
      </c>
    </row>
    <row r="176" spans="1:25" x14ac:dyDescent="0.25">
      <c r="A176" s="6" t="s">
        <v>169</v>
      </c>
      <c r="B176" s="6"/>
      <c r="C176" s="14">
        <v>813</v>
      </c>
      <c r="D176" s="65">
        <v>62.74</v>
      </c>
      <c r="E176" s="65">
        <v>63.37</v>
      </c>
      <c r="F176" s="65">
        <v>56.85</v>
      </c>
      <c r="G176" s="65">
        <v>60.59</v>
      </c>
      <c r="H176" s="65">
        <v>59.97</v>
      </c>
      <c r="I176" s="65">
        <v>55.49</v>
      </c>
      <c r="J176" s="65">
        <v>62.89</v>
      </c>
      <c r="K176" s="65">
        <v>66.36</v>
      </c>
      <c r="L176" s="65">
        <v>61.3</v>
      </c>
      <c r="M176" s="21">
        <v>64.48</v>
      </c>
      <c r="N176" s="21">
        <v>66.91</v>
      </c>
      <c r="O176" s="21">
        <v>71.06</v>
      </c>
      <c r="P176" s="21">
        <v>77.45</v>
      </c>
      <c r="Q176" s="21">
        <v>78.319999999999993</v>
      </c>
      <c r="R176" s="21">
        <v>81.349999999999994</v>
      </c>
      <c r="S176" s="21">
        <v>82.22</v>
      </c>
      <c r="T176" s="21">
        <v>81.400000000000006</v>
      </c>
      <c r="U176" s="21">
        <v>78.06</v>
      </c>
      <c r="V176" s="21">
        <v>80.959999999999994</v>
      </c>
      <c r="W176" s="21">
        <v>77.650000000000006</v>
      </c>
      <c r="X176" s="21">
        <v>72.61</v>
      </c>
      <c r="Y176" s="21">
        <v>81.56</v>
      </c>
    </row>
    <row r="177" spans="1:25" x14ac:dyDescent="0.25">
      <c r="A177" s="6" t="s">
        <v>170</v>
      </c>
      <c r="B177" s="6"/>
      <c r="C177" s="14">
        <v>814</v>
      </c>
      <c r="D177" s="65">
        <v>31.09</v>
      </c>
      <c r="E177" s="65">
        <v>31.85</v>
      </c>
      <c r="F177" s="65">
        <v>34.57</v>
      </c>
      <c r="G177" s="65">
        <v>29.32</v>
      </c>
      <c r="H177" s="65">
        <v>24.11</v>
      </c>
      <c r="I177" s="65">
        <v>28.03</v>
      </c>
      <c r="J177" s="65">
        <v>28.6</v>
      </c>
      <c r="K177" s="65">
        <v>24.47</v>
      </c>
      <c r="L177" s="65">
        <v>24.11</v>
      </c>
      <c r="M177" s="21">
        <v>23.33</v>
      </c>
      <c r="N177" s="21">
        <v>24.99</v>
      </c>
      <c r="O177" s="21">
        <v>32.76</v>
      </c>
      <c r="P177" s="21">
        <v>31.54</v>
      </c>
      <c r="Q177" s="21">
        <v>32.729999999999997</v>
      </c>
      <c r="R177" s="21">
        <v>28.92</v>
      </c>
      <c r="S177" s="21">
        <v>33.65</v>
      </c>
      <c r="T177" s="21">
        <v>34.58</v>
      </c>
      <c r="U177" s="21">
        <v>32.020000000000003</v>
      </c>
      <c r="V177" s="21">
        <v>23.2</v>
      </c>
      <c r="W177" s="21">
        <v>27.07</v>
      </c>
      <c r="X177" s="21">
        <v>23.85</v>
      </c>
      <c r="Y177" s="21">
        <v>23.76</v>
      </c>
    </row>
    <row r="178" spans="1:25" x14ac:dyDescent="0.25">
      <c r="A178" s="5" t="s">
        <v>171</v>
      </c>
      <c r="B178" s="5"/>
      <c r="C178" s="13">
        <v>91</v>
      </c>
      <c r="D178" s="64">
        <v>279.58999999999997</v>
      </c>
      <c r="E178" s="64">
        <v>282.62</v>
      </c>
      <c r="F178" s="64">
        <v>286.04000000000002</v>
      </c>
      <c r="G178" s="64">
        <v>281.93</v>
      </c>
      <c r="H178" s="64">
        <v>284.27</v>
      </c>
      <c r="I178" s="64">
        <v>296.69</v>
      </c>
      <c r="J178" s="64">
        <v>310.95</v>
      </c>
      <c r="K178" s="64">
        <v>311.19</v>
      </c>
      <c r="L178" s="64">
        <v>323.89</v>
      </c>
      <c r="M178" s="20">
        <v>312.83</v>
      </c>
      <c r="N178" s="20">
        <v>331.12</v>
      </c>
      <c r="O178" s="20">
        <v>355.86</v>
      </c>
      <c r="P178" s="20">
        <v>354.15</v>
      </c>
      <c r="Q178" s="20">
        <v>357.1</v>
      </c>
      <c r="R178" s="20">
        <v>363.39</v>
      </c>
      <c r="S178" s="20">
        <v>365.79</v>
      </c>
      <c r="T178" s="20">
        <v>371.64</v>
      </c>
      <c r="U178" s="20">
        <v>366.79</v>
      </c>
      <c r="V178" s="20">
        <v>344</v>
      </c>
      <c r="W178" s="20">
        <v>352.97</v>
      </c>
      <c r="X178" s="20">
        <v>371.25</v>
      </c>
      <c r="Y178" s="20">
        <v>365</v>
      </c>
    </row>
    <row r="179" spans="1:25" x14ac:dyDescent="0.25">
      <c r="A179" s="6" t="s">
        <v>172</v>
      </c>
      <c r="B179" s="6"/>
      <c r="C179" s="14">
        <v>911</v>
      </c>
      <c r="D179" s="65">
        <v>107.05</v>
      </c>
      <c r="E179" s="65">
        <v>103.01</v>
      </c>
      <c r="F179" s="65">
        <v>110.97</v>
      </c>
      <c r="G179" s="65">
        <v>115.37</v>
      </c>
      <c r="H179" s="65">
        <v>124.04</v>
      </c>
      <c r="I179" s="65">
        <v>133.34</v>
      </c>
      <c r="J179" s="65">
        <v>138.86000000000001</v>
      </c>
      <c r="K179" s="65">
        <v>144.97</v>
      </c>
      <c r="L179" s="65">
        <v>139.77000000000001</v>
      </c>
      <c r="M179" s="21">
        <v>126.72</v>
      </c>
      <c r="N179" s="21">
        <v>136.22</v>
      </c>
      <c r="O179" s="21">
        <v>148.29</v>
      </c>
      <c r="P179" s="21">
        <v>163.02000000000001</v>
      </c>
      <c r="Q179" s="21">
        <v>171.51</v>
      </c>
      <c r="R179" s="21">
        <v>160.94999999999999</v>
      </c>
      <c r="S179" s="21">
        <v>160.71</v>
      </c>
      <c r="T179" s="21">
        <v>155.94</v>
      </c>
      <c r="U179" s="21">
        <v>153.69</v>
      </c>
      <c r="V179" s="21">
        <v>145.85</v>
      </c>
      <c r="W179" s="21">
        <v>152.27000000000001</v>
      </c>
      <c r="X179" s="21">
        <v>161.43</v>
      </c>
      <c r="Y179" s="21">
        <v>160.19</v>
      </c>
    </row>
    <row r="180" spans="1:25" x14ac:dyDescent="0.25">
      <c r="A180" s="6" t="s">
        <v>173</v>
      </c>
      <c r="B180" s="6"/>
      <c r="C180" s="14">
        <v>912</v>
      </c>
      <c r="D180" s="65">
        <v>55.72</v>
      </c>
      <c r="E180" s="65">
        <v>58.84</v>
      </c>
      <c r="F180" s="65">
        <v>70.03</v>
      </c>
      <c r="G180" s="65">
        <v>64.42</v>
      </c>
      <c r="H180" s="65">
        <v>60.61</v>
      </c>
      <c r="I180" s="65">
        <v>59.49</v>
      </c>
      <c r="J180" s="65">
        <v>69.25</v>
      </c>
      <c r="K180" s="65">
        <v>64.650000000000006</v>
      </c>
      <c r="L180" s="65">
        <v>66.040000000000006</v>
      </c>
      <c r="M180" s="21">
        <v>71.94</v>
      </c>
      <c r="N180" s="21">
        <v>70.37</v>
      </c>
      <c r="O180" s="21">
        <v>79.69</v>
      </c>
      <c r="P180" s="21">
        <v>77.2</v>
      </c>
      <c r="Q180" s="21">
        <v>75.900000000000006</v>
      </c>
      <c r="R180" s="21">
        <v>84.51</v>
      </c>
      <c r="S180" s="21">
        <v>71.650000000000006</v>
      </c>
      <c r="T180" s="21">
        <v>85.96</v>
      </c>
      <c r="U180" s="21">
        <v>80.17</v>
      </c>
      <c r="V180" s="21">
        <v>79.38</v>
      </c>
      <c r="W180" s="21">
        <v>69.41</v>
      </c>
      <c r="X180" s="21">
        <v>68.099999999999994</v>
      </c>
      <c r="Y180" s="21">
        <v>74.97</v>
      </c>
    </row>
    <row r="181" spans="1:25" x14ac:dyDescent="0.25">
      <c r="A181" s="6" t="s">
        <v>174</v>
      </c>
      <c r="B181" s="6"/>
      <c r="C181" s="14">
        <v>913</v>
      </c>
      <c r="D181" s="65">
        <v>115.15</v>
      </c>
      <c r="E181" s="65">
        <v>117.81</v>
      </c>
      <c r="F181" s="65">
        <v>103.38</v>
      </c>
      <c r="G181" s="65">
        <v>99.78</v>
      </c>
      <c r="H181" s="65">
        <v>97.25</v>
      </c>
      <c r="I181" s="65">
        <v>102.19</v>
      </c>
      <c r="J181" s="65">
        <v>101.42</v>
      </c>
      <c r="K181" s="65">
        <v>100.05</v>
      </c>
      <c r="L181" s="65">
        <v>115.66</v>
      </c>
      <c r="M181" s="21">
        <v>111.07</v>
      </c>
      <c r="N181" s="21">
        <v>122.98</v>
      </c>
      <c r="O181" s="21">
        <v>124.77</v>
      </c>
      <c r="P181" s="21">
        <v>111.03</v>
      </c>
      <c r="Q181" s="21">
        <v>107.2</v>
      </c>
      <c r="R181" s="21">
        <v>113.83</v>
      </c>
      <c r="S181" s="21">
        <v>129</v>
      </c>
      <c r="T181" s="21">
        <v>126.25</v>
      </c>
      <c r="U181" s="21">
        <v>128.69</v>
      </c>
      <c r="V181" s="21">
        <v>115.52</v>
      </c>
      <c r="W181" s="21">
        <v>128.44999999999999</v>
      </c>
      <c r="X181" s="21">
        <v>138.63999999999999</v>
      </c>
      <c r="Y181" s="21">
        <v>127.83</v>
      </c>
    </row>
    <row r="182" spans="1:25" x14ac:dyDescent="0.25">
      <c r="A182" s="6" t="s">
        <v>175</v>
      </c>
      <c r="B182" s="6"/>
      <c r="C182" s="14" t="s">
        <v>210</v>
      </c>
      <c r="D182" s="65">
        <v>1.67</v>
      </c>
      <c r="E182" s="65">
        <v>2.95</v>
      </c>
      <c r="F182" s="65">
        <v>1.66</v>
      </c>
      <c r="G182" s="65">
        <v>2.36</v>
      </c>
      <c r="H182" s="65">
        <v>2.36</v>
      </c>
      <c r="I182" s="65">
        <v>1.68</v>
      </c>
      <c r="J182" s="65">
        <v>0</v>
      </c>
      <c r="K182" s="65">
        <v>1.53</v>
      </c>
      <c r="L182" s="65">
        <v>2.4300000000000002</v>
      </c>
      <c r="M182" s="21">
        <v>3.1</v>
      </c>
      <c r="N182" s="21">
        <v>1.55</v>
      </c>
      <c r="O182" s="21">
        <v>3.12</v>
      </c>
      <c r="P182" s="21">
        <v>2.9</v>
      </c>
      <c r="Q182" s="21">
        <v>2.4900000000000002</v>
      </c>
      <c r="R182" s="21">
        <v>4.09</v>
      </c>
      <c r="S182" s="21">
        <v>4.43</v>
      </c>
      <c r="T182" s="21">
        <v>3.49</v>
      </c>
      <c r="U182" s="21">
        <v>4.24</v>
      </c>
      <c r="V182" s="21">
        <v>3.24</v>
      </c>
      <c r="W182" s="21">
        <v>2.84</v>
      </c>
      <c r="X182" s="21">
        <v>3.08</v>
      </c>
      <c r="Y182" s="21">
        <v>2.0099999999999998</v>
      </c>
    </row>
    <row r="187" spans="1:25" x14ac:dyDescent="0.25">
      <c r="A187" s="123" t="s">
        <v>532</v>
      </c>
      <c r="B187" s="124"/>
      <c r="C187" s="124"/>
    </row>
    <row r="188" spans="1:25" x14ac:dyDescent="0.25">
      <c r="A188" s="125" t="s">
        <v>380</v>
      </c>
      <c r="B188" s="126"/>
      <c r="C188" s="127" t="s">
        <v>533</v>
      </c>
      <c r="D188" s="128">
        <f>SUMIF($C$198:$C$277,334511,D$198:D$277)+SUMIF($C$198:$C$277,3364,D$198:D$277)+SUMIF($C$198:$C$277,488190,D$198:D$277)</f>
        <v>24.474528527897426</v>
      </c>
      <c r="E188" s="128">
        <f t="shared" ref="E188:Y188" si="0">SUMIF($C$198:$C$277,334511,E$198:E$277)+SUMIF($C$198:$C$277,3364,E$198:E$277)+SUMIF($C$198:$C$277,488190,E$198:E$277)</f>
        <v>22.506091844527742</v>
      </c>
      <c r="F188" s="128">
        <f t="shared" si="0"/>
        <v>22.558486083002062</v>
      </c>
      <c r="G188" s="128">
        <f t="shared" si="0"/>
        <v>22.707176326542147</v>
      </c>
      <c r="H188" s="128">
        <f t="shared" si="0"/>
        <v>25.127870535036518</v>
      </c>
      <c r="I188" s="128">
        <f t="shared" si="0"/>
        <v>24.457690248749593</v>
      </c>
      <c r="J188" s="128">
        <f t="shared" si="0"/>
        <v>20.923725281388627</v>
      </c>
      <c r="K188" s="128">
        <f t="shared" si="0"/>
        <v>19.884901352345338</v>
      </c>
      <c r="L188" s="128">
        <f t="shared" si="0"/>
        <v>18.934122619573898</v>
      </c>
      <c r="M188" s="128">
        <f t="shared" si="0"/>
        <v>23.520230663297802</v>
      </c>
      <c r="N188" s="128">
        <f t="shared" si="0"/>
        <v>21.231746265517174</v>
      </c>
      <c r="O188" s="128">
        <f t="shared" si="0"/>
        <v>27.211121089482042</v>
      </c>
      <c r="P188" s="128">
        <f t="shared" si="0"/>
        <v>24.584640919454309</v>
      </c>
      <c r="Q188" s="128">
        <f t="shared" si="0"/>
        <v>24.683347670986162</v>
      </c>
      <c r="R188" s="128">
        <f t="shared" si="0"/>
        <v>27.273791830996373</v>
      </c>
      <c r="S188" s="128">
        <f t="shared" si="0"/>
        <v>28.344412288969021</v>
      </c>
      <c r="T188" s="128">
        <f t="shared" si="0"/>
        <v>24.274442839001498</v>
      </c>
      <c r="U188" s="128">
        <f t="shared" si="0"/>
        <v>29.737268224280076</v>
      </c>
      <c r="V188" s="128">
        <f t="shared" si="0"/>
        <v>21.691415622887249</v>
      </c>
      <c r="W188" s="128">
        <f t="shared" si="0"/>
        <v>25.743813890512861</v>
      </c>
      <c r="X188" s="128">
        <f t="shared" si="0"/>
        <v>26.830005126223618</v>
      </c>
      <c r="Y188" s="128">
        <f t="shared" si="0"/>
        <v>22.752757124578284</v>
      </c>
    </row>
    <row r="189" spans="1:25" x14ac:dyDescent="0.25">
      <c r="A189" s="125" t="s">
        <v>407</v>
      </c>
      <c r="B189" s="126"/>
      <c r="C189" s="127" t="s">
        <v>596</v>
      </c>
      <c r="D189" s="128">
        <f>SUMIF($C$198:$C$277,541310,D$198:D$277)+SUMIF($C$198:$C$277,541320,D$198:D$277)+SUMIF($C$198:$C$277,541410,D$198:D$277)+SUMIF($C$198:$C$277,541420,D$198:D$277)+SUMIF($C$198:$C$277,541430,D$198:D$277)+SUMIF($C$198:$C$277,541490,D$198:D$277)</f>
        <v>28.284408419401231</v>
      </c>
      <c r="E189" s="128">
        <f t="shared" ref="E189:Y189" si="1">SUMIF($C$198:$C$277,541310,E$198:E$277)+SUMIF($C$198:$C$277,541320,E$198:E$277)+SUMIF($C$198:$C$277,541410,E$198:E$277)+SUMIF($C$198:$C$277,541420,E$198:E$277)+SUMIF($C$198:$C$277,541430,E$198:E$277)+SUMIF($C$198:$C$277,541490,E$198:E$277)</f>
        <v>27.721782162989399</v>
      </c>
      <c r="F189" s="128">
        <f t="shared" si="1"/>
        <v>31.604529850114968</v>
      </c>
      <c r="G189" s="128">
        <f t="shared" si="1"/>
        <v>32.70287403966686</v>
      </c>
      <c r="H189" s="128">
        <f t="shared" si="1"/>
        <v>30.936212499903874</v>
      </c>
      <c r="I189" s="128">
        <f t="shared" si="1"/>
        <v>31.203708981566219</v>
      </c>
      <c r="J189" s="128">
        <f t="shared" si="1"/>
        <v>31.503694908215611</v>
      </c>
      <c r="K189" s="128">
        <f t="shared" si="1"/>
        <v>33.102572270116049</v>
      </c>
      <c r="L189" s="128">
        <f t="shared" si="1"/>
        <v>31.070328301277367</v>
      </c>
      <c r="M189" s="128">
        <f t="shared" si="1"/>
        <v>30.551779548268513</v>
      </c>
      <c r="N189" s="128">
        <f t="shared" si="1"/>
        <v>37.681078803073063</v>
      </c>
      <c r="O189" s="128">
        <f t="shared" si="1"/>
        <v>35.207905300962061</v>
      </c>
      <c r="P189" s="128">
        <f t="shared" si="1"/>
        <v>37.639084232464064</v>
      </c>
      <c r="Q189" s="128">
        <f t="shared" si="1"/>
        <v>39.293841870909695</v>
      </c>
      <c r="R189" s="128">
        <f t="shared" si="1"/>
        <v>39.030750194181486</v>
      </c>
      <c r="S189" s="128">
        <f t="shared" si="1"/>
        <v>31.957150877085052</v>
      </c>
      <c r="T189" s="128">
        <f t="shared" si="1"/>
        <v>36.959421685264509</v>
      </c>
      <c r="U189" s="128">
        <f t="shared" si="1"/>
        <v>37.420488029961632</v>
      </c>
      <c r="V189" s="128">
        <f t="shared" si="1"/>
        <v>36.292909722916484</v>
      </c>
      <c r="W189" s="128">
        <f t="shared" si="1"/>
        <v>50.285138140561578</v>
      </c>
      <c r="X189" s="128">
        <f t="shared" si="1"/>
        <v>43.294911822648402</v>
      </c>
      <c r="Y189" s="128">
        <f t="shared" si="1"/>
        <v>44.881150696636688</v>
      </c>
    </row>
    <row r="190" spans="1:25" x14ac:dyDescent="0.25">
      <c r="A190" s="125" t="s">
        <v>420</v>
      </c>
      <c r="B190" s="126"/>
      <c r="C190" s="127">
        <v>61</v>
      </c>
      <c r="D190" s="128">
        <f>SUMIF($C$198:$C$277,61,D$198:D$277)</f>
        <v>342.39</v>
      </c>
      <c r="E190" s="128">
        <f t="shared" ref="E190:Y190" si="2">SUMIF($C$198:$C$277,61,E$198:E$277)</f>
        <v>345.23</v>
      </c>
      <c r="F190" s="128">
        <f t="shared" si="2"/>
        <v>363.43</v>
      </c>
      <c r="G190" s="128">
        <f t="shared" si="2"/>
        <v>364.21</v>
      </c>
      <c r="H190" s="128">
        <f t="shared" si="2"/>
        <v>353.34</v>
      </c>
      <c r="I190" s="128">
        <f t="shared" si="2"/>
        <v>366.64</v>
      </c>
      <c r="J190" s="128">
        <f t="shared" si="2"/>
        <v>376.72</v>
      </c>
      <c r="K190" s="128">
        <f t="shared" si="2"/>
        <v>391.6</v>
      </c>
      <c r="L190" s="128">
        <f t="shared" si="2"/>
        <v>426.37</v>
      </c>
      <c r="M190" s="128">
        <f t="shared" si="2"/>
        <v>445.57</v>
      </c>
      <c r="N190" s="128">
        <f t="shared" si="2"/>
        <v>463.11</v>
      </c>
      <c r="O190" s="128">
        <f t="shared" si="2"/>
        <v>473.05</v>
      </c>
      <c r="P190" s="128">
        <f t="shared" si="2"/>
        <v>450.93</v>
      </c>
      <c r="Q190" s="128">
        <f t="shared" si="2"/>
        <v>456.41</v>
      </c>
      <c r="R190" s="128">
        <f t="shared" si="2"/>
        <v>458.78</v>
      </c>
      <c r="S190" s="128">
        <f t="shared" si="2"/>
        <v>465.11</v>
      </c>
      <c r="T190" s="128">
        <f t="shared" si="2"/>
        <v>483.28</v>
      </c>
      <c r="U190" s="128">
        <f t="shared" si="2"/>
        <v>494.64</v>
      </c>
      <c r="V190" s="128">
        <f t="shared" si="2"/>
        <v>514.86</v>
      </c>
      <c r="W190" s="128">
        <f t="shared" si="2"/>
        <v>502.78</v>
      </c>
      <c r="X190" s="128">
        <f t="shared" si="2"/>
        <v>497.13</v>
      </c>
      <c r="Y190" s="128">
        <f t="shared" si="2"/>
        <v>521.19000000000005</v>
      </c>
    </row>
    <row r="191" spans="1:25" x14ac:dyDescent="0.25">
      <c r="A191" s="125" t="s">
        <v>430</v>
      </c>
      <c r="B191" s="126"/>
      <c r="C191" s="127" t="s">
        <v>534</v>
      </c>
      <c r="D191" s="128">
        <f>SUMIF($C$198:$C$277,"313, 314",D$198:D$277)+SUMIF($C$198:$C$277,315,D$198:D$277)+SUMIF($C$198:$C$277,4141,D$198:D$277)+SUMIF($C$198:$C$277,448,D$198:D$277)</f>
        <v>118.03999999999999</v>
      </c>
      <c r="E191" s="128">
        <f t="shared" ref="E191:Y191" si="3">SUMIF($C$198:$C$277,"313, 314",E$198:E$277)+SUMIF($C$198:$C$277,315,E$198:E$277)+SUMIF($C$198:$C$277,4141,E$198:E$277)+SUMIF($C$198:$C$277,448,E$198:E$277)</f>
        <v>120.38999999999999</v>
      </c>
      <c r="F191" s="128">
        <f t="shared" si="3"/>
        <v>120.38</v>
      </c>
      <c r="G191" s="128">
        <f t="shared" si="3"/>
        <v>114.23</v>
      </c>
      <c r="H191" s="128">
        <f t="shared" si="3"/>
        <v>126.85</v>
      </c>
      <c r="I191" s="128">
        <f t="shared" si="3"/>
        <v>128.78</v>
      </c>
      <c r="J191" s="128">
        <f t="shared" si="3"/>
        <v>130.03</v>
      </c>
      <c r="K191" s="128">
        <f t="shared" si="3"/>
        <v>126.05000000000001</v>
      </c>
      <c r="L191" s="128">
        <f t="shared" si="3"/>
        <v>120.16</v>
      </c>
      <c r="M191" s="128">
        <f t="shared" si="3"/>
        <v>127.35999999999999</v>
      </c>
      <c r="N191" s="128">
        <f t="shared" si="3"/>
        <v>122.88999999999999</v>
      </c>
      <c r="O191" s="128">
        <f t="shared" si="3"/>
        <v>118.64</v>
      </c>
      <c r="P191" s="128">
        <f t="shared" si="3"/>
        <v>114.93</v>
      </c>
      <c r="Q191" s="128">
        <f t="shared" si="3"/>
        <v>110.33</v>
      </c>
      <c r="R191" s="128">
        <f t="shared" si="3"/>
        <v>106.95</v>
      </c>
      <c r="S191" s="128">
        <f t="shared" si="3"/>
        <v>106.69</v>
      </c>
      <c r="T191" s="128">
        <f t="shared" si="3"/>
        <v>99.67</v>
      </c>
      <c r="U191" s="128">
        <f t="shared" si="3"/>
        <v>102.61</v>
      </c>
      <c r="V191" s="128">
        <f t="shared" si="3"/>
        <v>106.60000000000001</v>
      </c>
      <c r="W191" s="128">
        <f t="shared" si="3"/>
        <v>105.15</v>
      </c>
      <c r="X191" s="128">
        <f t="shared" si="3"/>
        <v>108.95</v>
      </c>
      <c r="Y191" s="128">
        <f t="shared" si="3"/>
        <v>99.72</v>
      </c>
    </row>
    <row r="192" spans="1:25" x14ac:dyDescent="0.25">
      <c r="A192" s="125" t="s">
        <v>535</v>
      </c>
      <c r="B192" s="126"/>
      <c r="C192" s="127">
        <v>52</v>
      </c>
      <c r="D192" s="128">
        <f>SUMIF($C$198:$C$277,52,D$198:D$277)</f>
        <v>274.51</v>
      </c>
      <c r="E192" s="128">
        <f t="shared" ref="E192:Y192" si="4">SUMIF($C$198:$C$277,52,E$198:E$277)</f>
        <v>270.48</v>
      </c>
      <c r="F192" s="128">
        <f t="shared" si="4"/>
        <v>278.47000000000003</v>
      </c>
      <c r="G192" s="128">
        <f t="shared" si="4"/>
        <v>272.55</v>
      </c>
      <c r="H192" s="128">
        <f t="shared" si="4"/>
        <v>288.91000000000003</v>
      </c>
      <c r="I192" s="128">
        <f t="shared" si="4"/>
        <v>297.5</v>
      </c>
      <c r="J192" s="128">
        <f t="shared" si="4"/>
        <v>302.24</v>
      </c>
      <c r="K192" s="128">
        <f t="shared" si="4"/>
        <v>316.99</v>
      </c>
      <c r="L192" s="128">
        <f t="shared" si="4"/>
        <v>333.59</v>
      </c>
      <c r="M192" s="128">
        <f t="shared" si="4"/>
        <v>346.6</v>
      </c>
      <c r="N192" s="128">
        <f t="shared" si="4"/>
        <v>338.3</v>
      </c>
      <c r="O192" s="128">
        <f t="shared" si="4"/>
        <v>347.34</v>
      </c>
      <c r="P192" s="128">
        <f t="shared" si="4"/>
        <v>345.21</v>
      </c>
      <c r="Q192" s="128">
        <f t="shared" si="4"/>
        <v>344.89</v>
      </c>
      <c r="R192" s="128">
        <f t="shared" si="4"/>
        <v>353.16</v>
      </c>
      <c r="S192" s="128">
        <f t="shared" si="4"/>
        <v>356.76</v>
      </c>
      <c r="T192" s="128">
        <f t="shared" si="4"/>
        <v>375.46</v>
      </c>
      <c r="U192" s="128">
        <f t="shared" si="4"/>
        <v>380.53</v>
      </c>
      <c r="V192" s="128">
        <f t="shared" si="4"/>
        <v>388.02</v>
      </c>
      <c r="W192" s="128">
        <f t="shared" si="4"/>
        <v>409.28</v>
      </c>
      <c r="X192" s="128">
        <f t="shared" si="4"/>
        <v>407.15</v>
      </c>
      <c r="Y192" s="128">
        <f t="shared" si="4"/>
        <v>413.13</v>
      </c>
    </row>
    <row r="193" spans="1:25" x14ac:dyDescent="0.25">
      <c r="A193" s="125" t="s">
        <v>492</v>
      </c>
      <c r="B193" s="126"/>
      <c r="C193" s="127" t="s">
        <v>536</v>
      </c>
      <c r="D193" s="128">
        <f>SUMIF($C$198:$C$277,311,D$198:D$277)+SUMIF($C$198:$C$277,3121,D$198:D$277)</f>
        <v>98.82</v>
      </c>
      <c r="E193" s="128">
        <f t="shared" ref="E193:Y193" si="5">SUMIF($C$198:$C$277,311,E$198:E$277)+SUMIF($C$198:$C$277,3121,E$198:E$277)</f>
        <v>105.54</v>
      </c>
      <c r="F193" s="128">
        <f t="shared" si="5"/>
        <v>98.32</v>
      </c>
      <c r="G193" s="128">
        <f t="shared" si="5"/>
        <v>99.58</v>
      </c>
      <c r="H193" s="128">
        <f t="shared" si="5"/>
        <v>97.31</v>
      </c>
      <c r="I193" s="128">
        <f t="shared" si="5"/>
        <v>105.18</v>
      </c>
      <c r="J193" s="128">
        <f t="shared" si="5"/>
        <v>106.36</v>
      </c>
      <c r="K193" s="128">
        <f t="shared" si="5"/>
        <v>112.34</v>
      </c>
      <c r="L193" s="128">
        <f t="shared" si="5"/>
        <v>121.94</v>
      </c>
      <c r="M193" s="128">
        <f t="shared" si="5"/>
        <v>111.16</v>
      </c>
      <c r="N193" s="128">
        <f t="shared" si="5"/>
        <v>113.52000000000001</v>
      </c>
      <c r="O193" s="128">
        <f t="shared" si="5"/>
        <v>114.12</v>
      </c>
      <c r="P193" s="128">
        <f t="shared" si="5"/>
        <v>111.67999999999999</v>
      </c>
      <c r="Q193" s="128">
        <f t="shared" si="5"/>
        <v>101.82000000000001</v>
      </c>
      <c r="R193" s="128">
        <f t="shared" si="5"/>
        <v>111.85</v>
      </c>
      <c r="S193" s="128">
        <f t="shared" si="5"/>
        <v>116.4</v>
      </c>
      <c r="T193" s="128">
        <f t="shared" si="5"/>
        <v>109.19999999999999</v>
      </c>
      <c r="U193" s="128">
        <f t="shared" si="5"/>
        <v>113.63000000000001</v>
      </c>
      <c r="V193" s="128">
        <f t="shared" si="5"/>
        <v>115.62</v>
      </c>
      <c r="W193" s="128">
        <f t="shared" si="5"/>
        <v>109.56</v>
      </c>
      <c r="X193" s="128">
        <f t="shared" si="5"/>
        <v>101.44999999999999</v>
      </c>
      <c r="Y193" s="128">
        <f t="shared" si="5"/>
        <v>109.51</v>
      </c>
    </row>
    <row r="194" spans="1:25" x14ac:dyDescent="0.25">
      <c r="A194" s="125" t="s">
        <v>537</v>
      </c>
      <c r="B194" s="126"/>
      <c r="C194" s="127" t="s">
        <v>538</v>
      </c>
      <c r="D194" s="128">
        <f>SUMIF($C$198:$C$277,3254,D$198:D$277)+SUMIF($C$198:$C$277,334512,D$198:D$277)+SUMIF($C$198:$C$277,3391,D$198:D$277)+SUMIF($C$198:$C$277,414510,D$198:D$277)+SUMIF($C$198:$C$277,5417,D$198:D$277)+SUMIF($C$198:$C$277,6215,D$198:D$277)</f>
        <v>54.874215278728656</v>
      </c>
      <c r="E194" s="128">
        <f t="shared" ref="E194:Y194" si="6">SUMIF($C$198:$C$277,3254,E$198:E$277)+SUMIF($C$198:$C$277,334512,E$198:E$277)+SUMIF($C$198:$C$277,3391,E$198:E$277)+SUMIF($C$198:$C$277,414510,E$198:E$277)+SUMIF($C$198:$C$277,5417,E$198:E$277)+SUMIF($C$198:$C$277,6215,E$198:E$277)</f>
        <v>59.143902786341378</v>
      </c>
      <c r="F194" s="128">
        <f t="shared" si="6"/>
        <v>58.862792457734571</v>
      </c>
      <c r="G194" s="128">
        <f t="shared" si="6"/>
        <v>56.632539022593889</v>
      </c>
      <c r="H194" s="128">
        <f t="shared" si="6"/>
        <v>64.825112867645473</v>
      </c>
      <c r="I194" s="128">
        <f t="shared" si="6"/>
        <v>71.912791084123057</v>
      </c>
      <c r="J194" s="128">
        <f t="shared" si="6"/>
        <v>69.533334474939295</v>
      </c>
      <c r="K194" s="128">
        <f t="shared" si="6"/>
        <v>64.660781141249444</v>
      </c>
      <c r="L194" s="128">
        <f t="shared" si="6"/>
        <v>71.245501383072451</v>
      </c>
      <c r="M194" s="128">
        <f t="shared" si="6"/>
        <v>68.497331351103625</v>
      </c>
      <c r="N194" s="128">
        <f t="shared" si="6"/>
        <v>73.359399580313593</v>
      </c>
      <c r="O194" s="128">
        <f t="shared" si="6"/>
        <v>73.558115352914299</v>
      </c>
      <c r="P194" s="128">
        <f t="shared" si="6"/>
        <v>68.362732593501619</v>
      </c>
      <c r="Q194" s="128">
        <f t="shared" si="6"/>
        <v>71.904842083778618</v>
      </c>
      <c r="R194" s="128">
        <f t="shared" si="6"/>
        <v>75.632558103675024</v>
      </c>
      <c r="S194" s="128">
        <f t="shared" si="6"/>
        <v>69.904369648197104</v>
      </c>
      <c r="T194" s="128">
        <f t="shared" si="6"/>
        <v>75.562723949885466</v>
      </c>
      <c r="U194" s="128">
        <f t="shared" si="6"/>
        <v>71.423111330044463</v>
      </c>
      <c r="V194" s="128">
        <f t="shared" si="6"/>
        <v>80.685526008645652</v>
      </c>
      <c r="W194" s="128">
        <f t="shared" si="6"/>
        <v>78.081567245002262</v>
      </c>
      <c r="X194" s="128">
        <f t="shared" si="6"/>
        <v>79.141721818977302</v>
      </c>
      <c r="Y194" s="128">
        <f t="shared" si="6"/>
        <v>82.205862475661434</v>
      </c>
    </row>
    <row r="195" spans="1:25" x14ac:dyDescent="0.25">
      <c r="A195" s="125" t="s">
        <v>539</v>
      </c>
      <c r="B195" s="126"/>
      <c r="C195" s="127" t="s">
        <v>540</v>
      </c>
      <c r="D195" s="128">
        <f>SUMIF($C$198:$C$277,3341,D$198:D$277)+SUMIF($C$198:$C$277,3342,D$198:D$277)+SUMIF($C$198:$C$277,3343,D$198:D$277)+SUMIF($C$198:$C$277,3344,D$198:D$277)+SUMIF($C$198:$C$277,3345,D$198:D$277)+SUMIF($C$198:$C$277,4173,D$198:D$277)+SUMIF($C$198:$C$277,5112,D$198:D$277)+SUMIF($C$198:$C$277,517,D$198:D$277)+SUMIF($C$198:$C$277,518,D$198:D$277)+SUMIF($C$198:$C$277,5415,D$198:D$277)+SUMIF($C$198:$C$277,8112,D$198:D$277)</f>
        <v>233.69</v>
      </c>
      <c r="E195" s="128">
        <f t="shared" ref="E195:Y195" si="7">SUMIF($C$198:$C$277,3341,E$198:E$277)+SUMIF($C$198:$C$277,3342,E$198:E$277)+SUMIF($C$198:$C$277,3343,E$198:E$277)+SUMIF($C$198:$C$277,3344,E$198:E$277)+SUMIF($C$198:$C$277,3345,E$198:E$277)+SUMIF($C$198:$C$277,4173,E$198:E$277)+SUMIF($C$198:$C$277,5112,E$198:E$277)+SUMIF($C$198:$C$277,517,E$198:E$277)+SUMIF($C$198:$C$277,518,E$198:E$277)+SUMIF($C$198:$C$277,5415,E$198:E$277)+SUMIF($C$198:$C$277,8112,E$198:E$277)</f>
        <v>254.1</v>
      </c>
      <c r="F195" s="128">
        <f t="shared" si="7"/>
        <v>275.18999999999994</v>
      </c>
      <c r="G195" s="128">
        <f t="shared" si="7"/>
        <v>307.49</v>
      </c>
      <c r="H195" s="128">
        <f t="shared" si="7"/>
        <v>328.40000000000003</v>
      </c>
      <c r="I195" s="128">
        <f t="shared" si="7"/>
        <v>302.04000000000002</v>
      </c>
      <c r="J195" s="128">
        <f t="shared" si="7"/>
        <v>286</v>
      </c>
      <c r="K195" s="128">
        <f t="shared" si="7"/>
        <v>268.78000000000003</v>
      </c>
      <c r="L195" s="128">
        <f t="shared" si="7"/>
        <v>279.69</v>
      </c>
      <c r="M195" s="128">
        <f t="shared" si="7"/>
        <v>285.93</v>
      </c>
      <c r="N195" s="128">
        <f t="shared" si="7"/>
        <v>287.26</v>
      </c>
      <c r="O195" s="128">
        <f t="shared" si="7"/>
        <v>308.38</v>
      </c>
      <c r="P195" s="128">
        <f t="shared" si="7"/>
        <v>273.59999999999997</v>
      </c>
      <c r="Q195" s="128">
        <f t="shared" si="7"/>
        <v>276.43000000000006</v>
      </c>
      <c r="R195" s="128">
        <f t="shared" si="7"/>
        <v>286.51</v>
      </c>
      <c r="S195" s="128">
        <f t="shared" si="7"/>
        <v>279.08</v>
      </c>
      <c r="T195" s="128">
        <f t="shared" si="7"/>
        <v>272.39000000000004</v>
      </c>
      <c r="U195" s="128">
        <f t="shared" si="7"/>
        <v>293.58000000000004</v>
      </c>
      <c r="V195" s="128">
        <f t="shared" si="7"/>
        <v>292.67</v>
      </c>
      <c r="W195" s="128">
        <f t="shared" si="7"/>
        <v>300.89</v>
      </c>
      <c r="X195" s="128">
        <f t="shared" si="7"/>
        <v>312.40999999999997</v>
      </c>
      <c r="Y195" s="128">
        <f t="shared" si="7"/>
        <v>326.47999999999996</v>
      </c>
    </row>
    <row r="196" spans="1:25" x14ac:dyDescent="0.25">
      <c r="B196" s="124"/>
      <c r="C196" s="124"/>
    </row>
    <row r="197" spans="1:25" x14ac:dyDescent="0.25">
      <c r="A197" s="138" t="s">
        <v>593</v>
      </c>
      <c r="B197" s="124"/>
      <c r="C197" s="124"/>
      <c r="D197" t="s">
        <v>541</v>
      </c>
    </row>
    <row r="198" spans="1:25" x14ac:dyDescent="0.25">
      <c r="A198" s="106" t="s">
        <v>380</v>
      </c>
      <c r="B198" s="129"/>
      <c r="C198" s="130"/>
      <c r="D198" s="139"/>
      <c r="E198" s="129"/>
      <c r="F198" s="129"/>
      <c r="G198" s="129"/>
      <c r="H198" s="129"/>
      <c r="I198" s="129"/>
      <c r="J198" s="129"/>
      <c r="K198" s="129"/>
      <c r="L198" s="129"/>
      <c r="M198" s="131"/>
      <c r="N198" s="131"/>
      <c r="O198" s="131"/>
      <c r="P198" s="131"/>
      <c r="Q198" s="131"/>
      <c r="R198" s="131"/>
      <c r="S198" s="131"/>
      <c r="T198" s="131"/>
      <c r="U198" s="131"/>
      <c r="V198" s="131"/>
      <c r="W198" s="131"/>
      <c r="X198" s="131"/>
      <c r="Y198" s="131"/>
    </row>
    <row r="199" spans="1:25" x14ac:dyDescent="0.25">
      <c r="A199" t="s">
        <v>382</v>
      </c>
      <c r="B199" s="137" t="s">
        <v>193</v>
      </c>
      <c r="C199" s="133">
        <v>334511</v>
      </c>
      <c r="D199" s="140">
        <v>2.1112822899697461</v>
      </c>
      <c r="E199" s="140">
        <v>2.2135381273756884</v>
      </c>
      <c r="F199" s="140">
        <v>2.3729369327437748</v>
      </c>
      <c r="G199" s="140">
        <v>2.6436141494065626</v>
      </c>
      <c r="H199" s="140">
        <v>3.1278256147699945</v>
      </c>
      <c r="I199" s="140">
        <v>4.2496323016057715</v>
      </c>
      <c r="J199" s="140">
        <v>2.5924862307035914</v>
      </c>
      <c r="K199" s="140">
        <v>2.4902303932976495</v>
      </c>
      <c r="L199" s="140">
        <v>2.7067721666278799</v>
      </c>
      <c r="M199" s="134">
        <v>3.2360965014351097</v>
      </c>
      <c r="N199" s="134">
        <v>2.7248173144053993</v>
      </c>
      <c r="O199" s="134">
        <v>4.3609107129004734</v>
      </c>
      <c r="P199" s="134">
        <v>3.3714351097665038</v>
      </c>
      <c r="Q199" s="134">
        <v>2.9443666123652159</v>
      </c>
      <c r="R199" s="30">
        <v>3.7082778682801956</v>
      </c>
      <c r="S199" s="30">
        <v>3.2240664029167636</v>
      </c>
      <c r="T199" s="30">
        <v>2.3218090140408036</v>
      </c>
      <c r="U199" s="30">
        <v>3.0977503684741294</v>
      </c>
      <c r="V199" s="30">
        <v>3.4706834225428591</v>
      </c>
      <c r="W199" s="30">
        <v>2.9557194211867488</v>
      </c>
      <c r="X199" s="30">
        <v>2.2162154168183474</v>
      </c>
      <c r="Y199" s="30">
        <v>3.1738960684382964</v>
      </c>
    </row>
    <row r="200" spans="1:25" x14ac:dyDescent="0.25">
      <c r="A200" t="s">
        <v>544</v>
      </c>
      <c r="B200" s="137">
        <f t="shared" ref="B200:B206" si="8">VALUE(LEFT(C200,4))</f>
        <v>3364</v>
      </c>
      <c r="C200" s="133">
        <v>3364</v>
      </c>
      <c r="D200" s="65">
        <v>20.92</v>
      </c>
      <c r="E200" s="65">
        <v>17.72</v>
      </c>
      <c r="F200" s="65">
        <v>17.02</v>
      </c>
      <c r="G200" s="65">
        <v>16.68</v>
      </c>
      <c r="H200" s="65">
        <v>19.239999999999998</v>
      </c>
      <c r="I200" s="65">
        <v>17.23</v>
      </c>
      <c r="J200" s="65">
        <v>15</v>
      </c>
      <c r="K200" s="65">
        <v>12.86</v>
      </c>
      <c r="L200" s="65">
        <v>13.04</v>
      </c>
      <c r="M200" s="30">
        <v>16.7</v>
      </c>
      <c r="N200" s="30">
        <v>15.01</v>
      </c>
      <c r="O200" s="30">
        <v>18.66</v>
      </c>
      <c r="P200" s="30">
        <v>16.43</v>
      </c>
      <c r="Q200" s="30">
        <v>17.37</v>
      </c>
      <c r="R200" s="30">
        <v>19.649999999999999</v>
      </c>
      <c r="S200" s="30">
        <v>21.34</v>
      </c>
      <c r="T200" s="30">
        <v>17.37</v>
      </c>
      <c r="U200" s="30">
        <v>21.32</v>
      </c>
      <c r="V200" s="30">
        <v>14</v>
      </c>
      <c r="W200" s="30">
        <v>17.940000000000001</v>
      </c>
      <c r="X200" s="30">
        <v>16.22</v>
      </c>
      <c r="Y200" s="30">
        <v>14.81</v>
      </c>
    </row>
    <row r="201" spans="1:25" x14ac:dyDescent="0.25">
      <c r="A201" t="s">
        <v>386</v>
      </c>
      <c r="B201" s="137">
        <f t="shared" si="8"/>
        <v>3364</v>
      </c>
      <c r="C201" s="133">
        <v>336411</v>
      </c>
      <c r="D201" s="140">
        <v>0</v>
      </c>
      <c r="E201" s="140">
        <v>0</v>
      </c>
      <c r="F201" s="140">
        <v>0</v>
      </c>
      <c r="G201" s="140">
        <v>0</v>
      </c>
      <c r="H201" s="140">
        <v>0</v>
      </c>
      <c r="I201" s="140">
        <v>0</v>
      </c>
      <c r="J201" s="140">
        <v>0</v>
      </c>
      <c r="K201" s="140">
        <v>0</v>
      </c>
      <c r="L201" s="140">
        <v>0</v>
      </c>
      <c r="M201" s="134">
        <v>0</v>
      </c>
      <c r="N201" s="134">
        <v>0</v>
      </c>
      <c r="O201" s="134">
        <v>0</v>
      </c>
      <c r="P201" s="134">
        <v>0</v>
      </c>
      <c r="Q201" s="134">
        <v>0</v>
      </c>
      <c r="R201" s="30">
        <v>0</v>
      </c>
      <c r="S201" s="30">
        <v>0</v>
      </c>
      <c r="T201" s="30">
        <v>0</v>
      </c>
      <c r="U201" s="30">
        <v>0</v>
      </c>
      <c r="V201" s="30">
        <v>0</v>
      </c>
      <c r="W201" s="30">
        <v>0</v>
      </c>
      <c r="X201" s="30">
        <v>0</v>
      </c>
      <c r="Y201" s="30">
        <v>0</v>
      </c>
    </row>
    <row r="202" spans="1:25" x14ac:dyDescent="0.25">
      <c r="A202" t="s">
        <v>387</v>
      </c>
      <c r="B202" s="137">
        <f t="shared" si="8"/>
        <v>3364</v>
      </c>
      <c r="C202" s="133">
        <v>336412</v>
      </c>
      <c r="D202" s="140">
        <v>0</v>
      </c>
      <c r="E202" s="140">
        <v>0</v>
      </c>
      <c r="F202" s="140">
        <v>0</v>
      </c>
      <c r="G202" s="140">
        <v>0</v>
      </c>
      <c r="H202" s="140">
        <v>0</v>
      </c>
      <c r="I202" s="140">
        <v>0</v>
      </c>
      <c r="J202" s="140">
        <v>0</v>
      </c>
      <c r="K202" s="140">
        <v>0</v>
      </c>
      <c r="L202" s="140">
        <v>0</v>
      </c>
      <c r="M202" s="134">
        <v>0</v>
      </c>
      <c r="N202" s="134">
        <v>0</v>
      </c>
      <c r="O202" s="134">
        <v>0</v>
      </c>
      <c r="P202" s="134">
        <v>0</v>
      </c>
      <c r="Q202" s="134">
        <v>0</v>
      </c>
      <c r="R202" s="30">
        <v>0</v>
      </c>
      <c r="S202" s="30">
        <v>0</v>
      </c>
      <c r="T202" s="30">
        <v>0</v>
      </c>
      <c r="U202" s="30">
        <v>0</v>
      </c>
      <c r="V202" s="30">
        <v>0</v>
      </c>
      <c r="W202" s="30">
        <v>0</v>
      </c>
      <c r="X202" s="30">
        <v>0</v>
      </c>
      <c r="Y202" s="30">
        <v>0</v>
      </c>
    </row>
    <row r="203" spans="1:25" x14ac:dyDescent="0.25">
      <c r="A203" t="s">
        <v>388</v>
      </c>
      <c r="B203" s="137">
        <f t="shared" si="8"/>
        <v>3364</v>
      </c>
      <c r="C203" s="133">
        <v>336413</v>
      </c>
      <c r="D203" s="140">
        <v>0</v>
      </c>
      <c r="E203" s="140">
        <v>0</v>
      </c>
      <c r="F203" s="140">
        <v>0</v>
      </c>
      <c r="G203" s="140">
        <v>0</v>
      </c>
      <c r="H203" s="140">
        <v>0</v>
      </c>
      <c r="I203" s="140">
        <v>0</v>
      </c>
      <c r="J203" s="140">
        <v>0</v>
      </c>
      <c r="K203" s="140">
        <v>0</v>
      </c>
      <c r="L203" s="140">
        <v>0</v>
      </c>
      <c r="M203" s="134">
        <v>0</v>
      </c>
      <c r="N203" s="134">
        <v>0</v>
      </c>
      <c r="O203" s="134">
        <v>0</v>
      </c>
      <c r="P203" s="134">
        <v>0</v>
      </c>
      <c r="Q203" s="134">
        <v>0</v>
      </c>
      <c r="R203" s="30">
        <v>0</v>
      </c>
      <c r="S203" s="30">
        <v>0</v>
      </c>
      <c r="T203" s="30">
        <v>0</v>
      </c>
      <c r="U203" s="30">
        <v>0</v>
      </c>
      <c r="V203" s="30">
        <v>0</v>
      </c>
      <c r="W203" s="30">
        <v>0</v>
      </c>
      <c r="X203" s="30">
        <v>0</v>
      </c>
      <c r="Y203" s="30">
        <v>0</v>
      </c>
    </row>
    <row r="204" spans="1:25" x14ac:dyDescent="0.25">
      <c r="A204" t="s">
        <v>389</v>
      </c>
      <c r="B204" s="137">
        <f t="shared" si="8"/>
        <v>3364</v>
      </c>
      <c r="C204" s="133">
        <v>336414</v>
      </c>
      <c r="D204" s="140">
        <v>0</v>
      </c>
      <c r="E204" s="140">
        <v>0</v>
      </c>
      <c r="F204" s="140">
        <v>0</v>
      </c>
      <c r="G204" s="140">
        <v>0</v>
      </c>
      <c r="H204" s="140">
        <v>0</v>
      </c>
      <c r="I204" s="140">
        <v>0</v>
      </c>
      <c r="J204" s="140">
        <v>0</v>
      </c>
      <c r="K204" s="140">
        <v>0</v>
      </c>
      <c r="L204" s="140">
        <v>0</v>
      </c>
      <c r="M204" s="134">
        <v>0</v>
      </c>
      <c r="N204" s="134">
        <v>0</v>
      </c>
      <c r="O204" s="134">
        <v>0</v>
      </c>
      <c r="P204" s="134">
        <v>0</v>
      </c>
      <c r="Q204" s="134">
        <v>0</v>
      </c>
      <c r="R204" s="30">
        <v>0</v>
      </c>
      <c r="S204" s="30">
        <v>0</v>
      </c>
      <c r="T204" s="30">
        <v>0</v>
      </c>
      <c r="U204" s="30">
        <v>0</v>
      </c>
      <c r="V204" s="30">
        <v>0</v>
      </c>
      <c r="W204" s="30">
        <v>0</v>
      </c>
      <c r="X204" s="30">
        <v>0</v>
      </c>
      <c r="Y204" s="30">
        <v>0</v>
      </c>
    </row>
    <row r="205" spans="1:25" x14ac:dyDescent="0.25">
      <c r="A205" t="s">
        <v>390</v>
      </c>
      <c r="B205" s="137">
        <f t="shared" si="8"/>
        <v>3364</v>
      </c>
      <c r="C205" s="133">
        <v>336415</v>
      </c>
      <c r="D205" s="140">
        <v>0</v>
      </c>
      <c r="E205" s="140">
        <v>0</v>
      </c>
      <c r="F205" s="140">
        <v>0</v>
      </c>
      <c r="G205" s="140">
        <v>0</v>
      </c>
      <c r="H205" s="140">
        <v>0</v>
      </c>
      <c r="I205" s="140">
        <v>0</v>
      </c>
      <c r="J205" s="140">
        <v>0</v>
      </c>
      <c r="K205" s="140">
        <v>0</v>
      </c>
      <c r="L205" s="140">
        <v>0</v>
      </c>
      <c r="M205" s="134">
        <v>0</v>
      </c>
      <c r="N205" s="134">
        <v>0</v>
      </c>
      <c r="O205" s="134">
        <v>0</v>
      </c>
      <c r="P205" s="134">
        <v>0</v>
      </c>
      <c r="Q205" s="134">
        <v>0</v>
      </c>
      <c r="R205" s="30">
        <v>0</v>
      </c>
      <c r="S205" s="30">
        <v>0</v>
      </c>
      <c r="T205" s="30">
        <v>0</v>
      </c>
      <c r="U205" s="30">
        <v>0</v>
      </c>
      <c r="V205" s="30">
        <v>0</v>
      </c>
      <c r="W205" s="30">
        <v>0</v>
      </c>
      <c r="X205" s="30">
        <v>0</v>
      </c>
      <c r="Y205" s="30">
        <v>0</v>
      </c>
    </row>
    <row r="206" spans="1:25" x14ac:dyDescent="0.25">
      <c r="A206" t="s">
        <v>391</v>
      </c>
      <c r="B206" s="137">
        <f t="shared" si="8"/>
        <v>3364</v>
      </c>
      <c r="C206" s="133">
        <v>336419</v>
      </c>
      <c r="D206" s="140">
        <v>0</v>
      </c>
      <c r="E206" s="140">
        <v>0</v>
      </c>
      <c r="F206" s="140">
        <v>0</v>
      </c>
      <c r="G206" s="140">
        <v>0</v>
      </c>
      <c r="H206" s="140">
        <v>0</v>
      </c>
      <c r="I206" s="140">
        <v>0</v>
      </c>
      <c r="J206" s="140">
        <v>0</v>
      </c>
      <c r="K206" s="140">
        <v>0</v>
      </c>
      <c r="L206" s="140">
        <v>0</v>
      </c>
      <c r="M206" s="134">
        <v>0</v>
      </c>
      <c r="N206" s="134">
        <v>0</v>
      </c>
      <c r="O206" s="134">
        <v>0</v>
      </c>
      <c r="P206" s="134">
        <v>0</v>
      </c>
      <c r="Q206" s="134">
        <v>0</v>
      </c>
      <c r="R206" s="30">
        <v>0</v>
      </c>
      <c r="S206" s="30">
        <v>0</v>
      </c>
      <c r="T206" s="30">
        <v>0</v>
      </c>
      <c r="U206" s="30">
        <v>0</v>
      </c>
      <c r="V206" s="30">
        <v>0</v>
      </c>
      <c r="W206" s="30">
        <v>0</v>
      </c>
      <c r="X206" s="30">
        <v>0</v>
      </c>
      <c r="Y206" s="30">
        <v>0</v>
      </c>
    </row>
    <row r="207" spans="1:25" x14ac:dyDescent="0.25">
      <c r="A207" t="s">
        <v>545</v>
      </c>
      <c r="B207" s="137">
        <v>488</v>
      </c>
      <c r="C207" s="133">
        <v>488190</v>
      </c>
      <c r="D207" s="140">
        <v>1.4432462379276783</v>
      </c>
      <c r="E207" s="140">
        <v>2.5725537171520552</v>
      </c>
      <c r="F207" s="140">
        <v>3.1655491502582911</v>
      </c>
      <c r="G207" s="140">
        <v>3.3835621771355839</v>
      </c>
      <c r="H207" s="140">
        <v>2.7600449202665267</v>
      </c>
      <c r="I207" s="140">
        <v>2.9780579471438196</v>
      </c>
      <c r="J207" s="140">
        <v>3.3312390506850336</v>
      </c>
      <c r="K207" s="140">
        <v>4.5346709590476904</v>
      </c>
      <c r="L207" s="140">
        <v>3.1873504529460206</v>
      </c>
      <c r="M207" s="134">
        <v>3.5841341618626936</v>
      </c>
      <c r="N207" s="134">
        <v>3.496928951111776</v>
      </c>
      <c r="O207" s="134">
        <v>4.1902103765815673</v>
      </c>
      <c r="P207" s="134">
        <v>4.7832058096878045</v>
      </c>
      <c r="Q207" s="134">
        <v>4.368981058620947</v>
      </c>
      <c r="R207" s="30">
        <v>3.9155139627161786</v>
      </c>
      <c r="S207" s="30">
        <v>3.780345886052257</v>
      </c>
      <c r="T207" s="30">
        <v>4.5826338249606948</v>
      </c>
      <c r="U207" s="30">
        <v>5.3195178558059437</v>
      </c>
      <c r="V207" s="30">
        <v>4.2207322003443881</v>
      </c>
      <c r="W207" s="30">
        <v>4.848094469326111</v>
      </c>
      <c r="X207" s="30">
        <v>8.3937897094052705</v>
      </c>
      <c r="Y207" s="30">
        <v>4.7688610561399853</v>
      </c>
    </row>
    <row r="208" spans="1:25" x14ac:dyDescent="0.25">
      <c r="A208" s="106" t="s">
        <v>407</v>
      </c>
      <c r="B208" s="129"/>
      <c r="C208" s="130"/>
      <c r="D208" s="141"/>
      <c r="E208" s="141"/>
      <c r="F208" s="141"/>
      <c r="G208" s="141"/>
      <c r="H208" s="141"/>
      <c r="I208" s="141"/>
      <c r="J208" s="141"/>
      <c r="K208" s="141"/>
      <c r="L208" s="141"/>
      <c r="M208" s="135"/>
      <c r="N208" s="135"/>
      <c r="O208" s="135"/>
      <c r="P208" s="135"/>
      <c r="Q208" s="135"/>
      <c r="R208" s="135"/>
      <c r="S208" s="135"/>
      <c r="T208" s="135"/>
      <c r="U208" s="135"/>
      <c r="V208" s="135"/>
      <c r="W208" s="135"/>
      <c r="X208" s="135"/>
      <c r="Y208" s="135"/>
    </row>
    <row r="209" spans="1:25" x14ac:dyDescent="0.25">
      <c r="A209" t="s">
        <v>546</v>
      </c>
      <c r="B209" s="132">
        <f t="shared" ref="B209:B222" si="9">VALUE(LEFT(C209,4))</f>
        <v>5413</v>
      </c>
      <c r="C209" s="133">
        <v>5413</v>
      </c>
      <c r="D209" s="65">
        <v>56.95</v>
      </c>
      <c r="E209" s="65">
        <v>55.37</v>
      </c>
      <c r="F209" s="65">
        <v>66.39</v>
      </c>
      <c r="G209" s="65">
        <v>69.430000000000007</v>
      </c>
      <c r="H209" s="65">
        <v>66.260000000000005</v>
      </c>
      <c r="I209" s="65">
        <v>66.81</v>
      </c>
      <c r="J209" s="65">
        <v>69.010000000000005</v>
      </c>
      <c r="K209" s="65">
        <v>73.97</v>
      </c>
      <c r="L209" s="65">
        <v>76.58</v>
      </c>
      <c r="M209" s="30">
        <v>69.989999999999995</v>
      </c>
      <c r="N209" s="30">
        <v>87.16</v>
      </c>
      <c r="O209" s="30">
        <v>85.86</v>
      </c>
      <c r="P209" s="30">
        <v>72.099999999999994</v>
      </c>
      <c r="Q209" s="30">
        <v>88.67</v>
      </c>
      <c r="R209" s="30">
        <v>88.79</v>
      </c>
      <c r="S209" s="30">
        <v>97.21</v>
      </c>
      <c r="T209" s="30">
        <v>97.51</v>
      </c>
      <c r="U209" s="30">
        <v>101.35</v>
      </c>
      <c r="V209" s="30">
        <v>99.38</v>
      </c>
      <c r="W209" s="30">
        <v>102.25</v>
      </c>
      <c r="X209" s="30">
        <v>95.8</v>
      </c>
      <c r="Y209" s="30">
        <v>95.98</v>
      </c>
    </row>
    <row r="210" spans="1:25" x14ac:dyDescent="0.25">
      <c r="A210" t="s">
        <v>408</v>
      </c>
      <c r="B210" s="132">
        <f t="shared" si="9"/>
        <v>5413</v>
      </c>
      <c r="C210" s="133">
        <v>541310</v>
      </c>
      <c r="D210" s="140">
        <v>6.6886128905739319</v>
      </c>
      <c r="E210" s="140">
        <v>6.5030464574377271</v>
      </c>
      <c r="F210" s="140">
        <v>7.7973136050079592</v>
      </c>
      <c r="G210" s="140">
        <v>8.1543528181307838</v>
      </c>
      <c r="H210" s="140">
        <v>7.7820454807625765</v>
      </c>
      <c r="I210" s="140">
        <v>7.8466413910315076</v>
      </c>
      <c r="J210" s="140">
        <v>8.1050250321072355</v>
      </c>
      <c r="K210" s="140">
        <v>8.6875626956234182</v>
      </c>
      <c r="L210" s="140">
        <v>8.994099651626895</v>
      </c>
      <c r="M210" s="134">
        <v>8.2201231994955126</v>
      </c>
      <c r="N210" s="134">
        <v>10.236690070981981</v>
      </c>
      <c r="O210" s="134">
        <v>10.084008828528143</v>
      </c>
      <c r="P210" s="134">
        <v>8.4679366007090504</v>
      </c>
      <c r="Q210" s="134">
        <v>10.414035206447593</v>
      </c>
      <c r="R210" s="30">
        <v>10.42812885959718</v>
      </c>
      <c r="S210" s="30">
        <v>11.417033522259734</v>
      </c>
      <c r="T210" s="30">
        <v>11.452267655133697</v>
      </c>
      <c r="U210" s="30">
        <v>11.903264555920419</v>
      </c>
      <c r="V210" s="30">
        <v>11.671893750048064</v>
      </c>
      <c r="W210" s="30">
        <v>12.123848828653484</v>
      </c>
      <c r="X210" s="30">
        <v>11.359068144596614</v>
      </c>
      <c r="Y210" s="30">
        <v>11.380410861360993</v>
      </c>
    </row>
    <row r="211" spans="1:25" x14ac:dyDescent="0.25">
      <c r="A211" t="s">
        <v>409</v>
      </c>
      <c r="B211" s="132">
        <f t="shared" si="9"/>
        <v>5413</v>
      </c>
      <c r="C211" s="133">
        <v>541320</v>
      </c>
      <c r="D211" s="140">
        <v>1.3357955288272978</v>
      </c>
      <c r="E211" s="140">
        <v>1.2987357055516675</v>
      </c>
      <c r="F211" s="140">
        <v>1.5572162451070113</v>
      </c>
      <c r="G211" s="140">
        <v>1.6285212215360718</v>
      </c>
      <c r="H211" s="140">
        <v>1.5541670191412951</v>
      </c>
      <c r="I211" s="140">
        <v>1.5670675905347105</v>
      </c>
      <c r="J211" s="140">
        <v>1.6186698761083727</v>
      </c>
      <c r="K211" s="140">
        <v>1.7350095744926288</v>
      </c>
      <c r="L211" s="140">
        <v>1.7962286496504734</v>
      </c>
      <c r="M211" s="134">
        <v>1.6416563487730036</v>
      </c>
      <c r="N211" s="134">
        <v>2.0443887320910843</v>
      </c>
      <c r="O211" s="134">
        <v>2.0138964724339208</v>
      </c>
      <c r="P211" s="134">
        <v>1.6911476317550158</v>
      </c>
      <c r="Q211" s="134">
        <v>2.0798066644620983</v>
      </c>
      <c r="R211" s="30">
        <v>2.0826213345842981</v>
      </c>
      <c r="S211" s="30">
        <v>2.2801173548253133</v>
      </c>
      <c r="T211" s="30">
        <v>2.2871540301308131</v>
      </c>
      <c r="U211" s="30">
        <v>2.3772234740412048</v>
      </c>
      <c r="V211" s="30">
        <v>2.3310159728684257</v>
      </c>
      <c r="W211" s="30">
        <v>2.7812893119080964</v>
      </c>
      <c r="X211" s="30">
        <v>2.6058436780517908</v>
      </c>
      <c r="Y211" s="30">
        <v>2.6107398352756879</v>
      </c>
    </row>
    <row r="212" spans="1:25" x14ac:dyDescent="0.25">
      <c r="A212" t="s">
        <v>410</v>
      </c>
      <c r="B212" s="132">
        <f t="shared" si="9"/>
        <v>5413</v>
      </c>
      <c r="C212" s="133">
        <v>541330</v>
      </c>
      <c r="D212" s="140">
        <v>35.557563080141193</v>
      </c>
      <c r="E212" s="140">
        <v>34.571067036829113</v>
      </c>
      <c r="F212" s="140">
        <v>41.451564756638696</v>
      </c>
      <c r="G212" s="140">
        <v>43.349633093137896</v>
      </c>
      <c r="H212" s="140">
        <v>41.370397360669983</v>
      </c>
      <c r="I212" s="140">
        <v>41.713797882076086</v>
      </c>
      <c r="J212" s="140">
        <v>43.087399967700506</v>
      </c>
      <c r="K212" s="140">
        <v>46.184248306199194</v>
      </c>
      <c r="L212" s="140">
        <v>47.813839871417251</v>
      </c>
      <c r="M212" s="134">
        <v>43.699277260387746</v>
      </c>
      <c r="N212" s="134">
        <v>54.419617174101958</v>
      </c>
      <c r="O212" s="134">
        <v>53.607943214414803</v>
      </c>
      <c r="P212" s="134">
        <v>45.016686533418437</v>
      </c>
      <c r="Q212" s="134">
        <v>55.362407696507809</v>
      </c>
      <c r="R212" s="30">
        <v>55.437331446632783</v>
      </c>
      <c r="S212" s="30">
        <v>60.694481247068047</v>
      </c>
      <c r="T212" s="30">
        <v>60.881790622380471</v>
      </c>
      <c r="U212" s="30">
        <v>63.279350626379454</v>
      </c>
      <c r="V212" s="30">
        <v>62.049352395161222</v>
      </c>
      <c r="W212" s="30">
        <v>67.820016733521641</v>
      </c>
      <c r="X212" s="30">
        <v>63.541883648619788</v>
      </c>
      <c r="Y212" s="30">
        <v>63.661273409128675</v>
      </c>
    </row>
    <row r="213" spans="1:25" x14ac:dyDescent="0.25">
      <c r="A213" t="s">
        <v>411</v>
      </c>
      <c r="B213" s="132">
        <f t="shared" si="9"/>
        <v>5413</v>
      </c>
      <c r="C213" s="133">
        <v>541340</v>
      </c>
      <c r="D213" s="140">
        <v>1.0506798274284221</v>
      </c>
      <c r="E213" s="140">
        <v>1.0215301500388363</v>
      </c>
      <c r="F213" s="140">
        <v>1.2248399252497444</v>
      </c>
      <c r="G213" s="140">
        <v>1.2809253804803398</v>
      </c>
      <c r="H213" s="140">
        <v>1.2224415340721202</v>
      </c>
      <c r="I213" s="140">
        <v>1.2325885736697608</v>
      </c>
      <c r="J213" s="140">
        <v>1.2731767320603233</v>
      </c>
      <c r="K213" s="140">
        <v>1.3646845800681366</v>
      </c>
      <c r="L213" s="140">
        <v>1.4128368952496675</v>
      </c>
      <c r="M213" s="134">
        <v>1.2912569117070283</v>
      </c>
      <c r="N213" s="134">
        <v>1.6080290387824629</v>
      </c>
      <c r="O213" s="134">
        <v>1.5840451270062215</v>
      </c>
      <c r="P213" s="134">
        <v>1.3301846454361586</v>
      </c>
      <c r="Q213" s="134">
        <v>1.6358872747687128</v>
      </c>
      <c r="R213" s="30">
        <v>1.6381011743172889</v>
      </c>
      <c r="S213" s="30">
        <v>1.7934431259757138</v>
      </c>
      <c r="T213" s="30">
        <v>1.7989778748471543</v>
      </c>
      <c r="U213" s="30">
        <v>1.8698226604015904</v>
      </c>
      <c r="V213" s="30">
        <v>1.8334778094791322</v>
      </c>
      <c r="W213" s="30">
        <v>1.3487796990339656</v>
      </c>
      <c r="X213" s="30">
        <v>1.2636977522489379</v>
      </c>
      <c r="Y213" s="30">
        <v>1.2660721321592177</v>
      </c>
    </row>
    <row r="214" spans="1:25" x14ac:dyDescent="0.25">
      <c r="A214" t="s">
        <v>412</v>
      </c>
      <c r="B214" s="132">
        <f t="shared" si="9"/>
        <v>5413</v>
      </c>
      <c r="C214" s="133">
        <v>541350</v>
      </c>
      <c r="D214" s="140">
        <v>1.0340371290364754</v>
      </c>
      <c r="E214" s="140">
        <v>1.0053491805926187</v>
      </c>
      <c r="F214" s="140">
        <v>1.2054385425238208</v>
      </c>
      <c r="G214" s="140">
        <v>1.2606356078841525</v>
      </c>
      <c r="H214" s="140">
        <v>1.2030781417024909</v>
      </c>
      <c r="I214" s="140">
        <v>1.2130644528696561</v>
      </c>
      <c r="J214" s="140">
        <v>1.2530096975383171</v>
      </c>
      <c r="K214" s="140">
        <v>1.3430680673367528</v>
      </c>
      <c r="L214" s="140">
        <v>1.3904576530573007</v>
      </c>
      <c r="M214" s="134">
        <v>1.2708034883452659</v>
      </c>
      <c r="N214" s="134">
        <v>1.5825579660547706</v>
      </c>
      <c r="O214" s="134">
        <v>1.5589539578414708</v>
      </c>
      <c r="P214" s="134">
        <v>1.309114609368391</v>
      </c>
      <c r="Q214" s="134">
        <v>1.609974929440988</v>
      </c>
      <c r="R214" s="30">
        <v>1.6121537609683696</v>
      </c>
      <c r="S214" s="30">
        <v>1.7650351064729719</v>
      </c>
      <c r="T214" s="30">
        <v>1.7704821852914259</v>
      </c>
      <c r="U214" s="30">
        <v>1.8402047941676341</v>
      </c>
      <c r="V214" s="30">
        <v>1.8044356432597877</v>
      </c>
      <c r="W214" s="30">
        <v>1.6212052882675465</v>
      </c>
      <c r="X214" s="30">
        <v>1.5189385488120386</v>
      </c>
      <c r="Y214" s="30">
        <v>1.5217925043317273</v>
      </c>
    </row>
    <row r="215" spans="1:25" x14ac:dyDescent="0.25">
      <c r="A215" t="s">
        <v>413</v>
      </c>
      <c r="B215" s="132">
        <f t="shared" si="9"/>
        <v>5413</v>
      </c>
      <c r="C215" s="133">
        <v>541360</v>
      </c>
      <c r="D215" s="140">
        <v>0.66264217544777093</v>
      </c>
      <c r="E215" s="140">
        <v>0.64425807295071247</v>
      </c>
      <c r="F215" s="140">
        <v>0.7724813701137403</v>
      </c>
      <c r="G215" s="140">
        <v>0.80785331415871364</v>
      </c>
      <c r="H215" s="140">
        <v>0.77096875408550136</v>
      </c>
      <c r="I215" s="140">
        <v>0.77736828343574327</v>
      </c>
      <c r="J215" s="140">
        <v>0.80296640083671067</v>
      </c>
      <c r="K215" s="140">
        <v>0.86067852006798273</v>
      </c>
      <c r="L215" s="140">
        <v>0.89104719571185775</v>
      </c>
      <c r="M215" s="134">
        <v>0.81436919858805068</v>
      </c>
      <c r="N215" s="134">
        <v>1.0141508693946921</v>
      </c>
      <c r="O215" s="134">
        <v>0.99902470911230223</v>
      </c>
      <c r="P215" s="134">
        <v>0.83892012027716034</v>
      </c>
      <c r="Q215" s="134">
        <v>1.0317204863380833</v>
      </c>
      <c r="R215" s="30">
        <v>1.0331167472872271</v>
      </c>
      <c r="S215" s="30">
        <v>1.1310877238854751</v>
      </c>
      <c r="T215" s="30">
        <v>1.1345783762583344</v>
      </c>
      <c r="U215" s="30">
        <v>1.179258726630932</v>
      </c>
      <c r="V215" s="30">
        <v>1.1563367760491567</v>
      </c>
      <c r="W215" s="30">
        <v>0.73597380788493039</v>
      </c>
      <c r="X215" s="30">
        <v>0.68954807623839931</v>
      </c>
      <c r="Y215" s="30">
        <v>0.69084367805179092</v>
      </c>
    </row>
    <row r="216" spans="1:25" x14ac:dyDescent="0.25">
      <c r="A216" t="s">
        <v>414</v>
      </c>
      <c r="B216" s="132">
        <f t="shared" si="9"/>
        <v>5413</v>
      </c>
      <c r="C216" s="133">
        <v>541370</v>
      </c>
      <c r="D216" s="140">
        <v>2.2090992286573408</v>
      </c>
      <c r="E216" s="140">
        <v>2.1478107864926592</v>
      </c>
      <c r="F216" s="140">
        <v>2.5752782755146768</v>
      </c>
      <c r="G216" s="140">
        <v>2.6932003414517856</v>
      </c>
      <c r="H216" s="140">
        <v>2.5702355555897349</v>
      </c>
      <c r="I216" s="140">
        <v>2.5915701398875668</v>
      </c>
      <c r="J216" s="140">
        <v>2.6769084770788951</v>
      </c>
      <c r="K216" s="140">
        <v>2.8693076372920716</v>
      </c>
      <c r="L216" s="140">
        <v>2.970549937323602</v>
      </c>
      <c r="M216" s="134">
        <v>2.7149228272823049</v>
      </c>
      <c r="N216" s="134">
        <v>3.3809497589073541</v>
      </c>
      <c r="O216" s="134">
        <v>3.3305225596579326</v>
      </c>
      <c r="P216" s="134">
        <v>2.7967700506794424</v>
      </c>
      <c r="Q216" s="134">
        <v>3.4395228903432202</v>
      </c>
      <c r="R216" s="30">
        <v>3.4441777087354746</v>
      </c>
      <c r="S216" s="30">
        <v>3.7707907992586494</v>
      </c>
      <c r="T216" s="30">
        <v>3.7824278452392854</v>
      </c>
      <c r="U216" s="30">
        <v>3.9313820337914218</v>
      </c>
      <c r="V216" s="30">
        <v>3.8549654318519142</v>
      </c>
      <c r="W216" s="30">
        <v>3.884946654482448</v>
      </c>
      <c r="X216" s="30">
        <v>3.6398815598965135</v>
      </c>
      <c r="Y216" s="30">
        <v>3.6467205857919351</v>
      </c>
    </row>
    <row r="217" spans="1:25" x14ac:dyDescent="0.25">
      <c r="A217" t="s">
        <v>415</v>
      </c>
      <c r="B217" s="132">
        <f t="shared" si="9"/>
        <v>5413</v>
      </c>
      <c r="C217" s="133">
        <v>541380</v>
      </c>
      <c r="D217" s="140">
        <v>8.4115701398875675</v>
      </c>
      <c r="E217" s="140">
        <v>8.1782026101066645</v>
      </c>
      <c r="F217" s="140">
        <v>9.8058672798443478</v>
      </c>
      <c r="G217" s="140">
        <v>10.254878223220262</v>
      </c>
      <c r="H217" s="140">
        <v>9.7866661539762987</v>
      </c>
      <c r="I217" s="140">
        <v>9.8679016864949674</v>
      </c>
      <c r="J217" s="140">
        <v>10.192843816569642</v>
      </c>
      <c r="K217" s="140">
        <v>10.925440618919813</v>
      </c>
      <c r="L217" s="140">
        <v>11.310940145962949</v>
      </c>
      <c r="M217" s="134">
        <v>10.337590765421085</v>
      </c>
      <c r="N217" s="134">
        <v>12.873616389685695</v>
      </c>
      <c r="O217" s="134">
        <v>12.681605131005206</v>
      </c>
      <c r="P217" s="134">
        <v>10.64923980835634</v>
      </c>
      <c r="Q217" s="134">
        <v>13.096644851691494</v>
      </c>
      <c r="R217" s="30">
        <v>13.114368967877386</v>
      </c>
      <c r="S217" s="30">
        <v>14.358011120254089</v>
      </c>
      <c r="T217" s="30">
        <v>14.40232141071882</v>
      </c>
      <c r="U217" s="30">
        <v>14.969493128667338</v>
      </c>
      <c r="V217" s="30">
        <v>14.678522221282289</v>
      </c>
      <c r="W217" s="30">
        <v>11.933939676247894</v>
      </c>
      <c r="X217" s="30">
        <v>11.181138591535923</v>
      </c>
      <c r="Y217" s="30">
        <v>11.20214699389998</v>
      </c>
    </row>
    <row r="218" spans="1:25" x14ac:dyDescent="0.25">
      <c r="A218" t="s">
        <v>547</v>
      </c>
      <c r="B218" s="132">
        <f t="shared" si="9"/>
        <v>5414</v>
      </c>
      <c r="C218" s="133">
        <v>5414</v>
      </c>
      <c r="D218" s="65">
        <v>20.260000000000002</v>
      </c>
      <c r="E218" s="65">
        <v>19.920000000000002</v>
      </c>
      <c r="F218" s="65">
        <v>22.25</v>
      </c>
      <c r="G218" s="65">
        <v>22.92</v>
      </c>
      <c r="H218" s="65">
        <v>21.6</v>
      </c>
      <c r="I218" s="65">
        <v>21.79</v>
      </c>
      <c r="J218" s="65">
        <v>21.78</v>
      </c>
      <c r="K218" s="65">
        <v>22.68</v>
      </c>
      <c r="L218" s="65">
        <v>20.28</v>
      </c>
      <c r="M218" s="30">
        <v>20.69</v>
      </c>
      <c r="N218" s="30">
        <v>25.4</v>
      </c>
      <c r="O218" s="30">
        <v>23.11</v>
      </c>
      <c r="P218" s="30">
        <v>27.48</v>
      </c>
      <c r="Q218" s="30">
        <v>26.8</v>
      </c>
      <c r="R218" s="30">
        <v>26.52</v>
      </c>
      <c r="S218" s="30">
        <v>18.260000000000002</v>
      </c>
      <c r="T218" s="30">
        <v>23.22</v>
      </c>
      <c r="U218" s="30">
        <v>23.14</v>
      </c>
      <c r="V218" s="30">
        <v>22.29</v>
      </c>
      <c r="W218" s="30">
        <v>35.380000000000003</v>
      </c>
      <c r="X218" s="30">
        <v>29.33</v>
      </c>
      <c r="Y218" s="30">
        <v>30.89</v>
      </c>
    </row>
    <row r="219" spans="1:25" x14ac:dyDescent="0.25">
      <c r="A219" t="s">
        <v>416</v>
      </c>
      <c r="B219" s="132">
        <f t="shared" si="9"/>
        <v>5414</v>
      </c>
      <c r="C219" s="133">
        <v>541410</v>
      </c>
      <c r="D219" s="140">
        <v>7.1229955695297988</v>
      </c>
      <c r="E219" s="140">
        <v>7.0034586251250541</v>
      </c>
      <c r="F219" s="140">
        <v>7.822638273545806</v>
      </c>
      <c r="G219" s="140">
        <v>8.0581963698728032</v>
      </c>
      <c r="H219" s="140">
        <v>7.5941117621837941</v>
      </c>
      <c r="I219" s="140">
        <v>7.6609118193511501</v>
      </c>
      <c r="J219" s="140">
        <v>7.6573960268686587</v>
      </c>
      <c r="K219" s="140">
        <v>7.9738173502929826</v>
      </c>
      <c r="L219" s="140">
        <v>7.1300271544947842</v>
      </c>
      <c r="M219" s="134">
        <v>7.2741746462769763</v>
      </c>
      <c r="N219" s="134">
        <v>8.9301129055309421</v>
      </c>
      <c r="O219" s="134">
        <v>8.1249964270401609</v>
      </c>
      <c r="P219" s="134">
        <v>9.6613977418893811</v>
      </c>
      <c r="Q219" s="134">
        <v>9.4223238530798916</v>
      </c>
      <c r="R219" s="30">
        <v>9.3238816635701021</v>
      </c>
      <c r="S219" s="30">
        <v>6.4198370730312995</v>
      </c>
      <c r="T219" s="30">
        <v>8.1636701443475772</v>
      </c>
      <c r="U219" s="30">
        <v>8.1355438044876376</v>
      </c>
      <c r="V219" s="30">
        <v>7.8367014434757749</v>
      </c>
      <c r="W219" s="30">
        <v>13.818969799734202</v>
      </c>
      <c r="X219" s="30">
        <v>11.455918152238668</v>
      </c>
      <c r="Y219" s="30">
        <v>12.065233948948261</v>
      </c>
    </row>
    <row r="220" spans="1:25" x14ac:dyDescent="0.25">
      <c r="A220" t="s">
        <v>417</v>
      </c>
      <c r="B220" s="132">
        <f t="shared" si="9"/>
        <v>5414</v>
      </c>
      <c r="C220" s="133">
        <v>541420</v>
      </c>
      <c r="D220" s="140">
        <v>2.3115954456671908</v>
      </c>
      <c r="E220" s="140">
        <v>2.2728026296984423</v>
      </c>
      <c r="F220" s="140">
        <v>2.5386475156019244</v>
      </c>
      <c r="G220" s="140">
        <v>2.6150921823638704</v>
      </c>
      <c r="H220" s="140">
        <v>2.464484779191082</v>
      </c>
      <c r="I220" s="140">
        <v>2.4861631175265586</v>
      </c>
      <c r="J220" s="140">
        <v>2.4850221523510077</v>
      </c>
      <c r="K220" s="140">
        <v>2.5877090181506359</v>
      </c>
      <c r="L220" s="140">
        <v>2.3138773760182936</v>
      </c>
      <c r="M220" s="134">
        <v>2.3606569482159023</v>
      </c>
      <c r="N220" s="134">
        <v>2.898051545900624</v>
      </c>
      <c r="O220" s="134">
        <v>2.636770520699347</v>
      </c>
      <c r="P220" s="134">
        <v>3.1353723024153206</v>
      </c>
      <c r="Q220" s="134">
        <v>3.0577866704778236</v>
      </c>
      <c r="R220" s="30">
        <v>3.0258396455623839</v>
      </c>
      <c r="S220" s="30">
        <v>2.0834024105569053</v>
      </c>
      <c r="T220" s="30">
        <v>2.6493211376304129</v>
      </c>
      <c r="U220" s="30">
        <v>2.6401934162260017</v>
      </c>
      <c r="V220" s="30">
        <v>2.54321137630413</v>
      </c>
      <c r="W220" s="30">
        <v>2.9492791347784251</v>
      </c>
      <c r="X220" s="30">
        <v>2.4449507355299942</v>
      </c>
      <c r="Y220" s="30">
        <v>2.5749924384766971</v>
      </c>
    </row>
    <row r="221" spans="1:25" x14ac:dyDescent="0.25">
      <c r="A221" t="s">
        <v>418</v>
      </c>
      <c r="B221" s="132">
        <f t="shared" si="9"/>
        <v>5414</v>
      </c>
      <c r="C221" s="133">
        <v>541430</v>
      </c>
      <c r="D221" s="140">
        <v>9.4490686484683923</v>
      </c>
      <c r="E221" s="140">
        <v>9.2904959268257841</v>
      </c>
      <c r="F221" s="140">
        <v>10.377185460435424</v>
      </c>
      <c r="G221" s="140">
        <v>10.689667000142919</v>
      </c>
      <c r="H221" s="140">
        <v>10.07403172788338</v>
      </c>
      <c r="I221" s="140">
        <v>10.16264589586013</v>
      </c>
      <c r="J221" s="140">
        <v>10.157981992282407</v>
      </c>
      <c r="K221" s="140">
        <v>10.577733314277548</v>
      </c>
      <c r="L221" s="140">
        <v>9.4583964556238396</v>
      </c>
      <c r="M221" s="134">
        <v>9.6496165023105149</v>
      </c>
      <c r="N221" s="134">
        <v>11.846315087418416</v>
      </c>
      <c r="O221" s="134">
        <v>10.778281168119671</v>
      </c>
      <c r="P221" s="134">
        <v>12.816407031584966</v>
      </c>
      <c r="Q221" s="134">
        <v>12.499261588299747</v>
      </c>
      <c r="R221" s="30">
        <v>12.368672288123481</v>
      </c>
      <c r="S221" s="30">
        <v>8.5162879329236354</v>
      </c>
      <c r="T221" s="30">
        <v>10.829584107474631</v>
      </c>
      <c r="U221" s="30">
        <v>10.792272878852842</v>
      </c>
      <c r="V221" s="30">
        <v>10.39584107474632</v>
      </c>
      <c r="W221" s="30">
        <v>15.902435268777785</v>
      </c>
      <c r="X221" s="30">
        <v>13.183109848311259</v>
      </c>
      <c r="Y221" s="30">
        <v>13.884291279043124</v>
      </c>
    </row>
    <row r="222" spans="1:25" x14ac:dyDescent="0.25">
      <c r="A222" t="s">
        <v>419</v>
      </c>
      <c r="B222" s="132">
        <f t="shared" si="9"/>
        <v>5414</v>
      </c>
      <c r="C222" s="133">
        <v>541490</v>
      </c>
      <c r="D222" s="140">
        <v>1.3763403363346196</v>
      </c>
      <c r="E222" s="140">
        <v>1.3532428183507217</v>
      </c>
      <c r="F222" s="140">
        <v>1.5115287504168451</v>
      </c>
      <c r="G222" s="140">
        <v>1.5570444476204088</v>
      </c>
      <c r="H222" s="140">
        <v>1.4673717307417464</v>
      </c>
      <c r="I222" s="140">
        <v>1.4802791672621598</v>
      </c>
      <c r="J222" s="140">
        <v>1.4795998284979277</v>
      </c>
      <c r="K222" s="140">
        <v>1.5407403172788336</v>
      </c>
      <c r="L222" s="140">
        <v>1.3776990138630842</v>
      </c>
      <c r="M222" s="134">
        <v>1.4055519031966079</v>
      </c>
      <c r="N222" s="134">
        <v>1.7255204611500163</v>
      </c>
      <c r="O222" s="134">
        <v>1.5699518841408222</v>
      </c>
      <c r="P222" s="134">
        <v>1.8668229241103329</v>
      </c>
      <c r="Q222" s="134">
        <v>1.8206278881425373</v>
      </c>
      <c r="R222" s="30">
        <v>1.8016064027440331</v>
      </c>
      <c r="S222" s="30">
        <v>1.2404725834881616</v>
      </c>
      <c r="T222" s="30">
        <v>1.5774246105473773</v>
      </c>
      <c r="U222" s="30">
        <v>1.5719899004335189</v>
      </c>
      <c r="V222" s="30">
        <v>1.5142461054737744</v>
      </c>
      <c r="W222" s="30">
        <v>2.7093157967095918</v>
      </c>
      <c r="X222" s="30">
        <v>2.2460212639200767</v>
      </c>
      <c r="Y222" s="30">
        <v>2.3654823335319191</v>
      </c>
    </row>
    <row r="223" spans="1:25" x14ac:dyDescent="0.25">
      <c r="A223" s="106" t="s">
        <v>420</v>
      </c>
      <c r="B223" s="129"/>
      <c r="C223" s="130"/>
      <c r="D223" s="141"/>
      <c r="E223" s="141"/>
      <c r="F223" s="141"/>
      <c r="G223" s="141"/>
      <c r="H223" s="141"/>
      <c r="I223" s="141"/>
      <c r="J223" s="141"/>
      <c r="K223" s="141"/>
      <c r="L223" s="141"/>
      <c r="M223" s="135"/>
      <c r="N223" s="135"/>
      <c r="O223" s="135"/>
      <c r="P223" s="135"/>
      <c r="Q223" s="135"/>
      <c r="R223" s="135"/>
      <c r="S223" s="135"/>
      <c r="T223" s="135"/>
      <c r="U223" s="135"/>
      <c r="V223" s="135"/>
      <c r="W223" s="135"/>
      <c r="X223" s="135"/>
      <c r="Y223" s="135"/>
    </row>
    <row r="224" spans="1:25" x14ac:dyDescent="0.25">
      <c r="A224" t="s">
        <v>548</v>
      </c>
      <c r="B224" s="132">
        <f t="shared" ref="B224:B227" si="10">VALUE(LEFT(C224,4))</f>
        <v>61</v>
      </c>
      <c r="C224" s="133">
        <v>61</v>
      </c>
      <c r="D224" s="65">
        <v>342.39</v>
      </c>
      <c r="E224" s="65">
        <v>345.23</v>
      </c>
      <c r="F224" s="65">
        <v>363.43</v>
      </c>
      <c r="G224" s="65">
        <v>364.21</v>
      </c>
      <c r="H224" s="65">
        <v>353.34</v>
      </c>
      <c r="I224" s="65">
        <v>366.64</v>
      </c>
      <c r="J224" s="65">
        <v>376.72</v>
      </c>
      <c r="K224" s="65">
        <v>391.6</v>
      </c>
      <c r="L224" s="65">
        <v>426.37</v>
      </c>
      <c r="M224" s="30">
        <v>445.57</v>
      </c>
      <c r="N224" s="30">
        <v>463.11</v>
      </c>
      <c r="O224" s="30">
        <v>473.05</v>
      </c>
      <c r="P224" s="30">
        <v>450.93</v>
      </c>
      <c r="Q224" s="30">
        <v>456.41</v>
      </c>
      <c r="R224" s="30">
        <v>458.78</v>
      </c>
      <c r="S224" s="30">
        <v>465.11</v>
      </c>
      <c r="T224" s="30">
        <v>483.28</v>
      </c>
      <c r="U224" s="30">
        <v>494.64</v>
      </c>
      <c r="V224" s="30">
        <v>514.86</v>
      </c>
      <c r="W224" s="30">
        <v>502.78</v>
      </c>
      <c r="X224" s="30">
        <v>497.13</v>
      </c>
      <c r="Y224" s="30">
        <v>521.19000000000005</v>
      </c>
    </row>
    <row r="225" spans="1:25" x14ac:dyDescent="0.25">
      <c r="A225" t="s">
        <v>549</v>
      </c>
      <c r="B225" s="132">
        <f t="shared" si="10"/>
        <v>6111</v>
      </c>
      <c r="C225" s="133">
        <v>6111</v>
      </c>
      <c r="D225" s="65">
        <v>225.88</v>
      </c>
      <c r="E225" s="65">
        <v>230.95</v>
      </c>
      <c r="F225" s="65">
        <v>238.91</v>
      </c>
      <c r="G225" s="65">
        <v>243.4</v>
      </c>
      <c r="H225" s="65">
        <v>231.69</v>
      </c>
      <c r="I225" s="65">
        <v>239.62</v>
      </c>
      <c r="J225" s="65">
        <v>248.54</v>
      </c>
      <c r="K225" s="65">
        <v>250.41</v>
      </c>
      <c r="L225" s="65">
        <v>266.54000000000002</v>
      </c>
      <c r="M225" s="30">
        <v>287.10000000000002</v>
      </c>
      <c r="N225" s="30">
        <v>290.72000000000003</v>
      </c>
      <c r="O225" s="30">
        <v>303.14</v>
      </c>
      <c r="P225" s="30">
        <v>278.67</v>
      </c>
      <c r="Q225" s="30">
        <v>283.02999999999997</v>
      </c>
      <c r="R225" s="30">
        <v>281.48</v>
      </c>
      <c r="S225" s="30">
        <v>286.7</v>
      </c>
      <c r="T225" s="30">
        <v>302.83</v>
      </c>
      <c r="U225" s="30">
        <v>293.5</v>
      </c>
      <c r="V225" s="30">
        <v>299.29000000000002</v>
      </c>
      <c r="W225" s="30">
        <v>303.33</v>
      </c>
      <c r="X225" s="30">
        <v>287.73</v>
      </c>
      <c r="Y225" s="30">
        <v>304.94</v>
      </c>
    </row>
    <row r="226" spans="1:25" x14ac:dyDescent="0.25">
      <c r="A226" t="s">
        <v>550</v>
      </c>
      <c r="B226" s="132">
        <f t="shared" si="10"/>
        <v>6112</v>
      </c>
      <c r="C226" s="133">
        <v>6112</v>
      </c>
      <c r="D226" s="65">
        <v>24.55</v>
      </c>
      <c r="E226" s="65">
        <v>25.73</v>
      </c>
      <c r="F226" s="65">
        <v>24.9</v>
      </c>
      <c r="G226" s="65">
        <v>26.46</v>
      </c>
      <c r="H226" s="65">
        <v>24.85</v>
      </c>
      <c r="I226" s="65">
        <v>28.75</v>
      </c>
      <c r="J226" s="65">
        <v>23.88</v>
      </c>
      <c r="K226" s="65">
        <v>29.99</v>
      </c>
      <c r="L226" s="65">
        <v>31.1</v>
      </c>
      <c r="M226" s="30">
        <v>32.22</v>
      </c>
      <c r="N226" s="30">
        <v>30.54</v>
      </c>
      <c r="O226" s="30">
        <v>29.27</v>
      </c>
      <c r="P226" s="30">
        <v>32.130000000000003</v>
      </c>
      <c r="Q226" s="30">
        <v>35.159999999999997</v>
      </c>
      <c r="R226" s="30">
        <v>36.78</v>
      </c>
      <c r="S226" s="30">
        <v>32.64</v>
      </c>
      <c r="T226" s="30">
        <v>33.19</v>
      </c>
      <c r="U226" s="30">
        <v>40.450000000000003</v>
      </c>
      <c r="V226" s="30">
        <v>43.84</v>
      </c>
      <c r="W226" s="30">
        <v>36.26</v>
      </c>
      <c r="X226" s="30">
        <v>40.06</v>
      </c>
      <c r="Y226" s="30">
        <v>41.24</v>
      </c>
    </row>
    <row r="227" spans="1:25" x14ac:dyDescent="0.25">
      <c r="A227" t="s">
        <v>151</v>
      </c>
      <c r="B227" s="137">
        <f t="shared" si="10"/>
        <v>6113</v>
      </c>
      <c r="C227" s="133">
        <v>6113</v>
      </c>
      <c r="D227" s="65">
        <v>61.77</v>
      </c>
      <c r="E227" s="65">
        <v>56.51</v>
      </c>
      <c r="F227" s="65">
        <v>61.23</v>
      </c>
      <c r="G227" s="65">
        <v>58.38</v>
      </c>
      <c r="H227" s="65">
        <v>60.34</v>
      </c>
      <c r="I227" s="65">
        <v>65.2</v>
      </c>
      <c r="J227" s="65">
        <v>64.67</v>
      </c>
      <c r="K227" s="65">
        <v>71.78</v>
      </c>
      <c r="L227" s="65">
        <v>91.47</v>
      </c>
      <c r="M227" s="30">
        <v>88.69</v>
      </c>
      <c r="N227" s="30">
        <v>93.93</v>
      </c>
      <c r="O227" s="30">
        <v>95.35</v>
      </c>
      <c r="P227" s="30">
        <v>93.06</v>
      </c>
      <c r="Q227" s="30">
        <v>90.83</v>
      </c>
      <c r="R227" s="30">
        <v>92.45</v>
      </c>
      <c r="S227" s="30">
        <v>97.16</v>
      </c>
      <c r="T227" s="30">
        <v>95.16</v>
      </c>
      <c r="U227" s="30">
        <v>97.45</v>
      </c>
      <c r="V227" s="30">
        <v>105.2</v>
      </c>
      <c r="W227" s="30">
        <v>99.94</v>
      </c>
      <c r="X227" s="30">
        <v>104.21</v>
      </c>
      <c r="Y227" s="30">
        <v>100.01</v>
      </c>
    </row>
    <row r="228" spans="1:25" x14ac:dyDescent="0.25">
      <c r="A228" t="s">
        <v>551</v>
      </c>
      <c r="B228" s="137" t="s">
        <v>207</v>
      </c>
      <c r="C228" s="133">
        <v>6114</v>
      </c>
      <c r="D228" s="65">
        <v>8.5500000000000007</v>
      </c>
      <c r="E228" s="65">
        <v>9.4600000000000009</v>
      </c>
      <c r="F228" s="65">
        <v>5.12</v>
      </c>
      <c r="G228" s="65">
        <v>3.64</v>
      </c>
      <c r="H228" s="65">
        <v>3.21</v>
      </c>
      <c r="I228" s="65">
        <v>1.86</v>
      </c>
      <c r="J228" s="65">
        <v>1.88</v>
      </c>
      <c r="K228" s="65">
        <v>1.81</v>
      </c>
      <c r="L228" s="65">
        <v>0</v>
      </c>
      <c r="M228" s="30">
        <v>0</v>
      </c>
      <c r="N228" s="30">
        <v>4.2300000000000004</v>
      </c>
      <c r="O228" s="30">
        <v>1.78</v>
      </c>
      <c r="P228" s="30">
        <v>2.61</v>
      </c>
      <c r="Q228" s="30">
        <v>2.65</v>
      </c>
      <c r="R228" s="30">
        <v>2.29</v>
      </c>
      <c r="S228" s="30">
        <v>2.0299999999999998</v>
      </c>
      <c r="T228" s="30">
        <v>2.21</v>
      </c>
      <c r="U228" s="30">
        <v>2.02</v>
      </c>
      <c r="V228" s="30">
        <v>2.44</v>
      </c>
      <c r="W228" s="30">
        <v>2.78</v>
      </c>
      <c r="X228" s="30">
        <v>2.82</v>
      </c>
      <c r="Y228" s="30">
        <v>2.2799999999999998</v>
      </c>
    </row>
    <row r="229" spans="1:25" x14ac:dyDescent="0.25">
      <c r="A229" t="s">
        <v>552</v>
      </c>
      <c r="B229" s="137" t="s">
        <v>207</v>
      </c>
      <c r="C229" s="133">
        <v>6115</v>
      </c>
      <c r="D229" s="65">
        <v>2.0299999999999998</v>
      </c>
      <c r="E229" s="65">
        <v>2.95</v>
      </c>
      <c r="F229" s="65">
        <v>2.72</v>
      </c>
      <c r="G229" s="65">
        <v>3.1</v>
      </c>
      <c r="H229" s="65">
        <v>3.43</v>
      </c>
      <c r="I229" s="65">
        <v>1.63</v>
      </c>
      <c r="J229" s="65">
        <v>1.93</v>
      </c>
      <c r="K229" s="65">
        <v>3.21</v>
      </c>
      <c r="L229" s="65">
        <v>2.1800000000000002</v>
      </c>
      <c r="M229" s="30">
        <v>3.57</v>
      </c>
      <c r="N229" s="30">
        <v>3.85</v>
      </c>
      <c r="O229" s="30">
        <v>2.2799999999999998</v>
      </c>
      <c r="P229" s="30">
        <v>2.31</v>
      </c>
      <c r="Q229" s="30">
        <v>2.66</v>
      </c>
      <c r="R229" s="30">
        <v>2.29</v>
      </c>
      <c r="S229" s="30">
        <v>1.73</v>
      </c>
      <c r="T229" s="30">
        <v>0</v>
      </c>
      <c r="U229" s="30">
        <v>3.17</v>
      </c>
      <c r="V229" s="30">
        <v>2.11</v>
      </c>
      <c r="W229" s="30">
        <v>4.12</v>
      </c>
      <c r="X229" s="30">
        <v>2.27</v>
      </c>
      <c r="Y229" s="30">
        <v>3.32</v>
      </c>
    </row>
    <row r="230" spans="1:25" x14ac:dyDescent="0.25">
      <c r="A230" t="s">
        <v>553</v>
      </c>
      <c r="B230" s="137" t="s">
        <v>207</v>
      </c>
      <c r="C230" s="133">
        <v>6116</v>
      </c>
      <c r="D230" s="65">
        <v>18.739999999999998</v>
      </c>
      <c r="E230" s="65">
        <v>18.53</v>
      </c>
      <c r="F230" s="65">
        <v>29.19</v>
      </c>
      <c r="G230" s="65">
        <v>27.17</v>
      </c>
      <c r="H230" s="65">
        <v>27.78</v>
      </c>
      <c r="I230" s="65">
        <v>28.32</v>
      </c>
      <c r="J230" s="65">
        <v>33.57</v>
      </c>
      <c r="K230" s="65">
        <v>31.62</v>
      </c>
      <c r="L230" s="65">
        <v>31.57</v>
      </c>
      <c r="M230" s="30">
        <v>31.54</v>
      </c>
      <c r="N230" s="30">
        <v>37.1</v>
      </c>
      <c r="O230" s="30">
        <v>38.409999999999997</v>
      </c>
      <c r="P230" s="30">
        <v>40.61</v>
      </c>
      <c r="Q230" s="30">
        <v>40.090000000000003</v>
      </c>
      <c r="R230" s="30">
        <v>40.35</v>
      </c>
      <c r="S230" s="30">
        <v>41.82</v>
      </c>
      <c r="T230" s="30">
        <v>47.66</v>
      </c>
      <c r="U230" s="30">
        <v>55.78</v>
      </c>
      <c r="V230" s="30">
        <v>56.86</v>
      </c>
      <c r="W230" s="30">
        <v>53.73</v>
      </c>
      <c r="X230" s="30">
        <v>57.72</v>
      </c>
      <c r="Y230" s="30">
        <v>64.81</v>
      </c>
    </row>
    <row r="231" spans="1:25" x14ac:dyDescent="0.25">
      <c r="A231" t="s">
        <v>554</v>
      </c>
      <c r="B231" s="137" t="s">
        <v>207</v>
      </c>
      <c r="C231" s="133">
        <v>6117</v>
      </c>
      <c r="D231" s="65">
        <v>0</v>
      </c>
      <c r="E231" s="65">
        <v>0</v>
      </c>
      <c r="F231" s="65">
        <v>0</v>
      </c>
      <c r="G231" s="65">
        <v>2.06</v>
      </c>
      <c r="H231" s="65">
        <v>2.04</v>
      </c>
      <c r="I231" s="65">
        <v>0</v>
      </c>
      <c r="J231" s="65">
        <v>2.25</v>
      </c>
      <c r="K231" s="65">
        <v>2.78</v>
      </c>
      <c r="L231" s="65">
        <v>2.75</v>
      </c>
      <c r="M231" s="30">
        <v>1.58</v>
      </c>
      <c r="N231" s="30">
        <v>2.75</v>
      </c>
      <c r="O231" s="30">
        <v>2.81</v>
      </c>
      <c r="P231" s="30">
        <v>1.54</v>
      </c>
      <c r="Q231" s="30">
        <v>2</v>
      </c>
      <c r="R231" s="30">
        <v>3.15</v>
      </c>
      <c r="S231" s="30">
        <v>3.03</v>
      </c>
      <c r="T231" s="30">
        <v>0</v>
      </c>
      <c r="U231" s="30">
        <v>2.2599999999999998</v>
      </c>
      <c r="V231" s="30">
        <v>5.13</v>
      </c>
      <c r="W231" s="30">
        <v>2.63</v>
      </c>
      <c r="X231" s="30">
        <v>2.31</v>
      </c>
      <c r="Y231" s="30">
        <v>4.6100000000000003</v>
      </c>
    </row>
    <row r="232" spans="1:25" x14ac:dyDescent="0.25">
      <c r="A232" s="106" t="s">
        <v>430</v>
      </c>
      <c r="B232" s="129"/>
      <c r="C232" s="130"/>
      <c r="D232" s="141"/>
      <c r="E232" s="141"/>
      <c r="F232" s="141"/>
      <c r="G232" s="141"/>
      <c r="H232" s="141"/>
      <c r="I232" s="141"/>
      <c r="J232" s="141"/>
      <c r="K232" s="141"/>
      <c r="L232" s="141"/>
      <c r="M232" s="135"/>
      <c r="N232" s="135"/>
      <c r="O232" s="135"/>
      <c r="P232" s="135"/>
      <c r="Q232" s="135"/>
      <c r="R232" s="135"/>
      <c r="S232" s="135"/>
      <c r="T232" s="135"/>
      <c r="U232" s="135"/>
      <c r="V232" s="135"/>
      <c r="W232" s="135"/>
      <c r="X232" s="135"/>
      <c r="Y232" s="135"/>
    </row>
    <row r="233" spans="1:25" x14ac:dyDescent="0.25">
      <c r="A233" t="s">
        <v>555</v>
      </c>
      <c r="B233" s="137"/>
      <c r="C233" s="133" t="s">
        <v>189</v>
      </c>
      <c r="D233" s="65">
        <v>15.44</v>
      </c>
      <c r="E233" s="65">
        <v>20.11</v>
      </c>
      <c r="F233" s="65">
        <v>15.97</v>
      </c>
      <c r="G233" s="65">
        <v>16.53</v>
      </c>
      <c r="H233" s="65">
        <v>17.95</v>
      </c>
      <c r="I233" s="65">
        <v>17.07</v>
      </c>
      <c r="J233" s="65">
        <v>17.149999999999999</v>
      </c>
      <c r="K233" s="65">
        <v>17.62</v>
      </c>
      <c r="L233" s="65">
        <v>11.23</v>
      </c>
      <c r="M233" s="30">
        <v>12.62</v>
      </c>
      <c r="N233" s="30">
        <v>11.93</v>
      </c>
      <c r="O233" s="30">
        <v>10.53</v>
      </c>
      <c r="P233" s="30">
        <v>9.1999999999999993</v>
      </c>
      <c r="Q233" s="30">
        <v>8.65</v>
      </c>
      <c r="R233" s="30">
        <v>7.05</v>
      </c>
      <c r="S233" s="30">
        <v>8.33</v>
      </c>
      <c r="T233" s="30">
        <v>9.36</v>
      </c>
      <c r="U233" s="30">
        <v>8.0299999999999994</v>
      </c>
      <c r="V233" s="30">
        <v>8.69</v>
      </c>
      <c r="W233" s="30">
        <v>7.6</v>
      </c>
      <c r="X233" s="30">
        <v>7.14</v>
      </c>
      <c r="Y233" s="30">
        <v>5.88</v>
      </c>
    </row>
    <row r="234" spans="1:25" x14ac:dyDescent="0.25">
      <c r="A234" t="s">
        <v>556</v>
      </c>
      <c r="B234" s="137">
        <f t="shared" ref="B234:B244" si="11">VALUE(LEFT(C234,4))</f>
        <v>3131</v>
      </c>
      <c r="C234" s="133">
        <v>3131</v>
      </c>
      <c r="D234" s="65">
        <v>0</v>
      </c>
      <c r="E234" s="65">
        <v>0</v>
      </c>
      <c r="F234" s="65">
        <v>0</v>
      </c>
      <c r="G234" s="65">
        <v>0</v>
      </c>
      <c r="H234" s="65">
        <v>0</v>
      </c>
      <c r="I234" s="65">
        <v>0</v>
      </c>
      <c r="J234" s="65">
        <v>0</v>
      </c>
      <c r="K234" s="65">
        <v>0</v>
      </c>
      <c r="L234" s="65">
        <v>0</v>
      </c>
      <c r="M234" s="30">
        <v>0</v>
      </c>
      <c r="N234" s="30">
        <v>0</v>
      </c>
      <c r="O234" s="30">
        <v>0</v>
      </c>
      <c r="P234" s="30">
        <v>0</v>
      </c>
      <c r="Q234" s="30">
        <v>0</v>
      </c>
      <c r="R234" s="30">
        <v>0</v>
      </c>
      <c r="S234" s="30">
        <v>0</v>
      </c>
      <c r="T234" s="30">
        <v>0</v>
      </c>
      <c r="U234" s="30">
        <v>0</v>
      </c>
      <c r="V234" s="30">
        <v>0</v>
      </c>
      <c r="W234" s="30">
        <v>0</v>
      </c>
      <c r="X234" s="30">
        <v>0</v>
      </c>
      <c r="Y234" s="30">
        <v>0</v>
      </c>
    </row>
    <row r="235" spans="1:25" x14ac:dyDescent="0.25">
      <c r="A235" t="s">
        <v>557</v>
      </c>
      <c r="B235" s="137">
        <f t="shared" si="11"/>
        <v>3132</v>
      </c>
      <c r="C235" s="133">
        <v>3132</v>
      </c>
      <c r="D235" s="65">
        <v>0</v>
      </c>
      <c r="E235" s="65">
        <v>0</v>
      </c>
      <c r="F235" s="65">
        <v>0</v>
      </c>
      <c r="G235" s="65">
        <v>0</v>
      </c>
      <c r="H235" s="65">
        <v>0</v>
      </c>
      <c r="I235" s="65">
        <v>0</v>
      </c>
      <c r="J235" s="65">
        <v>0</v>
      </c>
      <c r="K235" s="65">
        <v>0</v>
      </c>
      <c r="L235" s="65">
        <v>0</v>
      </c>
      <c r="M235" s="30">
        <v>0</v>
      </c>
      <c r="N235" s="30">
        <v>0</v>
      </c>
      <c r="O235" s="30">
        <v>0</v>
      </c>
      <c r="P235" s="30">
        <v>0</v>
      </c>
      <c r="Q235" s="30">
        <v>0</v>
      </c>
      <c r="R235" s="30">
        <v>0</v>
      </c>
      <c r="S235" s="30">
        <v>0</v>
      </c>
      <c r="T235" s="30">
        <v>0</v>
      </c>
      <c r="U235" s="30">
        <v>0</v>
      </c>
      <c r="V235" s="30">
        <v>0</v>
      </c>
      <c r="W235" s="30">
        <v>0</v>
      </c>
      <c r="X235" s="30">
        <v>0</v>
      </c>
      <c r="Y235" s="30">
        <v>0</v>
      </c>
    </row>
    <row r="236" spans="1:25" x14ac:dyDescent="0.25">
      <c r="A236" t="s">
        <v>558</v>
      </c>
      <c r="B236" s="137">
        <f t="shared" si="11"/>
        <v>3133</v>
      </c>
      <c r="C236" s="133">
        <v>3133</v>
      </c>
      <c r="D236" s="65">
        <v>0</v>
      </c>
      <c r="E236" s="65">
        <v>0</v>
      </c>
      <c r="F236" s="65">
        <v>0</v>
      </c>
      <c r="G236" s="65">
        <v>0</v>
      </c>
      <c r="H236" s="65">
        <v>0</v>
      </c>
      <c r="I236" s="65">
        <v>0</v>
      </c>
      <c r="J236" s="65">
        <v>0</v>
      </c>
      <c r="K236" s="65">
        <v>0</v>
      </c>
      <c r="L236" s="65">
        <v>0</v>
      </c>
      <c r="M236" s="30">
        <v>0</v>
      </c>
      <c r="N236" s="30">
        <v>0</v>
      </c>
      <c r="O236" s="30">
        <v>0</v>
      </c>
      <c r="P236" s="30">
        <v>0</v>
      </c>
      <c r="Q236" s="30">
        <v>0</v>
      </c>
      <c r="R236" s="30">
        <v>0</v>
      </c>
      <c r="S236" s="30">
        <v>0</v>
      </c>
      <c r="T236" s="30">
        <v>0</v>
      </c>
      <c r="U236" s="30">
        <v>0</v>
      </c>
      <c r="V236" s="30">
        <v>0</v>
      </c>
      <c r="W236" s="30">
        <v>0</v>
      </c>
      <c r="X236" s="30">
        <v>0</v>
      </c>
      <c r="Y236" s="30">
        <v>0</v>
      </c>
    </row>
    <row r="237" spans="1:25" x14ac:dyDescent="0.25">
      <c r="A237" t="s">
        <v>559</v>
      </c>
      <c r="B237" s="137">
        <f t="shared" si="11"/>
        <v>3141</v>
      </c>
      <c r="C237" s="133">
        <v>3141</v>
      </c>
      <c r="D237" s="65">
        <v>0</v>
      </c>
      <c r="E237" s="65">
        <v>0</v>
      </c>
      <c r="F237" s="65">
        <v>0</v>
      </c>
      <c r="G237" s="65">
        <v>0</v>
      </c>
      <c r="H237" s="65">
        <v>0</v>
      </c>
      <c r="I237" s="65">
        <v>0</v>
      </c>
      <c r="J237" s="65">
        <v>0</v>
      </c>
      <c r="K237" s="65">
        <v>0</v>
      </c>
      <c r="L237" s="65">
        <v>0</v>
      </c>
      <c r="M237" s="30">
        <v>0</v>
      </c>
      <c r="N237" s="30">
        <v>0</v>
      </c>
      <c r="O237" s="30">
        <v>0</v>
      </c>
      <c r="P237" s="30">
        <v>0</v>
      </c>
      <c r="Q237" s="30">
        <v>0</v>
      </c>
      <c r="R237" s="30">
        <v>0</v>
      </c>
      <c r="S237" s="30">
        <v>0</v>
      </c>
      <c r="T237" s="30">
        <v>0</v>
      </c>
      <c r="U237" s="30">
        <v>0</v>
      </c>
      <c r="V237" s="30">
        <v>0</v>
      </c>
      <c r="W237" s="30">
        <v>0</v>
      </c>
      <c r="X237" s="30">
        <v>0</v>
      </c>
      <c r="Y237" s="30">
        <v>0</v>
      </c>
    </row>
    <row r="238" spans="1:25" x14ac:dyDescent="0.25">
      <c r="A238" t="s">
        <v>560</v>
      </c>
      <c r="B238" s="137">
        <f t="shared" si="11"/>
        <v>3149</v>
      </c>
      <c r="C238" s="133">
        <v>3149</v>
      </c>
      <c r="D238" s="65">
        <v>0</v>
      </c>
      <c r="E238" s="65">
        <v>0</v>
      </c>
      <c r="F238" s="65">
        <v>0</v>
      </c>
      <c r="G238" s="65">
        <v>0</v>
      </c>
      <c r="H238" s="65">
        <v>0</v>
      </c>
      <c r="I238" s="65">
        <v>0</v>
      </c>
      <c r="J238" s="65">
        <v>0</v>
      </c>
      <c r="K238" s="65">
        <v>0</v>
      </c>
      <c r="L238" s="65">
        <v>0</v>
      </c>
      <c r="M238" s="30">
        <v>0</v>
      </c>
      <c r="N238" s="30">
        <v>0</v>
      </c>
      <c r="O238" s="30">
        <v>0</v>
      </c>
      <c r="P238" s="30">
        <v>0</v>
      </c>
      <c r="Q238" s="30">
        <v>0</v>
      </c>
      <c r="R238" s="30">
        <v>0</v>
      </c>
      <c r="S238" s="30">
        <v>0</v>
      </c>
      <c r="T238" s="30">
        <v>0</v>
      </c>
      <c r="U238" s="30">
        <v>0</v>
      </c>
      <c r="V238" s="30">
        <v>0</v>
      </c>
      <c r="W238" s="30">
        <v>0</v>
      </c>
      <c r="X238" s="30">
        <v>0</v>
      </c>
      <c r="Y238" s="30">
        <v>0</v>
      </c>
    </row>
    <row r="239" spans="1:25" x14ac:dyDescent="0.25">
      <c r="A239" t="s">
        <v>561</v>
      </c>
      <c r="B239" s="137" t="s">
        <v>190</v>
      </c>
      <c r="C239" s="133">
        <v>315</v>
      </c>
      <c r="D239" s="65">
        <v>30.24</v>
      </c>
      <c r="E239" s="65">
        <v>28.97</v>
      </c>
      <c r="F239" s="65">
        <v>32.74</v>
      </c>
      <c r="G239" s="65">
        <v>26.31</v>
      </c>
      <c r="H239" s="65">
        <v>26.38</v>
      </c>
      <c r="I239" s="65">
        <v>26.2</v>
      </c>
      <c r="J239" s="65">
        <v>29.34</v>
      </c>
      <c r="K239" s="65">
        <v>25.42</v>
      </c>
      <c r="L239" s="65">
        <v>24.81</v>
      </c>
      <c r="M239" s="30">
        <v>21.82</v>
      </c>
      <c r="N239" s="30">
        <v>16.190000000000001</v>
      </c>
      <c r="O239" s="30">
        <v>11.2</v>
      </c>
      <c r="P239" s="30">
        <v>11.08</v>
      </c>
      <c r="Q239" s="30">
        <v>10.97</v>
      </c>
      <c r="R239" s="30">
        <v>10.1</v>
      </c>
      <c r="S239" s="30">
        <v>10.34</v>
      </c>
      <c r="T239" s="30">
        <v>11.62</v>
      </c>
      <c r="U239" s="30">
        <v>7.4</v>
      </c>
      <c r="V239" s="30">
        <v>7.91</v>
      </c>
      <c r="W239" s="30">
        <v>8.69</v>
      </c>
      <c r="X239" s="30">
        <v>8.36</v>
      </c>
      <c r="Y239" s="30">
        <v>9.7799999999999994</v>
      </c>
    </row>
    <row r="240" spans="1:25" x14ac:dyDescent="0.25">
      <c r="A240" t="s">
        <v>562</v>
      </c>
      <c r="B240" s="137">
        <f t="shared" si="11"/>
        <v>3151</v>
      </c>
      <c r="C240" s="133">
        <v>3151</v>
      </c>
      <c r="D240" s="65">
        <v>0</v>
      </c>
      <c r="E240" s="65">
        <v>0</v>
      </c>
      <c r="F240" s="65">
        <v>0</v>
      </c>
      <c r="G240" s="65">
        <v>0</v>
      </c>
      <c r="H240" s="65">
        <v>0</v>
      </c>
      <c r="I240" s="65">
        <v>0</v>
      </c>
      <c r="J240" s="65">
        <v>0</v>
      </c>
      <c r="K240" s="65">
        <v>0</v>
      </c>
      <c r="L240" s="65">
        <v>0</v>
      </c>
      <c r="M240" s="30">
        <v>0</v>
      </c>
      <c r="N240" s="30">
        <v>0</v>
      </c>
      <c r="O240" s="30">
        <v>0</v>
      </c>
      <c r="P240" s="30">
        <v>0</v>
      </c>
      <c r="Q240" s="30">
        <v>0</v>
      </c>
      <c r="R240" s="30">
        <v>0</v>
      </c>
      <c r="S240" s="30">
        <v>0</v>
      </c>
      <c r="T240" s="30">
        <v>0</v>
      </c>
      <c r="U240" s="30">
        <v>0</v>
      </c>
      <c r="V240" s="30">
        <v>0</v>
      </c>
      <c r="W240" s="30">
        <v>0</v>
      </c>
      <c r="X240" s="30">
        <v>0</v>
      </c>
      <c r="Y240" s="30">
        <v>0</v>
      </c>
    </row>
    <row r="241" spans="1:25" x14ac:dyDescent="0.25">
      <c r="A241" t="s">
        <v>563</v>
      </c>
      <c r="B241" s="137">
        <f t="shared" si="11"/>
        <v>3152</v>
      </c>
      <c r="C241" s="133">
        <v>3152</v>
      </c>
      <c r="D241" s="65">
        <v>0</v>
      </c>
      <c r="E241" s="65">
        <v>0</v>
      </c>
      <c r="F241" s="65">
        <v>0</v>
      </c>
      <c r="G241" s="65">
        <v>0</v>
      </c>
      <c r="H241" s="65">
        <v>0</v>
      </c>
      <c r="I241" s="65">
        <v>0</v>
      </c>
      <c r="J241" s="65">
        <v>0</v>
      </c>
      <c r="K241" s="65">
        <v>0</v>
      </c>
      <c r="L241" s="65">
        <v>0</v>
      </c>
      <c r="M241" s="30">
        <v>0</v>
      </c>
      <c r="N241" s="30">
        <v>0</v>
      </c>
      <c r="O241" s="30">
        <v>0</v>
      </c>
      <c r="P241" s="30">
        <v>0</v>
      </c>
      <c r="Q241" s="30">
        <v>0</v>
      </c>
      <c r="R241" s="30">
        <v>0</v>
      </c>
      <c r="S241" s="30">
        <v>0</v>
      </c>
      <c r="T241" s="30">
        <v>0</v>
      </c>
      <c r="U241" s="30">
        <v>0</v>
      </c>
      <c r="V241" s="30">
        <v>0</v>
      </c>
      <c r="W241" s="30">
        <v>0</v>
      </c>
      <c r="X241" s="30">
        <v>0</v>
      </c>
      <c r="Y241" s="30">
        <v>0</v>
      </c>
    </row>
    <row r="242" spans="1:25" x14ac:dyDescent="0.25">
      <c r="A242" t="s">
        <v>564</v>
      </c>
      <c r="B242" s="137">
        <f t="shared" si="11"/>
        <v>3159</v>
      </c>
      <c r="C242" s="133">
        <v>3159</v>
      </c>
      <c r="D242" s="65">
        <v>0</v>
      </c>
      <c r="E242" s="65">
        <v>0</v>
      </c>
      <c r="F242" s="65">
        <v>0</v>
      </c>
      <c r="G242" s="65">
        <v>0</v>
      </c>
      <c r="H242" s="65">
        <v>0</v>
      </c>
      <c r="I242" s="65">
        <v>0</v>
      </c>
      <c r="J242" s="65">
        <v>0</v>
      </c>
      <c r="K242" s="65">
        <v>0</v>
      </c>
      <c r="L242" s="65">
        <v>0</v>
      </c>
      <c r="M242" s="30">
        <v>0</v>
      </c>
      <c r="N242" s="30">
        <v>0</v>
      </c>
      <c r="O242" s="30">
        <v>0</v>
      </c>
      <c r="P242" s="30">
        <v>0</v>
      </c>
      <c r="Q242" s="30">
        <v>0</v>
      </c>
      <c r="R242" s="30">
        <v>0</v>
      </c>
      <c r="S242" s="30">
        <v>0</v>
      </c>
      <c r="T242" s="30">
        <v>0</v>
      </c>
      <c r="U242" s="30">
        <v>0</v>
      </c>
      <c r="V242" s="30">
        <v>0</v>
      </c>
      <c r="W242" s="30">
        <v>0</v>
      </c>
      <c r="X242" s="30">
        <v>0</v>
      </c>
      <c r="Y242" s="30">
        <v>0</v>
      </c>
    </row>
    <row r="243" spans="1:25" x14ac:dyDescent="0.25">
      <c r="A243" t="s">
        <v>565</v>
      </c>
      <c r="B243" s="137">
        <v>414</v>
      </c>
      <c r="C243" s="133">
        <v>4141</v>
      </c>
      <c r="D243" s="65">
        <v>9.81</v>
      </c>
      <c r="E243" s="65">
        <v>3.54</v>
      </c>
      <c r="F243" s="65">
        <v>6.44</v>
      </c>
      <c r="G243" s="65">
        <v>5.84</v>
      </c>
      <c r="H243" s="65">
        <v>6.42</v>
      </c>
      <c r="I243" s="65">
        <v>7.07</v>
      </c>
      <c r="J243" s="65">
        <v>8.15</v>
      </c>
      <c r="K243" s="65">
        <v>7.85</v>
      </c>
      <c r="L243" s="65">
        <v>7.62</v>
      </c>
      <c r="M243" s="30">
        <v>8.1</v>
      </c>
      <c r="N243" s="30">
        <v>6.56</v>
      </c>
      <c r="O243" s="30">
        <v>9.6300000000000008</v>
      </c>
      <c r="P243" s="30">
        <v>5.59</v>
      </c>
      <c r="Q243" s="30">
        <v>7.57</v>
      </c>
      <c r="R243" s="30">
        <v>9.01</v>
      </c>
      <c r="S243" s="30">
        <v>7.24</v>
      </c>
      <c r="T243" s="30">
        <v>2.9</v>
      </c>
      <c r="U243" s="30">
        <v>5.35</v>
      </c>
      <c r="V243" s="30">
        <v>7.1</v>
      </c>
      <c r="W243" s="30">
        <v>6.21</v>
      </c>
      <c r="X243" s="30">
        <v>8.6999999999999993</v>
      </c>
      <c r="Y243" s="30">
        <v>4.53</v>
      </c>
    </row>
    <row r="244" spans="1:25" x14ac:dyDescent="0.25">
      <c r="A244" t="s">
        <v>566</v>
      </c>
      <c r="B244" s="137">
        <f t="shared" si="11"/>
        <v>448</v>
      </c>
      <c r="C244" s="133">
        <v>448</v>
      </c>
      <c r="D244" s="65">
        <v>62.55</v>
      </c>
      <c r="E244" s="65">
        <v>67.77</v>
      </c>
      <c r="F244" s="65">
        <v>65.23</v>
      </c>
      <c r="G244" s="65">
        <v>65.55</v>
      </c>
      <c r="H244" s="65">
        <v>76.099999999999994</v>
      </c>
      <c r="I244" s="65">
        <v>78.44</v>
      </c>
      <c r="J244" s="65">
        <v>75.39</v>
      </c>
      <c r="K244" s="65">
        <v>75.16</v>
      </c>
      <c r="L244" s="65">
        <v>76.5</v>
      </c>
      <c r="M244" s="30">
        <v>84.82</v>
      </c>
      <c r="N244" s="30">
        <v>88.21</v>
      </c>
      <c r="O244" s="30">
        <v>87.28</v>
      </c>
      <c r="P244" s="30">
        <v>89.06</v>
      </c>
      <c r="Q244" s="30">
        <v>83.14</v>
      </c>
      <c r="R244" s="30">
        <v>80.790000000000006</v>
      </c>
      <c r="S244" s="30">
        <v>80.78</v>
      </c>
      <c r="T244" s="30">
        <v>75.790000000000006</v>
      </c>
      <c r="U244" s="30">
        <v>81.83</v>
      </c>
      <c r="V244" s="30">
        <v>82.9</v>
      </c>
      <c r="W244" s="30">
        <v>82.65</v>
      </c>
      <c r="X244" s="30">
        <v>84.75</v>
      </c>
      <c r="Y244" s="30">
        <v>79.53</v>
      </c>
    </row>
    <row r="245" spans="1:25" x14ac:dyDescent="0.25">
      <c r="A245" s="106" t="s">
        <v>535</v>
      </c>
      <c r="B245" s="129"/>
      <c r="C245" s="130"/>
      <c r="D245" s="141"/>
      <c r="E245" s="141"/>
      <c r="F245" s="141"/>
      <c r="G245" s="141"/>
      <c r="H245" s="141"/>
      <c r="I245" s="141"/>
      <c r="J245" s="141"/>
      <c r="K245" s="141"/>
      <c r="L245" s="141"/>
      <c r="M245" s="135"/>
      <c r="N245" s="135"/>
      <c r="O245" s="135"/>
      <c r="P245" s="135"/>
      <c r="Q245" s="135"/>
      <c r="R245" s="135"/>
      <c r="S245" s="135"/>
      <c r="T245" s="135"/>
      <c r="U245" s="135"/>
      <c r="V245" s="135"/>
      <c r="W245" s="135"/>
      <c r="X245" s="135"/>
      <c r="Y245" s="135"/>
    </row>
    <row r="246" spans="1:25" x14ac:dyDescent="0.25">
      <c r="A246" t="s">
        <v>567</v>
      </c>
      <c r="B246" s="132">
        <f t="shared" ref="B246:B253" si="12">VALUE(LEFT(C246,4))</f>
        <v>52</v>
      </c>
      <c r="C246" s="133">
        <v>52</v>
      </c>
      <c r="D246" s="65">
        <v>274.51</v>
      </c>
      <c r="E246" s="65">
        <v>270.48</v>
      </c>
      <c r="F246" s="65">
        <v>278.47000000000003</v>
      </c>
      <c r="G246" s="65">
        <v>272.55</v>
      </c>
      <c r="H246" s="65">
        <v>288.91000000000003</v>
      </c>
      <c r="I246" s="65">
        <v>297.5</v>
      </c>
      <c r="J246" s="65">
        <v>302.24</v>
      </c>
      <c r="K246" s="65">
        <v>316.99</v>
      </c>
      <c r="L246" s="65">
        <v>333.59</v>
      </c>
      <c r="M246" s="30">
        <v>346.6</v>
      </c>
      <c r="N246" s="30">
        <v>338.3</v>
      </c>
      <c r="O246" s="30">
        <v>347.34</v>
      </c>
      <c r="P246" s="30">
        <v>345.21</v>
      </c>
      <c r="Q246" s="30">
        <v>344.89</v>
      </c>
      <c r="R246" s="30">
        <v>353.16</v>
      </c>
      <c r="S246" s="30">
        <v>356.76</v>
      </c>
      <c r="T246" s="30">
        <v>375.46</v>
      </c>
      <c r="U246" s="30">
        <v>380.53</v>
      </c>
      <c r="V246" s="30">
        <v>388.02</v>
      </c>
      <c r="W246" s="30">
        <v>409.28</v>
      </c>
      <c r="X246" s="30">
        <v>407.15</v>
      </c>
      <c r="Y246" s="30">
        <v>413.13</v>
      </c>
    </row>
    <row r="247" spans="1:25" x14ac:dyDescent="0.25">
      <c r="A247" t="s">
        <v>568</v>
      </c>
      <c r="B247" s="132">
        <f t="shared" si="12"/>
        <v>521</v>
      </c>
      <c r="C247" s="133">
        <v>521</v>
      </c>
      <c r="D247" s="65">
        <v>0</v>
      </c>
      <c r="E247" s="65">
        <v>0</v>
      </c>
      <c r="F247" s="65">
        <v>0</v>
      </c>
      <c r="G247" s="65">
        <v>0</v>
      </c>
      <c r="H247" s="65">
        <v>0</v>
      </c>
      <c r="I247" s="65">
        <v>0</v>
      </c>
      <c r="J247" s="65">
        <v>0</v>
      </c>
      <c r="K247" s="65">
        <v>0</v>
      </c>
      <c r="L247" s="65">
        <v>0</v>
      </c>
      <c r="M247" s="30">
        <v>0</v>
      </c>
      <c r="N247" s="30">
        <v>0</v>
      </c>
      <c r="O247" s="30">
        <v>0</v>
      </c>
      <c r="P247" s="30">
        <v>0</v>
      </c>
      <c r="Q247" s="30">
        <v>0</v>
      </c>
      <c r="R247" s="30">
        <v>0</v>
      </c>
      <c r="S247" s="30">
        <v>0</v>
      </c>
      <c r="T247" s="30">
        <v>0</v>
      </c>
      <c r="U247" s="30">
        <v>0</v>
      </c>
      <c r="V247" s="30">
        <v>2.19</v>
      </c>
      <c r="W247" s="30">
        <v>1.96</v>
      </c>
      <c r="X247" s="30">
        <v>0</v>
      </c>
      <c r="Y247" s="30">
        <v>0</v>
      </c>
    </row>
    <row r="248" spans="1:25" x14ac:dyDescent="0.25">
      <c r="A248" t="s">
        <v>569</v>
      </c>
      <c r="B248" s="137">
        <f t="shared" si="12"/>
        <v>522</v>
      </c>
      <c r="C248" s="133">
        <v>522</v>
      </c>
      <c r="D248" s="65">
        <v>148.28</v>
      </c>
      <c r="E248" s="65">
        <v>143.86000000000001</v>
      </c>
      <c r="F248" s="65">
        <v>148.09</v>
      </c>
      <c r="G248" s="65">
        <v>139.57</v>
      </c>
      <c r="H248" s="65">
        <v>151.87</v>
      </c>
      <c r="I248" s="65">
        <v>148.30000000000001</v>
      </c>
      <c r="J248" s="65">
        <v>153.19</v>
      </c>
      <c r="K248" s="65">
        <v>156.29</v>
      </c>
      <c r="L248" s="65">
        <v>169.88</v>
      </c>
      <c r="M248" s="30">
        <v>183.25</v>
      </c>
      <c r="N248" s="30">
        <v>178.9</v>
      </c>
      <c r="O248" s="30">
        <v>190.91</v>
      </c>
      <c r="P248" s="30">
        <v>182.74</v>
      </c>
      <c r="Q248" s="30">
        <v>185.82</v>
      </c>
      <c r="R248" s="30">
        <v>178.84</v>
      </c>
      <c r="S248" s="30">
        <v>185.21</v>
      </c>
      <c r="T248" s="30">
        <v>190.7</v>
      </c>
      <c r="U248" s="30">
        <v>202.75</v>
      </c>
      <c r="V248" s="30">
        <v>207.38</v>
      </c>
      <c r="W248" s="30">
        <v>212.9</v>
      </c>
      <c r="X248" s="30">
        <v>210.08</v>
      </c>
      <c r="Y248" s="30">
        <v>206.61</v>
      </c>
    </row>
    <row r="249" spans="1:25" x14ac:dyDescent="0.25">
      <c r="A249" t="s">
        <v>570</v>
      </c>
      <c r="B249" s="137">
        <f t="shared" si="12"/>
        <v>5221</v>
      </c>
      <c r="C249" s="133">
        <v>5221</v>
      </c>
      <c r="D249" s="65">
        <v>138.47</v>
      </c>
      <c r="E249" s="65">
        <v>132.47999999999999</v>
      </c>
      <c r="F249" s="65">
        <v>136.6</v>
      </c>
      <c r="G249" s="65">
        <v>127.1</v>
      </c>
      <c r="H249" s="65">
        <v>139.72</v>
      </c>
      <c r="I249" s="65">
        <v>133.76</v>
      </c>
      <c r="J249" s="65">
        <v>134.03</v>
      </c>
      <c r="K249" s="65">
        <v>137.13999999999999</v>
      </c>
      <c r="L249" s="65">
        <v>144.97999999999999</v>
      </c>
      <c r="M249" s="30">
        <v>157.63</v>
      </c>
      <c r="N249" s="30">
        <v>153.34</v>
      </c>
      <c r="O249" s="30">
        <v>162.96</v>
      </c>
      <c r="P249" s="30">
        <v>157.97</v>
      </c>
      <c r="Q249" s="30">
        <v>162.88</v>
      </c>
      <c r="R249" s="30">
        <v>154.26</v>
      </c>
      <c r="S249" s="30">
        <v>158.46</v>
      </c>
      <c r="T249" s="30">
        <v>163.16</v>
      </c>
      <c r="U249" s="30">
        <v>173.37</v>
      </c>
      <c r="V249" s="30">
        <v>179.01</v>
      </c>
      <c r="W249" s="30">
        <v>181.7</v>
      </c>
      <c r="X249" s="30">
        <v>178.56</v>
      </c>
      <c r="Y249" s="30">
        <v>179.67</v>
      </c>
    </row>
    <row r="250" spans="1:25" x14ac:dyDescent="0.25">
      <c r="A250" t="s">
        <v>571</v>
      </c>
      <c r="B250" s="137" t="s">
        <v>204</v>
      </c>
      <c r="C250" s="133">
        <v>523</v>
      </c>
      <c r="D250" s="65">
        <v>35.549999999999997</v>
      </c>
      <c r="E250" s="65">
        <v>41.46</v>
      </c>
      <c r="F250" s="65">
        <v>47.2</v>
      </c>
      <c r="G250" s="65">
        <v>50.55</v>
      </c>
      <c r="H250" s="65">
        <v>53.57</v>
      </c>
      <c r="I250" s="65">
        <v>59.38</v>
      </c>
      <c r="J250" s="65">
        <v>57.91</v>
      </c>
      <c r="K250" s="65">
        <v>62.35</v>
      </c>
      <c r="L250" s="65">
        <v>64.61</v>
      </c>
      <c r="M250" s="30">
        <v>58.19</v>
      </c>
      <c r="N250" s="30">
        <v>58.31</v>
      </c>
      <c r="O250" s="30">
        <v>53.12</v>
      </c>
      <c r="P250" s="30">
        <v>59.99</v>
      </c>
      <c r="Q250" s="30">
        <v>57.93</v>
      </c>
      <c r="R250" s="30">
        <v>61.31</v>
      </c>
      <c r="S250" s="30">
        <v>62.4</v>
      </c>
      <c r="T250" s="30">
        <v>76.239999999999995</v>
      </c>
      <c r="U250" s="30">
        <v>74.92</v>
      </c>
      <c r="V250" s="30">
        <v>72.92</v>
      </c>
      <c r="W250" s="30">
        <v>80.900000000000006</v>
      </c>
      <c r="X250" s="30">
        <v>83.25</v>
      </c>
      <c r="Y250" s="30">
        <v>89.22</v>
      </c>
    </row>
    <row r="251" spans="1:25" x14ac:dyDescent="0.25">
      <c r="A251" t="s">
        <v>572</v>
      </c>
      <c r="B251" s="137">
        <f t="shared" si="12"/>
        <v>524</v>
      </c>
      <c r="C251" s="133">
        <v>524</v>
      </c>
      <c r="D251" s="65">
        <v>89.62</v>
      </c>
      <c r="E251" s="65">
        <v>83.72</v>
      </c>
      <c r="F251" s="65">
        <v>81.72</v>
      </c>
      <c r="G251" s="65">
        <v>80.790000000000006</v>
      </c>
      <c r="H251" s="65">
        <v>81.56</v>
      </c>
      <c r="I251" s="65">
        <v>88.93</v>
      </c>
      <c r="J251" s="65">
        <v>90.29</v>
      </c>
      <c r="K251" s="65">
        <v>96.47</v>
      </c>
      <c r="L251" s="65">
        <v>98.15</v>
      </c>
      <c r="M251" s="30">
        <v>102.64</v>
      </c>
      <c r="N251" s="30">
        <v>99.42</v>
      </c>
      <c r="O251" s="30">
        <v>102.06</v>
      </c>
      <c r="P251" s="30">
        <v>99.18</v>
      </c>
      <c r="Q251" s="30">
        <v>98.06</v>
      </c>
      <c r="R251" s="30">
        <v>108.14</v>
      </c>
      <c r="S251" s="30">
        <v>105.98</v>
      </c>
      <c r="T251" s="30">
        <v>104.42</v>
      </c>
      <c r="U251" s="30">
        <v>98.47</v>
      </c>
      <c r="V251" s="30">
        <v>103.67</v>
      </c>
      <c r="W251" s="30">
        <v>109.88</v>
      </c>
      <c r="X251" s="30">
        <v>111.1</v>
      </c>
      <c r="Y251" s="30">
        <v>114.72</v>
      </c>
    </row>
    <row r="252" spans="1:25" x14ac:dyDescent="0.25">
      <c r="A252" t="s">
        <v>573</v>
      </c>
      <c r="B252" s="137">
        <f t="shared" si="12"/>
        <v>5241</v>
      </c>
      <c r="C252" s="133">
        <v>5241</v>
      </c>
      <c r="D252" s="65">
        <v>74.349999999999994</v>
      </c>
      <c r="E252" s="65">
        <v>70.67</v>
      </c>
      <c r="F252" s="65">
        <v>54.63</v>
      </c>
      <c r="G252" s="65">
        <v>57.21</v>
      </c>
      <c r="H252" s="65">
        <v>58.61</v>
      </c>
      <c r="I252" s="65">
        <v>62.06</v>
      </c>
      <c r="J252" s="65">
        <v>60.25</v>
      </c>
      <c r="K252" s="65">
        <v>65.430000000000007</v>
      </c>
      <c r="L252" s="65">
        <v>57.55</v>
      </c>
      <c r="M252" s="30">
        <v>60.43</v>
      </c>
      <c r="N252" s="30">
        <v>63.85</v>
      </c>
      <c r="O252" s="30">
        <v>66.650000000000006</v>
      </c>
      <c r="P252" s="30">
        <v>66.62</v>
      </c>
      <c r="Q252" s="30">
        <v>65.569999999999993</v>
      </c>
      <c r="R252" s="30">
        <v>72.58</v>
      </c>
      <c r="S252" s="30">
        <v>67.260000000000005</v>
      </c>
      <c r="T252" s="30">
        <v>61.45</v>
      </c>
      <c r="U252" s="30">
        <v>54.73</v>
      </c>
      <c r="V252" s="30">
        <v>58.83</v>
      </c>
      <c r="W252" s="30">
        <v>57.56</v>
      </c>
      <c r="X252" s="30">
        <v>61.65</v>
      </c>
      <c r="Y252" s="30">
        <v>64.87</v>
      </c>
    </row>
    <row r="253" spans="1:25" x14ac:dyDescent="0.25">
      <c r="A253" t="s">
        <v>574</v>
      </c>
      <c r="B253" s="137">
        <f t="shared" si="12"/>
        <v>5242</v>
      </c>
      <c r="C253" s="133">
        <v>5242</v>
      </c>
      <c r="D253" s="65">
        <v>15.28</v>
      </c>
      <c r="E253" s="65">
        <v>13.05</v>
      </c>
      <c r="F253" s="65">
        <v>27.09</v>
      </c>
      <c r="G253" s="65">
        <v>23.58</v>
      </c>
      <c r="H253" s="65">
        <v>22.95</v>
      </c>
      <c r="I253" s="65">
        <v>26.87</v>
      </c>
      <c r="J253" s="65">
        <v>30.05</v>
      </c>
      <c r="K253" s="65">
        <v>31.03</v>
      </c>
      <c r="L253" s="65">
        <v>40.590000000000003</v>
      </c>
      <c r="M253" s="30">
        <v>42.21</v>
      </c>
      <c r="N253" s="30">
        <v>35.57</v>
      </c>
      <c r="O253" s="30">
        <v>35.409999999999997</v>
      </c>
      <c r="P253" s="30">
        <v>32.56</v>
      </c>
      <c r="Q253" s="30">
        <v>32.5</v>
      </c>
      <c r="R253" s="30">
        <v>35.549999999999997</v>
      </c>
      <c r="S253" s="30">
        <v>38.729999999999997</v>
      </c>
      <c r="T253" s="30">
        <v>42.97</v>
      </c>
      <c r="U253" s="30">
        <v>43.74</v>
      </c>
      <c r="V253" s="30">
        <v>44.84</v>
      </c>
      <c r="W253" s="30">
        <v>52.32</v>
      </c>
      <c r="X253" s="30">
        <v>49.45</v>
      </c>
      <c r="Y253" s="30">
        <v>49.85</v>
      </c>
    </row>
    <row r="254" spans="1:25" x14ac:dyDescent="0.25">
      <c r="A254" t="s">
        <v>575</v>
      </c>
      <c r="B254" s="137" t="s">
        <v>204</v>
      </c>
      <c r="C254" s="133">
        <v>526</v>
      </c>
      <c r="D254" s="65">
        <v>0</v>
      </c>
      <c r="E254" s="65">
        <v>0</v>
      </c>
      <c r="F254" s="65">
        <v>0</v>
      </c>
      <c r="G254" s="65">
        <v>0</v>
      </c>
      <c r="H254" s="65">
        <v>0</v>
      </c>
      <c r="I254" s="65">
        <v>0</v>
      </c>
      <c r="J254" s="65">
        <v>0</v>
      </c>
      <c r="K254" s="65">
        <v>0</v>
      </c>
      <c r="L254" s="65">
        <v>0</v>
      </c>
      <c r="M254" s="30">
        <v>1.57</v>
      </c>
      <c r="N254" s="30">
        <v>0</v>
      </c>
      <c r="O254" s="30">
        <v>0</v>
      </c>
      <c r="P254" s="30">
        <v>2.72</v>
      </c>
      <c r="Q254" s="30">
        <v>2.62</v>
      </c>
      <c r="R254" s="30">
        <v>3.74</v>
      </c>
      <c r="S254" s="30">
        <v>2.12</v>
      </c>
      <c r="T254" s="30">
        <v>3.28</v>
      </c>
      <c r="U254" s="30">
        <v>3.13</v>
      </c>
      <c r="V254" s="30">
        <v>1.87</v>
      </c>
      <c r="W254" s="30">
        <v>3.63</v>
      </c>
      <c r="X254" s="30">
        <v>1.91</v>
      </c>
      <c r="Y254" s="30">
        <v>2.15</v>
      </c>
    </row>
    <row r="255" spans="1:25" x14ac:dyDescent="0.25">
      <c r="A255" s="106" t="s">
        <v>492</v>
      </c>
      <c r="B255" s="129"/>
      <c r="C255" s="130"/>
      <c r="D255" s="141"/>
      <c r="E255" s="141"/>
      <c r="F255" s="141"/>
      <c r="G255" s="141"/>
      <c r="H255" s="141"/>
      <c r="I255" s="141"/>
      <c r="J255" s="141"/>
      <c r="K255" s="141"/>
      <c r="L255" s="141"/>
      <c r="M255" s="135"/>
      <c r="N255" s="135"/>
      <c r="O255" s="135"/>
      <c r="P255" s="135"/>
      <c r="Q255" s="135"/>
      <c r="R255" s="135"/>
      <c r="S255" s="135"/>
      <c r="T255" s="135"/>
      <c r="U255" s="135"/>
      <c r="V255" s="135"/>
      <c r="W255" s="135"/>
      <c r="X255" s="135"/>
      <c r="Y255" s="135"/>
    </row>
    <row r="256" spans="1:25" x14ac:dyDescent="0.25">
      <c r="A256" t="s">
        <v>576</v>
      </c>
      <c r="B256" s="132">
        <f t="shared" ref="B256:B257" si="13">VALUE(LEFT(C256,4))</f>
        <v>311</v>
      </c>
      <c r="C256" s="133">
        <v>311</v>
      </c>
      <c r="D256" s="65">
        <v>87.89</v>
      </c>
      <c r="E256" s="65">
        <v>90.87</v>
      </c>
      <c r="F256" s="65">
        <v>84.35</v>
      </c>
      <c r="G256" s="65">
        <v>86.74</v>
      </c>
      <c r="H256" s="65">
        <v>84.47</v>
      </c>
      <c r="I256" s="65">
        <v>91.14</v>
      </c>
      <c r="J256" s="65">
        <v>92.98</v>
      </c>
      <c r="K256" s="65">
        <v>100.97</v>
      </c>
      <c r="L256" s="65">
        <v>107.25</v>
      </c>
      <c r="M256" s="30">
        <v>98.58</v>
      </c>
      <c r="N256" s="30">
        <v>99.01</v>
      </c>
      <c r="O256" s="30">
        <v>101.97</v>
      </c>
      <c r="P256" s="30">
        <v>99.66</v>
      </c>
      <c r="Q256" s="30">
        <v>90.29</v>
      </c>
      <c r="R256" s="30">
        <v>96.33</v>
      </c>
      <c r="S256" s="30">
        <v>103.45</v>
      </c>
      <c r="T256" s="30">
        <v>96.07</v>
      </c>
      <c r="U256" s="30">
        <v>101.48</v>
      </c>
      <c r="V256" s="30">
        <v>98</v>
      </c>
      <c r="W256" s="30">
        <v>94.51</v>
      </c>
      <c r="X256" s="30">
        <v>86.99</v>
      </c>
      <c r="Y256" s="30">
        <v>97.92</v>
      </c>
    </row>
    <row r="257" spans="1:25" x14ac:dyDescent="0.25">
      <c r="A257" t="s">
        <v>577</v>
      </c>
      <c r="B257" s="132">
        <f t="shared" si="13"/>
        <v>3121</v>
      </c>
      <c r="C257" s="133">
        <v>3121</v>
      </c>
      <c r="D257" s="65">
        <v>10.93</v>
      </c>
      <c r="E257" s="65">
        <v>14.67</v>
      </c>
      <c r="F257" s="65">
        <v>13.97</v>
      </c>
      <c r="G257" s="65">
        <v>12.84</v>
      </c>
      <c r="H257" s="65">
        <v>12.84</v>
      </c>
      <c r="I257" s="65">
        <v>14.04</v>
      </c>
      <c r="J257" s="65">
        <v>13.38</v>
      </c>
      <c r="K257" s="65">
        <v>11.37</v>
      </c>
      <c r="L257" s="65">
        <v>14.69</v>
      </c>
      <c r="M257" s="30">
        <v>12.58</v>
      </c>
      <c r="N257" s="30">
        <v>14.51</v>
      </c>
      <c r="O257" s="30">
        <v>12.15</v>
      </c>
      <c r="P257" s="30">
        <v>12.02</v>
      </c>
      <c r="Q257" s="30">
        <v>11.53</v>
      </c>
      <c r="R257" s="30">
        <v>15.52</v>
      </c>
      <c r="S257" s="30">
        <v>12.95</v>
      </c>
      <c r="T257" s="30">
        <v>13.13</v>
      </c>
      <c r="U257" s="30">
        <v>12.15</v>
      </c>
      <c r="V257" s="30">
        <v>17.62</v>
      </c>
      <c r="W257" s="30">
        <v>15.05</v>
      </c>
      <c r="X257" s="30">
        <v>14.46</v>
      </c>
      <c r="Y257" s="30">
        <v>11.59</v>
      </c>
    </row>
    <row r="258" spans="1:25" x14ac:dyDescent="0.25">
      <c r="A258" s="106" t="s">
        <v>537</v>
      </c>
      <c r="B258" s="129"/>
      <c r="C258" s="130"/>
      <c r="D258" s="141"/>
      <c r="E258" s="141"/>
      <c r="F258" s="141"/>
      <c r="G258" s="141"/>
      <c r="H258" s="141"/>
      <c r="I258" s="141"/>
      <c r="J258" s="141"/>
      <c r="K258" s="141"/>
      <c r="L258" s="141"/>
      <c r="M258" s="135"/>
      <c r="N258" s="135"/>
      <c r="O258" s="135"/>
      <c r="P258" s="135"/>
      <c r="Q258" s="135"/>
      <c r="R258" s="135"/>
      <c r="S258" s="135"/>
      <c r="T258" s="135"/>
      <c r="U258" s="135"/>
      <c r="V258" s="135"/>
      <c r="W258" s="135"/>
      <c r="X258" s="135"/>
      <c r="Y258" s="135"/>
    </row>
    <row r="259" spans="1:25" x14ac:dyDescent="0.25">
      <c r="A259" t="s">
        <v>578</v>
      </c>
      <c r="B259" s="137">
        <f t="shared" ref="B259:B263" si="14">VALUE(LEFT(C259,4))</f>
        <v>3254</v>
      </c>
      <c r="C259" s="133">
        <v>3254</v>
      </c>
      <c r="D259" s="65">
        <v>17.2</v>
      </c>
      <c r="E259" s="65">
        <v>23.39</v>
      </c>
      <c r="F259" s="65">
        <v>19.66</v>
      </c>
      <c r="G259" s="65">
        <v>21.58</v>
      </c>
      <c r="H259" s="65">
        <v>21.88</v>
      </c>
      <c r="I259" s="65">
        <v>24.6</v>
      </c>
      <c r="J259" s="65">
        <v>27.98</v>
      </c>
      <c r="K259" s="65">
        <v>23.65</v>
      </c>
      <c r="L259" s="65">
        <v>26.7</v>
      </c>
      <c r="M259" s="30">
        <v>22.31</v>
      </c>
      <c r="N259" s="30">
        <v>22.3</v>
      </c>
      <c r="O259" s="30">
        <v>22.8</v>
      </c>
      <c r="P259" s="30">
        <v>19.899999999999999</v>
      </c>
      <c r="Q259" s="30">
        <v>22.42</v>
      </c>
      <c r="R259" s="30">
        <v>25.2</v>
      </c>
      <c r="S259" s="30">
        <v>16.690000000000001</v>
      </c>
      <c r="T259" s="30">
        <v>27.21</v>
      </c>
      <c r="U259" s="30">
        <v>21.37</v>
      </c>
      <c r="V259" s="30">
        <v>16.260000000000002</v>
      </c>
      <c r="W259" s="30">
        <v>17.73</v>
      </c>
      <c r="X259" s="30">
        <v>19.36</v>
      </c>
      <c r="Y259" s="30">
        <v>23.96</v>
      </c>
    </row>
    <row r="260" spans="1:25" x14ac:dyDescent="0.25">
      <c r="A260" t="s">
        <v>384</v>
      </c>
      <c r="B260" s="137" t="s">
        <v>193</v>
      </c>
      <c r="C260" s="133">
        <v>334512</v>
      </c>
      <c r="D260" s="140">
        <v>4.9087177100302535</v>
      </c>
      <c r="E260" s="140">
        <v>5.1464618726243119</v>
      </c>
      <c r="F260" s="140">
        <v>5.5170630672562249</v>
      </c>
      <c r="G260" s="140">
        <v>6.146385850593437</v>
      </c>
      <c r="H260" s="140">
        <v>7.2721743852300058</v>
      </c>
      <c r="I260" s="140">
        <v>9.8803676983942292</v>
      </c>
      <c r="J260" s="140">
        <v>6.0275137692964078</v>
      </c>
      <c r="K260" s="140">
        <v>5.7897696067023503</v>
      </c>
      <c r="L260" s="140">
        <v>6.2932278333721197</v>
      </c>
      <c r="M260" s="134">
        <v>7.5239034985648905</v>
      </c>
      <c r="N260" s="134">
        <v>6.3351826855946012</v>
      </c>
      <c r="O260" s="134">
        <v>10.139089287099527</v>
      </c>
      <c r="P260" s="134">
        <v>7.8385648902334966</v>
      </c>
      <c r="Q260" s="134">
        <v>6.8456333876347832</v>
      </c>
      <c r="R260" s="134">
        <v>8.6217221317198049</v>
      </c>
      <c r="S260" s="30">
        <v>7.495933597083237</v>
      </c>
      <c r="T260" s="30">
        <v>5.3981909859591966</v>
      </c>
      <c r="U260" s="30">
        <v>7.2022496315258717</v>
      </c>
      <c r="V260" s="30">
        <v>8.0693165774571405</v>
      </c>
      <c r="W260" s="30">
        <v>9.9142805788132495</v>
      </c>
      <c r="X260" s="30">
        <v>7.4337845831816525</v>
      </c>
      <c r="Y260" s="30">
        <v>10.646103931561704</v>
      </c>
    </row>
    <row r="261" spans="1:25" x14ac:dyDescent="0.25">
      <c r="A261" t="s">
        <v>579</v>
      </c>
      <c r="B261" s="137">
        <f t="shared" si="14"/>
        <v>3391</v>
      </c>
      <c r="C261" s="133">
        <v>3391</v>
      </c>
      <c r="D261" s="65">
        <v>12.15</v>
      </c>
      <c r="E261" s="65">
        <v>11.56</v>
      </c>
      <c r="F261" s="65">
        <v>9.42</v>
      </c>
      <c r="G261" s="65">
        <v>9.48</v>
      </c>
      <c r="H261" s="65">
        <v>12.61</v>
      </c>
      <c r="I261" s="65">
        <v>13.69</v>
      </c>
      <c r="J261" s="65">
        <v>12.16</v>
      </c>
      <c r="K261" s="65">
        <v>12.38</v>
      </c>
      <c r="L261" s="65">
        <v>8.84</v>
      </c>
      <c r="M261" s="30">
        <v>10.65</v>
      </c>
      <c r="N261" s="30">
        <v>9.56</v>
      </c>
      <c r="O261" s="30">
        <v>11.03</v>
      </c>
      <c r="P261" s="30">
        <v>10.51</v>
      </c>
      <c r="Q261" s="30">
        <v>8.01</v>
      </c>
      <c r="R261" s="30">
        <v>7.08</v>
      </c>
      <c r="S261" s="30">
        <v>10.66</v>
      </c>
      <c r="T261" s="30">
        <v>11.21</v>
      </c>
      <c r="U261" s="30">
        <v>9.08</v>
      </c>
      <c r="V261" s="30">
        <v>12.42</v>
      </c>
      <c r="W261" s="30">
        <v>11.64</v>
      </c>
      <c r="X261" s="30">
        <v>15.3</v>
      </c>
      <c r="Y261" s="30">
        <v>10.49</v>
      </c>
    </row>
    <row r="262" spans="1:25" x14ac:dyDescent="0.25">
      <c r="A262" t="s">
        <v>467</v>
      </c>
      <c r="B262" s="137">
        <v>414</v>
      </c>
      <c r="C262" s="133">
        <v>414510</v>
      </c>
      <c r="D262" s="140">
        <v>2.6254975686984054</v>
      </c>
      <c r="E262" s="140">
        <v>3.2274409137170643</v>
      </c>
      <c r="F262" s="140">
        <v>5.1357293904783443</v>
      </c>
      <c r="G262" s="140">
        <v>4.4761531720004522</v>
      </c>
      <c r="H262" s="140">
        <v>5.8529384824154702</v>
      </c>
      <c r="I262" s="140">
        <v>6.3524233857288248</v>
      </c>
      <c r="J262" s="140">
        <v>5.295820705642881</v>
      </c>
      <c r="K262" s="140">
        <v>5.9810115345470996</v>
      </c>
      <c r="L262" s="140">
        <v>7.4922735497003279</v>
      </c>
      <c r="M262" s="134">
        <v>8.1134278525387309</v>
      </c>
      <c r="N262" s="134">
        <v>8.0942168947189881</v>
      </c>
      <c r="O262" s="134">
        <v>7.4090260658147686</v>
      </c>
      <c r="P262" s="134">
        <v>5.9041677032681221</v>
      </c>
      <c r="Q262" s="134">
        <v>7.7292086961438429</v>
      </c>
      <c r="R262" s="134">
        <v>9.8808359719552179</v>
      </c>
      <c r="S262" s="30">
        <v>8.4784360511138761</v>
      </c>
      <c r="T262" s="30">
        <v>6.5445329639262697</v>
      </c>
      <c r="U262" s="30">
        <v>7.1208616985186017</v>
      </c>
      <c r="V262" s="30">
        <v>10.886209431188512</v>
      </c>
      <c r="W262" s="30">
        <v>9.7272866661890092</v>
      </c>
      <c r="X262" s="30">
        <v>10.577937235795657</v>
      </c>
      <c r="Y262" s="30">
        <v>12.759758544099734</v>
      </c>
    </row>
    <row r="263" spans="1:25" x14ac:dyDescent="0.25">
      <c r="A263" t="s">
        <v>580</v>
      </c>
      <c r="B263" s="137">
        <f t="shared" si="14"/>
        <v>5417</v>
      </c>
      <c r="C263" s="133">
        <v>5417</v>
      </c>
      <c r="D263" s="65">
        <v>5.79</v>
      </c>
      <c r="E263" s="65">
        <v>6.46</v>
      </c>
      <c r="F263" s="65">
        <v>6.5</v>
      </c>
      <c r="G263" s="65">
        <v>4.7300000000000004</v>
      </c>
      <c r="H263" s="65">
        <v>7.09</v>
      </c>
      <c r="I263" s="65">
        <v>6.81</v>
      </c>
      <c r="J263" s="65">
        <v>7.45</v>
      </c>
      <c r="K263" s="65">
        <v>6.3</v>
      </c>
      <c r="L263" s="65">
        <v>13.02</v>
      </c>
      <c r="M263" s="30">
        <v>12.64</v>
      </c>
      <c r="N263" s="30">
        <v>14.13</v>
      </c>
      <c r="O263" s="30">
        <v>12.6</v>
      </c>
      <c r="P263" s="30">
        <v>13.51</v>
      </c>
      <c r="Q263" s="30">
        <v>13.08</v>
      </c>
      <c r="R263" s="30">
        <v>13.14</v>
      </c>
      <c r="S263" s="30">
        <v>14.73</v>
      </c>
      <c r="T263" s="30">
        <v>15.42</v>
      </c>
      <c r="U263" s="30">
        <v>16.239999999999998</v>
      </c>
      <c r="V263" s="30">
        <v>19.940000000000001</v>
      </c>
      <c r="W263" s="30">
        <v>12.26</v>
      </c>
      <c r="X263" s="30">
        <v>14.14</v>
      </c>
      <c r="Y263" s="30">
        <v>14.72</v>
      </c>
    </row>
    <row r="264" spans="1:25" x14ac:dyDescent="0.25">
      <c r="A264" t="s">
        <v>581</v>
      </c>
      <c r="B264" s="137">
        <v>621</v>
      </c>
      <c r="C264" s="133">
        <v>6215</v>
      </c>
      <c r="D264" s="65">
        <v>12.2</v>
      </c>
      <c r="E264" s="65">
        <v>9.36</v>
      </c>
      <c r="F264" s="65">
        <v>12.63</v>
      </c>
      <c r="G264" s="65">
        <v>10.220000000000001</v>
      </c>
      <c r="H264" s="65">
        <v>10.119999999999999</v>
      </c>
      <c r="I264" s="65">
        <v>10.58</v>
      </c>
      <c r="J264" s="65">
        <v>10.62</v>
      </c>
      <c r="K264" s="65">
        <v>10.56</v>
      </c>
      <c r="L264" s="65">
        <v>8.9</v>
      </c>
      <c r="M264" s="30">
        <v>7.26</v>
      </c>
      <c r="N264" s="30">
        <v>12.94</v>
      </c>
      <c r="O264" s="30">
        <v>9.58</v>
      </c>
      <c r="P264" s="30">
        <v>10.7</v>
      </c>
      <c r="Q264" s="30">
        <v>13.82</v>
      </c>
      <c r="R264" s="30">
        <v>11.71</v>
      </c>
      <c r="S264" s="30">
        <v>11.85</v>
      </c>
      <c r="T264" s="30">
        <v>9.7799999999999994</v>
      </c>
      <c r="U264" s="30">
        <v>10.41</v>
      </c>
      <c r="V264" s="30">
        <v>13.11</v>
      </c>
      <c r="W264" s="30">
        <v>16.809999999999999</v>
      </c>
      <c r="X264" s="30">
        <v>12.33</v>
      </c>
      <c r="Y264" s="30">
        <v>9.6300000000000008</v>
      </c>
    </row>
    <row r="265" spans="1:25" x14ac:dyDescent="0.25">
      <c r="A265" t="s">
        <v>582</v>
      </c>
      <c r="B265" s="137"/>
      <c r="C265" s="136" t="s">
        <v>583</v>
      </c>
      <c r="D265" s="65">
        <v>0</v>
      </c>
      <c r="E265" s="65">
        <v>0</v>
      </c>
      <c r="F265" s="65">
        <v>0</v>
      </c>
      <c r="G265" s="65">
        <v>0</v>
      </c>
      <c r="H265" s="65">
        <v>0</v>
      </c>
      <c r="I265" s="65">
        <v>0</v>
      </c>
      <c r="J265" s="65">
        <v>0</v>
      </c>
      <c r="K265" s="65">
        <v>0</v>
      </c>
      <c r="L265" s="65">
        <v>0</v>
      </c>
      <c r="M265" s="30">
        <v>0</v>
      </c>
      <c r="N265" s="30">
        <v>0</v>
      </c>
      <c r="O265" s="30">
        <v>0</v>
      </c>
      <c r="P265" s="30">
        <v>0</v>
      </c>
      <c r="Q265" s="30">
        <v>0</v>
      </c>
      <c r="R265" s="30">
        <v>0</v>
      </c>
      <c r="S265" s="30">
        <v>0</v>
      </c>
      <c r="T265" s="30">
        <v>0</v>
      </c>
      <c r="U265" s="30">
        <v>0</v>
      </c>
      <c r="V265" s="30">
        <v>0</v>
      </c>
      <c r="W265" s="30">
        <v>0</v>
      </c>
      <c r="X265" s="30">
        <v>0</v>
      </c>
      <c r="Y265" s="30">
        <v>0</v>
      </c>
    </row>
    <row r="266" spans="1:25" x14ac:dyDescent="0.25">
      <c r="A266" s="106" t="s">
        <v>539</v>
      </c>
      <c r="B266" s="129"/>
      <c r="C266" s="130"/>
      <c r="D266" s="141"/>
      <c r="E266" s="141"/>
      <c r="F266" s="141"/>
      <c r="G266" s="141"/>
      <c r="H266" s="141"/>
      <c r="I266" s="141"/>
      <c r="J266" s="141"/>
      <c r="K266" s="141"/>
      <c r="L266" s="141"/>
      <c r="M266" s="135"/>
      <c r="N266" s="135"/>
      <c r="O266" s="135"/>
      <c r="P266" s="135"/>
      <c r="Q266" s="135"/>
      <c r="R266" s="135"/>
      <c r="S266" s="135"/>
      <c r="T266" s="135"/>
      <c r="U266" s="135"/>
      <c r="V266" s="135"/>
      <c r="W266" s="135"/>
      <c r="X266" s="135"/>
      <c r="Y266" s="135"/>
    </row>
    <row r="267" spans="1:25" x14ac:dyDescent="0.25">
      <c r="A267" t="s">
        <v>584</v>
      </c>
      <c r="B267" s="137">
        <f t="shared" ref="B267:B276" si="15">VALUE(LEFT(C267,4))</f>
        <v>3341</v>
      </c>
      <c r="C267" s="133">
        <v>3341</v>
      </c>
      <c r="D267" s="65">
        <v>21.89</v>
      </c>
      <c r="E267" s="65">
        <v>20.010000000000002</v>
      </c>
      <c r="F267" s="65">
        <v>22.7</v>
      </c>
      <c r="G267" s="65">
        <v>24.68</v>
      </c>
      <c r="H267" s="65">
        <v>27.76</v>
      </c>
      <c r="I267" s="65">
        <v>20.84</v>
      </c>
      <c r="J267" s="65">
        <v>16.37</v>
      </c>
      <c r="K267" s="65">
        <v>13.18</v>
      </c>
      <c r="L267" s="65">
        <v>15.22</v>
      </c>
      <c r="M267" s="30">
        <v>11.31</v>
      </c>
      <c r="N267" s="30">
        <v>16.079999999999998</v>
      </c>
      <c r="O267" s="30">
        <v>11.9</v>
      </c>
      <c r="P267" s="30">
        <v>11.82</v>
      </c>
      <c r="Q267" s="30">
        <v>11.52</v>
      </c>
      <c r="R267" s="30">
        <v>7.53</v>
      </c>
      <c r="S267" s="30">
        <v>7.49</v>
      </c>
      <c r="T267" s="30">
        <v>7.13</v>
      </c>
      <c r="U267" s="30">
        <v>5.89</v>
      </c>
      <c r="V267" s="30">
        <v>5.86</v>
      </c>
      <c r="W267" s="30">
        <v>4.1500000000000004</v>
      </c>
      <c r="X267" s="30">
        <v>3.01</v>
      </c>
      <c r="Y267" s="30">
        <v>2.23</v>
      </c>
    </row>
    <row r="268" spans="1:25" x14ac:dyDescent="0.25">
      <c r="A268" t="s">
        <v>585</v>
      </c>
      <c r="B268" s="137">
        <f t="shared" si="15"/>
        <v>3342</v>
      </c>
      <c r="C268" s="133">
        <v>3342</v>
      </c>
      <c r="D268" s="65">
        <v>10.72</v>
      </c>
      <c r="E268" s="65">
        <v>12.83</v>
      </c>
      <c r="F268" s="65">
        <v>21.8</v>
      </c>
      <c r="G268" s="65">
        <v>29.35</v>
      </c>
      <c r="H268" s="65">
        <v>23.68</v>
      </c>
      <c r="I268" s="65">
        <v>19.53</v>
      </c>
      <c r="J268" s="65">
        <v>19.059999999999999</v>
      </c>
      <c r="K268" s="65">
        <v>15.32</v>
      </c>
      <c r="L268" s="65">
        <v>14.67</v>
      </c>
      <c r="M268" s="30">
        <v>22.91</v>
      </c>
      <c r="N268" s="30">
        <v>24.27</v>
      </c>
      <c r="O268" s="30">
        <v>25.52</v>
      </c>
      <c r="P268" s="30">
        <v>21.77</v>
      </c>
      <c r="Q268" s="30">
        <v>24.15</v>
      </c>
      <c r="R268" s="30">
        <v>18.63</v>
      </c>
      <c r="S268" s="30">
        <v>14.96</v>
      </c>
      <c r="T268" s="30">
        <v>10.23</v>
      </c>
      <c r="U268" s="30">
        <v>9.01</v>
      </c>
      <c r="V268" s="30">
        <v>10.5</v>
      </c>
      <c r="W268" s="30">
        <v>5</v>
      </c>
      <c r="X268" s="30">
        <v>8.01</v>
      </c>
      <c r="Y268" s="30">
        <v>4.5</v>
      </c>
    </row>
    <row r="269" spans="1:25" x14ac:dyDescent="0.25">
      <c r="A269" t="s">
        <v>586</v>
      </c>
      <c r="B269" s="137" t="s">
        <v>193</v>
      </c>
      <c r="C269" s="133">
        <v>3343</v>
      </c>
      <c r="D269" s="65">
        <v>2.6</v>
      </c>
      <c r="E269" s="65">
        <v>1.95</v>
      </c>
      <c r="F269" s="65">
        <v>2.08</v>
      </c>
      <c r="G269" s="65">
        <v>2.5099999999999998</v>
      </c>
      <c r="H269" s="65">
        <v>2.92</v>
      </c>
      <c r="I269" s="65">
        <v>1.67</v>
      </c>
      <c r="J269" s="65">
        <v>2.02</v>
      </c>
      <c r="K269" s="65">
        <v>3.4</v>
      </c>
      <c r="L269" s="65">
        <v>2.35</v>
      </c>
      <c r="M269" s="30">
        <v>0</v>
      </c>
      <c r="N269" s="30">
        <v>0</v>
      </c>
      <c r="O269" s="30">
        <v>0</v>
      </c>
      <c r="P269" s="30">
        <v>0</v>
      </c>
      <c r="Q269" s="30">
        <v>0</v>
      </c>
      <c r="R269" s="30">
        <v>1.54</v>
      </c>
      <c r="S269" s="30">
        <v>0</v>
      </c>
      <c r="T269" s="30">
        <v>1.75</v>
      </c>
      <c r="U269" s="30">
        <v>2.19</v>
      </c>
      <c r="V269" s="30">
        <v>1.62</v>
      </c>
      <c r="W269" s="30">
        <v>1.63</v>
      </c>
      <c r="X269" s="30">
        <v>1.5</v>
      </c>
      <c r="Y269" s="30">
        <v>0</v>
      </c>
    </row>
    <row r="270" spans="1:25" x14ac:dyDescent="0.25">
      <c r="A270" t="s">
        <v>587</v>
      </c>
      <c r="B270" s="137">
        <f t="shared" si="15"/>
        <v>3344</v>
      </c>
      <c r="C270" s="133">
        <v>3344</v>
      </c>
      <c r="D270" s="65">
        <v>17</v>
      </c>
      <c r="E270" s="65">
        <v>15.75</v>
      </c>
      <c r="F270" s="65">
        <v>12.95</v>
      </c>
      <c r="G270" s="65">
        <v>15.73</v>
      </c>
      <c r="H270" s="65">
        <v>18.48</v>
      </c>
      <c r="I270" s="65">
        <v>17.28</v>
      </c>
      <c r="J270" s="65">
        <v>20.27</v>
      </c>
      <c r="K270" s="65">
        <v>19.02</v>
      </c>
      <c r="L270" s="65">
        <v>19.28</v>
      </c>
      <c r="M270" s="30">
        <v>16.649999999999999</v>
      </c>
      <c r="N270" s="30">
        <v>14.54</v>
      </c>
      <c r="O270" s="30">
        <v>14.01</v>
      </c>
      <c r="P270" s="30">
        <v>10.3</v>
      </c>
      <c r="Q270" s="30">
        <v>12.74</v>
      </c>
      <c r="R270" s="30">
        <v>9.68</v>
      </c>
      <c r="S270" s="30">
        <v>10.85</v>
      </c>
      <c r="T270" s="30">
        <v>9.27</v>
      </c>
      <c r="U270" s="30">
        <v>9.1999999999999993</v>
      </c>
      <c r="V270" s="30">
        <v>5.53</v>
      </c>
      <c r="W270" s="30">
        <v>10.57</v>
      </c>
      <c r="X270" s="30">
        <v>12.84</v>
      </c>
      <c r="Y270" s="30">
        <v>12.4</v>
      </c>
    </row>
    <row r="271" spans="1:25" x14ac:dyDescent="0.25">
      <c r="A271" t="s">
        <v>588</v>
      </c>
      <c r="B271" s="137" t="s">
        <v>193</v>
      </c>
      <c r="C271" s="133">
        <v>3345</v>
      </c>
      <c r="D271" s="65">
        <v>7.02</v>
      </c>
      <c r="E271" s="65">
        <v>7.36</v>
      </c>
      <c r="F271" s="65">
        <v>7.89</v>
      </c>
      <c r="G271" s="65">
        <v>8.7899999999999991</v>
      </c>
      <c r="H271" s="65">
        <v>10.4</v>
      </c>
      <c r="I271" s="65">
        <v>14.13</v>
      </c>
      <c r="J271" s="65">
        <v>8.6199999999999992</v>
      </c>
      <c r="K271" s="65">
        <v>8.2799999999999994</v>
      </c>
      <c r="L271" s="65">
        <v>9</v>
      </c>
      <c r="M271" s="30">
        <v>10.76</v>
      </c>
      <c r="N271" s="30">
        <v>9.06</v>
      </c>
      <c r="O271" s="30">
        <v>14.5</v>
      </c>
      <c r="P271" s="30">
        <v>11.21</v>
      </c>
      <c r="Q271" s="30">
        <v>9.7899999999999991</v>
      </c>
      <c r="R271" s="30">
        <v>12.33</v>
      </c>
      <c r="S271" s="30">
        <v>10.72</v>
      </c>
      <c r="T271" s="30">
        <v>7.72</v>
      </c>
      <c r="U271" s="30">
        <v>10.3</v>
      </c>
      <c r="V271" s="30">
        <v>11.54</v>
      </c>
      <c r="W271" s="30">
        <v>12.87</v>
      </c>
      <c r="X271" s="30">
        <v>9.65</v>
      </c>
      <c r="Y271" s="30">
        <v>13.82</v>
      </c>
    </row>
    <row r="272" spans="1:25" x14ac:dyDescent="0.25">
      <c r="A272" t="s">
        <v>589</v>
      </c>
      <c r="B272" s="137">
        <v>417</v>
      </c>
      <c r="C272" s="133">
        <v>4173</v>
      </c>
      <c r="D272" s="65">
        <v>16.96</v>
      </c>
      <c r="E272" s="65">
        <v>14</v>
      </c>
      <c r="F272" s="65">
        <v>19.149999999999999</v>
      </c>
      <c r="G272" s="65">
        <v>22.78</v>
      </c>
      <c r="H272" s="65">
        <v>23.54</v>
      </c>
      <c r="I272" s="65">
        <v>22.86</v>
      </c>
      <c r="J272" s="65">
        <v>21.88</v>
      </c>
      <c r="K272" s="65">
        <v>22.31</v>
      </c>
      <c r="L272" s="65">
        <v>23.25</v>
      </c>
      <c r="M272" s="30">
        <v>19.239999999999998</v>
      </c>
      <c r="N272" s="30">
        <v>20.41</v>
      </c>
      <c r="O272" s="30">
        <v>19.920000000000002</v>
      </c>
      <c r="P272" s="30">
        <v>17.13</v>
      </c>
      <c r="Q272" s="30">
        <v>18.350000000000001</v>
      </c>
      <c r="R272" s="30">
        <v>22.74</v>
      </c>
      <c r="S272" s="30">
        <v>18.66</v>
      </c>
      <c r="T272" s="30">
        <v>21.3</v>
      </c>
      <c r="U272" s="30">
        <v>28.83</v>
      </c>
      <c r="V272" s="30">
        <v>27.74</v>
      </c>
      <c r="W272" s="30">
        <v>31.44</v>
      </c>
      <c r="X272" s="30">
        <v>24.07</v>
      </c>
      <c r="Y272" s="30">
        <v>26.79</v>
      </c>
    </row>
    <row r="273" spans="1:25" x14ac:dyDescent="0.25">
      <c r="A273" t="s">
        <v>590</v>
      </c>
      <c r="B273" s="137">
        <f t="shared" si="15"/>
        <v>5112</v>
      </c>
      <c r="C273" s="133">
        <v>5112</v>
      </c>
      <c r="D273" s="65">
        <v>0</v>
      </c>
      <c r="E273" s="65">
        <v>0</v>
      </c>
      <c r="F273" s="65">
        <v>4.28</v>
      </c>
      <c r="G273" s="65">
        <v>3.75</v>
      </c>
      <c r="H273" s="65">
        <v>3.95</v>
      </c>
      <c r="I273" s="65">
        <v>2.76</v>
      </c>
      <c r="J273" s="65">
        <v>2.83</v>
      </c>
      <c r="K273" s="65">
        <v>1.89</v>
      </c>
      <c r="L273" s="65">
        <v>5.17</v>
      </c>
      <c r="M273" s="30">
        <v>3.65</v>
      </c>
      <c r="N273" s="30">
        <v>6.09</v>
      </c>
      <c r="O273" s="30">
        <v>2.59</v>
      </c>
      <c r="P273" s="30">
        <v>2.87</v>
      </c>
      <c r="Q273" s="30">
        <v>3.76</v>
      </c>
      <c r="R273" s="30">
        <v>4.55</v>
      </c>
      <c r="S273" s="30">
        <v>5.78</v>
      </c>
      <c r="T273" s="30">
        <v>4.21</v>
      </c>
      <c r="U273" s="30">
        <v>6.97</v>
      </c>
      <c r="V273" s="30">
        <v>7.67</v>
      </c>
      <c r="W273" s="30">
        <v>8.73</v>
      </c>
      <c r="X273" s="30">
        <v>9.33</v>
      </c>
      <c r="Y273" s="30">
        <v>12.54</v>
      </c>
    </row>
    <row r="274" spans="1:25" x14ac:dyDescent="0.25">
      <c r="A274" t="s">
        <v>108</v>
      </c>
      <c r="B274" s="137">
        <f t="shared" si="15"/>
        <v>517</v>
      </c>
      <c r="C274" s="133">
        <v>517</v>
      </c>
      <c r="D274" s="65">
        <v>68.42</v>
      </c>
      <c r="E274" s="65">
        <v>77.13</v>
      </c>
      <c r="F274" s="65">
        <v>69.790000000000006</v>
      </c>
      <c r="G274" s="65">
        <v>72.91</v>
      </c>
      <c r="H274" s="65">
        <v>81.040000000000006</v>
      </c>
      <c r="I274" s="65">
        <v>68.37</v>
      </c>
      <c r="J274" s="65">
        <v>59.39</v>
      </c>
      <c r="K274" s="65">
        <v>57.7</v>
      </c>
      <c r="L274" s="65">
        <v>58.21</v>
      </c>
      <c r="M274" s="30">
        <v>71.73</v>
      </c>
      <c r="N274" s="30">
        <v>66.349999999999994</v>
      </c>
      <c r="O274" s="30">
        <v>65.709999999999994</v>
      </c>
      <c r="P274" s="30">
        <v>63.72</v>
      </c>
      <c r="Q274" s="30">
        <v>57.13</v>
      </c>
      <c r="R274" s="30">
        <v>69.569999999999993</v>
      </c>
      <c r="S274" s="30">
        <v>64.56</v>
      </c>
      <c r="T274" s="30">
        <v>61.64</v>
      </c>
      <c r="U274" s="30">
        <v>59.09</v>
      </c>
      <c r="V274" s="30">
        <v>55.42</v>
      </c>
      <c r="W274" s="30">
        <v>53.81</v>
      </c>
      <c r="X274" s="30">
        <v>41.09</v>
      </c>
      <c r="Y274" s="30">
        <v>45.05</v>
      </c>
    </row>
    <row r="275" spans="1:25" x14ac:dyDescent="0.25">
      <c r="A275" t="s">
        <v>591</v>
      </c>
      <c r="B275" s="137">
        <f t="shared" si="15"/>
        <v>518</v>
      </c>
      <c r="C275" s="133">
        <v>518</v>
      </c>
      <c r="D275" s="65">
        <v>4.1900000000000004</v>
      </c>
      <c r="E275" s="65">
        <v>3.73</v>
      </c>
      <c r="F275" s="65">
        <v>3.34</v>
      </c>
      <c r="G275" s="65">
        <v>2.77</v>
      </c>
      <c r="H275" s="65">
        <v>4.53</v>
      </c>
      <c r="I275" s="65">
        <v>5.19</v>
      </c>
      <c r="J275" s="65">
        <v>1.54</v>
      </c>
      <c r="K275" s="65">
        <v>3.05</v>
      </c>
      <c r="L275" s="65">
        <v>2.82</v>
      </c>
      <c r="M275" s="30">
        <v>4.0999999999999996</v>
      </c>
      <c r="N275" s="30">
        <v>4.84</v>
      </c>
      <c r="O275" s="30">
        <v>5.2</v>
      </c>
      <c r="P275" s="30">
        <v>4.45</v>
      </c>
      <c r="Q275" s="30">
        <v>4.3600000000000003</v>
      </c>
      <c r="R275" s="30">
        <v>3.64</v>
      </c>
      <c r="S275" s="30">
        <v>2.65</v>
      </c>
      <c r="T275" s="30">
        <v>5</v>
      </c>
      <c r="U275" s="30">
        <v>3.7</v>
      </c>
      <c r="V275" s="30">
        <v>4.71</v>
      </c>
      <c r="W275" s="30">
        <v>3.74</v>
      </c>
      <c r="X275" s="30">
        <v>6.29</v>
      </c>
      <c r="Y275" s="30">
        <v>4.2699999999999996</v>
      </c>
    </row>
    <row r="276" spans="1:25" x14ac:dyDescent="0.25">
      <c r="A276" t="s">
        <v>592</v>
      </c>
      <c r="B276" s="137">
        <f t="shared" si="15"/>
        <v>5415</v>
      </c>
      <c r="C276" s="133">
        <v>5415</v>
      </c>
      <c r="D276" s="65">
        <v>75.209999999999994</v>
      </c>
      <c r="E276" s="65">
        <v>91.26</v>
      </c>
      <c r="F276" s="65">
        <v>104.81</v>
      </c>
      <c r="G276" s="65">
        <v>117.16</v>
      </c>
      <c r="H276" s="65">
        <v>126.15</v>
      </c>
      <c r="I276" s="65">
        <v>123.05</v>
      </c>
      <c r="J276" s="65">
        <v>128.78</v>
      </c>
      <c r="K276" s="65">
        <v>117.47</v>
      </c>
      <c r="L276" s="65">
        <v>120.45</v>
      </c>
      <c r="M276" s="30">
        <v>120.27</v>
      </c>
      <c r="N276" s="30">
        <v>118.25</v>
      </c>
      <c r="O276" s="30">
        <v>141.53</v>
      </c>
      <c r="P276" s="30">
        <v>123.24</v>
      </c>
      <c r="Q276" s="30">
        <v>125.34</v>
      </c>
      <c r="R276" s="30">
        <v>127.66</v>
      </c>
      <c r="S276" s="30">
        <v>137.26</v>
      </c>
      <c r="T276" s="30">
        <v>136.09</v>
      </c>
      <c r="U276" s="30">
        <v>150.15</v>
      </c>
      <c r="V276" s="30">
        <v>154.02000000000001</v>
      </c>
      <c r="W276" s="30">
        <v>161.6</v>
      </c>
      <c r="X276" s="30">
        <v>190.09</v>
      </c>
      <c r="Y276" s="30">
        <v>196.73</v>
      </c>
    </row>
    <row r="277" spans="1:25" x14ac:dyDescent="0.25">
      <c r="A277" t="s">
        <v>525</v>
      </c>
      <c r="B277" s="137" t="s">
        <v>209</v>
      </c>
      <c r="C277" s="133">
        <v>8112</v>
      </c>
      <c r="D277" s="65">
        <v>9.68</v>
      </c>
      <c r="E277" s="65">
        <v>10.08</v>
      </c>
      <c r="F277" s="65">
        <v>6.4</v>
      </c>
      <c r="G277" s="65">
        <v>7.06</v>
      </c>
      <c r="H277" s="65">
        <v>5.95</v>
      </c>
      <c r="I277" s="65">
        <v>6.36</v>
      </c>
      <c r="J277" s="65">
        <v>5.24</v>
      </c>
      <c r="K277" s="65">
        <v>7.16</v>
      </c>
      <c r="L277" s="65">
        <v>9.27</v>
      </c>
      <c r="M277" s="30">
        <v>5.31</v>
      </c>
      <c r="N277" s="30">
        <v>7.37</v>
      </c>
      <c r="O277" s="30">
        <v>7.5</v>
      </c>
      <c r="P277" s="30">
        <v>7.09</v>
      </c>
      <c r="Q277" s="30">
        <v>9.2899999999999991</v>
      </c>
      <c r="R277" s="30">
        <v>8.64</v>
      </c>
      <c r="S277" s="30">
        <v>6.15</v>
      </c>
      <c r="T277" s="30">
        <v>8.0500000000000007</v>
      </c>
      <c r="U277" s="30">
        <v>8.25</v>
      </c>
      <c r="V277" s="30">
        <v>8.06</v>
      </c>
      <c r="W277" s="30">
        <v>7.35</v>
      </c>
      <c r="X277" s="30">
        <v>6.53</v>
      </c>
      <c r="Y277" s="30">
        <v>8.15</v>
      </c>
    </row>
    <row r="282" spans="1:25" x14ac:dyDescent="0.25">
      <c r="A282" s="144" t="s">
        <v>598</v>
      </c>
      <c r="B282" s="145"/>
      <c r="C282" s="146"/>
      <c r="D282" s="146">
        <f t="shared" ref="D282:X282" si="16">SUM(D283:D301)</f>
        <v>2290.83</v>
      </c>
      <c r="E282" s="146">
        <f t="shared" si="16"/>
        <v>2355.3700000000003</v>
      </c>
      <c r="F282" s="146">
        <f t="shared" si="16"/>
        <v>2458.29</v>
      </c>
      <c r="G282" s="146">
        <f t="shared" si="16"/>
        <v>2531.94</v>
      </c>
      <c r="H282" s="146">
        <f t="shared" si="16"/>
        <v>2565.67</v>
      </c>
      <c r="I282" s="146">
        <f t="shared" si="16"/>
        <v>2603.5000000000005</v>
      </c>
      <c r="J282" s="146">
        <f t="shared" si="16"/>
        <v>2628.3000000000006</v>
      </c>
      <c r="K282" s="146">
        <f t="shared" si="16"/>
        <v>2663.45</v>
      </c>
      <c r="L282" s="146">
        <f t="shared" si="16"/>
        <v>2689.8999999999996</v>
      </c>
      <c r="M282" s="146">
        <f t="shared" si="16"/>
        <v>2652.0800000000004</v>
      </c>
      <c r="N282" s="146">
        <f t="shared" si="16"/>
        <v>2613.7599999999998</v>
      </c>
      <c r="O282" s="146">
        <f t="shared" si="16"/>
        <v>2585.6400000000003</v>
      </c>
      <c r="P282" s="146">
        <f t="shared" si="16"/>
        <v>2468.7400000000002</v>
      </c>
      <c r="Q282" s="146">
        <f t="shared" si="16"/>
        <v>2509.2299999999991</v>
      </c>
      <c r="R282" s="146">
        <f t="shared" si="16"/>
        <v>2571.8000000000002</v>
      </c>
      <c r="S282" s="146">
        <f t="shared" si="16"/>
        <v>2557.1499999999996</v>
      </c>
      <c r="T282" s="146">
        <f t="shared" si="16"/>
        <v>2580.69</v>
      </c>
      <c r="U282" s="146">
        <f t="shared" si="16"/>
        <v>2599.52</v>
      </c>
      <c r="V282" s="146">
        <f t="shared" si="16"/>
        <v>2653.4000000000005</v>
      </c>
      <c r="W282" s="146">
        <f t="shared" si="16"/>
        <v>2673.8900000000003</v>
      </c>
      <c r="X282" s="146">
        <f t="shared" si="16"/>
        <v>2732.7000000000003</v>
      </c>
      <c r="Y282" s="147">
        <f>SUM(Y283:Y301)</f>
        <v>2764.7999999999997</v>
      </c>
    </row>
    <row r="283" spans="1:25" x14ac:dyDescent="0.25">
      <c r="A283" s="5" t="s">
        <v>13</v>
      </c>
      <c r="B283" s="5"/>
      <c r="C283" s="13">
        <v>11</v>
      </c>
      <c r="D283" s="64">
        <v>109.54</v>
      </c>
      <c r="E283" s="64">
        <v>114.64</v>
      </c>
      <c r="F283" s="64">
        <v>123.09</v>
      </c>
      <c r="G283" s="64">
        <v>107.06</v>
      </c>
      <c r="H283" s="64">
        <v>93.39</v>
      </c>
      <c r="I283" s="64">
        <v>85.55</v>
      </c>
      <c r="J283" s="64">
        <v>89.46</v>
      </c>
      <c r="K283" s="64">
        <v>89.76</v>
      </c>
      <c r="L283" s="64">
        <v>104.87</v>
      </c>
      <c r="M283" s="20">
        <v>111.91</v>
      </c>
      <c r="N283" s="20">
        <v>104.74</v>
      </c>
      <c r="O283" s="20">
        <v>95.27</v>
      </c>
      <c r="P283" s="20">
        <v>95.7</v>
      </c>
      <c r="Q283" s="20">
        <v>92.01</v>
      </c>
      <c r="R283" s="20">
        <v>98.67</v>
      </c>
      <c r="S283" s="20">
        <v>99.77</v>
      </c>
      <c r="T283" s="20">
        <v>90.52</v>
      </c>
      <c r="U283" s="20">
        <v>87.56</v>
      </c>
      <c r="V283" s="20">
        <v>85.41</v>
      </c>
      <c r="W283" s="20">
        <v>84.53</v>
      </c>
      <c r="X283" s="20">
        <v>74.5</v>
      </c>
      <c r="Y283" s="20">
        <v>74.73</v>
      </c>
    </row>
    <row r="284" spans="1:25" x14ac:dyDescent="0.25">
      <c r="A284" s="5" t="s">
        <v>18</v>
      </c>
      <c r="B284" s="5"/>
      <c r="C284" s="13">
        <v>21</v>
      </c>
      <c r="D284" s="64">
        <v>31.11</v>
      </c>
      <c r="E284" s="64">
        <v>26.22</v>
      </c>
      <c r="F284" s="64">
        <v>26.15</v>
      </c>
      <c r="G284" s="64">
        <v>24.13</v>
      </c>
      <c r="H284" s="64">
        <v>26.22</v>
      </c>
      <c r="I284" s="64">
        <v>24.9</v>
      </c>
      <c r="J284" s="64">
        <v>22.13</v>
      </c>
      <c r="K284" s="64">
        <v>21.14</v>
      </c>
      <c r="L284" s="64">
        <v>23.3</v>
      </c>
      <c r="M284" s="20">
        <v>27.14</v>
      </c>
      <c r="N284" s="20">
        <v>26.45</v>
      </c>
      <c r="O284" s="20">
        <v>28.06</v>
      </c>
      <c r="P284" s="20">
        <v>24.92</v>
      </c>
      <c r="Q284" s="20">
        <v>29.14</v>
      </c>
      <c r="R284" s="20">
        <v>30.18</v>
      </c>
      <c r="S284" s="20">
        <v>25.72</v>
      </c>
      <c r="T284" s="20">
        <v>29.11</v>
      </c>
      <c r="U284" s="20">
        <v>27.43</v>
      </c>
      <c r="V284" s="20">
        <v>34.770000000000003</v>
      </c>
      <c r="W284" s="20">
        <v>29.02</v>
      </c>
      <c r="X284" s="20">
        <v>29.05</v>
      </c>
      <c r="Y284" s="20">
        <v>29</v>
      </c>
    </row>
    <row r="285" spans="1:25" x14ac:dyDescent="0.25">
      <c r="A285" s="7" t="s">
        <v>20</v>
      </c>
      <c r="B285" s="7"/>
      <c r="C285" s="14">
        <v>2211</v>
      </c>
      <c r="D285" s="65">
        <v>37.36</v>
      </c>
      <c r="E285" s="65">
        <v>37.869999999999997</v>
      </c>
      <c r="F285" s="65">
        <v>34.590000000000003</v>
      </c>
      <c r="G285" s="65">
        <v>34.979999999999997</v>
      </c>
      <c r="H285" s="65">
        <v>37.880000000000003</v>
      </c>
      <c r="I285" s="65">
        <v>39.47</v>
      </c>
      <c r="J285" s="65">
        <v>39.08</v>
      </c>
      <c r="K285" s="65">
        <v>42.98</v>
      </c>
      <c r="L285" s="65">
        <v>37.1</v>
      </c>
      <c r="M285" s="21">
        <v>36.299999999999997</v>
      </c>
      <c r="N285" s="21">
        <v>43.42</v>
      </c>
      <c r="O285" s="21">
        <v>45.88</v>
      </c>
      <c r="P285" s="21">
        <v>40.92</v>
      </c>
      <c r="Q285" s="21">
        <v>42.24</v>
      </c>
      <c r="R285" s="21">
        <v>41.35</v>
      </c>
      <c r="S285" s="21">
        <v>40.4</v>
      </c>
      <c r="T285" s="21">
        <v>38.049999999999997</v>
      </c>
      <c r="U285" s="21">
        <v>39.799999999999997</v>
      </c>
      <c r="V285" s="21">
        <v>34.78</v>
      </c>
      <c r="W285" s="21">
        <v>33.840000000000003</v>
      </c>
      <c r="X285" s="21">
        <v>37.770000000000003</v>
      </c>
      <c r="Y285" s="21">
        <v>43.17</v>
      </c>
    </row>
    <row r="286" spans="1:25" x14ac:dyDescent="0.25">
      <c r="A286" s="5" t="s">
        <v>23</v>
      </c>
      <c r="B286" s="5"/>
      <c r="C286" s="13" t="s">
        <v>188</v>
      </c>
      <c r="D286" s="64">
        <v>940.51</v>
      </c>
      <c r="E286" s="64">
        <v>986.35</v>
      </c>
      <c r="F286" s="64">
        <v>1036</v>
      </c>
      <c r="G286" s="64">
        <v>1071.96</v>
      </c>
      <c r="H286" s="64">
        <v>1062.1199999999999</v>
      </c>
      <c r="I286" s="64">
        <v>1094.44</v>
      </c>
      <c r="J286" s="64">
        <v>1095.8599999999999</v>
      </c>
      <c r="K286" s="64">
        <v>1106.28</v>
      </c>
      <c r="L286" s="64">
        <v>1062.97</v>
      </c>
      <c r="M286" s="20">
        <v>996.87</v>
      </c>
      <c r="N286" s="20">
        <v>939.11</v>
      </c>
      <c r="O286" s="20">
        <v>883.19</v>
      </c>
      <c r="P286" s="20">
        <v>773.56</v>
      </c>
      <c r="Q286" s="20">
        <v>763.52</v>
      </c>
      <c r="R286" s="20">
        <v>772.9</v>
      </c>
      <c r="S286" s="20">
        <v>779.15</v>
      </c>
      <c r="T286" s="20">
        <v>766.99</v>
      </c>
      <c r="U286" s="20">
        <v>748.63</v>
      </c>
      <c r="V286" s="20">
        <v>744.59</v>
      </c>
      <c r="W286" s="20">
        <v>751.42</v>
      </c>
      <c r="X286" s="20">
        <v>769.26</v>
      </c>
      <c r="Y286" s="20">
        <v>767.61</v>
      </c>
    </row>
    <row r="287" spans="1:25" x14ac:dyDescent="0.25">
      <c r="A287" s="5" t="s">
        <v>63</v>
      </c>
      <c r="B287" s="5"/>
      <c r="C287" s="13">
        <v>41</v>
      </c>
      <c r="D287" s="64">
        <v>170.24</v>
      </c>
      <c r="E287" s="64">
        <v>172.84</v>
      </c>
      <c r="F287" s="64">
        <v>191.1</v>
      </c>
      <c r="G287" s="64">
        <v>210.89</v>
      </c>
      <c r="H287" s="64">
        <v>225.29</v>
      </c>
      <c r="I287" s="64">
        <v>224</v>
      </c>
      <c r="J287" s="64">
        <v>224.67</v>
      </c>
      <c r="K287" s="64">
        <v>238.47</v>
      </c>
      <c r="L287" s="64">
        <v>246.58</v>
      </c>
      <c r="M287" s="20">
        <v>242.66</v>
      </c>
      <c r="N287" s="20">
        <v>227.8</v>
      </c>
      <c r="O287" s="20">
        <v>229.32</v>
      </c>
      <c r="P287" s="20">
        <v>243.25</v>
      </c>
      <c r="Q287" s="20">
        <v>244.43</v>
      </c>
      <c r="R287" s="20">
        <v>230.41</v>
      </c>
      <c r="S287" s="20">
        <v>223.15</v>
      </c>
      <c r="T287" s="20">
        <v>230.2</v>
      </c>
      <c r="U287" s="20">
        <v>248.92</v>
      </c>
      <c r="V287" s="20">
        <v>281</v>
      </c>
      <c r="W287" s="20">
        <v>279.01</v>
      </c>
      <c r="X287" s="20">
        <v>262.77</v>
      </c>
      <c r="Y287" s="20">
        <v>260.01</v>
      </c>
    </row>
    <row r="288" spans="1:25" x14ac:dyDescent="0.25">
      <c r="A288" s="6" t="s">
        <v>85</v>
      </c>
      <c r="C288" s="14">
        <v>454</v>
      </c>
      <c r="D288" s="65">
        <v>17.63</v>
      </c>
      <c r="E288" s="65">
        <v>21.33</v>
      </c>
      <c r="F288" s="65">
        <v>22.23</v>
      </c>
      <c r="G288" s="65">
        <v>17.43</v>
      </c>
      <c r="H288" s="65">
        <v>24.09</v>
      </c>
      <c r="I288" s="65">
        <v>19.809999999999999</v>
      </c>
      <c r="J288" s="65">
        <v>20.71</v>
      </c>
      <c r="K288" s="65">
        <v>16.89</v>
      </c>
      <c r="L288" s="65">
        <v>18.3</v>
      </c>
      <c r="M288" s="21">
        <v>17.510000000000002</v>
      </c>
      <c r="N288" s="21">
        <v>18.760000000000002</v>
      </c>
      <c r="O288" s="21">
        <v>18.55</v>
      </c>
      <c r="P288" s="21">
        <v>22.11</v>
      </c>
      <c r="Q288" s="21">
        <v>21.37</v>
      </c>
      <c r="R288" s="21">
        <v>24.87</v>
      </c>
      <c r="S288" s="21">
        <v>23.63</v>
      </c>
      <c r="T288" s="21">
        <v>24.67</v>
      </c>
      <c r="U288" s="21">
        <v>23.67</v>
      </c>
      <c r="V288" s="21">
        <v>23.44</v>
      </c>
      <c r="W288" s="21">
        <v>25.84</v>
      </c>
      <c r="X288" s="21">
        <v>24.18</v>
      </c>
      <c r="Y288" s="21">
        <v>27.51</v>
      </c>
    </row>
    <row r="289" spans="1:25" x14ac:dyDescent="0.25">
      <c r="A289" s="6" t="s">
        <v>101</v>
      </c>
      <c r="C289" s="14">
        <v>511</v>
      </c>
      <c r="D289" s="65">
        <v>37.28</v>
      </c>
      <c r="E289" s="65">
        <v>29.19</v>
      </c>
      <c r="F289" s="65">
        <v>35.56</v>
      </c>
      <c r="G289" s="65">
        <v>43.12</v>
      </c>
      <c r="H289" s="65">
        <v>36.409999999999997</v>
      </c>
      <c r="I289" s="65">
        <v>32.89</v>
      </c>
      <c r="J289" s="65">
        <v>39.619999999999997</v>
      </c>
      <c r="K289" s="65">
        <v>39.17</v>
      </c>
      <c r="L289" s="65">
        <v>42.25</v>
      </c>
      <c r="M289" s="21">
        <v>39.04</v>
      </c>
      <c r="N289" s="21">
        <v>38.39</v>
      </c>
      <c r="O289" s="21">
        <v>34</v>
      </c>
      <c r="P289" s="21">
        <v>35.9</v>
      </c>
      <c r="Q289" s="21">
        <v>39</v>
      </c>
      <c r="R289" s="21">
        <v>39.56</v>
      </c>
      <c r="S289" s="21">
        <v>40.93</v>
      </c>
      <c r="T289" s="21">
        <v>28.62</v>
      </c>
      <c r="U289" s="21">
        <v>34.729999999999997</v>
      </c>
      <c r="V289" s="21">
        <v>32.69</v>
      </c>
      <c r="W289" s="21">
        <v>28.85</v>
      </c>
      <c r="X289" s="21">
        <v>32.18</v>
      </c>
      <c r="Y289" s="21">
        <v>32.75</v>
      </c>
    </row>
    <row r="290" spans="1:25" x14ac:dyDescent="0.25">
      <c r="A290" s="6" t="s">
        <v>104</v>
      </c>
      <c r="C290" s="14">
        <v>512</v>
      </c>
      <c r="D290" s="65">
        <v>15.31</v>
      </c>
      <c r="E290" s="65">
        <v>12.26</v>
      </c>
      <c r="F290" s="65">
        <v>19.03</v>
      </c>
      <c r="G290" s="65">
        <v>16.47</v>
      </c>
      <c r="H290" s="65">
        <v>20.49</v>
      </c>
      <c r="I290" s="65">
        <v>23.65</v>
      </c>
      <c r="J290" s="65">
        <v>23.92</v>
      </c>
      <c r="K290" s="65">
        <v>22.38</v>
      </c>
      <c r="L290" s="65">
        <v>26.16</v>
      </c>
      <c r="M290" s="21">
        <v>22.54</v>
      </c>
      <c r="N290" s="21">
        <v>22.97</v>
      </c>
      <c r="O290" s="21">
        <v>26.65</v>
      </c>
      <c r="P290" s="21">
        <v>20.91</v>
      </c>
      <c r="Q290" s="21">
        <v>21.29</v>
      </c>
      <c r="R290" s="21">
        <v>22.63</v>
      </c>
      <c r="S290" s="21">
        <v>23.54</v>
      </c>
      <c r="T290" s="21">
        <v>26.08</v>
      </c>
      <c r="U290" s="21">
        <v>20.8</v>
      </c>
      <c r="V290" s="21">
        <v>24.34</v>
      </c>
      <c r="W290" s="21">
        <v>31.52</v>
      </c>
      <c r="X290" s="21">
        <v>30.73</v>
      </c>
      <c r="Y290" s="21">
        <v>29.73</v>
      </c>
    </row>
    <row r="291" spans="1:25" x14ac:dyDescent="0.25">
      <c r="A291" s="6" t="s">
        <v>107</v>
      </c>
      <c r="C291" s="14">
        <v>515</v>
      </c>
      <c r="D291" s="65">
        <v>15.55</v>
      </c>
      <c r="E291" s="65">
        <v>15.61</v>
      </c>
      <c r="F291" s="65">
        <v>16.260000000000002</v>
      </c>
      <c r="G291" s="65">
        <v>17.989999999999998</v>
      </c>
      <c r="H291" s="65">
        <v>17.190000000000001</v>
      </c>
      <c r="I291" s="65">
        <v>12.8</v>
      </c>
      <c r="J291" s="65">
        <v>14.92</v>
      </c>
      <c r="K291" s="65">
        <v>16.52</v>
      </c>
      <c r="L291" s="65">
        <v>19.95</v>
      </c>
      <c r="M291" s="21">
        <v>20.73</v>
      </c>
      <c r="N291" s="21">
        <v>21.67</v>
      </c>
      <c r="O291" s="21">
        <v>21.73</v>
      </c>
      <c r="P291" s="21">
        <v>20.61</v>
      </c>
      <c r="Q291" s="21">
        <v>21.16</v>
      </c>
      <c r="R291" s="21">
        <v>18.88</v>
      </c>
      <c r="S291" s="21">
        <v>19.11</v>
      </c>
      <c r="T291" s="21">
        <v>17.899999999999999</v>
      </c>
      <c r="U291" s="21">
        <v>18.21</v>
      </c>
      <c r="V291" s="21">
        <v>19.239999999999998</v>
      </c>
      <c r="W291" s="21">
        <v>15.83</v>
      </c>
      <c r="X291" s="21">
        <v>15.23</v>
      </c>
      <c r="Y291" s="21">
        <v>13.97</v>
      </c>
    </row>
    <row r="292" spans="1:25" x14ac:dyDescent="0.25">
      <c r="A292" s="6" t="s">
        <v>109</v>
      </c>
      <c r="C292" s="14">
        <v>518</v>
      </c>
      <c r="D292" s="65">
        <v>4.1900000000000004</v>
      </c>
      <c r="E292" s="65">
        <v>3.73</v>
      </c>
      <c r="F292" s="65">
        <v>3.34</v>
      </c>
      <c r="G292" s="65">
        <v>2.77</v>
      </c>
      <c r="H292" s="65">
        <v>4.53</v>
      </c>
      <c r="I292" s="65">
        <v>5.19</v>
      </c>
      <c r="J292" s="65">
        <v>1.54</v>
      </c>
      <c r="K292" s="65">
        <v>3.05</v>
      </c>
      <c r="L292" s="65">
        <v>2.82</v>
      </c>
      <c r="M292" s="21">
        <v>4.0999999999999996</v>
      </c>
      <c r="N292" s="21">
        <v>4.84</v>
      </c>
      <c r="O292" s="21">
        <v>5.2</v>
      </c>
      <c r="P292" s="21">
        <v>4.45</v>
      </c>
      <c r="Q292" s="21">
        <v>4.3600000000000003</v>
      </c>
      <c r="R292" s="21">
        <v>3.64</v>
      </c>
      <c r="S292" s="21">
        <v>2.65</v>
      </c>
      <c r="T292" s="21">
        <v>5</v>
      </c>
      <c r="U292" s="21">
        <v>3.7</v>
      </c>
      <c r="V292" s="21">
        <v>4.71</v>
      </c>
      <c r="W292" s="21">
        <v>3.74</v>
      </c>
      <c r="X292" s="21">
        <v>6.29</v>
      </c>
      <c r="Y292" s="21">
        <v>4.2699999999999996</v>
      </c>
    </row>
    <row r="293" spans="1:25" x14ac:dyDescent="0.25">
      <c r="A293" s="6" t="s">
        <v>114</v>
      </c>
      <c r="C293" s="14">
        <v>522</v>
      </c>
      <c r="D293" s="65">
        <v>148.28</v>
      </c>
      <c r="E293" s="65">
        <v>143.86000000000001</v>
      </c>
      <c r="F293" s="65">
        <v>148.09</v>
      </c>
      <c r="G293" s="65">
        <v>139.57</v>
      </c>
      <c r="H293" s="65">
        <v>151.87</v>
      </c>
      <c r="I293" s="65">
        <v>148.30000000000001</v>
      </c>
      <c r="J293" s="65">
        <v>153.19</v>
      </c>
      <c r="K293" s="65">
        <v>156.29</v>
      </c>
      <c r="L293" s="65">
        <v>169.88</v>
      </c>
      <c r="M293" s="21">
        <v>183.25</v>
      </c>
      <c r="N293" s="21">
        <v>178.9</v>
      </c>
      <c r="O293" s="21">
        <v>190.91</v>
      </c>
      <c r="P293" s="21">
        <v>182.74</v>
      </c>
      <c r="Q293" s="21">
        <v>185.82</v>
      </c>
      <c r="R293" s="21">
        <v>178.84</v>
      </c>
      <c r="S293" s="21">
        <v>185.21</v>
      </c>
      <c r="T293" s="21">
        <v>190.7</v>
      </c>
      <c r="U293" s="21">
        <v>202.75</v>
      </c>
      <c r="V293" s="21">
        <v>207.38</v>
      </c>
      <c r="W293" s="21">
        <v>212.9</v>
      </c>
      <c r="X293" s="21">
        <v>210.08</v>
      </c>
      <c r="Y293" s="21">
        <v>206.61</v>
      </c>
    </row>
    <row r="294" spans="1:25" x14ac:dyDescent="0.25">
      <c r="A294" s="7" t="s">
        <v>117</v>
      </c>
      <c r="C294" s="14">
        <v>5241</v>
      </c>
      <c r="D294" s="65">
        <v>74.349999999999994</v>
      </c>
      <c r="E294" s="65">
        <v>70.67</v>
      </c>
      <c r="F294" s="65">
        <v>54.63</v>
      </c>
      <c r="G294" s="65">
        <v>57.21</v>
      </c>
      <c r="H294" s="65">
        <v>58.61</v>
      </c>
      <c r="I294" s="65">
        <v>62.06</v>
      </c>
      <c r="J294" s="65">
        <v>60.25</v>
      </c>
      <c r="K294" s="65">
        <v>65.430000000000007</v>
      </c>
      <c r="L294" s="65">
        <v>57.55</v>
      </c>
      <c r="M294" s="21">
        <v>60.43</v>
      </c>
      <c r="N294" s="21">
        <v>63.85</v>
      </c>
      <c r="O294" s="21">
        <v>66.650000000000006</v>
      </c>
      <c r="P294" s="21">
        <v>66.62</v>
      </c>
      <c r="Q294" s="21">
        <v>65.569999999999993</v>
      </c>
      <c r="R294" s="21">
        <v>72.58</v>
      </c>
      <c r="S294" s="21">
        <v>67.260000000000005</v>
      </c>
      <c r="T294" s="21">
        <v>61.45</v>
      </c>
      <c r="U294" s="21">
        <v>54.73</v>
      </c>
      <c r="V294" s="21">
        <v>58.83</v>
      </c>
      <c r="W294" s="21">
        <v>57.56</v>
      </c>
      <c r="X294" s="21">
        <v>61.65</v>
      </c>
      <c r="Y294" s="21">
        <v>64.87</v>
      </c>
    </row>
    <row r="295" spans="1:25" x14ac:dyDescent="0.25">
      <c r="A295" s="6" t="s">
        <v>119</v>
      </c>
      <c r="C295" s="14" t="s">
        <v>204</v>
      </c>
      <c r="D295" s="65">
        <v>35.549999999999997</v>
      </c>
      <c r="E295" s="65">
        <v>41.46</v>
      </c>
      <c r="F295" s="65">
        <v>47.2</v>
      </c>
      <c r="G295" s="65">
        <v>50.55</v>
      </c>
      <c r="H295" s="65">
        <v>53.57</v>
      </c>
      <c r="I295" s="65">
        <v>59.38</v>
      </c>
      <c r="J295" s="65">
        <v>57.91</v>
      </c>
      <c r="K295" s="65">
        <v>62.35</v>
      </c>
      <c r="L295" s="65">
        <v>64.61</v>
      </c>
      <c r="M295" s="21">
        <v>59.76</v>
      </c>
      <c r="N295" s="21">
        <v>58.31</v>
      </c>
      <c r="O295" s="21">
        <v>53.12</v>
      </c>
      <c r="P295" s="21">
        <v>62.71</v>
      </c>
      <c r="Q295" s="21">
        <v>60.55</v>
      </c>
      <c r="R295" s="21">
        <v>65.05</v>
      </c>
      <c r="S295" s="21">
        <v>64.52</v>
      </c>
      <c r="T295" s="21">
        <v>79.52</v>
      </c>
      <c r="U295" s="21">
        <v>78.05</v>
      </c>
      <c r="V295" s="21">
        <v>74.790000000000006</v>
      </c>
      <c r="W295" s="21">
        <v>84.53</v>
      </c>
      <c r="X295" s="21">
        <v>85.16</v>
      </c>
      <c r="Y295" s="21">
        <v>91.37</v>
      </c>
    </row>
    <row r="296" spans="1:25" x14ac:dyDescent="0.25">
      <c r="A296" s="148" t="s">
        <v>599</v>
      </c>
      <c r="C296" s="149">
        <v>5324</v>
      </c>
      <c r="D296" s="65">
        <v>3.85</v>
      </c>
      <c r="E296" s="65">
        <v>3.76</v>
      </c>
      <c r="F296" s="65">
        <v>4.71</v>
      </c>
      <c r="G296" s="65">
        <v>6.02</v>
      </c>
      <c r="H296" s="65">
        <v>6.25</v>
      </c>
      <c r="I296" s="65">
        <v>6.93</v>
      </c>
      <c r="J296" s="65">
        <v>4.18</v>
      </c>
      <c r="K296" s="65">
        <v>5.24</v>
      </c>
      <c r="L296" s="65">
        <v>6.34</v>
      </c>
      <c r="M296" s="21">
        <v>6.09</v>
      </c>
      <c r="N296" s="21">
        <v>5.79</v>
      </c>
      <c r="O296" s="21">
        <v>7.84</v>
      </c>
      <c r="P296" s="21">
        <v>7.3</v>
      </c>
      <c r="Q296" s="21">
        <v>5.81</v>
      </c>
      <c r="R296" s="21">
        <v>7.57</v>
      </c>
      <c r="S296" s="21">
        <v>6.86</v>
      </c>
      <c r="T296" s="21">
        <v>4.6900000000000004</v>
      </c>
      <c r="U296" s="21">
        <v>5.09</v>
      </c>
      <c r="V296" s="21">
        <v>5.03</v>
      </c>
      <c r="W296" s="21">
        <v>5.39</v>
      </c>
      <c r="X296" s="21">
        <v>6.8</v>
      </c>
      <c r="Y296" s="21">
        <v>7.82</v>
      </c>
    </row>
    <row r="297" spans="1:25" x14ac:dyDescent="0.25">
      <c r="A297" s="5" t="s">
        <v>127</v>
      </c>
      <c r="B297" s="5"/>
      <c r="C297" s="13">
        <v>54</v>
      </c>
      <c r="D297" s="64">
        <v>349.28</v>
      </c>
      <c r="E297" s="64">
        <v>372.18</v>
      </c>
      <c r="F297" s="64">
        <v>394.01</v>
      </c>
      <c r="G297" s="64">
        <v>416.9</v>
      </c>
      <c r="H297" s="64">
        <v>438.69</v>
      </c>
      <c r="I297" s="64">
        <v>438.28</v>
      </c>
      <c r="J297" s="64">
        <v>449.31</v>
      </c>
      <c r="K297" s="64">
        <v>437.36</v>
      </c>
      <c r="L297" s="64">
        <v>434.95</v>
      </c>
      <c r="M297" s="20">
        <v>449.26</v>
      </c>
      <c r="N297" s="20">
        <v>469.94</v>
      </c>
      <c r="O297" s="20">
        <v>488.8</v>
      </c>
      <c r="P297" s="20">
        <v>480.07</v>
      </c>
      <c r="Q297" s="20">
        <v>511.85</v>
      </c>
      <c r="R297" s="20">
        <v>529.92999999999995</v>
      </c>
      <c r="S297" s="20">
        <v>530.26</v>
      </c>
      <c r="T297" s="20">
        <v>542.72</v>
      </c>
      <c r="U297" s="20">
        <v>559.91999999999996</v>
      </c>
      <c r="V297" s="20">
        <v>579.6</v>
      </c>
      <c r="W297" s="20">
        <v>594.62</v>
      </c>
      <c r="X297" s="20">
        <v>628.99</v>
      </c>
      <c r="Y297" s="20">
        <v>637.84</v>
      </c>
    </row>
    <row r="298" spans="1:25" x14ac:dyDescent="0.25">
      <c r="A298" s="7" t="s">
        <v>150</v>
      </c>
      <c r="C298" s="14">
        <v>6112</v>
      </c>
      <c r="D298" s="65">
        <v>24.55</v>
      </c>
      <c r="E298" s="65">
        <v>25.73</v>
      </c>
      <c r="F298" s="65">
        <v>24.9</v>
      </c>
      <c r="G298" s="65">
        <v>26.46</v>
      </c>
      <c r="H298" s="65">
        <v>24.85</v>
      </c>
      <c r="I298" s="65">
        <v>28.75</v>
      </c>
      <c r="J298" s="65">
        <v>23.88</v>
      </c>
      <c r="K298" s="65">
        <v>29.99</v>
      </c>
      <c r="L298" s="65">
        <v>31.1</v>
      </c>
      <c r="M298" s="21">
        <v>32.22</v>
      </c>
      <c r="N298" s="21">
        <v>30.54</v>
      </c>
      <c r="O298" s="21">
        <v>29.27</v>
      </c>
      <c r="P298" s="21">
        <v>32.130000000000003</v>
      </c>
      <c r="Q298" s="21">
        <v>35.159999999999997</v>
      </c>
      <c r="R298" s="21">
        <v>36.78</v>
      </c>
      <c r="S298" s="21">
        <v>32.64</v>
      </c>
      <c r="T298" s="21">
        <v>33.19</v>
      </c>
      <c r="U298" s="21">
        <v>40.450000000000003</v>
      </c>
      <c r="V298" s="21">
        <v>43.84</v>
      </c>
      <c r="W298" s="21">
        <v>36.26</v>
      </c>
      <c r="X298" s="21">
        <v>40.06</v>
      </c>
      <c r="Y298" s="21">
        <v>41.24</v>
      </c>
    </row>
    <row r="299" spans="1:25" x14ac:dyDescent="0.25">
      <c r="A299" s="7" t="s">
        <v>151</v>
      </c>
      <c r="C299" s="14">
        <v>6113</v>
      </c>
      <c r="D299" s="65">
        <v>61.77</v>
      </c>
      <c r="E299" s="65">
        <v>56.51</v>
      </c>
      <c r="F299" s="65">
        <v>61.23</v>
      </c>
      <c r="G299" s="65">
        <v>58.38</v>
      </c>
      <c r="H299" s="65">
        <v>60.34</v>
      </c>
      <c r="I299" s="65">
        <v>65.2</v>
      </c>
      <c r="J299" s="65">
        <v>64.67</v>
      </c>
      <c r="K299" s="65">
        <v>71.78</v>
      </c>
      <c r="L299" s="65">
        <v>91.47</v>
      </c>
      <c r="M299" s="21">
        <v>88.69</v>
      </c>
      <c r="N299" s="21">
        <v>93.93</v>
      </c>
      <c r="O299" s="21">
        <v>95.35</v>
      </c>
      <c r="P299" s="21">
        <v>93.06</v>
      </c>
      <c r="Q299" s="21">
        <v>90.83</v>
      </c>
      <c r="R299" s="21">
        <v>92.45</v>
      </c>
      <c r="S299" s="21">
        <v>97.16</v>
      </c>
      <c r="T299" s="21">
        <v>95.16</v>
      </c>
      <c r="U299" s="21">
        <v>97.45</v>
      </c>
      <c r="V299" s="21">
        <v>105.2</v>
      </c>
      <c r="W299" s="21">
        <v>99.94</v>
      </c>
      <c r="X299" s="21">
        <v>104.21</v>
      </c>
      <c r="Y299" s="21">
        <v>100.01</v>
      </c>
    </row>
    <row r="300" spans="1:25" x14ac:dyDescent="0.25">
      <c r="A300" s="6" t="s">
        <v>155</v>
      </c>
      <c r="C300" s="14">
        <v>622</v>
      </c>
      <c r="D300" s="65">
        <v>159.5</v>
      </c>
      <c r="E300" s="65">
        <v>157.07</v>
      </c>
      <c r="F300" s="65">
        <v>156.55000000000001</v>
      </c>
      <c r="G300" s="65">
        <v>165.3</v>
      </c>
      <c r="H300" s="65">
        <v>173.32</v>
      </c>
      <c r="I300" s="65">
        <v>172.26</v>
      </c>
      <c r="J300" s="65">
        <v>176.98</v>
      </c>
      <c r="K300" s="65">
        <v>176.91</v>
      </c>
      <c r="L300" s="65">
        <v>183.49</v>
      </c>
      <c r="M300" s="21">
        <v>187.57</v>
      </c>
      <c r="N300" s="21">
        <v>193.15</v>
      </c>
      <c r="O300" s="21">
        <v>206.09</v>
      </c>
      <c r="P300" s="21">
        <v>202.61</v>
      </c>
      <c r="Q300" s="21">
        <v>213.22</v>
      </c>
      <c r="R300" s="21">
        <v>239.55</v>
      </c>
      <c r="S300" s="21">
        <v>226.82</v>
      </c>
      <c r="T300" s="21">
        <v>249.5</v>
      </c>
      <c r="U300" s="21">
        <v>237.46</v>
      </c>
      <c r="V300" s="21">
        <v>227.05</v>
      </c>
      <c r="W300" s="21">
        <v>237.31</v>
      </c>
      <c r="X300" s="21">
        <v>246.77</v>
      </c>
      <c r="Y300" s="21">
        <v>267.43</v>
      </c>
    </row>
    <row r="301" spans="1:25" x14ac:dyDescent="0.25">
      <c r="A301" s="6" t="s">
        <v>162</v>
      </c>
      <c r="C301" s="14">
        <v>721</v>
      </c>
      <c r="D301" s="65">
        <v>54.98</v>
      </c>
      <c r="E301" s="65">
        <v>64.09</v>
      </c>
      <c r="F301" s="65">
        <v>59.62</v>
      </c>
      <c r="G301" s="65">
        <v>64.75</v>
      </c>
      <c r="H301" s="65">
        <v>50.56</v>
      </c>
      <c r="I301" s="65">
        <v>59.64</v>
      </c>
      <c r="J301" s="65">
        <v>66.02</v>
      </c>
      <c r="K301" s="65">
        <v>61.46</v>
      </c>
      <c r="L301" s="65">
        <v>66.209999999999994</v>
      </c>
      <c r="M301" s="21">
        <v>66.010000000000005</v>
      </c>
      <c r="N301" s="21">
        <v>71.2</v>
      </c>
      <c r="O301" s="21">
        <v>59.76</v>
      </c>
      <c r="P301" s="21">
        <v>59.17</v>
      </c>
      <c r="Q301" s="21">
        <v>61.9</v>
      </c>
      <c r="R301" s="21">
        <v>65.959999999999994</v>
      </c>
      <c r="S301" s="21">
        <v>68.37</v>
      </c>
      <c r="T301" s="21">
        <v>66.62</v>
      </c>
      <c r="U301" s="21">
        <v>70.17</v>
      </c>
      <c r="V301" s="21">
        <v>66.709999999999994</v>
      </c>
      <c r="W301" s="21">
        <v>61.78</v>
      </c>
      <c r="X301" s="21">
        <v>67.02</v>
      </c>
      <c r="Y301" s="21">
        <v>64.86</v>
      </c>
    </row>
    <row r="310" spans="1:25" x14ac:dyDescent="0.25">
      <c r="A310" t="s">
        <v>643</v>
      </c>
      <c r="C310" s="97" t="s">
        <v>642</v>
      </c>
      <c r="D310" s="150">
        <f t="shared" ref="D310:L310" si="17">SUMIF($C$6:$C$182,11,D$6:D$182)+SUMIF($C$6:$C$182,21,D$6:D$182)+SUMIF($C$6:$C$182,22,D$6:D$182)</f>
        <v>189.3</v>
      </c>
      <c r="E310" s="150">
        <f t="shared" si="17"/>
        <v>189.42000000000002</v>
      </c>
      <c r="F310" s="150">
        <f t="shared" si="17"/>
        <v>198.34</v>
      </c>
      <c r="G310" s="150">
        <f t="shared" si="17"/>
        <v>177</v>
      </c>
      <c r="H310" s="150">
        <f t="shared" si="17"/>
        <v>169.73</v>
      </c>
      <c r="I310" s="150">
        <f t="shared" si="17"/>
        <v>162.58999999999997</v>
      </c>
      <c r="J310" s="150">
        <f t="shared" si="17"/>
        <v>165.33999999999997</v>
      </c>
      <c r="K310" s="150">
        <f t="shared" si="17"/>
        <v>168.12</v>
      </c>
      <c r="L310" s="150">
        <f t="shared" si="17"/>
        <v>176.43</v>
      </c>
      <c r="M310" s="150">
        <f>SUMIF($C$6:$C$182,11,M$6:M$182)+SUMIF($C$6:$C$182,21,M$6:M$182)+SUMIF($C$6:$C$182,22,M$6:M$182)</f>
        <v>186.81</v>
      </c>
      <c r="N310" s="150">
        <f t="shared" ref="N310:Y310" si="18">SUMIF($C$6:$C$182,11,N$6:N$182)+SUMIF($C$6:$C$182,21,N$6:N$182)+SUMIF($C$6:$C$182,22,N$6:N$182)</f>
        <v>188.57999999999998</v>
      </c>
      <c r="O310" s="150">
        <f t="shared" si="18"/>
        <v>186.09</v>
      </c>
      <c r="P310" s="150">
        <f t="shared" si="18"/>
        <v>176.63</v>
      </c>
      <c r="Q310" s="150">
        <f t="shared" si="18"/>
        <v>175.41</v>
      </c>
      <c r="R310" s="150">
        <f t="shared" si="18"/>
        <v>181.16</v>
      </c>
      <c r="S310" s="150">
        <f t="shared" si="18"/>
        <v>177.76</v>
      </c>
      <c r="T310" s="150">
        <f t="shared" si="18"/>
        <v>171.4</v>
      </c>
      <c r="U310" s="150">
        <f t="shared" si="18"/>
        <v>166.06</v>
      </c>
      <c r="V310" s="150">
        <f t="shared" si="18"/>
        <v>169.58</v>
      </c>
      <c r="W310" s="150">
        <f t="shared" si="18"/>
        <v>163.05000000000001</v>
      </c>
      <c r="X310" s="150">
        <f t="shared" si="18"/>
        <v>150.79</v>
      </c>
      <c r="Y310" s="150">
        <f t="shared" si="18"/>
        <v>160.37</v>
      </c>
    </row>
    <row r="311" spans="1:25" x14ac:dyDescent="0.25">
      <c r="A311" t="s">
        <v>22</v>
      </c>
      <c r="C311" s="97">
        <v>23</v>
      </c>
      <c r="D311" s="150">
        <f t="shared" ref="D311:L311" si="19">SUMIF($C$6:$C$182,23,D$6:D$182)</f>
        <v>281.02999999999997</v>
      </c>
      <c r="E311" s="150">
        <f t="shared" si="19"/>
        <v>286.02999999999997</v>
      </c>
      <c r="F311" s="150">
        <f t="shared" si="19"/>
        <v>296.24</v>
      </c>
      <c r="G311" s="150">
        <f t="shared" si="19"/>
        <v>320.08999999999997</v>
      </c>
      <c r="H311" s="150">
        <f t="shared" si="19"/>
        <v>334.91</v>
      </c>
      <c r="I311" s="150">
        <f t="shared" si="19"/>
        <v>344.63</v>
      </c>
      <c r="J311" s="150">
        <f t="shared" si="19"/>
        <v>372.66</v>
      </c>
      <c r="K311" s="150">
        <f t="shared" si="19"/>
        <v>371.93</v>
      </c>
      <c r="L311" s="150">
        <f t="shared" si="19"/>
        <v>398.03</v>
      </c>
      <c r="M311" s="150">
        <f>SUMIF($C$6:$C$182,23,M$6:M$182)</f>
        <v>403.57</v>
      </c>
      <c r="N311" s="150">
        <f t="shared" ref="N311:Y311" si="20">SUMIF($C$6:$C$182,23,N$6:N$182)</f>
        <v>406.45</v>
      </c>
      <c r="O311" s="150">
        <f t="shared" si="20"/>
        <v>432.68</v>
      </c>
      <c r="P311" s="150">
        <f t="shared" si="20"/>
        <v>414.82</v>
      </c>
      <c r="Q311" s="150">
        <f t="shared" si="20"/>
        <v>441.65</v>
      </c>
      <c r="R311" s="150">
        <f t="shared" si="20"/>
        <v>454.6</v>
      </c>
      <c r="S311" s="150">
        <f t="shared" si="20"/>
        <v>458.4</v>
      </c>
      <c r="T311" s="150">
        <f t="shared" si="20"/>
        <v>459.13</v>
      </c>
      <c r="U311" s="150">
        <f t="shared" si="20"/>
        <v>467.32</v>
      </c>
      <c r="V311" s="150">
        <f t="shared" si="20"/>
        <v>487.28</v>
      </c>
      <c r="W311" s="150">
        <f t="shared" si="20"/>
        <v>503.69</v>
      </c>
      <c r="X311" s="150">
        <f t="shared" si="20"/>
        <v>512.52</v>
      </c>
      <c r="Y311" s="150">
        <f t="shared" si="20"/>
        <v>525.14</v>
      </c>
    </row>
    <row r="312" spans="1:25" x14ac:dyDescent="0.25">
      <c r="A312" t="s">
        <v>23</v>
      </c>
      <c r="C312" s="97" t="s">
        <v>188</v>
      </c>
      <c r="D312" s="150">
        <f t="shared" ref="D312:L312" si="21">SUMIF($C$6:$C$182,"31-33",D$6:D$182)</f>
        <v>940.51</v>
      </c>
      <c r="E312" s="150">
        <f t="shared" si="21"/>
        <v>986.35</v>
      </c>
      <c r="F312" s="150">
        <f t="shared" si="21"/>
        <v>1036</v>
      </c>
      <c r="G312" s="150">
        <f t="shared" si="21"/>
        <v>1071.96</v>
      </c>
      <c r="H312" s="150">
        <f t="shared" si="21"/>
        <v>1062.1199999999999</v>
      </c>
      <c r="I312" s="150">
        <f t="shared" si="21"/>
        <v>1094.44</v>
      </c>
      <c r="J312" s="150">
        <f t="shared" si="21"/>
        <v>1095.8599999999999</v>
      </c>
      <c r="K312" s="150">
        <f t="shared" si="21"/>
        <v>1106.28</v>
      </c>
      <c r="L312" s="150">
        <f t="shared" si="21"/>
        <v>1062.97</v>
      </c>
      <c r="M312" s="150">
        <f>SUMIF($C$6:$C$182,"31-33",M$6:M$182)</f>
        <v>996.87</v>
      </c>
      <c r="N312" s="150">
        <f t="shared" ref="N312:Y312" si="22">SUMIF($C$6:$C$182,"31-33",N$6:N$182)</f>
        <v>939.11</v>
      </c>
      <c r="O312" s="150">
        <f t="shared" si="22"/>
        <v>883.19</v>
      </c>
      <c r="P312" s="150">
        <f t="shared" si="22"/>
        <v>773.56</v>
      </c>
      <c r="Q312" s="150">
        <f t="shared" si="22"/>
        <v>763.52</v>
      </c>
      <c r="R312" s="150">
        <f t="shared" si="22"/>
        <v>772.9</v>
      </c>
      <c r="S312" s="150">
        <f t="shared" si="22"/>
        <v>779.15</v>
      </c>
      <c r="T312" s="150">
        <f t="shared" si="22"/>
        <v>766.99</v>
      </c>
      <c r="U312" s="150">
        <f t="shared" si="22"/>
        <v>748.63</v>
      </c>
      <c r="V312" s="150">
        <f t="shared" si="22"/>
        <v>744.59</v>
      </c>
      <c r="W312" s="150">
        <f t="shared" si="22"/>
        <v>751.42</v>
      </c>
      <c r="X312" s="150">
        <f t="shared" si="22"/>
        <v>769.26</v>
      </c>
      <c r="Y312" s="150">
        <f t="shared" si="22"/>
        <v>767.61</v>
      </c>
    </row>
    <row r="313" spans="1:25" x14ac:dyDescent="0.25">
      <c r="A313" t="s">
        <v>648</v>
      </c>
      <c r="C313" s="97">
        <v>41</v>
      </c>
      <c r="D313" s="150">
        <f t="shared" ref="D313:L313" si="23">SUMIF($C$6:$C$182,41,D$6:D$182)</f>
        <v>170.24</v>
      </c>
      <c r="E313" s="150">
        <f t="shared" si="23"/>
        <v>172.84</v>
      </c>
      <c r="F313" s="150">
        <f t="shared" si="23"/>
        <v>191.1</v>
      </c>
      <c r="G313" s="150">
        <f t="shared" si="23"/>
        <v>210.89</v>
      </c>
      <c r="H313" s="150">
        <f t="shared" si="23"/>
        <v>225.29</v>
      </c>
      <c r="I313" s="150">
        <f t="shared" si="23"/>
        <v>224</v>
      </c>
      <c r="J313" s="150">
        <f t="shared" si="23"/>
        <v>224.67</v>
      </c>
      <c r="K313" s="150">
        <f t="shared" si="23"/>
        <v>238.47</v>
      </c>
      <c r="L313" s="150">
        <f t="shared" si="23"/>
        <v>246.58</v>
      </c>
      <c r="M313" s="150">
        <f>SUMIF($C$6:$C$182,41,M$6:M$182)</f>
        <v>242.66</v>
      </c>
      <c r="N313" s="150">
        <f t="shared" ref="N313:Y313" si="24">SUMIF($C$6:$C$182,41,N$6:N$182)</f>
        <v>227.8</v>
      </c>
      <c r="O313" s="150">
        <f t="shared" si="24"/>
        <v>229.32</v>
      </c>
      <c r="P313" s="150">
        <f t="shared" si="24"/>
        <v>243.25</v>
      </c>
      <c r="Q313" s="150">
        <f t="shared" si="24"/>
        <v>244.43</v>
      </c>
      <c r="R313" s="150">
        <f t="shared" si="24"/>
        <v>230.41</v>
      </c>
      <c r="S313" s="150">
        <f t="shared" si="24"/>
        <v>223.15</v>
      </c>
      <c r="T313" s="150">
        <f t="shared" si="24"/>
        <v>230.2</v>
      </c>
      <c r="U313" s="150">
        <f t="shared" si="24"/>
        <v>248.92</v>
      </c>
      <c r="V313" s="150">
        <f t="shared" si="24"/>
        <v>281</v>
      </c>
      <c r="W313" s="150">
        <f t="shared" si="24"/>
        <v>279.01</v>
      </c>
      <c r="X313" s="150">
        <f t="shared" si="24"/>
        <v>262.77</v>
      </c>
      <c r="Y313" s="150">
        <f t="shared" si="24"/>
        <v>260.01</v>
      </c>
    </row>
    <row r="314" spans="1:25" x14ac:dyDescent="0.25">
      <c r="A314" t="s">
        <v>649</v>
      </c>
      <c r="C314" s="97" t="s">
        <v>199</v>
      </c>
      <c r="D314" s="150">
        <f t="shared" ref="D314:L314" si="25">SUMIF($C$6:$C$182,"44-45",D$6:D$182)</f>
        <v>627.37</v>
      </c>
      <c r="E314" s="150">
        <f t="shared" si="25"/>
        <v>630.1</v>
      </c>
      <c r="F314" s="150">
        <f t="shared" si="25"/>
        <v>650.67999999999995</v>
      </c>
      <c r="G314" s="150">
        <f t="shared" si="25"/>
        <v>668.44</v>
      </c>
      <c r="H314" s="150">
        <f t="shared" si="25"/>
        <v>704.11</v>
      </c>
      <c r="I314" s="150">
        <f t="shared" si="25"/>
        <v>699.53</v>
      </c>
      <c r="J314" s="150">
        <f t="shared" si="25"/>
        <v>714.91</v>
      </c>
      <c r="K314" s="150">
        <f t="shared" si="25"/>
        <v>724.23</v>
      </c>
      <c r="L314" s="150">
        <f t="shared" si="25"/>
        <v>745.99</v>
      </c>
      <c r="M314" s="150">
        <f>SUMIF($C$6:$C$182,"44-45",M$6:M$182)</f>
        <v>769.35</v>
      </c>
      <c r="N314" s="150">
        <f t="shared" ref="N314:Y314" si="26">SUMIF($C$6:$C$182,"44-45",N$6:N$182)</f>
        <v>790.12</v>
      </c>
      <c r="O314" s="150">
        <f t="shared" si="26"/>
        <v>787.74</v>
      </c>
      <c r="P314" s="150">
        <f t="shared" si="26"/>
        <v>763.44</v>
      </c>
      <c r="Q314" s="150">
        <f t="shared" si="26"/>
        <v>764.08</v>
      </c>
      <c r="R314" s="150">
        <f t="shared" si="26"/>
        <v>775.26</v>
      </c>
      <c r="S314" s="150">
        <f t="shared" si="26"/>
        <v>783.64</v>
      </c>
      <c r="T314" s="150">
        <f t="shared" si="26"/>
        <v>788.84</v>
      </c>
      <c r="U314" s="150">
        <f t="shared" si="26"/>
        <v>798.09</v>
      </c>
      <c r="V314" s="150">
        <f t="shared" si="26"/>
        <v>761.34</v>
      </c>
      <c r="W314" s="150">
        <f t="shared" si="26"/>
        <v>754.2</v>
      </c>
      <c r="X314" s="150">
        <f t="shared" si="26"/>
        <v>806.15</v>
      </c>
      <c r="Y314" s="150">
        <f t="shared" si="26"/>
        <v>814.22</v>
      </c>
    </row>
    <row r="315" spans="1:25" x14ac:dyDescent="0.25">
      <c r="A315" t="s">
        <v>650</v>
      </c>
      <c r="C315" s="97" t="s">
        <v>200</v>
      </c>
      <c r="D315" s="150">
        <f t="shared" ref="D315:L315" si="27">SUMIF($C$6:$C$182,"48-49",D$6:D$182)</f>
        <v>244.23</v>
      </c>
      <c r="E315" s="150">
        <f t="shared" si="27"/>
        <v>258.7</v>
      </c>
      <c r="F315" s="150">
        <f t="shared" si="27"/>
        <v>258.27999999999997</v>
      </c>
      <c r="G315" s="150">
        <f t="shared" si="27"/>
        <v>273.11</v>
      </c>
      <c r="H315" s="150">
        <f t="shared" si="27"/>
        <v>279.79000000000002</v>
      </c>
      <c r="I315" s="150">
        <f t="shared" si="27"/>
        <v>279.58</v>
      </c>
      <c r="J315" s="150">
        <f t="shared" si="27"/>
        <v>290.33</v>
      </c>
      <c r="K315" s="150">
        <f t="shared" si="27"/>
        <v>300.39</v>
      </c>
      <c r="L315" s="150">
        <f t="shared" si="27"/>
        <v>292.86</v>
      </c>
      <c r="M315" s="150">
        <f>SUMIF($C$6:$C$182,"48-49",M$6:M$182)</f>
        <v>295.36</v>
      </c>
      <c r="N315" s="150">
        <f t="shared" ref="N315:Y315" si="28">SUMIF($C$6:$C$182,"48-49",N$6:N$182)</f>
        <v>301.79000000000002</v>
      </c>
      <c r="O315" s="150">
        <f t="shared" si="28"/>
        <v>320.77999999999997</v>
      </c>
      <c r="P315" s="150">
        <f t="shared" si="28"/>
        <v>317.47000000000003</v>
      </c>
      <c r="Q315" s="150">
        <f t="shared" si="28"/>
        <v>311.27</v>
      </c>
      <c r="R315" s="150">
        <f t="shared" si="28"/>
        <v>322.60000000000002</v>
      </c>
      <c r="S315" s="150">
        <f t="shared" si="28"/>
        <v>312.58999999999997</v>
      </c>
      <c r="T315" s="150">
        <f t="shared" si="28"/>
        <v>336.31</v>
      </c>
      <c r="U315" s="150">
        <f t="shared" si="28"/>
        <v>328.96</v>
      </c>
      <c r="V315" s="150">
        <f t="shared" si="28"/>
        <v>321.3</v>
      </c>
      <c r="W315" s="150">
        <f t="shared" si="28"/>
        <v>327.19</v>
      </c>
      <c r="X315" s="150">
        <f t="shared" si="28"/>
        <v>341.43</v>
      </c>
      <c r="Y315" s="150">
        <f t="shared" si="28"/>
        <v>379.13</v>
      </c>
    </row>
    <row r="316" spans="1:25" x14ac:dyDescent="0.25">
      <c r="A316" t="s">
        <v>651</v>
      </c>
      <c r="C316" s="97">
        <v>51</v>
      </c>
      <c r="D316" s="150">
        <f t="shared" ref="D316:L316" si="29">SUMIF($C$6:$C$182,51,D$6:D$182)</f>
        <v>148.78</v>
      </c>
      <c r="E316" s="150">
        <f t="shared" si="29"/>
        <v>149.19999999999999</v>
      </c>
      <c r="F316" s="150">
        <f t="shared" si="29"/>
        <v>155.15</v>
      </c>
      <c r="G316" s="150">
        <f t="shared" si="29"/>
        <v>165.14</v>
      </c>
      <c r="H316" s="150">
        <f t="shared" si="29"/>
        <v>172.27</v>
      </c>
      <c r="I316" s="150">
        <f t="shared" si="29"/>
        <v>153.86000000000001</v>
      </c>
      <c r="J316" s="150">
        <f t="shared" si="29"/>
        <v>154.31</v>
      </c>
      <c r="K316" s="150">
        <f t="shared" si="29"/>
        <v>154.26</v>
      </c>
      <c r="L316" s="150">
        <f t="shared" si="29"/>
        <v>163.81</v>
      </c>
      <c r="M316" s="150">
        <f>SUMIF($C$6:$C$182,51,M$6:M$182)</f>
        <v>174.05</v>
      </c>
      <c r="N316" s="150">
        <f t="shared" ref="N316:Y316" si="30">SUMIF($C$6:$C$182,51,N$6:N$182)</f>
        <v>168.46</v>
      </c>
      <c r="O316" s="150">
        <f t="shared" si="30"/>
        <v>169.76</v>
      </c>
      <c r="P316" s="150">
        <f t="shared" si="30"/>
        <v>161.24</v>
      </c>
      <c r="Q316" s="150">
        <f t="shared" si="30"/>
        <v>161.21</v>
      </c>
      <c r="R316" s="150">
        <f t="shared" si="30"/>
        <v>170</v>
      </c>
      <c r="S316" s="150">
        <f t="shared" si="30"/>
        <v>164.24</v>
      </c>
      <c r="T316" s="150">
        <f t="shared" si="30"/>
        <v>155.91</v>
      </c>
      <c r="U316" s="150">
        <f t="shared" si="30"/>
        <v>151.13</v>
      </c>
      <c r="V316" s="150">
        <f t="shared" si="30"/>
        <v>150.91999999999999</v>
      </c>
      <c r="W316" s="150">
        <f t="shared" si="30"/>
        <v>147.53</v>
      </c>
      <c r="X316" s="150">
        <f t="shared" si="30"/>
        <v>140.88999999999999</v>
      </c>
      <c r="Y316" s="150">
        <f t="shared" si="30"/>
        <v>144.77000000000001</v>
      </c>
    </row>
    <row r="317" spans="1:25" x14ac:dyDescent="0.25">
      <c r="A317" t="s">
        <v>567</v>
      </c>
      <c r="C317" s="97">
        <v>52</v>
      </c>
      <c r="D317" s="150">
        <f t="shared" ref="D317:L317" si="31">SUMIF($C$6:$C$182,52,D$6:D$182)</f>
        <v>274.51</v>
      </c>
      <c r="E317" s="150">
        <f t="shared" si="31"/>
        <v>270.48</v>
      </c>
      <c r="F317" s="150">
        <f t="shared" si="31"/>
        <v>278.47000000000003</v>
      </c>
      <c r="G317" s="150">
        <f t="shared" si="31"/>
        <v>272.55</v>
      </c>
      <c r="H317" s="150">
        <f t="shared" si="31"/>
        <v>288.91000000000003</v>
      </c>
      <c r="I317" s="150">
        <f t="shared" si="31"/>
        <v>297.5</v>
      </c>
      <c r="J317" s="150">
        <f t="shared" si="31"/>
        <v>302.24</v>
      </c>
      <c r="K317" s="150">
        <f t="shared" si="31"/>
        <v>316.99</v>
      </c>
      <c r="L317" s="150">
        <f t="shared" si="31"/>
        <v>333.59</v>
      </c>
      <c r="M317" s="150">
        <f>SUMIF($C$6:$C$182,52,M$6:M$182)</f>
        <v>346.6</v>
      </c>
      <c r="N317" s="150">
        <f t="shared" ref="N317:Y317" si="32">SUMIF($C$6:$C$182,52,N$6:N$182)</f>
        <v>338.3</v>
      </c>
      <c r="O317" s="150">
        <f t="shared" si="32"/>
        <v>347.34</v>
      </c>
      <c r="P317" s="150">
        <f t="shared" si="32"/>
        <v>345.21</v>
      </c>
      <c r="Q317" s="150">
        <f t="shared" si="32"/>
        <v>344.89</v>
      </c>
      <c r="R317" s="150">
        <f t="shared" si="32"/>
        <v>353.16</v>
      </c>
      <c r="S317" s="150">
        <f t="shared" si="32"/>
        <v>356.76</v>
      </c>
      <c r="T317" s="150">
        <f t="shared" si="32"/>
        <v>375.46</v>
      </c>
      <c r="U317" s="150">
        <f t="shared" si="32"/>
        <v>380.53</v>
      </c>
      <c r="V317" s="150">
        <f t="shared" si="32"/>
        <v>388.02</v>
      </c>
      <c r="W317" s="150">
        <f t="shared" si="32"/>
        <v>409.28</v>
      </c>
      <c r="X317" s="150">
        <f t="shared" si="32"/>
        <v>407.15</v>
      </c>
      <c r="Y317" s="150">
        <f t="shared" si="32"/>
        <v>413.13</v>
      </c>
    </row>
    <row r="318" spans="1:25" x14ac:dyDescent="0.25">
      <c r="A318" t="s">
        <v>652</v>
      </c>
      <c r="C318" s="97">
        <v>53</v>
      </c>
      <c r="D318" s="150">
        <f t="shared" ref="D318:L318" si="33">SUMIF($C$6:$C$182,53,D$6:D$182)</f>
        <v>97.21</v>
      </c>
      <c r="E318" s="150">
        <f t="shared" si="33"/>
        <v>100.32</v>
      </c>
      <c r="F318" s="150">
        <f t="shared" si="33"/>
        <v>101.42</v>
      </c>
      <c r="G318" s="150">
        <f t="shared" si="33"/>
        <v>106.3</v>
      </c>
      <c r="H318" s="150">
        <f t="shared" si="33"/>
        <v>101</v>
      </c>
      <c r="I318" s="150">
        <f t="shared" si="33"/>
        <v>96.17</v>
      </c>
      <c r="J318" s="150">
        <f t="shared" si="33"/>
        <v>108.87</v>
      </c>
      <c r="K318" s="150">
        <f t="shared" si="33"/>
        <v>112.05</v>
      </c>
      <c r="L318" s="150">
        <f t="shared" si="33"/>
        <v>114.42</v>
      </c>
      <c r="M318" s="150">
        <f>SUMIF($C$6:$C$182,53,M$6:M$182)</f>
        <v>125.5</v>
      </c>
      <c r="N318" s="150">
        <f t="shared" ref="N318:Y318" si="34">SUMIF($C$6:$C$182,53,N$6:N$182)</f>
        <v>130.19</v>
      </c>
      <c r="O318" s="150">
        <f t="shared" si="34"/>
        <v>121.75</v>
      </c>
      <c r="P318" s="150">
        <f t="shared" si="34"/>
        <v>135.05000000000001</v>
      </c>
      <c r="Q318" s="150">
        <f t="shared" si="34"/>
        <v>135.87</v>
      </c>
      <c r="R318" s="150">
        <f t="shared" si="34"/>
        <v>144.07</v>
      </c>
      <c r="S318" s="150">
        <f t="shared" si="34"/>
        <v>138.9</v>
      </c>
      <c r="T318" s="150">
        <f t="shared" si="34"/>
        <v>134.88999999999999</v>
      </c>
      <c r="U318" s="150">
        <f t="shared" si="34"/>
        <v>131.57</v>
      </c>
      <c r="V318" s="150">
        <f t="shared" si="34"/>
        <v>155.51</v>
      </c>
      <c r="W318" s="150">
        <f t="shared" si="34"/>
        <v>146.07</v>
      </c>
      <c r="X318" s="150">
        <f t="shared" si="34"/>
        <v>153.37</v>
      </c>
      <c r="Y318" s="150">
        <f t="shared" si="34"/>
        <v>150.74</v>
      </c>
    </row>
    <row r="319" spans="1:25" x14ac:dyDescent="0.25">
      <c r="A319" t="s">
        <v>653</v>
      </c>
      <c r="C319" s="97">
        <v>54</v>
      </c>
      <c r="D319" s="150">
        <f t="shared" ref="D319:L319" si="35">SUMIF($C$6:$C$182,54,D$6:D$182)</f>
        <v>349.28</v>
      </c>
      <c r="E319" s="150">
        <f t="shared" si="35"/>
        <v>372.18</v>
      </c>
      <c r="F319" s="150">
        <f t="shared" si="35"/>
        <v>394.01</v>
      </c>
      <c r="G319" s="150">
        <f t="shared" si="35"/>
        <v>416.9</v>
      </c>
      <c r="H319" s="150">
        <f t="shared" si="35"/>
        <v>438.69</v>
      </c>
      <c r="I319" s="150">
        <f t="shared" si="35"/>
        <v>438.28</v>
      </c>
      <c r="J319" s="150">
        <f t="shared" si="35"/>
        <v>449.31</v>
      </c>
      <c r="K319" s="150">
        <f t="shared" si="35"/>
        <v>437.36</v>
      </c>
      <c r="L319" s="150">
        <f t="shared" si="35"/>
        <v>434.95</v>
      </c>
      <c r="M319" s="150">
        <f>SUMIF($C$6:$C$182,54,M$6:M$182)</f>
        <v>449.26</v>
      </c>
      <c r="N319" s="150">
        <f t="shared" ref="N319:Y319" si="36">SUMIF($C$6:$C$182,54,N$6:N$182)</f>
        <v>469.94</v>
      </c>
      <c r="O319" s="150">
        <f t="shared" si="36"/>
        <v>488.8</v>
      </c>
      <c r="P319" s="150">
        <f t="shared" si="36"/>
        <v>480.07</v>
      </c>
      <c r="Q319" s="150">
        <f t="shared" si="36"/>
        <v>511.85</v>
      </c>
      <c r="R319" s="150">
        <f t="shared" si="36"/>
        <v>529.92999999999995</v>
      </c>
      <c r="S319" s="150">
        <f t="shared" si="36"/>
        <v>530.26</v>
      </c>
      <c r="T319" s="150">
        <f t="shared" si="36"/>
        <v>542.72</v>
      </c>
      <c r="U319" s="150">
        <f t="shared" si="36"/>
        <v>559.91999999999996</v>
      </c>
      <c r="V319" s="150">
        <f t="shared" si="36"/>
        <v>579.6</v>
      </c>
      <c r="W319" s="150">
        <f t="shared" si="36"/>
        <v>594.62</v>
      </c>
      <c r="X319" s="150">
        <f t="shared" si="36"/>
        <v>628.99</v>
      </c>
      <c r="Y319" s="150">
        <f t="shared" si="36"/>
        <v>637.84</v>
      </c>
    </row>
    <row r="320" spans="1:25" x14ac:dyDescent="0.25">
      <c r="A320" t="s">
        <v>644</v>
      </c>
      <c r="C320" s="97" t="s">
        <v>645</v>
      </c>
      <c r="D320" s="150">
        <f t="shared" ref="D320:L320" si="37">SUMIF($C$6:$C$182,55,D$6:D$182)+SUMIF($C$6:$C$182,56,D$6:D$182)</f>
        <v>192.22</v>
      </c>
      <c r="E320" s="150">
        <f t="shared" si="37"/>
        <v>207.98</v>
      </c>
      <c r="F320" s="150">
        <f t="shared" si="37"/>
        <v>220.63</v>
      </c>
      <c r="G320" s="150">
        <f t="shared" si="37"/>
        <v>239.6</v>
      </c>
      <c r="H320" s="150">
        <f t="shared" si="37"/>
        <v>237.35</v>
      </c>
      <c r="I320" s="150">
        <f t="shared" si="37"/>
        <v>246.4</v>
      </c>
      <c r="J320" s="150">
        <f t="shared" si="37"/>
        <v>262.89</v>
      </c>
      <c r="K320" s="150">
        <f t="shared" si="37"/>
        <v>276.86</v>
      </c>
      <c r="L320" s="150">
        <f t="shared" si="37"/>
        <v>279.35000000000002</v>
      </c>
      <c r="M320" s="150">
        <f>SUMIF($C$6:$C$182,55,M$6:M$182)+SUMIF($C$6:$C$182,56,M$6:M$182)</f>
        <v>290.69</v>
      </c>
      <c r="N320" s="150">
        <f t="shared" ref="N320:Y320" si="38">SUMIF($C$6:$C$182,55,N$6:N$182)+SUMIF($C$6:$C$182,56,N$6:N$182)</f>
        <v>291.72999999999996</v>
      </c>
      <c r="O320" s="150">
        <f t="shared" si="38"/>
        <v>306.70000000000005</v>
      </c>
      <c r="P320" s="150">
        <f t="shared" si="38"/>
        <v>278.54000000000002</v>
      </c>
      <c r="Q320" s="150">
        <f t="shared" si="38"/>
        <v>289.73</v>
      </c>
      <c r="R320" s="150">
        <f t="shared" si="38"/>
        <v>294.63</v>
      </c>
      <c r="S320" s="150">
        <f t="shared" si="38"/>
        <v>295.25</v>
      </c>
      <c r="T320" s="150">
        <f t="shared" si="38"/>
        <v>326.86</v>
      </c>
      <c r="U320" s="150">
        <f t="shared" si="38"/>
        <v>333.77</v>
      </c>
      <c r="V320" s="150">
        <f t="shared" si="38"/>
        <v>332.77</v>
      </c>
      <c r="W320" s="150">
        <f t="shared" si="38"/>
        <v>326.08</v>
      </c>
      <c r="X320" s="150">
        <f t="shared" si="38"/>
        <v>314.17</v>
      </c>
      <c r="Y320" s="150">
        <f t="shared" si="38"/>
        <v>319.66000000000003</v>
      </c>
    </row>
    <row r="321" spans="1:25" x14ac:dyDescent="0.25">
      <c r="A321" t="s">
        <v>647</v>
      </c>
      <c r="C321" s="97" t="s">
        <v>646</v>
      </c>
      <c r="D321" s="150">
        <f t="shared" ref="D321:L321" si="39">SUMIF($C$6:$C$182,61,D$6:D$182)+SUMIF($C$6:$C$182,62,D$6:D$182)+SUMIF($C$6:$C$182,91,D$6:D$182)</f>
        <v>1114.7</v>
      </c>
      <c r="E321" s="150">
        <f t="shared" si="39"/>
        <v>1143.9000000000001</v>
      </c>
      <c r="F321" s="150">
        <f t="shared" si="39"/>
        <v>1162.33</v>
      </c>
      <c r="G321" s="150">
        <f t="shared" si="39"/>
        <v>1187.77</v>
      </c>
      <c r="H321" s="150">
        <f t="shared" si="39"/>
        <v>1200.95</v>
      </c>
      <c r="I321" s="150">
        <f t="shared" si="39"/>
        <v>1243.43</v>
      </c>
      <c r="J321" s="150">
        <f t="shared" si="39"/>
        <v>1300.24</v>
      </c>
      <c r="K321" s="150">
        <f t="shared" si="39"/>
        <v>1331.6200000000001</v>
      </c>
      <c r="L321" s="150">
        <f t="shared" si="39"/>
        <v>1372.81</v>
      </c>
      <c r="M321" s="150">
        <f>SUMIF($C$6:$C$182,61,M$6:M$182)+SUMIF($C$6:$C$182,62,M$6:M$182)+SUMIF($C$6:$C$182,91,M$6:M$182)</f>
        <v>1390.9199999999998</v>
      </c>
      <c r="N321" s="150">
        <f t="shared" ref="N321:Y321" si="40">SUMIF($C$6:$C$182,61,N$6:N$182)+SUMIF($C$6:$C$182,62,N$6:N$182)+SUMIF($C$6:$C$182,91,N$6:N$182)</f>
        <v>1462.58</v>
      </c>
      <c r="O321" s="150">
        <f t="shared" si="40"/>
        <v>1511.85</v>
      </c>
      <c r="P321" s="150">
        <f t="shared" si="40"/>
        <v>1508.23</v>
      </c>
      <c r="Q321" s="150">
        <f t="shared" si="40"/>
        <v>1543.4700000000003</v>
      </c>
      <c r="R321" s="150">
        <f t="shared" si="40"/>
        <v>1573.4499999999998</v>
      </c>
      <c r="S321" s="150">
        <f t="shared" si="40"/>
        <v>1599.6999999999998</v>
      </c>
      <c r="T321" s="150">
        <f t="shared" si="40"/>
        <v>1645.69</v>
      </c>
      <c r="U321" s="150">
        <f t="shared" si="40"/>
        <v>1659.6399999999999</v>
      </c>
      <c r="V321" s="150">
        <f t="shared" si="40"/>
        <v>1671.35</v>
      </c>
      <c r="W321" s="150">
        <f t="shared" si="40"/>
        <v>1694.16</v>
      </c>
      <c r="X321" s="150">
        <f t="shared" si="40"/>
        <v>1737.8400000000001</v>
      </c>
      <c r="Y321" s="150">
        <f t="shared" si="40"/>
        <v>1737.8000000000002</v>
      </c>
    </row>
    <row r="322" spans="1:25" x14ac:dyDescent="0.25">
      <c r="A322" t="s">
        <v>654</v>
      </c>
      <c r="C322" s="97">
        <v>71</v>
      </c>
      <c r="D322" s="150">
        <f t="shared" ref="D322:L322" si="41">SUMIF($C$6:$C$182,71,D$6:D$182)</f>
        <v>99.44</v>
      </c>
      <c r="E322" s="150">
        <f t="shared" si="41"/>
        <v>94.74</v>
      </c>
      <c r="F322" s="150">
        <f t="shared" si="41"/>
        <v>104.06</v>
      </c>
      <c r="G322" s="150">
        <f t="shared" si="41"/>
        <v>120.36</v>
      </c>
      <c r="H322" s="150">
        <f t="shared" si="41"/>
        <v>129.41</v>
      </c>
      <c r="I322" s="150">
        <f t="shared" si="41"/>
        <v>144.63999999999999</v>
      </c>
      <c r="J322" s="150">
        <f t="shared" si="41"/>
        <v>140.11000000000001</v>
      </c>
      <c r="K322" s="150">
        <f t="shared" si="41"/>
        <v>150.37</v>
      </c>
      <c r="L322" s="150">
        <f t="shared" si="41"/>
        <v>135.09</v>
      </c>
      <c r="M322" s="150">
        <f>SUMIF($C$6:$C$182,71,M$6:M$182)</f>
        <v>143.07</v>
      </c>
      <c r="N322" s="150">
        <f t="shared" ref="N322:Y322" si="42">SUMIF($C$6:$C$182,71,N$6:N$182)</f>
        <v>159.62</v>
      </c>
      <c r="O322" s="150">
        <f t="shared" si="42"/>
        <v>141.41</v>
      </c>
      <c r="P322" s="150">
        <f t="shared" si="42"/>
        <v>150.75</v>
      </c>
      <c r="Q322" s="150">
        <f t="shared" si="42"/>
        <v>158.49</v>
      </c>
      <c r="R322" s="150">
        <f t="shared" si="42"/>
        <v>164.7</v>
      </c>
      <c r="S322" s="150">
        <f t="shared" si="42"/>
        <v>155.4</v>
      </c>
      <c r="T322" s="150">
        <f t="shared" si="42"/>
        <v>155.63</v>
      </c>
      <c r="U322" s="150">
        <f t="shared" si="42"/>
        <v>165.34</v>
      </c>
      <c r="V322" s="150">
        <f t="shared" si="42"/>
        <v>158.6</v>
      </c>
      <c r="W322" s="150">
        <f t="shared" si="42"/>
        <v>170.44</v>
      </c>
      <c r="X322" s="150">
        <f t="shared" si="42"/>
        <v>172.05</v>
      </c>
      <c r="Y322" s="150">
        <f t="shared" si="42"/>
        <v>173.36</v>
      </c>
    </row>
    <row r="323" spans="1:25" x14ac:dyDescent="0.25">
      <c r="A323" t="s">
        <v>655</v>
      </c>
      <c r="C323" s="97">
        <v>72</v>
      </c>
      <c r="D323" s="150">
        <f t="shared" ref="D323:L323" si="43">SUMIF($C$6:$C$182,72,D$6:D$182)</f>
        <v>313.2</v>
      </c>
      <c r="E323" s="150">
        <f t="shared" si="43"/>
        <v>331.84</v>
      </c>
      <c r="F323" s="150">
        <f t="shared" si="43"/>
        <v>336.49</v>
      </c>
      <c r="G323" s="150">
        <f t="shared" si="43"/>
        <v>340.11</v>
      </c>
      <c r="H323" s="150">
        <f t="shared" si="43"/>
        <v>333.17</v>
      </c>
      <c r="I323" s="150">
        <f t="shared" si="43"/>
        <v>360.75</v>
      </c>
      <c r="J323" s="150">
        <f t="shared" si="43"/>
        <v>366.13</v>
      </c>
      <c r="K323" s="150">
        <f t="shared" si="43"/>
        <v>368.04</v>
      </c>
      <c r="L323" s="150">
        <f t="shared" si="43"/>
        <v>365.16</v>
      </c>
      <c r="M323" s="150">
        <f>SUMIF($C$6:$C$182,72,M$6:M$182)</f>
        <v>377.18</v>
      </c>
      <c r="N323" s="150">
        <f t="shared" ref="N323:Y323" si="44">SUMIF($C$6:$C$182,72,N$6:N$182)</f>
        <v>403.86</v>
      </c>
      <c r="O323" s="150">
        <f t="shared" si="44"/>
        <v>397.04</v>
      </c>
      <c r="P323" s="150">
        <f t="shared" si="44"/>
        <v>384.4</v>
      </c>
      <c r="Q323" s="150">
        <f t="shared" si="44"/>
        <v>393.38</v>
      </c>
      <c r="R323" s="150">
        <f t="shared" si="44"/>
        <v>402.45</v>
      </c>
      <c r="S323" s="150">
        <f t="shared" si="44"/>
        <v>431.56</v>
      </c>
      <c r="T323" s="150">
        <f t="shared" si="44"/>
        <v>440.63</v>
      </c>
      <c r="U323" s="150">
        <f t="shared" si="44"/>
        <v>450.3</v>
      </c>
      <c r="V323" s="150">
        <f t="shared" si="44"/>
        <v>444.34</v>
      </c>
      <c r="W323" s="150">
        <f t="shared" si="44"/>
        <v>456.8</v>
      </c>
      <c r="X323" s="150">
        <f t="shared" si="44"/>
        <v>454.27</v>
      </c>
      <c r="Y323" s="150">
        <f t="shared" si="44"/>
        <v>468.16</v>
      </c>
    </row>
    <row r="324" spans="1:25" x14ac:dyDescent="0.25">
      <c r="A324" t="s">
        <v>656</v>
      </c>
      <c r="C324" s="97">
        <v>81</v>
      </c>
      <c r="D324" s="150">
        <f t="shared" ref="D324:L324" si="45">SUMIF($C$6:$C$182,81,D$6:D$182)</f>
        <v>247.25</v>
      </c>
      <c r="E324" s="150">
        <f t="shared" si="45"/>
        <v>259.77999999999997</v>
      </c>
      <c r="F324" s="150">
        <f t="shared" si="45"/>
        <v>250.94</v>
      </c>
      <c r="G324" s="150">
        <f t="shared" si="45"/>
        <v>243.84</v>
      </c>
      <c r="H324" s="150">
        <f t="shared" si="45"/>
        <v>242.74</v>
      </c>
      <c r="I324" s="150">
        <f t="shared" si="45"/>
        <v>246.96</v>
      </c>
      <c r="J324" s="150">
        <f t="shared" si="45"/>
        <v>263.67</v>
      </c>
      <c r="K324" s="150">
        <f t="shared" si="45"/>
        <v>256.25</v>
      </c>
      <c r="L324" s="150">
        <f t="shared" si="45"/>
        <v>257.52</v>
      </c>
      <c r="M324" s="150">
        <f>SUMIF($C$6:$C$182,81,M$6:M$182)</f>
        <v>260.45999999999998</v>
      </c>
      <c r="N324" s="150">
        <f t="shared" ref="N324:Y324" si="46">SUMIF($C$6:$C$182,81,N$6:N$182)</f>
        <v>266.95</v>
      </c>
      <c r="O324" s="150">
        <f t="shared" si="46"/>
        <v>285.8</v>
      </c>
      <c r="P324" s="150">
        <f t="shared" si="46"/>
        <v>299.02</v>
      </c>
      <c r="Q324" s="150">
        <f t="shared" si="46"/>
        <v>297.82</v>
      </c>
      <c r="R324" s="150">
        <f t="shared" si="46"/>
        <v>287.87</v>
      </c>
      <c r="S324" s="150">
        <f t="shared" si="46"/>
        <v>294.75</v>
      </c>
      <c r="T324" s="150">
        <f t="shared" si="46"/>
        <v>291.91000000000003</v>
      </c>
      <c r="U324" s="150">
        <f t="shared" si="46"/>
        <v>286.76</v>
      </c>
      <c r="V324" s="150">
        <f t="shared" si="46"/>
        <v>276.3</v>
      </c>
      <c r="W324" s="150">
        <f t="shared" si="46"/>
        <v>276.05</v>
      </c>
      <c r="X324" s="150">
        <f t="shared" si="46"/>
        <v>275.88</v>
      </c>
      <c r="Y324" s="150">
        <f t="shared" si="46"/>
        <v>290.41000000000003</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Y324"/>
  <sheetViews>
    <sheetView workbookViewId="0">
      <pane xSplit="3" ySplit="5" topLeftCell="D6" activePane="bottomRight" state="frozen"/>
      <selection pane="topRight"/>
      <selection pane="bottomLeft"/>
      <selection pane="bottomRight" activeCell="M3" sqref="M3"/>
    </sheetView>
  </sheetViews>
  <sheetFormatPr defaultRowHeight="15" x14ac:dyDescent="0.25"/>
  <cols>
    <col min="1" max="1" width="50.7109375" customWidth="1"/>
    <col min="2" max="2" width="5.7109375" hidden="1" customWidth="1"/>
    <col min="3" max="3" width="20.7109375" customWidth="1"/>
    <col min="4" max="12" width="10.140625" hidden="1" customWidth="1"/>
    <col min="13" max="25" width="10.140625" bestFit="1" customWidth="1"/>
  </cols>
  <sheetData>
    <row r="1" spans="1:25" ht="15.75" x14ac:dyDescent="0.25">
      <c r="A1" s="24" t="s">
        <v>214</v>
      </c>
      <c r="B1" s="24"/>
    </row>
    <row r="2" spans="1:25" x14ac:dyDescent="0.25">
      <c r="A2" s="26" t="s">
        <v>215</v>
      </c>
      <c r="B2" s="26"/>
    </row>
    <row r="3" spans="1:25" x14ac:dyDescent="0.25">
      <c r="A3" s="25" t="s">
        <v>216</v>
      </c>
      <c r="B3" s="25"/>
      <c r="P3" s="40"/>
      <c r="Q3" s="40"/>
      <c r="R3" s="40"/>
      <c r="S3" s="40"/>
      <c r="T3" s="40"/>
      <c r="U3" s="40"/>
      <c r="V3" s="40"/>
      <c r="W3" s="40"/>
      <c r="X3" s="40"/>
      <c r="Y3" s="40"/>
    </row>
    <row r="4" spans="1:25" s="16" customFormat="1" x14ac:dyDescent="0.25">
      <c r="A4" s="23" t="s">
        <v>605</v>
      </c>
      <c r="B4" s="23"/>
      <c r="N4"/>
      <c r="O4"/>
      <c r="P4"/>
      <c r="Q4"/>
      <c r="R4"/>
      <c r="S4"/>
      <c r="T4"/>
      <c r="U4"/>
      <c r="V4"/>
      <c r="W4"/>
      <c r="X4"/>
      <c r="Y4"/>
    </row>
    <row r="5" spans="1:25" s="1" customFormat="1" x14ac:dyDescent="0.25">
      <c r="A5" s="1" t="s">
        <v>212</v>
      </c>
      <c r="C5" s="1" t="s">
        <v>213</v>
      </c>
      <c r="D5" s="17">
        <v>1997</v>
      </c>
      <c r="E5" s="17">
        <v>1998</v>
      </c>
      <c r="F5" s="17">
        <v>1999</v>
      </c>
      <c r="G5" s="17">
        <v>2000</v>
      </c>
      <c r="H5" s="17">
        <v>2001</v>
      </c>
      <c r="I5" s="17">
        <v>2002</v>
      </c>
      <c r="J5" s="17">
        <v>2003</v>
      </c>
      <c r="K5" s="17">
        <v>2004</v>
      </c>
      <c r="L5" s="17">
        <v>2005</v>
      </c>
      <c r="M5" s="17">
        <v>2006</v>
      </c>
      <c r="N5" s="17">
        <v>2007</v>
      </c>
      <c r="O5" s="17">
        <v>2008</v>
      </c>
      <c r="P5" s="17">
        <v>2009</v>
      </c>
      <c r="Q5" s="17">
        <v>2010</v>
      </c>
      <c r="R5" s="17">
        <v>2011</v>
      </c>
      <c r="S5" s="17">
        <v>2012</v>
      </c>
      <c r="T5" s="17">
        <v>2013</v>
      </c>
      <c r="U5" s="17">
        <v>2014</v>
      </c>
      <c r="V5" s="17">
        <v>2015</v>
      </c>
      <c r="W5" s="17">
        <v>2016</v>
      </c>
      <c r="X5" s="17">
        <v>2017</v>
      </c>
      <c r="Y5" s="17">
        <v>2018</v>
      </c>
    </row>
    <row r="6" spans="1:25" x14ac:dyDescent="0.25">
      <c r="A6" s="3" t="s">
        <v>2</v>
      </c>
      <c r="B6" s="3"/>
      <c r="C6" s="11" t="s">
        <v>176</v>
      </c>
      <c r="D6" s="62">
        <v>2231.09</v>
      </c>
      <c r="E6" s="62">
        <v>2301.12</v>
      </c>
      <c r="F6" s="62">
        <v>2365.59</v>
      </c>
      <c r="G6" s="62">
        <v>2465.62</v>
      </c>
      <c r="H6" s="62">
        <v>2535.27</v>
      </c>
      <c r="I6" s="62">
        <v>2585.58</v>
      </c>
      <c r="J6" s="62">
        <v>2636.41</v>
      </c>
      <c r="K6" s="62">
        <v>2688.47</v>
      </c>
      <c r="L6" s="62">
        <v>2920.527134375327</v>
      </c>
      <c r="M6" s="18">
        <v>2950.3007231258953</v>
      </c>
      <c r="N6" s="18">
        <v>3018.7318691195715</v>
      </c>
      <c r="O6" s="18">
        <v>3064.413213726817</v>
      </c>
      <c r="P6" s="18">
        <v>3011.5370306171899</v>
      </c>
      <c r="Q6" s="18">
        <v>3079.2625906656108</v>
      </c>
      <c r="R6" s="18">
        <v>3099.9949750581163</v>
      </c>
      <c r="S6" s="18">
        <v>3139.4311213391666</v>
      </c>
      <c r="T6" s="18">
        <v>3278.883866631475</v>
      </c>
      <c r="U6" s="18">
        <v>3273.8257752692648</v>
      </c>
      <c r="V6" s="18">
        <v>3368.5509956856731</v>
      </c>
      <c r="W6" s="18">
        <v>3418.5737209883896</v>
      </c>
      <c r="X6" s="18">
        <v>3497.8748914558209</v>
      </c>
      <c r="Y6" s="18">
        <v>3565.2351643052675</v>
      </c>
    </row>
    <row r="7" spans="1:25" x14ac:dyDescent="0.25">
      <c r="A7" s="4" t="s">
        <v>3</v>
      </c>
      <c r="B7" s="4"/>
      <c r="C7" s="12" t="s">
        <v>177</v>
      </c>
      <c r="D7" s="63">
        <v>544.79999999999995</v>
      </c>
      <c r="E7" s="63">
        <v>572.19000000000005</v>
      </c>
      <c r="F7" s="63">
        <v>587.86</v>
      </c>
      <c r="G7" s="63">
        <v>603.74</v>
      </c>
      <c r="H7" s="63">
        <v>616.49</v>
      </c>
      <c r="I7" s="63">
        <v>648.72</v>
      </c>
      <c r="J7" s="63">
        <v>639.21</v>
      </c>
      <c r="K7" s="63">
        <v>662.6</v>
      </c>
      <c r="L7" s="63">
        <v>714.68363327812642</v>
      </c>
      <c r="M7" s="19">
        <v>666.66311612120649</v>
      </c>
      <c r="N7" s="19">
        <v>652.03376390865196</v>
      </c>
      <c r="O7" s="19">
        <v>652.32104726025807</v>
      </c>
      <c r="P7" s="19">
        <v>565.51727763652059</v>
      </c>
      <c r="Q7" s="19">
        <v>576.35669947981069</v>
      </c>
      <c r="R7" s="19">
        <v>597.38656992230085</v>
      </c>
      <c r="S7" s="19">
        <v>595.00190286920883</v>
      </c>
      <c r="T7" s="19">
        <v>608.02416304392818</v>
      </c>
      <c r="U7" s="19">
        <v>590.79302046674673</v>
      </c>
      <c r="V7" s="19">
        <v>609.51870092052047</v>
      </c>
      <c r="W7" s="19">
        <v>634.60658567079793</v>
      </c>
      <c r="X7" s="19">
        <v>623.33038024570556</v>
      </c>
      <c r="Y7" s="19">
        <v>629.43044004131332</v>
      </c>
    </row>
    <row r="8" spans="1:25" x14ac:dyDescent="0.25">
      <c r="A8" s="4" t="s">
        <v>4</v>
      </c>
      <c r="B8" s="4"/>
      <c r="C8" s="12" t="s">
        <v>178</v>
      </c>
      <c r="D8" s="63">
        <v>1685.6699999999998</v>
      </c>
      <c r="E8" s="63">
        <v>1728.94</v>
      </c>
      <c r="F8" s="63">
        <v>1777.2000000000003</v>
      </c>
      <c r="G8" s="63">
        <v>1861.8600000000001</v>
      </c>
      <c r="H8" s="63">
        <v>1918.34</v>
      </c>
      <c r="I8" s="63">
        <v>1936.14</v>
      </c>
      <c r="J8" s="63">
        <v>1996.3499999999997</v>
      </c>
      <c r="K8" s="63">
        <v>2025.4400000000003</v>
      </c>
      <c r="L8" s="63">
        <v>2211.2943725353384</v>
      </c>
      <c r="M8" s="19">
        <v>2287.0095332397773</v>
      </c>
      <c r="N8" s="19">
        <v>2368.846841887947</v>
      </c>
      <c r="O8" s="19">
        <v>2414.9804627880176</v>
      </c>
      <c r="P8" s="19">
        <v>2445.2835035632247</v>
      </c>
      <c r="Q8" s="19">
        <v>2502.4094039601837</v>
      </c>
      <c r="R8" s="19">
        <v>2506.9855198828809</v>
      </c>
      <c r="S8" s="19">
        <v>2548.3771407215204</v>
      </c>
      <c r="T8" s="19">
        <v>2675.0072597688559</v>
      </c>
      <c r="U8" s="19">
        <v>2685.9241943892312</v>
      </c>
      <c r="V8" s="19">
        <v>2762.5218756204094</v>
      </c>
      <c r="W8" s="19">
        <v>2789.3137782920498</v>
      </c>
      <c r="X8" s="19">
        <v>2879.7303841788839</v>
      </c>
      <c r="Y8" s="19">
        <v>2941.2883814648894</v>
      </c>
    </row>
    <row r="9" spans="1:25" x14ac:dyDescent="0.25">
      <c r="A9" s="4" t="s">
        <v>5</v>
      </c>
      <c r="B9" s="4"/>
      <c r="C9" s="12" t="s">
        <v>179</v>
      </c>
      <c r="D9" s="63">
        <v>427.64</v>
      </c>
      <c r="E9" s="63">
        <v>455.56</v>
      </c>
      <c r="F9" s="63">
        <v>463.30999999999995</v>
      </c>
      <c r="G9" s="63">
        <v>469.15</v>
      </c>
      <c r="H9" s="63">
        <v>474.20000000000005</v>
      </c>
      <c r="I9" s="63">
        <v>510.77</v>
      </c>
      <c r="J9" s="63">
        <v>486.24</v>
      </c>
      <c r="K9" s="63">
        <v>511.18</v>
      </c>
      <c r="L9" s="63">
        <v>529.66658470288132</v>
      </c>
      <c r="M9" s="19">
        <v>479.37324551499182</v>
      </c>
      <c r="N9" s="19">
        <v>461.9491297620541</v>
      </c>
      <c r="O9" s="19">
        <v>449.02476979049061</v>
      </c>
      <c r="P9" s="19">
        <v>389.8424781499603</v>
      </c>
      <c r="Q9" s="19">
        <v>383.16470789946891</v>
      </c>
      <c r="R9" s="19">
        <v>391.37580977492178</v>
      </c>
      <c r="S9" s="19">
        <v>396.55230141961613</v>
      </c>
      <c r="T9" s="19">
        <v>399.08547818191334</v>
      </c>
      <c r="U9" s="19">
        <v>380.13070771272413</v>
      </c>
      <c r="V9" s="19">
        <v>380.86863311739336</v>
      </c>
      <c r="W9" s="19">
        <v>399.97457509353285</v>
      </c>
      <c r="X9" s="19">
        <v>401.54506841261355</v>
      </c>
      <c r="Y9" s="19">
        <v>385.03818118653123</v>
      </c>
    </row>
    <row r="10" spans="1:25" x14ac:dyDescent="0.25">
      <c r="A10" s="4" t="s">
        <v>6</v>
      </c>
      <c r="B10" s="4"/>
      <c r="C10" s="12" t="s">
        <v>180</v>
      </c>
      <c r="D10" s="63">
        <v>167.36</v>
      </c>
      <c r="E10" s="63">
        <v>184.81</v>
      </c>
      <c r="F10" s="63">
        <v>179.39</v>
      </c>
      <c r="G10" s="63">
        <v>175.61</v>
      </c>
      <c r="H10" s="63">
        <v>170.04000000000002</v>
      </c>
      <c r="I10" s="63">
        <v>193.75</v>
      </c>
      <c r="J10" s="63">
        <v>192.63</v>
      </c>
      <c r="K10" s="63">
        <v>192.76</v>
      </c>
      <c r="L10" s="63">
        <v>204.55582687156351</v>
      </c>
      <c r="M10" s="19">
        <v>172.64916678415335</v>
      </c>
      <c r="N10" s="19">
        <v>178.34563090370787</v>
      </c>
      <c r="O10" s="19">
        <v>171.36773156633296</v>
      </c>
      <c r="P10" s="19">
        <v>154.56908501339348</v>
      </c>
      <c r="Q10" s="19">
        <v>153.24457634287324</v>
      </c>
      <c r="R10" s="19">
        <v>148.83977178332532</v>
      </c>
      <c r="S10" s="19">
        <v>140.799310978009</v>
      </c>
      <c r="T10" s="19">
        <v>142.05529751235082</v>
      </c>
      <c r="U10" s="19">
        <v>144.7282944956936</v>
      </c>
      <c r="V10" s="19">
        <v>146.24191929349016</v>
      </c>
      <c r="W10" s="19">
        <v>143.6696734059098</v>
      </c>
      <c r="X10" s="19">
        <v>139.36119084647856</v>
      </c>
      <c r="Y10" s="19">
        <v>144.03407242834925</v>
      </c>
    </row>
    <row r="11" spans="1:25" x14ac:dyDescent="0.25">
      <c r="A11" s="4" t="s">
        <v>7</v>
      </c>
      <c r="B11" s="4"/>
      <c r="C11" s="12" t="s">
        <v>181</v>
      </c>
      <c r="D11" s="63">
        <v>233.98000000000002</v>
      </c>
      <c r="E11" s="63">
        <v>240.23</v>
      </c>
      <c r="F11" s="63">
        <v>254.67000000000002</v>
      </c>
      <c r="G11" s="63">
        <v>265.2</v>
      </c>
      <c r="H11" s="63">
        <v>274.91000000000003</v>
      </c>
      <c r="I11" s="63">
        <v>283.66999999999996</v>
      </c>
      <c r="J11" s="63">
        <v>267.23999999999995</v>
      </c>
      <c r="K11" s="63">
        <v>287.89</v>
      </c>
      <c r="L11" s="63">
        <v>292.33715740575309</v>
      </c>
      <c r="M11" s="19">
        <v>276.04124224712211</v>
      </c>
      <c r="N11" s="19">
        <v>251.58625360524766</v>
      </c>
      <c r="O11" s="19">
        <v>238.66957324076671</v>
      </c>
      <c r="P11" s="19">
        <v>197.97424895990196</v>
      </c>
      <c r="Q11" s="19">
        <v>198.24103065417697</v>
      </c>
      <c r="R11" s="19">
        <v>207.23429142588364</v>
      </c>
      <c r="S11" s="19">
        <v>220.58363828786452</v>
      </c>
      <c r="T11" s="19">
        <v>215.57212605832547</v>
      </c>
      <c r="U11" s="19">
        <v>203.58855395780134</v>
      </c>
      <c r="V11" s="19">
        <v>195.70230614164765</v>
      </c>
      <c r="W11" s="19">
        <v>218.91892638870021</v>
      </c>
      <c r="X11" s="19">
        <v>228.21345443433381</v>
      </c>
      <c r="Y11" s="19">
        <v>206.60537280999597</v>
      </c>
    </row>
    <row r="12" spans="1:25" x14ac:dyDescent="0.25">
      <c r="A12" s="4" t="s">
        <v>8</v>
      </c>
      <c r="B12" s="4"/>
      <c r="C12" s="12" t="s">
        <v>182</v>
      </c>
      <c r="D12" s="63">
        <v>-68.239999999999995</v>
      </c>
      <c r="E12" s="63">
        <v>-85.63</v>
      </c>
      <c r="F12" s="63">
        <v>-90.759999999999991</v>
      </c>
      <c r="G12" s="63">
        <v>-95.840000000000032</v>
      </c>
      <c r="H12" s="63">
        <v>-113.73000000000002</v>
      </c>
      <c r="I12" s="63">
        <v>-95.19</v>
      </c>
      <c r="J12" s="63">
        <v>-96.72999999999999</v>
      </c>
      <c r="K12" s="63">
        <v>-94.74</v>
      </c>
      <c r="L12" s="63">
        <v>-104.83850587464072</v>
      </c>
      <c r="M12" s="19">
        <v>-111.6192123443094</v>
      </c>
      <c r="N12" s="19">
        <v>-110.53729867379356</v>
      </c>
      <c r="O12" s="19">
        <v>-133.6645423831375</v>
      </c>
      <c r="P12" s="19">
        <v>-113.4616791891483</v>
      </c>
      <c r="Q12" s="19">
        <v>-117.81075790429126</v>
      </c>
      <c r="R12" s="19">
        <v>-133.76093654383396</v>
      </c>
      <c r="S12" s="19">
        <v>-130.78424903551951</v>
      </c>
      <c r="T12" s="19">
        <v>-128.59923373686311</v>
      </c>
      <c r="U12" s="19">
        <v>-143.55656068467033</v>
      </c>
      <c r="V12" s="19">
        <v>-163.01058578333553</v>
      </c>
      <c r="W12" s="19">
        <v>-162.36425923735163</v>
      </c>
      <c r="X12" s="19">
        <v>-168.2798970779605</v>
      </c>
      <c r="Y12" s="19">
        <v>-184.09001813951659</v>
      </c>
    </row>
    <row r="13" spans="1:25" x14ac:dyDescent="0.25">
      <c r="A13" s="4" t="s">
        <v>9</v>
      </c>
      <c r="B13" s="4"/>
      <c r="C13" s="12" t="s">
        <v>183</v>
      </c>
      <c r="D13" s="63">
        <v>29.110000000000003</v>
      </c>
      <c r="E13" s="63">
        <v>24.060000000000002</v>
      </c>
      <c r="F13" s="63">
        <v>32.549999999999997</v>
      </c>
      <c r="G13" s="63">
        <v>36.47</v>
      </c>
      <c r="H13" s="63">
        <v>38.97</v>
      </c>
      <c r="I13" s="63">
        <v>33.550000000000004</v>
      </c>
      <c r="J13" s="63">
        <v>34.479999999999997</v>
      </c>
      <c r="K13" s="63">
        <v>30.48</v>
      </c>
      <c r="L13" s="63">
        <v>30.750967741935483</v>
      </c>
      <c r="M13" s="19">
        <v>25.104516129032259</v>
      </c>
      <c r="N13" s="19">
        <v>23.19483870967742</v>
      </c>
      <c r="O13" s="19">
        <v>24.392258064516131</v>
      </c>
      <c r="P13" s="19">
        <v>22.936774193548384</v>
      </c>
      <c r="Q13" s="19">
        <v>26.66322580645161</v>
      </c>
      <c r="R13" s="19">
        <v>18.060522033898305</v>
      </c>
      <c r="S13" s="19">
        <v>19.48299661016949</v>
      </c>
      <c r="T13" s="19">
        <v>13.714616949152541</v>
      </c>
      <c r="U13" s="19">
        <v>13.69499661016949</v>
      </c>
      <c r="V13" s="19">
        <v>12.135179661016949</v>
      </c>
      <c r="W13" s="19">
        <v>11.820153110047848</v>
      </c>
      <c r="X13" s="19">
        <v>13.905464114832537</v>
      </c>
      <c r="Y13" s="19">
        <v>12.28807655502392</v>
      </c>
    </row>
    <row r="14" spans="1:25" x14ac:dyDescent="0.25">
      <c r="A14" s="4" t="s">
        <v>10</v>
      </c>
      <c r="B14" s="4"/>
      <c r="C14" s="12" t="s">
        <v>184</v>
      </c>
      <c r="D14" s="63">
        <v>97.35</v>
      </c>
      <c r="E14" s="63">
        <v>109.69</v>
      </c>
      <c r="F14" s="63">
        <v>123.31</v>
      </c>
      <c r="G14" s="63">
        <v>132.31</v>
      </c>
      <c r="H14" s="63">
        <v>152.70000000000002</v>
      </c>
      <c r="I14" s="63">
        <v>128.74</v>
      </c>
      <c r="J14" s="63">
        <v>131.21</v>
      </c>
      <c r="K14" s="63">
        <v>125.22000000000001</v>
      </c>
      <c r="L14" s="63">
        <v>135.96432338329583</v>
      </c>
      <c r="M14" s="19">
        <v>136.88026665534375</v>
      </c>
      <c r="N14" s="19">
        <v>133.83422275062631</v>
      </c>
      <c r="O14" s="19">
        <v>158.06411744724215</v>
      </c>
      <c r="P14" s="19">
        <v>136.47554753513651</v>
      </c>
      <c r="Q14" s="19">
        <v>144.64448346142416</v>
      </c>
      <c r="R14" s="19">
        <v>151.94230579192973</v>
      </c>
      <c r="S14" s="19">
        <v>150.50799890200386</v>
      </c>
      <c r="T14" s="19">
        <v>142.18483118309086</v>
      </c>
      <c r="U14" s="19">
        <v>156.99902278342026</v>
      </c>
      <c r="V14" s="19">
        <v>174.62948119681582</v>
      </c>
      <c r="W14" s="19">
        <v>174.14869503442748</v>
      </c>
      <c r="X14" s="19">
        <v>182.20151043753873</v>
      </c>
      <c r="Y14" s="19">
        <v>196.30181172356006</v>
      </c>
    </row>
    <row r="15" spans="1:25" x14ac:dyDescent="0.25">
      <c r="A15" s="4" t="s">
        <v>11</v>
      </c>
      <c r="B15" s="4"/>
      <c r="C15" s="12" t="s">
        <v>185</v>
      </c>
      <c r="D15" s="63">
        <v>11.9</v>
      </c>
      <c r="E15" s="63">
        <v>11.02</v>
      </c>
      <c r="F15" s="63">
        <v>10.54</v>
      </c>
      <c r="G15" s="63">
        <v>11.85</v>
      </c>
      <c r="H15" s="63">
        <v>10.6</v>
      </c>
      <c r="I15" s="63">
        <v>13.63</v>
      </c>
      <c r="J15" s="63">
        <v>11.88</v>
      </c>
      <c r="K15" s="63">
        <v>12.95</v>
      </c>
      <c r="L15" s="63">
        <v>14.945561735261403</v>
      </c>
      <c r="M15" s="19">
        <v>11.141935483870968</v>
      </c>
      <c r="N15" s="19">
        <v>12.294549499443827</v>
      </c>
      <c r="O15" s="19">
        <v>14.868720800889879</v>
      </c>
      <c r="P15" s="19">
        <v>12.204901742677048</v>
      </c>
      <c r="Q15" s="19">
        <v>12.025606229143495</v>
      </c>
      <c r="R15" s="19">
        <v>15.730490972442192</v>
      </c>
      <c r="S15" s="19">
        <v>14.472549889135253</v>
      </c>
      <c r="T15" s="19">
        <v>15.070383275261323</v>
      </c>
      <c r="U15" s="19">
        <v>12.716414317389928</v>
      </c>
      <c r="V15" s="19">
        <v>14.410275578080457</v>
      </c>
      <c r="W15" s="19">
        <v>11.906086956521738</v>
      </c>
      <c r="X15" s="19">
        <v>13.848393515106855</v>
      </c>
      <c r="Y15" s="19">
        <v>15.462778187177598</v>
      </c>
    </row>
    <row r="16" spans="1:25" x14ac:dyDescent="0.25">
      <c r="A16" s="4" t="s">
        <v>12</v>
      </c>
      <c r="B16" s="4"/>
      <c r="C16" s="12" t="s">
        <v>186</v>
      </c>
      <c r="D16" s="63">
        <v>384.98</v>
      </c>
      <c r="E16" s="63">
        <v>409.47</v>
      </c>
      <c r="F16" s="63">
        <v>407.26</v>
      </c>
      <c r="G16" s="63">
        <v>410.06</v>
      </c>
      <c r="H16" s="63">
        <v>408.28000000000003</v>
      </c>
      <c r="I16" s="63">
        <v>419.08000000000004</v>
      </c>
      <c r="J16" s="63">
        <v>446.62</v>
      </c>
      <c r="K16" s="63">
        <v>449.31</v>
      </c>
      <c r="L16" s="63">
        <v>509.26982184962009</v>
      </c>
      <c r="M16" s="19">
        <v>521.76136585754796</v>
      </c>
      <c r="N16" s="19">
        <v>558.90615302251933</v>
      </c>
      <c r="O16" s="19">
        <v>563.56654167283659</v>
      </c>
      <c r="P16" s="19">
        <v>567.29059653039599</v>
      </c>
      <c r="Q16" s="19">
        <v>609.92570457108354</v>
      </c>
      <c r="R16" s="19">
        <v>602.66813139615545</v>
      </c>
      <c r="S16" s="19">
        <v>625.22784462034031</v>
      </c>
      <c r="T16" s="19">
        <v>650.71958228413428</v>
      </c>
      <c r="U16" s="19">
        <v>661.76213475992733</v>
      </c>
      <c r="V16" s="19">
        <v>660.09573238058135</v>
      </c>
      <c r="W16" s="19">
        <v>675.9060445375668</v>
      </c>
      <c r="X16" s="19">
        <v>689.48804326608831</v>
      </c>
      <c r="Y16" s="19">
        <v>712.71538327916119</v>
      </c>
    </row>
    <row r="17" spans="1:25" x14ac:dyDescent="0.25">
      <c r="A17" s="4" t="s">
        <v>606</v>
      </c>
      <c r="B17" s="4"/>
      <c r="C17" s="12" t="s">
        <v>608</v>
      </c>
      <c r="D17" s="63"/>
      <c r="E17" s="63"/>
      <c r="F17" s="63"/>
      <c r="G17" s="63"/>
      <c r="H17" s="63"/>
      <c r="I17" s="63"/>
      <c r="J17" s="63"/>
      <c r="K17" s="63"/>
      <c r="L17" s="63"/>
      <c r="M17" s="19"/>
      <c r="N17" s="19"/>
      <c r="O17" s="19"/>
      <c r="P17" s="19"/>
      <c r="Q17" s="19"/>
      <c r="R17" s="19"/>
      <c r="S17" s="19"/>
      <c r="T17" s="19"/>
      <c r="U17" s="19"/>
      <c r="V17" s="19"/>
      <c r="W17" s="19"/>
      <c r="X17" s="19"/>
      <c r="Y17" s="19"/>
    </row>
    <row r="18" spans="1:25" x14ac:dyDescent="0.25">
      <c r="A18" s="4" t="s">
        <v>607</v>
      </c>
      <c r="B18" s="4"/>
      <c r="C18" s="12" t="s">
        <v>609</v>
      </c>
      <c r="D18" s="63"/>
      <c r="E18" s="63"/>
      <c r="F18" s="63"/>
      <c r="G18" s="63"/>
      <c r="H18" s="63"/>
      <c r="I18" s="63"/>
      <c r="J18" s="63"/>
      <c r="K18" s="63"/>
      <c r="L18" s="63"/>
      <c r="M18" s="19"/>
      <c r="N18" s="19"/>
      <c r="O18" s="19"/>
      <c r="P18" s="19"/>
      <c r="Q18" s="19"/>
      <c r="R18" s="19"/>
      <c r="S18" s="19"/>
      <c r="T18" s="19"/>
      <c r="U18" s="19"/>
      <c r="V18" s="19"/>
      <c r="W18" s="19"/>
      <c r="X18" s="19"/>
      <c r="Y18" s="19"/>
    </row>
    <row r="19" spans="1:25" x14ac:dyDescent="0.25">
      <c r="A19" s="5" t="s">
        <v>13</v>
      </c>
      <c r="B19" s="5"/>
      <c r="C19" s="13">
        <v>11</v>
      </c>
      <c r="D19" s="64">
        <v>6.35</v>
      </c>
      <c r="E19" s="64">
        <v>8.11</v>
      </c>
      <c r="F19" s="64">
        <v>6.93</v>
      </c>
      <c r="G19" s="64">
        <v>8.92</v>
      </c>
      <c r="H19" s="64">
        <v>8.9700000000000006</v>
      </c>
      <c r="I19" s="64">
        <v>7.03</v>
      </c>
      <c r="J19" s="64">
        <v>7.23</v>
      </c>
      <c r="K19" s="64">
        <v>7.63</v>
      </c>
      <c r="L19" s="64">
        <v>10.201844660194174</v>
      </c>
      <c r="M19" s="20">
        <v>9.5534223300970869</v>
      </c>
      <c r="N19" s="20">
        <v>9.8992475728155345</v>
      </c>
      <c r="O19" s="20">
        <v>9.5858434466019418</v>
      </c>
      <c r="P19" s="20">
        <v>9.5642293689320397</v>
      </c>
      <c r="Q19" s="20">
        <v>9.8992475728155345</v>
      </c>
      <c r="R19" s="20">
        <v>8.7514177215189886</v>
      </c>
      <c r="S19" s="20">
        <v>7.6389493670886086</v>
      </c>
      <c r="T19" s="20">
        <v>6.643025316455696</v>
      </c>
      <c r="U19" s="20">
        <v>9.7685316455696221</v>
      </c>
      <c r="V19" s="20">
        <v>11.580265822784812</v>
      </c>
      <c r="W19" s="20">
        <v>9.4300989445910286</v>
      </c>
      <c r="X19" s="20">
        <v>7.1059960422163586</v>
      </c>
      <c r="Y19" s="20">
        <v>3.7432453825857519</v>
      </c>
    </row>
    <row r="20" spans="1:25" x14ac:dyDescent="0.25">
      <c r="A20" s="6" t="s">
        <v>14</v>
      </c>
      <c r="B20" s="6"/>
      <c r="C20" s="14" t="s">
        <v>187</v>
      </c>
      <c r="D20" s="65">
        <v>5.58</v>
      </c>
      <c r="E20" s="65">
        <v>5.73</v>
      </c>
      <c r="F20" s="65">
        <v>4.8899999999999997</v>
      </c>
      <c r="G20" s="65">
        <v>5.9399999999999995</v>
      </c>
      <c r="H20" s="65">
        <v>7.1199999999999992</v>
      </c>
      <c r="I20" s="65">
        <v>5.29</v>
      </c>
      <c r="J20" s="65">
        <v>6.85</v>
      </c>
      <c r="K20" s="65">
        <v>5.6</v>
      </c>
      <c r="L20" s="65">
        <v>7.6381198347107437</v>
      </c>
      <c r="M20" s="21">
        <v>7.4280991735537185</v>
      </c>
      <c r="N20" s="21">
        <v>7.1517561983471074</v>
      </c>
      <c r="O20" s="21">
        <v>8.1797520661157019</v>
      </c>
      <c r="P20" s="21">
        <v>7.6381198347107437</v>
      </c>
      <c r="Q20" s="21">
        <v>8.4118801652892561</v>
      </c>
      <c r="R20" s="21">
        <v>6.4490579204466147</v>
      </c>
      <c r="S20" s="21">
        <v>6.3433356594556871</v>
      </c>
      <c r="T20" s="21">
        <v>5.2861130495464064</v>
      </c>
      <c r="U20" s="21">
        <v>7.4851360781577112</v>
      </c>
      <c r="V20" s="21">
        <v>8.8595254710397757</v>
      </c>
      <c r="W20" s="21">
        <v>6.5934996220710502</v>
      </c>
      <c r="X20" s="21">
        <v>5.4911489040060468</v>
      </c>
      <c r="Y20" s="21">
        <v>3.2040287226001509</v>
      </c>
    </row>
    <row r="21" spans="1:25" x14ac:dyDescent="0.25">
      <c r="A21" s="6" t="s">
        <v>15</v>
      </c>
      <c r="B21" s="6"/>
      <c r="C21" s="14">
        <v>113</v>
      </c>
      <c r="D21" s="65">
        <v>0</v>
      </c>
      <c r="E21" s="65">
        <v>0</v>
      </c>
      <c r="F21" s="65">
        <v>0</v>
      </c>
      <c r="G21" s="65">
        <v>0</v>
      </c>
      <c r="H21" s="65">
        <v>0</v>
      </c>
      <c r="I21" s="65">
        <v>0</v>
      </c>
      <c r="J21" s="65">
        <v>0</v>
      </c>
      <c r="K21" s="65">
        <v>0</v>
      </c>
      <c r="L21" s="65">
        <v>0</v>
      </c>
      <c r="M21" s="21">
        <v>0</v>
      </c>
      <c r="N21" s="21">
        <v>0</v>
      </c>
      <c r="O21" s="21">
        <v>0</v>
      </c>
      <c r="P21" s="21">
        <v>0</v>
      </c>
      <c r="Q21" s="21">
        <v>0</v>
      </c>
      <c r="R21" s="21">
        <v>0</v>
      </c>
      <c r="S21" s="21">
        <v>0</v>
      </c>
      <c r="T21" s="21">
        <v>0</v>
      </c>
      <c r="U21" s="21">
        <v>0</v>
      </c>
      <c r="V21" s="21">
        <v>0</v>
      </c>
      <c r="W21" s="21">
        <v>0</v>
      </c>
      <c r="X21" s="21">
        <v>0</v>
      </c>
      <c r="Y21" s="21">
        <v>0</v>
      </c>
    </row>
    <row r="22" spans="1:25" x14ac:dyDescent="0.25">
      <c r="A22" s="6" t="s">
        <v>16</v>
      </c>
      <c r="B22" s="6"/>
      <c r="C22" s="14">
        <v>114</v>
      </c>
      <c r="D22" s="65">
        <v>0</v>
      </c>
      <c r="E22" s="65">
        <v>0</v>
      </c>
      <c r="F22" s="65">
        <v>0</v>
      </c>
      <c r="G22" s="65">
        <v>0</v>
      </c>
      <c r="H22" s="65">
        <v>0</v>
      </c>
      <c r="I22" s="65">
        <v>0</v>
      </c>
      <c r="J22" s="65">
        <v>0</v>
      </c>
      <c r="K22" s="65">
        <v>0</v>
      </c>
      <c r="L22" s="65">
        <v>0</v>
      </c>
      <c r="M22" s="21">
        <v>0</v>
      </c>
      <c r="N22" s="21">
        <v>0</v>
      </c>
      <c r="O22" s="21">
        <v>0</v>
      </c>
      <c r="P22" s="21">
        <v>0</v>
      </c>
      <c r="Q22" s="21">
        <v>0</v>
      </c>
      <c r="R22" s="21">
        <v>0</v>
      </c>
      <c r="S22" s="21">
        <v>0</v>
      </c>
      <c r="T22" s="21">
        <v>0</v>
      </c>
      <c r="U22" s="21">
        <v>0</v>
      </c>
      <c r="V22" s="21">
        <v>0</v>
      </c>
      <c r="W22" s="21">
        <v>0</v>
      </c>
      <c r="X22" s="21">
        <v>0</v>
      </c>
      <c r="Y22" s="21">
        <v>0</v>
      </c>
    </row>
    <row r="23" spans="1:25" x14ac:dyDescent="0.25">
      <c r="A23" s="6" t="s">
        <v>17</v>
      </c>
      <c r="B23" s="6"/>
      <c r="C23" s="14">
        <v>115</v>
      </c>
      <c r="D23" s="65">
        <v>0</v>
      </c>
      <c r="E23" s="65">
        <v>1.96</v>
      </c>
      <c r="F23" s="65">
        <v>0</v>
      </c>
      <c r="G23" s="65">
        <v>2.08</v>
      </c>
      <c r="H23" s="65">
        <v>0</v>
      </c>
      <c r="I23" s="65">
        <v>0</v>
      </c>
      <c r="J23" s="65">
        <v>0</v>
      </c>
      <c r="K23" s="65">
        <v>0</v>
      </c>
      <c r="L23" s="65">
        <v>0</v>
      </c>
      <c r="M23" s="21">
        <v>0</v>
      </c>
      <c r="N23" s="21">
        <v>0</v>
      </c>
      <c r="O23" s="21">
        <v>0</v>
      </c>
      <c r="P23" s="21">
        <v>0</v>
      </c>
      <c r="Q23" s="21">
        <v>0</v>
      </c>
      <c r="R23" s="21">
        <v>0</v>
      </c>
      <c r="S23" s="21">
        <v>0</v>
      </c>
      <c r="T23" s="21">
        <v>0</v>
      </c>
      <c r="U23" s="21">
        <v>0</v>
      </c>
      <c r="V23" s="21">
        <v>0</v>
      </c>
      <c r="W23" s="21">
        <v>2.0196000000000001</v>
      </c>
      <c r="X23" s="21">
        <v>0</v>
      </c>
      <c r="Y23" s="21">
        <v>0</v>
      </c>
    </row>
    <row r="24" spans="1:25" x14ac:dyDescent="0.25">
      <c r="A24" s="5" t="s">
        <v>18</v>
      </c>
      <c r="B24" s="5"/>
      <c r="C24" s="13">
        <v>21</v>
      </c>
      <c r="D24" s="64">
        <v>2.89</v>
      </c>
      <c r="E24" s="64">
        <v>3.86</v>
      </c>
      <c r="F24" s="64">
        <v>2.71</v>
      </c>
      <c r="G24" s="64">
        <v>2.2599999999999998</v>
      </c>
      <c r="H24" s="64">
        <v>3.66</v>
      </c>
      <c r="I24" s="64">
        <v>3.36</v>
      </c>
      <c r="J24" s="64">
        <v>2.2000000000000002</v>
      </c>
      <c r="K24" s="64">
        <v>1.93</v>
      </c>
      <c r="L24" s="64">
        <v>3.1491091593475535</v>
      </c>
      <c r="M24" s="20">
        <v>3.4709159347553324</v>
      </c>
      <c r="N24" s="20">
        <v>3.3559849435382683</v>
      </c>
      <c r="O24" s="20">
        <v>3.4479297365119193</v>
      </c>
      <c r="P24" s="20">
        <v>2.8502885821831869</v>
      </c>
      <c r="Q24" s="20">
        <v>5.723563362609787</v>
      </c>
      <c r="R24" s="20">
        <v>4.7694868421052625</v>
      </c>
      <c r="S24" s="20">
        <v>3.3420394736842103</v>
      </c>
      <c r="T24" s="20">
        <v>6.1176315789473685</v>
      </c>
      <c r="U24" s="20">
        <v>5.0980263157894736</v>
      </c>
      <c r="V24" s="20">
        <v>6.1063026315789468</v>
      </c>
      <c r="W24" s="20">
        <v>4.959719350073855</v>
      </c>
      <c r="X24" s="20">
        <v>4.3437370753323483</v>
      </c>
      <c r="Y24" s="20">
        <v>4.8535155096011815</v>
      </c>
    </row>
    <row r="25" spans="1:25" x14ac:dyDescent="0.25">
      <c r="A25" s="5" t="s">
        <v>19</v>
      </c>
      <c r="B25" s="5"/>
      <c r="C25" s="13">
        <v>22</v>
      </c>
      <c r="D25" s="64">
        <v>15.75</v>
      </c>
      <c r="E25" s="64">
        <v>15.15</v>
      </c>
      <c r="F25" s="64">
        <v>16.8</v>
      </c>
      <c r="G25" s="64">
        <v>17.07</v>
      </c>
      <c r="H25" s="64">
        <v>15.27</v>
      </c>
      <c r="I25" s="64">
        <v>18.03</v>
      </c>
      <c r="J25" s="64">
        <v>15.23</v>
      </c>
      <c r="K25" s="64">
        <v>18.440000000000001</v>
      </c>
      <c r="L25" s="64">
        <v>19.413458213256483</v>
      </c>
      <c r="M25" s="20">
        <v>15.316210374639768</v>
      </c>
      <c r="N25" s="20">
        <v>19.633184438040345</v>
      </c>
      <c r="O25" s="20">
        <v>25.268515850144091</v>
      </c>
      <c r="P25" s="20">
        <v>20.654265129682997</v>
      </c>
      <c r="Q25" s="20">
        <v>16.828443804034581</v>
      </c>
      <c r="R25" s="20">
        <v>19.445976441413514</v>
      </c>
      <c r="S25" s="20">
        <v>18.325061996280226</v>
      </c>
      <c r="T25" s="20">
        <v>21.095861748295103</v>
      </c>
      <c r="U25" s="20">
        <v>17.456038437693739</v>
      </c>
      <c r="V25" s="20">
        <v>20.881754494730316</v>
      </c>
      <c r="W25" s="20">
        <v>22.181519625495142</v>
      </c>
      <c r="X25" s="20">
        <v>16.534389629096147</v>
      </c>
      <c r="Y25" s="20">
        <v>20.502643140079226</v>
      </c>
    </row>
    <row r="26" spans="1:25" x14ac:dyDescent="0.25">
      <c r="A26" s="7" t="s">
        <v>20</v>
      </c>
      <c r="B26" s="7"/>
      <c r="C26" s="14">
        <v>2211</v>
      </c>
      <c r="D26" s="65">
        <v>11.9</v>
      </c>
      <c r="E26" s="65">
        <v>11.02</v>
      </c>
      <c r="F26" s="65">
        <v>10.54</v>
      </c>
      <c r="G26" s="65">
        <v>11.85</v>
      </c>
      <c r="H26" s="65">
        <v>10.6</v>
      </c>
      <c r="I26" s="65">
        <v>13.63</v>
      </c>
      <c r="J26" s="65">
        <v>11.88</v>
      </c>
      <c r="K26" s="65">
        <v>12.95</v>
      </c>
      <c r="L26" s="65">
        <v>15.508503054989816</v>
      </c>
      <c r="M26" s="21">
        <v>11.561608961303461</v>
      </c>
      <c r="N26" s="21">
        <v>12.757637474541751</v>
      </c>
      <c r="O26" s="21">
        <v>15.428767820773929</v>
      </c>
      <c r="P26" s="21">
        <v>12.664613034623217</v>
      </c>
      <c r="Q26" s="21">
        <v>12.478564154786151</v>
      </c>
      <c r="R26" s="21">
        <v>16.451603893355905</v>
      </c>
      <c r="S26" s="21">
        <v>15.135996614473125</v>
      </c>
      <c r="T26" s="21">
        <v>15.761235717308505</v>
      </c>
      <c r="U26" s="21">
        <v>13.299356749894203</v>
      </c>
      <c r="V26" s="21">
        <v>15.070867541261109</v>
      </c>
      <c r="W26" s="21">
        <v>12.23894497498863</v>
      </c>
      <c r="X26" s="21">
        <v>14.235552523874489</v>
      </c>
      <c r="Y26" s="21">
        <v>15.895070486584812</v>
      </c>
    </row>
    <row r="27" spans="1:25" x14ac:dyDescent="0.25">
      <c r="A27" s="7" t="s">
        <v>21</v>
      </c>
      <c r="B27" s="7"/>
      <c r="C27" s="14">
        <v>2213</v>
      </c>
      <c r="D27" s="65">
        <v>0</v>
      </c>
      <c r="E27" s="65">
        <v>0</v>
      </c>
      <c r="F27" s="65">
        <v>0</v>
      </c>
      <c r="G27" s="65">
        <v>0</v>
      </c>
      <c r="H27" s="65">
        <v>0</v>
      </c>
      <c r="I27" s="65">
        <v>0</v>
      </c>
      <c r="J27" s="65">
        <v>0</v>
      </c>
      <c r="K27" s="65">
        <v>0</v>
      </c>
      <c r="L27" s="65">
        <v>0</v>
      </c>
      <c r="M27" s="21">
        <v>0</v>
      </c>
      <c r="N27" s="21">
        <v>3.0919061583577712</v>
      </c>
      <c r="O27" s="21">
        <v>2.7151612903225804</v>
      </c>
      <c r="P27" s="21">
        <v>3.5336070381231672</v>
      </c>
      <c r="Q27" s="21">
        <v>2.6112316715542518</v>
      </c>
      <c r="R27" s="21">
        <v>2.2457081545064375</v>
      </c>
      <c r="S27" s="21">
        <v>0</v>
      </c>
      <c r="T27" s="21">
        <v>0</v>
      </c>
      <c r="U27" s="21">
        <v>2.0147210300429186</v>
      </c>
      <c r="V27" s="21">
        <v>2.1815450643776821</v>
      </c>
      <c r="W27" s="21">
        <v>5.2479262672811053</v>
      </c>
      <c r="X27" s="21">
        <v>0</v>
      </c>
      <c r="Y27" s="21">
        <v>2.5161290322580645</v>
      </c>
    </row>
    <row r="28" spans="1:25" x14ac:dyDescent="0.25">
      <c r="A28" s="5" t="s">
        <v>22</v>
      </c>
      <c r="B28" s="5"/>
      <c r="C28" s="13">
        <v>23</v>
      </c>
      <c r="D28" s="64">
        <v>112.77</v>
      </c>
      <c r="E28" s="64">
        <v>110.19</v>
      </c>
      <c r="F28" s="64">
        <v>119.65</v>
      </c>
      <c r="G28" s="64">
        <v>128.57</v>
      </c>
      <c r="H28" s="64">
        <v>136.30000000000001</v>
      </c>
      <c r="I28" s="64">
        <v>134.38</v>
      </c>
      <c r="J28" s="64">
        <v>147.93</v>
      </c>
      <c r="K28" s="64">
        <v>146.87</v>
      </c>
      <c r="L28" s="64">
        <v>179.80762143407867</v>
      </c>
      <c r="M28" s="20">
        <v>181.82084734001543</v>
      </c>
      <c r="N28" s="20">
        <v>182.80533693138011</v>
      </c>
      <c r="O28" s="20">
        <v>197.97090131071704</v>
      </c>
      <c r="P28" s="20">
        <v>172.65071395528145</v>
      </c>
      <c r="Q28" s="20">
        <v>186.90922050886661</v>
      </c>
      <c r="R28" s="20">
        <v>202.37651908504068</v>
      </c>
      <c r="S28" s="20">
        <v>200.93388296379456</v>
      </c>
      <c r="T28" s="20">
        <v>210.11829918607916</v>
      </c>
      <c r="U28" s="20">
        <v>204.97546660117877</v>
      </c>
      <c r="V28" s="20">
        <v>222.83772452989052</v>
      </c>
      <c r="W28" s="20">
        <v>232.9146863557236</v>
      </c>
      <c r="X28" s="20">
        <v>223.3406999219641</v>
      </c>
      <c r="Y28" s="20">
        <v>247.5895672009124</v>
      </c>
    </row>
    <row r="29" spans="1:25" x14ac:dyDescent="0.25">
      <c r="A29" s="5" t="s">
        <v>23</v>
      </c>
      <c r="B29" s="5"/>
      <c r="C29" s="13" t="s">
        <v>188</v>
      </c>
      <c r="D29" s="64">
        <v>407.04</v>
      </c>
      <c r="E29" s="64">
        <v>434.88</v>
      </c>
      <c r="F29" s="64">
        <v>441.78</v>
      </c>
      <c r="G29" s="64">
        <v>446.93</v>
      </c>
      <c r="H29" s="64">
        <v>452.29</v>
      </c>
      <c r="I29" s="64">
        <v>485.92</v>
      </c>
      <c r="J29" s="64">
        <v>466.61</v>
      </c>
      <c r="K29" s="64">
        <v>487.72</v>
      </c>
      <c r="L29" s="64">
        <v>501.42148696463204</v>
      </c>
      <c r="M29" s="20">
        <v>455.5754187454661</v>
      </c>
      <c r="N29" s="20">
        <v>436.16845663019825</v>
      </c>
      <c r="O29" s="20">
        <v>416.8602297659408</v>
      </c>
      <c r="P29" s="20">
        <v>360.30687210386844</v>
      </c>
      <c r="Q29" s="20">
        <v>357.09249115430737</v>
      </c>
      <c r="R29" s="20">
        <v>361.52190535894073</v>
      </c>
      <c r="S29" s="20">
        <v>364.07051879713526</v>
      </c>
      <c r="T29" s="20">
        <v>363.84179707832294</v>
      </c>
      <c r="U29" s="20">
        <v>352.76513098155425</v>
      </c>
      <c r="V29" s="20">
        <v>347.87484280313816</v>
      </c>
      <c r="W29" s="20">
        <v>365.90875642382832</v>
      </c>
      <c r="X29" s="20">
        <v>372.19770955634681</v>
      </c>
      <c r="Y29" s="20">
        <v>353.99400866134152</v>
      </c>
    </row>
    <row r="30" spans="1:25" x14ac:dyDescent="0.25">
      <c r="A30" s="6" t="s">
        <v>24</v>
      </c>
      <c r="B30" s="6"/>
      <c r="C30" s="14">
        <v>311</v>
      </c>
      <c r="D30" s="65">
        <v>41.11</v>
      </c>
      <c r="E30" s="65">
        <v>44.25</v>
      </c>
      <c r="F30" s="65">
        <v>38.61</v>
      </c>
      <c r="G30" s="65">
        <v>37.07</v>
      </c>
      <c r="H30" s="65">
        <v>42.03</v>
      </c>
      <c r="I30" s="65">
        <v>43.81</v>
      </c>
      <c r="J30" s="65">
        <v>42.9</v>
      </c>
      <c r="K30" s="65">
        <v>49.68</v>
      </c>
      <c r="L30" s="65">
        <v>55.696664310954063</v>
      </c>
      <c r="M30" s="21">
        <v>48.238886219081266</v>
      </c>
      <c r="N30" s="21">
        <v>47.523612720848057</v>
      </c>
      <c r="O30" s="21">
        <v>53.666549823321553</v>
      </c>
      <c r="P30" s="21">
        <v>54.339748409893986</v>
      </c>
      <c r="Q30" s="21">
        <v>43.968282685512364</v>
      </c>
      <c r="R30" s="21">
        <v>46.604198620689651</v>
      </c>
      <c r="S30" s="21">
        <v>55.414422068965514</v>
      </c>
      <c r="T30" s="21">
        <v>47.012273103448273</v>
      </c>
      <c r="U30" s="21">
        <v>57.705917241379304</v>
      </c>
      <c r="V30" s="21">
        <v>53.227561379310337</v>
      </c>
      <c r="W30" s="21">
        <v>55.069515075726002</v>
      </c>
      <c r="X30" s="21">
        <v>45.107454494928447</v>
      </c>
      <c r="Y30" s="21">
        <v>50.345671807697656</v>
      </c>
    </row>
    <row r="31" spans="1:25" x14ac:dyDescent="0.25">
      <c r="A31" s="6" t="s">
        <v>25</v>
      </c>
      <c r="B31" s="6"/>
      <c r="C31" s="14">
        <v>312</v>
      </c>
      <c r="D31" s="65">
        <v>4.82</v>
      </c>
      <c r="E31" s="65">
        <v>8.36</v>
      </c>
      <c r="F31" s="65">
        <v>7.03</v>
      </c>
      <c r="G31" s="65">
        <v>6.91</v>
      </c>
      <c r="H31" s="65">
        <v>6.27</v>
      </c>
      <c r="I31" s="65">
        <v>6.07</v>
      </c>
      <c r="J31" s="65">
        <v>8.42</v>
      </c>
      <c r="K31" s="65">
        <v>4.8600000000000003</v>
      </c>
      <c r="L31" s="65">
        <v>7.4205016357688107</v>
      </c>
      <c r="M31" s="21">
        <v>5.9813740458015268</v>
      </c>
      <c r="N31" s="21">
        <v>6.1050490730643396</v>
      </c>
      <c r="O31" s="21">
        <v>6.8246128680479829</v>
      </c>
      <c r="P31" s="21">
        <v>5.239323882224646</v>
      </c>
      <c r="Q31" s="21">
        <v>6.0151035986913843</v>
      </c>
      <c r="R31" s="21">
        <v>9.6296296296296298</v>
      </c>
      <c r="S31" s="21">
        <v>6.0859259259259257</v>
      </c>
      <c r="T31" s="21">
        <v>7.7807407407407405</v>
      </c>
      <c r="U31" s="21">
        <v>7.2965079365079362</v>
      </c>
      <c r="V31" s="21">
        <v>11.687619047619046</v>
      </c>
      <c r="W31" s="21">
        <v>9.1819693654266974</v>
      </c>
      <c r="X31" s="21">
        <v>5.4809628008752735</v>
      </c>
      <c r="Y31" s="21">
        <v>4.9925601750547042</v>
      </c>
    </row>
    <row r="32" spans="1:25" x14ac:dyDescent="0.25">
      <c r="A32" s="6" t="s">
        <v>26</v>
      </c>
      <c r="B32" s="6"/>
      <c r="C32" s="14">
        <v>3121</v>
      </c>
      <c r="D32" s="65">
        <v>4.82</v>
      </c>
      <c r="E32" s="65">
        <v>8.26</v>
      </c>
      <c r="F32" s="65">
        <v>6.65</v>
      </c>
      <c r="G32" s="65">
        <v>6.36</v>
      </c>
      <c r="H32" s="65">
        <v>5.93</v>
      </c>
      <c r="I32" s="65">
        <v>5.39</v>
      </c>
      <c r="J32" s="65">
        <v>6.45</v>
      </c>
      <c r="K32" s="65">
        <v>3.86</v>
      </c>
      <c r="L32" s="65">
        <v>7.3751162790697666</v>
      </c>
      <c r="M32" s="21">
        <v>5.430767441860465</v>
      </c>
      <c r="N32" s="21">
        <v>6.0006627906976737</v>
      </c>
      <c r="O32" s="21">
        <v>6.1906279069767436</v>
      </c>
      <c r="P32" s="21">
        <v>5.2072790697674414</v>
      </c>
      <c r="Q32" s="21">
        <v>5.9783139534883709</v>
      </c>
      <c r="R32" s="21">
        <v>9.410203160270882</v>
      </c>
      <c r="S32" s="21">
        <v>5.8703837471783302</v>
      </c>
      <c r="T32" s="21">
        <v>7.5963205417607229</v>
      </c>
      <c r="U32" s="21">
        <v>6.9477200902934548</v>
      </c>
      <c r="V32" s="21">
        <v>11.103160270880361</v>
      </c>
      <c r="W32" s="21">
        <v>9.1857109283196259</v>
      </c>
      <c r="X32" s="21">
        <v>5.3854759106933026</v>
      </c>
      <c r="Y32" s="21">
        <v>4.9945945945945951</v>
      </c>
    </row>
    <row r="33" spans="1:25" x14ac:dyDescent="0.25">
      <c r="A33" s="6" t="s">
        <v>27</v>
      </c>
      <c r="B33" s="6"/>
      <c r="C33" s="14" t="s">
        <v>189</v>
      </c>
      <c r="D33" s="65">
        <v>5.68</v>
      </c>
      <c r="E33" s="65">
        <v>8.42</v>
      </c>
      <c r="F33" s="65">
        <v>5.62</v>
      </c>
      <c r="G33" s="65">
        <v>4.62</v>
      </c>
      <c r="H33" s="65">
        <v>6.42</v>
      </c>
      <c r="I33" s="65">
        <v>7.35</v>
      </c>
      <c r="J33" s="65">
        <v>6.32</v>
      </c>
      <c r="K33" s="65">
        <v>7.06</v>
      </c>
      <c r="L33" s="65">
        <v>4.296149358226371</v>
      </c>
      <c r="M33" s="21">
        <v>5.4906884480746792</v>
      </c>
      <c r="N33" s="21">
        <v>4.3694982497082844</v>
      </c>
      <c r="O33" s="21">
        <v>5.1134655775962656</v>
      </c>
      <c r="P33" s="21">
        <v>4.6628938156359396</v>
      </c>
      <c r="Q33" s="21">
        <v>3.8455775962660441</v>
      </c>
      <c r="R33" s="21">
        <v>3.7902912621359222</v>
      </c>
      <c r="S33" s="21">
        <v>2.9411003236245952</v>
      </c>
      <c r="T33" s="21">
        <v>5.3126213592233</v>
      </c>
      <c r="U33" s="21">
        <v>3.624595469255663</v>
      </c>
      <c r="V33" s="21">
        <v>5.5818770226537211</v>
      </c>
      <c r="W33" s="21">
        <v>2.5816860465116283</v>
      </c>
      <c r="X33" s="21">
        <v>3.7429263565891473</v>
      </c>
      <c r="Y33" s="21">
        <v>2.5713178294573646</v>
      </c>
    </row>
    <row r="34" spans="1:25" x14ac:dyDescent="0.25">
      <c r="A34" s="6" t="s">
        <v>28</v>
      </c>
      <c r="B34" s="6"/>
      <c r="C34" s="14" t="s">
        <v>190</v>
      </c>
      <c r="D34" s="65">
        <v>21.369999999999997</v>
      </c>
      <c r="E34" s="65">
        <v>20.939999999999998</v>
      </c>
      <c r="F34" s="65">
        <v>24.25</v>
      </c>
      <c r="G34" s="65">
        <v>19.96</v>
      </c>
      <c r="H34" s="65">
        <v>21.39</v>
      </c>
      <c r="I34" s="65">
        <v>22</v>
      </c>
      <c r="J34" s="65">
        <v>22.38</v>
      </c>
      <c r="K34" s="65">
        <v>20.89</v>
      </c>
      <c r="L34" s="65">
        <v>22.558538681948423</v>
      </c>
      <c r="M34" s="21">
        <v>17.047134670487104</v>
      </c>
      <c r="N34" s="21">
        <v>13.004097421203438</v>
      </c>
      <c r="O34" s="21">
        <v>7.8145272206303718</v>
      </c>
      <c r="P34" s="21">
        <v>7.905042979942694</v>
      </c>
      <c r="Q34" s="21">
        <v>8.1464183381088819</v>
      </c>
      <c r="R34" s="21">
        <v>7.5195371109337596</v>
      </c>
      <c r="S34" s="21">
        <v>9.7874940143655245</v>
      </c>
      <c r="T34" s="21">
        <v>9.4044612928970484</v>
      </c>
      <c r="U34" s="21">
        <v>5.7253312051077412</v>
      </c>
      <c r="V34" s="21">
        <v>5.8059696727853156</v>
      </c>
      <c r="W34" s="21">
        <v>7.0888931591083777</v>
      </c>
      <c r="X34" s="21">
        <v>7.1398923904688694</v>
      </c>
      <c r="Y34" s="21">
        <v>6.8746963873943114</v>
      </c>
    </row>
    <row r="35" spans="1:25" x14ac:dyDescent="0.25">
      <c r="A35" s="6" t="s">
        <v>29</v>
      </c>
      <c r="B35" s="6"/>
      <c r="C35" s="14">
        <v>321</v>
      </c>
      <c r="D35" s="65">
        <v>11.77</v>
      </c>
      <c r="E35" s="65">
        <v>14.75</v>
      </c>
      <c r="F35" s="65">
        <v>15.03</v>
      </c>
      <c r="G35" s="65">
        <v>14.68</v>
      </c>
      <c r="H35" s="65">
        <v>15.68</v>
      </c>
      <c r="I35" s="65">
        <v>18.04</v>
      </c>
      <c r="J35" s="65">
        <v>18.98</v>
      </c>
      <c r="K35" s="65">
        <v>28.6</v>
      </c>
      <c r="L35" s="65">
        <v>21.407396313364053</v>
      </c>
      <c r="M35" s="21">
        <v>22.523571428571429</v>
      </c>
      <c r="N35" s="21">
        <v>17.111175115207374</v>
      </c>
      <c r="O35" s="21">
        <v>16.73209677419355</v>
      </c>
      <c r="P35" s="21">
        <v>12.435875576036867</v>
      </c>
      <c r="Q35" s="21">
        <v>15.615921658986176</v>
      </c>
      <c r="R35" s="21">
        <v>12.662021924482337</v>
      </c>
      <c r="S35" s="21">
        <v>13.132570036540802</v>
      </c>
      <c r="T35" s="21">
        <v>14.576297198538368</v>
      </c>
      <c r="U35" s="21">
        <v>13.432009744214373</v>
      </c>
      <c r="V35" s="21">
        <v>10.523166869671131</v>
      </c>
      <c r="W35" s="21">
        <v>8.5692551892551876</v>
      </c>
      <c r="X35" s="21">
        <v>5.773308913308913</v>
      </c>
      <c r="Y35" s="21">
        <v>9.3909645909645914</v>
      </c>
    </row>
    <row r="36" spans="1:25" x14ac:dyDescent="0.25">
      <c r="A36" s="6" t="s">
        <v>30</v>
      </c>
      <c r="B36" s="6"/>
      <c r="C36" s="14">
        <v>322</v>
      </c>
      <c r="D36" s="65">
        <v>12.13</v>
      </c>
      <c r="E36" s="65">
        <v>15.51</v>
      </c>
      <c r="F36" s="65">
        <v>11.73</v>
      </c>
      <c r="G36" s="65">
        <v>16.71</v>
      </c>
      <c r="H36" s="65">
        <v>11.23</v>
      </c>
      <c r="I36" s="65">
        <v>13.37</v>
      </c>
      <c r="J36" s="65">
        <v>11.88</v>
      </c>
      <c r="K36" s="65">
        <v>14.37</v>
      </c>
      <c r="L36" s="65">
        <v>13.024690360796983</v>
      </c>
      <c r="M36" s="21">
        <v>11.56730210016155</v>
      </c>
      <c r="N36" s="21">
        <v>12.152552504038772</v>
      </c>
      <c r="O36" s="21">
        <v>10.052536348949918</v>
      </c>
      <c r="P36" s="21">
        <v>7.8607162089391478</v>
      </c>
      <c r="Q36" s="21">
        <v>10.798443726440494</v>
      </c>
      <c r="R36" s="21">
        <v>10.789363017934447</v>
      </c>
      <c r="S36" s="21">
        <v>9.0102659245516392</v>
      </c>
      <c r="T36" s="21">
        <v>4.6141743970315394</v>
      </c>
      <c r="U36" s="21">
        <v>8.5970562770562768</v>
      </c>
      <c r="V36" s="21">
        <v>9.4808658008658</v>
      </c>
      <c r="W36" s="21">
        <v>11.348896499238965</v>
      </c>
      <c r="X36" s="21">
        <v>8.3903729071537292</v>
      </c>
      <c r="Y36" s="21">
        <v>10.200989345509893</v>
      </c>
    </row>
    <row r="37" spans="1:25" x14ac:dyDescent="0.25">
      <c r="A37" s="6" t="s">
        <v>31</v>
      </c>
      <c r="B37" s="6"/>
      <c r="C37" s="14">
        <v>323</v>
      </c>
      <c r="D37" s="65">
        <v>27.25</v>
      </c>
      <c r="E37" s="65">
        <v>30.85</v>
      </c>
      <c r="F37" s="65">
        <v>31.01</v>
      </c>
      <c r="G37" s="65">
        <v>29.11</v>
      </c>
      <c r="H37" s="65">
        <v>24.45</v>
      </c>
      <c r="I37" s="65">
        <v>28.41</v>
      </c>
      <c r="J37" s="65">
        <v>31.03</v>
      </c>
      <c r="K37" s="65">
        <v>27.89</v>
      </c>
      <c r="L37" s="65">
        <v>26.381749049429658</v>
      </c>
      <c r="M37" s="21">
        <v>23.911254752851711</v>
      </c>
      <c r="N37" s="21">
        <v>26.605323193916352</v>
      </c>
      <c r="O37" s="21">
        <v>33.692623574144484</v>
      </c>
      <c r="P37" s="21">
        <v>25.565703422053232</v>
      </c>
      <c r="Q37" s="21">
        <v>26.605323193916352</v>
      </c>
      <c r="R37" s="21">
        <v>23.289428934010154</v>
      </c>
      <c r="S37" s="21">
        <v>19.771522842639595</v>
      </c>
      <c r="T37" s="21">
        <v>20.205694796954312</v>
      </c>
      <c r="U37" s="21">
        <v>16.242484137055836</v>
      </c>
      <c r="V37" s="21">
        <v>14.939968274111674</v>
      </c>
      <c r="W37" s="21">
        <v>14.855474452554743</v>
      </c>
      <c r="X37" s="21">
        <v>20.050469238790406</v>
      </c>
      <c r="Y37" s="21">
        <v>14.335974973931179</v>
      </c>
    </row>
    <row r="38" spans="1:25" x14ac:dyDescent="0.25">
      <c r="A38" s="6" t="s">
        <v>32</v>
      </c>
      <c r="B38" s="6"/>
      <c r="C38" s="14">
        <v>324</v>
      </c>
      <c r="D38" s="65">
        <v>3.2</v>
      </c>
      <c r="E38" s="65">
        <v>0</v>
      </c>
      <c r="F38" s="65">
        <v>0</v>
      </c>
      <c r="G38" s="65">
        <v>2.68</v>
      </c>
      <c r="H38" s="65">
        <v>0</v>
      </c>
      <c r="I38" s="65">
        <v>0</v>
      </c>
      <c r="J38" s="65">
        <v>2.11</v>
      </c>
      <c r="K38" s="65">
        <v>2.41</v>
      </c>
      <c r="L38" s="65">
        <v>2.3481999999999998</v>
      </c>
      <c r="M38" s="21">
        <v>3.835</v>
      </c>
      <c r="N38" s="21">
        <v>0</v>
      </c>
      <c r="O38" s="21">
        <v>1.9941999999999998</v>
      </c>
      <c r="P38" s="21">
        <v>0</v>
      </c>
      <c r="Q38" s="21">
        <v>3.6816</v>
      </c>
      <c r="R38" s="21">
        <v>0</v>
      </c>
      <c r="S38" s="21">
        <v>2.568888888888889</v>
      </c>
      <c r="T38" s="21">
        <v>0</v>
      </c>
      <c r="U38" s="21">
        <v>0</v>
      </c>
      <c r="V38" s="21">
        <v>1.8896153846153847</v>
      </c>
      <c r="W38" s="21">
        <v>0</v>
      </c>
      <c r="X38" s="21">
        <v>0</v>
      </c>
      <c r="Y38" s="21">
        <v>1.9372864321608041</v>
      </c>
    </row>
    <row r="39" spans="1:25" x14ac:dyDescent="0.25">
      <c r="A39" s="6" t="s">
        <v>33</v>
      </c>
      <c r="B39" s="6"/>
      <c r="C39" s="14">
        <v>325</v>
      </c>
      <c r="D39" s="65">
        <v>29.42</v>
      </c>
      <c r="E39" s="65">
        <v>35.979999999999997</v>
      </c>
      <c r="F39" s="65">
        <v>33.19</v>
      </c>
      <c r="G39" s="65">
        <v>32.340000000000003</v>
      </c>
      <c r="H39" s="65">
        <v>33.549999999999997</v>
      </c>
      <c r="I39" s="65">
        <v>35.86</v>
      </c>
      <c r="J39" s="65">
        <v>34.33</v>
      </c>
      <c r="K39" s="65">
        <v>30.19</v>
      </c>
      <c r="L39" s="65">
        <v>39.39509919337258</v>
      </c>
      <c r="M39" s="21">
        <v>27.599441901024637</v>
      </c>
      <c r="N39" s="21">
        <v>36.574161761499887</v>
      </c>
      <c r="O39" s="21">
        <v>31.858077174623936</v>
      </c>
      <c r="P39" s="21">
        <v>29.244081098757359</v>
      </c>
      <c r="Q39" s="21">
        <v>30.703562241116199</v>
      </c>
      <c r="R39" s="21">
        <v>29.499534510433385</v>
      </c>
      <c r="S39" s="21">
        <v>18.103467094703049</v>
      </c>
      <c r="T39" s="21">
        <v>32.516779026217229</v>
      </c>
      <c r="U39" s="21">
        <v>28.218833600856073</v>
      </c>
      <c r="V39" s="21">
        <v>26.797038523274477</v>
      </c>
      <c r="W39" s="21">
        <v>26.637357704766313</v>
      </c>
      <c r="X39" s="21">
        <v>25.576577973160575</v>
      </c>
      <c r="Y39" s="21">
        <v>33.398489125404907</v>
      </c>
    </row>
    <row r="40" spans="1:25" x14ac:dyDescent="0.25">
      <c r="A40" s="7" t="s">
        <v>34</v>
      </c>
      <c r="B40" s="7"/>
      <c r="C40" s="14" t="s">
        <v>191</v>
      </c>
      <c r="D40" s="65">
        <v>4.32</v>
      </c>
      <c r="E40" s="65">
        <v>2.67</v>
      </c>
      <c r="F40" s="65">
        <v>3.1</v>
      </c>
      <c r="G40" s="65">
        <v>4.13</v>
      </c>
      <c r="H40" s="65">
        <v>3.25</v>
      </c>
      <c r="I40" s="65">
        <v>3.02</v>
      </c>
      <c r="J40" s="65">
        <v>3.51</v>
      </c>
      <c r="K40" s="65">
        <v>2.56</v>
      </c>
      <c r="L40" s="65">
        <v>3.1122922636103154</v>
      </c>
      <c r="M40" s="21">
        <v>3.8341547277936967</v>
      </c>
      <c r="N40" s="21">
        <v>3.0649570200573066</v>
      </c>
      <c r="O40" s="21">
        <v>0</v>
      </c>
      <c r="P40" s="21">
        <v>2.9111174785100289</v>
      </c>
      <c r="Q40" s="21">
        <v>2.4614326647564471</v>
      </c>
      <c r="R40" s="21">
        <v>2.583076923076923</v>
      </c>
      <c r="S40" s="21">
        <v>0</v>
      </c>
      <c r="T40" s="21">
        <v>4.6825641025641032</v>
      </c>
      <c r="U40" s="21">
        <v>0</v>
      </c>
      <c r="V40" s="21">
        <v>2.2410256410256411</v>
      </c>
      <c r="W40" s="21">
        <v>4.2294267515923565</v>
      </c>
      <c r="X40" s="21">
        <v>0</v>
      </c>
      <c r="Y40" s="21">
        <v>0</v>
      </c>
    </row>
    <row r="41" spans="1:25" x14ac:dyDescent="0.25">
      <c r="A41" s="7" t="s">
        <v>35</v>
      </c>
      <c r="B41" s="7"/>
      <c r="C41" s="14" t="s">
        <v>192</v>
      </c>
      <c r="D41" s="65">
        <v>2.59</v>
      </c>
      <c r="E41" s="65">
        <v>3.51</v>
      </c>
      <c r="F41" s="65">
        <v>4.46</v>
      </c>
      <c r="G41" s="65">
        <v>2.48</v>
      </c>
      <c r="H41" s="65">
        <v>6.68</v>
      </c>
      <c r="I41" s="65">
        <v>4.8</v>
      </c>
      <c r="J41" s="65">
        <v>3.68</v>
      </c>
      <c r="K41" s="65">
        <v>4.21</v>
      </c>
      <c r="L41" s="65">
        <v>4.2317285531370041</v>
      </c>
      <c r="M41" s="21">
        <v>2.72865556978233</v>
      </c>
      <c r="N41" s="21">
        <v>4.9370166453265041</v>
      </c>
      <c r="O41" s="21">
        <v>3.5380025608194621</v>
      </c>
      <c r="P41" s="21">
        <v>2.3933546734955184</v>
      </c>
      <c r="Q41" s="21">
        <v>3.9079897567221509</v>
      </c>
      <c r="R41" s="21">
        <v>0</v>
      </c>
      <c r="S41" s="21">
        <v>0</v>
      </c>
      <c r="T41" s="21">
        <v>0</v>
      </c>
      <c r="U41" s="21">
        <v>0</v>
      </c>
      <c r="V41" s="21">
        <v>0</v>
      </c>
      <c r="W41" s="21">
        <v>4.1109762532981531</v>
      </c>
      <c r="X41" s="21">
        <v>2.5765171503957784</v>
      </c>
      <c r="Y41" s="21">
        <v>4.5690237467018466</v>
      </c>
    </row>
    <row r="42" spans="1:25" x14ac:dyDescent="0.25">
      <c r="A42" s="7" t="s">
        <v>36</v>
      </c>
      <c r="B42" s="7"/>
      <c r="C42" s="14">
        <v>3254</v>
      </c>
      <c r="D42" s="65">
        <v>11.75</v>
      </c>
      <c r="E42" s="65">
        <v>17.920000000000002</v>
      </c>
      <c r="F42" s="65">
        <v>14.75</v>
      </c>
      <c r="G42" s="65">
        <v>14.11</v>
      </c>
      <c r="H42" s="65">
        <v>13.8</v>
      </c>
      <c r="I42" s="65">
        <v>15.62</v>
      </c>
      <c r="J42" s="65">
        <v>19.57</v>
      </c>
      <c r="K42" s="65">
        <v>16.149999999999999</v>
      </c>
      <c r="L42" s="65">
        <v>21.232882258923812</v>
      </c>
      <c r="M42" s="21">
        <v>15.055279701651571</v>
      </c>
      <c r="N42" s="21">
        <v>16.914864144912094</v>
      </c>
      <c r="O42" s="21">
        <v>17.135492807671813</v>
      </c>
      <c r="P42" s="21">
        <v>12.271156100159828</v>
      </c>
      <c r="Q42" s="21">
        <v>16.221459776238678</v>
      </c>
      <c r="R42" s="21">
        <v>16.379468540012219</v>
      </c>
      <c r="S42" s="21">
        <v>8.7660293219303593</v>
      </c>
      <c r="T42" s="21">
        <v>19.59403176542456</v>
      </c>
      <c r="U42" s="21">
        <v>15.512382406841784</v>
      </c>
      <c r="V42" s="21">
        <v>11.800830788026879</v>
      </c>
      <c r="W42" s="21">
        <v>13.019242685025819</v>
      </c>
      <c r="X42" s="21">
        <v>13.934165232358005</v>
      </c>
      <c r="Y42" s="21">
        <v>17.488691910499139</v>
      </c>
    </row>
    <row r="43" spans="1:25" x14ac:dyDescent="0.25">
      <c r="A43" s="6" t="s">
        <v>37</v>
      </c>
      <c r="B43" s="6"/>
      <c r="C43" s="14">
        <v>326</v>
      </c>
      <c r="D43" s="65">
        <v>28.06</v>
      </c>
      <c r="E43" s="65">
        <v>28.92</v>
      </c>
      <c r="F43" s="65">
        <v>33.57</v>
      </c>
      <c r="G43" s="65">
        <v>30.83</v>
      </c>
      <c r="H43" s="65">
        <v>31.12</v>
      </c>
      <c r="I43" s="65">
        <v>44.23</v>
      </c>
      <c r="J43" s="65">
        <v>39.58</v>
      </c>
      <c r="K43" s="65">
        <v>42.47</v>
      </c>
      <c r="L43" s="65">
        <v>37.3705421170012</v>
      </c>
      <c r="M43" s="21">
        <v>34.444772688282725</v>
      </c>
      <c r="N43" s="21">
        <v>36.55604220277921</v>
      </c>
      <c r="O43" s="21">
        <v>26.192602504717794</v>
      </c>
      <c r="P43" s="21">
        <v>24.424280322525306</v>
      </c>
      <c r="Q43" s="21">
        <v>24.156352719162808</v>
      </c>
      <c r="R43" s="21">
        <v>21.644269552385634</v>
      </c>
      <c r="S43" s="21">
        <v>19.723871126414167</v>
      </c>
      <c r="T43" s="21">
        <v>20.020949335956715</v>
      </c>
      <c r="U43" s="21">
        <v>20.455956714215446</v>
      </c>
      <c r="V43" s="21">
        <v>22.365745204131823</v>
      </c>
      <c r="W43" s="21">
        <v>19.406802069857697</v>
      </c>
      <c r="X43" s="21">
        <v>27.492085381630016</v>
      </c>
      <c r="Y43" s="21">
        <v>22.017011642949548</v>
      </c>
    </row>
    <row r="44" spans="1:25" x14ac:dyDescent="0.25">
      <c r="A44" s="6" t="s">
        <v>38</v>
      </c>
      <c r="B44" s="6"/>
      <c r="C44" s="14">
        <v>327</v>
      </c>
      <c r="D44" s="65">
        <v>7.38</v>
      </c>
      <c r="E44" s="65">
        <v>7.84</v>
      </c>
      <c r="F44" s="65">
        <v>7.08</v>
      </c>
      <c r="G44" s="65">
        <v>7.1</v>
      </c>
      <c r="H44" s="65">
        <v>9.2899999999999991</v>
      </c>
      <c r="I44" s="65">
        <v>5.5</v>
      </c>
      <c r="J44" s="65">
        <v>6.27</v>
      </c>
      <c r="K44" s="65">
        <v>13.96</v>
      </c>
      <c r="L44" s="65">
        <v>9.6011707317073167</v>
      </c>
      <c r="M44" s="21">
        <v>12.697951219512193</v>
      </c>
      <c r="N44" s="21">
        <v>11.385560975609756</v>
      </c>
      <c r="O44" s="21">
        <v>9.2673170731707319</v>
      </c>
      <c r="P44" s="21">
        <v>9.3594146341463418</v>
      </c>
      <c r="Q44" s="21">
        <v>7.5980487804878036</v>
      </c>
      <c r="R44" s="21">
        <v>9.9885714285714275</v>
      </c>
      <c r="S44" s="21">
        <v>7.5885714285714281</v>
      </c>
      <c r="T44" s="21">
        <v>8.411428571428571</v>
      </c>
      <c r="U44" s="21">
        <v>10.788571428571428</v>
      </c>
      <c r="V44" s="21">
        <v>9.3142857142857149</v>
      </c>
      <c r="W44" s="21">
        <v>8.8948584905660368</v>
      </c>
      <c r="X44" s="21">
        <v>11.882358490566036</v>
      </c>
      <c r="Y44" s="21">
        <v>4.5883490566037732</v>
      </c>
    </row>
    <row r="45" spans="1:25" x14ac:dyDescent="0.25">
      <c r="A45" s="6" t="s">
        <v>39</v>
      </c>
      <c r="B45" s="6"/>
      <c r="C45" s="14">
        <v>331</v>
      </c>
      <c r="D45" s="65">
        <v>11.37</v>
      </c>
      <c r="E45" s="65">
        <v>11.29</v>
      </c>
      <c r="F45" s="65">
        <v>11.06</v>
      </c>
      <c r="G45" s="65">
        <v>11.21</v>
      </c>
      <c r="H45" s="65">
        <v>11.33</v>
      </c>
      <c r="I45" s="65">
        <v>10.6</v>
      </c>
      <c r="J45" s="65">
        <v>8.74</v>
      </c>
      <c r="K45" s="65">
        <v>5.8</v>
      </c>
      <c r="L45" s="65">
        <v>9.058015530629854</v>
      </c>
      <c r="M45" s="21">
        <v>9.9125452976704054</v>
      </c>
      <c r="N45" s="21">
        <v>7.840310612597067</v>
      </c>
      <c r="O45" s="21">
        <v>8.4812079378774818</v>
      </c>
      <c r="P45" s="21">
        <v>4.9349094046591899</v>
      </c>
      <c r="Q45" s="21">
        <v>4.0590163934426231</v>
      </c>
      <c r="R45" s="21">
        <v>4.8528976034858387</v>
      </c>
      <c r="S45" s="21">
        <v>5.8318082788671024</v>
      </c>
      <c r="T45" s="21">
        <v>6.3941612200435722</v>
      </c>
      <c r="U45" s="21">
        <v>8.5394335511982558</v>
      </c>
      <c r="V45" s="21">
        <v>5.5402178649237479</v>
      </c>
      <c r="W45" s="21">
        <v>7.5164492753623193</v>
      </c>
      <c r="X45" s="21">
        <v>10.046739130434782</v>
      </c>
      <c r="Y45" s="21">
        <v>4.4120600414078677</v>
      </c>
    </row>
    <row r="46" spans="1:25" x14ac:dyDescent="0.25">
      <c r="A46" s="6" t="s">
        <v>40</v>
      </c>
      <c r="B46" s="6"/>
      <c r="C46" s="14">
        <v>332</v>
      </c>
      <c r="D46" s="65">
        <v>28.46</v>
      </c>
      <c r="E46" s="65">
        <v>39.409999999999997</v>
      </c>
      <c r="F46" s="65">
        <v>34.29</v>
      </c>
      <c r="G46" s="65">
        <v>37.08</v>
      </c>
      <c r="H46" s="65">
        <v>30.85</v>
      </c>
      <c r="I46" s="65">
        <v>35.83</v>
      </c>
      <c r="J46" s="65">
        <v>32.229999999999997</v>
      </c>
      <c r="K46" s="65">
        <v>42.31</v>
      </c>
      <c r="L46" s="65">
        <v>42.532126461671716</v>
      </c>
      <c r="M46" s="21">
        <v>41.986002598527499</v>
      </c>
      <c r="N46" s="21">
        <v>35.181299263750539</v>
      </c>
      <c r="O46" s="21">
        <v>36.076942399307057</v>
      </c>
      <c r="P46" s="21">
        <v>29.130246860112603</v>
      </c>
      <c r="Q46" s="21">
        <v>27.85231702035513</v>
      </c>
      <c r="R46" s="21">
        <v>34.209259259259262</v>
      </c>
      <c r="S46" s="21">
        <v>20.311077441077444</v>
      </c>
      <c r="T46" s="21">
        <v>27.195824915824918</v>
      </c>
      <c r="U46" s="21">
        <v>27.624781144781149</v>
      </c>
      <c r="V46" s="21">
        <v>26.99207070707071</v>
      </c>
      <c r="W46" s="21">
        <v>26.950655264326965</v>
      </c>
      <c r="X46" s="21">
        <v>25.589620168813862</v>
      </c>
      <c r="Y46" s="21">
        <v>22.413871612616614</v>
      </c>
    </row>
    <row r="47" spans="1:25" x14ac:dyDescent="0.25">
      <c r="A47" s="6" t="s">
        <v>41</v>
      </c>
      <c r="B47" s="6"/>
      <c r="C47" s="14">
        <v>333</v>
      </c>
      <c r="D47" s="65">
        <v>20.52</v>
      </c>
      <c r="E47" s="65">
        <v>19.100000000000001</v>
      </c>
      <c r="F47" s="65">
        <v>22.04</v>
      </c>
      <c r="G47" s="65">
        <v>22.25</v>
      </c>
      <c r="H47" s="65">
        <v>27.09</v>
      </c>
      <c r="I47" s="65">
        <v>30.14</v>
      </c>
      <c r="J47" s="65">
        <v>26.63</v>
      </c>
      <c r="K47" s="65">
        <v>29.59</v>
      </c>
      <c r="L47" s="65">
        <v>27.79506178489703</v>
      </c>
      <c r="M47" s="21">
        <v>20.981908466819224</v>
      </c>
      <c r="N47" s="21">
        <v>25.061121281464533</v>
      </c>
      <c r="O47" s="21">
        <v>20.12483981693364</v>
      </c>
      <c r="P47" s="21">
        <v>20.113990846681922</v>
      </c>
      <c r="Q47" s="21">
        <v>12.595654462242564</v>
      </c>
      <c r="R47" s="21">
        <v>18.497405172413792</v>
      </c>
      <c r="S47" s="21">
        <v>17.86890517241379</v>
      </c>
      <c r="T47" s="21">
        <v>19.862767241379306</v>
      </c>
      <c r="U47" s="21">
        <v>21.531543103448275</v>
      </c>
      <c r="V47" s="21">
        <v>17.067025862068963</v>
      </c>
      <c r="W47" s="21">
        <v>18.296911673872764</v>
      </c>
      <c r="X47" s="21">
        <v>19.707757875231625</v>
      </c>
      <c r="Y47" s="21">
        <v>16.279842495367511</v>
      </c>
    </row>
    <row r="48" spans="1:25" x14ac:dyDescent="0.25">
      <c r="A48" s="7" t="s">
        <v>42</v>
      </c>
      <c r="B48" s="7"/>
      <c r="C48" s="14">
        <v>3336</v>
      </c>
      <c r="D48" s="65">
        <v>0</v>
      </c>
      <c r="E48" s="65">
        <v>0</v>
      </c>
      <c r="F48" s="65">
        <v>0</v>
      </c>
      <c r="G48" s="65">
        <v>1.63</v>
      </c>
      <c r="H48" s="65">
        <v>0</v>
      </c>
      <c r="I48" s="65">
        <v>0</v>
      </c>
      <c r="J48" s="65">
        <v>0</v>
      </c>
      <c r="K48" s="65">
        <v>0</v>
      </c>
      <c r="L48" s="65">
        <v>0</v>
      </c>
      <c r="M48" s="21">
        <v>0</v>
      </c>
      <c r="N48" s="21">
        <v>0</v>
      </c>
      <c r="O48" s="21">
        <v>0</v>
      </c>
      <c r="P48" s="21">
        <v>0</v>
      </c>
      <c r="Q48" s="21">
        <v>0</v>
      </c>
      <c r="R48" s="21">
        <v>0</v>
      </c>
      <c r="S48" s="21">
        <v>0</v>
      </c>
      <c r="T48" s="21">
        <v>0</v>
      </c>
      <c r="U48" s="21">
        <v>0</v>
      </c>
      <c r="V48" s="21">
        <v>0</v>
      </c>
      <c r="W48" s="21">
        <v>0</v>
      </c>
      <c r="X48" s="21">
        <v>0</v>
      </c>
      <c r="Y48" s="21">
        <v>0</v>
      </c>
    </row>
    <row r="49" spans="1:25" x14ac:dyDescent="0.25">
      <c r="A49" s="6" t="s">
        <v>43</v>
      </c>
      <c r="B49" s="6"/>
      <c r="C49" s="14">
        <v>334</v>
      </c>
      <c r="D49" s="65">
        <v>32.31</v>
      </c>
      <c r="E49" s="65">
        <v>28.76</v>
      </c>
      <c r="F49" s="65">
        <v>36.4</v>
      </c>
      <c r="G49" s="65">
        <v>41.48</v>
      </c>
      <c r="H49" s="65">
        <v>44.32</v>
      </c>
      <c r="I49" s="65">
        <v>43.24</v>
      </c>
      <c r="J49" s="65">
        <v>39.159999999999997</v>
      </c>
      <c r="K49" s="65">
        <v>33.42</v>
      </c>
      <c r="L49" s="65">
        <v>35.693946093914512</v>
      </c>
      <c r="M49" s="21">
        <v>30.873541798273322</v>
      </c>
      <c r="N49" s="21">
        <v>27.065213729206153</v>
      </c>
      <c r="O49" s="21">
        <v>30.383154348283853</v>
      </c>
      <c r="P49" s="21">
        <v>27.628637607917458</v>
      </c>
      <c r="Q49" s="21">
        <v>32.626416087597391</v>
      </c>
      <c r="R49" s="21">
        <v>24.018257229832571</v>
      </c>
      <c r="S49" s="21">
        <v>25.084185692541855</v>
      </c>
      <c r="T49" s="21">
        <v>16.676301369863012</v>
      </c>
      <c r="U49" s="21">
        <v>18.539185692541857</v>
      </c>
      <c r="V49" s="21">
        <v>18.698576864535767</v>
      </c>
      <c r="W49" s="21">
        <v>19.280324214792302</v>
      </c>
      <c r="X49" s="21">
        <v>17.273029381965554</v>
      </c>
      <c r="Y49" s="21">
        <v>19.084741641337384</v>
      </c>
    </row>
    <row r="50" spans="1:25" x14ac:dyDescent="0.25">
      <c r="A50" s="7" t="s">
        <v>44</v>
      </c>
      <c r="B50" s="7"/>
      <c r="C50" s="14">
        <v>3341</v>
      </c>
      <c r="D50" s="65">
        <v>14.4</v>
      </c>
      <c r="E50" s="65">
        <v>11.32</v>
      </c>
      <c r="F50" s="65">
        <v>15.69</v>
      </c>
      <c r="G50" s="65">
        <v>17.989999999999998</v>
      </c>
      <c r="H50" s="65">
        <v>20.440000000000001</v>
      </c>
      <c r="I50" s="65">
        <v>14.32</v>
      </c>
      <c r="J50" s="65">
        <v>12.64</v>
      </c>
      <c r="K50" s="65">
        <v>9.33</v>
      </c>
      <c r="L50" s="65">
        <v>10.707012195121951</v>
      </c>
      <c r="M50" s="21">
        <v>6.9094512195121949</v>
      </c>
      <c r="N50" s="21">
        <v>9.029756097560977</v>
      </c>
      <c r="O50" s="21">
        <v>7.3314024390243908</v>
      </c>
      <c r="P50" s="21">
        <v>8.882073170731708</v>
      </c>
      <c r="Q50" s="21">
        <v>7.9643292682926834</v>
      </c>
      <c r="R50" s="21">
        <v>5.0276832844574777</v>
      </c>
      <c r="S50" s="21">
        <v>6.1271554252199412</v>
      </c>
      <c r="T50" s="21">
        <v>4.4939589442815242</v>
      </c>
      <c r="U50" s="21">
        <v>4.5473313782991198</v>
      </c>
      <c r="V50" s="21">
        <v>3.5759530791788854</v>
      </c>
      <c r="W50" s="21">
        <v>2.4255306122448981</v>
      </c>
      <c r="X50" s="21">
        <v>0</v>
      </c>
      <c r="Y50" s="21">
        <v>1.8112040816326531</v>
      </c>
    </row>
    <row r="51" spans="1:25" x14ac:dyDescent="0.25">
      <c r="A51" s="7" t="s">
        <v>45</v>
      </c>
      <c r="B51" s="7"/>
      <c r="C51" s="14">
        <v>3342</v>
      </c>
      <c r="D51" s="65">
        <v>2.83</v>
      </c>
      <c r="E51" s="65">
        <v>3.75</v>
      </c>
      <c r="F51" s="65">
        <v>6.95</v>
      </c>
      <c r="G51" s="65">
        <v>8.6300000000000008</v>
      </c>
      <c r="H51" s="65">
        <v>6.05</v>
      </c>
      <c r="I51" s="65">
        <v>7.04</v>
      </c>
      <c r="J51" s="65">
        <v>5.05</v>
      </c>
      <c r="K51" s="65">
        <v>3.46</v>
      </c>
      <c r="L51" s="65">
        <v>3.5041279799247174</v>
      </c>
      <c r="M51" s="21">
        <v>4.1412421580928482</v>
      </c>
      <c r="N51" s="21">
        <v>4.1412421580928482</v>
      </c>
      <c r="O51" s="21">
        <v>7.3781932245922199</v>
      </c>
      <c r="P51" s="21">
        <v>4.5420075282308652</v>
      </c>
      <c r="Q51" s="21">
        <v>8.2927603513174404</v>
      </c>
      <c r="R51" s="21">
        <v>4.4926861451460889</v>
      </c>
      <c r="S51" s="21">
        <v>4.5882752120640911</v>
      </c>
      <c r="T51" s="21">
        <v>2.1116493873704054</v>
      </c>
      <c r="U51" s="21">
        <v>2.0421300659754951</v>
      </c>
      <c r="V51" s="21">
        <v>4.1624693685202638</v>
      </c>
      <c r="W51" s="21">
        <v>1.61</v>
      </c>
      <c r="X51" s="21">
        <v>3.56</v>
      </c>
      <c r="Y51" s="21">
        <v>1.74</v>
      </c>
    </row>
    <row r="52" spans="1:25" x14ac:dyDescent="0.25">
      <c r="A52" s="7" t="s">
        <v>46</v>
      </c>
      <c r="B52" s="7"/>
      <c r="C52" s="14">
        <v>3344</v>
      </c>
      <c r="D52" s="65">
        <v>9.31</v>
      </c>
      <c r="E52" s="65">
        <v>7.43</v>
      </c>
      <c r="F52" s="65">
        <v>6.71</v>
      </c>
      <c r="G52" s="65">
        <v>6.83</v>
      </c>
      <c r="H52" s="65">
        <v>8.7100000000000009</v>
      </c>
      <c r="I52" s="65">
        <v>10</v>
      </c>
      <c r="J52" s="65">
        <v>12.32</v>
      </c>
      <c r="K52" s="65">
        <v>12.51</v>
      </c>
      <c r="L52" s="65">
        <v>12.912096282754419</v>
      </c>
      <c r="M52" s="21">
        <v>12.218007312614262</v>
      </c>
      <c r="N52" s="21">
        <v>7.4104204753199268</v>
      </c>
      <c r="O52" s="21">
        <v>7.7778793418647174</v>
      </c>
      <c r="P52" s="21">
        <v>7.0021328458257166</v>
      </c>
      <c r="Q52" s="21">
        <v>8.2984460694698363</v>
      </c>
      <c r="R52" s="21">
        <v>5.6653699788583509</v>
      </c>
      <c r="S52" s="21">
        <v>7.3401691331923882</v>
      </c>
      <c r="T52" s="21">
        <v>5.7273995771670183</v>
      </c>
      <c r="U52" s="21">
        <v>5.5619873150105708</v>
      </c>
      <c r="V52" s="21">
        <v>2.6879492600422834</v>
      </c>
      <c r="W52" s="21">
        <v>7.023863636363636</v>
      </c>
      <c r="X52" s="21">
        <v>8.0473409090909094</v>
      </c>
      <c r="Y52" s="21">
        <v>8.1677499999999998</v>
      </c>
    </row>
    <row r="53" spans="1:25" x14ac:dyDescent="0.25">
      <c r="A53" s="8" t="s">
        <v>47</v>
      </c>
      <c r="B53" s="8"/>
      <c r="C53" s="15" t="s">
        <v>193</v>
      </c>
      <c r="D53" s="66">
        <v>5.36</v>
      </c>
      <c r="E53" s="66">
        <v>4.7</v>
      </c>
      <c r="F53" s="66">
        <v>5.55</v>
      </c>
      <c r="G53" s="66">
        <v>6.71</v>
      </c>
      <c r="H53" s="66">
        <v>9.120000000000001</v>
      </c>
      <c r="I53" s="66">
        <v>9.69</v>
      </c>
      <c r="J53" s="66">
        <v>8</v>
      </c>
      <c r="K53" s="66">
        <v>8.120000000000001</v>
      </c>
      <c r="L53" s="66">
        <v>7.1701006036217301</v>
      </c>
      <c r="M53" s="22">
        <v>7.545217974513748</v>
      </c>
      <c r="N53" s="22">
        <v>5.9375720992622405</v>
      </c>
      <c r="O53" s="22">
        <v>7.5452179745137489</v>
      </c>
      <c r="P53" s="22">
        <v>4.5657142857142858</v>
      </c>
      <c r="Q53" s="22">
        <v>5.8303957075788064</v>
      </c>
      <c r="R53" s="22">
        <v>7.6288028731045499</v>
      </c>
      <c r="S53" s="22">
        <v>7.0905426975259394</v>
      </c>
      <c r="T53" s="22">
        <v>2.8569193934557062</v>
      </c>
      <c r="U53" s="22">
        <v>6.5005267358339989</v>
      </c>
      <c r="V53" s="22">
        <v>6.6247406225059864</v>
      </c>
      <c r="W53" s="22">
        <v>7.495650887573964</v>
      </c>
      <c r="X53" s="22">
        <v>3.2786883629191319</v>
      </c>
      <c r="Y53" s="22">
        <v>6.810394477317554</v>
      </c>
    </row>
    <row r="54" spans="1:25" x14ac:dyDescent="0.25">
      <c r="A54" s="6" t="s">
        <v>48</v>
      </c>
      <c r="B54" s="6"/>
      <c r="C54" s="14">
        <v>335</v>
      </c>
      <c r="D54" s="65">
        <v>15.4</v>
      </c>
      <c r="E54" s="65">
        <v>13.62</v>
      </c>
      <c r="F54" s="65">
        <v>14.52</v>
      </c>
      <c r="G54" s="65">
        <v>12.93</v>
      </c>
      <c r="H54" s="65">
        <v>16.52</v>
      </c>
      <c r="I54" s="65">
        <v>13.39</v>
      </c>
      <c r="J54" s="65">
        <v>16.2</v>
      </c>
      <c r="K54" s="65">
        <v>10.91</v>
      </c>
      <c r="L54" s="65">
        <v>9.8519323197645896</v>
      </c>
      <c r="M54" s="21">
        <v>11.871206473761648</v>
      </c>
      <c r="N54" s="21">
        <v>11.010358018636586</v>
      </c>
      <c r="O54" s="21">
        <v>11.403585090730751</v>
      </c>
      <c r="P54" s="21">
        <v>8.289651790093183</v>
      </c>
      <c r="Q54" s="21">
        <v>10.872197155468367</v>
      </c>
      <c r="R54" s="21">
        <v>8.6339667774086379</v>
      </c>
      <c r="S54" s="21">
        <v>11.93196677740864</v>
      </c>
      <c r="T54" s="21">
        <v>7.877946843853822</v>
      </c>
      <c r="U54" s="21">
        <v>9.9268704318936898</v>
      </c>
      <c r="V54" s="21">
        <v>11.77857142857143</v>
      </c>
      <c r="W54" s="21">
        <v>7.9984552845528443</v>
      </c>
      <c r="X54" s="21">
        <v>10.426747967479672</v>
      </c>
      <c r="Y54" s="21">
        <v>9.7877235772357718</v>
      </c>
    </row>
    <row r="55" spans="1:25" x14ac:dyDescent="0.25">
      <c r="A55" s="6" t="s">
        <v>49</v>
      </c>
      <c r="B55" s="6"/>
      <c r="C55" s="14">
        <v>336</v>
      </c>
      <c r="D55" s="65">
        <v>64.87</v>
      </c>
      <c r="E55" s="65">
        <v>60.36</v>
      </c>
      <c r="F55" s="65">
        <v>67.489999999999995</v>
      </c>
      <c r="G55" s="65">
        <v>69.08</v>
      </c>
      <c r="H55" s="65">
        <v>65.97</v>
      </c>
      <c r="I55" s="65">
        <v>74.25</v>
      </c>
      <c r="J55" s="65">
        <v>69.069999999999993</v>
      </c>
      <c r="K55" s="65">
        <v>69.790000000000006</v>
      </c>
      <c r="L55" s="65">
        <v>90.12333471588552</v>
      </c>
      <c r="M55" s="21">
        <v>80.828436333471586</v>
      </c>
      <c r="N55" s="21">
        <v>70.889091663210294</v>
      </c>
      <c r="O55" s="21">
        <v>65.745914558274578</v>
      </c>
      <c r="P55" s="21">
        <v>53.774085441725425</v>
      </c>
      <c r="Q55" s="21">
        <v>48.221932807963498</v>
      </c>
      <c r="R55" s="21">
        <v>65.124169180148073</v>
      </c>
      <c r="S55" s="21">
        <v>70.174665478475461</v>
      </c>
      <c r="T55" s="21">
        <v>73.096030984370714</v>
      </c>
      <c r="U55" s="21">
        <v>58.885320811625995</v>
      </c>
      <c r="V55" s="21">
        <v>55.208856594461203</v>
      </c>
      <c r="W55" s="21">
        <v>66.557912539260698</v>
      </c>
      <c r="X55" s="21">
        <v>68.275119594104865</v>
      </c>
      <c r="Y55" s="21">
        <v>54.937714423773862</v>
      </c>
    </row>
    <row r="56" spans="1:25" x14ac:dyDescent="0.25">
      <c r="A56" s="8" t="s">
        <v>50</v>
      </c>
      <c r="B56" s="8"/>
      <c r="C56" s="15" t="s">
        <v>194</v>
      </c>
      <c r="D56" s="66">
        <v>48.35</v>
      </c>
      <c r="E56" s="66">
        <v>46</v>
      </c>
      <c r="F56" s="66">
        <v>55.41</v>
      </c>
      <c r="G56" s="66">
        <v>56.01</v>
      </c>
      <c r="H56" s="66">
        <v>53.23</v>
      </c>
      <c r="I56" s="66">
        <v>63.26</v>
      </c>
      <c r="J56" s="66">
        <v>60.33</v>
      </c>
      <c r="K56" s="66">
        <v>62.75</v>
      </c>
      <c r="L56" s="66">
        <v>80.456558295964129</v>
      </c>
      <c r="M56" s="22">
        <v>65.417130044843063</v>
      </c>
      <c r="N56" s="22">
        <v>60.107623318385656</v>
      </c>
      <c r="O56" s="22">
        <v>53.558396860986555</v>
      </c>
      <c r="P56" s="22">
        <v>42.876771300448439</v>
      </c>
      <c r="Q56" s="22">
        <v>36.878531390134533</v>
      </c>
      <c r="R56" s="22">
        <v>48.177035306334368</v>
      </c>
      <c r="S56" s="22">
        <v>55.872241259951537</v>
      </c>
      <c r="T56" s="22">
        <v>59.152165109034264</v>
      </c>
      <c r="U56" s="22">
        <v>42.172251644167531</v>
      </c>
      <c r="V56" s="22">
        <v>45.515250951886458</v>
      </c>
      <c r="W56" s="22">
        <v>51.788501720362838</v>
      </c>
      <c r="X56" s="22">
        <v>55.420012511729745</v>
      </c>
      <c r="Y56" s="22">
        <v>43.104454175789797</v>
      </c>
    </row>
    <row r="57" spans="1:25" x14ac:dyDescent="0.25">
      <c r="A57" s="7" t="s">
        <v>51</v>
      </c>
      <c r="B57" s="7"/>
      <c r="C57" s="14">
        <v>3361</v>
      </c>
      <c r="D57" s="65">
        <v>16.239999999999998</v>
      </c>
      <c r="E57" s="65">
        <v>14.39</v>
      </c>
      <c r="F57" s="65">
        <v>17.23</v>
      </c>
      <c r="G57" s="65">
        <v>17.86</v>
      </c>
      <c r="H57" s="65">
        <v>14.17</v>
      </c>
      <c r="I57" s="65">
        <v>14.3</v>
      </c>
      <c r="J57" s="65">
        <v>14.59</v>
      </c>
      <c r="K57" s="65">
        <v>13.56</v>
      </c>
      <c r="L57" s="65">
        <v>25.545108643167552</v>
      </c>
      <c r="M57" s="21">
        <v>23.481178174794785</v>
      </c>
      <c r="N57" s="21">
        <v>20.782192177691936</v>
      </c>
      <c r="O57" s="21">
        <v>17.210004828585227</v>
      </c>
      <c r="P57" s="21">
        <v>18.09908256880734</v>
      </c>
      <c r="Q57" s="21">
        <v>14.76504104297441</v>
      </c>
      <c r="R57" s="21">
        <v>17.912279534109814</v>
      </c>
      <c r="S57" s="21">
        <v>26.779101497504154</v>
      </c>
      <c r="T57" s="21">
        <v>24.944026622296171</v>
      </c>
      <c r="U57" s="21">
        <v>17.343893510815306</v>
      </c>
      <c r="V57" s="21">
        <v>17.538768718801997</v>
      </c>
      <c r="W57" s="21">
        <v>14.043012906097017</v>
      </c>
      <c r="X57" s="21">
        <v>16.935705384957721</v>
      </c>
      <c r="Y57" s="21">
        <v>14.833457943925232</v>
      </c>
    </row>
    <row r="58" spans="1:25" x14ac:dyDescent="0.25">
      <c r="A58" s="7" t="s">
        <v>52</v>
      </c>
      <c r="B58" s="7"/>
      <c r="C58" s="14">
        <v>3362</v>
      </c>
      <c r="D58" s="65">
        <v>0</v>
      </c>
      <c r="E58" s="65">
        <v>0</v>
      </c>
      <c r="F58" s="65">
        <v>0</v>
      </c>
      <c r="G58" s="65">
        <v>0</v>
      </c>
      <c r="H58" s="65">
        <v>0</v>
      </c>
      <c r="I58" s="65">
        <v>0</v>
      </c>
      <c r="J58" s="65">
        <v>0</v>
      </c>
      <c r="K58" s="65">
        <v>0</v>
      </c>
      <c r="L58" s="65">
        <v>2.6362790697674421</v>
      </c>
      <c r="M58" s="21">
        <v>0</v>
      </c>
      <c r="N58" s="21">
        <v>0</v>
      </c>
      <c r="O58" s="21">
        <v>1.8139534883720929</v>
      </c>
      <c r="P58" s="21">
        <v>0</v>
      </c>
      <c r="Q58" s="21">
        <v>0</v>
      </c>
      <c r="R58" s="21">
        <v>0</v>
      </c>
      <c r="S58" s="21">
        <v>2.1066878980891719</v>
      </c>
      <c r="T58" s="21">
        <v>0</v>
      </c>
      <c r="U58" s="21">
        <v>0</v>
      </c>
      <c r="V58" s="21">
        <v>0</v>
      </c>
      <c r="W58" s="21">
        <v>0</v>
      </c>
      <c r="X58" s="21">
        <v>0</v>
      </c>
      <c r="Y58" s="21">
        <v>0</v>
      </c>
    </row>
    <row r="59" spans="1:25" x14ac:dyDescent="0.25">
      <c r="A59" s="7" t="s">
        <v>53</v>
      </c>
      <c r="B59" s="7"/>
      <c r="C59" s="14">
        <v>3363</v>
      </c>
      <c r="D59" s="65">
        <v>31.32</v>
      </c>
      <c r="E59" s="65">
        <v>31.37</v>
      </c>
      <c r="F59" s="65">
        <v>37.17</v>
      </c>
      <c r="G59" s="65">
        <v>37.090000000000003</v>
      </c>
      <c r="H59" s="65">
        <v>38.14</v>
      </c>
      <c r="I59" s="65">
        <v>47.63</v>
      </c>
      <c r="J59" s="65">
        <v>44.49</v>
      </c>
      <c r="K59" s="65">
        <v>47.97</v>
      </c>
      <c r="L59" s="65">
        <v>52.089846743295013</v>
      </c>
      <c r="M59" s="21">
        <v>41.270837687216996</v>
      </c>
      <c r="N59" s="21">
        <v>38.166745036572614</v>
      </c>
      <c r="O59" s="21">
        <v>34.473554510623472</v>
      </c>
      <c r="P59" s="21">
        <v>25.60309996516893</v>
      </c>
      <c r="Q59" s="21">
        <v>21.558716475095785</v>
      </c>
      <c r="R59" s="21">
        <v>29.788795180722897</v>
      </c>
      <c r="S59" s="21">
        <v>28.407349397590362</v>
      </c>
      <c r="T59" s="21">
        <v>33.352048192771086</v>
      </c>
      <c r="U59" s="21">
        <v>24.646746987951811</v>
      </c>
      <c r="V59" s="21">
        <v>27.234216867469883</v>
      </c>
      <c r="W59" s="21">
        <v>33.597015228426393</v>
      </c>
      <c r="X59" s="21">
        <v>35.073807106598984</v>
      </c>
      <c r="Y59" s="21">
        <v>25.966923857868021</v>
      </c>
    </row>
    <row r="60" spans="1:25" x14ac:dyDescent="0.25">
      <c r="A60" s="7" t="s">
        <v>54</v>
      </c>
      <c r="B60" s="7"/>
      <c r="C60" s="14">
        <v>3364</v>
      </c>
      <c r="D60" s="65">
        <v>15.8</v>
      </c>
      <c r="E60" s="65">
        <v>12.47</v>
      </c>
      <c r="F60" s="65">
        <v>11.12</v>
      </c>
      <c r="G60" s="65">
        <v>11.47</v>
      </c>
      <c r="H60" s="65">
        <v>11.49</v>
      </c>
      <c r="I60" s="65">
        <v>10.94</v>
      </c>
      <c r="J60" s="65">
        <v>7.68</v>
      </c>
      <c r="K60" s="65">
        <v>6.58</v>
      </c>
      <c r="L60" s="65">
        <v>8.36215953307393</v>
      </c>
      <c r="M60" s="21">
        <v>13.521789883268482</v>
      </c>
      <c r="N60" s="21">
        <v>10.912321660181581</v>
      </c>
      <c r="O60" s="21">
        <v>10.378566796368354</v>
      </c>
      <c r="P60" s="21">
        <v>9.809228274967575</v>
      </c>
      <c r="Q60" s="21">
        <v>10.212509727626459</v>
      </c>
      <c r="R60" s="21">
        <v>15.124012430939226</v>
      </c>
      <c r="S60" s="21">
        <v>12.316422651933701</v>
      </c>
      <c r="T60" s="21">
        <v>11.958252762430938</v>
      </c>
      <c r="U60" s="21">
        <v>15.967444751381215</v>
      </c>
      <c r="V60" s="21">
        <v>8.9080317679558014</v>
      </c>
      <c r="W60" s="21">
        <v>14.605901639344262</v>
      </c>
      <c r="X60" s="21">
        <v>11.682295081967213</v>
      </c>
      <c r="Y60" s="21">
        <v>10.566229508196722</v>
      </c>
    </row>
    <row r="61" spans="1:25" x14ac:dyDescent="0.25">
      <c r="A61" s="7" t="s">
        <v>55</v>
      </c>
      <c r="B61" s="7"/>
      <c r="C61" s="14" t="s">
        <v>195</v>
      </c>
      <c r="D61" s="65">
        <v>0</v>
      </c>
      <c r="E61" s="65">
        <v>1.88</v>
      </c>
      <c r="F61" s="65">
        <v>0</v>
      </c>
      <c r="G61" s="65">
        <v>1.6</v>
      </c>
      <c r="H61" s="65">
        <v>0</v>
      </c>
      <c r="I61" s="65">
        <v>0</v>
      </c>
      <c r="J61" s="65">
        <v>0</v>
      </c>
      <c r="K61" s="65">
        <v>0</v>
      </c>
      <c r="L61" s="65">
        <v>0</v>
      </c>
      <c r="M61" s="21">
        <v>1.526986301369863</v>
      </c>
      <c r="N61" s="21">
        <v>0</v>
      </c>
      <c r="O61" s="21">
        <v>1.488082191780822</v>
      </c>
      <c r="P61" s="21">
        <v>0</v>
      </c>
      <c r="Q61" s="21">
        <v>0</v>
      </c>
      <c r="R61" s="21">
        <v>0</v>
      </c>
      <c r="S61" s="21">
        <v>1.8038461538461537</v>
      </c>
      <c r="T61" s="21">
        <v>1.8553846153846152</v>
      </c>
      <c r="U61" s="21">
        <v>0</v>
      </c>
      <c r="V61" s="21">
        <v>0</v>
      </c>
      <c r="W61" s="21">
        <v>0</v>
      </c>
      <c r="X61" s="21">
        <v>0</v>
      </c>
      <c r="Y61" s="21">
        <v>0</v>
      </c>
    </row>
    <row r="62" spans="1:25" x14ac:dyDescent="0.25">
      <c r="A62" s="6" t="s">
        <v>56</v>
      </c>
      <c r="B62" s="6"/>
      <c r="C62" s="14">
        <v>337</v>
      </c>
      <c r="D62" s="65">
        <v>13.47</v>
      </c>
      <c r="E62" s="65">
        <v>16.149999999999999</v>
      </c>
      <c r="F62" s="65">
        <v>24.57</v>
      </c>
      <c r="G62" s="65">
        <v>26.09</v>
      </c>
      <c r="H62" s="65">
        <v>24.84</v>
      </c>
      <c r="I62" s="65">
        <v>25.09</v>
      </c>
      <c r="J62" s="65">
        <v>25.15</v>
      </c>
      <c r="K62" s="65">
        <v>28.11</v>
      </c>
      <c r="L62" s="65">
        <v>22.985256030469742</v>
      </c>
      <c r="M62" s="21">
        <v>20.765560727888275</v>
      </c>
      <c r="N62" s="21">
        <v>20.983381294964026</v>
      </c>
      <c r="O62" s="21">
        <v>18.255438002539144</v>
      </c>
      <c r="P62" s="21">
        <v>11.337041895895048</v>
      </c>
      <c r="Q62" s="21">
        <v>16.066859923825643</v>
      </c>
      <c r="R62" s="21">
        <v>13.078341245462163</v>
      </c>
      <c r="S62" s="21">
        <v>15.857877687796705</v>
      </c>
      <c r="T62" s="21">
        <v>11.740430047472774</v>
      </c>
      <c r="U62" s="21">
        <v>10.703289583915108</v>
      </c>
      <c r="V62" s="21">
        <v>12.341971516336221</v>
      </c>
      <c r="W62" s="21">
        <v>18.266598659283005</v>
      </c>
      <c r="X62" s="21">
        <v>20.500568347420575</v>
      </c>
      <c r="Y62" s="21">
        <v>25.436082774701251</v>
      </c>
    </row>
    <row r="63" spans="1:25" x14ac:dyDescent="0.25">
      <c r="A63" s="7" t="s">
        <v>57</v>
      </c>
      <c r="B63" s="7"/>
      <c r="C63" s="14">
        <v>3372</v>
      </c>
      <c r="D63" s="65">
        <v>4.01</v>
      </c>
      <c r="E63" s="65">
        <v>5.27</v>
      </c>
      <c r="F63" s="65">
        <v>10.050000000000001</v>
      </c>
      <c r="G63" s="65">
        <v>11.77</v>
      </c>
      <c r="H63" s="65">
        <v>11.02</v>
      </c>
      <c r="I63" s="65">
        <v>9.75</v>
      </c>
      <c r="J63" s="65">
        <v>9.0500000000000007</v>
      </c>
      <c r="K63" s="65">
        <v>9.2799999999999994</v>
      </c>
      <c r="L63" s="65">
        <v>7.0775113808801215</v>
      </c>
      <c r="M63" s="21">
        <v>8.6946282245827007</v>
      </c>
      <c r="N63" s="21">
        <v>8.600121396054627</v>
      </c>
      <c r="O63" s="21">
        <v>9.6291957511380879</v>
      </c>
      <c r="P63" s="21">
        <v>5.8699241274658567</v>
      </c>
      <c r="Q63" s="21">
        <v>5.7229135053110776</v>
      </c>
      <c r="R63" s="21">
        <v>6.9152107513744658</v>
      </c>
      <c r="S63" s="21">
        <v>6.6018326206475262</v>
      </c>
      <c r="T63" s="21">
        <v>4.9618204031765423</v>
      </c>
      <c r="U63" s="21">
        <v>4.5648747709224189</v>
      </c>
      <c r="V63" s="21">
        <v>7.0510079413561391</v>
      </c>
      <c r="W63" s="21">
        <v>6.1216352624495292</v>
      </c>
      <c r="X63" s="21">
        <v>3.9345895020188424</v>
      </c>
      <c r="Y63" s="21">
        <v>5.033344549125168</v>
      </c>
    </row>
    <row r="64" spans="1:25" x14ac:dyDescent="0.25">
      <c r="A64" s="6" t="s">
        <v>58</v>
      </c>
      <c r="B64" s="6"/>
      <c r="C64" s="14">
        <v>339</v>
      </c>
      <c r="D64" s="65">
        <v>28.43</v>
      </c>
      <c r="E64" s="65">
        <v>28.95</v>
      </c>
      <c r="F64" s="65">
        <v>22.19</v>
      </c>
      <c r="G64" s="65">
        <v>23.3</v>
      </c>
      <c r="H64" s="65">
        <v>29.02</v>
      </c>
      <c r="I64" s="65">
        <v>27.59</v>
      </c>
      <c r="J64" s="65">
        <v>24.81</v>
      </c>
      <c r="K64" s="65">
        <v>25.4</v>
      </c>
      <c r="L64" s="65">
        <v>24.370735502121644</v>
      </c>
      <c r="M64" s="21">
        <v>24.296304809052334</v>
      </c>
      <c r="N64" s="21">
        <v>25.317068599717114</v>
      </c>
      <c r="O64" s="21">
        <v>22.063384016973124</v>
      </c>
      <c r="P64" s="21">
        <v>20.978822489391796</v>
      </c>
      <c r="Q64" s="21">
        <v>21.372241867043847</v>
      </c>
      <c r="R64" s="21">
        <v>17.610915929203539</v>
      </c>
      <c r="S64" s="21">
        <v>33.969172566371682</v>
      </c>
      <c r="T64" s="21">
        <v>32.2112389380531</v>
      </c>
      <c r="U64" s="21">
        <v>24.684756637168139</v>
      </c>
      <c r="V64" s="21">
        <v>28.874323008849558</v>
      </c>
      <c r="W64" s="21">
        <v>35.76725952813068</v>
      </c>
      <c r="X64" s="21">
        <v>37.86871869328494</v>
      </c>
      <c r="Y64" s="21">
        <v>37.592769509981856</v>
      </c>
    </row>
    <row r="65" spans="1:25" x14ac:dyDescent="0.25">
      <c r="A65" s="7" t="s">
        <v>59</v>
      </c>
      <c r="B65" s="7"/>
      <c r="C65" s="14">
        <v>3391</v>
      </c>
      <c r="D65" s="65">
        <v>7.41</v>
      </c>
      <c r="E65" s="65">
        <v>5.71</v>
      </c>
      <c r="F65" s="65">
        <v>4.5999999999999996</v>
      </c>
      <c r="G65" s="65">
        <v>3.12</v>
      </c>
      <c r="H65" s="65">
        <v>6.64</v>
      </c>
      <c r="I65" s="65">
        <v>7.01</v>
      </c>
      <c r="J65" s="65">
        <v>5.86</v>
      </c>
      <c r="K65" s="65">
        <v>5.63</v>
      </c>
      <c r="L65" s="65">
        <v>2.8739583333333329</v>
      </c>
      <c r="M65" s="21">
        <v>5.4572916666666664</v>
      </c>
      <c r="N65" s="21">
        <v>4.8545138888888886</v>
      </c>
      <c r="O65" s="21">
        <v>6.4690972222222216</v>
      </c>
      <c r="P65" s="21">
        <v>5.5649305555555548</v>
      </c>
      <c r="Q65" s="21">
        <v>4.4239583333333332</v>
      </c>
      <c r="R65" s="21">
        <v>2.7324200913242009</v>
      </c>
      <c r="S65" s="21">
        <v>6.1893455098934549</v>
      </c>
      <c r="T65" s="21">
        <v>7.8971080669710805</v>
      </c>
      <c r="U65" s="21">
        <v>4.015829528158295</v>
      </c>
      <c r="V65" s="21">
        <v>6.6240487062404867</v>
      </c>
      <c r="W65" s="21">
        <v>4.6252582159624414</v>
      </c>
      <c r="X65" s="21">
        <v>7.5773239436619724</v>
      </c>
      <c r="Y65" s="21">
        <v>5.4778403755868545</v>
      </c>
    </row>
    <row r="66" spans="1:25" x14ac:dyDescent="0.25">
      <c r="A66" s="9" t="s">
        <v>60</v>
      </c>
      <c r="B66" s="9"/>
      <c r="C66" s="15" t="s">
        <v>196</v>
      </c>
      <c r="D66" s="66">
        <v>233.99</v>
      </c>
      <c r="E66" s="66">
        <v>240.24</v>
      </c>
      <c r="F66" s="66">
        <v>254.67</v>
      </c>
      <c r="G66" s="66">
        <v>265.2</v>
      </c>
      <c r="H66" s="66">
        <v>274.92</v>
      </c>
      <c r="I66" s="66">
        <v>283.69</v>
      </c>
      <c r="J66" s="66">
        <v>267.23</v>
      </c>
      <c r="K66" s="66">
        <v>287.89</v>
      </c>
      <c r="L66" s="66">
        <v>292.33715740575309</v>
      </c>
      <c r="M66" s="22">
        <v>276.03012634319401</v>
      </c>
      <c r="N66" s="22">
        <v>251.57513770131956</v>
      </c>
      <c r="O66" s="22">
        <v>238.65845733683858</v>
      </c>
      <c r="P66" s="22">
        <v>197.99648076775821</v>
      </c>
      <c r="Q66" s="22">
        <v>198.25214655810507</v>
      </c>
      <c r="R66" s="22">
        <v>207.2232771132912</v>
      </c>
      <c r="S66" s="22">
        <v>220.59465260045693</v>
      </c>
      <c r="T66" s="22">
        <v>215.58314037091787</v>
      </c>
      <c r="U66" s="22">
        <v>203.59956827039377</v>
      </c>
      <c r="V66" s="22">
        <v>195.68027751646284</v>
      </c>
      <c r="W66" s="22">
        <v>218.91892638870027</v>
      </c>
      <c r="X66" s="22">
        <v>228.20214722259948</v>
      </c>
      <c r="Y66" s="22">
        <v>206.59406559826161</v>
      </c>
    </row>
    <row r="67" spans="1:25" x14ac:dyDescent="0.25">
      <c r="A67" s="9" t="s">
        <v>61</v>
      </c>
      <c r="B67" s="9"/>
      <c r="C67" s="15" t="s">
        <v>197</v>
      </c>
      <c r="D67" s="66">
        <v>173.05</v>
      </c>
      <c r="E67" s="66">
        <v>194.64</v>
      </c>
      <c r="F67" s="66">
        <v>187.11</v>
      </c>
      <c r="G67" s="66">
        <v>181.73</v>
      </c>
      <c r="H67" s="66">
        <v>177.37</v>
      </c>
      <c r="I67" s="66">
        <v>202.23</v>
      </c>
      <c r="J67" s="66">
        <v>199.38</v>
      </c>
      <c r="K67" s="66">
        <v>199.83</v>
      </c>
      <c r="L67" s="66">
        <v>208.98162413647256</v>
      </c>
      <c r="M67" s="22">
        <v>179.77782320597771</v>
      </c>
      <c r="N67" s="22">
        <v>184.41898773438598</v>
      </c>
      <c r="O67" s="22">
        <v>177.97950655575917</v>
      </c>
      <c r="P67" s="22">
        <v>161.85926688284223</v>
      </c>
      <c r="Q67" s="22">
        <v>158.45646411955448</v>
      </c>
      <c r="R67" s="22">
        <v>154.35752459231406</v>
      </c>
      <c r="S67" s="22">
        <v>143.83729550124602</v>
      </c>
      <c r="T67" s="22">
        <v>148.50698902636296</v>
      </c>
      <c r="U67" s="22">
        <v>149.2691688890832</v>
      </c>
      <c r="V67" s="22">
        <v>152.15686442530495</v>
      </c>
      <c r="W67" s="22">
        <v>147.31366363030438</v>
      </c>
      <c r="X67" s="22">
        <v>144.62354143523663</v>
      </c>
      <c r="Y67" s="22">
        <v>147.44227504998889</v>
      </c>
    </row>
    <row r="68" spans="1:25" x14ac:dyDescent="0.25">
      <c r="A68" s="4" t="s">
        <v>62</v>
      </c>
      <c r="B68" s="4"/>
      <c r="C68" s="12" t="s">
        <v>198</v>
      </c>
      <c r="D68" s="63">
        <v>1686.29</v>
      </c>
      <c r="E68" s="63">
        <v>1728.94</v>
      </c>
      <c r="F68" s="63">
        <v>1777.73</v>
      </c>
      <c r="G68" s="63">
        <v>1861.87</v>
      </c>
      <c r="H68" s="63">
        <v>1918.78</v>
      </c>
      <c r="I68" s="63">
        <v>1936.86</v>
      </c>
      <c r="J68" s="63">
        <v>1997.21</v>
      </c>
      <c r="K68" s="63">
        <v>2025.87</v>
      </c>
      <c r="L68" s="63">
        <v>2212.2811312160438</v>
      </c>
      <c r="M68" s="19">
        <v>2287.9432403785095</v>
      </c>
      <c r="N68" s="19">
        <v>2369.9078727274155</v>
      </c>
      <c r="O68" s="19">
        <v>2414.9698524796227</v>
      </c>
      <c r="P68" s="19">
        <v>2445.8458499081426</v>
      </c>
      <c r="Q68" s="19">
        <v>2502.6534410532613</v>
      </c>
      <c r="R68" s="19">
        <v>2507.7547633455138</v>
      </c>
      <c r="S68" s="19">
        <v>2549.2412224192722</v>
      </c>
      <c r="T68" s="19">
        <v>2675.3233872192536</v>
      </c>
      <c r="U68" s="19">
        <v>2686.8198888320221</v>
      </c>
      <c r="V68" s="19">
        <v>2762.9960667960054</v>
      </c>
      <c r="W68" s="19">
        <v>2790.8437593696071</v>
      </c>
      <c r="X68" s="19">
        <v>2880.2157574862472</v>
      </c>
      <c r="Y68" s="19">
        <v>2941.2778298712519</v>
      </c>
    </row>
    <row r="69" spans="1:25" x14ac:dyDescent="0.25">
      <c r="A69" s="5" t="s">
        <v>63</v>
      </c>
      <c r="B69" s="5"/>
      <c r="C69" s="13">
        <v>41</v>
      </c>
      <c r="D69" s="64">
        <v>90.02</v>
      </c>
      <c r="E69" s="64">
        <v>86.1</v>
      </c>
      <c r="F69" s="64">
        <v>95.79</v>
      </c>
      <c r="G69" s="64">
        <v>107.15</v>
      </c>
      <c r="H69" s="64">
        <v>118.74</v>
      </c>
      <c r="I69" s="64">
        <v>118.94</v>
      </c>
      <c r="J69" s="64">
        <v>114.95</v>
      </c>
      <c r="K69" s="64">
        <v>125.45</v>
      </c>
      <c r="L69" s="64">
        <v>141.75354561681203</v>
      </c>
      <c r="M69" s="20">
        <v>141.54396524433366</v>
      </c>
      <c r="N69" s="20">
        <v>135.8080813659785</v>
      </c>
      <c r="O69" s="20">
        <v>132.4437648604048</v>
      </c>
      <c r="P69" s="20">
        <v>140.9372852187384</v>
      </c>
      <c r="Q69" s="20">
        <v>145.5701145051022</v>
      </c>
      <c r="R69" s="20">
        <v>123.88262900929004</v>
      </c>
      <c r="S69" s="20">
        <v>126.2551054451753</v>
      </c>
      <c r="T69" s="20">
        <v>126.22230623177597</v>
      </c>
      <c r="U69" s="20">
        <v>142.14085780158678</v>
      </c>
      <c r="V69" s="20">
        <v>173.86863022987728</v>
      </c>
      <c r="W69" s="20">
        <v>163.51334869431645</v>
      </c>
      <c r="X69" s="20">
        <v>153.29992201347039</v>
      </c>
      <c r="Y69" s="20">
        <v>138.8062704320769</v>
      </c>
    </row>
    <row r="70" spans="1:25" x14ac:dyDescent="0.25">
      <c r="A70" s="6" t="s">
        <v>64</v>
      </c>
      <c r="B70" s="6"/>
      <c r="C70" s="14">
        <v>411</v>
      </c>
      <c r="D70" s="65">
        <v>1.76</v>
      </c>
      <c r="E70" s="65">
        <v>0</v>
      </c>
      <c r="F70" s="65">
        <v>0</v>
      </c>
      <c r="G70" s="65">
        <v>0</v>
      </c>
      <c r="H70" s="65">
        <v>0</v>
      </c>
      <c r="I70" s="65">
        <v>0</v>
      </c>
      <c r="J70" s="65">
        <v>0</v>
      </c>
      <c r="K70" s="65">
        <v>0</v>
      </c>
      <c r="L70" s="65">
        <v>0</v>
      </c>
      <c r="M70" s="21">
        <v>0</v>
      </c>
      <c r="N70" s="21">
        <v>0</v>
      </c>
      <c r="O70" s="21">
        <v>0</v>
      </c>
      <c r="P70" s="21">
        <v>0</v>
      </c>
      <c r="Q70" s="21">
        <v>0</v>
      </c>
      <c r="R70" s="21">
        <v>0</v>
      </c>
      <c r="S70" s="21">
        <v>0</v>
      </c>
      <c r="T70" s="21">
        <v>0</v>
      </c>
      <c r="U70" s="21">
        <v>0</v>
      </c>
      <c r="V70" s="21">
        <v>0</v>
      </c>
      <c r="W70" s="21">
        <v>0</v>
      </c>
      <c r="X70" s="21">
        <v>0</v>
      </c>
      <c r="Y70" s="21">
        <v>0</v>
      </c>
    </row>
    <row r="71" spans="1:25" x14ac:dyDescent="0.25">
      <c r="A71" s="6" t="s">
        <v>65</v>
      </c>
      <c r="B71" s="6"/>
      <c r="C71" s="14">
        <v>412</v>
      </c>
      <c r="D71" s="65">
        <v>0</v>
      </c>
      <c r="E71" s="65">
        <v>0</v>
      </c>
      <c r="F71" s="65">
        <v>1.64</v>
      </c>
      <c r="G71" s="65">
        <v>1.99</v>
      </c>
      <c r="H71" s="65">
        <v>3.63</v>
      </c>
      <c r="I71" s="65">
        <v>2.97</v>
      </c>
      <c r="J71" s="65">
        <v>2.2000000000000002</v>
      </c>
      <c r="K71" s="65">
        <v>1.65</v>
      </c>
      <c r="L71" s="65">
        <v>0</v>
      </c>
      <c r="M71" s="21">
        <v>0</v>
      </c>
      <c r="N71" s="21">
        <v>1.7572682926829266</v>
      </c>
      <c r="O71" s="21">
        <v>0</v>
      </c>
      <c r="P71" s="21">
        <v>0</v>
      </c>
      <c r="Q71" s="21">
        <v>0</v>
      </c>
      <c r="R71" s="21">
        <v>0</v>
      </c>
      <c r="S71" s="21">
        <v>0</v>
      </c>
      <c r="T71" s="21">
        <v>0</v>
      </c>
      <c r="U71" s="21">
        <v>0</v>
      </c>
      <c r="V71" s="21">
        <v>0</v>
      </c>
      <c r="W71" s="21">
        <v>1.9377777777777778</v>
      </c>
      <c r="X71" s="21">
        <v>0</v>
      </c>
      <c r="Y71" s="21">
        <v>3.0104761904761905</v>
      </c>
    </row>
    <row r="72" spans="1:25" x14ac:dyDescent="0.25">
      <c r="A72" s="6" t="s">
        <v>66</v>
      </c>
      <c r="B72" s="6"/>
      <c r="C72" s="14">
        <v>413</v>
      </c>
      <c r="D72" s="65">
        <v>11.22</v>
      </c>
      <c r="E72" s="65">
        <v>15</v>
      </c>
      <c r="F72" s="65">
        <v>17.25</v>
      </c>
      <c r="G72" s="65">
        <v>13.05</v>
      </c>
      <c r="H72" s="65">
        <v>12.6</v>
      </c>
      <c r="I72" s="65">
        <v>16.66</v>
      </c>
      <c r="J72" s="65">
        <v>15.96</v>
      </c>
      <c r="K72" s="65">
        <v>15.5</v>
      </c>
      <c r="L72" s="65">
        <v>21.523685937894474</v>
      </c>
      <c r="M72" s="21">
        <v>19.50074223680889</v>
      </c>
      <c r="N72" s="21">
        <v>14.88930068164605</v>
      </c>
      <c r="O72" s="21">
        <v>12.768472607927292</v>
      </c>
      <c r="P72" s="21">
        <v>22.894067154758901</v>
      </c>
      <c r="Q72" s="21">
        <v>23.437869224943199</v>
      </c>
      <c r="R72" s="21">
        <v>16.024586967675727</v>
      </c>
      <c r="S72" s="21">
        <v>16.278070805541301</v>
      </c>
      <c r="T72" s="21">
        <v>18.956182657773216</v>
      </c>
      <c r="U72" s="21">
        <v>14.007737301180091</v>
      </c>
      <c r="V72" s="21">
        <v>24.951626475115443</v>
      </c>
      <c r="W72" s="21">
        <v>24.656441398865784</v>
      </c>
      <c r="X72" s="21">
        <v>21.124749527410206</v>
      </c>
      <c r="Y72" s="21">
        <v>17.222448015122875</v>
      </c>
    </row>
    <row r="73" spans="1:25" x14ac:dyDescent="0.25">
      <c r="A73" s="6" t="s">
        <v>67</v>
      </c>
      <c r="B73" s="6"/>
      <c r="C73" s="14">
        <v>414</v>
      </c>
      <c r="D73" s="65">
        <v>19.72</v>
      </c>
      <c r="E73" s="65">
        <v>11.37</v>
      </c>
      <c r="F73" s="65">
        <v>17.82</v>
      </c>
      <c r="G73" s="65">
        <v>20.7</v>
      </c>
      <c r="H73" s="65">
        <v>19.809999999999999</v>
      </c>
      <c r="I73" s="65">
        <v>23.77</v>
      </c>
      <c r="J73" s="65">
        <v>20.39</v>
      </c>
      <c r="K73" s="65">
        <v>26.87</v>
      </c>
      <c r="L73" s="65">
        <v>24.79925220702787</v>
      </c>
      <c r="M73" s="21">
        <v>28.100176562229528</v>
      </c>
      <c r="N73" s="21">
        <v>23.487346373550281</v>
      </c>
      <c r="O73" s="21">
        <v>25.613903410074432</v>
      </c>
      <c r="P73" s="21">
        <v>19.519889215855979</v>
      </c>
      <c r="Q73" s="21">
        <v>26.502613813397957</v>
      </c>
      <c r="R73" s="21">
        <v>27.07201147593242</v>
      </c>
      <c r="S73" s="21">
        <v>23.096475932419512</v>
      </c>
      <c r="T73" s="21">
        <v>15.401203379024546</v>
      </c>
      <c r="U73" s="21">
        <v>24.407443417277655</v>
      </c>
      <c r="V73" s="21">
        <v>32.624971310168952</v>
      </c>
      <c r="W73" s="21">
        <v>32.073444161940152</v>
      </c>
      <c r="X73" s="21">
        <v>24.548190885976918</v>
      </c>
      <c r="Y73" s="21">
        <v>24.398114609818112</v>
      </c>
    </row>
    <row r="74" spans="1:25" x14ac:dyDescent="0.25">
      <c r="A74" s="6" t="s">
        <v>68</v>
      </c>
      <c r="B74" s="6"/>
      <c r="C74" s="14">
        <v>415</v>
      </c>
      <c r="D74" s="65">
        <v>4.95</v>
      </c>
      <c r="E74" s="65">
        <v>7.69</v>
      </c>
      <c r="F74" s="65">
        <v>4.75</v>
      </c>
      <c r="G74" s="65">
        <v>3.16</v>
      </c>
      <c r="H74" s="65">
        <v>6.81</v>
      </c>
      <c r="I74" s="65">
        <v>6.26</v>
      </c>
      <c r="J74" s="65">
        <v>8.43</v>
      </c>
      <c r="K74" s="65">
        <v>8.74</v>
      </c>
      <c r="L74" s="65">
        <v>8.6263011456628487</v>
      </c>
      <c r="M74" s="21">
        <v>13.434599018003274</v>
      </c>
      <c r="N74" s="21">
        <v>8.6382324058919799</v>
      </c>
      <c r="O74" s="21">
        <v>9.5808019639934532</v>
      </c>
      <c r="P74" s="21">
        <v>8.876857610474632</v>
      </c>
      <c r="Q74" s="21">
        <v>13.506186579378069</v>
      </c>
      <c r="R74" s="21">
        <v>8.787567750677507</v>
      </c>
      <c r="S74" s="21">
        <v>8.3157520325203258</v>
      </c>
      <c r="T74" s="21">
        <v>7.2187804878048789</v>
      </c>
      <c r="U74" s="21">
        <v>10.545081300813008</v>
      </c>
      <c r="V74" s="21">
        <v>9.0588617886178859</v>
      </c>
      <c r="W74" s="21">
        <v>9.1049409913453978</v>
      </c>
      <c r="X74" s="21">
        <v>9.7029110936270637</v>
      </c>
      <c r="Y74" s="21">
        <v>6.5325413060582216</v>
      </c>
    </row>
    <row r="75" spans="1:25" x14ac:dyDescent="0.25">
      <c r="A75" s="6" t="s">
        <v>69</v>
      </c>
      <c r="B75" s="6"/>
      <c r="C75" s="14">
        <v>416</v>
      </c>
      <c r="D75" s="65">
        <v>10.38</v>
      </c>
      <c r="E75" s="65">
        <v>8.49</v>
      </c>
      <c r="F75" s="65">
        <v>11.71</v>
      </c>
      <c r="G75" s="65">
        <v>12.23</v>
      </c>
      <c r="H75" s="65">
        <v>17.149999999999999</v>
      </c>
      <c r="I75" s="65">
        <v>17.489999999999998</v>
      </c>
      <c r="J75" s="65">
        <v>12.9</v>
      </c>
      <c r="K75" s="65">
        <v>18.36</v>
      </c>
      <c r="L75" s="65">
        <v>19.181646461798703</v>
      </c>
      <c r="M75" s="21">
        <v>16.612776994643362</v>
      </c>
      <c r="N75" s="21">
        <v>16.669360022554272</v>
      </c>
      <c r="O75" s="21">
        <v>18.151835353820129</v>
      </c>
      <c r="P75" s="21">
        <v>23.02929235974063</v>
      </c>
      <c r="Q75" s="21">
        <v>18.332901043135045</v>
      </c>
      <c r="R75" s="21">
        <v>12.482918006430868</v>
      </c>
      <c r="S75" s="21">
        <v>17.043344051446944</v>
      </c>
      <c r="T75" s="21">
        <v>19.462256162915324</v>
      </c>
      <c r="U75" s="21">
        <v>23.035144694533763</v>
      </c>
      <c r="V75" s="21">
        <v>19.983764737406219</v>
      </c>
      <c r="W75" s="21">
        <v>21.601460298144204</v>
      </c>
      <c r="X75" s="21">
        <v>24.774870702768482</v>
      </c>
      <c r="Y75" s="21">
        <v>18.171950106480075</v>
      </c>
    </row>
    <row r="76" spans="1:25" x14ac:dyDescent="0.25">
      <c r="A76" s="6" t="s">
        <v>70</v>
      </c>
      <c r="B76" s="6"/>
      <c r="C76" s="14">
        <v>417</v>
      </c>
      <c r="D76" s="65">
        <v>23.79</v>
      </c>
      <c r="E76" s="65">
        <v>22.98</v>
      </c>
      <c r="F76" s="65">
        <v>28.31</v>
      </c>
      <c r="G76" s="65">
        <v>35.85</v>
      </c>
      <c r="H76" s="65">
        <v>36.75</v>
      </c>
      <c r="I76" s="65">
        <v>30.52</v>
      </c>
      <c r="J76" s="65">
        <v>30.89</v>
      </c>
      <c r="K76" s="65">
        <v>34.49</v>
      </c>
      <c r="L76" s="65">
        <v>42.089322208252369</v>
      </c>
      <c r="M76" s="21">
        <v>39.272936335581214</v>
      </c>
      <c r="N76" s="21">
        <v>41.675805234883988</v>
      </c>
      <c r="O76" s="21">
        <v>33.506050977254546</v>
      </c>
      <c r="P76" s="21">
        <v>40.111146416733341</v>
      </c>
      <c r="Q76" s="21">
        <v>41.295816664761688</v>
      </c>
      <c r="R76" s="21">
        <v>40.997487933304079</v>
      </c>
      <c r="S76" s="21">
        <v>34.277303641948222</v>
      </c>
      <c r="T76" s="21">
        <v>37.975586880210621</v>
      </c>
      <c r="U76" s="21">
        <v>41.619323168056162</v>
      </c>
      <c r="V76" s="21">
        <v>52.146884598508116</v>
      </c>
      <c r="W76" s="21">
        <v>47.820901234567906</v>
      </c>
      <c r="X76" s="21">
        <v>45.445873799725653</v>
      </c>
      <c r="Y76" s="21">
        <v>41.137684499314133</v>
      </c>
    </row>
    <row r="77" spans="1:25" x14ac:dyDescent="0.25">
      <c r="A77" s="6" t="s">
        <v>71</v>
      </c>
      <c r="B77" s="6"/>
      <c r="C77" s="14">
        <v>418</v>
      </c>
      <c r="D77" s="65">
        <v>17.489999999999998</v>
      </c>
      <c r="E77" s="65">
        <v>19.52</v>
      </c>
      <c r="F77" s="65">
        <v>12.44</v>
      </c>
      <c r="G77" s="65">
        <v>18.64</v>
      </c>
      <c r="H77" s="65">
        <v>19.52</v>
      </c>
      <c r="I77" s="65">
        <v>19.38</v>
      </c>
      <c r="J77" s="65">
        <v>22.33</v>
      </c>
      <c r="K77" s="65">
        <v>17.28</v>
      </c>
      <c r="L77" s="65">
        <v>21.441935483870967</v>
      </c>
      <c r="M77" s="21">
        <v>20.180645161290318</v>
      </c>
      <c r="N77" s="21">
        <v>24.973548387096773</v>
      </c>
      <c r="O77" s="21">
        <v>27.869032258064514</v>
      </c>
      <c r="P77" s="21">
        <v>23.964516129032258</v>
      </c>
      <c r="Q77" s="21">
        <v>21.354193548387094</v>
      </c>
      <c r="R77" s="21">
        <v>16.746813092161926</v>
      </c>
      <c r="S77" s="21">
        <v>25.387166236003445</v>
      </c>
      <c r="T77" s="21">
        <v>25.517915590008613</v>
      </c>
      <c r="U77" s="21">
        <v>27.130490956072347</v>
      </c>
      <c r="V77" s="21">
        <v>32.295090439276485</v>
      </c>
      <c r="W77" s="21">
        <v>25.662690336749634</v>
      </c>
      <c r="X77" s="21">
        <v>26.92904831625183</v>
      </c>
      <c r="Y77" s="21">
        <v>27.697521961932651</v>
      </c>
    </row>
    <row r="78" spans="1:25" x14ac:dyDescent="0.25">
      <c r="A78" s="6" t="s">
        <v>72</v>
      </c>
      <c r="B78" s="6"/>
      <c r="C78" s="14">
        <v>419</v>
      </c>
      <c r="D78" s="65">
        <v>0</v>
      </c>
      <c r="E78" s="65">
        <v>0</v>
      </c>
      <c r="F78" s="65">
        <v>0</v>
      </c>
      <c r="G78" s="65">
        <v>0</v>
      </c>
      <c r="H78" s="65">
        <v>2.1</v>
      </c>
      <c r="I78" s="65">
        <v>0</v>
      </c>
      <c r="J78" s="65">
        <v>0</v>
      </c>
      <c r="K78" s="65">
        <v>1.8</v>
      </c>
      <c r="L78" s="65">
        <v>2.3180162703379223</v>
      </c>
      <c r="M78" s="21">
        <v>2.3607446808510639</v>
      </c>
      <c r="N78" s="21">
        <v>2.809392991239049</v>
      </c>
      <c r="O78" s="21">
        <v>3.0016708385481854</v>
      </c>
      <c r="P78" s="21">
        <v>0</v>
      </c>
      <c r="Q78" s="21">
        <v>0</v>
      </c>
      <c r="R78" s="21">
        <v>0</v>
      </c>
      <c r="S78" s="21">
        <v>0</v>
      </c>
      <c r="T78" s="21">
        <v>0</v>
      </c>
      <c r="U78" s="21">
        <v>0</v>
      </c>
      <c r="V78" s="21">
        <v>0</v>
      </c>
      <c r="W78" s="21">
        <v>0</v>
      </c>
      <c r="X78" s="21">
        <v>0</v>
      </c>
      <c r="Y78" s="21">
        <v>0</v>
      </c>
    </row>
    <row r="79" spans="1:25" x14ac:dyDescent="0.25">
      <c r="A79" s="5" t="s">
        <v>73</v>
      </c>
      <c r="B79" s="5"/>
      <c r="C79" s="13" t="s">
        <v>199</v>
      </c>
      <c r="D79" s="64">
        <v>242.59</v>
      </c>
      <c r="E79" s="64">
        <v>247.93</v>
      </c>
      <c r="F79" s="64">
        <v>256.05</v>
      </c>
      <c r="G79" s="64">
        <v>273.16000000000003</v>
      </c>
      <c r="H79" s="64">
        <v>292.43</v>
      </c>
      <c r="I79" s="64">
        <v>274.27</v>
      </c>
      <c r="J79" s="64">
        <v>280.58999999999997</v>
      </c>
      <c r="K79" s="64">
        <v>289.63</v>
      </c>
      <c r="L79" s="64">
        <v>324.38099023869444</v>
      </c>
      <c r="M79" s="20">
        <v>339.51571436742159</v>
      </c>
      <c r="N79" s="20">
        <v>348.02574163044306</v>
      </c>
      <c r="O79" s="20">
        <v>342.71348470982991</v>
      </c>
      <c r="P79" s="20">
        <v>330.88069282391518</v>
      </c>
      <c r="Q79" s="20">
        <v>330.83902806375352</v>
      </c>
      <c r="R79" s="20">
        <v>332.26239452044956</v>
      </c>
      <c r="S79" s="20">
        <v>343.53063126144559</v>
      </c>
      <c r="T79" s="20">
        <v>369.29698642680165</v>
      </c>
      <c r="U79" s="20">
        <v>347.67443445007001</v>
      </c>
      <c r="V79" s="20">
        <v>337.68361072210848</v>
      </c>
      <c r="W79" s="20">
        <v>347.28017185392412</v>
      </c>
      <c r="X79" s="20">
        <v>384.57332667232851</v>
      </c>
      <c r="Y79" s="20">
        <v>379.62998451316378</v>
      </c>
    </row>
    <row r="80" spans="1:25" x14ac:dyDescent="0.25">
      <c r="A80" s="6" t="s">
        <v>74</v>
      </c>
      <c r="B80" s="6"/>
      <c r="C80" s="14">
        <v>441</v>
      </c>
      <c r="D80" s="65">
        <v>19.32</v>
      </c>
      <c r="E80" s="65">
        <v>22.11</v>
      </c>
      <c r="F80" s="65">
        <v>20.21</v>
      </c>
      <c r="G80" s="65">
        <v>20.350000000000001</v>
      </c>
      <c r="H80" s="65">
        <v>20.100000000000001</v>
      </c>
      <c r="I80" s="65">
        <v>20.59</v>
      </c>
      <c r="J80" s="65">
        <v>25.89</v>
      </c>
      <c r="K80" s="65">
        <v>27.97</v>
      </c>
      <c r="L80" s="65">
        <v>26.50987155963303</v>
      </c>
      <c r="M80" s="21">
        <v>26.004293577981656</v>
      </c>
      <c r="N80" s="21">
        <v>30.279724770642204</v>
      </c>
      <c r="O80" s="21">
        <v>29.235596330275236</v>
      </c>
      <c r="P80" s="21">
        <v>23.553339449541287</v>
      </c>
      <c r="Q80" s="21">
        <v>27.729853211009178</v>
      </c>
      <c r="R80" s="21">
        <v>25.193816949152541</v>
      </c>
      <c r="S80" s="21">
        <v>23.111593220338982</v>
      </c>
      <c r="T80" s="21">
        <v>30.045071186440673</v>
      </c>
      <c r="U80" s="21">
        <v>24.86676610169491</v>
      </c>
      <c r="V80" s="21">
        <v>30.895403389830506</v>
      </c>
      <c r="W80" s="21">
        <v>31.632582447287799</v>
      </c>
      <c r="X80" s="21">
        <v>36.173566408361864</v>
      </c>
      <c r="Y80" s="21">
        <v>36.140500991169581</v>
      </c>
    </row>
    <row r="81" spans="1:25" x14ac:dyDescent="0.25">
      <c r="A81" s="6" t="s">
        <v>75</v>
      </c>
      <c r="B81" s="6"/>
      <c r="C81" s="14">
        <v>442</v>
      </c>
      <c r="D81" s="65">
        <v>9.49</v>
      </c>
      <c r="E81" s="65">
        <v>7.52</v>
      </c>
      <c r="F81" s="65">
        <v>11.13</v>
      </c>
      <c r="G81" s="65">
        <v>10.11</v>
      </c>
      <c r="H81" s="65">
        <v>11.34</v>
      </c>
      <c r="I81" s="65">
        <v>13.24</v>
      </c>
      <c r="J81" s="65">
        <v>12.07</v>
      </c>
      <c r="K81" s="65">
        <v>10.56</v>
      </c>
      <c r="L81" s="65">
        <v>13.916739622641508</v>
      </c>
      <c r="M81" s="21">
        <v>12.891622641509432</v>
      </c>
      <c r="N81" s="21">
        <v>16.671094339622641</v>
      </c>
      <c r="O81" s="21">
        <v>19.011260377358489</v>
      </c>
      <c r="P81" s="21">
        <v>14.196316981132076</v>
      </c>
      <c r="Q81" s="21">
        <v>7.7971018867924524</v>
      </c>
      <c r="R81" s="21">
        <v>10.323549051937347</v>
      </c>
      <c r="S81" s="21">
        <v>15.09780296784831</v>
      </c>
      <c r="T81" s="21">
        <v>13.620057708161584</v>
      </c>
      <c r="U81" s="21">
        <v>10.344216817807091</v>
      </c>
      <c r="V81" s="21">
        <v>15.09780296784831</v>
      </c>
      <c r="W81" s="21">
        <v>13.357461928934008</v>
      </c>
      <c r="X81" s="21">
        <v>17.405177664974619</v>
      </c>
      <c r="Y81" s="21">
        <v>15.339804763764153</v>
      </c>
    </row>
    <row r="82" spans="1:25" x14ac:dyDescent="0.25">
      <c r="A82" s="6" t="s">
        <v>76</v>
      </c>
      <c r="B82" s="6"/>
      <c r="C82" s="14">
        <v>443</v>
      </c>
      <c r="D82" s="65">
        <v>11.19</v>
      </c>
      <c r="E82" s="65">
        <v>15.42</v>
      </c>
      <c r="F82" s="65">
        <v>15.28</v>
      </c>
      <c r="G82" s="65">
        <v>18.71</v>
      </c>
      <c r="H82" s="65">
        <v>14.24</v>
      </c>
      <c r="I82" s="65">
        <v>11.08</v>
      </c>
      <c r="J82" s="65">
        <v>15.52</v>
      </c>
      <c r="K82" s="65">
        <v>10.61</v>
      </c>
      <c r="L82" s="65">
        <v>19.752946228528753</v>
      </c>
      <c r="M82" s="21">
        <v>17.569671396564601</v>
      </c>
      <c r="N82" s="21">
        <v>16.638416728902165</v>
      </c>
      <c r="O82" s="21">
        <v>20.021975354742345</v>
      </c>
      <c r="P82" s="21">
        <v>18.055993278566092</v>
      </c>
      <c r="Q82" s="21">
        <v>13.358330843913368</v>
      </c>
      <c r="R82" s="21">
        <v>13.841663516068055</v>
      </c>
      <c r="S82" s="21">
        <v>16.021776937618149</v>
      </c>
      <c r="T82" s="21">
        <v>21.225255198487716</v>
      </c>
      <c r="U82" s="21">
        <v>16.474253308128546</v>
      </c>
      <c r="V82" s="21">
        <v>18.890888468809077</v>
      </c>
      <c r="W82" s="21">
        <v>15.171866618339978</v>
      </c>
      <c r="X82" s="21">
        <v>21.665175788329105</v>
      </c>
      <c r="Y82" s="21">
        <v>21.758829285973178</v>
      </c>
    </row>
    <row r="83" spans="1:25" x14ac:dyDescent="0.25">
      <c r="A83" s="6" t="s">
        <v>77</v>
      </c>
      <c r="B83" s="6"/>
      <c r="C83" s="14">
        <v>444</v>
      </c>
      <c r="D83" s="65">
        <v>13.02</v>
      </c>
      <c r="E83" s="65">
        <v>11.1</v>
      </c>
      <c r="F83" s="65">
        <v>8.86</v>
      </c>
      <c r="G83" s="65">
        <v>11.61</v>
      </c>
      <c r="H83" s="65">
        <v>14.52</v>
      </c>
      <c r="I83" s="65">
        <v>10.74</v>
      </c>
      <c r="J83" s="65">
        <v>7.91</v>
      </c>
      <c r="K83" s="65">
        <v>13.95</v>
      </c>
      <c r="L83" s="65">
        <v>18.335026535253981</v>
      </c>
      <c r="M83" s="21">
        <v>14.396391205458681</v>
      </c>
      <c r="N83" s="21">
        <v>13.372554965883246</v>
      </c>
      <c r="O83" s="21">
        <v>16.611220621683092</v>
      </c>
      <c r="P83" s="21">
        <v>19.933464746019709</v>
      </c>
      <c r="Q83" s="21">
        <v>15.77543593631539</v>
      </c>
      <c r="R83" s="21">
        <v>14.577894391603804</v>
      </c>
      <c r="S83" s="21">
        <v>20.759593309281733</v>
      </c>
      <c r="T83" s="21">
        <v>17.317153164972122</v>
      </c>
      <c r="U83" s="21">
        <v>23.939652345031156</v>
      </c>
      <c r="V83" s="21">
        <v>21.063955395211543</v>
      </c>
      <c r="W83" s="21">
        <v>17.683926380368099</v>
      </c>
      <c r="X83" s="21">
        <v>19.942822085889571</v>
      </c>
      <c r="Y83" s="21">
        <v>23.395705521472394</v>
      </c>
    </row>
    <row r="84" spans="1:25" x14ac:dyDescent="0.25">
      <c r="A84" s="6" t="s">
        <v>78</v>
      </c>
      <c r="B84" s="6"/>
      <c r="C84" s="14">
        <v>445</v>
      </c>
      <c r="D84" s="65">
        <v>50.4</v>
      </c>
      <c r="E84" s="65">
        <v>49.7</v>
      </c>
      <c r="F84" s="65">
        <v>58.99</v>
      </c>
      <c r="G84" s="65">
        <v>66.900000000000006</v>
      </c>
      <c r="H84" s="65">
        <v>67.510000000000005</v>
      </c>
      <c r="I84" s="65">
        <v>63.83</v>
      </c>
      <c r="J84" s="65">
        <v>68.349999999999994</v>
      </c>
      <c r="K84" s="65">
        <v>62.35</v>
      </c>
      <c r="L84" s="65">
        <v>71.469463134042172</v>
      </c>
      <c r="M84" s="21">
        <v>86.43205159491022</v>
      </c>
      <c r="N84" s="21">
        <v>84.376123409447445</v>
      </c>
      <c r="O84" s="21">
        <v>78.374474464005573</v>
      </c>
      <c r="P84" s="21">
        <v>78.571760502004523</v>
      </c>
      <c r="Q84" s="21">
        <v>83.742731392713964</v>
      </c>
      <c r="R84" s="21">
        <v>78.448262466781316</v>
      </c>
      <c r="S84" s="21">
        <v>80.44614897608254</v>
      </c>
      <c r="T84" s="21">
        <v>93.016184930436154</v>
      </c>
      <c r="U84" s="21">
        <v>83.578252305768331</v>
      </c>
      <c r="V84" s="21">
        <v>76.596055182116615</v>
      </c>
      <c r="W84" s="21">
        <v>78.533246180963573</v>
      </c>
      <c r="X84" s="21">
        <v>84.257153349001172</v>
      </c>
      <c r="Y84" s="21">
        <v>75.867599882491191</v>
      </c>
    </row>
    <row r="85" spans="1:25" x14ac:dyDescent="0.25">
      <c r="A85" s="6" t="s">
        <v>79</v>
      </c>
      <c r="B85" s="6"/>
      <c r="C85" s="14">
        <v>446</v>
      </c>
      <c r="D85" s="65">
        <v>18.829999999999998</v>
      </c>
      <c r="E85" s="65">
        <v>15.3</v>
      </c>
      <c r="F85" s="65">
        <v>15.81</v>
      </c>
      <c r="G85" s="65">
        <v>19.61</v>
      </c>
      <c r="H85" s="65">
        <v>23.22</v>
      </c>
      <c r="I85" s="65">
        <v>19.68</v>
      </c>
      <c r="J85" s="65">
        <v>16.510000000000002</v>
      </c>
      <c r="K85" s="65">
        <v>24.84</v>
      </c>
      <c r="L85" s="65">
        <v>24.291077976584933</v>
      </c>
      <c r="M85" s="21">
        <v>22.820112657389</v>
      </c>
      <c r="N85" s="21">
        <v>25.903094764744864</v>
      </c>
      <c r="O85" s="21">
        <v>23.293642588910981</v>
      </c>
      <c r="P85" s="21">
        <v>26.880379942566822</v>
      </c>
      <c r="Q85" s="21">
        <v>23.213041749502981</v>
      </c>
      <c r="R85" s="21">
        <v>30.251394037066881</v>
      </c>
      <c r="S85" s="21">
        <v>30.713247381144239</v>
      </c>
      <c r="T85" s="21">
        <v>29.187123287671234</v>
      </c>
      <c r="U85" s="21">
        <v>33.494407735697017</v>
      </c>
      <c r="V85" s="21">
        <v>29.086720386784851</v>
      </c>
      <c r="W85" s="21">
        <v>35.166422893481723</v>
      </c>
      <c r="X85" s="21">
        <v>39.482302066772661</v>
      </c>
      <c r="Y85" s="21">
        <v>37.584114467408583</v>
      </c>
    </row>
    <row r="86" spans="1:25" x14ac:dyDescent="0.25">
      <c r="A86" s="6" t="s">
        <v>80</v>
      </c>
      <c r="B86" s="6"/>
      <c r="C86" s="14">
        <v>447</v>
      </c>
      <c r="D86" s="65">
        <v>5.3</v>
      </c>
      <c r="E86" s="65">
        <v>6.61</v>
      </c>
      <c r="F86" s="65">
        <v>6.09</v>
      </c>
      <c r="G86" s="65">
        <v>8.51</v>
      </c>
      <c r="H86" s="65">
        <v>4.6500000000000004</v>
      </c>
      <c r="I86" s="65">
        <v>4.8099999999999996</v>
      </c>
      <c r="J86" s="65">
        <v>2.95</v>
      </c>
      <c r="K86" s="65">
        <v>7.15</v>
      </c>
      <c r="L86" s="65">
        <v>8.6507891891891884</v>
      </c>
      <c r="M86" s="21">
        <v>3.4339783783783786</v>
      </c>
      <c r="N86" s="21">
        <v>4.9331783783783791</v>
      </c>
      <c r="O86" s="21">
        <v>5.6929081081081083</v>
      </c>
      <c r="P86" s="21">
        <v>4.609027027027027</v>
      </c>
      <c r="Q86" s="21">
        <v>5.3181081081081087</v>
      </c>
      <c r="R86" s="21">
        <v>3.4925876010781671</v>
      </c>
      <c r="S86" s="21">
        <v>4.6025606469002689</v>
      </c>
      <c r="T86" s="21">
        <v>6.2292452830188676</v>
      </c>
      <c r="U86" s="21">
        <v>4.7843665768194068</v>
      </c>
      <c r="V86" s="21">
        <v>3.7700808625336926</v>
      </c>
      <c r="W86" s="21">
        <v>6.2963949483352462</v>
      </c>
      <c r="X86" s="21">
        <v>4.4919402985074628</v>
      </c>
      <c r="Y86" s="21">
        <v>7.3042020665901264</v>
      </c>
    </row>
    <row r="87" spans="1:25" x14ac:dyDescent="0.25">
      <c r="A87" s="6" t="s">
        <v>81</v>
      </c>
      <c r="B87" s="6"/>
      <c r="C87" s="14">
        <v>448</v>
      </c>
      <c r="D87" s="65">
        <v>31.82</v>
      </c>
      <c r="E87" s="65">
        <v>34.17</v>
      </c>
      <c r="F87" s="65">
        <v>32.119999999999997</v>
      </c>
      <c r="G87" s="65">
        <v>32.58</v>
      </c>
      <c r="H87" s="65">
        <v>39.4</v>
      </c>
      <c r="I87" s="65">
        <v>39.39</v>
      </c>
      <c r="J87" s="65">
        <v>38.78</v>
      </c>
      <c r="K87" s="65">
        <v>36.97</v>
      </c>
      <c r="L87" s="65">
        <v>37.996273275972776</v>
      </c>
      <c r="M87" s="21">
        <v>49.380770514960837</v>
      </c>
      <c r="N87" s="21">
        <v>49.750663927057921</v>
      </c>
      <c r="O87" s="21">
        <v>51.949474765635038</v>
      </c>
      <c r="P87" s="21">
        <v>52.45294079876718</v>
      </c>
      <c r="Q87" s="21">
        <v>45.024248105817392</v>
      </c>
      <c r="R87" s="21">
        <v>46.533549033474785</v>
      </c>
      <c r="S87" s="21">
        <v>43.150591702027349</v>
      </c>
      <c r="T87" s="21">
        <v>41.91392149929279</v>
      </c>
      <c r="U87" s="21">
        <v>43.549187883074026</v>
      </c>
      <c r="V87" s="21">
        <v>44.898282649693542</v>
      </c>
      <c r="W87" s="21">
        <v>47.202660491167592</v>
      </c>
      <c r="X87" s="21">
        <v>47.080320982335195</v>
      </c>
      <c r="Y87" s="21">
        <v>38.129146919431278</v>
      </c>
    </row>
    <row r="88" spans="1:25" x14ac:dyDescent="0.25">
      <c r="A88" s="6" t="s">
        <v>82</v>
      </c>
      <c r="B88" s="6"/>
      <c r="C88" s="14">
        <v>451</v>
      </c>
      <c r="D88" s="65">
        <v>10.41</v>
      </c>
      <c r="E88" s="65">
        <v>9.9600000000000009</v>
      </c>
      <c r="F88" s="65">
        <v>11.4</v>
      </c>
      <c r="G88" s="65">
        <v>14.88</v>
      </c>
      <c r="H88" s="65">
        <v>14.69</v>
      </c>
      <c r="I88" s="65">
        <v>11</v>
      </c>
      <c r="J88" s="65">
        <v>14.41</v>
      </c>
      <c r="K88" s="65">
        <v>14.62</v>
      </c>
      <c r="L88" s="65">
        <v>14.083783684016241</v>
      </c>
      <c r="M88" s="21">
        <v>14.001362126245848</v>
      </c>
      <c r="N88" s="21">
        <v>13.93954595791805</v>
      </c>
      <c r="O88" s="21">
        <v>16.288560354374308</v>
      </c>
      <c r="P88" s="21">
        <v>14.44437799926172</v>
      </c>
      <c r="Q88" s="21">
        <v>16.422495385751198</v>
      </c>
      <c r="R88" s="21">
        <v>12.145327102803737</v>
      </c>
      <c r="S88" s="21">
        <v>14.646747663551402</v>
      </c>
      <c r="T88" s="21">
        <v>15.990485981308412</v>
      </c>
      <c r="U88" s="21">
        <v>11.897252336448597</v>
      </c>
      <c r="V88" s="21">
        <v>10.57418691588785</v>
      </c>
      <c r="W88" s="21">
        <v>13.706715328467153</v>
      </c>
      <c r="X88" s="21">
        <v>22.702072992700732</v>
      </c>
      <c r="Y88" s="21">
        <v>19.929459854014599</v>
      </c>
    </row>
    <row r="89" spans="1:25" x14ac:dyDescent="0.25">
      <c r="A89" s="6" t="s">
        <v>83</v>
      </c>
      <c r="B89" s="6"/>
      <c r="C89" s="14">
        <v>452</v>
      </c>
      <c r="D89" s="65">
        <v>47.02</v>
      </c>
      <c r="E89" s="65">
        <v>47.16</v>
      </c>
      <c r="F89" s="65">
        <v>46.4</v>
      </c>
      <c r="G89" s="65">
        <v>43.95</v>
      </c>
      <c r="H89" s="65">
        <v>46.8</v>
      </c>
      <c r="I89" s="65">
        <v>51.45</v>
      </c>
      <c r="J89" s="65">
        <v>47.05</v>
      </c>
      <c r="K89" s="65">
        <v>49.87</v>
      </c>
      <c r="L89" s="65">
        <v>57.178495950636325</v>
      </c>
      <c r="M89" s="21">
        <v>64.153027381411491</v>
      </c>
      <c r="N89" s="21">
        <v>55.659082144234475</v>
      </c>
      <c r="O89" s="21">
        <v>52.388121866563822</v>
      </c>
      <c r="P89" s="21">
        <v>49.581426918627074</v>
      </c>
      <c r="Q89" s="21">
        <v>53.812572310065562</v>
      </c>
      <c r="R89" s="21">
        <v>56.138971027822492</v>
      </c>
      <c r="S89" s="21">
        <v>53.837935157507481</v>
      </c>
      <c r="T89" s="21">
        <v>55.130297769602208</v>
      </c>
      <c r="U89" s="21">
        <v>49.372454587261444</v>
      </c>
      <c r="V89" s="21">
        <v>47.323587031501496</v>
      </c>
      <c r="W89" s="21">
        <v>47.336606498194946</v>
      </c>
      <c r="X89" s="21">
        <v>44.874432410750096</v>
      </c>
      <c r="Y89" s="21">
        <v>39.237625350982754</v>
      </c>
    </row>
    <row r="90" spans="1:25" x14ac:dyDescent="0.25">
      <c r="A90" s="6" t="s">
        <v>84</v>
      </c>
      <c r="B90" s="6"/>
      <c r="C90" s="14">
        <v>453</v>
      </c>
      <c r="D90" s="65">
        <v>20.59</v>
      </c>
      <c r="E90" s="65">
        <v>22.58</v>
      </c>
      <c r="F90" s="65">
        <v>21.35</v>
      </c>
      <c r="G90" s="65">
        <v>18.68</v>
      </c>
      <c r="H90" s="65">
        <v>25.65</v>
      </c>
      <c r="I90" s="65">
        <v>21.12</v>
      </c>
      <c r="J90" s="65">
        <v>23.46</v>
      </c>
      <c r="K90" s="65">
        <v>22.99</v>
      </c>
      <c r="L90" s="65">
        <v>24.29817817014446</v>
      </c>
      <c r="M90" s="21">
        <v>22.254898341359013</v>
      </c>
      <c r="N90" s="21">
        <v>28.542723381487427</v>
      </c>
      <c r="O90" s="21">
        <v>22.044250936329586</v>
      </c>
      <c r="P90" s="21">
        <v>19.179446227929375</v>
      </c>
      <c r="Q90" s="21">
        <v>27.615874799357943</v>
      </c>
      <c r="R90" s="21">
        <v>29.677435738618765</v>
      </c>
      <c r="S90" s="21">
        <v>30.305308144936511</v>
      </c>
      <c r="T90" s="21">
        <v>32.691223288943945</v>
      </c>
      <c r="U90" s="21">
        <v>32.754010529575716</v>
      </c>
      <c r="V90" s="21">
        <v>28.819343449984512</v>
      </c>
      <c r="W90" s="21">
        <v>28.37657279808268</v>
      </c>
      <c r="X90" s="21">
        <v>34.916201318154584</v>
      </c>
      <c r="Y90" s="21">
        <v>47.964218094667466</v>
      </c>
    </row>
    <row r="91" spans="1:25" x14ac:dyDescent="0.25">
      <c r="A91" s="6" t="s">
        <v>85</v>
      </c>
      <c r="B91" s="6"/>
      <c r="C91" s="14">
        <v>454</v>
      </c>
      <c r="D91" s="65">
        <v>5.2</v>
      </c>
      <c r="E91" s="65">
        <v>6.31</v>
      </c>
      <c r="F91" s="65">
        <v>8.42</v>
      </c>
      <c r="G91" s="65">
        <v>7.27</v>
      </c>
      <c r="H91" s="65">
        <v>10.3</v>
      </c>
      <c r="I91" s="65">
        <v>7.32</v>
      </c>
      <c r="J91" s="65">
        <v>7.69</v>
      </c>
      <c r="K91" s="65">
        <v>7.76</v>
      </c>
      <c r="L91" s="65">
        <v>8.0945270270270271</v>
      </c>
      <c r="M91" s="21">
        <v>6.419797297297297</v>
      </c>
      <c r="N91" s="21">
        <v>8.228918918918918</v>
      </c>
      <c r="O91" s="21">
        <v>7.8981081081081079</v>
      </c>
      <c r="P91" s="21">
        <v>9.1283108108108113</v>
      </c>
      <c r="Q91" s="21">
        <v>11.309594594594595</v>
      </c>
      <c r="R91" s="21">
        <v>11.734932992980216</v>
      </c>
      <c r="S91" s="21">
        <v>10.763982131461391</v>
      </c>
      <c r="T91" s="21">
        <v>13.113056796426292</v>
      </c>
      <c r="U91" s="21">
        <v>12.549278876834714</v>
      </c>
      <c r="V91" s="21">
        <v>10.951908104658584</v>
      </c>
      <c r="W91" s="21">
        <v>12.563062558356677</v>
      </c>
      <c r="X91" s="21">
        <v>11.66422502334267</v>
      </c>
      <c r="Y91" s="21">
        <v>17.160564892623718</v>
      </c>
    </row>
    <row r="92" spans="1:25" x14ac:dyDescent="0.25">
      <c r="A92" s="5" t="s">
        <v>86</v>
      </c>
      <c r="B92" s="5"/>
      <c r="C92" s="13" t="s">
        <v>200</v>
      </c>
      <c r="D92" s="64">
        <v>114.17</v>
      </c>
      <c r="E92" s="64">
        <v>114.62</v>
      </c>
      <c r="F92" s="64">
        <v>112.75</v>
      </c>
      <c r="G92" s="64">
        <v>124.2</v>
      </c>
      <c r="H92" s="64">
        <v>129.81</v>
      </c>
      <c r="I92" s="64">
        <v>129.27000000000001</v>
      </c>
      <c r="J92" s="64">
        <v>137.31</v>
      </c>
      <c r="K92" s="64">
        <v>134.96</v>
      </c>
      <c r="L92" s="64">
        <v>143.75459648441296</v>
      </c>
      <c r="M92" s="20">
        <v>155.52391279013307</v>
      </c>
      <c r="N92" s="20">
        <v>152.11137418665632</v>
      </c>
      <c r="O92" s="20">
        <v>174.21966883558318</v>
      </c>
      <c r="P92" s="20">
        <v>177.27180732252114</v>
      </c>
      <c r="Q92" s="20">
        <v>167.89014178887055</v>
      </c>
      <c r="R92" s="20">
        <v>175.99328405392839</v>
      </c>
      <c r="S92" s="20">
        <v>163.96889818688982</v>
      </c>
      <c r="T92" s="20">
        <v>192.02208042770803</v>
      </c>
      <c r="U92" s="20">
        <v>170.1149432821943</v>
      </c>
      <c r="V92" s="20">
        <v>182.15048349604837</v>
      </c>
      <c r="W92" s="20">
        <v>182.6505558855979</v>
      </c>
      <c r="X92" s="20">
        <v>209.38587795977259</v>
      </c>
      <c r="Y92" s="20">
        <v>231.70241449545955</v>
      </c>
    </row>
    <row r="93" spans="1:25" x14ac:dyDescent="0.25">
      <c r="A93" s="6" t="s">
        <v>87</v>
      </c>
      <c r="B93" s="6"/>
      <c r="C93" s="14">
        <v>481</v>
      </c>
      <c r="D93" s="65">
        <v>12.29</v>
      </c>
      <c r="E93" s="65">
        <v>13.16</v>
      </c>
      <c r="F93" s="65">
        <v>12.23</v>
      </c>
      <c r="G93" s="65">
        <v>12.54</v>
      </c>
      <c r="H93" s="65">
        <v>12.54</v>
      </c>
      <c r="I93" s="65">
        <v>12.53</v>
      </c>
      <c r="J93" s="65">
        <v>12.44</v>
      </c>
      <c r="K93" s="65">
        <v>11.14</v>
      </c>
      <c r="L93" s="65">
        <v>13.440836653386455</v>
      </c>
      <c r="M93" s="21">
        <v>10.704980079681274</v>
      </c>
      <c r="N93" s="21">
        <v>13.127091633466136</v>
      </c>
      <c r="O93" s="21">
        <v>16.189243027888448</v>
      </c>
      <c r="P93" s="21">
        <v>17.921115537848603</v>
      </c>
      <c r="Q93" s="21">
        <v>14.708366533864542</v>
      </c>
      <c r="R93" s="21">
        <v>14.195077461269365</v>
      </c>
      <c r="S93" s="21">
        <v>12.882308845577212</v>
      </c>
      <c r="T93" s="21">
        <v>17.802123938030984</v>
      </c>
      <c r="U93" s="21">
        <v>14.035582208895551</v>
      </c>
      <c r="V93" s="21">
        <v>14.538605697151423</v>
      </c>
      <c r="W93" s="21">
        <v>12.828156769596198</v>
      </c>
      <c r="X93" s="21">
        <v>22.815178147268409</v>
      </c>
      <c r="Y93" s="21">
        <v>20.761197149643703</v>
      </c>
    </row>
    <row r="94" spans="1:25" x14ac:dyDescent="0.25">
      <c r="A94" s="6" t="s">
        <v>88</v>
      </c>
      <c r="B94" s="6"/>
      <c r="C94" s="14">
        <v>482</v>
      </c>
      <c r="D94" s="65">
        <v>4.96</v>
      </c>
      <c r="E94" s="65">
        <v>4.4400000000000004</v>
      </c>
      <c r="F94" s="65">
        <v>3.94</v>
      </c>
      <c r="G94" s="65">
        <v>2.33</v>
      </c>
      <c r="H94" s="65">
        <v>2.4500000000000002</v>
      </c>
      <c r="I94" s="65">
        <v>3.1</v>
      </c>
      <c r="J94" s="65">
        <v>4.16</v>
      </c>
      <c r="K94" s="65">
        <v>3.59</v>
      </c>
      <c r="L94" s="65">
        <v>3.8722388059701491</v>
      </c>
      <c r="M94" s="21">
        <v>6.1516417910447769</v>
      </c>
      <c r="N94" s="21">
        <v>3.3916417910447763</v>
      </c>
      <c r="O94" s="21">
        <v>3.268059701492537</v>
      </c>
      <c r="P94" s="21">
        <v>5.5474626865671643</v>
      </c>
      <c r="Q94" s="21">
        <v>8.7468656716417907</v>
      </c>
      <c r="R94" s="21">
        <v>3.8181818181818179</v>
      </c>
      <c r="S94" s="21">
        <v>6.1837944664031621</v>
      </c>
      <c r="T94" s="21">
        <v>2.075098814229249</v>
      </c>
      <c r="U94" s="21">
        <v>3.7766798418972334</v>
      </c>
      <c r="V94" s="21">
        <v>2.5316205533596841</v>
      </c>
      <c r="W94" s="21">
        <v>3.3524475524475528</v>
      </c>
      <c r="X94" s="21">
        <v>2.1969230769230772</v>
      </c>
      <c r="Y94" s="21">
        <v>0</v>
      </c>
    </row>
    <row r="95" spans="1:25" x14ac:dyDescent="0.25">
      <c r="A95" s="6" t="s">
        <v>89</v>
      </c>
      <c r="B95" s="6"/>
      <c r="C95" s="14">
        <v>483</v>
      </c>
      <c r="D95" s="65">
        <v>0</v>
      </c>
      <c r="E95" s="65">
        <v>2.0499999999999998</v>
      </c>
      <c r="F95" s="65">
        <v>0</v>
      </c>
      <c r="G95" s="65">
        <v>0</v>
      </c>
      <c r="H95" s="65">
        <v>0</v>
      </c>
      <c r="I95" s="65">
        <v>0</v>
      </c>
      <c r="J95" s="65">
        <v>0</v>
      </c>
      <c r="K95" s="65">
        <v>0</v>
      </c>
      <c r="L95" s="65">
        <v>0</v>
      </c>
      <c r="M95" s="21">
        <v>0</v>
      </c>
      <c r="N95" s="21">
        <v>0</v>
      </c>
      <c r="O95" s="21">
        <v>0</v>
      </c>
      <c r="P95" s="21">
        <v>0</v>
      </c>
      <c r="Q95" s="21">
        <v>0</v>
      </c>
      <c r="R95" s="21">
        <v>0</v>
      </c>
      <c r="S95" s="21">
        <v>0</v>
      </c>
      <c r="T95" s="21">
        <v>0</v>
      </c>
      <c r="U95" s="21">
        <v>0</v>
      </c>
      <c r="V95" s="21">
        <v>0</v>
      </c>
      <c r="W95" s="21">
        <v>0</v>
      </c>
      <c r="X95" s="21">
        <v>0</v>
      </c>
      <c r="Y95" s="21">
        <v>0</v>
      </c>
    </row>
    <row r="96" spans="1:25" x14ac:dyDescent="0.25">
      <c r="A96" s="6" t="s">
        <v>90</v>
      </c>
      <c r="B96" s="6"/>
      <c r="C96" s="14">
        <v>484</v>
      </c>
      <c r="D96" s="65">
        <v>32.950000000000003</v>
      </c>
      <c r="E96" s="65">
        <v>27.26</v>
      </c>
      <c r="F96" s="65">
        <v>27.66</v>
      </c>
      <c r="G96" s="65">
        <v>30.2</v>
      </c>
      <c r="H96" s="65">
        <v>31.13</v>
      </c>
      <c r="I96" s="65">
        <v>34.28</v>
      </c>
      <c r="J96" s="65">
        <v>39.08</v>
      </c>
      <c r="K96" s="65">
        <v>39.06</v>
      </c>
      <c r="L96" s="65">
        <v>34.477130553037178</v>
      </c>
      <c r="M96" s="21">
        <v>42.210104261106075</v>
      </c>
      <c r="N96" s="21">
        <v>47.430435176790581</v>
      </c>
      <c r="O96" s="21">
        <v>49.966024478694472</v>
      </c>
      <c r="P96" s="21">
        <v>44.791586582048957</v>
      </c>
      <c r="Q96" s="21">
        <v>42.313363553943795</v>
      </c>
      <c r="R96" s="21">
        <v>47.673626213592229</v>
      </c>
      <c r="S96" s="21">
        <v>45.725264563106791</v>
      </c>
      <c r="T96" s="21">
        <v>57.883041262135919</v>
      </c>
      <c r="U96" s="21">
        <v>42.719220873786405</v>
      </c>
      <c r="V96" s="21">
        <v>56.60268932038835</v>
      </c>
      <c r="W96" s="21">
        <v>55.023239134671599</v>
      </c>
      <c r="X96" s="21">
        <v>59.060931592282202</v>
      </c>
      <c r="Y96" s="21">
        <v>66.57214578054959</v>
      </c>
    </row>
    <row r="97" spans="1:25" x14ac:dyDescent="0.25">
      <c r="A97" s="6" t="s">
        <v>91</v>
      </c>
      <c r="B97" s="6"/>
      <c r="C97" s="14" t="s">
        <v>201</v>
      </c>
      <c r="D97" s="65">
        <v>24.02</v>
      </c>
      <c r="E97" s="65">
        <v>23.37</v>
      </c>
      <c r="F97" s="65">
        <v>23.79</v>
      </c>
      <c r="G97" s="65">
        <v>26.35</v>
      </c>
      <c r="H97" s="65">
        <v>29.11</v>
      </c>
      <c r="I97" s="65">
        <v>23.15</v>
      </c>
      <c r="J97" s="65">
        <v>22.06</v>
      </c>
      <c r="K97" s="65">
        <v>26.2</v>
      </c>
      <c r="L97" s="65">
        <v>30.23125941872982</v>
      </c>
      <c r="M97" s="21">
        <v>33.040651237890202</v>
      </c>
      <c r="N97" s="21">
        <v>33.988132400430572</v>
      </c>
      <c r="O97" s="21">
        <v>34.715269106566204</v>
      </c>
      <c r="P97" s="21">
        <v>43.066324004305706</v>
      </c>
      <c r="Q97" s="21">
        <v>33.988132400430572</v>
      </c>
      <c r="R97" s="21">
        <v>40.311328602887201</v>
      </c>
      <c r="S97" s="21">
        <v>36.579202348911188</v>
      </c>
      <c r="T97" s="21">
        <v>44.010716907266946</v>
      </c>
      <c r="U97" s="21">
        <v>34.145681428920973</v>
      </c>
      <c r="V97" s="21">
        <v>35.760753609004169</v>
      </c>
      <c r="W97" s="21">
        <v>45.78163568773234</v>
      </c>
      <c r="X97" s="21">
        <v>48.072899628252792</v>
      </c>
      <c r="Y97" s="21">
        <v>52.46994423791822</v>
      </c>
    </row>
    <row r="98" spans="1:25" x14ac:dyDescent="0.25">
      <c r="A98" s="7" t="s">
        <v>92</v>
      </c>
      <c r="B98" s="7"/>
      <c r="C98" s="14">
        <v>4851</v>
      </c>
      <c r="D98" s="65">
        <v>12.25</v>
      </c>
      <c r="E98" s="65">
        <v>9.83</v>
      </c>
      <c r="F98" s="65">
        <v>8.9700000000000006</v>
      </c>
      <c r="G98" s="65">
        <v>12.21</v>
      </c>
      <c r="H98" s="65">
        <v>14.42</v>
      </c>
      <c r="I98" s="65">
        <v>11.53</v>
      </c>
      <c r="J98" s="65">
        <v>8.52</v>
      </c>
      <c r="K98" s="65">
        <v>9.85</v>
      </c>
      <c r="L98" s="65">
        <v>11.730503455083907</v>
      </c>
      <c r="M98" s="21">
        <v>14.697630799605131</v>
      </c>
      <c r="N98" s="21">
        <v>15.640671273445211</v>
      </c>
      <c r="O98" s="21">
        <v>17.722260612043435</v>
      </c>
      <c r="P98" s="21">
        <v>18.182280355380058</v>
      </c>
      <c r="Q98" s="21">
        <v>18.527295162882524</v>
      </c>
      <c r="R98" s="21">
        <v>22.140739549839232</v>
      </c>
      <c r="S98" s="21">
        <v>17.281672025723473</v>
      </c>
      <c r="T98" s="21">
        <v>19.885144694533764</v>
      </c>
      <c r="U98" s="21">
        <v>17.371446945337624</v>
      </c>
      <c r="V98" s="21">
        <v>17.6295498392283</v>
      </c>
      <c r="W98" s="21">
        <v>18.940745814307455</v>
      </c>
      <c r="X98" s="21">
        <v>16.54028919330289</v>
      </c>
      <c r="Y98" s="21">
        <v>19.317960426179599</v>
      </c>
    </row>
    <row r="99" spans="1:25" x14ac:dyDescent="0.25">
      <c r="A99" s="7" t="s">
        <v>93</v>
      </c>
      <c r="B99" s="7"/>
      <c r="C99" s="14">
        <v>4853</v>
      </c>
      <c r="D99" s="65">
        <v>4.95</v>
      </c>
      <c r="E99" s="65">
        <v>8</v>
      </c>
      <c r="F99" s="65">
        <v>9.5399999999999991</v>
      </c>
      <c r="G99" s="65">
        <v>10.27</v>
      </c>
      <c r="H99" s="65">
        <v>7.89</v>
      </c>
      <c r="I99" s="65">
        <v>8.0399999999999991</v>
      </c>
      <c r="J99" s="65">
        <v>8.6</v>
      </c>
      <c r="K99" s="65">
        <v>8.7799999999999994</v>
      </c>
      <c r="L99" s="65">
        <v>9.645138705416116</v>
      </c>
      <c r="M99" s="21">
        <v>9.899762219286659</v>
      </c>
      <c r="N99" s="21">
        <v>11.865455746367239</v>
      </c>
      <c r="O99" s="21">
        <v>9.2275561426684281</v>
      </c>
      <c r="P99" s="21">
        <v>14.157067371202114</v>
      </c>
      <c r="Q99" s="21">
        <v>10.1543857331572</v>
      </c>
      <c r="R99" s="21">
        <v>10.382149253731344</v>
      </c>
      <c r="S99" s="21">
        <v>10.730268656716419</v>
      </c>
      <c r="T99" s="21">
        <v>13.279731343283583</v>
      </c>
      <c r="U99" s="21">
        <v>10.617641791044775</v>
      </c>
      <c r="V99" s="21">
        <v>10.474298507462688</v>
      </c>
      <c r="W99" s="21">
        <v>18.143999999999998</v>
      </c>
      <c r="X99" s="21">
        <v>19.905454545454543</v>
      </c>
      <c r="Y99" s="21">
        <v>22.562909090909088</v>
      </c>
    </row>
    <row r="100" spans="1:25" x14ac:dyDescent="0.25">
      <c r="A100" s="8" t="s">
        <v>94</v>
      </c>
      <c r="B100" s="8"/>
      <c r="C100" s="15" t="s">
        <v>202</v>
      </c>
      <c r="D100" s="66">
        <v>4.28</v>
      </c>
      <c r="E100" s="66">
        <v>4.05</v>
      </c>
      <c r="F100" s="66">
        <v>2.35</v>
      </c>
      <c r="G100" s="66">
        <v>3.46</v>
      </c>
      <c r="H100" s="66">
        <v>6</v>
      </c>
      <c r="I100" s="66">
        <v>3.01</v>
      </c>
      <c r="J100" s="66">
        <v>3.81</v>
      </c>
      <c r="K100" s="66">
        <v>5.43</v>
      </c>
      <c r="L100" s="66">
        <v>5.5972591006423977</v>
      </c>
      <c r="M100" s="22">
        <v>7.2222698072805143</v>
      </c>
      <c r="N100" s="22">
        <v>5.5760171306209854</v>
      </c>
      <c r="O100" s="22">
        <v>5.6185010706638119</v>
      </c>
      <c r="P100" s="22">
        <v>7.7958029978586723</v>
      </c>
      <c r="Q100" s="22">
        <v>4.1315631691648829</v>
      </c>
      <c r="R100" s="22">
        <v>5.5353398058252425</v>
      </c>
      <c r="S100" s="22">
        <v>5.2384250269687165</v>
      </c>
      <c r="T100" s="22">
        <v>7.815221143473571</v>
      </c>
      <c r="U100" s="22">
        <v>3.3827076591154261</v>
      </c>
      <c r="V100" s="22">
        <v>4.612783171521035</v>
      </c>
      <c r="W100" s="22">
        <v>4.8600936524453697</v>
      </c>
      <c r="X100" s="22">
        <v>7.0446305931321547</v>
      </c>
      <c r="Y100" s="22">
        <v>7.1849219562955264</v>
      </c>
    </row>
    <row r="101" spans="1:25" x14ac:dyDescent="0.25">
      <c r="A101" s="6" t="s">
        <v>95</v>
      </c>
      <c r="B101" s="6"/>
      <c r="C101" s="14">
        <v>486</v>
      </c>
      <c r="D101" s="65">
        <v>0</v>
      </c>
      <c r="E101" s="65">
        <v>0</v>
      </c>
      <c r="F101" s="65">
        <v>0</v>
      </c>
      <c r="G101" s="65">
        <v>0</v>
      </c>
      <c r="H101" s="65">
        <v>0</v>
      </c>
      <c r="I101" s="65">
        <v>0</v>
      </c>
      <c r="J101" s="65">
        <v>0</v>
      </c>
      <c r="K101" s="65">
        <v>0</v>
      </c>
      <c r="L101" s="65">
        <v>0</v>
      </c>
      <c r="M101" s="21">
        <v>0</v>
      </c>
      <c r="N101" s="21">
        <v>0</v>
      </c>
      <c r="O101" s="21">
        <v>0</v>
      </c>
      <c r="P101" s="21">
        <v>0</v>
      </c>
      <c r="Q101" s="21">
        <v>0</v>
      </c>
      <c r="R101" s="21">
        <v>0</v>
      </c>
      <c r="S101" s="21">
        <v>0</v>
      </c>
      <c r="T101" s="21">
        <v>0</v>
      </c>
      <c r="U101" s="21">
        <v>0</v>
      </c>
      <c r="V101" s="21">
        <v>0</v>
      </c>
      <c r="W101" s="21">
        <v>0</v>
      </c>
      <c r="X101" s="21">
        <v>0</v>
      </c>
      <c r="Y101" s="21">
        <v>0</v>
      </c>
    </row>
    <row r="102" spans="1:25" x14ac:dyDescent="0.25">
      <c r="A102" s="6" t="s">
        <v>96</v>
      </c>
      <c r="B102" s="6"/>
      <c r="C102" s="14">
        <v>488</v>
      </c>
      <c r="D102" s="65">
        <v>7.74</v>
      </c>
      <c r="E102" s="65">
        <v>8.25</v>
      </c>
      <c r="F102" s="65">
        <v>12.36</v>
      </c>
      <c r="G102" s="65">
        <v>12.06</v>
      </c>
      <c r="H102" s="65">
        <v>15.55</v>
      </c>
      <c r="I102" s="65">
        <v>15.63</v>
      </c>
      <c r="J102" s="65">
        <v>17.61</v>
      </c>
      <c r="K102" s="65">
        <v>15.34</v>
      </c>
      <c r="L102" s="65">
        <v>20.902133632790566</v>
      </c>
      <c r="M102" s="21">
        <v>19.311510387422793</v>
      </c>
      <c r="N102" s="21">
        <v>15.166928691746207</v>
      </c>
      <c r="O102" s="21">
        <v>21.159769792251542</v>
      </c>
      <c r="P102" s="21">
        <v>18.012128017967431</v>
      </c>
      <c r="Q102" s="21">
        <v>23.355277933745086</v>
      </c>
      <c r="R102" s="21">
        <v>25.25561430793157</v>
      </c>
      <c r="S102" s="21">
        <v>16.573996889580091</v>
      </c>
      <c r="T102" s="21">
        <v>20.114606013478486</v>
      </c>
      <c r="U102" s="21">
        <v>23.611368584758939</v>
      </c>
      <c r="V102" s="21">
        <v>24.126565578019701</v>
      </c>
      <c r="W102" s="21">
        <v>17.904823316997678</v>
      </c>
      <c r="X102" s="21">
        <v>25.939889089502195</v>
      </c>
      <c r="Y102" s="21">
        <v>16.49012122775342</v>
      </c>
    </row>
    <row r="103" spans="1:25" x14ac:dyDescent="0.25">
      <c r="A103" s="6" t="s">
        <v>97</v>
      </c>
      <c r="B103" s="6"/>
      <c r="C103" s="14">
        <v>491</v>
      </c>
      <c r="D103" s="65">
        <v>10.27</v>
      </c>
      <c r="E103" s="65">
        <v>12.51</v>
      </c>
      <c r="F103" s="65">
        <v>10.79</v>
      </c>
      <c r="G103" s="65">
        <v>8.8699999999999992</v>
      </c>
      <c r="H103" s="65">
        <v>10.94</v>
      </c>
      <c r="I103" s="65">
        <v>12.44</v>
      </c>
      <c r="J103" s="65">
        <v>13.23</v>
      </c>
      <c r="K103" s="65">
        <v>16.2</v>
      </c>
      <c r="L103" s="65">
        <v>14.202279771615007</v>
      </c>
      <c r="M103" s="21">
        <v>13.853303425774877</v>
      </c>
      <c r="N103" s="21">
        <v>10.88171696574225</v>
      </c>
      <c r="O103" s="21">
        <v>15.756810766721044</v>
      </c>
      <c r="P103" s="21">
        <v>13.039025285481239</v>
      </c>
      <c r="Q103" s="21">
        <v>15.164608482871126</v>
      </c>
      <c r="R103" s="21">
        <v>10.901197213757076</v>
      </c>
      <c r="S103" s="21">
        <v>15.433517631693514</v>
      </c>
      <c r="T103" s="21">
        <v>14.928733130169789</v>
      </c>
      <c r="U103" s="21">
        <v>13.328458859381804</v>
      </c>
      <c r="V103" s="21">
        <v>8.7209577710056596</v>
      </c>
      <c r="W103" s="21">
        <v>12.579280677009873</v>
      </c>
      <c r="X103" s="21">
        <v>10.595336154207804</v>
      </c>
      <c r="Y103" s="21">
        <v>19.828721203573103</v>
      </c>
    </row>
    <row r="104" spans="1:25" x14ac:dyDescent="0.25">
      <c r="A104" s="6" t="s">
        <v>98</v>
      </c>
      <c r="B104" s="6"/>
      <c r="C104" s="14">
        <v>492</v>
      </c>
      <c r="D104" s="65">
        <v>14.19</v>
      </c>
      <c r="E104" s="65">
        <v>15.76</v>
      </c>
      <c r="F104" s="65">
        <v>13.13</v>
      </c>
      <c r="G104" s="65">
        <v>19.63</v>
      </c>
      <c r="H104" s="65">
        <v>17.22</v>
      </c>
      <c r="I104" s="65">
        <v>19.37</v>
      </c>
      <c r="J104" s="65">
        <v>17.38</v>
      </c>
      <c r="K104" s="65">
        <v>16.22</v>
      </c>
      <c r="L104" s="65">
        <v>16.126034624896949</v>
      </c>
      <c r="M104" s="21">
        <v>19.16164880461665</v>
      </c>
      <c r="N104" s="21">
        <v>15.518911788953007</v>
      </c>
      <c r="O104" s="21">
        <v>18.096521022258859</v>
      </c>
      <c r="P104" s="21">
        <v>19.300115416323166</v>
      </c>
      <c r="Q104" s="21">
        <v>18.533223413025553</v>
      </c>
      <c r="R104" s="21">
        <v>17.592244196044714</v>
      </c>
      <c r="S104" s="21">
        <v>16.309699054170249</v>
      </c>
      <c r="T104" s="21">
        <v>19.441246775580396</v>
      </c>
      <c r="U104" s="21">
        <v>20.413843508168529</v>
      </c>
      <c r="V104" s="21">
        <v>21.354376612209801</v>
      </c>
      <c r="W104" s="21">
        <v>16.141502654144549</v>
      </c>
      <c r="X104" s="21">
        <v>16.557300939158839</v>
      </c>
      <c r="Y104" s="21">
        <v>20.480730910575748</v>
      </c>
    </row>
    <row r="105" spans="1:25" x14ac:dyDescent="0.25">
      <c r="A105" s="6" t="s">
        <v>99</v>
      </c>
      <c r="B105" s="6"/>
      <c r="C105" s="14">
        <v>493</v>
      </c>
      <c r="D105" s="65">
        <v>6.76</v>
      </c>
      <c r="E105" s="65">
        <v>7.47</v>
      </c>
      <c r="F105" s="65">
        <v>8.0399999999999991</v>
      </c>
      <c r="G105" s="65">
        <v>11.26</v>
      </c>
      <c r="H105" s="65">
        <v>9.69</v>
      </c>
      <c r="I105" s="65">
        <v>8.35</v>
      </c>
      <c r="J105" s="65">
        <v>10.3</v>
      </c>
      <c r="K105" s="65">
        <v>6.71</v>
      </c>
      <c r="L105" s="65">
        <v>10.449988597491448</v>
      </c>
      <c r="M105" s="21">
        <v>10.628050171037629</v>
      </c>
      <c r="N105" s="21">
        <v>11.941254275940707</v>
      </c>
      <c r="O105" s="21">
        <v>14.5787913340935</v>
      </c>
      <c r="P105" s="21">
        <v>15.346681870011402</v>
      </c>
      <c r="Q105" s="21">
        <v>11.774321550741163</v>
      </c>
      <c r="R105" s="21">
        <v>14.140655737704916</v>
      </c>
      <c r="S105" s="21">
        <v>14.00576871953921</v>
      </c>
      <c r="T105" s="21">
        <v>14.410429774036331</v>
      </c>
      <c r="U105" s="21">
        <v>15.984111652636242</v>
      </c>
      <c r="V105" s="21">
        <v>17.288019494904741</v>
      </c>
      <c r="W105" s="21">
        <v>17.348574212406625</v>
      </c>
      <c r="X105" s="21">
        <v>22.26732705423839</v>
      </c>
      <c r="Y105" s="21">
        <v>31.362588502760634</v>
      </c>
    </row>
    <row r="106" spans="1:25" x14ac:dyDescent="0.25">
      <c r="A106" s="5" t="s">
        <v>100</v>
      </c>
      <c r="B106" s="5"/>
      <c r="C106" s="13">
        <v>51</v>
      </c>
      <c r="D106" s="64">
        <v>81.84</v>
      </c>
      <c r="E106" s="64">
        <v>81.52</v>
      </c>
      <c r="F106" s="64">
        <v>86.74</v>
      </c>
      <c r="G106" s="64">
        <v>96.66</v>
      </c>
      <c r="H106" s="64">
        <v>104.61</v>
      </c>
      <c r="I106" s="64">
        <v>86.53</v>
      </c>
      <c r="J106" s="64">
        <v>85.88</v>
      </c>
      <c r="K106" s="64">
        <v>90.39</v>
      </c>
      <c r="L106" s="64">
        <v>101.71068720379147</v>
      </c>
      <c r="M106" s="20">
        <v>110.28740690589031</v>
      </c>
      <c r="N106" s="20">
        <v>102.77073121191604</v>
      </c>
      <c r="O106" s="20">
        <v>105.45831753554501</v>
      </c>
      <c r="P106" s="20">
        <v>109.61283344617468</v>
      </c>
      <c r="Q106" s="20">
        <v>106.52906905890318</v>
      </c>
      <c r="R106" s="20">
        <v>114.40739357262103</v>
      </c>
      <c r="S106" s="20">
        <v>99.671028797996669</v>
      </c>
      <c r="T106" s="20">
        <v>99.59713585141904</v>
      </c>
      <c r="U106" s="20">
        <v>94.034052587646087</v>
      </c>
      <c r="V106" s="20">
        <v>102.69008347245411</v>
      </c>
      <c r="W106" s="20">
        <v>94.336424143556286</v>
      </c>
      <c r="X106" s="20">
        <v>90.432334420880906</v>
      </c>
      <c r="Y106" s="20">
        <v>95.389570962479596</v>
      </c>
    </row>
    <row r="107" spans="1:25" x14ac:dyDescent="0.25">
      <c r="A107" s="6" t="s">
        <v>101</v>
      </c>
      <c r="B107" s="6"/>
      <c r="C107" s="14">
        <v>511</v>
      </c>
      <c r="D107" s="65">
        <v>20.74</v>
      </c>
      <c r="E107" s="65">
        <v>14.1</v>
      </c>
      <c r="F107" s="65">
        <v>19.260000000000002</v>
      </c>
      <c r="G107" s="65">
        <v>23.08</v>
      </c>
      <c r="H107" s="65">
        <v>18.27</v>
      </c>
      <c r="I107" s="65">
        <v>15.37</v>
      </c>
      <c r="J107" s="65">
        <v>21.42</v>
      </c>
      <c r="K107" s="65">
        <v>20.440000000000001</v>
      </c>
      <c r="L107" s="65">
        <v>22.778085429314828</v>
      </c>
      <c r="M107" s="21">
        <v>21.38591283607979</v>
      </c>
      <c r="N107" s="21">
        <v>21.814273633998265</v>
      </c>
      <c r="O107" s="21">
        <v>18.494477450130091</v>
      </c>
      <c r="P107" s="21">
        <v>22.446105810928014</v>
      </c>
      <c r="Q107" s="21">
        <v>24.620036860364262</v>
      </c>
      <c r="R107" s="21">
        <v>22.716751936165217</v>
      </c>
      <c r="S107" s="21">
        <v>23.361051396385825</v>
      </c>
      <c r="T107" s="21">
        <v>17.1051114761793</v>
      </c>
      <c r="U107" s="21">
        <v>21.31384182116874</v>
      </c>
      <c r="V107" s="21">
        <v>21.854222013611828</v>
      </c>
      <c r="W107" s="21">
        <v>15.28586705202312</v>
      </c>
      <c r="X107" s="21">
        <v>20.951184971098261</v>
      </c>
      <c r="Y107" s="21">
        <v>19.660751445086703</v>
      </c>
    </row>
    <row r="108" spans="1:25" x14ac:dyDescent="0.25">
      <c r="A108" s="7" t="s">
        <v>102</v>
      </c>
      <c r="B108" s="7"/>
      <c r="C108" s="14">
        <v>5111</v>
      </c>
      <c r="D108" s="65">
        <v>20.54</v>
      </c>
      <c r="E108" s="65">
        <v>14.1</v>
      </c>
      <c r="F108" s="65">
        <v>17.03</v>
      </c>
      <c r="G108" s="65">
        <v>21.89</v>
      </c>
      <c r="H108" s="65">
        <v>16.32</v>
      </c>
      <c r="I108" s="65">
        <v>14.06</v>
      </c>
      <c r="J108" s="65">
        <v>19.61</v>
      </c>
      <c r="K108" s="65">
        <v>19.649999999999999</v>
      </c>
      <c r="L108" s="65">
        <v>19.668443316412862</v>
      </c>
      <c r="M108" s="21">
        <v>19.733248730964469</v>
      </c>
      <c r="N108" s="21">
        <v>21.4397913141568</v>
      </c>
      <c r="O108" s="21">
        <v>17.497461928934012</v>
      </c>
      <c r="P108" s="21">
        <v>22.077044557247607</v>
      </c>
      <c r="Q108" s="21">
        <v>22.941116751269035</v>
      </c>
      <c r="R108" s="21">
        <v>19.841028128031034</v>
      </c>
      <c r="S108" s="21">
        <v>20.806834788231491</v>
      </c>
      <c r="T108" s="21">
        <v>14.949007436146136</v>
      </c>
      <c r="U108" s="21">
        <v>18.539288716456515</v>
      </c>
      <c r="V108" s="21">
        <v>16.670662786938248</v>
      </c>
      <c r="W108" s="21">
        <v>9.9609403254972886</v>
      </c>
      <c r="X108" s="21">
        <v>16.382567811934901</v>
      </c>
      <c r="Y108" s="21">
        <v>13.722784810126582</v>
      </c>
    </row>
    <row r="109" spans="1:25" x14ac:dyDescent="0.25">
      <c r="A109" s="7" t="s">
        <v>103</v>
      </c>
      <c r="B109" s="7"/>
      <c r="C109" s="14">
        <v>5112</v>
      </c>
      <c r="D109" s="65">
        <v>0</v>
      </c>
      <c r="E109" s="65">
        <v>0</v>
      </c>
      <c r="F109" s="65">
        <v>2.23</v>
      </c>
      <c r="G109" s="65">
        <v>0</v>
      </c>
      <c r="H109" s="65">
        <v>1.95</v>
      </c>
      <c r="I109" s="65">
        <v>0</v>
      </c>
      <c r="J109" s="65">
        <v>1.81</v>
      </c>
      <c r="K109" s="65">
        <v>0</v>
      </c>
      <c r="L109" s="65">
        <v>3.1864225352112676</v>
      </c>
      <c r="M109" s="21">
        <v>1.7806478873239437</v>
      </c>
      <c r="N109" s="21">
        <v>0</v>
      </c>
      <c r="O109" s="21">
        <v>0</v>
      </c>
      <c r="P109" s="21">
        <v>0</v>
      </c>
      <c r="Q109" s="21">
        <v>1.8223004694835681</v>
      </c>
      <c r="R109" s="21">
        <v>2.9828620394173093</v>
      </c>
      <c r="S109" s="21">
        <v>2.6896315338474719</v>
      </c>
      <c r="T109" s="21">
        <v>2.2447300771208227</v>
      </c>
      <c r="U109" s="21">
        <v>2.8918594687232217</v>
      </c>
      <c r="V109" s="21">
        <v>5.2073693230505569</v>
      </c>
      <c r="W109" s="21">
        <v>5.3274198717948709</v>
      </c>
      <c r="X109" s="21">
        <v>4.6473237179487175</v>
      </c>
      <c r="Y109" s="21">
        <v>5.9766025641025635</v>
      </c>
    </row>
    <row r="110" spans="1:25" x14ac:dyDescent="0.25">
      <c r="A110" s="6" t="s">
        <v>104</v>
      </c>
      <c r="B110" s="6"/>
      <c r="C110" s="14">
        <v>512</v>
      </c>
      <c r="D110" s="65">
        <v>11.38</v>
      </c>
      <c r="E110" s="65">
        <v>8.6300000000000008</v>
      </c>
      <c r="F110" s="65">
        <v>14.8</v>
      </c>
      <c r="G110" s="65">
        <v>12.47</v>
      </c>
      <c r="H110" s="65">
        <v>16.170000000000002</v>
      </c>
      <c r="I110" s="65">
        <v>18.100000000000001</v>
      </c>
      <c r="J110" s="65">
        <v>17.75</v>
      </c>
      <c r="K110" s="65">
        <v>17.79</v>
      </c>
      <c r="L110" s="65">
        <v>21.175805439330542</v>
      </c>
      <c r="M110" s="21">
        <v>17.536049511854955</v>
      </c>
      <c r="N110" s="21">
        <v>16.242147838214784</v>
      </c>
      <c r="O110" s="21">
        <v>18.58800209205021</v>
      </c>
      <c r="P110" s="21">
        <v>16.5051359832636</v>
      </c>
      <c r="Q110" s="21">
        <v>16.094874476987449</v>
      </c>
      <c r="R110" s="21">
        <v>18.646452658884566</v>
      </c>
      <c r="S110" s="21">
        <v>15.75609597924773</v>
      </c>
      <c r="T110" s="21">
        <v>18.740363164721142</v>
      </c>
      <c r="U110" s="21">
        <v>16.872587548638137</v>
      </c>
      <c r="V110" s="21">
        <v>18.124727626459148</v>
      </c>
      <c r="W110" s="21">
        <v>23.452987117552333</v>
      </c>
      <c r="X110" s="21">
        <v>19.622436929683307</v>
      </c>
      <c r="Y110" s="21">
        <v>22.419677938808373</v>
      </c>
    </row>
    <row r="111" spans="1:25" x14ac:dyDescent="0.25">
      <c r="A111" s="7" t="s">
        <v>105</v>
      </c>
      <c r="B111" s="7"/>
      <c r="C111" s="14">
        <v>5121</v>
      </c>
      <c r="D111" s="65">
        <v>10.08</v>
      </c>
      <c r="E111" s="65">
        <v>7.61</v>
      </c>
      <c r="F111" s="65">
        <v>13.27</v>
      </c>
      <c r="G111" s="65">
        <v>10.84</v>
      </c>
      <c r="H111" s="65">
        <v>13.66</v>
      </c>
      <c r="I111" s="65">
        <v>17.420000000000002</v>
      </c>
      <c r="J111" s="65">
        <v>14.78</v>
      </c>
      <c r="K111" s="65">
        <v>14.94</v>
      </c>
      <c r="L111" s="65">
        <v>17.881006632852124</v>
      </c>
      <c r="M111" s="21">
        <v>14.005735466250487</v>
      </c>
      <c r="N111" s="21">
        <v>13.458142801404602</v>
      </c>
      <c r="O111" s="21">
        <v>17.143862660944205</v>
      </c>
      <c r="P111" s="21">
        <v>15.185165821303158</v>
      </c>
      <c r="Q111" s="21">
        <v>14.089980491611392</v>
      </c>
      <c r="R111" s="21">
        <v>18.48358395989975</v>
      </c>
      <c r="S111" s="21">
        <v>14.924633011099177</v>
      </c>
      <c r="T111" s="21">
        <v>17.116362334407444</v>
      </c>
      <c r="U111" s="21">
        <v>15.477783745076978</v>
      </c>
      <c r="V111" s="21">
        <v>16.312728249194414</v>
      </c>
      <c r="W111" s="21">
        <v>21.089580997344349</v>
      </c>
      <c r="X111" s="21">
        <v>18.566754204780167</v>
      </c>
      <c r="Y111" s="21">
        <v>21.256379462968425</v>
      </c>
    </row>
    <row r="112" spans="1:25" x14ac:dyDescent="0.25">
      <c r="A112" s="7" t="s">
        <v>106</v>
      </c>
      <c r="B112" s="7"/>
      <c r="C112" s="14">
        <v>5122</v>
      </c>
      <c r="D112" s="65">
        <v>0</v>
      </c>
      <c r="E112" s="65">
        <v>0</v>
      </c>
      <c r="F112" s="65">
        <v>1.52</v>
      </c>
      <c r="G112" s="65">
        <v>1.63</v>
      </c>
      <c r="H112" s="65">
        <v>2.5099999999999998</v>
      </c>
      <c r="I112" s="65">
        <v>0</v>
      </c>
      <c r="J112" s="65">
        <v>2.98</v>
      </c>
      <c r="K112" s="65">
        <v>2.85</v>
      </c>
      <c r="L112" s="65">
        <v>3.2632352941176475</v>
      </c>
      <c r="M112" s="21">
        <v>3.4911437908496734</v>
      </c>
      <c r="N112" s="21">
        <v>2.7659803921568629</v>
      </c>
      <c r="O112" s="21">
        <v>0</v>
      </c>
      <c r="P112" s="21">
        <v>0</v>
      </c>
      <c r="Q112" s="21">
        <v>1.9890196078431375</v>
      </c>
      <c r="R112" s="21">
        <v>0</v>
      </c>
      <c r="S112" s="21">
        <v>0</v>
      </c>
      <c r="T112" s="21">
        <v>1.6083904109589042</v>
      </c>
      <c r="U112" s="21">
        <v>0</v>
      </c>
      <c r="V112" s="21">
        <v>1.8055479452054795</v>
      </c>
      <c r="W112" s="21">
        <v>2.394251497005988</v>
      </c>
      <c r="X112" s="21">
        <v>0</v>
      </c>
      <c r="Y112" s="21">
        <v>0</v>
      </c>
    </row>
    <row r="113" spans="1:25" x14ac:dyDescent="0.25">
      <c r="A113" s="6" t="s">
        <v>107</v>
      </c>
      <c r="B113" s="6"/>
      <c r="C113" s="14">
        <v>515</v>
      </c>
      <c r="D113" s="65">
        <v>9.24</v>
      </c>
      <c r="E113" s="65">
        <v>10</v>
      </c>
      <c r="F113" s="65">
        <v>9.69</v>
      </c>
      <c r="G113" s="65">
        <v>12.75</v>
      </c>
      <c r="H113" s="65">
        <v>10.29</v>
      </c>
      <c r="I113" s="65">
        <v>8.9600000000000009</v>
      </c>
      <c r="J113" s="65">
        <v>9.01</v>
      </c>
      <c r="K113" s="65">
        <v>10.029999999999999</v>
      </c>
      <c r="L113" s="65">
        <v>15.270847153742716</v>
      </c>
      <c r="M113" s="21">
        <v>14.396978933213804</v>
      </c>
      <c r="N113" s="21">
        <v>14.571752577319586</v>
      </c>
      <c r="O113" s="21">
        <v>15.445620797848498</v>
      </c>
      <c r="P113" s="21">
        <v>16.690883012102194</v>
      </c>
      <c r="Q113" s="21">
        <v>15.249000448229493</v>
      </c>
      <c r="R113" s="21">
        <v>14.980923221855864</v>
      </c>
      <c r="S113" s="21">
        <v>12.566415449835137</v>
      </c>
      <c r="T113" s="21">
        <v>14.344371172868582</v>
      </c>
      <c r="U113" s="21">
        <v>11.995713612812057</v>
      </c>
      <c r="V113" s="21">
        <v>15.430899670277908</v>
      </c>
      <c r="W113" s="21">
        <v>11.311625944024879</v>
      </c>
      <c r="X113" s="21">
        <v>11.156823633940471</v>
      </c>
      <c r="Y113" s="21">
        <v>9.8078320746334953</v>
      </c>
    </row>
    <row r="114" spans="1:25" x14ac:dyDescent="0.25">
      <c r="A114" s="6" t="s">
        <v>108</v>
      </c>
      <c r="B114" s="6"/>
      <c r="C114" s="14">
        <v>517</v>
      </c>
      <c r="D114" s="65">
        <v>33.86</v>
      </c>
      <c r="E114" s="65">
        <v>41.39</v>
      </c>
      <c r="F114" s="65">
        <v>37.25</v>
      </c>
      <c r="G114" s="65">
        <v>41.72</v>
      </c>
      <c r="H114" s="65">
        <v>50.79</v>
      </c>
      <c r="I114" s="65">
        <v>37.39</v>
      </c>
      <c r="J114" s="65">
        <v>31.35</v>
      </c>
      <c r="K114" s="65">
        <v>32.700000000000003</v>
      </c>
      <c r="L114" s="65">
        <v>33.74099782687432</v>
      </c>
      <c r="M114" s="21">
        <v>47.81872691053966</v>
      </c>
      <c r="N114" s="21">
        <v>40.855782325244476</v>
      </c>
      <c r="O114" s="21">
        <v>41.007622238319449</v>
      </c>
      <c r="P114" s="21">
        <v>41.20284498370156</v>
      </c>
      <c r="Q114" s="21">
        <v>36.615110467222017</v>
      </c>
      <c r="R114" s="21">
        <v>46.822324072768296</v>
      </c>
      <c r="S114" s="21">
        <v>38.063658158228741</v>
      </c>
      <c r="T114" s="21">
        <v>36.824524044563532</v>
      </c>
      <c r="U114" s="21">
        <v>33.774347764772244</v>
      </c>
      <c r="V114" s="21">
        <v>36.347934000846145</v>
      </c>
      <c r="W114" s="21">
        <v>35.014301198883231</v>
      </c>
      <c r="X114" s="21">
        <v>26.556636557727046</v>
      </c>
      <c r="Y114" s="21">
        <v>30.064522910165874</v>
      </c>
    </row>
    <row r="115" spans="1:25" x14ac:dyDescent="0.25">
      <c r="A115" s="6" t="s">
        <v>109</v>
      </c>
      <c r="B115" s="6"/>
      <c r="C115" s="14">
        <v>518</v>
      </c>
      <c r="D115" s="65">
        <v>3.1</v>
      </c>
      <c r="E115" s="65">
        <v>2.4</v>
      </c>
      <c r="F115" s="65">
        <v>1.76</v>
      </c>
      <c r="G115" s="65">
        <v>2.02</v>
      </c>
      <c r="H115" s="65">
        <v>3.43</v>
      </c>
      <c r="I115" s="65">
        <v>3.7</v>
      </c>
      <c r="J115" s="65">
        <v>0</v>
      </c>
      <c r="K115" s="65">
        <v>2.37</v>
      </c>
      <c r="L115" s="65">
        <v>2.1882080924855494</v>
      </c>
      <c r="M115" s="21">
        <v>0</v>
      </c>
      <c r="N115" s="21">
        <v>3.261271676300578</v>
      </c>
      <c r="O115" s="21">
        <v>3.7452023121387286</v>
      </c>
      <c r="P115" s="21">
        <v>3.5873988439306359</v>
      </c>
      <c r="Q115" s="21">
        <v>3.9240462427745664</v>
      </c>
      <c r="R115" s="21">
        <v>2.9754084507042258</v>
      </c>
      <c r="S115" s="21">
        <v>2.2369859154929581</v>
      </c>
      <c r="T115" s="21">
        <v>4.5608450704225358</v>
      </c>
      <c r="U115" s="21">
        <v>3.2686056338028169</v>
      </c>
      <c r="V115" s="21">
        <v>4.5499859154929583</v>
      </c>
      <c r="W115" s="21">
        <v>2.3926945525291829</v>
      </c>
      <c r="X115" s="21">
        <v>4.506420233463035</v>
      </c>
      <c r="Y115" s="21">
        <v>2.8326070038910505</v>
      </c>
    </row>
    <row r="116" spans="1:25" x14ac:dyDescent="0.25">
      <c r="A116" s="6" t="s">
        <v>110</v>
      </c>
      <c r="B116" s="6"/>
      <c r="C116" s="14">
        <v>519</v>
      </c>
      <c r="D116" s="65">
        <v>3.52</v>
      </c>
      <c r="E116" s="65">
        <v>5.01</v>
      </c>
      <c r="F116" s="65">
        <v>3.98</v>
      </c>
      <c r="G116" s="65">
        <v>4.62</v>
      </c>
      <c r="H116" s="65">
        <v>5.67</v>
      </c>
      <c r="I116" s="65">
        <v>3.02</v>
      </c>
      <c r="J116" s="65">
        <v>5.45</v>
      </c>
      <c r="K116" s="65">
        <v>7.06</v>
      </c>
      <c r="L116" s="65">
        <v>6.6725517751479293</v>
      </c>
      <c r="M116" s="21">
        <v>7.9281952662721897</v>
      </c>
      <c r="N116" s="21">
        <v>6.2782174556213022</v>
      </c>
      <c r="O116" s="21">
        <v>8.3432840236686392</v>
      </c>
      <c r="P116" s="21">
        <v>9.3913831360946762</v>
      </c>
      <c r="Q116" s="21">
        <v>10.117788461538462</v>
      </c>
      <c r="R116" s="21">
        <v>8.3953027909426012</v>
      </c>
      <c r="S116" s="21">
        <v>7.6974302264349648</v>
      </c>
      <c r="T116" s="21">
        <v>8.2286466561348082</v>
      </c>
      <c r="U116" s="21">
        <v>6.8329015271195361</v>
      </c>
      <c r="V116" s="21">
        <v>6.5829173249078456</v>
      </c>
      <c r="W116" s="21">
        <v>6.8714596949891069</v>
      </c>
      <c r="X116" s="21">
        <v>7.5130718954248366</v>
      </c>
      <c r="Y116" s="21">
        <v>10.348583877995644</v>
      </c>
    </row>
    <row r="117" spans="1:25" x14ac:dyDescent="0.25">
      <c r="A117" s="4" t="s">
        <v>111</v>
      </c>
      <c r="B117" s="4"/>
      <c r="C117" s="12" t="s">
        <v>203</v>
      </c>
      <c r="D117" s="63">
        <v>208.91</v>
      </c>
      <c r="E117" s="63">
        <v>209</v>
      </c>
      <c r="F117" s="63">
        <v>217.32</v>
      </c>
      <c r="G117" s="63">
        <v>214.08</v>
      </c>
      <c r="H117" s="63">
        <v>225.91</v>
      </c>
      <c r="I117" s="63">
        <v>232.67</v>
      </c>
      <c r="J117" s="63">
        <v>233.58</v>
      </c>
      <c r="K117" s="63">
        <v>251.85</v>
      </c>
      <c r="L117" s="63">
        <v>285.8841299673324</v>
      </c>
      <c r="M117" s="19">
        <v>300.54130132737873</v>
      </c>
      <c r="N117" s="19">
        <v>299.94435471198773</v>
      </c>
      <c r="O117" s="19">
        <v>300.94637224496546</v>
      </c>
      <c r="P117" s="19">
        <v>314.11117706653437</v>
      </c>
      <c r="Q117" s="19">
        <v>306.18031489062565</v>
      </c>
      <c r="R117" s="19">
        <v>320.36244394416934</v>
      </c>
      <c r="S117" s="19">
        <v>310.55726717694733</v>
      </c>
      <c r="T117" s="19">
        <v>332.23242575416481</v>
      </c>
      <c r="U117" s="19">
        <v>345.16128194506985</v>
      </c>
      <c r="V117" s="19">
        <v>363.01390400720396</v>
      </c>
      <c r="W117" s="19">
        <v>382.73043445184982</v>
      </c>
      <c r="X117" s="19">
        <v>388.5048188267981</v>
      </c>
      <c r="Y117" s="19">
        <v>394.3109888038104</v>
      </c>
    </row>
    <row r="118" spans="1:25" x14ac:dyDescent="0.25">
      <c r="A118" s="5" t="s">
        <v>112</v>
      </c>
      <c r="B118" s="5"/>
      <c r="C118" s="13">
        <v>52</v>
      </c>
      <c r="D118" s="64">
        <v>162.54</v>
      </c>
      <c r="E118" s="64">
        <v>161.1</v>
      </c>
      <c r="F118" s="64">
        <v>164.08</v>
      </c>
      <c r="G118" s="64">
        <v>161.47</v>
      </c>
      <c r="H118" s="64">
        <v>172.6</v>
      </c>
      <c r="I118" s="64">
        <v>184.2</v>
      </c>
      <c r="J118" s="64">
        <v>178.41</v>
      </c>
      <c r="K118" s="64">
        <v>190.05</v>
      </c>
      <c r="L118" s="64">
        <v>222.31614724666281</v>
      </c>
      <c r="M118" s="20">
        <v>233.24445906312525</v>
      </c>
      <c r="N118" s="20">
        <v>224.39466929802921</v>
      </c>
      <c r="O118" s="20">
        <v>233.30874325028091</v>
      </c>
      <c r="P118" s="20">
        <v>234.02658334018582</v>
      </c>
      <c r="Q118" s="20">
        <v>228.06958199709453</v>
      </c>
      <c r="R118" s="20">
        <v>233.19299412597803</v>
      </c>
      <c r="S118" s="20">
        <v>233.15047363655361</v>
      </c>
      <c r="T118" s="20">
        <v>255.1123064242762</v>
      </c>
      <c r="U118" s="20">
        <v>267.25190615495342</v>
      </c>
      <c r="V118" s="20">
        <v>266.59283856887464</v>
      </c>
      <c r="W118" s="20">
        <v>290.34097909957421</v>
      </c>
      <c r="X118" s="20">
        <v>292.70823697235613</v>
      </c>
      <c r="Y118" s="20">
        <v>295.62998768020407</v>
      </c>
    </row>
    <row r="119" spans="1:25" x14ac:dyDescent="0.25">
      <c r="A119" s="6" t="s">
        <v>113</v>
      </c>
      <c r="B119" s="6"/>
      <c r="C119" s="14">
        <v>521</v>
      </c>
      <c r="D119" s="65">
        <v>0</v>
      </c>
      <c r="E119" s="65">
        <v>0</v>
      </c>
      <c r="F119" s="65">
        <v>0</v>
      </c>
      <c r="G119" s="65">
        <v>0</v>
      </c>
      <c r="H119" s="65">
        <v>0</v>
      </c>
      <c r="I119" s="65">
        <v>0</v>
      </c>
      <c r="J119" s="65">
        <v>0</v>
      </c>
      <c r="K119" s="65">
        <v>0</v>
      </c>
      <c r="L119" s="65">
        <v>0</v>
      </c>
      <c r="M119" s="21">
        <v>0</v>
      </c>
      <c r="N119" s="21">
        <v>0</v>
      </c>
      <c r="O119" s="21">
        <v>0</v>
      </c>
      <c r="P119" s="21">
        <v>0</v>
      </c>
      <c r="Q119" s="21">
        <v>0</v>
      </c>
      <c r="R119" s="21">
        <v>0</v>
      </c>
      <c r="S119" s="21">
        <v>0</v>
      </c>
      <c r="T119" s="21">
        <v>0</v>
      </c>
      <c r="U119" s="21">
        <v>0</v>
      </c>
      <c r="V119" s="21">
        <v>0</v>
      </c>
      <c r="W119" s="21">
        <v>0</v>
      </c>
      <c r="X119" s="21">
        <v>0</v>
      </c>
      <c r="Y119" s="21">
        <v>0</v>
      </c>
    </row>
    <row r="120" spans="1:25" x14ac:dyDescent="0.25">
      <c r="A120" s="6" t="s">
        <v>114</v>
      </c>
      <c r="B120" s="6"/>
      <c r="C120" s="14">
        <v>522</v>
      </c>
      <c r="D120" s="65">
        <v>89.37</v>
      </c>
      <c r="E120" s="65">
        <v>88.78</v>
      </c>
      <c r="F120" s="65">
        <v>89.86</v>
      </c>
      <c r="G120" s="65">
        <v>84.64</v>
      </c>
      <c r="H120" s="65">
        <v>92.71</v>
      </c>
      <c r="I120" s="65">
        <v>93.32</v>
      </c>
      <c r="J120" s="65">
        <v>94.74</v>
      </c>
      <c r="K120" s="65">
        <v>93.25</v>
      </c>
      <c r="L120" s="65">
        <v>115.04311228619218</v>
      </c>
      <c r="M120" s="21">
        <v>129.26312523606541</v>
      </c>
      <c r="N120" s="21">
        <v>120.23929746937894</v>
      </c>
      <c r="O120" s="21">
        <v>132.9196999946042</v>
      </c>
      <c r="P120" s="21">
        <v>127.21031133653483</v>
      </c>
      <c r="Q120" s="21">
        <v>130.86688609507365</v>
      </c>
      <c r="R120" s="21">
        <v>123.86610646034163</v>
      </c>
      <c r="S120" s="21">
        <v>131.6732834432606</v>
      </c>
      <c r="T120" s="21">
        <v>130.7728627600203</v>
      </c>
      <c r="U120" s="21">
        <v>151.57787713512602</v>
      </c>
      <c r="V120" s="21">
        <v>154.54396879756467</v>
      </c>
      <c r="W120" s="21">
        <v>165.78942367480181</v>
      </c>
      <c r="X120" s="21">
        <v>165.21557399347117</v>
      </c>
      <c r="Y120" s="21">
        <v>157.25606637649619</v>
      </c>
    </row>
    <row r="121" spans="1:25" x14ac:dyDescent="0.25">
      <c r="A121" s="7" t="s">
        <v>115</v>
      </c>
      <c r="B121" s="7"/>
      <c r="C121" s="14">
        <v>5221</v>
      </c>
      <c r="D121" s="65">
        <v>85.05</v>
      </c>
      <c r="E121" s="65">
        <v>82.75</v>
      </c>
      <c r="F121" s="65">
        <v>84.44</v>
      </c>
      <c r="G121" s="65">
        <v>79.260000000000005</v>
      </c>
      <c r="H121" s="65">
        <v>88.27</v>
      </c>
      <c r="I121" s="65">
        <v>86.38</v>
      </c>
      <c r="J121" s="65">
        <v>83.26</v>
      </c>
      <c r="K121" s="65">
        <v>83.88</v>
      </c>
      <c r="L121" s="65">
        <v>99.323483280757102</v>
      </c>
      <c r="M121" s="21">
        <v>113.79409968454257</v>
      </c>
      <c r="N121" s="21">
        <v>105.01104605678233</v>
      </c>
      <c r="O121" s="21">
        <v>116.48257097791797</v>
      </c>
      <c r="P121" s="21">
        <v>112.96934952681387</v>
      </c>
      <c r="Q121" s="21">
        <v>117.57509716088327</v>
      </c>
      <c r="R121" s="21">
        <v>107.73020633713563</v>
      </c>
      <c r="S121" s="21">
        <v>113.68758833967047</v>
      </c>
      <c r="T121" s="21">
        <v>112.0580380228137</v>
      </c>
      <c r="U121" s="21">
        <v>129.50692420785805</v>
      </c>
      <c r="V121" s="21">
        <v>136.37431482889733</v>
      </c>
      <c r="W121" s="21">
        <v>146.46327974276528</v>
      </c>
      <c r="X121" s="21">
        <v>142.03463022508038</v>
      </c>
      <c r="Y121" s="21">
        <v>138.23107717041799</v>
      </c>
    </row>
    <row r="122" spans="1:25" x14ac:dyDescent="0.25">
      <c r="A122" s="6" t="s">
        <v>116</v>
      </c>
      <c r="B122" s="6"/>
      <c r="C122" s="14">
        <v>524</v>
      </c>
      <c r="D122" s="65">
        <v>48.41</v>
      </c>
      <c r="E122" s="65">
        <v>44.38</v>
      </c>
      <c r="F122" s="65">
        <v>39.979999999999997</v>
      </c>
      <c r="G122" s="65">
        <v>41.71</v>
      </c>
      <c r="H122" s="65">
        <v>41.26</v>
      </c>
      <c r="I122" s="65">
        <v>48.86</v>
      </c>
      <c r="J122" s="65">
        <v>42.97</v>
      </c>
      <c r="K122" s="65">
        <v>51.35</v>
      </c>
      <c r="L122" s="65">
        <v>59.467728577738519</v>
      </c>
      <c r="M122" s="21">
        <v>60.881799911660778</v>
      </c>
      <c r="N122" s="21">
        <v>59.248492712014134</v>
      </c>
      <c r="O122" s="21">
        <v>62.153367932862196</v>
      </c>
      <c r="P122" s="21">
        <v>61.111997570671377</v>
      </c>
      <c r="Q122" s="21">
        <v>55.631100927561839</v>
      </c>
      <c r="R122" s="21">
        <v>61.129068746497296</v>
      </c>
      <c r="S122" s="21">
        <v>55.841236689706705</v>
      </c>
      <c r="T122" s="21">
        <v>61.226390808892205</v>
      </c>
      <c r="U122" s="21">
        <v>54.305710816364652</v>
      </c>
      <c r="V122" s="21">
        <v>56.295406314216329</v>
      </c>
      <c r="W122" s="21">
        <v>60.506754229363267</v>
      </c>
      <c r="X122" s="21">
        <v>63.560894329677808</v>
      </c>
      <c r="Y122" s="21">
        <v>66.875886253506764</v>
      </c>
    </row>
    <row r="123" spans="1:25" x14ac:dyDescent="0.25">
      <c r="A123" s="7" t="s">
        <v>117</v>
      </c>
      <c r="B123" s="7"/>
      <c r="C123" s="14">
        <v>5241</v>
      </c>
      <c r="D123" s="65">
        <v>41.08</v>
      </c>
      <c r="E123" s="65">
        <v>38.93</v>
      </c>
      <c r="F123" s="65">
        <v>29.27</v>
      </c>
      <c r="G123" s="65">
        <v>32.54</v>
      </c>
      <c r="H123" s="65">
        <v>31.25</v>
      </c>
      <c r="I123" s="65">
        <v>35.729999999999997</v>
      </c>
      <c r="J123" s="65">
        <v>31.7</v>
      </c>
      <c r="K123" s="65">
        <v>36.53</v>
      </c>
      <c r="L123" s="65">
        <v>34.974365019011408</v>
      </c>
      <c r="M123" s="21">
        <v>36.832585551330794</v>
      </c>
      <c r="N123" s="21">
        <v>40.880851711026622</v>
      </c>
      <c r="O123" s="21">
        <v>40.626452471482885</v>
      </c>
      <c r="P123" s="21">
        <v>42.484673003802278</v>
      </c>
      <c r="Q123" s="21">
        <v>40.217201520912546</v>
      </c>
      <c r="R123" s="21">
        <v>42.26407932489451</v>
      </c>
      <c r="S123" s="21">
        <v>35.461336708860756</v>
      </c>
      <c r="T123" s="21">
        <v>36.342972151898735</v>
      </c>
      <c r="U123" s="21">
        <v>31.934794936708858</v>
      </c>
      <c r="V123" s="21">
        <v>34.830042194092826</v>
      </c>
      <c r="W123" s="21">
        <v>36.890726256983243</v>
      </c>
      <c r="X123" s="21">
        <v>39.576089385474859</v>
      </c>
      <c r="Y123" s="21">
        <v>41.215921787709497</v>
      </c>
    </row>
    <row r="124" spans="1:25" x14ac:dyDescent="0.25">
      <c r="A124" s="7" t="s">
        <v>118</v>
      </c>
      <c r="B124" s="7"/>
      <c r="C124" s="14">
        <v>5242</v>
      </c>
      <c r="D124" s="65">
        <v>7.33</v>
      </c>
      <c r="E124" s="65">
        <v>5.45</v>
      </c>
      <c r="F124" s="65">
        <v>10.71</v>
      </c>
      <c r="G124" s="65">
        <v>9.17</v>
      </c>
      <c r="H124" s="65">
        <v>10.01</v>
      </c>
      <c r="I124" s="65">
        <v>13.13</v>
      </c>
      <c r="J124" s="65">
        <v>11.26</v>
      </c>
      <c r="K124" s="65">
        <v>14.83</v>
      </c>
      <c r="L124" s="65">
        <v>24.508874538745388</v>
      </c>
      <c r="M124" s="21">
        <v>24.08649446494465</v>
      </c>
      <c r="N124" s="21">
        <v>18.508911439114392</v>
      </c>
      <c r="O124" s="21">
        <v>21.628025830258302</v>
      </c>
      <c r="P124" s="21">
        <v>18.779667896678969</v>
      </c>
      <c r="Q124" s="21">
        <v>15.584741697416977</v>
      </c>
      <c r="R124" s="21">
        <v>18.987697616060224</v>
      </c>
      <c r="S124" s="21">
        <v>20.43509410288582</v>
      </c>
      <c r="T124" s="21">
        <v>24.916662484316184</v>
      </c>
      <c r="U124" s="21">
        <v>22.386398996235883</v>
      </c>
      <c r="V124" s="21">
        <v>21.507239648682557</v>
      </c>
      <c r="W124" s="21">
        <v>23.69942790426153</v>
      </c>
      <c r="X124" s="21">
        <v>24.084436660828953</v>
      </c>
      <c r="Y124" s="21">
        <v>25.752807939287795</v>
      </c>
    </row>
    <row r="125" spans="1:25" x14ac:dyDescent="0.25">
      <c r="A125" s="6" t="s">
        <v>119</v>
      </c>
      <c r="B125" s="6"/>
      <c r="C125" s="14" t="s">
        <v>204</v>
      </c>
      <c r="D125" s="65">
        <v>24.49</v>
      </c>
      <c r="E125" s="65">
        <v>27.89</v>
      </c>
      <c r="F125" s="65">
        <v>33.72</v>
      </c>
      <c r="G125" s="65">
        <v>34.6</v>
      </c>
      <c r="H125" s="65">
        <v>37.700000000000003</v>
      </c>
      <c r="I125" s="65">
        <v>41.95</v>
      </c>
      <c r="J125" s="65">
        <v>40.450000000000003</v>
      </c>
      <c r="K125" s="65">
        <v>44.91</v>
      </c>
      <c r="L125" s="65">
        <v>47.884159990973714</v>
      </c>
      <c r="M125" s="21">
        <v>43.325764413855353</v>
      </c>
      <c r="N125" s="21">
        <v>44.071492722554439</v>
      </c>
      <c r="O125" s="21">
        <v>37.88509872503667</v>
      </c>
      <c r="P125" s="21">
        <v>45.899052239647979</v>
      </c>
      <c r="Q125" s="21">
        <v>41.708269209071418</v>
      </c>
      <c r="R125" s="21">
        <v>48.031739829924156</v>
      </c>
      <c r="S125" s="21">
        <v>45.510940013789927</v>
      </c>
      <c r="T125" s="21">
        <v>62.935968742817735</v>
      </c>
      <c r="U125" s="21">
        <v>61.034865548149845</v>
      </c>
      <c r="V125" s="21">
        <v>55.184509308205008</v>
      </c>
      <c r="W125" s="21">
        <v>63.387274388850813</v>
      </c>
      <c r="X125" s="21">
        <v>63.555243317340647</v>
      </c>
      <c r="Y125" s="21">
        <v>71.092848983321915</v>
      </c>
    </row>
    <row r="126" spans="1:25" x14ac:dyDescent="0.25">
      <c r="A126" s="5" t="s">
        <v>120</v>
      </c>
      <c r="B126" s="5"/>
      <c r="C126" s="13">
        <v>53</v>
      </c>
      <c r="D126" s="64">
        <v>46.37</v>
      </c>
      <c r="E126" s="64">
        <v>47.9</v>
      </c>
      <c r="F126" s="64">
        <v>53.24</v>
      </c>
      <c r="G126" s="64">
        <v>52.61</v>
      </c>
      <c r="H126" s="64">
        <v>53.31</v>
      </c>
      <c r="I126" s="64">
        <v>48.47</v>
      </c>
      <c r="J126" s="64">
        <v>55.16</v>
      </c>
      <c r="K126" s="64">
        <v>61.8</v>
      </c>
      <c r="L126" s="64">
        <v>63.68287553648068</v>
      </c>
      <c r="M126" s="20">
        <v>67.407940755701418</v>
      </c>
      <c r="N126" s="20">
        <v>75.498152823361096</v>
      </c>
      <c r="O126" s="20">
        <v>67.754214423966999</v>
      </c>
      <c r="P126" s="20">
        <v>79.989217369351167</v>
      </c>
      <c r="Q126" s="20">
        <v>78.026999915846162</v>
      </c>
      <c r="R126" s="20">
        <v>86.886833145977207</v>
      </c>
      <c r="S126" s="20">
        <v>77.25595310743536</v>
      </c>
      <c r="T126" s="20">
        <v>77.057485948289695</v>
      </c>
      <c r="U126" s="20">
        <v>77.882691504737437</v>
      </c>
      <c r="V126" s="20">
        <v>96.141670146137798</v>
      </c>
      <c r="W126" s="20">
        <v>92.280338028169012</v>
      </c>
      <c r="X126" s="20">
        <v>95.620521126760579</v>
      </c>
      <c r="Y126" s="20">
        <v>98.462788732394372</v>
      </c>
    </row>
    <row r="127" spans="1:25" x14ac:dyDescent="0.25">
      <c r="A127" s="10" t="s">
        <v>121</v>
      </c>
      <c r="B127" s="10"/>
      <c r="C127" s="14">
        <v>531</v>
      </c>
      <c r="D127" s="65">
        <v>35.229999999999997</v>
      </c>
      <c r="E127" s="65">
        <v>36.24</v>
      </c>
      <c r="F127" s="65">
        <v>41.14</v>
      </c>
      <c r="G127" s="65">
        <v>39.450000000000003</v>
      </c>
      <c r="H127" s="65">
        <v>41.83</v>
      </c>
      <c r="I127" s="65">
        <v>37.17</v>
      </c>
      <c r="J127" s="65">
        <v>45.68</v>
      </c>
      <c r="K127" s="65">
        <v>47.84</v>
      </c>
      <c r="L127" s="65">
        <v>53.45301085568326</v>
      </c>
      <c r="M127" s="21">
        <v>56.897228607918258</v>
      </c>
      <c r="N127" s="21">
        <v>63.213362068965516</v>
      </c>
      <c r="O127" s="21">
        <v>56.813984674329497</v>
      </c>
      <c r="P127" s="21">
        <v>66.91771711366539</v>
      </c>
      <c r="Q127" s="21">
        <v>62.131190932311618</v>
      </c>
      <c r="R127" s="21">
        <v>76.680671331316191</v>
      </c>
      <c r="S127" s="21">
        <v>67.717189863842663</v>
      </c>
      <c r="T127" s="21">
        <v>67.500081316187604</v>
      </c>
      <c r="U127" s="21">
        <v>69.58845877458397</v>
      </c>
      <c r="V127" s="21">
        <v>86.243785930408478</v>
      </c>
      <c r="W127" s="21">
        <v>79.517768823575892</v>
      </c>
      <c r="X127" s="21">
        <v>86.161416607410928</v>
      </c>
      <c r="Y127" s="21">
        <v>85.440400568855182</v>
      </c>
    </row>
    <row r="128" spans="1:25" x14ac:dyDescent="0.25">
      <c r="A128" s="6" t="s">
        <v>122</v>
      </c>
      <c r="B128" s="6"/>
      <c r="C128" s="14">
        <v>5311</v>
      </c>
      <c r="D128" s="65">
        <v>7.89</v>
      </c>
      <c r="E128" s="65">
        <v>7.15</v>
      </c>
      <c r="F128" s="65">
        <v>11.94</v>
      </c>
      <c r="G128" s="65">
        <v>16.88</v>
      </c>
      <c r="H128" s="65">
        <v>17.02</v>
      </c>
      <c r="I128" s="65">
        <v>11.85</v>
      </c>
      <c r="J128" s="65">
        <v>12.08</v>
      </c>
      <c r="K128" s="65">
        <v>15.66</v>
      </c>
      <c r="L128" s="65">
        <v>14.733024602026049</v>
      </c>
      <c r="M128" s="21">
        <v>19.74141823444284</v>
      </c>
      <c r="N128" s="21">
        <v>20.231823444283648</v>
      </c>
      <c r="O128" s="21">
        <v>15.359073806078149</v>
      </c>
      <c r="P128" s="21">
        <v>23.591620839363241</v>
      </c>
      <c r="Q128" s="21">
        <v>16.851157742402314</v>
      </c>
      <c r="R128" s="21">
        <v>26.511747176913424</v>
      </c>
      <c r="S128" s="21">
        <v>20.865630489335008</v>
      </c>
      <c r="T128" s="21">
        <v>17.407123588456713</v>
      </c>
      <c r="U128" s="21">
        <v>16.730006273525721</v>
      </c>
      <c r="V128" s="21">
        <v>21.376072772898368</v>
      </c>
      <c r="W128" s="21">
        <v>20.940506283662479</v>
      </c>
      <c r="X128" s="21">
        <v>24.69273249551167</v>
      </c>
      <c r="Y128" s="21">
        <v>21.392829443447038</v>
      </c>
    </row>
    <row r="129" spans="1:25" x14ac:dyDescent="0.25">
      <c r="A129" s="6" t="s">
        <v>309</v>
      </c>
      <c r="B129" s="6"/>
      <c r="C129" s="14" t="s">
        <v>310</v>
      </c>
      <c r="D129" s="65">
        <v>0</v>
      </c>
      <c r="E129" s="65">
        <v>0</v>
      </c>
      <c r="F129" s="65">
        <v>0</v>
      </c>
      <c r="G129" s="65">
        <v>0</v>
      </c>
      <c r="H129" s="65">
        <v>0</v>
      </c>
      <c r="I129" s="65">
        <v>0</v>
      </c>
      <c r="J129" s="65">
        <v>0</v>
      </c>
      <c r="K129" s="65">
        <v>0</v>
      </c>
      <c r="L129" s="65">
        <v>0</v>
      </c>
      <c r="M129" s="21">
        <v>0</v>
      </c>
      <c r="N129" s="21">
        <v>0</v>
      </c>
      <c r="O129" s="21">
        <v>0</v>
      </c>
      <c r="P129" s="21">
        <v>0</v>
      </c>
      <c r="Q129" s="21">
        <v>0</v>
      </c>
      <c r="R129" s="21">
        <v>0</v>
      </c>
      <c r="S129" s="21">
        <v>0</v>
      </c>
      <c r="T129" s="21">
        <v>0</v>
      </c>
      <c r="U129" s="21">
        <v>0</v>
      </c>
      <c r="V129" s="21">
        <v>0</v>
      </c>
      <c r="W129" s="21">
        <v>0</v>
      </c>
      <c r="X129" s="21">
        <v>0</v>
      </c>
      <c r="Y129" s="21">
        <v>0</v>
      </c>
    </row>
    <row r="130" spans="1:25" x14ac:dyDescent="0.25">
      <c r="A130" s="6" t="s">
        <v>123</v>
      </c>
      <c r="B130" s="6"/>
      <c r="C130" s="14" t="s">
        <v>205</v>
      </c>
      <c r="D130" s="65">
        <v>27.34</v>
      </c>
      <c r="E130" s="65">
        <v>29.089999999999996</v>
      </c>
      <c r="F130" s="65">
        <v>29.2</v>
      </c>
      <c r="G130" s="65">
        <v>22.57</v>
      </c>
      <c r="H130" s="65">
        <v>24.81</v>
      </c>
      <c r="I130" s="65">
        <v>25.33</v>
      </c>
      <c r="J130" s="65">
        <v>33.6</v>
      </c>
      <c r="K130" s="65">
        <v>32.19</v>
      </c>
      <c r="L130" s="65">
        <v>38.721577201447531</v>
      </c>
      <c r="M130" s="21">
        <v>37.172714113389624</v>
      </c>
      <c r="N130" s="21">
        <v>42.983549457177318</v>
      </c>
      <c r="O130" s="21">
        <v>41.455476477683952</v>
      </c>
      <c r="P130" s="21">
        <v>43.347376357056696</v>
      </c>
      <c r="Q130" s="21">
        <v>45.291251507840776</v>
      </c>
      <c r="R130" s="21">
        <v>50.200449499052255</v>
      </c>
      <c r="S130" s="21">
        <v>46.87161657189278</v>
      </c>
      <c r="T130" s="21">
        <v>50.056165718927701</v>
      </c>
      <c r="U130" s="21">
        <v>52.818169509883568</v>
      </c>
      <c r="V130" s="21">
        <v>64.814335228811274</v>
      </c>
      <c r="W130" s="21">
        <v>58.5683429555353</v>
      </c>
      <c r="X130" s="21">
        <v>61.443684796920891</v>
      </c>
      <c r="Y130" s="21">
        <v>64.040767750430462</v>
      </c>
    </row>
    <row r="131" spans="1:25" x14ac:dyDescent="0.25">
      <c r="A131" s="10" t="s">
        <v>124</v>
      </c>
      <c r="B131" s="10"/>
      <c r="C131" s="14">
        <v>532</v>
      </c>
      <c r="D131" s="65">
        <v>11.14</v>
      </c>
      <c r="E131" s="65">
        <v>11.66</v>
      </c>
      <c r="F131" s="65">
        <v>12.06</v>
      </c>
      <c r="G131" s="65">
        <v>13.15</v>
      </c>
      <c r="H131" s="65">
        <v>11.48</v>
      </c>
      <c r="I131" s="65">
        <v>11.29</v>
      </c>
      <c r="J131" s="65">
        <v>9.49</v>
      </c>
      <c r="K131" s="65">
        <v>13.95</v>
      </c>
      <c r="L131" s="65">
        <v>10.094033898305085</v>
      </c>
      <c r="M131" s="21">
        <v>10.353966101694915</v>
      </c>
      <c r="N131" s="21">
        <v>12.130169491525422</v>
      </c>
      <c r="O131" s="21">
        <v>10.798016949152542</v>
      </c>
      <c r="P131" s="21">
        <v>12.563389830508473</v>
      </c>
      <c r="Q131" s="21">
        <v>15.866694915254236</v>
      </c>
      <c r="R131" s="21">
        <v>9.5509192825112113</v>
      </c>
      <c r="S131" s="21">
        <v>8.9897477578475335</v>
      </c>
      <c r="T131" s="21">
        <v>9.1327914798206287</v>
      </c>
      <c r="U131" s="21">
        <v>7.9774383408071756</v>
      </c>
      <c r="V131" s="21">
        <v>9.4848991031390124</v>
      </c>
      <c r="W131" s="21">
        <v>12.718019191226867</v>
      </c>
      <c r="X131" s="21">
        <v>9.0858670322138444</v>
      </c>
      <c r="Y131" s="21">
        <v>13.12403015764222</v>
      </c>
    </row>
    <row r="132" spans="1:25" x14ac:dyDescent="0.25">
      <c r="A132" s="6" t="s">
        <v>125</v>
      </c>
      <c r="B132" s="6"/>
      <c r="C132" s="14">
        <v>5321</v>
      </c>
      <c r="D132" s="65">
        <v>7.08</v>
      </c>
      <c r="E132" s="65">
        <v>6.23</v>
      </c>
      <c r="F132" s="65">
        <v>5.17</v>
      </c>
      <c r="G132" s="65">
        <v>3.93</v>
      </c>
      <c r="H132" s="65">
        <v>3.88</v>
      </c>
      <c r="I132" s="65">
        <v>2.48</v>
      </c>
      <c r="J132" s="65">
        <v>4.63</v>
      </c>
      <c r="K132" s="65">
        <v>6.2</v>
      </c>
      <c r="L132" s="65">
        <v>3.2223058823529409</v>
      </c>
      <c r="M132" s="21">
        <v>5.4072941176470595</v>
      </c>
      <c r="N132" s="21">
        <v>7.0956941176470583</v>
      </c>
      <c r="O132" s="21">
        <v>4.7782823529411766</v>
      </c>
      <c r="P132" s="21">
        <v>4.2485882352941173</v>
      </c>
      <c r="Q132" s="21">
        <v>6.135623529411764</v>
      </c>
      <c r="R132" s="21">
        <v>4.0122797927461136</v>
      </c>
      <c r="S132" s="21">
        <v>4.7229015544041451</v>
      </c>
      <c r="T132" s="21">
        <v>4.9087564766839371</v>
      </c>
      <c r="U132" s="21">
        <v>4.4386528497409321</v>
      </c>
      <c r="V132" s="21">
        <v>5.0399481865284974</v>
      </c>
      <c r="W132" s="21">
        <v>6.4033936022253135</v>
      </c>
      <c r="X132" s="21">
        <v>4.4322809457579977</v>
      </c>
      <c r="Y132" s="21">
        <v>3.4194993045897082</v>
      </c>
    </row>
    <row r="133" spans="1:25" x14ac:dyDescent="0.25">
      <c r="A133" s="10" t="s">
        <v>126</v>
      </c>
      <c r="B133" s="10"/>
      <c r="C133" s="14">
        <v>533</v>
      </c>
      <c r="D133" s="65">
        <v>0</v>
      </c>
      <c r="E133" s="65">
        <v>0</v>
      </c>
      <c r="F133" s="65">
        <v>0</v>
      </c>
      <c r="G133" s="65">
        <v>0</v>
      </c>
      <c r="H133" s="65">
        <v>0</v>
      </c>
      <c r="I133" s="65">
        <v>0</v>
      </c>
      <c r="J133" s="65">
        <v>0</v>
      </c>
      <c r="K133" s="65">
        <v>0</v>
      </c>
      <c r="L133" s="65">
        <v>0</v>
      </c>
      <c r="M133" s="21">
        <v>0</v>
      </c>
      <c r="N133" s="21">
        <v>0</v>
      </c>
      <c r="O133" s="21">
        <v>0</v>
      </c>
      <c r="P133" s="21">
        <v>0</v>
      </c>
      <c r="Q133" s="21">
        <v>0</v>
      </c>
      <c r="R133" s="21">
        <v>0</v>
      </c>
      <c r="S133" s="21">
        <v>0</v>
      </c>
      <c r="T133" s="21">
        <v>0</v>
      </c>
      <c r="U133" s="21">
        <v>0</v>
      </c>
      <c r="V133" s="21">
        <v>0</v>
      </c>
      <c r="W133" s="21">
        <v>0</v>
      </c>
      <c r="X133" s="21">
        <v>0</v>
      </c>
      <c r="Y133" s="21">
        <v>0</v>
      </c>
    </row>
    <row r="134" spans="1:25" x14ac:dyDescent="0.25">
      <c r="A134" s="5" t="s">
        <v>127</v>
      </c>
      <c r="B134" s="5"/>
      <c r="C134" s="13">
        <v>54</v>
      </c>
      <c r="D134" s="64">
        <v>199.65</v>
      </c>
      <c r="E134" s="64">
        <v>207.78</v>
      </c>
      <c r="F134" s="64">
        <v>230.6</v>
      </c>
      <c r="G134" s="64">
        <v>246.9</v>
      </c>
      <c r="H134" s="64">
        <v>257.02999999999997</v>
      </c>
      <c r="I134" s="64">
        <v>257.91000000000003</v>
      </c>
      <c r="J134" s="64">
        <v>259.85000000000002</v>
      </c>
      <c r="K134" s="64">
        <v>252.14</v>
      </c>
      <c r="L134" s="64">
        <v>261.14692324084729</v>
      </c>
      <c r="M134" s="20">
        <v>261.65050078847548</v>
      </c>
      <c r="N134" s="20">
        <v>281.16413075906746</v>
      </c>
      <c r="O134" s="20">
        <v>297.12124429953542</v>
      </c>
      <c r="P134" s="20">
        <v>294.22567340067337</v>
      </c>
      <c r="Q134" s="20">
        <v>320.10746110898009</v>
      </c>
      <c r="R134" s="20">
        <v>324.55349997116991</v>
      </c>
      <c r="S134" s="20">
        <v>321.72501009052644</v>
      </c>
      <c r="T134" s="20">
        <v>326.17726268042821</v>
      </c>
      <c r="U134" s="20">
        <v>348.22900786100058</v>
      </c>
      <c r="V134" s="20">
        <v>369.63124795786962</v>
      </c>
      <c r="W134" s="20">
        <v>371.89362934755019</v>
      </c>
      <c r="X134" s="20">
        <v>389.95431987814163</v>
      </c>
      <c r="Y134" s="20">
        <v>401.970420919015</v>
      </c>
    </row>
    <row r="135" spans="1:25" x14ac:dyDescent="0.25">
      <c r="A135" s="7" t="s">
        <v>128</v>
      </c>
      <c r="B135" s="7"/>
      <c r="C135" s="14">
        <v>5411</v>
      </c>
      <c r="D135" s="65">
        <v>26.82</v>
      </c>
      <c r="E135" s="65">
        <v>27.99</v>
      </c>
      <c r="F135" s="65">
        <v>27.04</v>
      </c>
      <c r="G135" s="65">
        <v>32.85</v>
      </c>
      <c r="H135" s="65">
        <v>31.2</v>
      </c>
      <c r="I135" s="65">
        <v>33.31</v>
      </c>
      <c r="J135" s="65">
        <v>27.64</v>
      </c>
      <c r="K135" s="65">
        <v>33.28</v>
      </c>
      <c r="L135" s="65">
        <v>37.88456411782208</v>
      </c>
      <c r="M135" s="21">
        <v>35.28742636120203</v>
      </c>
      <c r="N135" s="21">
        <v>31.701904195180006</v>
      </c>
      <c r="O135" s="21">
        <v>32.805950609937518</v>
      </c>
      <c r="P135" s="21">
        <v>46.674876524843803</v>
      </c>
      <c r="Q135" s="21">
        <v>49.114293365069926</v>
      </c>
      <c r="R135" s="21">
        <v>50.61184467317203</v>
      </c>
      <c r="S135" s="21">
        <v>45.642451543911235</v>
      </c>
      <c r="T135" s="21">
        <v>45.178219489373078</v>
      </c>
      <c r="U135" s="21">
        <v>36.737636679588292</v>
      </c>
      <c r="V135" s="21">
        <v>36.769288865124985</v>
      </c>
      <c r="W135" s="21">
        <v>43.118490566037742</v>
      </c>
      <c r="X135" s="21">
        <v>41.75418218168187</v>
      </c>
      <c r="Y135" s="21">
        <v>43.562683993502439</v>
      </c>
    </row>
    <row r="136" spans="1:25" x14ac:dyDescent="0.25">
      <c r="A136" s="7" t="s">
        <v>129</v>
      </c>
      <c r="B136" s="7"/>
      <c r="C136" s="14">
        <v>5412</v>
      </c>
      <c r="D136" s="65">
        <v>24.79</v>
      </c>
      <c r="E136" s="65">
        <v>21.68</v>
      </c>
      <c r="F136" s="65">
        <v>25.12</v>
      </c>
      <c r="G136" s="65">
        <v>26.65</v>
      </c>
      <c r="H136" s="65">
        <v>28.93</v>
      </c>
      <c r="I136" s="65">
        <v>30.79</v>
      </c>
      <c r="J136" s="65">
        <v>25.62</v>
      </c>
      <c r="K136" s="65">
        <v>27.62</v>
      </c>
      <c r="L136" s="65">
        <v>22.13638322655795</v>
      </c>
      <c r="M136" s="21">
        <v>28.424309842748983</v>
      </c>
      <c r="N136" s="21">
        <v>32.386423995340706</v>
      </c>
      <c r="O136" s="21">
        <v>26.798299359347698</v>
      </c>
      <c r="P136" s="21">
        <v>32.715742574257426</v>
      </c>
      <c r="Q136" s="21">
        <v>36.719021549213743</v>
      </c>
      <c r="R136" s="21">
        <v>40.867176451767719</v>
      </c>
      <c r="S136" s="21">
        <v>35.769268916973282</v>
      </c>
      <c r="T136" s="21">
        <v>33.503532234842424</v>
      </c>
      <c r="U136" s="21">
        <v>34.825211966085426</v>
      </c>
      <c r="V136" s="21">
        <v>46.195853463445843</v>
      </c>
      <c r="W136" s="21">
        <v>48.301388072855467</v>
      </c>
      <c r="X136" s="21">
        <v>46.292712984723856</v>
      </c>
      <c r="Y136" s="21">
        <v>42.18217685076381</v>
      </c>
    </row>
    <row r="137" spans="1:25" x14ac:dyDescent="0.25">
      <c r="A137" s="7" t="s">
        <v>130</v>
      </c>
      <c r="B137" s="7"/>
      <c r="C137" s="14">
        <v>5413</v>
      </c>
      <c r="D137" s="65">
        <v>28.08</v>
      </c>
      <c r="E137" s="65">
        <v>28.73</v>
      </c>
      <c r="F137" s="65">
        <v>34.35</v>
      </c>
      <c r="G137" s="65">
        <v>37.049999999999997</v>
      </c>
      <c r="H137" s="65">
        <v>33.31</v>
      </c>
      <c r="I137" s="65">
        <v>34.99</v>
      </c>
      <c r="J137" s="65">
        <v>35.659999999999997</v>
      </c>
      <c r="K137" s="65">
        <v>38.6</v>
      </c>
      <c r="L137" s="65">
        <v>42.53550123864575</v>
      </c>
      <c r="M137" s="21">
        <v>34.700848885218832</v>
      </c>
      <c r="N137" s="21">
        <v>48.266110652353433</v>
      </c>
      <c r="O137" s="21">
        <v>47.303960363336095</v>
      </c>
      <c r="P137" s="21">
        <v>38.496584640792733</v>
      </c>
      <c r="Q137" s="21">
        <v>51.691788604459127</v>
      </c>
      <c r="R137" s="21">
        <v>47.369800729356605</v>
      </c>
      <c r="S137" s="21">
        <v>56.002763740557441</v>
      </c>
      <c r="T137" s="21">
        <v>57.032772857514978</v>
      </c>
      <c r="U137" s="21">
        <v>62.002301380567857</v>
      </c>
      <c r="V137" s="21">
        <v>57.415044282365201</v>
      </c>
      <c r="W137" s="21">
        <v>55.188478956121273</v>
      </c>
      <c r="X137" s="21">
        <v>49.214197262376871</v>
      </c>
      <c r="Y137" s="21">
        <v>49.235233465523862</v>
      </c>
    </row>
    <row r="138" spans="1:25" x14ac:dyDescent="0.25">
      <c r="A138" s="7" t="s">
        <v>131</v>
      </c>
      <c r="B138" s="7"/>
      <c r="C138" s="14">
        <v>5414</v>
      </c>
      <c r="D138" s="65">
        <v>14.28</v>
      </c>
      <c r="E138" s="65">
        <v>12.24</v>
      </c>
      <c r="F138" s="65">
        <v>15.58</v>
      </c>
      <c r="G138" s="65">
        <v>16.010000000000002</v>
      </c>
      <c r="H138" s="65">
        <v>14.73</v>
      </c>
      <c r="I138" s="65">
        <v>15.39</v>
      </c>
      <c r="J138" s="65">
        <v>14.4</v>
      </c>
      <c r="K138" s="65">
        <v>15.26</v>
      </c>
      <c r="L138" s="65">
        <v>14.925713232583856</v>
      </c>
      <c r="M138" s="21">
        <v>14.562683376336159</v>
      </c>
      <c r="N138" s="21">
        <v>17.715856984887576</v>
      </c>
      <c r="O138" s="21">
        <v>16.979424990785109</v>
      </c>
      <c r="P138" s="21">
        <v>19.499889421304829</v>
      </c>
      <c r="Q138" s="21">
        <v>18.794574272023592</v>
      </c>
      <c r="R138" s="21">
        <v>18.54670890658943</v>
      </c>
      <c r="S138" s="21">
        <v>10.84046343229544</v>
      </c>
      <c r="T138" s="21">
        <v>13.860897900072413</v>
      </c>
      <c r="U138" s="21">
        <v>14.564286748732803</v>
      </c>
      <c r="V138" s="21">
        <v>14.895293265749459</v>
      </c>
      <c r="W138" s="21">
        <v>23.573577289136853</v>
      </c>
      <c r="X138" s="21">
        <v>19.915073843124382</v>
      </c>
      <c r="Y138" s="21">
        <v>19.305323268788971</v>
      </c>
    </row>
    <row r="139" spans="1:25" x14ac:dyDescent="0.25">
      <c r="A139" s="7" t="s">
        <v>132</v>
      </c>
      <c r="B139" s="7"/>
      <c r="C139" s="14">
        <v>5415</v>
      </c>
      <c r="D139" s="65">
        <v>45.25</v>
      </c>
      <c r="E139" s="65">
        <v>51.84</v>
      </c>
      <c r="F139" s="65">
        <v>65.680000000000007</v>
      </c>
      <c r="G139" s="65">
        <v>67.88</v>
      </c>
      <c r="H139" s="65">
        <v>76.64</v>
      </c>
      <c r="I139" s="65">
        <v>71.760000000000005</v>
      </c>
      <c r="J139" s="65">
        <v>81.47</v>
      </c>
      <c r="K139" s="65">
        <v>71.73</v>
      </c>
      <c r="L139" s="65">
        <v>74.121863799283162</v>
      </c>
      <c r="M139" s="21">
        <v>71.352822580645153</v>
      </c>
      <c r="N139" s="21">
        <v>70.510528673835125</v>
      </c>
      <c r="O139" s="21">
        <v>94.547491039426518</v>
      </c>
      <c r="P139" s="21">
        <v>75.985439068100362</v>
      </c>
      <c r="Q139" s="21">
        <v>83.629256272401449</v>
      </c>
      <c r="R139" s="21">
        <v>77.848984604739655</v>
      </c>
      <c r="S139" s="21">
        <v>90.384518249437804</v>
      </c>
      <c r="T139" s="21">
        <v>80.588538315170368</v>
      </c>
      <c r="U139" s="21">
        <v>94.307061062099976</v>
      </c>
      <c r="V139" s="21">
        <v>103.54267773741566</v>
      </c>
      <c r="W139" s="21">
        <v>110.22668449913067</v>
      </c>
      <c r="X139" s="21">
        <v>126.76482947706299</v>
      </c>
      <c r="Y139" s="21">
        <v>133.28895680085597</v>
      </c>
    </row>
    <row r="140" spans="1:25" x14ac:dyDescent="0.25">
      <c r="A140" s="7" t="s">
        <v>133</v>
      </c>
      <c r="B140" s="7"/>
      <c r="C140" s="14">
        <v>5416</v>
      </c>
      <c r="D140" s="65">
        <v>24.74</v>
      </c>
      <c r="E140" s="65">
        <v>30.36</v>
      </c>
      <c r="F140" s="65">
        <v>32</v>
      </c>
      <c r="G140" s="65">
        <v>28.66</v>
      </c>
      <c r="H140" s="65">
        <v>29.08</v>
      </c>
      <c r="I140" s="65">
        <v>34.340000000000003</v>
      </c>
      <c r="J140" s="65">
        <v>31.93</v>
      </c>
      <c r="K140" s="65">
        <v>28.61</v>
      </c>
      <c r="L140" s="65">
        <v>29.668814913448735</v>
      </c>
      <c r="M140" s="21">
        <v>28.562237017310249</v>
      </c>
      <c r="N140" s="21">
        <v>28.416085219707053</v>
      </c>
      <c r="O140" s="21">
        <v>31.75669773635153</v>
      </c>
      <c r="P140" s="21">
        <v>30.472649800266311</v>
      </c>
      <c r="Q140" s="21">
        <v>35.358295605858849</v>
      </c>
      <c r="R140" s="21">
        <v>39.8589543071161</v>
      </c>
      <c r="S140" s="21">
        <v>41.558166292134828</v>
      </c>
      <c r="T140" s="21">
        <v>39.154402996254682</v>
      </c>
      <c r="U140" s="21">
        <v>41.910441947565545</v>
      </c>
      <c r="V140" s="21">
        <v>40.0454531835206</v>
      </c>
      <c r="W140" s="21">
        <v>29.833027888446214</v>
      </c>
      <c r="X140" s="21">
        <v>37.90219123505976</v>
      </c>
      <c r="Y140" s="21">
        <v>45.472231075697209</v>
      </c>
    </row>
    <row r="141" spans="1:25" x14ac:dyDescent="0.25">
      <c r="A141" s="7" t="s">
        <v>134</v>
      </c>
      <c r="B141" s="7"/>
      <c r="C141" s="14">
        <v>5417</v>
      </c>
      <c r="D141" s="65">
        <v>2.08</v>
      </c>
      <c r="E141" s="65">
        <v>2.5</v>
      </c>
      <c r="F141" s="65">
        <v>2.2999999999999998</v>
      </c>
      <c r="G141" s="65">
        <v>2.2200000000000002</v>
      </c>
      <c r="H141" s="65">
        <v>3.33</v>
      </c>
      <c r="I141" s="65">
        <v>2.42</v>
      </c>
      <c r="J141" s="65">
        <v>2.95</v>
      </c>
      <c r="K141" s="65">
        <v>1.55</v>
      </c>
      <c r="L141" s="65">
        <v>5.7716592427616931</v>
      </c>
      <c r="M141" s="21">
        <v>5.2951002227171493</v>
      </c>
      <c r="N141" s="21">
        <v>7.8155679287305126</v>
      </c>
      <c r="O141" s="21">
        <v>6.7883184855233862</v>
      </c>
      <c r="P141" s="21">
        <v>8.1226837416481068</v>
      </c>
      <c r="Q141" s="21">
        <v>6.1952672605790644</v>
      </c>
      <c r="R141" s="21">
        <v>6.1710796139927622</v>
      </c>
      <c r="S141" s="21">
        <v>6.8696924004825091</v>
      </c>
      <c r="T141" s="21">
        <v>6.7744270205066348</v>
      </c>
      <c r="U141" s="21">
        <v>8.9867008443908318</v>
      </c>
      <c r="V141" s="21">
        <v>10.669722557297948</v>
      </c>
      <c r="W141" s="21">
        <v>5.2324999999999999</v>
      </c>
      <c r="X141" s="21">
        <v>5.3451369863013696</v>
      </c>
      <c r="Y141" s="21">
        <v>6.4407876712328767</v>
      </c>
    </row>
    <row r="142" spans="1:25" x14ac:dyDescent="0.25">
      <c r="A142" s="7" t="s">
        <v>135</v>
      </c>
      <c r="B142" s="7"/>
      <c r="C142" s="14">
        <v>5418</v>
      </c>
      <c r="D142" s="65">
        <v>22.55</v>
      </c>
      <c r="E142" s="65">
        <v>21.87</v>
      </c>
      <c r="F142" s="65">
        <v>17.59</v>
      </c>
      <c r="G142" s="65">
        <v>22.78</v>
      </c>
      <c r="H142" s="65">
        <v>23.49</v>
      </c>
      <c r="I142" s="65">
        <v>20.8</v>
      </c>
      <c r="J142" s="65">
        <v>23.33</v>
      </c>
      <c r="K142" s="65">
        <v>20.39</v>
      </c>
      <c r="L142" s="65">
        <v>23.65539132541798</v>
      </c>
      <c r="M142" s="21">
        <v>26.313181487763512</v>
      </c>
      <c r="N142" s="21">
        <v>27.732081415071484</v>
      </c>
      <c r="O142" s="21">
        <v>25.286067361279379</v>
      </c>
      <c r="P142" s="21">
        <v>25.25430094499637</v>
      </c>
      <c r="Q142" s="21">
        <v>22.225902592682335</v>
      </c>
      <c r="R142" s="21">
        <v>24.924436588599207</v>
      </c>
      <c r="S142" s="21">
        <v>20.446486964206805</v>
      </c>
      <c r="T142" s="21">
        <v>28.747591692443656</v>
      </c>
      <c r="U142" s="21">
        <v>32.771409633230228</v>
      </c>
      <c r="V142" s="21">
        <v>41.431595227574014</v>
      </c>
      <c r="W142" s="21">
        <v>34.002435674547989</v>
      </c>
      <c r="X142" s="21">
        <v>41.372630389429766</v>
      </c>
      <c r="Y142" s="21">
        <v>47.302672114047297</v>
      </c>
    </row>
    <row r="143" spans="1:25" x14ac:dyDescent="0.25">
      <c r="A143" s="7" t="s">
        <v>136</v>
      </c>
      <c r="B143" s="7"/>
      <c r="C143" s="14">
        <v>5419</v>
      </c>
      <c r="D143" s="65">
        <v>11.05</v>
      </c>
      <c r="E143" s="65">
        <v>10.57</v>
      </c>
      <c r="F143" s="65">
        <v>10.95</v>
      </c>
      <c r="G143" s="65">
        <v>12.8</v>
      </c>
      <c r="H143" s="65">
        <v>16.329999999999998</v>
      </c>
      <c r="I143" s="65">
        <v>14.11</v>
      </c>
      <c r="J143" s="65">
        <v>16.84</v>
      </c>
      <c r="K143" s="65">
        <v>15.1</v>
      </c>
      <c r="L143" s="65">
        <v>10.646230841413825</v>
      </c>
      <c r="M143" s="21">
        <v>17.163903659680951</v>
      </c>
      <c r="N143" s="21">
        <v>16.650453550203316</v>
      </c>
      <c r="O143" s="21">
        <v>15.026274632467938</v>
      </c>
      <c r="P143" s="21">
        <v>16.943853612761966</v>
      </c>
      <c r="Q143" s="21">
        <v>16.32561776665624</v>
      </c>
      <c r="R143" s="21">
        <v>18.215174520069805</v>
      </c>
      <c r="S143" s="21">
        <v>14.082495636998255</v>
      </c>
      <c r="T143" s="21">
        <v>21.353917975567189</v>
      </c>
      <c r="U143" s="21">
        <v>22.033979057591619</v>
      </c>
      <c r="V143" s="21">
        <v>18.549973821989528</v>
      </c>
      <c r="W143" s="21">
        <v>22.278550267885283</v>
      </c>
      <c r="X143" s="21">
        <v>21.164097069019853</v>
      </c>
      <c r="Y143" s="21">
        <v>14.939981090450679</v>
      </c>
    </row>
    <row r="144" spans="1:25" x14ac:dyDescent="0.25">
      <c r="A144" s="5" t="s">
        <v>137</v>
      </c>
      <c r="B144" s="5"/>
      <c r="C144" s="13">
        <v>55</v>
      </c>
      <c r="D144" s="64">
        <v>0</v>
      </c>
      <c r="E144" s="64">
        <v>2.02</v>
      </c>
      <c r="F144" s="64">
        <v>0</v>
      </c>
      <c r="G144" s="64">
        <v>0</v>
      </c>
      <c r="H144" s="64">
        <v>0</v>
      </c>
      <c r="I144" s="64">
        <v>0</v>
      </c>
      <c r="J144" s="64">
        <v>0</v>
      </c>
      <c r="K144" s="64">
        <v>0</v>
      </c>
      <c r="L144" s="64">
        <v>0</v>
      </c>
      <c r="M144" s="20">
        <v>0</v>
      </c>
      <c r="N144" s="20">
        <v>0</v>
      </c>
      <c r="O144" s="20">
        <v>5.1773684210526323</v>
      </c>
      <c r="P144" s="20">
        <v>0</v>
      </c>
      <c r="Q144" s="20">
        <v>0</v>
      </c>
      <c r="R144" s="20">
        <v>0</v>
      </c>
      <c r="S144" s="20">
        <v>0</v>
      </c>
      <c r="T144" s="20">
        <v>0</v>
      </c>
      <c r="U144" s="20">
        <v>0</v>
      </c>
      <c r="V144" s="20">
        <v>0</v>
      </c>
      <c r="W144" s="20">
        <v>0</v>
      </c>
      <c r="X144" s="20">
        <v>0</v>
      </c>
      <c r="Y144" s="20">
        <v>0</v>
      </c>
    </row>
    <row r="145" spans="1:25" x14ac:dyDescent="0.25">
      <c r="A145" s="5" t="s">
        <v>138</v>
      </c>
      <c r="B145" s="5"/>
      <c r="C145" s="13">
        <v>56</v>
      </c>
      <c r="D145" s="64">
        <v>98.15</v>
      </c>
      <c r="E145" s="64">
        <v>103.22</v>
      </c>
      <c r="F145" s="64">
        <v>114.8</v>
      </c>
      <c r="G145" s="64">
        <v>121.15</v>
      </c>
      <c r="H145" s="64">
        <v>111.27</v>
      </c>
      <c r="I145" s="64">
        <v>119.8</v>
      </c>
      <c r="J145" s="64">
        <v>124.56</v>
      </c>
      <c r="K145" s="64">
        <v>132.86000000000001</v>
      </c>
      <c r="L145" s="64">
        <v>135.64084130599849</v>
      </c>
      <c r="M145" s="20">
        <v>137.33249506454064</v>
      </c>
      <c r="N145" s="20">
        <v>138.93903416856492</v>
      </c>
      <c r="O145" s="20">
        <v>145.62053454821566</v>
      </c>
      <c r="P145" s="20">
        <v>136.51326651480639</v>
      </c>
      <c r="Q145" s="20">
        <v>146.85469703872437</v>
      </c>
      <c r="R145" s="20">
        <v>147.54921450151056</v>
      </c>
      <c r="S145" s="20">
        <v>150.10768882175225</v>
      </c>
      <c r="T145" s="20">
        <v>173.09184290030211</v>
      </c>
      <c r="U145" s="20">
        <v>166.37453172205437</v>
      </c>
      <c r="V145" s="20">
        <v>169.30151057401812</v>
      </c>
      <c r="W145" s="20">
        <v>160.99374337221633</v>
      </c>
      <c r="X145" s="20">
        <v>160.58223753976668</v>
      </c>
      <c r="Y145" s="20">
        <v>164.16972428419936</v>
      </c>
    </row>
    <row r="146" spans="1:25" x14ac:dyDescent="0.25">
      <c r="A146" s="6" t="s">
        <v>139</v>
      </c>
      <c r="B146" s="6"/>
      <c r="C146" s="14">
        <v>561</v>
      </c>
      <c r="D146" s="65">
        <v>96.19</v>
      </c>
      <c r="E146" s="65">
        <v>101.55</v>
      </c>
      <c r="F146" s="65">
        <v>112.78</v>
      </c>
      <c r="G146" s="65">
        <v>118.27</v>
      </c>
      <c r="H146" s="65">
        <v>108.3</v>
      </c>
      <c r="I146" s="65">
        <v>116.34</v>
      </c>
      <c r="J146" s="65">
        <v>122.36</v>
      </c>
      <c r="K146" s="65">
        <v>129.77000000000001</v>
      </c>
      <c r="L146" s="65">
        <v>130.79020171404682</v>
      </c>
      <c r="M146" s="21">
        <v>133.3374425167224</v>
      </c>
      <c r="N146" s="21">
        <v>136.3304504598662</v>
      </c>
      <c r="O146" s="21">
        <v>141.43554556856185</v>
      </c>
      <c r="P146" s="21">
        <v>130.11093750000001</v>
      </c>
      <c r="Q146" s="21">
        <v>143.23984113712376</v>
      </c>
      <c r="R146" s="21">
        <v>142.58941305026536</v>
      </c>
      <c r="S146" s="21">
        <v>140.39379956290975</v>
      </c>
      <c r="T146" s="21">
        <v>165.46561452804661</v>
      </c>
      <c r="U146" s="21">
        <v>162.19310490165469</v>
      </c>
      <c r="V146" s="21">
        <v>163.47910708710583</v>
      </c>
      <c r="W146" s="21">
        <v>154.16889874564794</v>
      </c>
      <c r="X146" s="21">
        <v>152.97044975437592</v>
      </c>
      <c r="Y146" s="21">
        <v>158.60526255544428</v>
      </c>
    </row>
    <row r="147" spans="1:25" x14ac:dyDescent="0.25">
      <c r="A147" s="7" t="s">
        <v>140</v>
      </c>
      <c r="B147" s="7"/>
      <c r="C147" s="14">
        <v>5611</v>
      </c>
      <c r="D147" s="65">
        <v>0</v>
      </c>
      <c r="E147" s="65">
        <v>0</v>
      </c>
      <c r="F147" s="65">
        <v>0</v>
      </c>
      <c r="G147" s="65">
        <v>1.61</v>
      </c>
      <c r="H147" s="65">
        <v>0</v>
      </c>
      <c r="I147" s="65">
        <v>0</v>
      </c>
      <c r="J147" s="65">
        <v>0</v>
      </c>
      <c r="K147" s="65">
        <v>0</v>
      </c>
      <c r="L147" s="65">
        <v>0</v>
      </c>
      <c r="M147" s="21">
        <v>3.2643732845379692</v>
      </c>
      <c r="N147" s="21">
        <v>2.0909057639524247</v>
      </c>
      <c r="O147" s="21">
        <v>4.5125160109789579</v>
      </c>
      <c r="P147" s="21">
        <v>1.813540713632205</v>
      </c>
      <c r="Q147" s="21">
        <v>1.7388655077767612</v>
      </c>
      <c r="R147" s="21">
        <v>1.988707482993197</v>
      </c>
      <c r="S147" s="21">
        <v>2.9301700680272109</v>
      </c>
      <c r="T147" s="21">
        <v>0</v>
      </c>
      <c r="U147" s="21">
        <v>0</v>
      </c>
      <c r="V147" s="21">
        <v>0</v>
      </c>
      <c r="W147" s="21">
        <v>0</v>
      </c>
      <c r="X147" s="21">
        <v>0</v>
      </c>
      <c r="Y147" s="21">
        <v>0</v>
      </c>
    </row>
    <row r="148" spans="1:25" x14ac:dyDescent="0.25">
      <c r="A148" s="7" t="s">
        <v>141</v>
      </c>
      <c r="B148" s="7"/>
      <c r="C148" s="14">
        <v>5613</v>
      </c>
      <c r="D148" s="65">
        <v>22.51</v>
      </c>
      <c r="E148" s="65">
        <v>24.15</v>
      </c>
      <c r="F148" s="65">
        <v>24.26</v>
      </c>
      <c r="G148" s="65">
        <v>26.61</v>
      </c>
      <c r="H148" s="65">
        <v>20.61</v>
      </c>
      <c r="I148" s="65">
        <v>22.92</v>
      </c>
      <c r="J148" s="65">
        <v>28.86</v>
      </c>
      <c r="K148" s="65">
        <v>30.11</v>
      </c>
      <c r="L148" s="65">
        <v>25.053905390539054</v>
      </c>
      <c r="M148" s="21">
        <v>22.304345434543457</v>
      </c>
      <c r="N148" s="21">
        <v>25.913806380638064</v>
      </c>
      <c r="O148" s="21">
        <v>36.434323432343234</v>
      </c>
      <c r="P148" s="21">
        <v>21.731078107810781</v>
      </c>
      <c r="Q148" s="21">
        <v>28.673982398239826</v>
      </c>
      <c r="R148" s="21">
        <v>27.33627730847655</v>
      </c>
      <c r="S148" s="21">
        <v>31.579889309641715</v>
      </c>
      <c r="T148" s="21">
        <v>34.288796970579668</v>
      </c>
      <c r="U148" s="21">
        <v>27.171476842411884</v>
      </c>
      <c r="V148" s="21">
        <v>28.675281095251965</v>
      </c>
      <c r="W148" s="21">
        <v>33.511153846153853</v>
      </c>
      <c r="X148" s="21">
        <v>28.973076923076924</v>
      </c>
      <c r="Y148" s="21">
        <v>33.75</v>
      </c>
    </row>
    <row r="149" spans="1:25" x14ac:dyDescent="0.25">
      <c r="A149" s="7" t="s">
        <v>142</v>
      </c>
      <c r="B149" s="7"/>
      <c r="C149" s="14">
        <v>5614</v>
      </c>
      <c r="D149" s="65">
        <v>9.7899999999999991</v>
      </c>
      <c r="E149" s="65">
        <v>11.16</v>
      </c>
      <c r="F149" s="65">
        <v>14.1</v>
      </c>
      <c r="G149" s="65">
        <v>15.42</v>
      </c>
      <c r="H149" s="65">
        <v>18.12</v>
      </c>
      <c r="I149" s="65">
        <v>17.79</v>
      </c>
      <c r="J149" s="65">
        <v>20.51</v>
      </c>
      <c r="K149" s="65">
        <v>16.34</v>
      </c>
      <c r="L149" s="65">
        <v>21.656314918954681</v>
      </c>
      <c r="M149" s="21">
        <v>20.728336089976843</v>
      </c>
      <c r="N149" s="21">
        <v>20.321693681773073</v>
      </c>
      <c r="O149" s="21">
        <v>17.715011577902743</v>
      </c>
      <c r="P149" s="21">
        <v>23.282884551769765</v>
      </c>
      <c r="Q149" s="21">
        <v>21.270525967581872</v>
      </c>
      <c r="R149" s="21">
        <v>15.636101694915254</v>
      </c>
      <c r="S149" s="21">
        <v>13.906716101694915</v>
      </c>
      <c r="T149" s="21">
        <v>18.306927966101696</v>
      </c>
      <c r="U149" s="21">
        <v>17.222224576271184</v>
      </c>
      <c r="V149" s="21">
        <v>13.37459745762712</v>
      </c>
      <c r="W149" s="21">
        <v>18.96657748776509</v>
      </c>
      <c r="X149" s="21">
        <v>24.382668841761827</v>
      </c>
      <c r="Y149" s="21">
        <v>21.797716150081566</v>
      </c>
    </row>
    <row r="150" spans="1:25" x14ac:dyDescent="0.25">
      <c r="A150" s="7" t="s">
        <v>143</v>
      </c>
      <c r="B150" s="7"/>
      <c r="C150" s="14" t="s">
        <v>206</v>
      </c>
      <c r="D150" s="65">
        <v>4.9400000000000004</v>
      </c>
      <c r="E150" s="65">
        <v>6.07</v>
      </c>
      <c r="F150" s="65">
        <v>10.52</v>
      </c>
      <c r="G150" s="65">
        <v>12.21</v>
      </c>
      <c r="H150" s="65">
        <v>9.9700000000000006</v>
      </c>
      <c r="I150" s="65">
        <v>10.55</v>
      </c>
      <c r="J150" s="65">
        <v>12.6</v>
      </c>
      <c r="K150" s="65">
        <v>9.6199999999999992</v>
      </c>
      <c r="L150" s="65">
        <v>11.209588414634146</v>
      </c>
      <c r="M150" s="21">
        <v>14.853506097560976</v>
      </c>
      <c r="N150" s="21">
        <v>15.751128048780489</v>
      </c>
      <c r="O150" s="21">
        <v>13.752850609756097</v>
      </c>
      <c r="P150" s="21">
        <v>11.263018292682926</v>
      </c>
      <c r="Q150" s="21">
        <v>10.237164634146342</v>
      </c>
      <c r="R150" s="21">
        <v>11.011428571428571</v>
      </c>
      <c r="S150" s="21">
        <v>14.962588235294117</v>
      </c>
      <c r="T150" s="21">
        <v>11.89666106442577</v>
      </c>
      <c r="U150" s="21">
        <v>6.9631092436974784</v>
      </c>
      <c r="V150" s="21">
        <v>12.339277310924368</v>
      </c>
      <c r="W150" s="21">
        <v>10.976201598033192</v>
      </c>
      <c r="X150" s="21">
        <v>12.794548248309773</v>
      </c>
      <c r="Y150" s="21">
        <v>6.2374800245851265</v>
      </c>
    </row>
    <row r="151" spans="1:25" x14ac:dyDescent="0.25">
      <c r="A151" s="7" t="s">
        <v>144</v>
      </c>
      <c r="B151" s="7"/>
      <c r="C151" s="14">
        <v>5615</v>
      </c>
      <c r="D151" s="65">
        <v>16.02</v>
      </c>
      <c r="E151" s="65">
        <v>14.83</v>
      </c>
      <c r="F151" s="65">
        <v>12.44</v>
      </c>
      <c r="G151" s="65">
        <v>12.3</v>
      </c>
      <c r="H151" s="65">
        <v>12.44</v>
      </c>
      <c r="I151" s="65">
        <v>12.54</v>
      </c>
      <c r="J151" s="65">
        <v>8.8000000000000007</v>
      </c>
      <c r="K151" s="65">
        <v>13.95</v>
      </c>
      <c r="L151" s="65">
        <v>9.5030683403068359</v>
      </c>
      <c r="M151" s="21">
        <v>12.463040446304046</v>
      </c>
      <c r="N151" s="21">
        <v>13.844360762436077</v>
      </c>
      <c r="O151" s="21">
        <v>10.894774523477453</v>
      </c>
      <c r="P151" s="21">
        <v>9.8665736866573699</v>
      </c>
      <c r="Q151" s="21">
        <v>13.397768479776849</v>
      </c>
      <c r="R151" s="21">
        <v>13.900799999999998</v>
      </c>
      <c r="S151" s="21">
        <v>9.443028571428572</v>
      </c>
      <c r="T151" s="21">
        <v>14.893714285714285</v>
      </c>
      <c r="U151" s="21">
        <v>13.600857142857143</v>
      </c>
      <c r="V151" s="21">
        <v>12.463142857142858</v>
      </c>
      <c r="W151" s="21">
        <v>9.2054450261780119</v>
      </c>
      <c r="X151" s="21">
        <v>11.029947643979058</v>
      </c>
      <c r="Y151" s="21">
        <v>15.176544502617803</v>
      </c>
    </row>
    <row r="152" spans="1:25" x14ac:dyDescent="0.25">
      <c r="A152" s="7" t="s">
        <v>145</v>
      </c>
      <c r="B152" s="7"/>
      <c r="C152" s="14">
        <v>5616</v>
      </c>
      <c r="D152" s="65">
        <v>14.51</v>
      </c>
      <c r="E152" s="65">
        <v>16.75</v>
      </c>
      <c r="F152" s="65">
        <v>16.13</v>
      </c>
      <c r="G152" s="65">
        <v>14.49</v>
      </c>
      <c r="H152" s="65">
        <v>17.670000000000002</v>
      </c>
      <c r="I152" s="65">
        <v>20.149999999999999</v>
      </c>
      <c r="J152" s="65">
        <v>19.7</v>
      </c>
      <c r="K152" s="65">
        <v>20.38</v>
      </c>
      <c r="L152" s="65">
        <v>22.259207048458148</v>
      </c>
      <c r="M152" s="21">
        <v>22.595154185022029</v>
      </c>
      <c r="N152" s="21">
        <v>22.237533039647577</v>
      </c>
      <c r="O152" s="21">
        <v>19.604140969162994</v>
      </c>
      <c r="P152" s="21">
        <v>23.592158590308369</v>
      </c>
      <c r="Q152" s="21">
        <v>24.404933920704845</v>
      </c>
      <c r="R152" s="21">
        <v>26.607852913680272</v>
      </c>
      <c r="S152" s="21">
        <v>23.32068557182923</v>
      </c>
      <c r="T152" s="21">
        <v>27.774957930819568</v>
      </c>
      <c r="U152" s="21">
        <v>38.075462760984728</v>
      </c>
      <c r="V152" s="21">
        <v>34.831124961047053</v>
      </c>
      <c r="W152" s="21">
        <v>27.61585196607556</v>
      </c>
      <c r="X152" s="21">
        <v>25.787550758159856</v>
      </c>
      <c r="Y152" s="21">
        <v>24.88402981238756</v>
      </c>
    </row>
    <row r="153" spans="1:25" x14ac:dyDescent="0.25">
      <c r="A153" s="7" t="s">
        <v>146</v>
      </c>
      <c r="B153" s="7"/>
      <c r="C153" s="14">
        <v>5617</v>
      </c>
      <c r="D153" s="65">
        <v>28.42</v>
      </c>
      <c r="E153" s="65">
        <v>28.59</v>
      </c>
      <c r="F153" s="65">
        <v>35.33</v>
      </c>
      <c r="G153" s="65">
        <v>37.229999999999997</v>
      </c>
      <c r="H153" s="65">
        <v>29.48</v>
      </c>
      <c r="I153" s="65">
        <v>32.4</v>
      </c>
      <c r="J153" s="65">
        <v>31.88</v>
      </c>
      <c r="K153" s="65">
        <v>39.380000000000003</v>
      </c>
      <c r="L153" s="65">
        <v>41.22697890099699</v>
      </c>
      <c r="M153" s="21">
        <v>40.491544168792025</v>
      </c>
      <c r="N153" s="21">
        <v>38.317215395316488</v>
      </c>
      <c r="O153" s="21">
        <v>43.166821238117322</v>
      </c>
      <c r="P153" s="21">
        <v>40.480885694412244</v>
      </c>
      <c r="Q153" s="21">
        <v>45.35180848597264</v>
      </c>
      <c r="R153" s="21">
        <v>48.01844971172325</v>
      </c>
      <c r="S153" s="21">
        <v>47.163954729874007</v>
      </c>
      <c r="T153" s="21">
        <v>58.063976083707026</v>
      </c>
      <c r="U153" s="21">
        <v>59.137305146273754</v>
      </c>
      <c r="V153" s="21">
        <v>61.94046551355968</v>
      </c>
      <c r="W153" s="21">
        <v>53.936093635698612</v>
      </c>
      <c r="X153" s="21">
        <v>49.995991221653249</v>
      </c>
      <c r="Y153" s="21">
        <v>56.418463789319674</v>
      </c>
    </row>
    <row r="154" spans="1:25" x14ac:dyDescent="0.25">
      <c r="A154" s="6" t="s">
        <v>147</v>
      </c>
      <c r="B154" s="6"/>
      <c r="C154" s="14">
        <v>562</v>
      </c>
      <c r="D154" s="65">
        <v>1.96</v>
      </c>
      <c r="E154" s="65">
        <v>1.67</v>
      </c>
      <c r="F154" s="65">
        <v>2.02</v>
      </c>
      <c r="G154" s="65">
        <v>2.89</v>
      </c>
      <c r="H154" s="65">
        <v>2.98</v>
      </c>
      <c r="I154" s="65">
        <v>3.46</v>
      </c>
      <c r="J154" s="65">
        <v>2.2000000000000002</v>
      </c>
      <c r="K154" s="65">
        <v>3.09</v>
      </c>
      <c r="L154" s="65">
        <v>4.8656219709208397</v>
      </c>
      <c r="M154" s="21">
        <v>3.9404684975767372</v>
      </c>
      <c r="N154" s="21">
        <v>2.4442326332794835</v>
      </c>
      <c r="O154" s="21">
        <v>4.1232148626817446</v>
      </c>
      <c r="P154" s="21">
        <v>6.533182552504039</v>
      </c>
      <c r="Q154" s="21">
        <v>3.5064458804523424</v>
      </c>
      <c r="R154" s="21">
        <v>4.797647975077882</v>
      </c>
      <c r="S154" s="21">
        <v>10.537009345794392</v>
      </c>
      <c r="T154" s="21">
        <v>7.8136760124610589</v>
      </c>
      <c r="U154" s="21">
        <v>3.6777725856697825</v>
      </c>
      <c r="V154" s="21">
        <v>5.6502803738317766</v>
      </c>
      <c r="W154" s="21">
        <v>6.9416366158113725</v>
      </c>
      <c r="X154" s="21">
        <v>7.8078779472954221</v>
      </c>
      <c r="Y154" s="21">
        <v>5.5252149791955611</v>
      </c>
    </row>
    <row r="155" spans="1:25" x14ac:dyDescent="0.25">
      <c r="A155" s="5" t="s">
        <v>148</v>
      </c>
      <c r="B155" s="5"/>
      <c r="C155" s="13">
        <v>61</v>
      </c>
      <c r="D155" s="64">
        <v>138.88</v>
      </c>
      <c r="E155" s="64">
        <v>129.87</v>
      </c>
      <c r="F155" s="64">
        <v>138.88</v>
      </c>
      <c r="G155" s="64">
        <v>139.44</v>
      </c>
      <c r="H155" s="64">
        <v>128.93</v>
      </c>
      <c r="I155" s="64">
        <v>141.38</v>
      </c>
      <c r="J155" s="64">
        <v>146.84</v>
      </c>
      <c r="K155" s="64">
        <v>148.07</v>
      </c>
      <c r="L155" s="64">
        <v>174.25171416291985</v>
      </c>
      <c r="M155" s="20">
        <v>185.23321872520495</v>
      </c>
      <c r="N155" s="20">
        <v>203.21530183813806</v>
      </c>
      <c r="O155" s="20">
        <v>194.27127909283257</v>
      </c>
      <c r="P155" s="20">
        <v>191.25162655382172</v>
      </c>
      <c r="Q155" s="20">
        <v>202.63017885480031</v>
      </c>
      <c r="R155" s="20">
        <v>195.06669896567402</v>
      </c>
      <c r="S155" s="20">
        <v>209.45575983177994</v>
      </c>
      <c r="T155" s="20">
        <v>209.89147760854738</v>
      </c>
      <c r="U155" s="20">
        <v>219.38390060240962</v>
      </c>
      <c r="V155" s="20">
        <v>231.13790634235053</v>
      </c>
      <c r="W155" s="20">
        <v>215.02054892785517</v>
      </c>
      <c r="X155" s="20">
        <v>217.16245976243121</v>
      </c>
      <c r="Y155" s="20">
        <v>238.59206767110607</v>
      </c>
    </row>
    <row r="156" spans="1:25" x14ac:dyDescent="0.25">
      <c r="A156" s="7" t="s">
        <v>149</v>
      </c>
      <c r="B156" s="7"/>
      <c r="C156" s="14">
        <v>6111</v>
      </c>
      <c r="D156" s="65">
        <v>89.86</v>
      </c>
      <c r="E156" s="65">
        <v>83.98</v>
      </c>
      <c r="F156" s="65">
        <v>86.02</v>
      </c>
      <c r="G156" s="65">
        <v>94.7</v>
      </c>
      <c r="H156" s="65">
        <v>77.25</v>
      </c>
      <c r="I156" s="65">
        <v>91.18</v>
      </c>
      <c r="J156" s="65">
        <v>97.38</v>
      </c>
      <c r="K156" s="65">
        <v>92.24</v>
      </c>
      <c r="L156" s="65">
        <v>107.00692327590666</v>
      </c>
      <c r="M156" s="21">
        <v>117.5244689326918</v>
      </c>
      <c r="N156" s="21">
        <v>126.99240209012363</v>
      </c>
      <c r="O156" s="21">
        <v>127.76354596719955</v>
      </c>
      <c r="P156" s="21">
        <v>116.94611102488487</v>
      </c>
      <c r="Q156" s="21">
        <v>124.43263283149672</v>
      </c>
      <c r="R156" s="21">
        <v>115.48107638888889</v>
      </c>
      <c r="S156" s="21">
        <v>131.21875</v>
      </c>
      <c r="T156" s="21">
        <v>132.53736979166666</v>
      </c>
      <c r="U156" s="21">
        <v>133.50221354166666</v>
      </c>
      <c r="V156" s="21">
        <v>129.83580729166667</v>
      </c>
      <c r="W156" s="21">
        <v>135.3590853882209</v>
      </c>
      <c r="X156" s="21">
        <v>123.07821887100062</v>
      </c>
      <c r="Y156" s="21">
        <v>133.91427756266557</v>
      </c>
    </row>
    <row r="157" spans="1:25" x14ac:dyDescent="0.25">
      <c r="A157" s="7" t="s">
        <v>150</v>
      </c>
      <c r="B157" s="7"/>
      <c r="C157" s="14">
        <v>6112</v>
      </c>
      <c r="D157" s="65">
        <v>8.75</v>
      </c>
      <c r="E157" s="65">
        <v>9.76</v>
      </c>
      <c r="F157" s="65">
        <v>9.82</v>
      </c>
      <c r="G157" s="65">
        <v>9.36</v>
      </c>
      <c r="H157" s="65">
        <v>11.96</v>
      </c>
      <c r="I157" s="65">
        <v>11.88</v>
      </c>
      <c r="J157" s="65">
        <v>8.81</v>
      </c>
      <c r="K157" s="65">
        <v>11.91</v>
      </c>
      <c r="L157" s="65">
        <v>12.596248699271591</v>
      </c>
      <c r="M157" s="21">
        <v>13.652221644120706</v>
      </c>
      <c r="N157" s="21">
        <v>13.813850156087408</v>
      </c>
      <c r="O157" s="21">
        <v>12.391519250780435</v>
      </c>
      <c r="P157" s="21">
        <v>15.311607700312175</v>
      </c>
      <c r="Q157" s="21">
        <v>18.328673257023933</v>
      </c>
      <c r="R157" s="21">
        <v>17.088284023668638</v>
      </c>
      <c r="S157" s="21">
        <v>12.76926718252162</v>
      </c>
      <c r="T157" s="21">
        <v>14.469749658625398</v>
      </c>
      <c r="U157" s="21">
        <v>18.966117432862994</v>
      </c>
      <c r="V157" s="21">
        <v>20.092817478379608</v>
      </c>
      <c r="W157" s="21">
        <v>13.168517915309446</v>
      </c>
      <c r="X157" s="21">
        <v>17.314560260586319</v>
      </c>
      <c r="Y157" s="21">
        <v>16.670097719869705</v>
      </c>
    </row>
    <row r="158" spans="1:25" x14ac:dyDescent="0.25">
      <c r="A158" s="7" t="s">
        <v>151</v>
      </c>
      <c r="B158" s="7"/>
      <c r="C158" s="14">
        <v>6113</v>
      </c>
      <c r="D158" s="65">
        <v>24.29</v>
      </c>
      <c r="E158" s="65">
        <v>18.829999999999998</v>
      </c>
      <c r="F158" s="65">
        <v>22.16</v>
      </c>
      <c r="G158" s="65">
        <v>19.239999999999998</v>
      </c>
      <c r="H158" s="65">
        <v>20.74</v>
      </c>
      <c r="I158" s="65">
        <v>22.92</v>
      </c>
      <c r="J158" s="65">
        <v>22.16</v>
      </c>
      <c r="K158" s="65">
        <v>24.72</v>
      </c>
      <c r="L158" s="65">
        <v>33.935445321307775</v>
      </c>
      <c r="M158" s="21">
        <v>32.713314543404735</v>
      </c>
      <c r="N158" s="21">
        <v>35.489161969184515</v>
      </c>
      <c r="O158" s="21">
        <v>30.960646373543778</v>
      </c>
      <c r="P158" s="21">
        <v>31.330127771514466</v>
      </c>
      <c r="Q158" s="21">
        <v>33.03542653137918</v>
      </c>
      <c r="R158" s="21">
        <v>33.017297134238312</v>
      </c>
      <c r="S158" s="21">
        <v>35.09197586726998</v>
      </c>
      <c r="T158" s="21">
        <v>34.540597285067875</v>
      </c>
      <c r="U158" s="21">
        <v>33.67147511312217</v>
      </c>
      <c r="V158" s="21">
        <v>39.979619909502262</v>
      </c>
      <c r="W158" s="21">
        <v>33.47765206974578</v>
      </c>
      <c r="X158" s="21">
        <v>36.166271795554373</v>
      </c>
      <c r="Y158" s="21">
        <v>40.030560362039132</v>
      </c>
    </row>
    <row r="159" spans="1:25" x14ac:dyDescent="0.25">
      <c r="A159" s="7" t="s">
        <v>152</v>
      </c>
      <c r="B159" s="7"/>
      <c r="C159" s="14" t="s">
        <v>207</v>
      </c>
      <c r="D159" s="65">
        <v>14.19</v>
      </c>
      <c r="E159" s="65">
        <v>16.52</v>
      </c>
      <c r="F159" s="65">
        <v>19.21</v>
      </c>
      <c r="G159" s="65">
        <v>13.49</v>
      </c>
      <c r="H159" s="65">
        <v>16.43</v>
      </c>
      <c r="I159" s="65">
        <v>13.65</v>
      </c>
      <c r="J159" s="65">
        <v>16.12</v>
      </c>
      <c r="K159" s="65">
        <v>16.989999999999998</v>
      </c>
      <c r="L159" s="65">
        <v>19.047866086009801</v>
      </c>
      <c r="M159" s="21">
        <v>19.790794774088187</v>
      </c>
      <c r="N159" s="21">
        <v>26.44619760479042</v>
      </c>
      <c r="O159" s="21">
        <v>22.050536200326619</v>
      </c>
      <c r="P159" s="21">
        <v>25.775498094719655</v>
      </c>
      <c r="Q159" s="21">
        <v>23.938813282525864</v>
      </c>
      <c r="R159" s="21">
        <v>27.604610230064775</v>
      </c>
      <c r="S159" s="21">
        <v>27.899792271610455</v>
      </c>
      <c r="T159" s="21">
        <v>27.11603305785124</v>
      </c>
      <c r="U159" s="21">
        <v>30.719289702926066</v>
      </c>
      <c r="V159" s="21">
        <v>39.40171320080411</v>
      </c>
      <c r="W159" s="21">
        <v>31.350284738041005</v>
      </c>
      <c r="X159" s="21">
        <v>38.851776765375853</v>
      </c>
      <c r="Y159" s="21">
        <v>47.174225512528473</v>
      </c>
    </row>
    <row r="160" spans="1:25" x14ac:dyDescent="0.25">
      <c r="A160" s="5" t="s">
        <v>153</v>
      </c>
      <c r="B160" s="5"/>
      <c r="C160" s="13">
        <v>62</v>
      </c>
      <c r="D160" s="64">
        <v>162.30000000000001</v>
      </c>
      <c r="E160" s="64">
        <v>193.86</v>
      </c>
      <c r="F160" s="64">
        <v>186.03</v>
      </c>
      <c r="G160" s="64">
        <v>187.8</v>
      </c>
      <c r="H160" s="64">
        <v>200.41</v>
      </c>
      <c r="I160" s="64">
        <v>200.23</v>
      </c>
      <c r="J160" s="64">
        <v>212.12</v>
      </c>
      <c r="K160" s="64">
        <v>221.7</v>
      </c>
      <c r="L160" s="64">
        <v>232.88843083463087</v>
      </c>
      <c r="M160" s="20">
        <v>239.25811892933936</v>
      </c>
      <c r="N160" s="20">
        <v>252.99769407577671</v>
      </c>
      <c r="O160" s="20">
        <v>252.80818269444651</v>
      </c>
      <c r="P160" s="20">
        <v>267.8532806900472</v>
      </c>
      <c r="Q160" s="20">
        <v>281.18224784360251</v>
      </c>
      <c r="R160" s="20">
        <v>286.42033417198888</v>
      </c>
      <c r="S160" s="20">
        <v>299.76302561125084</v>
      </c>
      <c r="T160" s="20">
        <v>315.77009225211276</v>
      </c>
      <c r="U160" s="20">
        <v>325.06418231081864</v>
      </c>
      <c r="V160" s="20">
        <v>318.16386684730014</v>
      </c>
      <c r="W160" s="20">
        <v>337.65768300545062</v>
      </c>
      <c r="X160" s="20">
        <v>354.75756813253372</v>
      </c>
      <c r="Y160" s="20">
        <v>349.40799968742067</v>
      </c>
    </row>
    <row r="161" spans="1:25" x14ac:dyDescent="0.25">
      <c r="A161" s="6" t="s">
        <v>154</v>
      </c>
      <c r="B161" s="6"/>
      <c r="C161" s="14">
        <v>621</v>
      </c>
      <c r="D161" s="65">
        <v>50.8</v>
      </c>
      <c r="E161" s="65">
        <v>54.81</v>
      </c>
      <c r="F161" s="65">
        <v>57.57</v>
      </c>
      <c r="G161" s="65">
        <v>55.91</v>
      </c>
      <c r="H161" s="65">
        <v>61.01</v>
      </c>
      <c r="I161" s="65">
        <v>58.95</v>
      </c>
      <c r="J161" s="65">
        <v>71.239999999999995</v>
      </c>
      <c r="K161" s="65">
        <v>77.569999999999993</v>
      </c>
      <c r="L161" s="65">
        <v>75.393996278377358</v>
      </c>
      <c r="M161" s="21">
        <v>71.023933010792703</v>
      </c>
      <c r="N161" s="21">
        <v>84.664773353181985</v>
      </c>
      <c r="O161" s="21">
        <v>91.063794566430957</v>
      </c>
      <c r="P161" s="21">
        <v>82.62541049497581</v>
      </c>
      <c r="Q161" s="21">
        <v>92.249954596203935</v>
      </c>
      <c r="R161" s="21">
        <v>96.999855616704437</v>
      </c>
      <c r="S161" s="21">
        <v>99.398345095500162</v>
      </c>
      <c r="T161" s="21">
        <v>92.346991906765936</v>
      </c>
      <c r="U161" s="21">
        <v>103.45415992230495</v>
      </c>
      <c r="V161" s="21">
        <v>102.4350592424733</v>
      </c>
      <c r="W161" s="21">
        <v>124.04212556812178</v>
      </c>
      <c r="X161" s="21">
        <v>130.60150195539583</v>
      </c>
      <c r="Y161" s="21">
        <v>123.09625938061517</v>
      </c>
    </row>
    <row r="162" spans="1:25" x14ac:dyDescent="0.25">
      <c r="A162" s="6" t="s">
        <v>155</v>
      </c>
      <c r="B162" s="6"/>
      <c r="C162" s="14">
        <v>622</v>
      </c>
      <c r="D162" s="65">
        <v>55.21</v>
      </c>
      <c r="E162" s="65">
        <v>59.02</v>
      </c>
      <c r="F162" s="65">
        <v>56.88</v>
      </c>
      <c r="G162" s="65">
        <v>57.98</v>
      </c>
      <c r="H162" s="65">
        <v>63.54</v>
      </c>
      <c r="I162" s="65">
        <v>58.38</v>
      </c>
      <c r="J162" s="65">
        <v>63.36</v>
      </c>
      <c r="K162" s="65">
        <v>62.13</v>
      </c>
      <c r="L162" s="65">
        <v>67.265429736511919</v>
      </c>
      <c r="M162" s="21">
        <v>75.525908092848184</v>
      </c>
      <c r="N162" s="21">
        <v>74.945848494353825</v>
      </c>
      <c r="O162" s="21">
        <v>75.268103826850677</v>
      </c>
      <c r="P162" s="21">
        <v>79.865613237139257</v>
      </c>
      <c r="Q162" s="21">
        <v>80.821637390213297</v>
      </c>
      <c r="R162" s="21">
        <v>96.012911238609504</v>
      </c>
      <c r="S162" s="21">
        <v>80.240573742828218</v>
      </c>
      <c r="T162" s="21">
        <v>99.8631859601755</v>
      </c>
      <c r="U162" s="21">
        <v>98.303983800202502</v>
      </c>
      <c r="V162" s="21">
        <v>92.152029699628741</v>
      </c>
      <c r="W162" s="21">
        <v>89.507056593555376</v>
      </c>
      <c r="X162" s="21">
        <v>100.2169401570539</v>
      </c>
      <c r="Y162" s="21">
        <v>120.61873815326294</v>
      </c>
    </row>
    <row r="163" spans="1:25" x14ac:dyDescent="0.25">
      <c r="A163" s="6" t="s">
        <v>156</v>
      </c>
      <c r="B163" s="6"/>
      <c r="C163" s="14">
        <v>623</v>
      </c>
      <c r="D163" s="65">
        <v>21.32</v>
      </c>
      <c r="E163" s="65">
        <v>31.96</v>
      </c>
      <c r="F163" s="65">
        <v>26.19</v>
      </c>
      <c r="G163" s="65">
        <v>23.45</v>
      </c>
      <c r="H163" s="65">
        <v>24.97</v>
      </c>
      <c r="I163" s="65">
        <v>26.68</v>
      </c>
      <c r="J163" s="65">
        <v>27.24</v>
      </c>
      <c r="K163" s="65">
        <v>29.92</v>
      </c>
      <c r="L163" s="65">
        <v>32.095858890267678</v>
      </c>
      <c r="M163" s="21">
        <v>34.381648643857474</v>
      </c>
      <c r="N163" s="21">
        <v>33.380957277078529</v>
      </c>
      <c r="O163" s="21">
        <v>32.338131536961534</v>
      </c>
      <c r="P163" s="21">
        <v>36.95184541747917</v>
      </c>
      <c r="Q163" s="21">
        <v>41.734096791349046</v>
      </c>
      <c r="R163" s="21">
        <v>37.667222302679221</v>
      </c>
      <c r="S163" s="21">
        <v>46.110412744388121</v>
      </c>
      <c r="T163" s="21">
        <v>44.843414916727006</v>
      </c>
      <c r="U163" s="21">
        <v>44.469546705286021</v>
      </c>
      <c r="V163" s="21">
        <v>45.653462708182474</v>
      </c>
      <c r="W163" s="21">
        <v>53.24006001909698</v>
      </c>
      <c r="X163" s="21">
        <v>58.705928249897696</v>
      </c>
      <c r="Y163" s="21">
        <v>45.218585459009688</v>
      </c>
    </row>
    <row r="164" spans="1:25" x14ac:dyDescent="0.25">
      <c r="A164" s="6" t="s">
        <v>157</v>
      </c>
      <c r="B164" s="6"/>
      <c r="C164" s="14">
        <v>624</v>
      </c>
      <c r="D164" s="65">
        <v>34.96</v>
      </c>
      <c r="E164" s="65">
        <v>48.07</v>
      </c>
      <c r="F164" s="65">
        <v>45.38</v>
      </c>
      <c r="G164" s="65">
        <v>50.46</v>
      </c>
      <c r="H164" s="65">
        <v>50.89</v>
      </c>
      <c r="I164" s="65">
        <v>56.23</v>
      </c>
      <c r="J164" s="65">
        <v>50.28</v>
      </c>
      <c r="K164" s="65">
        <v>52.08</v>
      </c>
      <c r="L164" s="65">
        <v>57.886570535093817</v>
      </c>
      <c r="M164" s="21">
        <v>58.2922446143155</v>
      </c>
      <c r="N164" s="21">
        <v>59.790118137595549</v>
      </c>
      <c r="O164" s="21">
        <v>53.923446838082008</v>
      </c>
      <c r="P164" s="21">
        <v>68.194852907111425</v>
      </c>
      <c r="Q164" s="21">
        <v>66.10407111419967</v>
      </c>
      <c r="R164" s="21">
        <v>55.781379310344825</v>
      </c>
      <c r="S164" s="21">
        <v>73.520640394088659</v>
      </c>
      <c r="T164" s="21">
        <v>78.616945812807884</v>
      </c>
      <c r="U164" s="21">
        <v>78.586059113300493</v>
      </c>
      <c r="V164" s="21">
        <v>77.566798029556651</v>
      </c>
      <c r="W164" s="21">
        <v>70.656528242471964</v>
      </c>
      <c r="X164" s="21">
        <v>65.196752607754377</v>
      </c>
      <c r="Y164" s="21">
        <v>60.905451682739624</v>
      </c>
    </row>
    <row r="165" spans="1:25" x14ac:dyDescent="0.25">
      <c r="A165" s="5" t="s">
        <v>158</v>
      </c>
      <c r="B165" s="5"/>
      <c r="C165" s="13">
        <v>71</v>
      </c>
      <c r="D165" s="64">
        <v>42.78</v>
      </c>
      <c r="E165" s="64">
        <v>39.01</v>
      </c>
      <c r="F165" s="64">
        <v>39.4</v>
      </c>
      <c r="G165" s="64">
        <v>48.82</v>
      </c>
      <c r="H165" s="64">
        <v>52.1</v>
      </c>
      <c r="I165" s="64">
        <v>59.14</v>
      </c>
      <c r="J165" s="64">
        <v>54.2</v>
      </c>
      <c r="K165" s="64">
        <v>58.2</v>
      </c>
      <c r="L165" s="64">
        <v>51.618512170037718</v>
      </c>
      <c r="M165" s="20">
        <v>58.069523483030515</v>
      </c>
      <c r="N165" s="20">
        <v>69.335344532053483</v>
      </c>
      <c r="O165" s="20">
        <v>58.038258484744603</v>
      </c>
      <c r="P165" s="20">
        <v>69.939801165581088</v>
      </c>
      <c r="Q165" s="20">
        <v>76.672197463147072</v>
      </c>
      <c r="R165" s="20">
        <v>82.669751844399727</v>
      </c>
      <c r="S165" s="20">
        <v>72.564517102615696</v>
      </c>
      <c r="T165" s="20">
        <v>80.312209926224</v>
      </c>
      <c r="U165" s="20">
        <v>81.828514419852453</v>
      </c>
      <c r="V165" s="20">
        <v>74.205449362843723</v>
      </c>
      <c r="W165" s="20">
        <v>78.87266666666666</v>
      </c>
      <c r="X165" s="20">
        <v>84.499692307692314</v>
      </c>
      <c r="Y165" s="20">
        <v>79.312769230769234</v>
      </c>
    </row>
    <row r="166" spans="1:25" x14ac:dyDescent="0.25">
      <c r="A166" s="6" t="s">
        <v>159</v>
      </c>
      <c r="B166" s="6"/>
      <c r="C166" s="14" t="s">
        <v>208</v>
      </c>
      <c r="D166" s="65">
        <v>23.86</v>
      </c>
      <c r="E166" s="65">
        <v>25.310000000000002</v>
      </c>
      <c r="F166" s="65">
        <v>19.63</v>
      </c>
      <c r="G166" s="65">
        <v>25.66</v>
      </c>
      <c r="H166" s="65">
        <v>29.189999999999998</v>
      </c>
      <c r="I166" s="65">
        <v>29.330000000000002</v>
      </c>
      <c r="J166" s="65">
        <v>27.34</v>
      </c>
      <c r="K166" s="65">
        <v>30.63</v>
      </c>
      <c r="L166" s="65">
        <v>25.663870453942135</v>
      </c>
      <c r="M166" s="21">
        <v>32.240886647199368</v>
      </c>
      <c r="N166" s="21">
        <v>34.121518449694719</v>
      </c>
      <c r="O166" s="21">
        <v>32.427910804353601</v>
      </c>
      <c r="P166" s="21">
        <v>33.581226440138046</v>
      </c>
      <c r="Q166" s="21">
        <v>38.391903371383073</v>
      </c>
      <c r="R166" s="21">
        <v>36.715425875341438</v>
      </c>
      <c r="S166" s="21">
        <v>36.020136578097841</v>
      </c>
      <c r="T166" s="21">
        <v>35.584283585795873</v>
      </c>
      <c r="U166" s="21">
        <v>35.231450211075241</v>
      </c>
      <c r="V166" s="21">
        <v>36.902220014899427</v>
      </c>
      <c r="W166" s="21">
        <v>36.286196319018408</v>
      </c>
      <c r="X166" s="21">
        <v>38.578175414678483</v>
      </c>
      <c r="Y166" s="21">
        <v>33.869200181776868</v>
      </c>
    </row>
    <row r="167" spans="1:25" x14ac:dyDescent="0.25">
      <c r="A167" s="6" t="s">
        <v>160</v>
      </c>
      <c r="B167" s="6"/>
      <c r="C167" s="14">
        <v>713</v>
      </c>
      <c r="D167" s="65">
        <v>18.93</v>
      </c>
      <c r="E167" s="65">
        <v>13.71</v>
      </c>
      <c r="F167" s="65">
        <v>18.399999999999999</v>
      </c>
      <c r="G167" s="65">
        <v>21.75</v>
      </c>
      <c r="H167" s="65">
        <v>22.91</v>
      </c>
      <c r="I167" s="65">
        <v>29.82</v>
      </c>
      <c r="J167" s="65">
        <v>26.85</v>
      </c>
      <c r="K167" s="65">
        <v>26.67</v>
      </c>
      <c r="L167" s="65">
        <v>25.935991171749595</v>
      </c>
      <c r="M167" s="21">
        <v>25.789755216693418</v>
      </c>
      <c r="N167" s="21">
        <v>35.201083467094705</v>
      </c>
      <c r="O167" s="21">
        <v>25.570401284109149</v>
      </c>
      <c r="P167" s="21">
        <v>36.339634831460671</v>
      </c>
      <c r="Q167" s="21">
        <v>38.24070224719101</v>
      </c>
      <c r="R167" s="21">
        <v>45.956048780487805</v>
      </c>
      <c r="S167" s="21">
        <v>36.532097560975608</v>
      </c>
      <c r="T167" s="21">
        <v>44.719609756097562</v>
      </c>
      <c r="U167" s="21">
        <v>46.58985365853659</v>
      </c>
      <c r="V167" s="21">
        <v>37.290585365853659</v>
      </c>
      <c r="W167" s="21">
        <v>42.580483405483406</v>
      </c>
      <c r="X167" s="21">
        <v>45.906919191919194</v>
      </c>
      <c r="Y167" s="21">
        <v>45.454271284271286</v>
      </c>
    </row>
    <row r="168" spans="1:25" x14ac:dyDescent="0.25">
      <c r="A168" s="5" t="s">
        <v>161</v>
      </c>
      <c r="B168" s="5"/>
      <c r="C168" s="13">
        <v>72</v>
      </c>
      <c r="D168" s="64">
        <v>124.25</v>
      </c>
      <c r="E168" s="64">
        <v>121.83</v>
      </c>
      <c r="F168" s="64">
        <v>119.98</v>
      </c>
      <c r="G168" s="64">
        <v>129.28</v>
      </c>
      <c r="H168" s="64">
        <v>121.63</v>
      </c>
      <c r="I168" s="64">
        <v>143.66999999999999</v>
      </c>
      <c r="J168" s="64">
        <v>141.69</v>
      </c>
      <c r="K168" s="64">
        <v>133.49</v>
      </c>
      <c r="L168" s="64">
        <v>142.23219984001162</v>
      </c>
      <c r="M168" s="20">
        <v>140.06171769325866</v>
      </c>
      <c r="N168" s="20">
        <v>159.3133895716675</v>
      </c>
      <c r="O168" s="20">
        <v>155.18442585993745</v>
      </c>
      <c r="P168" s="20">
        <v>154.86137735437421</v>
      </c>
      <c r="Q168" s="20">
        <v>159.9292007853974</v>
      </c>
      <c r="R168" s="20">
        <v>159.27277526705009</v>
      </c>
      <c r="S168" s="20">
        <v>183.70518282662283</v>
      </c>
      <c r="T168" s="20">
        <v>187.10080525883319</v>
      </c>
      <c r="U168" s="20">
        <v>192.18419268693509</v>
      </c>
      <c r="V168" s="20">
        <v>195.51953779786359</v>
      </c>
      <c r="W168" s="20">
        <v>199.6904685521317</v>
      </c>
      <c r="X168" s="20">
        <v>198.63278598564796</v>
      </c>
      <c r="Y168" s="20">
        <v>210.27736738426901</v>
      </c>
    </row>
    <row r="169" spans="1:25" x14ac:dyDescent="0.25">
      <c r="A169" s="6" t="s">
        <v>162</v>
      </c>
      <c r="B169" s="6"/>
      <c r="C169" s="14">
        <v>721</v>
      </c>
      <c r="D169" s="65">
        <v>20.149999999999999</v>
      </c>
      <c r="E169" s="65">
        <v>22.55</v>
      </c>
      <c r="F169" s="65">
        <v>19.850000000000001</v>
      </c>
      <c r="G169" s="65">
        <v>24.14</v>
      </c>
      <c r="H169" s="65">
        <v>16.05</v>
      </c>
      <c r="I169" s="65">
        <v>22.21</v>
      </c>
      <c r="J169" s="65">
        <v>26.66</v>
      </c>
      <c r="K169" s="65">
        <v>15.98</v>
      </c>
      <c r="L169" s="65">
        <v>21.809800709800708</v>
      </c>
      <c r="M169" s="21">
        <v>19.434671034671034</v>
      </c>
      <c r="N169" s="21">
        <v>25.446410046410048</v>
      </c>
      <c r="O169" s="21">
        <v>18.222467922467921</v>
      </c>
      <c r="P169" s="21">
        <v>18.656101556101554</v>
      </c>
      <c r="Q169" s="21">
        <v>20.834125034125034</v>
      </c>
      <c r="R169" s="21">
        <v>23.718870631194573</v>
      </c>
      <c r="S169" s="21">
        <v>25.253912363067293</v>
      </c>
      <c r="T169" s="21">
        <v>24.521053729786125</v>
      </c>
      <c r="U169" s="21">
        <v>25.590631194574858</v>
      </c>
      <c r="V169" s="21">
        <v>25.352947313510697</v>
      </c>
      <c r="W169" s="21">
        <v>21.370687103594083</v>
      </c>
      <c r="X169" s="21">
        <v>21.251575052854122</v>
      </c>
      <c r="Y169" s="21">
        <v>25.450274841437633</v>
      </c>
    </row>
    <row r="170" spans="1:25" x14ac:dyDescent="0.25">
      <c r="A170" s="6" t="s">
        <v>163</v>
      </c>
      <c r="B170" s="6"/>
      <c r="C170" s="14">
        <v>722</v>
      </c>
      <c r="D170" s="65">
        <v>104.1</v>
      </c>
      <c r="E170" s="65">
        <v>99.28</v>
      </c>
      <c r="F170" s="65">
        <v>100.13</v>
      </c>
      <c r="G170" s="65">
        <v>105.13</v>
      </c>
      <c r="H170" s="65">
        <v>105.58</v>
      </c>
      <c r="I170" s="65">
        <v>121.46</v>
      </c>
      <c r="J170" s="65">
        <v>115.03</v>
      </c>
      <c r="K170" s="65">
        <v>117.52</v>
      </c>
      <c r="L170" s="65">
        <v>120.31407298657719</v>
      </c>
      <c r="M170" s="21">
        <v>120.58762919463088</v>
      </c>
      <c r="N170" s="21">
        <v>133.72845889261745</v>
      </c>
      <c r="O170" s="21">
        <v>137.00100167785234</v>
      </c>
      <c r="P170" s="21">
        <v>136.24112332214764</v>
      </c>
      <c r="Q170" s="21">
        <v>139.07800251677855</v>
      </c>
      <c r="R170" s="21">
        <v>135.51297560398848</v>
      </c>
      <c r="S170" s="21">
        <v>158.43912505419146</v>
      </c>
      <c r="T170" s="21">
        <v>162.57731013281835</v>
      </c>
      <c r="U170" s="21">
        <v>166.59467228944155</v>
      </c>
      <c r="V170" s="21">
        <v>170.1790856422181</v>
      </c>
      <c r="W170" s="21">
        <v>178.32409493212387</v>
      </c>
      <c r="X170" s="21">
        <v>177.38560017638352</v>
      </c>
      <c r="Y170" s="21">
        <v>184.78255346625093</v>
      </c>
    </row>
    <row r="171" spans="1:25" x14ac:dyDescent="0.25">
      <c r="A171" s="5" t="s">
        <v>164</v>
      </c>
      <c r="B171" s="5"/>
      <c r="C171" s="13">
        <v>81</v>
      </c>
      <c r="D171" s="64">
        <v>98.33</v>
      </c>
      <c r="E171" s="64">
        <v>106.44</v>
      </c>
      <c r="F171" s="64">
        <v>96.51</v>
      </c>
      <c r="G171" s="64">
        <v>90.4</v>
      </c>
      <c r="H171" s="64">
        <v>96.53</v>
      </c>
      <c r="I171" s="64">
        <v>94.86</v>
      </c>
      <c r="J171" s="64">
        <v>117.13</v>
      </c>
      <c r="K171" s="64">
        <v>107.16</v>
      </c>
      <c r="L171" s="64">
        <v>113.65612165406041</v>
      </c>
      <c r="M171" s="20">
        <v>120.98809502241949</v>
      </c>
      <c r="N171" s="20">
        <v>120.84061279949272</v>
      </c>
      <c r="O171" s="20">
        <v>134.27202953032292</v>
      </c>
      <c r="P171" s="20">
        <v>149.94728293853888</v>
      </c>
      <c r="Q171" s="20">
        <v>131.38559173875629</v>
      </c>
      <c r="R171" s="20">
        <v>123.26730344522967</v>
      </c>
      <c r="S171" s="20">
        <v>148.99383833922261</v>
      </c>
      <c r="T171" s="20">
        <v>137.20469302120139</v>
      </c>
      <c r="U171" s="20">
        <v>134.752550795053</v>
      </c>
      <c r="V171" s="20">
        <v>134.57440371024731</v>
      </c>
      <c r="W171" s="20">
        <v>132.82073918374496</v>
      </c>
      <c r="X171" s="20">
        <v>132.0746733228236</v>
      </c>
      <c r="Y171" s="20">
        <v>134.95385706778771</v>
      </c>
    </row>
    <row r="172" spans="1:25" x14ac:dyDescent="0.25">
      <c r="A172" s="6" t="s">
        <v>165</v>
      </c>
      <c r="B172" s="6"/>
      <c r="C172" s="14">
        <v>811</v>
      </c>
      <c r="D172" s="65">
        <v>33.159999999999997</v>
      </c>
      <c r="E172" s="65">
        <v>40.08</v>
      </c>
      <c r="F172" s="65">
        <v>34.479999999999997</v>
      </c>
      <c r="G172" s="65">
        <v>31.06</v>
      </c>
      <c r="H172" s="65">
        <v>33.729999999999997</v>
      </c>
      <c r="I172" s="65">
        <v>34.6</v>
      </c>
      <c r="J172" s="65">
        <v>35.76</v>
      </c>
      <c r="K172" s="65">
        <v>33.44</v>
      </c>
      <c r="L172" s="65">
        <v>37.186447128909485</v>
      </c>
      <c r="M172" s="21">
        <v>38.333976501737546</v>
      </c>
      <c r="N172" s="21">
        <v>36.904977660102602</v>
      </c>
      <c r="O172" s="21">
        <v>41.300231673010096</v>
      </c>
      <c r="P172" s="21">
        <v>44.017494621876551</v>
      </c>
      <c r="Q172" s="21">
        <v>34.89138838325335</v>
      </c>
      <c r="R172" s="21">
        <v>35.298017767906721</v>
      </c>
      <c r="S172" s="21">
        <v>40.444530816213209</v>
      </c>
      <c r="T172" s="21">
        <v>31.210766240977236</v>
      </c>
      <c r="U172" s="21">
        <v>33.275791227096057</v>
      </c>
      <c r="V172" s="21">
        <v>40.658523042754027</v>
      </c>
      <c r="W172" s="21">
        <v>38.17355817875211</v>
      </c>
      <c r="X172" s="21">
        <v>38.520000000000003</v>
      </c>
      <c r="Y172" s="21">
        <v>40.295514333895447</v>
      </c>
    </row>
    <row r="173" spans="1:25" x14ac:dyDescent="0.25">
      <c r="A173" s="7" t="s">
        <v>166</v>
      </c>
      <c r="B173" s="7"/>
      <c r="C173" s="14">
        <v>8111</v>
      </c>
      <c r="D173" s="65">
        <v>17.3</v>
      </c>
      <c r="E173" s="65">
        <v>20.63</v>
      </c>
      <c r="F173" s="65">
        <v>20.12</v>
      </c>
      <c r="G173" s="65">
        <v>15.54</v>
      </c>
      <c r="H173" s="65">
        <v>19.93</v>
      </c>
      <c r="I173" s="65">
        <v>21.42</v>
      </c>
      <c r="J173" s="65">
        <v>23.24</v>
      </c>
      <c r="K173" s="65">
        <v>18.72</v>
      </c>
      <c r="L173" s="65">
        <v>18.801390746188819</v>
      </c>
      <c r="M173" s="21">
        <v>23.144370152447177</v>
      </c>
      <c r="N173" s="21">
        <v>22.282321476330569</v>
      </c>
      <c r="O173" s="21">
        <v>19.663439422305427</v>
      </c>
      <c r="P173" s="21">
        <v>29.549719176250331</v>
      </c>
      <c r="Q173" s="21">
        <v>20.765552286707674</v>
      </c>
      <c r="R173" s="21">
        <v>19.585762616295462</v>
      </c>
      <c r="S173" s="21">
        <v>23.63541020580773</v>
      </c>
      <c r="T173" s="21">
        <v>17.886833944178179</v>
      </c>
      <c r="U173" s="21">
        <v>20.312348463490277</v>
      </c>
      <c r="V173" s="21">
        <v>25.024471384268402</v>
      </c>
      <c r="W173" s="21">
        <v>22.10457094784072</v>
      </c>
      <c r="X173" s="21">
        <v>27.853937184520472</v>
      </c>
      <c r="Y173" s="21">
        <v>23.498356702187323</v>
      </c>
    </row>
    <row r="174" spans="1:25" x14ac:dyDescent="0.25">
      <c r="A174" s="7" t="s">
        <v>167</v>
      </c>
      <c r="B174" s="7"/>
      <c r="C174" s="14" t="s">
        <v>209</v>
      </c>
      <c r="D174" s="65">
        <v>15.849999999999998</v>
      </c>
      <c r="E174" s="65">
        <v>19.46</v>
      </c>
      <c r="F174" s="65">
        <v>14.370000000000001</v>
      </c>
      <c r="G174" s="65">
        <v>15.529999999999998</v>
      </c>
      <c r="H174" s="65">
        <v>13.790000000000001</v>
      </c>
      <c r="I174" s="65">
        <v>13.18</v>
      </c>
      <c r="J174" s="65">
        <v>12.52</v>
      </c>
      <c r="K174" s="65">
        <v>14.709999999999997</v>
      </c>
      <c r="L174" s="65">
        <v>18.301971341728184</v>
      </c>
      <c r="M174" s="21">
        <v>15.169683022145028</v>
      </c>
      <c r="N174" s="21">
        <v>14.61378202344768</v>
      </c>
      <c r="O174" s="21">
        <v>21.509092488059053</v>
      </c>
      <c r="P174" s="21">
        <v>14.517568389057752</v>
      </c>
      <c r="Q174" s="21">
        <v>14.122023447676945</v>
      </c>
      <c r="R174" s="21">
        <v>15.726325431034484</v>
      </c>
      <c r="S174" s="21">
        <v>16.82051724137931</v>
      </c>
      <c r="T174" s="21">
        <v>13.323394396551725</v>
      </c>
      <c r="U174" s="21">
        <v>12.980118534482761</v>
      </c>
      <c r="V174" s="21">
        <v>15.640506465517243</v>
      </c>
      <c r="W174" s="21">
        <v>15.989396503102087</v>
      </c>
      <c r="X174" s="21">
        <v>10.688099266779469</v>
      </c>
      <c r="Y174" s="21">
        <v>16.716187253243092</v>
      </c>
    </row>
    <row r="175" spans="1:25" x14ac:dyDescent="0.25">
      <c r="A175" s="6" t="s">
        <v>168</v>
      </c>
      <c r="B175" s="6"/>
      <c r="C175" s="14">
        <v>812</v>
      </c>
      <c r="D175" s="65">
        <v>27.45</v>
      </c>
      <c r="E175" s="65">
        <v>29.73</v>
      </c>
      <c r="F175" s="65">
        <v>24.92</v>
      </c>
      <c r="G175" s="65">
        <v>23.57</v>
      </c>
      <c r="H175" s="65">
        <v>25.2</v>
      </c>
      <c r="I175" s="65">
        <v>29.07</v>
      </c>
      <c r="J175" s="65">
        <v>39.94</v>
      </c>
      <c r="K175" s="65">
        <v>30.76</v>
      </c>
      <c r="L175" s="65">
        <v>35.979487862640617</v>
      </c>
      <c r="M175" s="21">
        <v>40.66571788040261</v>
      </c>
      <c r="N175" s="21">
        <v>38.027773830669034</v>
      </c>
      <c r="O175" s="21">
        <v>39.765713439905269</v>
      </c>
      <c r="P175" s="21">
        <v>46.820920663114265</v>
      </c>
      <c r="Q175" s="21">
        <v>39.289849023090582</v>
      </c>
      <c r="R175" s="21">
        <v>34.097665759702132</v>
      </c>
      <c r="S175" s="21">
        <v>41.779178003723331</v>
      </c>
      <c r="T175" s="21">
        <v>41.851353286553064</v>
      </c>
      <c r="U175" s="21">
        <v>37.881712730917947</v>
      </c>
      <c r="V175" s="21">
        <v>34.96376915365888</v>
      </c>
      <c r="W175" s="21">
        <v>39.028644547325108</v>
      </c>
      <c r="X175" s="21">
        <v>41.507965534979427</v>
      </c>
      <c r="Y175" s="21">
        <v>38.646415895061729</v>
      </c>
    </row>
    <row r="176" spans="1:25" x14ac:dyDescent="0.25">
      <c r="A176" s="6" t="s">
        <v>169</v>
      </c>
      <c r="B176" s="6"/>
      <c r="C176" s="14">
        <v>813</v>
      </c>
      <c r="D176" s="65">
        <v>25.39</v>
      </c>
      <c r="E176" s="65">
        <v>24.08</v>
      </c>
      <c r="F176" s="65">
        <v>23.99</v>
      </c>
      <c r="G176" s="65">
        <v>21.65</v>
      </c>
      <c r="H176" s="65">
        <v>25.55</v>
      </c>
      <c r="I176" s="65">
        <v>18.63</v>
      </c>
      <c r="J176" s="65">
        <v>25.42</v>
      </c>
      <c r="K176" s="65">
        <v>28.63</v>
      </c>
      <c r="L176" s="65">
        <v>28.742382022471908</v>
      </c>
      <c r="M176" s="21">
        <v>29.719580524344572</v>
      </c>
      <c r="N176" s="21">
        <v>31.992629213483148</v>
      </c>
      <c r="O176" s="21">
        <v>32.714906367041202</v>
      </c>
      <c r="P176" s="21">
        <v>40.723685393258428</v>
      </c>
      <c r="Q176" s="21">
        <v>34.818007490636703</v>
      </c>
      <c r="R176" s="21">
        <v>36.869560287610625</v>
      </c>
      <c r="S176" s="21">
        <v>44.087580199115045</v>
      </c>
      <c r="T176" s="21">
        <v>38.962358960176999</v>
      </c>
      <c r="U176" s="21">
        <v>41.941393805309737</v>
      </c>
      <c r="V176" s="21">
        <v>43.745898783185844</v>
      </c>
      <c r="W176" s="21">
        <v>38.764537451737461</v>
      </c>
      <c r="X176" s="21">
        <v>35.628386100386102</v>
      </c>
      <c r="Y176" s="21">
        <v>39.820588416988421</v>
      </c>
    </row>
    <row r="177" spans="1:25" x14ac:dyDescent="0.25">
      <c r="A177" s="6" t="s">
        <v>170</v>
      </c>
      <c r="B177" s="6"/>
      <c r="C177" s="14">
        <v>814</v>
      </c>
      <c r="D177" s="65">
        <v>12.33</v>
      </c>
      <c r="E177" s="65">
        <v>12.55</v>
      </c>
      <c r="F177" s="65">
        <v>13.11</v>
      </c>
      <c r="G177" s="65">
        <v>14.11</v>
      </c>
      <c r="H177" s="65">
        <v>12.06</v>
      </c>
      <c r="I177" s="65">
        <v>12.57</v>
      </c>
      <c r="J177" s="65">
        <v>16.010000000000002</v>
      </c>
      <c r="K177" s="65">
        <v>14.34</v>
      </c>
      <c r="L177" s="65">
        <v>11.834637514384347</v>
      </c>
      <c r="M177" s="21">
        <v>12.289815880322209</v>
      </c>
      <c r="N177" s="21">
        <v>13.887997698504027</v>
      </c>
      <c r="O177" s="21">
        <v>20.300955120828537</v>
      </c>
      <c r="P177" s="21">
        <v>18.298170310701956</v>
      </c>
      <c r="Q177" s="21">
        <v>21.980057537399308</v>
      </c>
      <c r="R177" s="21">
        <v>17.034365079365081</v>
      </c>
      <c r="S177" s="21">
        <v>22.562536375661377</v>
      </c>
      <c r="T177" s="21">
        <v>24.671838624338626</v>
      </c>
      <c r="U177" s="21">
        <v>21.452903439153442</v>
      </c>
      <c r="V177" s="21">
        <v>15.534861111111111</v>
      </c>
      <c r="W177" s="21">
        <v>17.161875000000002</v>
      </c>
      <c r="X177" s="21">
        <v>16.6675</v>
      </c>
      <c r="Y177" s="21">
        <v>16.606964285714287</v>
      </c>
    </row>
    <row r="178" spans="1:25" x14ac:dyDescent="0.25">
      <c r="A178" s="5" t="s">
        <v>171</v>
      </c>
      <c r="B178" s="5"/>
      <c r="C178" s="13">
        <v>91</v>
      </c>
      <c r="D178" s="64">
        <v>83.8</v>
      </c>
      <c r="E178" s="64">
        <v>85.74</v>
      </c>
      <c r="F178" s="64">
        <v>82.35</v>
      </c>
      <c r="G178" s="64">
        <v>82.82</v>
      </c>
      <c r="H178" s="64">
        <v>78.94</v>
      </c>
      <c r="I178" s="64">
        <v>77.47</v>
      </c>
      <c r="J178" s="64">
        <v>87.66</v>
      </c>
      <c r="K178" s="64">
        <v>79.540000000000006</v>
      </c>
      <c r="L178" s="64">
        <v>101.93809975412715</v>
      </c>
      <c r="M178" s="20">
        <v>96.518491979861849</v>
      </c>
      <c r="N178" s="20">
        <v>101.74695176208876</v>
      </c>
      <c r="O178" s="20">
        <v>116.4990791476408</v>
      </c>
      <c r="P178" s="20">
        <v>107.61631951762089</v>
      </c>
      <c r="Q178" s="20">
        <v>126.191406743941</v>
      </c>
      <c r="R178" s="20">
        <v>119.87106439007816</v>
      </c>
      <c r="S178" s="20">
        <v>113.99883367312268</v>
      </c>
      <c r="T178" s="20">
        <v>123.27252633367313</v>
      </c>
      <c r="U178" s="20">
        <v>114.8408893985729</v>
      </c>
      <c r="V178" s="20">
        <v>107.88284998301054</v>
      </c>
      <c r="W178" s="20">
        <v>121.70525972222222</v>
      </c>
      <c r="X178" s="20">
        <v>115.30209722222222</v>
      </c>
      <c r="Y178" s="20">
        <v>122.77809999999999</v>
      </c>
    </row>
    <row r="179" spans="1:25" x14ac:dyDescent="0.25">
      <c r="A179" s="6" t="s">
        <v>172</v>
      </c>
      <c r="B179" s="6"/>
      <c r="C179" s="14">
        <v>911</v>
      </c>
      <c r="D179" s="65">
        <v>15.82</v>
      </c>
      <c r="E179" s="65">
        <v>16.559999999999999</v>
      </c>
      <c r="F179" s="65">
        <v>15.63</v>
      </c>
      <c r="G179" s="65">
        <v>18.25</v>
      </c>
      <c r="H179" s="65">
        <v>20.74</v>
      </c>
      <c r="I179" s="65">
        <v>18.34</v>
      </c>
      <c r="J179" s="65">
        <v>20.22</v>
      </c>
      <c r="K179" s="65">
        <v>20.32</v>
      </c>
      <c r="L179" s="65">
        <v>22.767504782727521</v>
      </c>
      <c r="M179" s="21">
        <v>14.216575567094836</v>
      </c>
      <c r="N179" s="21">
        <v>16.283487291609731</v>
      </c>
      <c r="O179" s="21">
        <v>24.341295435911452</v>
      </c>
      <c r="P179" s="21">
        <v>24.152440557529381</v>
      </c>
      <c r="Q179" s="21">
        <v>29.933498223558352</v>
      </c>
      <c r="R179" s="21">
        <v>26.245385520894644</v>
      </c>
      <c r="S179" s="21">
        <v>21.971224249558563</v>
      </c>
      <c r="T179" s="21">
        <v>20.149617422012948</v>
      </c>
      <c r="U179" s="21">
        <v>20.750035314891111</v>
      </c>
      <c r="V179" s="21">
        <v>18.612954679223073</v>
      </c>
      <c r="W179" s="21">
        <v>24</v>
      </c>
      <c r="X179" s="21">
        <v>22.086206896551726</v>
      </c>
      <c r="Y179" s="21">
        <v>29.027586206896551</v>
      </c>
    </row>
    <row r="180" spans="1:25" x14ac:dyDescent="0.25">
      <c r="A180" s="6" t="s">
        <v>173</v>
      </c>
      <c r="B180" s="6"/>
      <c r="C180" s="14">
        <v>912</v>
      </c>
      <c r="D180" s="65">
        <v>22.51</v>
      </c>
      <c r="E180" s="65">
        <v>21.25</v>
      </c>
      <c r="F180" s="65">
        <v>29.25</v>
      </c>
      <c r="G180" s="65">
        <v>28.03</v>
      </c>
      <c r="H180" s="65">
        <v>24.24</v>
      </c>
      <c r="I180" s="65">
        <v>24.57</v>
      </c>
      <c r="J180" s="65">
        <v>31.01</v>
      </c>
      <c r="K180" s="65">
        <v>25.39</v>
      </c>
      <c r="L180" s="65">
        <v>30.574777777777779</v>
      </c>
      <c r="M180" s="21">
        <v>33.242962962962963</v>
      </c>
      <c r="N180" s="21">
        <v>29.84212037037037</v>
      </c>
      <c r="O180" s="21">
        <v>36.173592592592591</v>
      </c>
      <c r="P180" s="21">
        <v>33.877203703703707</v>
      </c>
      <c r="Q180" s="21">
        <v>39.497888888888887</v>
      </c>
      <c r="R180" s="21">
        <v>42.847580645161287</v>
      </c>
      <c r="S180" s="21">
        <v>36.450161290322576</v>
      </c>
      <c r="T180" s="21">
        <v>45.25741935483871</v>
      </c>
      <c r="U180" s="21">
        <v>39.681290322580644</v>
      </c>
      <c r="V180" s="21">
        <v>40.372903225806446</v>
      </c>
      <c r="W180" s="21">
        <v>37.860576429030189</v>
      </c>
      <c r="X180" s="21">
        <v>30.863530828516378</v>
      </c>
      <c r="Y180" s="21">
        <v>36.253442517662172</v>
      </c>
    </row>
    <row r="181" spans="1:25" x14ac:dyDescent="0.25">
      <c r="A181" s="6" t="s">
        <v>174</v>
      </c>
      <c r="B181" s="6"/>
      <c r="C181" s="14">
        <v>913</v>
      </c>
      <c r="D181" s="65">
        <v>45.02</v>
      </c>
      <c r="E181" s="65">
        <v>46.56</v>
      </c>
      <c r="F181" s="65">
        <v>37.42</v>
      </c>
      <c r="G181" s="65">
        <v>36.119999999999997</v>
      </c>
      <c r="H181" s="65">
        <v>33.17</v>
      </c>
      <c r="I181" s="65">
        <v>34.03</v>
      </c>
      <c r="J181" s="65">
        <v>36.22</v>
      </c>
      <c r="K181" s="65">
        <v>33.700000000000003</v>
      </c>
      <c r="L181" s="65">
        <v>48.192574645748998</v>
      </c>
      <c r="M181" s="21">
        <v>48.298960020242916</v>
      </c>
      <c r="N181" s="21">
        <v>56.289683704453445</v>
      </c>
      <c r="O181" s="21">
        <v>54.894853238866396</v>
      </c>
      <c r="P181" s="21">
        <v>48.523551366396759</v>
      </c>
      <c r="Q181" s="21">
        <v>55.497703694331996</v>
      </c>
      <c r="R181" s="21">
        <v>48.65060592419195</v>
      </c>
      <c r="S181" s="21">
        <v>54.141908706221308</v>
      </c>
      <c r="T181" s="21">
        <v>55.882768524354013</v>
      </c>
      <c r="U181" s="21">
        <v>52.167376429278832</v>
      </c>
      <c r="V181" s="21">
        <v>47.961272170703161</v>
      </c>
      <c r="W181" s="21">
        <v>58.661597904387683</v>
      </c>
      <c r="X181" s="21">
        <v>62.488131724202447</v>
      </c>
      <c r="Y181" s="21">
        <v>56.62316400037421</v>
      </c>
    </row>
    <row r="182" spans="1:25" x14ac:dyDescent="0.25">
      <c r="A182" s="6" t="s">
        <v>175</v>
      </c>
      <c r="B182" s="6"/>
      <c r="C182" s="14" t="s">
        <v>210</v>
      </c>
      <c r="D182" s="65">
        <v>0</v>
      </c>
      <c r="E182" s="65">
        <v>0</v>
      </c>
      <c r="F182" s="65">
        <v>0</v>
      </c>
      <c r="G182" s="65">
        <v>0</v>
      </c>
      <c r="H182" s="65">
        <v>0</v>
      </c>
      <c r="I182" s="65">
        <v>0</v>
      </c>
      <c r="J182" s="65">
        <v>0</v>
      </c>
      <c r="K182" s="65">
        <v>0</v>
      </c>
      <c r="L182" s="65">
        <v>0</v>
      </c>
      <c r="M182" s="21">
        <v>0</v>
      </c>
      <c r="N182" s="21">
        <v>0</v>
      </c>
      <c r="O182" s="21">
        <v>0</v>
      </c>
      <c r="P182" s="21">
        <v>0</v>
      </c>
      <c r="Q182" s="21">
        <v>0</v>
      </c>
      <c r="R182" s="21">
        <v>0</v>
      </c>
      <c r="S182" s="21">
        <v>0</v>
      </c>
      <c r="T182" s="21">
        <v>1.7979452054794522</v>
      </c>
      <c r="U182" s="21">
        <v>1.9417808219178083</v>
      </c>
      <c r="V182" s="21">
        <v>0</v>
      </c>
      <c r="W182" s="21">
        <v>0</v>
      </c>
      <c r="X182" s="21">
        <v>0</v>
      </c>
      <c r="Y182" s="21">
        <v>0</v>
      </c>
    </row>
    <row r="187" spans="1:25" x14ac:dyDescent="0.25">
      <c r="A187" s="123" t="s">
        <v>532</v>
      </c>
      <c r="B187" s="124"/>
      <c r="C187" s="124"/>
    </row>
    <row r="188" spans="1:25" x14ac:dyDescent="0.25">
      <c r="A188" s="125" t="s">
        <v>380</v>
      </c>
      <c r="B188" s="126"/>
      <c r="C188" s="127" t="s">
        <v>533</v>
      </c>
      <c r="D188" s="128">
        <f>SUMIF($C$198:$C$277,334511,D$198:D$277)+SUMIF($C$198:$C$277,3364,D$198:D$277)+SUMIF($C$198:$C$277,488190,D$198:D$277)</f>
        <v>16.333084635113082</v>
      </c>
      <c r="E188" s="128">
        <f t="shared" ref="E188:Y188" si="0">SUMIF($C$198:$C$277,334511,E$198:E$277)+SUMIF($C$198:$C$277,3364,E$198:E$277)+SUMIF($C$198:$C$277,488190,E$198:E$277)</f>
        <v>15.056576004842205</v>
      </c>
      <c r="F188" s="128">
        <f t="shared" si="0"/>
        <v>13.794612484733005</v>
      </c>
      <c r="G188" s="128">
        <f t="shared" si="0"/>
        <v>14.189548380193287</v>
      </c>
      <c r="H188" s="128">
        <f t="shared" si="0"/>
        <v>13.663391271680673</v>
      </c>
      <c r="I188" s="128">
        <f t="shared" si="0"/>
        <v>14.487025718648814</v>
      </c>
      <c r="J188" s="128">
        <f t="shared" si="0"/>
        <v>10.114936941104533</v>
      </c>
      <c r="K188" s="128">
        <f t="shared" si="0"/>
        <v>9.3374377336757046</v>
      </c>
      <c r="L188" s="128">
        <f t="shared" si="0"/>
        <v>11.023752782144834</v>
      </c>
      <c r="M188" s="128">
        <f t="shared" si="0"/>
        <v>16.433775292527095</v>
      </c>
      <c r="N188" s="128">
        <f t="shared" si="0"/>
        <v>13.461680228334703</v>
      </c>
      <c r="O188" s="128">
        <f t="shared" si="0"/>
        <v>14.919283964287091</v>
      </c>
      <c r="P188" s="128">
        <f t="shared" si="0"/>
        <v>13.81549856122448</v>
      </c>
      <c r="Q188" s="128">
        <f t="shared" si="0"/>
        <v>14.345599888649293</v>
      </c>
      <c r="R188" s="128">
        <f t="shared" si="0"/>
        <v>18.522151732451213</v>
      </c>
      <c r="S188" s="128">
        <f t="shared" si="0"/>
        <v>15.026976168599452</v>
      </c>
      <c r="T188" s="128">
        <f t="shared" si="0"/>
        <v>15.174726294368821</v>
      </c>
      <c r="U188" s="128">
        <f t="shared" si="0"/>
        <v>20.179909188399606</v>
      </c>
      <c r="V188" s="128">
        <f t="shared" si="0"/>
        <v>12.056613312672367</v>
      </c>
      <c r="W188" s="128">
        <f t="shared" si="0"/>
        <v>17.492313225569347</v>
      </c>
      <c r="X188" s="128">
        <f t="shared" si="0"/>
        <v>17.036018370926669</v>
      </c>
      <c r="Y188" s="128">
        <f t="shared" si="0"/>
        <v>14.368674927686344</v>
      </c>
    </row>
    <row r="189" spans="1:25" x14ac:dyDescent="0.25">
      <c r="A189" s="125" t="s">
        <v>407</v>
      </c>
      <c r="B189" s="126"/>
      <c r="C189" s="127" t="s">
        <v>596</v>
      </c>
      <c r="D189" s="128">
        <f>SUMIF($C$198:$C$277,541310,D$198:D$277)+SUMIF($C$198:$C$277,541320,D$198:D$277)+SUMIF($C$198:$C$277,541410,D$198:D$277)+SUMIF($C$198:$C$277,541420,D$198:D$277)+SUMIF($C$198:$C$277,541430,D$198:D$277)+SUMIF($C$198:$C$277,541490,D$198:D$277)</f>
        <v>20.366311687134633</v>
      </c>
      <c r="E189" s="128">
        <f t="shared" ref="E189:Y189" si="1">SUMIF($C$198:$C$277,541310,E$198:E$277)+SUMIF($C$198:$C$277,541320,E$198:E$277)+SUMIF($C$198:$C$277,541410,E$198:E$277)+SUMIF($C$198:$C$277,541420,E$198:E$277)+SUMIF($C$198:$C$277,541430,E$198:E$277)+SUMIF($C$198:$C$277,541490,E$198:E$277)</f>
        <v>18.467198531744231</v>
      </c>
      <c r="F189" s="128">
        <f t="shared" si="1"/>
        <v>23.025327865137989</v>
      </c>
      <c r="G189" s="128">
        <f t="shared" si="1"/>
        <v>24.04055014274709</v>
      </c>
      <c r="H189" s="128">
        <f t="shared" si="1"/>
        <v>21.949908913762631</v>
      </c>
      <c r="I189" s="128">
        <f t="shared" si="1"/>
        <v>22.974047219830513</v>
      </c>
      <c r="J189" s="128">
        <f t="shared" si="1"/>
        <v>22.129269044274256</v>
      </c>
      <c r="K189" s="128">
        <f t="shared" si="1"/>
        <v>23.626511079893053</v>
      </c>
      <c r="L189" s="128">
        <f t="shared" si="1"/>
        <v>24.145240237815312</v>
      </c>
      <c r="M189" s="128">
        <f t="shared" si="1"/>
        <v>22.084057383586881</v>
      </c>
      <c r="N189" s="128">
        <f t="shared" si="1"/>
        <v>28.177487802407242</v>
      </c>
      <c r="O189" s="128">
        <f t="shared" si="1"/>
        <v>27.232510703289595</v>
      </c>
      <c r="P189" s="128">
        <f t="shared" si="1"/>
        <v>27.843985326362681</v>
      </c>
      <c r="Q189" s="128">
        <f t="shared" si="1"/>
        <v>29.998717331575318</v>
      </c>
      <c r="R189" s="128">
        <f t="shared" si="1"/>
        <v>27.146572997746166</v>
      </c>
      <c r="S189" s="128">
        <f t="shared" si="1"/>
        <v>21.007619499715442</v>
      </c>
      <c r="T189" s="128">
        <f t="shared" si="1"/>
        <v>24.215049443135143</v>
      </c>
      <c r="U189" s="128">
        <f t="shared" si="1"/>
        <v>25.82064326706147</v>
      </c>
      <c r="V189" s="128">
        <f t="shared" si="1"/>
        <v>25.318845191524954</v>
      </c>
      <c r="W189" s="128">
        <f t="shared" si="1"/>
        <v>34.443307285920945</v>
      </c>
      <c r="X189" s="128">
        <f t="shared" si="1"/>
        <v>29.608130190552014</v>
      </c>
      <c r="Y189" s="128">
        <f t="shared" si="1"/>
        <v>29.002522833291799</v>
      </c>
    </row>
    <row r="190" spans="1:25" x14ac:dyDescent="0.25">
      <c r="A190" s="125" t="s">
        <v>420</v>
      </c>
      <c r="B190" s="126"/>
      <c r="C190" s="127">
        <v>61</v>
      </c>
      <c r="D190" s="128">
        <f>SUMIF($C$198:$C$277,61,D$198:D$277)</f>
        <v>138.88</v>
      </c>
      <c r="E190" s="128">
        <f t="shared" ref="E190:Y190" si="2">SUMIF($C$198:$C$277,61,E$198:E$277)</f>
        <v>129.87</v>
      </c>
      <c r="F190" s="128">
        <f t="shared" si="2"/>
        <v>138.88</v>
      </c>
      <c r="G190" s="128">
        <f t="shared" si="2"/>
        <v>139.44</v>
      </c>
      <c r="H190" s="128">
        <f t="shared" si="2"/>
        <v>128.93</v>
      </c>
      <c r="I190" s="128">
        <f t="shared" si="2"/>
        <v>141.38</v>
      </c>
      <c r="J190" s="128">
        <f t="shared" si="2"/>
        <v>146.84</v>
      </c>
      <c r="K190" s="128">
        <f t="shared" si="2"/>
        <v>148.07</v>
      </c>
      <c r="L190" s="128">
        <f t="shared" si="2"/>
        <v>174.25171416291985</v>
      </c>
      <c r="M190" s="128">
        <f t="shared" si="2"/>
        <v>185.23321872520495</v>
      </c>
      <c r="N190" s="128">
        <f t="shared" si="2"/>
        <v>203.21530183813806</v>
      </c>
      <c r="O190" s="128">
        <f t="shared" si="2"/>
        <v>194.27127909283257</v>
      </c>
      <c r="P190" s="128">
        <f t="shared" si="2"/>
        <v>191.25162655382172</v>
      </c>
      <c r="Q190" s="128">
        <f t="shared" si="2"/>
        <v>202.63017885480031</v>
      </c>
      <c r="R190" s="128">
        <f t="shared" si="2"/>
        <v>195.06669896567402</v>
      </c>
      <c r="S190" s="128">
        <f t="shared" si="2"/>
        <v>209.45575983177994</v>
      </c>
      <c r="T190" s="128">
        <f t="shared" si="2"/>
        <v>209.89147760854738</v>
      </c>
      <c r="U190" s="128">
        <f t="shared" si="2"/>
        <v>219.38390060240962</v>
      </c>
      <c r="V190" s="128">
        <f t="shared" si="2"/>
        <v>231.13790634235053</v>
      </c>
      <c r="W190" s="128">
        <f t="shared" si="2"/>
        <v>215.02054892785517</v>
      </c>
      <c r="X190" s="128">
        <f t="shared" si="2"/>
        <v>217.16245976243121</v>
      </c>
      <c r="Y190" s="128">
        <f t="shared" si="2"/>
        <v>238.59206767110607</v>
      </c>
    </row>
    <row r="191" spans="1:25" x14ac:dyDescent="0.25">
      <c r="A191" s="125" t="s">
        <v>430</v>
      </c>
      <c r="B191" s="126"/>
      <c r="C191" s="127" t="s">
        <v>534</v>
      </c>
      <c r="D191" s="128">
        <f>SUMIF($C$198:$C$277,"313, 314",D$198:D$277)+SUMIF($C$198:$C$277,315,D$198:D$277)+SUMIF($C$198:$C$277,4141,D$198:D$277)+SUMIF($C$198:$C$277,448,D$198:D$277)</f>
        <v>66.12</v>
      </c>
      <c r="E191" s="128">
        <f t="shared" ref="E191:Y191" si="3">SUMIF($C$198:$C$277,"313, 314",E$198:E$277)+SUMIF($C$198:$C$277,315,E$198:E$277)+SUMIF($C$198:$C$277,4141,E$198:E$277)+SUMIF($C$198:$C$277,448,E$198:E$277)</f>
        <v>63.42</v>
      </c>
      <c r="F191" s="128">
        <f t="shared" si="3"/>
        <v>66.38</v>
      </c>
      <c r="G191" s="128">
        <f t="shared" si="3"/>
        <v>61.41</v>
      </c>
      <c r="H191" s="128">
        <f t="shared" si="3"/>
        <v>69.739999999999995</v>
      </c>
      <c r="I191" s="128">
        <f t="shared" si="3"/>
        <v>71.790000000000006</v>
      </c>
      <c r="J191" s="128">
        <f t="shared" si="3"/>
        <v>73.88</v>
      </c>
      <c r="K191" s="128">
        <f t="shared" si="3"/>
        <v>69.16</v>
      </c>
      <c r="L191" s="128">
        <f t="shared" si="3"/>
        <v>69.860669937743054</v>
      </c>
      <c r="M191" s="128">
        <f t="shared" si="3"/>
        <v>77.693781767349847</v>
      </c>
      <c r="N191" s="128">
        <f t="shared" si="3"/>
        <v>72.232985751496557</v>
      </c>
      <c r="O191" s="128">
        <f t="shared" si="3"/>
        <v>73.049153748470133</v>
      </c>
      <c r="P191" s="128">
        <f t="shared" si="3"/>
        <v>68.799108882507895</v>
      </c>
      <c r="Q191" s="128">
        <f t="shared" si="3"/>
        <v>62.815280247537984</v>
      </c>
      <c r="R191" s="128">
        <f t="shared" si="3"/>
        <v>64.409796924804283</v>
      </c>
      <c r="S191" s="128">
        <f t="shared" si="3"/>
        <v>60.551187391332796</v>
      </c>
      <c r="T191" s="128">
        <f t="shared" si="3"/>
        <v>58.587955633959872</v>
      </c>
      <c r="U191" s="128">
        <f t="shared" si="3"/>
        <v>56.867955706381153</v>
      </c>
      <c r="V191" s="128">
        <f t="shared" si="3"/>
        <v>61.909528829285875</v>
      </c>
      <c r="W191" s="128">
        <f t="shared" si="3"/>
        <v>61.721558940944917</v>
      </c>
      <c r="X191" s="128">
        <f t="shared" si="3"/>
        <v>64.608334326664675</v>
      </c>
      <c r="Y191" s="128">
        <f t="shared" si="3"/>
        <v>51.073545832844715</v>
      </c>
    </row>
    <row r="192" spans="1:25" x14ac:dyDescent="0.25">
      <c r="A192" s="125" t="s">
        <v>535</v>
      </c>
      <c r="B192" s="126"/>
      <c r="C192" s="127">
        <v>52</v>
      </c>
      <c r="D192" s="128">
        <f>SUMIF($C$198:$C$277,52,D$198:D$277)</f>
        <v>162.54</v>
      </c>
      <c r="E192" s="128">
        <f t="shared" ref="E192:Y192" si="4">SUMIF($C$198:$C$277,52,E$198:E$277)</f>
        <v>161.1</v>
      </c>
      <c r="F192" s="128">
        <f t="shared" si="4"/>
        <v>164.08</v>
      </c>
      <c r="G192" s="128">
        <f t="shared" si="4"/>
        <v>161.47</v>
      </c>
      <c r="H192" s="128">
        <f t="shared" si="4"/>
        <v>172.6</v>
      </c>
      <c r="I192" s="128">
        <f t="shared" si="4"/>
        <v>184.2</v>
      </c>
      <c r="J192" s="128">
        <f t="shared" si="4"/>
        <v>178.41</v>
      </c>
      <c r="K192" s="128">
        <f t="shared" si="4"/>
        <v>190.05</v>
      </c>
      <c r="L192" s="128">
        <f t="shared" si="4"/>
        <v>222.31614724666281</v>
      </c>
      <c r="M192" s="128">
        <f t="shared" si="4"/>
        <v>233.24445906312525</v>
      </c>
      <c r="N192" s="128">
        <f t="shared" si="4"/>
        <v>224.39466929802921</v>
      </c>
      <c r="O192" s="128">
        <f t="shared" si="4"/>
        <v>233.30874325028091</v>
      </c>
      <c r="P192" s="128">
        <f t="shared" si="4"/>
        <v>234.02658334018582</v>
      </c>
      <c r="Q192" s="128">
        <f t="shared" si="4"/>
        <v>228.06958199709453</v>
      </c>
      <c r="R192" s="128">
        <f t="shared" si="4"/>
        <v>233.19299412597803</v>
      </c>
      <c r="S192" s="128">
        <f t="shared" si="4"/>
        <v>233.15047363655361</v>
      </c>
      <c r="T192" s="128">
        <f t="shared" si="4"/>
        <v>255.1123064242762</v>
      </c>
      <c r="U192" s="128">
        <f t="shared" si="4"/>
        <v>267.25190615495342</v>
      </c>
      <c r="V192" s="128">
        <f t="shared" si="4"/>
        <v>266.59283856887464</v>
      </c>
      <c r="W192" s="128">
        <f t="shared" si="4"/>
        <v>290.34097909957421</v>
      </c>
      <c r="X192" s="128">
        <f t="shared" si="4"/>
        <v>292.70823697235613</v>
      </c>
      <c r="Y192" s="128">
        <f t="shared" si="4"/>
        <v>295.62998768020407</v>
      </c>
    </row>
    <row r="193" spans="1:25" x14ac:dyDescent="0.25">
      <c r="A193" s="125" t="s">
        <v>492</v>
      </c>
      <c r="B193" s="126"/>
      <c r="C193" s="127" t="s">
        <v>536</v>
      </c>
      <c r="D193" s="128">
        <f>SUMIF($C$198:$C$277,311,D$198:D$277)+SUMIF($C$198:$C$277,3121,D$198:D$277)</f>
        <v>45.93</v>
      </c>
      <c r="E193" s="128">
        <f t="shared" ref="E193:Y193" si="5">SUMIF($C$198:$C$277,311,E$198:E$277)+SUMIF($C$198:$C$277,3121,E$198:E$277)</f>
        <v>52.51</v>
      </c>
      <c r="F193" s="128">
        <f t="shared" si="5"/>
        <v>45.26</v>
      </c>
      <c r="G193" s="128">
        <f t="shared" si="5"/>
        <v>43.43</v>
      </c>
      <c r="H193" s="128">
        <f t="shared" si="5"/>
        <v>47.96</v>
      </c>
      <c r="I193" s="128">
        <f t="shared" si="5"/>
        <v>49.2</v>
      </c>
      <c r="J193" s="128">
        <f t="shared" si="5"/>
        <v>49.35</v>
      </c>
      <c r="K193" s="128">
        <f t="shared" si="5"/>
        <v>53.54</v>
      </c>
      <c r="L193" s="128">
        <f t="shared" si="5"/>
        <v>63.071780590023828</v>
      </c>
      <c r="M193" s="128">
        <f t="shared" si="5"/>
        <v>53.669653660941734</v>
      </c>
      <c r="N193" s="128">
        <f t="shared" si="5"/>
        <v>53.524275511545731</v>
      </c>
      <c r="O193" s="128">
        <f t="shared" si="5"/>
        <v>59.857177730298297</v>
      </c>
      <c r="P193" s="128">
        <f t="shared" si="5"/>
        <v>59.547027479661423</v>
      </c>
      <c r="Q193" s="128">
        <f t="shared" si="5"/>
        <v>49.946596639000731</v>
      </c>
      <c r="R193" s="128">
        <f t="shared" si="5"/>
        <v>56.014401780960533</v>
      </c>
      <c r="S193" s="128">
        <f t="shared" si="5"/>
        <v>61.284805816143844</v>
      </c>
      <c r="T193" s="128">
        <f t="shared" si="5"/>
        <v>54.608593645208998</v>
      </c>
      <c r="U193" s="128">
        <f t="shared" si="5"/>
        <v>64.653637331672755</v>
      </c>
      <c r="V193" s="128">
        <f t="shared" si="5"/>
        <v>64.330721650190696</v>
      </c>
      <c r="W193" s="128">
        <f t="shared" si="5"/>
        <v>64.255226004045625</v>
      </c>
      <c r="X193" s="128">
        <f t="shared" si="5"/>
        <v>50.492930405621749</v>
      </c>
      <c r="Y193" s="128">
        <f t="shared" si="5"/>
        <v>55.340266402292251</v>
      </c>
    </row>
    <row r="194" spans="1:25" x14ac:dyDescent="0.25">
      <c r="A194" s="125" t="s">
        <v>537</v>
      </c>
      <c r="B194" s="126"/>
      <c r="C194" s="127" t="s">
        <v>538</v>
      </c>
      <c r="D194" s="128">
        <f>SUMIF($C$198:$C$277,3254,D$198:D$277)+SUMIF($C$198:$C$277,334512,D$198:D$277)+SUMIF($C$198:$C$277,3391,D$198:D$277)+SUMIF($C$198:$C$277,414510,D$198:D$277)+SUMIF($C$198:$C$277,5417,D$198:D$277)+SUMIF($C$198:$C$277,6215,D$198:D$277)</f>
        <v>33.199422741496363</v>
      </c>
      <c r="E194" s="128">
        <f t="shared" ref="E194:Y194" si="6">SUMIF($C$198:$C$277,3254,E$198:E$277)+SUMIF($C$198:$C$277,334512,E$198:E$277)+SUMIF($C$198:$C$277,3391,E$198:E$277)+SUMIF($C$198:$C$277,414510,E$198:E$277)+SUMIF($C$198:$C$277,5417,E$198:E$277)+SUMIF($C$198:$C$277,6215,E$198:E$277)</f>
        <v>38.161349270503848</v>
      </c>
      <c r="F194" s="128">
        <f t="shared" si="6"/>
        <v>35.125934721126356</v>
      </c>
      <c r="G194" s="128">
        <f t="shared" si="6"/>
        <v>30.101043874588854</v>
      </c>
      <c r="H194" s="128">
        <f t="shared" si="6"/>
        <v>37.371877478674605</v>
      </c>
      <c r="I194" s="128">
        <f t="shared" si="6"/>
        <v>42.216913899384046</v>
      </c>
      <c r="J194" s="128">
        <f t="shared" si="6"/>
        <v>39.510898860632096</v>
      </c>
      <c r="K194" s="128">
        <f t="shared" si="6"/>
        <v>35.092645336983423</v>
      </c>
      <c r="L194" s="128">
        <f t="shared" si="6"/>
        <v>44.078047658787412</v>
      </c>
      <c r="M194" s="128">
        <f t="shared" si="6"/>
        <v>40.006224900578722</v>
      </c>
      <c r="N194" s="128">
        <f t="shared" si="6"/>
        <v>46.432070545997462</v>
      </c>
      <c r="O194" s="128">
        <f t="shared" si="6"/>
        <v>46.111538769149128</v>
      </c>
      <c r="P194" s="128">
        <f t="shared" si="6"/>
        <v>38.4248882123646</v>
      </c>
      <c r="Q194" s="128">
        <f t="shared" si="6"/>
        <v>45.065880246358915</v>
      </c>
      <c r="R194" s="128">
        <f t="shared" si="6"/>
        <v>43.872026563228232</v>
      </c>
      <c r="S194" s="128">
        <f t="shared" si="6"/>
        <v>39.562557369519375</v>
      </c>
      <c r="T194" s="128">
        <f t="shared" si="6"/>
        <v>47.141469471306877</v>
      </c>
      <c r="U194" s="128">
        <f t="shared" si="6"/>
        <v>43.192973410203244</v>
      </c>
      <c r="V194" s="128">
        <f t="shared" si="6"/>
        <v>49.411061754102612</v>
      </c>
      <c r="W194" s="128">
        <f t="shared" si="6"/>
        <v>46.506073628325254</v>
      </c>
      <c r="X194" s="128">
        <f t="shared" si="6"/>
        <v>42.689691290958436</v>
      </c>
      <c r="Y194" s="128">
        <f t="shared" si="6"/>
        <v>47.846442871711474</v>
      </c>
    </row>
    <row r="195" spans="1:25" x14ac:dyDescent="0.25">
      <c r="A195" s="125" t="s">
        <v>539</v>
      </c>
      <c r="B195" s="126"/>
      <c r="C195" s="127" t="s">
        <v>540</v>
      </c>
      <c r="D195" s="128">
        <f>SUMIF($C$198:$C$277,3341,D$198:D$277)+SUMIF($C$198:$C$277,3342,D$198:D$277)+SUMIF($C$198:$C$277,3343,D$198:D$277)+SUMIF($C$198:$C$277,3344,D$198:D$277)+SUMIF($C$198:$C$277,3345,D$198:D$277)+SUMIF($C$198:$C$277,4173,D$198:D$277)+SUMIF($C$198:$C$277,5112,D$198:D$277)+SUMIF($C$198:$C$277,517,D$198:D$277)+SUMIF($C$198:$C$277,518,D$198:D$277)+SUMIF($C$198:$C$277,5415,D$198:D$277)+SUMIF($C$198:$C$277,8112,D$198:D$277)</f>
        <v>129.25</v>
      </c>
      <c r="E195" s="128">
        <f t="shared" ref="E195:Y195" si="7">SUMIF($C$198:$C$277,3341,E$198:E$277)+SUMIF($C$198:$C$277,3342,E$198:E$277)+SUMIF($C$198:$C$277,3343,E$198:E$277)+SUMIF($C$198:$C$277,3344,E$198:E$277)+SUMIF($C$198:$C$277,3345,E$198:E$277)+SUMIF($C$198:$C$277,4173,E$198:E$277)+SUMIF($C$198:$C$277,5112,E$198:E$277)+SUMIF($C$198:$C$277,517,E$198:E$277)+SUMIF($C$198:$C$277,518,E$198:E$277)+SUMIF($C$198:$C$277,5415,E$198:E$277)+SUMIF($C$198:$C$277,8112,E$198:E$277)</f>
        <v>136.89000000000001</v>
      </c>
      <c r="F195" s="128">
        <f t="shared" si="7"/>
        <v>158.21</v>
      </c>
      <c r="G195" s="128">
        <f t="shared" si="7"/>
        <v>172.47</v>
      </c>
      <c r="H195" s="128">
        <f t="shared" si="7"/>
        <v>195.23000000000002</v>
      </c>
      <c r="I195" s="128">
        <f t="shared" si="7"/>
        <v>169.79</v>
      </c>
      <c r="J195" s="128">
        <f t="shared" si="7"/>
        <v>165.9</v>
      </c>
      <c r="K195" s="128">
        <f t="shared" si="7"/>
        <v>156.43</v>
      </c>
      <c r="L195" s="128">
        <f t="shared" si="7"/>
        <v>167.73678670058732</v>
      </c>
      <c r="M195" s="128">
        <f t="shared" si="7"/>
        <v>166.06384790548802</v>
      </c>
      <c r="N195" s="128">
        <f t="shared" si="7"/>
        <v>158.24328927359616</v>
      </c>
      <c r="O195" s="128">
        <f t="shared" si="7"/>
        <v>186.27425702804356</v>
      </c>
      <c r="P195" s="128">
        <f t="shared" si="7"/>
        <v>161.49742954997203</v>
      </c>
      <c r="Q195" s="128">
        <f t="shared" si="7"/>
        <v>174.840615482808</v>
      </c>
      <c r="R195" s="128">
        <f t="shared" si="7"/>
        <v>172.96730019843551</v>
      </c>
      <c r="S195" s="128">
        <f t="shared" si="7"/>
        <v>173.77546002287292</v>
      </c>
      <c r="T195" s="128">
        <f t="shared" si="7"/>
        <v>157.2306233941049</v>
      </c>
      <c r="U195" s="128">
        <f t="shared" si="7"/>
        <v>175.27129843131746</v>
      </c>
      <c r="V195" s="128">
        <f t="shared" si="7"/>
        <v>191.3086673433892</v>
      </c>
      <c r="W195" s="128">
        <f t="shared" si="7"/>
        <v>192.243859224479</v>
      </c>
      <c r="X195" s="128">
        <f t="shared" si="7"/>
        <v>196.19862500932163</v>
      </c>
      <c r="Y195" s="128">
        <f t="shared" si="7"/>
        <v>213.93731649867323</v>
      </c>
    </row>
    <row r="196" spans="1:25" x14ac:dyDescent="0.25">
      <c r="B196" s="124"/>
      <c r="C196" s="124"/>
    </row>
    <row r="197" spans="1:25" x14ac:dyDescent="0.25">
      <c r="A197" s="138" t="s">
        <v>593</v>
      </c>
      <c r="B197" s="124"/>
      <c r="C197" s="124"/>
      <c r="D197" t="s">
        <v>595</v>
      </c>
    </row>
    <row r="198" spans="1:25" x14ac:dyDescent="0.25">
      <c r="A198" s="106" t="s">
        <v>380</v>
      </c>
      <c r="B198" s="129"/>
      <c r="C198" s="130"/>
      <c r="D198" s="139"/>
      <c r="E198" s="129"/>
      <c r="F198" s="129"/>
      <c r="G198" s="129"/>
      <c r="H198" s="129"/>
      <c r="I198" s="129"/>
      <c r="J198" s="129"/>
      <c r="K198" s="129"/>
      <c r="L198" s="129"/>
      <c r="M198" s="131"/>
      <c r="N198" s="131"/>
      <c r="O198" s="131"/>
      <c r="P198" s="131"/>
      <c r="Q198" s="131"/>
      <c r="R198" s="131"/>
      <c r="S198" s="131"/>
      <c r="T198" s="131"/>
      <c r="U198" s="131"/>
      <c r="V198" s="131"/>
      <c r="W198" s="131"/>
      <c r="X198" s="131"/>
      <c r="Y198" s="131"/>
    </row>
    <row r="199" spans="1:25" x14ac:dyDescent="0.25">
      <c r="A199" t="s">
        <v>382</v>
      </c>
      <c r="B199" s="137" t="s">
        <v>193</v>
      </c>
      <c r="C199" s="133">
        <v>334511</v>
      </c>
      <c r="D199" s="142">
        <v>0.53308463511307991</v>
      </c>
      <c r="E199" s="142">
        <v>0.78296805782233614</v>
      </c>
      <c r="F199" s="142">
        <v>0.6413674516204243</v>
      </c>
      <c r="G199" s="142">
        <v>0.83461063184891571</v>
      </c>
      <c r="H199" s="142">
        <v>0.89125087432968042</v>
      </c>
      <c r="I199" s="142">
        <v>1.6142469107017952</v>
      </c>
      <c r="J199" s="142">
        <v>0.77963627885287934</v>
      </c>
      <c r="K199" s="142">
        <v>0.48977150851014217</v>
      </c>
      <c r="L199" s="142">
        <v>0.79786230783156942</v>
      </c>
      <c r="M199" s="143">
        <v>0.95129736702994805</v>
      </c>
      <c r="N199" s="143">
        <v>0.62637606519808731</v>
      </c>
      <c r="O199" s="143">
        <v>0.99100997058717555</v>
      </c>
      <c r="P199" s="143">
        <v>0.76898041433540387</v>
      </c>
      <c r="Q199" s="143">
        <v>0.98198437886962398</v>
      </c>
      <c r="R199" s="30">
        <v>1.0011467353881705</v>
      </c>
      <c r="S199" s="30">
        <v>0.9344036196956258</v>
      </c>
      <c r="T199" s="30">
        <v>0.48476578766164036</v>
      </c>
      <c r="U199" s="30">
        <v>0.81672496834298103</v>
      </c>
      <c r="V199" s="30">
        <v>1.1240945800849631</v>
      </c>
      <c r="W199" s="30">
        <v>0.9738611985810548</v>
      </c>
      <c r="X199" s="30">
        <v>0.42597866773376658</v>
      </c>
      <c r="Y199" s="30">
        <v>0.88483028731837055</v>
      </c>
    </row>
    <row r="200" spans="1:25" x14ac:dyDescent="0.25">
      <c r="A200" t="s">
        <v>544</v>
      </c>
      <c r="B200" s="137">
        <f t="shared" ref="B200:B206" si="8">VALUE(LEFT(C200,4))</f>
        <v>3364</v>
      </c>
      <c r="C200" s="133">
        <v>3364</v>
      </c>
      <c r="D200" s="142">
        <v>15.8</v>
      </c>
      <c r="E200" s="142">
        <v>12.47</v>
      </c>
      <c r="F200" s="142">
        <v>11.12</v>
      </c>
      <c r="G200" s="142">
        <v>11.47</v>
      </c>
      <c r="H200" s="142">
        <v>11.49</v>
      </c>
      <c r="I200" s="142">
        <v>10.94</v>
      </c>
      <c r="J200" s="142">
        <v>7.68</v>
      </c>
      <c r="K200" s="142">
        <v>6.58</v>
      </c>
      <c r="L200" s="142">
        <v>8.36215953307393</v>
      </c>
      <c r="M200" s="143">
        <v>13.521789883268482</v>
      </c>
      <c r="N200" s="143">
        <v>10.912321660181581</v>
      </c>
      <c r="O200" s="143">
        <v>10.378566796368354</v>
      </c>
      <c r="P200" s="143">
        <v>9.809228274967575</v>
      </c>
      <c r="Q200" s="143">
        <v>10.212509727626459</v>
      </c>
      <c r="R200" s="30">
        <v>15.124012430939226</v>
      </c>
      <c r="S200" s="30">
        <v>12.316422651933701</v>
      </c>
      <c r="T200" s="30">
        <v>11.958252762430938</v>
      </c>
      <c r="U200" s="30">
        <v>15.967444751381215</v>
      </c>
      <c r="V200" s="30">
        <v>8.9080317679558014</v>
      </c>
      <c r="W200" s="30">
        <v>14.605901639344262</v>
      </c>
      <c r="X200" s="30">
        <v>11.682295081967213</v>
      </c>
      <c r="Y200" s="30">
        <v>10.566229508196722</v>
      </c>
    </row>
    <row r="201" spans="1:25" x14ac:dyDescent="0.25">
      <c r="A201" t="s">
        <v>386</v>
      </c>
      <c r="B201" s="137">
        <f t="shared" si="8"/>
        <v>3364</v>
      </c>
      <c r="C201" s="133">
        <v>336411</v>
      </c>
      <c r="D201" s="142">
        <v>0</v>
      </c>
      <c r="E201" s="142">
        <v>0</v>
      </c>
      <c r="F201" s="142">
        <v>0</v>
      </c>
      <c r="G201" s="142">
        <v>0</v>
      </c>
      <c r="H201" s="142">
        <v>0</v>
      </c>
      <c r="I201" s="142">
        <v>0</v>
      </c>
      <c r="J201" s="142">
        <v>0</v>
      </c>
      <c r="K201" s="142">
        <v>0</v>
      </c>
      <c r="L201" s="142">
        <v>0</v>
      </c>
      <c r="M201" s="143">
        <v>0</v>
      </c>
      <c r="N201" s="143">
        <v>0</v>
      </c>
      <c r="O201" s="143">
        <v>0</v>
      </c>
      <c r="P201" s="143">
        <v>0</v>
      </c>
      <c r="Q201" s="143">
        <v>0</v>
      </c>
      <c r="R201" s="30">
        <v>0</v>
      </c>
      <c r="S201" s="30">
        <v>0</v>
      </c>
      <c r="T201" s="30">
        <v>0</v>
      </c>
      <c r="U201" s="30">
        <v>0</v>
      </c>
      <c r="V201" s="30">
        <v>0</v>
      </c>
      <c r="W201" s="30">
        <v>0</v>
      </c>
      <c r="X201" s="30">
        <v>0</v>
      </c>
      <c r="Y201" s="30">
        <v>0</v>
      </c>
    </row>
    <row r="202" spans="1:25" x14ac:dyDescent="0.25">
      <c r="A202" t="s">
        <v>387</v>
      </c>
      <c r="B202" s="137">
        <f t="shared" si="8"/>
        <v>3364</v>
      </c>
      <c r="C202" s="133">
        <v>336412</v>
      </c>
      <c r="D202" s="142">
        <v>0</v>
      </c>
      <c r="E202" s="142">
        <v>0</v>
      </c>
      <c r="F202" s="142">
        <v>0</v>
      </c>
      <c r="G202" s="142">
        <v>0</v>
      </c>
      <c r="H202" s="142">
        <v>0</v>
      </c>
      <c r="I202" s="142">
        <v>0</v>
      </c>
      <c r="J202" s="142">
        <v>0</v>
      </c>
      <c r="K202" s="142">
        <v>0</v>
      </c>
      <c r="L202" s="142">
        <v>0</v>
      </c>
      <c r="M202" s="143">
        <v>0</v>
      </c>
      <c r="N202" s="143">
        <v>0</v>
      </c>
      <c r="O202" s="143">
        <v>0</v>
      </c>
      <c r="P202" s="143">
        <v>0</v>
      </c>
      <c r="Q202" s="143">
        <v>0</v>
      </c>
      <c r="R202" s="30">
        <v>0</v>
      </c>
      <c r="S202" s="30">
        <v>0</v>
      </c>
      <c r="T202" s="30">
        <v>0</v>
      </c>
      <c r="U202" s="30">
        <v>0</v>
      </c>
      <c r="V202" s="30">
        <v>0</v>
      </c>
      <c r="W202" s="30">
        <v>0</v>
      </c>
      <c r="X202" s="30">
        <v>0</v>
      </c>
      <c r="Y202" s="30">
        <v>0</v>
      </c>
    </row>
    <row r="203" spans="1:25" x14ac:dyDescent="0.25">
      <c r="A203" t="s">
        <v>388</v>
      </c>
      <c r="B203" s="137">
        <f t="shared" si="8"/>
        <v>3364</v>
      </c>
      <c r="C203" s="133">
        <v>336413</v>
      </c>
      <c r="D203" s="142">
        <v>0</v>
      </c>
      <c r="E203" s="142">
        <v>0</v>
      </c>
      <c r="F203" s="142">
        <v>0</v>
      </c>
      <c r="G203" s="142">
        <v>0</v>
      </c>
      <c r="H203" s="142">
        <v>0</v>
      </c>
      <c r="I203" s="142">
        <v>0</v>
      </c>
      <c r="J203" s="142">
        <v>0</v>
      </c>
      <c r="K203" s="142">
        <v>0</v>
      </c>
      <c r="L203" s="142">
        <v>0</v>
      </c>
      <c r="M203" s="143">
        <v>0</v>
      </c>
      <c r="N203" s="143">
        <v>0</v>
      </c>
      <c r="O203" s="143">
        <v>0</v>
      </c>
      <c r="P203" s="143">
        <v>0</v>
      </c>
      <c r="Q203" s="143">
        <v>0</v>
      </c>
      <c r="R203" s="30">
        <v>0</v>
      </c>
      <c r="S203" s="30">
        <v>0</v>
      </c>
      <c r="T203" s="30">
        <v>0</v>
      </c>
      <c r="U203" s="30">
        <v>0</v>
      </c>
      <c r="V203" s="30">
        <v>0</v>
      </c>
      <c r="W203" s="30">
        <v>0</v>
      </c>
      <c r="X203" s="30">
        <v>0</v>
      </c>
      <c r="Y203" s="30">
        <v>0</v>
      </c>
    </row>
    <row r="204" spans="1:25" x14ac:dyDescent="0.25">
      <c r="A204" t="s">
        <v>389</v>
      </c>
      <c r="B204" s="137">
        <f t="shared" si="8"/>
        <v>3364</v>
      </c>
      <c r="C204" s="133">
        <v>336414</v>
      </c>
      <c r="D204" s="142">
        <v>0</v>
      </c>
      <c r="E204" s="142">
        <v>0</v>
      </c>
      <c r="F204" s="142">
        <v>0</v>
      </c>
      <c r="G204" s="142">
        <v>0</v>
      </c>
      <c r="H204" s="142">
        <v>0</v>
      </c>
      <c r="I204" s="142">
        <v>0</v>
      </c>
      <c r="J204" s="142">
        <v>0</v>
      </c>
      <c r="K204" s="142">
        <v>0</v>
      </c>
      <c r="L204" s="142">
        <v>0</v>
      </c>
      <c r="M204" s="143">
        <v>0</v>
      </c>
      <c r="N204" s="143">
        <v>0</v>
      </c>
      <c r="O204" s="143">
        <v>0</v>
      </c>
      <c r="P204" s="143">
        <v>0</v>
      </c>
      <c r="Q204" s="143">
        <v>0</v>
      </c>
      <c r="R204" s="30">
        <v>0</v>
      </c>
      <c r="S204" s="30">
        <v>0</v>
      </c>
      <c r="T204" s="30">
        <v>0</v>
      </c>
      <c r="U204" s="30">
        <v>0</v>
      </c>
      <c r="V204" s="30">
        <v>0</v>
      </c>
      <c r="W204" s="30">
        <v>0</v>
      </c>
      <c r="X204" s="30">
        <v>0</v>
      </c>
      <c r="Y204" s="30">
        <v>0</v>
      </c>
    </row>
    <row r="205" spans="1:25" x14ac:dyDescent="0.25">
      <c r="A205" t="s">
        <v>390</v>
      </c>
      <c r="B205" s="137">
        <f t="shared" si="8"/>
        <v>3364</v>
      </c>
      <c r="C205" s="133">
        <v>336415</v>
      </c>
      <c r="D205" s="142">
        <v>0</v>
      </c>
      <c r="E205" s="142">
        <v>0</v>
      </c>
      <c r="F205" s="142">
        <v>0</v>
      </c>
      <c r="G205" s="142">
        <v>0</v>
      </c>
      <c r="H205" s="142">
        <v>0</v>
      </c>
      <c r="I205" s="142">
        <v>0</v>
      </c>
      <c r="J205" s="142">
        <v>0</v>
      </c>
      <c r="K205" s="142">
        <v>0</v>
      </c>
      <c r="L205" s="142">
        <v>0</v>
      </c>
      <c r="M205" s="143">
        <v>0</v>
      </c>
      <c r="N205" s="143">
        <v>0</v>
      </c>
      <c r="O205" s="143">
        <v>0</v>
      </c>
      <c r="P205" s="143">
        <v>0</v>
      </c>
      <c r="Q205" s="143">
        <v>0</v>
      </c>
      <c r="R205" s="30">
        <v>0</v>
      </c>
      <c r="S205" s="30">
        <v>0</v>
      </c>
      <c r="T205" s="30">
        <v>0</v>
      </c>
      <c r="U205" s="30">
        <v>0</v>
      </c>
      <c r="V205" s="30">
        <v>0</v>
      </c>
      <c r="W205" s="30">
        <v>0</v>
      </c>
      <c r="X205" s="30">
        <v>0</v>
      </c>
      <c r="Y205" s="30">
        <v>0</v>
      </c>
    </row>
    <row r="206" spans="1:25" x14ac:dyDescent="0.25">
      <c r="A206" t="s">
        <v>391</v>
      </c>
      <c r="B206" s="137">
        <f t="shared" si="8"/>
        <v>3364</v>
      </c>
      <c r="C206" s="133">
        <v>336419</v>
      </c>
      <c r="D206" s="142">
        <v>0</v>
      </c>
      <c r="E206" s="142">
        <v>0</v>
      </c>
      <c r="F206" s="142">
        <v>0</v>
      </c>
      <c r="G206" s="142">
        <v>0</v>
      </c>
      <c r="H206" s="142">
        <v>0</v>
      </c>
      <c r="I206" s="142">
        <v>0</v>
      </c>
      <c r="J206" s="142">
        <v>0</v>
      </c>
      <c r="K206" s="142">
        <v>0</v>
      </c>
      <c r="L206" s="142">
        <v>0</v>
      </c>
      <c r="M206" s="143">
        <v>0</v>
      </c>
      <c r="N206" s="143">
        <v>0</v>
      </c>
      <c r="O206" s="143">
        <v>0</v>
      </c>
      <c r="P206" s="143">
        <v>0</v>
      </c>
      <c r="Q206" s="143">
        <v>0</v>
      </c>
      <c r="R206" s="30">
        <v>0</v>
      </c>
      <c r="S206" s="30">
        <v>0</v>
      </c>
      <c r="T206" s="30">
        <v>0</v>
      </c>
      <c r="U206" s="30">
        <v>0</v>
      </c>
      <c r="V206" s="30">
        <v>0</v>
      </c>
      <c r="W206" s="30">
        <v>0</v>
      </c>
      <c r="X206" s="30">
        <v>0</v>
      </c>
      <c r="Y206" s="30">
        <v>0</v>
      </c>
    </row>
    <row r="207" spans="1:25" x14ac:dyDescent="0.25">
      <c r="A207" t="s">
        <v>545</v>
      </c>
      <c r="B207" s="137">
        <v>488</v>
      </c>
      <c r="C207" s="133">
        <v>488190</v>
      </c>
      <c r="D207" s="142">
        <v>0</v>
      </c>
      <c r="E207" s="142">
        <v>1.8036079470198676</v>
      </c>
      <c r="F207" s="142">
        <v>2.0332450331125829</v>
      </c>
      <c r="G207" s="142">
        <v>1.8849377483443708</v>
      </c>
      <c r="H207" s="142">
        <v>1.2821403973509935</v>
      </c>
      <c r="I207" s="142">
        <v>1.9327788079470198</v>
      </c>
      <c r="J207" s="142">
        <v>1.6553006622516555</v>
      </c>
      <c r="K207" s="142">
        <v>2.2676662251655628</v>
      </c>
      <c r="L207" s="142">
        <v>1.8637309412393335</v>
      </c>
      <c r="M207" s="143">
        <v>1.960688042228663</v>
      </c>
      <c r="N207" s="143">
        <v>1.9229825029550349</v>
      </c>
      <c r="O207" s="143">
        <v>3.5497071973315628</v>
      </c>
      <c r="P207" s="143">
        <v>3.2372898719215009</v>
      </c>
      <c r="Q207" s="143">
        <v>3.1511057821532082</v>
      </c>
      <c r="R207" s="30">
        <v>2.3969925661238172</v>
      </c>
      <c r="S207" s="30">
        <v>1.7761498969701257</v>
      </c>
      <c r="T207" s="30">
        <v>2.7317077442762416</v>
      </c>
      <c r="U207" s="30">
        <v>3.3957394686754072</v>
      </c>
      <c r="V207" s="30">
        <v>2.0244869646316022</v>
      </c>
      <c r="W207" s="30">
        <v>1.9125503876440308</v>
      </c>
      <c r="X207" s="30">
        <v>4.9277446212256919</v>
      </c>
      <c r="Y207" s="30">
        <v>2.9176151321712513</v>
      </c>
    </row>
    <row r="208" spans="1:25" x14ac:dyDescent="0.25">
      <c r="A208" s="106" t="s">
        <v>407</v>
      </c>
      <c r="B208" s="129"/>
      <c r="C208" s="130"/>
      <c r="D208" s="141"/>
      <c r="E208" s="141"/>
      <c r="F208" s="141"/>
      <c r="G208" s="141"/>
      <c r="H208" s="141"/>
      <c r="I208" s="141"/>
      <c r="J208" s="141"/>
      <c r="K208" s="141"/>
      <c r="L208" s="141"/>
      <c r="M208" s="135"/>
      <c r="N208" s="135"/>
      <c r="O208" s="135"/>
      <c r="P208" s="135"/>
      <c r="Q208" s="135"/>
      <c r="R208" s="135"/>
      <c r="S208" s="135"/>
      <c r="T208" s="135"/>
      <c r="U208" s="135"/>
      <c r="V208" s="135"/>
      <c r="W208" s="135"/>
      <c r="X208" s="135"/>
      <c r="Y208" s="135"/>
    </row>
    <row r="209" spans="1:25" x14ac:dyDescent="0.25">
      <c r="A209" t="s">
        <v>546</v>
      </c>
      <c r="B209" s="132">
        <f t="shared" ref="B209:B222" si="9">VALUE(LEFT(C209,4))</f>
        <v>5413</v>
      </c>
      <c r="C209" s="133">
        <v>5413</v>
      </c>
      <c r="D209" s="142">
        <v>28.08</v>
      </c>
      <c r="E209" s="142">
        <v>28.73</v>
      </c>
      <c r="F209" s="142">
        <v>34.35</v>
      </c>
      <c r="G209" s="142">
        <v>37.049999999999997</v>
      </c>
      <c r="H209" s="142">
        <v>33.31</v>
      </c>
      <c r="I209" s="142">
        <v>34.99</v>
      </c>
      <c r="J209" s="142">
        <v>35.659999999999997</v>
      </c>
      <c r="K209" s="142">
        <v>38.6</v>
      </c>
      <c r="L209" s="142">
        <v>42.53550123864575</v>
      </c>
      <c r="M209" s="143">
        <v>34.700848885218832</v>
      </c>
      <c r="N209" s="143">
        <v>48.266110652353433</v>
      </c>
      <c r="O209" s="143">
        <v>47.303960363336095</v>
      </c>
      <c r="P209" s="143">
        <v>38.496584640792733</v>
      </c>
      <c r="Q209" s="143">
        <v>51.691788604459127</v>
      </c>
      <c r="R209" s="30">
        <v>47.369800729356605</v>
      </c>
      <c r="S209" s="30">
        <v>56.002763740557441</v>
      </c>
      <c r="T209" s="30">
        <v>57.032772857514978</v>
      </c>
      <c r="U209" s="30">
        <v>62.002301380567857</v>
      </c>
      <c r="V209" s="30">
        <v>57.415044282365201</v>
      </c>
      <c r="W209" s="30">
        <v>55.188478956121273</v>
      </c>
      <c r="X209" s="30">
        <v>49.214197262376871</v>
      </c>
      <c r="Y209" s="30">
        <v>49.235233465523862</v>
      </c>
    </row>
    <row r="210" spans="1:25" x14ac:dyDescent="0.25">
      <c r="A210" t="s">
        <v>408</v>
      </c>
      <c r="B210" s="132">
        <f t="shared" si="9"/>
        <v>5413</v>
      </c>
      <c r="C210" s="133">
        <v>541310</v>
      </c>
      <c r="D210" s="142">
        <v>4.8952626093261422</v>
      </c>
      <c r="E210" s="142">
        <v>5.0085788734309142</v>
      </c>
      <c r="F210" s="142">
        <v>5.9883287261521732</v>
      </c>
      <c r="G210" s="142">
        <v>6.4590270539719938</v>
      </c>
      <c r="H210" s="142">
        <v>5.8070227035845381</v>
      </c>
      <c r="I210" s="142">
        <v>6.0999016631168717</v>
      </c>
      <c r="J210" s="142">
        <v>6.216704581501789</v>
      </c>
      <c r="K210" s="142">
        <v>6.7292427606833733</v>
      </c>
      <c r="L210" s="142">
        <v>7.4153293725957399</v>
      </c>
      <c r="M210" s="143">
        <v>6.0494931645188217</v>
      </c>
      <c r="N210" s="143">
        <v>8.4143620646034183</v>
      </c>
      <c r="O210" s="143">
        <v>8.2466277934360779</v>
      </c>
      <c r="P210" s="143">
        <v>6.7112140804427263</v>
      </c>
      <c r="Q210" s="143">
        <v>9.0115697993091146</v>
      </c>
      <c r="R210" s="30">
        <v>7.165032469058592</v>
      </c>
      <c r="S210" s="30">
        <v>8.4708319304673871</v>
      </c>
      <c r="T210" s="30">
        <v>8.6266284221729865</v>
      </c>
      <c r="U210" s="30">
        <v>9.3783063409175345</v>
      </c>
      <c r="V210" s="30">
        <v>8.6844498005379531</v>
      </c>
      <c r="W210" s="30">
        <v>9.0966114614322073</v>
      </c>
      <c r="X210" s="30">
        <v>8.1118820331696782</v>
      </c>
      <c r="Y210" s="30">
        <v>8.1153493903114491</v>
      </c>
    </row>
    <row r="211" spans="1:25" x14ac:dyDescent="0.25">
      <c r="A211" t="s">
        <v>409</v>
      </c>
      <c r="B211" s="132">
        <f t="shared" si="9"/>
        <v>5413</v>
      </c>
      <c r="C211" s="133">
        <v>541320</v>
      </c>
      <c r="D211" s="142">
        <v>1.1910490778084923</v>
      </c>
      <c r="E211" s="142">
        <v>1.2186196583133186</v>
      </c>
      <c r="F211" s="142">
        <v>1.4569991389858161</v>
      </c>
      <c r="G211" s="142">
        <v>1.5715230887750939</v>
      </c>
      <c r="H211" s="142">
        <v>1.4128862101780941</v>
      </c>
      <c r="I211" s="142">
        <v>1.484145556713645</v>
      </c>
      <c r="J211" s="142">
        <v>1.5125644627724657</v>
      </c>
      <c r="K211" s="142">
        <v>1.6372683192096797</v>
      </c>
      <c r="L211" s="142">
        <v>1.8041976326357196</v>
      </c>
      <c r="M211" s="143">
        <v>1.4718808427318997</v>
      </c>
      <c r="N211" s="143">
        <v>2.0472687529162465</v>
      </c>
      <c r="O211" s="143">
        <v>2.0064579190684091</v>
      </c>
      <c r="P211" s="143">
        <v>1.6328818246151267</v>
      </c>
      <c r="Q211" s="143">
        <v>2.1925732602426131</v>
      </c>
      <c r="R211" s="30">
        <v>1.4348316220981447</v>
      </c>
      <c r="S211" s="30">
        <v>1.696324136952615</v>
      </c>
      <c r="T211" s="30">
        <v>1.727523120889741</v>
      </c>
      <c r="U211" s="30">
        <v>1.8780501774111336</v>
      </c>
      <c r="V211" s="30">
        <v>1.7391021252375405</v>
      </c>
      <c r="W211" s="30">
        <v>1.7731185353518828</v>
      </c>
      <c r="X211" s="30">
        <v>1.5811743142579493</v>
      </c>
      <c r="Y211" s="30">
        <v>1.5818501741913786</v>
      </c>
    </row>
    <row r="212" spans="1:25" x14ac:dyDescent="0.25">
      <c r="A212" t="s">
        <v>410</v>
      </c>
      <c r="B212" s="132">
        <f t="shared" si="9"/>
        <v>5413</v>
      </c>
      <c r="C212" s="133">
        <v>541330</v>
      </c>
      <c r="D212" s="142">
        <v>17.589924321384871</v>
      </c>
      <c r="E212" s="142">
        <v>17.997098495491002</v>
      </c>
      <c r="F212" s="142">
        <v>21.517589046993248</v>
      </c>
      <c r="G212" s="142">
        <v>23.208927924049483</v>
      </c>
      <c r="H212" s="142">
        <v>20.866110368423438</v>
      </c>
      <c r="I212" s="142">
        <v>21.918499003036207</v>
      </c>
      <c r="J212" s="142">
        <v>22.338201613268676</v>
      </c>
      <c r="K212" s="142">
        <v>24.179881723841028</v>
      </c>
      <c r="L212" s="142">
        <v>26.64516551851678</v>
      </c>
      <c r="M212" s="143">
        <v>21.737368439416375</v>
      </c>
      <c r="N212" s="143">
        <v>30.234944218749469</v>
      </c>
      <c r="O212" s="143">
        <v>29.632232296754687</v>
      </c>
      <c r="P212" s="143">
        <v>24.115100087725477</v>
      </c>
      <c r="Q212" s="143">
        <v>32.380863589368268</v>
      </c>
      <c r="R212" s="30">
        <v>27.831100450746156</v>
      </c>
      <c r="S212" s="30">
        <v>32.903210889315226</v>
      </c>
      <c r="T212" s="30">
        <v>33.508370437336382</v>
      </c>
      <c r="U212" s="30">
        <v>36.428109287582785</v>
      </c>
      <c r="V212" s="30">
        <v>33.732965733509182</v>
      </c>
      <c r="W212" s="30">
        <v>34.75812540903226</v>
      </c>
      <c r="X212" s="30">
        <v>30.995477184841235</v>
      </c>
      <c r="Y212" s="30">
        <v>31.008725946194023</v>
      </c>
    </row>
    <row r="213" spans="1:25" x14ac:dyDescent="0.25">
      <c r="A213" t="s">
        <v>411</v>
      </c>
      <c r="B213" s="132">
        <f t="shared" si="9"/>
        <v>5413</v>
      </c>
      <c r="C213" s="133">
        <v>541340</v>
      </c>
      <c r="D213" s="142">
        <v>0.54017129650609497</v>
      </c>
      <c r="E213" s="142">
        <v>0.55267526170299541</v>
      </c>
      <c r="F213" s="142">
        <v>0.66078646848234923</v>
      </c>
      <c r="G213" s="142">
        <v>0.71272601622331977</v>
      </c>
      <c r="H213" s="142">
        <v>0.64078012416730867</v>
      </c>
      <c r="I213" s="142">
        <v>0.67309806498391267</v>
      </c>
      <c r="J213" s="142">
        <v>0.68598676757148669</v>
      </c>
      <c r="K213" s="142">
        <v>0.74254316400054377</v>
      </c>
      <c r="L213" s="142">
        <v>0.81824988787805863</v>
      </c>
      <c r="M213" s="143">
        <v>0.66753570271334539</v>
      </c>
      <c r="N213" s="143">
        <v>0.92848887351810538</v>
      </c>
      <c r="O213" s="143">
        <v>0.90998011393647404</v>
      </c>
      <c r="P213" s="143">
        <v>0.74055377622769358</v>
      </c>
      <c r="Q213" s="143">
        <v>0.99438819334721074</v>
      </c>
      <c r="R213" s="30">
        <v>1.0452369301879341</v>
      </c>
      <c r="S213" s="30">
        <v>1.235727318944444</v>
      </c>
      <c r="T213" s="30">
        <v>1.2584549545033388</v>
      </c>
      <c r="U213" s="30">
        <v>1.3681099384369755</v>
      </c>
      <c r="V213" s="30">
        <v>1.2668899532674647</v>
      </c>
      <c r="W213" s="30">
        <v>1.0181939028171352</v>
      </c>
      <c r="X213" s="30">
        <v>0.90797203569303908</v>
      </c>
      <c r="Y213" s="30">
        <v>0.9083601408589691</v>
      </c>
    </row>
    <row r="214" spans="1:25" x14ac:dyDescent="0.25">
      <c r="A214" t="s">
        <v>412</v>
      </c>
      <c r="B214" s="132">
        <f t="shared" si="9"/>
        <v>5413</v>
      </c>
      <c r="C214" s="133">
        <v>541350</v>
      </c>
      <c r="D214" s="142">
        <v>0.20741559795169257</v>
      </c>
      <c r="E214" s="142">
        <v>0.21221688494131508</v>
      </c>
      <c r="F214" s="142">
        <v>0.25372955091312821</v>
      </c>
      <c r="G214" s="142">
        <v>0.27367335840848322</v>
      </c>
      <c r="H214" s="142">
        <v>0.2460474917297322</v>
      </c>
      <c r="I214" s="142">
        <v>0.25845697194906425</v>
      </c>
      <c r="J214" s="142">
        <v>0.2634059908460597</v>
      </c>
      <c r="K214" s="142">
        <v>0.28512258122989081</v>
      </c>
      <c r="L214" s="142">
        <v>0.31419253645258788</v>
      </c>
      <c r="M214" s="143">
        <v>0.25632112966378162</v>
      </c>
      <c r="N214" s="143">
        <v>0.35652222940742329</v>
      </c>
      <c r="O214" s="143">
        <v>0.34941521453862256</v>
      </c>
      <c r="P214" s="143">
        <v>0.28435869381652312</v>
      </c>
      <c r="Q214" s="143">
        <v>0.38182632630293367</v>
      </c>
      <c r="R214" s="30">
        <v>0.66687379696342342</v>
      </c>
      <c r="S214" s="30">
        <v>0.78840896776173397</v>
      </c>
      <c r="T214" s="30">
        <v>0.80290947399474266</v>
      </c>
      <c r="U214" s="30">
        <v>0.87287067932513551</v>
      </c>
      <c r="V214" s="30">
        <v>0.80829110517400371</v>
      </c>
      <c r="W214" s="30">
        <v>0.88129388227029348</v>
      </c>
      <c r="X214" s="30">
        <v>0.78589176198641197</v>
      </c>
      <c r="Y214" s="30">
        <v>0.78622768494515805</v>
      </c>
    </row>
    <row r="215" spans="1:25" x14ac:dyDescent="0.25">
      <c r="A215" t="s">
        <v>413</v>
      </c>
      <c r="B215" s="132">
        <f t="shared" si="9"/>
        <v>5413</v>
      </c>
      <c r="C215" s="133">
        <v>541360</v>
      </c>
      <c r="D215" s="142">
        <v>0.18801015090406489</v>
      </c>
      <c r="E215" s="142">
        <v>0.19236223773054789</v>
      </c>
      <c r="F215" s="142">
        <v>0.22999104998413925</v>
      </c>
      <c r="G215" s="142">
        <v>0.24806894910953006</v>
      </c>
      <c r="H215" s="142">
        <v>0.22302771106176647</v>
      </c>
      <c r="I215" s="142">
        <v>0.23427618162867633</v>
      </c>
      <c r="J215" s="142">
        <v>0.23876217881905107</v>
      </c>
      <c r="K215" s="142">
        <v>0.25844700231114337</v>
      </c>
      <c r="L215" s="142">
        <v>0.28479722245932432</v>
      </c>
      <c r="M215" s="143">
        <v>0.23234016507867325</v>
      </c>
      <c r="N215" s="143">
        <v>0.32316662205488828</v>
      </c>
      <c r="O215" s="143">
        <v>0.31672452728884343</v>
      </c>
      <c r="P215" s="143">
        <v>0.25775458289197112</v>
      </c>
      <c r="Q215" s="143">
        <v>0.34610331111201509</v>
      </c>
      <c r="R215" s="30">
        <v>0.65774815553129229</v>
      </c>
      <c r="S215" s="30">
        <v>0.77762021346604704</v>
      </c>
      <c r="T215" s="30">
        <v>0.79192229171902506</v>
      </c>
      <c r="U215" s="30">
        <v>0.86092613318700195</v>
      </c>
      <c r="V215" s="30">
        <v>0.79723027952425418</v>
      </c>
      <c r="W215" s="30">
        <v>0.57787604826984151</v>
      </c>
      <c r="X215" s="30">
        <v>0.51531961689624328</v>
      </c>
      <c r="Y215" s="30">
        <v>0.51553988602079825</v>
      </c>
    </row>
    <row r="216" spans="1:25" x14ac:dyDescent="0.25">
      <c r="A216" t="s">
        <v>414</v>
      </c>
      <c r="B216" s="132">
        <f t="shared" si="9"/>
        <v>5413</v>
      </c>
      <c r="C216" s="133">
        <v>541370</v>
      </c>
      <c r="D216" s="142">
        <v>1.2133176236008518</v>
      </c>
      <c r="E216" s="142">
        <v>1.2414036797027235</v>
      </c>
      <c r="F216" s="142">
        <v>1.4842400416912132</v>
      </c>
      <c r="G216" s="142">
        <v>1.6009051978066795</v>
      </c>
      <c r="H216" s="142">
        <v>1.4393023519282186</v>
      </c>
      <c r="I216" s="142">
        <v>1.5118940046222866</v>
      </c>
      <c r="J216" s="142">
        <v>1.5408442470657542</v>
      </c>
      <c r="K216" s="142">
        <v>1.6678796392803734</v>
      </c>
      <c r="L216" s="142">
        <v>1.8379299601689727</v>
      </c>
      <c r="M216" s="143">
        <v>1.4993999824197288</v>
      </c>
      <c r="N216" s="143">
        <v>2.0855456793863687</v>
      </c>
      <c r="O216" s="143">
        <v>2.0439718224697949</v>
      </c>
      <c r="P216" s="143">
        <v>1.6634111322334648</v>
      </c>
      <c r="Q216" s="143">
        <v>2.2335668842321916</v>
      </c>
      <c r="R216" s="30">
        <v>1.4137724495624575</v>
      </c>
      <c r="S216" s="30">
        <v>1.6714270116548759</v>
      </c>
      <c r="T216" s="30">
        <v>1.7021680848688543</v>
      </c>
      <c r="U216" s="30">
        <v>1.850485840169287</v>
      </c>
      <c r="V216" s="30">
        <v>1.7135771429688877</v>
      </c>
      <c r="W216" s="30">
        <v>1.590804565681329</v>
      </c>
      <c r="X216" s="30">
        <v>1.4185962574467197</v>
      </c>
      <c r="Y216" s="30">
        <v>1.4192026247292362</v>
      </c>
    </row>
    <row r="217" spans="1:25" x14ac:dyDescent="0.25">
      <c r="A217" t="s">
        <v>415</v>
      </c>
      <c r="B217" s="132">
        <f t="shared" si="9"/>
        <v>5413</v>
      </c>
      <c r="C217" s="133">
        <v>541380</v>
      </c>
      <c r="D217" s="142">
        <v>2.2548493225177864</v>
      </c>
      <c r="E217" s="142">
        <v>2.30704490868718</v>
      </c>
      <c r="F217" s="142">
        <v>2.7583359767979334</v>
      </c>
      <c r="G217" s="142">
        <v>2.9751484116554128</v>
      </c>
      <c r="H217" s="142">
        <v>2.6748230389269043</v>
      </c>
      <c r="I217" s="142">
        <v>2.809728553949336</v>
      </c>
      <c r="J217" s="142">
        <v>2.8635301581547101</v>
      </c>
      <c r="K217" s="142">
        <v>3.0996148094439659</v>
      </c>
      <c r="L217" s="142">
        <v>3.4156391079385626</v>
      </c>
      <c r="M217" s="143">
        <v>2.7865094586762029</v>
      </c>
      <c r="N217" s="143">
        <v>3.8758122117175091</v>
      </c>
      <c r="O217" s="143">
        <v>3.7985506758431846</v>
      </c>
      <c r="P217" s="143">
        <v>3.0913104628397479</v>
      </c>
      <c r="Q217" s="143">
        <v>4.1508972405447757</v>
      </c>
      <c r="R217" s="30">
        <v>7.1552048552086056</v>
      </c>
      <c r="S217" s="30">
        <v>8.4592132719951092</v>
      </c>
      <c r="T217" s="30">
        <v>8.6147960720299075</v>
      </c>
      <c r="U217" s="30">
        <v>9.3654429835380064</v>
      </c>
      <c r="V217" s="30">
        <v>8.6725381421459158</v>
      </c>
      <c r="W217" s="30">
        <v>5.4924551512663182</v>
      </c>
      <c r="X217" s="30">
        <v>4.8978840580855918</v>
      </c>
      <c r="Y217" s="30">
        <v>4.8999776182728487</v>
      </c>
    </row>
    <row r="218" spans="1:25" x14ac:dyDescent="0.25">
      <c r="A218" t="s">
        <v>547</v>
      </c>
      <c r="B218" s="132">
        <f t="shared" si="9"/>
        <v>5414</v>
      </c>
      <c r="C218" s="133">
        <v>5414</v>
      </c>
      <c r="D218" s="142">
        <v>14.28</v>
      </c>
      <c r="E218" s="142">
        <v>12.24</v>
      </c>
      <c r="F218" s="142">
        <v>15.58</v>
      </c>
      <c r="G218" s="142">
        <v>16.010000000000002</v>
      </c>
      <c r="H218" s="142">
        <v>14.73</v>
      </c>
      <c r="I218" s="142">
        <v>15.39</v>
      </c>
      <c r="J218" s="142">
        <v>14.4</v>
      </c>
      <c r="K218" s="142">
        <v>15.26</v>
      </c>
      <c r="L218" s="142">
        <v>14.925713232583856</v>
      </c>
      <c r="M218" s="143">
        <v>14.562683376336159</v>
      </c>
      <c r="N218" s="143">
        <v>17.715856984887576</v>
      </c>
      <c r="O218" s="143">
        <v>16.979424990785109</v>
      </c>
      <c r="P218" s="143">
        <v>19.499889421304829</v>
      </c>
      <c r="Q218" s="143">
        <v>18.794574272023592</v>
      </c>
      <c r="R218" s="30">
        <v>18.54670890658943</v>
      </c>
      <c r="S218" s="30">
        <v>10.84046343229544</v>
      </c>
      <c r="T218" s="30">
        <v>13.860897900072413</v>
      </c>
      <c r="U218" s="30">
        <v>14.564286748732803</v>
      </c>
      <c r="V218" s="30">
        <v>14.895293265749459</v>
      </c>
      <c r="W218" s="30">
        <v>23.573577289136853</v>
      </c>
      <c r="X218" s="30">
        <v>19.915073843124382</v>
      </c>
      <c r="Y218" s="30">
        <v>19.305323268788971</v>
      </c>
    </row>
    <row r="219" spans="1:25" x14ac:dyDescent="0.25">
      <c r="A219" t="s">
        <v>416</v>
      </c>
      <c r="B219" s="132">
        <f t="shared" si="9"/>
        <v>5414</v>
      </c>
      <c r="C219" s="133">
        <v>541410</v>
      </c>
      <c r="D219" s="142">
        <v>4.0267539863325741</v>
      </c>
      <c r="E219" s="142">
        <v>3.4515034168564922</v>
      </c>
      <c r="F219" s="142">
        <v>4.3933352315869403</v>
      </c>
      <c r="G219" s="142">
        <v>4.5145890280941536</v>
      </c>
      <c r="H219" s="142">
        <v>4.1536474943052397</v>
      </c>
      <c r="I219" s="142">
        <v>4.3397579726651481</v>
      </c>
      <c r="J219" s="142">
        <v>4.0605922551252851</v>
      </c>
      <c r="K219" s="142">
        <v>4.3030998481397118</v>
      </c>
      <c r="L219" s="142">
        <v>4.2088358023924295</v>
      </c>
      <c r="M219" s="143">
        <v>4.1064666202633564</v>
      </c>
      <c r="N219" s="143">
        <v>4.9956160878987275</v>
      </c>
      <c r="O219" s="143">
        <v>4.7879528898654664</v>
      </c>
      <c r="P219" s="143">
        <v>5.4986874972187403</v>
      </c>
      <c r="Q219" s="143">
        <v>5.2997988005108292</v>
      </c>
      <c r="R219" s="30">
        <v>6.5920760408555559</v>
      </c>
      <c r="S219" s="30">
        <v>3.8530371951012956</v>
      </c>
      <c r="T219" s="30">
        <v>4.9265933601486029</v>
      </c>
      <c r="U219" s="30">
        <v>5.1765995903650985</v>
      </c>
      <c r="V219" s="30">
        <v>5.2942495810552153</v>
      </c>
      <c r="W219" s="30">
        <v>9.5345504259583098</v>
      </c>
      <c r="X219" s="30">
        <v>8.0548350157043682</v>
      </c>
      <c r="Y219" s="30">
        <v>7.808215780662044</v>
      </c>
    </row>
    <row r="220" spans="1:25" x14ac:dyDescent="0.25">
      <c r="A220" t="s">
        <v>417</v>
      </c>
      <c r="B220" s="132">
        <f t="shared" si="9"/>
        <v>5414</v>
      </c>
      <c r="C220" s="133">
        <v>541420</v>
      </c>
      <c r="D220" s="142">
        <v>1.0937699316628702</v>
      </c>
      <c r="E220" s="142">
        <v>0.93751708428246028</v>
      </c>
      <c r="F220" s="142">
        <v>1.1933428246013669</v>
      </c>
      <c r="G220" s="142">
        <v>1.2262784738041004</v>
      </c>
      <c r="H220" s="142">
        <v>1.128237471526196</v>
      </c>
      <c r="I220" s="142">
        <v>1.1787898633257405</v>
      </c>
      <c r="J220" s="142">
        <v>1.1029612756264238</v>
      </c>
      <c r="K220" s="142">
        <v>1.1688325740318908</v>
      </c>
      <c r="L220" s="142">
        <v>1.1432280351836726</v>
      </c>
      <c r="M220" s="143">
        <v>1.1154219328685726</v>
      </c>
      <c r="N220" s="143">
        <v>1.3569377929768673</v>
      </c>
      <c r="O220" s="143">
        <v>1.3005311282805223</v>
      </c>
      <c r="P220" s="143">
        <v>1.4935849243539292</v>
      </c>
      <c r="Q220" s="143">
        <v>1.4395616398560214</v>
      </c>
      <c r="R220" s="30">
        <v>1.5600620601910773</v>
      </c>
      <c r="S220" s="30">
        <v>0.91184887846081941</v>
      </c>
      <c r="T220" s="30">
        <v>1.1659136423067729</v>
      </c>
      <c r="U220" s="30">
        <v>1.225079409229803</v>
      </c>
      <c r="V220" s="30">
        <v>1.2529221230759349</v>
      </c>
      <c r="W220" s="30">
        <v>1.4036014842826006</v>
      </c>
      <c r="X220" s="30">
        <v>1.1857694257836788</v>
      </c>
      <c r="Y220" s="30">
        <v>1.1494640827005251</v>
      </c>
    </row>
    <row r="221" spans="1:25" x14ac:dyDescent="0.25">
      <c r="A221" t="s">
        <v>418</v>
      </c>
      <c r="B221" s="132">
        <f t="shared" si="9"/>
        <v>5414</v>
      </c>
      <c r="C221" s="133">
        <v>541430</v>
      </c>
      <c r="D221" s="142">
        <v>8.2568109339407734</v>
      </c>
      <c r="E221" s="142">
        <v>7.0772665148063778</v>
      </c>
      <c r="F221" s="142">
        <v>9.0084813971146538</v>
      </c>
      <c r="G221" s="142">
        <v>9.2571108580106305</v>
      </c>
      <c r="H221" s="142">
        <v>8.517004555808656</v>
      </c>
      <c r="I221" s="142">
        <v>8.8986218678815483</v>
      </c>
      <c r="J221" s="142">
        <v>8.326195899772209</v>
      </c>
      <c r="K221" s="142">
        <v>8.8234548215641606</v>
      </c>
      <c r="L221" s="142">
        <v>8.6301675221052427</v>
      </c>
      <c r="M221" s="143">
        <v>8.4202607373424332</v>
      </c>
      <c r="N221" s="143">
        <v>10.243451096425124</v>
      </c>
      <c r="O221" s="143">
        <v>9.8176401901919963</v>
      </c>
      <c r="P221" s="143">
        <v>11.274993010116649</v>
      </c>
      <c r="Q221" s="143">
        <v>10.867174114006048</v>
      </c>
      <c r="R221" s="30">
        <v>9.0598788664066099</v>
      </c>
      <c r="S221" s="30">
        <v>5.2954562476263964</v>
      </c>
      <c r="T221" s="30">
        <v>6.7709077975375669</v>
      </c>
      <c r="U221" s="30">
        <v>7.114506103681264</v>
      </c>
      <c r="V221" s="30">
        <v>7.2761994242194756</v>
      </c>
      <c r="W221" s="30">
        <v>10.917067767773146</v>
      </c>
      <c r="X221" s="30">
        <v>9.2227924544054591</v>
      </c>
      <c r="Y221" s="30">
        <v>8.9404132355108459</v>
      </c>
    </row>
    <row r="222" spans="1:25" x14ac:dyDescent="0.25">
      <c r="A222" t="s">
        <v>419</v>
      </c>
      <c r="B222" s="132">
        <f t="shared" si="9"/>
        <v>5414</v>
      </c>
      <c r="C222" s="133">
        <v>541490</v>
      </c>
      <c r="D222" s="142">
        <v>0.9026651480637814</v>
      </c>
      <c r="E222" s="142">
        <v>0.77371298405466982</v>
      </c>
      <c r="F222" s="142">
        <v>0.9848405466970388</v>
      </c>
      <c r="G222" s="142">
        <v>1.0120216400911164</v>
      </c>
      <c r="H222" s="142">
        <v>0.93111047835990901</v>
      </c>
      <c r="I222" s="142">
        <v>0.97283029612756278</v>
      </c>
      <c r="J222" s="142">
        <v>0.91025056947608207</v>
      </c>
      <c r="K222" s="142">
        <v>0.96461275626423704</v>
      </c>
      <c r="L222" s="142">
        <v>0.9434818729025104</v>
      </c>
      <c r="M222" s="143">
        <v>0.92053408586179597</v>
      </c>
      <c r="N222" s="143">
        <v>1.1198520075868572</v>
      </c>
      <c r="O222" s="143">
        <v>1.0733007824471226</v>
      </c>
      <c r="P222" s="143">
        <v>1.2326239896155105</v>
      </c>
      <c r="Q222" s="143">
        <v>1.188039717650694</v>
      </c>
      <c r="R222" s="30">
        <v>1.3346919391361867</v>
      </c>
      <c r="S222" s="30">
        <v>0.78012111110692905</v>
      </c>
      <c r="T222" s="30">
        <v>0.99748310007947028</v>
      </c>
      <c r="U222" s="30">
        <v>1.0481016454566374</v>
      </c>
      <c r="V222" s="30">
        <v>1.0719221373988337</v>
      </c>
      <c r="W222" s="30">
        <v>1.7183576111227976</v>
      </c>
      <c r="X222" s="30">
        <v>1.4516769472308773</v>
      </c>
      <c r="Y222" s="30">
        <v>1.4072301699155574</v>
      </c>
    </row>
    <row r="223" spans="1:25" x14ac:dyDescent="0.25">
      <c r="A223" s="106" t="s">
        <v>420</v>
      </c>
      <c r="B223" s="129"/>
      <c r="C223" s="130"/>
      <c r="D223" s="141"/>
      <c r="E223" s="141"/>
      <c r="F223" s="141"/>
      <c r="G223" s="141"/>
      <c r="H223" s="141"/>
      <c r="I223" s="141"/>
      <c r="J223" s="141"/>
      <c r="K223" s="141"/>
      <c r="L223" s="141"/>
      <c r="M223" s="135"/>
      <c r="N223" s="135"/>
      <c r="O223" s="135"/>
      <c r="P223" s="135"/>
      <c r="Q223" s="135"/>
      <c r="R223" s="135"/>
      <c r="S223" s="135"/>
      <c r="T223" s="135"/>
      <c r="U223" s="135"/>
      <c r="V223" s="135"/>
      <c r="W223" s="135"/>
      <c r="X223" s="135"/>
      <c r="Y223" s="135"/>
    </row>
    <row r="224" spans="1:25" x14ac:dyDescent="0.25">
      <c r="A224" t="s">
        <v>548</v>
      </c>
      <c r="B224" s="132">
        <f t="shared" ref="B224:B227" si="10">VALUE(LEFT(C224,4))</f>
        <v>61</v>
      </c>
      <c r="C224" s="133">
        <v>61</v>
      </c>
      <c r="D224" s="65">
        <v>138.88</v>
      </c>
      <c r="E224" s="65">
        <v>129.87</v>
      </c>
      <c r="F224" s="65">
        <v>138.88</v>
      </c>
      <c r="G224" s="65">
        <v>139.44</v>
      </c>
      <c r="H224" s="65">
        <v>128.93</v>
      </c>
      <c r="I224" s="65">
        <v>141.38</v>
      </c>
      <c r="J224" s="65">
        <v>146.84</v>
      </c>
      <c r="K224" s="65">
        <v>148.07</v>
      </c>
      <c r="L224" s="65">
        <v>174.25171416291985</v>
      </c>
      <c r="M224" s="30">
        <v>185.23321872520495</v>
      </c>
      <c r="N224" s="30">
        <v>203.21530183813806</v>
      </c>
      <c r="O224" s="30">
        <v>194.27127909283257</v>
      </c>
      <c r="P224" s="30">
        <v>191.25162655382172</v>
      </c>
      <c r="Q224" s="30">
        <v>202.63017885480031</v>
      </c>
      <c r="R224" s="30">
        <v>195.06669896567402</v>
      </c>
      <c r="S224" s="30">
        <v>209.45575983177994</v>
      </c>
      <c r="T224" s="30">
        <v>209.89147760854738</v>
      </c>
      <c r="U224" s="30">
        <v>219.38390060240962</v>
      </c>
      <c r="V224" s="30">
        <v>231.13790634235053</v>
      </c>
      <c r="W224" s="30">
        <v>215.02054892785517</v>
      </c>
      <c r="X224" s="30">
        <v>217.16245976243121</v>
      </c>
      <c r="Y224" s="30">
        <v>238.59206767110607</v>
      </c>
    </row>
    <row r="225" spans="1:25" x14ac:dyDescent="0.25">
      <c r="A225" t="s">
        <v>549</v>
      </c>
      <c r="B225" s="132">
        <f t="shared" si="10"/>
        <v>6111</v>
      </c>
      <c r="C225" s="133">
        <v>6111</v>
      </c>
      <c r="D225" s="65">
        <v>89.86</v>
      </c>
      <c r="E225" s="65">
        <v>83.98</v>
      </c>
      <c r="F225" s="65">
        <v>86.02</v>
      </c>
      <c r="G225" s="65">
        <v>94.7</v>
      </c>
      <c r="H225" s="65">
        <v>77.25</v>
      </c>
      <c r="I225" s="65">
        <v>91.18</v>
      </c>
      <c r="J225" s="65">
        <v>97.38</v>
      </c>
      <c r="K225" s="65">
        <v>92.24</v>
      </c>
      <c r="L225" s="65">
        <v>107.00692327590666</v>
      </c>
      <c r="M225" s="30">
        <v>117.5244689326918</v>
      </c>
      <c r="N225" s="30">
        <v>126.99240209012363</v>
      </c>
      <c r="O225" s="30">
        <v>127.76354596719955</v>
      </c>
      <c r="P225" s="30">
        <v>116.94611102488487</v>
      </c>
      <c r="Q225" s="30">
        <v>124.43263283149672</v>
      </c>
      <c r="R225" s="30">
        <v>115.48107638888889</v>
      </c>
      <c r="S225" s="30">
        <v>131.21875</v>
      </c>
      <c r="T225" s="30">
        <v>132.53736979166666</v>
      </c>
      <c r="U225" s="30">
        <v>133.50221354166666</v>
      </c>
      <c r="V225" s="30">
        <v>129.83580729166667</v>
      </c>
      <c r="W225" s="30">
        <v>135.3590853882209</v>
      </c>
      <c r="X225" s="30">
        <v>123.07821887100062</v>
      </c>
      <c r="Y225" s="30">
        <v>133.91427756266557</v>
      </c>
    </row>
    <row r="226" spans="1:25" x14ac:dyDescent="0.25">
      <c r="A226" t="s">
        <v>550</v>
      </c>
      <c r="B226" s="132">
        <f t="shared" si="10"/>
        <v>6112</v>
      </c>
      <c r="C226" s="133">
        <v>6112</v>
      </c>
      <c r="D226" s="65">
        <v>8.75</v>
      </c>
      <c r="E226" s="65">
        <v>9.76</v>
      </c>
      <c r="F226" s="65">
        <v>9.82</v>
      </c>
      <c r="G226" s="65">
        <v>9.36</v>
      </c>
      <c r="H226" s="65">
        <v>11.96</v>
      </c>
      <c r="I226" s="65">
        <v>11.88</v>
      </c>
      <c r="J226" s="65">
        <v>8.81</v>
      </c>
      <c r="K226" s="65">
        <v>11.91</v>
      </c>
      <c r="L226" s="65">
        <v>12.596248699271591</v>
      </c>
      <c r="M226" s="30">
        <v>13.652221644120706</v>
      </c>
      <c r="N226" s="30">
        <v>13.813850156087408</v>
      </c>
      <c r="O226" s="30">
        <v>12.391519250780435</v>
      </c>
      <c r="P226" s="30">
        <v>15.311607700312175</v>
      </c>
      <c r="Q226" s="30">
        <v>18.328673257023933</v>
      </c>
      <c r="R226" s="30">
        <v>17.088284023668638</v>
      </c>
      <c r="S226" s="30">
        <v>12.76926718252162</v>
      </c>
      <c r="T226" s="30">
        <v>14.469749658625398</v>
      </c>
      <c r="U226" s="30">
        <v>18.966117432862994</v>
      </c>
      <c r="V226" s="30">
        <v>20.092817478379608</v>
      </c>
      <c r="W226" s="30">
        <v>13.168517915309446</v>
      </c>
      <c r="X226" s="30">
        <v>17.314560260586319</v>
      </c>
      <c r="Y226" s="30">
        <v>16.670097719869705</v>
      </c>
    </row>
    <row r="227" spans="1:25" x14ac:dyDescent="0.25">
      <c r="A227" t="s">
        <v>151</v>
      </c>
      <c r="B227" s="137">
        <f t="shared" si="10"/>
        <v>6113</v>
      </c>
      <c r="C227" s="133">
        <v>6113</v>
      </c>
      <c r="D227" s="65">
        <v>24.29</v>
      </c>
      <c r="E227" s="65">
        <v>18.829999999999998</v>
      </c>
      <c r="F227" s="65">
        <v>22.16</v>
      </c>
      <c r="G227" s="65">
        <v>19.239999999999998</v>
      </c>
      <c r="H227" s="65">
        <v>20.74</v>
      </c>
      <c r="I227" s="65">
        <v>22.92</v>
      </c>
      <c r="J227" s="65">
        <v>22.16</v>
      </c>
      <c r="K227" s="65">
        <v>24.72</v>
      </c>
      <c r="L227" s="65">
        <v>33.935445321307775</v>
      </c>
      <c r="M227" s="30">
        <v>32.713314543404735</v>
      </c>
      <c r="N227" s="30">
        <v>35.489161969184515</v>
      </c>
      <c r="O227" s="30">
        <v>30.960646373543778</v>
      </c>
      <c r="P227" s="30">
        <v>31.330127771514466</v>
      </c>
      <c r="Q227" s="30">
        <v>33.03542653137918</v>
      </c>
      <c r="R227" s="30">
        <v>33.017297134238312</v>
      </c>
      <c r="S227" s="30">
        <v>35.09197586726998</v>
      </c>
      <c r="T227" s="30">
        <v>34.540597285067875</v>
      </c>
      <c r="U227" s="30">
        <v>33.67147511312217</v>
      </c>
      <c r="V227" s="30">
        <v>39.979619909502262</v>
      </c>
      <c r="W227" s="30">
        <v>33.47765206974578</v>
      </c>
      <c r="X227" s="30">
        <v>36.166271795554373</v>
      </c>
      <c r="Y227" s="30">
        <v>40.030560362039132</v>
      </c>
    </row>
    <row r="228" spans="1:25" x14ac:dyDescent="0.25">
      <c r="A228" t="s">
        <v>551</v>
      </c>
      <c r="B228" s="137" t="s">
        <v>207</v>
      </c>
      <c r="C228" s="133">
        <v>6114</v>
      </c>
      <c r="D228" s="65">
        <v>5.0199999999999996</v>
      </c>
      <c r="E228" s="65">
        <v>5.75</v>
      </c>
      <c r="F228" s="65">
        <v>2.76</v>
      </c>
      <c r="G228" s="65">
        <v>1.69</v>
      </c>
      <c r="H228" s="65">
        <v>0</v>
      </c>
      <c r="I228" s="65">
        <v>0</v>
      </c>
      <c r="J228" s="65">
        <v>0</v>
      </c>
      <c r="K228" s="65">
        <v>0</v>
      </c>
      <c r="L228" s="65">
        <v>0</v>
      </c>
      <c r="M228" s="30">
        <v>0</v>
      </c>
      <c r="N228" s="30">
        <v>3.4370919881305642</v>
      </c>
      <c r="O228" s="30">
        <v>0</v>
      </c>
      <c r="P228" s="30">
        <v>1.6768842729970328</v>
      </c>
      <c r="Q228" s="30">
        <v>1.7602077151335314</v>
      </c>
      <c r="R228" s="30">
        <v>0</v>
      </c>
      <c r="S228" s="30">
        <v>0</v>
      </c>
      <c r="T228" s="30">
        <v>0</v>
      </c>
      <c r="U228" s="30">
        <v>0</v>
      </c>
      <c r="V228" s="30">
        <v>1.8403212851405621</v>
      </c>
      <c r="W228" s="30">
        <v>0</v>
      </c>
      <c r="X228" s="30">
        <v>1.5370370370370372</v>
      </c>
      <c r="Y228" s="30">
        <v>1.7829629629629631</v>
      </c>
    </row>
    <row r="229" spans="1:25" x14ac:dyDescent="0.25">
      <c r="A229" t="s">
        <v>552</v>
      </c>
      <c r="B229" s="137" t="s">
        <v>207</v>
      </c>
      <c r="C229" s="133">
        <v>6115</v>
      </c>
      <c r="D229" s="65">
        <v>0</v>
      </c>
      <c r="E229" s="65">
        <v>1.55</v>
      </c>
      <c r="F229" s="65">
        <v>0</v>
      </c>
      <c r="G229" s="65">
        <v>0</v>
      </c>
      <c r="H229" s="65">
        <v>2.16</v>
      </c>
      <c r="I229" s="65">
        <v>0</v>
      </c>
      <c r="J229" s="65">
        <v>0</v>
      </c>
      <c r="K229" s="65">
        <v>1.91</v>
      </c>
      <c r="L229" s="65">
        <v>0</v>
      </c>
      <c r="M229" s="30">
        <v>2.0639175257731961</v>
      </c>
      <c r="N229" s="30">
        <v>1.9618556701030927</v>
      </c>
      <c r="O229" s="30">
        <v>0</v>
      </c>
      <c r="P229" s="30">
        <v>0</v>
      </c>
      <c r="Q229" s="30">
        <v>0</v>
      </c>
      <c r="R229" s="30">
        <v>1.6144137931034486</v>
      </c>
      <c r="S229" s="30">
        <v>0</v>
      </c>
      <c r="T229" s="30">
        <v>0</v>
      </c>
      <c r="U229" s="30">
        <v>0</v>
      </c>
      <c r="V229" s="30">
        <v>0</v>
      </c>
      <c r="W229" s="30">
        <v>1.8550602409638555</v>
      </c>
      <c r="X229" s="30">
        <v>1.8121686746987951</v>
      </c>
      <c r="Y229" s="30">
        <v>1.9408433734939761</v>
      </c>
    </row>
    <row r="230" spans="1:25" x14ac:dyDescent="0.25">
      <c r="A230" t="s">
        <v>553</v>
      </c>
      <c r="B230" s="137" t="s">
        <v>207</v>
      </c>
      <c r="C230" s="133">
        <v>6116</v>
      </c>
      <c r="D230" s="65">
        <v>9.17</v>
      </c>
      <c r="E230" s="65">
        <v>9.2200000000000006</v>
      </c>
      <c r="F230" s="65">
        <v>16.45</v>
      </c>
      <c r="G230" s="65">
        <v>11.8</v>
      </c>
      <c r="H230" s="65">
        <v>14.27</v>
      </c>
      <c r="I230" s="65">
        <v>13.65</v>
      </c>
      <c r="J230" s="65">
        <v>16.12</v>
      </c>
      <c r="K230" s="65">
        <v>15.08</v>
      </c>
      <c r="L230" s="65">
        <v>16.843966632618315</v>
      </c>
      <c r="M230" s="30">
        <v>17.797398706162749</v>
      </c>
      <c r="N230" s="30">
        <v>19.560735444330948</v>
      </c>
      <c r="O230" s="30">
        <v>19.796530473272043</v>
      </c>
      <c r="P230" s="30">
        <v>23.958825331971397</v>
      </c>
      <c r="Q230" s="30">
        <v>22.051961184882533</v>
      </c>
      <c r="R230" s="30">
        <v>23.553611731843578</v>
      </c>
      <c r="S230" s="30">
        <v>26.283435754189941</v>
      </c>
      <c r="T230" s="30">
        <v>27.034391061452514</v>
      </c>
      <c r="U230" s="30">
        <v>28.901631284916203</v>
      </c>
      <c r="V230" s="30">
        <v>34.604832402234635</v>
      </c>
      <c r="W230" s="30">
        <v>29.578005479452056</v>
      </c>
      <c r="X230" s="30">
        <v>35.581868493150687</v>
      </c>
      <c r="Y230" s="30">
        <v>40.384958904109588</v>
      </c>
    </row>
    <row r="231" spans="1:25" x14ac:dyDescent="0.25">
      <c r="A231" t="s">
        <v>554</v>
      </c>
      <c r="B231" s="137" t="s">
        <v>207</v>
      </c>
      <c r="C231" s="133">
        <v>6117</v>
      </c>
      <c r="D231" s="65">
        <v>0</v>
      </c>
      <c r="E231" s="65">
        <v>0</v>
      </c>
      <c r="F231" s="65">
        <v>0</v>
      </c>
      <c r="G231" s="65">
        <v>0</v>
      </c>
      <c r="H231" s="65">
        <v>0</v>
      </c>
      <c r="I231" s="65">
        <v>0</v>
      </c>
      <c r="J231" s="65">
        <v>0</v>
      </c>
      <c r="K231" s="65">
        <v>0</v>
      </c>
      <c r="L231" s="65">
        <v>2.0595631067961162</v>
      </c>
      <c r="M231" s="30">
        <v>0</v>
      </c>
      <c r="N231" s="30">
        <v>1.542135922330097</v>
      </c>
      <c r="O231" s="30">
        <v>2.09</v>
      </c>
      <c r="P231" s="30">
        <v>0</v>
      </c>
      <c r="Q231" s="30">
        <v>0</v>
      </c>
      <c r="R231" s="30">
        <v>2.4065921787709499</v>
      </c>
      <c r="S231" s="30">
        <v>1.5268715083798885</v>
      </c>
      <c r="T231" s="30">
        <v>0</v>
      </c>
      <c r="U231" s="30">
        <v>1.7189944134078214</v>
      </c>
      <c r="V231" s="30">
        <v>2.8515083798882683</v>
      </c>
      <c r="W231" s="30">
        <v>0</v>
      </c>
      <c r="X231" s="30">
        <v>0</v>
      </c>
      <c r="Y231" s="30">
        <v>3.0420060790273555</v>
      </c>
    </row>
    <row r="232" spans="1:25" x14ac:dyDescent="0.25">
      <c r="A232" s="106" t="s">
        <v>430</v>
      </c>
      <c r="B232" s="129"/>
      <c r="C232" s="130"/>
      <c r="D232" s="141"/>
      <c r="E232" s="141"/>
      <c r="F232" s="141"/>
      <c r="G232" s="141"/>
      <c r="H232" s="141"/>
      <c r="I232" s="141"/>
      <c r="J232" s="141"/>
      <c r="K232" s="141"/>
      <c r="L232" s="141"/>
      <c r="M232" s="135"/>
      <c r="N232" s="135"/>
      <c r="O232" s="135"/>
      <c r="P232" s="135"/>
      <c r="Q232" s="135"/>
      <c r="R232" s="135"/>
      <c r="S232" s="135"/>
      <c r="T232" s="135"/>
      <c r="U232" s="135"/>
      <c r="V232" s="135"/>
      <c r="W232" s="135"/>
      <c r="X232" s="135"/>
      <c r="Y232" s="135"/>
    </row>
    <row r="233" spans="1:25" x14ac:dyDescent="0.25">
      <c r="A233" t="s">
        <v>555</v>
      </c>
      <c r="B233" s="137"/>
      <c r="C233" s="133" t="s">
        <v>189</v>
      </c>
      <c r="D233" s="65">
        <v>5.68</v>
      </c>
      <c r="E233" s="65">
        <v>8.42</v>
      </c>
      <c r="F233" s="65">
        <v>5.62</v>
      </c>
      <c r="G233" s="65">
        <v>4.62</v>
      </c>
      <c r="H233" s="65">
        <v>6.42</v>
      </c>
      <c r="I233" s="65">
        <v>7.35</v>
      </c>
      <c r="J233" s="65">
        <v>6.32</v>
      </c>
      <c r="K233" s="65">
        <v>7.06</v>
      </c>
      <c r="L233" s="65">
        <v>4.296149358226371</v>
      </c>
      <c r="M233" s="30">
        <v>5.4906884480746792</v>
      </c>
      <c r="N233" s="30">
        <v>4.3694982497082844</v>
      </c>
      <c r="O233" s="30">
        <v>5.1134655775962656</v>
      </c>
      <c r="P233" s="30">
        <v>4.6628938156359396</v>
      </c>
      <c r="Q233" s="30">
        <v>3.8455775962660441</v>
      </c>
      <c r="R233" s="30">
        <v>3.7902912621359222</v>
      </c>
      <c r="S233" s="30">
        <v>2.9411003236245952</v>
      </c>
      <c r="T233" s="30">
        <v>5.3126213592233</v>
      </c>
      <c r="U233" s="30">
        <v>3.624595469255663</v>
      </c>
      <c r="V233" s="30">
        <v>5.5818770226537211</v>
      </c>
      <c r="W233" s="30">
        <v>2.5816860465116283</v>
      </c>
      <c r="X233" s="30">
        <v>3.7429263565891473</v>
      </c>
      <c r="Y233" s="30">
        <v>2.5713178294573646</v>
      </c>
    </row>
    <row r="234" spans="1:25" x14ac:dyDescent="0.25">
      <c r="A234" t="s">
        <v>556</v>
      </c>
      <c r="B234" s="137">
        <f t="shared" ref="B234:B244" si="11">VALUE(LEFT(C234,4))</f>
        <v>3131</v>
      </c>
      <c r="C234" s="133">
        <v>3131</v>
      </c>
      <c r="D234" s="65">
        <v>0</v>
      </c>
      <c r="E234" s="65">
        <v>0</v>
      </c>
      <c r="F234" s="65">
        <v>0</v>
      </c>
      <c r="G234" s="65">
        <v>0</v>
      </c>
      <c r="H234" s="65">
        <v>0</v>
      </c>
      <c r="I234" s="65">
        <v>0</v>
      </c>
      <c r="J234" s="65">
        <v>0</v>
      </c>
      <c r="K234" s="65">
        <v>0</v>
      </c>
      <c r="L234" s="65">
        <v>0</v>
      </c>
      <c r="M234" s="30">
        <v>0</v>
      </c>
      <c r="N234" s="30">
        <v>0</v>
      </c>
      <c r="O234" s="30">
        <v>0</v>
      </c>
      <c r="P234" s="30">
        <v>0</v>
      </c>
      <c r="Q234" s="30">
        <v>0</v>
      </c>
      <c r="R234" s="30">
        <v>0</v>
      </c>
      <c r="S234" s="30">
        <v>0</v>
      </c>
      <c r="T234" s="30">
        <v>0</v>
      </c>
      <c r="U234" s="30">
        <v>0</v>
      </c>
      <c r="V234" s="30">
        <v>0</v>
      </c>
      <c r="W234" s="30">
        <v>0</v>
      </c>
      <c r="X234" s="30">
        <v>0</v>
      </c>
      <c r="Y234" s="30">
        <v>0</v>
      </c>
    </row>
    <row r="235" spans="1:25" x14ac:dyDescent="0.25">
      <c r="A235" t="s">
        <v>557</v>
      </c>
      <c r="B235" s="137">
        <f t="shared" si="11"/>
        <v>3132</v>
      </c>
      <c r="C235" s="133">
        <v>3132</v>
      </c>
      <c r="D235" s="65">
        <v>0</v>
      </c>
      <c r="E235" s="65">
        <v>0</v>
      </c>
      <c r="F235" s="65">
        <v>0</v>
      </c>
      <c r="G235" s="65">
        <v>0</v>
      </c>
      <c r="H235" s="65">
        <v>0</v>
      </c>
      <c r="I235" s="65">
        <v>0</v>
      </c>
      <c r="J235" s="65">
        <v>0</v>
      </c>
      <c r="K235" s="65">
        <v>0</v>
      </c>
      <c r="L235" s="65">
        <v>0</v>
      </c>
      <c r="M235" s="30">
        <v>0</v>
      </c>
      <c r="N235" s="30">
        <v>0</v>
      </c>
      <c r="O235" s="30">
        <v>0</v>
      </c>
      <c r="P235" s="30">
        <v>0</v>
      </c>
      <c r="Q235" s="30">
        <v>0</v>
      </c>
      <c r="R235" s="30">
        <v>0</v>
      </c>
      <c r="S235" s="30">
        <v>0</v>
      </c>
      <c r="T235" s="30">
        <v>0</v>
      </c>
      <c r="U235" s="30">
        <v>0</v>
      </c>
      <c r="V235" s="30">
        <v>0</v>
      </c>
      <c r="W235" s="30">
        <v>0</v>
      </c>
      <c r="X235" s="30">
        <v>0</v>
      </c>
      <c r="Y235" s="30">
        <v>0</v>
      </c>
    </row>
    <row r="236" spans="1:25" x14ac:dyDescent="0.25">
      <c r="A236" t="s">
        <v>558</v>
      </c>
      <c r="B236" s="137">
        <f t="shared" si="11"/>
        <v>3133</v>
      </c>
      <c r="C236" s="133">
        <v>3133</v>
      </c>
      <c r="D236" s="65">
        <v>0</v>
      </c>
      <c r="E236" s="65">
        <v>0</v>
      </c>
      <c r="F236" s="65">
        <v>0</v>
      </c>
      <c r="G236" s="65">
        <v>0</v>
      </c>
      <c r="H236" s="65">
        <v>0</v>
      </c>
      <c r="I236" s="65">
        <v>0</v>
      </c>
      <c r="J236" s="65">
        <v>0</v>
      </c>
      <c r="K236" s="65">
        <v>0</v>
      </c>
      <c r="L236" s="65">
        <v>0</v>
      </c>
      <c r="M236" s="30">
        <v>0</v>
      </c>
      <c r="N236" s="30">
        <v>0</v>
      </c>
      <c r="O236" s="30">
        <v>0</v>
      </c>
      <c r="P236" s="30">
        <v>0</v>
      </c>
      <c r="Q236" s="30">
        <v>0</v>
      </c>
      <c r="R236" s="30">
        <v>0</v>
      </c>
      <c r="S236" s="30">
        <v>0</v>
      </c>
      <c r="T236" s="30">
        <v>0</v>
      </c>
      <c r="U236" s="30">
        <v>0</v>
      </c>
      <c r="V236" s="30">
        <v>0</v>
      </c>
      <c r="W236" s="30">
        <v>0</v>
      </c>
      <c r="X236" s="30">
        <v>0</v>
      </c>
      <c r="Y236" s="30">
        <v>0</v>
      </c>
    </row>
    <row r="237" spans="1:25" x14ac:dyDescent="0.25">
      <c r="A237" t="s">
        <v>559</v>
      </c>
      <c r="B237" s="137">
        <f t="shared" si="11"/>
        <v>3141</v>
      </c>
      <c r="C237" s="133">
        <v>3141</v>
      </c>
      <c r="D237" s="65">
        <v>0</v>
      </c>
      <c r="E237" s="65">
        <v>0</v>
      </c>
      <c r="F237" s="65">
        <v>0</v>
      </c>
      <c r="G237" s="65">
        <v>0</v>
      </c>
      <c r="H237" s="65">
        <v>0</v>
      </c>
      <c r="I237" s="65">
        <v>0</v>
      </c>
      <c r="J237" s="65">
        <v>0</v>
      </c>
      <c r="K237" s="65">
        <v>0</v>
      </c>
      <c r="L237" s="65">
        <v>0</v>
      </c>
      <c r="M237" s="30">
        <v>0</v>
      </c>
      <c r="N237" s="30">
        <v>0</v>
      </c>
      <c r="O237" s="30">
        <v>0</v>
      </c>
      <c r="P237" s="30">
        <v>0</v>
      </c>
      <c r="Q237" s="30">
        <v>0</v>
      </c>
      <c r="R237" s="30">
        <v>0</v>
      </c>
      <c r="S237" s="30">
        <v>0</v>
      </c>
      <c r="T237" s="30">
        <v>0</v>
      </c>
      <c r="U237" s="30">
        <v>0</v>
      </c>
      <c r="V237" s="30">
        <v>0</v>
      </c>
      <c r="W237" s="30">
        <v>0</v>
      </c>
      <c r="X237" s="30">
        <v>0</v>
      </c>
      <c r="Y237" s="30">
        <v>0</v>
      </c>
    </row>
    <row r="238" spans="1:25" x14ac:dyDescent="0.25">
      <c r="A238" t="s">
        <v>560</v>
      </c>
      <c r="B238" s="137">
        <f t="shared" si="11"/>
        <v>3149</v>
      </c>
      <c r="C238" s="133">
        <v>3149</v>
      </c>
      <c r="D238" s="65">
        <v>0</v>
      </c>
      <c r="E238" s="65">
        <v>0</v>
      </c>
      <c r="F238" s="65">
        <v>0</v>
      </c>
      <c r="G238" s="65">
        <v>0</v>
      </c>
      <c r="H238" s="65">
        <v>0</v>
      </c>
      <c r="I238" s="65">
        <v>0</v>
      </c>
      <c r="J238" s="65">
        <v>0</v>
      </c>
      <c r="K238" s="65">
        <v>0</v>
      </c>
      <c r="L238" s="65">
        <v>0</v>
      </c>
      <c r="M238" s="30">
        <v>0</v>
      </c>
      <c r="N238" s="30">
        <v>0</v>
      </c>
      <c r="O238" s="30">
        <v>0</v>
      </c>
      <c r="P238" s="30">
        <v>0</v>
      </c>
      <c r="Q238" s="30">
        <v>0</v>
      </c>
      <c r="R238" s="30">
        <v>0</v>
      </c>
      <c r="S238" s="30">
        <v>0</v>
      </c>
      <c r="T238" s="30">
        <v>0</v>
      </c>
      <c r="U238" s="30">
        <v>0</v>
      </c>
      <c r="V238" s="30">
        <v>0</v>
      </c>
      <c r="W238" s="30">
        <v>0</v>
      </c>
      <c r="X238" s="30">
        <v>0</v>
      </c>
      <c r="Y238" s="30">
        <v>0</v>
      </c>
    </row>
    <row r="239" spans="1:25" x14ac:dyDescent="0.25">
      <c r="A239" t="s">
        <v>561</v>
      </c>
      <c r="B239" s="137" t="s">
        <v>190</v>
      </c>
      <c r="C239" s="133">
        <v>315</v>
      </c>
      <c r="D239" s="65">
        <v>19.54</v>
      </c>
      <c r="E239" s="65">
        <v>18.649999999999999</v>
      </c>
      <c r="F239" s="65">
        <v>24.25</v>
      </c>
      <c r="G239" s="65">
        <v>19.96</v>
      </c>
      <c r="H239" s="65">
        <v>18.91</v>
      </c>
      <c r="I239" s="65">
        <v>19.32</v>
      </c>
      <c r="J239" s="65">
        <v>22.38</v>
      </c>
      <c r="K239" s="65">
        <v>18.809999999999999</v>
      </c>
      <c r="L239" s="65">
        <v>20.92614406779661</v>
      </c>
      <c r="M239" s="30">
        <v>17.060997688751925</v>
      </c>
      <c r="N239" s="30">
        <v>13.014672573189523</v>
      </c>
      <c r="O239" s="30">
        <v>7.820882126348228</v>
      </c>
      <c r="P239" s="30">
        <v>7.9114714946070883</v>
      </c>
      <c r="Q239" s="30">
        <v>8.1530431432973813</v>
      </c>
      <c r="R239" s="30">
        <v>7.5424659863945571</v>
      </c>
      <c r="S239" s="30">
        <v>8.1794302721088421</v>
      </c>
      <c r="T239" s="30">
        <v>9.4331377551020399</v>
      </c>
      <c r="U239" s="30">
        <v>5.742789115646258</v>
      </c>
      <c r="V239" s="30">
        <v>5.8236734693877548</v>
      </c>
      <c r="W239" s="30">
        <v>7.0760511129431167</v>
      </c>
      <c r="X239" s="30">
        <v>7.1269579554822755</v>
      </c>
      <c r="Y239" s="30">
        <v>6.8622423742786491</v>
      </c>
    </row>
    <row r="240" spans="1:25" x14ac:dyDescent="0.25">
      <c r="A240" t="s">
        <v>562</v>
      </c>
      <c r="B240" s="137">
        <f t="shared" si="11"/>
        <v>3151</v>
      </c>
      <c r="C240" s="133">
        <v>3151</v>
      </c>
      <c r="D240" s="65">
        <v>0</v>
      </c>
      <c r="E240" s="65">
        <v>0</v>
      </c>
      <c r="F240" s="65">
        <v>0</v>
      </c>
      <c r="G240" s="65">
        <v>0</v>
      </c>
      <c r="H240" s="65">
        <v>0</v>
      </c>
      <c r="I240" s="65">
        <v>0</v>
      </c>
      <c r="J240" s="65">
        <v>0</v>
      </c>
      <c r="K240" s="65">
        <v>0</v>
      </c>
      <c r="L240" s="65">
        <v>0</v>
      </c>
      <c r="M240" s="30">
        <v>0</v>
      </c>
      <c r="N240" s="30">
        <v>0</v>
      </c>
      <c r="O240" s="30">
        <v>0</v>
      </c>
      <c r="P240" s="30">
        <v>0</v>
      </c>
      <c r="Q240" s="30">
        <v>0</v>
      </c>
      <c r="R240" s="30">
        <v>0</v>
      </c>
      <c r="S240" s="30">
        <v>0</v>
      </c>
      <c r="T240" s="30">
        <v>0</v>
      </c>
      <c r="U240" s="30">
        <v>0</v>
      </c>
      <c r="V240" s="30">
        <v>0</v>
      </c>
      <c r="W240" s="30">
        <v>0</v>
      </c>
      <c r="X240" s="30">
        <v>0</v>
      </c>
      <c r="Y240" s="30">
        <v>0</v>
      </c>
    </row>
    <row r="241" spans="1:25" x14ac:dyDescent="0.25">
      <c r="A241" t="s">
        <v>563</v>
      </c>
      <c r="B241" s="137">
        <f t="shared" si="11"/>
        <v>3152</v>
      </c>
      <c r="C241" s="133">
        <v>3152</v>
      </c>
      <c r="D241" s="65">
        <v>0</v>
      </c>
      <c r="E241" s="65">
        <v>0</v>
      </c>
      <c r="F241" s="65">
        <v>0</v>
      </c>
      <c r="G241" s="65">
        <v>0</v>
      </c>
      <c r="H241" s="65">
        <v>0</v>
      </c>
      <c r="I241" s="65">
        <v>0</v>
      </c>
      <c r="J241" s="65">
        <v>0</v>
      </c>
      <c r="K241" s="65">
        <v>0</v>
      </c>
      <c r="L241" s="65">
        <v>0</v>
      </c>
      <c r="M241" s="30">
        <v>0</v>
      </c>
      <c r="N241" s="30">
        <v>0</v>
      </c>
      <c r="O241" s="30">
        <v>0</v>
      </c>
      <c r="P241" s="30">
        <v>0</v>
      </c>
      <c r="Q241" s="30">
        <v>0</v>
      </c>
      <c r="R241" s="30">
        <v>0</v>
      </c>
      <c r="S241" s="30">
        <v>0</v>
      </c>
      <c r="T241" s="30">
        <v>0</v>
      </c>
      <c r="U241" s="30">
        <v>0</v>
      </c>
      <c r="V241" s="30">
        <v>0</v>
      </c>
      <c r="W241" s="30">
        <v>0</v>
      </c>
      <c r="X241" s="30">
        <v>0</v>
      </c>
      <c r="Y241" s="30">
        <v>0</v>
      </c>
    </row>
    <row r="242" spans="1:25" x14ac:dyDescent="0.25">
      <c r="A242" t="s">
        <v>564</v>
      </c>
      <c r="B242" s="137">
        <f t="shared" si="11"/>
        <v>3159</v>
      </c>
      <c r="C242" s="133">
        <v>3159</v>
      </c>
      <c r="D242" s="65">
        <v>0</v>
      </c>
      <c r="E242" s="65">
        <v>0</v>
      </c>
      <c r="F242" s="65">
        <v>0</v>
      </c>
      <c r="G242" s="65">
        <v>0</v>
      </c>
      <c r="H242" s="65">
        <v>0</v>
      </c>
      <c r="I242" s="65">
        <v>0</v>
      </c>
      <c r="J242" s="65">
        <v>0</v>
      </c>
      <c r="K242" s="65">
        <v>0</v>
      </c>
      <c r="L242" s="65">
        <v>0</v>
      </c>
      <c r="M242" s="30">
        <v>0</v>
      </c>
      <c r="N242" s="30">
        <v>0</v>
      </c>
      <c r="O242" s="30">
        <v>0</v>
      </c>
      <c r="P242" s="30">
        <v>0</v>
      </c>
      <c r="Q242" s="30">
        <v>0</v>
      </c>
      <c r="R242" s="30">
        <v>0</v>
      </c>
      <c r="S242" s="30">
        <v>0</v>
      </c>
      <c r="T242" s="30">
        <v>0</v>
      </c>
      <c r="U242" s="30">
        <v>0</v>
      </c>
      <c r="V242" s="30">
        <v>0</v>
      </c>
      <c r="W242" s="30">
        <v>0</v>
      </c>
      <c r="X242" s="30">
        <v>0</v>
      </c>
      <c r="Y242" s="30">
        <v>0</v>
      </c>
    </row>
    <row r="243" spans="1:25" x14ac:dyDescent="0.25">
      <c r="A243" t="s">
        <v>565</v>
      </c>
      <c r="B243" s="137">
        <v>414</v>
      </c>
      <c r="C243" s="133">
        <v>4141</v>
      </c>
      <c r="D243" s="65">
        <v>9.08</v>
      </c>
      <c r="E243" s="65">
        <v>2.1800000000000002</v>
      </c>
      <c r="F243" s="65">
        <v>4.3899999999999997</v>
      </c>
      <c r="G243" s="65">
        <v>4.25</v>
      </c>
      <c r="H243" s="65">
        <v>5.01</v>
      </c>
      <c r="I243" s="65">
        <v>5.73</v>
      </c>
      <c r="J243" s="65">
        <v>6.4</v>
      </c>
      <c r="K243" s="65">
        <v>6.32</v>
      </c>
      <c r="L243" s="65">
        <v>6.6421032357473031</v>
      </c>
      <c r="M243" s="30">
        <v>5.7613251155624035</v>
      </c>
      <c r="N243" s="30">
        <v>5.098151001540832</v>
      </c>
      <c r="O243" s="30">
        <v>8.1653312788906014</v>
      </c>
      <c r="P243" s="30">
        <v>3.7718027734976887</v>
      </c>
      <c r="Q243" s="30">
        <v>5.7924114021571649</v>
      </c>
      <c r="R243" s="30">
        <v>6.5434906427990231</v>
      </c>
      <c r="S243" s="30">
        <v>6.2800650935720101</v>
      </c>
      <c r="T243" s="30">
        <v>1.9282750203417414</v>
      </c>
      <c r="U243" s="30">
        <v>3.9513832384052074</v>
      </c>
      <c r="V243" s="30">
        <v>5.6056956875508543</v>
      </c>
      <c r="W243" s="30">
        <v>4.8611612903225812</v>
      </c>
      <c r="X243" s="30">
        <v>6.6581290322580653</v>
      </c>
      <c r="Y243" s="30">
        <v>3.5108387096774196</v>
      </c>
    </row>
    <row r="244" spans="1:25" x14ac:dyDescent="0.25">
      <c r="A244" t="s">
        <v>566</v>
      </c>
      <c r="B244" s="137">
        <f t="shared" si="11"/>
        <v>448</v>
      </c>
      <c r="C244" s="133">
        <v>448</v>
      </c>
      <c r="D244" s="65">
        <v>31.82</v>
      </c>
      <c r="E244" s="65">
        <v>34.17</v>
      </c>
      <c r="F244" s="65">
        <v>32.119999999999997</v>
      </c>
      <c r="G244" s="65">
        <v>32.58</v>
      </c>
      <c r="H244" s="65">
        <v>39.4</v>
      </c>
      <c r="I244" s="65">
        <v>39.39</v>
      </c>
      <c r="J244" s="65">
        <v>38.78</v>
      </c>
      <c r="K244" s="65">
        <v>36.97</v>
      </c>
      <c r="L244" s="65">
        <v>37.996273275972776</v>
      </c>
      <c r="M244" s="30">
        <v>49.380770514960837</v>
      </c>
      <c r="N244" s="30">
        <v>49.750663927057921</v>
      </c>
      <c r="O244" s="30">
        <v>51.949474765635038</v>
      </c>
      <c r="P244" s="30">
        <v>52.45294079876718</v>
      </c>
      <c r="Q244" s="30">
        <v>45.024248105817392</v>
      </c>
      <c r="R244" s="30">
        <v>46.533549033474785</v>
      </c>
      <c r="S244" s="30">
        <v>43.150591702027349</v>
      </c>
      <c r="T244" s="30">
        <v>41.91392149929279</v>
      </c>
      <c r="U244" s="30">
        <v>43.549187883074026</v>
      </c>
      <c r="V244" s="30">
        <v>44.898282649693542</v>
      </c>
      <c r="W244" s="30">
        <v>47.202660491167592</v>
      </c>
      <c r="X244" s="30">
        <v>47.080320982335195</v>
      </c>
      <c r="Y244" s="30">
        <v>38.129146919431278</v>
      </c>
    </row>
    <row r="245" spans="1:25" x14ac:dyDescent="0.25">
      <c r="A245" s="106" t="s">
        <v>535</v>
      </c>
      <c r="B245" s="129"/>
      <c r="C245" s="130"/>
      <c r="D245" s="141"/>
      <c r="E245" s="141"/>
      <c r="F245" s="141"/>
      <c r="G245" s="141"/>
      <c r="H245" s="141"/>
      <c r="I245" s="141"/>
      <c r="J245" s="141"/>
      <c r="K245" s="141"/>
      <c r="L245" s="141"/>
      <c r="M245" s="135"/>
      <c r="N245" s="135"/>
      <c r="O245" s="135"/>
      <c r="P245" s="135"/>
      <c r="Q245" s="135"/>
      <c r="R245" s="135"/>
      <c r="S245" s="135"/>
      <c r="T245" s="135"/>
      <c r="U245" s="135"/>
      <c r="V245" s="135"/>
      <c r="W245" s="135"/>
      <c r="X245" s="135"/>
      <c r="Y245" s="135"/>
    </row>
    <row r="246" spans="1:25" x14ac:dyDescent="0.25">
      <c r="A246" t="s">
        <v>567</v>
      </c>
      <c r="B246" s="132">
        <f t="shared" ref="B246:B253" si="12">VALUE(LEFT(C246,4))</f>
        <v>52</v>
      </c>
      <c r="C246" s="133">
        <v>52</v>
      </c>
      <c r="D246" s="65">
        <v>162.54</v>
      </c>
      <c r="E246" s="65">
        <v>161.1</v>
      </c>
      <c r="F246" s="65">
        <v>164.08</v>
      </c>
      <c r="G246" s="65">
        <v>161.47</v>
      </c>
      <c r="H246" s="65">
        <v>172.6</v>
      </c>
      <c r="I246" s="65">
        <v>184.2</v>
      </c>
      <c r="J246" s="65">
        <v>178.41</v>
      </c>
      <c r="K246" s="65">
        <v>190.05</v>
      </c>
      <c r="L246" s="65">
        <v>222.31614724666281</v>
      </c>
      <c r="M246" s="30">
        <v>233.24445906312525</v>
      </c>
      <c r="N246" s="30">
        <v>224.39466929802921</v>
      </c>
      <c r="O246" s="30">
        <v>233.30874325028091</v>
      </c>
      <c r="P246" s="30">
        <v>234.02658334018582</v>
      </c>
      <c r="Q246" s="30">
        <v>228.06958199709453</v>
      </c>
      <c r="R246" s="30">
        <v>233.19299412597803</v>
      </c>
      <c r="S246" s="30">
        <v>233.15047363655361</v>
      </c>
      <c r="T246" s="30">
        <v>255.1123064242762</v>
      </c>
      <c r="U246" s="30">
        <v>267.25190615495342</v>
      </c>
      <c r="V246" s="30">
        <v>266.59283856887464</v>
      </c>
      <c r="W246" s="30">
        <v>290.34097909957421</v>
      </c>
      <c r="X246" s="30">
        <v>292.70823697235613</v>
      </c>
      <c r="Y246" s="30">
        <v>295.62998768020407</v>
      </c>
    </row>
    <row r="247" spans="1:25" x14ac:dyDescent="0.25">
      <c r="A247" t="s">
        <v>568</v>
      </c>
      <c r="B247" s="132">
        <f t="shared" si="12"/>
        <v>521</v>
      </c>
      <c r="C247" s="133">
        <v>521</v>
      </c>
      <c r="D247" s="65">
        <v>0</v>
      </c>
      <c r="E247" s="65">
        <v>0</v>
      </c>
      <c r="F247" s="65">
        <v>0</v>
      </c>
      <c r="G247" s="65">
        <v>0</v>
      </c>
      <c r="H247" s="65">
        <v>0</v>
      </c>
      <c r="I247" s="65">
        <v>0</v>
      </c>
      <c r="J247" s="65">
        <v>0</v>
      </c>
      <c r="K247" s="65">
        <v>0</v>
      </c>
      <c r="L247" s="65">
        <v>0</v>
      </c>
      <c r="M247" s="30">
        <v>0</v>
      </c>
      <c r="N247" s="30">
        <v>0</v>
      </c>
      <c r="O247" s="30">
        <v>0</v>
      </c>
      <c r="P247" s="30">
        <v>0</v>
      </c>
      <c r="Q247" s="30">
        <v>0</v>
      </c>
      <c r="R247" s="30">
        <v>0</v>
      </c>
      <c r="S247" s="30">
        <v>0</v>
      </c>
      <c r="T247" s="30">
        <v>0</v>
      </c>
      <c r="U247" s="30">
        <v>0</v>
      </c>
      <c r="V247" s="30">
        <v>0</v>
      </c>
      <c r="W247" s="30">
        <v>0</v>
      </c>
      <c r="X247" s="30">
        <v>0</v>
      </c>
      <c r="Y247" s="30">
        <v>0</v>
      </c>
    </row>
    <row r="248" spans="1:25" x14ac:dyDescent="0.25">
      <c r="A248" t="s">
        <v>569</v>
      </c>
      <c r="B248" s="137">
        <f t="shared" si="12"/>
        <v>522</v>
      </c>
      <c r="C248" s="133">
        <v>522</v>
      </c>
      <c r="D248" s="65">
        <v>89.37</v>
      </c>
      <c r="E248" s="65">
        <v>88.78</v>
      </c>
      <c r="F248" s="65">
        <v>89.86</v>
      </c>
      <c r="G248" s="65">
        <v>84.64</v>
      </c>
      <c r="H248" s="65">
        <v>92.71</v>
      </c>
      <c r="I248" s="65">
        <v>93.32</v>
      </c>
      <c r="J248" s="65">
        <v>94.74</v>
      </c>
      <c r="K248" s="65">
        <v>93.25</v>
      </c>
      <c r="L248" s="65">
        <v>115.04311228619218</v>
      </c>
      <c r="M248" s="30">
        <v>129.26312523606541</v>
      </c>
      <c r="N248" s="30">
        <v>120.23929746937894</v>
      </c>
      <c r="O248" s="30">
        <v>132.9196999946042</v>
      </c>
      <c r="P248" s="30">
        <v>127.21031133653483</v>
      </c>
      <c r="Q248" s="30">
        <v>130.86688609507365</v>
      </c>
      <c r="R248" s="30">
        <v>123.86610646034163</v>
      </c>
      <c r="S248" s="30">
        <v>131.6732834432606</v>
      </c>
      <c r="T248" s="30">
        <v>130.7728627600203</v>
      </c>
      <c r="U248" s="30">
        <v>151.57787713512602</v>
      </c>
      <c r="V248" s="30">
        <v>154.54396879756467</v>
      </c>
      <c r="W248" s="30">
        <v>165.78942367480181</v>
      </c>
      <c r="X248" s="30">
        <v>165.21557399347117</v>
      </c>
      <c r="Y248" s="30">
        <v>157.25606637649619</v>
      </c>
    </row>
    <row r="249" spans="1:25" x14ac:dyDescent="0.25">
      <c r="A249" t="s">
        <v>570</v>
      </c>
      <c r="B249" s="137">
        <f t="shared" si="12"/>
        <v>5221</v>
      </c>
      <c r="C249" s="133">
        <v>5221</v>
      </c>
      <c r="D249" s="65">
        <v>85.05</v>
      </c>
      <c r="E249" s="65">
        <v>82.75</v>
      </c>
      <c r="F249" s="65">
        <v>84.44</v>
      </c>
      <c r="G249" s="65">
        <v>79.260000000000005</v>
      </c>
      <c r="H249" s="65">
        <v>88.27</v>
      </c>
      <c r="I249" s="65">
        <v>86.38</v>
      </c>
      <c r="J249" s="65">
        <v>83.26</v>
      </c>
      <c r="K249" s="65">
        <v>83.88</v>
      </c>
      <c r="L249" s="65">
        <v>99.323483280757102</v>
      </c>
      <c r="M249" s="30">
        <v>113.79409968454257</v>
      </c>
      <c r="N249" s="30">
        <v>105.01104605678233</v>
      </c>
      <c r="O249" s="30">
        <v>116.48257097791797</v>
      </c>
      <c r="P249" s="30">
        <v>112.96934952681387</v>
      </c>
      <c r="Q249" s="30">
        <v>117.57509716088327</v>
      </c>
      <c r="R249" s="30">
        <v>107.73020633713563</v>
      </c>
      <c r="S249" s="30">
        <v>113.68758833967047</v>
      </c>
      <c r="T249" s="30">
        <v>112.0580380228137</v>
      </c>
      <c r="U249" s="30">
        <v>129.50692420785805</v>
      </c>
      <c r="V249" s="30">
        <v>136.37431482889733</v>
      </c>
      <c r="W249" s="30">
        <v>146.46327974276528</v>
      </c>
      <c r="X249" s="30">
        <v>142.03463022508038</v>
      </c>
      <c r="Y249" s="30">
        <v>138.23107717041799</v>
      </c>
    </row>
    <row r="250" spans="1:25" x14ac:dyDescent="0.25">
      <c r="A250" t="s">
        <v>571</v>
      </c>
      <c r="B250" s="137" t="s">
        <v>204</v>
      </c>
      <c r="C250" s="133">
        <v>523</v>
      </c>
      <c r="D250" s="65">
        <v>24.49</v>
      </c>
      <c r="E250" s="65">
        <v>27.89</v>
      </c>
      <c r="F250" s="65">
        <v>33.72</v>
      </c>
      <c r="G250" s="65">
        <v>34.6</v>
      </c>
      <c r="H250" s="65">
        <v>37.700000000000003</v>
      </c>
      <c r="I250" s="65">
        <v>41.95</v>
      </c>
      <c r="J250" s="65">
        <v>40.450000000000003</v>
      </c>
      <c r="K250" s="65">
        <v>44.91</v>
      </c>
      <c r="L250" s="65">
        <v>47.912135042936129</v>
      </c>
      <c r="M250" s="30">
        <v>41.701108104928828</v>
      </c>
      <c r="N250" s="30">
        <v>44.097240324667681</v>
      </c>
      <c r="O250" s="30">
        <v>37.907232090342312</v>
      </c>
      <c r="P250" s="30">
        <v>43.445660510528171</v>
      </c>
      <c r="Q250" s="30">
        <v>39.126316903893652</v>
      </c>
      <c r="R250" s="30">
        <v>44.232537808926601</v>
      </c>
      <c r="S250" s="30">
        <v>43.812176318701589</v>
      </c>
      <c r="T250" s="30">
        <v>59.544205090372557</v>
      </c>
      <c r="U250" s="30">
        <v>57.957340464773146</v>
      </c>
      <c r="V250" s="30">
        <v>53.438454444854301</v>
      </c>
      <c r="W250" s="30">
        <v>59.712028863499704</v>
      </c>
      <c r="X250" s="30">
        <v>61.549160553217085</v>
      </c>
      <c r="Y250" s="30">
        <v>68.88718941671678</v>
      </c>
    </row>
    <row r="251" spans="1:25" x14ac:dyDescent="0.25">
      <c r="A251" t="s">
        <v>572</v>
      </c>
      <c r="B251" s="137">
        <f t="shared" si="12"/>
        <v>524</v>
      </c>
      <c r="C251" s="133">
        <v>524</v>
      </c>
      <c r="D251" s="65">
        <v>48.41</v>
      </c>
      <c r="E251" s="65">
        <v>44.38</v>
      </c>
      <c r="F251" s="65">
        <v>39.979999999999997</v>
      </c>
      <c r="G251" s="65">
        <v>41.71</v>
      </c>
      <c r="H251" s="65">
        <v>41.26</v>
      </c>
      <c r="I251" s="65">
        <v>48.86</v>
      </c>
      <c r="J251" s="65">
        <v>42.97</v>
      </c>
      <c r="K251" s="65">
        <v>51.35</v>
      </c>
      <c r="L251" s="65">
        <v>59.467728577738519</v>
      </c>
      <c r="M251" s="30">
        <v>60.881799911660778</v>
      </c>
      <c r="N251" s="30">
        <v>59.248492712014134</v>
      </c>
      <c r="O251" s="30">
        <v>62.153367932862196</v>
      </c>
      <c r="P251" s="30">
        <v>61.111997570671377</v>
      </c>
      <c r="Q251" s="30">
        <v>55.631100927561839</v>
      </c>
      <c r="R251" s="30">
        <v>61.129068746497296</v>
      </c>
      <c r="S251" s="30">
        <v>55.841236689706705</v>
      </c>
      <c r="T251" s="30">
        <v>61.226390808892205</v>
      </c>
      <c r="U251" s="30">
        <v>54.305710816364652</v>
      </c>
      <c r="V251" s="30">
        <v>56.295406314216329</v>
      </c>
      <c r="W251" s="30">
        <v>60.506754229363267</v>
      </c>
      <c r="X251" s="30">
        <v>63.560894329677808</v>
      </c>
      <c r="Y251" s="30">
        <v>66.875886253506764</v>
      </c>
    </row>
    <row r="252" spans="1:25" x14ac:dyDescent="0.25">
      <c r="A252" t="s">
        <v>573</v>
      </c>
      <c r="B252" s="137">
        <f t="shared" si="12"/>
        <v>5241</v>
      </c>
      <c r="C252" s="133">
        <v>5241</v>
      </c>
      <c r="D252" s="65">
        <v>41.08</v>
      </c>
      <c r="E252" s="65">
        <v>38.93</v>
      </c>
      <c r="F252" s="65">
        <v>29.27</v>
      </c>
      <c r="G252" s="65">
        <v>32.54</v>
      </c>
      <c r="H252" s="65">
        <v>31.25</v>
      </c>
      <c r="I252" s="65">
        <v>35.729999999999997</v>
      </c>
      <c r="J252" s="65">
        <v>31.7</v>
      </c>
      <c r="K252" s="65">
        <v>36.53</v>
      </c>
      <c r="L252" s="65">
        <v>34.974365019011408</v>
      </c>
      <c r="M252" s="30">
        <v>36.832585551330794</v>
      </c>
      <c r="N252" s="30">
        <v>40.880851711026622</v>
      </c>
      <c r="O252" s="30">
        <v>40.626452471482885</v>
      </c>
      <c r="P252" s="30">
        <v>42.484673003802278</v>
      </c>
      <c r="Q252" s="30">
        <v>40.217201520912546</v>
      </c>
      <c r="R252" s="30">
        <v>42.26407932489451</v>
      </c>
      <c r="S252" s="30">
        <v>35.461336708860756</v>
      </c>
      <c r="T252" s="30">
        <v>36.342972151898735</v>
      </c>
      <c r="U252" s="30">
        <v>31.934794936708858</v>
      </c>
      <c r="V252" s="30">
        <v>34.830042194092826</v>
      </c>
      <c r="W252" s="30">
        <v>36.890726256983243</v>
      </c>
      <c r="X252" s="30">
        <v>39.576089385474859</v>
      </c>
      <c r="Y252" s="30">
        <v>41.215921787709497</v>
      </c>
    </row>
    <row r="253" spans="1:25" x14ac:dyDescent="0.25">
      <c r="A253" t="s">
        <v>574</v>
      </c>
      <c r="B253" s="137">
        <f t="shared" si="12"/>
        <v>5242</v>
      </c>
      <c r="C253" s="133">
        <v>5242</v>
      </c>
      <c r="D253" s="65">
        <v>7.33</v>
      </c>
      <c r="E253" s="65">
        <v>5.45</v>
      </c>
      <c r="F253" s="65">
        <v>10.71</v>
      </c>
      <c r="G253" s="65">
        <v>9.17</v>
      </c>
      <c r="H253" s="65">
        <v>10.01</v>
      </c>
      <c r="I253" s="65">
        <v>13.13</v>
      </c>
      <c r="J253" s="65">
        <v>11.26</v>
      </c>
      <c r="K253" s="65">
        <v>14.83</v>
      </c>
      <c r="L253" s="65">
        <v>24.508874538745388</v>
      </c>
      <c r="M253" s="30">
        <v>24.08649446494465</v>
      </c>
      <c r="N253" s="30">
        <v>18.508911439114392</v>
      </c>
      <c r="O253" s="30">
        <v>21.628025830258302</v>
      </c>
      <c r="P253" s="30">
        <v>18.779667896678969</v>
      </c>
      <c r="Q253" s="30">
        <v>15.584741697416977</v>
      </c>
      <c r="R253" s="30">
        <v>18.987697616060224</v>
      </c>
      <c r="S253" s="30">
        <v>20.43509410288582</v>
      </c>
      <c r="T253" s="30">
        <v>24.916662484316184</v>
      </c>
      <c r="U253" s="30">
        <v>22.386398996235883</v>
      </c>
      <c r="V253" s="30">
        <v>21.507239648682557</v>
      </c>
      <c r="W253" s="30">
        <v>23.69942790426153</v>
      </c>
      <c r="X253" s="30">
        <v>24.084436660828953</v>
      </c>
      <c r="Y253" s="30">
        <v>25.752807939287795</v>
      </c>
    </row>
    <row r="254" spans="1:25" x14ac:dyDescent="0.25">
      <c r="A254" t="s">
        <v>575</v>
      </c>
      <c r="B254" s="137" t="s">
        <v>204</v>
      </c>
      <c r="C254" s="133">
        <v>526</v>
      </c>
      <c r="D254" s="65">
        <v>0</v>
      </c>
      <c r="E254" s="65">
        <v>0</v>
      </c>
      <c r="F254" s="65">
        <v>0</v>
      </c>
      <c r="G254" s="65">
        <v>0</v>
      </c>
      <c r="H254" s="65">
        <v>0</v>
      </c>
      <c r="I254" s="65">
        <v>0</v>
      </c>
      <c r="J254" s="65">
        <v>0</v>
      </c>
      <c r="K254" s="65">
        <v>0</v>
      </c>
      <c r="L254" s="65">
        <v>0</v>
      </c>
      <c r="M254" s="30">
        <v>1.6263812154696133</v>
      </c>
      <c r="N254" s="30">
        <v>0</v>
      </c>
      <c r="O254" s="30">
        <v>0</v>
      </c>
      <c r="P254" s="30">
        <v>2.4447513812154695</v>
      </c>
      <c r="Q254" s="30">
        <v>2.569060773480663</v>
      </c>
      <c r="R254" s="30">
        <v>3.7935325131810194</v>
      </c>
      <c r="S254" s="30">
        <v>1.7091739894551843</v>
      </c>
      <c r="T254" s="30">
        <v>3.3975043936731102</v>
      </c>
      <c r="U254" s="30">
        <v>3.0848506151142354</v>
      </c>
      <c r="V254" s="30">
        <v>1.7612829525483302</v>
      </c>
      <c r="W254" s="30">
        <v>3.6753986332574029</v>
      </c>
      <c r="X254" s="30">
        <v>2.0057175398633253</v>
      </c>
      <c r="Y254" s="30">
        <v>2.2052391799544417</v>
      </c>
    </row>
    <row r="255" spans="1:25" x14ac:dyDescent="0.25">
      <c r="A255" s="106" t="s">
        <v>492</v>
      </c>
      <c r="B255" s="129"/>
      <c r="C255" s="130"/>
      <c r="D255" s="141"/>
      <c r="E255" s="141"/>
      <c r="F255" s="141"/>
      <c r="G255" s="141"/>
      <c r="H255" s="141"/>
      <c r="I255" s="141"/>
      <c r="J255" s="141"/>
      <c r="K255" s="141"/>
      <c r="L255" s="141"/>
      <c r="M255" s="135"/>
      <c r="N255" s="135"/>
      <c r="O255" s="135"/>
      <c r="P255" s="135"/>
      <c r="Q255" s="135"/>
      <c r="R255" s="135"/>
      <c r="S255" s="135"/>
      <c r="T255" s="135"/>
      <c r="U255" s="135"/>
      <c r="V255" s="135"/>
      <c r="W255" s="135"/>
      <c r="X255" s="135"/>
      <c r="Y255" s="135"/>
    </row>
    <row r="256" spans="1:25" x14ac:dyDescent="0.25">
      <c r="A256" t="s">
        <v>576</v>
      </c>
      <c r="B256" s="132">
        <f t="shared" ref="B256:B257" si="13">VALUE(LEFT(C256,4))</f>
        <v>311</v>
      </c>
      <c r="C256" s="133">
        <v>311</v>
      </c>
      <c r="D256" s="65">
        <v>41.11</v>
      </c>
      <c r="E256" s="65">
        <v>44.25</v>
      </c>
      <c r="F256" s="65">
        <v>38.61</v>
      </c>
      <c r="G256" s="65">
        <v>37.07</v>
      </c>
      <c r="H256" s="65">
        <v>42.03</v>
      </c>
      <c r="I256" s="65">
        <v>43.81</v>
      </c>
      <c r="J256" s="65">
        <v>42.9</v>
      </c>
      <c r="K256" s="65">
        <v>49.68</v>
      </c>
      <c r="L256" s="65">
        <v>55.696664310954063</v>
      </c>
      <c r="M256" s="30">
        <v>48.238886219081266</v>
      </c>
      <c r="N256" s="30">
        <v>47.523612720848057</v>
      </c>
      <c r="O256" s="30">
        <v>53.666549823321553</v>
      </c>
      <c r="P256" s="30">
        <v>54.339748409893986</v>
      </c>
      <c r="Q256" s="30">
        <v>43.968282685512364</v>
      </c>
      <c r="R256" s="30">
        <v>46.604198620689651</v>
      </c>
      <c r="S256" s="30">
        <v>55.414422068965514</v>
      </c>
      <c r="T256" s="30">
        <v>47.012273103448273</v>
      </c>
      <c r="U256" s="30">
        <v>57.705917241379304</v>
      </c>
      <c r="V256" s="30">
        <v>53.227561379310337</v>
      </c>
      <c r="W256" s="30">
        <v>55.069515075726002</v>
      </c>
      <c r="X256" s="30">
        <v>45.107454494928447</v>
      </c>
      <c r="Y256" s="30">
        <v>50.345671807697656</v>
      </c>
    </row>
    <row r="257" spans="1:25" x14ac:dyDescent="0.25">
      <c r="A257" t="s">
        <v>577</v>
      </c>
      <c r="B257" s="132">
        <f t="shared" si="13"/>
        <v>3121</v>
      </c>
      <c r="C257" s="133">
        <v>3121</v>
      </c>
      <c r="D257" s="65">
        <v>4.82</v>
      </c>
      <c r="E257" s="65">
        <v>8.26</v>
      </c>
      <c r="F257" s="65">
        <v>6.65</v>
      </c>
      <c r="G257" s="65">
        <v>6.36</v>
      </c>
      <c r="H257" s="65">
        <v>5.93</v>
      </c>
      <c r="I257" s="65">
        <v>5.39</v>
      </c>
      <c r="J257" s="65">
        <v>6.45</v>
      </c>
      <c r="K257" s="65">
        <v>3.86</v>
      </c>
      <c r="L257" s="65">
        <v>7.3751162790697666</v>
      </c>
      <c r="M257" s="30">
        <v>5.430767441860465</v>
      </c>
      <c r="N257" s="30">
        <v>6.0006627906976737</v>
      </c>
      <c r="O257" s="30">
        <v>6.1906279069767436</v>
      </c>
      <c r="P257" s="30">
        <v>5.2072790697674414</v>
      </c>
      <c r="Q257" s="30">
        <v>5.9783139534883709</v>
      </c>
      <c r="R257" s="30">
        <v>9.410203160270882</v>
      </c>
      <c r="S257" s="30">
        <v>5.8703837471783302</v>
      </c>
      <c r="T257" s="30">
        <v>7.5963205417607229</v>
      </c>
      <c r="U257" s="30">
        <v>6.9477200902934548</v>
      </c>
      <c r="V257" s="30">
        <v>11.103160270880361</v>
      </c>
      <c r="W257" s="30">
        <v>9.1857109283196259</v>
      </c>
      <c r="X257" s="30">
        <v>5.3854759106933026</v>
      </c>
      <c r="Y257" s="30">
        <v>4.9945945945945951</v>
      </c>
    </row>
    <row r="258" spans="1:25" x14ac:dyDescent="0.25">
      <c r="A258" s="106" t="s">
        <v>537</v>
      </c>
      <c r="B258" s="129"/>
      <c r="C258" s="130"/>
      <c r="D258" s="141"/>
      <c r="E258" s="141"/>
      <c r="F258" s="141"/>
      <c r="G258" s="141"/>
      <c r="H258" s="141"/>
      <c r="I258" s="141"/>
      <c r="J258" s="141"/>
      <c r="K258" s="141"/>
      <c r="L258" s="141"/>
      <c r="M258" s="135"/>
      <c r="N258" s="135"/>
      <c r="O258" s="135"/>
      <c r="P258" s="135"/>
      <c r="Q258" s="135"/>
      <c r="R258" s="135"/>
      <c r="S258" s="135"/>
      <c r="T258" s="135"/>
      <c r="U258" s="135"/>
      <c r="V258" s="135"/>
      <c r="W258" s="135"/>
      <c r="X258" s="135"/>
      <c r="Y258" s="135"/>
    </row>
    <row r="259" spans="1:25" x14ac:dyDescent="0.25">
      <c r="A259" t="s">
        <v>578</v>
      </c>
      <c r="B259" s="137">
        <f t="shared" ref="B259:B263" si="14">VALUE(LEFT(C259,4))</f>
        <v>3254</v>
      </c>
      <c r="C259" s="133">
        <v>3254</v>
      </c>
      <c r="D259" s="142">
        <v>11.75</v>
      </c>
      <c r="E259" s="142">
        <v>17.920000000000002</v>
      </c>
      <c r="F259" s="142">
        <v>14.75</v>
      </c>
      <c r="G259" s="142">
        <v>14.11</v>
      </c>
      <c r="H259" s="142">
        <v>13.8</v>
      </c>
      <c r="I259" s="142">
        <v>15.62</v>
      </c>
      <c r="J259" s="142">
        <v>19.57</v>
      </c>
      <c r="K259" s="142">
        <v>16.149999999999999</v>
      </c>
      <c r="L259" s="142">
        <v>21.232882258923812</v>
      </c>
      <c r="M259" s="143">
        <v>15.055279701651571</v>
      </c>
      <c r="N259" s="30">
        <v>16.914864144912094</v>
      </c>
      <c r="O259" s="30">
        <v>17.135492807671813</v>
      </c>
      <c r="P259" s="30">
        <v>12.271156100159828</v>
      </c>
      <c r="Q259" s="30">
        <v>16.221459776238678</v>
      </c>
      <c r="R259" s="30">
        <v>16.379468540012219</v>
      </c>
      <c r="S259" s="30">
        <v>8.7660293219303593</v>
      </c>
      <c r="T259" s="30">
        <v>19.59403176542456</v>
      </c>
      <c r="U259" s="30">
        <v>15.512382406841784</v>
      </c>
      <c r="V259" s="30">
        <v>11.800830788026879</v>
      </c>
      <c r="W259" s="30">
        <v>13.019242685025819</v>
      </c>
      <c r="X259" s="30">
        <v>13.934165232358005</v>
      </c>
      <c r="Y259" s="30">
        <v>17.488691910499139</v>
      </c>
    </row>
    <row r="260" spans="1:25" x14ac:dyDescent="0.25">
      <c r="A260" t="s">
        <v>384</v>
      </c>
      <c r="B260" s="137" t="s">
        <v>193</v>
      </c>
      <c r="C260" s="133">
        <v>334512</v>
      </c>
      <c r="D260" s="142">
        <v>2.6669153648869202</v>
      </c>
      <c r="E260" s="142">
        <v>3.917031942177664</v>
      </c>
      <c r="F260" s="142">
        <v>3.2086325483795757</v>
      </c>
      <c r="G260" s="142">
        <v>4.1753893681510839</v>
      </c>
      <c r="H260" s="142">
        <v>4.4587491256703196</v>
      </c>
      <c r="I260" s="142">
        <v>8.075753089298205</v>
      </c>
      <c r="J260" s="142">
        <v>3.9003637211471207</v>
      </c>
      <c r="K260" s="142">
        <v>2.4502284914898578</v>
      </c>
      <c r="L260" s="142">
        <v>3.991544883616438</v>
      </c>
      <c r="M260" s="143">
        <v>4.7591496689272912</v>
      </c>
      <c r="N260" s="30">
        <v>3.133633652974896</v>
      </c>
      <c r="O260" s="30">
        <v>4.9578238486548072</v>
      </c>
      <c r="P260" s="30">
        <v>3.8470545710873361</v>
      </c>
      <c r="Q260" s="30">
        <v>4.9126706259894632</v>
      </c>
      <c r="R260" s="30">
        <v>4.9344379420311846</v>
      </c>
      <c r="S260" s="30">
        <v>4.6054754125624386</v>
      </c>
      <c r="T260" s="30">
        <v>2.3893067929835206</v>
      </c>
      <c r="U260" s="30">
        <v>4.0254625316570181</v>
      </c>
      <c r="V260" s="30">
        <v>5.5404215489472941</v>
      </c>
      <c r="W260" s="30">
        <v>6.5524533823603921</v>
      </c>
      <c r="X260" s="30">
        <v>2.8661223655612966</v>
      </c>
      <c r="Y260" s="30">
        <v>5.9534245921305393</v>
      </c>
    </row>
    <row r="261" spans="1:25" x14ac:dyDescent="0.25">
      <c r="A261" t="s">
        <v>579</v>
      </c>
      <c r="B261" s="137">
        <f t="shared" si="14"/>
        <v>3391</v>
      </c>
      <c r="C261" s="133">
        <v>3391</v>
      </c>
      <c r="D261" s="142">
        <v>7.41</v>
      </c>
      <c r="E261" s="142">
        <v>5.71</v>
      </c>
      <c r="F261" s="142">
        <v>4.5999999999999996</v>
      </c>
      <c r="G261" s="142">
        <v>3.12</v>
      </c>
      <c r="H261" s="142">
        <v>6.64</v>
      </c>
      <c r="I261" s="142">
        <v>7.01</v>
      </c>
      <c r="J261" s="142">
        <v>5.86</v>
      </c>
      <c r="K261" s="142">
        <v>5.63</v>
      </c>
      <c r="L261" s="142">
        <v>2.8739583333333329</v>
      </c>
      <c r="M261" s="143">
        <v>5.4572916666666664</v>
      </c>
      <c r="N261" s="30">
        <v>4.8545138888888886</v>
      </c>
      <c r="O261" s="30">
        <v>6.4690972222222216</v>
      </c>
      <c r="P261" s="30">
        <v>5.5649305555555548</v>
      </c>
      <c r="Q261" s="30">
        <v>4.4239583333333332</v>
      </c>
      <c r="R261" s="30">
        <v>2.7324200913242009</v>
      </c>
      <c r="S261" s="30">
        <v>6.1893455098934549</v>
      </c>
      <c r="T261" s="30">
        <v>7.8971080669710805</v>
      </c>
      <c r="U261" s="30">
        <v>4.015829528158295</v>
      </c>
      <c r="V261" s="30">
        <v>6.6240487062404867</v>
      </c>
      <c r="W261" s="30">
        <v>4.6252582159624414</v>
      </c>
      <c r="X261" s="30">
        <v>7.5773239436619724</v>
      </c>
      <c r="Y261" s="30">
        <v>5.4778403755868545</v>
      </c>
    </row>
    <row r="262" spans="1:25" x14ac:dyDescent="0.25">
      <c r="A262" t="s">
        <v>467</v>
      </c>
      <c r="B262" s="137">
        <v>414</v>
      </c>
      <c r="C262" s="133">
        <v>414510</v>
      </c>
      <c r="D262" s="142">
        <v>2.2025073766094421</v>
      </c>
      <c r="E262" s="142">
        <v>2.39431732832618</v>
      </c>
      <c r="F262" s="142">
        <v>3.697302172746781</v>
      </c>
      <c r="G262" s="142">
        <v>2.6456545064377681</v>
      </c>
      <c r="H262" s="142">
        <v>3.8031283530042916</v>
      </c>
      <c r="I262" s="142">
        <v>3.631160810085837</v>
      </c>
      <c r="J262" s="142">
        <v>2.8705351394849785</v>
      </c>
      <c r="K262" s="142">
        <v>4.3124168454935621</v>
      </c>
      <c r="L262" s="142">
        <v>5.402178595005755</v>
      </c>
      <c r="M262" s="143">
        <v>6.4754591105698136</v>
      </c>
      <c r="N262" s="30">
        <v>6.0389917009070953</v>
      </c>
      <c r="O262" s="30">
        <v>5.573903477496005</v>
      </c>
      <c r="P262" s="30">
        <v>4.0355347385208553</v>
      </c>
      <c r="Q262" s="30">
        <v>6.3895966693246873</v>
      </c>
      <c r="R262" s="30">
        <v>6.6668676607467354</v>
      </c>
      <c r="S262" s="30">
        <v>6.0405861532220424</v>
      </c>
      <c r="T262" s="30">
        <v>4.0068548062063716</v>
      </c>
      <c r="U262" s="30">
        <v>5.3132914993223981</v>
      </c>
      <c r="V262" s="30">
        <v>7.9126964660377928</v>
      </c>
      <c r="W262" s="30">
        <v>7.0890660753219352</v>
      </c>
      <c r="X262" s="30">
        <v>7.2256569438252471</v>
      </c>
      <c r="Y262" s="30">
        <v>8.2705770878755906</v>
      </c>
    </row>
    <row r="263" spans="1:25" x14ac:dyDescent="0.25">
      <c r="A263" t="s">
        <v>580</v>
      </c>
      <c r="B263" s="137">
        <f t="shared" si="14"/>
        <v>5417</v>
      </c>
      <c r="C263" s="133">
        <v>5417</v>
      </c>
      <c r="D263" s="142">
        <v>2.08</v>
      </c>
      <c r="E263" s="142">
        <v>2.5</v>
      </c>
      <c r="F263" s="142">
        <v>2.2999999999999998</v>
      </c>
      <c r="G263" s="142">
        <v>2.2200000000000002</v>
      </c>
      <c r="H263" s="142">
        <v>3.33</v>
      </c>
      <c r="I263" s="142">
        <v>2.42</v>
      </c>
      <c r="J263" s="142">
        <v>2.95</v>
      </c>
      <c r="K263" s="142">
        <v>1.55</v>
      </c>
      <c r="L263" s="142">
        <v>5.7716592427616931</v>
      </c>
      <c r="M263" s="143">
        <v>5.2951002227171493</v>
      </c>
      <c r="N263" s="30">
        <v>7.8155679287305126</v>
      </c>
      <c r="O263" s="30">
        <v>6.7883184855233862</v>
      </c>
      <c r="P263" s="30">
        <v>8.1226837416481068</v>
      </c>
      <c r="Q263" s="30">
        <v>6.1952672605790644</v>
      </c>
      <c r="R263" s="30">
        <v>6.1710796139927622</v>
      </c>
      <c r="S263" s="30">
        <v>6.8696924004825091</v>
      </c>
      <c r="T263" s="30">
        <v>6.7744270205066348</v>
      </c>
      <c r="U263" s="30">
        <v>8.9867008443908318</v>
      </c>
      <c r="V263" s="30">
        <v>10.669722557297948</v>
      </c>
      <c r="W263" s="30">
        <v>5.2324999999999999</v>
      </c>
      <c r="X263" s="30">
        <v>5.3451369863013696</v>
      </c>
      <c r="Y263" s="30">
        <v>6.4407876712328767</v>
      </c>
    </row>
    <row r="264" spans="1:25" x14ac:dyDescent="0.25">
      <c r="A264" t="s">
        <v>581</v>
      </c>
      <c r="B264" s="137">
        <v>621</v>
      </c>
      <c r="C264" s="133">
        <v>6215</v>
      </c>
      <c r="D264" s="142">
        <v>7.09</v>
      </c>
      <c r="E264" s="142">
        <v>5.72</v>
      </c>
      <c r="F264" s="142">
        <v>6.57</v>
      </c>
      <c r="G264" s="142">
        <v>3.83</v>
      </c>
      <c r="H264" s="142">
        <v>5.34</v>
      </c>
      <c r="I264" s="142">
        <v>5.46</v>
      </c>
      <c r="J264" s="142">
        <v>4.3600000000000003</v>
      </c>
      <c r="K264" s="142">
        <v>5</v>
      </c>
      <c r="L264" s="142">
        <v>4.8058243451463794</v>
      </c>
      <c r="M264" s="143">
        <v>2.9639445300462248</v>
      </c>
      <c r="N264" s="30">
        <v>7.6744992295839758</v>
      </c>
      <c r="O264" s="30">
        <v>5.1869029275808947</v>
      </c>
      <c r="P264" s="30">
        <v>4.5835285053929127</v>
      </c>
      <c r="Q264" s="30">
        <v>6.922927580893683</v>
      </c>
      <c r="R264" s="30">
        <v>6.987752715121136</v>
      </c>
      <c r="S264" s="30">
        <v>7.0914285714285716</v>
      </c>
      <c r="T264" s="30">
        <v>6.4797410192147034</v>
      </c>
      <c r="U264" s="30">
        <v>5.3393065998329163</v>
      </c>
      <c r="V264" s="30">
        <v>6.8633416875522135</v>
      </c>
      <c r="W264" s="30">
        <v>9.9875532696546649</v>
      </c>
      <c r="X264" s="30">
        <v>5.7412858192505514</v>
      </c>
      <c r="Y264" s="30">
        <v>4.2151212343864799</v>
      </c>
    </row>
    <row r="265" spans="1:25" x14ac:dyDescent="0.25">
      <c r="A265" t="s">
        <v>582</v>
      </c>
      <c r="B265" s="137"/>
      <c r="C265" s="136" t="s">
        <v>583</v>
      </c>
      <c r="D265" s="142">
        <v>0</v>
      </c>
      <c r="E265" s="142">
        <v>0</v>
      </c>
      <c r="F265" s="142">
        <v>0</v>
      </c>
      <c r="G265" s="142">
        <v>0</v>
      </c>
      <c r="H265" s="142">
        <v>0</v>
      </c>
      <c r="I265" s="142">
        <v>0</v>
      </c>
      <c r="J265" s="142">
        <v>0</v>
      </c>
      <c r="K265" s="142">
        <v>0</v>
      </c>
      <c r="L265" s="142">
        <v>0</v>
      </c>
      <c r="M265" s="143">
        <v>0</v>
      </c>
      <c r="N265" s="30">
        <v>0</v>
      </c>
      <c r="O265" s="30">
        <v>0</v>
      </c>
      <c r="P265" s="30">
        <v>0</v>
      </c>
      <c r="Q265" s="30">
        <v>0</v>
      </c>
      <c r="R265" s="30">
        <v>0</v>
      </c>
      <c r="S265" s="30">
        <v>0</v>
      </c>
      <c r="T265" s="30">
        <v>0</v>
      </c>
      <c r="U265" s="30">
        <v>0</v>
      </c>
      <c r="V265" s="30">
        <v>0</v>
      </c>
      <c r="W265" s="30">
        <v>0</v>
      </c>
      <c r="X265" s="30">
        <v>0</v>
      </c>
      <c r="Y265" s="30">
        <v>0</v>
      </c>
    </row>
    <row r="266" spans="1:25" x14ac:dyDescent="0.25">
      <c r="A266" s="106" t="s">
        <v>539</v>
      </c>
      <c r="B266" s="129"/>
      <c r="C266" s="130"/>
      <c r="D266" s="141"/>
      <c r="E266" s="141"/>
      <c r="F266" s="141"/>
      <c r="G266" s="141"/>
      <c r="H266" s="141"/>
      <c r="I266" s="141"/>
      <c r="J266" s="141"/>
      <c r="K266" s="141"/>
      <c r="L266" s="141"/>
      <c r="M266" s="135"/>
      <c r="N266" s="135"/>
      <c r="O266" s="135"/>
      <c r="P266" s="135"/>
      <c r="Q266" s="135"/>
      <c r="R266" s="135"/>
      <c r="S266" s="135"/>
      <c r="T266" s="135"/>
      <c r="U266" s="135"/>
      <c r="V266" s="135"/>
      <c r="W266" s="135"/>
      <c r="X266" s="135"/>
      <c r="Y266" s="135"/>
    </row>
    <row r="267" spans="1:25" x14ac:dyDescent="0.25">
      <c r="A267" t="s">
        <v>584</v>
      </c>
      <c r="B267" s="137">
        <f t="shared" ref="B267:B276" si="15">VALUE(LEFT(C267,4))</f>
        <v>3341</v>
      </c>
      <c r="C267" s="133">
        <v>3341</v>
      </c>
      <c r="D267" s="65">
        <v>14.4</v>
      </c>
      <c r="E267" s="65">
        <v>11.32</v>
      </c>
      <c r="F267" s="65">
        <v>15.69</v>
      </c>
      <c r="G267" s="65">
        <v>17.989999999999998</v>
      </c>
      <c r="H267" s="65">
        <v>20.440000000000001</v>
      </c>
      <c r="I267" s="65">
        <v>14.32</v>
      </c>
      <c r="J267" s="65">
        <v>12.64</v>
      </c>
      <c r="K267" s="65">
        <v>9.33</v>
      </c>
      <c r="L267" s="65">
        <v>10.707012195121951</v>
      </c>
      <c r="M267" s="30">
        <v>6.9094512195121949</v>
      </c>
      <c r="N267" s="30">
        <v>9.029756097560977</v>
      </c>
      <c r="O267" s="30">
        <v>7.3314024390243908</v>
      </c>
      <c r="P267" s="30">
        <v>8.882073170731708</v>
      </c>
      <c r="Q267" s="30">
        <v>7.9643292682926834</v>
      </c>
      <c r="R267" s="30">
        <v>5.0276832844574777</v>
      </c>
      <c r="S267" s="30">
        <v>6.1271554252199412</v>
      </c>
      <c r="T267" s="30">
        <v>4.4939589442815242</v>
      </c>
      <c r="U267" s="30">
        <v>4.5473313782991198</v>
      </c>
      <c r="V267" s="30">
        <v>3.5759530791788854</v>
      </c>
      <c r="W267" s="30">
        <v>2.4255306122448981</v>
      </c>
      <c r="X267" s="30">
        <v>0</v>
      </c>
      <c r="Y267" s="30">
        <v>1.8112040816326531</v>
      </c>
    </row>
    <row r="268" spans="1:25" x14ac:dyDescent="0.25">
      <c r="A268" t="s">
        <v>585</v>
      </c>
      <c r="B268" s="137">
        <f t="shared" si="15"/>
        <v>3342</v>
      </c>
      <c r="C268" s="133">
        <v>3342</v>
      </c>
      <c r="D268" s="65">
        <v>2.83</v>
      </c>
      <c r="E268" s="65">
        <v>3.75</v>
      </c>
      <c r="F268" s="65">
        <v>6.95</v>
      </c>
      <c r="G268" s="65">
        <v>8.6300000000000008</v>
      </c>
      <c r="H268" s="65">
        <v>6.05</v>
      </c>
      <c r="I268" s="65">
        <v>7.04</v>
      </c>
      <c r="J268" s="65">
        <v>5.05</v>
      </c>
      <c r="K268" s="65">
        <v>3.46</v>
      </c>
      <c r="L268" s="65">
        <v>3.5041279799247174</v>
      </c>
      <c r="M268" s="30">
        <v>4.1412421580928482</v>
      </c>
      <c r="N268" s="30">
        <v>4.1412421580928482</v>
      </c>
      <c r="O268" s="30">
        <v>7.3781932245922199</v>
      </c>
      <c r="P268" s="30">
        <v>4.5420075282308652</v>
      </c>
      <c r="Q268" s="30">
        <v>8.2927603513174404</v>
      </c>
      <c r="R268" s="30">
        <v>4.4926861451460889</v>
      </c>
      <c r="S268" s="30">
        <v>4.5882752120640911</v>
      </c>
      <c r="T268" s="30">
        <v>2.1116493873704054</v>
      </c>
      <c r="U268" s="30">
        <v>2.0421300659754951</v>
      </c>
      <c r="V268" s="30">
        <v>4.1624693685202638</v>
      </c>
      <c r="W268" s="30">
        <v>1.61</v>
      </c>
      <c r="X268" s="30">
        <v>3.56</v>
      </c>
      <c r="Y268" s="30">
        <v>1.74</v>
      </c>
    </row>
    <row r="269" spans="1:25" x14ac:dyDescent="0.25">
      <c r="A269" t="s">
        <v>586</v>
      </c>
      <c r="B269" s="137" t="s">
        <v>193</v>
      </c>
      <c r="C269" s="133">
        <v>3343</v>
      </c>
      <c r="D269" s="65">
        <v>2.16</v>
      </c>
      <c r="E269" s="65">
        <v>0</v>
      </c>
      <c r="F269" s="65">
        <v>1.7</v>
      </c>
      <c r="G269" s="65">
        <v>1.7</v>
      </c>
      <c r="H269" s="65">
        <v>1.98</v>
      </c>
      <c r="I269" s="65">
        <v>0</v>
      </c>
      <c r="J269" s="65">
        <v>0</v>
      </c>
      <c r="K269" s="65">
        <v>2.97</v>
      </c>
      <c r="L269" s="65">
        <v>0</v>
      </c>
      <c r="M269" s="30">
        <v>0</v>
      </c>
      <c r="N269" s="30">
        <v>0</v>
      </c>
      <c r="O269" s="30">
        <v>0</v>
      </c>
      <c r="P269" s="30">
        <v>0</v>
      </c>
      <c r="Q269" s="30">
        <v>0</v>
      </c>
      <c r="R269" s="30">
        <v>0</v>
      </c>
      <c r="S269" s="30">
        <v>0</v>
      </c>
      <c r="T269" s="30">
        <v>0</v>
      </c>
      <c r="U269" s="30">
        <v>1.6136999999999999</v>
      </c>
      <c r="V269" s="30">
        <v>0</v>
      </c>
      <c r="W269" s="30">
        <v>0</v>
      </c>
      <c r="X269" s="30">
        <v>0</v>
      </c>
      <c r="Y269" s="30">
        <v>0</v>
      </c>
    </row>
    <row r="270" spans="1:25" x14ac:dyDescent="0.25">
      <c r="A270" t="s">
        <v>587</v>
      </c>
      <c r="B270" s="137">
        <f t="shared" si="15"/>
        <v>3344</v>
      </c>
      <c r="C270" s="133">
        <v>3344</v>
      </c>
      <c r="D270" s="65">
        <v>9.31</v>
      </c>
      <c r="E270" s="65">
        <v>7.43</v>
      </c>
      <c r="F270" s="65">
        <v>6.71</v>
      </c>
      <c r="G270" s="65">
        <v>6.83</v>
      </c>
      <c r="H270" s="65">
        <v>8.7100000000000009</v>
      </c>
      <c r="I270" s="65">
        <v>10</v>
      </c>
      <c r="J270" s="65">
        <v>12.32</v>
      </c>
      <c r="K270" s="65">
        <v>12.51</v>
      </c>
      <c r="L270" s="65">
        <v>12.912096282754419</v>
      </c>
      <c r="M270" s="30">
        <v>12.218007312614262</v>
      </c>
      <c r="N270" s="30">
        <v>7.4104204753199268</v>
      </c>
      <c r="O270" s="30">
        <v>7.7778793418647174</v>
      </c>
      <c r="P270" s="30">
        <v>7.0021328458257166</v>
      </c>
      <c r="Q270" s="30">
        <v>8.2984460694698363</v>
      </c>
      <c r="R270" s="30">
        <v>5.6653699788583509</v>
      </c>
      <c r="S270" s="30">
        <v>7.3401691331923882</v>
      </c>
      <c r="T270" s="30">
        <v>5.7273995771670183</v>
      </c>
      <c r="U270" s="30">
        <v>5.5619873150105708</v>
      </c>
      <c r="V270" s="30">
        <v>2.6879492600422834</v>
      </c>
      <c r="W270" s="30">
        <v>7.023863636363636</v>
      </c>
      <c r="X270" s="30">
        <v>8.0473409090909094</v>
      </c>
      <c r="Y270" s="30">
        <v>8.1677499999999998</v>
      </c>
    </row>
    <row r="271" spans="1:25" x14ac:dyDescent="0.25">
      <c r="A271" t="s">
        <v>588</v>
      </c>
      <c r="B271" s="137" t="s">
        <v>193</v>
      </c>
      <c r="C271" s="133">
        <v>3345</v>
      </c>
      <c r="D271" s="65">
        <v>3.2</v>
      </c>
      <c r="E271" s="65">
        <v>4.7</v>
      </c>
      <c r="F271" s="65">
        <v>3.85</v>
      </c>
      <c r="G271" s="65">
        <v>5.01</v>
      </c>
      <c r="H271" s="65">
        <v>5.35</v>
      </c>
      <c r="I271" s="65">
        <v>9.69</v>
      </c>
      <c r="J271" s="65">
        <v>4.68</v>
      </c>
      <c r="K271" s="65">
        <v>2.94</v>
      </c>
      <c r="L271" s="65">
        <v>4.7894071914480074</v>
      </c>
      <c r="M271" s="30">
        <v>5.7104470359572392</v>
      </c>
      <c r="N271" s="30">
        <v>3.7600097181729835</v>
      </c>
      <c r="O271" s="30">
        <v>5.9488338192419823</v>
      </c>
      <c r="P271" s="30">
        <v>4.6160349854227398</v>
      </c>
      <c r="Q271" s="30">
        <v>5.8946550048590867</v>
      </c>
      <c r="R271" s="30">
        <v>5.9355846774193548</v>
      </c>
      <c r="S271" s="30">
        <v>5.5398790322580647</v>
      </c>
      <c r="T271" s="30">
        <v>2.8740725806451608</v>
      </c>
      <c r="U271" s="30">
        <v>4.8421874999999996</v>
      </c>
      <c r="V271" s="30">
        <v>6.6645161290322577</v>
      </c>
      <c r="W271" s="30">
        <v>7.5263145809414471</v>
      </c>
      <c r="X271" s="30">
        <v>3.2921010332950633</v>
      </c>
      <c r="Y271" s="30">
        <v>6.8382548794489102</v>
      </c>
    </row>
    <row r="272" spans="1:25" x14ac:dyDescent="0.25">
      <c r="A272" t="s">
        <v>589</v>
      </c>
      <c r="B272" s="137">
        <v>417</v>
      </c>
      <c r="C272" s="133">
        <v>4173</v>
      </c>
      <c r="D272" s="65">
        <v>10.18</v>
      </c>
      <c r="E272" s="65">
        <v>8.15</v>
      </c>
      <c r="F272" s="65">
        <v>14.11</v>
      </c>
      <c r="G272" s="65">
        <v>16.420000000000002</v>
      </c>
      <c r="H272" s="65">
        <v>16.71</v>
      </c>
      <c r="I272" s="65">
        <v>13.23</v>
      </c>
      <c r="J272" s="65">
        <v>14.08</v>
      </c>
      <c r="K272" s="65">
        <v>14.91</v>
      </c>
      <c r="L272" s="65">
        <v>16.451544715447156</v>
      </c>
      <c r="M272" s="30">
        <v>13.796321754126634</v>
      </c>
      <c r="N272" s="30">
        <v>14.359879280610988</v>
      </c>
      <c r="O272" s="30">
        <v>13.633757083025376</v>
      </c>
      <c r="P272" s="30">
        <v>11.964759793052476</v>
      </c>
      <c r="Q272" s="30">
        <v>12.506642030056664</v>
      </c>
      <c r="R272" s="30">
        <v>15.404390524379025</v>
      </c>
      <c r="S272" s="30">
        <v>12.528622355105794</v>
      </c>
      <c r="T272" s="30">
        <v>12.940956761729531</v>
      </c>
      <c r="U272" s="30">
        <v>17.846678932842686</v>
      </c>
      <c r="V272" s="30">
        <v>19.644034038638452</v>
      </c>
      <c r="W272" s="30">
        <v>17.162693266832914</v>
      </c>
      <c r="X272" s="30">
        <v>15.113416458852866</v>
      </c>
      <c r="Y272" s="30">
        <v>18.656957605985035</v>
      </c>
    </row>
    <row r="273" spans="1:25" x14ac:dyDescent="0.25">
      <c r="A273" t="s">
        <v>590</v>
      </c>
      <c r="B273" s="137">
        <f t="shared" si="15"/>
        <v>5112</v>
      </c>
      <c r="C273" s="133">
        <v>5112</v>
      </c>
      <c r="D273" s="65">
        <v>0</v>
      </c>
      <c r="E273" s="65">
        <v>0</v>
      </c>
      <c r="F273" s="65">
        <v>2.23</v>
      </c>
      <c r="G273" s="65">
        <v>0</v>
      </c>
      <c r="H273" s="65">
        <v>1.95</v>
      </c>
      <c r="I273" s="65">
        <v>0</v>
      </c>
      <c r="J273" s="65">
        <v>1.81</v>
      </c>
      <c r="K273" s="65">
        <v>0</v>
      </c>
      <c r="L273" s="65">
        <v>3.1864225352112676</v>
      </c>
      <c r="M273" s="30">
        <v>1.7806478873239437</v>
      </c>
      <c r="N273" s="30">
        <v>0</v>
      </c>
      <c r="O273" s="30">
        <v>0</v>
      </c>
      <c r="P273" s="30">
        <v>0</v>
      </c>
      <c r="Q273" s="30">
        <v>1.8223004694835681</v>
      </c>
      <c r="R273" s="30">
        <v>2.9828620394173093</v>
      </c>
      <c r="S273" s="30">
        <v>2.6896315338474719</v>
      </c>
      <c r="T273" s="30">
        <v>2.2447300771208227</v>
      </c>
      <c r="U273" s="30">
        <v>2.8918594687232217</v>
      </c>
      <c r="V273" s="30">
        <v>5.2073693230505569</v>
      </c>
      <c r="W273" s="30">
        <v>5.3274198717948709</v>
      </c>
      <c r="X273" s="30">
        <v>4.6473237179487175</v>
      </c>
      <c r="Y273" s="30">
        <v>5.9766025641025635</v>
      </c>
    </row>
    <row r="274" spans="1:25" x14ac:dyDescent="0.25">
      <c r="A274" t="s">
        <v>108</v>
      </c>
      <c r="B274" s="137">
        <f t="shared" si="15"/>
        <v>517</v>
      </c>
      <c r="C274" s="133">
        <v>517</v>
      </c>
      <c r="D274" s="65">
        <v>33.86</v>
      </c>
      <c r="E274" s="65">
        <v>41.39</v>
      </c>
      <c r="F274" s="65">
        <v>37.25</v>
      </c>
      <c r="G274" s="65">
        <v>41.72</v>
      </c>
      <c r="H274" s="65">
        <v>50.79</v>
      </c>
      <c r="I274" s="65">
        <v>37.39</v>
      </c>
      <c r="J274" s="65">
        <v>31.35</v>
      </c>
      <c r="K274" s="65">
        <v>32.700000000000003</v>
      </c>
      <c r="L274" s="65">
        <v>33.74099782687432</v>
      </c>
      <c r="M274" s="30">
        <v>47.81872691053966</v>
      </c>
      <c r="N274" s="30">
        <v>40.855782325244476</v>
      </c>
      <c r="O274" s="30">
        <v>41.007622238319449</v>
      </c>
      <c r="P274" s="30">
        <v>41.20284498370156</v>
      </c>
      <c r="Q274" s="30">
        <v>36.615110467222017</v>
      </c>
      <c r="R274" s="30">
        <v>46.822324072768296</v>
      </c>
      <c r="S274" s="30">
        <v>38.063658158228741</v>
      </c>
      <c r="T274" s="30">
        <v>36.824524044563532</v>
      </c>
      <c r="U274" s="30">
        <v>33.774347764772244</v>
      </c>
      <c r="V274" s="30">
        <v>36.347934000846145</v>
      </c>
      <c r="W274" s="30">
        <v>35.014301198883231</v>
      </c>
      <c r="X274" s="30">
        <v>26.556636557727046</v>
      </c>
      <c r="Y274" s="30">
        <v>30.064522910165874</v>
      </c>
    </row>
    <row r="275" spans="1:25" x14ac:dyDescent="0.25">
      <c r="A275" t="s">
        <v>591</v>
      </c>
      <c r="B275" s="137">
        <f t="shared" si="15"/>
        <v>518</v>
      </c>
      <c r="C275" s="133">
        <v>518</v>
      </c>
      <c r="D275" s="65">
        <v>3.1</v>
      </c>
      <c r="E275" s="65">
        <v>2.4</v>
      </c>
      <c r="F275" s="65">
        <v>1.76</v>
      </c>
      <c r="G275" s="65">
        <v>2.02</v>
      </c>
      <c r="H275" s="65">
        <v>3.43</v>
      </c>
      <c r="I275" s="65">
        <v>3.7</v>
      </c>
      <c r="J275" s="65">
        <v>0</v>
      </c>
      <c r="K275" s="65">
        <v>2.37</v>
      </c>
      <c r="L275" s="65">
        <v>2.1882080924855494</v>
      </c>
      <c r="M275" s="30">
        <v>0</v>
      </c>
      <c r="N275" s="30">
        <v>3.261271676300578</v>
      </c>
      <c r="O275" s="30">
        <v>3.7452023121387286</v>
      </c>
      <c r="P275" s="30">
        <v>3.5873988439306359</v>
      </c>
      <c r="Q275" s="30">
        <v>3.9240462427745664</v>
      </c>
      <c r="R275" s="30">
        <v>2.9754084507042258</v>
      </c>
      <c r="S275" s="30">
        <v>2.2369859154929581</v>
      </c>
      <c r="T275" s="30">
        <v>4.5608450704225358</v>
      </c>
      <c r="U275" s="30">
        <v>3.2686056338028169</v>
      </c>
      <c r="V275" s="30">
        <v>4.5499859154929583</v>
      </c>
      <c r="W275" s="30">
        <v>2.3926945525291829</v>
      </c>
      <c r="X275" s="30">
        <v>4.506420233463035</v>
      </c>
      <c r="Y275" s="30">
        <v>2.8326070038910505</v>
      </c>
    </row>
    <row r="276" spans="1:25" x14ac:dyDescent="0.25">
      <c r="A276" t="s">
        <v>592</v>
      </c>
      <c r="B276" s="137">
        <f t="shared" si="15"/>
        <v>5415</v>
      </c>
      <c r="C276" s="133">
        <v>5415</v>
      </c>
      <c r="D276" s="65">
        <v>45.25</v>
      </c>
      <c r="E276" s="65">
        <v>51.84</v>
      </c>
      <c r="F276" s="65">
        <v>65.680000000000007</v>
      </c>
      <c r="G276" s="65">
        <v>67.88</v>
      </c>
      <c r="H276" s="65">
        <v>76.64</v>
      </c>
      <c r="I276" s="65">
        <v>71.760000000000005</v>
      </c>
      <c r="J276" s="65">
        <v>81.47</v>
      </c>
      <c r="K276" s="65">
        <v>71.73</v>
      </c>
      <c r="L276" s="65">
        <v>74.121863799283162</v>
      </c>
      <c r="M276" s="30">
        <v>71.352822580645153</v>
      </c>
      <c r="N276" s="30">
        <v>70.510528673835125</v>
      </c>
      <c r="O276" s="30">
        <v>94.547491039426518</v>
      </c>
      <c r="P276" s="30">
        <v>75.985439068100362</v>
      </c>
      <c r="Q276" s="30">
        <v>83.629256272401449</v>
      </c>
      <c r="R276" s="30">
        <v>77.848984604739655</v>
      </c>
      <c r="S276" s="30">
        <v>90.384518249437804</v>
      </c>
      <c r="T276" s="30">
        <v>80.588538315170368</v>
      </c>
      <c r="U276" s="30">
        <v>94.307061062099976</v>
      </c>
      <c r="V276" s="30">
        <v>103.54267773741566</v>
      </c>
      <c r="W276" s="30">
        <v>110.22668449913067</v>
      </c>
      <c r="X276" s="30">
        <v>126.76482947706299</v>
      </c>
      <c r="Y276" s="30">
        <v>133.28895680085597</v>
      </c>
    </row>
    <row r="277" spans="1:25" x14ac:dyDescent="0.25">
      <c r="A277" t="s">
        <v>525</v>
      </c>
      <c r="B277" s="137" t="s">
        <v>209</v>
      </c>
      <c r="C277" s="133">
        <v>8112</v>
      </c>
      <c r="D277" s="65">
        <v>4.96</v>
      </c>
      <c r="E277" s="65">
        <v>5.91</v>
      </c>
      <c r="F277" s="65">
        <v>2.2799999999999998</v>
      </c>
      <c r="G277" s="65">
        <v>4.2699999999999996</v>
      </c>
      <c r="H277" s="65">
        <v>3.18</v>
      </c>
      <c r="I277" s="65">
        <v>2.66</v>
      </c>
      <c r="J277" s="65">
        <v>2.5</v>
      </c>
      <c r="K277" s="65">
        <v>3.51</v>
      </c>
      <c r="L277" s="65">
        <v>6.1351060820367751</v>
      </c>
      <c r="M277" s="30">
        <v>2.3361810466760962</v>
      </c>
      <c r="N277" s="30">
        <v>4.9143988684582736</v>
      </c>
      <c r="O277" s="30">
        <v>4.9038755304101835</v>
      </c>
      <c r="P277" s="30">
        <v>3.7147383309759543</v>
      </c>
      <c r="Q277" s="30">
        <v>5.8930693069306921</v>
      </c>
      <c r="R277" s="30">
        <v>5.8120064205457469</v>
      </c>
      <c r="S277" s="30">
        <v>4.276565008025683</v>
      </c>
      <c r="T277" s="30">
        <v>4.8639486356340296</v>
      </c>
      <c r="U277" s="30">
        <v>4.5754093097913335</v>
      </c>
      <c r="V277" s="30">
        <v>4.9257784911717506</v>
      </c>
      <c r="W277" s="30">
        <v>3.534357005758157</v>
      </c>
      <c r="X277" s="30">
        <v>3.7105566218809978</v>
      </c>
      <c r="Y277" s="30">
        <v>4.5604606525911704</v>
      </c>
    </row>
    <row r="282" spans="1:25" x14ac:dyDescent="0.25">
      <c r="A282" s="144" t="s">
        <v>598</v>
      </c>
      <c r="B282" s="145"/>
      <c r="C282" s="146"/>
      <c r="D282" s="147">
        <f>SUM(D283:D301)</f>
        <v>1030.8500000000001</v>
      </c>
      <c r="E282" s="147">
        <f t="shared" ref="E282:Y282" si="16">SUM(E283:E301)</f>
        <v>1060.6199999999999</v>
      </c>
      <c r="F282" s="147">
        <f t="shared" si="16"/>
        <v>1105.8400000000001</v>
      </c>
      <c r="G282" s="147">
        <f t="shared" si="16"/>
        <v>1146.77</v>
      </c>
      <c r="H282" s="147">
        <f t="shared" si="16"/>
        <v>1186.5299999999997</v>
      </c>
      <c r="I282" s="147">
        <f t="shared" si="16"/>
        <v>1230.0900000000006</v>
      </c>
      <c r="J282" s="147">
        <f t="shared" si="16"/>
        <v>1206.47</v>
      </c>
      <c r="K282" s="147">
        <f t="shared" si="16"/>
        <v>1237.9800000000002</v>
      </c>
      <c r="L282" s="147">
        <f t="shared" si="16"/>
        <v>1339.2791269911061</v>
      </c>
      <c r="M282" s="147">
        <f t="shared" si="16"/>
        <v>1296.2626801831429</v>
      </c>
      <c r="N282" s="147">
        <f t="shared" si="16"/>
        <v>1300.3103884789716</v>
      </c>
      <c r="O282" s="147">
        <f t="shared" si="16"/>
        <v>1290.9639578807653</v>
      </c>
      <c r="P282" s="147">
        <f t="shared" si="16"/>
        <v>1253.8441608777018</v>
      </c>
      <c r="Q282" s="147">
        <f t="shared" si="16"/>
        <v>1290.9965112292741</v>
      </c>
      <c r="R282" s="147">
        <f t="shared" si="16"/>
        <v>1297.4869222643242</v>
      </c>
      <c r="S282" s="147">
        <f t="shared" si="16"/>
        <v>1270.7705858594825</v>
      </c>
      <c r="T282" s="147">
        <f t="shared" si="16"/>
        <v>1317.8642633798593</v>
      </c>
      <c r="U282" s="147">
        <f t="shared" si="16"/>
        <v>1360.8488658275803</v>
      </c>
      <c r="V282" s="147">
        <f t="shared" si="16"/>
        <v>1417.1798350178938</v>
      </c>
      <c r="W282" s="147">
        <f t="shared" si="16"/>
        <v>1419.8536114242136</v>
      </c>
      <c r="X282" s="147">
        <f t="shared" si="16"/>
        <v>1456.1653510740146</v>
      </c>
      <c r="Y282" s="147">
        <f t="shared" si="16"/>
        <v>1468.7400114319239</v>
      </c>
    </row>
    <row r="283" spans="1:25" x14ac:dyDescent="0.25">
      <c r="A283" s="5" t="s">
        <v>13</v>
      </c>
      <c r="B283" s="5"/>
      <c r="C283" s="13">
        <v>11</v>
      </c>
      <c r="D283" s="64">
        <v>6.35</v>
      </c>
      <c r="E283" s="64">
        <v>8.11</v>
      </c>
      <c r="F283" s="64">
        <v>6.93</v>
      </c>
      <c r="G283" s="64">
        <v>8.92</v>
      </c>
      <c r="H283" s="64">
        <v>8.9700000000000006</v>
      </c>
      <c r="I283" s="64">
        <v>7.03</v>
      </c>
      <c r="J283" s="64">
        <v>7.23</v>
      </c>
      <c r="K283" s="64">
        <v>7.63</v>
      </c>
      <c r="L283" s="64">
        <v>10.201844660194174</v>
      </c>
      <c r="M283" s="20">
        <v>9.5534223300970869</v>
      </c>
      <c r="N283" s="20">
        <v>9.8992475728155345</v>
      </c>
      <c r="O283" s="20">
        <v>9.5858434466019418</v>
      </c>
      <c r="P283" s="20">
        <v>9.5642293689320397</v>
      </c>
      <c r="Q283" s="20">
        <v>9.8992475728155345</v>
      </c>
      <c r="R283" s="20">
        <v>8.7514177215189886</v>
      </c>
      <c r="S283" s="20">
        <v>7.6389493670886086</v>
      </c>
      <c r="T283" s="20">
        <v>6.643025316455696</v>
      </c>
      <c r="U283" s="20">
        <v>9.7685316455696221</v>
      </c>
      <c r="V283" s="20">
        <v>11.580265822784812</v>
      </c>
      <c r="W283" s="20">
        <v>9.4300989445910286</v>
      </c>
      <c r="X283" s="20">
        <v>7.1059960422163586</v>
      </c>
      <c r="Y283" s="20">
        <v>3.7432453825857519</v>
      </c>
    </row>
    <row r="284" spans="1:25" x14ac:dyDescent="0.25">
      <c r="A284" s="5" t="s">
        <v>18</v>
      </c>
      <c r="B284" s="5"/>
      <c r="C284" s="13">
        <v>21</v>
      </c>
      <c r="D284" s="64">
        <v>2.89</v>
      </c>
      <c r="E284" s="64">
        <v>3.86</v>
      </c>
      <c r="F284" s="64">
        <v>2.71</v>
      </c>
      <c r="G284" s="64">
        <v>2.2599999999999998</v>
      </c>
      <c r="H284" s="64">
        <v>3.66</v>
      </c>
      <c r="I284" s="64">
        <v>3.36</v>
      </c>
      <c r="J284" s="64">
        <v>2.2000000000000002</v>
      </c>
      <c r="K284" s="64">
        <v>1.93</v>
      </c>
      <c r="L284" s="64">
        <v>3.1491091593475535</v>
      </c>
      <c r="M284" s="20">
        <v>3.4709159347553324</v>
      </c>
      <c r="N284" s="20">
        <v>3.3559849435382683</v>
      </c>
      <c r="O284" s="20">
        <v>3.4479297365119193</v>
      </c>
      <c r="P284" s="20">
        <v>2.8502885821831869</v>
      </c>
      <c r="Q284" s="20">
        <v>5.723563362609787</v>
      </c>
      <c r="R284" s="20">
        <v>4.7694868421052625</v>
      </c>
      <c r="S284" s="20">
        <v>3.3420394736842103</v>
      </c>
      <c r="T284" s="20">
        <v>6.1176315789473685</v>
      </c>
      <c r="U284" s="20">
        <v>5.0980263157894736</v>
      </c>
      <c r="V284" s="20">
        <v>6.1063026315789468</v>
      </c>
      <c r="W284" s="20">
        <v>4.959719350073855</v>
      </c>
      <c r="X284" s="20">
        <v>4.3437370753323483</v>
      </c>
      <c r="Y284" s="20">
        <v>4.8535155096011815</v>
      </c>
    </row>
    <row r="285" spans="1:25" x14ac:dyDescent="0.25">
      <c r="A285" s="7" t="s">
        <v>20</v>
      </c>
      <c r="B285" s="7"/>
      <c r="C285" s="14">
        <v>2211</v>
      </c>
      <c r="D285" s="65">
        <v>11.9</v>
      </c>
      <c r="E285" s="65">
        <v>11.02</v>
      </c>
      <c r="F285" s="65">
        <v>10.54</v>
      </c>
      <c r="G285" s="65">
        <v>11.85</v>
      </c>
      <c r="H285" s="65">
        <v>10.6</v>
      </c>
      <c r="I285" s="65">
        <v>13.63</v>
      </c>
      <c r="J285" s="65">
        <v>11.88</v>
      </c>
      <c r="K285" s="65">
        <v>12.95</v>
      </c>
      <c r="L285" s="65">
        <v>15.508503054989816</v>
      </c>
      <c r="M285" s="21">
        <v>11.561608961303461</v>
      </c>
      <c r="N285" s="21">
        <v>12.757637474541751</v>
      </c>
      <c r="O285" s="21">
        <v>15.428767820773929</v>
      </c>
      <c r="P285" s="21">
        <v>12.664613034623217</v>
      </c>
      <c r="Q285" s="21">
        <v>12.478564154786151</v>
      </c>
      <c r="R285" s="21">
        <v>16.451603893355905</v>
      </c>
      <c r="S285" s="21">
        <v>15.135996614473125</v>
      </c>
      <c r="T285" s="21">
        <v>15.761235717308505</v>
      </c>
      <c r="U285" s="21">
        <v>13.299356749894203</v>
      </c>
      <c r="V285" s="21">
        <v>15.070867541261109</v>
      </c>
      <c r="W285" s="21">
        <v>12.23894497498863</v>
      </c>
      <c r="X285" s="21">
        <v>14.235552523874489</v>
      </c>
      <c r="Y285" s="21">
        <v>15.895070486584812</v>
      </c>
    </row>
    <row r="286" spans="1:25" x14ac:dyDescent="0.25">
      <c r="A286" s="5" t="s">
        <v>23</v>
      </c>
      <c r="B286" s="5"/>
      <c r="C286" s="13" t="s">
        <v>188</v>
      </c>
      <c r="D286" s="64">
        <v>407.04</v>
      </c>
      <c r="E286" s="64">
        <v>434.88</v>
      </c>
      <c r="F286" s="64">
        <v>441.78</v>
      </c>
      <c r="G286" s="64">
        <v>446.93</v>
      </c>
      <c r="H286" s="64">
        <v>452.29</v>
      </c>
      <c r="I286" s="64">
        <v>485.92</v>
      </c>
      <c r="J286" s="64">
        <v>466.61</v>
      </c>
      <c r="K286" s="64">
        <v>487.72</v>
      </c>
      <c r="L286" s="64">
        <v>501.42148696463204</v>
      </c>
      <c r="M286" s="20">
        <v>455.5754187454661</v>
      </c>
      <c r="N286" s="20">
        <v>436.16845663019825</v>
      </c>
      <c r="O286" s="20">
        <v>416.8602297659408</v>
      </c>
      <c r="P286" s="20">
        <v>360.30687210386844</v>
      </c>
      <c r="Q286" s="20">
        <v>357.09249115430737</v>
      </c>
      <c r="R286" s="20">
        <v>361.52190535894073</v>
      </c>
      <c r="S286" s="20">
        <v>364.07051879713526</v>
      </c>
      <c r="T286" s="20">
        <v>363.84179707832294</v>
      </c>
      <c r="U286" s="20">
        <v>352.76513098155425</v>
      </c>
      <c r="V286" s="20">
        <v>347.87484280313816</v>
      </c>
      <c r="W286" s="20">
        <v>365.90875642382832</v>
      </c>
      <c r="X286" s="20">
        <v>372.19770955634681</v>
      </c>
      <c r="Y286" s="20">
        <v>353.99400866134152</v>
      </c>
    </row>
    <row r="287" spans="1:25" x14ac:dyDescent="0.25">
      <c r="A287" s="5" t="s">
        <v>63</v>
      </c>
      <c r="B287" s="5"/>
      <c r="C287" s="13">
        <v>41</v>
      </c>
      <c r="D287" s="64">
        <v>90.02</v>
      </c>
      <c r="E287" s="64">
        <v>86.1</v>
      </c>
      <c r="F287" s="64">
        <v>95.79</v>
      </c>
      <c r="G287" s="64">
        <v>107.15</v>
      </c>
      <c r="H287" s="64">
        <v>118.74</v>
      </c>
      <c r="I287" s="64">
        <v>118.94</v>
      </c>
      <c r="J287" s="64">
        <v>114.95</v>
      </c>
      <c r="K287" s="64">
        <v>125.45</v>
      </c>
      <c r="L287" s="64">
        <v>141.75354561681203</v>
      </c>
      <c r="M287" s="20">
        <v>141.54396524433366</v>
      </c>
      <c r="N287" s="20">
        <v>135.8080813659785</v>
      </c>
      <c r="O287" s="20">
        <v>132.4437648604048</v>
      </c>
      <c r="P287" s="20">
        <v>140.9372852187384</v>
      </c>
      <c r="Q287" s="20">
        <v>145.5701145051022</v>
      </c>
      <c r="R287" s="20">
        <v>123.88262900929004</v>
      </c>
      <c r="S287" s="20">
        <v>126.2551054451753</v>
      </c>
      <c r="T287" s="20">
        <v>126.22230623177597</v>
      </c>
      <c r="U287" s="20">
        <v>142.14085780158678</v>
      </c>
      <c r="V287" s="20">
        <v>173.86863022987728</v>
      </c>
      <c r="W287" s="20">
        <v>163.51334869431645</v>
      </c>
      <c r="X287" s="20">
        <v>153.29992201347039</v>
      </c>
      <c r="Y287" s="20">
        <v>138.8062704320769</v>
      </c>
    </row>
    <row r="288" spans="1:25" x14ac:dyDescent="0.25">
      <c r="A288" s="6" t="s">
        <v>85</v>
      </c>
      <c r="C288" s="14">
        <v>454</v>
      </c>
      <c r="D288" s="65">
        <v>5.2</v>
      </c>
      <c r="E288" s="65">
        <v>6.31</v>
      </c>
      <c r="F288" s="65">
        <v>8.42</v>
      </c>
      <c r="G288" s="65">
        <v>7.27</v>
      </c>
      <c r="H288" s="65">
        <v>10.3</v>
      </c>
      <c r="I288" s="65">
        <v>7.32</v>
      </c>
      <c r="J288" s="65">
        <v>7.69</v>
      </c>
      <c r="K288" s="65">
        <v>7.76</v>
      </c>
      <c r="L288" s="65">
        <v>8.0945270270270271</v>
      </c>
      <c r="M288" s="21">
        <v>6.419797297297297</v>
      </c>
      <c r="N288" s="21">
        <v>8.228918918918918</v>
      </c>
      <c r="O288" s="21">
        <v>7.8981081081081079</v>
      </c>
      <c r="P288" s="21">
        <v>9.1283108108108113</v>
      </c>
      <c r="Q288" s="21">
        <v>11.309594594594595</v>
      </c>
      <c r="R288" s="21">
        <v>11.734932992980216</v>
      </c>
      <c r="S288" s="21">
        <v>10.763982131461391</v>
      </c>
      <c r="T288" s="21">
        <v>13.113056796426292</v>
      </c>
      <c r="U288" s="21">
        <v>12.549278876834714</v>
      </c>
      <c r="V288" s="21">
        <v>10.951908104658584</v>
      </c>
      <c r="W288" s="21">
        <v>12.563062558356677</v>
      </c>
      <c r="X288" s="21">
        <v>11.66422502334267</v>
      </c>
      <c r="Y288" s="21">
        <v>17.160564892623718</v>
      </c>
    </row>
    <row r="289" spans="1:25" x14ac:dyDescent="0.25">
      <c r="A289" s="6" t="s">
        <v>101</v>
      </c>
      <c r="C289" s="14">
        <v>511</v>
      </c>
      <c r="D289" s="65">
        <v>20.74</v>
      </c>
      <c r="E289" s="65">
        <v>14.1</v>
      </c>
      <c r="F289" s="65">
        <v>19.260000000000002</v>
      </c>
      <c r="G289" s="65">
        <v>23.08</v>
      </c>
      <c r="H289" s="65">
        <v>18.27</v>
      </c>
      <c r="I289" s="65">
        <v>15.37</v>
      </c>
      <c r="J289" s="65">
        <v>21.42</v>
      </c>
      <c r="K289" s="65">
        <v>20.440000000000001</v>
      </c>
      <c r="L289" s="65">
        <v>22.778085429314828</v>
      </c>
      <c r="M289" s="21">
        <v>21.38591283607979</v>
      </c>
      <c r="N289" s="21">
        <v>21.814273633998265</v>
      </c>
      <c r="O289" s="21">
        <v>18.494477450130091</v>
      </c>
      <c r="P289" s="21">
        <v>22.446105810928014</v>
      </c>
      <c r="Q289" s="21">
        <v>24.620036860364262</v>
      </c>
      <c r="R289" s="21">
        <v>22.716751936165217</v>
      </c>
      <c r="S289" s="21">
        <v>23.361051396385825</v>
      </c>
      <c r="T289" s="21">
        <v>17.1051114761793</v>
      </c>
      <c r="U289" s="21">
        <v>21.31384182116874</v>
      </c>
      <c r="V289" s="21">
        <v>21.854222013611828</v>
      </c>
      <c r="W289" s="21">
        <v>15.28586705202312</v>
      </c>
      <c r="X289" s="21">
        <v>20.951184971098261</v>
      </c>
      <c r="Y289" s="21">
        <v>19.660751445086703</v>
      </c>
    </row>
    <row r="290" spans="1:25" x14ac:dyDescent="0.25">
      <c r="A290" s="6" t="s">
        <v>104</v>
      </c>
      <c r="C290" s="14">
        <v>512</v>
      </c>
      <c r="D290" s="65">
        <v>11.38</v>
      </c>
      <c r="E290" s="65">
        <v>8.6300000000000008</v>
      </c>
      <c r="F290" s="65">
        <v>14.8</v>
      </c>
      <c r="G290" s="65">
        <v>12.47</v>
      </c>
      <c r="H290" s="65">
        <v>16.170000000000002</v>
      </c>
      <c r="I290" s="65">
        <v>18.100000000000001</v>
      </c>
      <c r="J290" s="65">
        <v>17.75</v>
      </c>
      <c r="K290" s="65">
        <v>17.79</v>
      </c>
      <c r="L290" s="65">
        <v>21.175805439330542</v>
      </c>
      <c r="M290" s="21">
        <v>17.536049511854955</v>
      </c>
      <c r="N290" s="21">
        <v>16.242147838214784</v>
      </c>
      <c r="O290" s="21">
        <v>18.58800209205021</v>
      </c>
      <c r="P290" s="21">
        <v>16.5051359832636</v>
      </c>
      <c r="Q290" s="21">
        <v>16.094874476987449</v>
      </c>
      <c r="R290" s="21">
        <v>18.646452658884566</v>
      </c>
      <c r="S290" s="21">
        <v>15.75609597924773</v>
      </c>
      <c r="T290" s="21">
        <v>18.740363164721142</v>
      </c>
      <c r="U290" s="21">
        <v>16.872587548638137</v>
      </c>
      <c r="V290" s="21">
        <v>18.124727626459148</v>
      </c>
      <c r="W290" s="21">
        <v>23.452987117552333</v>
      </c>
      <c r="X290" s="21">
        <v>19.622436929683307</v>
      </c>
      <c r="Y290" s="21">
        <v>22.419677938808373</v>
      </c>
    </row>
    <row r="291" spans="1:25" x14ac:dyDescent="0.25">
      <c r="A291" s="6" t="s">
        <v>107</v>
      </c>
      <c r="C291" s="14">
        <v>515</v>
      </c>
      <c r="D291" s="65">
        <v>9.24</v>
      </c>
      <c r="E291" s="65">
        <v>10</v>
      </c>
      <c r="F291" s="65">
        <v>9.69</v>
      </c>
      <c r="G291" s="65">
        <v>12.75</v>
      </c>
      <c r="H291" s="65">
        <v>10.29</v>
      </c>
      <c r="I291" s="65">
        <v>8.9600000000000009</v>
      </c>
      <c r="J291" s="65">
        <v>9.01</v>
      </c>
      <c r="K291" s="65">
        <v>10.029999999999999</v>
      </c>
      <c r="L291" s="65">
        <v>15.270847153742716</v>
      </c>
      <c r="M291" s="21">
        <v>14.396978933213804</v>
      </c>
      <c r="N291" s="21">
        <v>14.571752577319586</v>
      </c>
      <c r="O291" s="21">
        <v>15.445620797848498</v>
      </c>
      <c r="P291" s="21">
        <v>16.690883012102194</v>
      </c>
      <c r="Q291" s="21">
        <v>15.249000448229493</v>
      </c>
      <c r="R291" s="21">
        <v>14.980923221855864</v>
      </c>
      <c r="S291" s="21">
        <v>12.566415449835137</v>
      </c>
      <c r="T291" s="21">
        <v>14.344371172868582</v>
      </c>
      <c r="U291" s="21">
        <v>11.995713612812057</v>
      </c>
      <c r="V291" s="21">
        <v>15.430899670277908</v>
      </c>
      <c r="W291" s="21">
        <v>11.311625944024879</v>
      </c>
      <c r="X291" s="21">
        <v>11.156823633940471</v>
      </c>
      <c r="Y291" s="21">
        <v>9.8078320746334953</v>
      </c>
    </row>
    <row r="292" spans="1:25" x14ac:dyDescent="0.25">
      <c r="A292" s="6" t="s">
        <v>109</v>
      </c>
      <c r="C292" s="14">
        <v>518</v>
      </c>
      <c r="D292" s="65">
        <v>3.1</v>
      </c>
      <c r="E292" s="65">
        <v>2.4</v>
      </c>
      <c r="F292" s="65">
        <v>1.76</v>
      </c>
      <c r="G292" s="65">
        <v>2.02</v>
      </c>
      <c r="H292" s="65">
        <v>3.43</v>
      </c>
      <c r="I292" s="65">
        <v>3.7</v>
      </c>
      <c r="J292" s="65">
        <v>0</v>
      </c>
      <c r="K292" s="65">
        <v>2.37</v>
      </c>
      <c r="L292" s="65">
        <v>2.1882080924855494</v>
      </c>
      <c r="M292" s="21">
        <v>0</v>
      </c>
      <c r="N292" s="21">
        <v>3.261271676300578</v>
      </c>
      <c r="O292" s="21">
        <v>3.7452023121387286</v>
      </c>
      <c r="P292" s="21">
        <v>3.5873988439306359</v>
      </c>
      <c r="Q292" s="21">
        <v>3.9240462427745664</v>
      </c>
      <c r="R292" s="21">
        <v>2.9754084507042258</v>
      </c>
      <c r="S292" s="21">
        <v>2.2369859154929581</v>
      </c>
      <c r="T292" s="21">
        <v>4.5608450704225358</v>
      </c>
      <c r="U292" s="21">
        <v>3.2686056338028169</v>
      </c>
      <c r="V292" s="21">
        <v>4.5499859154929583</v>
      </c>
      <c r="W292" s="21">
        <v>2.3926945525291829</v>
      </c>
      <c r="X292" s="21">
        <v>4.506420233463035</v>
      </c>
      <c r="Y292" s="21">
        <v>2.8326070038910505</v>
      </c>
    </row>
    <row r="293" spans="1:25" x14ac:dyDescent="0.25">
      <c r="A293" s="6" t="s">
        <v>114</v>
      </c>
      <c r="C293" s="14">
        <v>522</v>
      </c>
      <c r="D293" s="65">
        <v>89.37</v>
      </c>
      <c r="E293" s="65">
        <v>88.78</v>
      </c>
      <c r="F293" s="65">
        <v>89.86</v>
      </c>
      <c r="G293" s="65">
        <v>84.64</v>
      </c>
      <c r="H293" s="65">
        <v>92.71</v>
      </c>
      <c r="I293" s="65">
        <v>93.32</v>
      </c>
      <c r="J293" s="65">
        <v>94.74</v>
      </c>
      <c r="K293" s="65">
        <v>93.25</v>
      </c>
      <c r="L293" s="65">
        <v>115.04311228619218</v>
      </c>
      <c r="M293" s="21">
        <v>129.26312523606541</v>
      </c>
      <c r="N293" s="21">
        <v>120.23929746937894</v>
      </c>
      <c r="O293" s="21">
        <v>132.9196999946042</v>
      </c>
      <c r="P293" s="21">
        <v>127.21031133653483</v>
      </c>
      <c r="Q293" s="21">
        <v>130.86688609507365</v>
      </c>
      <c r="R293" s="21">
        <v>123.86610646034163</v>
      </c>
      <c r="S293" s="21">
        <v>131.6732834432606</v>
      </c>
      <c r="T293" s="21">
        <v>130.7728627600203</v>
      </c>
      <c r="U293" s="21">
        <v>151.57787713512602</v>
      </c>
      <c r="V293" s="21">
        <v>154.54396879756467</v>
      </c>
      <c r="W293" s="21">
        <v>165.78942367480181</v>
      </c>
      <c r="X293" s="21">
        <v>165.21557399347117</v>
      </c>
      <c r="Y293" s="21">
        <v>157.25606637649619</v>
      </c>
    </row>
    <row r="294" spans="1:25" x14ac:dyDescent="0.25">
      <c r="A294" s="7" t="s">
        <v>117</v>
      </c>
      <c r="C294" s="14">
        <v>5241</v>
      </c>
      <c r="D294" s="65">
        <v>41.08</v>
      </c>
      <c r="E294" s="65">
        <v>38.93</v>
      </c>
      <c r="F294" s="65">
        <v>29.27</v>
      </c>
      <c r="G294" s="65">
        <v>32.54</v>
      </c>
      <c r="H294" s="65">
        <v>31.25</v>
      </c>
      <c r="I294" s="65">
        <v>35.729999999999997</v>
      </c>
      <c r="J294" s="65">
        <v>31.7</v>
      </c>
      <c r="K294" s="65">
        <v>36.53</v>
      </c>
      <c r="L294" s="65">
        <v>34.974365019011408</v>
      </c>
      <c r="M294" s="21">
        <v>36.832585551330794</v>
      </c>
      <c r="N294" s="21">
        <v>40.880851711026622</v>
      </c>
      <c r="O294" s="21">
        <v>40.626452471482885</v>
      </c>
      <c r="P294" s="21">
        <v>42.484673003802278</v>
      </c>
      <c r="Q294" s="21">
        <v>40.217201520912546</v>
      </c>
      <c r="R294" s="21">
        <v>42.26407932489451</v>
      </c>
      <c r="S294" s="21">
        <v>35.461336708860756</v>
      </c>
      <c r="T294" s="21">
        <v>36.342972151898735</v>
      </c>
      <c r="U294" s="21">
        <v>31.934794936708858</v>
      </c>
      <c r="V294" s="21">
        <v>34.830042194092826</v>
      </c>
      <c r="W294" s="21">
        <v>36.890726256983243</v>
      </c>
      <c r="X294" s="21">
        <v>39.576089385474859</v>
      </c>
      <c r="Y294" s="21">
        <v>41.215921787709497</v>
      </c>
    </row>
    <row r="295" spans="1:25" x14ac:dyDescent="0.25">
      <c r="A295" s="6" t="s">
        <v>119</v>
      </c>
      <c r="C295" s="14" t="s">
        <v>204</v>
      </c>
      <c r="D295" s="65">
        <v>24.49</v>
      </c>
      <c r="E295" s="65">
        <v>27.89</v>
      </c>
      <c r="F295" s="65">
        <v>33.72</v>
      </c>
      <c r="G295" s="65">
        <v>34.6</v>
      </c>
      <c r="H295" s="65">
        <v>37.700000000000003</v>
      </c>
      <c r="I295" s="65">
        <v>41.95</v>
      </c>
      <c r="J295" s="65">
        <v>40.450000000000003</v>
      </c>
      <c r="K295" s="65">
        <v>44.91</v>
      </c>
      <c r="L295" s="65">
        <v>47.884159990973714</v>
      </c>
      <c r="M295" s="21">
        <v>43.325764413855353</v>
      </c>
      <c r="N295" s="21">
        <v>44.071492722554439</v>
      </c>
      <c r="O295" s="21">
        <v>37.88509872503667</v>
      </c>
      <c r="P295" s="21">
        <v>45.899052239647979</v>
      </c>
      <c r="Q295" s="21">
        <v>41.708269209071418</v>
      </c>
      <c r="R295" s="21">
        <v>48.031739829924156</v>
      </c>
      <c r="S295" s="21">
        <v>45.510940013789927</v>
      </c>
      <c r="T295" s="21">
        <v>62.935968742817735</v>
      </c>
      <c r="U295" s="21">
        <v>61.034865548149845</v>
      </c>
      <c r="V295" s="21">
        <v>55.184509308205008</v>
      </c>
      <c r="W295" s="21">
        <v>63.387274388850813</v>
      </c>
      <c r="X295" s="21">
        <v>63.555243317340647</v>
      </c>
      <c r="Y295" s="21">
        <v>71.092848983321915</v>
      </c>
    </row>
    <row r="296" spans="1:25" x14ac:dyDescent="0.25">
      <c r="A296" s="148" t="s">
        <v>599</v>
      </c>
      <c r="C296" s="149">
        <v>5324</v>
      </c>
      <c r="D296" s="65">
        <v>0</v>
      </c>
      <c r="E296" s="65">
        <v>1.67</v>
      </c>
      <c r="F296" s="65">
        <v>2</v>
      </c>
      <c r="G296" s="65">
        <v>2.67</v>
      </c>
      <c r="H296" s="65">
        <v>2.83</v>
      </c>
      <c r="I296" s="65">
        <v>3.46</v>
      </c>
      <c r="J296" s="65">
        <v>0</v>
      </c>
      <c r="K296" s="65">
        <v>2.34</v>
      </c>
      <c r="L296" s="65">
        <v>3.0816793893129768</v>
      </c>
      <c r="M296" s="21">
        <v>2.4205190839694657</v>
      </c>
      <c r="N296" s="21">
        <v>2.1515725190839694</v>
      </c>
      <c r="O296" s="21">
        <v>3.6307786259541985</v>
      </c>
      <c r="P296" s="21">
        <v>4.1798778625954194</v>
      </c>
      <c r="Q296" s="21">
        <v>3.1152977099236638</v>
      </c>
      <c r="R296" s="21">
        <v>2.5026215644820295</v>
      </c>
      <c r="S296" s="21">
        <v>1.9171458773784353</v>
      </c>
      <c r="T296" s="21">
        <v>1.7908668076109935</v>
      </c>
      <c r="U296" s="21">
        <v>2.4681818181818178</v>
      </c>
      <c r="V296" s="21">
        <v>0</v>
      </c>
      <c r="W296" s="21">
        <v>3.3115384615384613</v>
      </c>
      <c r="X296" s="21">
        <v>3.83076923076923</v>
      </c>
      <c r="Y296" s="21">
        <v>5.2615384615384606</v>
      </c>
    </row>
    <row r="297" spans="1:25" x14ac:dyDescent="0.25">
      <c r="A297" s="5" t="s">
        <v>127</v>
      </c>
      <c r="B297" s="5"/>
      <c r="C297" s="13">
        <v>54</v>
      </c>
      <c r="D297" s="64">
        <v>199.65</v>
      </c>
      <c r="E297" s="64">
        <v>207.78</v>
      </c>
      <c r="F297" s="64">
        <v>230.6</v>
      </c>
      <c r="G297" s="64">
        <v>246.9</v>
      </c>
      <c r="H297" s="64">
        <v>257.02999999999997</v>
      </c>
      <c r="I297" s="64">
        <v>257.91000000000003</v>
      </c>
      <c r="J297" s="64">
        <v>259.85000000000002</v>
      </c>
      <c r="K297" s="64">
        <v>252.14</v>
      </c>
      <c r="L297" s="64">
        <v>261.14692324084729</v>
      </c>
      <c r="M297" s="20">
        <v>261.65050078847548</v>
      </c>
      <c r="N297" s="20">
        <v>281.16413075906746</v>
      </c>
      <c r="O297" s="20">
        <v>297.12124429953542</v>
      </c>
      <c r="P297" s="20">
        <v>294.22567340067337</v>
      </c>
      <c r="Q297" s="20">
        <v>320.10746110898009</v>
      </c>
      <c r="R297" s="20">
        <v>324.55349997116991</v>
      </c>
      <c r="S297" s="20">
        <v>321.72501009052644</v>
      </c>
      <c r="T297" s="20">
        <v>326.17726268042821</v>
      </c>
      <c r="U297" s="20">
        <v>348.22900786100058</v>
      </c>
      <c r="V297" s="20">
        <v>369.63124795786962</v>
      </c>
      <c r="W297" s="20">
        <v>371.89362934755019</v>
      </c>
      <c r="X297" s="20">
        <v>389.95431987814163</v>
      </c>
      <c r="Y297" s="20">
        <v>401.970420919015</v>
      </c>
    </row>
    <row r="298" spans="1:25" x14ac:dyDescent="0.25">
      <c r="A298" s="7" t="s">
        <v>150</v>
      </c>
      <c r="C298" s="14">
        <v>6112</v>
      </c>
      <c r="D298" s="65">
        <v>8.75</v>
      </c>
      <c r="E298" s="65">
        <v>9.76</v>
      </c>
      <c r="F298" s="65">
        <v>9.82</v>
      </c>
      <c r="G298" s="65">
        <v>9.36</v>
      </c>
      <c r="H298" s="65">
        <v>11.96</v>
      </c>
      <c r="I298" s="65">
        <v>11.88</v>
      </c>
      <c r="J298" s="65">
        <v>8.81</v>
      </c>
      <c r="K298" s="65">
        <v>11.91</v>
      </c>
      <c r="L298" s="65">
        <v>12.596248699271591</v>
      </c>
      <c r="M298" s="21">
        <v>13.652221644120706</v>
      </c>
      <c r="N298" s="21">
        <v>13.813850156087408</v>
      </c>
      <c r="O298" s="21">
        <v>12.391519250780435</v>
      </c>
      <c r="P298" s="21">
        <v>15.311607700312175</v>
      </c>
      <c r="Q298" s="21">
        <v>18.328673257023933</v>
      </c>
      <c r="R298" s="21">
        <v>17.088284023668638</v>
      </c>
      <c r="S298" s="21">
        <v>12.76926718252162</v>
      </c>
      <c r="T298" s="21">
        <v>14.469749658625398</v>
      </c>
      <c r="U298" s="21">
        <v>18.966117432862994</v>
      </c>
      <c r="V298" s="21">
        <v>20.092817478379608</v>
      </c>
      <c r="W298" s="21">
        <v>13.168517915309446</v>
      </c>
      <c r="X298" s="21">
        <v>17.314560260586319</v>
      </c>
      <c r="Y298" s="21">
        <v>16.670097719869705</v>
      </c>
    </row>
    <row r="299" spans="1:25" x14ac:dyDescent="0.25">
      <c r="A299" s="7" t="s">
        <v>151</v>
      </c>
      <c r="C299" s="14">
        <v>6113</v>
      </c>
      <c r="D299" s="65">
        <v>24.29</v>
      </c>
      <c r="E299" s="65">
        <v>18.829999999999998</v>
      </c>
      <c r="F299" s="65">
        <v>22.16</v>
      </c>
      <c r="G299" s="65">
        <v>19.239999999999998</v>
      </c>
      <c r="H299" s="65">
        <v>20.74</v>
      </c>
      <c r="I299" s="65">
        <v>22.92</v>
      </c>
      <c r="J299" s="65">
        <v>22.16</v>
      </c>
      <c r="K299" s="65">
        <v>24.72</v>
      </c>
      <c r="L299" s="65">
        <v>33.935445321307775</v>
      </c>
      <c r="M299" s="21">
        <v>32.713314543404735</v>
      </c>
      <c r="N299" s="21">
        <v>35.489161969184515</v>
      </c>
      <c r="O299" s="21">
        <v>30.960646373543778</v>
      </c>
      <c r="P299" s="21">
        <v>31.330127771514466</v>
      </c>
      <c r="Q299" s="21">
        <v>33.03542653137918</v>
      </c>
      <c r="R299" s="21">
        <v>33.017297134238312</v>
      </c>
      <c r="S299" s="21">
        <v>35.09197586726998</v>
      </c>
      <c r="T299" s="21">
        <v>34.540597285067875</v>
      </c>
      <c r="U299" s="21">
        <v>33.67147511312217</v>
      </c>
      <c r="V299" s="21">
        <v>39.979619909502262</v>
      </c>
      <c r="W299" s="21">
        <v>33.47765206974578</v>
      </c>
      <c r="X299" s="21">
        <v>36.166271795554373</v>
      </c>
      <c r="Y299" s="21">
        <v>40.030560362039132</v>
      </c>
    </row>
    <row r="300" spans="1:25" x14ac:dyDescent="0.25">
      <c r="A300" s="6" t="s">
        <v>155</v>
      </c>
      <c r="C300" s="14">
        <v>622</v>
      </c>
      <c r="D300" s="65">
        <v>55.21</v>
      </c>
      <c r="E300" s="65">
        <v>59.02</v>
      </c>
      <c r="F300" s="65">
        <v>56.88</v>
      </c>
      <c r="G300" s="65">
        <v>57.98</v>
      </c>
      <c r="H300" s="65">
        <v>63.54</v>
      </c>
      <c r="I300" s="65">
        <v>58.38</v>
      </c>
      <c r="J300" s="65">
        <v>63.36</v>
      </c>
      <c r="K300" s="65">
        <v>62.13</v>
      </c>
      <c r="L300" s="65">
        <v>67.265429736511919</v>
      </c>
      <c r="M300" s="21">
        <v>75.525908092848184</v>
      </c>
      <c r="N300" s="21">
        <v>74.945848494353825</v>
      </c>
      <c r="O300" s="21">
        <v>75.268103826850677</v>
      </c>
      <c r="P300" s="21">
        <v>79.865613237139257</v>
      </c>
      <c r="Q300" s="21">
        <v>80.821637390213297</v>
      </c>
      <c r="R300" s="21">
        <v>96.012911238609504</v>
      </c>
      <c r="S300" s="21">
        <v>80.240573742828218</v>
      </c>
      <c r="T300" s="21">
        <v>99.8631859601755</v>
      </c>
      <c r="U300" s="21">
        <v>98.303983800202502</v>
      </c>
      <c r="V300" s="21">
        <v>92.152029699628741</v>
      </c>
      <c r="W300" s="21">
        <v>89.507056593555376</v>
      </c>
      <c r="X300" s="21">
        <v>100.2169401570539</v>
      </c>
      <c r="Y300" s="21">
        <v>120.61873815326294</v>
      </c>
    </row>
    <row r="301" spans="1:25" x14ac:dyDescent="0.25">
      <c r="A301" s="6" t="s">
        <v>162</v>
      </c>
      <c r="C301" s="14">
        <v>721</v>
      </c>
      <c r="D301" s="65">
        <v>20.149999999999999</v>
      </c>
      <c r="E301" s="65">
        <v>22.55</v>
      </c>
      <c r="F301" s="65">
        <v>19.850000000000001</v>
      </c>
      <c r="G301" s="65">
        <v>24.14</v>
      </c>
      <c r="H301" s="65">
        <v>16.05</v>
      </c>
      <c r="I301" s="65">
        <v>22.21</v>
      </c>
      <c r="J301" s="65">
        <v>26.66</v>
      </c>
      <c r="K301" s="65">
        <v>15.98</v>
      </c>
      <c r="L301" s="65">
        <v>21.809800709800708</v>
      </c>
      <c r="M301" s="21">
        <v>19.434671034671034</v>
      </c>
      <c r="N301" s="21">
        <v>25.446410046410048</v>
      </c>
      <c r="O301" s="21">
        <v>18.222467922467921</v>
      </c>
      <c r="P301" s="21">
        <v>18.656101556101554</v>
      </c>
      <c r="Q301" s="21">
        <v>20.834125034125034</v>
      </c>
      <c r="R301" s="21">
        <v>23.718870631194573</v>
      </c>
      <c r="S301" s="21">
        <v>25.253912363067293</v>
      </c>
      <c r="T301" s="21">
        <v>24.521053729786125</v>
      </c>
      <c r="U301" s="21">
        <v>25.590631194574858</v>
      </c>
      <c r="V301" s="21">
        <v>25.352947313510697</v>
      </c>
      <c r="W301" s="21">
        <v>21.370687103594083</v>
      </c>
      <c r="X301" s="21">
        <v>21.251575052854122</v>
      </c>
      <c r="Y301" s="21">
        <v>25.450274841437633</v>
      </c>
    </row>
    <row r="310" spans="1:25" x14ac:dyDescent="0.25">
      <c r="A310" t="s">
        <v>643</v>
      </c>
      <c r="C310" s="97" t="s">
        <v>642</v>
      </c>
      <c r="D310" s="150">
        <f t="shared" ref="D310:L310" si="17">SUMIF($C$6:$C$182,11,D$6:D$182)+SUMIF($C$6:$C$182,21,D$6:D$182)+SUMIF($C$6:$C$182,22,D$6:D$182)</f>
        <v>24.990000000000002</v>
      </c>
      <c r="E310" s="150">
        <f t="shared" si="17"/>
        <v>27.119999999999997</v>
      </c>
      <c r="F310" s="150">
        <f t="shared" si="17"/>
        <v>26.44</v>
      </c>
      <c r="G310" s="150">
        <f t="shared" si="17"/>
        <v>28.25</v>
      </c>
      <c r="H310" s="150">
        <f t="shared" si="17"/>
        <v>27.9</v>
      </c>
      <c r="I310" s="150">
        <f t="shared" si="17"/>
        <v>28.42</v>
      </c>
      <c r="J310" s="150">
        <f t="shared" si="17"/>
        <v>24.66</v>
      </c>
      <c r="K310" s="150">
        <f t="shared" si="17"/>
        <v>28</v>
      </c>
      <c r="L310" s="150">
        <f t="shared" si="17"/>
        <v>32.764412032798212</v>
      </c>
      <c r="M310" s="150">
        <f>SUMIF($C$6:$C$182,11,M$6:M$182)+SUMIF($C$6:$C$182,21,M$6:M$182)+SUMIF($C$6:$C$182,22,M$6:M$182)</f>
        <v>28.340548639492187</v>
      </c>
      <c r="N310" s="150">
        <f t="shared" ref="N310:Y310" si="18">SUMIF($C$6:$C$182,11,N$6:N$182)+SUMIF($C$6:$C$182,21,N$6:N$182)+SUMIF($C$6:$C$182,22,N$6:N$182)</f>
        <v>32.888416954394145</v>
      </c>
      <c r="O310" s="150">
        <f t="shared" si="18"/>
        <v>38.302289033257949</v>
      </c>
      <c r="P310" s="150">
        <f t="shared" si="18"/>
        <v>33.068783080798227</v>
      </c>
      <c r="Q310" s="150">
        <f t="shared" si="18"/>
        <v>32.451254739459898</v>
      </c>
      <c r="R310" s="150">
        <f t="shared" si="18"/>
        <v>32.966881005037763</v>
      </c>
      <c r="S310" s="150">
        <f t="shared" si="18"/>
        <v>29.306050837053043</v>
      </c>
      <c r="T310" s="150">
        <f t="shared" si="18"/>
        <v>33.856518643698166</v>
      </c>
      <c r="U310" s="150">
        <f t="shared" si="18"/>
        <v>32.322596399052834</v>
      </c>
      <c r="V310" s="150">
        <f t="shared" si="18"/>
        <v>38.568322949094075</v>
      </c>
      <c r="W310" s="150">
        <f t="shared" si="18"/>
        <v>36.571337920160026</v>
      </c>
      <c r="X310" s="150">
        <f t="shared" si="18"/>
        <v>27.984122746644854</v>
      </c>
      <c r="Y310" s="150">
        <f t="shared" si="18"/>
        <v>29.099404032266158</v>
      </c>
    </row>
    <row r="311" spans="1:25" x14ac:dyDescent="0.25">
      <c r="A311" t="s">
        <v>22</v>
      </c>
      <c r="C311" s="97">
        <v>23</v>
      </c>
      <c r="D311" s="150">
        <f t="shared" ref="D311:L311" si="19">SUMIF($C$6:$C$182,23,D$6:D$182)</f>
        <v>112.77</v>
      </c>
      <c r="E311" s="150">
        <f t="shared" si="19"/>
        <v>110.19</v>
      </c>
      <c r="F311" s="150">
        <f t="shared" si="19"/>
        <v>119.65</v>
      </c>
      <c r="G311" s="150">
        <f t="shared" si="19"/>
        <v>128.57</v>
      </c>
      <c r="H311" s="150">
        <f t="shared" si="19"/>
        <v>136.30000000000001</v>
      </c>
      <c r="I311" s="150">
        <f t="shared" si="19"/>
        <v>134.38</v>
      </c>
      <c r="J311" s="150">
        <f t="shared" si="19"/>
        <v>147.93</v>
      </c>
      <c r="K311" s="150">
        <f t="shared" si="19"/>
        <v>146.87</v>
      </c>
      <c r="L311" s="150">
        <f t="shared" si="19"/>
        <v>179.80762143407867</v>
      </c>
      <c r="M311" s="150">
        <f>SUMIF($C$6:$C$182,23,M$6:M$182)</f>
        <v>181.82084734001543</v>
      </c>
      <c r="N311" s="150">
        <f t="shared" ref="N311:Y311" si="20">SUMIF($C$6:$C$182,23,N$6:N$182)</f>
        <v>182.80533693138011</v>
      </c>
      <c r="O311" s="150">
        <f t="shared" si="20"/>
        <v>197.97090131071704</v>
      </c>
      <c r="P311" s="150">
        <f t="shared" si="20"/>
        <v>172.65071395528145</v>
      </c>
      <c r="Q311" s="150">
        <f t="shared" si="20"/>
        <v>186.90922050886661</v>
      </c>
      <c r="R311" s="150">
        <f t="shared" si="20"/>
        <v>202.37651908504068</v>
      </c>
      <c r="S311" s="150">
        <f t="shared" si="20"/>
        <v>200.93388296379456</v>
      </c>
      <c r="T311" s="150">
        <f t="shared" si="20"/>
        <v>210.11829918607916</v>
      </c>
      <c r="U311" s="150">
        <f t="shared" si="20"/>
        <v>204.97546660117877</v>
      </c>
      <c r="V311" s="150">
        <f t="shared" si="20"/>
        <v>222.83772452989052</v>
      </c>
      <c r="W311" s="150">
        <f t="shared" si="20"/>
        <v>232.9146863557236</v>
      </c>
      <c r="X311" s="150">
        <f t="shared" si="20"/>
        <v>223.3406999219641</v>
      </c>
      <c r="Y311" s="150">
        <f t="shared" si="20"/>
        <v>247.5895672009124</v>
      </c>
    </row>
    <row r="312" spans="1:25" x14ac:dyDescent="0.25">
      <c r="A312" t="s">
        <v>23</v>
      </c>
      <c r="C312" s="97" t="s">
        <v>188</v>
      </c>
      <c r="D312" s="150">
        <f t="shared" ref="D312:L312" si="21">SUMIF($C$6:$C$182,"31-33",D$6:D$182)</f>
        <v>407.04</v>
      </c>
      <c r="E312" s="150">
        <f t="shared" si="21"/>
        <v>434.88</v>
      </c>
      <c r="F312" s="150">
        <f t="shared" si="21"/>
        <v>441.78</v>
      </c>
      <c r="G312" s="150">
        <f t="shared" si="21"/>
        <v>446.93</v>
      </c>
      <c r="H312" s="150">
        <f t="shared" si="21"/>
        <v>452.29</v>
      </c>
      <c r="I312" s="150">
        <f t="shared" si="21"/>
        <v>485.92</v>
      </c>
      <c r="J312" s="150">
        <f t="shared" si="21"/>
        <v>466.61</v>
      </c>
      <c r="K312" s="150">
        <f t="shared" si="21"/>
        <v>487.72</v>
      </c>
      <c r="L312" s="150">
        <f t="shared" si="21"/>
        <v>501.42148696463204</v>
      </c>
      <c r="M312" s="150">
        <f>SUMIF($C$6:$C$182,"31-33",M$6:M$182)</f>
        <v>455.5754187454661</v>
      </c>
      <c r="N312" s="150">
        <f t="shared" ref="N312:Y312" si="22">SUMIF($C$6:$C$182,"31-33",N$6:N$182)</f>
        <v>436.16845663019825</v>
      </c>
      <c r="O312" s="150">
        <f t="shared" si="22"/>
        <v>416.8602297659408</v>
      </c>
      <c r="P312" s="150">
        <f t="shared" si="22"/>
        <v>360.30687210386844</v>
      </c>
      <c r="Q312" s="150">
        <f t="shared" si="22"/>
        <v>357.09249115430737</v>
      </c>
      <c r="R312" s="150">
        <f t="shared" si="22"/>
        <v>361.52190535894073</v>
      </c>
      <c r="S312" s="150">
        <f t="shared" si="22"/>
        <v>364.07051879713526</v>
      </c>
      <c r="T312" s="150">
        <f t="shared" si="22"/>
        <v>363.84179707832294</v>
      </c>
      <c r="U312" s="150">
        <f t="shared" si="22"/>
        <v>352.76513098155425</v>
      </c>
      <c r="V312" s="150">
        <f t="shared" si="22"/>
        <v>347.87484280313816</v>
      </c>
      <c r="W312" s="150">
        <f t="shared" si="22"/>
        <v>365.90875642382832</v>
      </c>
      <c r="X312" s="150">
        <f t="shared" si="22"/>
        <v>372.19770955634681</v>
      </c>
      <c r="Y312" s="150">
        <f t="shared" si="22"/>
        <v>353.99400866134152</v>
      </c>
    </row>
    <row r="313" spans="1:25" x14ac:dyDescent="0.25">
      <c r="A313" t="s">
        <v>648</v>
      </c>
      <c r="C313" s="97">
        <v>41</v>
      </c>
      <c r="D313" s="150">
        <f t="shared" ref="D313:L313" si="23">SUMIF($C$6:$C$182,41,D$6:D$182)</f>
        <v>90.02</v>
      </c>
      <c r="E313" s="150">
        <f t="shared" si="23"/>
        <v>86.1</v>
      </c>
      <c r="F313" s="150">
        <f t="shared" si="23"/>
        <v>95.79</v>
      </c>
      <c r="G313" s="150">
        <f t="shared" si="23"/>
        <v>107.15</v>
      </c>
      <c r="H313" s="150">
        <f t="shared" si="23"/>
        <v>118.74</v>
      </c>
      <c r="I313" s="150">
        <f t="shared" si="23"/>
        <v>118.94</v>
      </c>
      <c r="J313" s="150">
        <f t="shared" si="23"/>
        <v>114.95</v>
      </c>
      <c r="K313" s="150">
        <f t="shared" si="23"/>
        <v>125.45</v>
      </c>
      <c r="L313" s="150">
        <f t="shared" si="23"/>
        <v>141.75354561681203</v>
      </c>
      <c r="M313" s="150">
        <f>SUMIF($C$6:$C$182,41,M$6:M$182)</f>
        <v>141.54396524433366</v>
      </c>
      <c r="N313" s="150">
        <f t="shared" ref="N313:Y313" si="24">SUMIF($C$6:$C$182,41,N$6:N$182)</f>
        <v>135.8080813659785</v>
      </c>
      <c r="O313" s="150">
        <f t="shared" si="24"/>
        <v>132.4437648604048</v>
      </c>
      <c r="P313" s="150">
        <f t="shared" si="24"/>
        <v>140.9372852187384</v>
      </c>
      <c r="Q313" s="150">
        <f t="shared" si="24"/>
        <v>145.5701145051022</v>
      </c>
      <c r="R313" s="150">
        <f t="shared" si="24"/>
        <v>123.88262900929004</v>
      </c>
      <c r="S313" s="150">
        <f t="shared" si="24"/>
        <v>126.2551054451753</v>
      </c>
      <c r="T313" s="150">
        <f t="shared" si="24"/>
        <v>126.22230623177597</v>
      </c>
      <c r="U313" s="150">
        <f t="shared" si="24"/>
        <v>142.14085780158678</v>
      </c>
      <c r="V313" s="150">
        <f t="shared" si="24"/>
        <v>173.86863022987728</v>
      </c>
      <c r="W313" s="150">
        <f t="shared" si="24"/>
        <v>163.51334869431645</v>
      </c>
      <c r="X313" s="150">
        <f t="shared" si="24"/>
        <v>153.29992201347039</v>
      </c>
      <c r="Y313" s="150">
        <f t="shared" si="24"/>
        <v>138.8062704320769</v>
      </c>
    </row>
    <row r="314" spans="1:25" x14ac:dyDescent="0.25">
      <c r="A314" t="s">
        <v>649</v>
      </c>
      <c r="C314" s="97" t="s">
        <v>199</v>
      </c>
      <c r="D314" s="150">
        <f t="shared" ref="D314:L314" si="25">SUMIF($C$6:$C$182,"44-45",D$6:D$182)</f>
        <v>242.59</v>
      </c>
      <c r="E314" s="150">
        <f t="shared" si="25"/>
        <v>247.93</v>
      </c>
      <c r="F314" s="150">
        <f t="shared" si="25"/>
        <v>256.05</v>
      </c>
      <c r="G314" s="150">
        <f t="shared" si="25"/>
        <v>273.16000000000003</v>
      </c>
      <c r="H314" s="150">
        <f t="shared" si="25"/>
        <v>292.43</v>
      </c>
      <c r="I314" s="150">
        <f t="shared" si="25"/>
        <v>274.27</v>
      </c>
      <c r="J314" s="150">
        <f t="shared" si="25"/>
        <v>280.58999999999997</v>
      </c>
      <c r="K314" s="150">
        <f t="shared" si="25"/>
        <v>289.63</v>
      </c>
      <c r="L314" s="150">
        <f t="shared" si="25"/>
        <v>324.38099023869444</v>
      </c>
      <c r="M314" s="150">
        <f>SUMIF($C$6:$C$182,"44-45",M$6:M$182)</f>
        <v>339.51571436742159</v>
      </c>
      <c r="N314" s="150">
        <f t="shared" ref="N314:Y314" si="26">SUMIF($C$6:$C$182,"44-45",N$6:N$182)</f>
        <v>348.02574163044306</v>
      </c>
      <c r="O314" s="150">
        <f t="shared" si="26"/>
        <v>342.71348470982991</v>
      </c>
      <c r="P314" s="150">
        <f t="shared" si="26"/>
        <v>330.88069282391518</v>
      </c>
      <c r="Q314" s="150">
        <f t="shared" si="26"/>
        <v>330.83902806375352</v>
      </c>
      <c r="R314" s="150">
        <f t="shared" si="26"/>
        <v>332.26239452044956</v>
      </c>
      <c r="S314" s="150">
        <f t="shared" si="26"/>
        <v>343.53063126144559</v>
      </c>
      <c r="T314" s="150">
        <f t="shared" si="26"/>
        <v>369.29698642680165</v>
      </c>
      <c r="U314" s="150">
        <f t="shared" si="26"/>
        <v>347.67443445007001</v>
      </c>
      <c r="V314" s="150">
        <f t="shared" si="26"/>
        <v>337.68361072210848</v>
      </c>
      <c r="W314" s="150">
        <f t="shared" si="26"/>
        <v>347.28017185392412</v>
      </c>
      <c r="X314" s="150">
        <f t="shared" si="26"/>
        <v>384.57332667232851</v>
      </c>
      <c r="Y314" s="150">
        <f t="shared" si="26"/>
        <v>379.62998451316378</v>
      </c>
    </row>
    <row r="315" spans="1:25" x14ac:dyDescent="0.25">
      <c r="A315" t="s">
        <v>650</v>
      </c>
      <c r="C315" s="97" t="s">
        <v>200</v>
      </c>
      <c r="D315" s="150">
        <f t="shared" ref="D315:L315" si="27">SUMIF($C$6:$C$182,"48-49",D$6:D$182)</f>
        <v>114.17</v>
      </c>
      <c r="E315" s="150">
        <f t="shared" si="27"/>
        <v>114.62</v>
      </c>
      <c r="F315" s="150">
        <f t="shared" si="27"/>
        <v>112.75</v>
      </c>
      <c r="G315" s="150">
        <f t="shared" si="27"/>
        <v>124.2</v>
      </c>
      <c r="H315" s="150">
        <f t="shared" si="27"/>
        <v>129.81</v>
      </c>
      <c r="I315" s="150">
        <f t="shared" si="27"/>
        <v>129.27000000000001</v>
      </c>
      <c r="J315" s="150">
        <f t="shared" si="27"/>
        <v>137.31</v>
      </c>
      <c r="K315" s="150">
        <f t="shared" si="27"/>
        <v>134.96</v>
      </c>
      <c r="L315" s="150">
        <f t="shared" si="27"/>
        <v>143.75459648441296</v>
      </c>
      <c r="M315" s="150">
        <f>SUMIF($C$6:$C$182,"48-49",M$6:M$182)</f>
        <v>155.52391279013307</v>
      </c>
      <c r="N315" s="150">
        <f t="shared" ref="N315:Y315" si="28">SUMIF($C$6:$C$182,"48-49",N$6:N$182)</f>
        <v>152.11137418665632</v>
      </c>
      <c r="O315" s="150">
        <f t="shared" si="28"/>
        <v>174.21966883558318</v>
      </c>
      <c r="P315" s="150">
        <f t="shared" si="28"/>
        <v>177.27180732252114</v>
      </c>
      <c r="Q315" s="150">
        <f t="shared" si="28"/>
        <v>167.89014178887055</v>
      </c>
      <c r="R315" s="150">
        <f t="shared" si="28"/>
        <v>175.99328405392839</v>
      </c>
      <c r="S315" s="150">
        <f t="shared" si="28"/>
        <v>163.96889818688982</v>
      </c>
      <c r="T315" s="150">
        <f t="shared" si="28"/>
        <v>192.02208042770803</v>
      </c>
      <c r="U315" s="150">
        <f t="shared" si="28"/>
        <v>170.1149432821943</v>
      </c>
      <c r="V315" s="150">
        <f t="shared" si="28"/>
        <v>182.15048349604837</v>
      </c>
      <c r="W315" s="150">
        <f t="shared" si="28"/>
        <v>182.6505558855979</v>
      </c>
      <c r="X315" s="150">
        <f t="shared" si="28"/>
        <v>209.38587795977259</v>
      </c>
      <c r="Y315" s="150">
        <f t="shared" si="28"/>
        <v>231.70241449545955</v>
      </c>
    </row>
    <row r="316" spans="1:25" x14ac:dyDescent="0.25">
      <c r="A316" t="s">
        <v>651</v>
      </c>
      <c r="C316" s="97">
        <v>51</v>
      </c>
      <c r="D316" s="150">
        <f t="shared" ref="D316:L316" si="29">SUMIF($C$6:$C$182,51,D$6:D$182)</f>
        <v>81.84</v>
      </c>
      <c r="E316" s="150">
        <f t="shared" si="29"/>
        <v>81.52</v>
      </c>
      <c r="F316" s="150">
        <f t="shared" si="29"/>
        <v>86.74</v>
      </c>
      <c r="G316" s="150">
        <f t="shared" si="29"/>
        <v>96.66</v>
      </c>
      <c r="H316" s="150">
        <f t="shared" si="29"/>
        <v>104.61</v>
      </c>
      <c r="I316" s="150">
        <f t="shared" si="29"/>
        <v>86.53</v>
      </c>
      <c r="J316" s="150">
        <f t="shared" si="29"/>
        <v>85.88</v>
      </c>
      <c r="K316" s="150">
        <f t="shared" si="29"/>
        <v>90.39</v>
      </c>
      <c r="L316" s="150">
        <f t="shared" si="29"/>
        <v>101.71068720379147</v>
      </c>
      <c r="M316" s="150">
        <f>SUMIF($C$6:$C$182,51,M$6:M$182)</f>
        <v>110.28740690589031</v>
      </c>
      <c r="N316" s="150">
        <f t="shared" ref="N316:Y316" si="30">SUMIF($C$6:$C$182,51,N$6:N$182)</f>
        <v>102.77073121191604</v>
      </c>
      <c r="O316" s="150">
        <f t="shared" si="30"/>
        <v>105.45831753554501</v>
      </c>
      <c r="P316" s="150">
        <f t="shared" si="30"/>
        <v>109.61283344617468</v>
      </c>
      <c r="Q316" s="150">
        <f t="shared" si="30"/>
        <v>106.52906905890318</v>
      </c>
      <c r="R316" s="150">
        <f t="shared" si="30"/>
        <v>114.40739357262103</v>
      </c>
      <c r="S316" s="150">
        <f t="shared" si="30"/>
        <v>99.671028797996669</v>
      </c>
      <c r="T316" s="150">
        <f t="shared" si="30"/>
        <v>99.59713585141904</v>
      </c>
      <c r="U316" s="150">
        <f t="shared" si="30"/>
        <v>94.034052587646087</v>
      </c>
      <c r="V316" s="150">
        <f t="shared" si="30"/>
        <v>102.69008347245411</v>
      </c>
      <c r="W316" s="150">
        <f t="shared" si="30"/>
        <v>94.336424143556286</v>
      </c>
      <c r="X316" s="150">
        <f t="shared" si="30"/>
        <v>90.432334420880906</v>
      </c>
      <c r="Y316" s="150">
        <f t="shared" si="30"/>
        <v>95.389570962479596</v>
      </c>
    </row>
    <row r="317" spans="1:25" x14ac:dyDescent="0.25">
      <c r="A317" t="s">
        <v>567</v>
      </c>
      <c r="C317" s="97">
        <v>52</v>
      </c>
      <c r="D317" s="150">
        <f t="shared" ref="D317:L317" si="31">SUMIF($C$6:$C$182,52,D$6:D$182)</f>
        <v>162.54</v>
      </c>
      <c r="E317" s="150">
        <f t="shared" si="31"/>
        <v>161.1</v>
      </c>
      <c r="F317" s="150">
        <f t="shared" si="31"/>
        <v>164.08</v>
      </c>
      <c r="G317" s="150">
        <f t="shared" si="31"/>
        <v>161.47</v>
      </c>
      <c r="H317" s="150">
        <f t="shared" si="31"/>
        <v>172.6</v>
      </c>
      <c r="I317" s="150">
        <f t="shared" si="31"/>
        <v>184.2</v>
      </c>
      <c r="J317" s="150">
        <f t="shared" si="31"/>
        <v>178.41</v>
      </c>
      <c r="K317" s="150">
        <f t="shared" si="31"/>
        <v>190.05</v>
      </c>
      <c r="L317" s="150">
        <f t="shared" si="31"/>
        <v>222.31614724666281</v>
      </c>
      <c r="M317" s="150">
        <f>SUMIF($C$6:$C$182,52,M$6:M$182)</f>
        <v>233.24445906312525</v>
      </c>
      <c r="N317" s="150">
        <f t="shared" ref="N317:Y317" si="32">SUMIF($C$6:$C$182,52,N$6:N$182)</f>
        <v>224.39466929802921</v>
      </c>
      <c r="O317" s="150">
        <f t="shared" si="32"/>
        <v>233.30874325028091</v>
      </c>
      <c r="P317" s="150">
        <f t="shared" si="32"/>
        <v>234.02658334018582</v>
      </c>
      <c r="Q317" s="150">
        <f t="shared" si="32"/>
        <v>228.06958199709453</v>
      </c>
      <c r="R317" s="150">
        <f t="shared" si="32"/>
        <v>233.19299412597803</v>
      </c>
      <c r="S317" s="150">
        <f t="shared" si="32"/>
        <v>233.15047363655361</v>
      </c>
      <c r="T317" s="150">
        <f t="shared" si="32"/>
        <v>255.1123064242762</v>
      </c>
      <c r="U317" s="150">
        <f t="shared" si="32"/>
        <v>267.25190615495342</v>
      </c>
      <c r="V317" s="150">
        <f t="shared" si="32"/>
        <v>266.59283856887464</v>
      </c>
      <c r="W317" s="150">
        <f t="shared" si="32"/>
        <v>290.34097909957421</v>
      </c>
      <c r="X317" s="150">
        <f t="shared" si="32"/>
        <v>292.70823697235613</v>
      </c>
      <c r="Y317" s="150">
        <f t="shared" si="32"/>
        <v>295.62998768020407</v>
      </c>
    </row>
    <row r="318" spans="1:25" x14ac:dyDescent="0.25">
      <c r="A318" t="s">
        <v>652</v>
      </c>
      <c r="C318" s="97">
        <v>53</v>
      </c>
      <c r="D318" s="150">
        <f t="shared" ref="D318:L318" si="33">SUMIF($C$6:$C$182,53,D$6:D$182)</f>
        <v>46.37</v>
      </c>
      <c r="E318" s="150">
        <f t="shared" si="33"/>
        <v>47.9</v>
      </c>
      <c r="F318" s="150">
        <f t="shared" si="33"/>
        <v>53.24</v>
      </c>
      <c r="G318" s="150">
        <f t="shared" si="33"/>
        <v>52.61</v>
      </c>
      <c r="H318" s="150">
        <f t="shared" si="33"/>
        <v>53.31</v>
      </c>
      <c r="I318" s="150">
        <f t="shared" si="33"/>
        <v>48.47</v>
      </c>
      <c r="J318" s="150">
        <f t="shared" si="33"/>
        <v>55.16</v>
      </c>
      <c r="K318" s="150">
        <f t="shared" si="33"/>
        <v>61.8</v>
      </c>
      <c r="L318" s="150">
        <f t="shared" si="33"/>
        <v>63.68287553648068</v>
      </c>
      <c r="M318" s="150">
        <f>SUMIF($C$6:$C$182,53,M$6:M$182)</f>
        <v>67.407940755701418</v>
      </c>
      <c r="N318" s="150">
        <f t="shared" ref="N318:Y318" si="34">SUMIF($C$6:$C$182,53,N$6:N$182)</f>
        <v>75.498152823361096</v>
      </c>
      <c r="O318" s="150">
        <f t="shared" si="34"/>
        <v>67.754214423966999</v>
      </c>
      <c r="P318" s="150">
        <f t="shared" si="34"/>
        <v>79.989217369351167</v>
      </c>
      <c r="Q318" s="150">
        <f t="shared" si="34"/>
        <v>78.026999915846162</v>
      </c>
      <c r="R318" s="150">
        <f t="shared" si="34"/>
        <v>86.886833145977207</v>
      </c>
      <c r="S318" s="150">
        <f t="shared" si="34"/>
        <v>77.25595310743536</v>
      </c>
      <c r="T318" s="150">
        <f t="shared" si="34"/>
        <v>77.057485948289695</v>
      </c>
      <c r="U318" s="150">
        <f t="shared" si="34"/>
        <v>77.882691504737437</v>
      </c>
      <c r="V318" s="150">
        <f t="shared" si="34"/>
        <v>96.141670146137798</v>
      </c>
      <c r="W318" s="150">
        <f t="shared" si="34"/>
        <v>92.280338028169012</v>
      </c>
      <c r="X318" s="150">
        <f t="shared" si="34"/>
        <v>95.620521126760579</v>
      </c>
      <c r="Y318" s="150">
        <f t="shared" si="34"/>
        <v>98.462788732394372</v>
      </c>
    </row>
    <row r="319" spans="1:25" x14ac:dyDescent="0.25">
      <c r="A319" t="s">
        <v>653</v>
      </c>
      <c r="C319" s="97">
        <v>54</v>
      </c>
      <c r="D319" s="150">
        <f t="shared" ref="D319:L319" si="35">SUMIF($C$6:$C$182,54,D$6:D$182)</f>
        <v>199.65</v>
      </c>
      <c r="E319" s="150">
        <f t="shared" si="35"/>
        <v>207.78</v>
      </c>
      <c r="F319" s="150">
        <f t="shared" si="35"/>
        <v>230.6</v>
      </c>
      <c r="G319" s="150">
        <f t="shared" si="35"/>
        <v>246.9</v>
      </c>
      <c r="H319" s="150">
        <f t="shared" si="35"/>
        <v>257.02999999999997</v>
      </c>
      <c r="I319" s="150">
        <f t="shared" si="35"/>
        <v>257.91000000000003</v>
      </c>
      <c r="J319" s="150">
        <f t="shared" si="35"/>
        <v>259.85000000000002</v>
      </c>
      <c r="K319" s="150">
        <f t="shared" si="35"/>
        <v>252.14</v>
      </c>
      <c r="L319" s="150">
        <f t="shared" si="35"/>
        <v>261.14692324084729</v>
      </c>
      <c r="M319" s="150">
        <f>SUMIF($C$6:$C$182,54,M$6:M$182)</f>
        <v>261.65050078847548</v>
      </c>
      <c r="N319" s="150">
        <f t="shared" ref="N319:Y319" si="36">SUMIF($C$6:$C$182,54,N$6:N$182)</f>
        <v>281.16413075906746</v>
      </c>
      <c r="O319" s="150">
        <f t="shared" si="36"/>
        <v>297.12124429953542</v>
      </c>
      <c r="P319" s="150">
        <f t="shared" si="36"/>
        <v>294.22567340067337</v>
      </c>
      <c r="Q319" s="150">
        <f t="shared" si="36"/>
        <v>320.10746110898009</v>
      </c>
      <c r="R319" s="150">
        <f t="shared" si="36"/>
        <v>324.55349997116991</v>
      </c>
      <c r="S319" s="150">
        <f t="shared" si="36"/>
        <v>321.72501009052644</v>
      </c>
      <c r="T319" s="150">
        <f t="shared" si="36"/>
        <v>326.17726268042821</v>
      </c>
      <c r="U319" s="150">
        <f t="shared" si="36"/>
        <v>348.22900786100058</v>
      </c>
      <c r="V319" s="150">
        <f t="shared" si="36"/>
        <v>369.63124795786962</v>
      </c>
      <c r="W319" s="150">
        <f t="shared" si="36"/>
        <v>371.89362934755019</v>
      </c>
      <c r="X319" s="150">
        <f t="shared" si="36"/>
        <v>389.95431987814163</v>
      </c>
      <c r="Y319" s="150">
        <f t="shared" si="36"/>
        <v>401.970420919015</v>
      </c>
    </row>
    <row r="320" spans="1:25" x14ac:dyDescent="0.25">
      <c r="A320" t="s">
        <v>644</v>
      </c>
      <c r="C320" s="97" t="s">
        <v>645</v>
      </c>
      <c r="D320" s="150">
        <f t="shared" ref="D320:L320" si="37">SUMIF($C$6:$C$182,55,D$6:D$182)+SUMIF($C$6:$C$182,56,D$6:D$182)</f>
        <v>98.15</v>
      </c>
      <c r="E320" s="150">
        <f t="shared" si="37"/>
        <v>105.24</v>
      </c>
      <c r="F320" s="150">
        <f t="shared" si="37"/>
        <v>114.8</v>
      </c>
      <c r="G320" s="150">
        <f t="shared" si="37"/>
        <v>121.15</v>
      </c>
      <c r="H320" s="150">
        <f t="shared" si="37"/>
        <v>111.27</v>
      </c>
      <c r="I320" s="150">
        <f t="shared" si="37"/>
        <v>119.8</v>
      </c>
      <c r="J320" s="150">
        <f t="shared" si="37"/>
        <v>124.56</v>
      </c>
      <c r="K320" s="150">
        <f t="shared" si="37"/>
        <v>132.86000000000001</v>
      </c>
      <c r="L320" s="150">
        <f t="shared" si="37"/>
        <v>135.64084130599849</v>
      </c>
      <c r="M320" s="150">
        <f>SUMIF($C$6:$C$182,55,M$6:M$182)+SUMIF($C$6:$C$182,56,M$6:M$182)</f>
        <v>137.33249506454064</v>
      </c>
      <c r="N320" s="150">
        <f t="shared" ref="N320:Y320" si="38">SUMIF($C$6:$C$182,55,N$6:N$182)+SUMIF($C$6:$C$182,56,N$6:N$182)</f>
        <v>138.93903416856492</v>
      </c>
      <c r="O320" s="150">
        <f t="shared" si="38"/>
        <v>150.79790296926828</v>
      </c>
      <c r="P320" s="150">
        <f t="shared" si="38"/>
        <v>136.51326651480639</v>
      </c>
      <c r="Q320" s="150">
        <f t="shared" si="38"/>
        <v>146.85469703872437</v>
      </c>
      <c r="R320" s="150">
        <f t="shared" si="38"/>
        <v>147.54921450151056</v>
      </c>
      <c r="S320" s="150">
        <f t="shared" si="38"/>
        <v>150.10768882175225</v>
      </c>
      <c r="T320" s="150">
        <f t="shared" si="38"/>
        <v>173.09184290030211</v>
      </c>
      <c r="U320" s="150">
        <f t="shared" si="38"/>
        <v>166.37453172205437</v>
      </c>
      <c r="V320" s="150">
        <f t="shared" si="38"/>
        <v>169.30151057401812</v>
      </c>
      <c r="W320" s="150">
        <f t="shared" si="38"/>
        <v>160.99374337221633</v>
      </c>
      <c r="X320" s="150">
        <f t="shared" si="38"/>
        <v>160.58223753976668</v>
      </c>
      <c r="Y320" s="150">
        <f t="shared" si="38"/>
        <v>164.16972428419936</v>
      </c>
    </row>
    <row r="321" spans="1:25" x14ac:dyDescent="0.25">
      <c r="A321" t="s">
        <v>647</v>
      </c>
      <c r="C321" s="97" t="s">
        <v>646</v>
      </c>
      <c r="D321" s="150">
        <f t="shared" ref="D321:L321" si="39">SUMIF($C$6:$C$182,61,D$6:D$182)+SUMIF($C$6:$C$182,62,D$6:D$182)+SUMIF($C$6:$C$182,91,D$6:D$182)</f>
        <v>384.98</v>
      </c>
      <c r="E321" s="150">
        <f t="shared" si="39"/>
        <v>409.47</v>
      </c>
      <c r="F321" s="150">
        <f t="shared" si="39"/>
        <v>407.26</v>
      </c>
      <c r="G321" s="150">
        <f t="shared" si="39"/>
        <v>410.06</v>
      </c>
      <c r="H321" s="150">
        <f t="shared" si="39"/>
        <v>408.28000000000003</v>
      </c>
      <c r="I321" s="150">
        <f t="shared" si="39"/>
        <v>419.08000000000004</v>
      </c>
      <c r="J321" s="150">
        <f t="shared" si="39"/>
        <v>446.62</v>
      </c>
      <c r="K321" s="150">
        <f t="shared" si="39"/>
        <v>449.31</v>
      </c>
      <c r="L321" s="150">
        <f t="shared" si="39"/>
        <v>509.07824475167786</v>
      </c>
      <c r="M321" s="150">
        <f>SUMIF($C$6:$C$182,61,M$6:M$182)+SUMIF($C$6:$C$182,62,M$6:M$182)+SUMIF($C$6:$C$182,91,M$6:M$182)</f>
        <v>521.00982963440617</v>
      </c>
      <c r="N321" s="150">
        <f t="shared" ref="N321:Y321" si="40">SUMIF($C$6:$C$182,61,N$6:N$182)+SUMIF($C$6:$C$182,62,N$6:N$182)+SUMIF($C$6:$C$182,91,N$6:N$182)</f>
        <v>557.95994767600348</v>
      </c>
      <c r="O321" s="150">
        <f t="shared" si="40"/>
        <v>563.57854093491994</v>
      </c>
      <c r="P321" s="150">
        <f t="shared" si="40"/>
        <v>566.72122676148979</v>
      </c>
      <c r="Q321" s="150">
        <f t="shared" si="40"/>
        <v>610.00383344234388</v>
      </c>
      <c r="R321" s="150">
        <f t="shared" si="40"/>
        <v>601.35809752774105</v>
      </c>
      <c r="S321" s="150">
        <f t="shared" si="40"/>
        <v>623.21761911615351</v>
      </c>
      <c r="T321" s="150">
        <f t="shared" si="40"/>
        <v>648.93409619433328</v>
      </c>
      <c r="U321" s="150">
        <f t="shared" si="40"/>
        <v>659.28897231180122</v>
      </c>
      <c r="V321" s="150">
        <f t="shared" si="40"/>
        <v>657.1846231726613</v>
      </c>
      <c r="W321" s="150">
        <f t="shared" si="40"/>
        <v>674.38349165552802</v>
      </c>
      <c r="X321" s="150">
        <f t="shared" si="40"/>
        <v>687.22212511718715</v>
      </c>
      <c r="Y321" s="150">
        <f t="shared" si="40"/>
        <v>710.77816735852673</v>
      </c>
    </row>
    <row r="322" spans="1:25" x14ac:dyDescent="0.25">
      <c r="A322" t="s">
        <v>654</v>
      </c>
      <c r="C322" s="97">
        <v>71</v>
      </c>
      <c r="D322" s="150">
        <f t="shared" ref="D322:L322" si="41">SUMIF($C$6:$C$182,71,D$6:D$182)</f>
        <v>42.78</v>
      </c>
      <c r="E322" s="150">
        <f t="shared" si="41"/>
        <v>39.01</v>
      </c>
      <c r="F322" s="150">
        <f t="shared" si="41"/>
        <v>39.4</v>
      </c>
      <c r="G322" s="150">
        <f t="shared" si="41"/>
        <v>48.82</v>
      </c>
      <c r="H322" s="150">
        <f t="shared" si="41"/>
        <v>52.1</v>
      </c>
      <c r="I322" s="150">
        <f t="shared" si="41"/>
        <v>59.14</v>
      </c>
      <c r="J322" s="150">
        <f t="shared" si="41"/>
        <v>54.2</v>
      </c>
      <c r="K322" s="150">
        <f t="shared" si="41"/>
        <v>58.2</v>
      </c>
      <c r="L322" s="150">
        <f t="shared" si="41"/>
        <v>51.618512170037718</v>
      </c>
      <c r="M322" s="150">
        <f>SUMIF($C$6:$C$182,71,M$6:M$182)</f>
        <v>58.069523483030515</v>
      </c>
      <c r="N322" s="150">
        <f t="shared" ref="N322:Y322" si="42">SUMIF($C$6:$C$182,71,N$6:N$182)</f>
        <v>69.335344532053483</v>
      </c>
      <c r="O322" s="150">
        <f t="shared" si="42"/>
        <v>58.038258484744603</v>
      </c>
      <c r="P322" s="150">
        <f t="shared" si="42"/>
        <v>69.939801165581088</v>
      </c>
      <c r="Q322" s="150">
        <f t="shared" si="42"/>
        <v>76.672197463147072</v>
      </c>
      <c r="R322" s="150">
        <f t="shared" si="42"/>
        <v>82.669751844399727</v>
      </c>
      <c r="S322" s="150">
        <f t="shared" si="42"/>
        <v>72.564517102615696</v>
      </c>
      <c r="T322" s="150">
        <f t="shared" si="42"/>
        <v>80.312209926224</v>
      </c>
      <c r="U322" s="150">
        <f t="shared" si="42"/>
        <v>81.828514419852453</v>
      </c>
      <c r="V322" s="150">
        <f t="shared" si="42"/>
        <v>74.205449362843723</v>
      </c>
      <c r="W322" s="150">
        <f t="shared" si="42"/>
        <v>78.87266666666666</v>
      </c>
      <c r="X322" s="150">
        <f t="shared" si="42"/>
        <v>84.499692307692314</v>
      </c>
      <c r="Y322" s="150">
        <f t="shared" si="42"/>
        <v>79.312769230769234</v>
      </c>
    </row>
    <row r="323" spans="1:25" x14ac:dyDescent="0.25">
      <c r="A323" t="s">
        <v>655</v>
      </c>
      <c r="C323" s="97">
        <v>72</v>
      </c>
      <c r="D323" s="150">
        <f t="shared" ref="D323:L323" si="43">SUMIF($C$6:$C$182,72,D$6:D$182)</f>
        <v>124.25</v>
      </c>
      <c r="E323" s="150">
        <f t="shared" si="43"/>
        <v>121.83</v>
      </c>
      <c r="F323" s="150">
        <f t="shared" si="43"/>
        <v>119.98</v>
      </c>
      <c r="G323" s="150">
        <f t="shared" si="43"/>
        <v>129.28</v>
      </c>
      <c r="H323" s="150">
        <f t="shared" si="43"/>
        <v>121.63</v>
      </c>
      <c r="I323" s="150">
        <f t="shared" si="43"/>
        <v>143.66999999999999</v>
      </c>
      <c r="J323" s="150">
        <f t="shared" si="43"/>
        <v>141.69</v>
      </c>
      <c r="K323" s="150">
        <f t="shared" si="43"/>
        <v>133.49</v>
      </c>
      <c r="L323" s="150">
        <f t="shared" si="43"/>
        <v>142.23219984001162</v>
      </c>
      <c r="M323" s="150">
        <f>SUMIF($C$6:$C$182,72,M$6:M$182)</f>
        <v>140.06171769325866</v>
      </c>
      <c r="N323" s="150">
        <f t="shared" ref="N323:Y323" si="44">SUMIF($C$6:$C$182,72,N$6:N$182)</f>
        <v>159.3133895716675</v>
      </c>
      <c r="O323" s="150">
        <f t="shared" si="44"/>
        <v>155.18442585993745</v>
      </c>
      <c r="P323" s="150">
        <f t="shared" si="44"/>
        <v>154.86137735437421</v>
      </c>
      <c r="Q323" s="150">
        <f t="shared" si="44"/>
        <v>159.9292007853974</v>
      </c>
      <c r="R323" s="150">
        <f t="shared" si="44"/>
        <v>159.27277526705009</v>
      </c>
      <c r="S323" s="150">
        <f t="shared" si="44"/>
        <v>183.70518282662283</v>
      </c>
      <c r="T323" s="150">
        <f t="shared" si="44"/>
        <v>187.10080525883319</v>
      </c>
      <c r="U323" s="150">
        <f t="shared" si="44"/>
        <v>192.18419268693509</v>
      </c>
      <c r="V323" s="150">
        <f t="shared" si="44"/>
        <v>195.51953779786359</v>
      </c>
      <c r="W323" s="150">
        <f t="shared" si="44"/>
        <v>199.6904685521317</v>
      </c>
      <c r="X323" s="150">
        <f t="shared" si="44"/>
        <v>198.63278598564796</v>
      </c>
      <c r="Y323" s="150">
        <f t="shared" si="44"/>
        <v>210.27736738426901</v>
      </c>
    </row>
    <row r="324" spans="1:25" x14ac:dyDescent="0.25">
      <c r="A324" t="s">
        <v>656</v>
      </c>
      <c r="C324" s="97">
        <v>81</v>
      </c>
      <c r="D324" s="150">
        <f t="shared" ref="D324:L324" si="45">SUMIF($C$6:$C$182,81,D$6:D$182)</f>
        <v>98.33</v>
      </c>
      <c r="E324" s="150">
        <f t="shared" si="45"/>
        <v>106.44</v>
      </c>
      <c r="F324" s="150">
        <f t="shared" si="45"/>
        <v>96.51</v>
      </c>
      <c r="G324" s="150">
        <f t="shared" si="45"/>
        <v>90.4</v>
      </c>
      <c r="H324" s="150">
        <f t="shared" si="45"/>
        <v>96.53</v>
      </c>
      <c r="I324" s="150">
        <f t="shared" si="45"/>
        <v>94.86</v>
      </c>
      <c r="J324" s="150">
        <f t="shared" si="45"/>
        <v>117.13</v>
      </c>
      <c r="K324" s="150">
        <f t="shared" si="45"/>
        <v>107.16</v>
      </c>
      <c r="L324" s="150">
        <f t="shared" si="45"/>
        <v>113.65612165406041</v>
      </c>
      <c r="M324" s="150">
        <f>SUMIF($C$6:$C$182,81,M$6:M$182)</f>
        <v>120.98809502241949</v>
      </c>
      <c r="N324" s="150">
        <f t="shared" ref="N324:Y324" si="46">SUMIF($C$6:$C$182,81,N$6:N$182)</f>
        <v>120.84061279949272</v>
      </c>
      <c r="O324" s="150">
        <f t="shared" si="46"/>
        <v>134.27202953032292</v>
      </c>
      <c r="P324" s="150">
        <f t="shared" si="46"/>
        <v>149.94728293853888</v>
      </c>
      <c r="Q324" s="150">
        <f t="shared" si="46"/>
        <v>131.38559173875629</v>
      </c>
      <c r="R324" s="150">
        <f t="shared" si="46"/>
        <v>123.26730344522967</v>
      </c>
      <c r="S324" s="150">
        <f t="shared" si="46"/>
        <v>148.99383833922261</v>
      </c>
      <c r="T324" s="150">
        <f t="shared" si="46"/>
        <v>137.20469302120139</v>
      </c>
      <c r="U324" s="150">
        <f t="shared" si="46"/>
        <v>134.752550795053</v>
      </c>
      <c r="V324" s="150">
        <f t="shared" si="46"/>
        <v>134.57440371024731</v>
      </c>
      <c r="W324" s="150">
        <f t="shared" si="46"/>
        <v>132.82073918374496</v>
      </c>
      <c r="X324" s="150">
        <f t="shared" si="46"/>
        <v>132.0746733228236</v>
      </c>
      <c r="Y324" s="150">
        <f t="shared" si="46"/>
        <v>134.95385706778771</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Y324"/>
  <sheetViews>
    <sheetView workbookViewId="0">
      <pane xSplit="3" ySplit="5" topLeftCell="D6" activePane="bottomRight" state="frozen"/>
      <selection activeCell="A308" sqref="A308"/>
      <selection pane="topRight" activeCell="A308" sqref="A308"/>
      <selection pane="bottomLeft" activeCell="A308" sqref="A308"/>
      <selection pane="bottomRight" activeCell="M3" sqref="M3"/>
    </sheetView>
  </sheetViews>
  <sheetFormatPr defaultRowHeight="15" x14ac:dyDescent="0.25"/>
  <cols>
    <col min="1" max="1" width="50.7109375" customWidth="1"/>
    <col min="2" max="2" width="5.7109375" hidden="1" customWidth="1"/>
    <col min="3" max="3" width="20.7109375" customWidth="1"/>
    <col min="4" max="12" width="10.140625" hidden="1" customWidth="1"/>
    <col min="13" max="25" width="10.140625" bestFit="1" customWidth="1"/>
  </cols>
  <sheetData>
    <row r="1" spans="1:25" ht="15.75" x14ac:dyDescent="0.25">
      <c r="A1" s="24" t="s">
        <v>214</v>
      </c>
      <c r="B1" s="24"/>
    </row>
    <row r="2" spans="1:25" x14ac:dyDescent="0.25">
      <c r="A2" s="26" t="s">
        <v>215</v>
      </c>
      <c r="B2" s="26"/>
    </row>
    <row r="3" spans="1:25" x14ac:dyDescent="0.25">
      <c r="A3" s="25" t="s">
        <v>217</v>
      </c>
      <c r="B3" s="25"/>
      <c r="P3" s="40"/>
      <c r="Q3" s="40"/>
      <c r="R3" s="40"/>
      <c r="S3" s="40"/>
      <c r="T3" s="40"/>
      <c r="U3" s="40"/>
      <c r="V3" s="40"/>
      <c r="W3" s="40"/>
      <c r="X3" s="40"/>
      <c r="Y3" s="40"/>
    </row>
    <row r="4" spans="1:25" s="16" customFormat="1" x14ac:dyDescent="0.25">
      <c r="A4" s="23" t="s">
        <v>605</v>
      </c>
      <c r="B4" s="23"/>
      <c r="N4"/>
      <c r="O4"/>
      <c r="P4"/>
      <c r="Q4"/>
      <c r="R4"/>
      <c r="S4"/>
      <c r="T4"/>
      <c r="U4"/>
      <c r="V4"/>
      <c r="W4"/>
      <c r="X4"/>
      <c r="Y4"/>
    </row>
    <row r="5" spans="1:25" s="1" customFormat="1" x14ac:dyDescent="0.25">
      <c r="A5" s="1" t="s">
        <v>212</v>
      </c>
      <c r="C5" s="1" t="s">
        <v>213</v>
      </c>
      <c r="D5" s="17">
        <v>1997</v>
      </c>
      <c r="E5" s="17">
        <v>1998</v>
      </c>
      <c r="F5" s="17">
        <v>1999</v>
      </c>
      <c r="G5" s="17">
        <v>2000</v>
      </c>
      <c r="H5" s="17">
        <v>2001</v>
      </c>
      <c r="I5" s="17">
        <v>2002</v>
      </c>
      <c r="J5" s="17">
        <v>2003</v>
      </c>
      <c r="K5" s="17">
        <v>2004</v>
      </c>
      <c r="L5" s="17">
        <v>2005</v>
      </c>
      <c r="M5" s="17">
        <v>2006</v>
      </c>
      <c r="N5" s="17">
        <v>2007</v>
      </c>
      <c r="O5" s="17">
        <v>2008</v>
      </c>
      <c r="P5" s="17">
        <v>2009</v>
      </c>
      <c r="Q5" s="17">
        <v>2010</v>
      </c>
      <c r="R5" s="17">
        <v>2011</v>
      </c>
      <c r="S5" s="17">
        <v>2012</v>
      </c>
      <c r="T5" s="17">
        <v>2013</v>
      </c>
      <c r="U5" s="17">
        <v>2014</v>
      </c>
      <c r="V5" s="17">
        <v>2015</v>
      </c>
      <c r="W5" s="17">
        <v>2016</v>
      </c>
      <c r="X5" s="17">
        <v>2017</v>
      </c>
      <c r="Y5" s="17">
        <v>2018</v>
      </c>
    </row>
    <row r="6" spans="1:25" x14ac:dyDescent="0.25">
      <c r="A6" s="3" t="s">
        <v>2</v>
      </c>
      <c r="B6" s="3"/>
      <c r="C6" s="11" t="s">
        <v>176</v>
      </c>
      <c r="D6" s="62">
        <v>1168.8151784530498</v>
      </c>
      <c r="E6" s="62">
        <v>1207.2349109591567</v>
      </c>
      <c r="F6" s="62">
        <v>1233.0556715197276</v>
      </c>
      <c r="G6" s="62">
        <v>1261.9741397917373</v>
      </c>
      <c r="H6" s="62">
        <v>1282.6981445539236</v>
      </c>
      <c r="I6" s="62">
        <v>1290.7918828583686</v>
      </c>
      <c r="J6" s="62">
        <v>1296.7661505320441</v>
      </c>
      <c r="K6" s="62">
        <v>1309.6374116719974</v>
      </c>
      <c r="L6" s="62">
        <v>1586.1698339134041</v>
      </c>
      <c r="M6" s="18">
        <v>1591.5166234239678</v>
      </c>
      <c r="N6" s="18">
        <v>1598.5703076521015</v>
      </c>
      <c r="O6" s="18">
        <v>1626.9140145261192</v>
      </c>
      <c r="P6" s="18">
        <v>1595.1848016306114</v>
      </c>
      <c r="Q6" s="18">
        <v>1585.7460520570012</v>
      </c>
      <c r="R6" s="18">
        <v>1640.2457938037535</v>
      </c>
      <c r="S6" s="18">
        <v>1676.8386367963537</v>
      </c>
      <c r="T6" s="18">
        <v>1764.2816860641567</v>
      </c>
      <c r="U6" s="18">
        <v>1713.0761300152815</v>
      </c>
      <c r="V6" s="18">
        <v>1761.2671740330941</v>
      </c>
      <c r="W6" s="18">
        <v>1748.4476881014946</v>
      </c>
      <c r="X6" s="18">
        <v>1822.8326203517886</v>
      </c>
      <c r="Y6" s="18">
        <v>1849.0354729995784</v>
      </c>
    </row>
    <row r="7" spans="1:25" x14ac:dyDescent="0.25">
      <c r="A7" s="4" t="s">
        <v>3</v>
      </c>
      <c r="B7" s="4"/>
      <c r="C7" s="12" t="s">
        <v>177</v>
      </c>
      <c r="D7" s="63">
        <v>255.12521978874673</v>
      </c>
      <c r="E7" s="63">
        <v>267.75615106922788</v>
      </c>
      <c r="F7" s="63">
        <v>265.99931623214735</v>
      </c>
      <c r="G7" s="63">
        <v>282.39202315971619</v>
      </c>
      <c r="H7" s="63">
        <v>284.45150012981605</v>
      </c>
      <c r="I7" s="63">
        <v>307.78005965965968</v>
      </c>
      <c r="J7" s="63">
        <v>281.17415317865789</v>
      </c>
      <c r="K7" s="63">
        <v>283.14868580921336</v>
      </c>
      <c r="L7" s="63">
        <v>308.2478651571451</v>
      </c>
      <c r="M7" s="19">
        <v>274.34184750962157</v>
      </c>
      <c r="N7" s="19">
        <v>257.05060520797764</v>
      </c>
      <c r="O7" s="19">
        <v>258.86196566599864</v>
      </c>
      <c r="P7" s="19">
        <v>217.72606511648019</v>
      </c>
      <c r="Q7" s="19">
        <v>207.97311711351793</v>
      </c>
      <c r="R7" s="19">
        <v>234.99715324963788</v>
      </c>
      <c r="S7" s="19">
        <v>249.72781151087585</v>
      </c>
      <c r="T7" s="19">
        <v>256.74893565281553</v>
      </c>
      <c r="U7" s="19">
        <v>241.26646770601425</v>
      </c>
      <c r="V7" s="19">
        <v>247.14817541660449</v>
      </c>
      <c r="W7" s="19">
        <v>236.47207667143226</v>
      </c>
      <c r="X7" s="19">
        <v>229.86868539035385</v>
      </c>
      <c r="Y7" s="19">
        <v>243.86556651928413</v>
      </c>
    </row>
    <row r="8" spans="1:25" x14ac:dyDescent="0.25">
      <c r="A8" s="4" t="s">
        <v>4</v>
      </c>
      <c r="B8" s="4"/>
      <c r="C8" s="12" t="s">
        <v>178</v>
      </c>
      <c r="D8" s="63">
        <v>913.57709409894312</v>
      </c>
      <c r="E8" s="63">
        <v>939.4787598899286</v>
      </c>
      <c r="F8" s="63">
        <v>966.80712423646719</v>
      </c>
      <c r="G8" s="63">
        <v>979.5821166320211</v>
      </c>
      <c r="H8" s="63">
        <v>998.04949884408904</v>
      </c>
      <c r="I8" s="63">
        <v>982.72809181940545</v>
      </c>
      <c r="J8" s="63">
        <v>1014.9949415054417</v>
      </c>
      <c r="K8" s="63">
        <v>1026.0672423757555</v>
      </c>
      <c r="L8" s="63">
        <v>1262.7779500993424</v>
      </c>
      <c r="M8" s="19">
        <v>1307.3387980667922</v>
      </c>
      <c r="N8" s="19">
        <v>1334.065760811483</v>
      </c>
      <c r="O8" s="19">
        <v>1362.119377381488</v>
      </c>
      <c r="P8" s="19">
        <v>1377.2319215153721</v>
      </c>
      <c r="Q8" s="19">
        <v>1378.8731517250292</v>
      </c>
      <c r="R8" s="19">
        <v>1399.8049670996927</v>
      </c>
      <c r="S8" s="19">
        <v>1421.1331966319185</v>
      </c>
      <c r="T8" s="19">
        <v>1501.7680509625366</v>
      </c>
      <c r="U8" s="19">
        <v>1465.9554758508887</v>
      </c>
      <c r="V8" s="19">
        <v>1509.0819239602517</v>
      </c>
      <c r="W8" s="19">
        <v>1504.1477237903157</v>
      </c>
      <c r="X8" s="19">
        <v>1587.2614481098055</v>
      </c>
      <c r="Y8" s="19">
        <v>1598.0602292810197</v>
      </c>
    </row>
    <row r="9" spans="1:25" x14ac:dyDescent="0.25">
      <c r="A9" s="4" t="s">
        <v>5</v>
      </c>
      <c r="B9" s="4"/>
      <c r="C9" s="12" t="s">
        <v>179</v>
      </c>
      <c r="D9" s="63">
        <v>204.59267575256828</v>
      </c>
      <c r="E9" s="63">
        <v>213.00377176647362</v>
      </c>
      <c r="F9" s="63">
        <v>211.09870029292108</v>
      </c>
      <c r="G9" s="63">
        <v>216.8157797049989</v>
      </c>
      <c r="H9" s="63">
        <v>222.07463861193563</v>
      </c>
      <c r="I9" s="63">
        <v>243.96985083836461</v>
      </c>
      <c r="J9" s="63">
        <v>215.13586127569533</v>
      </c>
      <c r="K9" s="63">
        <v>214.28024441704619</v>
      </c>
      <c r="L9" s="63">
        <v>223.24361723229529</v>
      </c>
      <c r="M9" s="19">
        <v>200.11967665092561</v>
      </c>
      <c r="N9" s="19">
        <v>185.3735889616303</v>
      </c>
      <c r="O9" s="19">
        <v>179.07749591181474</v>
      </c>
      <c r="P9" s="19">
        <v>150.78618602299966</v>
      </c>
      <c r="Q9" s="19">
        <v>137.45602888205786</v>
      </c>
      <c r="R9" s="19">
        <v>153.91949576491359</v>
      </c>
      <c r="S9" s="19">
        <v>166.12867362509044</v>
      </c>
      <c r="T9" s="19">
        <v>169.66611937174164</v>
      </c>
      <c r="U9" s="19">
        <v>155.08190096490986</v>
      </c>
      <c r="V9" s="19">
        <v>156.29258103638085</v>
      </c>
      <c r="W9" s="19">
        <v>141.24257416334913</v>
      </c>
      <c r="X9" s="19">
        <v>134.50993220097078</v>
      </c>
      <c r="Y9" s="19">
        <v>149.74296907096306</v>
      </c>
    </row>
    <row r="10" spans="1:25" x14ac:dyDescent="0.25">
      <c r="A10" s="4" t="s">
        <v>6</v>
      </c>
      <c r="B10" s="4"/>
      <c r="C10" s="12" t="s">
        <v>180</v>
      </c>
      <c r="D10" s="63">
        <v>85.930975899085226</v>
      </c>
      <c r="E10" s="63">
        <v>90.906966878905706</v>
      </c>
      <c r="F10" s="63">
        <v>86.911852144211863</v>
      </c>
      <c r="G10" s="63">
        <v>88.030014535174885</v>
      </c>
      <c r="H10" s="63">
        <v>84.890886756002914</v>
      </c>
      <c r="I10" s="63">
        <v>95.333743445982719</v>
      </c>
      <c r="J10" s="63">
        <v>88.246811886336175</v>
      </c>
      <c r="K10" s="63">
        <v>85.698375048636137</v>
      </c>
      <c r="L10" s="63">
        <v>112.2397960823254</v>
      </c>
      <c r="M10" s="19">
        <v>91.645432897740136</v>
      </c>
      <c r="N10" s="19">
        <v>82.01922745355705</v>
      </c>
      <c r="O10" s="19">
        <v>83.916454103517239</v>
      </c>
      <c r="P10" s="19">
        <v>75.365185071593572</v>
      </c>
      <c r="Q10" s="19">
        <v>67.834058776409151</v>
      </c>
      <c r="R10" s="19">
        <v>66.248953590749835</v>
      </c>
      <c r="S10" s="19">
        <v>74.511494425453421</v>
      </c>
      <c r="T10" s="19">
        <v>72.998226759401518</v>
      </c>
      <c r="U10" s="19">
        <v>71.73807898047923</v>
      </c>
      <c r="V10" s="19">
        <v>69.52876901839953</v>
      </c>
      <c r="W10" s="19">
        <v>65.704382047355708</v>
      </c>
      <c r="X10" s="19">
        <v>56.807832743688515</v>
      </c>
      <c r="Y10" s="19">
        <v>62.615089068719719</v>
      </c>
    </row>
    <row r="11" spans="1:25" x14ac:dyDescent="0.25">
      <c r="A11" s="4" t="s">
        <v>7</v>
      </c>
      <c r="B11" s="4"/>
      <c r="C11" s="12" t="s">
        <v>181</v>
      </c>
      <c r="D11" s="63">
        <v>105.68227483708392</v>
      </c>
      <c r="E11" s="63">
        <v>108.87415533383148</v>
      </c>
      <c r="F11" s="63">
        <v>112.84185070203417</v>
      </c>
      <c r="G11" s="63">
        <v>115.98942220481118</v>
      </c>
      <c r="H11" s="63">
        <v>124.46786194473395</v>
      </c>
      <c r="I11" s="63">
        <v>134.3419161798839</v>
      </c>
      <c r="J11" s="63">
        <v>116.00501491535675</v>
      </c>
      <c r="K11" s="63">
        <v>115.34924826402266</v>
      </c>
      <c r="L11" s="63">
        <v>95.944204448779786</v>
      </c>
      <c r="M11" s="19">
        <v>91.285835182653486</v>
      </c>
      <c r="N11" s="19">
        <v>85.546974343679594</v>
      </c>
      <c r="O11" s="19">
        <v>76.984917017479475</v>
      </c>
      <c r="P11" s="19">
        <v>57.844187123204982</v>
      </c>
      <c r="Q11" s="19">
        <v>55.29935222862651</v>
      </c>
      <c r="R11" s="19">
        <v>68.075586986611981</v>
      </c>
      <c r="S11" s="19">
        <v>73.576544131165988</v>
      </c>
      <c r="T11" s="19">
        <v>74.342240580691126</v>
      </c>
      <c r="U11" s="19">
        <v>66.880562842173902</v>
      </c>
      <c r="V11" s="19">
        <v>67.96054680734288</v>
      </c>
      <c r="W11" s="19">
        <v>59.067796477193376</v>
      </c>
      <c r="X11" s="19">
        <v>59.50900829163195</v>
      </c>
      <c r="Y11" s="19">
        <v>63.185089672780173</v>
      </c>
    </row>
    <row r="12" spans="1:25" x14ac:dyDescent="0.25">
      <c r="A12" s="4" t="s">
        <v>8</v>
      </c>
      <c r="B12" s="4"/>
      <c r="C12" s="12" t="s">
        <v>182</v>
      </c>
      <c r="D12" s="63">
        <v>-34.331348699503181</v>
      </c>
      <c r="E12" s="63">
        <v>-39.427718843427613</v>
      </c>
      <c r="F12" s="63">
        <v>-44.602388907226867</v>
      </c>
      <c r="G12" s="63">
        <v>-49.741270459611229</v>
      </c>
      <c r="H12" s="63">
        <v>-59.114102168572849</v>
      </c>
      <c r="I12" s="63">
        <v>-42.393381604212138</v>
      </c>
      <c r="J12" s="63">
        <v>-47.32401680018139</v>
      </c>
      <c r="K12" s="63">
        <v>-44.353785553594705</v>
      </c>
      <c r="L12" s="63">
        <v>-50.882578689940395</v>
      </c>
      <c r="M12" s="19">
        <v>-61.352189259973308</v>
      </c>
      <c r="N12" s="19">
        <v>-56.747947816134023</v>
      </c>
      <c r="O12" s="19">
        <v>-71.553892230743543</v>
      </c>
      <c r="P12" s="19">
        <v>-63.688943908154329</v>
      </c>
      <c r="Q12" s="19">
        <v>-56.480197252511026</v>
      </c>
      <c r="R12" s="19">
        <v>-71.883597438786452</v>
      </c>
      <c r="S12" s="19">
        <v>-59.402356916308243</v>
      </c>
      <c r="T12" s="19">
        <v>-59.100968321223988</v>
      </c>
      <c r="U12" s="19">
        <v>-71.671501764180192</v>
      </c>
      <c r="V12" s="19">
        <v>-75.889060725093046</v>
      </c>
      <c r="W12" s="19">
        <v>-85.374410783043416</v>
      </c>
      <c r="X12" s="19">
        <v>-88.395593919979078</v>
      </c>
      <c r="Y12" s="19">
        <v>-91.121067071828378</v>
      </c>
    </row>
    <row r="13" spans="1:25" x14ac:dyDescent="0.25">
      <c r="A13" s="4" t="s">
        <v>9</v>
      </c>
      <c r="B13" s="4"/>
      <c r="C13" s="12" t="s">
        <v>183</v>
      </c>
      <c r="D13" s="63">
        <v>17.483747215766115</v>
      </c>
      <c r="E13" s="63">
        <v>13.342764462627319</v>
      </c>
      <c r="F13" s="63">
        <v>19.519775923189584</v>
      </c>
      <c r="G13" s="63">
        <v>17.800555456816518</v>
      </c>
      <c r="H13" s="63">
        <v>18.216251593717299</v>
      </c>
      <c r="I13" s="63">
        <v>18.15880827542528</v>
      </c>
      <c r="J13" s="63">
        <v>19.604964974304721</v>
      </c>
      <c r="K13" s="63">
        <v>15.908551149941262</v>
      </c>
      <c r="L13" s="63">
        <v>14.153413475925971</v>
      </c>
      <c r="M13" s="19">
        <v>10.881244752944612</v>
      </c>
      <c r="N13" s="19">
        <v>11.29161882522499</v>
      </c>
      <c r="O13" s="19">
        <v>9.5250358220762319</v>
      </c>
      <c r="P13" s="19">
        <v>9.8470898405223188</v>
      </c>
      <c r="Q13" s="19">
        <v>11.32865536128131</v>
      </c>
      <c r="R13" s="19">
        <v>7.6530256756053072</v>
      </c>
      <c r="S13" s="19">
        <v>8.6566632006121118</v>
      </c>
      <c r="T13" s="19">
        <v>7.3928592579952852</v>
      </c>
      <c r="U13" s="19">
        <v>8.4744895336623909</v>
      </c>
      <c r="V13" s="19">
        <v>3.6453199461482391</v>
      </c>
      <c r="W13" s="19">
        <v>3.0345213325323828</v>
      </c>
      <c r="X13" s="19">
        <v>5.452257503591813</v>
      </c>
      <c r="Y13" s="19">
        <v>4.9125902593696544</v>
      </c>
    </row>
    <row r="14" spans="1:25" x14ac:dyDescent="0.25">
      <c r="A14" s="4" t="s">
        <v>10</v>
      </c>
      <c r="B14" s="4"/>
      <c r="C14" s="12" t="s">
        <v>184</v>
      </c>
      <c r="D14" s="63">
        <v>51.815095915269296</v>
      </c>
      <c r="E14" s="63">
        <v>52.770483306054935</v>
      </c>
      <c r="F14" s="63">
        <v>64.122164830416452</v>
      </c>
      <c r="G14" s="63">
        <v>67.54182591642774</v>
      </c>
      <c r="H14" s="63">
        <v>77.330353762290144</v>
      </c>
      <c r="I14" s="63">
        <v>60.55218987963741</v>
      </c>
      <c r="J14" s="63">
        <v>66.928981774486118</v>
      </c>
      <c r="K14" s="63">
        <v>60.262336703535965</v>
      </c>
      <c r="L14" s="63">
        <v>66.481716781496758</v>
      </c>
      <c r="M14" s="19">
        <v>72.558480049459476</v>
      </c>
      <c r="N14" s="19">
        <v>68.621577743804224</v>
      </c>
      <c r="O14" s="19">
        <v>80.732124230880572</v>
      </c>
      <c r="P14" s="19">
        <v>73.541280023565449</v>
      </c>
      <c r="Q14" s="19">
        <v>68.408827517374888</v>
      </c>
      <c r="R14" s="19">
        <v>79.824010500072831</v>
      </c>
      <c r="S14" s="19">
        <v>68.932199742883739</v>
      </c>
      <c r="T14" s="19">
        <v>67.030105979144693</v>
      </c>
      <c r="U14" s="19">
        <v>80.662569467163152</v>
      </c>
      <c r="V14" s="19">
        <v>78.629285100584397</v>
      </c>
      <c r="W14" s="19">
        <v>87.854843849239728</v>
      </c>
      <c r="X14" s="19">
        <v>93.970784865347795</v>
      </c>
      <c r="Y14" s="19">
        <v>95.946969130193324</v>
      </c>
    </row>
    <row r="15" spans="1:25" x14ac:dyDescent="0.25">
      <c r="A15" s="4" t="s">
        <v>11</v>
      </c>
      <c r="B15" s="4"/>
      <c r="C15" s="12" t="s">
        <v>185</v>
      </c>
      <c r="D15" s="63">
        <v>6.4230198104868474</v>
      </c>
      <c r="E15" s="63">
        <v>4.8246155071165555</v>
      </c>
      <c r="F15" s="63">
        <v>3.4892347155854724</v>
      </c>
      <c r="G15" s="63">
        <v>5.9870037226588515</v>
      </c>
      <c r="H15" s="63">
        <v>3.4106185343215287</v>
      </c>
      <c r="I15" s="63">
        <v>5.6941952674016765</v>
      </c>
      <c r="J15" s="63">
        <v>4.0227861230350683</v>
      </c>
      <c r="K15" s="63">
        <v>5.1950290261668934</v>
      </c>
      <c r="L15" s="63">
        <v>7.202938865944903</v>
      </c>
      <c r="M15" s="19">
        <v>5.3583951305113571</v>
      </c>
      <c r="N15" s="19">
        <v>8.0985149124136662</v>
      </c>
      <c r="O15" s="19">
        <v>7.6260074381009897</v>
      </c>
      <c r="P15" s="19">
        <v>6.9037479997309816</v>
      </c>
      <c r="Q15" s="19">
        <v>4.6362895317817827</v>
      </c>
      <c r="R15" s="19">
        <v>7.2313440081428464</v>
      </c>
      <c r="S15" s="19">
        <v>4.2073076651348709</v>
      </c>
      <c r="T15" s="19">
        <v>7.2872800466151073</v>
      </c>
      <c r="U15" s="19">
        <v>5.3661103837920319</v>
      </c>
      <c r="V15" s="19">
        <v>5.8180295752066931</v>
      </c>
      <c r="W15" s="19">
        <v>4.4234989248304117</v>
      </c>
      <c r="X15" s="19">
        <v>3.5495000745197154</v>
      </c>
      <c r="Y15" s="19">
        <v>6.2885105519726965</v>
      </c>
    </row>
    <row r="16" spans="1:25" x14ac:dyDescent="0.25">
      <c r="A16" s="4" t="s">
        <v>12</v>
      </c>
      <c r="B16" s="4"/>
      <c r="C16" s="12" t="s">
        <v>186</v>
      </c>
      <c r="D16" s="63">
        <v>211.8878308408369</v>
      </c>
      <c r="E16" s="63">
        <v>226.49667986521456</v>
      </c>
      <c r="F16" s="63">
        <v>226.34167137900732</v>
      </c>
      <c r="G16" s="63">
        <v>224.2368563461506</v>
      </c>
      <c r="H16" s="63">
        <v>223.42508583506293</v>
      </c>
      <c r="I16" s="63">
        <v>217.45564263448392</v>
      </c>
      <c r="J16" s="63">
        <v>231.32488377569538</v>
      </c>
      <c r="K16" s="63">
        <v>241.10815846349672</v>
      </c>
      <c r="L16" s="63">
        <v>323.38478784692018</v>
      </c>
      <c r="M16" s="19">
        <v>320.51886487927214</v>
      </c>
      <c r="N16" s="19">
        <v>350.78243214650553</v>
      </c>
      <c r="O16" s="19">
        <v>350.615199881862</v>
      </c>
      <c r="P16" s="19">
        <v>344.09819682394607</v>
      </c>
      <c r="Q16" s="19">
        <v>364.11147934307769</v>
      </c>
      <c r="R16" s="19">
        <v>365.32995384388875</v>
      </c>
      <c r="S16" s="19">
        <v>384.24493787365992</v>
      </c>
      <c r="T16" s="19">
        <v>405.25349581109413</v>
      </c>
      <c r="U16" s="19">
        <v>384.91363583129771</v>
      </c>
      <c r="V16" s="19">
        <v>396.25123443622101</v>
      </c>
      <c r="W16" s="19">
        <v>402.60362623169357</v>
      </c>
      <c r="X16" s="19">
        <v>412.35961924542158</v>
      </c>
      <c r="Y16" s="19">
        <v>423.27357589385457</v>
      </c>
    </row>
    <row r="17" spans="1:25" x14ac:dyDescent="0.25">
      <c r="A17" s="4" t="s">
        <v>606</v>
      </c>
      <c r="B17" s="4"/>
      <c r="C17" s="12" t="s">
        <v>608</v>
      </c>
      <c r="D17" s="63"/>
      <c r="E17" s="63"/>
      <c r="F17" s="63"/>
      <c r="G17" s="63"/>
      <c r="H17" s="63"/>
      <c r="I17" s="63"/>
      <c r="J17" s="63"/>
      <c r="K17" s="63"/>
      <c r="L17" s="63"/>
      <c r="M17" s="19"/>
      <c r="N17" s="19"/>
      <c r="O17" s="19"/>
      <c r="P17" s="19"/>
      <c r="Q17" s="19"/>
      <c r="R17" s="19"/>
      <c r="S17" s="19"/>
      <c r="T17" s="19"/>
      <c r="U17" s="19"/>
      <c r="V17" s="19"/>
      <c r="W17" s="19"/>
      <c r="X17" s="19"/>
      <c r="Y17" s="19"/>
    </row>
    <row r="18" spans="1:25" x14ac:dyDescent="0.25">
      <c r="A18" s="4" t="s">
        <v>607</v>
      </c>
      <c r="B18" s="4"/>
      <c r="C18" s="12" t="s">
        <v>609</v>
      </c>
      <c r="D18" s="63"/>
      <c r="E18" s="63"/>
      <c r="F18" s="63"/>
      <c r="G18" s="63"/>
      <c r="H18" s="63"/>
      <c r="I18" s="63"/>
      <c r="J18" s="63"/>
      <c r="K18" s="63"/>
      <c r="L18" s="63"/>
      <c r="M18" s="19"/>
      <c r="N18" s="19"/>
      <c r="O18" s="19"/>
      <c r="P18" s="19"/>
      <c r="Q18" s="19"/>
      <c r="R18" s="19"/>
      <c r="S18" s="19"/>
      <c r="T18" s="19"/>
      <c r="U18" s="19"/>
      <c r="V18" s="19"/>
      <c r="W18" s="19"/>
      <c r="X18" s="19"/>
      <c r="Y18" s="19"/>
    </row>
    <row r="19" spans="1:25" x14ac:dyDescent="0.25">
      <c r="A19" s="5" t="s">
        <v>13</v>
      </c>
      <c r="B19" s="5"/>
      <c r="C19" s="13">
        <v>11</v>
      </c>
      <c r="D19" s="64">
        <v>0</v>
      </c>
      <c r="E19" s="64">
        <v>1.9618768452175204</v>
      </c>
      <c r="F19" s="64">
        <v>0</v>
      </c>
      <c r="G19" s="64">
        <v>1.5042722921253395</v>
      </c>
      <c r="H19" s="64">
        <v>2.1784586592053694</v>
      </c>
      <c r="I19" s="64">
        <v>2.2404995124312439</v>
      </c>
      <c r="J19" s="64">
        <v>1.9379845556227333</v>
      </c>
      <c r="K19" s="64">
        <v>0</v>
      </c>
      <c r="L19" s="64">
        <v>2.2714321480261832</v>
      </c>
      <c r="M19" s="20">
        <v>1.690982982083342</v>
      </c>
      <c r="N19" s="20">
        <v>1.8684907484478368</v>
      </c>
      <c r="O19" s="20">
        <v>1.4553682753429245</v>
      </c>
      <c r="P19" s="20">
        <v>0</v>
      </c>
      <c r="Q19" s="20">
        <v>0</v>
      </c>
      <c r="R19" s="20">
        <v>0</v>
      </c>
      <c r="S19" s="20">
        <v>0</v>
      </c>
      <c r="T19" s="20">
        <v>0</v>
      </c>
      <c r="U19" s="20">
        <v>2.4717109396964445</v>
      </c>
      <c r="V19" s="20">
        <v>2.3348795308200576</v>
      </c>
      <c r="W19" s="20">
        <v>0</v>
      </c>
      <c r="X19" s="20">
        <v>0</v>
      </c>
      <c r="Y19" s="20">
        <v>0</v>
      </c>
    </row>
    <row r="20" spans="1:25" x14ac:dyDescent="0.25">
      <c r="A20" s="6" t="s">
        <v>14</v>
      </c>
      <c r="B20" s="6"/>
      <c r="C20" s="14" t="s">
        <v>187</v>
      </c>
      <c r="D20" s="65">
        <v>0</v>
      </c>
      <c r="E20" s="65">
        <v>0</v>
      </c>
      <c r="F20" s="65">
        <v>0</v>
      </c>
      <c r="G20" s="65">
        <v>0</v>
      </c>
      <c r="H20" s="65">
        <v>0</v>
      </c>
      <c r="I20" s="65">
        <v>1.5067114625083473</v>
      </c>
      <c r="J20" s="65">
        <v>0</v>
      </c>
      <c r="K20" s="65">
        <v>0</v>
      </c>
      <c r="L20" s="65">
        <v>1.1307965308083181</v>
      </c>
      <c r="M20" s="21">
        <v>0</v>
      </c>
      <c r="N20" s="21">
        <v>0</v>
      </c>
      <c r="O20" s="21">
        <v>0</v>
      </c>
      <c r="P20" s="21">
        <v>0</v>
      </c>
      <c r="Q20" s="21">
        <v>0</v>
      </c>
      <c r="R20" s="21">
        <v>0</v>
      </c>
      <c r="S20" s="21">
        <v>0</v>
      </c>
      <c r="T20" s="21">
        <v>0</v>
      </c>
      <c r="U20" s="21">
        <v>0</v>
      </c>
      <c r="V20" s="21">
        <v>0</v>
      </c>
      <c r="W20" s="21">
        <v>0</v>
      </c>
      <c r="X20" s="21">
        <v>0</v>
      </c>
      <c r="Y20" s="21">
        <v>0</v>
      </c>
    </row>
    <row r="21" spans="1:25" x14ac:dyDescent="0.25">
      <c r="A21" s="6" t="s">
        <v>15</v>
      </c>
      <c r="B21" s="6"/>
      <c r="C21" s="14">
        <v>113</v>
      </c>
      <c r="D21" s="65">
        <v>0</v>
      </c>
      <c r="E21" s="65">
        <v>0</v>
      </c>
      <c r="F21" s="65">
        <v>0</v>
      </c>
      <c r="G21" s="65">
        <v>0</v>
      </c>
      <c r="H21" s="65">
        <v>0</v>
      </c>
      <c r="I21" s="65">
        <v>0</v>
      </c>
      <c r="J21" s="65">
        <v>0</v>
      </c>
      <c r="K21" s="65">
        <v>0</v>
      </c>
      <c r="L21" s="65">
        <v>0</v>
      </c>
      <c r="M21" s="21">
        <v>0</v>
      </c>
      <c r="N21" s="21">
        <v>0</v>
      </c>
      <c r="O21" s="21">
        <v>0</v>
      </c>
      <c r="P21" s="21">
        <v>0</v>
      </c>
      <c r="Q21" s="21">
        <v>0</v>
      </c>
      <c r="R21" s="21">
        <v>0</v>
      </c>
      <c r="S21" s="21">
        <v>0</v>
      </c>
      <c r="T21" s="21">
        <v>0</v>
      </c>
      <c r="U21" s="21">
        <v>0</v>
      </c>
      <c r="V21" s="21">
        <v>0</v>
      </c>
      <c r="W21" s="21">
        <v>0</v>
      </c>
      <c r="X21" s="21">
        <v>0</v>
      </c>
      <c r="Y21" s="21">
        <v>0</v>
      </c>
    </row>
    <row r="22" spans="1:25" x14ac:dyDescent="0.25">
      <c r="A22" s="6" t="s">
        <v>16</v>
      </c>
      <c r="B22" s="6"/>
      <c r="C22" s="14">
        <v>114</v>
      </c>
      <c r="D22" s="65">
        <v>0</v>
      </c>
      <c r="E22" s="65">
        <v>0</v>
      </c>
      <c r="F22" s="65">
        <v>0</v>
      </c>
      <c r="G22" s="65">
        <v>0</v>
      </c>
      <c r="H22" s="65">
        <v>0</v>
      </c>
      <c r="I22" s="65">
        <v>0</v>
      </c>
      <c r="J22" s="65">
        <v>0</v>
      </c>
      <c r="K22" s="65">
        <v>0</v>
      </c>
      <c r="L22" s="65">
        <v>0</v>
      </c>
      <c r="M22" s="21">
        <v>0</v>
      </c>
      <c r="N22" s="21">
        <v>0</v>
      </c>
      <c r="O22" s="21">
        <v>0</v>
      </c>
      <c r="P22" s="21">
        <v>0</v>
      </c>
      <c r="Q22" s="21">
        <v>0</v>
      </c>
      <c r="R22" s="21" t="s">
        <v>677</v>
      </c>
      <c r="S22" s="21" t="s">
        <v>677</v>
      </c>
      <c r="T22" s="21" t="s">
        <v>677</v>
      </c>
      <c r="U22" s="21" t="s">
        <v>677</v>
      </c>
      <c r="V22" s="21" t="s">
        <v>677</v>
      </c>
      <c r="W22" s="21">
        <v>0</v>
      </c>
      <c r="X22" s="21">
        <v>0</v>
      </c>
      <c r="Y22" s="21">
        <v>0</v>
      </c>
    </row>
    <row r="23" spans="1:25" x14ac:dyDescent="0.25">
      <c r="A23" s="6" t="s">
        <v>17</v>
      </c>
      <c r="B23" s="6"/>
      <c r="C23" s="14">
        <v>115</v>
      </c>
      <c r="D23" s="65">
        <v>0</v>
      </c>
      <c r="E23" s="65">
        <v>0</v>
      </c>
      <c r="F23" s="65">
        <v>0</v>
      </c>
      <c r="G23" s="65">
        <v>0</v>
      </c>
      <c r="H23" s="65">
        <v>0</v>
      </c>
      <c r="I23" s="65">
        <v>0</v>
      </c>
      <c r="J23" s="65">
        <v>0</v>
      </c>
      <c r="K23" s="65">
        <v>0</v>
      </c>
      <c r="L23" s="65">
        <v>0</v>
      </c>
      <c r="M23" s="21">
        <v>0</v>
      </c>
      <c r="N23" s="21">
        <v>0</v>
      </c>
      <c r="O23" s="21">
        <v>0</v>
      </c>
      <c r="P23" s="21">
        <v>0</v>
      </c>
      <c r="Q23" s="21">
        <v>0</v>
      </c>
      <c r="R23" s="21">
        <v>0</v>
      </c>
      <c r="S23" s="21">
        <v>0</v>
      </c>
      <c r="T23" s="21">
        <v>0</v>
      </c>
      <c r="U23" s="21">
        <v>0</v>
      </c>
      <c r="V23" s="21">
        <v>0</v>
      </c>
      <c r="W23" s="21">
        <v>0</v>
      </c>
      <c r="X23" s="21">
        <v>0</v>
      </c>
      <c r="Y23" s="21">
        <v>0</v>
      </c>
    </row>
    <row r="24" spans="1:25" x14ac:dyDescent="0.25">
      <c r="A24" s="5" t="s">
        <v>18</v>
      </c>
      <c r="B24" s="5"/>
      <c r="C24" s="13">
        <v>21</v>
      </c>
      <c r="D24" s="64">
        <v>1.6211455751708017</v>
      </c>
      <c r="E24" s="64">
        <v>1.8517715120675575</v>
      </c>
      <c r="F24" s="64">
        <v>0</v>
      </c>
      <c r="G24" s="64">
        <v>0</v>
      </c>
      <c r="H24" s="64">
        <v>2.0010276371886424</v>
      </c>
      <c r="I24" s="64">
        <v>0</v>
      </c>
      <c r="J24" s="64">
        <v>0</v>
      </c>
      <c r="K24" s="64">
        <v>0</v>
      </c>
      <c r="L24" s="64">
        <v>0</v>
      </c>
      <c r="M24" s="20">
        <v>0</v>
      </c>
      <c r="N24" s="20">
        <v>0</v>
      </c>
      <c r="O24" s="20">
        <v>2.6519425783673332</v>
      </c>
      <c r="P24" s="20">
        <v>0</v>
      </c>
      <c r="Q24" s="20">
        <v>4.0142360690894678</v>
      </c>
      <c r="R24" s="20">
        <v>2.9393406739506691</v>
      </c>
      <c r="S24" s="20">
        <v>0</v>
      </c>
      <c r="T24" s="20">
        <v>4.0957742334014293</v>
      </c>
      <c r="U24" s="20">
        <v>2.8198297033053108</v>
      </c>
      <c r="V24" s="20">
        <v>3.563555597333989</v>
      </c>
      <c r="W24" s="20">
        <v>3.1004510304298947</v>
      </c>
      <c r="X24" s="20">
        <v>3.5056225427343342</v>
      </c>
      <c r="Y24" s="20">
        <v>3.9951111890109425</v>
      </c>
    </row>
    <row r="25" spans="1:25" x14ac:dyDescent="0.25">
      <c r="A25" s="5" t="s">
        <v>19</v>
      </c>
      <c r="B25" s="5"/>
      <c r="C25" s="13">
        <v>22</v>
      </c>
      <c r="D25" s="64">
        <v>8.3211965915412662</v>
      </c>
      <c r="E25" s="64">
        <v>6.6063199889977726</v>
      </c>
      <c r="F25" s="64">
        <v>6.7890538323248757</v>
      </c>
      <c r="G25" s="64">
        <v>8.9654628610670226</v>
      </c>
      <c r="H25" s="64">
        <v>6.0425120275696447</v>
      </c>
      <c r="I25" s="64">
        <v>7.8857755765047273</v>
      </c>
      <c r="J25" s="64">
        <v>5.5203196432889978</v>
      </c>
      <c r="K25" s="64">
        <v>7.2534367535160413</v>
      </c>
      <c r="L25" s="64">
        <v>8.5760326454312104</v>
      </c>
      <c r="M25" s="20">
        <v>7.9900694673566814</v>
      </c>
      <c r="N25" s="20">
        <v>11.525540678492725</v>
      </c>
      <c r="O25" s="20">
        <v>12.96094633947404</v>
      </c>
      <c r="P25" s="20">
        <v>11.764349831085141</v>
      </c>
      <c r="Q25" s="20">
        <v>7.2378855715693744</v>
      </c>
      <c r="R25" s="20">
        <v>9.1375419784164809</v>
      </c>
      <c r="S25" s="20">
        <v>5.7769528632571303</v>
      </c>
      <c r="T25" s="20">
        <v>9.7136143087321383</v>
      </c>
      <c r="U25" s="20">
        <v>8.8042705764275428</v>
      </c>
      <c r="V25" s="20">
        <v>7.8552382254934043</v>
      </c>
      <c r="W25" s="20">
        <v>7.2843817295368138</v>
      </c>
      <c r="X25" s="20">
        <v>5.0134094194743062</v>
      </c>
      <c r="Y25" s="20">
        <v>6.9651351863515982</v>
      </c>
    </row>
    <row r="26" spans="1:25" x14ac:dyDescent="0.25">
      <c r="A26" s="7" t="s">
        <v>20</v>
      </c>
      <c r="B26" s="7"/>
      <c r="C26" s="14">
        <v>2211</v>
      </c>
      <c r="D26" s="65">
        <v>6.4230198104868474</v>
      </c>
      <c r="E26" s="65">
        <v>4.8246155071165555</v>
      </c>
      <c r="F26" s="65">
        <v>3.4892347155854724</v>
      </c>
      <c r="G26" s="65">
        <v>5.9870037226588515</v>
      </c>
      <c r="H26" s="65">
        <v>3.4106185343215287</v>
      </c>
      <c r="I26" s="65">
        <v>5.6941952674016765</v>
      </c>
      <c r="J26" s="65">
        <v>4.0227861230350683</v>
      </c>
      <c r="K26" s="65">
        <v>5.1950290261668934</v>
      </c>
      <c r="L26" s="65">
        <v>6.782351186492896</v>
      </c>
      <c r="M26" s="21">
        <v>5.0455124286764219</v>
      </c>
      <c r="N26" s="21">
        <v>7.6256335430987656</v>
      </c>
      <c r="O26" s="21">
        <v>7.1807163101922029</v>
      </c>
      <c r="P26" s="21">
        <v>6.5006304105401993</v>
      </c>
      <c r="Q26" s="21">
        <v>4.3655713857956959</v>
      </c>
      <c r="R26" s="21">
        <v>6.893254698369816</v>
      </c>
      <c r="S26" s="21">
        <v>4.0106020813725047</v>
      </c>
      <c r="T26" s="21">
        <v>6.9465755415730888</v>
      </c>
      <c r="U26" s="21">
        <v>5.1152269306221605</v>
      </c>
      <c r="V26" s="21">
        <v>5.5460174013831613</v>
      </c>
      <c r="W26" s="21">
        <v>4.1194814046760424</v>
      </c>
      <c r="X26" s="21">
        <v>3.305550606286352</v>
      </c>
      <c r="Y26" s="21">
        <v>5.8563148137203989</v>
      </c>
    </row>
    <row r="27" spans="1:25" x14ac:dyDescent="0.25">
      <c r="A27" s="7" t="s">
        <v>21</v>
      </c>
      <c r="B27" s="7"/>
      <c r="C27" s="14">
        <v>2213</v>
      </c>
      <c r="D27" s="65">
        <v>0</v>
      </c>
      <c r="E27" s="65">
        <v>0</v>
      </c>
      <c r="F27" s="65">
        <v>0</v>
      </c>
      <c r="G27" s="65">
        <v>0</v>
      </c>
      <c r="H27" s="65">
        <v>0</v>
      </c>
      <c r="I27" s="65">
        <v>0</v>
      </c>
      <c r="J27" s="65">
        <v>0</v>
      </c>
      <c r="K27" s="65">
        <v>0</v>
      </c>
      <c r="L27" s="65">
        <v>0</v>
      </c>
      <c r="M27" s="21">
        <v>0</v>
      </c>
      <c r="N27" s="21">
        <v>0</v>
      </c>
      <c r="O27" s="21">
        <v>0</v>
      </c>
      <c r="P27" s="21">
        <v>0</v>
      </c>
      <c r="Q27" s="21">
        <v>0</v>
      </c>
      <c r="R27" s="21">
        <v>0</v>
      </c>
      <c r="S27" s="21">
        <v>0</v>
      </c>
      <c r="T27" s="21">
        <v>0</v>
      </c>
      <c r="U27" s="21">
        <v>0</v>
      </c>
      <c r="V27" s="21">
        <v>0</v>
      </c>
      <c r="W27" s="21">
        <v>0</v>
      </c>
      <c r="X27" s="21">
        <v>0</v>
      </c>
      <c r="Y27" s="21">
        <v>0</v>
      </c>
    </row>
    <row r="28" spans="1:25" x14ac:dyDescent="0.25">
      <c r="A28" s="5" t="s">
        <v>22</v>
      </c>
      <c r="B28" s="5"/>
      <c r="C28" s="13">
        <v>23</v>
      </c>
      <c r="D28" s="64">
        <v>49.568065023102172</v>
      </c>
      <c r="E28" s="64">
        <v>52.790502457536746</v>
      </c>
      <c r="F28" s="64">
        <v>52.547874816717218</v>
      </c>
      <c r="G28" s="64">
        <v>62.888610292786694</v>
      </c>
      <c r="H28" s="64">
        <v>60.188545579674148</v>
      </c>
      <c r="I28" s="64">
        <v>60.141268571680591</v>
      </c>
      <c r="J28" s="64">
        <v>62.867044448307155</v>
      </c>
      <c r="K28" s="64">
        <v>66.398352119348189</v>
      </c>
      <c r="L28" s="64">
        <v>84.746705852366873</v>
      </c>
      <c r="M28" s="20">
        <v>74.295293304418465</v>
      </c>
      <c r="N28" s="20">
        <v>71.243706990800689</v>
      </c>
      <c r="O28" s="20">
        <v>81.905009109852472</v>
      </c>
      <c r="P28" s="20">
        <v>70.491625412781957</v>
      </c>
      <c r="Q28" s="20">
        <v>72.856890789495537</v>
      </c>
      <c r="R28" s="20">
        <v>83.366021391913264</v>
      </c>
      <c r="S28" s="20">
        <v>88.400257302870799</v>
      </c>
      <c r="T28" s="20">
        <v>92.745832912657946</v>
      </c>
      <c r="U28" s="20">
        <v>87.481234348236811</v>
      </c>
      <c r="V28" s="20">
        <v>95.063328883415082</v>
      </c>
      <c r="W28" s="20">
        <v>101.71159106093297</v>
      </c>
      <c r="X28" s="20">
        <v>104.05185733603855</v>
      </c>
      <c r="Y28" s="20">
        <v>102.91766412306042</v>
      </c>
    </row>
    <row r="29" spans="1:25" x14ac:dyDescent="0.25">
      <c r="A29" s="5" t="s">
        <v>23</v>
      </c>
      <c r="B29" s="5"/>
      <c r="C29" s="13" t="s">
        <v>188</v>
      </c>
      <c r="D29" s="64">
        <v>194.6503335858562</v>
      </c>
      <c r="E29" s="64">
        <v>204.54568026540829</v>
      </c>
      <c r="F29" s="64">
        <v>204.30964646059621</v>
      </c>
      <c r="G29" s="64">
        <v>207.85031684393189</v>
      </c>
      <c r="H29" s="64">
        <v>214.03109894717733</v>
      </c>
      <c r="I29" s="64">
        <v>236.08407526185988</v>
      </c>
      <c r="J29" s="64">
        <v>209.61554163240635</v>
      </c>
      <c r="K29" s="64">
        <v>207.02680766353015</v>
      </c>
      <c r="L29" s="64">
        <v>212.08308288724419</v>
      </c>
      <c r="M29" s="20">
        <v>189.90633875332881</v>
      </c>
      <c r="N29" s="20">
        <v>173.06433126270829</v>
      </c>
      <c r="O29" s="20">
        <v>164.10651880880991</v>
      </c>
      <c r="P29" s="20">
        <v>137.12856218002335</v>
      </c>
      <c r="Q29" s="20">
        <v>126.48035106036106</v>
      </c>
      <c r="R29" s="20">
        <v>140.36331856248773</v>
      </c>
      <c r="S29" s="20">
        <v>153.18317557767722</v>
      </c>
      <c r="T29" s="20">
        <v>152.16527739088679</v>
      </c>
      <c r="U29" s="20">
        <v>141.81673998108622</v>
      </c>
      <c r="V29" s="20">
        <v>141.09024994661877</v>
      </c>
      <c r="W29" s="20">
        <v>127.90025264723964</v>
      </c>
      <c r="X29" s="20">
        <v>121.78342258815277</v>
      </c>
      <c r="Y29" s="20">
        <v>134.2792861955171</v>
      </c>
    </row>
    <row r="30" spans="1:25" x14ac:dyDescent="0.25">
      <c r="A30" s="6" t="s">
        <v>24</v>
      </c>
      <c r="B30" s="6"/>
      <c r="C30" s="14">
        <v>311</v>
      </c>
      <c r="D30" s="65">
        <v>17.842861741911545</v>
      </c>
      <c r="E30" s="65">
        <v>20.829927116824795</v>
      </c>
      <c r="F30" s="65">
        <v>17.356450399526594</v>
      </c>
      <c r="G30" s="65">
        <v>19.09422962804431</v>
      </c>
      <c r="H30" s="65">
        <v>22.188735031091799</v>
      </c>
      <c r="I30" s="65">
        <v>23.324676146882467</v>
      </c>
      <c r="J30" s="65">
        <v>19.898598997883923</v>
      </c>
      <c r="K30" s="65">
        <v>23.289413143721774</v>
      </c>
      <c r="L30" s="65">
        <v>34.675868367861305</v>
      </c>
      <c r="M30" s="21">
        <v>30.799565069831935</v>
      </c>
      <c r="N30" s="21">
        <v>25.81694365433944</v>
      </c>
      <c r="O30" s="21">
        <v>32.94031631491066</v>
      </c>
      <c r="P30" s="21">
        <v>26.663303603076525</v>
      </c>
      <c r="Q30" s="21">
        <v>21.119406703814079</v>
      </c>
      <c r="R30" s="21">
        <v>23.769213169015838</v>
      </c>
      <c r="S30" s="21">
        <v>32.8256514624875</v>
      </c>
      <c r="T30" s="21">
        <v>26.951793704371951</v>
      </c>
      <c r="U30" s="21">
        <v>30.494490020089209</v>
      </c>
      <c r="V30" s="21">
        <v>28.479392341582873</v>
      </c>
      <c r="W30" s="21">
        <v>26.647964208114011</v>
      </c>
      <c r="X30" s="21">
        <v>17.489202744401393</v>
      </c>
      <c r="Y30" s="21">
        <v>22.211846131811232</v>
      </c>
    </row>
    <row r="31" spans="1:25" x14ac:dyDescent="0.25">
      <c r="A31" s="6" t="s">
        <v>25</v>
      </c>
      <c r="B31" s="6"/>
      <c r="C31" s="14">
        <v>312</v>
      </c>
      <c r="D31" s="65">
        <v>2.2367704771343973</v>
      </c>
      <c r="E31" s="65">
        <v>4.6944910224847813</v>
      </c>
      <c r="F31" s="65">
        <v>3.459326989451883</v>
      </c>
      <c r="G31" s="65">
        <v>3.2592566329382358</v>
      </c>
      <c r="H31" s="65">
        <v>2.8093245152648434</v>
      </c>
      <c r="I31" s="65">
        <v>2.739475386378813</v>
      </c>
      <c r="J31" s="65">
        <v>3.6802130955259984</v>
      </c>
      <c r="K31" s="65">
        <v>1.5781125909676792</v>
      </c>
      <c r="L31" s="65">
        <v>5.173578899123024</v>
      </c>
      <c r="M31" s="21">
        <v>3.6459872485102536</v>
      </c>
      <c r="N31" s="21">
        <v>3.3152240488850881</v>
      </c>
      <c r="O31" s="21">
        <v>4.3814820848145501</v>
      </c>
      <c r="P31" s="21">
        <v>0</v>
      </c>
      <c r="Q31" s="21">
        <v>2.472667836466389</v>
      </c>
      <c r="R31" s="21">
        <v>2.741896529593983</v>
      </c>
      <c r="S31" s="21">
        <v>3.1678748833391692</v>
      </c>
      <c r="T31" s="21">
        <v>2.8347651950209487</v>
      </c>
      <c r="U31" s="21">
        <v>3.5896333756156515</v>
      </c>
      <c r="V31" s="21">
        <v>6.981463960918151</v>
      </c>
      <c r="W31" s="21">
        <v>6.8694935934075732</v>
      </c>
      <c r="X31" s="21">
        <v>2.3814139529781637</v>
      </c>
      <c r="Y31" s="21">
        <v>0</v>
      </c>
    </row>
    <row r="32" spans="1:25" x14ac:dyDescent="0.25">
      <c r="A32" s="6" t="s">
        <v>26</v>
      </c>
      <c r="B32" s="6"/>
      <c r="C32" s="14">
        <v>3121</v>
      </c>
      <c r="D32" s="65">
        <v>2.2367704771343973</v>
      </c>
      <c r="E32" s="65">
        <v>4.6944910224847813</v>
      </c>
      <c r="F32" s="65">
        <v>3.409480779229233</v>
      </c>
      <c r="G32" s="65">
        <v>2.7076901258256112</v>
      </c>
      <c r="H32" s="65">
        <v>2.4741770292332474</v>
      </c>
      <c r="I32" s="65">
        <v>2.0839580617810256</v>
      </c>
      <c r="J32" s="65">
        <v>3.5236082829504243</v>
      </c>
      <c r="K32" s="65">
        <v>0</v>
      </c>
      <c r="L32" s="65">
        <v>5.1032487279206595</v>
      </c>
      <c r="M32" s="21">
        <v>3.5964233175469453</v>
      </c>
      <c r="N32" s="21">
        <v>3.270156547358861</v>
      </c>
      <c r="O32" s="21">
        <v>3.5970408131845777</v>
      </c>
      <c r="P32" s="21">
        <v>0</v>
      </c>
      <c r="Q32" s="21">
        <v>2.4390541319774637</v>
      </c>
      <c r="R32" s="21">
        <v>2.4898704759393797</v>
      </c>
      <c r="S32" s="21">
        <v>2.9169443531795642</v>
      </c>
      <c r="T32" s="21">
        <v>2.8316232571267768</v>
      </c>
      <c r="U32" s="21">
        <v>3.5856547726792103</v>
      </c>
      <c r="V32" s="21">
        <v>6.9737259915744696</v>
      </c>
      <c r="W32" s="21">
        <v>6.8572025886759462</v>
      </c>
      <c r="X32" s="21">
        <v>2.2801264333723834</v>
      </c>
      <c r="Y32" s="21">
        <v>0</v>
      </c>
    </row>
    <row r="33" spans="1:25" x14ac:dyDescent="0.25">
      <c r="A33" s="6" t="s">
        <v>27</v>
      </c>
      <c r="B33" s="6"/>
      <c r="C33" s="14" t="s">
        <v>189</v>
      </c>
      <c r="D33" s="65">
        <v>3.0370828496870717</v>
      </c>
      <c r="E33" s="65">
        <v>3.9637919933986634</v>
      </c>
      <c r="F33" s="65">
        <v>3.9378506075893189</v>
      </c>
      <c r="G33" s="65">
        <v>2.3767502215580367</v>
      </c>
      <c r="H33" s="65">
        <v>4.051341669381932</v>
      </c>
      <c r="I33" s="65">
        <v>5.0875971461320821</v>
      </c>
      <c r="J33" s="65">
        <v>3.7683033025997594</v>
      </c>
      <c r="K33" s="65">
        <v>5.5773047469603076</v>
      </c>
      <c r="L33" s="65">
        <v>2.8562519288005066</v>
      </c>
      <c r="M33" s="21">
        <v>3.4152702518660591</v>
      </c>
      <c r="N33" s="21">
        <v>2.963229296722806</v>
      </c>
      <c r="O33" s="21">
        <v>2.0344849593634522</v>
      </c>
      <c r="P33" s="21">
        <v>0</v>
      </c>
      <c r="Q33" s="21">
        <v>1.9728918176860806</v>
      </c>
      <c r="R33" s="21">
        <v>2.4906682012668862</v>
      </c>
      <c r="S33" s="21">
        <v>1.7800864972578443</v>
      </c>
      <c r="T33" s="21">
        <v>2.2675099737399513</v>
      </c>
      <c r="U33" s="21">
        <v>1.977504078553324</v>
      </c>
      <c r="V33" s="21">
        <v>1.8612719767142163</v>
      </c>
      <c r="W33" s="21">
        <v>1.7365886003030999</v>
      </c>
      <c r="X33" s="21">
        <v>1.6705669628000566</v>
      </c>
      <c r="Y33" s="21">
        <v>1.8374659299144021</v>
      </c>
    </row>
    <row r="34" spans="1:25" x14ac:dyDescent="0.25">
      <c r="A34" s="6" t="s">
        <v>28</v>
      </c>
      <c r="B34" s="6"/>
      <c r="C34" s="14" t="s">
        <v>190</v>
      </c>
      <c r="D34" s="65">
        <v>17.883903402042453</v>
      </c>
      <c r="E34" s="65">
        <v>14.664028460426874</v>
      </c>
      <c r="F34" s="65">
        <v>18.453067024424886</v>
      </c>
      <c r="G34" s="65">
        <v>13.187453760965477</v>
      </c>
      <c r="H34" s="65">
        <v>16.234938514530516</v>
      </c>
      <c r="I34" s="65">
        <v>12.777695909324036</v>
      </c>
      <c r="J34" s="65">
        <v>16.815441750302302</v>
      </c>
      <c r="K34" s="65">
        <v>13.889351188827337</v>
      </c>
      <c r="L34" s="65">
        <v>17.297286942652754</v>
      </c>
      <c r="M34" s="21">
        <v>13.992019612098055</v>
      </c>
      <c r="N34" s="21">
        <v>9.9100997774944162</v>
      </c>
      <c r="O34" s="21">
        <v>5.9435211030604194</v>
      </c>
      <c r="P34" s="21">
        <v>6.8520560074150003</v>
      </c>
      <c r="Q34" s="21">
        <v>4.9038225131062374</v>
      </c>
      <c r="R34" s="21">
        <v>6.4343698766847686</v>
      </c>
      <c r="S34" s="21">
        <v>7.3410963380090859</v>
      </c>
      <c r="T34" s="21">
        <v>9.4561261814926798</v>
      </c>
      <c r="U34" s="21">
        <v>4.4321517794423775</v>
      </c>
      <c r="V34" s="21">
        <v>5.2090927624544392</v>
      </c>
      <c r="W34" s="21">
        <v>3.7703906315619036</v>
      </c>
      <c r="X34" s="21">
        <v>5.8106943758361682</v>
      </c>
      <c r="Y34" s="21">
        <v>4.4970108434236167</v>
      </c>
    </row>
    <row r="35" spans="1:25" x14ac:dyDescent="0.25">
      <c r="A35" s="6" t="s">
        <v>29</v>
      </c>
      <c r="B35" s="6"/>
      <c r="C35" s="14">
        <v>321</v>
      </c>
      <c r="D35" s="65">
        <v>5.858696983686885</v>
      </c>
      <c r="E35" s="65">
        <v>8.0176701684654788</v>
      </c>
      <c r="F35" s="65">
        <v>7.4669622913529112</v>
      </c>
      <c r="G35" s="65">
        <v>6.3981714825064442</v>
      </c>
      <c r="H35" s="65">
        <v>8.4969744988010341</v>
      </c>
      <c r="I35" s="65">
        <v>10.625250962883539</v>
      </c>
      <c r="J35" s="65">
        <v>8.7307183010882738</v>
      </c>
      <c r="K35" s="65">
        <v>10.997778428979727</v>
      </c>
      <c r="L35" s="65">
        <v>6.1081348376531324</v>
      </c>
      <c r="M35" s="21">
        <v>8.0308019711164498</v>
      </c>
      <c r="N35" s="21">
        <v>6.1577846426987524</v>
      </c>
      <c r="O35" s="21">
        <v>5.8888728665594092</v>
      </c>
      <c r="P35" s="21">
        <v>3.3967694390714374</v>
      </c>
      <c r="Q35" s="21">
        <v>5.4013087882554665</v>
      </c>
      <c r="R35" s="21">
        <v>6.2083402387041629</v>
      </c>
      <c r="S35" s="21">
        <v>6.0556074719487043</v>
      </c>
      <c r="T35" s="21">
        <v>4.6534981580235595</v>
      </c>
      <c r="U35" s="21">
        <v>4.7805227392905794</v>
      </c>
      <c r="V35" s="21">
        <v>3.0597517912799659</v>
      </c>
      <c r="W35" s="21">
        <v>2.0627267276945913</v>
      </c>
      <c r="X35" s="21">
        <v>0</v>
      </c>
      <c r="Y35" s="21">
        <v>3.3427261685229017</v>
      </c>
    </row>
    <row r="36" spans="1:25" x14ac:dyDescent="0.25">
      <c r="A36" s="6" t="s">
        <v>30</v>
      </c>
      <c r="B36" s="6"/>
      <c r="C36" s="14">
        <v>322</v>
      </c>
      <c r="D36" s="65">
        <v>6.8949989019922704</v>
      </c>
      <c r="E36" s="65">
        <v>6.0858220504706759</v>
      </c>
      <c r="F36" s="65">
        <v>5.5229600926695763</v>
      </c>
      <c r="G36" s="65">
        <v>7.6617602078917288</v>
      </c>
      <c r="H36" s="65">
        <v>5.7862227735454841</v>
      </c>
      <c r="I36" s="65">
        <v>6.1051165753584984</v>
      </c>
      <c r="J36" s="65">
        <v>4.0129983222490937</v>
      </c>
      <c r="K36" s="65">
        <v>4.9891882534319789</v>
      </c>
      <c r="L36" s="65">
        <v>6.8719607767943129</v>
      </c>
      <c r="M36" s="21">
        <v>6.3112541641792381</v>
      </c>
      <c r="N36" s="21">
        <v>4.6484245837903559</v>
      </c>
      <c r="O36" s="21">
        <v>3.5198515137051545</v>
      </c>
      <c r="P36" s="21">
        <v>4.6220646913611123</v>
      </c>
      <c r="Q36" s="21">
        <v>5.7859692979005146</v>
      </c>
      <c r="R36" s="21">
        <v>3.7998692439389785</v>
      </c>
      <c r="S36" s="21">
        <v>4.0715702492570225</v>
      </c>
      <c r="T36" s="21">
        <v>0</v>
      </c>
      <c r="U36" s="21">
        <v>4.1214085621071925</v>
      </c>
      <c r="V36" s="21">
        <v>4.9337124986132368</v>
      </c>
      <c r="W36" s="21">
        <v>4.5664429606780201</v>
      </c>
      <c r="X36" s="21">
        <v>3.0234216544658614</v>
      </c>
      <c r="Y36" s="21">
        <v>2.6523723837560573</v>
      </c>
    </row>
    <row r="37" spans="1:25" x14ac:dyDescent="0.25">
      <c r="A37" s="6" t="s">
        <v>31</v>
      </c>
      <c r="B37" s="6"/>
      <c r="C37" s="14">
        <v>323</v>
      </c>
      <c r="D37" s="65">
        <v>15.308539228828076</v>
      </c>
      <c r="E37" s="65">
        <v>14.603971005981441</v>
      </c>
      <c r="F37" s="65">
        <v>14.365677786167616</v>
      </c>
      <c r="G37" s="65">
        <v>13.127282869280462</v>
      </c>
      <c r="H37" s="65">
        <v>11.710447453103979</v>
      </c>
      <c r="I37" s="65">
        <v>13.628890047234597</v>
      </c>
      <c r="J37" s="65">
        <v>11.862814552599762</v>
      </c>
      <c r="K37" s="65">
        <v>12.026982292654299</v>
      </c>
      <c r="L37" s="65">
        <v>11.425220799379241</v>
      </c>
      <c r="M37" s="21">
        <v>9.883814811167051</v>
      </c>
      <c r="N37" s="21">
        <v>10.562983762086017</v>
      </c>
      <c r="O37" s="21">
        <v>17.078129181611985</v>
      </c>
      <c r="P37" s="21">
        <v>13.179546673187124</v>
      </c>
      <c r="Q37" s="21">
        <v>10.870734345811179</v>
      </c>
      <c r="R37" s="21">
        <v>7.4556764911324107</v>
      </c>
      <c r="S37" s="21">
        <v>7.5230079513071733</v>
      </c>
      <c r="T37" s="21">
        <v>7.8028206414092862</v>
      </c>
      <c r="U37" s="21">
        <v>5.7947947413886016</v>
      </c>
      <c r="V37" s="21">
        <v>5.213541083575552</v>
      </c>
      <c r="W37" s="21">
        <v>6.1041543066961008</v>
      </c>
      <c r="X37" s="21">
        <v>7.2564297360562104</v>
      </c>
      <c r="Y37" s="21">
        <v>4.8324807629120849</v>
      </c>
    </row>
    <row r="38" spans="1:25" x14ac:dyDescent="0.25">
      <c r="A38" s="6" t="s">
        <v>32</v>
      </c>
      <c r="B38" s="6"/>
      <c r="C38" s="14">
        <v>324</v>
      </c>
      <c r="D38" s="65">
        <v>2.7190099836725472</v>
      </c>
      <c r="E38" s="65">
        <v>0</v>
      </c>
      <c r="F38" s="65">
        <v>0</v>
      </c>
      <c r="G38" s="65">
        <v>0</v>
      </c>
      <c r="H38" s="65">
        <v>0</v>
      </c>
      <c r="I38" s="65">
        <v>0</v>
      </c>
      <c r="J38" s="65">
        <v>0</v>
      </c>
      <c r="K38" s="65">
        <v>0</v>
      </c>
      <c r="L38" s="65">
        <v>0</v>
      </c>
      <c r="M38" s="21">
        <v>0</v>
      </c>
      <c r="N38" s="21">
        <v>0</v>
      </c>
      <c r="O38" s="21">
        <v>0</v>
      </c>
      <c r="P38" s="21">
        <v>0</v>
      </c>
      <c r="Q38" s="21">
        <v>0</v>
      </c>
      <c r="R38" s="21">
        <v>0</v>
      </c>
      <c r="S38" s="21">
        <v>0</v>
      </c>
      <c r="T38" s="21">
        <v>0</v>
      </c>
      <c r="U38" s="21">
        <v>0</v>
      </c>
      <c r="V38" s="21">
        <v>0</v>
      </c>
      <c r="W38" s="21">
        <v>0</v>
      </c>
      <c r="X38" s="21">
        <v>0</v>
      </c>
      <c r="Y38" s="21">
        <v>0</v>
      </c>
    </row>
    <row r="39" spans="1:25" x14ac:dyDescent="0.25">
      <c r="A39" s="6" t="s">
        <v>33</v>
      </c>
      <c r="B39" s="6"/>
      <c r="C39" s="14">
        <v>325</v>
      </c>
      <c r="D39" s="65">
        <v>10.578487898741118</v>
      </c>
      <c r="E39" s="65">
        <v>16.605886154162583</v>
      </c>
      <c r="F39" s="65">
        <v>12.940076173799838</v>
      </c>
      <c r="G39" s="65">
        <v>16.827792707908799</v>
      </c>
      <c r="H39" s="65">
        <v>12.656746237193188</v>
      </c>
      <c r="I39" s="65">
        <v>15.204088394402413</v>
      </c>
      <c r="J39" s="65">
        <v>15.464725241837973</v>
      </c>
      <c r="K39" s="65">
        <v>11.291836675743889</v>
      </c>
      <c r="L39" s="65">
        <v>20.567611694325539</v>
      </c>
      <c r="M39" s="21">
        <v>13.371571566564473</v>
      </c>
      <c r="N39" s="21">
        <v>15.779094319228848</v>
      </c>
      <c r="O39" s="21">
        <v>14.914926635761491</v>
      </c>
      <c r="P39" s="21">
        <v>17.161967966814476</v>
      </c>
      <c r="Q39" s="21">
        <v>13.974315995182325</v>
      </c>
      <c r="R39" s="21">
        <v>13.691620076192185</v>
      </c>
      <c r="S39" s="21">
        <v>10.550659031745155</v>
      </c>
      <c r="T39" s="21">
        <v>15.456600104652988</v>
      </c>
      <c r="U39" s="21">
        <v>16.049002798072145</v>
      </c>
      <c r="V39" s="21">
        <v>12.571216797528663</v>
      </c>
      <c r="W39" s="21">
        <v>11.057808771322124</v>
      </c>
      <c r="X39" s="21">
        <v>13.656885493200871</v>
      </c>
      <c r="Y39" s="21">
        <v>22.650486975533553</v>
      </c>
    </row>
    <row r="40" spans="1:25" x14ac:dyDescent="0.25">
      <c r="A40" s="7" t="s">
        <v>34</v>
      </c>
      <c r="B40" s="7"/>
      <c r="C40" s="14" t="s">
        <v>191</v>
      </c>
      <c r="D40" s="65">
        <v>1.6724476503344345</v>
      </c>
      <c r="E40" s="65">
        <v>0</v>
      </c>
      <c r="F40" s="65">
        <v>1.5352632748576078</v>
      </c>
      <c r="G40" s="65">
        <v>1.8452406783404165</v>
      </c>
      <c r="H40" s="65">
        <v>0</v>
      </c>
      <c r="I40" s="65">
        <v>0</v>
      </c>
      <c r="J40" s="65">
        <v>0</v>
      </c>
      <c r="K40" s="65">
        <v>0</v>
      </c>
      <c r="L40" s="65">
        <v>0</v>
      </c>
      <c r="M40" s="21">
        <v>0</v>
      </c>
      <c r="N40" s="21">
        <v>0</v>
      </c>
      <c r="O40" s="21">
        <v>0</v>
      </c>
      <c r="P40" s="21">
        <v>2.2749672327170427</v>
      </c>
      <c r="Q40" s="21">
        <v>0</v>
      </c>
      <c r="R40" s="21">
        <v>0</v>
      </c>
      <c r="S40" s="21">
        <v>0</v>
      </c>
      <c r="T40" s="21">
        <v>0</v>
      </c>
      <c r="U40" s="21">
        <v>0</v>
      </c>
      <c r="V40" s="21">
        <v>0</v>
      </c>
      <c r="W40" s="21">
        <v>0</v>
      </c>
      <c r="X40" s="21">
        <v>0</v>
      </c>
      <c r="Y40" s="21">
        <v>0</v>
      </c>
    </row>
    <row r="41" spans="1:25" x14ac:dyDescent="0.25">
      <c r="A41" s="7" t="s">
        <v>35</v>
      </c>
      <c r="B41" s="7"/>
      <c r="C41" s="14" t="s">
        <v>192</v>
      </c>
      <c r="D41" s="65">
        <v>0</v>
      </c>
      <c r="E41" s="65">
        <v>0</v>
      </c>
      <c r="F41" s="65">
        <v>1.8941559884606849</v>
      </c>
      <c r="G41" s="65">
        <v>0</v>
      </c>
      <c r="H41" s="65">
        <v>2.9768982582806407</v>
      </c>
      <c r="I41" s="65">
        <v>1.8882812484682534</v>
      </c>
      <c r="J41" s="65">
        <v>1.4975335202539304</v>
      </c>
      <c r="K41" s="65">
        <v>1.6075184156440954</v>
      </c>
      <c r="L41" s="65">
        <v>1.4655517216715737</v>
      </c>
      <c r="M41" s="21">
        <v>0</v>
      </c>
      <c r="N41" s="21">
        <v>1.6629928916110261</v>
      </c>
      <c r="O41" s="21">
        <v>0</v>
      </c>
      <c r="P41" s="21">
        <v>0</v>
      </c>
      <c r="Q41" s="21">
        <v>0</v>
      </c>
      <c r="R41" s="21">
        <v>0</v>
      </c>
      <c r="S41" s="21">
        <v>0</v>
      </c>
      <c r="T41" s="21">
        <v>0</v>
      </c>
      <c r="U41" s="21">
        <v>0</v>
      </c>
      <c r="V41" s="21">
        <v>0</v>
      </c>
      <c r="W41" s="21">
        <v>0</v>
      </c>
      <c r="X41" s="21">
        <v>0</v>
      </c>
      <c r="Y41" s="21">
        <v>2.7258417902995462</v>
      </c>
    </row>
    <row r="42" spans="1:25" x14ac:dyDescent="0.25">
      <c r="A42" s="7" t="s">
        <v>36</v>
      </c>
      <c r="B42" s="7"/>
      <c r="C42" s="14">
        <v>3254</v>
      </c>
      <c r="D42" s="65">
        <v>3.8681764673379258</v>
      </c>
      <c r="E42" s="65">
        <v>9.0987043484832952</v>
      </c>
      <c r="F42" s="65">
        <v>5.6724987233375259</v>
      </c>
      <c r="G42" s="65">
        <v>7.6015893162067156</v>
      </c>
      <c r="H42" s="65">
        <v>5.7467936575417671</v>
      </c>
      <c r="I42" s="65">
        <v>6.2910095480056318</v>
      </c>
      <c r="J42" s="65">
        <v>8.0651478476420824</v>
      </c>
      <c r="K42" s="65">
        <v>6.4398756041351879</v>
      </c>
      <c r="L42" s="65">
        <v>11.896269357455596</v>
      </c>
      <c r="M42" s="21">
        <v>9.7357432645028545</v>
      </c>
      <c r="N42" s="21">
        <v>6.3908753298942402</v>
      </c>
      <c r="O42" s="21">
        <v>8.5184949744992213</v>
      </c>
      <c r="P42" s="21">
        <v>6.4075106269273512</v>
      </c>
      <c r="Q42" s="21">
        <v>9.2387312519267262</v>
      </c>
      <c r="R42" s="21">
        <v>9.4986114216843269</v>
      </c>
      <c r="S42" s="21">
        <v>7.5372660904467628</v>
      </c>
      <c r="T42" s="21">
        <v>10.704878226993495</v>
      </c>
      <c r="U42" s="21">
        <v>9.4246226685625594</v>
      </c>
      <c r="V42" s="21">
        <v>6.7655450503212062</v>
      </c>
      <c r="W42" s="21">
        <v>7.0029724613983175</v>
      </c>
      <c r="X42" s="21">
        <v>6.8753557530603953</v>
      </c>
      <c r="Y42" s="21">
        <v>11.79919462661006</v>
      </c>
    </row>
    <row r="43" spans="1:25" x14ac:dyDescent="0.25">
      <c r="A43" s="6" t="s">
        <v>37</v>
      </c>
      <c r="B43" s="6"/>
      <c r="C43" s="14">
        <v>326</v>
      </c>
      <c r="D43" s="65">
        <v>12.466404264762811</v>
      </c>
      <c r="E43" s="65">
        <v>13.422841068554565</v>
      </c>
      <c r="F43" s="65">
        <v>14.814293678171463</v>
      </c>
      <c r="G43" s="65">
        <v>14.872238728145858</v>
      </c>
      <c r="H43" s="65">
        <v>13.504472231273105</v>
      </c>
      <c r="I43" s="65">
        <v>21.553800986401878</v>
      </c>
      <c r="J43" s="65">
        <v>16.512019925937128</v>
      </c>
      <c r="K43" s="65">
        <v>18.633490903289182</v>
      </c>
      <c r="L43" s="65">
        <v>16.387304540367339</v>
      </c>
      <c r="M43" s="21">
        <v>13.434815288217445</v>
      </c>
      <c r="N43" s="21">
        <v>11.968713713437406</v>
      </c>
      <c r="O43" s="21">
        <v>6.6388762060720623</v>
      </c>
      <c r="P43" s="21">
        <v>7.5965188856957173</v>
      </c>
      <c r="Q43" s="21">
        <v>9.1192792944268888</v>
      </c>
      <c r="R43" s="21">
        <v>8.7957372015783601</v>
      </c>
      <c r="S43" s="21">
        <v>9.5238358450669853</v>
      </c>
      <c r="T43" s="21">
        <v>10.409001385194756</v>
      </c>
      <c r="U43" s="21">
        <v>8.3054483443054927</v>
      </c>
      <c r="V43" s="21">
        <v>7.8033051013824064</v>
      </c>
      <c r="W43" s="21">
        <v>6.3615568743803488</v>
      </c>
      <c r="X43" s="21">
        <v>7.5274712468997738</v>
      </c>
      <c r="Y43" s="21">
        <v>7.61626475586068</v>
      </c>
    </row>
    <row r="44" spans="1:25" x14ac:dyDescent="0.25">
      <c r="A44" s="6" t="s">
        <v>38</v>
      </c>
      <c r="B44" s="6"/>
      <c r="C44" s="14">
        <v>327</v>
      </c>
      <c r="D44" s="65">
        <v>2.441978777788929</v>
      </c>
      <c r="E44" s="65">
        <v>2.6925758743036377</v>
      </c>
      <c r="F44" s="65">
        <v>3.2699113906058139</v>
      </c>
      <c r="G44" s="65">
        <v>2.2363514742930048</v>
      </c>
      <c r="H44" s="65">
        <v>5.155356917486011</v>
      </c>
      <c r="I44" s="65">
        <v>2.6807723423849819</v>
      </c>
      <c r="J44" s="65">
        <v>2.1631039737001214</v>
      </c>
      <c r="K44" s="65">
        <v>4.4206756430212621</v>
      </c>
      <c r="L44" s="65">
        <v>3.3826249235561643</v>
      </c>
      <c r="M44" s="21">
        <v>2.2703152724436633</v>
      </c>
      <c r="N44" s="21">
        <v>5.202015785312863</v>
      </c>
      <c r="O44" s="21">
        <v>4.1700314384137007</v>
      </c>
      <c r="P44" s="21">
        <v>0</v>
      </c>
      <c r="Q44" s="21">
        <v>1.7028638633278279</v>
      </c>
      <c r="R44" s="21">
        <v>2.0236344917356037</v>
      </c>
      <c r="S44" s="21">
        <v>2.3551003547073215</v>
      </c>
      <c r="T44" s="21">
        <v>2.3367338042431913</v>
      </c>
      <c r="U44" s="21">
        <v>3.7012988516596739</v>
      </c>
      <c r="V44" s="21">
        <v>2.2630895545781344</v>
      </c>
      <c r="W44" s="21">
        <v>2.8963316620375203</v>
      </c>
      <c r="X44" s="21">
        <v>3.9525361301255773</v>
      </c>
      <c r="Y44" s="21">
        <v>0</v>
      </c>
    </row>
    <row r="45" spans="1:25" x14ac:dyDescent="0.25">
      <c r="A45" s="6" t="s">
        <v>39</v>
      </c>
      <c r="B45" s="6"/>
      <c r="C45" s="14">
        <v>331</v>
      </c>
      <c r="D45" s="65">
        <v>3.0781245098179779</v>
      </c>
      <c r="E45" s="65">
        <v>3.4633132063533778</v>
      </c>
      <c r="F45" s="65">
        <v>3.5590194098971817</v>
      </c>
      <c r="G45" s="65">
        <v>3.1489433315157109</v>
      </c>
      <c r="H45" s="65">
        <v>5.4017888925092423</v>
      </c>
      <c r="I45" s="65">
        <v>3.7080756122770366</v>
      </c>
      <c r="J45" s="65">
        <v>1.9869235595526002</v>
      </c>
      <c r="K45" s="65">
        <v>1.7153397727909556</v>
      </c>
      <c r="L45" s="65">
        <v>2.4594915472154022</v>
      </c>
      <c r="M45" s="21">
        <v>2.0441411015115292</v>
      </c>
      <c r="N45" s="21">
        <v>0</v>
      </c>
      <c r="O45" s="21">
        <v>3.0424287231581273</v>
      </c>
      <c r="P45" s="21">
        <v>0</v>
      </c>
      <c r="Q45" s="21">
        <v>0</v>
      </c>
      <c r="R45" s="21">
        <v>0</v>
      </c>
      <c r="S45" s="21">
        <v>1.1953695905018005</v>
      </c>
      <c r="T45" s="21">
        <v>1.5865898846493847</v>
      </c>
      <c r="U45" s="21">
        <v>2.5970356299705157</v>
      </c>
      <c r="V45" s="21">
        <v>1.6991725024271755</v>
      </c>
      <c r="W45" s="21">
        <v>1.4368739482260779</v>
      </c>
      <c r="X45" s="21">
        <v>2.4411573656024239</v>
      </c>
      <c r="Y45" s="21">
        <v>0</v>
      </c>
    </row>
    <row r="46" spans="1:25" x14ac:dyDescent="0.25">
      <c r="A46" s="6" t="s">
        <v>40</v>
      </c>
      <c r="B46" s="6"/>
      <c r="C46" s="14">
        <v>332</v>
      </c>
      <c r="D46" s="65">
        <v>14.36458104581723</v>
      </c>
      <c r="E46" s="65">
        <v>16.856125547685227</v>
      </c>
      <c r="F46" s="65">
        <v>12.302044682949923</v>
      </c>
      <c r="G46" s="65">
        <v>14.260501329348219</v>
      </c>
      <c r="H46" s="65">
        <v>11.493587315083534</v>
      </c>
      <c r="I46" s="65">
        <v>14.607274113798457</v>
      </c>
      <c r="J46" s="65">
        <v>12.616475213119713</v>
      </c>
      <c r="K46" s="65">
        <v>14.418656033002833</v>
      </c>
      <c r="L46" s="65">
        <v>12.9132436062464</v>
      </c>
      <c r="M46" s="21">
        <v>14.324022238321479</v>
      </c>
      <c r="N46" s="21">
        <v>9.6041323784494743</v>
      </c>
      <c r="O46" s="21">
        <v>10.54058629588385</v>
      </c>
      <c r="P46" s="21">
        <v>8.8528022614827329</v>
      </c>
      <c r="Q46" s="21">
        <v>5.8787501795923518</v>
      </c>
      <c r="R46" s="21">
        <v>10.01403843368927</v>
      </c>
      <c r="S46" s="21">
        <v>6.1229790971369304</v>
      </c>
      <c r="T46" s="21">
        <v>11.613939962120751</v>
      </c>
      <c r="U46" s="21">
        <v>8.6355539861939192</v>
      </c>
      <c r="V46" s="21">
        <v>10.031658926238608</v>
      </c>
      <c r="W46" s="21">
        <v>7.0002505909255062</v>
      </c>
      <c r="X46" s="21">
        <v>7.1934533264077096</v>
      </c>
      <c r="Y46" s="21">
        <v>7.4886619341153944</v>
      </c>
    </row>
    <row r="47" spans="1:25" x14ac:dyDescent="0.25">
      <c r="A47" s="6" t="s">
        <v>41</v>
      </c>
      <c r="B47" s="6"/>
      <c r="C47" s="14">
        <v>333</v>
      </c>
      <c r="D47" s="65">
        <v>8.7213527778176037</v>
      </c>
      <c r="E47" s="65">
        <v>8.8885032579242775</v>
      </c>
      <c r="F47" s="65">
        <v>9.2315181332347063</v>
      </c>
      <c r="G47" s="65">
        <v>8.1932697511093497</v>
      </c>
      <c r="H47" s="65">
        <v>11.887878475120706</v>
      </c>
      <c r="I47" s="65">
        <v>11.603635029447402</v>
      </c>
      <c r="J47" s="65">
        <v>7.4485163981257578</v>
      </c>
      <c r="K47" s="65">
        <v>8.8805590522777482</v>
      </c>
      <c r="L47" s="65">
        <v>6.9275712133814169</v>
      </c>
      <c r="M47" s="21">
        <v>5.1881064758951299</v>
      </c>
      <c r="N47" s="21">
        <v>5.9560381996015863</v>
      </c>
      <c r="O47" s="21">
        <v>5.1193933242508702</v>
      </c>
      <c r="P47" s="21">
        <v>6.2433339358257687</v>
      </c>
      <c r="Q47" s="21">
        <v>2.7427268038370185</v>
      </c>
      <c r="R47" s="21">
        <v>5.0545145386727102</v>
      </c>
      <c r="S47" s="21">
        <v>5.3420985265162395</v>
      </c>
      <c r="T47" s="21">
        <v>6.1246342855016023</v>
      </c>
      <c r="U47" s="21">
        <v>5.8059288417305028</v>
      </c>
      <c r="V47" s="21">
        <v>4.4671531213730349</v>
      </c>
      <c r="W47" s="21">
        <v>4.0973760360920304</v>
      </c>
      <c r="X47" s="21">
        <v>2.8839269252296815</v>
      </c>
      <c r="Y47" s="21">
        <v>3.1050419721993179</v>
      </c>
    </row>
    <row r="48" spans="1:25" x14ac:dyDescent="0.25">
      <c r="A48" s="7" t="s">
        <v>42</v>
      </c>
      <c r="B48" s="7"/>
      <c r="C48" s="14">
        <v>3336</v>
      </c>
      <c r="D48" s="65">
        <v>0</v>
      </c>
      <c r="E48" s="65">
        <v>0</v>
      </c>
      <c r="F48" s="65">
        <v>0</v>
      </c>
      <c r="G48" s="65">
        <v>0</v>
      </c>
      <c r="H48" s="65">
        <v>0</v>
      </c>
      <c r="I48" s="65">
        <v>0</v>
      </c>
      <c r="J48" s="65">
        <v>0</v>
      </c>
      <c r="K48" s="65">
        <v>0</v>
      </c>
      <c r="L48" s="65">
        <v>0</v>
      </c>
      <c r="M48" s="21">
        <v>0</v>
      </c>
      <c r="N48" s="21">
        <v>0</v>
      </c>
      <c r="O48" s="21">
        <v>0</v>
      </c>
      <c r="P48" s="21">
        <v>0</v>
      </c>
      <c r="Q48" s="21">
        <v>0</v>
      </c>
      <c r="R48" s="21">
        <v>0</v>
      </c>
      <c r="S48" s="21">
        <v>0</v>
      </c>
      <c r="T48" s="21">
        <v>0</v>
      </c>
      <c r="U48" s="21">
        <v>0</v>
      </c>
      <c r="V48" s="21">
        <v>0</v>
      </c>
      <c r="W48" s="21">
        <v>0</v>
      </c>
      <c r="X48" s="21">
        <v>0</v>
      </c>
      <c r="Y48" s="21">
        <v>0</v>
      </c>
    </row>
    <row r="49" spans="1:25" x14ac:dyDescent="0.25">
      <c r="A49" s="6" t="s">
        <v>43</v>
      </c>
      <c r="B49" s="6"/>
      <c r="C49" s="14">
        <v>334</v>
      </c>
      <c r="D49" s="65">
        <v>17.483747215766115</v>
      </c>
      <c r="E49" s="65">
        <v>14.874229550985893</v>
      </c>
      <c r="F49" s="65">
        <v>19.519775923189584</v>
      </c>
      <c r="G49" s="65">
        <v>19.605682207366925</v>
      </c>
      <c r="H49" s="65">
        <v>20.562283995938465</v>
      </c>
      <c r="I49" s="65">
        <v>22.424562805643717</v>
      </c>
      <c r="J49" s="65">
        <v>22.081278573155991</v>
      </c>
      <c r="K49" s="65">
        <v>15.908551149941262</v>
      </c>
      <c r="L49" s="65">
        <v>14.190502424059677</v>
      </c>
      <c r="M49" s="21">
        <v>12.465585500364396</v>
      </c>
      <c r="N49" s="21">
        <v>11.321208455010531</v>
      </c>
      <c r="O49" s="21">
        <v>9.5499961300738452</v>
      </c>
      <c r="P49" s="21">
        <v>9.8728940894396757</v>
      </c>
      <c r="Q49" s="21">
        <v>13.148819608884486</v>
      </c>
      <c r="R49" s="21">
        <v>9.3566425378341247</v>
      </c>
      <c r="S49" s="21">
        <v>10.816248084591509</v>
      </c>
      <c r="T49" s="21">
        <v>7.512891706018717</v>
      </c>
      <c r="U49" s="21">
        <v>8.6120836212779963</v>
      </c>
      <c r="V49" s="21">
        <v>5.7779240670276417</v>
      </c>
      <c r="W49" s="21">
        <v>5.307699034269346</v>
      </c>
      <c r="X49" s="21">
        <v>5.3748544067275441</v>
      </c>
      <c r="Y49" s="21">
        <v>6.4505559240731563</v>
      </c>
    </row>
    <row r="50" spans="1:25" x14ac:dyDescent="0.25">
      <c r="A50" s="7" t="s">
        <v>44</v>
      </c>
      <c r="B50" s="7"/>
      <c r="C50" s="14">
        <v>3341</v>
      </c>
      <c r="D50" s="65">
        <v>8.9060402484066827</v>
      </c>
      <c r="E50" s="65">
        <v>6.8765785340022267</v>
      </c>
      <c r="F50" s="65">
        <v>10.387950210400177</v>
      </c>
      <c r="G50" s="65">
        <v>10.469735153192362</v>
      </c>
      <c r="H50" s="65">
        <v>8.6941200788196209</v>
      </c>
      <c r="I50" s="65">
        <v>6.8291207846157569</v>
      </c>
      <c r="J50" s="65">
        <v>6.479524120314391</v>
      </c>
      <c r="K50" s="65">
        <v>4.5382989417269277</v>
      </c>
      <c r="L50" s="65">
        <v>5.772145533613247</v>
      </c>
      <c r="M50" s="21">
        <v>3.3442542534792468</v>
      </c>
      <c r="N50" s="21">
        <v>5.1098962128044869</v>
      </c>
      <c r="O50" s="21">
        <v>4.6580719919630749</v>
      </c>
      <c r="P50" s="21">
        <v>5.3859150106306819</v>
      </c>
      <c r="Q50" s="21">
        <v>5.0277543759851913</v>
      </c>
      <c r="R50" s="21">
        <v>1.878732832513937</v>
      </c>
      <c r="S50" s="21">
        <v>3.4475494670937787</v>
      </c>
      <c r="T50" s="21">
        <v>2.9646978876948391</v>
      </c>
      <c r="U50" s="21">
        <v>3.3538640838408953</v>
      </c>
      <c r="V50" s="21">
        <v>0</v>
      </c>
      <c r="W50" s="21">
        <v>0</v>
      </c>
      <c r="X50" s="21">
        <v>0</v>
      </c>
      <c r="Y50" s="21">
        <v>0</v>
      </c>
    </row>
    <row r="51" spans="1:25" x14ac:dyDescent="0.25">
      <c r="A51" s="7" t="s">
        <v>45</v>
      </c>
      <c r="B51" s="7"/>
      <c r="C51" s="14">
        <v>3342</v>
      </c>
      <c r="D51" s="65">
        <v>0</v>
      </c>
      <c r="E51" s="65">
        <v>0</v>
      </c>
      <c r="F51" s="65">
        <v>2.8910801929136771</v>
      </c>
      <c r="G51" s="65">
        <v>2.0859242450804709</v>
      </c>
      <c r="H51" s="65">
        <v>2.1094577061988646</v>
      </c>
      <c r="I51" s="65">
        <v>4.0896453982369421</v>
      </c>
      <c r="J51" s="65">
        <v>3.39636687273277</v>
      </c>
      <c r="K51" s="65">
        <v>0</v>
      </c>
      <c r="L51" s="65">
        <v>0</v>
      </c>
      <c r="M51" s="21">
        <v>1.9969925239866275</v>
      </c>
      <c r="N51" s="21">
        <v>0</v>
      </c>
      <c r="O51" s="21">
        <v>0</v>
      </c>
      <c r="P51" s="21">
        <v>0</v>
      </c>
      <c r="Q51" s="21">
        <v>3.4824361201462439</v>
      </c>
      <c r="R51" s="21">
        <v>1.3215783706162849</v>
      </c>
      <c r="S51" s="21">
        <v>1.8203067434255167</v>
      </c>
      <c r="T51" s="21">
        <v>0</v>
      </c>
      <c r="U51" s="21">
        <v>1.008621438379232</v>
      </c>
      <c r="V51" s="21">
        <v>0</v>
      </c>
      <c r="W51" s="21">
        <v>0</v>
      </c>
      <c r="X51" s="21">
        <v>0</v>
      </c>
      <c r="Y51" s="21">
        <v>0</v>
      </c>
    </row>
    <row r="52" spans="1:25" x14ac:dyDescent="0.25">
      <c r="A52" s="7" t="s">
        <v>46</v>
      </c>
      <c r="B52" s="7"/>
      <c r="C52" s="14">
        <v>3344</v>
      </c>
      <c r="D52" s="65">
        <v>4.4324992941378882</v>
      </c>
      <c r="E52" s="65">
        <v>4.3641750230348926</v>
      </c>
      <c r="F52" s="65">
        <v>3.1702189701605152</v>
      </c>
      <c r="G52" s="65">
        <v>3.339484488518254</v>
      </c>
      <c r="H52" s="65">
        <v>4.8202094314544146</v>
      </c>
      <c r="I52" s="65">
        <v>5.8800882400488099</v>
      </c>
      <c r="J52" s="65">
        <v>6.1467388935912961</v>
      </c>
      <c r="K52" s="65">
        <v>6.8221513249286003</v>
      </c>
      <c r="L52" s="65">
        <v>3.7377130858645602</v>
      </c>
      <c r="M52" s="21">
        <v>3.7287505251372433</v>
      </c>
      <c r="N52" s="21">
        <v>2.811631019406311</v>
      </c>
      <c r="O52" s="21">
        <v>1.6119088618448523</v>
      </c>
      <c r="P52" s="21">
        <v>2.1345022169568173</v>
      </c>
      <c r="Q52" s="21">
        <v>2.5766215836722557</v>
      </c>
      <c r="R52" s="21">
        <v>3.040828605103346</v>
      </c>
      <c r="S52" s="21">
        <v>2.6328337859815836</v>
      </c>
      <c r="T52" s="21">
        <v>2.6022924787082804</v>
      </c>
      <c r="U52" s="21">
        <v>2.7386794569764414</v>
      </c>
      <c r="V52" s="21">
        <v>0</v>
      </c>
      <c r="W52" s="21">
        <v>1.7637457367424276</v>
      </c>
      <c r="X52" s="21">
        <v>2.856325642330539</v>
      </c>
      <c r="Y52" s="21">
        <v>3.2077637172656237</v>
      </c>
    </row>
    <row r="53" spans="1:25" x14ac:dyDescent="0.25">
      <c r="A53" s="8" t="s">
        <v>47</v>
      </c>
      <c r="B53" s="8"/>
      <c r="C53" s="15" t="s">
        <v>193</v>
      </c>
      <c r="D53" s="66">
        <v>1.5493226699417155</v>
      </c>
      <c r="E53" s="66">
        <v>1.5314650883585745</v>
      </c>
      <c r="F53" s="66">
        <v>0</v>
      </c>
      <c r="G53" s="66">
        <v>1.8051267505504074</v>
      </c>
      <c r="H53" s="66">
        <v>3.8739106473652045</v>
      </c>
      <c r="I53" s="66">
        <v>4.2657545302184383</v>
      </c>
      <c r="J53" s="66">
        <v>5.6671366550785987</v>
      </c>
      <c r="K53" s="66">
        <v>1.4996970584972356</v>
      </c>
      <c r="L53" s="66">
        <v>1.6710153199302462</v>
      </c>
      <c r="M53" s="22">
        <v>1.7212192394771204</v>
      </c>
      <c r="N53" s="22">
        <v>2.0125181315862259</v>
      </c>
      <c r="O53" s="22">
        <v>0</v>
      </c>
      <c r="P53" s="22">
        <v>0</v>
      </c>
      <c r="Q53" s="22">
        <v>1.9808149745511023</v>
      </c>
      <c r="R53" s="22">
        <v>1.7591815720083444</v>
      </c>
      <c r="S53" s="22">
        <v>2.24891409761997</v>
      </c>
      <c r="T53" s="22">
        <v>0</v>
      </c>
      <c r="U53" s="22">
        <v>0</v>
      </c>
      <c r="V53" s="22">
        <v>2.3094909361669318</v>
      </c>
      <c r="W53" s="22">
        <v>2.1570713159616646</v>
      </c>
      <c r="X53" s="22">
        <v>0</v>
      </c>
      <c r="Y53" s="22">
        <v>1.49721680723867</v>
      </c>
    </row>
    <row r="54" spans="1:25" x14ac:dyDescent="0.25">
      <c r="A54" s="6" t="s">
        <v>48</v>
      </c>
      <c r="B54" s="6"/>
      <c r="C54" s="14">
        <v>335</v>
      </c>
      <c r="D54" s="65">
        <v>6.7821343366322786</v>
      </c>
      <c r="E54" s="65">
        <v>6.8565593825204152</v>
      </c>
      <c r="F54" s="65">
        <v>5.8619143221835932</v>
      </c>
      <c r="G54" s="65">
        <v>5.9569182768163449</v>
      </c>
      <c r="H54" s="65">
        <v>6.6635206046281894</v>
      </c>
      <c r="I54" s="65">
        <v>6.4964702019840423</v>
      </c>
      <c r="J54" s="65">
        <v>7.3114871871221299</v>
      </c>
      <c r="K54" s="65">
        <v>5.832155227489249</v>
      </c>
      <c r="L54" s="65">
        <v>3.0874734838872868</v>
      </c>
      <c r="M54" s="21">
        <v>3.2576061696982839</v>
      </c>
      <c r="N54" s="21">
        <v>3.8505795055685454</v>
      </c>
      <c r="O54" s="21">
        <v>5.6058369198839815</v>
      </c>
      <c r="P54" s="21">
        <v>2.4907992215996826</v>
      </c>
      <c r="Q54" s="21">
        <v>4.49904592444254</v>
      </c>
      <c r="R54" s="21">
        <v>2.4141057550908798</v>
      </c>
      <c r="S54" s="21">
        <v>4.545295913198701</v>
      </c>
      <c r="T54" s="21">
        <v>4.197603029632262</v>
      </c>
      <c r="U54" s="21">
        <v>4.3639596836066668</v>
      </c>
      <c r="V54" s="21">
        <v>5.0496332157323112</v>
      </c>
      <c r="W54" s="21">
        <v>2.1977134953063611</v>
      </c>
      <c r="X54" s="21">
        <v>2.7391720068765015</v>
      </c>
      <c r="Y54" s="21">
        <v>2.4285755305949395</v>
      </c>
    </row>
    <row r="55" spans="1:25" x14ac:dyDescent="0.25">
      <c r="A55" s="6" t="s">
        <v>49</v>
      </c>
      <c r="B55" s="6"/>
      <c r="C55" s="14">
        <v>336</v>
      </c>
      <c r="D55" s="65">
        <v>25.733120902078294</v>
      </c>
      <c r="E55" s="65">
        <v>22.801813537783222</v>
      </c>
      <c r="F55" s="65">
        <v>26.568030048672238</v>
      </c>
      <c r="G55" s="65">
        <v>27.287499379153658</v>
      </c>
      <c r="H55" s="65">
        <v>23.775756950241412</v>
      </c>
      <c r="I55" s="65">
        <v>32.374728762598195</v>
      </c>
      <c r="J55" s="65">
        <v>28.55101489268441</v>
      </c>
      <c r="K55" s="65">
        <v>23.955945169720547</v>
      </c>
      <c r="L55" s="65">
        <v>21.616198084135828</v>
      </c>
      <c r="M55" s="21">
        <v>19.040178435764659</v>
      </c>
      <c r="N55" s="21">
        <v>18.180221637276325</v>
      </c>
      <c r="O55" s="21">
        <v>15.448528856591448</v>
      </c>
      <c r="P55" s="21">
        <v>11.992760898451289</v>
      </c>
      <c r="Q55" s="21">
        <v>6.8480124540172378</v>
      </c>
      <c r="R55" s="21">
        <v>16.48522803132612</v>
      </c>
      <c r="S55" s="21">
        <v>13.788808287911271</v>
      </c>
      <c r="T55" s="21">
        <v>17.284980030867452</v>
      </c>
      <c r="U55" s="21">
        <v>11.416140463317021</v>
      </c>
      <c r="V55" s="21">
        <v>16.04569146392641</v>
      </c>
      <c r="W55" s="21">
        <v>13.217200512345217</v>
      </c>
      <c r="X55" s="21">
        <v>12.529744439476135</v>
      </c>
      <c r="Y55" s="21">
        <v>11.675725413193051</v>
      </c>
    </row>
    <row r="56" spans="1:25" x14ac:dyDescent="0.25">
      <c r="A56" s="8" t="s">
        <v>50</v>
      </c>
      <c r="B56" s="8"/>
      <c r="C56" s="15" t="s">
        <v>194</v>
      </c>
      <c r="D56" s="66">
        <v>18.232757513155157</v>
      </c>
      <c r="E56" s="66">
        <v>15.664986034517446</v>
      </c>
      <c r="F56" s="66">
        <v>20.706115726488648</v>
      </c>
      <c r="G56" s="66">
        <v>21.862090645554936</v>
      </c>
      <c r="H56" s="66">
        <v>20.217279230905945</v>
      </c>
      <c r="I56" s="66">
        <v>28.422057133680187</v>
      </c>
      <c r="J56" s="66">
        <v>24.880589597944386</v>
      </c>
      <c r="K56" s="66">
        <v>20.37823650075655</v>
      </c>
      <c r="L56" s="66">
        <v>14.879379591281943</v>
      </c>
      <c r="M56" s="22">
        <v>12.22786667249845</v>
      </c>
      <c r="N56" s="22">
        <v>11.859541050488518</v>
      </c>
      <c r="O56" s="22">
        <v>9.1041608685900481</v>
      </c>
      <c r="P56" s="22">
        <v>6.9408963490014921</v>
      </c>
      <c r="Q56" s="22">
        <v>4.1384839666250572</v>
      </c>
      <c r="R56" s="22">
        <v>7.1265274357132018</v>
      </c>
      <c r="S56" s="22">
        <v>7.3644971119664344</v>
      </c>
      <c r="T56" s="22">
        <v>8.4131253809296531</v>
      </c>
      <c r="U56" s="22">
        <v>5.8829960914978177</v>
      </c>
      <c r="V56" s="22">
        <v>8.585328209821995</v>
      </c>
      <c r="W56" s="22">
        <v>5.6963791383456357</v>
      </c>
      <c r="X56" s="22">
        <v>6.2136738859598069</v>
      </c>
      <c r="Y56" s="22">
        <v>5.4063460471688387</v>
      </c>
    </row>
    <row r="57" spans="1:25" x14ac:dyDescent="0.25">
      <c r="A57" s="7" t="s">
        <v>51</v>
      </c>
      <c r="B57" s="7"/>
      <c r="C57" s="14">
        <v>3361</v>
      </c>
      <c r="D57" s="65">
        <v>3.4885411111270415</v>
      </c>
      <c r="E57" s="65">
        <v>3.2631216915352632</v>
      </c>
      <c r="F57" s="65">
        <v>3.678650314431541</v>
      </c>
      <c r="G57" s="65">
        <v>5.997032204606354</v>
      </c>
      <c r="H57" s="65">
        <v>4.4653473874209615</v>
      </c>
      <c r="I57" s="65">
        <v>4.5592697501875969</v>
      </c>
      <c r="J57" s="65">
        <v>5.6867122566505452</v>
      </c>
      <c r="K57" s="65">
        <v>2.5975145130834467</v>
      </c>
      <c r="L57" s="65">
        <v>3.1074804575320738</v>
      </c>
      <c r="M57" s="21">
        <v>3.1110916344018129</v>
      </c>
      <c r="N57" s="21">
        <v>2.6832073298318284</v>
      </c>
      <c r="O57" s="21">
        <v>1.8567751814488591</v>
      </c>
      <c r="P57" s="21">
        <v>2.1400382711131911</v>
      </c>
      <c r="Q57" s="21">
        <v>0</v>
      </c>
      <c r="R57" s="21">
        <v>1.136343923038472</v>
      </c>
      <c r="S57" s="21">
        <v>2.310495086685338</v>
      </c>
      <c r="T57" s="21">
        <v>1.6483798820749267</v>
      </c>
      <c r="U57" s="21">
        <v>1.5022774559745482</v>
      </c>
      <c r="V57" s="21">
        <v>1.7219641902981666</v>
      </c>
      <c r="W57" s="21">
        <v>0</v>
      </c>
      <c r="X57" s="21">
        <v>1.2366922690440658</v>
      </c>
      <c r="Y57" s="21">
        <v>1.5757693080621125</v>
      </c>
    </row>
    <row r="58" spans="1:25" x14ac:dyDescent="0.25">
      <c r="A58" s="7" t="s">
        <v>52</v>
      </c>
      <c r="B58" s="7"/>
      <c r="C58" s="14">
        <v>3362</v>
      </c>
      <c r="D58" s="65">
        <v>0</v>
      </c>
      <c r="E58" s="65">
        <v>0</v>
      </c>
      <c r="F58" s="65">
        <v>0</v>
      </c>
      <c r="G58" s="65">
        <v>0</v>
      </c>
      <c r="H58" s="65">
        <v>0</v>
      </c>
      <c r="I58" s="65">
        <v>0</v>
      </c>
      <c r="J58" s="65">
        <v>0</v>
      </c>
      <c r="K58" s="65">
        <v>0</v>
      </c>
      <c r="L58" s="65">
        <v>0</v>
      </c>
      <c r="M58" s="21">
        <v>0</v>
      </c>
      <c r="N58" s="21">
        <v>0</v>
      </c>
      <c r="O58" s="21">
        <v>0</v>
      </c>
      <c r="P58" s="21">
        <v>0</v>
      </c>
      <c r="Q58" s="21">
        <v>0</v>
      </c>
      <c r="R58" s="21">
        <v>0</v>
      </c>
      <c r="S58" s="21">
        <v>0</v>
      </c>
      <c r="T58" s="21">
        <v>0</v>
      </c>
      <c r="U58" s="21">
        <v>0</v>
      </c>
      <c r="V58" s="21">
        <v>0</v>
      </c>
      <c r="W58" s="21">
        <v>0</v>
      </c>
      <c r="X58" s="21">
        <v>0</v>
      </c>
      <c r="Y58" s="21">
        <v>0</v>
      </c>
    </row>
    <row r="59" spans="1:25" x14ac:dyDescent="0.25">
      <c r="A59" s="7" t="s">
        <v>53</v>
      </c>
      <c r="B59" s="7"/>
      <c r="C59" s="14">
        <v>3363</v>
      </c>
      <c r="D59" s="65">
        <v>14.682653911831755</v>
      </c>
      <c r="E59" s="65">
        <v>12.311778161314031</v>
      </c>
      <c r="F59" s="65">
        <v>16.648634214364968</v>
      </c>
      <c r="G59" s="65">
        <v>15.774802103421061</v>
      </c>
      <c r="H59" s="65">
        <v>15.554786263466394</v>
      </c>
      <c r="I59" s="65">
        <v>23.344243828213745</v>
      </c>
      <c r="J59" s="65">
        <v>18.812153110640875</v>
      </c>
      <c r="K59" s="65">
        <v>17.300426851291636</v>
      </c>
      <c r="L59" s="65">
        <v>11.049948988995883</v>
      </c>
      <c r="M59" s="21">
        <v>8.7333067874235564</v>
      </c>
      <c r="N59" s="21">
        <v>8.7044920255598708</v>
      </c>
      <c r="O59" s="21">
        <v>6.837743745125028</v>
      </c>
      <c r="P59" s="21">
        <v>4.5876357166717101</v>
      </c>
      <c r="Q59" s="21">
        <v>3.1400697010875702</v>
      </c>
      <c r="R59" s="21">
        <v>5.9430911834699014</v>
      </c>
      <c r="S59" s="21">
        <v>4.4016061501715358</v>
      </c>
      <c r="T59" s="21">
        <v>6.345458322042866</v>
      </c>
      <c r="U59" s="21">
        <v>4.1072330439528004</v>
      </c>
      <c r="V59" s="21">
        <v>6.4451891645923221</v>
      </c>
      <c r="W59" s="21">
        <v>4.7221825568112852</v>
      </c>
      <c r="X59" s="21">
        <v>4.7211830017928751</v>
      </c>
      <c r="Y59" s="21">
        <v>3.7108497297401115</v>
      </c>
    </row>
    <row r="60" spans="1:25" x14ac:dyDescent="0.25">
      <c r="A60" s="7" t="s">
        <v>54</v>
      </c>
      <c r="B60" s="7"/>
      <c r="C60" s="14">
        <v>3364</v>
      </c>
      <c r="D60" s="65">
        <v>7.2541134281377015</v>
      </c>
      <c r="E60" s="65">
        <v>6.1959273836206386</v>
      </c>
      <c r="F60" s="65">
        <v>5.2139135892891488</v>
      </c>
      <c r="G60" s="65">
        <v>4.8638137445385974</v>
      </c>
      <c r="H60" s="65">
        <v>3.0853283272908629</v>
      </c>
      <c r="I60" s="65">
        <v>3.8939685849241705</v>
      </c>
      <c r="J60" s="65">
        <v>3.5040326813784777</v>
      </c>
      <c r="K60" s="65">
        <v>3.2444426559646073</v>
      </c>
      <c r="L60" s="65">
        <v>3.4708499629919007</v>
      </c>
      <c r="M60" s="21">
        <v>5.7097836180739305</v>
      </c>
      <c r="N60" s="21">
        <v>5.7216650487782523</v>
      </c>
      <c r="O60" s="21">
        <v>6.5031319965386611</v>
      </c>
      <c r="P60" s="21">
        <v>6.114264362773592</v>
      </c>
      <c r="Q60" s="21">
        <v>2.8063381004735493</v>
      </c>
      <c r="R60" s="21">
        <v>9.4533177920397673</v>
      </c>
      <c r="S60" s="21">
        <v>4.5722026923691459</v>
      </c>
      <c r="T60" s="21">
        <v>6.2117968638756036</v>
      </c>
      <c r="U60" s="21">
        <v>4.6595163712048384</v>
      </c>
      <c r="V60" s="21">
        <v>4.8582839634713961</v>
      </c>
      <c r="W60" s="21">
        <v>8.3935912096816363</v>
      </c>
      <c r="X60" s="21">
        <v>4.4118159327759399</v>
      </c>
      <c r="Y60" s="21">
        <v>5.5379187194428079</v>
      </c>
    </row>
    <row r="61" spans="1:25" x14ac:dyDescent="0.25">
      <c r="A61" s="7" t="s">
        <v>55</v>
      </c>
      <c r="B61" s="7"/>
      <c r="C61" s="14" t="s">
        <v>195</v>
      </c>
      <c r="D61" s="65">
        <v>0</v>
      </c>
      <c r="E61" s="65">
        <v>0</v>
      </c>
      <c r="F61" s="65">
        <v>0</v>
      </c>
      <c r="G61" s="65">
        <v>0</v>
      </c>
      <c r="H61" s="65">
        <v>0</v>
      </c>
      <c r="I61" s="65">
        <v>0</v>
      </c>
      <c r="J61" s="65">
        <v>0</v>
      </c>
      <c r="K61" s="65">
        <v>0</v>
      </c>
      <c r="L61" s="65">
        <v>0</v>
      </c>
      <c r="M61" s="21">
        <v>0</v>
      </c>
      <c r="N61" s="21">
        <v>0</v>
      </c>
      <c r="O61" s="21">
        <v>0</v>
      </c>
      <c r="P61" s="21">
        <v>0</v>
      </c>
      <c r="Q61" s="21">
        <v>0</v>
      </c>
      <c r="R61" s="21">
        <v>0</v>
      </c>
      <c r="S61" s="21">
        <v>0</v>
      </c>
      <c r="T61" s="21">
        <v>0</v>
      </c>
      <c r="U61" s="21">
        <v>0</v>
      </c>
      <c r="V61" s="21">
        <v>0</v>
      </c>
      <c r="W61" s="21">
        <v>0</v>
      </c>
      <c r="X61" s="21">
        <v>0</v>
      </c>
      <c r="Y61" s="21">
        <v>0</v>
      </c>
    </row>
    <row r="62" spans="1:25" x14ac:dyDescent="0.25">
      <c r="A62" s="6" t="s">
        <v>56</v>
      </c>
      <c r="B62" s="6"/>
      <c r="C62" s="14">
        <v>337</v>
      </c>
      <c r="D62" s="65">
        <v>6.2998948300941278</v>
      </c>
      <c r="E62" s="65">
        <v>9.6292118627512977</v>
      </c>
      <c r="F62" s="65">
        <v>14.265985365722317</v>
      </c>
      <c r="G62" s="65">
        <v>15.814916031211069</v>
      </c>
      <c r="H62" s="65">
        <v>15.406927078452457</v>
      </c>
      <c r="I62" s="65">
        <v>15.331278323055717</v>
      </c>
      <c r="J62" s="65">
        <v>14.074857530229751</v>
      </c>
      <c r="K62" s="65">
        <v>15.790927851235596</v>
      </c>
      <c r="L62" s="65">
        <v>10.497258756604271</v>
      </c>
      <c r="M62" s="21">
        <v>10.946123636694967</v>
      </c>
      <c r="N62" s="21">
        <v>11.983588906419568</v>
      </c>
      <c r="O62" s="21">
        <v>7.9506515327341241</v>
      </c>
      <c r="P62" s="21">
        <v>6.269676149004475</v>
      </c>
      <c r="Q62" s="21">
        <v>7.1485502833663412</v>
      </c>
      <c r="R62" s="21">
        <v>7.0529157029886518</v>
      </c>
      <c r="S62" s="21">
        <v>6.2894546006131238</v>
      </c>
      <c r="T62" s="21">
        <v>5.6407278166458221</v>
      </c>
      <c r="U62" s="21">
        <v>3.95112430463442</v>
      </c>
      <c r="V62" s="21">
        <v>7.4153906805861194</v>
      </c>
      <c r="W62" s="21">
        <v>7.0085880098952851</v>
      </c>
      <c r="X62" s="21">
        <v>7.7432987219143294</v>
      </c>
      <c r="Y62" s="21">
        <v>13.416922864393904</v>
      </c>
    </row>
    <row r="63" spans="1:25" x14ac:dyDescent="0.25">
      <c r="A63" s="7" t="s">
        <v>57</v>
      </c>
      <c r="B63" s="7"/>
      <c r="C63" s="14">
        <v>3372</v>
      </c>
      <c r="D63" s="65">
        <v>1.7032288954326145</v>
      </c>
      <c r="E63" s="65">
        <v>2.9928631465308095</v>
      </c>
      <c r="F63" s="65">
        <v>6.2806224880538499</v>
      </c>
      <c r="G63" s="65">
        <v>7.4010196772566701</v>
      </c>
      <c r="H63" s="65">
        <v>6.3678022346003109</v>
      </c>
      <c r="I63" s="65">
        <v>5.7920336740580627</v>
      </c>
      <c r="J63" s="65">
        <v>5.6965000574365199</v>
      </c>
      <c r="K63" s="65">
        <v>4.1952309871687374</v>
      </c>
      <c r="L63" s="65">
        <v>3.3579619876822635</v>
      </c>
      <c r="M63" s="21">
        <v>5.7038343395825244</v>
      </c>
      <c r="N63" s="21">
        <v>6.1990840042764175</v>
      </c>
      <c r="O63" s="21">
        <v>4.8941924783689457</v>
      </c>
      <c r="P63" s="21">
        <v>4.6755780030221183</v>
      </c>
      <c r="Q63" s="21">
        <v>2.6459188800718549</v>
      </c>
      <c r="R63" s="21">
        <v>4.1807084305430466</v>
      </c>
      <c r="S63" s="21">
        <v>2.8402435250066378</v>
      </c>
      <c r="T63" s="21">
        <v>2.8282462023332511</v>
      </c>
      <c r="U63" s="21">
        <v>1.7862048281139058</v>
      </c>
      <c r="V63" s="21">
        <v>4.696980765411471</v>
      </c>
      <c r="W63" s="21">
        <v>3.5352389013890519</v>
      </c>
      <c r="X63" s="21">
        <v>0</v>
      </c>
      <c r="Y63" s="21">
        <v>2.2389963457536273</v>
      </c>
    </row>
    <row r="64" spans="1:25" x14ac:dyDescent="0.25">
      <c r="A64" s="6" t="s">
        <v>58</v>
      </c>
      <c r="B64" s="6"/>
      <c r="C64" s="14">
        <v>339</v>
      </c>
      <c r="D64" s="65">
        <v>14.918643457584466</v>
      </c>
      <c r="E64" s="65">
        <v>14.794152945058649</v>
      </c>
      <c r="F64" s="65">
        <v>10.796689134225904</v>
      </c>
      <c r="G64" s="65">
        <v>13.087168941490454</v>
      </c>
      <c r="H64" s="65">
        <v>15.6237872164729</v>
      </c>
      <c r="I64" s="65">
        <v>14.489868025810795</v>
      </c>
      <c r="J64" s="65">
        <v>11.040639286577996</v>
      </c>
      <c r="K64" s="65">
        <v>13.428659935563481</v>
      </c>
      <c r="L64" s="65">
        <v>12.582201140858009</v>
      </c>
      <c r="M64" s="21">
        <v>11.450530030527322</v>
      </c>
      <c r="N64" s="21">
        <v>11.979446286838012</v>
      </c>
      <c r="O64" s="21">
        <v>8.4193080615123694</v>
      </c>
      <c r="P64" s="21">
        <v>7.0564813710510315</v>
      </c>
      <c r="Q64" s="21">
        <v>7.8745316271117387</v>
      </c>
      <c r="R64" s="21">
        <v>8.6544659730081772</v>
      </c>
      <c r="S64" s="21">
        <v>17.475069985779797</v>
      </c>
      <c r="T64" s="21">
        <v>13.143104927726394</v>
      </c>
      <c r="U64" s="21">
        <v>12.780469157504402</v>
      </c>
      <c r="V64" s="21">
        <v>12.496447687188459</v>
      </c>
      <c r="W64" s="21">
        <v>13.306166733821662</v>
      </c>
      <c r="X64" s="21">
        <v>14.703352078815769</v>
      </c>
      <c r="Y64" s="21">
        <v>15.927801099046263</v>
      </c>
    </row>
    <row r="65" spans="1:25" x14ac:dyDescent="0.25">
      <c r="A65" s="7" t="s">
        <v>59</v>
      </c>
      <c r="B65" s="7"/>
      <c r="C65" s="14">
        <v>3391</v>
      </c>
      <c r="D65" s="65">
        <v>2.5035412679852889</v>
      </c>
      <c r="E65" s="65">
        <v>2.9628344193080918</v>
      </c>
      <c r="F65" s="65">
        <v>2.6717568679340191</v>
      </c>
      <c r="G65" s="65">
        <v>0</v>
      </c>
      <c r="H65" s="65">
        <v>2.6713226092518334</v>
      </c>
      <c r="I65" s="65">
        <v>2.954719881022863</v>
      </c>
      <c r="J65" s="65">
        <v>0</v>
      </c>
      <c r="K65" s="65">
        <v>2.1564271429372015</v>
      </c>
      <c r="L65" s="65">
        <v>0</v>
      </c>
      <c r="M65" s="21">
        <v>3.0070497669178766</v>
      </c>
      <c r="N65" s="21">
        <v>2.6967832505230684</v>
      </c>
      <c r="O65" s="21">
        <v>2.5758805506988729</v>
      </c>
      <c r="P65" s="21">
        <v>1.511328365185838</v>
      </c>
      <c r="Q65" s="21">
        <v>1.3910156602014998</v>
      </c>
      <c r="R65" s="21">
        <v>1.7857599686544543</v>
      </c>
      <c r="S65" s="21">
        <v>2.5862634839758205</v>
      </c>
      <c r="T65" s="21">
        <v>2.5096152758205963</v>
      </c>
      <c r="U65" s="21">
        <v>1.6278594332864904</v>
      </c>
      <c r="V65" s="21">
        <v>2.7991275347769755</v>
      </c>
      <c r="W65" s="21">
        <v>1.5289089995877134</v>
      </c>
      <c r="X65" s="21">
        <v>2.3429487609942963</v>
      </c>
      <c r="Y65" s="21">
        <v>1.5094370377446875</v>
      </c>
    </row>
    <row r="66" spans="1:25" x14ac:dyDescent="0.25">
      <c r="A66" s="9" t="s">
        <v>60</v>
      </c>
      <c r="B66" s="9"/>
      <c r="C66" s="15" t="s">
        <v>196</v>
      </c>
      <c r="D66" s="66">
        <v>105.69253525211664</v>
      </c>
      <c r="E66" s="66">
        <v>108.87415533383147</v>
      </c>
      <c r="F66" s="66">
        <v>112.85181994407871</v>
      </c>
      <c r="G66" s="66">
        <v>115.98942220481118</v>
      </c>
      <c r="H66" s="66">
        <v>124.47771922373488</v>
      </c>
      <c r="I66" s="66">
        <v>134.34191617988387</v>
      </c>
      <c r="J66" s="66">
        <v>115.99522711457078</v>
      </c>
      <c r="K66" s="66">
        <v>115.35905020558145</v>
      </c>
      <c r="L66" s="66">
        <v>95.944204448779786</v>
      </c>
      <c r="M66" s="22">
        <v>91.294672146369138</v>
      </c>
      <c r="N66" s="22">
        <v>86.367201365624055</v>
      </c>
      <c r="O66" s="22">
        <v>76.976246568440459</v>
      </c>
      <c r="P66" s="22">
        <v>59.978974070474123</v>
      </c>
      <c r="Q66" s="22">
        <v>56.098526027720695</v>
      </c>
      <c r="R66" s="22">
        <v>69.05219122213984</v>
      </c>
      <c r="S66" s="22">
        <v>73.585447391588445</v>
      </c>
      <c r="T66" s="22">
        <v>74.34224058069114</v>
      </c>
      <c r="U66" s="22">
        <v>66.88928715248467</v>
      </c>
      <c r="V66" s="22">
        <v>67.950875461561282</v>
      </c>
      <c r="W66" s="22">
        <v>59.07702582039294</v>
      </c>
      <c r="X66" s="22">
        <v>60.886487345481008</v>
      </c>
      <c r="Y66" s="22">
        <v>65.505144432619545</v>
      </c>
    </row>
    <row r="67" spans="1:25" x14ac:dyDescent="0.25">
      <c r="A67" s="9" t="s">
        <v>61</v>
      </c>
      <c r="B67" s="9"/>
      <c r="C67" s="15" t="s">
        <v>197</v>
      </c>
      <c r="D67" s="66">
        <v>88.968058748772279</v>
      </c>
      <c r="E67" s="66">
        <v>95.661515355835917</v>
      </c>
      <c r="F67" s="66">
        <v>91.457826516517486</v>
      </c>
      <c r="G67" s="66">
        <v>91.86089463912073</v>
      </c>
      <c r="H67" s="66">
        <v>89.553379723442447</v>
      </c>
      <c r="I67" s="66">
        <v>101.75194292264163</v>
      </c>
      <c r="J67" s="66">
        <v>93.620314517835581</v>
      </c>
      <c r="K67" s="66">
        <v>91.677559399507473</v>
      </c>
      <c r="L67" s="66">
        <v>117.54393550372393</v>
      </c>
      <c r="M67" s="22">
        <v>98.235148500192352</v>
      </c>
      <c r="N67" s="22">
        <v>85.379900670135456</v>
      </c>
      <c r="O67" s="22">
        <v>87.375295018883108</v>
      </c>
      <c r="P67" s="22">
        <v>78.682589082130491</v>
      </c>
      <c r="Q67" s="22">
        <v>71.571160512004312</v>
      </c>
      <c r="R67" s="22">
        <v>70.302726613037109</v>
      </c>
      <c r="S67" s="22">
        <v>78.940343705819387</v>
      </c>
      <c r="T67" s="22">
        <v>76.869761461723257</v>
      </c>
      <c r="U67" s="22">
        <v>74.627665685119297</v>
      </c>
      <c r="V67" s="22">
        <v>72.478181334200912</v>
      </c>
      <c r="W67" s="22">
        <v>68.017579007432261</v>
      </c>
      <c r="X67" s="22">
        <v>58.758156325748224</v>
      </c>
      <c r="Y67" s="22">
        <v>66.888597261652279</v>
      </c>
    </row>
    <row r="68" spans="1:25" x14ac:dyDescent="0.25">
      <c r="A68" s="4" t="s">
        <v>62</v>
      </c>
      <c r="B68" s="4"/>
      <c r="C68" s="12" t="s">
        <v>198</v>
      </c>
      <c r="D68" s="63">
        <v>913.70021907933585</v>
      </c>
      <c r="E68" s="63">
        <v>939.48876946566963</v>
      </c>
      <c r="F68" s="63">
        <v>967.05635528758046</v>
      </c>
      <c r="G68" s="63">
        <v>979.5821166320211</v>
      </c>
      <c r="H68" s="63">
        <v>998.24664442410767</v>
      </c>
      <c r="I68" s="63">
        <v>983.01182319870895</v>
      </c>
      <c r="J68" s="63">
        <v>1015.591997353386</v>
      </c>
      <c r="K68" s="63">
        <v>1026.4887258627843</v>
      </c>
      <c r="L68" s="63">
        <v>1263.3870520345815</v>
      </c>
      <c r="M68" s="19">
        <v>1308.0715574269259</v>
      </c>
      <c r="N68" s="19">
        <v>1335.2787483605757</v>
      </c>
      <c r="O68" s="19">
        <v>1362.1311634797607</v>
      </c>
      <c r="P68" s="19">
        <v>1377.3131748209255</v>
      </c>
      <c r="Q68" s="19">
        <v>1378.9558087781327</v>
      </c>
      <c r="R68" s="19">
        <v>1400.2302440919798</v>
      </c>
      <c r="S68" s="19">
        <v>1421.1446182368747</v>
      </c>
      <c r="T68" s="19">
        <v>1501.7793400749865</v>
      </c>
      <c r="U68" s="19">
        <v>1466.9291831266901</v>
      </c>
      <c r="V68" s="19">
        <v>1509.1811795458843</v>
      </c>
      <c r="W68" s="19">
        <v>1504.558805431144</v>
      </c>
      <c r="X68" s="19">
        <v>1587.2356257544841</v>
      </c>
      <c r="Y68" s="19">
        <v>1598.0602292810197</v>
      </c>
    </row>
    <row r="69" spans="1:25" x14ac:dyDescent="0.25">
      <c r="A69" s="5" t="s">
        <v>63</v>
      </c>
      <c r="B69" s="5"/>
      <c r="C69" s="13">
        <v>41</v>
      </c>
      <c r="D69" s="64">
        <v>36.84515038252119</v>
      </c>
      <c r="E69" s="64">
        <v>34.432940548715663</v>
      </c>
      <c r="F69" s="64">
        <v>40.784169204171903</v>
      </c>
      <c r="G69" s="64">
        <v>45.198368137392698</v>
      </c>
      <c r="H69" s="64">
        <v>51.977432171900062</v>
      </c>
      <c r="I69" s="64">
        <v>46.854812947743348</v>
      </c>
      <c r="J69" s="64">
        <v>41.940726367896026</v>
      </c>
      <c r="K69" s="64">
        <v>42.305179767804361</v>
      </c>
      <c r="L69" s="64">
        <v>47.360217833771998</v>
      </c>
      <c r="M69" s="20">
        <v>44.893315003045217</v>
      </c>
      <c r="N69" s="20">
        <v>47.079644825025987</v>
      </c>
      <c r="O69" s="20">
        <v>49.726549060515438</v>
      </c>
      <c r="P69" s="20">
        <v>44.172562780467963</v>
      </c>
      <c r="Q69" s="20">
        <v>45.450301363788022</v>
      </c>
      <c r="R69" s="20">
        <v>43.152235659505976</v>
      </c>
      <c r="S69" s="20">
        <v>41.764012188738313</v>
      </c>
      <c r="T69" s="20">
        <v>37.987834562438145</v>
      </c>
      <c r="U69" s="20">
        <v>45.565026669885754</v>
      </c>
      <c r="V69" s="20">
        <v>56.857741040965038</v>
      </c>
      <c r="W69" s="20">
        <v>56.214727340991686</v>
      </c>
      <c r="X69" s="20">
        <v>48.80339888439363</v>
      </c>
      <c r="Y69" s="20">
        <v>43.407042281062282</v>
      </c>
    </row>
    <row r="70" spans="1:25" x14ac:dyDescent="0.25">
      <c r="A70" s="6" t="s">
        <v>64</v>
      </c>
      <c r="B70" s="6"/>
      <c r="C70" s="14">
        <v>411</v>
      </c>
      <c r="D70" s="65">
        <v>0</v>
      </c>
      <c r="E70" s="65">
        <v>0</v>
      </c>
      <c r="F70" s="65">
        <v>0</v>
      </c>
      <c r="G70" s="65">
        <v>0</v>
      </c>
      <c r="H70" s="65">
        <v>0</v>
      </c>
      <c r="I70" s="65">
        <v>0</v>
      </c>
      <c r="J70" s="65">
        <v>0</v>
      </c>
      <c r="K70" s="65">
        <v>0</v>
      </c>
      <c r="L70" s="65">
        <v>0</v>
      </c>
      <c r="M70" s="21">
        <v>0</v>
      </c>
      <c r="N70" s="21">
        <v>0</v>
      </c>
      <c r="O70" s="21">
        <v>0</v>
      </c>
      <c r="P70" s="21">
        <v>0</v>
      </c>
      <c r="Q70" s="21">
        <v>0</v>
      </c>
      <c r="R70" s="21">
        <v>0</v>
      </c>
      <c r="S70" s="21">
        <v>0</v>
      </c>
      <c r="T70" s="21">
        <v>0</v>
      </c>
      <c r="U70" s="21">
        <v>0</v>
      </c>
      <c r="V70" s="21">
        <v>0</v>
      </c>
      <c r="W70" s="21">
        <v>0</v>
      </c>
      <c r="X70" s="21">
        <v>0</v>
      </c>
      <c r="Y70" s="21">
        <v>0</v>
      </c>
    </row>
    <row r="71" spans="1:25" x14ac:dyDescent="0.25">
      <c r="A71" s="6" t="s">
        <v>65</v>
      </c>
      <c r="B71" s="6"/>
      <c r="C71" s="14">
        <v>412</v>
      </c>
      <c r="D71" s="65">
        <v>0</v>
      </c>
      <c r="E71" s="65">
        <v>0</v>
      </c>
      <c r="F71" s="65">
        <v>0</v>
      </c>
      <c r="G71" s="65">
        <v>0</v>
      </c>
      <c r="H71" s="65">
        <v>1.7151665461616936</v>
      </c>
      <c r="I71" s="65">
        <v>0</v>
      </c>
      <c r="J71" s="65">
        <v>0</v>
      </c>
      <c r="K71" s="65">
        <v>0</v>
      </c>
      <c r="L71" s="65">
        <v>0</v>
      </c>
      <c r="M71" s="21">
        <v>0</v>
      </c>
      <c r="N71" s="21">
        <v>0</v>
      </c>
      <c r="O71" s="21">
        <v>0</v>
      </c>
      <c r="P71" s="21">
        <v>0</v>
      </c>
      <c r="Q71" s="21">
        <v>0</v>
      </c>
      <c r="R71" s="21">
        <v>0</v>
      </c>
      <c r="S71" s="21">
        <v>0</v>
      </c>
      <c r="T71" s="21">
        <v>0</v>
      </c>
      <c r="U71" s="21">
        <v>0</v>
      </c>
      <c r="V71" s="21">
        <v>0</v>
      </c>
      <c r="W71" s="21">
        <v>0</v>
      </c>
      <c r="X71" s="21">
        <v>0</v>
      </c>
      <c r="Y71" s="21">
        <v>0</v>
      </c>
    </row>
    <row r="72" spans="1:25" x14ac:dyDescent="0.25">
      <c r="A72" s="6" t="s">
        <v>66</v>
      </c>
      <c r="B72" s="6"/>
      <c r="C72" s="14">
        <v>413</v>
      </c>
      <c r="D72" s="65">
        <v>5.1917700065596559</v>
      </c>
      <c r="E72" s="65">
        <v>6.8065115038158872</v>
      </c>
      <c r="F72" s="65">
        <v>9.1218564707448788</v>
      </c>
      <c r="G72" s="65">
        <v>5.4354372155462265</v>
      </c>
      <c r="H72" s="65">
        <v>5.2637869864962328</v>
      </c>
      <c r="I72" s="65">
        <v>6.9856622352659734</v>
      </c>
      <c r="J72" s="65">
        <v>5.4420172370012105</v>
      </c>
      <c r="K72" s="65">
        <v>6.136015415812218</v>
      </c>
      <c r="L72" s="65">
        <v>10.911595660993948</v>
      </c>
      <c r="M72" s="21">
        <v>8.3986308562629031</v>
      </c>
      <c r="N72" s="21">
        <v>8.8186851991858255</v>
      </c>
      <c r="O72" s="21">
        <v>5.6811157593654942</v>
      </c>
      <c r="P72" s="21">
        <v>11.00547508669775</v>
      </c>
      <c r="Q72" s="21">
        <v>8.0458069631742006</v>
      </c>
      <c r="R72" s="21">
        <v>7.4772235636692193</v>
      </c>
      <c r="S72" s="21">
        <v>8.175384998407905</v>
      </c>
      <c r="T72" s="21">
        <v>7.7727187355998879</v>
      </c>
      <c r="U72" s="21">
        <v>6.8993251429021898</v>
      </c>
      <c r="V72" s="21">
        <v>13.60495467988023</v>
      </c>
      <c r="W72" s="21">
        <v>11.15180224645446</v>
      </c>
      <c r="X72" s="21">
        <v>7.4355654152323236</v>
      </c>
      <c r="Y72" s="21">
        <v>7.5701044202373717</v>
      </c>
    </row>
    <row r="73" spans="1:25" x14ac:dyDescent="0.25">
      <c r="A73" s="6" t="s">
        <v>67</v>
      </c>
      <c r="B73" s="6"/>
      <c r="C73" s="14">
        <v>414</v>
      </c>
      <c r="D73" s="65">
        <v>7.0489051274831693</v>
      </c>
      <c r="E73" s="65">
        <v>4.1439643567349664</v>
      </c>
      <c r="F73" s="65">
        <v>7.6862856163325697</v>
      </c>
      <c r="G73" s="65">
        <v>10.108709803082281</v>
      </c>
      <c r="H73" s="65">
        <v>11.00072336503707</v>
      </c>
      <c r="I73" s="65">
        <v>9.490325445669459</v>
      </c>
      <c r="J73" s="65">
        <v>8.4566598790810179</v>
      </c>
      <c r="K73" s="65">
        <v>10.919362896509284</v>
      </c>
      <c r="L73" s="65">
        <v>10.085680503713734</v>
      </c>
      <c r="M73" s="21">
        <v>11.607515753106703</v>
      </c>
      <c r="N73" s="21">
        <v>7.9791277988102074</v>
      </c>
      <c r="O73" s="21">
        <v>9.656519277767913</v>
      </c>
      <c r="P73" s="21">
        <v>5.744285002442802</v>
      </c>
      <c r="Q73" s="21">
        <v>8.8437540896341016</v>
      </c>
      <c r="R73" s="21">
        <v>10.171996336039745</v>
      </c>
      <c r="S73" s="21">
        <v>9.235893298263214</v>
      </c>
      <c r="T73" s="21">
        <v>6.2392888362647847</v>
      </c>
      <c r="U73" s="21">
        <v>9.9921834065790254</v>
      </c>
      <c r="V73" s="21">
        <v>13.477370193067427</v>
      </c>
      <c r="W73" s="21">
        <v>12.088067028414523</v>
      </c>
      <c r="X73" s="21">
        <v>7.9633804775262744</v>
      </c>
      <c r="Y73" s="21">
        <v>5.0771871010082847</v>
      </c>
    </row>
    <row r="74" spans="1:25" x14ac:dyDescent="0.25">
      <c r="A74" s="6" t="s">
        <v>68</v>
      </c>
      <c r="B74" s="6"/>
      <c r="C74" s="14">
        <v>415</v>
      </c>
      <c r="D74" s="65">
        <v>1.5493226699417155</v>
      </c>
      <c r="E74" s="65">
        <v>2.8527290861581291</v>
      </c>
      <c r="F74" s="65">
        <v>1.9340329566388046</v>
      </c>
      <c r="G74" s="65">
        <v>0</v>
      </c>
      <c r="H74" s="65">
        <v>3.6274786723419732</v>
      </c>
      <c r="I74" s="65">
        <v>2.5829339357285956</v>
      </c>
      <c r="J74" s="65">
        <v>3.2397620601571955</v>
      </c>
      <c r="K74" s="65">
        <v>3.381669837787884</v>
      </c>
      <c r="L74" s="65">
        <v>2.4268269730018011</v>
      </c>
      <c r="M74" s="21">
        <v>4.4132991426949619</v>
      </c>
      <c r="N74" s="21">
        <v>1.9747530182873203</v>
      </c>
      <c r="O74" s="21">
        <v>2.0765791426102811</v>
      </c>
      <c r="P74" s="21">
        <v>1.9637919004180735</v>
      </c>
      <c r="Q74" s="21">
        <v>6.2532142887800184</v>
      </c>
      <c r="R74" s="21">
        <v>1.9296042164008689</v>
      </c>
      <c r="S74" s="21">
        <v>1.9862868561726879</v>
      </c>
      <c r="T74" s="21">
        <v>2.4491974814324347</v>
      </c>
      <c r="U74" s="21">
        <v>2.3510531823807468</v>
      </c>
      <c r="V74" s="21">
        <v>2.1255998459744863</v>
      </c>
      <c r="W74" s="21">
        <v>2.0388752927351499</v>
      </c>
      <c r="X74" s="21">
        <v>0</v>
      </c>
      <c r="Y74" s="21">
        <v>0</v>
      </c>
    </row>
    <row r="75" spans="1:25" x14ac:dyDescent="0.25">
      <c r="A75" s="6" t="s">
        <v>69</v>
      </c>
      <c r="B75" s="6"/>
      <c r="C75" s="14">
        <v>416</v>
      </c>
      <c r="D75" s="65">
        <v>3.8476556372724726</v>
      </c>
      <c r="E75" s="65">
        <v>3.6334759939487751</v>
      </c>
      <c r="F75" s="65">
        <v>4.7652976972853027</v>
      </c>
      <c r="G75" s="65">
        <v>3.5500826094158011</v>
      </c>
      <c r="H75" s="65">
        <v>5.7467936575417671</v>
      </c>
      <c r="I75" s="65">
        <v>6.1344680973554135</v>
      </c>
      <c r="J75" s="65">
        <v>4.0129983222490937</v>
      </c>
      <c r="K75" s="65">
        <v>2.6955339286715017</v>
      </c>
      <c r="L75" s="65">
        <v>6.0254121714603812</v>
      </c>
      <c r="M75" s="21">
        <v>3.2911418512133972</v>
      </c>
      <c r="N75" s="21">
        <v>4.3867232643377445</v>
      </c>
      <c r="O75" s="21">
        <v>5.8962524566491936</v>
      </c>
      <c r="P75" s="21">
        <v>5.5349075712843359</v>
      </c>
      <c r="Q75" s="21">
        <v>4.0654332990553508</v>
      </c>
      <c r="R75" s="21">
        <v>4.2706502899546885</v>
      </c>
      <c r="S75" s="21">
        <v>5.5664925187756431</v>
      </c>
      <c r="T75" s="21">
        <v>3.7859748496498646</v>
      </c>
      <c r="U75" s="21">
        <v>5.5536204714675961</v>
      </c>
      <c r="V75" s="21">
        <v>5.7673283564202489</v>
      </c>
      <c r="W75" s="21">
        <v>7.7489361096851805</v>
      </c>
      <c r="X75" s="21">
        <v>7.676683662702608</v>
      </c>
      <c r="Y75" s="21">
        <v>6.5102100138840244</v>
      </c>
    </row>
    <row r="76" spans="1:25" x14ac:dyDescent="0.25">
      <c r="A76" s="6" t="s">
        <v>70</v>
      </c>
      <c r="B76" s="6"/>
      <c r="C76" s="14">
        <v>417</v>
      </c>
      <c r="D76" s="65">
        <v>8.6392694575557911</v>
      </c>
      <c r="E76" s="65">
        <v>6.4161380499205638</v>
      </c>
      <c r="F76" s="65">
        <v>10.836566102404024</v>
      </c>
      <c r="G76" s="65">
        <v>15.433833717205983</v>
      </c>
      <c r="H76" s="65">
        <v>16.294082188536091</v>
      </c>
      <c r="I76" s="65">
        <v>11.965637134076031</v>
      </c>
      <c r="J76" s="65">
        <v>12.068358369105203</v>
      </c>
      <c r="K76" s="65">
        <v>12.321040539418464</v>
      </c>
      <c r="L76" s="65">
        <v>10.117124184446407</v>
      </c>
      <c r="M76" s="21">
        <v>8.9136095432780067</v>
      </c>
      <c r="N76" s="21">
        <v>12.791863681260256</v>
      </c>
      <c r="O76" s="21">
        <v>11.981451481554279</v>
      </c>
      <c r="P76" s="21">
        <v>9.932191420509465</v>
      </c>
      <c r="Q76" s="21">
        <v>10.815188947027668</v>
      </c>
      <c r="R76" s="21">
        <v>12.324051100807823</v>
      </c>
      <c r="S76" s="21">
        <v>9.0133237385907297</v>
      </c>
      <c r="T76" s="21">
        <v>8.917244160645625</v>
      </c>
      <c r="U76" s="21">
        <v>10.302787728325296</v>
      </c>
      <c r="V76" s="21">
        <v>11.775169364021083</v>
      </c>
      <c r="W76" s="21">
        <v>12.660721296069056</v>
      </c>
      <c r="X76" s="21">
        <v>12.200298791536179</v>
      </c>
      <c r="Y76" s="21">
        <v>11.804278103268388</v>
      </c>
    </row>
    <row r="77" spans="1:25" x14ac:dyDescent="0.25">
      <c r="A77" s="6" t="s">
        <v>71</v>
      </c>
      <c r="B77" s="6"/>
      <c r="C77" s="14">
        <v>418</v>
      </c>
      <c r="D77" s="65">
        <v>9.6960922059266306</v>
      </c>
      <c r="E77" s="65">
        <v>9.7593363473830728</v>
      </c>
      <c r="F77" s="65">
        <v>5.1939751052000886</v>
      </c>
      <c r="G77" s="65">
        <v>8.1631843052668422</v>
      </c>
      <c r="H77" s="65">
        <v>7.4028165296978852</v>
      </c>
      <c r="I77" s="65">
        <v>8.3064807251271873</v>
      </c>
      <c r="J77" s="65">
        <v>7.2233969800483697</v>
      </c>
      <c r="K77" s="65">
        <v>6.0674018249005801</v>
      </c>
      <c r="L77" s="65">
        <v>7.204914651315276</v>
      </c>
      <c r="M77" s="21">
        <v>7.6884178769944143</v>
      </c>
      <c r="N77" s="21">
        <v>8.7301494260158599</v>
      </c>
      <c r="O77" s="21">
        <v>12.591992470855113</v>
      </c>
      <c r="P77" s="21">
        <v>9.7910073358496579</v>
      </c>
      <c r="Q77" s="21">
        <v>7.0713235653652493</v>
      </c>
      <c r="R77" s="21">
        <v>6.2799084877277673</v>
      </c>
      <c r="S77" s="21">
        <v>7.7805877431540935</v>
      </c>
      <c r="T77" s="21">
        <v>8.5153480597803028</v>
      </c>
      <c r="U77" s="21">
        <v>10.000071699301108</v>
      </c>
      <c r="V77" s="21">
        <v>10.934474653486738</v>
      </c>
      <c r="W77" s="21">
        <v>9.7197300084863798</v>
      </c>
      <c r="X77" s="21">
        <v>11.212602511923103</v>
      </c>
      <c r="Y77" s="21">
        <v>9.3245184660686444</v>
      </c>
    </row>
    <row r="78" spans="1:25" x14ac:dyDescent="0.25">
      <c r="A78" s="6" t="s">
        <v>72</v>
      </c>
      <c r="B78" s="6"/>
      <c r="C78" s="14">
        <v>419</v>
      </c>
      <c r="D78" s="65">
        <v>0</v>
      </c>
      <c r="E78" s="65">
        <v>0</v>
      </c>
      <c r="F78" s="65">
        <v>0</v>
      </c>
      <c r="G78" s="65">
        <v>0</v>
      </c>
      <c r="H78" s="65">
        <v>0</v>
      </c>
      <c r="I78" s="65">
        <v>0</v>
      </c>
      <c r="J78" s="65">
        <v>0</v>
      </c>
      <c r="K78" s="65">
        <v>0</v>
      </c>
      <c r="L78" s="65">
        <v>0</v>
      </c>
      <c r="M78" s="21">
        <v>0</v>
      </c>
      <c r="N78" s="21">
        <v>0</v>
      </c>
      <c r="O78" s="21">
        <v>0</v>
      </c>
      <c r="P78" s="21">
        <v>0</v>
      </c>
      <c r="Q78" s="21">
        <v>0</v>
      </c>
      <c r="R78" s="21">
        <v>0</v>
      </c>
      <c r="S78" s="21">
        <v>0</v>
      </c>
      <c r="T78" s="21">
        <v>0</v>
      </c>
      <c r="U78" s="21">
        <v>0</v>
      </c>
      <c r="V78" s="21">
        <v>0</v>
      </c>
      <c r="W78" s="21">
        <v>0</v>
      </c>
      <c r="X78" s="21">
        <v>0</v>
      </c>
      <c r="Y78" s="21">
        <v>0</v>
      </c>
    </row>
    <row r="79" spans="1:25" x14ac:dyDescent="0.25">
      <c r="A79" s="5" t="s">
        <v>73</v>
      </c>
      <c r="B79" s="5"/>
      <c r="C79" s="13" t="s">
        <v>199</v>
      </c>
      <c r="D79" s="64">
        <v>122.31440760513371</v>
      </c>
      <c r="E79" s="64">
        <v>128.673096149343</v>
      </c>
      <c r="F79" s="64">
        <v>130.79645562423255</v>
      </c>
      <c r="G79" s="64">
        <v>130.11955326884186</v>
      </c>
      <c r="H79" s="64">
        <v>143.76841422855347</v>
      </c>
      <c r="I79" s="64">
        <v>125.06683522885847</v>
      </c>
      <c r="J79" s="64">
        <v>129.34578738663851</v>
      </c>
      <c r="K79" s="64">
        <v>135.23738768683893</v>
      </c>
      <c r="L79" s="64">
        <v>165.6886219392216</v>
      </c>
      <c r="M79" s="20">
        <v>162.36984610911443</v>
      </c>
      <c r="N79" s="20">
        <v>161.01852025226785</v>
      </c>
      <c r="O79" s="20">
        <v>146.47643872141518</v>
      </c>
      <c r="P79" s="20">
        <v>159.85346552803497</v>
      </c>
      <c r="Q79" s="20">
        <v>158.17609120039975</v>
      </c>
      <c r="R79" s="20">
        <v>145.82307449025339</v>
      </c>
      <c r="S79" s="20">
        <v>158.20887855739031</v>
      </c>
      <c r="T79" s="20">
        <v>168.2235011920242</v>
      </c>
      <c r="U79" s="20">
        <v>160.02211751997726</v>
      </c>
      <c r="V79" s="20">
        <v>148.00954893835544</v>
      </c>
      <c r="W79" s="20">
        <v>147.30912313205079</v>
      </c>
      <c r="X79" s="20">
        <v>159.19738480595191</v>
      </c>
      <c r="Y79" s="20">
        <v>172.41182008454621</v>
      </c>
    </row>
    <row r="80" spans="1:25" x14ac:dyDescent="0.25">
      <c r="A80" s="6" t="s">
        <v>74</v>
      </c>
      <c r="B80" s="6"/>
      <c r="C80" s="14">
        <v>441</v>
      </c>
      <c r="D80" s="65">
        <v>7.4490613137595068</v>
      </c>
      <c r="E80" s="65">
        <v>6.7364444736295477</v>
      </c>
      <c r="F80" s="65">
        <v>10.1287499172424</v>
      </c>
      <c r="G80" s="65">
        <v>8.9353774152245169</v>
      </c>
      <c r="H80" s="65">
        <v>8.9504093328437815</v>
      </c>
      <c r="I80" s="65">
        <v>6.9954460759316133</v>
      </c>
      <c r="J80" s="65">
        <v>8.4762354806529654</v>
      </c>
      <c r="K80" s="65">
        <v>10.429265818569011</v>
      </c>
      <c r="L80" s="65">
        <v>12.716753840547977</v>
      </c>
      <c r="M80" s="21">
        <v>11.12837676063568</v>
      </c>
      <c r="N80" s="21">
        <v>12.076805240837944</v>
      </c>
      <c r="O80" s="21">
        <v>11.580423535560477</v>
      </c>
      <c r="P80" s="21">
        <v>9.2447324001247537</v>
      </c>
      <c r="Q80" s="21">
        <v>11.688032296058051</v>
      </c>
      <c r="R80" s="21">
        <v>8.1222634351918277</v>
      </c>
      <c r="S80" s="21">
        <v>8.7632702680867975</v>
      </c>
      <c r="T80" s="21">
        <v>12.661959107408659</v>
      </c>
      <c r="U80" s="21">
        <v>10.12753004324316</v>
      </c>
      <c r="V80" s="21">
        <v>11.022993360848302</v>
      </c>
      <c r="W80" s="21">
        <v>9.9634506380387027</v>
      </c>
      <c r="X80" s="21">
        <v>11.959097348323366</v>
      </c>
      <c r="Y80" s="21">
        <v>10.815581134979526</v>
      </c>
    </row>
    <row r="81" spans="1:25" x14ac:dyDescent="0.25">
      <c r="A81" s="6" t="s">
        <v>75</v>
      </c>
      <c r="B81" s="6"/>
      <c r="C81" s="14">
        <v>442</v>
      </c>
      <c r="D81" s="65">
        <v>5.2020304215923829</v>
      </c>
      <c r="E81" s="65">
        <v>3.4332844791306609</v>
      </c>
      <c r="F81" s="65">
        <v>5.6425909972039356</v>
      </c>
      <c r="G81" s="65">
        <v>5.7764056017613035</v>
      </c>
      <c r="H81" s="65">
        <v>4.9976404534711421</v>
      </c>
      <c r="I81" s="65">
        <v>8.3260484064584652</v>
      </c>
      <c r="J81" s="65">
        <v>6.195677897521163</v>
      </c>
      <c r="K81" s="65">
        <v>5.3616620326665867</v>
      </c>
      <c r="L81" s="65">
        <v>5.7596879041836715</v>
      </c>
      <c r="M81" s="21">
        <v>6.4908633023243869</v>
      </c>
      <c r="N81" s="21">
        <v>8.1414497038684424</v>
      </c>
      <c r="O81" s="21">
        <v>8.573883850057161</v>
      </c>
      <c r="P81" s="21">
        <v>8.2109596327428616</v>
      </c>
      <c r="Q81" s="21">
        <v>4.6344643932301883</v>
      </c>
      <c r="R81" s="21">
        <v>6.7222831061531512</v>
      </c>
      <c r="S81" s="21">
        <v>8.3121167501334288</v>
      </c>
      <c r="T81" s="21">
        <v>4.2627597317642403</v>
      </c>
      <c r="U81" s="21">
        <v>3.8553934575960072</v>
      </c>
      <c r="V81" s="21">
        <v>7.8785382741846339</v>
      </c>
      <c r="W81" s="21">
        <v>8.0597663336841485</v>
      </c>
      <c r="X81" s="21">
        <v>9.7201316126673856</v>
      </c>
      <c r="Y81" s="21">
        <v>9.4418789208510958</v>
      </c>
    </row>
    <row r="82" spans="1:25" x14ac:dyDescent="0.25">
      <c r="A82" s="6" t="s">
        <v>76</v>
      </c>
      <c r="B82" s="6"/>
      <c r="C82" s="14">
        <v>443</v>
      </c>
      <c r="D82" s="65">
        <v>7.3567175784649672</v>
      </c>
      <c r="E82" s="65">
        <v>8.5481776827334812</v>
      </c>
      <c r="F82" s="65">
        <v>7.1280080618388943</v>
      </c>
      <c r="G82" s="65">
        <v>9.4769154403896376</v>
      </c>
      <c r="H82" s="65">
        <v>7.19581367067837</v>
      </c>
      <c r="I82" s="65">
        <v>5.430031569429433</v>
      </c>
      <c r="J82" s="65">
        <v>6.0292852841596147</v>
      </c>
      <c r="K82" s="65">
        <v>5.7537396950188056</v>
      </c>
      <c r="L82" s="65">
        <v>8.1634760894926917</v>
      </c>
      <c r="M82" s="21">
        <v>6.6865520453533929</v>
      </c>
      <c r="N82" s="21">
        <v>7.0518687579697117</v>
      </c>
      <c r="O82" s="21">
        <v>8.9809573813354415</v>
      </c>
      <c r="P82" s="21">
        <v>7.5067103156554413</v>
      </c>
      <c r="Q82" s="21">
        <v>6.477111672609019</v>
      </c>
      <c r="R82" s="21">
        <v>6.9215215135483126</v>
      </c>
      <c r="S82" s="21">
        <v>7.5385359094647928</v>
      </c>
      <c r="T82" s="21">
        <v>8.7761522020387055</v>
      </c>
      <c r="U82" s="21">
        <v>4.9119848189293158</v>
      </c>
      <c r="V82" s="21">
        <v>9.5607358311447577</v>
      </c>
      <c r="W82" s="21">
        <v>9.153690982991181</v>
      </c>
      <c r="X82" s="21">
        <v>9.4757467774856217</v>
      </c>
      <c r="Y82" s="21">
        <v>9.8290904752213741</v>
      </c>
    </row>
    <row r="83" spans="1:25" x14ac:dyDescent="0.25">
      <c r="A83" s="6" t="s">
        <v>77</v>
      </c>
      <c r="B83" s="6"/>
      <c r="C83" s="14">
        <v>444</v>
      </c>
      <c r="D83" s="65">
        <v>5.048124196101484</v>
      </c>
      <c r="E83" s="65">
        <v>5.4452092030527099</v>
      </c>
      <c r="F83" s="65">
        <v>2.1433870395739332</v>
      </c>
      <c r="G83" s="65">
        <v>4.934013118171114</v>
      </c>
      <c r="H83" s="65">
        <v>6.6832351626300479</v>
      </c>
      <c r="I83" s="65">
        <v>4.8136496074942006</v>
      </c>
      <c r="J83" s="65">
        <v>3.7389399002418391</v>
      </c>
      <c r="K83" s="65">
        <v>6.4398756041351879</v>
      </c>
      <c r="L83" s="65">
        <v>8.0755065434957771</v>
      </c>
      <c r="M83" s="21">
        <v>6.9539886142832037</v>
      </c>
      <c r="N83" s="21">
        <v>4.3295752381209578</v>
      </c>
      <c r="O83" s="21">
        <v>5.0580264203791119</v>
      </c>
      <c r="P83" s="21">
        <v>8.2776528620257022</v>
      </c>
      <c r="Q83" s="21">
        <v>6.4152268935630747</v>
      </c>
      <c r="R83" s="21">
        <v>3.412688360781059</v>
      </c>
      <c r="S83" s="21">
        <v>8.8645390150808865</v>
      </c>
      <c r="T83" s="21">
        <v>6.2045124628940602</v>
      </c>
      <c r="U83" s="21">
        <v>9.1913885277541514</v>
      </c>
      <c r="V83" s="21">
        <v>6.0574913670662154</v>
      </c>
      <c r="W83" s="21">
        <v>6.5593317064792904</v>
      </c>
      <c r="X83" s="21">
        <v>7.2175558287070132</v>
      </c>
      <c r="Y83" s="21">
        <v>10.348571191172566</v>
      </c>
    </row>
    <row r="84" spans="1:25" x14ac:dyDescent="0.25">
      <c r="A84" s="6" t="s">
        <v>78</v>
      </c>
      <c r="B84" s="6"/>
      <c r="C84" s="14">
        <v>445</v>
      </c>
      <c r="D84" s="65">
        <v>23.301402539322094</v>
      </c>
      <c r="E84" s="65">
        <v>28.126907831945065</v>
      </c>
      <c r="F84" s="65">
        <v>31.423050924358311</v>
      </c>
      <c r="G84" s="65">
        <v>30.857638952464466</v>
      </c>
      <c r="H84" s="65">
        <v>33.997755274205069</v>
      </c>
      <c r="I84" s="65">
        <v>26.406585956558629</v>
      </c>
      <c r="J84" s="65">
        <v>35.275234032648136</v>
      </c>
      <c r="K84" s="65">
        <v>30.160574176444403</v>
      </c>
      <c r="L84" s="65">
        <v>36.486497212724238</v>
      </c>
      <c r="M84" s="21">
        <v>37.717060863803574</v>
      </c>
      <c r="N84" s="21">
        <v>38.232593901801202</v>
      </c>
      <c r="O84" s="21">
        <v>33.3556476054979</v>
      </c>
      <c r="P84" s="21">
        <v>37.34736975895197</v>
      </c>
      <c r="Q84" s="21">
        <v>41.045752078571589</v>
      </c>
      <c r="R84" s="21">
        <v>35.967144173785968</v>
      </c>
      <c r="S84" s="21">
        <v>35.819783734102671</v>
      </c>
      <c r="T84" s="21">
        <v>45.254531214129933</v>
      </c>
      <c r="U84" s="21">
        <v>42.220549263016053</v>
      </c>
      <c r="V84" s="21">
        <v>33.690462911949979</v>
      </c>
      <c r="W84" s="21">
        <v>33.002400082589119</v>
      </c>
      <c r="X84" s="21">
        <v>37.276657929692277</v>
      </c>
      <c r="Y84" s="21">
        <v>33.502250879689853</v>
      </c>
    </row>
    <row r="85" spans="1:25" x14ac:dyDescent="0.25">
      <c r="A85" s="6" t="s">
        <v>79</v>
      </c>
      <c r="B85" s="6"/>
      <c r="C85" s="14">
        <v>446</v>
      </c>
      <c r="D85" s="65">
        <v>11.768696042537403</v>
      </c>
      <c r="E85" s="65">
        <v>8.2779191377290271</v>
      </c>
      <c r="F85" s="65">
        <v>8.2545324128707733</v>
      </c>
      <c r="G85" s="65">
        <v>10.800675057459937</v>
      </c>
      <c r="H85" s="65">
        <v>12.696175353196907</v>
      </c>
      <c r="I85" s="65">
        <v>10.077355885607778</v>
      </c>
      <c r="J85" s="65">
        <v>8.8971109144498204</v>
      </c>
      <c r="K85" s="65">
        <v>11.409459974449556</v>
      </c>
      <c r="L85" s="65">
        <v>13.36280907149224</v>
      </c>
      <c r="M85" s="21">
        <v>12.177483675336529</v>
      </c>
      <c r="N85" s="21">
        <v>14.245915032557155</v>
      </c>
      <c r="O85" s="21">
        <v>11.799813451046168</v>
      </c>
      <c r="P85" s="21">
        <v>15.842902351375999</v>
      </c>
      <c r="Q85" s="21">
        <v>11.799047048857977</v>
      </c>
      <c r="R85" s="21">
        <v>17.323932192310021</v>
      </c>
      <c r="S85" s="21">
        <v>14.783503587059661</v>
      </c>
      <c r="T85" s="21">
        <v>15.770674285115394</v>
      </c>
      <c r="U85" s="21">
        <v>15.688243134855242</v>
      </c>
      <c r="V85" s="21">
        <v>13.441351829976778</v>
      </c>
      <c r="W85" s="21">
        <v>17.403264617037276</v>
      </c>
      <c r="X85" s="21">
        <v>17.804612129750133</v>
      </c>
      <c r="Y85" s="21">
        <v>19.375482233747192</v>
      </c>
    </row>
    <row r="86" spans="1:25" x14ac:dyDescent="0.25">
      <c r="A86" s="6" t="s">
        <v>80</v>
      </c>
      <c r="B86" s="6"/>
      <c r="C86" s="14">
        <v>447</v>
      </c>
      <c r="D86" s="65">
        <v>3.2012494902106972</v>
      </c>
      <c r="E86" s="65">
        <v>4.8746633858210835</v>
      </c>
      <c r="F86" s="65">
        <v>3.0107110974480364</v>
      </c>
      <c r="G86" s="65">
        <v>0</v>
      </c>
      <c r="H86" s="65">
        <v>1.9320266841821376</v>
      </c>
      <c r="I86" s="65">
        <v>1.9372004517964465</v>
      </c>
      <c r="J86" s="65">
        <v>1.9575601571946801</v>
      </c>
      <c r="K86" s="65">
        <v>2.2348426754076449</v>
      </c>
      <c r="L86" s="65">
        <v>4.7605261950721944</v>
      </c>
      <c r="M86" s="21">
        <v>0</v>
      </c>
      <c r="N86" s="21">
        <v>1.8552196415713778</v>
      </c>
      <c r="O86" s="21">
        <v>3.1204025450045227</v>
      </c>
      <c r="P86" s="21">
        <v>2.8205610615727985</v>
      </c>
      <c r="Q86" s="21">
        <v>2.794345478946803</v>
      </c>
      <c r="R86" s="21">
        <v>1.3945486389174961</v>
      </c>
      <c r="S86" s="21">
        <v>2.0426585383698748</v>
      </c>
      <c r="T86" s="21">
        <v>2.4014101657299238</v>
      </c>
      <c r="U86" s="21">
        <v>2.7158304957415678</v>
      </c>
      <c r="V86" s="21">
        <v>0</v>
      </c>
      <c r="W86" s="21">
        <v>2.4171527995420115</v>
      </c>
      <c r="X86" s="21">
        <v>3.0243889339911645</v>
      </c>
      <c r="Y86" s="21">
        <v>2.3705603432449713</v>
      </c>
    </row>
    <row r="87" spans="1:25" x14ac:dyDescent="0.25">
      <c r="A87" s="6" t="s">
        <v>81</v>
      </c>
      <c r="B87" s="6"/>
      <c r="C87" s="14">
        <v>448</v>
      </c>
      <c r="D87" s="65">
        <v>18.407184568711511</v>
      </c>
      <c r="E87" s="65">
        <v>19.889026997179659</v>
      </c>
      <c r="F87" s="65">
        <v>18.652451865315484</v>
      </c>
      <c r="G87" s="65">
        <v>17.529786444233956</v>
      </c>
      <c r="H87" s="65">
        <v>21.86344482406113</v>
      </c>
      <c r="I87" s="65">
        <v>20.37974010652524</v>
      </c>
      <c r="J87" s="65">
        <v>18.939394520858531</v>
      </c>
      <c r="K87" s="65">
        <v>18.015968585084437</v>
      </c>
      <c r="L87" s="65">
        <v>24.960201751728199</v>
      </c>
      <c r="M87" s="21">
        <v>30.857400300078407</v>
      </c>
      <c r="N87" s="21">
        <v>24.614411290791441</v>
      </c>
      <c r="O87" s="21">
        <v>24.362156615070408</v>
      </c>
      <c r="P87" s="21">
        <v>28.911231221552832</v>
      </c>
      <c r="Q87" s="21">
        <v>22.260397611402563</v>
      </c>
      <c r="R87" s="21">
        <v>22.162144102378182</v>
      </c>
      <c r="S87" s="21">
        <v>22.811832389921271</v>
      </c>
      <c r="T87" s="21">
        <v>22.579269008602118</v>
      </c>
      <c r="U87" s="21">
        <v>22.893622173977665</v>
      </c>
      <c r="V87" s="21">
        <v>25.484451145976532</v>
      </c>
      <c r="W87" s="21">
        <v>23.478593637943828</v>
      </c>
      <c r="X87" s="21">
        <v>19.647473450208473</v>
      </c>
      <c r="Y87" s="21">
        <v>19.536696104628959</v>
      </c>
    </row>
    <row r="88" spans="1:25" x14ac:dyDescent="0.25">
      <c r="A88" s="6" t="s">
        <v>82</v>
      </c>
      <c r="B88" s="6"/>
      <c r="C88" s="14">
        <v>451</v>
      </c>
      <c r="D88" s="65">
        <v>7.0386447124504432</v>
      </c>
      <c r="E88" s="65">
        <v>6.3460710197342243</v>
      </c>
      <c r="F88" s="65">
        <v>5.6425909972039356</v>
      </c>
      <c r="G88" s="65">
        <v>6.5485987117189781</v>
      </c>
      <c r="H88" s="65">
        <v>7.6788203417239052</v>
      </c>
      <c r="I88" s="65">
        <v>5.0680294648008042</v>
      </c>
      <c r="J88" s="65">
        <v>6.4207973155985503</v>
      </c>
      <c r="K88" s="65">
        <v>5.0970096105788398</v>
      </c>
      <c r="L88" s="65">
        <v>7.4699739136050924</v>
      </c>
      <c r="M88" s="21">
        <v>6.7486624339645278</v>
      </c>
      <c r="N88" s="21">
        <v>6.8621241704357461</v>
      </c>
      <c r="O88" s="21">
        <v>7.535161568817017</v>
      </c>
      <c r="P88" s="21">
        <v>6.2886848877692039</v>
      </c>
      <c r="Q88" s="21">
        <v>6.6338865997369885</v>
      </c>
      <c r="R88" s="21">
        <v>2.2656522122417586</v>
      </c>
      <c r="S88" s="21">
        <v>6.6322118127606045</v>
      </c>
      <c r="T88" s="21">
        <v>5.5631771363965292</v>
      </c>
      <c r="U88" s="21">
        <v>4.4766172394579105</v>
      </c>
      <c r="V88" s="21">
        <v>5.8898555892888611</v>
      </c>
      <c r="W88" s="21">
        <v>5.2527499902417736</v>
      </c>
      <c r="X88" s="21">
        <v>10.42185927570689</v>
      </c>
      <c r="Y88" s="21">
        <v>9.4598042612422581</v>
      </c>
    </row>
    <row r="89" spans="1:25" x14ac:dyDescent="0.25">
      <c r="A89" s="6" t="s">
        <v>83</v>
      </c>
      <c r="B89" s="6"/>
      <c r="C89" s="14">
        <v>452</v>
      </c>
      <c r="D89" s="65">
        <v>22.716558882456678</v>
      </c>
      <c r="E89" s="65">
        <v>22.4114400838879</v>
      </c>
      <c r="F89" s="65">
        <v>25.411597971506769</v>
      </c>
      <c r="G89" s="65">
        <v>22.734568574987634</v>
      </c>
      <c r="H89" s="65">
        <v>21.449439106022101</v>
      </c>
      <c r="I89" s="65">
        <v>22.356075920984246</v>
      </c>
      <c r="J89" s="65">
        <v>19.673479579806536</v>
      </c>
      <c r="K89" s="65">
        <v>25.328216987953308</v>
      </c>
      <c r="L89" s="65">
        <v>28.741812741233613</v>
      </c>
      <c r="M89" s="21">
        <v>29.973624983434878</v>
      </c>
      <c r="N89" s="21">
        <v>28.093514376838684</v>
      </c>
      <c r="O89" s="21">
        <v>19.778678351820268</v>
      </c>
      <c r="P89" s="21">
        <v>23.892317624197595</v>
      </c>
      <c r="Q89" s="21">
        <v>24.893670544537443</v>
      </c>
      <c r="R89" s="21">
        <v>23.999224397351139</v>
      </c>
      <c r="S89" s="21">
        <v>25.468266613041731</v>
      </c>
      <c r="T89" s="21">
        <v>25.999005254219767</v>
      </c>
      <c r="U89" s="21">
        <v>18.464477941020306</v>
      </c>
      <c r="V89" s="21">
        <v>17.117136088481633</v>
      </c>
      <c r="W89" s="21">
        <v>18.951226235482732</v>
      </c>
      <c r="X89" s="21">
        <v>17.211626740123535</v>
      </c>
      <c r="Y89" s="21">
        <v>12.879268855919991</v>
      </c>
    </row>
    <row r="90" spans="1:25" x14ac:dyDescent="0.25">
      <c r="A90" s="6" t="s">
        <v>84</v>
      </c>
      <c r="B90" s="6"/>
      <c r="C90" s="14">
        <v>453</v>
      </c>
      <c r="D90" s="65">
        <v>8.4956236470976183</v>
      </c>
      <c r="E90" s="65">
        <v>11.420925920373422</v>
      </c>
      <c r="F90" s="65">
        <v>10.228442337687699</v>
      </c>
      <c r="G90" s="65">
        <v>7.912472256579286</v>
      </c>
      <c r="H90" s="65">
        <v>10.872578738024989</v>
      </c>
      <c r="I90" s="65">
        <v>9.607731533657125</v>
      </c>
      <c r="J90" s="65">
        <v>10.884034474002421</v>
      </c>
      <c r="K90" s="65">
        <v>11.419261916008361</v>
      </c>
      <c r="L90" s="65">
        <v>11.909796313524879</v>
      </c>
      <c r="M90" s="21">
        <v>9.3264210469437874</v>
      </c>
      <c r="N90" s="21">
        <v>11.043255975912169</v>
      </c>
      <c r="O90" s="21">
        <v>9.3858407692005983</v>
      </c>
      <c r="P90" s="21">
        <v>7.9951007971539898</v>
      </c>
      <c r="Q90" s="21">
        <v>13.131984029415369</v>
      </c>
      <c r="R90" s="21">
        <v>12.100651315641715</v>
      </c>
      <c r="S90" s="21">
        <v>13.053244418013794</v>
      </c>
      <c r="T90" s="21">
        <v>13.032428778152767</v>
      </c>
      <c r="U90" s="21">
        <v>18.386315058170009</v>
      </c>
      <c r="V90" s="21">
        <v>11.564935737072775</v>
      </c>
      <c r="W90" s="21">
        <v>8.9800880961887461</v>
      </c>
      <c r="X90" s="21">
        <v>11.356170803445224</v>
      </c>
      <c r="Y90" s="21">
        <v>25.09567901861093</v>
      </c>
    </row>
    <row r="91" spans="1:25" x14ac:dyDescent="0.25">
      <c r="A91" s="6" t="s">
        <v>85</v>
      </c>
      <c r="B91" s="6"/>
      <c r="C91" s="14">
        <v>454</v>
      </c>
      <c r="D91" s="65">
        <v>2.3291142124289368</v>
      </c>
      <c r="E91" s="65">
        <v>3.1730355098671121</v>
      </c>
      <c r="F91" s="65">
        <v>3.1203727599378652</v>
      </c>
      <c r="G91" s="65">
        <v>3.339484488518254</v>
      </c>
      <c r="H91" s="65">
        <v>5.4510752875138886</v>
      </c>
      <c r="I91" s="65">
        <v>3.6591564089488435</v>
      </c>
      <c r="J91" s="65">
        <v>2.8678256302902065</v>
      </c>
      <c r="K91" s="65">
        <v>3.5973125520816041</v>
      </c>
      <c r="L91" s="65">
        <v>3.4102592949308361</v>
      </c>
      <c r="M91" s="21">
        <v>3.1759626201117506</v>
      </c>
      <c r="N91" s="21">
        <v>4.4830129331657487</v>
      </c>
      <c r="O91" s="21">
        <v>2.8074004627067124</v>
      </c>
      <c r="P91" s="21">
        <v>3.5154914198468572</v>
      </c>
      <c r="Q91" s="21">
        <v>5.6349718742514137</v>
      </c>
      <c r="R91" s="21">
        <v>5.1898913145466086</v>
      </c>
      <c r="S91" s="21">
        <v>3.5076645907619861</v>
      </c>
      <c r="T91" s="21">
        <v>4.9006161569771596</v>
      </c>
      <c r="U91" s="21">
        <v>5.7688595065010189</v>
      </c>
      <c r="V91" s="21">
        <v>5.7154068622312968</v>
      </c>
      <c r="W91" s="21">
        <v>3.8569756766240957</v>
      </c>
      <c r="X91" s="21">
        <v>3.4217627430110564</v>
      </c>
      <c r="Y91" s="21">
        <v>7.7426291605724895</v>
      </c>
    </row>
    <row r="92" spans="1:25" x14ac:dyDescent="0.25">
      <c r="A92" s="5" t="s">
        <v>86</v>
      </c>
      <c r="B92" s="5"/>
      <c r="C92" s="13" t="s">
        <v>200</v>
      </c>
      <c r="D92" s="64">
        <v>48.326554804142255</v>
      </c>
      <c r="E92" s="64">
        <v>47.675609253933928</v>
      </c>
      <c r="F92" s="64">
        <v>44.432911792469859</v>
      </c>
      <c r="G92" s="64">
        <v>50.874488919678981</v>
      </c>
      <c r="H92" s="64">
        <v>52.647727143963252</v>
      </c>
      <c r="I92" s="64">
        <v>51.345595813271473</v>
      </c>
      <c r="J92" s="64">
        <v>48.684521109431699</v>
      </c>
      <c r="K92" s="64">
        <v>47.559020443324094</v>
      </c>
      <c r="L92" s="64">
        <v>47.995868364794624</v>
      </c>
      <c r="M92" s="20">
        <v>60.849902640851596</v>
      </c>
      <c r="N92" s="20">
        <v>56.425017761883645</v>
      </c>
      <c r="O92" s="20">
        <v>58.935520039529209</v>
      </c>
      <c r="P92" s="20">
        <v>62.126305026552423</v>
      </c>
      <c r="Q92" s="20">
        <v>57.117597045184546</v>
      </c>
      <c r="R92" s="20">
        <v>64.384684209972789</v>
      </c>
      <c r="S92" s="20">
        <v>59.168518178085151</v>
      </c>
      <c r="T92" s="20">
        <v>67.960975919839029</v>
      </c>
      <c r="U92" s="20">
        <v>64.916605179311389</v>
      </c>
      <c r="V92" s="20">
        <v>60.701637684353614</v>
      </c>
      <c r="W92" s="20">
        <v>49.315657505088993</v>
      </c>
      <c r="X92" s="20">
        <v>61.492713171341677</v>
      </c>
      <c r="Y92" s="20">
        <v>71.076374819962481</v>
      </c>
    </row>
    <row r="93" spans="1:25" x14ac:dyDescent="0.25">
      <c r="A93" s="6" t="s">
        <v>87</v>
      </c>
      <c r="B93" s="6"/>
      <c r="C93" s="14">
        <v>481</v>
      </c>
      <c r="D93" s="65">
        <v>5.3456762320505549</v>
      </c>
      <c r="E93" s="65">
        <v>5.2249985367527838</v>
      </c>
      <c r="F93" s="65">
        <v>4.6356975507064133</v>
      </c>
      <c r="G93" s="65">
        <v>4.3323042013209783</v>
      </c>
      <c r="H93" s="65">
        <v>4.3864891554135275</v>
      </c>
      <c r="I93" s="65">
        <v>3.4634795956360711</v>
      </c>
      <c r="J93" s="65">
        <v>4.179390935610642</v>
      </c>
      <c r="K93" s="65">
        <v>3.9795882728750165</v>
      </c>
      <c r="L93" s="65">
        <v>2.2296916788386043</v>
      </c>
      <c r="M93" s="21">
        <v>1.5958879654995617</v>
      </c>
      <c r="N93" s="21">
        <v>2.8163867267460678</v>
      </c>
      <c r="O93" s="21">
        <v>2.2867682598212293</v>
      </c>
      <c r="P93" s="21">
        <v>3.3227363646554875</v>
      </c>
      <c r="Q93" s="21">
        <v>2.0314701373410755</v>
      </c>
      <c r="R93" s="21">
        <v>2.7175968807634865</v>
      </c>
      <c r="S93" s="21">
        <v>2.0975152587089685</v>
      </c>
      <c r="T93" s="21">
        <v>3.5198279135022776</v>
      </c>
      <c r="U93" s="21">
        <v>2.5553080556688972</v>
      </c>
      <c r="V93" s="21">
        <v>2.6871368905413431</v>
      </c>
      <c r="W93" s="21">
        <v>2.3661910147926166</v>
      </c>
      <c r="X93" s="21">
        <v>4.2028577911052469</v>
      </c>
      <c r="Y93" s="21">
        <v>2.9267954813235377</v>
      </c>
    </row>
    <row r="94" spans="1:25" x14ac:dyDescent="0.25">
      <c r="A94" s="6" t="s">
        <v>88</v>
      </c>
      <c r="B94" s="6"/>
      <c r="C94" s="14">
        <v>482</v>
      </c>
      <c r="D94" s="65">
        <v>1.918697611119873</v>
      </c>
      <c r="E94" s="65">
        <v>1.7716949061403118</v>
      </c>
      <c r="F94" s="65">
        <v>2.0038176509505141</v>
      </c>
      <c r="G94" s="65">
        <v>0</v>
      </c>
      <c r="H94" s="65">
        <v>0</v>
      </c>
      <c r="I94" s="65">
        <v>0</v>
      </c>
      <c r="J94" s="65">
        <v>1.6149871296856111</v>
      </c>
      <c r="K94" s="65">
        <v>2.1172193767019798</v>
      </c>
      <c r="L94" s="65">
        <v>0</v>
      </c>
      <c r="M94" s="21">
        <v>4.9107535653910155</v>
      </c>
      <c r="N94" s="21">
        <v>0</v>
      </c>
      <c r="O94" s="21">
        <v>0</v>
      </c>
      <c r="P94" s="21">
        <v>2.8350248362683073</v>
      </c>
      <c r="Q94" s="21">
        <v>3.0228055603194055</v>
      </c>
      <c r="R94" s="21">
        <v>3.2603583439265096</v>
      </c>
      <c r="S94" s="21">
        <v>4.4606363741551114</v>
      </c>
      <c r="T94" s="21">
        <v>0</v>
      </c>
      <c r="U94" s="21">
        <v>2.8066294557323448</v>
      </c>
      <c r="V94" s="21">
        <v>0</v>
      </c>
      <c r="W94" s="21">
        <v>0</v>
      </c>
      <c r="X94" s="21">
        <v>0</v>
      </c>
      <c r="Y94" s="21">
        <v>0</v>
      </c>
    </row>
    <row r="95" spans="1:25" x14ac:dyDescent="0.25">
      <c r="A95" s="6" t="s">
        <v>89</v>
      </c>
      <c r="B95" s="6"/>
      <c r="C95" s="14">
        <v>483</v>
      </c>
      <c r="D95" s="65">
        <v>0</v>
      </c>
      <c r="E95" s="65">
        <v>0</v>
      </c>
      <c r="F95" s="65">
        <v>0</v>
      </c>
      <c r="G95" s="65">
        <v>0</v>
      </c>
      <c r="H95" s="65">
        <v>0</v>
      </c>
      <c r="I95" s="65">
        <v>0</v>
      </c>
      <c r="J95" s="65">
        <v>0</v>
      </c>
      <c r="K95" s="65">
        <v>0</v>
      </c>
      <c r="L95" s="65">
        <v>0</v>
      </c>
      <c r="M95" s="21">
        <v>0</v>
      </c>
      <c r="N95" s="21">
        <v>0</v>
      </c>
      <c r="O95" s="21">
        <v>0</v>
      </c>
      <c r="P95" s="21">
        <v>0</v>
      </c>
      <c r="Q95" s="21">
        <v>0</v>
      </c>
      <c r="R95" s="21">
        <v>0</v>
      </c>
      <c r="S95" s="21">
        <v>0</v>
      </c>
      <c r="T95" s="21">
        <v>0</v>
      </c>
      <c r="U95" s="21">
        <v>0</v>
      </c>
      <c r="V95" s="21">
        <v>0</v>
      </c>
      <c r="W95" s="21">
        <v>0</v>
      </c>
      <c r="X95" s="21">
        <v>0</v>
      </c>
      <c r="Y95" s="21">
        <v>0</v>
      </c>
    </row>
    <row r="96" spans="1:25" x14ac:dyDescent="0.25">
      <c r="A96" s="6" t="s">
        <v>90</v>
      </c>
      <c r="B96" s="6"/>
      <c r="C96" s="14">
        <v>484</v>
      </c>
      <c r="D96" s="65">
        <v>9.2754151895848391</v>
      </c>
      <c r="E96" s="65">
        <v>8.6783021673652563</v>
      </c>
      <c r="F96" s="65">
        <v>8.0750860560692352</v>
      </c>
      <c r="G96" s="65">
        <v>7.0600512910415931</v>
      </c>
      <c r="H96" s="65">
        <v>9.8868508379320623</v>
      </c>
      <c r="I96" s="65">
        <v>9.7251376216447873</v>
      </c>
      <c r="J96" s="65">
        <v>9.5333179655380924</v>
      </c>
      <c r="K96" s="65">
        <v>11.517281331596417</v>
      </c>
      <c r="L96" s="65">
        <v>8.5573643425529671</v>
      </c>
      <c r="M96" s="21">
        <v>11.415297694591189</v>
      </c>
      <c r="N96" s="21">
        <v>12.264428993688234</v>
      </c>
      <c r="O96" s="21">
        <v>12.480493304098466</v>
      </c>
      <c r="P96" s="21">
        <v>10.694347431218235</v>
      </c>
      <c r="Q96" s="21">
        <v>8.1712055097504646</v>
      </c>
      <c r="R96" s="21">
        <v>13.950488578200957</v>
      </c>
      <c r="S96" s="21">
        <v>11.075563909780366</v>
      </c>
      <c r="T96" s="21">
        <v>17.391989416547904</v>
      </c>
      <c r="U96" s="21">
        <v>12.524204495873645</v>
      </c>
      <c r="V96" s="21">
        <v>10.155791253763239</v>
      </c>
      <c r="W96" s="21">
        <v>7.5974508171342379</v>
      </c>
      <c r="X96" s="21">
        <v>9.1182992173564124</v>
      </c>
      <c r="Y96" s="21">
        <v>10.708866860997675</v>
      </c>
    </row>
    <row r="97" spans="1:25" x14ac:dyDescent="0.25">
      <c r="A97" s="6" t="s">
        <v>91</v>
      </c>
      <c r="B97" s="6"/>
      <c r="C97" s="14" t="s">
        <v>201</v>
      </c>
      <c r="D97" s="65">
        <v>12.014946003322841</v>
      </c>
      <c r="E97" s="65">
        <v>12.652103736504825</v>
      </c>
      <c r="F97" s="65">
        <v>11.683951676189068</v>
      </c>
      <c r="G97" s="65">
        <v>15.33354889773096</v>
      </c>
      <c r="H97" s="65">
        <v>15.613929937471971</v>
      </c>
      <c r="I97" s="65">
        <v>11.740608798766342</v>
      </c>
      <c r="J97" s="65">
        <v>8.6719914963724332</v>
      </c>
      <c r="K97" s="65">
        <v>10.684116299097953</v>
      </c>
      <c r="L97" s="65">
        <v>17.919834379735299</v>
      </c>
      <c r="M97" s="21">
        <v>21.925808333080322</v>
      </c>
      <c r="N97" s="21">
        <v>23.267367645057124</v>
      </c>
      <c r="O97" s="21">
        <v>22.661244525620923</v>
      </c>
      <c r="P97" s="21">
        <v>28.371468361364478</v>
      </c>
      <c r="Q97" s="21">
        <v>26.94891494884687</v>
      </c>
      <c r="R97" s="21">
        <v>30.365455739070455</v>
      </c>
      <c r="S97" s="21">
        <v>26.329484149888039</v>
      </c>
      <c r="T97" s="21">
        <v>29.9525199833895</v>
      </c>
      <c r="U97" s="21">
        <v>26.150004053165937</v>
      </c>
      <c r="V97" s="21">
        <v>30.098824256630945</v>
      </c>
      <c r="W97" s="21">
        <v>27.325554650714352</v>
      </c>
      <c r="X97" s="21">
        <v>33.905877019014902</v>
      </c>
      <c r="Y97" s="21">
        <v>38.763748439421946</v>
      </c>
    </row>
    <row r="98" spans="1:25" x14ac:dyDescent="0.25">
      <c r="A98" s="7" t="s">
        <v>92</v>
      </c>
      <c r="B98" s="7"/>
      <c r="C98" s="14">
        <v>4851</v>
      </c>
      <c r="D98" s="65">
        <v>7.2848946732358808</v>
      </c>
      <c r="E98" s="65">
        <v>4.894682537302895</v>
      </c>
      <c r="F98" s="65">
        <v>4.6356975507064133</v>
      </c>
      <c r="G98" s="65">
        <v>6.4683708561389599</v>
      </c>
      <c r="H98" s="65">
        <v>7.2845291816867332</v>
      </c>
      <c r="I98" s="65">
        <v>5.8507367180518948</v>
      </c>
      <c r="J98" s="65">
        <v>4.042361724607014</v>
      </c>
      <c r="K98" s="65">
        <v>4.5481008832857333</v>
      </c>
      <c r="L98" s="65">
        <v>6.0993002277678015</v>
      </c>
      <c r="M98" s="21">
        <v>10.974308766814577</v>
      </c>
      <c r="N98" s="21">
        <v>12.906410498434671</v>
      </c>
      <c r="O98" s="21">
        <v>12.932519756932152</v>
      </c>
      <c r="P98" s="21">
        <v>15.604786362892586</v>
      </c>
      <c r="Q98" s="21">
        <v>14.722669447446025</v>
      </c>
      <c r="R98" s="21">
        <v>20.591277598967284</v>
      </c>
      <c r="S98" s="21">
        <v>14.83228143262747</v>
      </c>
      <c r="T98" s="21">
        <v>15.704670562477672</v>
      </c>
      <c r="U98" s="21">
        <v>15.080134001931043</v>
      </c>
      <c r="V98" s="21">
        <v>19.597202644741184</v>
      </c>
      <c r="W98" s="21">
        <v>14.584682076271358</v>
      </c>
      <c r="X98" s="21">
        <v>13.015765056173178</v>
      </c>
      <c r="Y98" s="21">
        <v>11.390084546415686</v>
      </c>
    </row>
    <row r="99" spans="1:25" x14ac:dyDescent="0.25">
      <c r="A99" s="7" t="s">
        <v>93</v>
      </c>
      <c r="B99" s="7"/>
      <c r="C99" s="14">
        <v>4853</v>
      </c>
      <c r="D99" s="65">
        <v>2.6266662483780077</v>
      </c>
      <c r="E99" s="65">
        <v>4.7445389011893093</v>
      </c>
      <c r="F99" s="65">
        <v>5.1840058631555594</v>
      </c>
      <c r="G99" s="65">
        <v>7.4611905689416842</v>
      </c>
      <c r="H99" s="65">
        <v>5.3820743345073838</v>
      </c>
      <c r="I99" s="65">
        <v>4.3146737335466314</v>
      </c>
      <c r="J99" s="65">
        <v>3.6606374939540522</v>
      </c>
      <c r="K99" s="65">
        <v>4.8813668962851198</v>
      </c>
      <c r="L99" s="65">
        <v>6.006786560107134</v>
      </c>
      <c r="M99" s="21">
        <v>6.73037247129162</v>
      </c>
      <c r="N99" s="21">
        <v>6.4753989251693751</v>
      </c>
      <c r="O99" s="21">
        <v>5.1158800162084734</v>
      </c>
      <c r="P99" s="21">
        <v>8.8435646414166769</v>
      </c>
      <c r="Q99" s="21">
        <v>7.6667325836627018</v>
      </c>
      <c r="R99" s="21">
        <v>7.7711686355482481</v>
      </c>
      <c r="S99" s="21">
        <v>7.2628786169281803</v>
      </c>
      <c r="T99" s="21">
        <v>8.589811310779222</v>
      </c>
      <c r="U99" s="21">
        <v>7.7981749993664735</v>
      </c>
      <c r="V99" s="21">
        <v>6.9588977568329966</v>
      </c>
      <c r="W99" s="21">
        <v>8.7289550302066736</v>
      </c>
      <c r="X99" s="21">
        <v>10.789892913290513</v>
      </c>
      <c r="Y99" s="21">
        <v>17.020039415921051</v>
      </c>
    </row>
    <row r="100" spans="1:25" x14ac:dyDescent="0.25">
      <c r="A100" s="8" t="s">
        <v>94</v>
      </c>
      <c r="B100" s="8"/>
      <c r="C100" s="15" t="s">
        <v>202</v>
      </c>
      <c r="D100" s="66">
        <v>0</v>
      </c>
      <c r="E100" s="66">
        <v>2.4523460565219009</v>
      </c>
      <c r="F100" s="66">
        <v>0</v>
      </c>
      <c r="G100" s="66">
        <v>0</v>
      </c>
      <c r="H100" s="66">
        <v>0</v>
      </c>
      <c r="I100" s="66">
        <v>0</v>
      </c>
      <c r="J100" s="66">
        <v>0</v>
      </c>
      <c r="K100" s="66">
        <v>0</v>
      </c>
      <c r="L100" s="66">
        <v>0</v>
      </c>
      <c r="M100" s="22">
        <v>0</v>
      </c>
      <c r="N100" s="22">
        <v>1.9359274247751157</v>
      </c>
      <c r="O100" s="22">
        <v>2.4286043745141987</v>
      </c>
      <c r="P100" s="22">
        <v>1.4180790822683698</v>
      </c>
      <c r="Q100" s="22">
        <v>1.865734324589291</v>
      </c>
      <c r="R100" s="22">
        <v>1.4223652009461851</v>
      </c>
      <c r="S100" s="22">
        <v>0</v>
      </c>
      <c r="T100" s="22">
        <v>1.8890440680991449</v>
      </c>
      <c r="U100" s="22">
        <v>0</v>
      </c>
      <c r="V100" s="22">
        <v>1.7670949645084646</v>
      </c>
      <c r="W100" s="22">
        <v>0</v>
      </c>
      <c r="X100" s="22">
        <v>2.7035439328500632</v>
      </c>
      <c r="Y100" s="22">
        <v>1.8220454723950419</v>
      </c>
    </row>
    <row r="101" spans="1:25" x14ac:dyDescent="0.25">
      <c r="A101" s="6" t="s">
        <v>95</v>
      </c>
      <c r="B101" s="6"/>
      <c r="C101" s="14">
        <v>486</v>
      </c>
      <c r="D101" s="65">
        <v>0</v>
      </c>
      <c r="E101" s="65">
        <v>0</v>
      </c>
      <c r="F101" s="65">
        <v>0</v>
      </c>
      <c r="G101" s="65">
        <v>0</v>
      </c>
      <c r="H101" s="65">
        <v>0</v>
      </c>
      <c r="I101" s="65">
        <v>0</v>
      </c>
      <c r="J101" s="65">
        <v>0</v>
      </c>
      <c r="K101" s="65">
        <v>0</v>
      </c>
      <c r="L101" s="65">
        <v>0</v>
      </c>
      <c r="M101" s="21">
        <v>0</v>
      </c>
      <c r="N101" s="21">
        <v>0</v>
      </c>
      <c r="O101" s="21">
        <v>0</v>
      </c>
      <c r="P101" s="21">
        <v>0</v>
      </c>
      <c r="Q101" s="21">
        <v>0</v>
      </c>
      <c r="R101" s="21">
        <v>0</v>
      </c>
      <c r="S101" s="21">
        <v>0</v>
      </c>
      <c r="T101" s="21">
        <v>0</v>
      </c>
      <c r="U101" s="21">
        <v>0</v>
      </c>
      <c r="V101" s="21">
        <v>0</v>
      </c>
      <c r="W101" s="21">
        <v>0</v>
      </c>
      <c r="X101" s="21">
        <v>0</v>
      </c>
      <c r="Y101" s="21">
        <v>0</v>
      </c>
    </row>
    <row r="102" spans="1:25" x14ac:dyDescent="0.25">
      <c r="A102" s="6" t="s">
        <v>96</v>
      </c>
      <c r="B102" s="6"/>
      <c r="C102" s="14">
        <v>488</v>
      </c>
      <c r="D102" s="65">
        <v>3.4885411111270415</v>
      </c>
      <c r="E102" s="65">
        <v>3.9037345389532292</v>
      </c>
      <c r="F102" s="65">
        <v>5.1241904108883789</v>
      </c>
      <c r="G102" s="65">
        <v>4.0815921526334211</v>
      </c>
      <c r="H102" s="65">
        <v>4.0414843903810018</v>
      </c>
      <c r="I102" s="65">
        <v>5.909439762045726</v>
      </c>
      <c r="J102" s="65">
        <v>5.5496830456469182</v>
      </c>
      <c r="K102" s="65">
        <v>4.2736465196391809</v>
      </c>
      <c r="L102" s="65">
        <v>3.2434591129211188</v>
      </c>
      <c r="M102" s="21">
        <v>5.0448748864027486</v>
      </c>
      <c r="N102" s="21">
        <v>3.05291988650302</v>
      </c>
      <c r="O102" s="21">
        <v>3.1794860700998808</v>
      </c>
      <c r="P102" s="21">
        <v>3.7261165840162671</v>
      </c>
      <c r="Q102" s="21">
        <v>3.8498087696912537</v>
      </c>
      <c r="R102" s="21">
        <v>3.7897695645897573</v>
      </c>
      <c r="S102" s="21">
        <v>2.8876178331301245</v>
      </c>
      <c r="T102" s="21">
        <v>4.6902513404235746</v>
      </c>
      <c r="U102" s="21">
        <v>5.3248085058722454</v>
      </c>
      <c r="V102" s="21">
        <v>4.3310251794901191</v>
      </c>
      <c r="W102" s="21">
        <v>3.2484068183892014</v>
      </c>
      <c r="X102" s="21">
        <v>5.6241486609406373</v>
      </c>
      <c r="Y102" s="21">
        <v>2.9054430733386241</v>
      </c>
    </row>
    <row r="103" spans="1:25" x14ac:dyDescent="0.25">
      <c r="A103" s="6" t="s">
        <v>97</v>
      </c>
      <c r="B103" s="6"/>
      <c r="C103" s="14">
        <v>491</v>
      </c>
      <c r="D103" s="65">
        <v>6.361457320290488</v>
      </c>
      <c r="E103" s="65">
        <v>4.9447304160074239</v>
      </c>
      <c r="F103" s="65">
        <v>3.9777275757674389</v>
      </c>
      <c r="G103" s="65">
        <v>5.1446112390686611</v>
      </c>
      <c r="H103" s="65">
        <v>5.3820743345073838</v>
      </c>
      <c r="I103" s="65">
        <v>7.4063673838884352</v>
      </c>
      <c r="J103" s="65">
        <v>6.7633703431076198</v>
      </c>
      <c r="K103" s="65">
        <v>6.2340348314002734</v>
      </c>
      <c r="L103" s="65">
        <v>6.7874457306404228</v>
      </c>
      <c r="M103" s="21">
        <v>6.178991303858159</v>
      </c>
      <c r="N103" s="21">
        <v>5.0209650428975667</v>
      </c>
      <c r="O103" s="21">
        <v>7.6202242102861417</v>
      </c>
      <c r="P103" s="21">
        <v>4.7015534335128004</v>
      </c>
      <c r="Q103" s="21">
        <v>8.3305670100089042</v>
      </c>
      <c r="R103" s="21">
        <v>5.6019509892031314</v>
      </c>
      <c r="S103" s="21">
        <v>7.3656683793934743</v>
      </c>
      <c r="T103" s="21">
        <v>4.6633701923698716</v>
      </c>
      <c r="U103" s="21">
        <v>4.0578340903722045</v>
      </c>
      <c r="V103" s="21">
        <v>4.3877030084740243</v>
      </c>
      <c r="W103" s="21">
        <v>5.338119910100886</v>
      </c>
      <c r="X103" s="21">
        <v>3.7083647932364978</v>
      </c>
      <c r="Y103" s="21">
        <v>8.3129777945338788</v>
      </c>
    </row>
    <row r="104" spans="1:25" x14ac:dyDescent="0.25">
      <c r="A104" s="6" t="s">
        <v>98</v>
      </c>
      <c r="B104" s="6"/>
      <c r="C104" s="14">
        <v>492</v>
      </c>
      <c r="D104" s="65">
        <v>5.7868740784577986</v>
      </c>
      <c r="E104" s="65">
        <v>8.0777276229109134</v>
      </c>
      <c r="F104" s="65">
        <v>6.5796997493897473</v>
      </c>
      <c r="G104" s="65">
        <v>9.0156052708045351</v>
      </c>
      <c r="H104" s="65">
        <v>9.1869840288660836</v>
      </c>
      <c r="I104" s="65">
        <v>8.5902121044307069</v>
      </c>
      <c r="J104" s="65">
        <v>8.0064210429262417</v>
      </c>
      <c r="K104" s="65">
        <v>6.0379960002241635</v>
      </c>
      <c r="L104" s="65">
        <v>5.5079547616964808</v>
      </c>
      <c r="M104" s="21">
        <v>8.1047467632878245</v>
      </c>
      <c r="N104" s="21">
        <v>6.2021310044640403</v>
      </c>
      <c r="O104" s="21">
        <v>7.2817749467138686</v>
      </c>
      <c r="P104" s="21">
        <v>6.2669158048798312</v>
      </c>
      <c r="Q104" s="21">
        <v>6.5078278585976719</v>
      </c>
      <c r="R104" s="21">
        <v>5.4712474343358188</v>
      </c>
      <c r="S104" s="21">
        <v>6.1418845758568619</v>
      </c>
      <c r="T104" s="21">
        <v>6.9942478608775094</v>
      </c>
      <c r="U104" s="21">
        <v>6.82588918139915</v>
      </c>
      <c r="V104" s="21">
        <v>7.6591271578597233</v>
      </c>
      <c r="W104" s="21">
        <v>4.7984209553146515</v>
      </c>
      <c r="X104" s="21">
        <v>3.6200661262065781</v>
      </c>
      <c r="Y104" s="21">
        <v>5.7679280039763334</v>
      </c>
    </row>
    <row r="105" spans="1:25" x14ac:dyDescent="0.25">
      <c r="A105" s="6" t="s">
        <v>99</v>
      </c>
      <c r="B105" s="6"/>
      <c r="C105" s="14">
        <v>493</v>
      </c>
      <c r="D105" s="65">
        <v>3.1602078300797909</v>
      </c>
      <c r="E105" s="65">
        <v>1.9018193907720859</v>
      </c>
      <c r="F105" s="65">
        <v>2.123448555484873</v>
      </c>
      <c r="G105" s="65">
        <v>4.1517915262659368</v>
      </c>
      <c r="H105" s="65">
        <v>2.3066032862174501</v>
      </c>
      <c r="I105" s="65">
        <v>3.5417503209611803</v>
      </c>
      <c r="J105" s="65">
        <v>3.582335087666265</v>
      </c>
      <c r="K105" s="65">
        <v>2.7053358702303067</v>
      </c>
      <c r="L105" s="65">
        <v>3.3494734060575269</v>
      </c>
      <c r="M105" s="21">
        <v>2.8899887469575778</v>
      </c>
      <c r="N105" s="21">
        <v>3.574473891316825</v>
      </c>
      <c r="O105" s="21">
        <v>3.2217681243743863</v>
      </c>
      <c r="P105" s="21">
        <v>4.7780241819353941</v>
      </c>
      <c r="Q105" s="21">
        <v>2.22736810807598</v>
      </c>
      <c r="R105" s="21">
        <v>3.0353865083464937</v>
      </c>
      <c r="S105" s="21">
        <v>3.0769038993829989</v>
      </c>
      <c r="T105" s="21">
        <v>1.370792287885926</v>
      </c>
      <c r="U105" s="21">
        <v>4.5820000569819914</v>
      </c>
      <c r="V105" s="21">
        <v>2.1651175548518089</v>
      </c>
      <c r="W105" s="21">
        <v>1.493991259340143</v>
      </c>
      <c r="X105" s="21">
        <v>2.5338423600249573</v>
      </c>
      <c r="Y105" s="21">
        <v>6.4838724326673125</v>
      </c>
    </row>
    <row r="106" spans="1:25" x14ac:dyDescent="0.25">
      <c r="A106" s="5" t="s">
        <v>100</v>
      </c>
      <c r="B106" s="5"/>
      <c r="C106" s="13">
        <v>51</v>
      </c>
      <c r="D106" s="64">
        <v>50.09134618977123</v>
      </c>
      <c r="E106" s="64">
        <v>48.83672003987899</v>
      </c>
      <c r="F106" s="64">
        <v>54.252615206331832</v>
      </c>
      <c r="G106" s="64">
        <v>54.364400637409773</v>
      </c>
      <c r="H106" s="64">
        <v>60.494121228702951</v>
      </c>
      <c r="I106" s="64">
        <v>50.543320878689102</v>
      </c>
      <c r="J106" s="64">
        <v>52.580065822249104</v>
      </c>
      <c r="K106" s="64">
        <v>54.881070787751774</v>
      </c>
      <c r="L106" s="64">
        <v>74.067600301465376</v>
      </c>
      <c r="M106" s="20">
        <v>76.125478926098978</v>
      </c>
      <c r="N106" s="20">
        <v>75.523381596894907</v>
      </c>
      <c r="O106" s="20">
        <v>73.355445170327201</v>
      </c>
      <c r="P106" s="20">
        <v>83.450589620949827</v>
      </c>
      <c r="Q106" s="20">
        <v>69.812914251872115</v>
      </c>
      <c r="R106" s="20">
        <v>79.819691406520789</v>
      </c>
      <c r="S106" s="20">
        <v>67.712345637559693</v>
      </c>
      <c r="T106" s="20">
        <v>69.674567726847386</v>
      </c>
      <c r="U106" s="20">
        <v>61.900123869811075</v>
      </c>
      <c r="V106" s="20">
        <v>67.308755651587518</v>
      </c>
      <c r="W106" s="20">
        <v>60.476514826300502</v>
      </c>
      <c r="X106" s="20">
        <v>66.625879241615394</v>
      </c>
      <c r="Y106" s="20">
        <v>58.99102748438964</v>
      </c>
    </row>
    <row r="107" spans="1:25" x14ac:dyDescent="0.25">
      <c r="A107" s="6" t="s">
        <v>101</v>
      </c>
      <c r="B107" s="6"/>
      <c r="C107" s="14">
        <v>511</v>
      </c>
      <c r="D107" s="65">
        <v>13.441143692871837</v>
      </c>
      <c r="E107" s="65">
        <v>8.5982255614380101</v>
      </c>
      <c r="F107" s="65">
        <v>12.62106042837488</v>
      </c>
      <c r="G107" s="65">
        <v>15.834972995106073</v>
      </c>
      <c r="H107" s="65">
        <v>10.971151528034284</v>
      </c>
      <c r="I107" s="65">
        <v>9.5098931270007387</v>
      </c>
      <c r="J107" s="65">
        <v>12.910109236698915</v>
      </c>
      <c r="K107" s="65">
        <v>11.370252208214334</v>
      </c>
      <c r="L107" s="65">
        <v>14.38116641816508</v>
      </c>
      <c r="M107" s="21">
        <v>13.912705953276051</v>
      </c>
      <c r="N107" s="21">
        <v>14.513976870724404</v>
      </c>
      <c r="O107" s="21">
        <v>11.389415281896813</v>
      </c>
      <c r="P107" s="21">
        <v>16.566193923392714</v>
      </c>
      <c r="Q107" s="21">
        <v>18.770163587168597</v>
      </c>
      <c r="R107" s="21">
        <v>14.85335627978178</v>
      </c>
      <c r="S107" s="21">
        <v>14.828594285188743</v>
      </c>
      <c r="T107" s="21">
        <v>12.119428708841586</v>
      </c>
      <c r="U107" s="21">
        <v>13.643443983596335</v>
      </c>
      <c r="V107" s="21">
        <v>14.912840017541994</v>
      </c>
      <c r="W107" s="21">
        <v>9.7372228043494591</v>
      </c>
      <c r="X107" s="21">
        <v>14.360013464359024</v>
      </c>
      <c r="Y107" s="21">
        <v>10.281017140812427</v>
      </c>
    </row>
    <row r="108" spans="1:25" x14ac:dyDescent="0.25">
      <c r="A108" s="7" t="s">
        <v>102</v>
      </c>
      <c r="B108" s="7"/>
      <c r="C108" s="14">
        <v>5111</v>
      </c>
      <c r="D108" s="65">
        <v>13.235935392217305</v>
      </c>
      <c r="E108" s="65">
        <v>8.5982255614380101</v>
      </c>
      <c r="F108" s="65">
        <v>11.504505319387528</v>
      </c>
      <c r="G108" s="65">
        <v>14.792010872565839</v>
      </c>
      <c r="H108" s="65">
        <v>9.9952809069422841</v>
      </c>
      <c r="I108" s="65">
        <v>8.3358322471241024</v>
      </c>
      <c r="J108" s="65">
        <v>11.432151318016931</v>
      </c>
      <c r="K108" s="65">
        <v>10.811541539362421</v>
      </c>
      <c r="L108" s="65">
        <v>13.012640016376288</v>
      </c>
      <c r="M108" s="21">
        <v>14.086740903531307</v>
      </c>
      <c r="N108" s="21">
        <v>14.41985667740969</v>
      </c>
      <c r="O108" s="21">
        <v>11.320780719416154</v>
      </c>
      <c r="P108" s="21">
        <v>16.871040435209988</v>
      </c>
      <c r="Q108" s="21">
        <v>18.708005891294935</v>
      </c>
      <c r="R108" s="21">
        <v>13.602536138020699</v>
      </c>
      <c r="S108" s="21">
        <v>13.859540990682227</v>
      </c>
      <c r="T108" s="21">
        <v>11.666725707931015</v>
      </c>
      <c r="U108" s="21">
        <v>11.728495569370903</v>
      </c>
      <c r="V108" s="21">
        <v>10.409012344160068</v>
      </c>
      <c r="W108" s="21">
        <v>6.1311023571760384</v>
      </c>
      <c r="X108" s="21">
        <v>11.080552658132079</v>
      </c>
      <c r="Y108" s="21">
        <v>6.5841152151757356</v>
      </c>
    </row>
    <row r="109" spans="1:25" x14ac:dyDescent="0.25">
      <c r="A109" s="7" t="s">
        <v>103</v>
      </c>
      <c r="B109" s="7"/>
      <c r="C109" s="14">
        <v>5112</v>
      </c>
      <c r="D109" s="65">
        <v>0</v>
      </c>
      <c r="E109" s="65">
        <v>0</v>
      </c>
      <c r="F109" s="65">
        <v>0</v>
      </c>
      <c r="G109" s="65">
        <v>0</v>
      </c>
      <c r="H109" s="65">
        <v>0</v>
      </c>
      <c r="I109" s="65">
        <v>0</v>
      </c>
      <c r="J109" s="65">
        <v>1.4779579186819836</v>
      </c>
      <c r="K109" s="65">
        <v>0</v>
      </c>
      <c r="L109" s="65">
        <v>1.5870474255173186</v>
      </c>
      <c r="M109" s="21">
        <v>0</v>
      </c>
      <c r="N109" s="21">
        <v>0</v>
      </c>
      <c r="O109" s="21">
        <v>0</v>
      </c>
      <c r="P109" s="21">
        <v>0</v>
      </c>
      <c r="Q109" s="21">
        <v>0</v>
      </c>
      <c r="R109" s="21">
        <v>0</v>
      </c>
      <c r="S109" s="21">
        <v>0</v>
      </c>
      <c r="T109" s="21">
        <v>0</v>
      </c>
      <c r="U109" s="21">
        <v>2.0389856766752903</v>
      </c>
      <c r="V109" s="21">
        <v>4.3304155856061621</v>
      </c>
      <c r="W109" s="21">
        <v>3.537598785500355</v>
      </c>
      <c r="X109" s="21">
        <v>3.3630484026950755</v>
      </c>
      <c r="Y109" s="21">
        <v>3.6345712586653085</v>
      </c>
    </row>
    <row r="110" spans="1:25" x14ac:dyDescent="0.25">
      <c r="A110" s="6" t="s">
        <v>104</v>
      </c>
      <c r="B110" s="6"/>
      <c r="C110" s="14">
        <v>512</v>
      </c>
      <c r="D110" s="65">
        <v>8.0441653856576494</v>
      </c>
      <c r="E110" s="65">
        <v>7.6373062903110611</v>
      </c>
      <c r="F110" s="65">
        <v>10.387950210400177</v>
      </c>
      <c r="G110" s="65">
        <v>7.5514469064692049</v>
      </c>
      <c r="H110" s="65">
        <v>12.844034538210844</v>
      </c>
      <c r="I110" s="65">
        <v>12.464613008023601</v>
      </c>
      <c r="J110" s="65">
        <v>13.546316287787187</v>
      </c>
      <c r="K110" s="65">
        <v>12.183813357595186</v>
      </c>
      <c r="L110" s="65">
        <v>16.216804541390982</v>
      </c>
      <c r="M110" s="21">
        <v>11.903544040023224</v>
      </c>
      <c r="N110" s="21">
        <v>13.52316240725604</v>
      </c>
      <c r="O110" s="21">
        <v>15.769254151849621</v>
      </c>
      <c r="P110" s="21">
        <v>14.087059753858794</v>
      </c>
      <c r="Q110" s="21">
        <v>9.4132374927366715</v>
      </c>
      <c r="R110" s="21">
        <v>14.278766224678375</v>
      </c>
      <c r="S110" s="21">
        <v>12.363651065366223</v>
      </c>
      <c r="T110" s="21">
        <v>14.990722331603166</v>
      </c>
      <c r="U110" s="21">
        <v>11.007965098859303</v>
      </c>
      <c r="V110" s="21">
        <v>13.607289325267049</v>
      </c>
      <c r="W110" s="21">
        <v>20.498444253136615</v>
      </c>
      <c r="X110" s="21">
        <v>18.815220549374146</v>
      </c>
      <c r="Y110" s="21">
        <v>18.768040229903576</v>
      </c>
    </row>
    <row r="111" spans="1:25" x14ac:dyDescent="0.25">
      <c r="A111" s="7" t="s">
        <v>105</v>
      </c>
      <c r="B111" s="7"/>
      <c r="C111" s="14">
        <v>5121</v>
      </c>
      <c r="D111" s="65">
        <v>7.3156759183340609</v>
      </c>
      <c r="E111" s="65">
        <v>6.6163295647386784</v>
      </c>
      <c r="F111" s="65">
        <v>9.0321332923441098</v>
      </c>
      <c r="G111" s="65">
        <v>6.4683708561389599</v>
      </c>
      <c r="H111" s="65">
        <v>10.86272145902406</v>
      </c>
      <c r="I111" s="65">
        <v>11.799311842760176</v>
      </c>
      <c r="J111" s="65">
        <v>11.216819700725518</v>
      </c>
      <c r="K111" s="65">
        <v>10.19401922115768</v>
      </c>
      <c r="L111" s="65">
        <v>13.945176621836145</v>
      </c>
      <c r="M111" s="21">
        <v>9.3651338254436212</v>
      </c>
      <c r="N111" s="21">
        <v>10.786277748239764</v>
      </c>
      <c r="O111" s="21">
        <v>14.77035392307187</v>
      </c>
      <c r="P111" s="21">
        <v>12.826708055950794</v>
      </c>
      <c r="Q111" s="21">
        <v>8.1080175581904186</v>
      </c>
      <c r="R111" s="21">
        <v>14.236603029363957</v>
      </c>
      <c r="S111" s="21">
        <v>12.262149212946463</v>
      </c>
      <c r="T111" s="21">
        <v>13.640247851741275</v>
      </c>
      <c r="U111" s="21">
        <v>10.540262959361803</v>
      </c>
      <c r="V111" s="21">
        <v>12.190394473353932</v>
      </c>
      <c r="W111" s="21">
        <v>18.343698434323727</v>
      </c>
      <c r="X111" s="21">
        <v>18.138195085162959</v>
      </c>
      <c r="Y111" s="21">
        <v>17.456836767954545</v>
      </c>
    </row>
    <row r="112" spans="1:25" x14ac:dyDescent="0.25">
      <c r="A112" s="7" t="s">
        <v>106</v>
      </c>
      <c r="B112" s="7"/>
      <c r="C112" s="14">
        <v>5122</v>
      </c>
      <c r="D112" s="65">
        <v>0</v>
      </c>
      <c r="E112" s="65">
        <v>0</v>
      </c>
      <c r="F112" s="65">
        <v>0</v>
      </c>
      <c r="G112" s="65">
        <v>0</v>
      </c>
      <c r="H112" s="65">
        <v>1.9813130791867839</v>
      </c>
      <c r="I112" s="65">
        <v>0</v>
      </c>
      <c r="J112" s="65">
        <v>2.3294965870616693</v>
      </c>
      <c r="K112" s="65">
        <v>1.9897941364375082</v>
      </c>
      <c r="L112" s="65">
        <v>2.2509245635140971</v>
      </c>
      <c r="M112" s="21">
        <v>2.4872777898868739</v>
      </c>
      <c r="N112" s="21">
        <v>2.6848562646562932</v>
      </c>
      <c r="O112" s="21">
        <v>0</v>
      </c>
      <c r="P112" s="21">
        <v>0</v>
      </c>
      <c r="Q112" s="21">
        <v>0</v>
      </c>
      <c r="R112" s="21">
        <v>0</v>
      </c>
      <c r="S112" s="21">
        <v>0</v>
      </c>
      <c r="T112" s="21">
        <v>0</v>
      </c>
      <c r="U112" s="21">
        <v>0</v>
      </c>
      <c r="V112" s="21">
        <v>0</v>
      </c>
      <c r="W112" s="21">
        <v>2.1585312901153757</v>
      </c>
      <c r="X112" s="21">
        <v>0</v>
      </c>
      <c r="Y112" s="21">
        <v>0</v>
      </c>
    </row>
    <row r="113" spans="1:25" x14ac:dyDescent="0.25">
      <c r="A113" s="6" t="s">
        <v>107</v>
      </c>
      <c r="B113" s="6"/>
      <c r="C113" s="14">
        <v>515</v>
      </c>
      <c r="D113" s="65">
        <v>6.2896344150614016</v>
      </c>
      <c r="E113" s="65">
        <v>6.5162338073296207</v>
      </c>
      <c r="F113" s="65">
        <v>7.7859780367778679</v>
      </c>
      <c r="G113" s="65">
        <v>8.5743520651144358</v>
      </c>
      <c r="H113" s="65">
        <v>6.9690962536569971</v>
      </c>
      <c r="I113" s="65">
        <v>6.4964702019840423</v>
      </c>
      <c r="J113" s="65">
        <v>5.5692586472188657</v>
      </c>
      <c r="K113" s="65">
        <v>7.155417337927986</v>
      </c>
      <c r="L113" s="65">
        <v>11.383773899585407</v>
      </c>
      <c r="M113" s="21">
        <v>12.942753273785007</v>
      </c>
      <c r="N113" s="21">
        <v>12.949033351747508</v>
      </c>
      <c r="O113" s="21">
        <v>11.229470773497367</v>
      </c>
      <c r="P113" s="21">
        <v>15.493804931815395</v>
      </c>
      <c r="Q113" s="21">
        <v>12.60107949243576</v>
      </c>
      <c r="R113" s="21">
        <v>14.611376166192622</v>
      </c>
      <c r="S113" s="21">
        <v>13.810477853794241</v>
      </c>
      <c r="T113" s="21">
        <v>12.378670553037562</v>
      </c>
      <c r="U113" s="21">
        <v>9.4550174054531464</v>
      </c>
      <c r="V113" s="21">
        <v>15.030430197805682</v>
      </c>
      <c r="W113" s="21">
        <v>6.9049732565962385</v>
      </c>
      <c r="X113" s="21">
        <v>10.174786733836791</v>
      </c>
      <c r="Y113" s="21">
        <v>9.1275142052510354</v>
      </c>
    </row>
    <row r="114" spans="1:25" x14ac:dyDescent="0.25">
      <c r="A114" s="6" t="s">
        <v>108</v>
      </c>
      <c r="B114" s="6"/>
      <c r="C114" s="14">
        <v>517</v>
      </c>
      <c r="D114" s="65">
        <v>17.976247137336991</v>
      </c>
      <c r="E114" s="65">
        <v>22.071114508697104</v>
      </c>
      <c r="F114" s="65">
        <v>20.377130739019162</v>
      </c>
      <c r="G114" s="65">
        <v>18.47246374729917</v>
      </c>
      <c r="H114" s="65">
        <v>24.672769339325974</v>
      </c>
      <c r="I114" s="65">
        <v>18.227295160084747</v>
      </c>
      <c r="J114" s="65">
        <v>17.745282824969774</v>
      </c>
      <c r="K114" s="65">
        <v>18.682500611083206</v>
      </c>
      <c r="L114" s="65">
        <v>25.8394585555296</v>
      </c>
      <c r="M114" s="21">
        <v>33.200397379210578</v>
      </c>
      <c r="N114" s="21">
        <v>31.51549369831546</v>
      </c>
      <c r="O114" s="21">
        <v>27.919064782124227</v>
      </c>
      <c r="P114" s="21">
        <v>29.993181067419659</v>
      </c>
      <c r="Q114" s="21">
        <v>22.506353272304782</v>
      </c>
      <c r="R114" s="21">
        <v>29.50454160334316</v>
      </c>
      <c r="S114" s="21">
        <v>22.733676249959903</v>
      </c>
      <c r="T114" s="21">
        <v>22.904704060022095</v>
      </c>
      <c r="U114" s="21">
        <v>22.067398464029498</v>
      </c>
      <c r="V114" s="21">
        <v>17.214088239945731</v>
      </c>
      <c r="W114" s="21">
        <v>16.207784786068306</v>
      </c>
      <c r="X114" s="21">
        <v>14.836693338822402</v>
      </c>
      <c r="Y114" s="21">
        <v>13.99527624302349</v>
      </c>
    </row>
    <row r="115" spans="1:25" x14ac:dyDescent="0.25">
      <c r="A115" s="6" t="s">
        <v>109</v>
      </c>
      <c r="B115" s="6"/>
      <c r="C115" s="14">
        <v>518</v>
      </c>
      <c r="D115" s="65">
        <v>1.9289580261525994</v>
      </c>
      <c r="E115" s="65">
        <v>0</v>
      </c>
      <c r="F115" s="65">
        <v>0</v>
      </c>
      <c r="G115" s="65">
        <v>0</v>
      </c>
      <c r="H115" s="65">
        <v>1.6363083141542594</v>
      </c>
      <c r="I115" s="65">
        <v>0</v>
      </c>
      <c r="J115" s="65">
        <v>0</v>
      </c>
      <c r="K115" s="65">
        <v>0</v>
      </c>
      <c r="L115" s="65">
        <v>0</v>
      </c>
      <c r="M115" s="21">
        <v>0</v>
      </c>
      <c r="N115" s="21">
        <v>2.0232804929074661</v>
      </c>
      <c r="O115" s="21">
        <v>1.893959267300557</v>
      </c>
      <c r="P115" s="21">
        <v>2.5145184472990629</v>
      </c>
      <c r="Q115" s="21">
        <v>0</v>
      </c>
      <c r="R115" s="21">
        <v>1.7162983947981914</v>
      </c>
      <c r="S115" s="21">
        <v>0</v>
      </c>
      <c r="T115" s="21">
        <v>2.7725465871271662</v>
      </c>
      <c r="U115" s="21">
        <v>1.9900628023192348</v>
      </c>
      <c r="V115" s="21">
        <v>1.9623202693920938</v>
      </c>
      <c r="W115" s="21">
        <v>0</v>
      </c>
      <c r="X115" s="21">
        <v>2.2099845676617917</v>
      </c>
      <c r="Y115" s="21">
        <v>0</v>
      </c>
    </row>
    <row r="116" spans="1:25" x14ac:dyDescent="0.25">
      <c r="A116" s="6" t="s">
        <v>110</v>
      </c>
      <c r="B116" s="6"/>
      <c r="C116" s="14">
        <v>519</v>
      </c>
      <c r="D116" s="65">
        <v>2.4009371176580228</v>
      </c>
      <c r="E116" s="65">
        <v>2.8026812074536003</v>
      </c>
      <c r="F116" s="65">
        <v>2.3328026384200014</v>
      </c>
      <c r="G116" s="65">
        <v>2.7478040536156203</v>
      </c>
      <c r="H116" s="65">
        <v>3.4007612553205999</v>
      </c>
      <c r="I116" s="65">
        <v>2.3970409630814618</v>
      </c>
      <c r="J116" s="65">
        <v>2.1043771689842812</v>
      </c>
      <c r="K116" s="65">
        <v>4.401071759903652</v>
      </c>
      <c r="L116" s="65">
        <v>5.5544963259113951</v>
      </c>
      <c r="M116" s="21">
        <v>6.1941390019692415</v>
      </c>
      <c r="N116" s="21">
        <v>3.1289631458163019</v>
      </c>
      <c r="O116" s="21">
        <v>6.2388725698652303</v>
      </c>
      <c r="P116" s="21">
        <v>6.1443939836941173</v>
      </c>
      <c r="Q116" s="21">
        <v>5.8346129011261381</v>
      </c>
      <c r="R116" s="21">
        <v>5.7642818391644024</v>
      </c>
      <c r="S116" s="21">
        <v>3.4345987921790511</v>
      </c>
      <c r="T116" s="21">
        <v>4.8264115361799123</v>
      </c>
      <c r="U116" s="21">
        <v>4.0967426065134331</v>
      </c>
      <c r="V116" s="21">
        <v>4.9109637175775491</v>
      </c>
      <c r="W116" s="21">
        <v>4.5458935406335357</v>
      </c>
      <c r="X116" s="21">
        <v>5.6060812184161568</v>
      </c>
      <c r="Y116" s="21">
        <v>4.8324681160806406</v>
      </c>
    </row>
    <row r="117" spans="1:25" x14ac:dyDescent="0.25">
      <c r="A117" s="4" t="s">
        <v>111</v>
      </c>
      <c r="B117" s="4"/>
      <c r="C117" s="12" t="s">
        <v>203</v>
      </c>
      <c r="D117" s="63">
        <v>117.74852291557039</v>
      </c>
      <c r="E117" s="63">
        <v>123.40805930962658</v>
      </c>
      <c r="F117" s="63">
        <v>127.98512936767513</v>
      </c>
      <c r="G117" s="63">
        <v>120.00081498381208</v>
      </c>
      <c r="H117" s="63">
        <v>117.94234324611877</v>
      </c>
      <c r="I117" s="63">
        <v>122.13168302916688</v>
      </c>
      <c r="J117" s="63">
        <v>125.32300126360342</v>
      </c>
      <c r="K117" s="63">
        <v>130.65007903731797</v>
      </c>
      <c r="L117" s="63">
        <v>200.35652612189153</v>
      </c>
      <c r="M117" s="19">
        <v>216.81412911469533</v>
      </c>
      <c r="N117" s="19">
        <v>204.98584297126408</v>
      </c>
      <c r="O117" s="19">
        <v>219.29588580536318</v>
      </c>
      <c r="P117" s="19">
        <v>224.69113829658397</v>
      </c>
      <c r="Q117" s="19">
        <v>211.51715922311453</v>
      </c>
      <c r="R117" s="19">
        <v>225.52029050241111</v>
      </c>
      <c r="S117" s="19">
        <v>210.23509774450207</v>
      </c>
      <c r="T117" s="19">
        <v>220.01884997455784</v>
      </c>
      <c r="U117" s="19">
        <v>238.42593897721389</v>
      </c>
      <c r="V117" s="19">
        <v>245.80931055055717</v>
      </c>
      <c r="W117" s="19">
        <v>261.08064062372938</v>
      </c>
      <c r="X117" s="19">
        <v>258.73005582790256</v>
      </c>
      <c r="Y117" s="19">
        <v>243.80920834796959</v>
      </c>
    </row>
    <row r="118" spans="1:25" x14ac:dyDescent="0.25">
      <c r="A118" s="5" t="s">
        <v>112</v>
      </c>
      <c r="B118" s="5"/>
      <c r="C118" s="13">
        <v>52</v>
      </c>
      <c r="D118" s="64">
        <v>91.297172961201227</v>
      </c>
      <c r="E118" s="64">
        <v>94.970854629713429</v>
      </c>
      <c r="F118" s="64">
        <v>94.907184263924847</v>
      </c>
      <c r="G118" s="64">
        <v>90.156052708045351</v>
      </c>
      <c r="H118" s="64">
        <v>91.209402595598576</v>
      </c>
      <c r="I118" s="64">
        <v>97.300295419776063</v>
      </c>
      <c r="J118" s="64">
        <v>96.135779319830746</v>
      </c>
      <c r="K118" s="64">
        <v>96.157046691881561</v>
      </c>
      <c r="L118" s="64">
        <v>165.0832536422642</v>
      </c>
      <c r="M118" s="20">
        <v>172.23357805420611</v>
      </c>
      <c r="N118" s="20">
        <v>159.65846932761997</v>
      </c>
      <c r="O118" s="20">
        <v>182.22957395834138</v>
      </c>
      <c r="P118" s="20">
        <v>176.23548605679107</v>
      </c>
      <c r="Q118" s="20">
        <v>156.12794110419969</v>
      </c>
      <c r="R118" s="20">
        <v>167.45470435636213</v>
      </c>
      <c r="S118" s="20">
        <v>168.03801183862936</v>
      </c>
      <c r="T118" s="20">
        <v>177.34754019047475</v>
      </c>
      <c r="U118" s="20">
        <v>197.0814243180109</v>
      </c>
      <c r="V118" s="20">
        <v>191.77553849358316</v>
      </c>
      <c r="W118" s="20">
        <v>210.08118645077127</v>
      </c>
      <c r="X118" s="20">
        <v>198.37277024784311</v>
      </c>
      <c r="Y118" s="20">
        <v>192.93224258542273</v>
      </c>
    </row>
    <row r="119" spans="1:25" x14ac:dyDescent="0.25">
      <c r="A119" s="6" t="s">
        <v>113</v>
      </c>
      <c r="B119" s="6"/>
      <c r="C119" s="14">
        <v>521</v>
      </c>
      <c r="D119" s="65">
        <v>0</v>
      </c>
      <c r="E119" s="65">
        <v>0</v>
      </c>
      <c r="F119" s="65">
        <v>0</v>
      </c>
      <c r="G119" s="65">
        <v>0</v>
      </c>
      <c r="H119" s="65">
        <v>0</v>
      </c>
      <c r="I119" s="65">
        <v>0</v>
      </c>
      <c r="J119" s="65">
        <v>0</v>
      </c>
      <c r="K119" s="65">
        <v>0</v>
      </c>
      <c r="L119" s="65">
        <v>0</v>
      </c>
      <c r="M119" s="21">
        <v>0</v>
      </c>
      <c r="N119" s="21">
        <v>0</v>
      </c>
      <c r="O119" s="21">
        <v>0</v>
      </c>
      <c r="P119" s="21">
        <v>0</v>
      </c>
      <c r="Q119" s="21">
        <v>0</v>
      </c>
      <c r="R119" s="21">
        <v>0</v>
      </c>
      <c r="S119" s="21">
        <v>0</v>
      </c>
      <c r="T119" s="21">
        <v>0</v>
      </c>
      <c r="U119" s="21">
        <v>0</v>
      </c>
      <c r="V119" s="21">
        <v>0</v>
      </c>
      <c r="W119" s="21">
        <v>0</v>
      </c>
      <c r="X119" s="21">
        <v>0</v>
      </c>
      <c r="Y119" s="21">
        <v>0</v>
      </c>
    </row>
    <row r="120" spans="1:25" x14ac:dyDescent="0.25">
      <c r="A120" s="6" t="s">
        <v>114</v>
      </c>
      <c r="B120" s="6"/>
      <c r="C120" s="14">
        <v>522</v>
      </c>
      <c r="D120" s="65">
        <v>47.105565415247789</v>
      </c>
      <c r="E120" s="65">
        <v>48.106021010792873</v>
      </c>
      <c r="F120" s="65">
        <v>53.604614473437387</v>
      </c>
      <c r="G120" s="65">
        <v>44.55654529275256</v>
      </c>
      <c r="H120" s="65">
        <v>46.644644232397326</v>
      </c>
      <c r="I120" s="65">
        <v>49.652991378115992</v>
      </c>
      <c r="J120" s="65">
        <v>51.239137114570752</v>
      </c>
      <c r="K120" s="65">
        <v>48.999905852468501</v>
      </c>
      <c r="L120" s="65">
        <v>88.056019357784578</v>
      </c>
      <c r="M120" s="21">
        <v>93.60182294435036</v>
      </c>
      <c r="N120" s="21">
        <v>91.763441230016269</v>
      </c>
      <c r="O120" s="21">
        <v>107.17760322574418</v>
      </c>
      <c r="P120" s="21">
        <v>89.964866762382542</v>
      </c>
      <c r="Q120" s="21">
        <v>92.055930892062904</v>
      </c>
      <c r="R120" s="21">
        <v>92.561361131891644</v>
      </c>
      <c r="S120" s="21">
        <v>100.92816940364143</v>
      </c>
      <c r="T120" s="21">
        <v>90.529570604581295</v>
      </c>
      <c r="U120" s="21">
        <v>115.59406761239558</v>
      </c>
      <c r="V120" s="21">
        <v>116.8699866468795</v>
      </c>
      <c r="W120" s="21">
        <v>123.73461912455979</v>
      </c>
      <c r="X120" s="21">
        <v>116.37080648018005</v>
      </c>
      <c r="Y120" s="21">
        <v>109.38518808784846</v>
      </c>
    </row>
    <row r="121" spans="1:25" x14ac:dyDescent="0.25">
      <c r="A121" s="7" t="s">
        <v>115</v>
      </c>
      <c r="B121" s="7"/>
      <c r="C121" s="14">
        <v>5221</v>
      </c>
      <c r="D121" s="65">
        <v>43.483638908695305</v>
      </c>
      <c r="E121" s="65">
        <v>44.552621622771341</v>
      </c>
      <c r="F121" s="65">
        <v>50.753411248701823</v>
      </c>
      <c r="G121" s="65">
        <v>41.959168468349475</v>
      </c>
      <c r="H121" s="65">
        <v>44.485900131193816</v>
      </c>
      <c r="I121" s="65">
        <v>46.209079463811193</v>
      </c>
      <c r="J121" s="65">
        <v>44.123405943168088</v>
      </c>
      <c r="K121" s="65">
        <v>44.765467099064537</v>
      </c>
      <c r="L121" s="65">
        <v>77.830493958194424</v>
      </c>
      <c r="M121" s="21">
        <v>87.638638448156925</v>
      </c>
      <c r="N121" s="21">
        <v>83.202670298657097</v>
      </c>
      <c r="O121" s="21">
        <v>97.553552983112922</v>
      </c>
      <c r="P121" s="21">
        <v>85.142020421791059</v>
      </c>
      <c r="Q121" s="21">
        <v>87.55857636291897</v>
      </c>
      <c r="R121" s="21">
        <v>82.958354988321815</v>
      </c>
      <c r="S121" s="21">
        <v>89.253363447101833</v>
      </c>
      <c r="T121" s="21">
        <v>79.632425826927673</v>
      </c>
      <c r="U121" s="21">
        <v>106.25434459227246</v>
      </c>
      <c r="V121" s="21">
        <v>109.48429633683561</v>
      </c>
      <c r="W121" s="21">
        <v>114.2665939795623</v>
      </c>
      <c r="X121" s="21">
        <v>105.52307639517808</v>
      </c>
      <c r="Y121" s="21">
        <v>96.62936688804993</v>
      </c>
    </row>
    <row r="122" spans="1:25" x14ac:dyDescent="0.25">
      <c r="A122" s="6" t="s">
        <v>116</v>
      </c>
      <c r="B122" s="6"/>
      <c r="C122" s="14">
        <v>524</v>
      </c>
      <c r="D122" s="65">
        <v>27.990412209278148</v>
      </c>
      <c r="E122" s="65">
        <v>27.376189651377135</v>
      </c>
      <c r="F122" s="65">
        <v>21.47374736391745</v>
      </c>
      <c r="G122" s="65">
        <v>23.807616143370371</v>
      </c>
      <c r="H122" s="65">
        <v>21.045290666984002</v>
      </c>
      <c r="I122" s="65">
        <v>23.627975207517263</v>
      </c>
      <c r="J122" s="65">
        <v>17.549526809250306</v>
      </c>
      <c r="K122" s="65">
        <v>21.917141325489009</v>
      </c>
      <c r="L122" s="65">
        <v>42.131378960540665</v>
      </c>
      <c r="M122" s="21">
        <v>40.811342440930616</v>
      </c>
      <c r="N122" s="21">
        <v>35.657165305910233</v>
      </c>
      <c r="O122" s="21">
        <v>41.022338999854192</v>
      </c>
      <c r="P122" s="21">
        <v>44.668945464899998</v>
      </c>
      <c r="Q122" s="21">
        <v>34.180208837061606</v>
      </c>
      <c r="R122" s="21">
        <v>36.032407988160195</v>
      </c>
      <c r="S122" s="21">
        <v>36.804564855615723</v>
      </c>
      <c r="T122" s="21">
        <v>34.889320119146539</v>
      </c>
      <c r="U122" s="21">
        <v>33.610365052800304</v>
      </c>
      <c r="V122" s="21">
        <v>33.326901053871211</v>
      </c>
      <c r="W122" s="21">
        <v>35.695165331385581</v>
      </c>
      <c r="X122" s="21">
        <v>35.522883579909632</v>
      </c>
      <c r="Y122" s="21">
        <v>31.892605020160737</v>
      </c>
    </row>
    <row r="123" spans="1:25" x14ac:dyDescent="0.25">
      <c r="A123" s="7" t="s">
        <v>117</v>
      </c>
      <c r="B123" s="7"/>
      <c r="C123" s="14">
        <v>5241</v>
      </c>
      <c r="D123" s="65">
        <v>25.394527205998319</v>
      </c>
      <c r="E123" s="65">
        <v>23.362349779273941</v>
      </c>
      <c r="F123" s="65">
        <v>15.861064092847105</v>
      </c>
      <c r="G123" s="65">
        <v>18.873603025199259</v>
      </c>
      <c r="H123" s="65">
        <v>16.353225862541667</v>
      </c>
      <c r="I123" s="65">
        <v>18.188159797422191</v>
      </c>
      <c r="J123" s="65">
        <v>13.428862678355506</v>
      </c>
      <c r="K123" s="65">
        <v>16.712310357763311</v>
      </c>
      <c r="L123" s="65">
        <v>26.069761355611934</v>
      </c>
      <c r="M123" s="21">
        <v>24.390672284114153</v>
      </c>
      <c r="N123" s="21">
        <v>24.82690136878746</v>
      </c>
      <c r="O123" s="21">
        <v>30.551357618568485</v>
      </c>
      <c r="P123" s="21">
        <v>31.263916212195905</v>
      </c>
      <c r="Q123" s="21">
        <v>24.3197712630162</v>
      </c>
      <c r="R123" s="21">
        <v>26.047063804166534</v>
      </c>
      <c r="S123" s="21">
        <v>24.925598063743614</v>
      </c>
      <c r="T123" s="21">
        <v>24.233089320642659</v>
      </c>
      <c r="U123" s="21">
        <v>22.548158935658336</v>
      </c>
      <c r="V123" s="21">
        <v>24.552482816484179</v>
      </c>
      <c r="W123" s="21">
        <v>21.976962641532847</v>
      </c>
      <c r="X123" s="21">
        <v>24.10651745655705</v>
      </c>
      <c r="Y123" s="21">
        <v>23.631065686290864</v>
      </c>
    </row>
    <row r="124" spans="1:25" x14ac:dyDescent="0.25">
      <c r="A124" s="7" t="s">
        <v>118</v>
      </c>
      <c r="B124" s="7"/>
      <c r="C124" s="14">
        <v>5242</v>
      </c>
      <c r="D124" s="65">
        <v>2.595885003279828</v>
      </c>
      <c r="E124" s="65">
        <v>4.0038302963622865</v>
      </c>
      <c r="F124" s="65">
        <v>5.6126832710703454</v>
      </c>
      <c r="G124" s="65">
        <v>4.9440416001186156</v>
      </c>
      <c r="H124" s="65">
        <v>4.6920648044423343</v>
      </c>
      <c r="I124" s="65">
        <v>5.439815410095072</v>
      </c>
      <c r="J124" s="65">
        <v>4.1206641308948013</v>
      </c>
      <c r="K124" s="65">
        <v>5.1950290261668934</v>
      </c>
      <c r="L124" s="65">
        <v>15.800249372647114</v>
      </c>
      <c r="M124" s="21">
        <v>16.03976121732045</v>
      </c>
      <c r="N124" s="21">
        <v>11.062989136950048</v>
      </c>
      <c r="O124" s="21">
        <v>11.065446854565007</v>
      </c>
      <c r="P124" s="21">
        <v>13.723252356038875</v>
      </c>
      <c r="Q124" s="21">
        <v>10.155461471642544</v>
      </c>
      <c r="R124" s="21">
        <v>10.509463302726738</v>
      </c>
      <c r="S124" s="21">
        <v>12.090901197468941</v>
      </c>
      <c r="T124" s="21">
        <v>10.973548004172825</v>
      </c>
      <c r="U124" s="21">
        <v>11.214504137606919</v>
      </c>
      <c r="V124" s="21">
        <v>9.3479828309272328</v>
      </c>
      <c r="W124" s="21">
        <v>13.638530780819265</v>
      </c>
      <c r="X124" s="21">
        <v>11.637878474113183</v>
      </c>
      <c r="Y124" s="21">
        <v>8.71351058762815</v>
      </c>
    </row>
    <row r="125" spans="1:25" x14ac:dyDescent="0.25">
      <c r="A125" s="6" t="s">
        <v>119</v>
      </c>
      <c r="B125" s="6"/>
      <c r="C125" s="14" t="s">
        <v>204</v>
      </c>
      <c r="D125" s="65">
        <v>16.201195336675291</v>
      </c>
      <c r="E125" s="65">
        <v>19.488643967543428</v>
      </c>
      <c r="F125" s="65">
        <v>19.828822426570014</v>
      </c>
      <c r="G125" s="65">
        <v>21.440894403759838</v>
      </c>
      <c r="H125" s="65">
        <v>22.888601840157772</v>
      </c>
      <c r="I125" s="65">
        <v>23.95084194948334</v>
      </c>
      <c r="J125" s="65">
        <v>27.102420376360346</v>
      </c>
      <c r="K125" s="65">
        <v>25.181187864571228</v>
      </c>
      <c r="L125" s="65">
        <v>35.524365651816169</v>
      </c>
      <c r="M125" s="21">
        <v>37.48531305534263</v>
      </c>
      <c r="N125" s="21">
        <v>32.211605007842863</v>
      </c>
      <c r="O125" s="21">
        <v>34.620424083241254</v>
      </c>
      <c r="P125" s="21">
        <v>41.927564715929492</v>
      </c>
      <c r="Q125" s="21">
        <v>30.820437181612139</v>
      </c>
      <c r="R125" s="21">
        <v>38.528640348996149</v>
      </c>
      <c r="S125" s="21">
        <v>30.044868150429</v>
      </c>
      <c r="T125" s="21">
        <v>51.004345202508929</v>
      </c>
      <c r="U125" s="21">
        <v>47.784777003360922</v>
      </c>
      <c r="V125" s="21">
        <v>40.862749768256151</v>
      </c>
      <c r="W125" s="21">
        <v>50.51136296889252</v>
      </c>
      <c r="X125" s="21">
        <v>44.696612257786249</v>
      </c>
      <c r="Y125" s="21">
        <v>50.547670769583995</v>
      </c>
    </row>
    <row r="126" spans="1:25" x14ac:dyDescent="0.25">
      <c r="A126" s="5" t="s">
        <v>120</v>
      </c>
      <c r="B126" s="5"/>
      <c r="C126" s="13">
        <v>53</v>
      </c>
      <c r="D126" s="64">
        <v>26.451349954369157</v>
      </c>
      <c r="E126" s="64">
        <v>28.43720467991314</v>
      </c>
      <c r="F126" s="64">
        <v>33.077945103750281</v>
      </c>
      <c r="G126" s="64">
        <v>29.844762275766737</v>
      </c>
      <c r="H126" s="64">
        <v>26.742797929521121</v>
      </c>
      <c r="I126" s="64">
        <v>24.821603768725176</v>
      </c>
      <c r="J126" s="64">
        <v>29.187221943772681</v>
      </c>
      <c r="K126" s="64">
        <v>34.493032345436411</v>
      </c>
      <c r="L126" s="64">
        <v>36.431388060771035</v>
      </c>
      <c r="M126" s="20">
        <v>44.376279603798046</v>
      </c>
      <c r="N126" s="20">
        <v>44.41140574019343</v>
      </c>
      <c r="O126" s="20">
        <v>38.684368332376806</v>
      </c>
      <c r="P126" s="20">
        <v>47.742458753444666</v>
      </c>
      <c r="Q126" s="20">
        <v>52.484540720401256</v>
      </c>
      <c r="R126" s="20">
        <v>54.275892242484048</v>
      </c>
      <c r="S126" s="20">
        <v>41.364475479617433</v>
      </c>
      <c r="T126" s="20">
        <v>42.148085842784042</v>
      </c>
      <c r="U126" s="20">
        <v>41.873555908175582</v>
      </c>
      <c r="V126" s="20">
        <v>51.99754691480868</v>
      </c>
      <c r="W126" s="20">
        <v>50.746296201525048</v>
      </c>
      <c r="X126" s="20">
        <v>57.790332243114953</v>
      </c>
      <c r="Y126" s="20">
        <v>49.873489566343729</v>
      </c>
    </row>
    <row r="127" spans="1:25" x14ac:dyDescent="0.25">
      <c r="A127" s="10" t="s">
        <v>121</v>
      </c>
      <c r="B127" s="10"/>
      <c r="C127" s="14">
        <v>531</v>
      </c>
      <c r="D127" s="65">
        <v>19.648694787671424</v>
      </c>
      <c r="E127" s="65">
        <v>23.23222529464217</v>
      </c>
      <c r="F127" s="65">
        <v>26.597937774805828</v>
      </c>
      <c r="G127" s="65">
        <v>23.286135082100255</v>
      </c>
      <c r="H127" s="65">
        <v>22.454881564116889</v>
      </c>
      <c r="I127" s="65">
        <v>20.712390689156958</v>
      </c>
      <c r="J127" s="65">
        <v>24.753348187726729</v>
      </c>
      <c r="K127" s="65">
        <v>26.690686864627271</v>
      </c>
      <c r="L127" s="65">
        <v>30.581195249022983</v>
      </c>
      <c r="M127" s="21">
        <v>39.83456472045205</v>
      </c>
      <c r="N127" s="21">
        <v>40.297622309557504</v>
      </c>
      <c r="O127" s="21">
        <v>34.284178120358568</v>
      </c>
      <c r="P127" s="21">
        <v>40.506738357785373</v>
      </c>
      <c r="Q127" s="21">
        <v>43.599473771742844</v>
      </c>
      <c r="R127" s="21">
        <v>48.727857766063934</v>
      </c>
      <c r="S127" s="21">
        <v>35.732475467410218</v>
      </c>
      <c r="T127" s="21">
        <v>37.097049833640384</v>
      </c>
      <c r="U127" s="21">
        <v>39.260408505796562</v>
      </c>
      <c r="V127" s="21">
        <v>47.625766597233707</v>
      </c>
      <c r="W127" s="21">
        <v>45.826051494649199</v>
      </c>
      <c r="X127" s="21">
        <v>52.888440282989315</v>
      </c>
      <c r="Y127" s="21">
        <v>42.918876862092176</v>
      </c>
    </row>
    <row r="128" spans="1:25" x14ac:dyDescent="0.25">
      <c r="A128" s="6" t="s">
        <v>122</v>
      </c>
      <c r="B128" s="6"/>
      <c r="C128" s="14">
        <v>5311</v>
      </c>
      <c r="D128" s="65">
        <v>3.4167182058979555</v>
      </c>
      <c r="E128" s="65">
        <v>5.124902779343727</v>
      </c>
      <c r="F128" s="65">
        <v>8.6134251264738531</v>
      </c>
      <c r="G128" s="65">
        <v>11.282042190940047</v>
      </c>
      <c r="H128" s="65">
        <v>9.8474217219283453</v>
      </c>
      <c r="I128" s="65">
        <v>6.9856622352659734</v>
      </c>
      <c r="J128" s="65">
        <v>6.7144313391777528</v>
      </c>
      <c r="K128" s="65">
        <v>7.9297707210736172</v>
      </c>
      <c r="L128" s="65">
        <v>12.493574577447269</v>
      </c>
      <c r="M128" s="21">
        <v>16.155922678566057</v>
      </c>
      <c r="N128" s="21">
        <v>15.812088583422453</v>
      </c>
      <c r="O128" s="21">
        <v>10.781392749598718</v>
      </c>
      <c r="P128" s="21">
        <v>15.646531254855551</v>
      </c>
      <c r="Q128" s="21">
        <v>14.156236178029825</v>
      </c>
      <c r="R128" s="21">
        <v>18.128694028530067</v>
      </c>
      <c r="S128" s="21">
        <v>12.799508321850128</v>
      </c>
      <c r="T128" s="21">
        <v>11.204543686954612</v>
      </c>
      <c r="U128" s="21">
        <v>10.596035414200825</v>
      </c>
      <c r="V128" s="21">
        <v>11.834566793489914</v>
      </c>
      <c r="W128" s="21">
        <v>15.779316085377394</v>
      </c>
      <c r="X128" s="21">
        <v>17.66087652984152</v>
      </c>
      <c r="Y128" s="21">
        <v>15.933744667911425</v>
      </c>
    </row>
    <row r="129" spans="1:25" x14ac:dyDescent="0.25">
      <c r="A129" s="6" t="s">
        <v>309</v>
      </c>
      <c r="B129" s="6"/>
      <c r="C129" s="14" t="s">
        <v>310</v>
      </c>
      <c r="D129" s="65">
        <v>0</v>
      </c>
      <c r="E129" s="65">
        <v>0</v>
      </c>
      <c r="F129" s="65">
        <v>0</v>
      </c>
      <c r="G129" s="65">
        <v>0</v>
      </c>
      <c r="H129" s="65">
        <v>0</v>
      </c>
      <c r="I129" s="65">
        <v>0</v>
      </c>
      <c r="J129" s="65">
        <v>0</v>
      </c>
      <c r="K129" s="65">
        <v>0</v>
      </c>
      <c r="L129" s="65">
        <v>0</v>
      </c>
      <c r="M129" s="21">
        <v>0</v>
      </c>
      <c r="N129" s="21">
        <v>0</v>
      </c>
      <c r="O129" s="21">
        <v>0</v>
      </c>
      <c r="P129" s="21">
        <v>0</v>
      </c>
      <c r="Q129" s="21">
        <v>0</v>
      </c>
      <c r="R129" s="21">
        <v>0</v>
      </c>
      <c r="S129" s="21">
        <v>0</v>
      </c>
      <c r="T129" s="21">
        <v>0</v>
      </c>
      <c r="U129" s="21">
        <v>0</v>
      </c>
      <c r="V129" s="21">
        <v>0</v>
      </c>
      <c r="W129" s="21">
        <v>0</v>
      </c>
      <c r="X129" s="21">
        <v>0</v>
      </c>
      <c r="Y129" s="21">
        <v>0</v>
      </c>
    </row>
    <row r="130" spans="1:25" x14ac:dyDescent="0.25">
      <c r="A130" s="6" t="s">
        <v>123</v>
      </c>
      <c r="B130" s="6"/>
      <c r="C130" s="14" t="s">
        <v>205</v>
      </c>
      <c r="D130" s="65">
        <v>16.23197658177347</v>
      </c>
      <c r="E130" s="65">
        <v>18.107322515298442</v>
      </c>
      <c r="F130" s="65">
        <v>17.984512648331979</v>
      </c>
      <c r="G130" s="65">
        <v>12.004092891160209</v>
      </c>
      <c r="H130" s="65">
        <v>12.617317121189471</v>
      </c>
      <c r="I130" s="65">
        <v>13.726728453890981</v>
      </c>
      <c r="J130" s="65">
        <v>18.029129047763004</v>
      </c>
      <c r="K130" s="65">
        <v>18.760916143553651</v>
      </c>
      <c r="L130" s="65">
        <v>18.213160677581943</v>
      </c>
      <c r="M130" s="21">
        <v>23.820474116253742</v>
      </c>
      <c r="N130" s="21">
        <v>24.599267998907774</v>
      </c>
      <c r="O130" s="21">
        <v>23.450091433373984</v>
      </c>
      <c r="P130" s="21">
        <v>24.94963746504277</v>
      </c>
      <c r="Q130" s="21">
        <v>29.401150297753389</v>
      </c>
      <c r="R130" s="21">
        <v>30.71272879350051</v>
      </c>
      <c r="S130" s="21">
        <v>22.984652722356557</v>
      </c>
      <c r="T130" s="21">
        <v>25.823755326931426</v>
      </c>
      <c r="U130" s="21">
        <v>28.499600835187568</v>
      </c>
      <c r="V130" s="21">
        <v>35.526189618727564</v>
      </c>
      <c r="W130" s="21">
        <v>30.221560486009334</v>
      </c>
      <c r="X130" s="21">
        <v>35.399370397980221</v>
      </c>
      <c r="Y130" s="21">
        <v>27.211782958829939</v>
      </c>
    </row>
    <row r="131" spans="1:25" x14ac:dyDescent="0.25">
      <c r="A131" s="10" t="s">
        <v>124</v>
      </c>
      <c r="B131" s="10"/>
      <c r="C131" s="14">
        <v>532</v>
      </c>
      <c r="D131" s="65">
        <v>6.8026551666977308</v>
      </c>
      <c r="E131" s="65">
        <v>5.2049793852709723</v>
      </c>
      <c r="F131" s="65">
        <v>6.4800073289444491</v>
      </c>
      <c r="G131" s="65">
        <v>6.5586271936664806</v>
      </c>
      <c r="H131" s="65">
        <v>4.2780590864033048</v>
      </c>
      <c r="I131" s="65">
        <v>4.10921307956822</v>
      </c>
      <c r="J131" s="65">
        <v>4.4338737560459505</v>
      </c>
      <c r="K131" s="65">
        <v>7.8023454808091461</v>
      </c>
      <c r="L131" s="65">
        <v>5.7866883938773945</v>
      </c>
      <c r="M131" s="21">
        <v>4.3469445252358323</v>
      </c>
      <c r="N131" s="21">
        <v>3.8967267019317648</v>
      </c>
      <c r="O131" s="21">
        <v>4.2530209794554192</v>
      </c>
      <c r="P131" s="21">
        <v>6.7562126638858979</v>
      </c>
      <c r="Q131" s="21">
        <v>8.8349102627821363</v>
      </c>
      <c r="R131" s="21">
        <v>5.1969550065825327</v>
      </c>
      <c r="S131" s="21">
        <v>5.6381286148153347</v>
      </c>
      <c r="T131" s="21">
        <v>5.104328213357114</v>
      </c>
      <c r="U131" s="21">
        <v>2.4409162953930279</v>
      </c>
      <c r="V131" s="21">
        <v>4.2766119235367022</v>
      </c>
      <c r="W131" s="21">
        <v>5.0061717072922436</v>
      </c>
      <c r="X131" s="21">
        <v>4.56604439017452</v>
      </c>
      <c r="Y131" s="21">
        <v>7.2592968419105164</v>
      </c>
    </row>
    <row r="132" spans="1:25" x14ac:dyDescent="0.25">
      <c r="A132" s="6" t="s">
        <v>125</v>
      </c>
      <c r="B132" s="6"/>
      <c r="C132" s="14">
        <v>5321</v>
      </c>
      <c r="D132" s="65">
        <v>4.6582284248578736</v>
      </c>
      <c r="E132" s="65">
        <v>2.9227961163444691</v>
      </c>
      <c r="F132" s="65">
        <v>2.3427718804645314</v>
      </c>
      <c r="G132" s="65">
        <v>1.8151552324979097</v>
      </c>
      <c r="H132" s="65">
        <v>0</v>
      </c>
      <c r="I132" s="65">
        <v>0</v>
      </c>
      <c r="J132" s="65">
        <v>2.1728917744860952</v>
      </c>
      <c r="K132" s="65">
        <v>3.0582057663473039</v>
      </c>
      <c r="L132" s="65">
        <v>0</v>
      </c>
      <c r="M132" s="21">
        <v>0</v>
      </c>
      <c r="N132" s="21">
        <v>2.3771378035850361</v>
      </c>
      <c r="O132" s="21">
        <v>2.1205978915273622</v>
      </c>
      <c r="P132" s="21">
        <v>3.2962828325798461</v>
      </c>
      <c r="Q132" s="21">
        <v>2.8284879356068737</v>
      </c>
      <c r="R132" s="21">
        <v>3.0327179238354796</v>
      </c>
      <c r="S132" s="21">
        <v>3.8937081981408599</v>
      </c>
      <c r="T132" s="21">
        <v>2.1087893365440302</v>
      </c>
      <c r="U132" s="21">
        <v>0</v>
      </c>
      <c r="V132" s="21">
        <v>0</v>
      </c>
      <c r="W132" s="21">
        <v>2.8610842992277434</v>
      </c>
      <c r="X132" s="21">
        <v>2.6596830657572688</v>
      </c>
      <c r="Y132" s="21">
        <v>0</v>
      </c>
    </row>
    <row r="133" spans="1:25" x14ac:dyDescent="0.25">
      <c r="A133" s="10" t="s">
        <v>126</v>
      </c>
      <c r="B133" s="10"/>
      <c r="C133" s="14">
        <v>533</v>
      </c>
      <c r="D133" s="65">
        <v>0</v>
      </c>
      <c r="E133" s="65">
        <v>0</v>
      </c>
      <c r="F133" s="65">
        <v>0</v>
      </c>
      <c r="G133" s="65">
        <v>0</v>
      </c>
      <c r="H133" s="65">
        <v>0</v>
      </c>
      <c r="I133" s="65">
        <v>0</v>
      </c>
      <c r="J133" s="65">
        <v>0</v>
      </c>
      <c r="K133" s="65">
        <v>0</v>
      </c>
      <c r="L133" s="65">
        <v>0</v>
      </c>
      <c r="M133" s="21">
        <v>0</v>
      </c>
      <c r="N133" s="21">
        <v>0</v>
      </c>
      <c r="O133" s="21">
        <v>0</v>
      </c>
      <c r="P133" s="21">
        <v>0</v>
      </c>
      <c r="Q133" s="21">
        <v>0</v>
      </c>
      <c r="R133" s="21">
        <v>0</v>
      </c>
      <c r="S133" s="21">
        <v>0</v>
      </c>
      <c r="T133" s="21">
        <v>0</v>
      </c>
      <c r="U133" s="21">
        <v>0</v>
      </c>
      <c r="V133" s="21">
        <v>0</v>
      </c>
      <c r="W133" s="21">
        <v>0</v>
      </c>
      <c r="X133" s="21">
        <v>0</v>
      </c>
      <c r="Y133" s="21">
        <v>0</v>
      </c>
    </row>
    <row r="134" spans="1:25" x14ac:dyDescent="0.25">
      <c r="A134" s="5" t="s">
        <v>127</v>
      </c>
      <c r="B134" s="5"/>
      <c r="C134" s="13">
        <v>54</v>
      </c>
      <c r="D134" s="64">
        <v>117.98451246132309</v>
      </c>
      <c r="E134" s="64">
        <v>121.72645058515441</v>
      </c>
      <c r="F134" s="64">
        <v>140.19745087222427</v>
      </c>
      <c r="G134" s="64">
        <v>138.92456041874885</v>
      </c>
      <c r="H134" s="64">
        <v>143.28540755750794</v>
      </c>
      <c r="I134" s="64">
        <v>143.69526785623441</v>
      </c>
      <c r="J134" s="64">
        <v>147.51194564540512</v>
      </c>
      <c r="K134" s="64">
        <v>138.67786917397964</v>
      </c>
      <c r="L134" s="64">
        <v>152.86301341915697</v>
      </c>
      <c r="M134" s="20">
        <v>167.96647269772251</v>
      </c>
      <c r="N134" s="20">
        <v>168.96710722455947</v>
      </c>
      <c r="O134" s="20">
        <v>178.26517246479816</v>
      </c>
      <c r="P134" s="20">
        <v>184.99504887592832</v>
      </c>
      <c r="Q134" s="20">
        <v>194.20776306976441</v>
      </c>
      <c r="R134" s="20">
        <v>195.12693708893369</v>
      </c>
      <c r="S134" s="20">
        <v>181.8220947296584</v>
      </c>
      <c r="T134" s="20">
        <v>183.33661566588287</v>
      </c>
      <c r="U134" s="20">
        <v>207.68073749146768</v>
      </c>
      <c r="V134" s="20">
        <v>216.62391333450134</v>
      </c>
      <c r="W134" s="20">
        <v>213.03217292245014</v>
      </c>
      <c r="X134" s="20">
        <v>232.20515780347907</v>
      </c>
      <c r="Y134" s="20">
        <v>245.15816208125</v>
      </c>
    </row>
    <row r="135" spans="1:25" x14ac:dyDescent="0.25">
      <c r="A135" s="7" t="s">
        <v>128</v>
      </c>
      <c r="B135" s="7"/>
      <c r="C135" s="14">
        <v>5411</v>
      </c>
      <c r="D135" s="65">
        <v>18.468747058907866</v>
      </c>
      <c r="E135" s="65">
        <v>17.887111848998515</v>
      </c>
      <c r="F135" s="65">
        <v>20.068084235638729</v>
      </c>
      <c r="G135" s="65">
        <v>21.731720380237405</v>
      </c>
      <c r="H135" s="65">
        <v>18.275395267722875</v>
      </c>
      <c r="I135" s="65">
        <v>20.047089523893529</v>
      </c>
      <c r="J135" s="65">
        <v>18.068280250906898</v>
      </c>
      <c r="K135" s="65">
        <v>23.034562663192833</v>
      </c>
      <c r="L135" s="65">
        <v>29.69219000815545</v>
      </c>
      <c r="M135" s="21">
        <v>32.486154755790785</v>
      </c>
      <c r="N135" s="21">
        <v>27.687441448653775</v>
      </c>
      <c r="O135" s="21">
        <v>23.270735050530458</v>
      </c>
      <c r="P135" s="21">
        <v>38.002135708833727</v>
      </c>
      <c r="Q135" s="21">
        <v>41.933220720962517</v>
      </c>
      <c r="R135" s="21">
        <v>33.151673774825142</v>
      </c>
      <c r="S135" s="21">
        <v>32.570781600397794</v>
      </c>
      <c r="T135" s="21">
        <v>37.6218695701751</v>
      </c>
      <c r="U135" s="21">
        <v>30.293914147626214</v>
      </c>
      <c r="V135" s="21">
        <v>31.881633244911015</v>
      </c>
      <c r="W135" s="21">
        <v>32.223274673040379</v>
      </c>
      <c r="X135" s="21">
        <v>28.518388186300022</v>
      </c>
      <c r="Y135" s="21">
        <v>33.684593680797249</v>
      </c>
    </row>
    <row r="136" spans="1:25" x14ac:dyDescent="0.25">
      <c r="A136" s="7" t="s">
        <v>129</v>
      </c>
      <c r="B136" s="7"/>
      <c r="C136" s="14">
        <v>5412</v>
      </c>
      <c r="D136" s="65">
        <v>16.86812231380252</v>
      </c>
      <c r="E136" s="65">
        <v>11.681174889636971</v>
      </c>
      <c r="F136" s="65">
        <v>13.897123410074709</v>
      </c>
      <c r="G136" s="65">
        <v>14.84215328230335</v>
      </c>
      <c r="H136" s="65">
        <v>15.732217285483122</v>
      </c>
      <c r="I136" s="65">
        <v>17.904428418118673</v>
      </c>
      <c r="J136" s="65">
        <v>12.557748408403873</v>
      </c>
      <c r="K136" s="65">
        <v>11.056590078332558</v>
      </c>
      <c r="L136" s="65">
        <v>13.670251260796025</v>
      </c>
      <c r="M136" s="21">
        <v>18.357043550456233</v>
      </c>
      <c r="N136" s="21">
        <v>21.138417106063748</v>
      </c>
      <c r="O136" s="21">
        <v>17.820749633709092</v>
      </c>
      <c r="P136" s="21">
        <v>24.338721014328836</v>
      </c>
      <c r="Q136" s="21">
        <v>22.813563063106901</v>
      </c>
      <c r="R136" s="21">
        <v>22.930036149196813</v>
      </c>
      <c r="S136" s="21">
        <v>20.637479814514187</v>
      </c>
      <c r="T136" s="21">
        <v>16.519746018186645</v>
      </c>
      <c r="U136" s="21">
        <v>22.984741700790924</v>
      </c>
      <c r="V136" s="21">
        <v>27.786298482005588</v>
      </c>
      <c r="W136" s="21">
        <v>28.946356163527899</v>
      </c>
      <c r="X136" s="21">
        <v>29.367546857717397</v>
      </c>
      <c r="Y136" s="21">
        <v>26.598719100812232</v>
      </c>
    </row>
    <row r="137" spans="1:25" x14ac:dyDescent="0.25">
      <c r="A137" s="7" t="s">
        <v>130</v>
      </c>
      <c r="B137" s="7"/>
      <c r="C137" s="14">
        <v>5413</v>
      </c>
      <c r="D137" s="65">
        <v>14.805778892224474</v>
      </c>
      <c r="E137" s="65">
        <v>16.235531851749069</v>
      </c>
      <c r="F137" s="65">
        <v>20.5565770958207</v>
      </c>
      <c r="G137" s="65">
        <v>19.896508183844492</v>
      </c>
      <c r="H137" s="65">
        <v>15.387212520450596</v>
      </c>
      <c r="I137" s="65">
        <v>16.427068477607239</v>
      </c>
      <c r="J137" s="65">
        <v>16.913319758162036</v>
      </c>
      <c r="K137" s="65">
        <v>21.13298600078457</v>
      </c>
      <c r="L137" s="65">
        <v>20.835896853248787</v>
      </c>
      <c r="M137" s="21">
        <v>17.339080065426554</v>
      </c>
      <c r="N137" s="21">
        <v>22.591644873875481</v>
      </c>
      <c r="O137" s="21">
        <v>22.044469157032022</v>
      </c>
      <c r="P137" s="21">
        <v>18.999291136043702</v>
      </c>
      <c r="Q137" s="21">
        <v>22.257470403208782</v>
      </c>
      <c r="R137" s="21">
        <v>24.45552833834817</v>
      </c>
      <c r="S137" s="21">
        <v>24.282025433831222</v>
      </c>
      <c r="T137" s="21">
        <v>26.026917468426788</v>
      </c>
      <c r="U137" s="21">
        <v>26.501528383180936</v>
      </c>
      <c r="V137" s="21">
        <v>26.970768341712429</v>
      </c>
      <c r="W137" s="21">
        <v>25.031272332943541</v>
      </c>
      <c r="X137" s="21">
        <v>23.590497613655319</v>
      </c>
      <c r="Y137" s="21">
        <v>23.235728334506753</v>
      </c>
    </row>
    <row r="138" spans="1:25" x14ac:dyDescent="0.25">
      <c r="A138" s="7" t="s">
        <v>131</v>
      </c>
      <c r="B138" s="7"/>
      <c r="C138" s="14">
        <v>5414</v>
      </c>
      <c r="D138" s="65">
        <v>8.2801549314103617</v>
      </c>
      <c r="E138" s="65">
        <v>7.8374978051291757</v>
      </c>
      <c r="F138" s="65">
        <v>10.627212019468896</v>
      </c>
      <c r="G138" s="65">
        <v>9.1058616083320558</v>
      </c>
      <c r="H138" s="65">
        <v>7.905537758745278</v>
      </c>
      <c r="I138" s="65">
        <v>10.546980237558431</v>
      </c>
      <c r="J138" s="65">
        <v>9.8073763875453466</v>
      </c>
      <c r="K138" s="65">
        <v>9.5764969029529343</v>
      </c>
      <c r="L138" s="65">
        <v>9.1162491562728825</v>
      </c>
      <c r="M138" s="21">
        <v>9.7348489180893125</v>
      </c>
      <c r="N138" s="21">
        <v>11.119498477672634</v>
      </c>
      <c r="O138" s="21">
        <v>11.501981935874392</v>
      </c>
      <c r="P138" s="21">
        <v>12.977379701411436</v>
      </c>
      <c r="Q138" s="21">
        <v>11.927090622202543</v>
      </c>
      <c r="R138" s="21">
        <v>12.526595926864269</v>
      </c>
      <c r="S138" s="21">
        <v>7.9882287980782216</v>
      </c>
      <c r="T138" s="21">
        <v>7.6529346549278205</v>
      </c>
      <c r="U138" s="21">
        <v>9.7119237983194555</v>
      </c>
      <c r="V138" s="21">
        <v>10.043977385450368</v>
      </c>
      <c r="W138" s="21">
        <v>14.331112577187112</v>
      </c>
      <c r="X138" s="21">
        <v>13.328092032106269</v>
      </c>
      <c r="Y138" s="21">
        <v>14.572833630894706</v>
      </c>
    </row>
    <row r="139" spans="1:25" x14ac:dyDescent="0.25">
      <c r="A139" s="7" t="s">
        <v>132</v>
      </c>
      <c r="B139" s="7"/>
      <c r="C139" s="14">
        <v>5415</v>
      </c>
      <c r="D139" s="65">
        <v>24.419787777889294</v>
      </c>
      <c r="E139" s="65">
        <v>26.695538500995546</v>
      </c>
      <c r="F139" s="65">
        <v>37.733581138545752</v>
      </c>
      <c r="G139" s="65">
        <v>37.666978194818505</v>
      </c>
      <c r="H139" s="65">
        <v>42.435586099000524</v>
      </c>
      <c r="I139" s="65">
        <v>36.875295468791954</v>
      </c>
      <c r="J139" s="65">
        <v>41.275155914449833</v>
      </c>
      <c r="K139" s="65">
        <v>34.728278942847744</v>
      </c>
      <c r="L139" s="65">
        <v>34.271783996633424</v>
      </c>
      <c r="M139" s="21">
        <v>39.743144789041978</v>
      </c>
      <c r="N139" s="21">
        <v>32.557815150351196</v>
      </c>
      <c r="O139" s="21">
        <v>45.511028263969308</v>
      </c>
      <c r="P139" s="21">
        <v>38.403754714452617</v>
      </c>
      <c r="Q139" s="21">
        <v>43.668381583600954</v>
      </c>
      <c r="R139" s="21">
        <v>40.594048175990388</v>
      </c>
      <c r="S139" s="21">
        <v>42.622935961160792</v>
      </c>
      <c r="T139" s="21">
        <v>37.134515675371247</v>
      </c>
      <c r="U139" s="21">
        <v>46.485362286501456</v>
      </c>
      <c r="V139" s="21">
        <v>48.446232401315832</v>
      </c>
      <c r="W139" s="21">
        <v>59.540331717058997</v>
      </c>
      <c r="X139" s="21">
        <v>69.983348315258439</v>
      </c>
      <c r="Y139" s="21">
        <v>70.544246678402217</v>
      </c>
    </row>
    <row r="140" spans="1:25" x14ac:dyDescent="0.25">
      <c r="A140" s="7" t="s">
        <v>133</v>
      </c>
      <c r="B140" s="7"/>
      <c r="C140" s="14">
        <v>5416</v>
      </c>
      <c r="D140" s="65">
        <v>14.272237310522691</v>
      </c>
      <c r="E140" s="65">
        <v>19.728873785325167</v>
      </c>
      <c r="F140" s="65">
        <v>16.86795753934463</v>
      </c>
      <c r="G140" s="65">
        <v>13.929561425080644</v>
      </c>
      <c r="H140" s="65">
        <v>16.865804370589988</v>
      </c>
      <c r="I140" s="65">
        <v>18.559945742716458</v>
      </c>
      <c r="J140" s="65">
        <v>19.74199418530835</v>
      </c>
      <c r="K140" s="65">
        <v>13.213017221269761</v>
      </c>
      <c r="L140" s="65">
        <v>18.732187895491364</v>
      </c>
      <c r="M140" s="21">
        <v>16.749107908914045</v>
      </c>
      <c r="N140" s="21">
        <v>17.626013420342513</v>
      </c>
      <c r="O140" s="21">
        <v>19.835886873851607</v>
      </c>
      <c r="P140" s="21">
        <v>15.670845338485792</v>
      </c>
      <c r="Q140" s="21">
        <v>22.372748944428178</v>
      </c>
      <c r="R140" s="21">
        <v>23.242603248603167</v>
      </c>
      <c r="S140" s="21">
        <v>25.286427258229228</v>
      </c>
      <c r="T140" s="21">
        <v>20.597988355692944</v>
      </c>
      <c r="U140" s="21">
        <v>24.409656029038814</v>
      </c>
      <c r="V140" s="21">
        <v>22.697657475393502</v>
      </c>
      <c r="W140" s="21">
        <v>16.997731870532306</v>
      </c>
      <c r="X140" s="21">
        <v>22.575782518301935</v>
      </c>
      <c r="Y140" s="21">
        <v>30.326863637906847</v>
      </c>
    </row>
    <row r="141" spans="1:25" x14ac:dyDescent="0.25">
      <c r="A141" s="7" t="s">
        <v>134</v>
      </c>
      <c r="B141" s="7"/>
      <c r="C141" s="14">
        <v>5417</v>
      </c>
      <c r="D141" s="65">
        <v>0</v>
      </c>
      <c r="E141" s="65">
        <v>0</v>
      </c>
      <c r="F141" s="65">
        <v>0</v>
      </c>
      <c r="G141" s="65">
        <v>0</v>
      </c>
      <c r="H141" s="65">
        <v>0</v>
      </c>
      <c r="I141" s="65">
        <v>0</v>
      </c>
      <c r="J141" s="65">
        <v>1.9575601571946801</v>
      </c>
      <c r="K141" s="65">
        <v>0</v>
      </c>
      <c r="L141" s="65">
        <v>3.5403904840937441</v>
      </c>
      <c r="M141" s="21">
        <v>2.4491434069949278</v>
      </c>
      <c r="N141" s="21">
        <v>5.1933467294207123</v>
      </c>
      <c r="O141" s="21">
        <v>4.310634443147757</v>
      </c>
      <c r="P141" s="21">
        <v>5.397518883637562</v>
      </c>
      <c r="Q141" s="21">
        <v>3.5373213352476816</v>
      </c>
      <c r="R141" s="21">
        <v>3.9959625303615671</v>
      </c>
      <c r="S141" s="21">
        <v>4.5724402093921261</v>
      </c>
      <c r="T141" s="21">
        <v>4.6482416664191977</v>
      </c>
      <c r="U141" s="21">
        <v>4.6967032023313049</v>
      </c>
      <c r="V141" s="21">
        <v>5.5659836581209756</v>
      </c>
      <c r="W141" s="21">
        <v>2.9237225811115333</v>
      </c>
      <c r="X141" s="21">
        <v>1.9327210449687224</v>
      </c>
      <c r="Y141" s="21">
        <v>3.5836343869828058</v>
      </c>
    </row>
    <row r="142" spans="1:25" x14ac:dyDescent="0.25">
      <c r="A142" s="7" t="s">
        <v>135</v>
      </c>
      <c r="B142" s="7"/>
      <c r="C142" s="14">
        <v>5418</v>
      </c>
      <c r="D142" s="65">
        <v>13.133331241890041</v>
      </c>
      <c r="E142" s="65">
        <v>13.673080462077209</v>
      </c>
      <c r="F142" s="65">
        <v>12.431644829528812</v>
      </c>
      <c r="G142" s="65">
        <v>13.548479111075558</v>
      </c>
      <c r="H142" s="65">
        <v>15.012635918415285</v>
      </c>
      <c r="I142" s="65">
        <v>12.474396848689238</v>
      </c>
      <c r="J142" s="65">
        <v>14.368491553808951</v>
      </c>
      <c r="K142" s="65">
        <v>15.036178351207576</v>
      </c>
      <c r="L142" s="65">
        <v>13.742083835094464</v>
      </c>
      <c r="M142" s="21">
        <v>19.9079298119998</v>
      </c>
      <c r="N142" s="21">
        <v>21.317217777658573</v>
      </c>
      <c r="O142" s="21">
        <v>20.423857548720804</v>
      </c>
      <c r="P142" s="21">
        <v>19.225462663145439</v>
      </c>
      <c r="Q142" s="21">
        <v>16.503564925746286</v>
      </c>
      <c r="R142" s="21">
        <v>21.803756358525856</v>
      </c>
      <c r="S142" s="21">
        <v>13.617264042299364</v>
      </c>
      <c r="T142" s="21">
        <v>20.25227663578827</v>
      </c>
      <c r="U142" s="21">
        <v>25.397290724625595</v>
      </c>
      <c r="V142" s="21">
        <v>29.761204158528919</v>
      </c>
      <c r="W142" s="21">
        <v>20.753978982608384</v>
      </c>
      <c r="X142" s="21">
        <v>31.063914410037764</v>
      </c>
      <c r="Y142" s="21">
        <v>32.213204594280306</v>
      </c>
    </row>
    <row r="143" spans="1:25" x14ac:dyDescent="0.25">
      <c r="A143" s="7" t="s">
        <v>136</v>
      </c>
      <c r="B143" s="7"/>
      <c r="C143" s="14">
        <v>5419</v>
      </c>
      <c r="D143" s="65">
        <v>6.9770822222540829</v>
      </c>
      <c r="E143" s="65">
        <v>6.5262433830705264</v>
      </c>
      <c r="F143" s="65">
        <v>7.1280080618388943</v>
      </c>
      <c r="G143" s="65">
        <v>7.0600512910415931</v>
      </c>
      <c r="H143" s="65">
        <v>10.586717646998041</v>
      </c>
      <c r="I143" s="65">
        <v>9.9403821162888377</v>
      </c>
      <c r="J143" s="65">
        <v>12.822019029625155</v>
      </c>
      <c r="K143" s="65">
        <v>10.32144446142215</v>
      </c>
      <c r="L143" s="65">
        <v>8.2088568064337561</v>
      </c>
      <c r="M143" s="21">
        <v>11.061515781355169</v>
      </c>
      <c r="N143" s="21">
        <v>8.8593169239954275</v>
      </c>
      <c r="O143" s="21">
        <v>10.610497990078061</v>
      </c>
      <c r="P143" s="21">
        <v>12.516928565049753</v>
      </c>
      <c r="Q143" s="21">
        <v>9.7004590730479077</v>
      </c>
      <c r="R143" s="21">
        <v>11.248871630591159</v>
      </c>
      <c r="S143" s="21">
        <v>8.7354367422210935</v>
      </c>
      <c r="T143" s="21">
        <v>11.948618178260089</v>
      </c>
      <c r="U143" s="21">
        <v>14.95947059454185</v>
      </c>
      <c r="V143" s="21">
        <v>12.018706117756407</v>
      </c>
      <c r="W143" s="21">
        <v>12.133513051483913</v>
      </c>
      <c r="X143" s="21">
        <v>11.379866001480412</v>
      </c>
      <c r="Y143" s="21">
        <v>9.8298046562436738</v>
      </c>
    </row>
    <row r="144" spans="1:25" x14ac:dyDescent="0.25">
      <c r="A144" s="5" t="s">
        <v>137</v>
      </c>
      <c r="B144" s="5"/>
      <c r="C144" s="13">
        <v>55</v>
      </c>
      <c r="D144" s="64">
        <v>0</v>
      </c>
      <c r="E144" s="64">
        <v>1.6015321185449147</v>
      </c>
      <c r="F144" s="64">
        <v>0</v>
      </c>
      <c r="G144" s="64">
        <v>0</v>
      </c>
      <c r="H144" s="64">
        <v>0</v>
      </c>
      <c r="I144" s="64">
        <v>0</v>
      </c>
      <c r="J144" s="64">
        <v>0</v>
      </c>
      <c r="K144" s="64">
        <v>0</v>
      </c>
      <c r="L144" s="64">
        <v>0</v>
      </c>
      <c r="M144" s="20">
        <v>0</v>
      </c>
      <c r="N144" s="20">
        <v>0</v>
      </c>
      <c r="O144" s="20">
        <v>2.2678720650263986</v>
      </c>
      <c r="P144" s="20">
        <v>0</v>
      </c>
      <c r="Q144" s="20">
        <v>0</v>
      </c>
      <c r="R144" s="20">
        <v>0</v>
      </c>
      <c r="S144" s="20">
        <v>0</v>
      </c>
      <c r="T144" s="20">
        <v>0</v>
      </c>
      <c r="U144" s="20">
        <v>0</v>
      </c>
      <c r="V144" s="20">
        <v>0</v>
      </c>
      <c r="W144" s="20">
        <v>0</v>
      </c>
      <c r="X144" s="20">
        <v>0</v>
      </c>
      <c r="Y144" s="20">
        <v>0</v>
      </c>
    </row>
    <row r="145" spans="1:25" x14ac:dyDescent="0.25">
      <c r="A145" s="5" t="s">
        <v>138</v>
      </c>
      <c r="B145" s="5"/>
      <c r="C145" s="13">
        <v>56</v>
      </c>
      <c r="D145" s="64">
        <v>56.78113679110897</v>
      </c>
      <c r="E145" s="64">
        <v>58.566027660039346</v>
      </c>
      <c r="F145" s="64">
        <v>60.353791337584141</v>
      </c>
      <c r="G145" s="64">
        <v>66.167923889619942</v>
      </c>
      <c r="H145" s="64">
        <v>61.726281103819112</v>
      </c>
      <c r="I145" s="64">
        <v>63.056853090040903</v>
      </c>
      <c r="J145" s="64">
        <v>64.697363195284169</v>
      </c>
      <c r="K145" s="64">
        <v>70.956254944192722</v>
      </c>
      <c r="L145" s="64">
        <v>74.091858236362725</v>
      </c>
      <c r="M145" s="20">
        <v>75.115721621545674</v>
      </c>
      <c r="N145" s="20">
        <v>74.033344653576577</v>
      </c>
      <c r="O145" s="20">
        <v>83.359906209125029</v>
      </c>
      <c r="P145" s="20">
        <v>71.805174868698728</v>
      </c>
      <c r="Q145" s="20">
        <v>78.202649326193836</v>
      </c>
      <c r="R145" s="20">
        <v>83.336188291157242</v>
      </c>
      <c r="S145" s="20">
        <v>80.605958746757409</v>
      </c>
      <c r="T145" s="20">
        <v>100.0205217884449</v>
      </c>
      <c r="U145" s="20">
        <v>81.677136616817648</v>
      </c>
      <c r="V145" s="20">
        <v>89.763531972645055</v>
      </c>
      <c r="W145" s="20">
        <v>82.641152822930309</v>
      </c>
      <c r="X145" s="20">
        <v>96.403385704786061</v>
      </c>
      <c r="Y145" s="20">
        <v>92.780294425333139</v>
      </c>
    </row>
    <row r="146" spans="1:25" x14ac:dyDescent="0.25">
      <c r="A146" s="6" t="s">
        <v>139</v>
      </c>
      <c r="B146" s="6"/>
      <c r="C146" s="14">
        <v>561</v>
      </c>
      <c r="D146" s="65">
        <v>55.837178608098121</v>
      </c>
      <c r="E146" s="65">
        <v>57.765261600766891</v>
      </c>
      <c r="F146" s="65">
        <v>59.606098184244395</v>
      </c>
      <c r="G146" s="65">
        <v>65.686556756139822</v>
      </c>
      <c r="H146" s="65">
        <v>60.937698783744771</v>
      </c>
      <c r="I146" s="65">
        <v>61.990414457486288</v>
      </c>
      <c r="J146" s="65">
        <v>63.747946519044753</v>
      </c>
      <c r="K146" s="65">
        <v>70.848433587045875</v>
      </c>
      <c r="L146" s="65">
        <v>72.429832278517736</v>
      </c>
      <c r="M146" s="21">
        <v>73.821474767451193</v>
      </c>
      <c r="N146" s="21">
        <v>72.986731565426382</v>
      </c>
      <c r="O146" s="21">
        <v>82.327029516829228</v>
      </c>
      <c r="P146" s="21">
        <v>69.342696661912996</v>
      </c>
      <c r="Q146" s="21">
        <v>77.440061877114829</v>
      </c>
      <c r="R146" s="21">
        <v>81.724894940226619</v>
      </c>
      <c r="S146" s="21">
        <v>76.571526571357808</v>
      </c>
      <c r="T146" s="21">
        <v>97.236901041083584</v>
      </c>
      <c r="U146" s="21">
        <v>80.460799217823464</v>
      </c>
      <c r="V146" s="21">
        <v>87.181572524807976</v>
      </c>
      <c r="W146" s="21">
        <v>80.154653040157655</v>
      </c>
      <c r="X146" s="21">
        <v>92.96117439881678</v>
      </c>
      <c r="Y146" s="21">
        <v>88.737472794258565</v>
      </c>
    </row>
    <row r="147" spans="1:25" x14ac:dyDescent="0.25">
      <c r="A147" s="7" t="s">
        <v>140</v>
      </c>
      <c r="B147" s="7"/>
      <c r="C147" s="14">
        <v>5611</v>
      </c>
      <c r="D147" s="65">
        <v>0</v>
      </c>
      <c r="E147" s="65">
        <v>0</v>
      </c>
      <c r="F147" s="65">
        <v>0</v>
      </c>
      <c r="G147" s="65">
        <v>0</v>
      </c>
      <c r="H147" s="65">
        <v>0</v>
      </c>
      <c r="I147" s="65">
        <v>0</v>
      </c>
      <c r="J147" s="65">
        <v>0</v>
      </c>
      <c r="K147" s="65">
        <v>0</v>
      </c>
      <c r="L147" s="65">
        <v>0</v>
      </c>
      <c r="M147" s="21">
        <v>0</v>
      </c>
      <c r="N147" s="21">
        <v>0</v>
      </c>
      <c r="O147" s="21">
        <v>1.950290775032911</v>
      </c>
      <c r="P147" s="21">
        <v>0</v>
      </c>
      <c r="Q147" s="21">
        <v>0</v>
      </c>
      <c r="R147" s="21">
        <v>0</v>
      </c>
      <c r="S147" s="21">
        <v>0</v>
      </c>
      <c r="T147" s="21">
        <v>0</v>
      </c>
      <c r="U147" s="21">
        <v>0</v>
      </c>
      <c r="V147" s="21">
        <v>0</v>
      </c>
      <c r="W147" s="21">
        <v>0</v>
      </c>
      <c r="X147" s="21">
        <v>0</v>
      </c>
      <c r="Y147" s="21">
        <v>0</v>
      </c>
    </row>
    <row r="148" spans="1:25" x14ac:dyDescent="0.25">
      <c r="A148" s="7" t="s">
        <v>141</v>
      </c>
      <c r="B148" s="7"/>
      <c r="C148" s="14">
        <v>5613</v>
      </c>
      <c r="D148" s="65">
        <v>10.876039934690189</v>
      </c>
      <c r="E148" s="65">
        <v>13.002438887436526</v>
      </c>
      <c r="F148" s="65">
        <v>14.565062627058214</v>
      </c>
      <c r="G148" s="65">
        <v>14.110074100135686</v>
      </c>
      <c r="H148" s="65">
        <v>12.361027867165308</v>
      </c>
      <c r="I148" s="65">
        <v>9.8229760283011718</v>
      </c>
      <c r="J148" s="65">
        <v>14.04549412787183</v>
      </c>
      <c r="K148" s="65">
        <v>16.94755695517464</v>
      </c>
      <c r="L148" s="65">
        <v>13.10108027309724</v>
      </c>
      <c r="M148" s="21">
        <v>10.29079017006775</v>
      </c>
      <c r="N148" s="21">
        <v>13.120438342250097</v>
      </c>
      <c r="O148" s="21">
        <v>21.374620568531711</v>
      </c>
      <c r="P148" s="21">
        <v>12.579346326427459</v>
      </c>
      <c r="Q148" s="21">
        <v>13.871199004847863</v>
      </c>
      <c r="R148" s="21">
        <v>13.917308566806847</v>
      </c>
      <c r="S148" s="21">
        <v>17.724784813007869</v>
      </c>
      <c r="T148" s="21">
        <v>19.505568200236734</v>
      </c>
      <c r="U148" s="21">
        <v>12.323432089382045</v>
      </c>
      <c r="V148" s="21">
        <v>14.33633775106261</v>
      </c>
      <c r="W148" s="21">
        <v>15.512716080110396</v>
      </c>
      <c r="X148" s="21">
        <v>18.290045068505602</v>
      </c>
      <c r="Y148" s="21">
        <v>17.665156348167702</v>
      </c>
    </row>
    <row r="149" spans="1:25" x14ac:dyDescent="0.25">
      <c r="A149" s="7" t="s">
        <v>142</v>
      </c>
      <c r="B149" s="7"/>
      <c r="C149" s="14">
        <v>5614</v>
      </c>
      <c r="D149" s="65">
        <v>6.0023427941450569</v>
      </c>
      <c r="E149" s="65">
        <v>7.0067030186340009</v>
      </c>
      <c r="F149" s="65">
        <v>8.3741633174051344</v>
      </c>
      <c r="G149" s="65">
        <v>10.118738285029783</v>
      </c>
      <c r="H149" s="65">
        <v>12.568030726184825</v>
      </c>
      <c r="I149" s="65">
        <v>11.994988656072946</v>
      </c>
      <c r="J149" s="65">
        <v>8.9754133207376086</v>
      </c>
      <c r="K149" s="65">
        <v>8.4884813899255285</v>
      </c>
      <c r="L149" s="65">
        <v>16.089830376272602</v>
      </c>
      <c r="M149" s="21">
        <v>15.144664062592295</v>
      </c>
      <c r="N149" s="21">
        <v>16.023386020567777</v>
      </c>
      <c r="O149" s="21">
        <v>11.828469391773275</v>
      </c>
      <c r="P149" s="21">
        <v>14.552969811157741</v>
      </c>
      <c r="Q149" s="21">
        <v>12.051458481497967</v>
      </c>
      <c r="R149" s="21">
        <v>11.884486923068284</v>
      </c>
      <c r="S149" s="21">
        <v>9.0137337157604858</v>
      </c>
      <c r="T149" s="21">
        <v>12.177931957923057</v>
      </c>
      <c r="U149" s="21">
        <v>9.2721467412445335</v>
      </c>
      <c r="V149" s="21">
        <v>6.3915754459690266</v>
      </c>
      <c r="W149" s="21">
        <v>9.8999426082442916</v>
      </c>
      <c r="X149" s="21">
        <v>14.465749556158945</v>
      </c>
      <c r="Y149" s="21">
        <v>16.42141924522668</v>
      </c>
    </row>
    <row r="150" spans="1:25" x14ac:dyDescent="0.25">
      <c r="A150" s="7" t="s">
        <v>143</v>
      </c>
      <c r="B150" s="7"/>
      <c r="C150" s="14" t="s">
        <v>206</v>
      </c>
      <c r="D150" s="65">
        <v>3.4577598660288618</v>
      </c>
      <c r="E150" s="65">
        <v>4.0338590235850038</v>
      </c>
      <c r="F150" s="65">
        <v>4.5160666461720549</v>
      </c>
      <c r="G150" s="65">
        <v>5.4053517697037199</v>
      </c>
      <c r="H150" s="65">
        <v>6.0227974695677871</v>
      </c>
      <c r="I150" s="65">
        <v>4.8625688108223937</v>
      </c>
      <c r="J150" s="65">
        <v>6.1173754912333758</v>
      </c>
      <c r="K150" s="65">
        <v>5.1754251430492832</v>
      </c>
      <c r="L150" s="65">
        <v>6.252287696797314</v>
      </c>
      <c r="M150" s="21">
        <v>6.8770248428886287</v>
      </c>
      <c r="N150" s="21">
        <v>7.1425115294076642</v>
      </c>
      <c r="O150" s="21">
        <v>5.8231342236543675</v>
      </c>
      <c r="P150" s="21">
        <v>3.4895206844509565</v>
      </c>
      <c r="Q150" s="21">
        <v>5.6591115039700046</v>
      </c>
      <c r="R150" s="21">
        <v>5.4751613907783288</v>
      </c>
      <c r="S150" s="21">
        <v>5.6814273867125156</v>
      </c>
      <c r="T150" s="21">
        <v>5.9771995705891818</v>
      </c>
      <c r="U150" s="21">
        <v>2.9817728703538022</v>
      </c>
      <c r="V150" s="21">
        <v>6.0460414659089459</v>
      </c>
      <c r="W150" s="21">
        <v>4.2678572959937862</v>
      </c>
      <c r="X150" s="21">
        <v>6.3777326161172594</v>
      </c>
      <c r="Y150" s="21">
        <v>2.8025904092027618</v>
      </c>
    </row>
    <row r="151" spans="1:25" x14ac:dyDescent="0.25">
      <c r="A151" s="7" t="s">
        <v>144</v>
      </c>
      <c r="B151" s="7"/>
      <c r="C151" s="14">
        <v>5615</v>
      </c>
      <c r="D151" s="65">
        <v>8.1570299510176412</v>
      </c>
      <c r="E151" s="65">
        <v>8.1678138045790654</v>
      </c>
      <c r="F151" s="65">
        <v>5.6226525131148755</v>
      </c>
      <c r="G151" s="65">
        <v>6.7090544228790145</v>
      </c>
      <c r="H151" s="65">
        <v>6.3678022346003109</v>
      </c>
      <c r="I151" s="65">
        <v>6.9563107132690583</v>
      </c>
      <c r="J151" s="65">
        <v>6.0292852841596147</v>
      </c>
      <c r="K151" s="65">
        <v>5.1362173768140611</v>
      </c>
      <c r="L151" s="65">
        <v>4.9187836347295324</v>
      </c>
      <c r="M151" s="21">
        <v>8.3221067683310732</v>
      </c>
      <c r="N151" s="21">
        <v>7.3556955229871104</v>
      </c>
      <c r="O151" s="21">
        <v>7.5516441675113546</v>
      </c>
      <c r="P151" s="21">
        <v>8.1526463803941205</v>
      </c>
      <c r="Q151" s="21">
        <v>8.0049146219932723</v>
      </c>
      <c r="R151" s="21">
        <v>9.4103575308558121</v>
      </c>
      <c r="S151" s="21">
        <v>6.4105083304631769</v>
      </c>
      <c r="T151" s="21">
        <v>8.2660538729904225</v>
      </c>
      <c r="U151" s="21">
        <v>4.7141272590209704</v>
      </c>
      <c r="V151" s="21">
        <v>8.6245724273398974</v>
      </c>
      <c r="W151" s="21">
        <v>4.0077096339733096</v>
      </c>
      <c r="X151" s="21">
        <v>7.0976731674274935</v>
      </c>
      <c r="Y151" s="21">
        <v>8.1140855695430254</v>
      </c>
    </row>
    <row r="152" spans="1:25" x14ac:dyDescent="0.25">
      <c r="A152" s="7" t="s">
        <v>145</v>
      </c>
      <c r="B152" s="7"/>
      <c r="C152" s="14">
        <v>5616</v>
      </c>
      <c r="D152" s="65">
        <v>9.583227640566637</v>
      </c>
      <c r="E152" s="65">
        <v>8.3379765921744617</v>
      </c>
      <c r="F152" s="65">
        <v>7.3772391129521422</v>
      </c>
      <c r="G152" s="65">
        <v>9.4668869584421369</v>
      </c>
      <c r="H152" s="65">
        <v>8.3195434767843075</v>
      </c>
      <c r="I152" s="65">
        <v>10.106707407604693</v>
      </c>
      <c r="J152" s="65">
        <v>13.272257865779931</v>
      </c>
      <c r="K152" s="65">
        <v>12.193615299153992</v>
      </c>
      <c r="L152" s="65">
        <v>11.336069049901832</v>
      </c>
      <c r="M152" s="21">
        <v>11.658920897895358</v>
      </c>
      <c r="N152" s="21">
        <v>9.6571075104349884</v>
      </c>
      <c r="O152" s="21">
        <v>11.186976796604892</v>
      </c>
      <c r="P152" s="21">
        <v>12.270544561949928</v>
      </c>
      <c r="Q152" s="21">
        <v>13.900003538603768</v>
      </c>
      <c r="R152" s="21">
        <v>14.61805495610596</v>
      </c>
      <c r="S152" s="21">
        <v>13.532416255126019</v>
      </c>
      <c r="T152" s="21">
        <v>19.342612638369992</v>
      </c>
      <c r="U152" s="21">
        <v>20.731978069622667</v>
      </c>
      <c r="V152" s="21">
        <v>20.905945364184799</v>
      </c>
      <c r="W152" s="21">
        <v>14.938115030028774</v>
      </c>
      <c r="X152" s="21">
        <v>19.381169257335593</v>
      </c>
      <c r="Y152" s="21">
        <v>14.622595120360208</v>
      </c>
    </row>
    <row r="153" spans="1:25" x14ac:dyDescent="0.25">
      <c r="A153" s="7" t="s">
        <v>146</v>
      </c>
      <c r="B153" s="7"/>
      <c r="C153" s="14">
        <v>5617</v>
      </c>
      <c r="D153" s="65">
        <v>17.750518006617007</v>
      </c>
      <c r="E153" s="65">
        <v>17.216470274357832</v>
      </c>
      <c r="F153" s="65">
        <v>19.150913967541978</v>
      </c>
      <c r="G153" s="65">
        <v>19.866422738001983</v>
      </c>
      <c r="H153" s="65">
        <v>15.278782451440375</v>
      </c>
      <c r="I153" s="65">
        <v>18.256646682081662</v>
      </c>
      <c r="J153" s="65">
        <v>15.298332628476427</v>
      </c>
      <c r="K153" s="65">
        <v>22.907137422928361</v>
      </c>
      <c r="L153" s="65">
        <v>19.383128383259006</v>
      </c>
      <c r="M153" s="21">
        <v>20.414356166808119</v>
      </c>
      <c r="N153" s="21">
        <v>18.61037723581908</v>
      </c>
      <c r="O153" s="21">
        <v>22.755023502027417</v>
      </c>
      <c r="P153" s="21">
        <v>17.601069480832809</v>
      </c>
      <c r="Q153" s="21">
        <v>22.401736750530237</v>
      </c>
      <c r="R153" s="21">
        <v>25.203558393930667</v>
      </c>
      <c r="S153" s="21">
        <v>22.803867835573929</v>
      </c>
      <c r="T153" s="21">
        <v>30.259433586017678</v>
      </c>
      <c r="U153" s="21">
        <v>28.712895740925656</v>
      </c>
      <c r="V153" s="21">
        <v>29.313897740195998</v>
      </c>
      <c r="W153" s="21">
        <v>29.990789158081235</v>
      </c>
      <c r="X153" s="21">
        <v>26.612660606575524</v>
      </c>
      <c r="Y153" s="21">
        <v>28.192974076180199</v>
      </c>
    </row>
    <row r="154" spans="1:25" x14ac:dyDescent="0.25">
      <c r="A154" s="6" t="s">
        <v>147</v>
      </c>
      <c r="B154" s="6"/>
      <c r="C154" s="14">
        <v>562</v>
      </c>
      <c r="D154" s="65">
        <v>0</v>
      </c>
      <c r="E154" s="65">
        <v>0</v>
      </c>
      <c r="F154" s="65">
        <v>0</v>
      </c>
      <c r="G154" s="65">
        <v>0</v>
      </c>
      <c r="H154" s="65">
        <v>0</v>
      </c>
      <c r="I154" s="65">
        <v>0</v>
      </c>
      <c r="J154" s="65">
        <v>0</v>
      </c>
      <c r="K154" s="65">
        <v>0</v>
      </c>
      <c r="L154" s="65">
        <v>0</v>
      </c>
      <c r="M154" s="21">
        <v>0</v>
      </c>
      <c r="N154" s="21">
        <v>0</v>
      </c>
      <c r="O154" s="21">
        <v>0</v>
      </c>
      <c r="P154" s="21">
        <v>2.5695205425769059</v>
      </c>
      <c r="Q154" s="21">
        <v>0</v>
      </c>
      <c r="R154" s="21">
        <v>0</v>
      </c>
      <c r="S154" s="21">
        <v>4.4746796137256846</v>
      </c>
      <c r="T154" s="21">
        <v>2.8396210380836342</v>
      </c>
      <c r="U154" s="21">
        <v>0</v>
      </c>
      <c r="V154" s="21">
        <v>2.6512967825766194</v>
      </c>
      <c r="W154" s="21">
        <v>2.4787153116942391</v>
      </c>
      <c r="X154" s="21">
        <v>3.4138733611175769</v>
      </c>
      <c r="Y154" s="21">
        <v>4.0163293593939988</v>
      </c>
    </row>
    <row r="155" spans="1:25" x14ac:dyDescent="0.25">
      <c r="A155" s="5" t="s">
        <v>148</v>
      </c>
      <c r="B155" s="5"/>
      <c r="C155" s="13">
        <v>61</v>
      </c>
      <c r="D155" s="64">
        <v>79.887591444809246</v>
      </c>
      <c r="E155" s="64">
        <v>74.331109451965858</v>
      </c>
      <c r="F155" s="64">
        <v>78.27848853364894</v>
      </c>
      <c r="G155" s="64">
        <v>76.2064343190697</v>
      </c>
      <c r="H155" s="64">
        <v>73.308583929911023</v>
      </c>
      <c r="I155" s="64">
        <v>73.711455574921359</v>
      </c>
      <c r="J155" s="64">
        <v>70.012139022067743</v>
      </c>
      <c r="K155" s="64">
        <v>78.199889756149958</v>
      </c>
      <c r="L155" s="64">
        <v>107.09814507793178</v>
      </c>
      <c r="M155" s="20">
        <v>104.29552603345202</v>
      </c>
      <c r="N155" s="20">
        <v>115.3341499375277</v>
      </c>
      <c r="O155" s="20">
        <v>110.07520459772222</v>
      </c>
      <c r="P155" s="20">
        <v>110.14390548210639</v>
      </c>
      <c r="Q155" s="20">
        <v>110.71094639881883</v>
      </c>
      <c r="R155" s="20">
        <v>118.35678739154838</v>
      </c>
      <c r="S155" s="20">
        <v>111.75316430216849</v>
      </c>
      <c r="T155" s="20">
        <v>117.03539818459024</v>
      </c>
      <c r="U155" s="20">
        <v>113.66328933765369</v>
      </c>
      <c r="V155" s="20">
        <v>123.1144047775378</v>
      </c>
      <c r="W155" s="20">
        <v>124.67151606118904</v>
      </c>
      <c r="X155" s="20">
        <v>118.82925775143572</v>
      </c>
      <c r="Y155" s="20">
        <v>132.33611508022435</v>
      </c>
    </row>
    <row r="156" spans="1:25" x14ac:dyDescent="0.25">
      <c r="A156" s="7" t="s">
        <v>149</v>
      </c>
      <c r="B156" s="7"/>
      <c r="C156" s="14">
        <v>6111</v>
      </c>
      <c r="D156" s="65">
        <v>46.23343013746603</v>
      </c>
      <c r="E156" s="65">
        <v>43.901999199612469</v>
      </c>
      <c r="F156" s="65">
        <v>44.831681474251056</v>
      </c>
      <c r="G156" s="65">
        <v>46.923267032363093</v>
      </c>
      <c r="H156" s="65">
        <v>38.591247288638108</v>
      </c>
      <c r="I156" s="65">
        <v>38.313520046640832</v>
      </c>
      <c r="J156" s="65">
        <v>39.12183974153568</v>
      </c>
      <c r="K156" s="65">
        <v>45.961303969238806</v>
      </c>
      <c r="L156" s="65">
        <v>52.768916140701016</v>
      </c>
      <c r="M156" s="21">
        <v>51.199713708991275</v>
      </c>
      <c r="N156" s="21">
        <v>58.61871101950355</v>
      </c>
      <c r="O156" s="21">
        <v>57.058815598904815</v>
      </c>
      <c r="P156" s="21">
        <v>55.914721774728839</v>
      </c>
      <c r="Q156" s="21">
        <v>51.103767504651373</v>
      </c>
      <c r="R156" s="21">
        <v>55.589923888106568</v>
      </c>
      <c r="S156" s="21">
        <v>60.128506621187178</v>
      </c>
      <c r="T156" s="21">
        <v>65.268172833494816</v>
      </c>
      <c r="U156" s="21">
        <v>55.362043417362756</v>
      </c>
      <c r="V156" s="21">
        <v>52.806244430835669</v>
      </c>
      <c r="W156" s="21">
        <v>61.25494641488379</v>
      </c>
      <c r="X156" s="21">
        <v>49.456686210912302</v>
      </c>
      <c r="Y156" s="21">
        <v>58.827214346005917</v>
      </c>
    </row>
    <row r="157" spans="1:25" x14ac:dyDescent="0.25">
      <c r="A157" s="7" t="s">
        <v>150</v>
      </c>
      <c r="B157" s="7"/>
      <c r="C157" s="14">
        <v>6112</v>
      </c>
      <c r="D157" s="65">
        <v>4.4940617843342476</v>
      </c>
      <c r="E157" s="65">
        <v>6.1158507776933932</v>
      </c>
      <c r="F157" s="65">
        <v>5.5229600926695763</v>
      </c>
      <c r="G157" s="65">
        <v>6.3580575547164351</v>
      </c>
      <c r="H157" s="65">
        <v>7.9252523167471356</v>
      </c>
      <c r="I157" s="65">
        <v>8.1792907964738841</v>
      </c>
      <c r="J157" s="65">
        <v>4.228329939540509</v>
      </c>
      <c r="K157" s="65">
        <v>7.0573979223399315</v>
      </c>
      <c r="L157" s="65">
        <v>10.289152675905132</v>
      </c>
      <c r="M157" s="21">
        <v>12.263966105825842</v>
      </c>
      <c r="N157" s="21">
        <v>11.678033248224013</v>
      </c>
      <c r="O157" s="21">
        <v>12.744967030873301</v>
      </c>
      <c r="P157" s="21">
        <v>10.977600632592784</v>
      </c>
      <c r="Q157" s="21">
        <v>15.185715218695735</v>
      </c>
      <c r="R157" s="21">
        <v>11.849193089469725</v>
      </c>
      <c r="S157" s="21">
        <v>7.7416624331940724</v>
      </c>
      <c r="T157" s="21">
        <v>10.112756881928442</v>
      </c>
      <c r="U157" s="21">
        <v>13.672697275235718</v>
      </c>
      <c r="V157" s="21">
        <v>13.269319045575653</v>
      </c>
      <c r="W157" s="21">
        <v>10.289106040781556</v>
      </c>
      <c r="X157" s="21">
        <v>14.856038362706347</v>
      </c>
      <c r="Y157" s="21">
        <v>15.059518065415388</v>
      </c>
    </row>
    <row r="158" spans="1:25" x14ac:dyDescent="0.25">
      <c r="A158" s="7" t="s">
        <v>151</v>
      </c>
      <c r="B158" s="7"/>
      <c r="C158" s="14">
        <v>6113</v>
      </c>
      <c r="D158" s="65">
        <v>19.156194866100552</v>
      </c>
      <c r="E158" s="65">
        <v>14.083473067454342</v>
      </c>
      <c r="F158" s="65">
        <v>15.900941061025224</v>
      </c>
      <c r="G158" s="65">
        <v>14.320672221033231</v>
      </c>
      <c r="H158" s="65">
        <v>14.736632106389264</v>
      </c>
      <c r="I158" s="65">
        <v>18.824109440688702</v>
      </c>
      <c r="J158" s="65">
        <v>14.897032796251516</v>
      </c>
      <c r="K158" s="65">
        <v>16.153599688911399</v>
      </c>
      <c r="L158" s="65">
        <v>32.243574608750286</v>
      </c>
      <c r="M158" s="21">
        <v>28.880286845214002</v>
      </c>
      <c r="N158" s="21">
        <v>28.808824636433478</v>
      </c>
      <c r="O158" s="21">
        <v>27.359395358447237</v>
      </c>
      <c r="P158" s="21">
        <v>27.837451998780811</v>
      </c>
      <c r="Q158" s="21">
        <v>28.082587126205521</v>
      </c>
      <c r="R158" s="21">
        <v>31.174896042071605</v>
      </c>
      <c r="S158" s="21">
        <v>28.473327392220657</v>
      </c>
      <c r="T158" s="21">
        <v>26.887959140635044</v>
      </c>
      <c r="U158" s="21">
        <v>30.131768154228869</v>
      </c>
      <c r="V158" s="21">
        <v>32.868269231786499</v>
      </c>
      <c r="W158" s="21">
        <v>35.157655633213416</v>
      </c>
      <c r="X158" s="21">
        <v>33.709220462582756</v>
      </c>
      <c r="Y158" s="21">
        <v>37.312656504192304</v>
      </c>
    </row>
    <row r="159" spans="1:25" x14ac:dyDescent="0.25">
      <c r="A159" s="7" t="s">
        <v>152</v>
      </c>
      <c r="B159" s="7"/>
      <c r="C159" s="14" t="s">
        <v>207</v>
      </c>
      <c r="D159" s="65">
        <v>8.957342323570316</v>
      </c>
      <c r="E159" s="65">
        <v>8.5281585312516697</v>
      </c>
      <c r="F159" s="65">
        <v>9.5405646366151355</v>
      </c>
      <c r="G159" s="65">
        <v>6.6488835311940004</v>
      </c>
      <c r="H159" s="65">
        <v>8.6941200788196209</v>
      </c>
      <c r="I159" s="65">
        <v>7.739017966520148</v>
      </c>
      <c r="J159" s="65">
        <v>10.27719082527207</v>
      </c>
      <c r="K159" s="65">
        <v>7.1162095716927638</v>
      </c>
      <c r="L159" s="65">
        <v>11.612281600080779</v>
      </c>
      <c r="M159" s="21">
        <v>10.413585625912715</v>
      </c>
      <c r="N159" s="21">
        <v>14.698353792364998</v>
      </c>
      <c r="O159" s="21">
        <v>12.898890467330114</v>
      </c>
      <c r="P159" s="21">
        <v>13.945727501769724</v>
      </c>
      <c r="Q159" s="21">
        <v>14.473362922887645</v>
      </c>
      <c r="R159" s="21">
        <v>15.326602136869212</v>
      </c>
      <c r="S159" s="21">
        <v>12.889289933893222</v>
      </c>
      <c r="T159" s="21">
        <v>13.745286614085467</v>
      </c>
      <c r="U159" s="21">
        <v>12.649579720496252</v>
      </c>
      <c r="V159" s="21">
        <v>21.554415587869663</v>
      </c>
      <c r="W159" s="21">
        <v>16.01576566554288</v>
      </c>
      <c r="X159" s="21">
        <v>18.292552807758945</v>
      </c>
      <c r="Y159" s="21">
        <v>19.923196531039274</v>
      </c>
    </row>
    <row r="160" spans="1:25" x14ac:dyDescent="0.25">
      <c r="A160" s="5" t="s">
        <v>153</v>
      </c>
      <c r="B160" s="5"/>
      <c r="C160" s="13">
        <v>62</v>
      </c>
      <c r="D160" s="64">
        <v>89.563162820670442</v>
      </c>
      <c r="E160" s="64">
        <v>109.83507460495842</v>
      </c>
      <c r="F160" s="64">
        <v>102.68319305865819</v>
      </c>
      <c r="G160" s="64">
        <v>101.69883542962044</v>
      </c>
      <c r="H160" s="64">
        <v>114.50215287479445</v>
      </c>
      <c r="I160" s="64">
        <v>108.17992623996621</v>
      </c>
      <c r="J160" s="64">
        <v>115.14368844619109</v>
      </c>
      <c r="K160" s="64">
        <v>122.67129860845034</v>
      </c>
      <c r="L160" s="64">
        <v>147.04992990005564</v>
      </c>
      <c r="M160" s="20">
        <v>148.21476754649598</v>
      </c>
      <c r="N160" s="20">
        <v>162.11714116782389</v>
      </c>
      <c r="O160" s="20">
        <v>164.24445929598497</v>
      </c>
      <c r="P160" s="20">
        <v>163.47881288041702</v>
      </c>
      <c r="Q160" s="20">
        <v>174.14712454764907</v>
      </c>
      <c r="R160" s="20">
        <v>167.93849862993321</v>
      </c>
      <c r="S160" s="20">
        <v>188.05420535121479</v>
      </c>
      <c r="T160" s="20">
        <v>203.74220690610548</v>
      </c>
      <c r="U160" s="20">
        <v>195.81110898643831</v>
      </c>
      <c r="V160" s="20">
        <v>196.97882676536915</v>
      </c>
      <c r="W160" s="20">
        <v>203.85480024590606</v>
      </c>
      <c r="X160" s="20">
        <v>208.42110304463972</v>
      </c>
      <c r="Y160" s="20">
        <v>210.747513746479</v>
      </c>
    </row>
    <row r="161" spans="1:25" x14ac:dyDescent="0.25">
      <c r="A161" s="6" t="s">
        <v>154</v>
      </c>
      <c r="B161" s="6"/>
      <c r="C161" s="14">
        <v>621</v>
      </c>
      <c r="D161" s="65">
        <v>30.945411738703406</v>
      </c>
      <c r="E161" s="65">
        <v>32.230833885716407</v>
      </c>
      <c r="F161" s="65">
        <v>32.429944370855836</v>
      </c>
      <c r="G161" s="65">
        <v>28.41068935727391</v>
      </c>
      <c r="H161" s="65">
        <v>31.494006407969032</v>
      </c>
      <c r="I161" s="65">
        <v>32.051862020632115</v>
      </c>
      <c r="J161" s="65">
        <v>36.518284732466761</v>
      </c>
      <c r="K161" s="65">
        <v>41.677855508040821</v>
      </c>
      <c r="L161" s="65">
        <v>48.66350949765954</v>
      </c>
      <c r="M161" s="21">
        <v>42.018871689783268</v>
      </c>
      <c r="N161" s="21">
        <v>46.710494082817739</v>
      </c>
      <c r="O161" s="21">
        <v>54.574519120340916</v>
      </c>
      <c r="P161" s="21">
        <v>44.435397189959403</v>
      </c>
      <c r="Q161" s="21">
        <v>50.335552133397655</v>
      </c>
      <c r="R161" s="21">
        <v>49.942045326254522</v>
      </c>
      <c r="S161" s="21">
        <v>59.524179225293175</v>
      </c>
      <c r="T161" s="21">
        <v>55.554758794493011</v>
      </c>
      <c r="U161" s="21">
        <v>53.538945516509287</v>
      </c>
      <c r="V161" s="21">
        <v>55.940545134170407</v>
      </c>
      <c r="W161" s="21">
        <v>64.836965342067771</v>
      </c>
      <c r="X161" s="21">
        <v>65.612035377391692</v>
      </c>
      <c r="Y161" s="21">
        <v>65.955015301923041</v>
      </c>
    </row>
    <row r="162" spans="1:25" x14ac:dyDescent="0.25">
      <c r="A162" s="6" t="s">
        <v>155</v>
      </c>
      <c r="B162" s="6"/>
      <c r="C162" s="14">
        <v>622</v>
      </c>
      <c r="D162" s="65">
        <v>31.704682451125173</v>
      </c>
      <c r="E162" s="65">
        <v>36.054491818742392</v>
      </c>
      <c r="F162" s="65">
        <v>32.848652536726092</v>
      </c>
      <c r="G162" s="65">
        <v>32.081113750059743</v>
      </c>
      <c r="H162" s="65">
        <v>41.065424317871354</v>
      </c>
      <c r="I162" s="65">
        <v>30.81909809676165</v>
      </c>
      <c r="J162" s="65">
        <v>36.7238285489722</v>
      </c>
      <c r="K162" s="65">
        <v>35.208574079229216</v>
      </c>
      <c r="L162" s="65">
        <v>51.60575115799918</v>
      </c>
      <c r="M162" s="21">
        <v>52.596760513933134</v>
      </c>
      <c r="N162" s="21">
        <v>52.076731297368966</v>
      </c>
      <c r="O162" s="21">
        <v>56.304667403675239</v>
      </c>
      <c r="P162" s="21">
        <v>55.670438206525816</v>
      </c>
      <c r="Q162" s="21">
        <v>60.117911383692572</v>
      </c>
      <c r="R162" s="21">
        <v>68.941222867496094</v>
      </c>
      <c r="S162" s="21">
        <v>59.960456372950802</v>
      </c>
      <c r="T162" s="21">
        <v>75.143675968746791</v>
      </c>
      <c r="U162" s="21">
        <v>72.207500588309628</v>
      </c>
      <c r="V162" s="21">
        <v>66.047148646756114</v>
      </c>
      <c r="W162" s="21">
        <v>68.24802156801664</v>
      </c>
      <c r="X162" s="21">
        <v>76.599249072779742</v>
      </c>
      <c r="Y162" s="21">
        <v>87.766914327807697</v>
      </c>
    </row>
    <row r="163" spans="1:25" x14ac:dyDescent="0.25">
      <c r="A163" s="6" t="s">
        <v>156</v>
      </c>
      <c r="B163" s="6"/>
      <c r="C163" s="14">
        <v>623</v>
      </c>
      <c r="D163" s="65">
        <v>11.481404421621058</v>
      </c>
      <c r="E163" s="65">
        <v>17.096355365466962</v>
      </c>
      <c r="F163" s="65">
        <v>12.481491039751461</v>
      </c>
      <c r="G163" s="65">
        <v>13.598621520813071</v>
      </c>
      <c r="H163" s="65">
        <v>14.697202990385549</v>
      </c>
      <c r="I163" s="65">
        <v>15.301926801058801</v>
      </c>
      <c r="J163" s="65">
        <v>14.192311139661431</v>
      </c>
      <c r="K163" s="65">
        <v>17.290624909732834</v>
      </c>
      <c r="L163" s="65">
        <v>17.628062119156187</v>
      </c>
      <c r="M163" s="21">
        <v>20.056028238396539</v>
      </c>
      <c r="N163" s="21">
        <v>23.616431468186015</v>
      </c>
      <c r="O163" s="21">
        <v>19.497992994154529</v>
      </c>
      <c r="P163" s="21">
        <v>20.677298557807202</v>
      </c>
      <c r="Q163" s="21">
        <v>23.730100503626755</v>
      </c>
      <c r="R163" s="21">
        <v>19.112382665781979</v>
      </c>
      <c r="S163" s="21">
        <v>26.249080814068602</v>
      </c>
      <c r="T163" s="21">
        <v>23.364585329231531</v>
      </c>
      <c r="U163" s="21">
        <v>26.42709481142111</v>
      </c>
      <c r="V163" s="21">
        <v>25.543680974482758</v>
      </c>
      <c r="W163" s="21">
        <v>30.389357510399677</v>
      </c>
      <c r="X163" s="21">
        <v>30.075800217571572</v>
      </c>
      <c r="Y163" s="21">
        <v>24.624110244867957</v>
      </c>
    </row>
    <row r="164" spans="1:25" x14ac:dyDescent="0.25">
      <c r="A164" s="6" t="s">
        <v>157</v>
      </c>
      <c r="B164" s="6"/>
      <c r="C164" s="14">
        <v>624</v>
      </c>
      <c r="D164" s="65">
        <v>15.431664209220795</v>
      </c>
      <c r="E164" s="65">
        <v>24.443383959291761</v>
      </c>
      <c r="F164" s="65">
        <v>24.923105111324801</v>
      </c>
      <c r="G164" s="65">
        <v>27.608410801473731</v>
      </c>
      <c r="H164" s="65">
        <v>27.245519158568516</v>
      </c>
      <c r="I164" s="65">
        <v>30.007039321513645</v>
      </c>
      <c r="J164" s="65">
        <v>27.699476224304725</v>
      </c>
      <c r="K164" s="65">
        <v>28.494244111447472</v>
      </c>
      <c r="L164" s="65">
        <v>28.472084212842272</v>
      </c>
      <c r="M164" s="21">
        <v>32.851056483411497</v>
      </c>
      <c r="N164" s="21">
        <v>37.994092637191038</v>
      </c>
      <c r="O164" s="21">
        <v>32.901382013289954</v>
      </c>
      <c r="P164" s="21">
        <v>41.57512509603589</v>
      </c>
      <c r="Q164" s="21">
        <v>38.871066128133329</v>
      </c>
      <c r="R164" s="21">
        <v>30.335552949995876</v>
      </c>
      <c r="S164" s="21">
        <v>39.619463267342098</v>
      </c>
      <c r="T164" s="21">
        <v>48.107718949653623</v>
      </c>
      <c r="U164" s="21">
        <v>42.390108752805283</v>
      </c>
      <c r="V164" s="21">
        <v>46.854074932125712</v>
      </c>
      <c r="W164" s="21">
        <v>39.64956759586277</v>
      </c>
      <c r="X164" s="21">
        <v>36.771839196572479</v>
      </c>
      <c r="Y164" s="21">
        <v>34.988166255086313</v>
      </c>
    </row>
    <row r="165" spans="1:25" x14ac:dyDescent="0.25">
      <c r="A165" s="5" t="s">
        <v>158</v>
      </c>
      <c r="B165" s="5"/>
      <c r="C165" s="13">
        <v>71</v>
      </c>
      <c r="D165" s="64">
        <v>28.236662170063585</v>
      </c>
      <c r="E165" s="64">
        <v>26.024896926354863</v>
      </c>
      <c r="F165" s="64">
        <v>21.762855383208816</v>
      </c>
      <c r="G165" s="64">
        <v>27.357698752786177</v>
      </c>
      <c r="H165" s="64">
        <v>28.270676174665159</v>
      </c>
      <c r="I165" s="64">
        <v>33.539005801809189</v>
      </c>
      <c r="J165" s="64">
        <v>32.994676449516334</v>
      </c>
      <c r="K165" s="64">
        <v>31.425024637530306</v>
      </c>
      <c r="L165" s="64">
        <v>31.025347176696627</v>
      </c>
      <c r="M165" s="20">
        <v>36.604620370520557</v>
      </c>
      <c r="N165" s="20">
        <v>41.777613017091838</v>
      </c>
      <c r="O165" s="20">
        <v>33.697779662538188</v>
      </c>
      <c r="P165" s="20">
        <v>42.239569614263267</v>
      </c>
      <c r="Q165" s="20">
        <v>43.486881045848584</v>
      </c>
      <c r="R165" s="20">
        <v>42.306447293933338</v>
      </c>
      <c r="S165" s="20">
        <v>42.821073335989659</v>
      </c>
      <c r="T165" s="20">
        <v>51.72975109445445</v>
      </c>
      <c r="U165" s="20">
        <v>37.851962557004221</v>
      </c>
      <c r="V165" s="20">
        <v>41.670611405917306</v>
      </c>
      <c r="W165" s="20">
        <v>48.578447370892512</v>
      </c>
      <c r="X165" s="20">
        <v>48.535124130437914</v>
      </c>
      <c r="Y165" s="20">
        <v>46.43071940486567</v>
      </c>
    </row>
    <row r="166" spans="1:25" x14ac:dyDescent="0.25">
      <c r="A166" s="6" t="s">
        <v>159</v>
      </c>
      <c r="B166" s="6"/>
      <c r="C166" s="14" t="s">
        <v>208</v>
      </c>
      <c r="D166" s="65">
        <v>19.217757356296907</v>
      </c>
      <c r="E166" s="65">
        <v>19.358519482911657</v>
      </c>
      <c r="F166" s="65">
        <v>12.810476027220949</v>
      </c>
      <c r="G166" s="65">
        <v>17.559871890076465</v>
      </c>
      <c r="H166" s="65">
        <v>19.231551330813012</v>
      </c>
      <c r="I166" s="65">
        <v>17.49350711016185</v>
      </c>
      <c r="J166" s="65">
        <v>18.577245891777515</v>
      </c>
      <c r="K166" s="65">
        <v>20.858531637138022</v>
      </c>
      <c r="L166" s="65">
        <v>19.832803435255229</v>
      </c>
      <c r="M166" s="21">
        <v>25.429484709406456</v>
      </c>
      <c r="N166" s="21">
        <v>24.37225297660709</v>
      </c>
      <c r="O166" s="21">
        <v>25.086163242127412</v>
      </c>
      <c r="P166" s="21">
        <v>26.523563376094739</v>
      </c>
      <c r="Q166" s="21">
        <v>27.15191427437026</v>
      </c>
      <c r="R166" s="21">
        <v>24.375443090044143</v>
      </c>
      <c r="S166" s="21">
        <v>26.367012460934461</v>
      </c>
      <c r="T166" s="21">
        <v>28.706100410328322</v>
      </c>
      <c r="U166" s="21">
        <v>21.570764359524031</v>
      </c>
      <c r="V166" s="21">
        <v>27.580466981791357</v>
      </c>
      <c r="W166" s="21">
        <v>29.038903294397709</v>
      </c>
      <c r="X166" s="21">
        <v>31.176019946468344</v>
      </c>
      <c r="Y166" s="21">
        <v>25.90422816641556</v>
      </c>
    </row>
    <row r="167" spans="1:25" x14ac:dyDescent="0.25">
      <c r="A167" s="6" t="s">
        <v>160</v>
      </c>
      <c r="B167" s="6"/>
      <c r="C167" s="14">
        <v>713</v>
      </c>
      <c r="D167" s="65">
        <v>9.0189048137666745</v>
      </c>
      <c r="E167" s="65">
        <v>6.6663774434432073</v>
      </c>
      <c r="F167" s="65">
        <v>7.5865931958872705</v>
      </c>
      <c r="G167" s="65">
        <v>9.2462603555970873</v>
      </c>
      <c r="H167" s="65">
        <v>9.0391248438521448</v>
      </c>
      <c r="I167" s="65">
        <v>14.920357015098894</v>
      </c>
      <c r="J167" s="65">
        <v>14.41743055773882</v>
      </c>
      <c r="K167" s="65">
        <v>9.6941202016586008</v>
      </c>
      <c r="L167" s="65">
        <v>9.8053128165881578</v>
      </c>
      <c r="M167" s="21">
        <v>11.53329053754039</v>
      </c>
      <c r="N167" s="21">
        <v>15.826916741272408</v>
      </c>
      <c r="O167" s="21">
        <v>9.1367453243116721</v>
      </c>
      <c r="P167" s="21">
        <v>15.801317542422627</v>
      </c>
      <c r="Q167" s="21">
        <v>15.423319829082844</v>
      </c>
      <c r="R167" s="21">
        <v>17.784407709740215</v>
      </c>
      <c r="S167" s="21">
        <v>16.461056881824792</v>
      </c>
      <c r="T167" s="21">
        <v>22.768492410877471</v>
      </c>
      <c r="U167" s="21">
        <v>15.172917785368195</v>
      </c>
      <c r="V167" s="21">
        <v>14.230639681456116</v>
      </c>
      <c r="W167" s="21">
        <v>19.535115027901977</v>
      </c>
      <c r="X167" s="21">
        <v>17.499393014800258</v>
      </c>
      <c r="Y167" s="21">
        <v>18.936716414538516</v>
      </c>
    </row>
    <row r="168" spans="1:25" x14ac:dyDescent="0.25">
      <c r="A168" s="5" t="s">
        <v>161</v>
      </c>
      <c r="B168" s="5"/>
      <c r="C168" s="13">
        <v>72</v>
      </c>
      <c r="D168" s="64">
        <v>69.319363961100862</v>
      </c>
      <c r="E168" s="64">
        <v>67.034128736845574</v>
      </c>
      <c r="F168" s="64">
        <v>66.076136271144321</v>
      </c>
      <c r="G168" s="64">
        <v>74.050310700356718</v>
      </c>
      <c r="H168" s="64">
        <v>66.595776930278177</v>
      </c>
      <c r="I168" s="64">
        <v>83.945352911179342</v>
      </c>
      <c r="J168" s="64">
        <v>78.576464709794465</v>
      </c>
      <c r="K168" s="64">
        <v>73.847827704040341</v>
      </c>
      <c r="L168" s="64">
        <v>78.156074535923679</v>
      </c>
      <c r="M168" s="20">
        <v>74.49739651434416</v>
      </c>
      <c r="N168" s="20">
        <v>83.851468046780184</v>
      </c>
      <c r="O168" s="20">
        <v>92.859274725808007</v>
      </c>
      <c r="P168" s="20">
        <v>84.337512394534073</v>
      </c>
      <c r="Q168" s="20">
        <v>84.626722703838681</v>
      </c>
      <c r="R168" s="20">
        <v>84.478175203753906</v>
      </c>
      <c r="S168" s="20">
        <v>101.56561115105289</v>
      </c>
      <c r="T168" s="20">
        <v>102.06120215260682</v>
      </c>
      <c r="U168" s="20">
        <v>103.0827508521329</v>
      </c>
      <c r="V168" s="20">
        <v>108.52008400412912</v>
      </c>
      <c r="W168" s="20">
        <v>105.06439541173462</v>
      </c>
      <c r="X168" s="20">
        <v>124.14923568275556</v>
      </c>
      <c r="Y168" s="20">
        <v>115.28193522238472</v>
      </c>
    </row>
    <row r="169" spans="1:25" x14ac:dyDescent="0.25">
      <c r="A169" s="6" t="s">
        <v>162</v>
      </c>
      <c r="B169" s="6"/>
      <c r="C169" s="14">
        <v>721</v>
      </c>
      <c r="D169" s="65">
        <v>11.584008571948322</v>
      </c>
      <c r="E169" s="65">
        <v>14.063453915972532</v>
      </c>
      <c r="F169" s="65">
        <v>11.853428790946078</v>
      </c>
      <c r="G169" s="65">
        <v>15.694574247841043</v>
      </c>
      <c r="H169" s="65">
        <v>10.517716693991536</v>
      </c>
      <c r="I169" s="65">
        <v>15.008411581089641</v>
      </c>
      <c r="J169" s="65">
        <v>16.658836937726729</v>
      </c>
      <c r="K169" s="65">
        <v>10.282236695186928</v>
      </c>
      <c r="L169" s="65">
        <v>14.348341113409143</v>
      </c>
      <c r="M169" s="21">
        <v>15.588737413787912</v>
      </c>
      <c r="N169" s="21">
        <v>17.413889132315528</v>
      </c>
      <c r="O169" s="21">
        <v>13.774128372024489</v>
      </c>
      <c r="P169" s="21">
        <v>13.820490780243608</v>
      </c>
      <c r="Q169" s="21">
        <v>13.907965208938474</v>
      </c>
      <c r="R169" s="21">
        <v>14.789195201128232</v>
      </c>
      <c r="S169" s="21">
        <v>16.984028927570133</v>
      </c>
      <c r="T169" s="21">
        <v>17.197220308379471</v>
      </c>
      <c r="U169" s="21">
        <v>15.662453481624951</v>
      </c>
      <c r="V169" s="21">
        <v>19.686128518406459</v>
      </c>
      <c r="W169" s="21">
        <v>14.80902482546043</v>
      </c>
      <c r="X169" s="21">
        <v>16.524248812337333</v>
      </c>
      <c r="Y169" s="21">
        <v>19.354865513889436</v>
      </c>
    </row>
    <row r="170" spans="1:25" x14ac:dyDescent="0.25">
      <c r="A170" s="6" t="s">
        <v>163</v>
      </c>
      <c r="B170" s="6"/>
      <c r="C170" s="14">
        <v>722</v>
      </c>
      <c r="D170" s="65">
        <v>57.735355389152545</v>
      </c>
      <c r="E170" s="65">
        <v>52.980684396613952</v>
      </c>
      <c r="F170" s="65">
        <v>54.222707480198245</v>
      </c>
      <c r="G170" s="65">
        <v>58.355736452515671</v>
      </c>
      <c r="H170" s="65">
        <v>56.078060236286639</v>
      </c>
      <c r="I170" s="65">
        <v>68.927157489424076</v>
      </c>
      <c r="J170" s="65">
        <v>61.927415572853711</v>
      </c>
      <c r="K170" s="65">
        <v>63.565591008853403</v>
      </c>
      <c r="L170" s="65">
        <v>63.91092411190116</v>
      </c>
      <c r="M170" s="21">
        <v>59.152450986718151</v>
      </c>
      <c r="N170" s="21">
        <v>66.701251115216209</v>
      </c>
      <c r="O170" s="21">
        <v>78.9298806062436</v>
      </c>
      <c r="P170" s="21">
        <v>70.482366849299851</v>
      </c>
      <c r="Q170" s="21">
        <v>70.6872371288446</v>
      </c>
      <c r="R170" s="21">
        <v>69.777960324771229</v>
      </c>
      <c r="S170" s="21">
        <v>84.603726465987762</v>
      </c>
      <c r="T170" s="21">
        <v>84.898694878488456</v>
      </c>
      <c r="U170" s="21">
        <v>87.303848092821227</v>
      </c>
      <c r="V170" s="21">
        <v>89.023677183798128</v>
      </c>
      <c r="W170" s="21">
        <v>90.317469502796982</v>
      </c>
      <c r="X170" s="21">
        <v>107.64959435975564</v>
      </c>
      <c r="Y170" s="21">
        <v>96.161806395886032</v>
      </c>
    </row>
    <row r="171" spans="1:25" x14ac:dyDescent="0.25">
      <c r="A171" s="5" t="s">
        <v>164</v>
      </c>
      <c r="B171" s="5"/>
      <c r="C171" s="13">
        <v>81</v>
      </c>
      <c r="D171" s="64">
        <v>54.04160597737097</v>
      </c>
      <c r="E171" s="64">
        <v>55.002618696276912</v>
      </c>
      <c r="F171" s="64">
        <v>53.823937798417049</v>
      </c>
      <c r="G171" s="64">
        <v>48.287140577223397</v>
      </c>
      <c r="H171" s="64">
        <v>47.906375944516277</v>
      </c>
      <c r="I171" s="64">
        <v>45.103505468594037</v>
      </c>
      <c r="J171" s="64">
        <v>62.015505779927466</v>
      </c>
      <c r="K171" s="64">
        <v>59.419369729478696</v>
      </c>
      <c r="L171" s="64">
        <v>68.166957058242758</v>
      </c>
      <c r="M171" s="20">
        <v>72.785532424943611</v>
      </c>
      <c r="N171" s="20">
        <v>69.322459707723127</v>
      </c>
      <c r="O171" s="20">
        <v>73.745651536236622</v>
      </c>
      <c r="P171" s="20">
        <v>77.451124489524119</v>
      </c>
      <c r="Q171" s="20">
        <v>72.34856108713619</v>
      </c>
      <c r="R171" s="20">
        <v>68.089156349257948</v>
      </c>
      <c r="S171" s="20">
        <v>84.926664855107916</v>
      </c>
      <c r="T171" s="20">
        <v>86.17965459690619</v>
      </c>
      <c r="U171" s="20">
        <v>75.026802220218116</v>
      </c>
      <c r="V171" s="20">
        <v>72.173039494864</v>
      </c>
      <c r="W171" s="20">
        <v>76.031706938307451</v>
      </c>
      <c r="X171" s="20">
        <v>70.848183583319027</v>
      </c>
      <c r="Y171" s="20">
        <v>74.670675289461357</v>
      </c>
    </row>
    <row r="172" spans="1:25" x14ac:dyDescent="0.25">
      <c r="A172" s="6" t="s">
        <v>165</v>
      </c>
      <c r="B172" s="6"/>
      <c r="C172" s="14">
        <v>811</v>
      </c>
      <c r="D172" s="65">
        <v>15.472705869351703</v>
      </c>
      <c r="E172" s="65">
        <v>17.306556456025984</v>
      </c>
      <c r="F172" s="65">
        <v>18.792021253938902</v>
      </c>
      <c r="G172" s="65">
        <v>12.415260651007802</v>
      </c>
      <c r="H172" s="65">
        <v>12.686318074195976</v>
      </c>
      <c r="I172" s="65">
        <v>12.308071557373383</v>
      </c>
      <c r="J172" s="65">
        <v>14.397854956166872</v>
      </c>
      <c r="K172" s="65">
        <v>15.085188059001604</v>
      </c>
      <c r="L172" s="65">
        <v>17.925747153041112</v>
      </c>
      <c r="M172" s="21">
        <v>19.733572668797191</v>
      </c>
      <c r="N172" s="21">
        <v>14.40364968834897</v>
      </c>
      <c r="O172" s="21">
        <v>15.704986868180367</v>
      </c>
      <c r="P172" s="21">
        <v>14.696922530474458</v>
      </c>
      <c r="Q172" s="21">
        <v>12.494319151452061</v>
      </c>
      <c r="R172" s="21">
        <v>11.891488804670008</v>
      </c>
      <c r="S172" s="21">
        <v>14.018472492467581</v>
      </c>
      <c r="T172" s="21">
        <v>10.06285420538444</v>
      </c>
      <c r="U172" s="21">
        <v>11.589385624256327</v>
      </c>
      <c r="V172" s="21">
        <v>11.457901948950015</v>
      </c>
      <c r="W172" s="21">
        <v>14.388582272147504</v>
      </c>
      <c r="X172" s="21">
        <v>14.113363204410708</v>
      </c>
      <c r="Y172" s="21">
        <v>13.84766247724343</v>
      </c>
    </row>
    <row r="173" spans="1:25" x14ac:dyDescent="0.25">
      <c r="A173" s="7" t="s">
        <v>166</v>
      </c>
      <c r="B173" s="7"/>
      <c r="C173" s="14">
        <v>8111</v>
      </c>
      <c r="D173" s="65">
        <v>8.1467695359849159</v>
      </c>
      <c r="E173" s="65">
        <v>8.9285415608878989</v>
      </c>
      <c r="F173" s="65">
        <v>10.726904439914195</v>
      </c>
      <c r="G173" s="65">
        <v>5.4554941794412315</v>
      </c>
      <c r="H173" s="65">
        <v>7.3831019716960267</v>
      </c>
      <c r="I173" s="65">
        <v>6.3399287513338258</v>
      </c>
      <c r="J173" s="65">
        <v>8.7111426995163264</v>
      </c>
      <c r="K173" s="65">
        <v>8.7629357535720818</v>
      </c>
      <c r="L173" s="65">
        <v>10.640302614140928</v>
      </c>
      <c r="M173" s="21">
        <v>12.447085501627898</v>
      </c>
      <c r="N173" s="21">
        <v>8.0894189916118986</v>
      </c>
      <c r="O173" s="21">
        <v>5.8391991398774978</v>
      </c>
      <c r="P173" s="21">
        <v>9.8396802440610447</v>
      </c>
      <c r="Q173" s="21">
        <v>7.8325990826437906</v>
      </c>
      <c r="R173" s="21">
        <v>5.6549394996174565</v>
      </c>
      <c r="S173" s="21">
        <v>8.096048335985472</v>
      </c>
      <c r="T173" s="21">
        <v>5.2885668674488047</v>
      </c>
      <c r="U173" s="21">
        <v>6.1703620965457517</v>
      </c>
      <c r="V173" s="21">
        <v>5.9899016358695594</v>
      </c>
      <c r="W173" s="21">
        <v>7.8481773757483326</v>
      </c>
      <c r="X173" s="21">
        <v>9.5098638701378846</v>
      </c>
      <c r="Y173" s="21">
        <v>7.7446009676865053</v>
      </c>
    </row>
    <row r="174" spans="1:25" x14ac:dyDescent="0.25">
      <c r="A174" s="7" t="s">
        <v>167</v>
      </c>
      <c r="B174" s="7"/>
      <c r="C174" s="14" t="s">
        <v>209</v>
      </c>
      <c r="D174" s="65">
        <v>6.4435406405523006</v>
      </c>
      <c r="E174" s="65">
        <v>7.1468370790066817</v>
      </c>
      <c r="F174" s="65">
        <v>6.5996382334788075</v>
      </c>
      <c r="G174" s="65">
        <v>6.9497379896190683</v>
      </c>
      <c r="H174" s="65">
        <v>4.6723502464404758</v>
      </c>
      <c r="I174" s="65">
        <v>4.5201343875250419</v>
      </c>
      <c r="J174" s="65">
        <v>4.4926005607617903</v>
      </c>
      <c r="K174" s="65">
        <v>6.3320542469883279</v>
      </c>
      <c r="L174" s="65">
        <v>6.9402414079270045</v>
      </c>
      <c r="M174" s="21">
        <v>6.0313757134043637</v>
      </c>
      <c r="N174" s="21">
        <v>5.905074370511409</v>
      </c>
      <c r="O174" s="21">
        <v>8.5205090136997104</v>
      </c>
      <c r="P174" s="21">
        <v>3.9410724359182683</v>
      </c>
      <c r="Q174" s="21">
        <v>3.414580464532273</v>
      </c>
      <c r="R174" s="21">
        <v>4.6113341521406346</v>
      </c>
      <c r="S174" s="21">
        <v>4.5653603750532925</v>
      </c>
      <c r="T174" s="21">
        <v>3.4324389430693101</v>
      </c>
      <c r="U174" s="21">
        <v>4.0254094896205714</v>
      </c>
      <c r="V174" s="21">
        <v>3.8367207338788472</v>
      </c>
      <c r="W174" s="21">
        <v>4.7790371135520502</v>
      </c>
      <c r="X174" s="21">
        <v>2.2563708906316253</v>
      </c>
      <c r="Y174" s="21">
        <v>2.9112552049600007</v>
      </c>
    </row>
    <row r="175" spans="1:25" x14ac:dyDescent="0.25">
      <c r="A175" s="6" t="s">
        <v>168</v>
      </c>
      <c r="B175" s="6"/>
      <c r="C175" s="14">
        <v>812</v>
      </c>
      <c r="D175" s="65">
        <v>14.918643457584466</v>
      </c>
      <c r="E175" s="65">
        <v>14.734095490613216</v>
      </c>
      <c r="F175" s="65">
        <v>12.61109118633035</v>
      </c>
      <c r="G175" s="65">
        <v>11.372298528467567</v>
      </c>
      <c r="H175" s="65">
        <v>12.006165823131855</v>
      </c>
      <c r="I175" s="65">
        <v>15.575874339696682</v>
      </c>
      <c r="J175" s="65">
        <v>21.356981314993959</v>
      </c>
      <c r="K175" s="65">
        <v>15.663502610971126</v>
      </c>
      <c r="L175" s="65">
        <v>19.756140234739174</v>
      </c>
      <c r="M175" s="21">
        <v>23.161870925585355</v>
      </c>
      <c r="N175" s="21">
        <v>21.93052646777867</v>
      </c>
      <c r="O175" s="21">
        <v>21.6464147728501</v>
      </c>
      <c r="P175" s="21">
        <v>22.099354169413985</v>
      </c>
      <c r="Q175" s="21">
        <v>21.168459633449519</v>
      </c>
      <c r="R175" s="21">
        <v>18.2196634180942</v>
      </c>
      <c r="S175" s="21">
        <v>23.489844886510056</v>
      </c>
      <c r="T175" s="21">
        <v>27.640222816885572</v>
      </c>
      <c r="U175" s="21">
        <v>20.501478046309181</v>
      </c>
      <c r="V175" s="21">
        <v>19.749252470928308</v>
      </c>
      <c r="W175" s="21">
        <v>21.02899381825695</v>
      </c>
      <c r="X175" s="21">
        <v>19.161161951345949</v>
      </c>
      <c r="Y175" s="21">
        <v>20.558579898460955</v>
      </c>
    </row>
    <row r="176" spans="1:25" x14ac:dyDescent="0.25">
      <c r="A176" s="6" t="s">
        <v>169</v>
      </c>
      <c r="B176" s="6"/>
      <c r="C176" s="14">
        <v>813</v>
      </c>
      <c r="D176" s="65">
        <v>16.86812231380252</v>
      </c>
      <c r="E176" s="65">
        <v>14.74410506635412</v>
      </c>
      <c r="F176" s="65">
        <v>14.365677786167616</v>
      </c>
      <c r="G176" s="65">
        <v>15.664488801998536</v>
      </c>
      <c r="H176" s="65">
        <v>15.939220144502638</v>
      </c>
      <c r="I176" s="65">
        <v>9.588163852325847</v>
      </c>
      <c r="J176" s="65">
        <v>15.856237273276909</v>
      </c>
      <c r="K176" s="65">
        <v>18.800123909788873</v>
      </c>
      <c r="L176" s="65">
        <v>22.260768549046166</v>
      </c>
      <c r="M176" s="21">
        <v>23.703458254236711</v>
      </c>
      <c r="N176" s="21">
        <v>24.012125415884729</v>
      </c>
      <c r="O176" s="21">
        <v>22.061655809026359</v>
      </c>
      <c r="P176" s="21">
        <v>30.795729679014745</v>
      </c>
      <c r="Q176" s="21">
        <v>23.239237279897242</v>
      </c>
      <c r="R176" s="21">
        <v>27.495520753258123</v>
      </c>
      <c r="S176" s="21">
        <v>32.059416104080903</v>
      </c>
      <c r="T176" s="21">
        <v>28.797065405142064</v>
      </c>
      <c r="U176" s="21">
        <v>28.395502901718693</v>
      </c>
      <c r="V176" s="21">
        <v>31.609139644567193</v>
      </c>
      <c r="W176" s="21">
        <v>28.143389757841433</v>
      </c>
      <c r="X176" s="21">
        <v>26.158490703061712</v>
      </c>
      <c r="Y176" s="21">
        <v>27.029377171315879</v>
      </c>
    </row>
    <row r="177" spans="1:25" x14ac:dyDescent="0.25">
      <c r="A177" s="6" t="s">
        <v>170</v>
      </c>
      <c r="B177" s="6"/>
      <c r="C177" s="14">
        <v>814</v>
      </c>
      <c r="D177" s="65">
        <v>6.7718739215995507</v>
      </c>
      <c r="E177" s="65">
        <v>8.2178616832835942</v>
      </c>
      <c r="F177" s="65">
        <v>8.0551475719801768</v>
      </c>
      <c r="G177" s="65">
        <v>8.825064113801993</v>
      </c>
      <c r="H177" s="65">
        <v>7.2845291816867332</v>
      </c>
      <c r="I177" s="65">
        <v>7.6313957191981228</v>
      </c>
      <c r="J177" s="65">
        <v>10.414220036275699</v>
      </c>
      <c r="K177" s="65">
        <v>9.8607532081582931</v>
      </c>
      <c r="L177" s="65">
        <v>7.6362316396356347</v>
      </c>
      <c r="M177" s="21">
        <v>5.9426887246941433</v>
      </c>
      <c r="N177" s="21">
        <v>8.5379905114592152</v>
      </c>
      <c r="O177" s="21">
        <v>12.801608282220155</v>
      </c>
      <c r="P177" s="21">
        <v>9.7502342150798711</v>
      </c>
      <c r="Q177" s="21">
        <v>13.958593366291337</v>
      </c>
      <c r="R177" s="21">
        <v>10.090238704075089</v>
      </c>
      <c r="S177" s="21">
        <v>14.259437394551943</v>
      </c>
      <c r="T177" s="21">
        <v>17.54894788760793</v>
      </c>
      <c r="U177" s="21">
        <v>13.394879724782086</v>
      </c>
      <c r="V177" s="21">
        <v>9.5349610716702902</v>
      </c>
      <c r="W177" s="21">
        <v>12.437853341822947</v>
      </c>
      <c r="X177" s="21">
        <v>11.416849723309447</v>
      </c>
      <c r="Y177" s="21">
        <v>12.978116809190146</v>
      </c>
    </row>
    <row r="178" spans="1:25" x14ac:dyDescent="0.25">
      <c r="A178" s="5" t="s">
        <v>171</v>
      </c>
      <c r="B178" s="5"/>
      <c r="C178" s="13">
        <v>91</v>
      </c>
      <c r="D178" s="64">
        <v>42.437076575357189</v>
      </c>
      <c r="E178" s="64">
        <v>42.330495808290273</v>
      </c>
      <c r="F178" s="64">
        <v>45.379989786700207</v>
      </c>
      <c r="G178" s="64">
        <v>46.331586597460458</v>
      </c>
      <c r="H178" s="64">
        <v>35.614349030357474</v>
      </c>
      <c r="I178" s="64">
        <v>35.564260819596385</v>
      </c>
      <c r="J178" s="64">
        <v>46.169056307436534</v>
      </c>
      <c r="K178" s="64">
        <v>40.236970098896414</v>
      </c>
      <c r="L178" s="64">
        <v>68.111297232968965</v>
      </c>
      <c r="M178" s="20">
        <v>66.879309668050979</v>
      </c>
      <c r="N178" s="20">
        <v>71.720875908155648</v>
      </c>
      <c r="O178" s="20">
        <v>75.859521185441579</v>
      </c>
      <c r="P178" s="20">
        <v>68.753990412227424</v>
      </c>
      <c r="Q178" s="20">
        <v>79.085528966566656</v>
      </c>
      <c r="R178" s="20">
        <v>75.249314557365409</v>
      </c>
      <c r="S178" s="20">
        <v>81.825672055811012</v>
      </c>
      <c r="T178" s="20">
        <v>80.67323701565121</v>
      </c>
      <c r="U178" s="20">
        <v>70.451646331110396</v>
      </c>
      <c r="V178" s="20">
        <v>70.153722792391306</v>
      </c>
      <c r="W178" s="20">
        <v>69.376638491788555</v>
      </c>
      <c r="X178" s="20">
        <v>83.23350972125445</v>
      </c>
      <c r="Y178" s="20">
        <v>75.93007700531308</v>
      </c>
    </row>
    <row r="179" spans="1:25" x14ac:dyDescent="0.25">
      <c r="A179" s="6" t="s">
        <v>172</v>
      </c>
      <c r="B179" s="6"/>
      <c r="C179" s="14">
        <v>911</v>
      </c>
      <c r="D179" s="65">
        <v>9.5421859804357325</v>
      </c>
      <c r="E179" s="65">
        <v>9.9194895592375651</v>
      </c>
      <c r="F179" s="65">
        <v>9.7997649297729126</v>
      </c>
      <c r="G179" s="65">
        <v>10.81070353940744</v>
      </c>
      <c r="H179" s="65">
        <v>10.468430298986888</v>
      </c>
      <c r="I179" s="65">
        <v>7.7977210105139791</v>
      </c>
      <c r="J179" s="65">
        <v>11.128729493651756</v>
      </c>
      <c r="K179" s="65">
        <v>11.664310454978498</v>
      </c>
      <c r="L179" s="65">
        <v>17.370989041952328</v>
      </c>
      <c r="M179" s="21">
        <v>12.427322605471634</v>
      </c>
      <c r="N179" s="21">
        <v>10.04896027149802</v>
      </c>
      <c r="O179" s="21">
        <v>18.012937782784803</v>
      </c>
      <c r="P179" s="21">
        <v>18.243425126018316</v>
      </c>
      <c r="Q179" s="21">
        <v>19.810063290648042</v>
      </c>
      <c r="R179" s="21">
        <v>14.916502481967473</v>
      </c>
      <c r="S179" s="21">
        <v>15.937162371372747</v>
      </c>
      <c r="T179" s="21">
        <v>14.486027506849405</v>
      </c>
      <c r="U179" s="21">
        <v>13.595685232480328</v>
      </c>
      <c r="V179" s="21">
        <v>8.6281987542308052</v>
      </c>
      <c r="W179" s="21">
        <v>17.895861902342652</v>
      </c>
      <c r="X179" s="21">
        <v>19.085026605773884</v>
      </c>
      <c r="Y179" s="21">
        <v>20.344546475510317</v>
      </c>
    </row>
    <row r="180" spans="1:25" x14ac:dyDescent="0.25">
      <c r="A180" s="6" t="s">
        <v>173</v>
      </c>
      <c r="B180" s="6"/>
      <c r="C180" s="14">
        <v>912</v>
      </c>
      <c r="D180" s="65">
        <v>14.159372745162699</v>
      </c>
      <c r="E180" s="65">
        <v>12.632084585023014</v>
      </c>
      <c r="F180" s="65">
        <v>17.964574164242919</v>
      </c>
      <c r="G180" s="65">
        <v>18.111438397189087</v>
      </c>
      <c r="H180" s="65">
        <v>11.54287371008818</v>
      </c>
      <c r="I180" s="65">
        <v>14.225704327838551</v>
      </c>
      <c r="J180" s="65">
        <v>19.066635931076185</v>
      </c>
      <c r="K180" s="65">
        <v>15.114593883678019</v>
      </c>
      <c r="L180" s="65">
        <v>27.929849130342234</v>
      </c>
      <c r="M180" s="21">
        <v>25.660177764179586</v>
      </c>
      <c r="N180" s="21">
        <v>24.741541699881882</v>
      </c>
      <c r="O180" s="21">
        <v>28.48668464513726</v>
      </c>
      <c r="P180" s="21">
        <v>21.030653413440479</v>
      </c>
      <c r="Q180" s="21">
        <v>29.640497680136257</v>
      </c>
      <c r="R180" s="21">
        <v>35.302607802828447</v>
      </c>
      <c r="S180" s="21">
        <v>33.055927094156466</v>
      </c>
      <c r="T180" s="21">
        <v>33.735902397800743</v>
      </c>
      <c r="U180" s="21">
        <v>31.254004937473134</v>
      </c>
      <c r="V180" s="21">
        <v>32.555258587914558</v>
      </c>
      <c r="W180" s="21">
        <v>23.937552763375869</v>
      </c>
      <c r="X180" s="21">
        <v>26.97492279878059</v>
      </c>
      <c r="Y180" s="21">
        <v>30.280359314785628</v>
      </c>
    </row>
    <row r="181" spans="1:25" x14ac:dyDescent="0.25">
      <c r="A181" s="6" t="s">
        <v>174</v>
      </c>
      <c r="B181" s="6"/>
      <c r="C181" s="14">
        <v>913</v>
      </c>
      <c r="D181" s="65">
        <v>18.376403323613328</v>
      </c>
      <c r="E181" s="65">
        <v>19.428586513097994</v>
      </c>
      <c r="F181" s="65">
        <v>17.555835240417192</v>
      </c>
      <c r="G181" s="65">
        <v>17.048419310753847</v>
      </c>
      <c r="H181" s="65">
        <v>13.001751002225712</v>
      </c>
      <c r="I181" s="65">
        <v>13.335374827265438</v>
      </c>
      <c r="J181" s="65">
        <v>15.768147066203149</v>
      </c>
      <c r="K181" s="65">
        <v>13.340442461534231</v>
      </c>
      <c r="L181" s="65">
        <v>21.573082079508328</v>
      </c>
      <c r="M181" s="21">
        <v>27.511824570234808</v>
      </c>
      <c r="N181" s="21">
        <v>38.613607359858669</v>
      </c>
      <c r="O181" s="21">
        <v>27.685115557179479</v>
      </c>
      <c r="P181" s="21">
        <v>28.86673406383504</v>
      </c>
      <c r="Q181" s="21">
        <v>29.053595854329192</v>
      </c>
      <c r="R181" s="21">
        <v>23.124023389198182</v>
      </c>
      <c r="S181" s="21">
        <v>31.931066461307839</v>
      </c>
      <c r="T181" s="21">
        <v>30.643009198003821</v>
      </c>
      <c r="U181" s="21">
        <v>23.848728205484026</v>
      </c>
      <c r="V181" s="21">
        <v>29.012858210570034</v>
      </c>
      <c r="W181" s="21">
        <v>26.238310272477506</v>
      </c>
      <c r="X181" s="21">
        <v>37.358660215434696</v>
      </c>
      <c r="Y181" s="21">
        <v>24.60520193401906</v>
      </c>
    </row>
    <row r="182" spans="1:25" x14ac:dyDescent="0.25">
      <c r="A182" s="6" t="s">
        <v>175</v>
      </c>
      <c r="B182" s="6"/>
      <c r="C182" s="14" t="s">
        <v>210</v>
      </c>
      <c r="D182" s="65">
        <v>0</v>
      </c>
      <c r="E182" s="65">
        <v>0</v>
      </c>
      <c r="F182" s="65">
        <v>0</v>
      </c>
      <c r="G182" s="65">
        <v>0</v>
      </c>
      <c r="H182" s="65">
        <v>0</v>
      </c>
      <c r="I182" s="65">
        <v>0</v>
      </c>
      <c r="J182" s="65">
        <v>0</v>
      </c>
      <c r="K182" s="65">
        <v>0</v>
      </c>
      <c r="L182" s="65">
        <v>0</v>
      </c>
      <c r="M182" s="21">
        <v>0</v>
      </c>
      <c r="N182" s="21">
        <v>0</v>
      </c>
      <c r="O182" s="21">
        <v>0</v>
      </c>
      <c r="P182" s="21">
        <v>0</v>
      </c>
      <c r="Q182" s="21">
        <v>0</v>
      </c>
      <c r="R182" s="21">
        <v>0</v>
      </c>
      <c r="S182" s="21">
        <v>0</v>
      </c>
      <c r="T182" s="21">
        <v>0</v>
      </c>
      <c r="U182" s="21">
        <v>0</v>
      </c>
      <c r="V182" s="21">
        <v>0</v>
      </c>
      <c r="W182" s="21">
        <v>0</v>
      </c>
      <c r="X182" s="21">
        <v>0</v>
      </c>
      <c r="Y182" s="21">
        <v>0</v>
      </c>
    </row>
    <row r="187" spans="1:25" x14ac:dyDescent="0.25">
      <c r="A187" s="123" t="s">
        <v>532</v>
      </c>
      <c r="B187" s="124"/>
      <c r="C187" s="124"/>
    </row>
    <row r="188" spans="1:25" x14ac:dyDescent="0.25">
      <c r="A188" s="125" t="s">
        <v>380</v>
      </c>
      <c r="B188" s="126"/>
      <c r="C188" s="127" t="s">
        <v>533</v>
      </c>
      <c r="D188" s="128">
        <f>SUMIF($C$198:$C$277,334511,D$198:D$277)+SUMIF($C$198:$C$277,3364,D$198:D$277)+SUMIF($C$198:$C$277,488190,D$198:D$277)</f>
        <v>7.2541134281377015</v>
      </c>
      <c r="E188" s="128">
        <f t="shared" ref="E188:Y188" si="0">SUMIF($C$198:$C$277,334511,E$198:E$277)+SUMIF($C$198:$C$277,3364,E$198:E$277)+SUMIF($C$198:$C$277,488190,E$198:E$277)</f>
        <v>7.3561144034909862</v>
      </c>
      <c r="F188" s="128">
        <f t="shared" si="0"/>
        <v>5.2139135892891488</v>
      </c>
      <c r="G188" s="128">
        <f t="shared" si="0"/>
        <v>5.9225695718407607</v>
      </c>
      <c r="H188" s="128">
        <f t="shared" si="0"/>
        <v>3.4761513982600922</v>
      </c>
      <c r="I188" s="128">
        <f t="shared" si="0"/>
        <v>5.4190367362605931</v>
      </c>
      <c r="J188" s="128">
        <f t="shared" si="0"/>
        <v>4.6798209399724904</v>
      </c>
      <c r="K188" s="128">
        <f t="shared" si="0"/>
        <v>3.2444426559646073</v>
      </c>
      <c r="L188" s="128">
        <f t="shared" si="0"/>
        <v>3.4708499629919007</v>
      </c>
      <c r="M188" s="128">
        <f t="shared" si="0"/>
        <v>6.3289698559283929</v>
      </c>
      <c r="N188" s="128">
        <f t="shared" si="0"/>
        <v>5.9485332202968344</v>
      </c>
      <c r="O188" s="128">
        <f t="shared" si="0"/>
        <v>6.5031319965386611</v>
      </c>
      <c r="P188" s="128">
        <f t="shared" si="0"/>
        <v>6.399431862248699</v>
      </c>
      <c r="Q188" s="128">
        <f t="shared" si="0"/>
        <v>3.3276638181206861</v>
      </c>
      <c r="R188" s="128">
        <f t="shared" si="0"/>
        <v>9.7359676065221912</v>
      </c>
      <c r="S188" s="128">
        <f t="shared" si="0"/>
        <v>4.9335384195013399</v>
      </c>
      <c r="T188" s="128">
        <f t="shared" si="0"/>
        <v>6.2117968638756036</v>
      </c>
      <c r="U188" s="128">
        <f t="shared" si="0"/>
        <v>4.9192338137154223</v>
      </c>
      <c r="V188" s="128">
        <f t="shared" si="0"/>
        <v>5.2293526439551208</v>
      </c>
      <c r="W188" s="128">
        <f t="shared" si="0"/>
        <v>8.8588151843004752</v>
      </c>
      <c r="X188" s="128">
        <f t="shared" si="0"/>
        <v>4.7716265983566331</v>
      </c>
      <c r="Y188" s="128">
        <f t="shared" si="0"/>
        <v>5.9213197404865223</v>
      </c>
    </row>
    <row r="189" spans="1:25" x14ac:dyDescent="0.25">
      <c r="A189" s="125" t="s">
        <v>407</v>
      </c>
      <c r="B189" s="126"/>
      <c r="C189" s="127" t="s">
        <v>596</v>
      </c>
      <c r="D189" s="128">
        <f>SUMIF($C$198:$C$277,541310,D$198:D$277)+SUMIF($C$198:$C$277,541320,D$198:D$277)+SUMIF($C$198:$C$277,541410,D$198:D$277)+SUMIF($C$198:$C$277,541420,D$198:D$277)+SUMIF($C$198:$C$277,541430,D$198:D$277)+SUMIF($C$198:$C$277,541490,D$198:D$277)</f>
        <v>11.489292577737896</v>
      </c>
      <c r="E189" s="128">
        <f t="shared" ref="E189:Y189" si="1">SUMIF($C$198:$C$277,541310,E$198:E$277)+SUMIF($C$198:$C$277,541320,E$198:E$277)+SUMIF($C$198:$C$277,541410,E$198:E$277)+SUMIF($C$198:$C$277,541420,E$198:E$277)+SUMIF($C$198:$C$277,541430,E$198:E$277)+SUMIF($C$198:$C$277,541490,E$198:E$277)</f>
        <v>11.35653296382387</v>
      </c>
      <c r="F189" s="128">
        <f t="shared" si="1"/>
        <v>15.082829377936763</v>
      </c>
      <c r="G189" s="128">
        <f t="shared" si="1"/>
        <v>13.418409695671894</v>
      </c>
      <c r="H189" s="128">
        <f t="shared" si="1"/>
        <v>11.240700557735408</v>
      </c>
      <c r="I189" s="128">
        <f t="shared" si="1"/>
        <v>14.107530766782858</v>
      </c>
      <c r="J189" s="128">
        <f t="shared" si="1"/>
        <v>13.473321391546298</v>
      </c>
      <c r="K189" s="128">
        <f t="shared" si="1"/>
        <v>14.157050310382699</v>
      </c>
      <c r="L189" s="128">
        <f t="shared" si="1"/>
        <v>13.632408790527151</v>
      </c>
      <c r="M189" s="128">
        <f t="shared" si="1"/>
        <v>13.493077039398743</v>
      </c>
      <c r="N189" s="128">
        <f t="shared" si="1"/>
        <v>16.01621472508943</v>
      </c>
      <c r="O189" s="128">
        <f t="shared" si="1"/>
        <v>16.280098398378772</v>
      </c>
      <c r="P189" s="128">
        <f t="shared" si="1"/>
        <v>17.095456898298053</v>
      </c>
      <c r="Q189" s="128">
        <f t="shared" si="1"/>
        <v>16.751374890048087</v>
      </c>
      <c r="R189" s="128">
        <f t="shared" si="1"/>
        <v>16.966433476294529</v>
      </c>
      <c r="S189" s="128">
        <f t="shared" si="1"/>
        <v>12.396567346556553</v>
      </c>
      <c r="T189" s="128">
        <f t="shared" si="1"/>
        <v>12.37805381299745</v>
      </c>
      <c r="U189" s="128">
        <f t="shared" si="1"/>
        <v>14.523207333275218</v>
      </c>
      <c r="V189" s="128">
        <f t="shared" si="1"/>
        <v>14.940450214162436</v>
      </c>
      <c r="W189" s="128">
        <f t="shared" si="1"/>
        <v>19.261184521213572</v>
      </c>
      <c r="X189" s="128">
        <f t="shared" si="1"/>
        <v>17.974394021224082</v>
      </c>
      <c r="Y189" s="128">
        <f t="shared" si="1"/>
        <v>19.149261502290145</v>
      </c>
    </row>
    <row r="190" spans="1:25" x14ac:dyDescent="0.25">
      <c r="A190" s="125" t="s">
        <v>420</v>
      </c>
      <c r="B190" s="126"/>
      <c r="C190" s="127">
        <v>61</v>
      </c>
      <c r="D190" s="128">
        <f>SUMIF($C$198:$C$277,61,D$198:D$277)</f>
        <v>79.887591444809246</v>
      </c>
      <c r="E190" s="128">
        <f t="shared" ref="E190:Y190" si="2">SUMIF($C$198:$C$277,61,E$198:E$277)</f>
        <v>74.331109451965858</v>
      </c>
      <c r="F190" s="128">
        <f t="shared" si="2"/>
        <v>78.27848853364894</v>
      </c>
      <c r="G190" s="128">
        <f t="shared" si="2"/>
        <v>76.2064343190697</v>
      </c>
      <c r="H190" s="128">
        <f t="shared" si="2"/>
        <v>73.308583929911023</v>
      </c>
      <c r="I190" s="128">
        <f t="shared" si="2"/>
        <v>73.711455574921359</v>
      </c>
      <c r="J190" s="128">
        <f t="shared" si="2"/>
        <v>70.012139022067743</v>
      </c>
      <c r="K190" s="128">
        <f t="shared" si="2"/>
        <v>78.199889756149958</v>
      </c>
      <c r="L190" s="128">
        <f t="shared" si="2"/>
        <v>107.09814507793178</v>
      </c>
      <c r="M190" s="128">
        <f t="shared" si="2"/>
        <v>104.29552603345202</v>
      </c>
      <c r="N190" s="128">
        <f t="shared" si="2"/>
        <v>115.3341499375277</v>
      </c>
      <c r="O190" s="128">
        <f t="shared" si="2"/>
        <v>110.07520459772222</v>
      </c>
      <c r="P190" s="128">
        <f t="shared" si="2"/>
        <v>110.14390548210639</v>
      </c>
      <c r="Q190" s="128">
        <f t="shared" si="2"/>
        <v>110.71094639881883</v>
      </c>
      <c r="R190" s="128">
        <f t="shared" si="2"/>
        <v>118.35678739154838</v>
      </c>
      <c r="S190" s="128">
        <f t="shared" si="2"/>
        <v>111.75316430216849</v>
      </c>
      <c r="T190" s="128">
        <f t="shared" si="2"/>
        <v>117.03539818459024</v>
      </c>
      <c r="U190" s="128">
        <f t="shared" si="2"/>
        <v>113.66328933765369</v>
      </c>
      <c r="V190" s="128">
        <f t="shared" si="2"/>
        <v>123.1144047775378</v>
      </c>
      <c r="W190" s="128">
        <f t="shared" si="2"/>
        <v>124.67151606118904</v>
      </c>
      <c r="X190" s="128">
        <f t="shared" si="2"/>
        <v>118.82925775143572</v>
      </c>
      <c r="Y190" s="128">
        <f t="shared" si="2"/>
        <v>132.33611508022435</v>
      </c>
    </row>
    <row r="191" spans="1:25" x14ac:dyDescent="0.25">
      <c r="A191" s="125" t="s">
        <v>430</v>
      </c>
      <c r="B191" s="126"/>
      <c r="C191" s="127" t="s">
        <v>534</v>
      </c>
      <c r="D191" s="128">
        <f>SUMIF($C$198:$C$277,"313, 314",D$198:D$277)+SUMIF($C$198:$C$277,315,D$198:D$277)+SUMIF($C$198:$C$277,4141,D$198:D$277)+SUMIF($C$198:$C$277,448,D$198:D$277)</f>
        <v>40.60046228449913</v>
      </c>
      <c r="E191" s="128">
        <f t="shared" ref="E191:Y191" si="3">SUMIF($C$198:$C$277,"313, 314",E$198:E$277)+SUMIF($C$198:$C$277,315,E$198:E$277)+SUMIF($C$198:$C$277,4141,E$198:E$277)+SUMIF($C$198:$C$277,448,E$198:E$277)</f>
        <v>36.905305756719372</v>
      </c>
      <c r="F191" s="128">
        <f t="shared" si="3"/>
        <v>43.196725778948149</v>
      </c>
      <c r="G191" s="128">
        <f t="shared" si="3"/>
        <v>33.093990426757472</v>
      </c>
      <c r="H191" s="128">
        <f t="shared" si="3"/>
        <v>42.346870587992157</v>
      </c>
      <c r="I191" s="128">
        <f t="shared" si="3"/>
        <v>41.943324933592756</v>
      </c>
      <c r="J191" s="128">
        <f t="shared" si="3"/>
        <v>42.048392176541725</v>
      </c>
      <c r="K191" s="128">
        <f t="shared" si="3"/>
        <v>38.756876923516792</v>
      </c>
      <c r="L191" s="128">
        <f t="shared" si="3"/>
        <v>48.203329948072806</v>
      </c>
      <c r="M191" s="128">
        <f t="shared" si="3"/>
        <v>51.147556651411392</v>
      </c>
      <c r="N191" s="128">
        <f t="shared" si="3"/>
        <v>39.787312015214418</v>
      </c>
      <c r="O191" s="128">
        <f t="shared" si="3"/>
        <v>35.240038257201981</v>
      </c>
      <c r="P191" s="128">
        <f t="shared" si="3"/>
        <v>37.33834100869354</v>
      </c>
      <c r="Q191" s="128">
        <f t="shared" si="3"/>
        <v>31.693714713882997</v>
      </c>
      <c r="R191" s="128">
        <f t="shared" si="3"/>
        <v>33.472965423733299</v>
      </c>
      <c r="S191" s="128">
        <f t="shared" si="3"/>
        <v>36.206267327244333</v>
      </c>
      <c r="T191" s="128">
        <f t="shared" si="3"/>
        <v>34.32816637238367</v>
      </c>
      <c r="U191" s="128">
        <f t="shared" si="3"/>
        <v>31.343615571033538</v>
      </c>
      <c r="V191" s="128">
        <f t="shared" si="3"/>
        <v>35.320557385851345</v>
      </c>
      <c r="W191" s="128">
        <f t="shared" si="3"/>
        <v>31.411491298013388</v>
      </c>
      <c r="X191" s="128">
        <f t="shared" si="3"/>
        <v>30.392900628284316</v>
      </c>
      <c r="Y191" s="128">
        <f t="shared" si="3"/>
        <v>25.924820921474804</v>
      </c>
    </row>
    <row r="192" spans="1:25" x14ac:dyDescent="0.25">
      <c r="A192" s="125" t="s">
        <v>535</v>
      </c>
      <c r="B192" s="126"/>
      <c r="C192" s="127">
        <v>52</v>
      </c>
      <c r="D192" s="128">
        <f>SUMIF($C$198:$C$277,52,D$198:D$277)</f>
        <v>91.297172961201227</v>
      </c>
      <c r="E192" s="128">
        <f t="shared" ref="E192:Y192" si="4">SUMIF($C$198:$C$277,52,E$198:E$277)</f>
        <v>94.970854629713429</v>
      </c>
      <c r="F192" s="128">
        <f t="shared" si="4"/>
        <v>94.907184263924847</v>
      </c>
      <c r="G192" s="128">
        <f t="shared" si="4"/>
        <v>90.156052708045351</v>
      </c>
      <c r="H192" s="128">
        <f t="shared" si="4"/>
        <v>91.209402595598576</v>
      </c>
      <c r="I192" s="128">
        <f t="shared" si="4"/>
        <v>97.300295419776063</v>
      </c>
      <c r="J192" s="128">
        <f t="shared" si="4"/>
        <v>96.135779319830746</v>
      </c>
      <c r="K192" s="128">
        <f t="shared" si="4"/>
        <v>96.157046691881561</v>
      </c>
      <c r="L192" s="128">
        <f t="shared" si="4"/>
        <v>165.0832536422642</v>
      </c>
      <c r="M192" s="128">
        <f t="shared" si="4"/>
        <v>172.23357805420611</v>
      </c>
      <c r="N192" s="128">
        <f t="shared" si="4"/>
        <v>159.65846932761997</v>
      </c>
      <c r="O192" s="128">
        <f t="shared" si="4"/>
        <v>182.22957395834138</v>
      </c>
      <c r="P192" s="128">
        <f t="shared" si="4"/>
        <v>176.23548605679107</v>
      </c>
      <c r="Q192" s="128">
        <f t="shared" si="4"/>
        <v>156.12794110419969</v>
      </c>
      <c r="R192" s="128">
        <f t="shared" si="4"/>
        <v>167.45470435636213</v>
      </c>
      <c r="S192" s="128">
        <f t="shared" si="4"/>
        <v>168.03801183862936</v>
      </c>
      <c r="T192" s="128">
        <f t="shared" si="4"/>
        <v>177.34754019047475</v>
      </c>
      <c r="U192" s="128">
        <f t="shared" si="4"/>
        <v>197.0814243180109</v>
      </c>
      <c r="V192" s="128">
        <f t="shared" si="4"/>
        <v>191.77553849358316</v>
      </c>
      <c r="W192" s="128">
        <f t="shared" si="4"/>
        <v>210.08118645077127</v>
      </c>
      <c r="X192" s="128">
        <f t="shared" si="4"/>
        <v>198.37277024784311</v>
      </c>
      <c r="Y192" s="128">
        <f t="shared" si="4"/>
        <v>192.93224258542273</v>
      </c>
    </row>
    <row r="193" spans="1:25" x14ac:dyDescent="0.25">
      <c r="A193" s="125" t="s">
        <v>492</v>
      </c>
      <c r="B193" s="126"/>
      <c r="C193" s="127" t="s">
        <v>536</v>
      </c>
      <c r="D193" s="128">
        <f>SUMIF($C$198:$C$277,311,D$198:D$277)+SUMIF($C$198:$C$277,3121,D$198:D$277)</f>
        <v>20.079632219045941</v>
      </c>
      <c r="E193" s="128">
        <f t="shared" ref="E193:Y193" si="5">SUMIF($C$198:$C$277,311,E$198:E$277)+SUMIF($C$198:$C$277,3121,E$198:E$277)</f>
        <v>25.524418139309574</v>
      </c>
      <c r="F193" s="128">
        <f t="shared" si="5"/>
        <v>20.765931178755828</v>
      </c>
      <c r="G193" s="128">
        <f t="shared" si="5"/>
        <v>21.801919753869921</v>
      </c>
      <c r="H193" s="128">
        <f t="shared" si="5"/>
        <v>24.662912060325045</v>
      </c>
      <c r="I193" s="128">
        <f t="shared" si="5"/>
        <v>25.408634208663493</v>
      </c>
      <c r="J193" s="128">
        <f t="shared" si="5"/>
        <v>23.422207280834346</v>
      </c>
      <c r="K193" s="128">
        <f t="shared" si="5"/>
        <v>23.289413143721774</v>
      </c>
      <c r="L193" s="128">
        <f t="shared" si="5"/>
        <v>39.779117095781963</v>
      </c>
      <c r="M193" s="128">
        <f t="shared" si="5"/>
        <v>34.395988387378878</v>
      </c>
      <c r="N193" s="128">
        <f t="shared" si="5"/>
        <v>29.087100201698302</v>
      </c>
      <c r="O193" s="128">
        <f t="shared" si="5"/>
        <v>36.537357128095238</v>
      </c>
      <c r="P193" s="128">
        <f t="shared" si="5"/>
        <v>26.663303603076525</v>
      </c>
      <c r="Q193" s="128">
        <f t="shared" si="5"/>
        <v>23.558460835791543</v>
      </c>
      <c r="R193" s="128">
        <f t="shared" si="5"/>
        <v>26.259083644955219</v>
      </c>
      <c r="S193" s="128">
        <f t="shared" si="5"/>
        <v>35.742595815667066</v>
      </c>
      <c r="T193" s="128">
        <f t="shared" si="5"/>
        <v>29.783416961498727</v>
      </c>
      <c r="U193" s="128">
        <f t="shared" si="5"/>
        <v>34.080144792768422</v>
      </c>
      <c r="V193" s="128">
        <f t="shared" si="5"/>
        <v>35.453118333157342</v>
      </c>
      <c r="W193" s="128">
        <f t="shared" si="5"/>
        <v>33.505166796789958</v>
      </c>
      <c r="X193" s="128">
        <f t="shared" si="5"/>
        <v>19.769329177773777</v>
      </c>
      <c r="Y193" s="128">
        <f t="shared" si="5"/>
        <v>22.211846131811232</v>
      </c>
    </row>
    <row r="194" spans="1:25" x14ac:dyDescent="0.25">
      <c r="A194" s="125" t="s">
        <v>537</v>
      </c>
      <c r="B194" s="126"/>
      <c r="C194" s="127" t="s">
        <v>538</v>
      </c>
      <c r="D194" s="128">
        <f>SUMIF($C$198:$C$277,3254,D$198:D$277)+SUMIF($C$198:$C$277,334512,D$198:D$277)+SUMIF($C$198:$C$277,3391,D$198:D$277)+SUMIF($C$198:$C$277,414510,D$198:D$277)+SUMIF($C$198:$C$277,5417,D$198:D$277)+SUMIF($C$198:$C$277,6215,D$198:D$277)</f>
        <v>11.09255244393999</v>
      </c>
      <c r="E194" s="128">
        <f t="shared" ref="E194:Y194" si="6">SUMIF($C$198:$C$277,3254,E$198:E$277)+SUMIF($C$198:$C$277,334512,E$198:E$277)+SUMIF($C$198:$C$277,3391,E$198:E$277)+SUMIF($C$198:$C$277,414510,E$198:E$277)+SUMIF($C$198:$C$277,5417,E$198:E$277)+SUMIF($C$198:$C$277,6215,E$198:E$277)</f>
        <v>13.337878697457445</v>
      </c>
      <c r="F194" s="128">
        <f t="shared" si="6"/>
        <v>12.297798128130525</v>
      </c>
      <c r="G194" s="128">
        <f t="shared" si="6"/>
        <v>12.16610183882824</v>
      </c>
      <c r="H194" s="128">
        <f t="shared" si="6"/>
        <v>15.116762347066548</v>
      </c>
      <c r="I194" s="128">
        <f t="shared" si="6"/>
        <v>17.350342307136557</v>
      </c>
      <c r="J194" s="128">
        <f t="shared" si="6"/>
        <v>15.029996365959436</v>
      </c>
      <c r="K194" s="128">
        <f t="shared" si="6"/>
        <v>11.952110367140907</v>
      </c>
      <c r="L194" s="128">
        <f t="shared" si="6"/>
        <v>19.372784245952644</v>
      </c>
      <c r="M194" s="128">
        <f t="shared" si="6"/>
        <v>20.935952315743705</v>
      </c>
      <c r="N194" s="128">
        <f t="shared" si="6"/>
        <v>20.484381530028408</v>
      </c>
      <c r="O194" s="128">
        <f t="shared" si="6"/>
        <v>20.604866700075512</v>
      </c>
      <c r="P194" s="128">
        <f t="shared" si="6"/>
        <v>14.552012403206135</v>
      </c>
      <c r="Q194" s="128">
        <f t="shared" si="6"/>
        <v>21.705145451054324</v>
      </c>
      <c r="R194" s="128">
        <f t="shared" si="6"/>
        <v>22.596066488703816</v>
      </c>
      <c r="S194" s="128">
        <f t="shared" si="6"/>
        <v>22.244540970641363</v>
      </c>
      <c r="T194" s="128">
        <f t="shared" si="6"/>
        <v>23.481314582231551</v>
      </c>
      <c r="U194" s="128">
        <f t="shared" si="6"/>
        <v>20.432060145917053</v>
      </c>
      <c r="V194" s="128">
        <f t="shared" si="6"/>
        <v>23.931096567566868</v>
      </c>
      <c r="W194" s="128">
        <f t="shared" si="6"/>
        <v>18.468201421953442</v>
      </c>
      <c r="X194" s="128">
        <f t="shared" si="6"/>
        <v>16.675114584420761</v>
      </c>
      <c r="Y194" s="128">
        <f t="shared" si="6"/>
        <v>19.644392770922035</v>
      </c>
    </row>
    <row r="195" spans="1:25" x14ac:dyDescent="0.25">
      <c r="A195" s="125" t="s">
        <v>539</v>
      </c>
      <c r="B195" s="126"/>
      <c r="C195" s="127" t="s">
        <v>540</v>
      </c>
      <c r="D195" s="128">
        <f>SUMIF($C$198:$C$277,3341,D$198:D$277)+SUMIF($C$198:$C$277,3342,D$198:D$277)+SUMIF($C$198:$C$277,3343,D$198:D$277)+SUMIF($C$198:$C$277,3344,D$198:D$277)+SUMIF($C$198:$C$277,3345,D$198:D$277)+SUMIF($C$198:$C$277,4173,D$198:D$277)+SUMIF($C$198:$C$277,5112,D$198:D$277)+SUMIF($C$198:$C$277,517,D$198:D$277)+SUMIF($C$198:$C$277,518,D$198:D$277)+SUMIF($C$198:$C$277,5415,D$198:D$277)+SUMIF($C$198:$C$277,8112,D$198:D$277)</f>
        <v>66.702958127755593</v>
      </c>
      <c r="E195" s="128">
        <f t="shared" ref="E195:Y195" si="7">SUMIF($C$198:$C$277,3341,E$198:E$277)+SUMIF($C$198:$C$277,3342,E$198:E$277)+SUMIF($C$198:$C$277,3343,E$198:E$277)+SUMIF($C$198:$C$277,3344,E$198:E$277)+SUMIF($C$198:$C$277,3345,E$198:E$277)+SUMIF($C$198:$C$277,4173,E$198:E$277)+SUMIF($C$198:$C$277,5112,E$198:E$277)+SUMIF($C$198:$C$277,517,E$198:E$277)+SUMIF($C$198:$C$277,518,E$198:E$277)+SUMIF($C$198:$C$277,5415,E$198:E$277)+SUMIF($C$198:$C$277,8112,E$198:E$277)</f>
        <v>65.542701951450638</v>
      </c>
      <c r="F195" s="128">
        <f t="shared" si="7"/>
        <v>80.571414203890825</v>
      </c>
      <c r="G195" s="128">
        <f t="shared" si="7"/>
        <v>85.242096553769244</v>
      </c>
      <c r="H195" s="128">
        <f t="shared" si="7"/>
        <v>96.828051626128257</v>
      </c>
      <c r="I195" s="128">
        <f t="shared" si="7"/>
        <v>81.616798832757354</v>
      </c>
      <c r="J195" s="128">
        <f t="shared" si="7"/>
        <v>85.427925259975837</v>
      </c>
      <c r="K195" s="128">
        <f t="shared" si="7"/>
        <v>71.622786970191484</v>
      </c>
      <c r="L195" s="128">
        <f t="shared" si="7"/>
        <v>77.687082856014072</v>
      </c>
      <c r="M195" s="128">
        <f t="shared" si="7"/>
        <v>87.780519574880287</v>
      </c>
      <c r="N195" s="128">
        <f t="shared" si="7"/>
        <v>79.777035913536182</v>
      </c>
      <c r="O195" s="128">
        <f t="shared" si="7"/>
        <v>88.006413174547077</v>
      </c>
      <c r="P195" s="128">
        <f t="shared" si="7"/>
        <v>83.722960548741739</v>
      </c>
      <c r="Q195" s="128">
        <f t="shared" si="7"/>
        <v>82.446317704905937</v>
      </c>
      <c r="R195" s="128">
        <f t="shared" si="7"/>
        <v>87.987275730229797</v>
      </c>
      <c r="S195" s="128">
        <f t="shared" si="7"/>
        <v>79.591187191712507</v>
      </c>
      <c r="T195" s="128">
        <f t="shared" si="7"/>
        <v>73.342385184389855</v>
      </c>
      <c r="U195" s="128">
        <f t="shared" si="7"/>
        <v>87.142111820777885</v>
      </c>
      <c r="V195" s="128">
        <f t="shared" si="7"/>
        <v>80.333579086536702</v>
      </c>
      <c r="W195" s="128">
        <f t="shared" si="7"/>
        <v>91.094614688390109</v>
      </c>
      <c r="X195" s="128">
        <f t="shared" si="7"/>
        <v>97.630144705674425</v>
      </c>
      <c r="Y195" s="128">
        <f t="shared" si="7"/>
        <v>100.14300977082569</v>
      </c>
    </row>
    <row r="196" spans="1:25" x14ac:dyDescent="0.25">
      <c r="B196" s="124"/>
      <c r="C196" s="124"/>
    </row>
    <row r="197" spans="1:25" x14ac:dyDescent="0.25">
      <c r="A197" s="138" t="s">
        <v>593</v>
      </c>
      <c r="B197" s="124"/>
      <c r="C197" s="124"/>
      <c r="D197" t="s">
        <v>595</v>
      </c>
    </row>
    <row r="198" spans="1:25" x14ac:dyDescent="0.25">
      <c r="A198" s="106" t="s">
        <v>380</v>
      </c>
      <c r="B198" s="129"/>
      <c r="C198" s="130"/>
      <c r="D198" s="139"/>
      <c r="E198" s="129"/>
      <c r="F198" s="129"/>
      <c r="G198" s="129"/>
      <c r="H198" s="129"/>
      <c r="I198" s="129"/>
      <c r="J198" s="129"/>
      <c r="K198" s="129"/>
      <c r="L198" s="129"/>
      <c r="M198" s="131"/>
      <c r="N198" s="131"/>
      <c r="O198" s="131"/>
      <c r="P198" s="131"/>
      <c r="Q198" s="131"/>
      <c r="R198" s="131"/>
      <c r="S198" s="131"/>
      <c r="T198" s="131"/>
      <c r="U198" s="131"/>
      <c r="V198" s="131"/>
      <c r="W198" s="131"/>
      <c r="X198" s="131"/>
      <c r="Y198" s="131"/>
    </row>
    <row r="199" spans="1:25" x14ac:dyDescent="0.25">
      <c r="A199" t="s">
        <v>382</v>
      </c>
      <c r="B199" s="137" t="s">
        <v>193</v>
      </c>
      <c r="C199" s="133">
        <v>334511</v>
      </c>
      <c r="D199" s="142">
        <v>0</v>
      </c>
      <c r="E199" s="142">
        <v>0.25512515869251606</v>
      </c>
      <c r="F199" s="142">
        <v>0</v>
      </c>
      <c r="G199" s="142">
        <v>0.30071416723438238</v>
      </c>
      <c r="H199" s="142">
        <v>0.39082307096922914</v>
      </c>
      <c r="I199" s="142">
        <v>0.71062756163233243</v>
      </c>
      <c r="J199" s="142">
        <v>0.412526478521621</v>
      </c>
      <c r="K199" s="142">
        <v>0</v>
      </c>
      <c r="L199" s="142">
        <v>0</v>
      </c>
      <c r="M199" s="143">
        <v>0.26301518861785245</v>
      </c>
      <c r="N199" s="143">
        <v>0</v>
      </c>
      <c r="O199" s="143">
        <v>0</v>
      </c>
      <c r="P199" s="143">
        <v>0</v>
      </c>
      <c r="Q199" s="143">
        <v>0.3026833608407094</v>
      </c>
      <c r="R199" s="30">
        <v>0.2826498144824231</v>
      </c>
      <c r="S199" s="30">
        <v>0.36133572713219364</v>
      </c>
      <c r="T199" s="30">
        <v>0</v>
      </c>
      <c r="U199" s="30">
        <v>0</v>
      </c>
      <c r="V199" s="30">
        <v>0.37106868048372482</v>
      </c>
      <c r="W199" s="30">
        <v>0.28699753189645394</v>
      </c>
      <c r="X199" s="30">
        <v>0</v>
      </c>
      <c r="Y199" s="30">
        <v>0.19920413628040834</v>
      </c>
    </row>
    <row r="200" spans="1:25" x14ac:dyDescent="0.25">
      <c r="A200" t="s">
        <v>544</v>
      </c>
      <c r="B200" s="137">
        <f t="shared" ref="B200:B206" si="8">VALUE(LEFT(C200,4))</f>
        <v>3364</v>
      </c>
      <c r="C200" s="133">
        <v>3364</v>
      </c>
      <c r="D200" s="142">
        <v>7.2541134281377015</v>
      </c>
      <c r="E200" s="142">
        <v>6.1959273836206386</v>
      </c>
      <c r="F200" s="142">
        <v>5.2139135892891488</v>
      </c>
      <c r="G200" s="142">
        <v>4.8638137445385974</v>
      </c>
      <c r="H200" s="142">
        <v>3.0853283272908629</v>
      </c>
      <c r="I200" s="142">
        <v>3.8939685849241705</v>
      </c>
      <c r="J200" s="142">
        <v>3.5040326813784777</v>
      </c>
      <c r="K200" s="142">
        <v>3.2444426559646073</v>
      </c>
      <c r="L200" s="142">
        <v>3.4708499629919007</v>
      </c>
      <c r="M200" s="143">
        <v>5.7097836180739305</v>
      </c>
      <c r="N200" s="143">
        <v>5.7216650487782523</v>
      </c>
      <c r="O200" s="143">
        <v>6.5031319965386611</v>
      </c>
      <c r="P200" s="143">
        <v>6.114264362773592</v>
      </c>
      <c r="Q200" s="143">
        <v>2.8063381004735493</v>
      </c>
      <c r="R200" s="30">
        <v>9.4533177920397673</v>
      </c>
      <c r="S200" s="30">
        <v>4.5722026923691459</v>
      </c>
      <c r="T200" s="30">
        <v>6.2117968638756036</v>
      </c>
      <c r="U200" s="30">
        <v>4.6595163712048384</v>
      </c>
      <c r="V200" s="30">
        <v>4.8582839634713961</v>
      </c>
      <c r="W200" s="30">
        <v>8.3935912096816363</v>
      </c>
      <c r="X200" s="30">
        <v>4.4118159327759399</v>
      </c>
      <c r="Y200" s="30">
        <v>5.5379187194428079</v>
      </c>
    </row>
    <row r="201" spans="1:25" x14ac:dyDescent="0.25">
      <c r="A201" t="s">
        <v>386</v>
      </c>
      <c r="B201" s="137">
        <f t="shared" si="8"/>
        <v>3364</v>
      </c>
      <c r="C201" s="133">
        <v>336411</v>
      </c>
      <c r="D201" s="142">
        <v>0</v>
      </c>
      <c r="E201" s="142">
        <v>0</v>
      </c>
      <c r="F201" s="142">
        <v>0</v>
      </c>
      <c r="G201" s="142">
        <v>0</v>
      </c>
      <c r="H201" s="142">
        <v>0</v>
      </c>
      <c r="I201" s="142">
        <v>0</v>
      </c>
      <c r="J201" s="142">
        <v>0</v>
      </c>
      <c r="K201" s="142">
        <v>0</v>
      </c>
      <c r="L201" s="142">
        <v>0</v>
      </c>
      <c r="M201" s="143">
        <v>0</v>
      </c>
      <c r="N201" s="143">
        <v>0</v>
      </c>
      <c r="O201" s="143">
        <v>0</v>
      </c>
      <c r="P201" s="143">
        <v>0</v>
      </c>
      <c r="Q201" s="143">
        <v>0</v>
      </c>
      <c r="R201" s="30">
        <v>0</v>
      </c>
      <c r="S201" s="30">
        <v>0</v>
      </c>
      <c r="T201" s="30">
        <v>0</v>
      </c>
      <c r="U201" s="30">
        <v>0</v>
      </c>
      <c r="V201" s="30">
        <v>0</v>
      </c>
      <c r="W201" s="30">
        <v>0</v>
      </c>
      <c r="X201" s="30">
        <v>0</v>
      </c>
      <c r="Y201" s="30">
        <v>0</v>
      </c>
    </row>
    <row r="202" spans="1:25" x14ac:dyDescent="0.25">
      <c r="A202" t="s">
        <v>387</v>
      </c>
      <c r="B202" s="137">
        <f t="shared" si="8"/>
        <v>3364</v>
      </c>
      <c r="C202" s="133">
        <v>336412</v>
      </c>
      <c r="D202" s="142">
        <v>0</v>
      </c>
      <c r="E202" s="142">
        <v>0</v>
      </c>
      <c r="F202" s="142">
        <v>0</v>
      </c>
      <c r="G202" s="142">
        <v>0</v>
      </c>
      <c r="H202" s="142">
        <v>0</v>
      </c>
      <c r="I202" s="142">
        <v>0</v>
      </c>
      <c r="J202" s="142">
        <v>0</v>
      </c>
      <c r="K202" s="142">
        <v>0</v>
      </c>
      <c r="L202" s="142">
        <v>0</v>
      </c>
      <c r="M202" s="143">
        <v>0</v>
      </c>
      <c r="N202" s="143">
        <v>0</v>
      </c>
      <c r="O202" s="143">
        <v>0</v>
      </c>
      <c r="P202" s="143">
        <v>0</v>
      </c>
      <c r="Q202" s="143">
        <v>0</v>
      </c>
      <c r="R202" s="30">
        <v>0</v>
      </c>
      <c r="S202" s="30">
        <v>0</v>
      </c>
      <c r="T202" s="30">
        <v>0</v>
      </c>
      <c r="U202" s="30">
        <v>0</v>
      </c>
      <c r="V202" s="30">
        <v>0</v>
      </c>
      <c r="W202" s="30">
        <v>0</v>
      </c>
      <c r="X202" s="30">
        <v>0</v>
      </c>
      <c r="Y202" s="30">
        <v>0</v>
      </c>
    </row>
    <row r="203" spans="1:25" x14ac:dyDescent="0.25">
      <c r="A203" t="s">
        <v>388</v>
      </c>
      <c r="B203" s="137">
        <f t="shared" si="8"/>
        <v>3364</v>
      </c>
      <c r="C203" s="133">
        <v>336413</v>
      </c>
      <c r="D203" s="142">
        <v>0</v>
      </c>
      <c r="E203" s="142">
        <v>0</v>
      </c>
      <c r="F203" s="142">
        <v>0</v>
      </c>
      <c r="G203" s="142">
        <v>0</v>
      </c>
      <c r="H203" s="142">
        <v>0</v>
      </c>
      <c r="I203" s="142">
        <v>0</v>
      </c>
      <c r="J203" s="142">
        <v>0</v>
      </c>
      <c r="K203" s="142">
        <v>0</v>
      </c>
      <c r="L203" s="142">
        <v>0</v>
      </c>
      <c r="M203" s="143">
        <v>0</v>
      </c>
      <c r="N203" s="143">
        <v>0</v>
      </c>
      <c r="O203" s="143">
        <v>0</v>
      </c>
      <c r="P203" s="143">
        <v>0</v>
      </c>
      <c r="Q203" s="143">
        <v>0</v>
      </c>
      <c r="R203" s="30">
        <v>0</v>
      </c>
      <c r="S203" s="30">
        <v>0</v>
      </c>
      <c r="T203" s="30">
        <v>0</v>
      </c>
      <c r="U203" s="30">
        <v>0</v>
      </c>
      <c r="V203" s="30">
        <v>0</v>
      </c>
      <c r="W203" s="30">
        <v>0</v>
      </c>
      <c r="X203" s="30">
        <v>0</v>
      </c>
      <c r="Y203" s="30">
        <v>0</v>
      </c>
    </row>
    <row r="204" spans="1:25" x14ac:dyDescent="0.25">
      <c r="A204" t="s">
        <v>389</v>
      </c>
      <c r="B204" s="137">
        <f t="shared" si="8"/>
        <v>3364</v>
      </c>
      <c r="C204" s="133">
        <v>336414</v>
      </c>
      <c r="D204" s="142">
        <v>0</v>
      </c>
      <c r="E204" s="142">
        <v>0</v>
      </c>
      <c r="F204" s="142">
        <v>0</v>
      </c>
      <c r="G204" s="142">
        <v>0</v>
      </c>
      <c r="H204" s="142">
        <v>0</v>
      </c>
      <c r="I204" s="142">
        <v>0</v>
      </c>
      <c r="J204" s="142">
        <v>0</v>
      </c>
      <c r="K204" s="142">
        <v>0</v>
      </c>
      <c r="L204" s="142">
        <v>0</v>
      </c>
      <c r="M204" s="143">
        <v>0</v>
      </c>
      <c r="N204" s="143">
        <v>0</v>
      </c>
      <c r="O204" s="143">
        <v>0</v>
      </c>
      <c r="P204" s="143">
        <v>0</v>
      </c>
      <c r="Q204" s="143">
        <v>0</v>
      </c>
      <c r="R204" s="30">
        <v>0</v>
      </c>
      <c r="S204" s="30">
        <v>0</v>
      </c>
      <c r="T204" s="30">
        <v>0</v>
      </c>
      <c r="U204" s="30">
        <v>0</v>
      </c>
      <c r="V204" s="30">
        <v>0</v>
      </c>
      <c r="W204" s="30">
        <v>0</v>
      </c>
      <c r="X204" s="30">
        <v>0</v>
      </c>
      <c r="Y204" s="30">
        <v>0</v>
      </c>
    </row>
    <row r="205" spans="1:25" x14ac:dyDescent="0.25">
      <c r="A205" t="s">
        <v>390</v>
      </c>
      <c r="B205" s="137">
        <f t="shared" si="8"/>
        <v>3364</v>
      </c>
      <c r="C205" s="133">
        <v>336415</v>
      </c>
      <c r="D205" s="142">
        <v>0</v>
      </c>
      <c r="E205" s="142">
        <v>0</v>
      </c>
      <c r="F205" s="142">
        <v>0</v>
      </c>
      <c r="G205" s="142">
        <v>0</v>
      </c>
      <c r="H205" s="142">
        <v>0</v>
      </c>
      <c r="I205" s="142">
        <v>0</v>
      </c>
      <c r="J205" s="142">
        <v>0</v>
      </c>
      <c r="K205" s="142">
        <v>0</v>
      </c>
      <c r="L205" s="142">
        <v>0</v>
      </c>
      <c r="M205" s="143">
        <v>0</v>
      </c>
      <c r="N205" s="143">
        <v>0</v>
      </c>
      <c r="O205" s="143">
        <v>0</v>
      </c>
      <c r="P205" s="143">
        <v>0</v>
      </c>
      <c r="Q205" s="143">
        <v>0</v>
      </c>
      <c r="R205" s="30">
        <v>0</v>
      </c>
      <c r="S205" s="30">
        <v>0</v>
      </c>
      <c r="T205" s="30">
        <v>0</v>
      </c>
      <c r="U205" s="30">
        <v>0</v>
      </c>
      <c r="V205" s="30">
        <v>0</v>
      </c>
      <c r="W205" s="30">
        <v>0</v>
      </c>
      <c r="X205" s="30">
        <v>0</v>
      </c>
      <c r="Y205" s="30">
        <v>0</v>
      </c>
    </row>
    <row r="206" spans="1:25" x14ac:dyDescent="0.25">
      <c r="A206" t="s">
        <v>391</v>
      </c>
      <c r="B206" s="137">
        <f t="shared" si="8"/>
        <v>3364</v>
      </c>
      <c r="C206" s="133">
        <v>336419</v>
      </c>
      <c r="D206" s="142">
        <v>0</v>
      </c>
      <c r="E206" s="142">
        <v>0</v>
      </c>
      <c r="F206" s="142">
        <v>0</v>
      </c>
      <c r="G206" s="142">
        <v>0</v>
      </c>
      <c r="H206" s="142">
        <v>0</v>
      </c>
      <c r="I206" s="142">
        <v>0</v>
      </c>
      <c r="J206" s="142">
        <v>0</v>
      </c>
      <c r="K206" s="142">
        <v>0</v>
      </c>
      <c r="L206" s="142">
        <v>0</v>
      </c>
      <c r="M206" s="143">
        <v>0</v>
      </c>
      <c r="N206" s="143">
        <v>0</v>
      </c>
      <c r="O206" s="143">
        <v>0</v>
      </c>
      <c r="P206" s="143">
        <v>0</v>
      </c>
      <c r="Q206" s="143">
        <v>0</v>
      </c>
      <c r="R206" s="30">
        <v>0</v>
      </c>
      <c r="S206" s="30">
        <v>0</v>
      </c>
      <c r="T206" s="30">
        <v>0</v>
      </c>
      <c r="U206" s="30">
        <v>0</v>
      </c>
      <c r="V206" s="30">
        <v>0</v>
      </c>
      <c r="W206" s="30">
        <v>0</v>
      </c>
      <c r="X206" s="30">
        <v>0</v>
      </c>
      <c r="Y206" s="30">
        <v>0</v>
      </c>
    </row>
    <row r="207" spans="1:25" x14ac:dyDescent="0.25">
      <c r="A207" t="s">
        <v>545</v>
      </c>
      <c r="B207" s="137">
        <v>488</v>
      </c>
      <c r="C207" s="133">
        <v>488190</v>
      </c>
      <c r="D207" s="142">
        <v>0</v>
      </c>
      <c r="E207" s="142">
        <v>0.90506186117783083</v>
      </c>
      <c r="F207" s="142">
        <v>0</v>
      </c>
      <c r="G207" s="142">
        <v>0.75804166006778173</v>
      </c>
      <c r="H207" s="142">
        <v>0</v>
      </c>
      <c r="I207" s="142">
        <v>0.81444058970409061</v>
      </c>
      <c r="J207" s="142">
        <v>0.76326178007239143</v>
      </c>
      <c r="K207" s="142">
        <v>0</v>
      </c>
      <c r="L207" s="142">
        <v>0</v>
      </c>
      <c r="M207" s="143">
        <v>0.35617104923661008</v>
      </c>
      <c r="N207" s="143">
        <v>0.22686817151858224</v>
      </c>
      <c r="O207" s="143">
        <v>0</v>
      </c>
      <c r="P207" s="143">
        <v>0.28516749947510694</v>
      </c>
      <c r="Q207" s="143">
        <v>0.21864235680642763</v>
      </c>
      <c r="R207" s="30">
        <v>0</v>
      </c>
      <c r="S207" s="30">
        <v>0</v>
      </c>
      <c r="T207" s="30">
        <v>0</v>
      </c>
      <c r="U207" s="30">
        <v>0.25971744251058398</v>
      </c>
      <c r="V207" s="30">
        <v>0</v>
      </c>
      <c r="W207" s="30">
        <v>0.17822644272238464</v>
      </c>
      <c r="X207" s="30">
        <v>0.35981066558069336</v>
      </c>
      <c r="Y207" s="30">
        <v>0.1841968847633064</v>
      </c>
    </row>
    <row r="208" spans="1:25" x14ac:dyDescent="0.25">
      <c r="A208" s="106" t="s">
        <v>407</v>
      </c>
      <c r="B208" s="129"/>
      <c r="C208" s="130"/>
      <c r="D208" s="141"/>
      <c r="E208" s="141"/>
      <c r="F208" s="141"/>
      <c r="G208" s="141"/>
      <c r="H208" s="141"/>
      <c r="I208" s="141"/>
      <c r="J208" s="141"/>
      <c r="K208" s="141"/>
      <c r="L208" s="141"/>
      <c r="M208" s="135"/>
      <c r="N208" s="135"/>
      <c r="O208" s="135"/>
      <c r="P208" s="135"/>
      <c r="Q208" s="135"/>
      <c r="R208" s="135"/>
      <c r="S208" s="135"/>
      <c r="T208" s="135"/>
      <c r="U208" s="135"/>
      <c r="V208" s="135"/>
      <c r="W208" s="135"/>
      <c r="X208" s="135"/>
      <c r="Y208" s="135"/>
    </row>
    <row r="209" spans="1:25" x14ac:dyDescent="0.25">
      <c r="A209" t="s">
        <v>546</v>
      </c>
      <c r="B209" s="132">
        <f t="shared" ref="B209:B222" si="9">VALUE(LEFT(C209,4))</f>
        <v>5413</v>
      </c>
      <c r="C209" s="133">
        <v>5413</v>
      </c>
      <c r="D209" s="142">
        <v>14.805778892224474</v>
      </c>
      <c r="E209" s="142">
        <v>16.235531851749069</v>
      </c>
      <c r="F209" s="142">
        <v>20.5565770958207</v>
      </c>
      <c r="G209" s="142">
        <v>19.896508183844492</v>
      </c>
      <c r="H209" s="142">
        <v>15.387212520450596</v>
      </c>
      <c r="I209" s="142">
        <v>16.427068477607239</v>
      </c>
      <c r="J209" s="142">
        <v>16.913319758162036</v>
      </c>
      <c r="K209" s="142">
        <v>21.13298600078457</v>
      </c>
      <c r="L209" s="142">
        <v>20.835896853248787</v>
      </c>
      <c r="M209" s="143">
        <v>17.339080065426554</v>
      </c>
      <c r="N209" s="143">
        <v>22.591644873875481</v>
      </c>
      <c r="O209" s="143">
        <v>22.044469157032022</v>
      </c>
      <c r="P209" s="143">
        <v>18.999291136043702</v>
      </c>
      <c r="Q209" s="143">
        <v>22.257470403208782</v>
      </c>
      <c r="R209" s="30">
        <v>24.45552833834817</v>
      </c>
      <c r="S209" s="30">
        <v>24.282025433831222</v>
      </c>
      <c r="T209" s="30">
        <v>26.026917468426788</v>
      </c>
      <c r="U209" s="30">
        <v>26.501528383180936</v>
      </c>
      <c r="V209" s="30">
        <v>26.970768341712429</v>
      </c>
      <c r="W209" s="30">
        <v>25.031272332943541</v>
      </c>
      <c r="X209" s="30">
        <v>23.590497613655319</v>
      </c>
      <c r="Y209" s="30">
        <v>23.235728334506753</v>
      </c>
    </row>
    <row r="210" spans="1:25" x14ac:dyDescent="0.25">
      <c r="A210" t="s">
        <v>408</v>
      </c>
      <c r="B210" s="132">
        <f t="shared" si="9"/>
        <v>5413</v>
      </c>
      <c r="C210" s="133">
        <v>541310</v>
      </c>
      <c r="D210" s="142">
        <v>2.581131617274099</v>
      </c>
      <c r="E210" s="142">
        <v>2.8303843310680503</v>
      </c>
      <c r="F210" s="142">
        <v>3.5836838758155718</v>
      </c>
      <c r="G210" s="142">
        <v>3.4686122709588867</v>
      </c>
      <c r="H210" s="142">
        <v>2.6824945196978947</v>
      </c>
      <c r="I210" s="142">
        <v>2.8637754308857137</v>
      </c>
      <c r="J210" s="142">
        <v>2.9485449363143768</v>
      </c>
      <c r="K210" s="142">
        <v>3.6841708045959232</v>
      </c>
      <c r="L210" s="142">
        <v>3.6323784472038825</v>
      </c>
      <c r="M210" s="143">
        <v>3.0227688861963995</v>
      </c>
      <c r="N210" s="143">
        <v>3.9384627647527517</v>
      </c>
      <c r="O210" s="143">
        <v>3.8430721369965188</v>
      </c>
      <c r="P210" s="143">
        <v>3.3121979879621208</v>
      </c>
      <c r="Q210" s="143">
        <v>3.8802052223294594</v>
      </c>
      <c r="R210" s="30">
        <v>3.6990794112345662</v>
      </c>
      <c r="S210" s="30">
        <v>3.6728358145717355</v>
      </c>
      <c r="T210" s="30">
        <v>3.9367636312477914</v>
      </c>
      <c r="U210" s="30">
        <v>4.0085520399390617</v>
      </c>
      <c r="V210" s="30">
        <v>4.0795280518050818</v>
      </c>
      <c r="W210" s="30">
        <v>4.1258567567901716</v>
      </c>
      <c r="X210" s="30">
        <v>3.8883766146895105</v>
      </c>
      <c r="Y210" s="30">
        <v>3.829900672755457</v>
      </c>
    </row>
    <row r="211" spans="1:25" x14ac:dyDescent="0.25">
      <c r="A211" t="s">
        <v>409</v>
      </c>
      <c r="B211" s="132">
        <f t="shared" si="9"/>
        <v>5413</v>
      </c>
      <c r="C211" s="133">
        <v>541320</v>
      </c>
      <c r="D211" s="142">
        <v>0.62800602905343317</v>
      </c>
      <c r="E211" s="142">
        <v>0.68865082762664298</v>
      </c>
      <c r="F211" s="142">
        <v>0.8719334826522942</v>
      </c>
      <c r="G211" s="142">
        <v>0.84393581638095105</v>
      </c>
      <c r="H211" s="142">
        <v>0.65266827929223548</v>
      </c>
      <c r="I211" s="142">
        <v>0.69677509833871287</v>
      </c>
      <c r="J211" s="142">
        <v>0.71740006768657572</v>
      </c>
      <c r="K211" s="142">
        <v>0.89638260283384052</v>
      </c>
      <c r="L211" s="142">
        <v>0.88378118705038589</v>
      </c>
      <c r="M211" s="143">
        <v>0.73545923511303102</v>
      </c>
      <c r="N211" s="143">
        <v>0.95825348266404364</v>
      </c>
      <c r="O211" s="143">
        <v>0.93504432550786121</v>
      </c>
      <c r="P211" s="143">
        <v>0.80587920892449838</v>
      </c>
      <c r="Q211" s="143">
        <v>0.94407904551608379</v>
      </c>
      <c r="R211" s="30">
        <v>0.74075813819569447</v>
      </c>
      <c r="S211" s="30">
        <v>0.73550273390659626</v>
      </c>
      <c r="T211" s="30">
        <v>0.78835552682183663</v>
      </c>
      <c r="U211" s="30">
        <v>0.8027314950166986</v>
      </c>
      <c r="V211" s="30">
        <v>0.8169447769069843</v>
      </c>
      <c r="W211" s="30">
        <v>0.80421518723628704</v>
      </c>
      <c r="X211" s="30">
        <v>0.75792537442830066</v>
      </c>
      <c r="Y211" s="30">
        <v>0.74652719863998285</v>
      </c>
    </row>
    <row r="212" spans="1:25" x14ac:dyDescent="0.25">
      <c r="A212" t="s">
        <v>410</v>
      </c>
      <c r="B212" s="132">
        <f t="shared" si="9"/>
        <v>5413</v>
      </c>
      <c r="C212" s="133">
        <v>541330</v>
      </c>
      <c r="D212" s="142">
        <v>9.2746627575992182</v>
      </c>
      <c r="E212" s="142">
        <v>10.17029118909187</v>
      </c>
      <c r="F212" s="142">
        <v>12.877088156061244</v>
      </c>
      <c r="G212" s="142">
        <v>12.463606595927329</v>
      </c>
      <c r="H212" s="142">
        <v>9.6388854612461454</v>
      </c>
      <c r="I212" s="142">
        <v>10.290273908237833</v>
      </c>
      <c r="J212" s="142">
        <v>10.594872313726983</v>
      </c>
      <c r="K212" s="142">
        <v>13.238163263485987</v>
      </c>
      <c r="L212" s="142">
        <v>13.052060143049408</v>
      </c>
      <c r="M212" s="143">
        <v>10.861577854461757</v>
      </c>
      <c r="N212" s="143">
        <v>14.151898989568098</v>
      </c>
      <c r="O212" s="143">
        <v>13.80913618865015</v>
      </c>
      <c r="P212" s="143">
        <v>11.90157027218544</v>
      </c>
      <c r="Q212" s="143">
        <v>13.942564814027994</v>
      </c>
      <c r="R212" s="30">
        <v>14.368316000511104</v>
      </c>
      <c r="S212" s="30">
        <v>14.266378126807641</v>
      </c>
      <c r="T212" s="30">
        <v>15.291551649660153</v>
      </c>
      <c r="U212" s="30">
        <v>15.570399013173702</v>
      </c>
      <c r="V212" s="30">
        <v>15.846090787686499</v>
      </c>
      <c r="W212" s="30">
        <v>15.764886428340132</v>
      </c>
      <c r="X212" s="30">
        <v>14.857475509858409</v>
      </c>
      <c r="Y212" s="30">
        <v>14.634039109197285</v>
      </c>
    </row>
    <row r="213" spans="1:25" x14ac:dyDescent="0.25">
      <c r="A213" t="s">
        <v>411</v>
      </c>
      <c r="B213" s="132">
        <f t="shared" si="9"/>
        <v>5413</v>
      </c>
      <c r="C213" s="133">
        <v>541340</v>
      </c>
      <c r="D213" s="142">
        <v>0.28481683689442555</v>
      </c>
      <c r="E213" s="142">
        <v>0.31232080804221141</v>
      </c>
      <c r="F213" s="142">
        <v>0.39544419165160133</v>
      </c>
      <c r="G213" s="142">
        <v>0.38274653210866844</v>
      </c>
      <c r="H213" s="142">
        <v>0.29600179974311314</v>
      </c>
      <c r="I213" s="142">
        <v>0.31600537312476878</v>
      </c>
      <c r="J213" s="142">
        <v>0.32535932556939245</v>
      </c>
      <c r="K213" s="142">
        <v>0.40653249455445006</v>
      </c>
      <c r="L213" s="142">
        <v>0.40081742938342818</v>
      </c>
      <c r="M213" s="143">
        <v>0.33354962105286501</v>
      </c>
      <c r="N213" s="143">
        <v>0.43459252499026335</v>
      </c>
      <c r="O213" s="143">
        <v>0.42406657711334089</v>
      </c>
      <c r="P213" s="143">
        <v>0.36548688481671959</v>
      </c>
      <c r="Q213" s="143">
        <v>0.42816405429655718</v>
      </c>
      <c r="R213" s="30">
        <v>0.53962273374431957</v>
      </c>
      <c r="S213" s="30">
        <v>0.53579431056111637</v>
      </c>
      <c r="T213" s="30">
        <v>0.57429617389320675</v>
      </c>
      <c r="U213" s="30">
        <v>0.58476868692752648</v>
      </c>
      <c r="V213" s="30">
        <v>0.59512268728693718</v>
      </c>
      <c r="W213" s="30">
        <v>0.46181176490517295</v>
      </c>
      <c r="X213" s="30">
        <v>0.4352303467856648</v>
      </c>
      <c r="Y213" s="30">
        <v>0.42868506915220983</v>
      </c>
    </row>
    <row r="214" spans="1:25" x14ac:dyDescent="0.25">
      <c r="A214" t="s">
        <v>412</v>
      </c>
      <c r="B214" s="132">
        <f t="shared" si="9"/>
        <v>5413</v>
      </c>
      <c r="C214" s="133">
        <v>541350</v>
      </c>
      <c r="D214" s="142">
        <v>0.10936429779456153</v>
      </c>
      <c r="E214" s="142">
        <v>0.11992530438369957</v>
      </c>
      <c r="F214" s="142">
        <v>0.15184311717128626</v>
      </c>
      <c r="G214" s="142">
        <v>0.14696745520309296</v>
      </c>
      <c r="H214" s="142">
        <v>0.11365911273999398</v>
      </c>
      <c r="I214" s="142">
        <v>0.12134010793719037</v>
      </c>
      <c r="J214" s="142">
        <v>0.12493184939413658</v>
      </c>
      <c r="K214" s="142">
        <v>0.15610081651914101</v>
      </c>
      <c r="L214" s="142">
        <v>0.15390633919787702</v>
      </c>
      <c r="M214" s="143">
        <v>0.12807676850793168</v>
      </c>
      <c r="N214" s="143">
        <v>0.1668753393955546</v>
      </c>
      <c r="O214" s="143">
        <v>0.16283357377968097</v>
      </c>
      <c r="P214" s="143">
        <v>0.1403400759131338</v>
      </c>
      <c r="Q214" s="143">
        <v>0.1644069277982069</v>
      </c>
      <c r="R214" s="30">
        <v>0.34428582743929048</v>
      </c>
      <c r="S214" s="30">
        <v>0.34184324716793857</v>
      </c>
      <c r="T214" s="30">
        <v>0.36640790140936635</v>
      </c>
      <c r="U214" s="30">
        <v>0.37308949132380803</v>
      </c>
      <c r="V214" s="30">
        <v>0.37969546871899956</v>
      </c>
      <c r="W214" s="30">
        <v>0.39971942676666228</v>
      </c>
      <c r="X214" s="30">
        <v>0.37671198083128971</v>
      </c>
      <c r="Y214" s="30">
        <v>0.37104674052670261</v>
      </c>
    </row>
    <row r="215" spans="1:25" x14ac:dyDescent="0.25">
      <c r="A215" t="s">
        <v>413</v>
      </c>
      <c r="B215" s="132">
        <f t="shared" si="9"/>
        <v>5413</v>
      </c>
      <c r="C215" s="133">
        <v>541360</v>
      </c>
      <c r="D215" s="142">
        <v>9.9132361957953788E-2</v>
      </c>
      <c r="E215" s="142">
        <v>0.10870529891221847</v>
      </c>
      <c r="F215" s="142">
        <v>0.13763693596354323</v>
      </c>
      <c r="G215" s="142">
        <v>0.13321743255372384</v>
      </c>
      <c r="H215" s="142">
        <v>0.10302536139468781</v>
      </c>
      <c r="I215" s="142">
        <v>0.10998773587558208</v>
      </c>
      <c r="J215" s="142">
        <v>0.11324344017167902</v>
      </c>
      <c r="K215" s="142">
        <v>0.14149629227425206</v>
      </c>
      <c r="L215" s="142">
        <v>0.13950712648151123</v>
      </c>
      <c r="M215" s="143">
        <v>0.1160941260555025</v>
      </c>
      <c r="N215" s="143">
        <v>0.15126276929873125</v>
      </c>
      <c r="O215" s="143">
        <v>0.14759914433096849</v>
      </c>
      <c r="P215" s="143">
        <v>0.12721009948567802</v>
      </c>
      <c r="Q215" s="143">
        <v>0.14902529805021514</v>
      </c>
      <c r="R215" s="30">
        <v>0.33957454769538442</v>
      </c>
      <c r="S215" s="30">
        <v>0.33716539220669306</v>
      </c>
      <c r="T215" s="30">
        <v>0.36139389854797499</v>
      </c>
      <c r="U215" s="30">
        <v>0.36798405617937696</v>
      </c>
      <c r="V215" s="30">
        <v>0.37449963598916058</v>
      </c>
      <c r="W215" s="30">
        <v>0.26210131195005937</v>
      </c>
      <c r="X215" s="30">
        <v>0.24701502551894874</v>
      </c>
      <c r="Y215" s="30">
        <v>0.24330025256343907</v>
      </c>
    </row>
    <row r="216" spans="1:25" x14ac:dyDescent="0.25">
      <c r="A216" t="s">
        <v>414</v>
      </c>
      <c r="B216" s="132">
        <f t="shared" si="9"/>
        <v>5413</v>
      </c>
      <c r="C216" s="133">
        <v>541370</v>
      </c>
      <c r="D216" s="142">
        <v>0.63974759476757315</v>
      </c>
      <c r="E216" s="142">
        <v>0.70152624374145722</v>
      </c>
      <c r="F216" s="142">
        <v>0.8882356578087206</v>
      </c>
      <c r="G216" s="142">
        <v>0.85971453089662042</v>
      </c>
      <c r="H216" s="142">
        <v>0.66487094477045561</v>
      </c>
      <c r="I216" s="142">
        <v>0.70980241054055837</v>
      </c>
      <c r="J216" s="142">
        <v>0.73081299630251062</v>
      </c>
      <c r="K216" s="142">
        <v>0.91314189295092607</v>
      </c>
      <c r="L216" s="142">
        <v>0.9003048737740843</v>
      </c>
      <c r="M216" s="143">
        <v>0.74920980841909723</v>
      </c>
      <c r="N216" s="143">
        <v>0.97616954670957856</v>
      </c>
      <c r="O216" s="143">
        <v>0.95252645766212141</v>
      </c>
      <c r="P216" s="143">
        <v>0.82094639498879185</v>
      </c>
      <c r="Q216" s="143">
        <v>0.96173009604656601</v>
      </c>
      <c r="R216" s="30">
        <v>0.72988595417129576</v>
      </c>
      <c r="S216" s="30">
        <v>0.72470768399602969</v>
      </c>
      <c r="T216" s="30">
        <v>0.7767847509878566</v>
      </c>
      <c r="U216" s="30">
        <v>0.79094972160647303</v>
      </c>
      <c r="V216" s="30">
        <v>0.80495439368427901</v>
      </c>
      <c r="W216" s="30">
        <v>0.72152491000375119</v>
      </c>
      <c r="X216" s="30">
        <v>0.67999466592175295</v>
      </c>
      <c r="Y216" s="30">
        <v>0.66976846292236014</v>
      </c>
    </row>
    <row r="217" spans="1:25" x14ac:dyDescent="0.25">
      <c r="A217" t="s">
        <v>415</v>
      </c>
      <c r="B217" s="132">
        <f t="shared" si="9"/>
        <v>5413</v>
      </c>
      <c r="C217" s="133">
        <v>541380</v>
      </c>
      <c r="D217" s="142">
        <v>1.1889173968832087</v>
      </c>
      <c r="E217" s="142">
        <v>1.3037278488829178</v>
      </c>
      <c r="F217" s="142">
        <v>1.6507116786964371</v>
      </c>
      <c r="G217" s="142">
        <v>1.5977075498152191</v>
      </c>
      <c r="H217" s="142">
        <v>1.2356070415660694</v>
      </c>
      <c r="I217" s="142">
        <v>1.3191084126668793</v>
      </c>
      <c r="J217" s="142">
        <v>1.3581548289963803</v>
      </c>
      <c r="K217" s="142">
        <v>1.6969978335700482</v>
      </c>
      <c r="L217" s="142">
        <v>1.6731413071082091</v>
      </c>
      <c r="M217" s="143">
        <v>1.3923437656199689</v>
      </c>
      <c r="N217" s="143">
        <v>1.8141294564964585</v>
      </c>
      <c r="O217" s="143">
        <v>1.7701907529913781</v>
      </c>
      <c r="P217" s="143">
        <v>1.5256602117673195</v>
      </c>
      <c r="Q217" s="143">
        <v>1.7872949451436968</v>
      </c>
      <c r="R217" s="30">
        <v>3.6940057253565137</v>
      </c>
      <c r="S217" s="30">
        <v>3.6677981246134714</v>
      </c>
      <c r="T217" s="30">
        <v>3.931363935858601</v>
      </c>
      <c r="U217" s="30">
        <v>4.0030538790142902</v>
      </c>
      <c r="V217" s="30">
        <v>4.0739325396344865</v>
      </c>
      <c r="W217" s="30">
        <v>2.4911565469513048</v>
      </c>
      <c r="X217" s="30">
        <v>2.3477680956214431</v>
      </c>
      <c r="Y217" s="30">
        <v>2.3124608287493156</v>
      </c>
    </row>
    <row r="218" spans="1:25" x14ac:dyDescent="0.25">
      <c r="A218" t="s">
        <v>547</v>
      </c>
      <c r="B218" s="132">
        <f t="shared" si="9"/>
        <v>5414</v>
      </c>
      <c r="C218" s="133">
        <v>5414</v>
      </c>
      <c r="D218" s="142">
        <v>8.2801549314103617</v>
      </c>
      <c r="E218" s="142">
        <v>7.8374978051291757</v>
      </c>
      <c r="F218" s="142">
        <v>10.627212019468896</v>
      </c>
      <c r="G218" s="142">
        <v>9.1058616083320558</v>
      </c>
      <c r="H218" s="142">
        <v>7.905537758745278</v>
      </c>
      <c r="I218" s="142">
        <v>10.546980237558431</v>
      </c>
      <c r="J218" s="142">
        <v>9.8073763875453466</v>
      </c>
      <c r="K218" s="142">
        <v>9.5764969029529343</v>
      </c>
      <c r="L218" s="142">
        <v>9.1162491562728825</v>
      </c>
      <c r="M218" s="143">
        <v>9.7348489180893125</v>
      </c>
      <c r="N218" s="143">
        <v>11.119498477672634</v>
      </c>
      <c r="O218" s="143">
        <v>11.501981935874392</v>
      </c>
      <c r="P218" s="143">
        <v>12.977379701411436</v>
      </c>
      <c r="Q218" s="143">
        <v>11.927090622202543</v>
      </c>
      <c r="R218" s="30">
        <v>12.526595926864269</v>
      </c>
      <c r="S218" s="30">
        <v>7.9882287980782216</v>
      </c>
      <c r="T218" s="30">
        <v>7.6529346549278205</v>
      </c>
      <c r="U218" s="30">
        <v>9.7119237983194555</v>
      </c>
      <c r="V218" s="30">
        <v>10.043977385450368</v>
      </c>
      <c r="W218" s="30">
        <v>14.331112577187112</v>
      </c>
      <c r="X218" s="30">
        <v>13.328092032106269</v>
      </c>
      <c r="Y218" s="30">
        <v>14.572833630894706</v>
      </c>
    </row>
    <row r="219" spans="1:25" x14ac:dyDescent="0.25">
      <c r="A219" t="s">
        <v>416</v>
      </c>
      <c r="B219" s="132">
        <f t="shared" si="9"/>
        <v>5414</v>
      </c>
      <c r="C219" s="133">
        <v>541410</v>
      </c>
      <c r="D219" s="142">
        <v>2.3348842351196075</v>
      </c>
      <c r="E219" s="142">
        <v>2.2100613116020105</v>
      </c>
      <c r="F219" s="142">
        <v>2.9967204735992872</v>
      </c>
      <c r="G219" s="142">
        <v>2.5677216057663759</v>
      </c>
      <c r="H219" s="142">
        <v>2.2292475969278875</v>
      </c>
      <c r="I219" s="142">
        <v>2.9740962685825836</v>
      </c>
      <c r="J219" s="142">
        <v>2.7655386529420296</v>
      </c>
      <c r="K219" s="142">
        <v>2.7004339691223582</v>
      </c>
      <c r="L219" s="142">
        <v>2.5706507444273665</v>
      </c>
      <c r="M219" s="143">
        <v>2.7450869528894599</v>
      </c>
      <c r="N219" s="143">
        <v>3.1355381527302009</v>
      </c>
      <c r="O219" s="143">
        <v>3.243392969958506</v>
      </c>
      <c r="P219" s="143">
        <v>3.6594338546785665</v>
      </c>
      <c r="Q219" s="143">
        <v>3.3632674865759071</v>
      </c>
      <c r="R219" s="30">
        <v>4.4523410217336377</v>
      </c>
      <c r="S219" s="30">
        <v>2.8392644718748286</v>
      </c>
      <c r="T219" s="30">
        <v>2.7200905257675672</v>
      </c>
      <c r="U219" s="30">
        <v>3.4519191789746797</v>
      </c>
      <c r="V219" s="30">
        <v>3.5699413308847761</v>
      </c>
      <c r="W219" s="30">
        <v>5.7963504584534347</v>
      </c>
      <c r="X219" s="30">
        <v>5.3906695620816967</v>
      </c>
      <c r="Y219" s="30">
        <v>5.8941167646581736</v>
      </c>
    </row>
    <row r="220" spans="1:25" x14ac:dyDescent="0.25">
      <c r="A220" t="s">
        <v>417</v>
      </c>
      <c r="B220" s="132">
        <f t="shared" si="9"/>
        <v>5414</v>
      </c>
      <c r="C220" s="133">
        <v>541420</v>
      </c>
      <c r="D220" s="142">
        <v>0.63421460038422195</v>
      </c>
      <c r="E220" s="142">
        <v>0.60030948450448418</v>
      </c>
      <c r="F220" s="142">
        <v>0.81398634203790809</v>
      </c>
      <c r="G220" s="142">
        <v>0.69745921772247244</v>
      </c>
      <c r="H220" s="142">
        <v>0.60552097297906604</v>
      </c>
      <c r="I220" s="142">
        <v>0.8078410261683423</v>
      </c>
      <c r="J220" s="142">
        <v>0.75119141464968631</v>
      </c>
      <c r="K220" s="142">
        <v>0.7335073083412128</v>
      </c>
      <c r="L220" s="142">
        <v>0.6982548471063228</v>
      </c>
      <c r="M220" s="143">
        <v>0.74563620699488187</v>
      </c>
      <c r="N220" s="143">
        <v>0.85169279342082538</v>
      </c>
      <c r="O220" s="143">
        <v>0.88098893529334044</v>
      </c>
      <c r="P220" s="143">
        <v>0.99399633817758448</v>
      </c>
      <c r="Q220" s="143">
        <v>0.91354993660947736</v>
      </c>
      <c r="R220" s="30">
        <v>1.0536784260361087</v>
      </c>
      <c r="S220" s="30">
        <v>0.67193229476847793</v>
      </c>
      <c r="T220" s="30">
        <v>0.64372892594613274</v>
      </c>
      <c r="U220" s="30">
        <v>0.81692142393208944</v>
      </c>
      <c r="V220" s="30">
        <v>0.84485221239932207</v>
      </c>
      <c r="W220" s="30">
        <v>0.85329310176569262</v>
      </c>
      <c r="X220" s="30">
        <v>0.79357195259202984</v>
      </c>
      <c r="Y220" s="30">
        <v>0.86768548802107359</v>
      </c>
    </row>
    <row r="221" spans="1:25" x14ac:dyDescent="0.25">
      <c r="A221" t="s">
        <v>418</v>
      </c>
      <c r="B221" s="132">
        <f t="shared" si="9"/>
        <v>5414</v>
      </c>
      <c r="C221" s="133">
        <v>541430</v>
      </c>
      <c r="D221" s="142">
        <v>4.7876522249574718</v>
      </c>
      <c r="E221" s="142">
        <v>4.5317043117736269</v>
      </c>
      <c r="F221" s="142">
        <v>6.144739523785546</v>
      </c>
      <c r="G221" s="142">
        <v>5.2650824713324678</v>
      </c>
      <c r="H221" s="142">
        <v>4.571045560580508</v>
      </c>
      <c r="I221" s="142">
        <v>6.0983488617317727</v>
      </c>
      <c r="J221" s="142">
        <v>5.6707039628821416</v>
      </c>
      <c r="K221" s="142">
        <v>5.5372075866352768</v>
      </c>
      <c r="L221" s="142">
        <v>5.2710886351570228</v>
      </c>
      <c r="M221" s="143">
        <v>5.6287679962984134</v>
      </c>
      <c r="N221" s="143">
        <v>6.4293835161334174</v>
      </c>
      <c r="O221" s="143">
        <v>6.6505385301202349</v>
      </c>
      <c r="P221" s="143">
        <v>7.5036253930332633</v>
      </c>
      <c r="Q221" s="143">
        <v>6.8963397940829436</v>
      </c>
      <c r="R221" s="30">
        <v>6.1191148401262305</v>
      </c>
      <c r="S221" s="30">
        <v>3.9021686074997648</v>
      </c>
      <c r="T221" s="30">
        <v>3.7383808251574773</v>
      </c>
      <c r="U221" s="30">
        <v>4.7441761023857145</v>
      </c>
      <c r="V221" s="30">
        <v>4.9063809060365129</v>
      </c>
      <c r="W221" s="30">
        <v>6.6368258526818744</v>
      </c>
      <c r="X221" s="30">
        <v>6.1723209059438036</v>
      </c>
      <c r="Y221" s="30">
        <v>6.7487683504986729</v>
      </c>
    </row>
    <row r="222" spans="1:25" x14ac:dyDescent="0.25">
      <c r="A222" t="s">
        <v>419</v>
      </c>
      <c r="B222" s="132">
        <f t="shared" si="9"/>
        <v>5414</v>
      </c>
      <c r="C222" s="133">
        <v>541490</v>
      </c>
      <c r="D222" s="142">
        <v>0.52340387094906049</v>
      </c>
      <c r="E222" s="142">
        <v>0.49542269724905386</v>
      </c>
      <c r="F222" s="142">
        <v>0.67176568004615467</v>
      </c>
      <c r="G222" s="142">
        <v>0.57559831351073931</v>
      </c>
      <c r="H222" s="142">
        <v>0.49972362825781658</v>
      </c>
      <c r="I222" s="142">
        <v>0.66669408107573236</v>
      </c>
      <c r="J222" s="142">
        <v>0.61994235707148837</v>
      </c>
      <c r="K222" s="142">
        <v>0.6053480388540865</v>
      </c>
      <c r="L222" s="142">
        <v>0.57625492958216973</v>
      </c>
      <c r="M222" s="143">
        <v>0.61535776190655678</v>
      </c>
      <c r="N222" s="143">
        <v>0.70288401538819045</v>
      </c>
      <c r="O222" s="143">
        <v>0.72706150050231078</v>
      </c>
      <c r="P222" s="143">
        <v>0.82032411552202145</v>
      </c>
      <c r="Q222" s="143">
        <v>0.75393340493421557</v>
      </c>
      <c r="R222" s="30">
        <v>0.90146163896829212</v>
      </c>
      <c r="S222" s="30">
        <v>0.57486342393515055</v>
      </c>
      <c r="T222" s="30">
        <v>0.55073437805664327</v>
      </c>
      <c r="U222" s="30">
        <v>0.69890709302697229</v>
      </c>
      <c r="V222" s="30">
        <v>0.72280293612975721</v>
      </c>
      <c r="W222" s="30">
        <v>1.0446431642861109</v>
      </c>
      <c r="X222" s="30">
        <v>0.97152961148874051</v>
      </c>
      <c r="Y222" s="30">
        <v>1.0622630277167866</v>
      </c>
    </row>
    <row r="223" spans="1:25" x14ac:dyDescent="0.25">
      <c r="A223" s="106" t="s">
        <v>420</v>
      </c>
      <c r="B223" s="129"/>
      <c r="C223" s="130"/>
      <c r="D223" s="141"/>
      <c r="E223" s="141"/>
      <c r="F223" s="141"/>
      <c r="G223" s="141"/>
      <c r="H223" s="141"/>
      <c r="I223" s="141"/>
      <c r="J223" s="141"/>
      <c r="K223" s="141"/>
      <c r="L223" s="141"/>
      <c r="M223" s="135"/>
      <c r="N223" s="135"/>
      <c r="O223" s="135"/>
      <c r="P223" s="135"/>
      <c r="Q223" s="135"/>
      <c r="R223" s="135"/>
      <c r="S223" s="135"/>
      <c r="T223" s="135"/>
      <c r="U223" s="135"/>
      <c r="V223" s="135"/>
      <c r="W223" s="135"/>
      <c r="X223" s="135"/>
      <c r="Y223" s="135"/>
    </row>
    <row r="224" spans="1:25" x14ac:dyDescent="0.25">
      <c r="A224" t="s">
        <v>548</v>
      </c>
      <c r="B224" s="132">
        <f t="shared" ref="B224:B227" si="10">VALUE(LEFT(C224,4))</f>
        <v>61</v>
      </c>
      <c r="C224" s="133">
        <v>61</v>
      </c>
      <c r="D224" s="65">
        <v>79.887591444809246</v>
      </c>
      <c r="E224" s="65">
        <v>74.331109451965858</v>
      </c>
      <c r="F224" s="65">
        <v>78.27848853364894</v>
      </c>
      <c r="G224" s="65">
        <v>76.2064343190697</v>
      </c>
      <c r="H224" s="65">
        <v>73.308583929911023</v>
      </c>
      <c r="I224" s="65">
        <v>73.711455574921359</v>
      </c>
      <c r="J224" s="65">
        <v>70.012139022067743</v>
      </c>
      <c r="K224" s="65">
        <v>78.199889756149958</v>
      </c>
      <c r="L224" s="65">
        <v>107.09814507793178</v>
      </c>
      <c r="M224" s="30">
        <v>104.29552603345202</v>
      </c>
      <c r="N224" s="30">
        <v>115.3341499375277</v>
      </c>
      <c r="O224" s="30">
        <v>110.07520459772222</v>
      </c>
      <c r="P224" s="30">
        <v>110.14390548210639</v>
      </c>
      <c r="Q224" s="30">
        <v>110.71094639881883</v>
      </c>
      <c r="R224" s="30">
        <v>118.35678739154838</v>
      </c>
      <c r="S224" s="30">
        <v>111.75316430216849</v>
      </c>
      <c r="T224" s="30">
        <v>117.03539818459024</v>
      </c>
      <c r="U224" s="30">
        <v>113.66328933765369</v>
      </c>
      <c r="V224" s="30">
        <v>123.1144047775378</v>
      </c>
      <c r="W224" s="30">
        <v>124.67151606118904</v>
      </c>
      <c r="X224" s="30">
        <v>118.82925775143572</v>
      </c>
      <c r="Y224" s="30">
        <v>132.33611508022435</v>
      </c>
    </row>
    <row r="225" spans="1:25" x14ac:dyDescent="0.25">
      <c r="A225" t="s">
        <v>549</v>
      </c>
      <c r="B225" s="132">
        <f t="shared" si="10"/>
        <v>6111</v>
      </c>
      <c r="C225" s="133">
        <v>6111</v>
      </c>
      <c r="D225" s="65">
        <v>46.23343013746603</v>
      </c>
      <c r="E225" s="65">
        <v>43.901999199612469</v>
      </c>
      <c r="F225" s="65">
        <v>44.831681474251056</v>
      </c>
      <c r="G225" s="65">
        <v>46.923267032363093</v>
      </c>
      <c r="H225" s="65">
        <v>38.591247288638108</v>
      </c>
      <c r="I225" s="65">
        <v>38.313520046640832</v>
      </c>
      <c r="J225" s="65">
        <v>39.12183974153568</v>
      </c>
      <c r="K225" s="65">
        <v>45.961303969238806</v>
      </c>
      <c r="L225" s="65">
        <v>52.768916140701016</v>
      </c>
      <c r="M225" s="30">
        <v>51.199713708991275</v>
      </c>
      <c r="N225" s="30">
        <v>58.61871101950355</v>
      </c>
      <c r="O225" s="30">
        <v>57.058815598904815</v>
      </c>
      <c r="P225" s="30">
        <v>55.914721774728839</v>
      </c>
      <c r="Q225" s="30">
        <v>51.103767504651373</v>
      </c>
      <c r="R225" s="30">
        <v>55.589923888106568</v>
      </c>
      <c r="S225" s="30">
        <v>60.128506621187178</v>
      </c>
      <c r="T225" s="30">
        <v>65.268172833494816</v>
      </c>
      <c r="U225" s="30">
        <v>55.362043417362756</v>
      </c>
      <c r="V225" s="30">
        <v>52.806244430835669</v>
      </c>
      <c r="W225" s="30">
        <v>61.25494641488379</v>
      </c>
      <c r="X225" s="30">
        <v>49.456686210912302</v>
      </c>
      <c r="Y225" s="30">
        <v>58.827214346005917</v>
      </c>
    </row>
    <row r="226" spans="1:25" x14ac:dyDescent="0.25">
      <c r="A226" t="s">
        <v>550</v>
      </c>
      <c r="B226" s="132">
        <f t="shared" si="10"/>
        <v>6112</v>
      </c>
      <c r="C226" s="133">
        <v>6112</v>
      </c>
      <c r="D226" s="65">
        <v>4.4940617843342476</v>
      </c>
      <c r="E226" s="65">
        <v>6.1158507776933932</v>
      </c>
      <c r="F226" s="65">
        <v>5.5229600926695763</v>
      </c>
      <c r="G226" s="65">
        <v>6.3580575547164351</v>
      </c>
      <c r="H226" s="65">
        <v>7.9252523167471356</v>
      </c>
      <c r="I226" s="65">
        <v>8.1792907964738841</v>
      </c>
      <c r="J226" s="65">
        <v>4.228329939540509</v>
      </c>
      <c r="K226" s="65">
        <v>7.0573979223399315</v>
      </c>
      <c r="L226" s="65">
        <v>10.289152675905132</v>
      </c>
      <c r="M226" s="30">
        <v>12.263966105825842</v>
      </c>
      <c r="N226" s="30">
        <v>11.678033248224013</v>
      </c>
      <c r="O226" s="30">
        <v>12.744967030873301</v>
      </c>
      <c r="P226" s="30">
        <v>10.977600632592784</v>
      </c>
      <c r="Q226" s="30">
        <v>15.185715218695735</v>
      </c>
      <c r="R226" s="30">
        <v>11.849193089469725</v>
      </c>
      <c r="S226" s="30">
        <v>7.7416624331940724</v>
      </c>
      <c r="T226" s="30">
        <v>10.112756881928442</v>
      </c>
      <c r="U226" s="30">
        <v>13.672697275235718</v>
      </c>
      <c r="V226" s="30">
        <v>13.269319045575653</v>
      </c>
      <c r="W226" s="30">
        <v>10.289106040781556</v>
      </c>
      <c r="X226" s="30">
        <v>14.856038362706347</v>
      </c>
      <c r="Y226" s="30">
        <v>15.059518065415388</v>
      </c>
    </row>
    <row r="227" spans="1:25" x14ac:dyDescent="0.25">
      <c r="A227" t="s">
        <v>151</v>
      </c>
      <c r="B227" s="137">
        <f t="shared" si="10"/>
        <v>6113</v>
      </c>
      <c r="C227" s="133">
        <v>6113</v>
      </c>
      <c r="D227" s="65">
        <v>19.156194866100552</v>
      </c>
      <c r="E227" s="65">
        <v>14.083473067454342</v>
      </c>
      <c r="F227" s="65">
        <v>15.900941061025224</v>
      </c>
      <c r="G227" s="65">
        <v>14.320672221033231</v>
      </c>
      <c r="H227" s="65">
        <v>14.736632106389264</v>
      </c>
      <c r="I227" s="65">
        <v>18.824109440688702</v>
      </c>
      <c r="J227" s="65">
        <v>14.897032796251516</v>
      </c>
      <c r="K227" s="65">
        <v>16.153599688911399</v>
      </c>
      <c r="L227" s="65">
        <v>32.243574608750286</v>
      </c>
      <c r="M227" s="30">
        <v>28.880286845214002</v>
      </c>
      <c r="N227" s="30">
        <v>28.808824636433478</v>
      </c>
      <c r="O227" s="30">
        <v>27.359395358447237</v>
      </c>
      <c r="P227" s="30">
        <v>27.837451998780811</v>
      </c>
      <c r="Q227" s="30">
        <v>28.082587126205521</v>
      </c>
      <c r="R227" s="30">
        <v>31.174896042071605</v>
      </c>
      <c r="S227" s="30">
        <v>28.473327392220657</v>
      </c>
      <c r="T227" s="30">
        <v>26.887959140635044</v>
      </c>
      <c r="U227" s="30">
        <v>30.131768154228869</v>
      </c>
      <c r="V227" s="30">
        <v>32.868269231786499</v>
      </c>
      <c r="W227" s="30">
        <v>35.157655633213416</v>
      </c>
      <c r="X227" s="30">
        <v>33.709220462582756</v>
      </c>
      <c r="Y227" s="30">
        <v>37.312656504192304</v>
      </c>
    </row>
    <row r="228" spans="1:25" x14ac:dyDescent="0.25">
      <c r="A228" t="s">
        <v>551</v>
      </c>
      <c r="B228" s="137" t="s">
        <v>207</v>
      </c>
      <c r="C228" s="133">
        <v>6114</v>
      </c>
      <c r="D228" s="65">
        <v>3.3756765457670492</v>
      </c>
      <c r="E228" s="65">
        <v>3.2330929643125463</v>
      </c>
      <c r="F228" s="65">
        <v>0</v>
      </c>
      <c r="G228" s="65">
        <v>0</v>
      </c>
      <c r="H228" s="65">
        <v>0</v>
      </c>
      <c r="I228" s="65">
        <v>0</v>
      </c>
      <c r="J228" s="65">
        <v>0</v>
      </c>
      <c r="K228" s="65">
        <v>0</v>
      </c>
      <c r="L228" s="65">
        <v>0</v>
      </c>
      <c r="M228" s="30">
        <v>0</v>
      </c>
      <c r="N228" s="30">
        <v>4.1246393629410134</v>
      </c>
      <c r="O228" s="30">
        <v>0</v>
      </c>
      <c r="P228" s="30">
        <v>0</v>
      </c>
      <c r="Q228" s="30">
        <v>0</v>
      </c>
      <c r="R228" s="30">
        <v>0</v>
      </c>
      <c r="S228" s="30">
        <v>0</v>
      </c>
      <c r="T228" s="30">
        <v>0</v>
      </c>
      <c r="U228" s="30">
        <v>0</v>
      </c>
      <c r="V228" s="30">
        <v>0</v>
      </c>
      <c r="W228" s="30">
        <v>0</v>
      </c>
      <c r="X228" s="30">
        <v>0</v>
      </c>
      <c r="Y228" s="30">
        <v>0</v>
      </c>
    </row>
    <row r="229" spans="1:25" x14ac:dyDescent="0.25">
      <c r="A229" t="s">
        <v>552</v>
      </c>
      <c r="B229" s="137" t="s">
        <v>207</v>
      </c>
      <c r="C229" s="133">
        <v>6115</v>
      </c>
      <c r="D229" s="65">
        <v>0</v>
      </c>
      <c r="E229" s="65">
        <v>0</v>
      </c>
      <c r="F229" s="65">
        <v>0</v>
      </c>
      <c r="G229" s="65">
        <v>0</v>
      </c>
      <c r="H229" s="65">
        <v>0</v>
      </c>
      <c r="I229" s="65">
        <v>0</v>
      </c>
      <c r="J229" s="65">
        <v>0</v>
      </c>
      <c r="K229" s="65">
        <v>0</v>
      </c>
      <c r="L229" s="65">
        <v>0</v>
      </c>
      <c r="M229" s="30">
        <v>0</v>
      </c>
      <c r="N229" s="30">
        <v>0</v>
      </c>
      <c r="O229" s="30">
        <v>0</v>
      </c>
      <c r="P229" s="30">
        <v>0</v>
      </c>
      <c r="Q229" s="30">
        <v>0</v>
      </c>
      <c r="R229" s="30">
        <v>0</v>
      </c>
      <c r="S229" s="30">
        <v>0</v>
      </c>
      <c r="T229" s="30">
        <v>0</v>
      </c>
      <c r="U229" s="30">
        <v>0</v>
      </c>
      <c r="V229" s="30">
        <v>0</v>
      </c>
      <c r="W229" s="30">
        <v>0</v>
      </c>
      <c r="X229" s="30">
        <v>0</v>
      </c>
      <c r="Y229" s="30">
        <v>0</v>
      </c>
    </row>
    <row r="230" spans="1:25" x14ac:dyDescent="0.25">
      <c r="A230" t="s">
        <v>553</v>
      </c>
      <c r="B230" s="137" t="s">
        <v>207</v>
      </c>
      <c r="C230" s="133">
        <v>6116</v>
      </c>
      <c r="D230" s="65">
        <v>5.5816657778032672</v>
      </c>
      <c r="E230" s="65">
        <v>5.2950655669391242</v>
      </c>
      <c r="F230" s="65">
        <v>9.5405646366151355</v>
      </c>
      <c r="G230" s="65">
        <v>6.6488835311940004</v>
      </c>
      <c r="H230" s="65">
        <v>8.6941200788196209</v>
      </c>
      <c r="I230" s="65">
        <v>7.739017966520148</v>
      </c>
      <c r="J230" s="65">
        <v>10.27719082527207</v>
      </c>
      <c r="K230" s="65">
        <v>7.1162095716927638</v>
      </c>
      <c r="L230" s="65">
        <v>9.6258692483475894</v>
      </c>
      <c r="M230" s="30">
        <v>10.077265673724144</v>
      </c>
      <c r="N230" s="30">
        <v>10.854330998433921</v>
      </c>
      <c r="O230" s="30">
        <v>10.574573444280691</v>
      </c>
      <c r="P230" s="30">
        <v>13.495332548953561</v>
      </c>
      <c r="Q230" s="30">
        <v>14.005927315106126</v>
      </c>
      <c r="R230" s="30">
        <v>14.870794170702998</v>
      </c>
      <c r="S230" s="30">
        <v>12.505966808674117</v>
      </c>
      <c r="T230" s="30">
        <v>13.336506436979768</v>
      </c>
      <c r="U230" s="30">
        <v>12.273385495985993</v>
      </c>
      <c r="V230" s="30">
        <v>18.862653526030847</v>
      </c>
      <c r="W230" s="30">
        <v>15.543026945351457</v>
      </c>
      <c r="X230" s="30">
        <v>17.752609967437621</v>
      </c>
      <c r="Y230" s="30">
        <v>17.517388829561007</v>
      </c>
    </row>
    <row r="231" spans="1:25" x14ac:dyDescent="0.25">
      <c r="A231" t="s">
        <v>554</v>
      </c>
      <c r="B231" s="137" t="s">
        <v>207</v>
      </c>
      <c r="C231" s="133">
        <v>6117</v>
      </c>
      <c r="D231" s="65">
        <v>0</v>
      </c>
      <c r="E231" s="65">
        <v>0</v>
      </c>
      <c r="F231" s="65">
        <v>0</v>
      </c>
      <c r="G231" s="65">
        <v>0</v>
      </c>
      <c r="H231" s="65">
        <v>0</v>
      </c>
      <c r="I231" s="65">
        <v>0</v>
      </c>
      <c r="J231" s="65">
        <v>0</v>
      </c>
      <c r="K231" s="65">
        <v>0</v>
      </c>
      <c r="L231" s="65">
        <v>1.6790687401024771</v>
      </c>
      <c r="M231" s="30">
        <v>0</v>
      </c>
      <c r="N231" s="30">
        <v>0</v>
      </c>
      <c r="O231" s="30">
        <v>1.9878697064548763</v>
      </c>
      <c r="P231" s="30">
        <v>0</v>
      </c>
      <c r="Q231" s="30">
        <v>0</v>
      </c>
      <c r="R231" s="30">
        <v>0</v>
      </c>
      <c r="S231" s="30">
        <v>0</v>
      </c>
      <c r="T231" s="30">
        <v>0</v>
      </c>
      <c r="U231" s="30">
        <v>0</v>
      </c>
      <c r="V231" s="30">
        <v>2.0109432974143693</v>
      </c>
      <c r="W231" s="30">
        <v>0</v>
      </c>
      <c r="X231" s="30">
        <v>0</v>
      </c>
      <c r="Y231" s="30">
        <v>2.1028260670516588</v>
      </c>
    </row>
    <row r="232" spans="1:25" x14ac:dyDescent="0.25">
      <c r="A232" s="106" t="s">
        <v>430</v>
      </c>
      <c r="B232" s="129"/>
      <c r="C232" s="130"/>
      <c r="D232" s="141"/>
      <c r="E232" s="141"/>
      <c r="F232" s="141"/>
      <c r="G232" s="141"/>
      <c r="H232" s="141"/>
      <c r="I232" s="141"/>
      <c r="J232" s="141"/>
      <c r="K232" s="141"/>
      <c r="L232" s="141"/>
      <c r="M232" s="135"/>
      <c r="N232" s="135"/>
      <c r="O232" s="135"/>
      <c r="P232" s="135"/>
      <c r="Q232" s="135"/>
      <c r="R232" s="135"/>
      <c r="S232" s="135"/>
      <c r="T232" s="135"/>
      <c r="U232" s="135"/>
      <c r="V232" s="135"/>
      <c r="W232" s="135"/>
      <c r="X232" s="135"/>
      <c r="Y232" s="135"/>
    </row>
    <row r="233" spans="1:25" x14ac:dyDescent="0.25">
      <c r="A233" t="s">
        <v>555</v>
      </c>
      <c r="B233" s="137"/>
      <c r="C233" s="133" t="s">
        <v>189</v>
      </c>
      <c r="D233" s="65">
        <v>3.0370828496870717</v>
      </c>
      <c r="E233" s="65">
        <v>3.9637919933986634</v>
      </c>
      <c r="F233" s="65">
        <v>3.9378506075893189</v>
      </c>
      <c r="G233" s="65">
        <v>2.3767502215580367</v>
      </c>
      <c r="H233" s="65">
        <v>4.051341669381932</v>
      </c>
      <c r="I233" s="65">
        <v>5.0875971461320821</v>
      </c>
      <c r="J233" s="65">
        <v>3.7683033025997594</v>
      </c>
      <c r="K233" s="65">
        <v>5.5773047469603076</v>
      </c>
      <c r="L233" s="65">
        <v>2.8562519288005066</v>
      </c>
      <c r="M233" s="30">
        <v>3.4152702518660591</v>
      </c>
      <c r="N233" s="30">
        <v>2.963229296722806</v>
      </c>
      <c r="O233" s="30">
        <v>2.0344849593634522</v>
      </c>
      <c r="P233" s="30">
        <v>0</v>
      </c>
      <c r="Q233" s="30">
        <v>1.9728918176860806</v>
      </c>
      <c r="R233" s="30">
        <v>2.4906682012668862</v>
      </c>
      <c r="S233" s="30">
        <v>1.7800864972578443</v>
      </c>
      <c r="T233" s="30">
        <v>2.2675099737399513</v>
      </c>
      <c r="U233" s="30">
        <v>1.977504078553324</v>
      </c>
      <c r="V233" s="30">
        <v>1.8612719767142163</v>
      </c>
      <c r="W233" s="30">
        <v>1.7365886003030999</v>
      </c>
      <c r="X233" s="30">
        <v>1.6705669628000566</v>
      </c>
      <c r="Y233" s="30">
        <v>1.8374659299144021</v>
      </c>
    </row>
    <row r="234" spans="1:25" x14ac:dyDescent="0.25">
      <c r="A234" t="s">
        <v>556</v>
      </c>
      <c r="B234" s="137">
        <f t="shared" ref="B234:B244" si="11">VALUE(LEFT(C234,4))</f>
        <v>3131</v>
      </c>
      <c r="C234" s="133">
        <v>3131</v>
      </c>
      <c r="D234" s="65">
        <v>0</v>
      </c>
      <c r="E234" s="65">
        <v>0</v>
      </c>
      <c r="F234" s="65">
        <v>0</v>
      </c>
      <c r="G234" s="65">
        <v>0</v>
      </c>
      <c r="H234" s="65">
        <v>0</v>
      </c>
      <c r="I234" s="65">
        <v>0</v>
      </c>
      <c r="J234" s="65">
        <v>0</v>
      </c>
      <c r="K234" s="65">
        <v>0</v>
      </c>
      <c r="L234" s="65">
        <v>0</v>
      </c>
      <c r="M234" s="30">
        <v>0</v>
      </c>
      <c r="N234" s="30">
        <v>0</v>
      </c>
      <c r="O234" s="30">
        <v>0</v>
      </c>
      <c r="P234" s="30">
        <v>0</v>
      </c>
      <c r="Q234" s="30">
        <v>0</v>
      </c>
      <c r="R234" s="30">
        <v>0</v>
      </c>
      <c r="S234" s="30">
        <v>0</v>
      </c>
      <c r="T234" s="30">
        <v>0</v>
      </c>
      <c r="U234" s="30">
        <v>0</v>
      </c>
      <c r="V234" s="30">
        <v>0</v>
      </c>
      <c r="W234" s="30">
        <v>0</v>
      </c>
      <c r="X234" s="30">
        <v>0</v>
      </c>
      <c r="Y234" s="30">
        <v>0</v>
      </c>
    </row>
    <row r="235" spans="1:25" x14ac:dyDescent="0.25">
      <c r="A235" t="s">
        <v>557</v>
      </c>
      <c r="B235" s="137">
        <f t="shared" si="11"/>
        <v>3132</v>
      </c>
      <c r="C235" s="133">
        <v>3132</v>
      </c>
      <c r="D235" s="65">
        <v>0</v>
      </c>
      <c r="E235" s="65">
        <v>0</v>
      </c>
      <c r="F235" s="65">
        <v>0</v>
      </c>
      <c r="G235" s="65">
        <v>0</v>
      </c>
      <c r="H235" s="65">
        <v>0</v>
      </c>
      <c r="I235" s="65">
        <v>0</v>
      </c>
      <c r="J235" s="65">
        <v>0</v>
      </c>
      <c r="K235" s="65">
        <v>0</v>
      </c>
      <c r="L235" s="65">
        <v>0</v>
      </c>
      <c r="M235" s="30">
        <v>0</v>
      </c>
      <c r="N235" s="30">
        <v>0</v>
      </c>
      <c r="O235" s="30">
        <v>0</v>
      </c>
      <c r="P235" s="30">
        <v>0</v>
      </c>
      <c r="Q235" s="30">
        <v>0</v>
      </c>
      <c r="R235" s="30">
        <v>0</v>
      </c>
      <c r="S235" s="30">
        <v>0</v>
      </c>
      <c r="T235" s="30">
        <v>0</v>
      </c>
      <c r="U235" s="30">
        <v>0</v>
      </c>
      <c r="V235" s="30">
        <v>0</v>
      </c>
      <c r="W235" s="30">
        <v>0</v>
      </c>
      <c r="X235" s="30">
        <v>0</v>
      </c>
      <c r="Y235" s="30">
        <v>0</v>
      </c>
    </row>
    <row r="236" spans="1:25" x14ac:dyDescent="0.25">
      <c r="A236" t="s">
        <v>558</v>
      </c>
      <c r="B236" s="137">
        <f t="shared" si="11"/>
        <v>3133</v>
      </c>
      <c r="C236" s="133">
        <v>3133</v>
      </c>
      <c r="D236" s="65">
        <v>0</v>
      </c>
      <c r="E236" s="65">
        <v>0</v>
      </c>
      <c r="F236" s="65">
        <v>0</v>
      </c>
      <c r="G236" s="65">
        <v>0</v>
      </c>
      <c r="H236" s="65">
        <v>0</v>
      </c>
      <c r="I236" s="65">
        <v>0</v>
      </c>
      <c r="J236" s="65">
        <v>0</v>
      </c>
      <c r="K236" s="65">
        <v>0</v>
      </c>
      <c r="L236" s="65">
        <v>0</v>
      </c>
      <c r="M236" s="30">
        <v>0</v>
      </c>
      <c r="N236" s="30">
        <v>0</v>
      </c>
      <c r="O236" s="30">
        <v>0</v>
      </c>
      <c r="P236" s="30">
        <v>0</v>
      </c>
      <c r="Q236" s="30">
        <v>0</v>
      </c>
      <c r="R236" s="30">
        <v>0</v>
      </c>
      <c r="S236" s="30">
        <v>0</v>
      </c>
      <c r="T236" s="30">
        <v>0</v>
      </c>
      <c r="U236" s="30">
        <v>0</v>
      </c>
      <c r="V236" s="30">
        <v>0</v>
      </c>
      <c r="W236" s="30">
        <v>0</v>
      </c>
      <c r="X236" s="30">
        <v>0</v>
      </c>
      <c r="Y236" s="30">
        <v>0</v>
      </c>
    </row>
    <row r="237" spans="1:25" x14ac:dyDescent="0.25">
      <c r="A237" t="s">
        <v>559</v>
      </c>
      <c r="B237" s="137">
        <f t="shared" si="11"/>
        <v>3141</v>
      </c>
      <c r="C237" s="133">
        <v>3141</v>
      </c>
      <c r="D237" s="65">
        <v>0</v>
      </c>
      <c r="E237" s="65">
        <v>0</v>
      </c>
      <c r="F237" s="65">
        <v>0</v>
      </c>
      <c r="G237" s="65">
        <v>0</v>
      </c>
      <c r="H237" s="65">
        <v>0</v>
      </c>
      <c r="I237" s="65">
        <v>0</v>
      </c>
      <c r="J237" s="65">
        <v>0</v>
      </c>
      <c r="K237" s="65">
        <v>0</v>
      </c>
      <c r="L237" s="65">
        <v>0</v>
      </c>
      <c r="M237" s="30">
        <v>0</v>
      </c>
      <c r="N237" s="30">
        <v>0</v>
      </c>
      <c r="O237" s="30">
        <v>0</v>
      </c>
      <c r="P237" s="30">
        <v>0</v>
      </c>
      <c r="Q237" s="30">
        <v>0</v>
      </c>
      <c r="R237" s="30">
        <v>0</v>
      </c>
      <c r="S237" s="30">
        <v>0</v>
      </c>
      <c r="T237" s="30">
        <v>0</v>
      </c>
      <c r="U237" s="30">
        <v>0</v>
      </c>
      <c r="V237" s="30">
        <v>0</v>
      </c>
      <c r="W237" s="30">
        <v>0</v>
      </c>
      <c r="X237" s="30">
        <v>0</v>
      </c>
      <c r="Y237" s="30">
        <v>0</v>
      </c>
    </row>
    <row r="238" spans="1:25" x14ac:dyDescent="0.25">
      <c r="A238" t="s">
        <v>560</v>
      </c>
      <c r="B238" s="137">
        <f t="shared" si="11"/>
        <v>3149</v>
      </c>
      <c r="C238" s="133">
        <v>3149</v>
      </c>
      <c r="D238" s="65">
        <v>0</v>
      </c>
      <c r="E238" s="65">
        <v>0</v>
      </c>
      <c r="F238" s="65">
        <v>0</v>
      </c>
      <c r="G238" s="65">
        <v>0</v>
      </c>
      <c r="H238" s="65">
        <v>0</v>
      </c>
      <c r="I238" s="65">
        <v>0</v>
      </c>
      <c r="J238" s="65">
        <v>0</v>
      </c>
      <c r="K238" s="65">
        <v>0</v>
      </c>
      <c r="L238" s="65">
        <v>0</v>
      </c>
      <c r="M238" s="30">
        <v>0</v>
      </c>
      <c r="N238" s="30">
        <v>0</v>
      </c>
      <c r="O238" s="30">
        <v>0</v>
      </c>
      <c r="P238" s="30">
        <v>0</v>
      </c>
      <c r="Q238" s="30">
        <v>0</v>
      </c>
      <c r="R238" s="30">
        <v>0</v>
      </c>
      <c r="S238" s="30">
        <v>0</v>
      </c>
      <c r="T238" s="30">
        <v>0</v>
      </c>
      <c r="U238" s="30">
        <v>0</v>
      </c>
      <c r="V238" s="30">
        <v>0</v>
      </c>
      <c r="W238" s="30">
        <v>0</v>
      </c>
      <c r="X238" s="30">
        <v>0</v>
      </c>
      <c r="Y238" s="30">
        <v>0</v>
      </c>
    </row>
    <row r="239" spans="1:25" x14ac:dyDescent="0.25">
      <c r="A239" t="s">
        <v>561</v>
      </c>
      <c r="B239" s="137" t="s">
        <v>190</v>
      </c>
      <c r="C239" s="133">
        <v>315</v>
      </c>
      <c r="D239" s="65">
        <v>16.05754952621712</v>
      </c>
      <c r="E239" s="65">
        <v>13.052486766141053</v>
      </c>
      <c r="F239" s="65">
        <v>18.453067024424886</v>
      </c>
      <c r="G239" s="65">
        <v>13.187453760965477</v>
      </c>
      <c r="H239" s="65">
        <v>14.184624482337226</v>
      </c>
      <c r="I239" s="65">
        <v>12.777695909324036</v>
      </c>
      <c r="J239" s="65">
        <v>16.815441750302302</v>
      </c>
      <c r="K239" s="65">
        <v>12.360248305653686</v>
      </c>
      <c r="L239" s="65">
        <v>17.440415135011101</v>
      </c>
      <c r="M239" s="30">
        <v>14.107798027589553</v>
      </c>
      <c r="N239" s="30">
        <v>9.9921019245332108</v>
      </c>
      <c r="O239" s="30">
        <v>5.9927013840226921</v>
      </c>
      <c r="P239" s="30">
        <v>6.9087540545440635</v>
      </c>
      <c r="Q239" s="30">
        <v>4.944399700400063</v>
      </c>
      <c r="R239" s="30">
        <v>6.4515587293096361</v>
      </c>
      <c r="S239" s="30">
        <v>7.3607074305445384</v>
      </c>
      <c r="T239" s="30">
        <v>9.4813873900416006</v>
      </c>
      <c r="U239" s="30">
        <v>4.4439918827015852</v>
      </c>
      <c r="V239" s="30">
        <v>5.2230083951456123</v>
      </c>
      <c r="W239" s="30">
        <v>3.8153703053243859</v>
      </c>
      <c r="X239" s="30">
        <v>5.8800142853359247</v>
      </c>
      <c r="Y239" s="30">
        <v>4.5506588869314442</v>
      </c>
    </row>
    <row r="240" spans="1:25" x14ac:dyDescent="0.25">
      <c r="A240" t="s">
        <v>562</v>
      </c>
      <c r="B240" s="137">
        <f t="shared" si="11"/>
        <v>3151</v>
      </c>
      <c r="C240" s="133">
        <v>3151</v>
      </c>
      <c r="D240" s="65">
        <v>0</v>
      </c>
      <c r="E240" s="65">
        <v>0</v>
      </c>
      <c r="F240" s="65">
        <v>0</v>
      </c>
      <c r="G240" s="65">
        <v>0</v>
      </c>
      <c r="H240" s="65">
        <v>0</v>
      </c>
      <c r="I240" s="65">
        <v>0</v>
      </c>
      <c r="J240" s="65">
        <v>0</v>
      </c>
      <c r="K240" s="65">
        <v>0</v>
      </c>
      <c r="L240" s="65">
        <v>0</v>
      </c>
      <c r="M240" s="30">
        <v>0</v>
      </c>
      <c r="N240" s="30">
        <v>0</v>
      </c>
      <c r="O240" s="30">
        <v>0</v>
      </c>
      <c r="P240" s="30">
        <v>0</v>
      </c>
      <c r="Q240" s="30">
        <v>0</v>
      </c>
      <c r="R240" s="30">
        <v>0</v>
      </c>
      <c r="S240" s="30">
        <v>0</v>
      </c>
      <c r="T240" s="30">
        <v>0</v>
      </c>
      <c r="U240" s="30">
        <v>0</v>
      </c>
      <c r="V240" s="30">
        <v>0</v>
      </c>
      <c r="W240" s="30">
        <v>0</v>
      </c>
      <c r="X240" s="30">
        <v>0</v>
      </c>
      <c r="Y240" s="30">
        <v>0</v>
      </c>
    </row>
    <row r="241" spans="1:25" x14ac:dyDescent="0.25">
      <c r="A241" t="s">
        <v>563</v>
      </c>
      <c r="B241" s="137">
        <f t="shared" si="11"/>
        <v>3152</v>
      </c>
      <c r="C241" s="133">
        <v>3152</v>
      </c>
      <c r="D241" s="65">
        <v>0</v>
      </c>
      <c r="E241" s="65">
        <v>0</v>
      </c>
      <c r="F241" s="65">
        <v>0</v>
      </c>
      <c r="G241" s="65">
        <v>0</v>
      </c>
      <c r="H241" s="65">
        <v>0</v>
      </c>
      <c r="I241" s="65">
        <v>0</v>
      </c>
      <c r="J241" s="65">
        <v>0</v>
      </c>
      <c r="K241" s="65">
        <v>0</v>
      </c>
      <c r="L241" s="65">
        <v>0</v>
      </c>
      <c r="M241" s="30">
        <v>0</v>
      </c>
      <c r="N241" s="30">
        <v>0</v>
      </c>
      <c r="O241" s="30">
        <v>0</v>
      </c>
      <c r="P241" s="30">
        <v>0</v>
      </c>
      <c r="Q241" s="30">
        <v>0</v>
      </c>
      <c r="R241" s="30">
        <v>0</v>
      </c>
      <c r="S241" s="30">
        <v>0</v>
      </c>
      <c r="T241" s="30">
        <v>0</v>
      </c>
      <c r="U241" s="30">
        <v>0</v>
      </c>
      <c r="V241" s="30">
        <v>0</v>
      </c>
      <c r="W241" s="30">
        <v>0</v>
      </c>
      <c r="X241" s="30">
        <v>0</v>
      </c>
      <c r="Y241" s="30">
        <v>0</v>
      </c>
    </row>
    <row r="242" spans="1:25" x14ac:dyDescent="0.25">
      <c r="A242" t="s">
        <v>564</v>
      </c>
      <c r="B242" s="137">
        <f t="shared" si="11"/>
        <v>3159</v>
      </c>
      <c r="C242" s="133">
        <v>3159</v>
      </c>
      <c r="D242" s="65">
        <v>0</v>
      </c>
      <c r="E242" s="65">
        <v>0</v>
      </c>
      <c r="F242" s="65">
        <v>0</v>
      </c>
      <c r="G242" s="65">
        <v>0</v>
      </c>
      <c r="H242" s="65">
        <v>0</v>
      </c>
      <c r="I242" s="65">
        <v>0</v>
      </c>
      <c r="J242" s="65">
        <v>0</v>
      </c>
      <c r="K242" s="65">
        <v>0</v>
      </c>
      <c r="L242" s="65">
        <v>0</v>
      </c>
      <c r="M242" s="30">
        <v>0</v>
      </c>
      <c r="N242" s="30">
        <v>0</v>
      </c>
      <c r="O242" s="30">
        <v>0</v>
      </c>
      <c r="P242" s="30">
        <v>0</v>
      </c>
      <c r="Q242" s="30">
        <v>0</v>
      </c>
      <c r="R242" s="30">
        <v>0</v>
      </c>
      <c r="S242" s="30">
        <v>0</v>
      </c>
      <c r="T242" s="30">
        <v>0</v>
      </c>
      <c r="U242" s="30">
        <v>0</v>
      </c>
      <c r="V242" s="30">
        <v>0</v>
      </c>
      <c r="W242" s="30">
        <v>0</v>
      </c>
      <c r="X242" s="30">
        <v>0</v>
      </c>
      <c r="Y242" s="30">
        <v>0</v>
      </c>
    </row>
    <row r="243" spans="1:25" x14ac:dyDescent="0.25">
      <c r="A243" t="s">
        <v>565</v>
      </c>
      <c r="B243" s="137">
        <v>414</v>
      </c>
      <c r="C243" s="133">
        <v>4141</v>
      </c>
      <c r="D243" s="65">
        <v>3.098645339883431</v>
      </c>
      <c r="E243" s="65">
        <v>0</v>
      </c>
      <c r="F243" s="65">
        <v>2.1533562816184633</v>
      </c>
      <c r="G243" s="65">
        <v>0</v>
      </c>
      <c r="H243" s="65">
        <v>2.2474596122118742</v>
      </c>
      <c r="I243" s="65">
        <v>3.6982917716113977</v>
      </c>
      <c r="J243" s="65">
        <v>2.5252526027811375</v>
      </c>
      <c r="K243" s="65">
        <v>2.8033552858183617</v>
      </c>
      <c r="L243" s="65">
        <v>2.9464611325330012</v>
      </c>
      <c r="M243" s="30">
        <v>2.76708807187737</v>
      </c>
      <c r="N243" s="30">
        <v>2.2175695031669602</v>
      </c>
      <c r="O243" s="30">
        <v>2.8506952987454262</v>
      </c>
      <c r="P243" s="30">
        <v>1.5183557325966466</v>
      </c>
      <c r="Q243" s="30">
        <v>2.5160255843942898</v>
      </c>
      <c r="R243" s="30">
        <v>2.3685943907785973</v>
      </c>
      <c r="S243" s="30">
        <v>4.2536410095206811</v>
      </c>
      <c r="T243" s="30">
        <v>0</v>
      </c>
      <c r="U243" s="30">
        <v>2.0284974358009671</v>
      </c>
      <c r="V243" s="30">
        <v>2.7518258680149805</v>
      </c>
      <c r="W243" s="30">
        <v>2.3809387544420746</v>
      </c>
      <c r="X243" s="30">
        <v>3.1948459299398619</v>
      </c>
      <c r="Y243" s="30">
        <v>0</v>
      </c>
    </row>
    <row r="244" spans="1:25" x14ac:dyDescent="0.25">
      <c r="A244" t="s">
        <v>566</v>
      </c>
      <c r="B244" s="137">
        <f t="shared" si="11"/>
        <v>448</v>
      </c>
      <c r="C244" s="133">
        <v>448</v>
      </c>
      <c r="D244" s="65">
        <v>18.407184568711511</v>
      </c>
      <c r="E244" s="65">
        <v>19.889026997179659</v>
      </c>
      <c r="F244" s="65">
        <v>18.652451865315484</v>
      </c>
      <c r="G244" s="65">
        <v>17.529786444233956</v>
      </c>
      <c r="H244" s="65">
        <v>21.86344482406113</v>
      </c>
      <c r="I244" s="65">
        <v>20.37974010652524</v>
      </c>
      <c r="J244" s="65">
        <v>18.939394520858531</v>
      </c>
      <c r="K244" s="65">
        <v>18.015968585084437</v>
      </c>
      <c r="L244" s="65">
        <v>24.960201751728199</v>
      </c>
      <c r="M244" s="30">
        <v>30.857400300078407</v>
      </c>
      <c r="N244" s="30">
        <v>24.614411290791441</v>
      </c>
      <c r="O244" s="30">
        <v>24.362156615070408</v>
      </c>
      <c r="P244" s="30">
        <v>28.911231221552832</v>
      </c>
      <c r="Q244" s="30">
        <v>22.260397611402563</v>
      </c>
      <c r="R244" s="30">
        <v>22.162144102378182</v>
      </c>
      <c r="S244" s="30">
        <v>22.811832389921271</v>
      </c>
      <c r="T244" s="30">
        <v>22.579269008602118</v>
      </c>
      <c r="U244" s="30">
        <v>22.893622173977665</v>
      </c>
      <c r="V244" s="30">
        <v>25.484451145976532</v>
      </c>
      <c r="W244" s="30">
        <v>23.478593637943828</v>
      </c>
      <c r="X244" s="30">
        <v>19.647473450208473</v>
      </c>
      <c r="Y244" s="30">
        <v>19.536696104628959</v>
      </c>
    </row>
    <row r="245" spans="1:25" x14ac:dyDescent="0.25">
      <c r="A245" s="106" t="s">
        <v>535</v>
      </c>
      <c r="B245" s="129"/>
      <c r="C245" s="130"/>
      <c r="D245" s="141"/>
      <c r="E245" s="141"/>
      <c r="F245" s="141"/>
      <c r="G245" s="141"/>
      <c r="H245" s="141"/>
      <c r="I245" s="141"/>
      <c r="J245" s="141"/>
      <c r="K245" s="141"/>
      <c r="L245" s="141"/>
      <c r="M245" s="135"/>
      <c r="N245" s="135"/>
      <c r="O245" s="135"/>
      <c r="P245" s="135"/>
      <c r="Q245" s="135"/>
      <c r="R245" s="135"/>
      <c r="S245" s="135"/>
      <c r="T245" s="135"/>
      <c r="U245" s="135"/>
      <c r="V245" s="135"/>
      <c r="W245" s="135"/>
      <c r="X245" s="135"/>
      <c r="Y245" s="135"/>
    </row>
    <row r="246" spans="1:25" x14ac:dyDescent="0.25">
      <c r="A246" t="s">
        <v>567</v>
      </c>
      <c r="B246" s="132">
        <f t="shared" ref="B246:B253" si="12">VALUE(LEFT(C246,4))</f>
        <v>52</v>
      </c>
      <c r="C246" s="133">
        <v>52</v>
      </c>
      <c r="D246" s="65">
        <v>91.297172961201227</v>
      </c>
      <c r="E246" s="65">
        <v>94.970854629713429</v>
      </c>
      <c r="F246" s="65">
        <v>94.907184263924847</v>
      </c>
      <c r="G246" s="65">
        <v>90.156052708045351</v>
      </c>
      <c r="H246" s="65">
        <v>91.209402595598576</v>
      </c>
      <c r="I246" s="65">
        <v>97.300295419776063</v>
      </c>
      <c r="J246" s="65">
        <v>96.135779319830746</v>
      </c>
      <c r="K246" s="65">
        <v>96.157046691881561</v>
      </c>
      <c r="L246" s="65">
        <v>165.0832536422642</v>
      </c>
      <c r="M246" s="30">
        <v>172.23357805420611</v>
      </c>
      <c r="N246" s="30">
        <v>159.65846932761997</v>
      </c>
      <c r="O246" s="30">
        <v>182.22957395834138</v>
      </c>
      <c r="P246" s="30">
        <v>176.23548605679107</v>
      </c>
      <c r="Q246" s="30">
        <v>156.12794110419969</v>
      </c>
      <c r="R246" s="30">
        <v>167.45470435636213</v>
      </c>
      <c r="S246" s="30">
        <v>168.03801183862936</v>
      </c>
      <c r="T246" s="30">
        <v>177.34754019047475</v>
      </c>
      <c r="U246" s="30">
        <v>197.0814243180109</v>
      </c>
      <c r="V246" s="30">
        <v>191.77553849358316</v>
      </c>
      <c r="W246" s="30">
        <v>210.08118645077127</v>
      </c>
      <c r="X246" s="30">
        <v>198.37277024784311</v>
      </c>
      <c r="Y246" s="30">
        <v>192.93224258542273</v>
      </c>
    </row>
    <row r="247" spans="1:25" x14ac:dyDescent="0.25">
      <c r="A247" t="s">
        <v>568</v>
      </c>
      <c r="B247" s="132">
        <f t="shared" si="12"/>
        <v>521</v>
      </c>
      <c r="C247" s="133">
        <v>521</v>
      </c>
      <c r="D247" s="65">
        <v>0</v>
      </c>
      <c r="E247" s="65">
        <v>0</v>
      </c>
      <c r="F247" s="65">
        <v>0</v>
      </c>
      <c r="G247" s="65">
        <v>0</v>
      </c>
      <c r="H247" s="65">
        <v>0</v>
      </c>
      <c r="I247" s="65">
        <v>0</v>
      </c>
      <c r="J247" s="65">
        <v>0</v>
      </c>
      <c r="K247" s="65">
        <v>0</v>
      </c>
      <c r="L247" s="65">
        <v>0</v>
      </c>
      <c r="M247" s="30">
        <v>0</v>
      </c>
      <c r="N247" s="30">
        <v>0</v>
      </c>
      <c r="O247" s="30">
        <v>0</v>
      </c>
      <c r="P247" s="30">
        <v>0</v>
      </c>
      <c r="Q247" s="30">
        <v>0</v>
      </c>
      <c r="R247" s="30">
        <v>0</v>
      </c>
      <c r="S247" s="30">
        <v>0</v>
      </c>
      <c r="T247" s="30">
        <v>0</v>
      </c>
      <c r="U247" s="30">
        <v>0</v>
      </c>
      <c r="V247" s="30">
        <v>0</v>
      </c>
      <c r="W247" s="30">
        <v>0</v>
      </c>
      <c r="X247" s="30">
        <v>0</v>
      </c>
      <c r="Y247" s="30">
        <v>0</v>
      </c>
    </row>
    <row r="248" spans="1:25" x14ac:dyDescent="0.25">
      <c r="A248" t="s">
        <v>569</v>
      </c>
      <c r="B248" s="137">
        <f t="shared" si="12"/>
        <v>522</v>
      </c>
      <c r="C248" s="133">
        <v>522</v>
      </c>
      <c r="D248" s="65">
        <v>47.105565415247789</v>
      </c>
      <c r="E248" s="65">
        <v>48.106021010792873</v>
      </c>
      <c r="F248" s="65">
        <v>53.604614473437387</v>
      </c>
      <c r="G248" s="65">
        <v>44.55654529275256</v>
      </c>
      <c r="H248" s="65">
        <v>46.644644232397326</v>
      </c>
      <c r="I248" s="65">
        <v>49.652991378115992</v>
      </c>
      <c r="J248" s="65">
        <v>51.239137114570752</v>
      </c>
      <c r="K248" s="65">
        <v>48.999905852468501</v>
      </c>
      <c r="L248" s="65">
        <v>88.056019357784578</v>
      </c>
      <c r="M248" s="30">
        <v>93.60182294435036</v>
      </c>
      <c r="N248" s="30">
        <v>91.763441230016269</v>
      </c>
      <c r="O248" s="30">
        <v>107.17760322574418</v>
      </c>
      <c r="P248" s="30">
        <v>89.964866762382542</v>
      </c>
      <c r="Q248" s="30">
        <v>92.055930892062904</v>
      </c>
      <c r="R248" s="30">
        <v>92.561361131891644</v>
      </c>
      <c r="S248" s="30">
        <v>100.92816940364143</v>
      </c>
      <c r="T248" s="30">
        <v>90.529570604581295</v>
      </c>
      <c r="U248" s="30">
        <v>115.59406761239558</v>
      </c>
      <c r="V248" s="30">
        <v>116.8699866468795</v>
      </c>
      <c r="W248" s="30">
        <v>123.73461912455979</v>
      </c>
      <c r="X248" s="30">
        <v>116.37080648018005</v>
      </c>
      <c r="Y248" s="30">
        <v>109.38518808784846</v>
      </c>
    </row>
    <row r="249" spans="1:25" x14ac:dyDescent="0.25">
      <c r="A249" t="s">
        <v>570</v>
      </c>
      <c r="B249" s="137">
        <f t="shared" si="12"/>
        <v>5221</v>
      </c>
      <c r="C249" s="133">
        <v>5221</v>
      </c>
      <c r="D249" s="65">
        <v>43.483638908695305</v>
      </c>
      <c r="E249" s="65">
        <v>44.552621622771341</v>
      </c>
      <c r="F249" s="65">
        <v>50.753411248701823</v>
      </c>
      <c r="G249" s="65">
        <v>41.959168468349475</v>
      </c>
      <c r="H249" s="65">
        <v>44.485900131193816</v>
      </c>
      <c r="I249" s="65">
        <v>46.209079463811193</v>
      </c>
      <c r="J249" s="65">
        <v>44.123405943168088</v>
      </c>
      <c r="K249" s="65">
        <v>44.765467099064537</v>
      </c>
      <c r="L249" s="65">
        <v>77.830493958194424</v>
      </c>
      <c r="M249" s="30">
        <v>87.638638448156925</v>
      </c>
      <c r="N249" s="30">
        <v>83.202670298657097</v>
      </c>
      <c r="O249" s="30">
        <v>97.553552983112922</v>
      </c>
      <c r="P249" s="30">
        <v>85.142020421791059</v>
      </c>
      <c r="Q249" s="30">
        <v>87.55857636291897</v>
      </c>
      <c r="R249" s="30">
        <v>82.958354988321815</v>
      </c>
      <c r="S249" s="30">
        <v>89.253363447101833</v>
      </c>
      <c r="T249" s="30">
        <v>79.632425826927673</v>
      </c>
      <c r="U249" s="30">
        <v>106.25434459227246</v>
      </c>
      <c r="V249" s="30">
        <v>109.48429633683561</v>
      </c>
      <c r="W249" s="30">
        <v>114.2665939795623</v>
      </c>
      <c r="X249" s="30">
        <v>105.52307639517808</v>
      </c>
      <c r="Y249" s="30">
        <v>96.62936688804993</v>
      </c>
    </row>
    <row r="250" spans="1:25" x14ac:dyDescent="0.25">
      <c r="A250" t="s">
        <v>571</v>
      </c>
      <c r="B250" s="137" t="s">
        <v>204</v>
      </c>
      <c r="C250" s="133">
        <v>523</v>
      </c>
      <c r="D250" s="65">
        <v>16.201195336675291</v>
      </c>
      <c r="E250" s="65">
        <v>19.488643967543428</v>
      </c>
      <c r="F250" s="65">
        <v>19.828822426570014</v>
      </c>
      <c r="G250" s="65">
        <v>21.440894403759838</v>
      </c>
      <c r="H250" s="65">
        <v>22.888601840157772</v>
      </c>
      <c r="I250" s="65">
        <v>23.95084194948334</v>
      </c>
      <c r="J250" s="65">
        <v>27.102420376360346</v>
      </c>
      <c r="K250" s="65">
        <v>25.181187864571228</v>
      </c>
      <c r="L250" s="65">
        <v>35.508491657990781</v>
      </c>
      <c r="M250" s="30">
        <v>37.468562815976917</v>
      </c>
      <c r="N250" s="30">
        <v>32.197211314679919</v>
      </c>
      <c r="O250" s="30">
        <v>34.604954013950895</v>
      </c>
      <c r="P250" s="30">
        <v>39.591985441614725</v>
      </c>
      <c r="Q250" s="30">
        <v>27.961685642294523</v>
      </c>
      <c r="R250" s="30">
        <v>35.642062587441615</v>
      </c>
      <c r="S250" s="30">
        <v>30.123474578600458</v>
      </c>
      <c r="T250" s="30">
        <v>47.351806811041136</v>
      </c>
      <c r="U250" s="30">
        <v>45.671146127986816</v>
      </c>
      <c r="V250" s="30">
        <v>40.96965903437323</v>
      </c>
      <c r="W250" s="30">
        <v>47.721289780453795</v>
      </c>
      <c r="X250" s="30">
        <v>44.250005406195925</v>
      </c>
      <c r="Y250" s="30">
        <v>50.04260036363403</v>
      </c>
    </row>
    <row r="251" spans="1:25" x14ac:dyDescent="0.25">
      <c r="A251" t="s">
        <v>572</v>
      </c>
      <c r="B251" s="137">
        <f t="shared" si="12"/>
        <v>524</v>
      </c>
      <c r="C251" s="133">
        <v>524</v>
      </c>
      <c r="D251" s="65">
        <v>27.990412209278148</v>
      </c>
      <c r="E251" s="65">
        <v>27.376189651377135</v>
      </c>
      <c r="F251" s="65">
        <v>21.47374736391745</v>
      </c>
      <c r="G251" s="65">
        <v>23.807616143370371</v>
      </c>
      <c r="H251" s="65">
        <v>21.045290666984002</v>
      </c>
      <c r="I251" s="65">
        <v>23.627975207517263</v>
      </c>
      <c r="J251" s="65">
        <v>17.549526809250306</v>
      </c>
      <c r="K251" s="65">
        <v>21.917141325489009</v>
      </c>
      <c r="L251" s="65">
        <v>42.131378960540665</v>
      </c>
      <c r="M251" s="30">
        <v>40.811342440930616</v>
      </c>
      <c r="N251" s="30">
        <v>35.657165305910233</v>
      </c>
      <c r="O251" s="30">
        <v>41.022338999854192</v>
      </c>
      <c r="P251" s="30">
        <v>44.668945464899998</v>
      </c>
      <c r="Q251" s="30">
        <v>34.180208837061606</v>
      </c>
      <c r="R251" s="30">
        <v>36.032407988160195</v>
      </c>
      <c r="S251" s="30">
        <v>36.804564855615723</v>
      </c>
      <c r="T251" s="30">
        <v>34.889320119146539</v>
      </c>
      <c r="U251" s="30">
        <v>33.610365052800304</v>
      </c>
      <c r="V251" s="30">
        <v>33.326901053871211</v>
      </c>
      <c r="W251" s="30">
        <v>35.695165331385581</v>
      </c>
      <c r="X251" s="30">
        <v>35.522883579909632</v>
      </c>
      <c r="Y251" s="30">
        <v>31.892605020160737</v>
      </c>
    </row>
    <row r="252" spans="1:25" x14ac:dyDescent="0.25">
      <c r="A252" t="s">
        <v>573</v>
      </c>
      <c r="B252" s="137">
        <f t="shared" si="12"/>
        <v>5241</v>
      </c>
      <c r="C252" s="133">
        <v>5241</v>
      </c>
      <c r="D252" s="65">
        <v>25.394527205998319</v>
      </c>
      <c r="E252" s="65">
        <v>23.362349779273941</v>
      </c>
      <c r="F252" s="65">
        <v>15.861064092847105</v>
      </c>
      <c r="G252" s="65">
        <v>18.873603025199259</v>
      </c>
      <c r="H252" s="65">
        <v>16.353225862541667</v>
      </c>
      <c r="I252" s="65">
        <v>18.188159797422191</v>
      </c>
      <c r="J252" s="65">
        <v>13.428862678355506</v>
      </c>
      <c r="K252" s="65">
        <v>16.712310357763311</v>
      </c>
      <c r="L252" s="65">
        <v>26.069761355611934</v>
      </c>
      <c r="M252" s="30">
        <v>24.390672284114153</v>
      </c>
      <c r="N252" s="30">
        <v>24.82690136878746</v>
      </c>
      <c r="O252" s="30">
        <v>30.551357618568485</v>
      </c>
      <c r="P252" s="30">
        <v>31.263916212195905</v>
      </c>
      <c r="Q252" s="30">
        <v>24.3197712630162</v>
      </c>
      <c r="R252" s="30">
        <v>26.047063804166534</v>
      </c>
      <c r="S252" s="30">
        <v>24.925598063743614</v>
      </c>
      <c r="T252" s="30">
        <v>24.233089320642659</v>
      </c>
      <c r="U252" s="30">
        <v>22.548158935658336</v>
      </c>
      <c r="V252" s="30">
        <v>24.552482816484179</v>
      </c>
      <c r="W252" s="30">
        <v>21.976962641532847</v>
      </c>
      <c r="X252" s="30">
        <v>24.10651745655705</v>
      </c>
      <c r="Y252" s="30">
        <v>23.631065686290864</v>
      </c>
    </row>
    <row r="253" spans="1:25" x14ac:dyDescent="0.25">
      <c r="A253" t="s">
        <v>574</v>
      </c>
      <c r="B253" s="137">
        <f t="shared" si="12"/>
        <v>5242</v>
      </c>
      <c r="C253" s="133">
        <v>5242</v>
      </c>
      <c r="D253" s="65">
        <v>2.595885003279828</v>
      </c>
      <c r="E253" s="65">
        <v>4.0038302963622865</v>
      </c>
      <c r="F253" s="65">
        <v>5.6126832710703454</v>
      </c>
      <c r="G253" s="65">
        <v>4.9440416001186156</v>
      </c>
      <c r="H253" s="65">
        <v>4.6920648044423343</v>
      </c>
      <c r="I253" s="65">
        <v>5.439815410095072</v>
      </c>
      <c r="J253" s="65">
        <v>4.1206641308948013</v>
      </c>
      <c r="K253" s="65">
        <v>5.1950290261668934</v>
      </c>
      <c r="L253" s="65">
        <v>15.800249372647114</v>
      </c>
      <c r="M253" s="30">
        <v>16.03976121732045</v>
      </c>
      <c r="N253" s="30">
        <v>11.062989136950048</v>
      </c>
      <c r="O253" s="30">
        <v>11.065446854565007</v>
      </c>
      <c r="P253" s="30">
        <v>13.723252356038875</v>
      </c>
      <c r="Q253" s="30">
        <v>10.155461471642544</v>
      </c>
      <c r="R253" s="30">
        <v>10.509463302726738</v>
      </c>
      <c r="S253" s="30">
        <v>12.090901197468941</v>
      </c>
      <c r="T253" s="30">
        <v>10.973548004172825</v>
      </c>
      <c r="U253" s="30">
        <v>11.214504137606919</v>
      </c>
      <c r="V253" s="30">
        <v>9.3479828309272328</v>
      </c>
      <c r="W253" s="30">
        <v>13.638530780819265</v>
      </c>
      <c r="X253" s="30">
        <v>11.637878474113183</v>
      </c>
      <c r="Y253" s="30">
        <v>8.71351058762815</v>
      </c>
    </row>
    <row r="254" spans="1:25" x14ac:dyDescent="0.25">
      <c r="A254" t="s">
        <v>575</v>
      </c>
      <c r="B254" s="137" t="s">
        <v>204</v>
      </c>
      <c r="C254" s="133">
        <v>526</v>
      </c>
      <c r="D254" s="65">
        <v>0</v>
      </c>
      <c r="E254" s="65">
        <v>0</v>
      </c>
      <c r="F254" s="65">
        <v>0</v>
      </c>
      <c r="G254" s="65">
        <v>0</v>
      </c>
      <c r="H254" s="65">
        <v>0</v>
      </c>
      <c r="I254" s="65">
        <v>0</v>
      </c>
      <c r="J254" s="65">
        <v>0</v>
      </c>
      <c r="K254" s="65">
        <v>0</v>
      </c>
      <c r="L254" s="65">
        <v>0</v>
      </c>
      <c r="M254" s="30">
        <v>0</v>
      </c>
      <c r="N254" s="30">
        <v>0</v>
      </c>
      <c r="O254" s="30">
        <v>0</v>
      </c>
      <c r="P254" s="30">
        <v>2.3421599009584568</v>
      </c>
      <c r="Q254" s="30">
        <v>2.8760662373780885</v>
      </c>
      <c r="R254" s="30">
        <v>2.8793163860101236</v>
      </c>
      <c r="S254" s="30">
        <v>0</v>
      </c>
      <c r="T254" s="30">
        <v>3.6490290566060768</v>
      </c>
      <c r="U254" s="30">
        <v>2.1576705053024572</v>
      </c>
      <c r="V254" s="30">
        <v>0</v>
      </c>
      <c r="W254" s="30">
        <v>2.7474100830175199</v>
      </c>
      <c r="X254" s="30">
        <v>0</v>
      </c>
      <c r="Y254" s="30">
        <v>0</v>
      </c>
    </row>
    <row r="255" spans="1:25" x14ac:dyDescent="0.25">
      <c r="A255" s="106" t="s">
        <v>492</v>
      </c>
      <c r="B255" s="129"/>
      <c r="C255" s="130"/>
      <c r="D255" s="141"/>
      <c r="E255" s="141"/>
      <c r="F255" s="141"/>
      <c r="G255" s="141"/>
      <c r="H255" s="141"/>
      <c r="I255" s="141"/>
      <c r="J255" s="141"/>
      <c r="K255" s="141"/>
      <c r="L255" s="141"/>
      <c r="M255" s="135"/>
      <c r="N255" s="135"/>
      <c r="O255" s="135"/>
      <c r="P255" s="135"/>
      <c r="Q255" s="135"/>
      <c r="R255" s="135"/>
      <c r="S255" s="135"/>
      <c r="T255" s="135"/>
      <c r="U255" s="135"/>
      <c r="V255" s="135"/>
      <c r="W255" s="135"/>
      <c r="X255" s="135"/>
      <c r="Y255" s="135"/>
    </row>
    <row r="256" spans="1:25" x14ac:dyDescent="0.25">
      <c r="A256" t="s">
        <v>576</v>
      </c>
      <c r="B256" s="132">
        <f t="shared" ref="B256:B257" si="13">VALUE(LEFT(C256,4))</f>
        <v>311</v>
      </c>
      <c r="C256" s="133">
        <v>311</v>
      </c>
      <c r="D256" s="65">
        <v>17.842861741911545</v>
      </c>
      <c r="E256" s="65">
        <v>20.829927116824795</v>
      </c>
      <c r="F256" s="65">
        <v>17.356450399526594</v>
      </c>
      <c r="G256" s="65">
        <v>19.09422962804431</v>
      </c>
      <c r="H256" s="65">
        <v>22.188735031091799</v>
      </c>
      <c r="I256" s="65">
        <v>23.324676146882467</v>
      </c>
      <c r="J256" s="65">
        <v>19.898598997883923</v>
      </c>
      <c r="K256" s="65">
        <v>23.289413143721774</v>
      </c>
      <c r="L256" s="65">
        <v>34.675868367861305</v>
      </c>
      <c r="M256" s="30">
        <v>30.799565069831935</v>
      </c>
      <c r="N256" s="30">
        <v>25.81694365433944</v>
      </c>
      <c r="O256" s="30">
        <v>32.94031631491066</v>
      </c>
      <c r="P256" s="30">
        <v>26.663303603076525</v>
      </c>
      <c r="Q256" s="30">
        <v>21.119406703814079</v>
      </c>
      <c r="R256" s="30">
        <v>23.769213169015838</v>
      </c>
      <c r="S256" s="30">
        <v>32.8256514624875</v>
      </c>
      <c r="T256" s="30">
        <v>26.951793704371951</v>
      </c>
      <c r="U256" s="30">
        <v>30.494490020089209</v>
      </c>
      <c r="V256" s="30">
        <v>28.479392341582873</v>
      </c>
      <c r="W256" s="30">
        <v>26.647964208114011</v>
      </c>
      <c r="X256" s="30">
        <v>17.489202744401393</v>
      </c>
      <c r="Y256" s="30">
        <v>22.211846131811232</v>
      </c>
    </row>
    <row r="257" spans="1:25" x14ac:dyDescent="0.25">
      <c r="A257" t="s">
        <v>577</v>
      </c>
      <c r="B257" s="132">
        <f t="shared" si="13"/>
        <v>3121</v>
      </c>
      <c r="C257" s="133">
        <v>3121</v>
      </c>
      <c r="D257" s="65">
        <v>2.2367704771343973</v>
      </c>
      <c r="E257" s="65">
        <v>4.6944910224847813</v>
      </c>
      <c r="F257" s="65">
        <v>3.409480779229233</v>
      </c>
      <c r="G257" s="65">
        <v>2.7076901258256112</v>
      </c>
      <c r="H257" s="65">
        <v>2.4741770292332474</v>
      </c>
      <c r="I257" s="65">
        <v>2.0839580617810256</v>
      </c>
      <c r="J257" s="65">
        <v>3.5236082829504243</v>
      </c>
      <c r="K257" s="65">
        <v>0</v>
      </c>
      <c r="L257" s="65">
        <v>5.1032487279206595</v>
      </c>
      <c r="M257" s="30">
        <v>3.5964233175469453</v>
      </c>
      <c r="N257" s="30">
        <v>3.270156547358861</v>
      </c>
      <c r="O257" s="30">
        <v>3.5970408131845777</v>
      </c>
      <c r="P257" s="30">
        <v>0</v>
      </c>
      <c r="Q257" s="30">
        <v>2.4390541319774637</v>
      </c>
      <c r="R257" s="30">
        <v>2.4898704759393797</v>
      </c>
      <c r="S257" s="30">
        <v>2.9169443531795642</v>
      </c>
      <c r="T257" s="30">
        <v>2.8316232571267768</v>
      </c>
      <c r="U257" s="30">
        <v>3.5856547726792103</v>
      </c>
      <c r="V257" s="30">
        <v>6.9737259915744696</v>
      </c>
      <c r="W257" s="30">
        <v>6.8572025886759462</v>
      </c>
      <c r="X257" s="30">
        <v>2.2801264333723834</v>
      </c>
      <c r="Y257" s="30">
        <v>0</v>
      </c>
    </row>
    <row r="258" spans="1:25" x14ac:dyDescent="0.25">
      <c r="A258" s="106" t="s">
        <v>537</v>
      </c>
      <c r="B258" s="129"/>
      <c r="C258" s="130"/>
      <c r="D258" s="141"/>
      <c r="E258" s="141"/>
      <c r="F258" s="141"/>
      <c r="G258" s="141"/>
      <c r="H258" s="141"/>
      <c r="I258" s="141"/>
      <c r="J258" s="141"/>
      <c r="K258" s="141"/>
      <c r="L258" s="141"/>
      <c r="M258" s="135"/>
      <c r="N258" s="135"/>
      <c r="O258" s="135"/>
      <c r="P258" s="135"/>
      <c r="Q258" s="135"/>
      <c r="R258" s="135"/>
      <c r="S258" s="135"/>
      <c r="T258" s="135"/>
      <c r="U258" s="135"/>
      <c r="V258" s="135"/>
      <c r="W258" s="135"/>
      <c r="X258" s="135"/>
      <c r="Y258" s="135"/>
    </row>
    <row r="259" spans="1:25" x14ac:dyDescent="0.25">
      <c r="A259" t="s">
        <v>578</v>
      </c>
      <c r="B259" s="137">
        <f t="shared" ref="B259:B263" si="14">VALUE(LEFT(C259,4))</f>
        <v>3254</v>
      </c>
      <c r="C259" s="133">
        <v>3254</v>
      </c>
      <c r="D259" s="142">
        <v>3.8681764673379258</v>
      </c>
      <c r="E259" s="142">
        <v>9.0987043484832952</v>
      </c>
      <c r="F259" s="142">
        <v>5.6724987233375259</v>
      </c>
      <c r="G259" s="142">
        <v>7.6015893162067156</v>
      </c>
      <c r="H259" s="142">
        <v>5.7467936575417671</v>
      </c>
      <c r="I259" s="142">
        <v>6.2910095480056318</v>
      </c>
      <c r="J259" s="142">
        <v>8.0651478476420824</v>
      </c>
      <c r="K259" s="142">
        <v>6.4398756041351879</v>
      </c>
      <c r="L259" s="142">
        <v>11.896269357455596</v>
      </c>
      <c r="M259" s="143">
        <v>9.7357432645028545</v>
      </c>
      <c r="N259" s="30">
        <v>6.3908753298942402</v>
      </c>
      <c r="O259" s="30">
        <v>8.5184949744992213</v>
      </c>
      <c r="P259" s="30">
        <v>6.4075106269273512</v>
      </c>
      <c r="Q259" s="30">
        <v>9.2387312519267262</v>
      </c>
      <c r="R259" s="30">
        <v>9.4986114216843269</v>
      </c>
      <c r="S259" s="30">
        <v>7.5372660904467628</v>
      </c>
      <c r="T259" s="30">
        <v>10.704878226993495</v>
      </c>
      <c r="U259" s="30">
        <v>9.4246226685625594</v>
      </c>
      <c r="V259" s="30">
        <v>6.7655450503212062</v>
      </c>
      <c r="W259" s="30">
        <v>7.0029724613983175</v>
      </c>
      <c r="X259" s="30">
        <v>6.8753557530603953</v>
      </c>
      <c r="Y259" s="30">
        <v>11.79919462661006</v>
      </c>
    </row>
    <row r="260" spans="1:25" x14ac:dyDescent="0.25">
      <c r="A260" t="s">
        <v>384</v>
      </c>
      <c r="B260" s="137" t="s">
        <v>193</v>
      </c>
      <c r="C260" s="133">
        <v>334512</v>
      </c>
      <c r="D260" s="142">
        <v>0</v>
      </c>
      <c r="E260" s="142">
        <v>1.2763399296660585</v>
      </c>
      <c r="F260" s="142">
        <v>0</v>
      </c>
      <c r="G260" s="142">
        <v>1.5044125833160251</v>
      </c>
      <c r="H260" s="142">
        <v>1.9552093312519381</v>
      </c>
      <c r="I260" s="142">
        <v>3.555126968586106</v>
      </c>
      <c r="J260" s="142">
        <v>2.0637871203296494</v>
      </c>
      <c r="K260" s="142">
        <v>0</v>
      </c>
      <c r="L260" s="142">
        <v>0</v>
      </c>
      <c r="M260" s="143">
        <v>1.3158121647508938</v>
      </c>
      <c r="N260" s="30">
        <v>0</v>
      </c>
      <c r="O260" s="30">
        <v>0</v>
      </c>
      <c r="P260" s="30">
        <v>0</v>
      </c>
      <c r="Q260" s="30">
        <v>1.5142640634361315</v>
      </c>
      <c r="R260" s="30">
        <v>1.3931204283949203</v>
      </c>
      <c r="S260" s="30">
        <v>1.780946447456788</v>
      </c>
      <c r="T260" s="30">
        <v>0</v>
      </c>
      <c r="U260" s="30">
        <v>0</v>
      </c>
      <c r="V260" s="30">
        <v>1.8289180909813447</v>
      </c>
      <c r="W260" s="30">
        <v>1.9310122955345226</v>
      </c>
      <c r="X260" s="30">
        <v>0</v>
      </c>
      <c r="Y260" s="30">
        <v>1.3403099111583543</v>
      </c>
    </row>
    <row r="261" spans="1:25" x14ac:dyDescent="0.25">
      <c r="A261" t="s">
        <v>579</v>
      </c>
      <c r="B261" s="137">
        <f t="shared" si="14"/>
        <v>3391</v>
      </c>
      <c r="C261" s="133">
        <v>3391</v>
      </c>
      <c r="D261" s="142">
        <v>2.5035412679852889</v>
      </c>
      <c r="E261" s="142">
        <v>2.9628344193080918</v>
      </c>
      <c r="F261" s="142">
        <v>2.6717568679340191</v>
      </c>
      <c r="G261" s="142">
        <v>0</v>
      </c>
      <c r="H261" s="142">
        <v>2.6713226092518334</v>
      </c>
      <c r="I261" s="142">
        <v>2.954719881022863</v>
      </c>
      <c r="J261" s="142">
        <v>0</v>
      </c>
      <c r="K261" s="142">
        <v>2.1564271429372015</v>
      </c>
      <c r="L261" s="142">
        <v>0</v>
      </c>
      <c r="M261" s="143">
        <v>3.0070497669178766</v>
      </c>
      <c r="N261" s="30">
        <v>2.6967832505230684</v>
      </c>
      <c r="O261" s="30">
        <v>2.5758805506988729</v>
      </c>
      <c r="P261" s="30">
        <v>1.511328365185838</v>
      </c>
      <c r="Q261" s="30">
        <v>1.3910156602014998</v>
      </c>
      <c r="R261" s="30">
        <v>1.7857599686544543</v>
      </c>
      <c r="S261" s="30">
        <v>2.5862634839758205</v>
      </c>
      <c r="T261" s="30">
        <v>2.5096152758205963</v>
      </c>
      <c r="U261" s="30">
        <v>1.6278594332864904</v>
      </c>
      <c r="V261" s="30">
        <v>2.7991275347769755</v>
      </c>
      <c r="W261" s="30">
        <v>1.5289089995877134</v>
      </c>
      <c r="X261" s="30">
        <v>2.3429487609942963</v>
      </c>
      <c r="Y261" s="30">
        <v>1.5094370377446875</v>
      </c>
    </row>
    <row r="262" spans="1:25" x14ac:dyDescent="0.25">
      <c r="A262" t="s">
        <v>467</v>
      </c>
      <c r="B262" s="137">
        <v>414</v>
      </c>
      <c r="C262" s="133">
        <v>414510</v>
      </c>
      <c r="D262" s="142">
        <v>1.1604706922606483</v>
      </c>
      <c r="E262" s="142">
        <v>0</v>
      </c>
      <c r="F262" s="142">
        <v>1.3715088473257318</v>
      </c>
      <c r="G262" s="142">
        <v>1.5056852374426479</v>
      </c>
      <c r="H262" s="142">
        <v>1.8059676067440869</v>
      </c>
      <c r="I262" s="142">
        <v>0</v>
      </c>
      <c r="J262" s="142">
        <v>1.1523336969598916</v>
      </c>
      <c r="K262" s="142">
        <v>1.1993804771313157</v>
      </c>
      <c r="L262" s="142">
        <v>1.6981945426043104</v>
      </c>
      <c r="M262" s="143">
        <v>2.3139283571711919</v>
      </c>
      <c r="N262" s="30">
        <v>1.7825339788900032</v>
      </c>
      <c r="O262" s="30">
        <v>2.6586724846413969</v>
      </c>
      <c r="P262" s="30">
        <v>1.2356545274553845</v>
      </c>
      <c r="Q262" s="30">
        <v>2.1009889400224431</v>
      </c>
      <c r="R262" s="30">
        <v>2.3980793233563324</v>
      </c>
      <c r="S262" s="30">
        <v>1.4714187745645744</v>
      </c>
      <c r="T262" s="30">
        <v>1.972240587438876</v>
      </c>
      <c r="U262" s="30">
        <v>2.3491509621329354</v>
      </c>
      <c r="V262" s="30">
        <v>3.6489349343308044</v>
      </c>
      <c r="W262" s="30">
        <v>1.8914193263284045</v>
      </c>
      <c r="X262" s="30">
        <v>1.8856409571020103</v>
      </c>
      <c r="Y262" s="30">
        <v>1.4118168084261311</v>
      </c>
    </row>
    <row r="263" spans="1:25" x14ac:dyDescent="0.25">
      <c r="A263" t="s">
        <v>580</v>
      </c>
      <c r="B263" s="137">
        <f t="shared" si="14"/>
        <v>5417</v>
      </c>
      <c r="C263" s="133">
        <v>5417</v>
      </c>
      <c r="D263" s="142">
        <v>0</v>
      </c>
      <c r="E263" s="142">
        <v>0</v>
      </c>
      <c r="F263" s="142">
        <v>0</v>
      </c>
      <c r="G263" s="142">
        <v>0</v>
      </c>
      <c r="H263" s="142">
        <v>0</v>
      </c>
      <c r="I263" s="142">
        <v>0</v>
      </c>
      <c r="J263" s="142">
        <v>1.9575601571946801</v>
      </c>
      <c r="K263" s="142">
        <v>0</v>
      </c>
      <c r="L263" s="142">
        <v>3.5403904840937441</v>
      </c>
      <c r="M263" s="143">
        <v>2.4491434069949278</v>
      </c>
      <c r="N263" s="30">
        <v>5.1933467294207123</v>
      </c>
      <c r="O263" s="30">
        <v>4.310634443147757</v>
      </c>
      <c r="P263" s="30">
        <v>5.397518883637562</v>
      </c>
      <c r="Q263" s="30">
        <v>3.5373213352476816</v>
      </c>
      <c r="R263" s="30">
        <v>3.9959625303615671</v>
      </c>
      <c r="S263" s="30">
        <v>4.5724402093921261</v>
      </c>
      <c r="T263" s="30">
        <v>4.6482416664191977</v>
      </c>
      <c r="U263" s="30">
        <v>4.6967032023313049</v>
      </c>
      <c r="V263" s="30">
        <v>5.5659836581209756</v>
      </c>
      <c r="W263" s="30">
        <v>2.9237225811115333</v>
      </c>
      <c r="X263" s="30">
        <v>1.9327210449687224</v>
      </c>
      <c r="Y263" s="30">
        <v>3.5836343869828058</v>
      </c>
    </row>
    <row r="264" spans="1:25" x14ac:dyDescent="0.25">
      <c r="A264" t="s">
        <v>581</v>
      </c>
      <c r="B264" s="137">
        <v>621</v>
      </c>
      <c r="C264" s="133">
        <v>6215</v>
      </c>
      <c r="D264" s="142">
        <v>3.5603640163561279</v>
      </c>
      <c r="E264" s="142">
        <v>0</v>
      </c>
      <c r="F264" s="142">
        <v>2.5820336895332496</v>
      </c>
      <c r="G264" s="142">
        <v>1.5544147018628509</v>
      </c>
      <c r="H264" s="142">
        <v>2.9374691422769237</v>
      </c>
      <c r="I264" s="142">
        <v>4.549485909521958</v>
      </c>
      <c r="J264" s="142">
        <v>1.7911675438331325</v>
      </c>
      <c r="K264" s="142">
        <v>2.1564271429372015</v>
      </c>
      <c r="L264" s="142">
        <v>2.2379298617989911</v>
      </c>
      <c r="M264" s="143">
        <v>2.1142753554059621</v>
      </c>
      <c r="N264" s="30">
        <v>4.4208422413003827</v>
      </c>
      <c r="O264" s="30">
        <v>2.5411842470882626</v>
      </c>
      <c r="P264" s="30">
        <v>0</v>
      </c>
      <c r="Q264" s="30">
        <v>3.9228242002198423</v>
      </c>
      <c r="R264" s="30">
        <v>3.52453281625221</v>
      </c>
      <c r="S264" s="30">
        <v>4.2962059648052922</v>
      </c>
      <c r="T264" s="30">
        <v>3.6463388255593849</v>
      </c>
      <c r="U264" s="30">
        <v>2.3337238796037632</v>
      </c>
      <c r="V264" s="30">
        <v>3.3225872990355612</v>
      </c>
      <c r="W264" s="30">
        <v>3.1901657579929488</v>
      </c>
      <c r="X264" s="30">
        <v>3.6384480682953346</v>
      </c>
      <c r="Y264" s="30">
        <v>0</v>
      </c>
    </row>
    <row r="265" spans="1:25" x14ac:dyDescent="0.25">
      <c r="A265" t="s">
        <v>582</v>
      </c>
      <c r="B265" s="137"/>
      <c r="C265" s="136" t="s">
        <v>583</v>
      </c>
      <c r="D265" s="142">
        <v>0</v>
      </c>
      <c r="E265" s="142">
        <v>0</v>
      </c>
      <c r="F265" s="142">
        <v>0</v>
      </c>
      <c r="G265" s="142">
        <v>0</v>
      </c>
      <c r="H265" s="142">
        <v>0</v>
      </c>
      <c r="I265" s="142">
        <v>0</v>
      </c>
      <c r="J265" s="142">
        <v>0</v>
      </c>
      <c r="K265" s="142">
        <v>0</v>
      </c>
      <c r="L265" s="142">
        <v>0</v>
      </c>
      <c r="M265" s="143">
        <v>0</v>
      </c>
      <c r="N265" s="30">
        <v>0</v>
      </c>
      <c r="O265" s="30">
        <v>0</v>
      </c>
      <c r="P265" s="30">
        <v>0</v>
      </c>
      <c r="Q265" s="30">
        <v>0</v>
      </c>
      <c r="R265" s="30">
        <v>0</v>
      </c>
      <c r="S265" s="30">
        <v>0</v>
      </c>
      <c r="T265" s="30">
        <v>0</v>
      </c>
      <c r="U265" s="30">
        <v>0</v>
      </c>
      <c r="V265" s="30">
        <v>0</v>
      </c>
      <c r="W265" s="30">
        <v>0</v>
      </c>
      <c r="X265" s="30">
        <v>0</v>
      </c>
      <c r="Y265" s="30">
        <v>0</v>
      </c>
    </row>
    <row r="266" spans="1:25" x14ac:dyDescent="0.25">
      <c r="A266" s="106" t="s">
        <v>539</v>
      </c>
      <c r="B266" s="129"/>
      <c r="C266" s="130"/>
      <c r="D266" s="141"/>
      <c r="E266" s="141"/>
      <c r="F266" s="141"/>
      <c r="G266" s="141"/>
      <c r="H266" s="141"/>
      <c r="I266" s="141"/>
      <c r="J266" s="141"/>
      <c r="K266" s="141"/>
      <c r="L266" s="141"/>
      <c r="M266" s="135"/>
      <c r="N266" s="135"/>
      <c r="O266" s="135"/>
      <c r="P266" s="135"/>
      <c r="Q266" s="135"/>
      <c r="R266" s="135"/>
      <c r="S266" s="135"/>
      <c r="T266" s="135"/>
      <c r="U266" s="135"/>
      <c r="V266" s="135"/>
      <c r="W266" s="135"/>
      <c r="X266" s="135"/>
      <c r="Y266" s="135"/>
    </row>
    <row r="267" spans="1:25" x14ac:dyDescent="0.25">
      <c r="A267" t="s">
        <v>584</v>
      </c>
      <c r="B267" s="137">
        <f t="shared" ref="B267:B276" si="15">VALUE(LEFT(C267,4))</f>
        <v>3341</v>
      </c>
      <c r="C267" s="133">
        <v>3341</v>
      </c>
      <c r="D267" s="65">
        <v>8.9060402484066827</v>
      </c>
      <c r="E267" s="65">
        <v>6.8765785340022267</v>
      </c>
      <c r="F267" s="65">
        <v>10.387950210400177</v>
      </c>
      <c r="G267" s="65">
        <v>10.469735153192362</v>
      </c>
      <c r="H267" s="65">
        <v>8.6941200788196209</v>
      </c>
      <c r="I267" s="65">
        <v>6.8291207846157569</v>
      </c>
      <c r="J267" s="65">
        <v>6.479524120314391</v>
      </c>
      <c r="K267" s="65">
        <v>4.5382989417269277</v>
      </c>
      <c r="L267" s="65">
        <v>5.772145533613247</v>
      </c>
      <c r="M267" s="30">
        <v>3.3442542534792468</v>
      </c>
      <c r="N267" s="30">
        <v>5.1098962128044869</v>
      </c>
      <c r="O267" s="30">
        <v>4.6580719919630749</v>
      </c>
      <c r="P267" s="30">
        <v>5.3859150106306819</v>
      </c>
      <c r="Q267" s="30">
        <v>5.0277543759851913</v>
      </c>
      <c r="R267" s="30">
        <v>1.878732832513937</v>
      </c>
      <c r="S267" s="30">
        <v>3.4475494670937787</v>
      </c>
      <c r="T267" s="30">
        <v>2.9646978876948391</v>
      </c>
      <c r="U267" s="30">
        <v>3.3538640838408953</v>
      </c>
      <c r="V267" s="30">
        <v>0</v>
      </c>
      <c r="W267" s="30">
        <v>0</v>
      </c>
      <c r="X267" s="30">
        <v>0</v>
      </c>
      <c r="Y267" s="30">
        <v>0</v>
      </c>
    </row>
    <row r="268" spans="1:25" x14ac:dyDescent="0.25">
      <c r="A268" t="s">
        <v>585</v>
      </c>
      <c r="B268" s="137">
        <f t="shared" si="15"/>
        <v>3342</v>
      </c>
      <c r="C268" s="133">
        <v>3342</v>
      </c>
      <c r="D268" s="65">
        <v>0</v>
      </c>
      <c r="E268" s="65">
        <v>0</v>
      </c>
      <c r="F268" s="65">
        <v>2.8910801929136771</v>
      </c>
      <c r="G268" s="65">
        <v>2.0859242450804709</v>
      </c>
      <c r="H268" s="65">
        <v>2.1094577061988646</v>
      </c>
      <c r="I268" s="65">
        <v>4.0896453982369421</v>
      </c>
      <c r="J268" s="65">
        <v>3.39636687273277</v>
      </c>
      <c r="K268" s="65">
        <v>0</v>
      </c>
      <c r="L268" s="65">
        <v>0</v>
      </c>
      <c r="M268" s="30">
        <v>1.9969925239866275</v>
      </c>
      <c r="N268" s="30">
        <v>0</v>
      </c>
      <c r="O268" s="30">
        <v>0</v>
      </c>
      <c r="P268" s="30">
        <v>0</v>
      </c>
      <c r="Q268" s="30">
        <v>3.4824361201462439</v>
      </c>
      <c r="R268" s="30">
        <v>1.3215783706162849</v>
      </c>
      <c r="S268" s="30">
        <v>1.8203067434255167</v>
      </c>
      <c r="T268" s="30">
        <v>0</v>
      </c>
      <c r="U268" s="30">
        <v>1.008621438379232</v>
      </c>
      <c r="V268" s="30">
        <v>0</v>
      </c>
      <c r="W268" s="30">
        <v>0</v>
      </c>
      <c r="X268" s="30">
        <v>0</v>
      </c>
      <c r="Y268" s="30">
        <v>0</v>
      </c>
    </row>
    <row r="269" spans="1:25" x14ac:dyDescent="0.25">
      <c r="A269" t="s">
        <v>586</v>
      </c>
      <c r="B269" s="137" t="s">
        <v>193</v>
      </c>
      <c r="C269" s="133">
        <v>3343</v>
      </c>
      <c r="D269" s="65">
        <v>1.5493226699417155</v>
      </c>
      <c r="E269" s="65">
        <v>0</v>
      </c>
      <c r="F269" s="65">
        <v>0</v>
      </c>
      <c r="G269" s="65">
        <v>0</v>
      </c>
      <c r="H269" s="65">
        <v>1.5278782451440376</v>
      </c>
      <c r="I269" s="65">
        <v>0</v>
      </c>
      <c r="J269" s="65">
        <v>0</v>
      </c>
      <c r="K269" s="65">
        <v>0</v>
      </c>
      <c r="L269" s="65">
        <v>0</v>
      </c>
      <c r="M269" s="30">
        <v>0</v>
      </c>
      <c r="N269" s="30">
        <v>0</v>
      </c>
      <c r="O269" s="30">
        <v>0</v>
      </c>
      <c r="P269" s="30">
        <v>0</v>
      </c>
      <c r="Q269" s="30">
        <v>0</v>
      </c>
      <c r="R269" s="30">
        <v>0</v>
      </c>
      <c r="S269" s="30">
        <v>0</v>
      </c>
      <c r="T269" s="30">
        <v>0</v>
      </c>
      <c r="U269" s="30">
        <v>0</v>
      </c>
      <c r="V269" s="30">
        <v>0</v>
      </c>
      <c r="W269" s="30">
        <v>0</v>
      </c>
      <c r="X269" s="30">
        <v>0</v>
      </c>
      <c r="Y269" s="30">
        <v>0</v>
      </c>
    </row>
    <row r="270" spans="1:25" x14ac:dyDescent="0.25">
      <c r="A270" t="s">
        <v>587</v>
      </c>
      <c r="B270" s="137">
        <f t="shared" si="15"/>
        <v>3344</v>
      </c>
      <c r="C270" s="133">
        <v>3344</v>
      </c>
      <c r="D270" s="65">
        <v>4.4324992941378882</v>
      </c>
      <c r="E270" s="65">
        <v>4.3641750230348926</v>
      </c>
      <c r="F270" s="65">
        <v>3.1702189701605152</v>
      </c>
      <c r="G270" s="65">
        <v>3.339484488518254</v>
      </c>
      <c r="H270" s="65">
        <v>4.8202094314544146</v>
      </c>
      <c r="I270" s="65">
        <v>5.8800882400488099</v>
      </c>
      <c r="J270" s="65">
        <v>6.1467388935912961</v>
      </c>
      <c r="K270" s="65">
        <v>6.8221513249286003</v>
      </c>
      <c r="L270" s="65">
        <v>3.7377130858645602</v>
      </c>
      <c r="M270" s="30">
        <v>3.7287505251372433</v>
      </c>
      <c r="N270" s="30">
        <v>2.811631019406311</v>
      </c>
      <c r="O270" s="30">
        <v>1.6119088618448523</v>
      </c>
      <c r="P270" s="30">
        <v>2.1345022169568173</v>
      </c>
      <c r="Q270" s="30">
        <v>2.5766215836722557</v>
      </c>
      <c r="R270" s="30">
        <v>3.040828605103346</v>
      </c>
      <c r="S270" s="30">
        <v>2.6328337859815836</v>
      </c>
      <c r="T270" s="30">
        <v>2.6022924787082804</v>
      </c>
      <c r="U270" s="30">
        <v>2.7386794569764414</v>
      </c>
      <c r="V270" s="30">
        <v>0</v>
      </c>
      <c r="W270" s="30">
        <v>1.7637457367424276</v>
      </c>
      <c r="X270" s="30">
        <v>2.856325642330539</v>
      </c>
      <c r="Y270" s="30">
        <v>3.2077637172656237</v>
      </c>
    </row>
    <row r="271" spans="1:25" x14ac:dyDescent="0.25">
      <c r="A271" t="s">
        <v>588</v>
      </c>
      <c r="B271" s="137" t="s">
        <v>193</v>
      </c>
      <c r="C271" s="133">
        <v>3345</v>
      </c>
      <c r="D271" s="65">
        <v>0</v>
      </c>
      <c r="E271" s="65">
        <v>1.5314650883585745</v>
      </c>
      <c r="F271" s="65">
        <v>0</v>
      </c>
      <c r="G271" s="65">
        <v>1.8051267505504074</v>
      </c>
      <c r="H271" s="65">
        <v>2.3460324022211672</v>
      </c>
      <c r="I271" s="65">
        <v>4.2657545302184383</v>
      </c>
      <c r="J271" s="65">
        <v>2.4763135988512701</v>
      </c>
      <c r="K271" s="65">
        <v>0</v>
      </c>
      <c r="L271" s="65">
        <v>0</v>
      </c>
      <c r="M271" s="30">
        <v>1.5788273533687462</v>
      </c>
      <c r="N271" s="30">
        <v>0</v>
      </c>
      <c r="O271" s="30">
        <v>0</v>
      </c>
      <c r="P271" s="30">
        <v>0</v>
      </c>
      <c r="Q271" s="30">
        <v>1.8169474242768409</v>
      </c>
      <c r="R271" s="30">
        <v>1.6757702428773436</v>
      </c>
      <c r="S271" s="30">
        <v>2.1422821745889817</v>
      </c>
      <c r="T271" s="30">
        <v>0</v>
      </c>
      <c r="U271" s="30">
        <v>0</v>
      </c>
      <c r="V271" s="30">
        <v>2.1999867714650696</v>
      </c>
      <c r="W271" s="30">
        <v>2.2180098274309765</v>
      </c>
      <c r="X271" s="30">
        <v>0</v>
      </c>
      <c r="Y271" s="30">
        <v>1.5395140474387627</v>
      </c>
    </row>
    <row r="272" spans="1:25" x14ac:dyDescent="0.25">
      <c r="A272" t="s">
        <v>589</v>
      </c>
      <c r="B272" s="137">
        <v>417</v>
      </c>
      <c r="C272" s="133">
        <v>4173</v>
      </c>
      <c r="D272" s="65">
        <v>4.8223950653814986</v>
      </c>
      <c r="E272" s="65">
        <v>1.841761936326652</v>
      </c>
      <c r="F272" s="65">
        <v>6.0114529528515428</v>
      </c>
      <c r="G272" s="65">
        <v>9.3264882111771055</v>
      </c>
      <c r="H272" s="65">
        <v>8.5856900098093991</v>
      </c>
      <c r="I272" s="65">
        <v>5.4495992507607109</v>
      </c>
      <c r="J272" s="65">
        <v>6.4305851163845249</v>
      </c>
      <c r="K272" s="65">
        <v>5.3616620326665867</v>
      </c>
      <c r="L272" s="65">
        <v>5.4459574971486857</v>
      </c>
      <c r="M272" s="30">
        <v>4.1881527506558607</v>
      </c>
      <c r="N272" s="30">
        <v>4.3287693956853204</v>
      </c>
      <c r="O272" s="30">
        <v>4.6480019296170116</v>
      </c>
      <c r="P272" s="30">
        <v>4.1549273359679741</v>
      </c>
      <c r="Q272" s="30">
        <v>2.3603697657718961</v>
      </c>
      <c r="R272" s="30">
        <v>5.9219982202279651</v>
      </c>
      <c r="S272" s="30">
        <v>3.1204238740364647</v>
      </c>
      <c r="T272" s="30">
        <v>3.8301399010592974</v>
      </c>
      <c r="U272" s="30">
        <v>5.8661410593855301</v>
      </c>
      <c r="V272" s="30">
        <v>6.1805358188118138</v>
      </c>
      <c r="W272" s="30">
        <v>5.9590311478621611</v>
      </c>
      <c r="X272" s="30">
        <v>4.3807444389061745</v>
      </c>
      <c r="Y272" s="30">
        <v>7.22163782603028</v>
      </c>
    </row>
    <row r="273" spans="1:25" x14ac:dyDescent="0.25">
      <c r="A273" t="s">
        <v>590</v>
      </c>
      <c r="B273" s="137">
        <f t="shared" si="15"/>
        <v>5112</v>
      </c>
      <c r="C273" s="133">
        <v>5112</v>
      </c>
      <c r="D273" s="65">
        <v>0</v>
      </c>
      <c r="E273" s="65">
        <v>0</v>
      </c>
      <c r="F273" s="65">
        <v>0</v>
      </c>
      <c r="G273" s="65">
        <v>0</v>
      </c>
      <c r="H273" s="65">
        <v>0</v>
      </c>
      <c r="I273" s="65">
        <v>0</v>
      </c>
      <c r="J273" s="65">
        <v>1.4779579186819836</v>
      </c>
      <c r="K273" s="65">
        <v>0</v>
      </c>
      <c r="L273" s="65">
        <v>1.5870474255173186</v>
      </c>
      <c r="M273" s="30">
        <v>0</v>
      </c>
      <c r="N273" s="30">
        <v>0</v>
      </c>
      <c r="O273" s="30">
        <v>0</v>
      </c>
      <c r="P273" s="30">
        <v>0</v>
      </c>
      <c r="Q273" s="30">
        <v>0</v>
      </c>
      <c r="R273" s="30">
        <v>0</v>
      </c>
      <c r="S273" s="30">
        <v>0</v>
      </c>
      <c r="T273" s="30">
        <v>0</v>
      </c>
      <c r="U273" s="30">
        <v>2.0389856766752903</v>
      </c>
      <c r="V273" s="30">
        <v>4.3304155856061621</v>
      </c>
      <c r="W273" s="30">
        <v>3.537598785500355</v>
      </c>
      <c r="X273" s="30">
        <v>3.3630484026950755</v>
      </c>
      <c r="Y273" s="30">
        <v>3.6345712586653085</v>
      </c>
    </row>
    <row r="274" spans="1:25" x14ac:dyDescent="0.25">
      <c r="A274" t="s">
        <v>108</v>
      </c>
      <c r="B274" s="137">
        <f t="shared" si="15"/>
        <v>517</v>
      </c>
      <c r="C274" s="133">
        <v>517</v>
      </c>
      <c r="D274" s="65">
        <v>17.976247137336991</v>
      </c>
      <c r="E274" s="65">
        <v>22.071114508697104</v>
      </c>
      <c r="F274" s="65">
        <v>20.377130739019162</v>
      </c>
      <c r="G274" s="65">
        <v>18.47246374729917</v>
      </c>
      <c r="H274" s="65">
        <v>24.672769339325974</v>
      </c>
      <c r="I274" s="65">
        <v>18.227295160084747</v>
      </c>
      <c r="J274" s="65">
        <v>17.745282824969774</v>
      </c>
      <c r="K274" s="65">
        <v>18.682500611083206</v>
      </c>
      <c r="L274" s="65">
        <v>25.8394585555296</v>
      </c>
      <c r="M274" s="30">
        <v>33.200397379210578</v>
      </c>
      <c r="N274" s="30">
        <v>31.51549369831546</v>
      </c>
      <c r="O274" s="30">
        <v>27.919064782124227</v>
      </c>
      <c r="P274" s="30">
        <v>29.993181067419659</v>
      </c>
      <c r="Q274" s="30">
        <v>22.506353272304782</v>
      </c>
      <c r="R274" s="30">
        <v>29.50454160334316</v>
      </c>
      <c r="S274" s="30">
        <v>22.733676249959903</v>
      </c>
      <c r="T274" s="30">
        <v>22.904704060022095</v>
      </c>
      <c r="U274" s="30">
        <v>22.067398464029498</v>
      </c>
      <c r="V274" s="30">
        <v>17.214088239945731</v>
      </c>
      <c r="W274" s="30">
        <v>16.207784786068306</v>
      </c>
      <c r="X274" s="30">
        <v>14.836693338822402</v>
      </c>
      <c r="Y274" s="30">
        <v>13.99527624302349</v>
      </c>
    </row>
    <row r="275" spans="1:25" x14ac:dyDescent="0.25">
      <c r="A275" t="s">
        <v>591</v>
      </c>
      <c r="B275" s="137">
        <f t="shared" si="15"/>
        <v>518</v>
      </c>
      <c r="C275" s="133">
        <v>518</v>
      </c>
      <c r="D275" s="65">
        <v>1.9289580261525994</v>
      </c>
      <c r="E275" s="65">
        <v>0</v>
      </c>
      <c r="F275" s="65">
        <v>0</v>
      </c>
      <c r="G275" s="65">
        <v>0</v>
      </c>
      <c r="H275" s="65">
        <v>1.6363083141542594</v>
      </c>
      <c r="I275" s="65">
        <v>0</v>
      </c>
      <c r="J275" s="65">
        <v>0</v>
      </c>
      <c r="K275" s="65">
        <v>0</v>
      </c>
      <c r="L275" s="65">
        <v>0</v>
      </c>
      <c r="M275" s="30">
        <v>0</v>
      </c>
      <c r="N275" s="30">
        <v>2.0232804929074661</v>
      </c>
      <c r="O275" s="30">
        <v>1.893959267300557</v>
      </c>
      <c r="P275" s="30">
        <v>2.5145184472990629</v>
      </c>
      <c r="Q275" s="30">
        <v>0</v>
      </c>
      <c r="R275" s="30">
        <v>1.7162983947981914</v>
      </c>
      <c r="S275" s="30">
        <v>0</v>
      </c>
      <c r="T275" s="30">
        <v>2.7725465871271662</v>
      </c>
      <c r="U275" s="30">
        <v>1.9900628023192348</v>
      </c>
      <c r="V275" s="30">
        <v>1.9623202693920938</v>
      </c>
      <c r="W275" s="30">
        <v>0</v>
      </c>
      <c r="X275" s="30">
        <v>2.2099845676617917</v>
      </c>
      <c r="Y275" s="30">
        <v>0</v>
      </c>
    </row>
    <row r="276" spans="1:25" x14ac:dyDescent="0.25">
      <c r="A276" t="s">
        <v>592</v>
      </c>
      <c r="B276" s="137">
        <f t="shared" si="15"/>
        <v>5415</v>
      </c>
      <c r="C276" s="133">
        <v>5415</v>
      </c>
      <c r="D276" s="65">
        <v>24.419787777889294</v>
      </c>
      <c r="E276" s="65">
        <v>26.695538500995546</v>
      </c>
      <c r="F276" s="65">
        <v>37.733581138545752</v>
      </c>
      <c r="G276" s="65">
        <v>37.666978194818505</v>
      </c>
      <c r="H276" s="65">
        <v>42.435586099000524</v>
      </c>
      <c r="I276" s="65">
        <v>36.875295468791954</v>
      </c>
      <c r="J276" s="65">
        <v>41.275155914449833</v>
      </c>
      <c r="K276" s="65">
        <v>34.728278942847744</v>
      </c>
      <c r="L276" s="65">
        <v>34.271783996633424</v>
      </c>
      <c r="M276" s="30">
        <v>39.743144789041978</v>
      </c>
      <c r="N276" s="30">
        <v>32.557815150351196</v>
      </c>
      <c r="O276" s="30">
        <v>45.511028263969308</v>
      </c>
      <c r="P276" s="30">
        <v>38.403754714452617</v>
      </c>
      <c r="Q276" s="30">
        <v>43.668381583600954</v>
      </c>
      <c r="R276" s="30">
        <v>40.594048175990388</v>
      </c>
      <c r="S276" s="30">
        <v>42.622935961160792</v>
      </c>
      <c r="T276" s="30">
        <v>37.134515675371247</v>
      </c>
      <c r="U276" s="30">
        <v>46.485362286501456</v>
      </c>
      <c r="V276" s="30">
        <v>48.446232401315832</v>
      </c>
      <c r="W276" s="30">
        <v>59.540331717058997</v>
      </c>
      <c r="X276" s="30">
        <v>69.983348315258439</v>
      </c>
      <c r="Y276" s="30">
        <v>70.544246678402217</v>
      </c>
    </row>
    <row r="277" spans="1:25" x14ac:dyDescent="0.25">
      <c r="A277" t="s">
        <v>525</v>
      </c>
      <c r="B277" s="137" t="s">
        <v>209</v>
      </c>
      <c r="C277" s="133">
        <v>8112</v>
      </c>
      <c r="D277" s="65">
        <v>2.6677079085089144</v>
      </c>
      <c r="E277" s="65">
        <v>2.1620683600356347</v>
      </c>
      <c r="F277" s="65">
        <v>0</v>
      </c>
      <c r="G277" s="65">
        <v>2.0758957631329684</v>
      </c>
      <c r="H277" s="65">
        <v>0</v>
      </c>
      <c r="I277" s="65">
        <v>0</v>
      </c>
      <c r="J277" s="65">
        <v>0</v>
      </c>
      <c r="K277" s="65">
        <v>1.48989511693843</v>
      </c>
      <c r="L277" s="65">
        <v>1.0329767617072523</v>
      </c>
      <c r="M277" s="30">
        <v>0</v>
      </c>
      <c r="N277" s="30">
        <v>1.4301499440659402</v>
      </c>
      <c r="O277" s="30">
        <v>1.7643780777280402</v>
      </c>
      <c r="P277" s="30">
        <v>1.1361617560149266</v>
      </c>
      <c r="Q277" s="30">
        <v>1.0074535791477723</v>
      </c>
      <c r="R277" s="30">
        <v>2.3334792847591852</v>
      </c>
      <c r="S277" s="30">
        <v>1.0711789354654848</v>
      </c>
      <c r="T277" s="30">
        <v>1.1334885944069308</v>
      </c>
      <c r="U277" s="30">
        <v>1.5929965526702963</v>
      </c>
      <c r="V277" s="30">
        <v>0</v>
      </c>
      <c r="W277" s="30">
        <v>1.8681126877268739</v>
      </c>
      <c r="X277" s="30">
        <v>0</v>
      </c>
      <c r="Y277" s="30">
        <v>0</v>
      </c>
    </row>
    <row r="282" spans="1:25" x14ac:dyDescent="0.25">
      <c r="A282" s="144" t="s">
        <v>598</v>
      </c>
      <c r="B282" s="145"/>
      <c r="C282" s="146"/>
      <c r="D282" s="146">
        <f t="shared" ref="D282:X282" si="16">SUM(D283:D301)</f>
        <v>545.19741317896023</v>
      </c>
      <c r="E282" s="146">
        <f t="shared" si="16"/>
        <v>556.54242077009872</v>
      </c>
      <c r="F282" s="146">
        <f t="shared" si="16"/>
        <v>579.94071745643919</v>
      </c>
      <c r="G282" s="146">
        <f t="shared" si="16"/>
        <v>588.09023836542769</v>
      </c>
      <c r="H282" s="146">
        <f t="shared" si="16"/>
        <v>614.88720679896721</v>
      </c>
      <c r="I282" s="146">
        <f t="shared" si="16"/>
        <v>631.32188663166323</v>
      </c>
      <c r="J282" s="146">
        <f t="shared" si="16"/>
        <v>604.20094251813805</v>
      </c>
      <c r="K282" s="146">
        <f t="shared" si="16"/>
        <v>588.81243137900287</v>
      </c>
      <c r="L282" s="146">
        <f t="shared" si="16"/>
        <v>724.88906755004086</v>
      </c>
      <c r="M282" s="146">
        <f t="shared" si="16"/>
        <v>716.24514691462025</v>
      </c>
      <c r="N282" s="146">
        <f t="shared" si="16"/>
        <v>704.87709958062999</v>
      </c>
      <c r="O282" s="146">
        <f t="shared" si="16"/>
        <v>729.00831052785122</v>
      </c>
      <c r="P282" s="146">
        <f t="shared" si="16"/>
        <v>696.43620203182365</v>
      </c>
      <c r="Q282" s="146">
        <f t="shared" si="16"/>
        <v>685.42799366961458</v>
      </c>
      <c r="R282" s="146">
        <f t="shared" si="16"/>
        <v>723.01634754846543</v>
      </c>
      <c r="S282" s="146">
        <f t="shared" si="16"/>
        <v>694.34838311630733</v>
      </c>
      <c r="T282" s="146">
        <f t="shared" si="16"/>
        <v>726.8026791591916</v>
      </c>
      <c r="U282" s="146">
        <f t="shared" si="16"/>
        <v>764.93604356360663</v>
      </c>
      <c r="V282" s="146">
        <f t="shared" si="16"/>
        <v>791.40072819800503</v>
      </c>
      <c r="W282" s="146">
        <f t="shared" si="16"/>
        <v>770.09145413895101</v>
      </c>
      <c r="X282" s="146">
        <f t="shared" si="16"/>
        <v>785.44761338821843</v>
      </c>
      <c r="Y282" s="147">
        <f>SUM(Y283:Y301)</f>
        <v>823.91476211799159</v>
      </c>
    </row>
    <row r="283" spans="1:25" x14ac:dyDescent="0.25">
      <c r="A283" s="5" t="s">
        <v>13</v>
      </c>
      <c r="B283" s="5"/>
      <c r="C283" s="13">
        <v>11</v>
      </c>
      <c r="D283" s="64">
        <v>0</v>
      </c>
      <c r="E283" s="64">
        <v>1.9618768452175204</v>
      </c>
      <c r="F283" s="64">
        <v>0</v>
      </c>
      <c r="G283" s="64">
        <v>1.5042722921253395</v>
      </c>
      <c r="H283" s="64">
        <v>2.1784586592053694</v>
      </c>
      <c r="I283" s="64">
        <v>2.2404995124312439</v>
      </c>
      <c r="J283" s="64">
        <v>1.9379845556227333</v>
      </c>
      <c r="K283" s="64">
        <v>0</v>
      </c>
      <c r="L283" s="64">
        <v>2.2714321480261832</v>
      </c>
      <c r="M283" s="20">
        <v>1.690982982083342</v>
      </c>
      <c r="N283" s="20">
        <v>1.8684907484478368</v>
      </c>
      <c r="O283" s="20">
        <v>1.4553682753429245</v>
      </c>
      <c r="P283" s="20">
        <v>0</v>
      </c>
      <c r="Q283" s="20">
        <v>0</v>
      </c>
      <c r="R283" s="20">
        <v>0</v>
      </c>
      <c r="S283" s="20">
        <v>0</v>
      </c>
      <c r="T283" s="20">
        <v>0</v>
      </c>
      <c r="U283" s="20">
        <v>2.4717109396964445</v>
      </c>
      <c r="V283" s="20">
        <v>2.3348795308200576</v>
      </c>
      <c r="W283" s="20">
        <v>0</v>
      </c>
      <c r="X283" s="20">
        <v>0</v>
      </c>
      <c r="Y283" s="20">
        <v>0</v>
      </c>
    </row>
    <row r="284" spans="1:25" x14ac:dyDescent="0.25">
      <c r="A284" s="5" t="s">
        <v>18</v>
      </c>
      <c r="B284" s="5"/>
      <c r="C284" s="13">
        <v>21</v>
      </c>
      <c r="D284" s="64">
        <v>1.6211455751708017</v>
      </c>
      <c r="E284" s="64">
        <v>1.8517715120675575</v>
      </c>
      <c r="F284" s="64">
        <v>0</v>
      </c>
      <c r="G284" s="64">
        <v>0</v>
      </c>
      <c r="H284" s="64">
        <v>2.0010276371886424</v>
      </c>
      <c r="I284" s="64">
        <v>0</v>
      </c>
      <c r="J284" s="64">
        <v>0</v>
      </c>
      <c r="K284" s="64">
        <v>0</v>
      </c>
      <c r="L284" s="64">
        <v>0</v>
      </c>
      <c r="M284" s="20">
        <v>0</v>
      </c>
      <c r="N284" s="20">
        <v>0</v>
      </c>
      <c r="O284" s="20">
        <v>2.6519425783673332</v>
      </c>
      <c r="P284" s="20">
        <v>0</v>
      </c>
      <c r="Q284" s="20">
        <v>4.0142360690894678</v>
      </c>
      <c r="R284" s="20">
        <v>2.9393406739506691</v>
      </c>
      <c r="S284" s="20">
        <v>0</v>
      </c>
      <c r="T284" s="20">
        <v>4.0957742334014293</v>
      </c>
      <c r="U284" s="20">
        <v>2.8198297033053108</v>
      </c>
      <c r="V284" s="20">
        <v>3.563555597333989</v>
      </c>
      <c r="W284" s="20">
        <v>3.1004510304298947</v>
      </c>
      <c r="X284" s="20">
        <v>3.5056225427343342</v>
      </c>
      <c r="Y284" s="20">
        <v>3.9951111890109425</v>
      </c>
    </row>
    <row r="285" spans="1:25" x14ac:dyDescent="0.25">
      <c r="A285" s="7" t="s">
        <v>20</v>
      </c>
      <c r="B285" s="7"/>
      <c r="C285" s="14">
        <v>2211</v>
      </c>
      <c r="D285" s="65">
        <v>6.4230198104868474</v>
      </c>
      <c r="E285" s="65">
        <v>4.8246155071165555</v>
      </c>
      <c r="F285" s="65">
        <v>3.4892347155854724</v>
      </c>
      <c r="G285" s="65">
        <v>5.9870037226588515</v>
      </c>
      <c r="H285" s="65">
        <v>3.4106185343215287</v>
      </c>
      <c r="I285" s="65">
        <v>5.6941952674016765</v>
      </c>
      <c r="J285" s="65">
        <v>4.0227861230350683</v>
      </c>
      <c r="K285" s="65">
        <v>5.1950290261668934</v>
      </c>
      <c r="L285" s="65">
        <v>6.782351186492896</v>
      </c>
      <c r="M285" s="21">
        <v>5.0455124286764219</v>
      </c>
      <c r="N285" s="21">
        <v>7.6256335430987656</v>
      </c>
      <c r="O285" s="21">
        <v>7.1807163101922029</v>
      </c>
      <c r="P285" s="21">
        <v>6.5006304105401993</v>
      </c>
      <c r="Q285" s="21">
        <v>4.3655713857956959</v>
      </c>
      <c r="R285" s="21">
        <v>6.893254698369816</v>
      </c>
      <c r="S285" s="21">
        <v>4.0106020813725047</v>
      </c>
      <c r="T285" s="21">
        <v>6.9465755415730888</v>
      </c>
      <c r="U285" s="21">
        <v>5.1152269306221605</v>
      </c>
      <c r="V285" s="21">
        <v>5.5460174013831613</v>
      </c>
      <c r="W285" s="21">
        <v>4.1194814046760424</v>
      </c>
      <c r="X285" s="21">
        <v>3.305550606286352</v>
      </c>
      <c r="Y285" s="21">
        <v>5.8563148137203989</v>
      </c>
    </row>
    <row r="286" spans="1:25" x14ac:dyDescent="0.25">
      <c r="A286" s="5" t="s">
        <v>23</v>
      </c>
      <c r="B286" s="5"/>
      <c r="C286" s="13" t="s">
        <v>188</v>
      </c>
      <c r="D286" s="64">
        <v>194.6503335858562</v>
      </c>
      <c r="E286" s="64">
        <v>204.54568026540829</v>
      </c>
      <c r="F286" s="64">
        <v>204.30964646059621</v>
      </c>
      <c r="G286" s="64">
        <v>207.85031684393189</v>
      </c>
      <c r="H286" s="64">
        <v>214.03109894717733</v>
      </c>
      <c r="I286" s="64">
        <v>236.08407526185988</v>
      </c>
      <c r="J286" s="64">
        <v>209.61554163240635</v>
      </c>
      <c r="K286" s="64">
        <v>207.02680766353015</v>
      </c>
      <c r="L286" s="64">
        <v>212.08308288724419</v>
      </c>
      <c r="M286" s="20">
        <v>189.90633875332881</v>
      </c>
      <c r="N286" s="20">
        <v>173.06433126270829</v>
      </c>
      <c r="O286" s="20">
        <v>164.10651880880991</v>
      </c>
      <c r="P286" s="20">
        <v>137.12856218002335</v>
      </c>
      <c r="Q286" s="20">
        <v>126.48035106036106</v>
      </c>
      <c r="R286" s="20">
        <v>140.36331856248773</v>
      </c>
      <c r="S286" s="20">
        <v>153.18317557767722</v>
      </c>
      <c r="T286" s="20">
        <v>152.16527739088679</v>
      </c>
      <c r="U286" s="20">
        <v>141.81673998108622</v>
      </c>
      <c r="V286" s="20">
        <v>141.09024994661877</v>
      </c>
      <c r="W286" s="20">
        <v>127.90025264723964</v>
      </c>
      <c r="X286" s="20">
        <v>121.78342258815277</v>
      </c>
      <c r="Y286" s="20">
        <v>134.2792861955171</v>
      </c>
    </row>
    <row r="287" spans="1:25" x14ac:dyDescent="0.25">
      <c r="A287" s="5" t="s">
        <v>63</v>
      </c>
      <c r="B287" s="5"/>
      <c r="C287" s="13">
        <v>41</v>
      </c>
      <c r="D287" s="64">
        <v>36.84515038252119</v>
      </c>
      <c r="E287" s="64">
        <v>34.432940548715663</v>
      </c>
      <c r="F287" s="64">
        <v>40.784169204171903</v>
      </c>
      <c r="G287" s="64">
        <v>45.198368137392698</v>
      </c>
      <c r="H287" s="64">
        <v>51.977432171900062</v>
      </c>
      <c r="I287" s="64">
        <v>46.854812947743348</v>
      </c>
      <c r="J287" s="64">
        <v>41.940726367896026</v>
      </c>
      <c r="K287" s="64">
        <v>42.305179767804361</v>
      </c>
      <c r="L287" s="64">
        <v>47.360217833771998</v>
      </c>
      <c r="M287" s="20">
        <v>44.893315003045217</v>
      </c>
      <c r="N287" s="20">
        <v>47.079644825025987</v>
      </c>
      <c r="O287" s="20">
        <v>49.726549060515438</v>
      </c>
      <c r="P287" s="20">
        <v>44.172562780467963</v>
      </c>
      <c r="Q287" s="20">
        <v>45.450301363788022</v>
      </c>
      <c r="R287" s="20">
        <v>43.152235659505976</v>
      </c>
      <c r="S287" s="20">
        <v>41.764012188738313</v>
      </c>
      <c r="T287" s="20">
        <v>37.987834562438145</v>
      </c>
      <c r="U287" s="20">
        <v>45.565026669885754</v>
      </c>
      <c r="V287" s="20">
        <v>56.857741040965038</v>
      </c>
      <c r="W287" s="20">
        <v>56.214727340991686</v>
      </c>
      <c r="X287" s="20">
        <v>48.80339888439363</v>
      </c>
      <c r="Y287" s="20">
        <v>43.407042281062282</v>
      </c>
    </row>
    <row r="288" spans="1:25" x14ac:dyDescent="0.25">
      <c r="A288" s="6" t="s">
        <v>85</v>
      </c>
      <c r="C288" s="14">
        <v>454</v>
      </c>
      <c r="D288" s="65">
        <v>2.3291142124289368</v>
      </c>
      <c r="E288" s="65">
        <v>3.1730355098671121</v>
      </c>
      <c r="F288" s="65">
        <v>3.1203727599378652</v>
      </c>
      <c r="G288" s="65">
        <v>3.339484488518254</v>
      </c>
      <c r="H288" s="65">
        <v>5.4510752875138886</v>
      </c>
      <c r="I288" s="65">
        <v>3.6591564089488435</v>
      </c>
      <c r="J288" s="65">
        <v>2.8678256302902065</v>
      </c>
      <c r="K288" s="65">
        <v>3.5973125520816041</v>
      </c>
      <c r="L288" s="65">
        <v>3.4102592949308361</v>
      </c>
      <c r="M288" s="21">
        <v>3.1759626201117506</v>
      </c>
      <c r="N288" s="21">
        <v>4.4830129331657487</v>
      </c>
      <c r="O288" s="21">
        <v>2.8074004627067124</v>
      </c>
      <c r="P288" s="21">
        <v>3.5154914198468572</v>
      </c>
      <c r="Q288" s="21">
        <v>5.6349718742514137</v>
      </c>
      <c r="R288" s="21">
        <v>5.1898913145466086</v>
      </c>
      <c r="S288" s="21">
        <v>3.5076645907619861</v>
      </c>
      <c r="T288" s="21">
        <v>4.9006161569771596</v>
      </c>
      <c r="U288" s="21">
        <v>5.7688595065010189</v>
      </c>
      <c r="V288" s="21">
        <v>5.7154068622312968</v>
      </c>
      <c r="W288" s="21">
        <v>3.8569756766240957</v>
      </c>
      <c r="X288" s="21">
        <v>3.4217627430110564</v>
      </c>
      <c r="Y288" s="21">
        <v>7.7426291605724895</v>
      </c>
    </row>
    <row r="289" spans="1:25" x14ac:dyDescent="0.25">
      <c r="A289" s="6" t="s">
        <v>101</v>
      </c>
      <c r="C289" s="14">
        <v>511</v>
      </c>
      <c r="D289" s="65">
        <v>13.441143692871837</v>
      </c>
      <c r="E289" s="65">
        <v>8.5982255614380101</v>
      </c>
      <c r="F289" s="65">
        <v>12.62106042837488</v>
      </c>
      <c r="G289" s="65">
        <v>15.834972995106073</v>
      </c>
      <c r="H289" s="65">
        <v>10.971151528034284</v>
      </c>
      <c r="I289" s="65">
        <v>9.5098931270007387</v>
      </c>
      <c r="J289" s="65">
        <v>12.910109236698915</v>
      </c>
      <c r="K289" s="65">
        <v>11.370252208214334</v>
      </c>
      <c r="L289" s="65">
        <v>14.38116641816508</v>
      </c>
      <c r="M289" s="21">
        <v>13.912705953276051</v>
      </c>
      <c r="N289" s="21">
        <v>14.513976870724404</v>
      </c>
      <c r="O289" s="21">
        <v>11.389415281896813</v>
      </c>
      <c r="P289" s="21">
        <v>16.566193923392714</v>
      </c>
      <c r="Q289" s="21">
        <v>18.770163587168597</v>
      </c>
      <c r="R289" s="21">
        <v>14.85335627978178</v>
      </c>
      <c r="S289" s="21">
        <v>14.828594285188743</v>
      </c>
      <c r="T289" s="21">
        <v>12.119428708841586</v>
      </c>
      <c r="U289" s="21">
        <v>13.643443983596335</v>
      </c>
      <c r="V289" s="21">
        <v>14.912840017541994</v>
      </c>
      <c r="W289" s="21">
        <v>9.7372228043494591</v>
      </c>
      <c r="X289" s="21">
        <v>14.360013464359024</v>
      </c>
      <c r="Y289" s="21">
        <v>10.281017140812427</v>
      </c>
    </row>
    <row r="290" spans="1:25" x14ac:dyDescent="0.25">
      <c r="A290" s="6" t="s">
        <v>104</v>
      </c>
      <c r="C290" s="14">
        <v>512</v>
      </c>
      <c r="D290" s="65">
        <v>8.0441653856576494</v>
      </c>
      <c r="E290" s="65">
        <v>7.6373062903110611</v>
      </c>
      <c r="F290" s="65">
        <v>10.387950210400177</v>
      </c>
      <c r="G290" s="65">
        <v>7.5514469064692049</v>
      </c>
      <c r="H290" s="65">
        <v>12.844034538210844</v>
      </c>
      <c r="I290" s="65">
        <v>12.464613008023601</v>
      </c>
      <c r="J290" s="65">
        <v>13.546316287787187</v>
      </c>
      <c r="K290" s="65">
        <v>12.183813357595186</v>
      </c>
      <c r="L290" s="65">
        <v>16.216804541390982</v>
      </c>
      <c r="M290" s="21">
        <v>11.903544040023224</v>
      </c>
      <c r="N290" s="21">
        <v>13.52316240725604</v>
      </c>
      <c r="O290" s="21">
        <v>15.769254151849621</v>
      </c>
      <c r="P290" s="21">
        <v>14.087059753858794</v>
      </c>
      <c r="Q290" s="21">
        <v>9.4132374927366715</v>
      </c>
      <c r="R290" s="21">
        <v>14.278766224678375</v>
      </c>
      <c r="S290" s="21">
        <v>12.363651065366223</v>
      </c>
      <c r="T290" s="21">
        <v>14.990722331603166</v>
      </c>
      <c r="U290" s="21">
        <v>11.007965098859303</v>
      </c>
      <c r="V290" s="21">
        <v>13.607289325267049</v>
      </c>
      <c r="W290" s="21">
        <v>20.498444253136615</v>
      </c>
      <c r="X290" s="21">
        <v>18.815220549374146</v>
      </c>
      <c r="Y290" s="21">
        <v>18.768040229903576</v>
      </c>
    </row>
    <row r="291" spans="1:25" x14ac:dyDescent="0.25">
      <c r="A291" s="6" t="s">
        <v>107</v>
      </c>
      <c r="C291" s="14">
        <v>515</v>
      </c>
      <c r="D291" s="65">
        <v>6.2896344150614016</v>
      </c>
      <c r="E291" s="65">
        <v>6.5162338073296207</v>
      </c>
      <c r="F291" s="65">
        <v>7.7859780367778679</v>
      </c>
      <c r="G291" s="65">
        <v>8.5743520651144358</v>
      </c>
      <c r="H291" s="65">
        <v>6.9690962536569971</v>
      </c>
      <c r="I291" s="65">
        <v>6.4964702019840423</v>
      </c>
      <c r="J291" s="65">
        <v>5.5692586472188657</v>
      </c>
      <c r="K291" s="65">
        <v>7.155417337927986</v>
      </c>
      <c r="L291" s="65">
        <v>11.383773899585407</v>
      </c>
      <c r="M291" s="21">
        <v>12.942753273785007</v>
      </c>
      <c r="N291" s="21">
        <v>12.949033351747508</v>
      </c>
      <c r="O291" s="21">
        <v>11.229470773497367</v>
      </c>
      <c r="P291" s="21">
        <v>15.493804931815395</v>
      </c>
      <c r="Q291" s="21">
        <v>12.60107949243576</v>
      </c>
      <c r="R291" s="21">
        <v>14.611376166192622</v>
      </c>
      <c r="S291" s="21">
        <v>13.810477853794241</v>
      </c>
      <c r="T291" s="21">
        <v>12.378670553037562</v>
      </c>
      <c r="U291" s="21">
        <v>9.4550174054531464</v>
      </c>
      <c r="V291" s="21">
        <v>15.030430197805682</v>
      </c>
      <c r="W291" s="21">
        <v>6.9049732565962385</v>
      </c>
      <c r="X291" s="21">
        <v>10.174786733836791</v>
      </c>
      <c r="Y291" s="21">
        <v>9.1275142052510354</v>
      </c>
    </row>
    <row r="292" spans="1:25" x14ac:dyDescent="0.25">
      <c r="A292" s="6" t="s">
        <v>109</v>
      </c>
      <c r="C292" s="14">
        <v>518</v>
      </c>
      <c r="D292" s="65">
        <v>1.9289580261525994</v>
      </c>
      <c r="E292" s="65">
        <v>0</v>
      </c>
      <c r="F292" s="65">
        <v>0</v>
      </c>
      <c r="G292" s="65">
        <v>0</v>
      </c>
      <c r="H292" s="65">
        <v>1.6363083141542594</v>
      </c>
      <c r="I292" s="65">
        <v>0</v>
      </c>
      <c r="J292" s="65">
        <v>0</v>
      </c>
      <c r="K292" s="65">
        <v>0</v>
      </c>
      <c r="L292" s="65">
        <v>0</v>
      </c>
      <c r="M292" s="21">
        <v>0</v>
      </c>
      <c r="N292" s="21">
        <v>2.0232804929074661</v>
      </c>
      <c r="O292" s="21">
        <v>1.893959267300557</v>
      </c>
      <c r="P292" s="21">
        <v>2.5145184472990629</v>
      </c>
      <c r="Q292" s="21">
        <v>0</v>
      </c>
      <c r="R292" s="21">
        <v>1.7162983947981914</v>
      </c>
      <c r="S292" s="21">
        <v>0</v>
      </c>
      <c r="T292" s="21">
        <v>2.7725465871271662</v>
      </c>
      <c r="U292" s="21">
        <v>1.9900628023192348</v>
      </c>
      <c r="V292" s="21">
        <v>1.9623202693920938</v>
      </c>
      <c r="W292" s="21">
        <v>0</v>
      </c>
      <c r="X292" s="21">
        <v>2.2099845676617917</v>
      </c>
      <c r="Y292" s="21">
        <v>0</v>
      </c>
    </row>
    <row r="293" spans="1:25" x14ac:dyDescent="0.25">
      <c r="A293" s="6" t="s">
        <v>114</v>
      </c>
      <c r="C293" s="14">
        <v>522</v>
      </c>
      <c r="D293" s="65">
        <v>47.105565415247789</v>
      </c>
      <c r="E293" s="65">
        <v>48.106021010792873</v>
      </c>
      <c r="F293" s="65">
        <v>53.604614473437387</v>
      </c>
      <c r="G293" s="65">
        <v>44.55654529275256</v>
      </c>
      <c r="H293" s="65">
        <v>46.644644232397326</v>
      </c>
      <c r="I293" s="65">
        <v>49.652991378115992</v>
      </c>
      <c r="J293" s="65">
        <v>51.239137114570752</v>
      </c>
      <c r="K293" s="65">
        <v>48.999905852468501</v>
      </c>
      <c r="L293" s="65">
        <v>88.056019357784578</v>
      </c>
      <c r="M293" s="21">
        <v>93.60182294435036</v>
      </c>
      <c r="N293" s="21">
        <v>91.763441230016269</v>
      </c>
      <c r="O293" s="21">
        <v>107.17760322574418</v>
      </c>
      <c r="P293" s="21">
        <v>89.964866762382542</v>
      </c>
      <c r="Q293" s="21">
        <v>92.055930892062904</v>
      </c>
      <c r="R293" s="21">
        <v>92.561361131891644</v>
      </c>
      <c r="S293" s="21">
        <v>100.92816940364143</v>
      </c>
      <c r="T293" s="21">
        <v>90.529570604581295</v>
      </c>
      <c r="U293" s="21">
        <v>115.59406761239558</v>
      </c>
      <c r="V293" s="21">
        <v>116.8699866468795</v>
      </c>
      <c r="W293" s="21">
        <v>123.73461912455979</v>
      </c>
      <c r="X293" s="21">
        <v>116.37080648018005</v>
      </c>
      <c r="Y293" s="21">
        <v>109.38518808784846</v>
      </c>
    </row>
    <row r="294" spans="1:25" x14ac:dyDescent="0.25">
      <c r="A294" s="7" t="s">
        <v>117</v>
      </c>
      <c r="C294" s="14">
        <v>5241</v>
      </c>
      <c r="D294" s="65">
        <v>25.394527205998319</v>
      </c>
      <c r="E294" s="65">
        <v>23.362349779273941</v>
      </c>
      <c r="F294" s="65">
        <v>15.861064092847105</v>
      </c>
      <c r="G294" s="65">
        <v>18.873603025199259</v>
      </c>
      <c r="H294" s="65">
        <v>16.353225862541667</v>
      </c>
      <c r="I294" s="65">
        <v>18.188159797422191</v>
      </c>
      <c r="J294" s="65">
        <v>13.428862678355506</v>
      </c>
      <c r="K294" s="65">
        <v>16.712310357763311</v>
      </c>
      <c r="L294" s="65">
        <v>26.069761355611934</v>
      </c>
      <c r="M294" s="21">
        <v>24.390672284114153</v>
      </c>
      <c r="N294" s="21">
        <v>24.82690136878746</v>
      </c>
      <c r="O294" s="21">
        <v>30.551357618568485</v>
      </c>
      <c r="P294" s="21">
        <v>31.263916212195905</v>
      </c>
      <c r="Q294" s="21">
        <v>24.3197712630162</v>
      </c>
      <c r="R294" s="21">
        <v>26.047063804166534</v>
      </c>
      <c r="S294" s="21">
        <v>24.925598063743614</v>
      </c>
      <c r="T294" s="21">
        <v>24.233089320642659</v>
      </c>
      <c r="U294" s="21">
        <v>22.548158935658336</v>
      </c>
      <c r="V294" s="21">
        <v>24.552482816484179</v>
      </c>
      <c r="W294" s="21">
        <v>21.976962641532847</v>
      </c>
      <c r="X294" s="21">
        <v>24.10651745655705</v>
      </c>
      <c r="Y294" s="21">
        <v>23.631065686290864</v>
      </c>
    </row>
    <row r="295" spans="1:25" x14ac:dyDescent="0.25">
      <c r="A295" s="6" t="s">
        <v>119</v>
      </c>
      <c r="C295" s="14" t="s">
        <v>204</v>
      </c>
      <c r="D295" s="65">
        <v>16.201195336675291</v>
      </c>
      <c r="E295" s="65">
        <v>19.488643967543428</v>
      </c>
      <c r="F295" s="65">
        <v>19.828822426570014</v>
      </c>
      <c r="G295" s="65">
        <v>21.440894403759838</v>
      </c>
      <c r="H295" s="65">
        <v>22.888601840157772</v>
      </c>
      <c r="I295" s="65">
        <v>23.95084194948334</v>
      </c>
      <c r="J295" s="65">
        <v>27.102420376360346</v>
      </c>
      <c r="K295" s="65">
        <v>25.181187864571228</v>
      </c>
      <c r="L295" s="65">
        <v>35.524365651816169</v>
      </c>
      <c r="M295" s="21">
        <v>37.48531305534263</v>
      </c>
      <c r="N295" s="21">
        <v>32.211605007842863</v>
      </c>
      <c r="O295" s="21">
        <v>34.620424083241254</v>
      </c>
      <c r="P295" s="21">
        <v>41.927564715929492</v>
      </c>
      <c r="Q295" s="21">
        <v>30.820437181612139</v>
      </c>
      <c r="R295" s="21">
        <v>38.528640348996149</v>
      </c>
      <c r="S295" s="21">
        <v>30.044868150429</v>
      </c>
      <c r="T295" s="21">
        <v>51.004345202508929</v>
      </c>
      <c r="U295" s="21">
        <v>47.784777003360922</v>
      </c>
      <c r="V295" s="21">
        <v>40.862749768256151</v>
      </c>
      <c r="W295" s="21">
        <v>50.51136296889252</v>
      </c>
      <c r="X295" s="21">
        <v>44.696612257786249</v>
      </c>
      <c r="Y295" s="21">
        <v>50.547670769583995</v>
      </c>
    </row>
    <row r="296" spans="1:25" x14ac:dyDescent="0.25">
      <c r="A296" s="148" t="s">
        <v>599</v>
      </c>
      <c r="C296" s="149">
        <v>5324</v>
      </c>
      <c r="D296" s="65">
        <v>0</v>
      </c>
      <c r="E296" s="65">
        <v>0</v>
      </c>
      <c r="F296" s="65">
        <v>1.8243712941489756</v>
      </c>
      <c r="G296" s="65">
        <v>0</v>
      </c>
      <c r="H296" s="65">
        <v>0</v>
      </c>
      <c r="I296" s="65">
        <v>0</v>
      </c>
      <c r="J296" s="65">
        <v>0</v>
      </c>
      <c r="K296" s="65">
        <v>1.7055378312321501</v>
      </c>
      <c r="L296" s="65">
        <v>0</v>
      </c>
      <c r="M296" s="21">
        <v>0</v>
      </c>
      <c r="N296" s="21">
        <v>0</v>
      </c>
      <c r="O296" s="21">
        <v>0</v>
      </c>
      <c r="P296" s="21">
        <v>0</v>
      </c>
      <c r="Q296" s="21">
        <v>0</v>
      </c>
      <c r="R296" s="21">
        <v>0</v>
      </c>
      <c r="S296" s="21">
        <v>0</v>
      </c>
      <c r="T296" s="21">
        <v>0</v>
      </c>
      <c r="U296" s="21">
        <v>0</v>
      </c>
      <c r="V296" s="21">
        <v>0</v>
      </c>
      <c r="W296" s="21">
        <v>0</v>
      </c>
      <c r="X296" s="21">
        <v>0</v>
      </c>
      <c r="Y296" s="21">
        <v>2.2417658658631168</v>
      </c>
    </row>
    <row r="297" spans="1:25" x14ac:dyDescent="0.25">
      <c r="A297" s="5" t="s">
        <v>127</v>
      </c>
      <c r="B297" s="5"/>
      <c r="C297" s="13">
        <v>54</v>
      </c>
      <c r="D297" s="64">
        <v>117.98451246132309</v>
      </c>
      <c r="E297" s="64">
        <v>121.72645058515441</v>
      </c>
      <c r="F297" s="64">
        <v>140.19745087222427</v>
      </c>
      <c r="G297" s="64">
        <v>138.92456041874885</v>
      </c>
      <c r="H297" s="64">
        <v>143.28540755750794</v>
      </c>
      <c r="I297" s="64">
        <v>143.69526785623441</v>
      </c>
      <c r="J297" s="64">
        <v>147.51194564540512</v>
      </c>
      <c r="K297" s="64">
        <v>138.67786917397964</v>
      </c>
      <c r="L297" s="64">
        <v>152.86301341915697</v>
      </c>
      <c r="M297" s="20">
        <v>167.96647269772251</v>
      </c>
      <c r="N297" s="20">
        <v>168.96710722455947</v>
      </c>
      <c r="O297" s="20">
        <v>178.26517246479816</v>
      </c>
      <c r="P297" s="20">
        <v>184.99504887592832</v>
      </c>
      <c r="Q297" s="20">
        <v>194.20776306976441</v>
      </c>
      <c r="R297" s="20">
        <v>195.12693708893369</v>
      </c>
      <c r="S297" s="20">
        <v>181.8220947296584</v>
      </c>
      <c r="T297" s="20">
        <v>183.33661566588287</v>
      </c>
      <c r="U297" s="20">
        <v>207.68073749146768</v>
      </c>
      <c r="V297" s="20">
        <v>216.62391333450134</v>
      </c>
      <c r="W297" s="20">
        <v>213.03217292245014</v>
      </c>
      <c r="X297" s="20">
        <v>232.20515780347907</v>
      </c>
      <c r="Y297" s="20">
        <v>245.15816208125</v>
      </c>
    </row>
    <row r="298" spans="1:25" x14ac:dyDescent="0.25">
      <c r="A298" s="7" t="s">
        <v>150</v>
      </c>
      <c r="C298" s="14">
        <v>6112</v>
      </c>
      <c r="D298" s="65">
        <v>4.4940617843342476</v>
      </c>
      <c r="E298" s="65">
        <v>6.1158507776933932</v>
      </c>
      <c r="F298" s="65">
        <v>5.5229600926695763</v>
      </c>
      <c r="G298" s="65">
        <v>6.3580575547164351</v>
      </c>
      <c r="H298" s="65">
        <v>7.9252523167471356</v>
      </c>
      <c r="I298" s="65">
        <v>8.1792907964738841</v>
      </c>
      <c r="J298" s="65">
        <v>4.228329939540509</v>
      </c>
      <c r="K298" s="65">
        <v>7.0573979223399315</v>
      </c>
      <c r="L298" s="65">
        <v>10.289152675905132</v>
      </c>
      <c r="M298" s="21">
        <v>12.263966105825842</v>
      </c>
      <c r="N298" s="21">
        <v>11.678033248224013</v>
      </c>
      <c r="O298" s="21">
        <v>12.744967030873301</v>
      </c>
      <c r="P298" s="21">
        <v>10.977600632592784</v>
      </c>
      <c r="Q298" s="21">
        <v>15.185715218695735</v>
      </c>
      <c r="R298" s="21">
        <v>11.849193089469725</v>
      </c>
      <c r="S298" s="21">
        <v>7.7416624331940724</v>
      </c>
      <c r="T298" s="21">
        <v>10.112756881928442</v>
      </c>
      <c r="U298" s="21">
        <v>13.672697275235718</v>
      </c>
      <c r="V298" s="21">
        <v>13.269319045575653</v>
      </c>
      <c r="W298" s="21">
        <v>10.289106040781556</v>
      </c>
      <c r="X298" s="21">
        <v>14.856038362706347</v>
      </c>
      <c r="Y298" s="21">
        <v>15.059518065415388</v>
      </c>
    </row>
    <row r="299" spans="1:25" x14ac:dyDescent="0.25">
      <c r="A299" s="7" t="s">
        <v>151</v>
      </c>
      <c r="C299" s="14">
        <v>6113</v>
      </c>
      <c r="D299" s="65">
        <v>19.156194866100552</v>
      </c>
      <c r="E299" s="65">
        <v>14.083473067454342</v>
      </c>
      <c r="F299" s="65">
        <v>15.900941061025224</v>
      </c>
      <c r="G299" s="65">
        <v>14.320672221033231</v>
      </c>
      <c r="H299" s="65">
        <v>14.736632106389264</v>
      </c>
      <c r="I299" s="65">
        <v>18.824109440688702</v>
      </c>
      <c r="J299" s="65">
        <v>14.897032796251516</v>
      </c>
      <c r="K299" s="65">
        <v>16.153599688911399</v>
      </c>
      <c r="L299" s="65">
        <v>32.243574608750286</v>
      </c>
      <c r="M299" s="21">
        <v>28.880286845214002</v>
      </c>
      <c r="N299" s="21">
        <v>28.808824636433478</v>
      </c>
      <c r="O299" s="21">
        <v>27.359395358447237</v>
      </c>
      <c r="P299" s="21">
        <v>27.837451998780811</v>
      </c>
      <c r="Q299" s="21">
        <v>28.082587126205521</v>
      </c>
      <c r="R299" s="21">
        <v>31.174896042071605</v>
      </c>
      <c r="S299" s="21">
        <v>28.473327392220657</v>
      </c>
      <c r="T299" s="21">
        <v>26.887959140635044</v>
      </c>
      <c r="U299" s="21">
        <v>30.131768154228869</v>
      </c>
      <c r="V299" s="21">
        <v>32.868269231786499</v>
      </c>
      <c r="W299" s="21">
        <v>35.157655633213416</v>
      </c>
      <c r="X299" s="21">
        <v>33.709220462582756</v>
      </c>
      <c r="Y299" s="21">
        <v>37.312656504192304</v>
      </c>
    </row>
    <row r="300" spans="1:25" x14ac:dyDescent="0.25">
      <c r="A300" s="6" t="s">
        <v>155</v>
      </c>
      <c r="C300" s="14">
        <v>622</v>
      </c>
      <c r="D300" s="65">
        <v>31.704682451125173</v>
      </c>
      <c r="E300" s="65">
        <v>36.054491818742392</v>
      </c>
      <c r="F300" s="65">
        <v>32.848652536726092</v>
      </c>
      <c r="G300" s="65">
        <v>32.081113750059743</v>
      </c>
      <c r="H300" s="65">
        <v>41.065424317871354</v>
      </c>
      <c r="I300" s="65">
        <v>30.81909809676165</v>
      </c>
      <c r="J300" s="65">
        <v>36.7238285489722</v>
      </c>
      <c r="K300" s="65">
        <v>35.208574079229216</v>
      </c>
      <c r="L300" s="65">
        <v>51.60575115799918</v>
      </c>
      <c r="M300" s="21">
        <v>52.596760513933134</v>
      </c>
      <c r="N300" s="21">
        <v>52.076731297368966</v>
      </c>
      <c r="O300" s="21">
        <v>56.304667403675239</v>
      </c>
      <c r="P300" s="21">
        <v>55.670438206525816</v>
      </c>
      <c r="Q300" s="21">
        <v>60.117911383692572</v>
      </c>
      <c r="R300" s="21">
        <v>68.941222867496094</v>
      </c>
      <c r="S300" s="21">
        <v>59.960456372950802</v>
      </c>
      <c r="T300" s="21">
        <v>75.143675968746791</v>
      </c>
      <c r="U300" s="21">
        <v>72.207500588309628</v>
      </c>
      <c r="V300" s="21">
        <v>66.047148646756114</v>
      </c>
      <c r="W300" s="21">
        <v>68.24802156801664</v>
      </c>
      <c r="X300" s="21">
        <v>76.599249072779742</v>
      </c>
      <c r="Y300" s="21">
        <v>87.766914327807697</v>
      </c>
    </row>
    <row r="301" spans="1:25" x14ac:dyDescent="0.25">
      <c r="A301" s="6" t="s">
        <v>162</v>
      </c>
      <c r="C301" s="14">
        <v>721</v>
      </c>
      <c r="D301" s="65">
        <v>11.584008571948322</v>
      </c>
      <c r="E301" s="65">
        <v>14.063453915972532</v>
      </c>
      <c r="F301" s="65">
        <v>11.853428790946078</v>
      </c>
      <c r="G301" s="65">
        <v>15.694574247841043</v>
      </c>
      <c r="H301" s="65">
        <v>10.517716693991536</v>
      </c>
      <c r="I301" s="65">
        <v>15.008411581089641</v>
      </c>
      <c r="J301" s="65">
        <v>16.658836937726729</v>
      </c>
      <c r="K301" s="65">
        <v>10.282236695186928</v>
      </c>
      <c r="L301" s="65">
        <v>14.348341113409143</v>
      </c>
      <c r="M301" s="21">
        <v>15.588737413787912</v>
      </c>
      <c r="N301" s="21">
        <v>17.413889132315528</v>
      </c>
      <c r="O301" s="21">
        <v>13.774128372024489</v>
      </c>
      <c r="P301" s="21">
        <v>13.820490780243608</v>
      </c>
      <c r="Q301" s="21">
        <v>13.907965208938474</v>
      </c>
      <c r="R301" s="21">
        <v>14.789195201128232</v>
      </c>
      <c r="S301" s="21">
        <v>16.984028927570133</v>
      </c>
      <c r="T301" s="21">
        <v>17.197220308379471</v>
      </c>
      <c r="U301" s="21">
        <v>15.662453481624951</v>
      </c>
      <c r="V301" s="21">
        <v>19.686128518406459</v>
      </c>
      <c r="W301" s="21">
        <v>14.80902482546043</v>
      </c>
      <c r="X301" s="21">
        <v>16.524248812337333</v>
      </c>
      <c r="Y301" s="21">
        <v>19.354865513889436</v>
      </c>
    </row>
    <row r="310" spans="1:25" x14ac:dyDescent="0.25">
      <c r="A310" t="s">
        <v>643</v>
      </c>
      <c r="C310" s="97" t="s">
        <v>642</v>
      </c>
      <c r="D310" s="150">
        <f t="shared" ref="D310:L310" si="17">SUMIF($C$6:$C$182,11,D$6:D$182)+SUMIF($C$6:$C$182,21,D$6:D$182)+SUMIF($C$6:$C$182,22,D$6:D$182)</f>
        <v>9.9423421667120682</v>
      </c>
      <c r="E310" s="150">
        <f t="shared" si="17"/>
        <v>10.41996834628285</v>
      </c>
      <c r="F310" s="150">
        <f t="shared" si="17"/>
        <v>6.7890538323248757</v>
      </c>
      <c r="G310" s="150">
        <f t="shared" si="17"/>
        <v>10.469735153192362</v>
      </c>
      <c r="H310" s="150">
        <f t="shared" si="17"/>
        <v>10.221998323963657</v>
      </c>
      <c r="I310" s="150">
        <f t="shared" si="17"/>
        <v>10.126275088935971</v>
      </c>
      <c r="J310" s="150">
        <f t="shared" si="17"/>
        <v>7.4583041989117316</v>
      </c>
      <c r="K310" s="150">
        <f t="shared" si="17"/>
        <v>7.2534367535160413</v>
      </c>
      <c r="L310" s="150">
        <f t="shared" si="17"/>
        <v>10.847464793457394</v>
      </c>
      <c r="M310" s="150">
        <f>SUMIF($C$6:$C$182,11,M$6:M$182)+SUMIF($C$6:$C$182,21,M$6:M$182)+SUMIF($C$6:$C$182,22,M$6:M$182)</f>
        <v>9.6810524494400241</v>
      </c>
      <c r="N310" s="150">
        <f t="shared" ref="N310:Y310" si="18">SUMIF($C$6:$C$182,11,N$6:N$182)+SUMIF($C$6:$C$182,21,N$6:N$182)+SUMIF($C$6:$C$182,22,N$6:N$182)</f>
        <v>13.394031426940561</v>
      </c>
      <c r="O310" s="150">
        <f t="shared" si="18"/>
        <v>17.068257193184298</v>
      </c>
      <c r="P310" s="150">
        <f t="shared" si="18"/>
        <v>11.764349831085141</v>
      </c>
      <c r="Q310" s="150">
        <f t="shared" si="18"/>
        <v>11.252121640658842</v>
      </c>
      <c r="R310" s="150">
        <f t="shared" si="18"/>
        <v>12.07688265236715</v>
      </c>
      <c r="S310" s="150">
        <f t="shared" si="18"/>
        <v>5.7769528632571303</v>
      </c>
      <c r="T310" s="150">
        <f t="shared" si="18"/>
        <v>13.809388542133568</v>
      </c>
      <c r="U310" s="150">
        <f t="shared" si="18"/>
        <v>14.095811219429297</v>
      </c>
      <c r="V310" s="150">
        <f t="shared" si="18"/>
        <v>13.75367335364745</v>
      </c>
      <c r="W310" s="150">
        <f t="shared" si="18"/>
        <v>10.384832759966709</v>
      </c>
      <c r="X310" s="150">
        <f t="shared" si="18"/>
        <v>8.5190319622086399</v>
      </c>
      <c r="Y310" s="150">
        <f t="shared" si="18"/>
        <v>10.960246375362541</v>
      </c>
    </row>
    <row r="311" spans="1:25" x14ac:dyDescent="0.25">
      <c r="A311" t="s">
        <v>22</v>
      </c>
      <c r="C311" s="97">
        <v>23</v>
      </c>
      <c r="D311" s="150">
        <f t="shared" ref="D311:L311" si="19">SUMIF($C$6:$C$182,23,D$6:D$182)</f>
        <v>49.568065023102172</v>
      </c>
      <c r="E311" s="150">
        <f t="shared" si="19"/>
        <v>52.790502457536746</v>
      </c>
      <c r="F311" s="150">
        <f t="shared" si="19"/>
        <v>52.547874816717218</v>
      </c>
      <c r="G311" s="150">
        <f t="shared" si="19"/>
        <v>62.888610292786694</v>
      </c>
      <c r="H311" s="150">
        <f t="shared" si="19"/>
        <v>60.188545579674148</v>
      </c>
      <c r="I311" s="150">
        <f t="shared" si="19"/>
        <v>60.141268571680591</v>
      </c>
      <c r="J311" s="150">
        <f t="shared" si="19"/>
        <v>62.867044448307155</v>
      </c>
      <c r="K311" s="150">
        <f t="shared" si="19"/>
        <v>66.398352119348189</v>
      </c>
      <c r="L311" s="150">
        <f t="shared" si="19"/>
        <v>84.746705852366873</v>
      </c>
      <c r="M311" s="150">
        <f>SUMIF($C$6:$C$182,23,M$6:M$182)</f>
        <v>74.295293304418465</v>
      </c>
      <c r="N311" s="150">
        <f t="shared" ref="N311:Y311" si="20">SUMIF($C$6:$C$182,23,N$6:N$182)</f>
        <v>71.243706990800689</v>
      </c>
      <c r="O311" s="150">
        <f t="shared" si="20"/>
        <v>81.905009109852472</v>
      </c>
      <c r="P311" s="150">
        <f t="shared" si="20"/>
        <v>70.491625412781957</v>
      </c>
      <c r="Q311" s="150">
        <f t="shared" si="20"/>
        <v>72.856890789495537</v>
      </c>
      <c r="R311" s="150">
        <f t="shared" si="20"/>
        <v>83.366021391913264</v>
      </c>
      <c r="S311" s="150">
        <f t="shared" si="20"/>
        <v>88.400257302870799</v>
      </c>
      <c r="T311" s="150">
        <f t="shared" si="20"/>
        <v>92.745832912657946</v>
      </c>
      <c r="U311" s="150">
        <f t="shared" si="20"/>
        <v>87.481234348236811</v>
      </c>
      <c r="V311" s="150">
        <f t="shared" si="20"/>
        <v>95.063328883415082</v>
      </c>
      <c r="W311" s="150">
        <f t="shared" si="20"/>
        <v>101.71159106093297</v>
      </c>
      <c r="X311" s="150">
        <f t="shared" si="20"/>
        <v>104.05185733603855</v>
      </c>
      <c r="Y311" s="150">
        <f t="shared" si="20"/>
        <v>102.91766412306042</v>
      </c>
    </row>
    <row r="312" spans="1:25" x14ac:dyDescent="0.25">
      <c r="A312" t="s">
        <v>23</v>
      </c>
      <c r="C312" s="97" t="s">
        <v>188</v>
      </c>
      <c r="D312" s="150">
        <f t="shared" ref="D312:L312" si="21">SUMIF($C$6:$C$182,"31-33",D$6:D$182)</f>
        <v>194.6503335858562</v>
      </c>
      <c r="E312" s="150">
        <f t="shared" si="21"/>
        <v>204.54568026540829</v>
      </c>
      <c r="F312" s="150">
        <f t="shared" si="21"/>
        <v>204.30964646059621</v>
      </c>
      <c r="G312" s="150">
        <f t="shared" si="21"/>
        <v>207.85031684393189</v>
      </c>
      <c r="H312" s="150">
        <f t="shared" si="21"/>
        <v>214.03109894717733</v>
      </c>
      <c r="I312" s="150">
        <f t="shared" si="21"/>
        <v>236.08407526185988</v>
      </c>
      <c r="J312" s="150">
        <f t="shared" si="21"/>
        <v>209.61554163240635</v>
      </c>
      <c r="K312" s="150">
        <f t="shared" si="21"/>
        <v>207.02680766353015</v>
      </c>
      <c r="L312" s="150">
        <f t="shared" si="21"/>
        <v>212.08308288724419</v>
      </c>
      <c r="M312" s="150">
        <f>SUMIF($C$6:$C$182,"31-33",M$6:M$182)</f>
        <v>189.90633875332881</v>
      </c>
      <c r="N312" s="150">
        <f t="shared" ref="N312:Y312" si="22">SUMIF($C$6:$C$182,"31-33",N$6:N$182)</f>
        <v>173.06433126270829</v>
      </c>
      <c r="O312" s="150">
        <f t="shared" si="22"/>
        <v>164.10651880880991</v>
      </c>
      <c r="P312" s="150">
        <f t="shared" si="22"/>
        <v>137.12856218002335</v>
      </c>
      <c r="Q312" s="150">
        <f t="shared" si="22"/>
        <v>126.48035106036106</v>
      </c>
      <c r="R312" s="150">
        <f t="shared" si="22"/>
        <v>140.36331856248773</v>
      </c>
      <c r="S312" s="150">
        <f t="shared" si="22"/>
        <v>153.18317557767722</v>
      </c>
      <c r="T312" s="150">
        <f t="shared" si="22"/>
        <v>152.16527739088679</v>
      </c>
      <c r="U312" s="150">
        <f t="shared" si="22"/>
        <v>141.81673998108622</v>
      </c>
      <c r="V312" s="150">
        <f t="shared" si="22"/>
        <v>141.09024994661877</v>
      </c>
      <c r="W312" s="150">
        <f t="shared" si="22"/>
        <v>127.90025264723964</v>
      </c>
      <c r="X312" s="150">
        <f t="shared" si="22"/>
        <v>121.78342258815277</v>
      </c>
      <c r="Y312" s="150">
        <f t="shared" si="22"/>
        <v>134.2792861955171</v>
      </c>
    </row>
    <row r="313" spans="1:25" x14ac:dyDescent="0.25">
      <c r="A313" t="s">
        <v>648</v>
      </c>
      <c r="C313" s="97">
        <v>41</v>
      </c>
      <c r="D313" s="150">
        <f t="shared" ref="D313:L313" si="23">SUMIF($C$6:$C$182,41,D$6:D$182)</f>
        <v>36.84515038252119</v>
      </c>
      <c r="E313" s="150">
        <f t="shared" si="23"/>
        <v>34.432940548715663</v>
      </c>
      <c r="F313" s="150">
        <f t="shared" si="23"/>
        <v>40.784169204171903</v>
      </c>
      <c r="G313" s="150">
        <f t="shared" si="23"/>
        <v>45.198368137392698</v>
      </c>
      <c r="H313" s="150">
        <f t="shared" si="23"/>
        <v>51.977432171900062</v>
      </c>
      <c r="I313" s="150">
        <f t="shared" si="23"/>
        <v>46.854812947743348</v>
      </c>
      <c r="J313" s="150">
        <f t="shared" si="23"/>
        <v>41.940726367896026</v>
      </c>
      <c r="K313" s="150">
        <f t="shared" si="23"/>
        <v>42.305179767804361</v>
      </c>
      <c r="L313" s="150">
        <f t="shared" si="23"/>
        <v>47.360217833771998</v>
      </c>
      <c r="M313" s="150">
        <f>SUMIF($C$6:$C$182,41,M$6:M$182)</f>
        <v>44.893315003045217</v>
      </c>
      <c r="N313" s="150">
        <f t="shared" ref="N313:Y313" si="24">SUMIF($C$6:$C$182,41,N$6:N$182)</f>
        <v>47.079644825025987</v>
      </c>
      <c r="O313" s="150">
        <f t="shared" si="24"/>
        <v>49.726549060515438</v>
      </c>
      <c r="P313" s="150">
        <f t="shared" si="24"/>
        <v>44.172562780467963</v>
      </c>
      <c r="Q313" s="150">
        <f t="shared" si="24"/>
        <v>45.450301363788022</v>
      </c>
      <c r="R313" s="150">
        <f t="shared" si="24"/>
        <v>43.152235659505976</v>
      </c>
      <c r="S313" s="150">
        <f t="shared" si="24"/>
        <v>41.764012188738313</v>
      </c>
      <c r="T313" s="150">
        <f t="shared" si="24"/>
        <v>37.987834562438145</v>
      </c>
      <c r="U313" s="150">
        <f t="shared" si="24"/>
        <v>45.565026669885754</v>
      </c>
      <c r="V313" s="150">
        <f t="shared" si="24"/>
        <v>56.857741040965038</v>
      </c>
      <c r="W313" s="150">
        <f t="shared" si="24"/>
        <v>56.214727340991686</v>
      </c>
      <c r="X313" s="150">
        <f t="shared" si="24"/>
        <v>48.80339888439363</v>
      </c>
      <c r="Y313" s="150">
        <f t="shared" si="24"/>
        <v>43.407042281062282</v>
      </c>
    </row>
    <row r="314" spans="1:25" x14ac:dyDescent="0.25">
      <c r="A314" t="s">
        <v>649</v>
      </c>
      <c r="C314" s="97" t="s">
        <v>199</v>
      </c>
      <c r="D314" s="150">
        <f t="shared" ref="D314:L314" si="25">SUMIF($C$6:$C$182,"44-45",D$6:D$182)</f>
        <v>122.31440760513371</v>
      </c>
      <c r="E314" s="150">
        <f t="shared" si="25"/>
        <v>128.673096149343</v>
      </c>
      <c r="F314" s="150">
        <f t="shared" si="25"/>
        <v>130.79645562423255</v>
      </c>
      <c r="G314" s="150">
        <f t="shared" si="25"/>
        <v>130.11955326884186</v>
      </c>
      <c r="H314" s="150">
        <f t="shared" si="25"/>
        <v>143.76841422855347</v>
      </c>
      <c r="I314" s="150">
        <f t="shared" si="25"/>
        <v>125.06683522885847</v>
      </c>
      <c r="J314" s="150">
        <f t="shared" si="25"/>
        <v>129.34578738663851</v>
      </c>
      <c r="K314" s="150">
        <f t="shared" si="25"/>
        <v>135.23738768683893</v>
      </c>
      <c r="L314" s="150">
        <f t="shared" si="25"/>
        <v>165.6886219392216</v>
      </c>
      <c r="M314" s="150">
        <f>SUMIF($C$6:$C$182,"44-45",M$6:M$182)</f>
        <v>162.36984610911443</v>
      </c>
      <c r="N314" s="150">
        <f t="shared" ref="N314:Y314" si="26">SUMIF($C$6:$C$182,"44-45",N$6:N$182)</f>
        <v>161.01852025226785</v>
      </c>
      <c r="O314" s="150">
        <f t="shared" si="26"/>
        <v>146.47643872141518</v>
      </c>
      <c r="P314" s="150">
        <f t="shared" si="26"/>
        <v>159.85346552803497</v>
      </c>
      <c r="Q314" s="150">
        <f t="shared" si="26"/>
        <v>158.17609120039975</v>
      </c>
      <c r="R314" s="150">
        <f t="shared" si="26"/>
        <v>145.82307449025339</v>
      </c>
      <c r="S314" s="150">
        <f t="shared" si="26"/>
        <v>158.20887855739031</v>
      </c>
      <c r="T314" s="150">
        <f t="shared" si="26"/>
        <v>168.2235011920242</v>
      </c>
      <c r="U314" s="150">
        <f t="shared" si="26"/>
        <v>160.02211751997726</v>
      </c>
      <c r="V314" s="150">
        <f t="shared" si="26"/>
        <v>148.00954893835544</v>
      </c>
      <c r="W314" s="150">
        <f t="shared" si="26"/>
        <v>147.30912313205079</v>
      </c>
      <c r="X314" s="150">
        <f t="shared" si="26"/>
        <v>159.19738480595191</v>
      </c>
      <c r="Y314" s="150">
        <f t="shared" si="26"/>
        <v>172.41182008454621</v>
      </c>
    </row>
    <row r="315" spans="1:25" x14ac:dyDescent="0.25">
      <c r="A315" t="s">
        <v>650</v>
      </c>
      <c r="C315" s="97" t="s">
        <v>200</v>
      </c>
      <c r="D315" s="150">
        <f t="shared" ref="D315:L315" si="27">SUMIF($C$6:$C$182,"48-49",D$6:D$182)</f>
        <v>48.326554804142255</v>
      </c>
      <c r="E315" s="150">
        <f t="shared" si="27"/>
        <v>47.675609253933928</v>
      </c>
      <c r="F315" s="150">
        <f t="shared" si="27"/>
        <v>44.432911792469859</v>
      </c>
      <c r="G315" s="150">
        <f t="shared" si="27"/>
        <v>50.874488919678981</v>
      </c>
      <c r="H315" s="150">
        <f t="shared" si="27"/>
        <v>52.647727143963252</v>
      </c>
      <c r="I315" s="150">
        <f t="shared" si="27"/>
        <v>51.345595813271473</v>
      </c>
      <c r="J315" s="150">
        <f t="shared" si="27"/>
        <v>48.684521109431699</v>
      </c>
      <c r="K315" s="150">
        <f t="shared" si="27"/>
        <v>47.559020443324094</v>
      </c>
      <c r="L315" s="150">
        <f t="shared" si="27"/>
        <v>47.995868364794624</v>
      </c>
      <c r="M315" s="150">
        <f>SUMIF($C$6:$C$182,"48-49",M$6:M$182)</f>
        <v>60.849902640851596</v>
      </c>
      <c r="N315" s="150">
        <f t="shared" ref="N315:Y315" si="28">SUMIF($C$6:$C$182,"48-49",N$6:N$182)</f>
        <v>56.425017761883645</v>
      </c>
      <c r="O315" s="150">
        <f t="shared" si="28"/>
        <v>58.935520039529209</v>
      </c>
      <c r="P315" s="150">
        <f t="shared" si="28"/>
        <v>62.126305026552423</v>
      </c>
      <c r="Q315" s="150">
        <f t="shared" si="28"/>
        <v>57.117597045184546</v>
      </c>
      <c r="R315" s="150">
        <f t="shared" si="28"/>
        <v>64.384684209972789</v>
      </c>
      <c r="S315" s="150">
        <f t="shared" si="28"/>
        <v>59.168518178085151</v>
      </c>
      <c r="T315" s="150">
        <f t="shared" si="28"/>
        <v>67.960975919839029</v>
      </c>
      <c r="U315" s="150">
        <f t="shared" si="28"/>
        <v>64.916605179311389</v>
      </c>
      <c r="V315" s="150">
        <f t="shared" si="28"/>
        <v>60.701637684353614</v>
      </c>
      <c r="W315" s="150">
        <f t="shared" si="28"/>
        <v>49.315657505088993</v>
      </c>
      <c r="X315" s="150">
        <f t="shared" si="28"/>
        <v>61.492713171341677</v>
      </c>
      <c r="Y315" s="150">
        <f t="shared" si="28"/>
        <v>71.076374819962481</v>
      </c>
    </row>
    <row r="316" spans="1:25" x14ac:dyDescent="0.25">
      <c r="A316" t="s">
        <v>651</v>
      </c>
      <c r="C316" s="97">
        <v>51</v>
      </c>
      <c r="D316" s="150">
        <f t="shared" ref="D316:L316" si="29">SUMIF($C$6:$C$182,51,D$6:D$182)</f>
        <v>50.09134618977123</v>
      </c>
      <c r="E316" s="150">
        <f t="shared" si="29"/>
        <v>48.83672003987899</v>
      </c>
      <c r="F316" s="150">
        <f t="shared" si="29"/>
        <v>54.252615206331832</v>
      </c>
      <c r="G316" s="150">
        <f t="shared" si="29"/>
        <v>54.364400637409773</v>
      </c>
      <c r="H316" s="150">
        <f t="shared" si="29"/>
        <v>60.494121228702951</v>
      </c>
      <c r="I316" s="150">
        <f t="shared" si="29"/>
        <v>50.543320878689102</v>
      </c>
      <c r="J316" s="150">
        <f t="shared" si="29"/>
        <v>52.580065822249104</v>
      </c>
      <c r="K316" s="150">
        <f t="shared" si="29"/>
        <v>54.881070787751774</v>
      </c>
      <c r="L316" s="150">
        <f t="shared" si="29"/>
        <v>74.067600301465376</v>
      </c>
      <c r="M316" s="150">
        <f>SUMIF($C$6:$C$182,51,M$6:M$182)</f>
        <v>76.125478926098978</v>
      </c>
      <c r="N316" s="150">
        <f t="shared" ref="N316:Y316" si="30">SUMIF($C$6:$C$182,51,N$6:N$182)</f>
        <v>75.523381596894907</v>
      </c>
      <c r="O316" s="150">
        <f t="shared" si="30"/>
        <v>73.355445170327201</v>
      </c>
      <c r="P316" s="150">
        <f t="shared" si="30"/>
        <v>83.450589620949827</v>
      </c>
      <c r="Q316" s="150">
        <f t="shared" si="30"/>
        <v>69.812914251872115</v>
      </c>
      <c r="R316" s="150">
        <f t="shared" si="30"/>
        <v>79.819691406520789</v>
      </c>
      <c r="S316" s="150">
        <f t="shared" si="30"/>
        <v>67.712345637559693</v>
      </c>
      <c r="T316" s="150">
        <f t="shared" si="30"/>
        <v>69.674567726847386</v>
      </c>
      <c r="U316" s="150">
        <f t="shared" si="30"/>
        <v>61.900123869811075</v>
      </c>
      <c r="V316" s="150">
        <f t="shared" si="30"/>
        <v>67.308755651587518</v>
      </c>
      <c r="W316" s="150">
        <f t="shared" si="30"/>
        <v>60.476514826300502</v>
      </c>
      <c r="X316" s="150">
        <f t="shared" si="30"/>
        <v>66.625879241615394</v>
      </c>
      <c r="Y316" s="150">
        <f t="shared" si="30"/>
        <v>58.99102748438964</v>
      </c>
    </row>
    <row r="317" spans="1:25" x14ac:dyDescent="0.25">
      <c r="A317" t="s">
        <v>567</v>
      </c>
      <c r="C317" s="97">
        <v>52</v>
      </c>
      <c r="D317" s="150">
        <f t="shared" ref="D317:L317" si="31">SUMIF($C$6:$C$182,52,D$6:D$182)</f>
        <v>91.297172961201227</v>
      </c>
      <c r="E317" s="150">
        <f t="shared" si="31"/>
        <v>94.970854629713429</v>
      </c>
      <c r="F317" s="150">
        <f t="shared" si="31"/>
        <v>94.907184263924847</v>
      </c>
      <c r="G317" s="150">
        <f t="shared" si="31"/>
        <v>90.156052708045351</v>
      </c>
      <c r="H317" s="150">
        <f t="shared" si="31"/>
        <v>91.209402595598576</v>
      </c>
      <c r="I317" s="150">
        <f t="shared" si="31"/>
        <v>97.300295419776063</v>
      </c>
      <c r="J317" s="150">
        <f t="shared" si="31"/>
        <v>96.135779319830746</v>
      </c>
      <c r="K317" s="150">
        <f t="shared" si="31"/>
        <v>96.157046691881561</v>
      </c>
      <c r="L317" s="150">
        <f t="shared" si="31"/>
        <v>165.0832536422642</v>
      </c>
      <c r="M317" s="150">
        <f>SUMIF($C$6:$C$182,52,M$6:M$182)</f>
        <v>172.23357805420611</v>
      </c>
      <c r="N317" s="150">
        <f t="shared" ref="N317:Y317" si="32">SUMIF($C$6:$C$182,52,N$6:N$182)</f>
        <v>159.65846932761997</v>
      </c>
      <c r="O317" s="150">
        <f t="shared" si="32"/>
        <v>182.22957395834138</v>
      </c>
      <c r="P317" s="150">
        <f t="shared" si="32"/>
        <v>176.23548605679107</v>
      </c>
      <c r="Q317" s="150">
        <f t="shared" si="32"/>
        <v>156.12794110419969</v>
      </c>
      <c r="R317" s="150">
        <f t="shared" si="32"/>
        <v>167.45470435636213</v>
      </c>
      <c r="S317" s="150">
        <f t="shared" si="32"/>
        <v>168.03801183862936</v>
      </c>
      <c r="T317" s="150">
        <f t="shared" si="32"/>
        <v>177.34754019047475</v>
      </c>
      <c r="U317" s="150">
        <f t="shared" si="32"/>
        <v>197.0814243180109</v>
      </c>
      <c r="V317" s="150">
        <f t="shared" si="32"/>
        <v>191.77553849358316</v>
      </c>
      <c r="W317" s="150">
        <f t="shared" si="32"/>
        <v>210.08118645077127</v>
      </c>
      <c r="X317" s="150">
        <f t="shared" si="32"/>
        <v>198.37277024784311</v>
      </c>
      <c r="Y317" s="150">
        <f t="shared" si="32"/>
        <v>192.93224258542273</v>
      </c>
    </row>
    <row r="318" spans="1:25" x14ac:dyDescent="0.25">
      <c r="A318" t="s">
        <v>652</v>
      </c>
      <c r="C318" s="97">
        <v>53</v>
      </c>
      <c r="D318" s="150">
        <f t="shared" ref="D318:L318" si="33">SUMIF($C$6:$C$182,53,D$6:D$182)</f>
        <v>26.451349954369157</v>
      </c>
      <c r="E318" s="150">
        <f t="shared" si="33"/>
        <v>28.43720467991314</v>
      </c>
      <c r="F318" s="150">
        <f t="shared" si="33"/>
        <v>33.077945103750281</v>
      </c>
      <c r="G318" s="150">
        <f t="shared" si="33"/>
        <v>29.844762275766737</v>
      </c>
      <c r="H318" s="150">
        <f t="shared" si="33"/>
        <v>26.742797929521121</v>
      </c>
      <c r="I318" s="150">
        <f t="shared" si="33"/>
        <v>24.821603768725176</v>
      </c>
      <c r="J318" s="150">
        <f t="shared" si="33"/>
        <v>29.187221943772681</v>
      </c>
      <c r="K318" s="150">
        <f t="shared" si="33"/>
        <v>34.493032345436411</v>
      </c>
      <c r="L318" s="150">
        <f t="shared" si="33"/>
        <v>36.431388060771035</v>
      </c>
      <c r="M318" s="150">
        <f>SUMIF($C$6:$C$182,53,M$6:M$182)</f>
        <v>44.376279603798046</v>
      </c>
      <c r="N318" s="150">
        <f t="shared" ref="N318:Y318" si="34">SUMIF($C$6:$C$182,53,N$6:N$182)</f>
        <v>44.41140574019343</v>
      </c>
      <c r="O318" s="150">
        <f t="shared" si="34"/>
        <v>38.684368332376806</v>
      </c>
      <c r="P318" s="150">
        <f t="shared" si="34"/>
        <v>47.742458753444666</v>
      </c>
      <c r="Q318" s="150">
        <f t="shared" si="34"/>
        <v>52.484540720401256</v>
      </c>
      <c r="R318" s="150">
        <f t="shared" si="34"/>
        <v>54.275892242484048</v>
      </c>
      <c r="S318" s="150">
        <f t="shared" si="34"/>
        <v>41.364475479617433</v>
      </c>
      <c r="T318" s="150">
        <f t="shared" si="34"/>
        <v>42.148085842784042</v>
      </c>
      <c r="U318" s="150">
        <f t="shared" si="34"/>
        <v>41.873555908175582</v>
      </c>
      <c r="V318" s="150">
        <f t="shared" si="34"/>
        <v>51.99754691480868</v>
      </c>
      <c r="W318" s="150">
        <f t="shared" si="34"/>
        <v>50.746296201525048</v>
      </c>
      <c r="X318" s="150">
        <f t="shared" si="34"/>
        <v>57.790332243114953</v>
      </c>
      <c r="Y318" s="150">
        <f t="shared" si="34"/>
        <v>49.873489566343729</v>
      </c>
    </row>
    <row r="319" spans="1:25" x14ac:dyDescent="0.25">
      <c r="A319" t="s">
        <v>653</v>
      </c>
      <c r="C319" s="97">
        <v>54</v>
      </c>
      <c r="D319" s="150">
        <f t="shared" ref="D319:L319" si="35">SUMIF($C$6:$C$182,54,D$6:D$182)</f>
        <v>117.98451246132309</v>
      </c>
      <c r="E319" s="150">
        <f t="shared" si="35"/>
        <v>121.72645058515441</v>
      </c>
      <c r="F319" s="150">
        <f t="shared" si="35"/>
        <v>140.19745087222427</v>
      </c>
      <c r="G319" s="150">
        <f t="shared" si="35"/>
        <v>138.92456041874885</v>
      </c>
      <c r="H319" s="150">
        <f t="shared" si="35"/>
        <v>143.28540755750794</v>
      </c>
      <c r="I319" s="150">
        <f t="shared" si="35"/>
        <v>143.69526785623441</v>
      </c>
      <c r="J319" s="150">
        <f t="shared" si="35"/>
        <v>147.51194564540512</v>
      </c>
      <c r="K319" s="150">
        <f t="shared" si="35"/>
        <v>138.67786917397964</v>
      </c>
      <c r="L319" s="150">
        <f t="shared" si="35"/>
        <v>152.86301341915697</v>
      </c>
      <c r="M319" s="150">
        <f>SUMIF($C$6:$C$182,54,M$6:M$182)</f>
        <v>167.96647269772251</v>
      </c>
      <c r="N319" s="150">
        <f t="shared" ref="N319:Y319" si="36">SUMIF($C$6:$C$182,54,N$6:N$182)</f>
        <v>168.96710722455947</v>
      </c>
      <c r="O319" s="150">
        <f t="shared" si="36"/>
        <v>178.26517246479816</v>
      </c>
      <c r="P319" s="150">
        <f t="shared" si="36"/>
        <v>184.99504887592832</v>
      </c>
      <c r="Q319" s="150">
        <f t="shared" si="36"/>
        <v>194.20776306976441</v>
      </c>
      <c r="R319" s="150">
        <f t="shared" si="36"/>
        <v>195.12693708893369</v>
      </c>
      <c r="S319" s="150">
        <f t="shared" si="36"/>
        <v>181.8220947296584</v>
      </c>
      <c r="T319" s="150">
        <f t="shared" si="36"/>
        <v>183.33661566588287</v>
      </c>
      <c r="U319" s="150">
        <f t="shared" si="36"/>
        <v>207.68073749146768</v>
      </c>
      <c r="V319" s="150">
        <f t="shared" si="36"/>
        <v>216.62391333450134</v>
      </c>
      <c r="W319" s="150">
        <f t="shared" si="36"/>
        <v>213.03217292245014</v>
      </c>
      <c r="X319" s="150">
        <f t="shared" si="36"/>
        <v>232.20515780347907</v>
      </c>
      <c r="Y319" s="150">
        <f t="shared" si="36"/>
        <v>245.15816208125</v>
      </c>
    </row>
    <row r="320" spans="1:25" x14ac:dyDescent="0.25">
      <c r="A320" t="s">
        <v>644</v>
      </c>
      <c r="C320" s="97" t="s">
        <v>645</v>
      </c>
      <c r="D320" s="150">
        <f t="shared" ref="D320:L320" si="37">SUMIF($C$6:$C$182,55,D$6:D$182)+SUMIF($C$6:$C$182,56,D$6:D$182)</f>
        <v>56.78113679110897</v>
      </c>
      <c r="E320" s="150">
        <f t="shared" si="37"/>
        <v>60.167559778584263</v>
      </c>
      <c r="F320" s="150">
        <f t="shared" si="37"/>
        <v>60.353791337584141</v>
      </c>
      <c r="G320" s="150">
        <f t="shared" si="37"/>
        <v>66.167923889619942</v>
      </c>
      <c r="H320" s="150">
        <f t="shared" si="37"/>
        <v>61.726281103819112</v>
      </c>
      <c r="I320" s="150">
        <f t="shared" si="37"/>
        <v>63.056853090040903</v>
      </c>
      <c r="J320" s="150">
        <f t="shared" si="37"/>
        <v>64.697363195284169</v>
      </c>
      <c r="K320" s="150">
        <f t="shared" si="37"/>
        <v>70.956254944192722</v>
      </c>
      <c r="L320" s="150">
        <f t="shared" si="37"/>
        <v>74.091858236362725</v>
      </c>
      <c r="M320" s="150">
        <f>SUMIF($C$6:$C$182,55,M$6:M$182)+SUMIF($C$6:$C$182,56,M$6:M$182)</f>
        <v>75.115721621545674</v>
      </c>
      <c r="N320" s="150">
        <f t="shared" ref="N320:Y320" si="38">SUMIF($C$6:$C$182,55,N$6:N$182)+SUMIF($C$6:$C$182,56,N$6:N$182)</f>
        <v>74.033344653576577</v>
      </c>
      <c r="O320" s="150">
        <f t="shared" si="38"/>
        <v>85.627778274151424</v>
      </c>
      <c r="P320" s="150">
        <f t="shared" si="38"/>
        <v>71.805174868698728</v>
      </c>
      <c r="Q320" s="150">
        <f t="shared" si="38"/>
        <v>78.202649326193836</v>
      </c>
      <c r="R320" s="150">
        <f t="shared" si="38"/>
        <v>83.336188291157242</v>
      </c>
      <c r="S320" s="150">
        <f t="shared" si="38"/>
        <v>80.605958746757409</v>
      </c>
      <c r="T320" s="150">
        <f t="shared" si="38"/>
        <v>100.0205217884449</v>
      </c>
      <c r="U320" s="150">
        <f t="shared" si="38"/>
        <v>81.677136616817648</v>
      </c>
      <c r="V320" s="150">
        <f t="shared" si="38"/>
        <v>89.763531972645055</v>
      </c>
      <c r="W320" s="150">
        <f t="shared" si="38"/>
        <v>82.641152822930309</v>
      </c>
      <c r="X320" s="150">
        <f t="shared" si="38"/>
        <v>96.403385704786061</v>
      </c>
      <c r="Y320" s="150">
        <f t="shared" si="38"/>
        <v>92.780294425333139</v>
      </c>
    </row>
    <row r="321" spans="1:25" x14ac:dyDescent="0.25">
      <c r="A321" t="s">
        <v>647</v>
      </c>
      <c r="C321" s="97" t="s">
        <v>646</v>
      </c>
      <c r="D321" s="150">
        <f t="shared" ref="D321:L321" si="39">SUMIF($C$6:$C$182,61,D$6:D$182)+SUMIF($C$6:$C$182,62,D$6:D$182)+SUMIF($C$6:$C$182,91,D$6:D$182)</f>
        <v>211.8878308408369</v>
      </c>
      <c r="E321" s="150">
        <f t="shared" si="39"/>
        <v>226.49667986521456</v>
      </c>
      <c r="F321" s="150">
        <f t="shared" si="39"/>
        <v>226.34167137900732</v>
      </c>
      <c r="G321" s="150">
        <f t="shared" si="39"/>
        <v>224.2368563461506</v>
      </c>
      <c r="H321" s="150">
        <f t="shared" si="39"/>
        <v>223.42508583506293</v>
      </c>
      <c r="I321" s="150">
        <f t="shared" si="39"/>
        <v>217.45564263448392</v>
      </c>
      <c r="J321" s="150">
        <f t="shared" si="39"/>
        <v>231.32488377569538</v>
      </c>
      <c r="K321" s="150">
        <f t="shared" si="39"/>
        <v>241.10815846349672</v>
      </c>
      <c r="L321" s="150">
        <f t="shared" si="39"/>
        <v>322.25937221095637</v>
      </c>
      <c r="M321" s="150">
        <f>SUMIF($C$6:$C$182,61,M$6:M$182)+SUMIF($C$6:$C$182,62,M$6:M$182)+SUMIF($C$6:$C$182,91,M$6:M$182)</f>
        <v>319.38960324799893</v>
      </c>
      <c r="N321" s="150">
        <f t="shared" ref="N321:Y321" si="40">SUMIF($C$6:$C$182,61,N$6:N$182)+SUMIF($C$6:$C$182,62,N$6:N$182)+SUMIF($C$6:$C$182,91,N$6:N$182)</f>
        <v>349.17216701350719</v>
      </c>
      <c r="O321" s="150">
        <f t="shared" si="40"/>
        <v>350.17918507914874</v>
      </c>
      <c r="P321" s="150">
        <f t="shared" si="40"/>
        <v>342.37670877475085</v>
      </c>
      <c r="Q321" s="150">
        <f t="shared" si="40"/>
        <v>363.94359991303457</v>
      </c>
      <c r="R321" s="150">
        <f t="shared" si="40"/>
        <v>361.54460057884705</v>
      </c>
      <c r="S321" s="150">
        <f t="shared" si="40"/>
        <v>381.63304170919429</v>
      </c>
      <c r="T321" s="150">
        <f t="shared" si="40"/>
        <v>401.45084210634695</v>
      </c>
      <c r="U321" s="150">
        <f t="shared" si="40"/>
        <v>379.92604465520242</v>
      </c>
      <c r="V321" s="150">
        <f t="shared" si="40"/>
        <v>390.24695433529826</v>
      </c>
      <c r="W321" s="150">
        <f t="shared" si="40"/>
        <v>397.90295479888368</v>
      </c>
      <c r="X321" s="150">
        <f t="shared" si="40"/>
        <v>410.48387051732988</v>
      </c>
      <c r="Y321" s="150">
        <f t="shared" si="40"/>
        <v>419.01370583201646</v>
      </c>
    </row>
    <row r="322" spans="1:25" x14ac:dyDescent="0.25">
      <c r="A322" t="s">
        <v>654</v>
      </c>
      <c r="C322" s="97">
        <v>71</v>
      </c>
      <c r="D322" s="150">
        <f t="shared" ref="D322:L322" si="41">SUMIF($C$6:$C$182,71,D$6:D$182)</f>
        <v>28.236662170063585</v>
      </c>
      <c r="E322" s="150">
        <f t="shared" si="41"/>
        <v>26.024896926354863</v>
      </c>
      <c r="F322" s="150">
        <f t="shared" si="41"/>
        <v>21.762855383208816</v>
      </c>
      <c r="G322" s="150">
        <f t="shared" si="41"/>
        <v>27.357698752786177</v>
      </c>
      <c r="H322" s="150">
        <f t="shared" si="41"/>
        <v>28.270676174665159</v>
      </c>
      <c r="I322" s="150">
        <f t="shared" si="41"/>
        <v>33.539005801809189</v>
      </c>
      <c r="J322" s="150">
        <f t="shared" si="41"/>
        <v>32.994676449516334</v>
      </c>
      <c r="K322" s="150">
        <f t="shared" si="41"/>
        <v>31.425024637530306</v>
      </c>
      <c r="L322" s="150">
        <f t="shared" si="41"/>
        <v>31.025347176696627</v>
      </c>
      <c r="M322" s="150">
        <f>SUMIF($C$6:$C$182,71,M$6:M$182)</f>
        <v>36.604620370520557</v>
      </c>
      <c r="N322" s="150">
        <f t="shared" ref="N322:Y322" si="42">SUMIF($C$6:$C$182,71,N$6:N$182)</f>
        <v>41.777613017091838</v>
      </c>
      <c r="O322" s="150">
        <f t="shared" si="42"/>
        <v>33.697779662538188</v>
      </c>
      <c r="P322" s="150">
        <f t="shared" si="42"/>
        <v>42.239569614263267</v>
      </c>
      <c r="Q322" s="150">
        <f t="shared" si="42"/>
        <v>43.486881045848584</v>
      </c>
      <c r="R322" s="150">
        <f t="shared" si="42"/>
        <v>42.306447293933338</v>
      </c>
      <c r="S322" s="150">
        <f t="shared" si="42"/>
        <v>42.821073335989659</v>
      </c>
      <c r="T322" s="150">
        <f t="shared" si="42"/>
        <v>51.72975109445445</v>
      </c>
      <c r="U322" s="150">
        <f t="shared" si="42"/>
        <v>37.851962557004221</v>
      </c>
      <c r="V322" s="150">
        <f t="shared" si="42"/>
        <v>41.670611405917306</v>
      </c>
      <c r="W322" s="150">
        <f t="shared" si="42"/>
        <v>48.578447370892512</v>
      </c>
      <c r="X322" s="150">
        <f t="shared" si="42"/>
        <v>48.535124130437914</v>
      </c>
      <c r="Y322" s="150">
        <f t="shared" si="42"/>
        <v>46.43071940486567</v>
      </c>
    </row>
    <row r="323" spans="1:25" x14ac:dyDescent="0.25">
      <c r="A323" t="s">
        <v>655</v>
      </c>
      <c r="C323" s="97">
        <v>72</v>
      </c>
      <c r="D323" s="150">
        <f t="shared" ref="D323:L323" si="43">SUMIF($C$6:$C$182,72,D$6:D$182)</f>
        <v>69.319363961100862</v>
      </c>
      <c r="E323" s="150">
        <f t="shared" si="43"/>
        <v>67.034128736845574</v>
      </c>
      <c r="F323" s="150">
        <f t="shared" si="43"/>
        <v>66.076136271144321</v>
      </c>
      <c r="G323" s="150">
        <f t="shared" si="43"/>
        <v>74.050310700356718</v>
      </c>
      <c r="H323" s="150">
        <f t="shared" si="43"/>
        <v>66.595776930278177</v>
      </c>
      <c r="I323" s="150">
        <f t="shared" si="43"/>
        <v>83.945352911179342</v>
      </c>
      <c r="J323" s="150">
        <f t="shared" si="43"/>
        <v>78.576464709794465</v>
      </c>
      <c r="K323" s="150">
        <f t="shared" si="43"/>
        <v>73.847827704040341</v>
      </c>
      <c r="L323" s="150">
        <f t="shared" si="43"/>
        <v>78.156074535923679</v>
      </c>
      <c r="M323" s="150">
        <f>SUMIF($C$6:$C$182,72,M$6:M$182)</f>
        <v>74.49739651434416</v>
      </c>
      <c r="N323" s="150">
        <f t="shared" ref="N323:Y323" si="44">SUMIF($C$6:$C$182,72,N$6:N$182)</f>
        <v>83.851468046780184</v>
      </c>
      <c r="O323" s="150">
        <f t="shared" si="44"/>
        <v>92.859274725808007</v>
      </c>
      <c r="P323" s="150">
        <f t="shared" si="44"/>
        <v>84.337512394534073</v>
      </c>
      <c r="Q323" s="150">
        <f t="shared" si="44"/>
        <v>84.626722703838681</v>
      </c>
      <c r="R323" s="150">
        <f t="shared" si="44"/>
        <v>84.478175203753906</v>
      </c>
      <c r="S323" s="150">
        <f t="shared" si="44"/>
        <v>101.56561115105289</v>
      </c>
      <c r="T323" s="150">
        <f t="shared" si="44"/>
        <v>102.06120215260682</v>
      </c>
      <c r="U323" s="150">
        <f t="shared" si="44"/>
        <v>103.0827508521329</v>
      </c>
      <c r="V323" s="150">
        <f t="shared" si="44"/>
        <v>108.52008400412912</v>
      </c>
      <c r="W323" s="150">
        <f t="shared" si="44"/>
        <v>105.06439541173462</v>
      </c>
      <c r="X323" s="150">
        <f t="shared" si="44"/>
        <v>124.14923568275556</v>
      </c>
      <c r="Y323" s="150">
        <f t="shared" si="44"/>
        <v>115.28193522238472</v>
      </c>
    </row>
    <row r="324" spans="1:25" x14ac:dyDescent="0.25">
      <c r="A324" t="s">
        <v>656</v>
      </c>
      <c r="C324" s="97">
        <v>81</v>
      </c>
      <c r="D324" s="150">
        <f t="shared" ref="D324:L324" si="45">SUMIF($C$6:$C$182,81,D$6:D$182)</f>
        <v>54.04160597737097</v>
      </c>
      <c r="E324" s="150">
        <f t="shared" si="45"/>
        <v>55.002618696276912</v>
      </c>
      <c r="F324" s="150">
        <f t="shared" si="45"/>
        <v>53.823937798417049</v>
      </c>
      <c r="G324" s="150">
        <f t="shared" si="45"/>
        <v>48.287140577223397</v>
      </c>
      <c r="H324" s="150">
        <f t="shared" si="45"/>
        <v>47.906375944516277</v>
      </c>
      <c r="I324" s="150">
        <f t="shared" si="45"/>
        <v>45.103505468594037</v>
      </c>
      <c r="J324" s="150">
        <f t="shared" si="45"/>
        <v>62.015505779927466</v>
      </c>
      <c r="K324" s="150">
        <f t="shared" si="45"/>
        <v>59.419369729478696</v>
      </c>
      <c r="L324" s="150">
        <f t="shared" si="45"/>
        <v>68.166957058242758</v>
      </c>
      <c r="M324" s="150">
        <f>SUMIF($C$6:$C$182,81,M$6:M$182)</f>
        <v>72.785532424943611</v>
      </c>
      <c r="N324" s="150">
        <f t="shared" ref="N324:Y324" si="46">SUMIF($C$6:$C$182,81,N$6:N$182)</f>
        <v>69.322459707723127</v>
      </c>
      <c r="O324" s="150">
        <f t="shared" si="46"/>
        <v>73.745651536236622</v>
      </c>
      <c r="P324" s="150">
        <f t="shared" si="46"/>
        <v>77.451124489524119</v>
      </c>
      <c r="Q324" s="150">
        <f t="shared" si="46"/>
        <v>72.34856108713619</v>
      </c>
      <c r="R324" s="150">
        <f t="shared" si="46"/>
        <v>68.089156349257948</v>
      </c>
      <c r="S324" s="150">
        <f t="shared" si="46"/>
        <v>84.926664855107916</v>
      </c>
      <c r="T324" s="150">
        <f t="shared" si="46"/>
        <v>86.17965459690619</v>
      </c>
      <c r="U324" s="150">
        <f t="shared" si="46"/>
        <v>75.026802220218116</v>
      </c>
      <c r="V324" s="150">
        <f t="shared" si="46"/>
        <v>72.173039494864</v>
      </c>
      <c r="W324" s="150">
        <f t="shared" si="46"/>
        <v>76.031706938307451</v>
      </c>
      <c r="X324" s="150">
        <f t="shared" si="46"/>
        <v>70.848183583319027</v>
      </c>
      <c r="Y324" s="150">
        <f t="shared" si="46"/>
        <v>74.670675289461357</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Y324"/>
  <sheetViews>
    <sheetView workbookViewId="0">
      <pane xSplit="3" ySplit="5" topLeftCell="D6" activePane="bottomRight" state="frozen"/>
      <selection activeCell="A308" sqref="A308"/>
      <selection pane="topRight" activeCell="A308" sqref="A308"/>
      <selection pane="bottomLeft" activeCell="A308" sqref="A308"/>
      <selection pane="bottomRight" activeCell="M3" sqref="M3"/>
    </sheetView>
  </sheetViews>
  <sheetFormatPr defaultRowHeight="15" x14ac:dyDescent="0.25"/>
  <cols>
    <col min="1" max="1" width="50.7109375" customWidth="1"/>
    <col min="2" max="2" width="5.7109375" hidden="1" customWidth="1"/>
    <col min="3" max="3" width="20.7109375" customWidth="1"/>
    <col min="4" max="12" width="10.140625" hidden="1" customWidth="1"/>
    <col min="13" max="25" width="10.140625" bestFit="1" customWidth="1"/>
  </cols>
  <sheetData>
    <row r="1" spans="1:25" ht="15.75" x14ac:dyDescent="0.25">
      <c r="A1" s="24" t="s">
        <v>214</v>
      </c>
      <c r="B1" s="24"/>
    </row>
    <row r="2" spans="1:25" x14ac:dyDescent="0.25">
      <c r="A2" s="26" t="s">
        <v>215</v>
      </c>
      <c r="B2" s="26"/>
    </row>
    <row r="3" spans="1:25" x14ac:dyDescent="0.25">
      <c r="A3" s="25" t="s">
        <v>219</v>
      </c>
      <c r="B3" s="25"/>
      <c r="S3" s="40"/>
      <c r="T3" s="40"/>
      <c r="U3" s="40"/>
      <c r="V3" s="40"/>
      <c r="W3" s="40"/>
      <c r="X3" s="40"/>
      <c r="Y3" s="40"/>
    </row>
    <row r="4" spans="1:25" s="16" customFormat="1" x14ac:dyDescent="0.25">
      <c r="A4" s="72" t="s">
        <v>312</v>
      </c>
      <c r="B4" s="72"/>
    </row>
    <row r="5" spans="1:25" s="1" customFormat="1" x14ac:dyDescent="0.25">
      <c r="A5" s="1" t="s">
        <v>212</v>
      </c>
      <c r="C5" s="1" t="s">
        <v>213</v>
      </c>
      <c r="D5" s="17">
        <v>1997</v>
      </c>
      <c r="E5" s="17">
        <v>1998</v>
      </c>
      <c r="F5" s="17">
        <v>1999</v>
      </c>
      <c r="G5" s="17">
        <v>2000</v>
      </c>
      <c r="H5" s="17">
        <v>2001</v>
      </c>
      <c r="I5" s="17">
        <v>2002</v>
      </c>
      <c r="J5" s="17">
        <v>2003</v>
      </c>
      <c r="K5" s="17">
        <v>2004</v>
      </c>
      <c r="L5" s="17">
        <v>2005</v>
      </c>
      <c r="M5" s="17">
        <v>2006</v>
      </c>
      <c r="N5" s="17">
        <v>2007</v>
      </c>
      <c r="O5" s="17">
        <v>2008</v>
      </c>
      <c r="P5" s="17">
        <v>2009</v>
      </c>
      <c r="Q5" s="17">
        <v>2010</v>
      </c>
      <c r="R5" s="17">
        <v>2011</v>
      </c>
      <c r="S5" s="17">
        <v>2012</v>
      </c>
      <c r="T5" s="17">
        <v>2013</v>
      </c>
      <c r="U5" s="17">
        <v>2014</v>
      </c>
      <c r="V5" s="17">
        <v>2015</v>
      </c>
      <c r="W5" s="17">
        <v>2016</v>
      </c>
      <c r="X5" s="17">
        <v>2017</v>
      </c>
      <c r="Y5" s="17">
        <v>2018</v>
      </c>
    </row>
    <row r="6" spans="1:25" x14ac:dyDescent="0.25">
      <c r="A6" s="3" t="s">
        <v>2</v>
      </c>
      <c r="B6" s="3"/>
      <c r="C6" s="11" t="s">
        <v>176</v>
      </c>
      <c r="D6" s="62">
        <f>IFERROR(+'Ont LFS Emp'!D6-'CMA Emp Adj'!D6,"")</f>
        <v>3059.58</v>
      </c>
      <c r="E6" s="62">
        <f>IFERROR(+'Ont LFS Emp'!E6-'CMA Emp Adj'!E6,"")</f>
        <v>3152.75</v>
      </c>
      <c r="F6" s="62">
        <f>IFERROR(+'Ont LFS Emp'!F6-'CMA Emp Adj'!F6,"")</f>
        <v>3269.75</v>
      </c>
      <c r="G6" s="62">
        <f>IFERROR(+'Ont LFS Emp'!G6-'CMA Emp Adj'!G6,"")</f>
        <v>3349.25</v>
      </c>
      <c r="H6" s="62">
        <f>IFERROR(+'Ont LFS Emp'!H6-'CMA Emp Adj'!H6,"")</f>
        <v>3386.0499999999997</v>
      </c>
      <c r="I6" s="62">
        <f>IFERROR(+'Ont LFS Emp'!I6-'CMA Emp Adj'!I6,"")</f>
        <v>3448.5699999999997</v>
      </c>
      <c r="J6" s="62">
        <f>IFERROR(+'Ont LFS Emp'!J6-'CMA Emp Adj'!J6,"")</f>
        <v>3576.51</v>
      </c>
      <c r="K6" s="62">
        <f>IFERROR(+'Ont LFS Emp'!K6-'CMA Emp Adj'!K6,"")</f>
        <v>3625.7900000000004</v>
      </c>
      <c r="L6" s="62">
        <f>IFERROR(+'Ont LFS Emp'!L6-'CMA Emp Adj'!L6,"")</f>
        <v>3460.5028656246727</v>
      </c>
      <c r="M6" s="27">
        <f>IFERROR(+'Ont LFS Emp'!M6-'CMA Emp Adj'!M6,"")</f>
        <v>3502.0392768741049</v>
      </c>
      <c r="N6" s="27">
        <f>IFERROR(+'Ont LFS Emp'!N6-'CMA Emp Adj'!N6,"")</f>
        <v>3526.7481308804281</v>
      </c>
      <c r="O6" s="27">
        <f>IFERROR(+'Ont LFS Emp'!O6-'CMA Emp Adj'!O6,"")</f>
        <v>3545.8467862731832</v>
      </c>
      <c r="P6" s="27">
        <f>IFERROR(+'Ont LFS Emp'!P6-'CMA Emp Adj'!P6,"")</f>
        <v>3421.1629693828099</v>
      </c>
      <c r="Q6" s="27">
        <f>IFERROR(+'Ont LFS Emp'!Q6-'CMA Emp Adj'!Q6,"")</f>
        <v>3458.5774093343894</v>
      </c>
      <c r="R6" s="27">
        <f>IFERROR(+'Ont LFS Emp'!R6-'CMA Emp Adj'!R6,"")</f>
        <v>3558.3650249418833</v>
      </c>
      <c r="S6" s="27">
        <f>IFERROR(+'Ont LFS Emp'!S6-'CMA Emp Adj'!S6,"")</f>
        <v>3563.1388786608331</v>
      </c>
      <c r="T6" s="27">
        <f>IFERROR(+'Ont LFS Emp'!T6-'CMA Emp Adj'!T6,"")</f>
        <v>3544.5661333685248</v>
      </c>
      <c r="U6" s="27">
        <f>IFERROR(+'Ont LFS Emp'!U6-'CMA Emp Adj'!U6,"")</f>
        <v>3604.0642247307355</v>
      </c>
      <c r="V6" s="27">
        <f>IFERROR(+'Ont LFS Emp'!V6-'CMA Emp Adj'!V6,"")</f>
        <v>3554.6090043143267</v>
      </c>
      <c r="W6" s="27">
        <f>IFERROR(+'Ont LFS Emp'!W6-'CMA Emp Adj'!W6,"")</f>
        <v>3581.0062790116103</v>
      </c>
      <c r="X6" s="27">
        <f>IFERROR(+'Ont LFS Emp'!X6-'CMA Emp Adj'!X6,"")</f>
        <v>3630.1351085441793</v>
      </c>
      <c r="Y6" s="27">
        <f>IFERROR(+'Ont LFS Emp'!Y6-'CMA Emp Adj'!Y6,"")</f>
        <v>3677.1248356947322</v>
      </c>
    </row>
    <row r="7" spans="1:25" x14ac:dyDescent="0.25">
      <c r="A7" s="4" t="s">
        <v>3</v>
      </c>
      <c r="B7" s="4"/>
      <c r="C7" s="12" t="s">
        <v>177</v>
      </c>
      <c r="D7" s="63">
        <f>IFERROR(+'Ont LFS Emp'!D7-'CMA Emp Adj'!D7,"")</f>
        <v>866.04</v>
      </c>
      <c r="E7" s="63">
        <f>IFERROR(+'Ont LFS Emp'!E7-'CMA Emp Adj'!E7,"")</f>
        <v>889.59999999999991</v>
      </c>
      <c r="F7" s="63">
        <f>IFERROR(+'Ont LFS Emp'!F7-'CMA Emp Adj'!F7,"")</f>
        <v>942.71999999999991</v>
      </c>
      <c r="G7" s="63">
        <f>IFERROR(+'Ont LFS Emp'!G7-'CMA Emp Adj'!G7,"")</f>
        <v>965.31</v>
      </c>
      <c r="H7" s="63">
        <f>IFERROR(+'Ont LFS Emp'!H7-'CMA Emp Adj'!H7,"")</f>
        <v>950.26</v>
      </c>
      <c r="I7" s="63">
        <f>IFERROR(+'Ont LFS Emp'!I7-'CMA Emp Adj'!I7,"")</f>
        <v>952.94</v>
      </c>
      <c r="J7" s="63">
        <f>IFERROR(+'Ont LFS Emp'!J7-'CMA Emp Adj'!J7,"")</f>
        <v>994.64999999999986</v>
      </c>
      <c r="K7" s="63">
        <f>IFERROR(+'Ont LFS Emp'!K7-'CMA Emp Adj'!K7,"")</f>
        <v>983.7399999999999</v>
      </c>
      <c r="L7" s="63">
        <f>IFERROR(+'Ont LFS Emp'!L7-'CMA Emp Adj'!L7,"")</f>
        <v>922.74636672187364</v>
      </c>
      <c r="M7" s="28">
        <f>IFERROR(+'Ont LFS Emp'!M7-'CMA Emp Adj'!M7,"")</f>
        <v>920.56688387879353</v>
      </c>
      <c r="N7" s="28">
        <f>IFERROR(+'Ont LFS Emp'!N7-'CMA Emp Adj'!N7,"")</f>
        <v>882.09623609134815</v>
      </c>
      <c r="O7" s="28">
        <f>IFERROR(+'Ont LFS Emp'!O7-'CMA Emp Adj'!O7,"")</f>
        <v>849.63895273974197</v>
      </c>
      <c r="P7" s="28">
        <f>IFERROR(+'Ont LFS Emp'!P7-'CMA Emp Adj'!P7,"")</f>
        <v>799.4927223634794</v>
      </c>
      <c r="Q7" s="28">
        <f>IFERROR(+'Ont LFS Emp'!Q7-'CMA Emp Adj'!Q7,"")</f>
        <v>804.21330052018925</v>
      </c>
      <c r="R7" s="28">
        <f>IFERROR(+'Ont LFS Emp'!R7-'CMA Emp Adj'!R7,"")</f>
        <v>811.27343007769923</v>
      </c>
      <c r="S7" s="28">
        <f>IFERROR(+'Ont LFS Emp'!S7-'CMA Emp Adj'!S7,"")</f>
        <v>820.30809713079111</v>
      </c>
      <c r="T7" s="28">
        <f>IFERROR(+'Ont LFS Emp'!T7-'CMA Emp Adj'!T7,"")</f>
        <v>789.51583695607178</v>
      </c>
      <c r="U7" s="28">
        <f>IFERROR(+'Ont LFS Emp'!U7-'CMA Emp Adj'!U7,"")</f>
        <v>791.21697953325327</v>
      </c>
      <c r="V7" s="28">
        <f>IFERROR(+'Ont LFS Emp'!V7-'CMA Emp Adj'!V7,"")</f>
        <v>791.93129907947957</v>
      </c>
      <c r="W7" s="28">
        <f>IFERROR(+'Ont LFS Emp'!W7-'CMA Emp Adj'!W7,"")</f>
        <v>783.54341432920216</v>
      </c>
      <c r="X7" s="28">
        <f>IFERROR(+'Ont LFS Emp'!X7-'CMA Emp Adj'!X7,"")</f>
        <v>809.24961975429437</v>
      </c>
      <c r="Y7" s="28">
        <f>IFERROR(+'Ont LFS Emp'!Y7-'CMA Emp Adj'!Y7,"")</f>
        <v>823.68955995868657</v>
      </c>
    </row>
    <row r="8" spans="1:25" x14ac:dyDescent="0.25">
      <c r="A8" s="4" t="s">
        <v>4</v>
      </c>
      <c r="B8" s="4"/>
      <c r="C8" s="12" t="s">
        <v>178</v>
      </c>
      <c r="D8" s="63">
        <f>IFERROR(+'Ont LFS Emp'!D8-'CMA Emp Adj'!D8,"")</f>
        <v>2192.7600000000002</v>
      </c>
      <c r="E8" s="63">
        <f>IFERROR(+'Ont LFS Emp'!E8-'CMA Emp Adj'!E8,"")</f>
        <v>2263.1199999999994</v>
      </c>
      <c r="F8" s="63">
        <f>IFERROR(+'Ont LFS Emp'!F8-'CMA Emp Adj'!F8,"")</f>
        <v>2326.36</v>
      </c>
      <c r="G8" s="63">
        <f>IFERROR(+'Ont LFS Emp'!G8-'CMA Emp Adj'!G8,"")</f>
        <v>2383.15</v>
      </c>
      <c r="H8" s="63">
        <f>IFERROR(+'Ont LFS Emp'!H8-'CMA Emp Adj'!H8,"")</f>
        <v>2435.34</v>
      </c>
      <c r="I8" s="63">
        <f>IFERROR(+'Ont LFS Emp'!I8-'CMA Emp Adj'!I8,"")</f>
        <v>2494.9599999999991</v>
      </c>
      <c r="J8" s="63">
        <f>IFERROR(+'Ont LFS Emp'!J8-'CMA Emp Adj'!J8,"")</f>
        <v>2581.3300000000008</v>
      </c>
      <c r="K8" s="63">
        <f>IFERROR(+'Ont LFS Emp'!K8-'CMA Emp Adj'!K8,"")</f>
        <v>2641.4499999999989</v>
      </c>
      <c r="L8" s="63">
        <f>IFERROR(+'Ont LFS Emp'!L8-'CMA Emp Adj'!L8,"")</f>
        <v>2530.8356274646617</v>
      </c>
      <c r="M8" s="28">
        <f>IFERROR(+'Ont LFS Emp'!M8-'CMA Emp Adj'!M8,"")</f>
        <v>2578.0904667602231</v>
      </c>
      <c r="N8" s="28">
        <f>IFERROR(+'Ont LFS Emp'!N8-'CMA Emp Adj'!N8,"")</f>
        <v>2642.4931581120522</v>
      </c>
      <c r="O8" s="28">
        <f>IFERROR(+'Ont LFS Emp'!O8-'CMA Emp Adj'!O8,"")</f>
        <v>2693.3095372119824</v>
      </c>
      <c r="P8" s="28">
        <f>IFERROR(+'Ont LFS Emp'!P8-'CMA Emp Adj'!P8,"")</f>
        <v>2621.3864964367754</v>
      </c>
      <c r="Q8" s="28">
        <f>IFERROR(+'Ont LFS Emp'!Q8-'CMA Emp Adj'!Q8,"")</f>
        <v>2654.0805960398161</v>
      </c>
      <c r="R8" s="28">
        <f>IFERROR(+'Ont LFS Emp'!R8-'CMA Emp Adj'!R8,"")</f>
        <v>2741.5444801171188</v>
      </c>
      <c r="S8" s="28">
        <f>IFERROR(+'Ont LFS Emp'!S8-'CMA Emp Adj'!S8,"")</f>
        <v>2737.8228592784794</v>
      </c>
      <c r="T8" s="28">
        <f>IFERROR(+'Ont LFS Emp'!T8-'CMA Emp Adj'!T8,"")</f>
        <v>2750.0427402311443</v>
      </c>
      <c r="U8" s="28">
        <f>IFERROR(+'Ont LFS Emp'!U8-'CMA Emp Adj'!U8,"")</f>
        <v>2809.0058056107691</v>
      </c>
      <c r="V8" s="28">
        <f>IFERROR(+'Ont LFS Emp'!V8-'CMA Emp Adj'!V8,"")</f>
        <v>2758.5281243795916</v>
      </c>
      <c r="W8" s="28">
        <f>IFERROR(+'Ont LFS Emp'!W8-'CMA Emp Adj'!W8,"")</f>
        <v>2792.1162217079504</v>
      </c>
      <c r="X8" s="28">
        <f>IFERROR(+'Ont LFS Emp'!X8-'CMA Emp Adj'!X8,"")</f>
        <v>2815.2296158211161</v>
      </c>
      <c r="Y8" s="28">
        <f>IFERROR(+'Ont LFS Emp'!Y8-'CMA Emp Adj'!Y8,"")</f>
        <v>2847.9416185351101</v>
      </c>
    </row>
    <row r="9" spans="1:25" x14ac:dyDescent="0.25">
      <c r="A9" s="4" t="s">
        <v>5</v>
      </c>
      <c r="B9" s="4"/>
      <c r="C9" s="12" t="s">
        <v>179</v>
      </c>
      <c r="D9" s="63">
        <f>IFERROR(+'Ont LFS Emp'!D9-'CMA Emp Adj'!D9,"")</f>
        <v>600.4899999999999</v>
      </c>
      <c r="E9" s="63">
        <f>IFERROR(+'Ont LFS Emp'!E9-'CMA Emp Adj'!E9,"")</f>
        <v>611.5300000000002</v>
      </c>
      <c r="F9" s="63">
        <f>IFERROR(+'Ont LFS Emp'!F9-'CMA Emp Adj'!F9,"")</f>
        <v>657.85000000000014</v>
      </c>
      <c r="G9" s="63">
        <f>IFERROR(+'Ont LFS Emp'!G9-'CMA Emp Adj'!G9,"")</f>
        <v>682.6600000000002</v>
      </c>
      <c r="H9" s="63">
        <f>IFERROR(+'Ont LFS Emp'!H9-'CMA Emp Adj'!H9,"")</f>
        <v>673.75999999999976</v>
      </c>
      <c r="I9" s="63">
        <f>IFERROR(+'Ont LFS Emp'!I9-'CMA Emp Adj'!I9,"")</f>
        <v>671.18000000000006</v>
      </c>
      <c r="J9" s="63">
        <f>IFERROR(+'Ont LFS Emp'!J9-'CMA Emp Adj'!J9,"")</f>
        <v>694.33999999999969</v>
      </c>
      <c r="K9" s="63">
        <f>IFERROR(+'Ont LFS Emp'!K9-'CMA Emp Adj'!K9,"")</f>
        <v>683.97999999999979</v>
      </c>
      <c r="L9" s="63">
        <f>IFERROR(+'Ont LFS Emp'!L9-'CMA Emp Adj'!L9,"")</f>
        <v>617.06341529711869</v>
      </c>
      <c r="M9" s="28">
        <f>IFERROR(+'Ont LFS Emp'!M9-'CMA Emp Adj'!M9,"")</f>
        <v>602.93675448500812</v>
      </c>
      <c r="N9" s="28">
        <f>IFERROR(+'Ont LFS Emp'!N9-'CMA Emp Adj'!N9,"")</f>
        <v>570.51087023794594</v>
      </c>
      <c r="O9" s="28">
        <f>IFERROR(+'Ont LFS Emp'!O9-'CMA Emp Adj'!O9,"")</f>
        <v>537.67523020950944</v>
      </c>
      <c r="P9" s="28">
        <f>IFERROR(+'Ont LFS Emp'!P9-'CMA Emp Adj'!P9,"")</f>
        <v>480.08752185003976</v>
      </c>
      <c r="Q9" s="28">
        <f>IFERROR(+'Ont LFS Emp'!Q9-'CMA Emp Adj'!Q9,"")</f>
        <v>474.40529210053103</v>
      </c>
      <c r="R9" s="28">
        <f>IFERROR(+'Ont LFS Emp'!R9-'CMA Emp Adj'!R9,"")</f>
        <v>475.53419022507819</v>
      </c>
      <c r="S9" s="28">
        <f>IFERROR(+'Ont LFS Emp'!S9-'CMA Emp Adj'!S9,"")</f>
        <v>480.48769858038384</v>
      </c>
      <c r="T9" s="28">
        <f>IFERROR(+'Ont LFS Emp'!T9-'CMA Emp Adj'!T9,"")</f>
        <v>464.89452181808667</v>
      </c>
      <c r="U9" s="28">
        <f>IFERROR(+'Ont LFS Emp'!U9-'CMA Emp Adj'!U9,"")</f>
        <v>460.16929228727582</v>
      </c>
      <c r="V9" s="28">
        <f>IFERROR(+'Ont LFS Emp'!V9-'CMA Emp Adj'!V9,"")</f>
        <v>463.91136688260661</v>
      </c>
      <c r="W9" s="28">
        <f>IFERROR(+'Ont LFS Emp'!W9-'CMA Emp Adj'!W9,"")</f>
        <v>448.9554249064671</v>
      </c>
      <c r="X9" s="28">
        <f>IFERROR(+'Ont LFS Emp'!X9-'CMA Emp Adj'!X9,"")</f>
        <v>463.72493158738644</v>
      </c>
      <c r="Y9" s="28">
        <f>IFERROR(+'Ont LFS Emp'!Y9-'CMA Emp Adj'!Y9,"")</f>
        <v>483.50181881346873</v>
      </c>
    </row>
    <row r="10" spans="1:25" x14ac:dyDescent="0.25">
      <c r="A10" s="4" t="s">
        <v>6</v>
      </c>
      <c r="B10" s="4"/>
      <c r="C10" s="12" t="s">
        <v>180</v>
      </c>
      <c r="D10" s="63">
        <f>IFERROR(+'Ont LFS Emp'!D10-'CMA Emp Adj'!D10,"")</f>
        <v>167.28999999999996</v>
      </c>
      <c r="E10" s="63">
        <f>IFERROR(+'Ont LFS Emp'!E10-'CMA Emp Adj'!E10,"")</f>
        <v>173.38</v>
      </c>
      <c r="F10" s="63">
        <f>IFERROR(+'Ont LFS Emp'!F10-'CMA Emp Adj'!F10,"")</f>
        <v>181.59999999999997</v>
      </c>
      <c r="G10" s="63">
        <f>IFERROR(+'Ont LFS Emp'!G10-'CMA Emp Adj'!G10,"")</f>
        <v>179.62999999999994</v>
      </c>
      <c r="H10" s="63">
        <f>IFERROR(+'Ont LFS Emp'!H10-'CMA Emp Adj'!H10,"")</f>
        <v>172.89000000000004</v>
      </c>
      <c r="I10" s="63">
        <f>IFERROR(+'Ont LFS Emp'!I10-'CMA Emp Adj'!I10,"")</f>
        <v>174.76999999999998</v>
      </c>
      <c r="J10" s="63">
        <f>IFERROR(+'Ont LFS Emp'!J10-'CMA Emp Adj'!J10,"")</f>
        <v>186.41999999999996</v>
      </c>
      <c r="K10" s="63">
        <f>IFERROR(+'Ont LFS Emp'!K10-'CMA Emp Adj'!K10,"")</f>
        <v>180.15000000000003</v>
      </c>
      <c r="L10" s="63">
        <f>IFERROR(+'Ont LFS Emp'!L10-'CMA Emp Adj'!L10,"")</f>
        <v>169.48417312843645</v>
      </c>
      <c r="M10" s="28">
        <f>IFERROR(+'Ont LFS Emp'!M10-'CMA Emp Adj'!M10,"")</f>
        <v>160.02083321584661</v>
      </c>
      <c r="N10" s="28">
        <f>IFERROR(+'Ont LFS Emp'!N10-'CMA Emp Adj'!N10,"")</f>
        <v>142.1843690962921</v>
      </c>
      <c r="O10" s="28">
        <f>IFERROR(+'Ont LFS Emp'!O10-'CMA Emp Adj'!O10,"")</f>
        <v>144.95226843366703</v>
      </c>
      <c r="P10" s="28">
        <f>IFERROR(+'Ont LFS Emp'!P10-'CMA Emp Adj'!P10,"")</f>
        <v>134.16091498660654</v>
      </c>
      <c r="Q10" s="28">
        <f>IFERROR(+'Ont LFS Emp'!Q10-'CMA Emp Adj'!Q10,"")</f>
        <v>134.72542365712678</v>
      </c>
      <c r="R10" s="28">
        <f>IFERROR(+'Ont LFS Emp'!R10-'CMA Emp Adj'!R10,"")</f>
        <v>136.84022821667469</v>
      </c>
      <c r="S10" s="28">
        <f>IFERROR(+'Ont LFS Emp'!S10-'CMA Emp Adj'!S10,"")</f>
        <v>128.42068902199102</v>
      </c>
      <c r="T10" s="28">
        <f>IFERROR(+'Ont LFS Emp'!T10-'CMA Emp Adj'!T10,"")</f>
        <v>124.58470248764917</v>
      </c>
      <c r="U10" s="28">
        <f>IFERROR(+'Ont LFS Emp'!U10-'CMA Emp Adj'!U10,"")</f>
        <v>117.87170550430636</v>
      </c>
      <c r="V10" s="28">
        <f>IFERROR(+'Ont LFS Emp'!V10-'CMA Emp Adj'!V10,"")</f>
        <v>116.90808070650982</v>
      </c>
      <c r="W10" s="28">
        <f>IFERROR(+'Ont LFS Emp'!W10-'CMA Emp Adj'!W10,"")</f>
        <v>110.75032659409018</v>
      </c>
      <c r="X10" s="28">
        <f>IFERROR(+'Ont LFS Emp'!X10-'CMA Emp Adj'!X10,"")</f>
        <v>118.5488091535214</v>
      </c>
      <c r="Y10" s="28">
        <f>IFERROR(+'Ont LFS Emp'!Y10-'CMA Emp Adj'!Y10,"")</f>
        <v>123.47592757165074</v>
      </c>
    </row>
    <row r="11" spans="1:25" x14ac:dyDescent="0.25">
      <c r="A11" s="4" t="s">
        <v>7</v>
      </c>
      <c r="B11" s="4"/>
      <c r="C11" s="12" t="s">
        <v>181</v>
      </c>
      <c r="D11" s="63">
        <f>IFERROR(+'Ont LFS Emp'!D11-'CMA Emp Adj'!D11,"")</f>
        <v>356.42000000000007</v>
      </c>
      <c r="E11" s="63">
        <f>IFERROR(+'Ont LFS Emp'!E11-'CMA Emp Adj'!E11,"")</f>
        <v>367.85</v>
      </c>
      <c r="F11" s="63">
        <f>IFERROR(+'Ont LFS Emp'!F11-'CMA Emp Adj'!F11,"")</f>
        <v>404.35000000000008</v>
      </c>
      <c r="G11" s="63">
        <f>IFERROR(+'Ont LFS Emp'!G11-'CMA Emp Adj'!G11,"")</f>
        <v>435.01000000000005</v>
      </c>
      <c r="H11" s="63">
        <f>IFERROR(+'Ont LFS Emp'!H11-'CMA Emp Adj'!H11,"")</f>
        <v>426.32999999999987</v>
      </c>
      <c r="I11" s="63">
        <f>IFERROR(+'Ont LFS Emp'!I11-'CMA Emp Adj'!I11,"")</f>
        <v>425.18000000000006</v>
      </c>
      <c r="J11" s="63">
        <f>IFERROR(+'Ont LFS Emp'!J11-'CMA Emp Adj'!J11,"")</f>
        <v>431.31</v>
      </c>
      <c r="K11" s="63">
        <f>IFERROR(+'Ont LFS Emp'!K11-'CMA Emp Adj'!K11,"")</f>
        <v>427.88</v>
      </c>
      <c r="L11" s="63">
        <f>IFERROR(+'Ont LFS Emp'!L11-'CMA Emp Adj'!L11,"")</f>
        <v>385.36284259424696</v>
      </c>
      <c r="M11" s="28">
        <f>IFERROR(+'Ont LFS Emp'!M11-'CMA Emp Adj'!M11,"")</f>
        <v>375.52875775287782</v>
      </c>
      <c r="N11" s="28">
        <f>IFERROR(+'Ont LFS Emp'!N11-'CMA Emp Adj'!N11,"")</f>
        <v>353.91374639475237</v>
      </c>
      <c r="O11" s="28">
        <f>IFERROR(+'Ont LFS Emp'!O11-'CMA Emp Adj'!O11,"")</f>
        <v>317.68042675923334</v>
      </c>
      <c r="P11" s="28">
        <f>IFERROR(+'Ont LFS Emp'!P11-'CMA Emp Adj'!P11,"")</f>
        <v>277.65575104009804</v>
      </c>
      <c r="Q11" s="28">
        <f>IFERROR(+'Ont LFS Emp'!Q11-'CMA Emp Adj'!Q11,"")</f>
        <v>268.65896934582304</v>
      </c>
      <c r="R11" s="28">
        <f>IFERROR(+'Ont LFS Emp'!R11-'CMA Emp Adj'!R11,"")</f>
        <v>272.94570857411645</v>
      </c>
      <c r="S11" s="28">
        <f>IFERROR(+'Ont LFS Emp'!S11-'CMA Emp Adj'!S11,"")</f>
        <v>281.0263617121355</v>
      </c>
      <c r="T11" s="28">
        <f>IFERROR(+'Ont LFS Emp'!T11-'CMA Emp Adj'!T11,"")</f>
        <v>273.94787394167452</v>
      </c>
      <c r="U11" s="28">
        <f>IFERROR(+'Ont LFS Emp'!U11-'CMA Emp Adj'!U11,"")</f>
        <v>273.39144604219871</v>
      </c>
      <c r="V11" s="28">
        <f>IFERROR(+'Ont LFS Emp'!V11-'CMA Emp Adj'!V11,"")</f>
        <v>275.97769385835238</v>
      </c>
      <c r="W11" s="28">
        <f>IFERROR(+'Ont LFS Emp'!W11-'CMA Emp Adj'!W11,"")</f>
        <v>269.63107361129983</v>
      </c>
      <c r="X11" s="28">
        <f>IFERROR(+'Ont LFS Emp'!X11-'CMA Emp Adj'!X11,"")</f>
        <v>276.01654556566615</v>
      </c>
      <c r="Y11" s="28">
        <f>IFERROR(+'Ont LFS Emp'!Y11-'CMA Emp Adj'!Y11,"")</f>
        <v>287.60462719000401</v>
      </c>
    </row>
    <row r="12" spans="1:25" x14ac:dyDescent="0.25">
      <c r="A12" s="4" t="s">
        <v>8</v>
      </c>
      <c r="B12" s="4"/>
      <c r="C12" s="12" t="s">
        <v>182</v>
      </c>
      <c r="D12" s="63">
        <f>IFERROR(+'Ont LFS Emp'!D12-'CMA Emp Adj'!D12,"")</f>
        <v>-53.360000000000028</v>
      </c>
      <c r="E12" s="63">
        <f>IFERROR(+'Ont LFS Emp'!E12-'CMA Emp Adj'!E12,"")</f>
        <v>-59.430000000000035</v>
      </c>
      <c r="F12" s="63">
        <f>IFERROR(+'Ont LFS Emp'!F12-'CMA Emp Adj'!F12,"")</f>
        <v>-55.560000000000031</v>
      </c>
      <c r="G12" s="63">
        <f>IFERROR(+'Ont LFS Emp'!G12-'CMA Emp Adj'!G12,"")</f>
        <v>-56.279999999999944</v>
      </c>
      <c r="H12" s="63">
        <f>IFERROR(+'Ont LFS Emp'!H12-'CMA Emp Adj'!H12,"")</f>
        <v>-56.509999999999991</v>
      </c>
      <c r="I12" s="63">
        <f>IFERROR(+'Ont LFS Emp'!I12-'CMA Emp Adj'!I12,"")</f>
        <v>-72.160000000000025</v>
      </c>
      <c r="J12" s="63">
        <f>IFERROR(+'Ont LFS Emp'!J12-'CMA Emp Adj'!J12,"")</f>
        <v>-61.230000000000047</v>
      </c>
      <c r="K12" s="63">
        <f>IFERROR(+'Ont LFS Emp'!K12-'CMA Emp Adj'!K12,"")</f>
        <v>-61.489999999999995</v>
      </c>
      <c r="L12" s="63">
        <f>IFERROR(+'Ont LFS Emp'!L12-'CMA Emp Adj'!L12,"")</f>
        <v>-60.121494125359263</v>
      </c>
      <c r="M12" s="28">
        <f>IFERROR(+'Ont LFS Emp'!M12-'CMA Emp Adj'!M12,"")</f>
        <v>-58.7207876556906</v>
      </c>
      <c r="N12" s="28">
        <f>IFERROR(+'Ont LFS Emp'!N12-'CMA Emp Adj'!N12,"")</f>
        <v>-53.312701326206465</v>
      </c>
      <c r="O12" s="28">
        <f>IFERROR(+'Ont LFS Emp'!O12-'CMA Emp Adj'!O12,"")</f>
        <v>-53.695457616862484</v>
      </c>
      <c r="P12" s="28">
        <f>IFERROR(+'Ont LFS Emp'!P12-'CMA Emp Adj'!P12,"")</f>
        <v>-58.438320810851707</v>
      </c>
      <c r="Q12" s="28">
        <f>IFERROR(+'Ont LFS Emp'!Q12-'CMA Emp Adj'!Q12,"")</f>
        <v>-48.929242095708744</v>
      </c>
      <c r="R12" s="28">
        <f>IFERROR(+'Ont LFS Emp'!R12-'CMA Emp Adj'!R12,"")</f>
        <v>-63.929063456166034</v>
      </c>
      <c r="S12" s="28">
        <f>IFERROR(+'Ont LFS Emp'!S12-'CMA Emp Adj'!S12,"")</f>
        <v>-69.035750964480485</v>
      </c>
      <c r="T12" s="28">
        <f>IFERROR(+'Ont LFS Emp'!T12-'CMA Emp Adj'!T12,"")</f>
        <v>-78.050766263136921</v>
      </c>
      <c r="U12" s="28">
        <f>IFERROR(+'Ont LFS Emp'!U12-'CMA Emp Adj'!U12,"")</f>
        <v>-86.46343931532968</v>
      </c>
      <c r="V12" s="28">
        <f>IFERROR(+'Ont LFS Emp'!V12-'CMA Emp Adj'!V12,"")</f>
        <v>-69.97941421666448</v>
      </c>
      <c r="W12" s="28">
        <f>IFERROR(+'Ont LFS Emp'!W12-'CMA Emp Adj'!W12,"")</f>
        <v>-82.175740762648388</v>
      </c>
      <c r="X12" s="28">
        <f>IFERROR(+'Ont LFS Emp'!X12-'CMA Emp Adj'!X12,"")</f>
        <v>-83.240102922039455</v>
      </c>
      <c r="Y12" s="28">
        <f>IFERROR(+'Ont LFS Emp'!Y12-'CMA Emp Adj'!Y12,"")</f>
        <v>-89.009981860483379</v>
      </c>
    </row>
    <row r="13" spans="1:25" x14ac:dyDescent="0.25">
      <c r="A13" s="4" t="s">
        <v>9</v>
      </c>
      <c r="B13" s="4"/>
      <c r="C13" s="12" t="s">
        <v>183</v>
      </c>
      <c r="D13" s="63">
        <f>IFERROR(+'Ont LFS Emp'!D13-'CMA Emp Adj'!D13,"")</f>
        <v>23.749999999999996</v>
      </c>
      <c r="E13" s="63">
        <f>IFERROR(+'Ont LFS Emp'!E13-'CMA Emp Adj'!E13,"")</f>
        <v>27.08</v>
      </c>
      <c r="F13" s="63">
        <f>IFERROR(+'Ont LFS Emp'!F13-'CMA Emp Adj'!F13,"")</f>
        <v>28.900000000000006</v>
      </c>
      <c r="G13" s="63">
        <f>IFERROR(+'Ont LFS Emp'!G13-'CMA Emp Adj'!G13,"")</f>
        <v>37.840000000000003</v>
      </c>
      <c r="H13" s="63">
        <f>IFERROR(+'Ont LFS Emp'!H13-'CMA Emp Adj'!H13,"")</f>
        <v>35.949999999999989</v>
      </c>
      <c r="I13" s="63">
        <f>IFERROR(+'Ont LFS Emp'!I13-'CMA Emp Adj'!I13,"")</f>
        <v>27.689999999999998</v>
      </c>
      <c r="J13" s="63">
        <f>IFERROR(+'Ont LFS Emp'!J13-'CMA Emp Adj'!J13,"")</f>
        <v>27.22</v>
      </c>
      <c r="K13" s="63">
        <f>IFERROR(+'Ont LFS Emp'!K13-'CMA Emp Adj'!K13,"")</f>
        <v>22.87</v>
      </c>
      <c r="L13" s="63">
        <f>IFERROR(+'Ont LFS Emp'!L13-'CMA Emp Adj'!L13,"")</f>
        <v>23.459032258064518</v>
      </c>
      <c r="M13" s="28">
        <f>IFERROR(+'Ont LFS Emp'!M13-'CMA Emp Adj'!M13,"")</f>
        <v>28.855483870967742</v>
      </c>
      <c r="N13" s="28">
        <f>IFERROR(+'Ont LFS Emp'!N13-'CMA Emp Adj'!N13,"")</f>
        <v>36.265161290322574</v>
      </c>
      <c r="O13" s="28">
        <f>IFERROR(+'Ont LFS Emp'!O13-'CMA Emp Adj'!O13,"")</f>
        <v>30.697741935483872</v>
      </c>
      <c r="P13" s="28">
        <f>IFERROR(+'Ont LFS Emp'!P13-'CMA Emp Adj'!P13,"")</f>
        <v>23.663225806451617</v>
      </c>
      <c r="Q13" s="28">
        <f>IFERROR(+'Ont LFS Emp'!Q13-'CMA Emp Adj'!Q13,"")</f>
        <v>24.826774193548392</v>
      </c>
      <c r="R13" s="28">
        <f>IFERROR(+'Ont LFS Emp'!R13-'CMA Emp Adj'!R13,"")</f>
        <v>21.049477966101694</v>
      </c>
      <c r="S13" s="28">
        <f>IFERROR(+'Ont LFS Emp'!S13-'CMA Emp Adj'!S13,"")</f>
        <v>15.757003389830512</v>
      </c>
      <c r="T13" s="28">
        <f>IFERROR(+'Ont LFS Emp'!T13-'CMA Emp Adj'!T13,"")</f>
        <v>15.92538305084746</v>
      </c>
      <c r="U13" s="28">
        <f>IFERROR(+'Ont LFS Emp'!U13-'CMA Emp Adj'!U13,"")</f>
        <v>13.275003389830513</v>
      </c>
      <c r="V13" s="28">
        <f>IFERROR(+'Ont LFS Emp'!V13-'CMA Emp Adj'!V13,"")</f>
        <v>12.494820338983054</v>
      </c>
      <c r="W13" s="28">
        <f>IFERROR(+'Ont LFS Emp'!W13-'CMA Emp Adj'!W13,"")</f>
        <v>10.309846889952155</v>
      </c>
      <c r="X13" s="28">
        <f>IFERROR(+'Ont LFS Emp'!X13-'CMA Emp Adj'!X13,"")</f>
        <v>11.974535885167466</v>
      </c>
      <c r="Y13" s="28">
        <f>IFERROR(+'Ont LFS Emp'!Y13-'CMA Emp Adj'!Y13,"")</f>
        <v>8.1419234449760793</v>
      </c>
    </row>
    <row r="14" spans="1:25" x14ac:dyDescent="0.25">
      <c r="A14" s="4" t="s">
        <v>10</v>
      </c>
      <c r="B14" s="4"/>
      <c r="C14" s="12" t="s">
        <v>184</v>
      </c>
      <c r="D14" s="63">
        <f>IFERROR(+'Ont LFS Emp'!D14-'CMA Emp Adj'!D14,"")</f>
        <v>77.109999999999985</v>
      </c>
      <c r="E14" s="63">
        <f>IFERROR(+'Ont LFS Emp'!E14-'CMA Emp Adj'!E14,"")</f>
        <v>86.510000000000019</v>
      </c>
      <c r="F14" s="63">
        <f>IFERROR(+'Ont LFS Emp'!F14-'CMA Emp Adj'!F14,"")</f>
        <v>84.460000000000008</v>
      </c>
      <c r="G14" s="63">
        <f>IFERROR(+'Ont LFS Emp'!G14-'CMA Emp Adj'!G14,"")</f>
        <v>94.12</v>
      </c>
      <c r="H14" s="63">
        <f>IFERROR(+'Ont LFS Emp'!H14-'CMA Emp Adj'!H14,"")</f>
        <v>92.45999999999998</v>
      </c>
      <c r="I14" s="63">
        <f>IFERROR(+'Ont LFS Emp'!I14-'CMA Emp Adj'!I14,"")</f>
        <v>99.850000000000023</v>
      </c>
      <c r="J14" s="63">
        <f>IFERROR(+'Ont LFS Emp'!J14-'CMA Emp Adj'!J14,"")</f>
        <v>88.450000000000017</v>
      </c>
      <c r="K14" s="63">
        <f>IFERROR(+'Ont LFS Emp'!K14-'CMA Emp Adj'!K14,"")</f>
        <v>84.36</v>
      </c>
      <c r="L14" s="63">
        <f>IFERROR(+'Ont LFS Emp'!L14-'CMA Emp Adj'!L14,"")</f>
        <v>83.205676616704153</v>
      </c>
      <c r="M14" s="28">
        <f>IFERROR(+'Ont LFS Emp'!M14-'CMA Emp Adj'!M14,"")</f>
        <v>87.419733344656265</v>
      </c>
      <c r="N14" s="28">
        <f>IFERROR(+'Ont LFS Emp'!N14-'CMA Emp Adj'!N14,"")</f>
        <v>89.475777249373692</v>
      </c>
      <c r="O14" s="28">
        <f>IFERROR(+'Ont LFS Emp'!O14-'CMA Emp Adj'!O14,"")</f>
        <v>84.385882552757835</v>
      </c>
      <c r="P14" s="28">
        <f>IFERROR(+'Ont LFS Emp'!P14-'CMA Emp Adj'!P14,"")</f>
        <v>82.024452464863487</v>
      </c>
      <c r="Q14" s="28">
        <f>IFERROR(+'Ont LFS Emp'!Q14-'CMA Emp Adj'!Q14,"")</f>
        <v>73.585516538575831</v>
      </c>
      <c r="R14" s="28">
        <f>IFERROR(+'Ont LFS Emp'!R14-'CMA Emp Adj'!R14,"")</f>
        <v>84.857694208070228</v>
      </c>
      <c r="S14" s="28">
        <f>IFERROR(+'Ont LFS Emp'!S14-'CMA Emp Adj'!S14,"")</f>
        <v>84.55200109799614</v>
      </c>
      <c r="T14" s="28">
        <f>IFERROR(+'Ont LFS Emp'!T14-'CMA Emp Adj'!T14,"")</f>
        <v>94.105168816909156</v>
      </c>
      <c r="U14" s="28">
        <f>IFERROR(+'Ont LFS Emp'!U14-'CMA Emp Adj'!U14,"")</f>
        <v>99.990977216579751</v>
      </c>
      <c r="V14" s="28">
        <f>IFERROR(+'Ont LFS Emp'!V14-'CMA Emp Adj'!V14,"")</f>
        <v>82.990518803184187</v>
      </c>
      <c r="W14" s="28">
        <f>IFERROR(+'Ont LFS Emp'!W14-'CMA Emp Adj'!W14,"")</f>
        <v>92.52130496557254</v>
      </c>
      <c r="X14" s="28">
        <f>IFERROR(+'Ont LFS Emp'!X14-'CMA Emp Adj'!X14,"")</f>
        <v>95.198489562461248</v>
      </c>
      <c r="Y14" s="28">
        <f>IFERROR(+'Ont LFS Emp'!Y14-'CMA Emp Adj'!Y14,"")</f>
        <v>97.228188276439909</v>
      </c>
    </row>
    <row r="15" spans="1:25" x14ac:dyDescent="0.25">
      <c r="A15" s="4" t="s">
        <v>11</v>
      </c>
      <c r="B15" s="4"/>
      <c r="C15" s="12" t="s">
        <v>185</v>
      </c>
      <c r="D15" s="63">
        <f>IFERROR(+'Ont LFS Emp'!D15-'CMA Emp Adj'!D15,"")</f>
        <v>25.46</v>
      </c>
      <c r="E15" s="63">
        <f>IFERROR(+'Ont LFS Emp'!E15-'CMA Emp Adj'!E15,"")</f>
        <v>26.849999999999998</v>
      </c>
      <c r="F15" s="63">
        <f>IFERROR(+'Ont LFS Emp'!F15-'CMA Emp Adj'!F15,"")</f>
        <v>24.050000000000004</v>
      </c>
      <c r="G15" s="63">
        <f>IFERROR(+'Ont LFS Emp'!G15-'CMA Emp Adj'!G15,"")</f>
        <v>23.129999999999995</v>
      </c>
      <c r="H15" s="63">
        <f>IFERROR(+'Ont LFS Emp'!H15-'CMA Emp Adj'!H15,"")</f>
        <v>27.28</v>
      </c>
      <c r="I15" s="63">
        <f>IFERROR(+'Ont LFS Emp'!I15-'CMA Emp Adj'!I15,"")</f>
        <v>25.839999999999996</v>
      </c>
      <c r="J15" s="63">
        <f>IFERROR(+'Ont LFS Emp'!J15-'CMA Emp Adj'!J15,"")</f>
        <v>27.199999999999996</v>
      </c>
      <c r="K15" s="63">
        <f>IFERROR(+'Ont LFS Emp'!K15-'CMA Emp Adj'!K15,"")</f>
        <v>30.029999999999998</v>
      </c>
      <c r="L15" s="63">
        <f>IFERROR(+'Ont LFS Emp'!L15-'CMA Emp Adj'!L15,"")</f>
        <v>22.154438264738598</v>
      </c>
      <c r="M15" s="28">
        <f>IFERROR(+'Ont LFS Emp'!M15-'CMA Emp Adj'!M15,"")</f>
        <v>25.158064516129031</v>
      </c>
      <c r="N15" s="28">
        <f>IFERROR(+'Ont LFS Emp'!N15-'CMA Emp Adj'!N15,"")</f>
        <v>31.125450500556177</v>
      </c>
      <c r="O15" s="28">
        <f>IFERROR(+'Ont LFS Emp'!O15-'CMA Emp Adj'!O15,"")</f>
        <v>31.011279199110124</v>
      </c>
      <c r="P15" s="28">
        <f>IFERROR(+'Ont LFS Emp'!P15-'CMA Emp Adj'!P15,"")</f>
        <v>28.715098257322953</v>
      </c>
      <c r="Q15" s="28">
        <f>IFERROR(+'Ont LFS Emp'!Q15-'CMA Emp Adj'!Q15,"")</f>
        <v>30.214393770856507</v>
      </c>
      <c r="R15" s="28">
        <f>IFERROR(+'Ont LFS Emp'!R15-'CMA Emp Adj'!R15,"")</f>
        <v>25.619509027557811</v>
      </c>
      <c r="S15" s="28">
        <f>IFERROR(+'Ont LFS Emp'!S15-'CMA Emp Adj'!S15,"")</f>
        <v>25.927450110864747</v>
      </c>
      <c r="T15" s="28">
        <f>IFERROR(+'Ont LFS Emp'!T15-'CMA Emp Adj'!T15,"")</f>
        <v>22.979616724738676</v>
      </c>
      <c r="U15" s="28">
        <f>IFERROR(+'Ont LFS Emp'!U15-'CMA Emp Adj'!U15,"")</f>
        <v>27.083585682610071</v>
      </c>
      <c r="V15" s="28">
        <f>IFERROR(+'Ont LFS Emp'!V15-'CMA Emp Adj'!V15,"")</f>
        <v>20.369724421919543</v>
      </c>
      <c r="W15" s="28">
        <f>IFERROR(+'Ont LFS Emp'!W15-'CMA Emp Adj'!W15,"")</f>
        <v>21.933913043478263</v>
      </c>
      <c r="X15" s="28">
        <f>IFERROR(+'Ont LFS Emp'!X15-'CMA Emp Adj'!X15,"")</f>
        <v>25.531606484893146</v>
      </c>
      <c r="Y15" s="28">
        <f>IFERROR(+'Ont LFS Emp'!Y15-'CMA Emp Adj'!Y15,"")</f>
        <v>27.707221812822404</v>
      </c>
    </row>
    <row r="16" spans="1:25" x14ac:dyDescent="0.25">
      <c r="A16" s="4" t="s">
        <v>12</v>
      </c>
      <c r="B16" s="4"/>
      <c r="C16" s="12" t="s">
        <v>186</v>
      </c>
      <c r="D16" s="63">
        <f>IFERROR(+'Ont LFS Emp'!D16-'CMA Emp Adj'!D16,"")</f>
        <v>729.72</v>
      </c>
      <c r="E16" s="63">
        <f>IFERROR(+'Ont LFS Emp'!E16-'CMA Emp Adj'!E16,"")</f>
        <v>734.43000000000006</v>
      </c>
      <c r="F16" s="63">
        <f>IFERROR(+'Ont LFS Emp'!F16-'CMA Emp Adj'!F16,"")</f>
        <v>755.06999999999994</v>
      </c>
      <c r="G16" s="63">
        <f>IFERROR(+'Ont LFS Emp'!G16-'CMA Emp Adj'!G16,"")</f>
        <v>777.71</v>
      </c>
      <c r="H16" s="63">
        <f>IFERROR(+'Ont LFS Emp'!H16-'CMA Emp Adj'!H16,"")</f>
        <v>792.67000000000007</v>
      </c>
      <c r="I16" s="63">
        <f>IFERROR(+'Ont LFS Emp'!I16-'CMA Emp Adj'!I16,"")</f>
        <v>824.35</v>
      </c>
      <c r="J16" s="63">
        <f>IFERROR(+'Ont LFS Emp'!J16-'CMA Emp Adj'!J16,"")</f>
        <v>853.62</v>
      </c>
      <c r="K16" s="63">
        <f>IFERROR(+'Ont LFS Emp'!K16-'CMA Emp Adj'!K16,"")</f>
        <v>882.31000000000017</v>
      </c>
      <c r="L16" s="63">
        <f>IFERROR(+'Ont LFS Emp'!L16-'CMA Emp Adj'!L16,"")</f>
        <v>863.54017815037992</v>
      </c>
      <c r="M16" s="28">
        <f>IFERROR(+'Ont LFS Emp'!M16-'CMA Emp Adj'!M16,"")</f>
        <v>869.15863414245189</v>
      </c>
      <c r="N16" s="28">
        <f>IFERROR(+'Ont LFS Emp'!N16-'CMA Emp Adj'!N16,"")</f>
        <v>903.67384697748059</v>
      </c>
      <c r="O16" s="28">
        <f>IFERROR(+'Ont LFS Emp'!O16-'CMA Emp Adj'!O16,"")</f>
        <v>948.28345832716332</v>
      </c>
      <c r="P16" s="28">
        <f>IFERROR(+'Ont LFS Emp'!P16-'CMA Emp Adj'!P16,"")</f>
        <v>940.93940346960403</v>
      </c>
      <c r="Q16" s="28">
        <f>IFERROR(+'Ont LFS Emp'!Q16-'CMA Emp Adj'!Q16,"")</f>
        <v>933.54429542891671</v>
      </c>
      <c r="R16" s="28">
        <f>IFERROR(+'Ont LFS Emp'!R16-'CMA Emp Adj'!R16,"")</f>
        <v>970.78186860384437</v>
      </c>
      <c r="S16" s="28">
        <f>IFERROR(+'Ont LFS Emp'!S16-'CMA Emp Adj'!S16,"")</f>
        <v>974.47215537965951</v>
      </c>
      <c r="T16" s="28">
        <f>IFERROR(+'Ont LFS Emp'!T16-'CMA Emp Adj'!T16,"")</f>
        <v>994.97041771586578</v>
      </c>
      <c r="U16" s="28">
        <f>IFERROR(+'Ont LFS Emp'!U16-'CMA Emp Adj'!U16,"")</f>
        <v>997.87786524007254</v>
      </c>
      <c r="V16" s="28">
        <f>IFERROR(+'Ont LFS Emp'!V16-'CMA Emp Adj'!V16,"")</f>
        <v>1011.2542676194186</v>
      </c>
      <c r="W16" s="28">
        <f>IFERROR(+'Ont LFS Emp'!W16-'CMA Emp Adj'!W16,"")</f>
        <v>1018.2539554624333</v>
      </c>
      <c r="X16" s="28">
        <f>IFERROR(+'Ont LFS Emp'!X16-'CMA Emp Adj'!X16,"")</f>
        <v>1048.3519567339117</v>
      </c>
      <c r="Y16" s="28">
        <f>IFERROR(+'Ont LFS Emp'!Y16-'CMA Emp Adj'!Y16,"")</f>
        <v>1025.084616720839</v>
      </c>
    </row>
    <row r="17" spans="1:25" x14ac:dyDescent="0.25">
      <c r="A17" s="4" t="s">
        <v>606</v>
      </c>
      <c r="B17" s="4"/>
      <c r="C17" s="12" t="s">
        <v>608</v>
      </c>
      <c r="D17" s="63"/>
      <c r="E17" s="63"/>
      <c r="F17" s="63"/>
      <c r="G17" s="63"/>
      <c r="H17" s="63"/>
      <c r="I17" s="63"/>
      <c r="J17" s="63"/>
      <c r="K17" s="63"/>
      <c r="L17" s="63"/>
      <c r="M17" s="28"/>
      <c r="N17" s="28"/>
      <c r="O17" s="28"/>
      <c r="P17" s="28"/>
      <c r="Q17" s="28"/>
      <c r="R17" s="28"/>
      <c r="S17" s="28"/>
      <c r="T17" s="28"/>
      <c r="U17" s="28"/>
      <c r="V17" s="28"/>
      <c r="W17" s="28"/>
      <c r="X17" s="28"/>
      <c r="Y17" s="28"/>
    </row>
    <row r="18" spans="1:25" x14ac:dyDescent="0.25">
      <c r="A18" s="4" t="s">
        <v>607</v>
      </c>
      <c r="B18" s="4"/>
      <c r="C18" s="12" t="s">
        <v>609</v>
      </c>
      <c r="D18" s="63"/>
      <c r="E18" s="63"/>
      <c r="F18" s="63"/>
      <c r="G18" s="63"/>
      <c r="H18" s="63"/>
      <c r="I18" s="63"/>
      <c r="J18" s="63"/>
      <c r="K18" s="63"/>
      <c r="L18" s="63"/>
      <c r="M18" s="28"/>
      <c r="N18" s="28"/>
      <c r="O18" s="28"/>
      <c r="P18" s="28"/>
      <c r="Q18" s="28"/>
      <c r="R18" s="28"/>
      <c r="S18" s="28"/>
      <c r="T18" s="28"/>
      <c r="U18" s="28"/>
      <c r="V18" s="28"/>
      <c r="W18" s="28"/>
      <c r="X18" s="28"/>
      <c r="Y18" s="28"/>
    </row>
    <row r="19" spans="1:25" x14ac:dyDescent="0.25">
      <c r="A19" s="5" t="s">
        <v>13</v>
      </c>
      <c r="B19" s="5"/>
      <c r="C19" s="13">
        <v>11</v>
      </c>
      <c r="D19" s="64">
        <f>IFERROR(+'Ont LFS Emp'!D19-'CMA Emp Adj'!D19,"")</f>
        <v>103.19000000000001</v>
      </c>
      <c r="E19" s="64">
        <f>IFERROR(+'Ont LFS Emp'!E19-'CMA Emp Adj'!E19,"")</f>
        <v>106.53</v>
      </c>
      <c r="F19" s="64">
        <f>IFERROR(+'Ont LFS Emp'!F19-'CMA Emp Adj'!F19,"")</f>
        <v>116.16</v>
      </c>
      <c r="G19" s="64">
        <f>IFERROR(+'Ont LFS Emp'!G19-'CMA Emp Adj'!G19,"")</f>
        <v>98.14</v>
      </c>
      <c r="H19" s="64">
        <f>IFERROR(+'Ont LFS Emp'!H19-'CMA Emp Adj'!H19,"")</f>
        <v>84.42</v>
      </c>
      <c r="I19" s="64">
        <f>IFERROR(+'Ont LFS Emp'!I19-'CMA Emp Adj'!I19,"")</f>
        <v>78.52</v>
      </c>
      <c r="J19" s="64">
        <f>IFERROR(+'Ont LFS Emp'!J19-'CMA Emp Adj'!J19,"")</f>
        <v>82.22999999999999</v>
      </c>
      <c r="K19" s="64">
        <f>IFERROR(+'Ont LFS Emp'!K19-'CMA Emp Adj'!K19,"")</f>
        <v>82.13000000000001</v>
      </c>
      <c r="L19" s="64">
        <f>IFERROR(+'Ont LFS Emp'!L19-'CMA Emp Adj'!L19,"")</f>
        <v>94.668155339805836</v>
      </c>
      <c r="M19" s="29">
        <f>IFERROR(+'Ont LFS Emp'!M19-'CMA Emp Adj'!M19,"")</f>
        <v>102.3565776699029</v>
      </c>
      <c r="N19" s="29">
        <f>IFERROR(+'Ont LFS Emp'!N19-'CMA Emp Adj'!N19,"")</f>
        <v>94.840752427184455</v>
      </c>
      <c r="O19" s="29">
        <f>IFERROR(+'Ont LFS Emp'!O19-'CMA Emp Adj'!O19,"")</f>
        <v>85.684156553398054</v>
      </c>
      <c r="P19" s="29">
        <f>IFERROR(+'Ont LFS Emp'!P19-'CMA Emp Adj'!P19,"")</f>
        <v>86.13577063106797</v>
      </c>
      <c r="Q19" s="29">
        <f>IFERROR(+'Ont LFS Emp'!Q19-'CMA Emp Adj'!Q19,"")</f>
        <v>82.110752427184465</v>
      </c>
      <c r="R19" s="29">
        <f>IFERROR(+'Ont LFS Emp'!R19-'CMA Emp Adj'!R19,"")</f>
        <v>89.918582278481011</v>
      </c>
      <c r="S19" s="29">
        <f>IFERROR(+'Ont LFS Emp'!S19-'CMA Emp Adj'!S19,"")</f>
        <v>92.131050632911382</v>
      </c>
      <c r="T19" s="29">
        <f>IFERROR(+'Ont LFS Emp'!T19-'CMA Emp Adj'!T19,"")</f>
        <v>83.876974683544304</v>
      </c>
      <c r="U19" s="29">
        <f>IFERROR(+'Ont LFS Emp'!U19-'CMA Emp Adj'!U19,"")</f>
        <v>77.791468354430378</v>
      </c>
      <c r="V19" s="29">
        <f>IFERROR(+'Ont LFS Emp'!V19-'CMA Emp Adj'!V19,"")</f>
        <v>73.829734177215187</v>
      </c>
      <c r="W19" s="29">
        <f>IFERROR(+'Ont LFS Emp'!W19-'CMA Emp Adj'!W19,"")</f>
        <v>75.099901055408978</v>
      </c>
      <c r="X19" s="29">
        <f>IFERROR(+'Ont LFS Emp'!X19-'CMA Emp Adj'!X19,"")</f>
        <v>67.394003957783639</v>
      </c>
      <c r="Y19" s="29">
        <f>IFERROR(+'Ont LFS Emp'!Y19-'CMA Emp Adj'!Y19,"")</f>
        <v>70.986754617414249</v>
      </c>
    </row>
    <row r="20" spans="1:25" x14ac:dyDescent="0.25">
      <c r="A20" s="6" t="s">
        <v>14</v>
      </c>
      <c r="B20" s="6"/>
      <c r="C20" s="14" t="s">
        <v>187</v>
      </c>
      <c r="D20" s="65">
        <f>IFERROR(+'Ont LFS Emp'!D20-'CMA Emp Adj'!D20,"")</f>
        <v>86.27</v>
      </c>
      <c r="E20" s="65">
        <f>IFERROR(+'Ont LFS Emp'!E20-'CMA Emp Adj'!E20,"")</f>
        <v>85.350000000000009</v>
      </c>
      <c r="F20" s="65">
        <f>IFERROR(+'Ont LFS Emp'!F20-'CMA Emp Adj'!F20,"")</f>
        <v>97.249999999999986</v>
      </c>
      <c r="G20" s="65">
        <f>IFERROR(+'Ont LFS Emp'!G20-'CMA Emp Adj'!G20,"")</f>
        <v>78.740000000000009</v>
      </c>
      <c r="H20" s="65">
        <f>IFERROR(+'Ont LFS Emp'!H20-'CMA Emp Adj'!H20,"")</f>
        <v>68.31</v>
      </c>
      <c r="I20" s="65">
        <f>IFERROR(+'Ont LFS Emp'!I20-'CMA Emp Adj'!I20,"")</f>
        <v>62.500000000000007</v>
      </c>
      <c r="J20" s="65">
        <f>IFERROR(+'Ont LFS Emp'!J20-'CMA Emp Adj'!J20,"")</f>
        <v>67.680000000000007</v>
      </c>
      <c r="K20" s="65">
        <f>IFERROR(+'Ont LFS Emp'!K20-'CMA Emp Adj'!K20,"")</f>
        <v>64.63</v>
      </c>
      <c r="L20" s="65">
        <f>IFERROR(+'Ont LFS Emp'!L20-'CMA Emp Adj'!L20,"")</f>
        <v>74.091880165289254</v>
      </c>
      <c r="M20" s="30">
        <f>IFERROR(+'Ont LFS Emp'!M20-'CMA Emp Adj'!M20,"")</f>
        <v>80.15190082644628</v>
      </c>
      <c r="N20" s="30">
        <f>IFERROR(+'Ont LFS Emp'!N20-'CMA Emp Adj'!N20,"")</f>
        <v>77.868243801652895</v>
      </c>
      <c r="O20" s="30">
        <f>IFERROR(+'Ont LFS Emp'!O20-'CMA Emp Adj'!O20,"")</f>
        <v>69.340247933884299</v>
      </c>
      <c r="P20" s="30">
        <f>IFERROR(+'Ont LFS Emp'!P20-'CMA Emp Adj'!P20,"")</f>
        <v>72.061880165289253</v>
      </c>
      <c r="Q20" s="30">
        <f>IFERROR(+'Ont LFS Emp'!Q20-'CMA Emp Adj'!Q20,"")</f>
        <v>69.36811983471074</v>
      </c>
      <c r="R20" s="30">
        <f>IFERROR(+'Ont LFS Emp'!R20-'CMA Emp Adj'!R20,"")</f>
        <v>74.750942079553369</v>
      </c>
      <c r="S20" s="30">
        <f>IFERROR(+'Ont LFS Emp'!S20-'CMA Emp Adj'!S20,"")</f>
        <v>77.676664340544306</v>
      </c>
      <c r="T20" s="30">
        <f>IFERROR(+'Ont LFS Emp'!T20-'CMA Emp Adj'!T20,"")</f>
        <v>71.143886950453606</v>
      </c>
      <c r="U20" s="30">
        <f>IFERROR(+'Ont LFS Emp'!U20-'CMA Emp Adj'!U20,"")</f>
        <v>66.744863921842295</v>
      </c>
      <c r="V20" s="30">
        <f>IFERROR(+'Ont LFS Emp'!V20-'CMA Emp Adj'!V20,"")</f>
        <v>59.640474528960226</v>
      </c>
      <c r="W20" s="30">
        <f>IFERROR(+'Ont LFS Emp'!W20-'CMA Emp Adj'!W20,"")</f>
        <v>62.196500377928942</v>
      </c>
      <c r="X20" s="30">
        <f>IFERROR(+'Ont LFS Emp'!X20-'CMA Emp Adj'!X20,"")</f>
        <v>55.458851095993957</v>
      </c>
      <c r="Y20" s="30">
        <f>IFERROR(+'Ont LFS Emp'!Y20-'CMA Emp Adj'!Y20,"")</f>
        <v>59.54597127739985</v>
      </c>
    </row>
    <row r="21" spans="1:25" x14ac:dyDescent="0.25">
      <c r="A21" s="6" t="s">
        <v>15</v>
      </c>
      <c r="B21" s="6"/>
      <c r="C21" s="14">
        <v>113</v>
      </c>
      <c r="D21" s="65">
        <f>IFERROR(+'Ont LFS Emp'!D21-'CMA Emp Adj'!D21,"")</f>
        <v>5.44</v>
      </c>
      <c r="E21" s="65">
        <f>IFERROR(+'Ont LFS Emp'!E21-'CMA Emp Adj'!E21,"")</f>
        <v>5.83</v>
      </c>
      <c r="F21" s="65">
        <f>IFERROR(+'Ont LFS Emp'!F21-'CMA Emp Adj'!F21,"")</f>
        <v>5.23</v>
      </c>
      <c r="G21" s="65">
        <f>IFERROR(+'Ont LFS Emp'!G21-'CMA Emp Adj'!G21,"")</f>
        <v>5.59</v>
      </c>
      <c r="H21" s="65">
        <f>IFERROR(+'Ont LFS Emp'!H21-'CMA Emp Adj'!H21,"")</f>
        <v>5.59</v>
      </c>
      <c r="I21" s="65">
        <f>IFERROR(+'Ont LFS Emp'!I21-'CMA Emp Adj'!I21,"")</f>
        <v>5.54</v>
      </c>
      <c r="J21" s="65">
        <f>IFERROR(+'Ont LFS Emp'!J21-'CMA Emp Adj'!J21,"")</f>
        <v>5.56</v>
      </c>
      <c r="K21" s="65">
        <f>IFERROR(+'Ont LFS Emp'!K21-'CMA Emp Adj'!K21,"")</f>
        <v>7.88</v>
      </c>
      <c r="L21" s="65">
        <f>IFERROR(+'Ont LFS Emp'!L21-'CMA Emp Adj'!L21,"")</f>
        <v>7.9</v>
      </c>
      <c r="M21" s="30">
        <f>IFERROR(+'Ont LFS Emp'!M21-'CMA Emp Adj'!M21,"")</f>
        <v>6.4</v>
      </c>
      <c r="N21" s="30">
        <f>IFERROR(+'Ont LFS Emp'!N21-'CMA Emp Adj'!N21,"")</f>
        <v>5.32</v>
      </c>
      <c r="O21" s="30">
        <f>IFERROR(+'Ont LFS Emp'!O21-'CMA Emp Adj'!O21,"")</f>
        <v>4.26</v>
      </c>
      <c r="P21" s="30">
        <f>IFERROR(+'Ont LFS Emp'!P21-'CMA Emp Adj'!P21,"")</f>
        <v>4.1399999999999997</v>
      </c>
      <c r="Q21" s="30">
        <f>IFERROR(+'Ont LFS Emp'!Q21-'CMA Emp Adj'!Q21,"")</f>
        <v>4.8099999999999996</v>
      </c>
      <c r="R21" s="30">
        <f>IFERROR(+'Ont LFS Emp'!R21-'CMA Emp Adj'!R21,"")</f>
        <v>3.96</v>
      </c>
      <c r="S21" s="30">
        <f>IFERROR(+'Ont LFS Emp'!S21-'CMA Emp Adj'!S21,"")</f>
        <v>3.13</v>
      </c>
      <c r="T21" s="30">
        <f>IFERROR(+'Ont LFS Emp'!T21-'CMA Emp Adj'!T21,"")</f>
        <v>2.89</v>
      </c>
      <c r="U21" s="30">
        <f>IFERROR(+'Ont LFS Emp'!U21-'CMA Emp Adj'!U21,"")</f>
        <v>2.1800000000000002</v>
      </c>
      <c r="V21" s="30">
        <f>IFERROR(+'Ont LFS Emp'!V21-'CMA Emp Adj'!V21,"")</f>
        <v>2.67</v>
      </c>
      <c r="W21" s="30">
        <f>IFERROR(+'Ont LFS Emp'!W21-'CMA Emp Adj'!W21,"")</f>
        <v>2.5499999999999998</v>
      </c>
      <c r="X21" s="30">
        <f>IFERROR(+'Ont LFS Emp'!X21-'CMA Emp Adj'!X21,"")</f>
        <v>2.54</v>
      </c>
      <c r="Y21" s="30">
        <f>IFERROR(+'Ont LFS Emp'!Y21-'CMA Emp Adj'!Y21,"")</f>
        <v>2.65</v>
      </c>
    </row>
    <row r="22" spans="1:25" x14ac:dyDescent="0.25">
      <c r="A22" s="6" t="s">
        <v>16</v>
      </c>
      <c r="B22" s="6"/>
      <c r="C22" s="14">
        <v>114</v>
      </c>
      <c r="D22" s="65">
        <f>IFERROR(+'Ont LFS Emp'!D22-'CMA Emp Adj'!D22,"")</f>
        <v>0</v>
      </c>
      <c r="E22" s="65">
        <f>IFERROR(+'Ont LFS Emp'!E22-'CMA Emp Adj'!E22,"")</f>
        <v>0</v>
      </c>
      <c r="F22" s="65">
        <f>IFERROR(+'Ont LFS Emp'!F22-'CMA Emp Adj'!F22,"")</f>
        <v>1.93</v>
      </c>
      <c r="G22" s="65">
        <f>IFERROR(+'Ont LFS Emp'!G22-'CMA Emp Adj'!G22,"")</f>
        <v>0</v>
      </c>
      <c r="H22" s="65">
        <f>IFERROR(+'Ont LFS Emp'!H22-'CMA Emp Adj'!H22,"")</f>
        <v>0</v>
      </c>
      <c r="I22" s="65">
        <f>IFERROR(+'Ont LFS Emp'!I22-'CMA Emp Adj'!I22,"")</f>
        <v>0</v>
      </c>
      <c r="J22" s="65">
        <f>IFERROR(+'Ont LFS Emp'!J22-'CMA Emp Adj'!J22,"")</f>
        <v>0</v>
      </c>
      <c r="K22" s="65">
        <f>IFERROR(+'Ont LFS Emp'!K22-'CMA Emp Adj'!K22,"")</f>
        <v>0</v>
      </c>
      <c r="L22" s="65">
        <f>IFERROR(+'Ont LFS Emp'!L22-'CMA Emp Adj'!L22,"")</f>
        <v>0</v>
      </c>
      <c r="M22" s="30">
        <f>IFERROR(+'Ont LFS Emp'!M22-'CMA Emp Adj'!M22,"")</f>
        <v>0</v>
      </c>
      <c r="N22" s="30">
        <f>IFERROR(+'Ont LFS Emp'!N22-'CMA Emp Adj'!N22,"")</f>
        <v>0</v>
      </c>
      <c r="O22" s="30">
        <f>IFERROR(+'Ont LFS Emp'!O22-'CMA Emp Adj'!O22,"")</f>
        <v>0</v>
      </c>
      <c r="P22" s="30">
        <f>IFERROR(+'Ont LFS Emp'!P22-'CMA Emp Adj'!P22,"")</f>
        <v>0</v>
      </c>
      <c r="Q22" s="30">
        <f>IFERROR(+'Ont LFS Emp'!Q22-'CMA Emp Adj'!Q22,"")</f>
        <v>0</v>
      </c>
      <c r="R22" s="30">
        <f>IFERROR(+'Ont LFS Emp'!R22-'CMA Emp Adj'!R22,"")</f>
        <v>0</v>
      </c>
      <c r="S22" s="30">
        <f>IFERROR(+'Ont LFS Emp'!S22-'CMA Emp Adj'!S22,"")</f>
        <v>0</v>
      </c>
      <c r="T22" s="30">
        <f>IFERROR(+'Ont LFS Emp'!T22-'CMA Emp Adj'!T22,"")</f>
        <v>0</v>
      </c>
      <c r="U22" s="30">
        <f>IFERROR(+'Ont LFS Emp'!U22-'CMA Emp Adj'!U22,"")</f>
        <v>0</v>
      </c>
      <c r="V22" s="30">
        <f>IFERROR(+'Ont LFS Emp'!V22-'CMA Emp Adj'!V22,"")</f>
        <v>0</v>
      </c>
      <c r="W22" s="30">
        <f>IFERROR(+'Ont LFS Emp'!W22-'CMA Emp Adj'!W22,"")</f>
        <v>0</v>
      </c>
      <c r="X22" s="30">
        <f>IFERROR(+'Ont LFS Emp'!X22-'CMA Emp Adj'!X22,"")</f>
        <v>0</v>
      </c>
      <c r="Y22" s="30">
        <f>IFERROR(+'Ont LFS Emp'!Y22-'CMA Emp Adj'!Y22,"")</f>
        <v>0</v>
      </c>
    </row>
    <row r="23" spans="1:25" x14ac:dyDescent="0.25">
      <c r="A23" s="6" t="s">
        <v>17</v>
      </c>
      <c r="B23" s="6"/>
      <c r="C23" s="14">
        <v>115</v>
      </c>
      <c r="D23" s="65">
        <f>IFERROR(+'Ont LFS Emp'!D23-'CMA Emp Adj'!D23,"")</f>
        <v>4.29</v>
      </c>
      <c r="E23" s="65">
        <f>IFERROR(+'Ont LFS Emp'!E23-'CMA Emp Adj'!E23,"")</f>
        <v>5.74</v>
      </c>
      <c r="F23" s="65">
        <f>IFERROR(+'Ont LFS Emp'!F23-'CMA Emp Adj'!F23,"")</f>
        <v>7.8</v>
      </c>
      <c r="G23" s="65">
        <f>IFERROR(+'Ont LFS Emp'!G23-'CMA Emp Adj'!G23,"")</f>
        <v>7.67</v>
      </c>
      <c r="H23" s="65">
        <f>IFERROR(+'Ont LFS Emp'!H23-'CMA Emp Adj'!H23,"")</f>
        <v>6.72</v>
      </c>
      <c r="I23" s="65">
        <f>IFERROR(+'Ont LFS Emp'!I23-'CMA Emp Adj'!I23,"")</f>
        <v>8.41</v>
      </c>
      <c r="J23" s="65">
        <f>IFERROR(+'Ont LFS Emp'!J23-'CMA Emp Adj'!J23,"")</f>
        <v>5.26</v>
      </c>
      <c r="K23" s="65">
        <f>IFERROR(+'Ont LFS Emp'!K23-'CMA Emp Adj'!K23,"")</f>
        <v>8.01</v>
      </c>
      <c r="L23" s="65">
        <f>IFERROR(+'Ont LFS Emp'!L23-'CMA Emp Adj'!L23,"")</f>
        <v>6.64</v>
      </c>
      <c r="M23" s="30">
        <f>IFERROR(+'Ont LFS Emp'!M23-'CMA Emp Adj'!M23,"")</f>
        <v>7.04</v>
      </c>
      <c r="N23" s="30">
        <f>IFERROR(+'Ont LFS Emp'!N23-'CMA Emp Adj'!N23,"")</f>
        <v>5.28</v>
      </c>
      <c r="O23" s="30">
        <f>IFERROR(+'Ont LFS Emp'!O23-'CMA Emp Adj'!O23,"")</f>
        <v>7</v>
      </c>
      <c r="P23" s="30">
        <f>IFERROR(+'Ont LFS Emp'!P23-'CMA Emp Adj'!P23,"")</f>
        <v>7.33</v>
      </c>
      <c r="Q23" s="30">
        <f>IFERROR(+'Ont LFS Emp'!Q23-'CMA Emp Adj'!Q23,"")</f>
        <v>6.02</v>
      </c>
      <c r="R23" s="30">
        <f>IFERROR(+'Ont LFS Emp'!R23-'CMA Emp Adj'!R23,"")</f>
        <v>6.46</v>
      </c>
      <c r="S23" s="30">
        <f>IFERROR(+'Ont LFS Emp'!S23-'CMA Emp Adj'!S23,"")</f>
        <v>8.25</v>
      </c>
      <c r="T23" s="30">
        <f>IFERROR(+'Ont LFS Emp'!T23-'CMA Emp Adj'!T23,"")</f>
        <v>6.95</v>
      </c>
      <c r="U23" s="30">
        <f>IFERROR(+'Ont LFS Emp'!U23-'CMA Emp Adj'!U23,"")</f>
        <v>7.1</v>
      </c>
      <c r="V23" s="30">
        <f>IFERROR(+'Ont LFS Emp'!V23-'CMA Emp Adj'!V23,"")</f>
        <v>7.99</v>
      </c>
      <c r="W23" s="30">
        <f>IFERROR(+'Ont LFS Emp'!W23-'CMA Emp Adj'!W23,"")</f>
        <v>7.6003999999999987</v>
      </c>
      <c r="X23" s="30">
        <f>IFERROR(+'Ont LFS Emp'!X23-'CMA Emp Adj'!X23,"")</f>
        <v>6.48</v>
      </c>
      <c r="Y23" s="30">
        <f>IFERROR(+'Ont LFS Emp'!Y23-'CMA Emp Adj'!Y23,"")</f>
        <v>5.46</v>
      </c>
    </row>
    <row r="24" spans="1:25" x14ac:dyDescent="0.25">
      <c r="A24" s="5" t="s">
        <v>18</v>
      </c>
      <c r="B24" s="5"/>
      <c r="C24" s="13">
        <v>21</v>
      </c>
      <c r="D24" s="64">
        <f>IFERROR(+'Ont LFS Emp'!D24-'CMA Emp Adj'!D24,"")</f>
        <v>28.22</v>
      </c>
      <c r="E24" s="64">
        <f>IFERROR(+'Ont LFS Emp'!E24-'CMA Emp Adj'!E24,"")</f>
        <v>22.36</v>
      </c>
      <c r="F24" s="64">
        <f>IFERROR(+'Ont LFS Emp'!F24-'CMA Emp Adj'!F24,"")</f>
        <v>23.439999999999998</v>
      </c>
      <c r="G24" s="64">
        <f>IFERROR(+'Ont LFS Emp'!G24-'CMA Emp Adj'!G24,"")</f>
        <v>21.869999999999997</v>
      </c>
      <c r="H24" s="64">
        <f>IFERROR(+'Ont LFS Emp'!H24-'CMA Emp Adj'!H24,"")</f>
        <v>22.56</v>
      </c>
      <c r="I24" s="64">
        <f>IFERROR(+'Ont LFS Emp'!I24-'CMA Emp Adj'!I24,"")</f>
        <v>21.54</v>
      </c>
      <c r="J24" s="64">
        <f>IFERROR(+'Ont LFS Emp'!J24-'CMA Emp Adj'!J24,"")</f>
        <v>19.93</v>
      </c>
      <c r="K24" s="64">
        <f>IFERROR(+'Ont LFS Emp'!K24-'CMA Emp Adj'!K24,"")</f>
        <v>19.21</v>
      </c>
      <c r="L24" s="64">
        <f>IFERROR(+'Ont LFS Emp'!L24-'CMA Emp Adj'!L24,"")</f>
        <v>20.150890840652448</v>
      </c>
      <c r="M24" s="29">
        <f>IFERROR(+'Ont LFS Emp'!M24-'CMA Emp Adj'!M24,"")</f>
        <v>23.669084065244668</v>
      </c>
      <c r="N24" s="29">
        <f>IFERROR(+'Ont LFS Emp'!N24-'CMA Emp Adj'!N24,"")</f>
        <v>23.094015056461732</v>
      </c>
      <c r="O24" s="29">
        <f>IFERROR(+'Ont LFS Emp'!O24-'CMA Emp Adj'!O24,"")</f>
        <v>24.612070263488079</v>
      </c>
      <c r="P24" s="29">
        <f>IFERROR(+'Ont LFS Emp'!P24-'CMA Emp Adj'!P24,"")</f>
        <v>22.069711417816816</v>
      </c>
      <c r="Q24" s="29">
        <f>IFERROR(+'Ont LFS Emp'!Q24-'CMA Emp Adj'!Q24,"")</f>
        <v>23.416436637390213</v>
      </c>
      <c r="R24" s="29">
        <f>IFERROR(+'Ont LFS Emp'!R24-'CMA Emp Adj'!R24,"")</f>
        <v>25.410513157894737</v>
      </c>
      <c r="S24" s="29">
        <f>IFERROR(+'Ont LFS Emp'!S24-'CMA Emp Adj'!S24,"")</f>
        <v>22.377960526315789</v>
      </c>
      <c r="T24" s="29">
        <f>IFERROR(+'Ont LFS Emp'!T24-'CMA Emp Adj'!T24,"")</f>
        <v>22.992368421052632</v>
      </c>
      <c r="U24" s="29">
        <f>IFERROR(+'Ont LFS Emp'!U24-'CMA Emp Adj'!U24,"")</f>
        <v>22.331973684210524</v>
      </c>
      <c r="V24" s="29">
        <f>IFERROR(+'Ont LFS Emp'!V24-'CMA Emp Adj'!V24,"")</f>
        <v>28.663697368421055</v>
      </c>
      <c r="W24" s="29">
        <f>IFERROR(+'Ont LFS Emp'!W24-'CMA Emp Adj'!W24,"")</f>
        <v>24.060280649926145</v>
      </c>
      <c r="X24" s="29">
        <f>IFERROR(+'Ont LFS Emp'!X24-'CMA Emp Adj'!X24,"")</f>
        <v>24.706262924667652</v>
      </c>
      <c r="Y24" s="29">
        <f>IFERROR(+'Ont LFS Emp'!Y24-'CMA Emp Adj'!Y24,"")</f>
        <v>24.146484490398819</v>
      </c>
    </row>
    <row r="25" spans="1:25" x14ac:dyDescent="0.25">
      <c r="A25" s="5" t="s">
        <v>19</v>
      </c>
      <c r="B25" s="5"/>
      <c r="C25" s="13">
        <v>22</v>
      </c>
      <c r="D25" s="64">
        <f>IFERROR(+'Ont LFS Emp'!D25-'CMA Emp Adj'!D25,"")</f>
        <v>32.9</v>
      </c>
      <c r="E25" s="64">
        <f>IFERROR(+'Ont LFS Emp'!E25-'CMA Emp Adj'!E25,"")</f>
        <v>33.410000000000004</v>
      </c>
      <c r="F25" s="64">
        <f>IFERROR(+'Ont LFS Emp'!F25-'CMA Emp Adj'!F25,"")</f>
        <v>32.299999999999997</v>
      </c>
      <c r="G25" s="64">
        <f>IFERROR(+'Ont LFS Emp'!G25-'CMA Emp Adj'!G25,"")</f>
        <v>28.740000000000002</v>
      </c>
      <c r="H25" s="64">
        <f>IFERROR(+'Ont LFS Emp'!H25-'CMA Emp Adj'!H25,"")</f>
        <v>34.849999999999994</v>
      </c>
      <c r="I25" s="64">
        <f>IFERROR(+'Ont LFS Emp'!I25-'CMA Emp Adj'!I25,"")</f>
        <v>34.11</v>
      </c>
      <c r="J25" s="64">
        <f>IFERROR(+'Ont LFS Emp'!J25-'CMA Emp Adj'!J25,"")</f>
        <v>38.519999999999996</v>
      </c>
      <c r="K25" s="64">
        <f>IFERROR(+'Ont LFS Emp'!K25-'CMA Emp Adj'!K25,"")</f>
        <v>38.78</v>
      </c>
      <c r="L25" s="64">
        <f>IFERROR(+'Ont LFS Emp'!L25-'CMA Emp Adj'!L25,"")</f>
        <v>28.846541786743515</v>
      </c>
      <c r="M25" s="29">
        <f>IFERROR(+'Ont LFS Emp'!M25-'CMA Emp Adj'!M25,"")</f>
        <v>32.443789625360232</v>
      </c>
      <c r="N25" s="29">
        <f>IFERROR(+'Ont LFS Emp'!N25-'CMA Emp Adj'!N25,"")</f>
        <v>37.756815561959655</v>
      </c>
      <c r="O25" s="29">
        <f>IFERROR(+'Ont LFS Emp'!O25-'CMA Emp Adj'!O25,"")</f>
        <v>37.491484149855907</v>
      </c>
      <c r="P25" s="29">
        <f>IFERROR(+'Ont LFS Emp'!P25-'CMA Emp Adj'!P25,"")</f>
        <v>35.355734870317001</v>
      </c>
      <c r="Q25" s="29">
        <f>IFERROR(+'Ont LFS Emp'!Q25-'CMA Emp Adj'!Q25,"")</f>
        <v>37.431556195965413</v>
      </c>
      <c r="R25" s="29">
        <f>IFERROR(+'Ont LFS Emp'!R25-'CMA Emp Adj'!R25,"")</f>
        <v>32.864023558586489</v>
      </c>
      <c r="S25" s="29">
        <f>IFERROR(+'Ont LFS Emp'!S25-'CMA Emp Adj'!S25,"")</f>
        <v>33.944938003719777</v>
      </c>
      <c r="T25" s="29">
        <f>IFERROR(+'Ont LFS Emp'!T25-'CMA Emp Adj'!T25,"")</f>
        <v>30.6741382517049</v>
      </c>
      <c r="U25" s="29">
        <f>IFERROR(+'Ont LFS Emp'!U25-'CMA Emp Adj'!U25,"")</f>
        <v>33.613961562306258</v>
      </c>
      <c r="V25" s="29">
        <f>IFERROR(+'Ont LFS Emp'!V25-'CMA Emp Adj'!V25,"")</f>
        <v>28.518245505269682</v>
      </c>
      <c r="W25" s="29">
        <f>IFERROR(+'Ont LFS Emp'!W25-'CMA Emp Adj'!W25,"")</f>
        <v>27.318480374504858</v>
      </c>
      <c r="X25" s="29">
        <f>IFERROR(+'Ont LFS Emp'!X25-'CMA Emp Adj'!X25,"")</f>
        <v>30.705610370903855</v>
      </c>
      <c r="Y25" s="29">
        <f>IFERROR(+'Ont LFS Emp'!Y25-'CMA Emp Adj'!Y25,"")</f>
        <v>36.137356859920772</v>
      </c>
    </row>
    <row r="26" spans="1:25" x14ac:dyDescent="0.25">
      <c r="A26" s="7" t="s">
        <v>20</v>
      </c>
      <c r="B26" s="7"/>
      <c r="C26" s="14">
        <v>2211</v>
      </c>
      <c r="D26" s="65">
        <f>IFERROR(+'Ont LFS Emp'!D26-'CMA Emp Adj'!D26,"")</f>
        <v>25.46</v>
      </c>
      <c r="E26" s="65">
        <f>IFERROR(+'Ont LFS Emp'!E26-'CMA Emp Adj'!E26,"")</f>
        <v>26.849999999999998</v>
      </c>
      <c r="F26" s="65">
        <f>IFERROR(+'Ont LFS Emp'!F26-'CMA Emp Adj'!F26,"")</f>
        <v>24.050000000000004</v>
      </c>
      <c r="G26" s="65">
        <f>IFERROR(+'Ont LFS Emp'!G26-'CMA Emp Adj'!G26,"")</f>
        <v>23.129999999999995</v>
      </c>
      <c r="H26" s="65">
        <f>IFERROR(+'Ont LFS Emp'!H26-'CMA Emp Adj'!H26,"")</f>
        <v>27.28</v>
      </c>
      <c r="I26" s="65">
        <f>IFERROR(+'Ont LFS Emp'!I26-'CMA Emp Adj'!I26,"")</f>
        <v>25.839999999999996</v>
      </c>
      <c r="J26" s="65">
        <f>IFERROR(+'Ont LFS Emp'!J26-'CMA Emp Adj'!J26,"")</f>
        <v>27.199999999999996</v>
      </c>
      <c r="K26" s="65">
        <f>IFERROR(+'Ont LFS Emp'!K26-'CMA Emp Adj'!K26,"")</f>
        <v>30.029999999999998</v>
      </c>
      <c r="L26" s="65">
        <f>IFERROR(+'Ont LFS Emp'!L26-'CMA Emp Adj'!L26,"")</f>
        <v>21.591496945010185</v>
      </c>
      <c r="M26" s="30">
        <f>IFERROR(+'Ont LFS Emp'!M26-'CMA Emp Adj'!M26,"")</f>
        <v>24.738391038696534</v>
      </c>
      <c r="N26" s="30">
        <f>IFERROR(+'Ont LFS Emp'!N26-'CMA Emp Adj'!N26,"")</f>
        <v>30.662362525458249</v>
      </c>
      <c r="O26" s="30">
        <f>IFERROR(+'Ont LFS Emp'!O26-'CMA Emp Adj'!O26,"")</f>
        <v>30.451232179226075</v>
      </c>
      <c r="P26" s="30">
        <f>IFERROR(+'Ont LFS Emp'!P26-'CMA Emp Adj'!P26,"")</f>
        <v>28.255386965376786</v>
      </c>
      <c r="Q26" s="30">
        <f>IFERROR(+'Ont LFS Emp'!Q26-'CMA Emp Adj'!Q26,"")</f>
        <v>29.761435845213853</v>
      </c>
      <c r="R26" s="30">
        <f>IFERROR(+'Ont LFS Emp'!R26-'CMA Emp Adj'!R26,"")</f>
        <v>24.898396106644096</v>
      </c>
      <c r="S26" s="30">
        <f>IFERROR(+'Ont LFS Emp'!S26-'CMA Emp Adj'!S26,"")</f>
        <v>25.264003385526873</v>
      </c>
      <c r="T26" s="30">
        <f>IFERROR(+'Ont LFS Emp'!T26-'CMA Emp Adj'!T26,"")</f>
        <v>22.288764282691492</v>
      </c>
      <c r="U26" s="30">
        <f>IFERROR(+'Ont LFS Emp'!U26-'CMA Emp Adj'!U26,"")</f>
        <v>26.500643250105796</v>
      </c>
      <c r="V26" s="30">
        <f>IFERROR(+'Ont LFS Emp'!V26-'CMA Emp Adj'!V26,"")</f>
        <v>19.709132458738893</v>
      </c>
      <c r="W26" s="30">
        <f>IFERROR(+'Ont LFS Emp'!W26-'CMA Emp Adj'!W26,"")</f>
        <v>21.601055025011373</v>
      </c>
      <c r="X26" s="30">
        <f>IFERROR(+'Ont LFS Emp'!X26-'CMA Emp Adj'!X26,"")</f>
        <v>23.534447476125514</v>
      </c>
      <c r="Y26" s="30">
        <f>IFERROR(+'Ont LFS Emp'!Y26-'CMA Emp Adj'!Y26,"")</f>
        <v>27.274929513415188</v>
      </c>
    </row>
    <row r="27" spans="1:25" x14ac:dyDescent="0.25">
      <c r="A27" s="7" t="s">
        <v>21</v>
      </c>
      <c r="B27" s="7"/>
      <c r="C27" s="14">
        <v>2213</v>
      </c>
      <c r="D27" s="65">
        <f>IFERROR(+'Ont LFS Emp'!D27-'CMA Emp Adj'!D27,"")</f>
        <v>2.25</v>
      </c>
      <c r="E27" s="65">
        <f>IFERROR(+'Ont LFS Emp'!E27-'CMA Emp Adj'!E27,"")</f>
        <v>2.52</v>
      </c>
      <c r="F27" s="65">
        <f>IFERROR(+'Ont LFS Emp'!F27-'CMA Emp Adj'!F27,"")</f>
        <v>3.86</v>
      </c>
      <c r="G27" s="65">
        <f>IFERROR(+'Ont LFS Emp'!G27-'CMA Emp Adj'!G27,"")</f>
        <v>3.31</v>
      </c>
      <c r="H27" s="65">
        <f>IFERROR(+'Ont LFS Emp'!H27-'CMA Emp Adj'!H27,"")</f>
        <v>4.5999999999999996</v>
      </c>
      <c r="I27" s="65">
        <f>IFERROR(+'Ont LFS Emp'!I27-'CMA Emp Adj'!I27,"")</f>
        <v>3.99</v>
      </c>
      <c r="J27" s="65">
        <f>IFERROR(+'Ont LFS Emp'!J27-'CMA Emp Adj'!J27,"")</f>
        <v>6.62</v>
      </c>
      <c r="K27" s="65">
        <f>IFERROR(+'Ont LFS Emp'!K27-'CMA Emp Adj'!K27,"")</f>
        <v>4.0999999999999996</v>
      </c>
      <c r="L27" s="65">
        <f>IFERROR(+'Ont LFS Emp'!L27-'CMA Emp Adj'!L27,"")</f>
        <v>5.38</v>
      </c>
      <c r="M27" s="30">
        <f>IFERROR(+'Ont LFS Emp'!M27-'CMA Emp Adj'!M27,"")</f>
        <v>5.63</v>
      </c>
      <c r="N27" s="30">
        <f>IFERROR(+'Ont LFS Emp'!N27-'CMA Emp Adj'!N27,"")</f>
        <v>4.0780938416422288</v>
      </c>
      <c r="O27" s="30">
        <f>IFERROR(+'Ont LFS Emp'!O27-'CMA Emp Adj'!O27,"")</f>
        <v>5.0048387096774194</v>
      </c>
      <c r="P27" s="30">
        <f>IFERROR(+'Ont LFS Emp'!P27-'CMA Emp Adj'!P27,"")</f>
        <v>3.9263929618768327</v>
      </c>
      <c r="Q27" s="30">
        <f>IFERROR(+'Ont LFS Emp'!Q27-'CMA Emp Adj'!Q27,"")</f>
        <v>3.5787683284457485</v>
      </c>
      <c r="R27" s="30">
        <f>IFERROR(+'Ont LFS Emp'!R27-'CMA Emp Adj'!R27,"")</f>
        <v>3.5842918454935626</v>
      </c>
      <c r="S27" s="30">
        <f>IFERROR(+'Ont LFS Emp'!S27-'CMA Emp Adj'!S27,"")</f>
        <v>5.49</v>
      </c>
      <c r="T27" s="30">
        <f>IFERROR(+'Ont LFS Emp'!T27-'CMA Emp Adj'!T27,"")</f>
        <v>6.17</v>
      </c>
      <c r="U27" s="30">
        <f>IFERROR(+'Ont LFS Emp'!U27-'CMA Emp Adj'!U27,"")</f>
        <v>4.6552789699570809</v>
      </c>
      <c r="V27" s="30">
        <f>IFERROR(+'Ont LFS Emp'!V27-'CMA Emp Adj'!V27,"")</f>
        <v>4.9484549356223173</v>
      </c>
      <c r="W27" s="30">
        <f>IFERROR(+'Ont LFS Emp'!W27-'CMA Emp Adj'!W27,"")</f>
        <v>4.0820737327188947</v>
      </c>
      <c r="X27" s="30">
        <f>IFERROR(+'Ont LFS Emp'!X27-'CMA Emp Adj'!X27,"")</f>
        <v>5.59</v>
      </c>
      <c r="Y27" s="30">
        <f>IFERROR(+'Ont LFS Emp'!Y27-'CMA Emp Adj'!Y27,"")</f>
        <v>3.8038709677419358</v>
      </c>
    </row>
    <row r="28" spans="1:25" x14ac:dyDescent="0.25">
      <c r="A28" s="5" t="s">
        <v>22</v>
      </c>
      <c r="B28" s="5"/>
      <c r="C28" s="13">
        <v>23</v>
      </c>
      <c r="D28" s="64">
        <f>IFERROR(+'Ont LFS Emp'!D28-'CMA Emp Adj'!D28,"")</f>
        <v>168.26</v>
      </c>
      <c r="E28" s="64">
        <f>IFERROR(+'Ont LFS Emp'!E28-'CMA Emp Adj'!E28,"")</f>
        <v>175.83999999999997</v>
      </c>
      <c r="F28" s="64">
        <f>IFERROR(+'Ont LFS Emp'!F28-'CMA Emp Adj'!F28,"")</f>
        <v>176.59</v>
      </c>
      <c r="G28" s="64">
        <f>IFERROR(+'Ont LFS Emp'!G28-'CMA Emp Adj'!G28,"")</f>
        <v>191.51999999999998</v>
      </c>
      <c r="H28" s="64">
        <f>IFERROR(+'Ont LFS Emp'!H28-'CMA Emp Adj'!H28,"")</f>
        <v>198.61</v>
      </c>
      <c r="I28" s="64">
        <f>IFERROR(+'Ont LFS Emp'!I28-'CMA Emp Adj'!I28,"")</f>
        <v>210.25</v>
      </c>
      <c r="J28" s="64">
        <f>IFERROR(+'Ont LFS Emp'!J28-'CMA Emp Adj'!J28,"")</f>
        <v>224.73000000000002</v>
      </c>
      <c r="K28" s="64">
        <f>IFERROR(+'Ont LFS Emp'!K28-'CMA Emp Adj'!K28,"")</f>
        <v>225.06</v>
      </c>
      <c r="L28" s="64">
        <f>IFERROR(+'Ont LFS Emp'!L28-'CMA Emp Adj'!L28,"")</f>
        <v>218.2223785659213</v>
      </c>
      <c r="M28" s="29">
        <f>IFERROR(+'Ont LFS Emp'!M28-'CMA Emp Adj'!M28,"")</f>
        <v>221.74915265998456</v>
      </c>
      <c r="N28" s="29">
        <f>IFERROR(+'Ont LFS Emp'!N28-'CMA Emp Adj'!N28,"")</f>
        <v>223.64466306861988</v>
      </c>
      <c r="O28" s="29">
        <f>IFERROR(+'Ont LFS Emp'!O28-'CMA Emp Adj'!O28,"")</f>
        <v>234.70909868928297</v>
      </c>
      <c r="P28" s="29">
        <f>IFERROR(+'Ont LFS Emp'!P28-'CMA Emp Adj'!P28,"")</f>
        <v>242.16928604471855</v>
      </c>
      <c r="Q28" s="29">
        <f>IFERROR(+'Ont LFS Emp'!Q28-'CMA Emp Adj'!Q28,"")</f>
        <v>254.74077949113337</v>
      </c>
      <c r="R28" s="29">
        <f>IFERROR(+'Ont LFS Emp'!R28-'CMA Emp Adj'!R28,"")</f>
        <v>252.22348091495934</v>
      </c>
      <c r="S28" s="29">
        <f>IFERROR(+'Ont LFS Emp'!S28-'CMA Emp Adj'!S28,"")</f>
        <v>257.46611703620545</v>
      </c>
      <c r="T28" s="29">
        <f>IFERROR(+'Ont LFS Emp'!T28-'CMA Emp Adj'!T28,"")</f>
        <v>249.01170081392084</v>
      </c>
      <c r="U28" s="29">
        <f>IFERROR(+'Ont LFS Emp'!U28-'CMA Emp Adj'!U28,"")</f>
        <v>262.34453339882123</v>
      </c>
      <c r="V28" s="29">
        <f>IFERROR(+'Ont LFS Emp'!V28-'CMA Emp Adj'!V28,"")</f>
        <v>264.44227547010945</v>
      </c>
      <c r="W28" s="29">
        <f>IFERROR(+'Ont LFS Emp'!W28-'CMA Emp Adj'!W28,"")</f>
        <v>270.77531364427637</v>
      </c>
      <c r="X28" s="29">
        <f>IFERROR(+'Ont LFS Emp'!X28-'CMA Emp Adj'!X28,"")</f>
        <v>289.17930007803591</v>
      </c>
      <c r="Y28" s="29">
        <f>IFERROR(+'Ont LFS Emp'!Y28-'CMA Emp Adj'!Y28,"")</f>
        <v>277.55043279908762</v>
      </c>
    </row>
    <row r="29" spans="1:25" x14ac:dyDescent="0.25">
      <c r="A29" s="5" t="s">
        <v>23</v>
      </c>
      <c r="B29" s="5"/>
      <c r="C29" s="13" t="s">
        <v>188</v>
      </c>
      <c r="D29" s="64">
        <f>IFERROR(+'Ont LFS Emp'!D29-'CMA Emp Adj'!D29,"")</f>
        <v>533.47</v>
      </c>
      <c r="E29" s="64">
        <f>IFERROR(+'Ont LFS Emp'!E29-'CMA Emp Adj'!E29,"")</f>
        <v>551.47</v>
      </c>
      <c r="F29" s="64">
        <f>IFERROR(+'Ont LFS Emp'!F29-'CMA Emp Adj'!F29,"")</f>
        <v>594.22</v>
      </c>
      <c r="G29" s="64">
        <f>IFERROR(+'Ont LFS Emp'!G29-'CMA Emp Adj'!G29,"")</f>
        <v>625.03</v>
      </c>
      <c r="H29" s="64">
        <f>IFERROR(+'Ont LFS Emp'!H29-'CMA Emp Adj'!H29,"")</f>
        <v>609.82999999999993</v>
      </c>
      <c r="I29" s="64">
        <f>IFERROR(+'Ont LFS Emp'!I29-'CMA Emp Adj'!I29,"")</f>
        <v>608.52</v>
      </c>
      <c r="J29" s="64">
        <f>IFERROR(+'Ont LFS Emp'!J29-'CMA Emp Adj'!J29,"")</f>
        <v>629.24999999999989</v>
      </c>
      <c r="K29" s="64">
        <f>IFERROR(+'Ont LFS Emp'!K29-'CMA Emp Adj'!K29,"")</f>
        <v>618.55999999999995</v>
      </c>
      <c r="L29" s="64">
        <f>IFERROR(+'Ont LFS Emp'!L29-'CMA Emp Adj'!L29,"")</f>
        <v>561.54851303536793</v>
      </c>
      <c r="M29" s="29">
        <f>IFERROR(+'Ont LFS Emp'!M29-'CMA Emp Adj'!M29,"")</f>
        <v>541.29458125453391</v>
      </c>
      <c r="N29" s="29">
        <f>IFERROR(+'Ont LFS Emp'!N29-'CMA Emp Adj'!N29,"")</f>
        <v>502.94154336980176</v>
      </c>
      <c r="O29" s="29">
        <f>IFERROR(+'Ont LFS Emp'!O29-'CMA Emp Adj'!O29,"")</f>
        <v>466.32977023405925</v>
      </c>
      <c r="P29" s="29">
        <f>IFERROR(+'Ont LFS Emp'!P29-'CMA Emp Adj'!P29,"")</f>
        <v>413.2531278961315</v>
      </c>
      <c r="Q29" s="29">
        <f>IFERROR(+'Ont LFS Emp'!Q29-'CMA Emp Adj'!Q29,"")</f>
        <v>406.42750884569261</v>
      </c>
      <c r="R29" s="29">
        <f>IFERROR(+'Ont LFS Emp'!R29-'CMA Emp Adj'!R29,"")</f>
        <v>411.37809464105925</v>
      </c>
      <c r="S29" s="29">
        <f>IFERROR(+'Ont LFS Emp'!S29-'CMA Emp Adj'!S29,"")</f>
        <v>415.07948120286471</v>
      </c>
      <c r="T29" s="29">
        <f>IFERROR(+'Ont LFS Emp'!T29-'CMA Emp Adj'!T29,"")</f>
        <v>403.14820292167707</v>
      </c>
      <c r="U29" s="29">
        <f>IFERROR(+'Ont LFS Emp'!U29-'CMA Emp Adj'!U29,"")</f>
        <v>395.86486901844575</v>
      </c>
      <c r="V29" s="29">
        <f>IFERROR(+'Ont LFS Emp'!V29-'CMA Emp Adj'!V29,"")</f>
        <v>396.71515719686187</v>
      </c>
      <c r="W29" s="29">
        <f>IFERROR(+'Ont LFS Emp'!W29-'CMA Emp Adj'!W29,"")</f>
        <v>385.51124357617164</v>
      </c>
      <c r="X29" s="29">
        <f>IFERROR(+'Ont LFS Emp'!X29-'CMA Emp Adj'!X29,"")</f>
        <v>397.06229044365318</v>
      </c>
      <c r="Y29" s="29">
        <f>IFERROR(+'Ont LFS Emp'!Y29-'CMA Emp Adj'!Y29,"")</f>
        <v>413.61599133865849</v>
      </c>
    </row>
    <row r="30" spans="1:25" x14ac:dyDescent="0.25">
      <c r="A30" s="6" t="s">
        <v>24</v>
      </c>
      <c r="B30" s="6"/>
      <c r="C30" s="14">
        <v>311</v>
      </c>
      <c r="D30" s="65">
        <f>IFERROR(+'Ont LFS Emp'!D30-'CMA Emp Adj'!D30,"")</f>
        <v>46.78</v>
      </c>
      <c r="E30" s="65">
        <f>IFERROR(+'Ont LFS Emp'!E30-'CMA Emp Adj'!E30,"")</f>
        <v>46.620000000000005</v>
      </c>
      <c r="F30" s="65">
        <f>IFERROR(+'Ont LFS Emp'!F30-'CMA Emp Adj'!F30,"")</f>
        <v>45.739999999999995</v>
      </c>
      <c r="G30" s="65">
        <f>IFERROR(+'Ont LFS Emp'!G30-'CMA Emp Adj'!G30,"")</f>
        <v>49.669999999999995</v>
      </c>
      <c r="H30" s="65">
        <f>IFERROR(+'Ont LFS Emp'!H30-'CMA Emp Adj'!H30,"")</f>
        <v>42.44</v>
      </c>
      <c r="I30" s="65">
        <f>IFERROR(+'Ont LFS Emp'!I30-'CMA Emp Adj'!I30,"")</f>
        <v>47.33</v>
      </c>
      <c r="J30" s="65">
        <f>IFERROR(+'Ont LFS Emp'!J30-'CMA Emp Adj'!J30,"")</f>
        <v>50.080000000000005</v>
      </c>
      <c r="K30" s="65">
        <f>IFERROR(+'Ont LFS Emp'!K30-'CMA Emp Adj'!K30,"")</f>
        <v>51.29</v>
      </c>
      <c r="L30" s="65">
        <f>IFERROR(+'Ont LFS Emp'!L30-'CMA Emp Adj'!L30,"")</f>
        <v>51.553335689045937</v>
      </c>
      <c r="M30" s="30">
        <f>IFERROR(+'Ont LFS Emp'!M30-'CMA Emp Adj'!M30,"")</f>
        <v>50.341113780918732</v>
      </c>
      <c r="N30" s="30">
        <f>IFERROR(+'Ont LFS Emp'!N30-'CMA Emp Adj'!N30,"")</f>
        <v>51.486387279151948</v>
      </c>
      <c r="O30" s="30">
        <f>IFERROR(+'Ont LFS Emp'!O30-'CMA Emp Adj'!O30,"")</f>
        <v>48.303450176678446</v>
      </c>
      <c r="P30" s="30">
        <f>IFERROR(+'Ont LFS Emp'!P30-'CMA Emp Adj'!P30,"")</f>
        <v>45.320251590106011</v>
      </c>
      <c r="Q30" s="30">
        <f>IFERROR(+'Ont LFS Emp'!Q30-'CMA Emp Adj'!Q30,"")</f>
        <v>46.321717314487643</v>
      </c>
      <c r="R30" s="30">
        <f>IFERROR(+'Ont LFS Emp'!R30-'CMA Emp Adj'!R30,"")</f>
        <v>49.725801379310347</v>
      </c>
      <c r="S30" s="30">
        <f>IFERROR(+'Ont LFS Emp'!S30-'CMA Emp Adj'!S30,"")</f>
        <v>48.035577931034489</v>
      </c>
      <c r="T30" s="30">
        <f>IFERROR(+'Ont LFS Emp'!T30-'CMA Emp Adj'!T30,"")</f>
        <v>49.057726896551721</v>
      </c>
      <c r="U30" s="30">
        <f>IFERROR(+'Ont LFS Emp'!U30-'CMA Emp Adj'!U30,"")</f>
        <v>43.7740827586207</v>
      </c>
      <c r="V30" s="30">
        <f>IFERROR(+'Ont LFS Emp'!V30-'CMA Emp Adj'!V30,"")</f>
        <v>44.772438620689663</v>
      </c>
      <c r="W30" s="30">
        <f>IFERROR(+'Ont LFS Emp'!W30-'CMA Emp Adj'!W30,"")</f>
        <v>39.440484924274003</v>
      </c>
      <c r="X30" s="30">
        <f>IFERROR(+'Ont LFS Emp'!X30-'CMA Emp Adj'!X30,"")</f>
        <v>41.882545505071548</v>
      </c>
      <c r="Y30" s="30">
        <f>IFERROR(+'Ont LFS Emp'!Y30-'CMA Emp Adj'!Y30,"")</f>
        <v>47.574328192302346</v>
      </c>
    </row>
    <row r="31" spans="1:25" x14ac:dyDescent="0.25">
      <c r="A31" s="6" t="s">
        <v>25</v>
      </c>
      <c r="B31" s="6"/>
      <c r="C31" s="14">
        <v>312</v>
      </c>
      <c r="D31" s="65">
        <f>IFERROR(+'Ont LFS Emp'!D31-'CMA Emp Adj'!D31,"")</f>
        <v>7.92</v>
      </c>
      <c r="E31" s="65">
        <f>IFERROR(+'Ont LFS Emp'!E31-'CMA Emp Adj'!E31,"")</f>
        <v>8.1500000000000021</v>
      </c>
      <c r="F31" s="65">
        <f>IFERROR(+'Ont LFS Emp'!F31-'CMA Emp Adj'!F31,"")</f>
        <v>9.23</v>
      </c>
      <c r="G31" s="65">
        <f>IFERROR(+'Ont LFS Emp'!G31-'CMA Emp Adj'!G31,"")</f>
        <v>8.26</v>
      </c>
      <c r="H31" s="65">
        <f>IFERROR(+'Ont LFS Emp'!H31-'CMA Emp Adj'!H31,"")</f>
        <v>8.1</v>
      </c>
      <c r="I31" s="65">
        <f>IFERROR(+'Ont LFS Emp'!I31-'CMA Emp Adj'!I31,"")</f>
        <v>9.9499999999999993</v>
      </c>
      <c r="J31" s="65">
        <f>IFERROR(+'Ont LFS Emp'!J31-'CMA Emp Adj'!J31,"")</f>
        <v>8.1300000000000008</v>
      </c>
      <c r="K31" s="65">
        <f>IFERROR(+'Ont LFS Emp'!K31-'CMA Emp Adj'!K31,"")</f>
        <v>9.18</v>
      </c>
      <c r="L31" s="65">
        <f>IFERROR(+'Ont LFS Emp'!L31-'CMA Emp Adj'!L31,"")</f>
        <v>7.87949836423119</v>
      </c>
      <c r="M31" s="30">
        <f>IFERROR(+'Ont LFS Emp'!M31-'CMA Emp Adj'!M31,"")</f>
        <v>7.8786259541984727</v>
      </c>
      <c r="N31" s="30">
        <f>IFERROR(+'Ont LFS Emp'!N31-'CMA Emp Adj'!N31,"")</f>
        <v>9.1649509269356599</v>
      </c>
      <c r="O31" s="30">
        <f>IFERROR(+'Ont LFS Emp'!O31-'CMA Emp Adj'!O31,"")</f>
        <v>6.1153871319520166</v>
      </c>
      <c r="P31" s="30">
        <f>IFERROR(+'Ont LFS Emp'!P31-'CMA Emp Adj'!P31,"")</f>
        <v>6.930676117775354</v>
      </c>
      <c r="Q31" s="30">
        <f>IFERROR(+'Ont LFS Emp'!Q31-'CMA Emp Adj'!Q31,"")</f>
        <v>6.1148964013086164</v>
      </c>
      <c r="R31" s="30">
        <f>IFERROR(+'Ont LFS Emp'!R31-'CMA Emp Adj'!R31,"")</f>
        <v>6.5303703703703704</v>
      </c>
      <c r="S31" s="30">
        <f>IFERROR(+'Ont LFS Emp'!S31-'CMA Emp Adj'!S31,"")</f>
        <v>7.1640740740740743</v>
      </c>
      <c r="T31" s="30">
        <f>IFERROR(+'Ont LFS Emp'!T31-'CMA Emp Adj'!T31,"")</f>
        <v>5.8892592592592594</v>
      </c>
      <c r="U31" s="30">
        <f>IFERROR(+'Ont LFS Emp'!U31-'CMA Emp Adj'!U31,"")</f>
        <v>5.8834920634920636</v>
      </c>
      <c r="V31" s="30">
        <f>IFERROR(+'Ont LFS Emp'!V31-'CMA Emp Adj'!V31,"")</f>
        <v>6.5923809523809549</v>
      </c>
      <c r="W31" s="30">
        <f>IFERROR(+'Ont LFS Emp'!W31-'CMA Emp Adj'!W31,"")</f>
        <v>6.2480306345733023</v>
      </c>
      <c r="X31" s="30">
        <f>IFERROR(+'Ont LFS Emp'!X31-'CMA Emp Adj'!X31,"")</f>
        <v>9.2590371991247267</v>
      </c>
      <c r="Y31" s="30">
        <f>IFERROR(+'Ont LFS Emp'!Y31-'CMA Emp Adj'!Y31,"")</f>
        <v>6.8374398249452959</v>
      </c>
    </row>
    <row r="32" spans="1:25" x14ac:dyDescent="0.25">
      <c r="A32" s="6" t="s">
        <v>26</v>
      </c>
      <c r="B32" s="6"/>
      <c r="C32" s="14">
        <v>3121</v>
      </c>
      <c r="D32" s="65">
        <f>IFERROR(+'Ont LFS Emp'!D32-'CMA Emp Adj'!D32,"")</f>
        <v>6.1099999999999994</v>
      </c>
      <c r="E32" s="65">
        <f>IFERROR(+'Ont LFS Emp'!E32-'CMA Emp Adj'!E32,"")</f>
        <v>6.41</v>
      </c>
      <c r="F32" s="65">
        <f>IFERROR(+'Ont LFS Emp'!F32-'CMA Emp Adj'!F32,"")</f>
        <v>7.32</v>
      </c>
      <c r="G32" s="65">
        <f>IFERROR(+'Ont LFS Emp'!G32-'CMA Emp Adj'!G32,"")</f>
        <v>6.4799999999999995</v>
      </c>
      <c r="H32" s="65">
        <f>IFERROR(+'Ont LFS Emp'!H32-'CMA Emp Adj'!H32,"")</f>
        <v>6.91</v>
      </c>
      <c r="I32" s="65">
        <f>IFERROR(+'Ont LFS Emp'!I32-'CMA Emp Adj'!I32,"")</f>
        <v>8.6499999999999986</v>
      </c>
      <c r="J32" s="65">
        <f>IFERROR(+'Ont LFS Emp'!J32-'CMA Emp Adj'!J32,"")</f>
        <v>6.9300000000000006</v>
      </c>
      <c r="K32" s="65">
        <f>IFERROR(+'Ont LFS Emp'!K32-'CMA Emp Adj'!K32,"")</f>
        <v>7.51</v>
      </c>
      <c r="L32" s="65">
        <f>IFERROR(+'Ont LFS Emp'!L32-'CMA Emp Adj'!L32,"")</f>
        <v>7.3148837209302329</v>
      </c>
      <c r="M32" s="30">
        <f>IFERROR(+'Ont LFS Emp'!M32-'CMA Emp Adj'!M32,"")</f>
        <v>7.1492325581395351</v>
      </c>
      <c r="N32" s="30">
        <f>IFERROR(+'Ont LFS Emp'!N32-'CMA Emp Adj'!N32,"")</f>
        <v>8.509337209302327</v>
      </c>
      <c r="O32" s="30">
        <f>IFERROR(+'Ont LFS Emp'!O32-'CMA Emp Adj'!O32,"")</f>
        <v>5.9593720930232568</v>
      </c>
      <c r="P32" s="30">
        <f>IFERROR(+'Ont LFS Emp'!P32-'CMA Emp Adj'!P32,"")</f>
        <v>6.8127209302325582</v>
      </c>
      <c r="Q32" s="30">
        <f>IFERROR(+'Ont LFS Emp'!Q32-'CMA Emp Adj'!Q32,"")</f>
        <v>5.5516860465116284</v>
      </c>
      <c r="R32" s="30">
        <f>IFERROR(+'Ont LFS Emp'!R32-'CMA Emp Adj'!R32,"")</f>
        <v>6.1097968397291176</v>
      </c>
      <c r="S32" s="30">
        <f>IFERROR(+'Ont LFS Emp'!S32-'CMA Emp Adj'!S32,"")</f>
        <v>7.0796162528216691</v>
      </c>
      <c r="T32" s="30">
        <f>IFERROR(+'Ont LFS Emp'!T32-'CMA Emp Adj'!T32,"")</f>
        <v>5.5336794582392779</v>
      </c>
      <c r="U32" s="30">
        <f>IFERROR(+'Ont LFS Emp'!U32-'CMA Emp Adj'!U32,"")</f>
        <v>5.2022799097065455</v>
      </c>
      <c r="V32" s="30">
        <f>IFERROR(+'Ont LFS Emp'!V32-'CMA Emp Adj'!V32,"")</f>
        <v>6.5168397291196403</v>
      </c>
      <c r="W32" s="30">
        <f>IFERROR(+'Ont LFS Emp'!W32-'CMA Emp Adj'!W32,"")</f>
        <v>5.8642890716803748</v>
      </c>
      <c r="X32" s="30">
        <f>IFERROR(+'Ont LFS Emp'!X32-'CMA Emp Adj'!X32,"")</f>
        <v>9.0745240893066992</v>
      </c>
      <c r="Y32" s="30">
        <f>IFERROR(+'Ont LFS Emp'!Y32-'CMA Emp Adj'!Y32,"")</f>
        <v>6.5954054054054048</v>
      </c>
    </row>
    <row r="33" spans="1:25" x14ac:dyDescent="0.25">
      <c r="A33" s="6" t="s">
        <v>27</v>
      </c>
      <c r="B33" s="6"/>
      <c r="C33" s="14" t="s">
        <v>189</v>
      </c>
      <c r="D33" s="65">
        <f>IFERROR(+'Ont LFS Emp'!D33-'CMA Emp Adj'!D33,"")</f>
        <v>9.76</v>
      </c>
      <c r="E33" s="65">
        <f>IFERROR(+'Ont LFS Emp'!E33-'CMA Emp Adj'!E33,"")</f>
        <v>11.69</v>
      </c>
      <c r="F33" s="65">
        <f>IFERROR(+'Ont LFS Emp'!F33-'CMA Emp Adj'!F33,"")</f>
        <v>10.350000000000001</v>
      </c>
      <c r="G33" s="65">
        <f>IFERROR(+'Ont LFS Emp'!G33-'CMA Emp Adj'!G33,"")</f>
        <v>11.91</v>
      </c>
      <c r="H33" s="65">
        <f>IFERROR(+'Ont LFS Emp'!H33-'CMA Emp Adj'!H33,"")</f>
        <v>11.53</v>
      </c>
      <c r="I33" s="65">
        <f>IFERROR(+'Ont LFS Emp'!I33-'CMA Emp Adj'!I33,"")</f>
        <v>9.7200000000000006</v>
      </c>
      <c r="J33" s="65">
        <f>IFERROR(+'Ont LFS Emp'!J33-'CMA Emp Adj'!J33,"")</f>
        <v>10.829999999999998</v>
      </c>
      <c r="K33" s="65">
        <f>IFERROR(+'Ont LFS Emp'!K33-'CMA Emp Adj'!K33,"")</f>
        <v>10.560000000000002</v>
      </c>
      <c r="L33" s="65">
        <f>IFERROR(+'Ont LFS Emp'!L33-'CMA Emp Adj'!L33,"")</f>
        <v>6.9338506417736294</v>
      </c>
      <c r="M33" s="30">
        <f>IFERROR(+'Ont LFS Emp'!M33-'CMA Emp Adj'!M33,"")</f>
        <v>7.1293115519253201</v>
      </c>
      <c r="N33" s="30">
        <f>IFERROR(+'Ont LFS Emp'!N33-'CMA Emp Adj'!N33,"")</f>
        <v>7.5605017502917153</v>
      </c>
      <c r="O33" s="30">
        <f>IFERROR(+'Ont LFS Emp'!O33-'CMA Emp Adj'!O33,"")</f>
        <v>5.4165344224037337</v>
      </c>
      <c r="P33" s="30">
        <f>IFERROR(+'Ont LFS Emp'!P33-'CMA Emp Adj'!P33,"")</f>
        <v>4.5371061843640597</v>
      </c>
      <c r="Q33" s="30">
        <f>IFERROR(+'Ont LFS Emp'!Q33-'CMA Emp Adj'!Q33,"")</f>
        <v>4.8044224037339562</v>
      </c>
      <c r="R33" s="30">
        <f>IFERROR(+'Ont LFS Emp'!R33-'CMA Emp Adj'!R33,"")</f>
        <v>3.2597087378640777</v>
      </c>
      <c r="S33" s="30">
        <f>IFERROR(+'Ont LFS Emp'!S33-'CMA Emp Adj'!S33,"")</f>
        <v>5.3888996763754049</v>
      </c>
      <c r="T33" s="30">
        <f>IFERROR(+'Ont LFS Emp'!T33-'CMA Emp Adj'!T33,"")</f>
        <v>4.0473786407766994</v>
      </c>
      <c r="U33" s="30">
        <f>IFERROR(+'Ont LFS Emp'!U33-'CMA Emp Adj'!U33,"")</f>
        <v>4.4054045307443364</v>
      </c>
      <c r="V33" s="30">
        <f>IFERROR(+'Ont LFS Emp'!V33-'CMA Emp Adj'!V33,"")</f>
        <v>3.1081229773462784</v>
      </c>
      <c r="W33" s="30">
        <f>IFERROR(+'Ont LFS Emp'!W33-'CMA Emp Adj'!W33,"")</f>
        <v>5.0183139534883718</v>
      </c>
      <c r="X33" s="30">
        <f>IFERROR(+'Ont LFS Emp'!X33-'CMA Emp Adj'!X33,"")</f>
        <v>3.3970736434108524</v>
      </c>
      <c r="Y33" s="30">
        <f>IFERROR(+'Ont LFS Emp'!Y33-'CMA Emp Adj'!Y33,"")</f>
        <v>3.3086821705426352</v>
      </c>
    </row>
    <row r="34" spans="1:25" x14ac:dyDescent="0.25">
      <c r="A34" s="6" t="s">
        <v>28</v>
      </c>
      <c r="B34" s="6"/>
      <c r="C34" s="14" t="s">
        <v>190</v>
      </c>
      <c r="D34" s="65">
        <f>IFERROR(+'Ont LFS Emp'!D34-'CMA Emp Adj'!D34,"")</f>
        <v>14.590000000000003</v>
      </c>
      <c r="E34" s="65">
        <f>IFERROR(+'Ont LFS Emp'!E34-'CMA Emp Adj'!E34,"")</f>
        <v>14.520000000000003</v>
      </c>
      <c r="F34" s="65">
        <f>IFERROR(+'Ont LFS Emp'!F34-'CMA Emp Adj'!F34,"")</f>
        <v>13.280000000000001</v>
      </c>
      <c r="G34" s="65">
        <f>IFERROR(+'Ont LFS Emp'!G34-'CMA Emp Adj'!G34,"")</f>
        <v>9.269999999999996</v>
      </c>
      <c r="H34" s="65">
        <f>IFERROR(+'Ont LFS Emp'!H34-'CMA Emp Adj'!H34,"")</f>
        <v>9.0999999999999979</v>
      </c>
      <c r="I34" s="65">
        <f>IFERROR(+'Ont LFS Emp'!I34-'CMA Emp Adj'!I34,"")</f>
        <v>7.98</v>
      </c>
      <c r="J34" s="65">
        <f>IFERROR(+'Ont LFS Emp'!J34-'CMA Emp Adj'!J34,"")</f>
        <v>6.9600000000000009</v>
      </c>
      <c r="K34" s="65">
        <f>IFERROR(+'Ont LFS Emp'!K34-'CMA Emp Adj'!K34,"")</f>
        <v>8.0300000000000011</v>
      </c>
      <c r="L34" s="65">
        <f>IFERROR(+'Ont LFS Emp'!L34-'CMA Emp Adj'!L34,"")</f>
        <v>5.2514613180515752</v>
      </c>
      <c r="M34" s="30">
        <f>IFERROR(+'Ont LFS Emp'!M34-'CMA Emp Adj'!M34,"")</f>
        <v>6.8328653295128952</v>
      </c>
      <c r="N34" s="30">
        <f>IFERROR(+'Ont LFS Emp'!N34-'CMA Emp Adj'!N34,"")</f>
        <v>3.1859025787965631</v>
      </c>
      <c r="O34" s="30">
        <f>IFERROR(+'Ont LFS Emp'!O34-'CMA Emp Adj'!O34,"")</f>
        <v>5.6654727793696269</v>
      </c>
      <c r="P34" s="30">
        <f>IFERROR(+'Ont LFS Emp'!P34-'CMA Emp Adj'!P34,"")</f>
        <v>5.7549570200573061</v>
      </c>
      <c r="Q34" s="30">
        <f>IFERROR(+'Ont LFS Emp'!Q34-'CMA Emp Adj'!Q34,"")</f>
        <v>4.9735816618911191</v>
      </c>
      <c r="R34" s="30">
        <f>IFERROR(+'Ont LFS Emp'!R34-'CMA Emp Adj'!R34,"")</f>
        <v>4.4704628890662406</v>
      </c>
      <c r="S34" s="30">
        <f>IFERROR(+'Ont LFS Emp'!S34-'CMA Emp Adj'!S34,"")</f>
        <v>3.4325059856344744</v>
      </c>
      <c r="T34" s="30">
        <f>IFERROR(+'Ont LFS Emp'!T34-'CMA Emp Adj'!T34,"")</f>
        <v>2.2155387071029509</v>
      </c>
      <c r="U34" s="30">
        <f>IFERROR(+'Ont LFS Emp'!U34-'CMA Emp Adj'!U34,"")</f>
        <v>1.6746687948922592</v>
      </c>
      <c r="V34" s="30">
        <f>IFERROR(+'Ont LFS Emp'!V34-'CMA Emp Adj'!V34,"")</f>
        <v>2.1040303272146845</v>
      </c>
      <c r="W34" s="30">
        <f>IFERROR(+'Ont LFS Emp'!W34-'CMA Emp Adj'!W34,"")</f>
        <v>1.6011068408916218</v>
      </c>
      <c r="X34" s="30">
        <f>IFERROR(+'Ont LFS Emp'!X34-'CMA Emp Adj'!X34,"")</f>
        <v>2.8301076095311295</v>
      </c>
      <c r="Y34" s="30">
        <f>IFERROR(+'Ont LFS Emp'!Y34-'CMA Emp Adj'!Y34,"")</f>
        <v>4.6753036126056875</v>
      </c>
    </row>
    <row r="35" spans="1:25" x14ac:dyDescent="0.25">
      <c r="A35" s="6" t="s">
        <v>29</v>
      </c>
      <c r="B35" s="6"/>
      <c r="C35" s="14">
        <v>321</v>
      </c>
      <c r="D35" s="65">
        <f>IFERROR(+'Ont LFS Emp'!D35-'CMA Emp Adj'!D35,"")</f>
        <v>23.470000000000002</v>
      </c>
      <c r="E35" s="65">
        <f>IFERROR(+'Ont LFS Emp'!E35-'CMA Emp Adj'!E35,"")</f>
        <v>24.990000000000002</v>
      </c>
      <c r="F35" s="65">
        <f>IFERROR(+'Ont LFS Emp'!F35-'CMA Emp Adj'!F35,"")</f>
        <v>25.47</v>
      </c>
      <c r="G35" s="65">
        <f>IFERROR(+'Ont LFS Emp'!G35-'CMA Emp Adj'!G35,"")</f>
        <v>28.990000000000002</v>
      </c>
      <c r="H35" s="65">
        <f>IFERROR(+'Ont LFS Emp'!H35-'CMA Emp Adj'!H35,"")</f>
        <v>28.78</v>
      </c>
      <c r="I35" s="65">
        <f>IFERROR(+'Ont LFS Emp'!I35-'CMA Emp Adj'!I35,"")</f>
        <v>30.740000000000002</v>
      </c>
      <c r="J35" s="65">
        <f>IFERROR(+'Ont LFS Emp'!J35-'CMA Emp Adj'!J35,"")</f>
        <v>32.370000000000005</v>
      </c>
      <c r="K35" s="65">
        <f>IFERROR(+'Ont LFS Emp'!K35-'CMA Emp Adj'!K35,"")</f>
        <v>35.309999999999995</v>
      </c>
      <c r="L35" s="65">
        <f>IFERROR(+'Ont LFS Emp'!L35-'CMA Emp Adj'!L35,"")</f>
        <v>32.212603686635944</v>
      </c>
      <c r="M35" s="30">
        <f>IFERROR(+'Ont LFS Emp'!M35-'CMA Emp Adj'!M35,"")</f>
        <v>29.776428571428568</v>
      </c>
      <c r="N35" s="30">
        <f>IFERROR(+'Ont LFS Emp'!N35-'CMA Emp Adj'!N35,"")</f>
        <v>28.998824884792626</v>
      </c>
      <c r="O35" s="30">
        <f>IFERROR(+'Ont LFS Emp'!O35-'CMA Emp Adj'!O35,"")</f>
        <v>22.567903225806447</v>
      </c>
      <c r="P35" s="30">
        <f>IFERROR(+'Ont LFS Emp'!P35-'CMA Emp Adj'!P35,"")</f>
        <v>21.954124423963133</v>
      </c>
      <c r="Q35" s="30">
        <f>IFERROR(+'Ont LFS Emp'!Q35-'CMA Emp Adj'!Q35,"")</f>
        <v>19.944078341013828</v>
      </c>
      <c r="R35" s="30">
        <f>IFERROR(+'Ont LFS Emp'!R35-'CMA Emp Adj'!R35,"")</f>
        <v>20.017978075517661</v>
      </c>
      <c r="S35" s="30">
        <f>IFERROR(+'Ont LFS Emp'!S35-'CMA Emp Adj'!S35,"")</f>
        <v>20.3574299634592</v>
      </c>
      <c r="T35" s="30">
        <f>IFERROR(+'Ont LFS Emp'!T35-'CMA Emp Adj'!T35,"")</f>
        <v>17.883702801461631</v>
      </c>
      <c r="U35" s="30">
        <f>IFERROR(+'Ont LFS Emp'!U35-'CMA Emp Adj'!U35,"")</f>
        <v>21.557990255785629</v>
      </c>
      <c r="V35" s="30">
        <f>IFERROR(+'Ont LFS Emp'!V35-'CMA Emp Adj'!V35,"")</f>
        <v>18.01683313032887</v>
      </c>
      <c r="W35" s="30">
        <f>IFERROR(+'Ont LFS Emp'!W35-'CMA Emp Adj'!W35,"")</f>
        <v>14.000744810744813</v>
      </c>
      <c r="X35" s="30">
        <f>IFERROR(+'Ont LFS Emp'!X35-'CMA Emp Adj'!X35,"")</f>
        <v>17.126691086691086</v>
      </c>
      <c r="Y35" s="30">
        <f>IFERROR(+'Ont LFS Emp'!Y35-'CMA Emp Adj'!Y35,"")</f>
        <v>17.539035409035407</v>
      </c>
    </row>
    <row r="36" spans="1:25" x14ac:dyDescent="0.25">
      <c r="A36" s="6" t="s">
        <v>30</v>
      </c>
      <c r="B36" s="6"/>
      <c r="C36" s="14">
        <v>322</v>
      </c>
      <c r="D36" s="65">
        <f>IFERROR(+'Ont LFS Emp'!D36-'CMA Emp Adj'!D36,"")</f>
        <v>27.669999999999995</v>
      </c>
      <c r="E36" s="65">
        <f>IFERROR(+'Ont LFS Emp'!E36-'CMA Emp Adj'!E36,"")</f>
        <v>26.18</v>
      </c>
      <c r="F36" s="65">
        <f>IFERROR(+'Ont LFS Emp'!F36-'CMA Emp Adj'!F36,"")</f>
        <v>25.06</v>
      </c>
      <c r="G36" s="65">
        <f>IFERROR(+'Ont LFS Emp'!G36-'CMA Emp Adj'!G36,"")</f>
        <v>25.47</v>
      </c>
      <c r="H36" s="65">
        <f>IFERROR(+'Ont LFS Emp'!H36-'CMA Emp Adj'!H36,"")</f>
        <v>28.349999999999998</v>
      </c>
      <c r="I36" s="65">
        <f>IFERROR(+'Ont LFS Emp'!I36-'CMA Emp Adj'!I36,"")</f>
        <v>25.71</v>
      </c>
      <c r="J36" s="65">
        <f>IFERROR(+'Ont LFS Emp'!J36-'CMA Emp Adj'!J36,"")</f>
        <v>29.849999999999994</v>
      </c>
      <c r="K36" s="65">
        <f>IFERROR(+'Ont LFS Emp'!K36-'CMA Emp Adj'!K36,"")</f>
        <v>24.28</v>
      </c>
      <c r="L36" s="65">
        <f>IFERROR(+'Ont LFS Emp'!L36-'CMA Emp Adj'!L36,"")</f>
        <v>21.57530963920302</v>
      </c>
      <c r="M36" s="30">
        <f>IFERROR(+'Ont LFS Emp'!M36-'CMA Emp Adj'!M36,"")</f>
        <v>18.69269789983845</v>
      </c>
      <c r="N36" s="30">
        <f>IFERROR(+'Ont LFS Emp'!N36-'CMA Emp Adj'!N36,"")</f>
        <v>15.417447495961229</v>
      </c>
      <c r="O36" s="30">
        <f>IFERROR(+'Ont LFS Emp'!O36-'CMA Emp Adj'!O36,"")</f>
        <v>19.977463651050083</v>
      </c>
      <c r="P36" s="30">
        <f>IFERROR(+'Ont LFS Emp'!P36-'CMA Emp Adj'!P36,"")</f>
        <v>16.409283791060851</v>
      </c>
      <c r="Q36" s="30">
        <f>IFERROR(+'Ont LFS Emp'!Q36-'CMA Emp Adj'!Q36,"")</f>
        <v>15.471556273559505</v>
      </c>
      <c r="R36" s="30">
        <f>IFERROR(+'Ont LFS Emp'!R36-'CMA Emp Adj'!R36,"")</f>
        <v>13.000636982065553</v>
      </c>
      <c r="S36" s="30">
        <f>IFERROR(+'Ont LFS Emp'!S36-'CMA Emp Adj'!S36,"")</f>
        <v>12.909734075448362</v>
      </c>
      <c r="T36" s="30">
        <f>IFERROR(+'Ont LFS Emp'!T36-'CMA Emp Adj'!T36,"")</f>
        <v>14.085825602968459</v>
      </c>
      <c r="U36" s="30">
        <f>IFERROR(+'Ont LFS Emp'!U36-'CMA Emp Adj'!U36,"")</f>
        <v>14.162943722943725</v>
      </c>
      <c r="V36" s="30">
        <f>IFERROR(+'Ont LFS Emp'!V36-'CMA Emp Adj'!V36,"")</f>
        <v>12.0891341991342</v>
      </c>
      <c r="W36" s="30">
        <f>IFERROR(+'Ont LFS Emp'!W36-'CMA Emp Adj'!W36,"")</f>
        <v>8.9711035007610356</v>
      </c>
      <c r="X36" s="30">
        <f>IFERROR(+'Ont LFS Emp'!X36-'CMA Emp Adj'!X36,"")</f>
        <v>9.3196270928462717</v>
      </c>
      <c r="Y36" s="30">
        <f>IFERROR(+'Ont LFS Emp'!Y36-'CMA Emp Adj'!Y36,"")</f>
        <v>9.189010654490108</v>
      </c>
    </row>
    <row r="37" spans="1:25" x14ac:dyDescent="0.25">
      <c r="A37" s="6" t="s">
        <v>31</v>
      </c>
      <c r="B37" s="6"/>
      <c r="C37" s="14">
        <v>323</v>
      </c>
      <c r="D37" s="65">
        <f>IFERROR(+'Ont LFS Emp'!D37-'CMA Emp Adj'!D37,"")</f>
        <v>15.79</v>
      </c>
      <c r="E37" s="65">
        <f>IFERROR(+'Ont LFS Emp'!E37-'CMA Emp Adj'!E37,"")</f>
        <v>14.589999999999996</v>
      </c>
      <c r="F37" s="65">
        <f>IFERROR(+'Ont LFS Emp'!F37-'CMA Emp Adj'!F37,"")</f>
        <v>19.099999999999998</v>
      </c>
      <c r="G37" s="65">
        <f>IFERROR(+'Ont LFS Emp'!G37-'CMA Emp Adj'!G37,"")</f>
        <v>15.46</v>
      </c>
      <c r="H37" s="65">
        <f>IFERROR(+'Ont LFS Emp'!H37-'CMA Emp Adj'!H37,"")</f>
        <v>14.570000000000004</v>
      </c>
      <c r="I37" s="65">
        <f>IFERROR(+'Ont LFS Emp'!I37-'CMA Emp Adj'!I37,"")</f>
        <v>19.16</v>
      </c>
      <c r="J37" s="65">
        <f>IFERROR(+'Ont LFS Emp'!J37-'CMA Emp Adj'!J37,"")</f>
        <v>20.589999999999996</v>
      </c>
      <c r="K37" s="65">
        <f>IFERROR(+'Ont LFS Emp'!K37-'CMA Emp Adj'!K37,"")</f>
        <v>22.490000000000002</v>
      </c>
      <c r="L37" s="65">
        <f>IFERROR(+'Ont LFS Emp'!L37-'CMA Emp Adj'!L37,"")</f>
        <v>18.498250950570345</v>
      </c>
      <c r="M37" s="30">
        <f>IFERROR(+'Ont LFS Emp'!M37-'CMA Emp Adj'!M37,"")</f>
        <v>16.43874524714829</v>
      </c>
      <c r="N37" s="30">
        <f>IFERROR(+'Ont LFS Emp'!N37-'CMA Emp Adj'!N37,"")</f>
        <v>13.254676806083648</v>
      </c>
      <c r="O37" s="30">
        <f>IFERROR(+'Ont LFS Emp'!O37-'CMA Emp Adj'!O37,"")</f>
        <v>15.447376425855516</v>
      </c>
      <c r="P37" s="30">
        <f>IFERROR(+'Ont LFS Emp'!P37-'CMA Emp Adj'!P37,"")</f>
        <v>15.684296577946768</v>
      </c>
      <c r="Q37" s="30">
        <f>IFERROR(+'Ont LFS Emp'!Q37-'CMA Emp Adj'!Q37,"")</f>
        <v>14.49467680608365</v>
      </c>
      <c r="R37" s="30">
        <f>IFERROR(+'Ont LFS Emp'!R37-'CMA Emp Adj'!R37,"")</f>
        <v>11.520571065989849</v>
      </c>
      <c r="S37" s="30">
        <f>IFERROR(+'Ont LFS Emp'!S37-'CMA Emp Adj'!S37,"")</f>
        <v>11.858477157360404</v>
      </c>
      <c r="T37" s="30">
        <f>IFERROR(+'Ont LFS Emp'!T37-'CMA Emp Adj'!T37,"")</f>
        <v>10.204305203045688</v>
      </c>
      <c r="U37" s="30">
        <f>IFERROR(+'Ont LFS Emp'!U37-'CMA Emp Adj'!U37,"")</f>
        <v>8.0875158629441621</v>
      </c>
      <c r="V37" s="30">
        <f>IFERROR(+'Ont LFS Emp'!V37-'CMA Emp Adj'!V37,"")</f>
        <v>12.010031725888325</v>
      </c>
      <c r="W37" s="30">
        <f>IFERROR(+'Ont LFS Emp'!W37-'CMA Emp Adj'!W37,"")</f>
        <v>11.084525547445258</v>
      </c>
      <c r="X37" s="30">
        <f>IFERROR(+'Ont LFS Emp'!X37-'CMA Emp Adj'!X37,"")</f>
        <v>11.419530761209593</v>
      </c>
      <c r="Y37" s="30">
        <f>IFERROR(+'Ont LFS Emp'!Y37-'CMA Emp Adj'!Y37,"")</f>
        <v>11.914025026068821</v>
      </c>
    </row>
    <row r="38" spans="1:25" x14ac:dyDescent="0.25">
      <c r="A38" s="6" t="s">
        <v>32</v>
      </c>
      <c r="B38" s="6"/>
      <c r="C38" s="14">
        <v>324</v>
      </c>
      <c r="D38" s="65">
        <f>IFERROR(+'Ont LFS Emp'!D38-'CMA Emp Adj'!D38,"")</f>
        <v>3.8</v>
      </c>
      <c r="E38" s="65">
        <f>IFERROR(+'Ont LFS Emp'!E38-'CMA Emp Adj'!E38,"")</f>
        <v>6.54</v>
      </c>
      <c r="F38" s="65">
        <f>IFERROR(+'Ont LFS Emp'!F38-'CMA Emp Adj'!F38,"")</f>
        <v>3.39</v>
      </c>
      <c r="G38" s="65">
        <f>IFERROR(+'Ont LFS Emp'!G38-'CMA Emp Adj'!G38,"")</f>
        <v>2.4999999999999996</v>
      </c>
      <c r="H38" s="65">
        <f>IFERROR(+'Ont LFS Emp'!H38-'CMA Emp Adj'!H38,"")</f>
        <v>4.3099999999999996</v>
      </c>
      <c r="I38" s="65">
        <f>IFERROR(+'Ont LFS Emp'!I38-'CMA Emp Adj'!I38,"")</f>
        <v>4.9800000000000004</v>
      </c>
      <c r="J38" s="65">
        <f>IFERROR(+'Ont LFS Emp'!J38-'CMA Emp Adj'!J38,"")</f>
        <v>2.3300000000000005</v>
      </c>
      <c r="K38" s="65">
        <f>IFERROR(+'Ont LFS Emp'!K38-'CMA Emp Adj'!K38,"")</f>
        <v>2.9299999999999997</v>
      </c>
      <c r="L38" s="65">
        <f>IFERROR(+'Ont LFS Emp'!L38-'CMA Emp Adj'!L38,"")</f>
        <v>3.0118000000000005</v>
      </c>
      <c r="M38" s="30">
        <f>IFERROR(+'Ont LFS Emp'!M38-'CMA Emp Adj'!M38,"")</f>
        <v>3.3150000000000004</v>
      </c>
      <c r="N38" s="30">
        <f>IFERROR(+'Ont LFS Emp'!N38-'CMA Emp Adj'!N38,"")</f>
        <v>4.12</v>
      </c>
      <c r="O38" s="30">
        <f>IFERROR(+'Ont LFS Emp'!O38-'CMA Emp Adj'!O38,"")</f>
        <v>2.7757999999999998</v>
      </c>
      <c r="P38" s="30">
        <f>IFERROR(+'Ont LFS Emp'!P38-'CMA Emp Adj'!P38,"")</f>
        <v>4.6100000000000003</v>
      </c>
      <c r="Q38" s="30">
        <f>IFERROR(+'Ont LFS Emp'!Q38-'CMA Emp Adj'!Q38,"")</f>
        <v>2.7784</v>
      </c>
      <c r="R38" s="30">
        <f>IFERROR(+'Ont LFS Emp'!R38-'CMA Emp Adj'!R38,"")</f>
        <v>4.5599999999999996</v>
      </c>
      <c r="S38" s="30">
        <f>IFERROR(+'Ont LFS Emp'!S38-'CMA Emp Adj'!S38,"")</f>
        <v>3.1711111111111112</v>
      </c>
      <c r="T38" s="30">
        <f>IFERROR(+'Ont LFS Emp'!T38-'CMA Emp Adj'!T38,"")</f>
        <v>3.13</v>
      </c>
      <c r="U38" s="30">
        <f>IFERROR(+'Ont LFS Emp'!U38-'CMA Emp Adj'!U38,"")</f>
        <v>3.87</v>
      </c>
      <c r="V38" s="30">
        <f>IFERROR(+'Ont LFS Emp'!V38-'CMA Emp Adj'!V38,"")</f>
        <v>2.280384615384615</v>
      </c>
      <c r="W38" s="30">
        <f>IFERROR(+'Ont LFS Emp'!W38-'CMA Emp Adj'!W38,"")</f>
        <v>3.22</v>
      </c>
      <c r="X38" s="30">
        <f>IFERROR(+'Ont LFS Emp'!X38-'CMA Emp Adj'!X38,"")</f>
        <v>3.34</v>
      </c>
      <c r="Y38" s="30">
        <f>IFERROR(+'Ont LFS Emp'!Y38-'CMA Emp Adj'!Y38,"")</f>
        <v>1.3427135678391957</v>
      </c>
    </row>
    <row r="39" spans="1:25" x14ac:dyDescent="0.25">
      <c r="A39" s="6" t="s">
        <v>33</v>
      </c>
      <c r="B39" s="6"/>
      <c r="C39" s="14">
        <v>325</v>
      </c>
      <c r="D39" s="65">
        <f>IFERROR(+'Ont LFS Emp'!D39-'CMA Emp Adj'!D39,"")</f>
        <v>22.39</v>
      </c>
      <c r="E39" s="65">
        <f>IFERROR(+'Ont LFS Emp'!E39-'CMA Emp Adj'!E39,"")</f>
        <v>23.57</v>
      </c>
      <c r="F39" s="65">
        <f>IFERROR(+'Ont LFS Emp'!F39-'CMA Emp Adj'!F39,"")</f>
        <v>27.07</v>
      </c>
      <c r="G39" s="65">
        <f>IFERROR(+'Ont LFS Emp'!G39-'CMA Emp Adj'!G39,"")</f>
        <v>27.25</v>
      </c>
      <c r="H39" s="65">
        <f>IFERROR(+'Ont LFS Emp'!H39-'CMA Emp Adj'!H39,"")</f>
        <v>29.240000000000002</v>
      </c>
      <c r="I39" s="65">
        <f>IFERROR(+'Ont LFS Emp'!I39-'CMA Emp Adj'!I39,"")</f>
        <v>28.11</v>
      </c>
      <c r="J39" s="65">
        <f>IFERROR(+'Ont LFS Emp'!J39-'CMA Emp Adj'!J39,"")</f>
        <v>30.92</v>
      </c>
      <c r="K39" s="65">
        <f>IFERROR(+'Ont LFS Emp'!K39-'CMA Emp Adj'!K39,"")</f>
        <v>24.969999999999995</v>
      </c>
      <c r="L39" s="65">
        <f>IFERROR(+'Ont LFS Emp'!L39-'CMA Emp Adj'!L39,"")</f>
        <v>22.784900806627419</v>
      </c>
      <c r="M39" s="30">
        <f>IFERROR(+'Ont LFS Emp'!M39-'CMA Emp Adj'!M39,"")</f>
        <v>22.780558098975366</v>
      </c>
      <c r="N39" s="30">
        <f>IFERROR(+'Ont LFS Emp'!N39-'CMA Emp Adj'!N39,"")</f>
        <v>20.22583823850011</v>
      </c>
      <c r="O39" s="30">
        <f>IFERROR(+'Ont LFS Emp'!O39-'CMA Emp Adj'!O39,"")</f>
        <v>21.861922825376062</v>
      </c>
      <c r="P39" s="30">
        <f>IFERROR(+'Ont LFS Emp'!P39-'CMA Emp Adj'!P39,"")</f>
        <v>20.775918901242644</v>
      </c>
      <c r="Q39" s="30">
        <f>IFERROR(+'Ont LFS Emp'!Q39-'CMA Emp Adj'!Q39,"")</f>
        <v>22.1964377588838</v>
      </c>
      <c r="R39" s="30">
        <f>IFERROR(+'Ont LFS Emp'!R39-'CMA Emp Adj'!R39,"")</f>
        <v>23.970465489566614</v>
      </c>
      <c r="S39" s="30">
        <f>IFERROR(+'Ont LFS Emp'!S39-'CMA Emp Adj'!S39,"")</f>
        <v>22.096532905296954</v>
      </c>
      <c r="T39" s="30">
        <f>IFERROR(+'Ont LFS Emp'!T39-'CMA Emp Adj'!T39,"")</f>
        <v>21.663220973782771</v>
      </c>
      <c r="U39" s="30">
        <f>IFERROR(+'Ont LFS Emp'!U39-'CMA Emp Adj'!U39,"")</f>
        <v>21.071166399143927</v>
      </c>
      <c r="V39" s="30">
        <f>IFERROR(+'Ont LFS Emp'!V39-'CMA Emp Adj'!V39,"")</f>
        <v>17.552961476725525</v>
      </c>
      <c r="W39" s="30">
        <f>IFERROR(+'Ont LFS Emp'!W39-'CMA Emp Adj'!W39,"")</f>
        <v>17.772642295233684</v>
      </c>
      <c r="X39" s="30">
        <f>IFERROR(+'Ont LFS Emp'!X39-'CMA Emp Adj'!X39,"")</f>
        <v>17.393422026839424</v>
      </c>
      <c r="Y39" s="30">
        <f>IFERROR(+'Ont LFS Emp'!Y39-'CMA Emp Adj'!Y39,"")</f>
        <v>18.90151087459509</v>
      </c>
    </row>
    <row r="40" spans="1:25" x14ac:dyDescent="0.25">
      <c r="A40" s="7" t="s">
        <v>34</v>
      </c>
      <c r="B40" s="7"/>
      <c r="C40" s="14" t="s">
        <v>191</v>
      </c>
      <c r="D40" s="65">
        <f>IFERROR(+'Ont LFS Emp'!D40-'CMA Emp Adj'!D40,"")</f>
        <v>6.6400000000000006</v>
      </c>
      <c r="E40" s="65">
        <f>IFERROR(+'Ont LFS Emp'!E40-'CMA Emp Adj'!E40,"")</f>
        <v>8.02</v>
      </c>
      <c r="F40" s="65">
        <f>IFERROR(+'Ont LFS Emp'!F40-'CMA Emp Adj'!F40,"")</f>
        <v>9.83</v>
      </c>
      <c r="G40" s="65">
        <f>IFERROR(+'Ont LFS Emp'!G40-'CMA Emp Adj'!G40,"")</f>
        <v>11.129999999999999</v>
      </c>
      <c r="H40" s="65">
        <f>IFERROR(+'Ont LFS Emp'!H40-'CMA Emp Adj'!H40,"")</f>
        <v>10.33</v>
      </c>
      <c r="I40" s="65">
        <f>IFERROR(+'Ont LFS Emp'!I40-'CMA Emp Adj'!I40,"")</f>
        <v>9.18</v>
      </c>
      <c r="J40" s="65">
        <f>IFERROR(+'Ont LFS Emp'!J40-'CMA Emp Adj'!J40,"")</f>
        <v>12.36</v>
      </c>
      <c r="K40" s="65">
        <f>IFERROR(+'Ont LFS Emp'!K40-'CMA Emp Adj'!K40,"")</f>
        <v>7.6</v>
      </c>
      <c r="L40" s="65">
        <f>IFERROR(+'Ont LFS Emp'!L40-'CMA Emp Adj'!L40,"")</f>
        <v>6.8077077363896841</v>
      </c>
      <c r="M40" s="30">
        <f>IFERROR(+'Ont LFS Emp'!M40-'CMA Emp Adj'!M40,"")</f>
        <v>6.3658452722063021</v>
      </c>
      <c r="N40" s="30">
        <f>IFERROR(+'Ont LFS Emp'!N40-'CMA Emp Adj'!N40,"")</f>
        <v>5.5050429799426936</v>
      </c>
      <c r="O40" s="30">
        <f>IFERROR(+'Ont LFS Emp'!O40-'CMA Emp Adj'!O40,"")</f>
        <v>8.2200000000000006</v>
      </c>
      <c r="P40" s="30">
        <f>IFERROR(+'Ont LFS Emp'!P40-'CMA Emp Adj'!P40,"")</f>
        <v>5.4588825214899703</v>
      </c>
      <c r="Q40" s="30">
        <f>IFERROR(+'Ont LFS Emp'!Q40-'CMA Emp Adj'!Q40,"")</f>
        <v>5.9585673352435524</v>
      </c>
      <c r="R40" s="30">
        <f>IFERROR(+'Ont LFS Emp'!R40-'CMA Emp Adj'!R40,"")</f>
        <v>4.226923076923077</v>
      </c>
      <c r="S40" s="30">
        <f>IFERROR(+'Ont LFS Emp'!S40-'CMA Emp Adj'!S40,"")</f>
        <v>6.9</v>
      </c>
      <c r="T40" s="30">
        <f>IFERROR(+'Ont LFS Emp'!T40-'CMA Emp Adj'!T40,"")</f>
        <v>6.3974358974358969</v>
      </c>
      <c r="U40" s="30">
        <f>IFERROR(+'Ont LFS Emp'!U40-'CMA Emp Adj'!U40,"")</f>
        <v>5.6</v>
      </c>
      <c r="V40" s="30">
        <f>IFERROR(+'Ont LFS Emp'!V40-'CMA Emp Adj'!V40,"")</f>
        <v>5.5789743589743592</v>
      </c>
      <c r="W40" s="30">
        <f>IFERROR(+'Ont LFS Emp'!W40-'CMA Emp Adj'!W40,"")</f>
        <v>4.9705732484076428</v>
      </c>
      <c r="X40" s="30">
        <f>IFERROR(+'Ont LFS Emp'!X40-'CMA Emp Adj'!X40,"")</f>
        <v>6.56</v>
      </c>
      <c r="Y40" s="30">
        <f>IFERROR(+'Ont LFS Emp'!Y40-'CMA Emp Adj'!Y40,"")</f>
        <v>6.13</v>
      </c>
    </row>
    <row r="41" spans="1:25" x14ac:dyDescent="0.25">
      <c r="A41" s="7" t="s">
        <v>35</v>
      </c>
      <c r="B41" s="7"/>
      <c r="C41" s="14" t="s">
        <v>192</v>
      </c>
      <c r="D41" s="65">
        <f>IFERROR(+'Ont LFS Emp'!D41-'CMA Emp Adj'!D41,"")</f>
        <v>3.9299999999999997</v>
      </c>
      <c r="E41" s="65">
        <f>IFERROR(+'Ont LFS Emp'!E41-'CMA Emp Adj'!E41,"")</f>
        <v>3.21</v>
      </c>
      <c r="F41" s="65">
        <f>IFERROR(+'Ont LFS Emp'!F41-'CMA Emp Adj'!F41,"")</f>
        <v>5.4799999999999995</v>
      </c>
      <c r="G41" s="65">
        <f>IFERROR(+'Ont LFS Emp'!G41-'CMA Emp Adj'!G41,"")</f>
        <v>3.97</v>
      </c>
      <c r="H41" s="65">
        <f>IFERROR(+'Ont LFS Emp'!H41-'CMA Emp Adj'!H41,"")</f>
        <v>5.77</v>
      </c>
      <c r="I41" s="65">
        <f>IFERROR(+'Ont LFS Emp'!I41-'CMA Emp Adj'!I41,"")</f>
        <v>5.22</v>
      </c>
      <c r="J41" s="65">
        <f>IFERROR(+'Ont LFS Emp'!J41-'CMA Emp Adj'!J41,"")</f>
        <v>5.370000000000001</v>
      </c>
      <c r="K41" s="65">
        <f>IFERROR(+'Ont LFS Emp'!K41-'CMA Emp Adj'!K41,"")</f>
        <v>5.55</v>
      </c>
      <c r="L41" s="65">
        <f>IFERROR(+'Ont LFS Emp'!L41-'CMA Emp Adj'!L41,"")</f>
        <v>6.058271446862995</v>
      </c>
      <c r="M41" s="30">
        <f>IFERROR(+'Ont LFS Emp'!M41-'CMA Emp Adj'!M41,"")</f>
        <v>3.9613444302176704</v>
      </c>
      <c r="N41" s="30">
        <f>IFERROR(+'Ont LFS Emp'!N41-'CMA Emp Adj'!N41,"")</f>
        <v>4.9229833546734953</v>
      </c>
      <c r="O41" s="30">
        <f>IFERROR(+'Ont LFS Emp'!O41-'CMA Emp Adj'!O41,"")</f>
        <v>3.3619974391805383</v>
      </c>
      <c r="P41" s="30">
        <f>IFERROR(+'Ont LFS Emp'!P41-'CMA Emp Adj'!P41,"")</f>
        <v>2.5166453265044817</v>
      </c>
      <c r="Q41" s="30">
        <f>IFERROR(+'Ont LFS Emp'!Q41-'CMA Emp Adj'!Q41,"")</f>
        <v>4.2320102432778501</v>
      </c>
      <c r="R41" s="30">
        <f>IFERROR(+'Ont LFS Emp'!R41-'CMA Emp Adj'!R41,"")</f>
        <v>6.32</v>
      </c>
      <c r="S41" s="30">
        <f>IFERROR(+'Ont LFS Emp'!S41-'CMA Emp Adj'!S41,"")</f>
        <v>5.9</v>
      </c>
      <c r="T41" s="30">
        <f>IFERROR(+'Ont LFS Emp'!T41-'CMA Emp Adj'!T41,"")</f>
        <v>4.57</v>
      </c>
      <c r="U41" s="30">
        <f>IFERROR(+'Ont LFS Emp'!U41-'CMA Emp Adj'!U41,"")</f>
        <v>5.03</v>
      </c>
      <c r="V41" s="30">
        <f>IFERROR(+'Ont LFS Emp'!V41-'CMA Emp Adj'!V41,"")</f>
        <v>5.87</v>
      </c>
      <c r="W41" s="30">
        <f>IFERROR(+'Ont LFS Emp'!W41-'CMA Emp Adj'!W41,"")</f>
        <v>2.929023746701847</v>
      </c>
      <c r="X41" s="30">
        <f>IFERROR(+'Ont LFS Emp'!X41-'CMA Emp Adj'!X41,"")</f>
        <v>3.0734828496042219</v>
      </c>
      <c r="Y41" s="30">
        <f>IFERROR(+'Ont LFS Emp'!Y41-'CMA Emp Adj'!Y41,"")</f>
        <v>3.2109762532981536</v>
      </c>
    </row>
    <row r="42" spans="1:25" x14ac:dyDescent="0.25">
      <c r="A42" s="7" t="s">
        <v>36</v>
      </c>
      <c r="B42" s="7"/>
      <c r="C42" s="14">
        <v>3254</v>
      </c>
      <c r="D42" s="65">
        <f>IFERROR(+'Ont LFS Emp'!D42-'CMA Emp Adj'!D42,"")</f>
        <v>5.4499999999999993</v>
      </c>
      <c r="E42" s="65">
        <f>IFERROR(+'Ont LFS Emp'!E42-'CMA Emp Adj'!E42,"")</f>
        <v>5.4699999999999989</v>
      </c>
      <c r="F42" s="65">
        <f>IFERROR(+'Ont LFS Emp'!F42-'CMA Emp Adj'!F42,"")</f>
        <v>4.91</v>
      </c>
      <c r="G42" s="65">
        <f>IFERROR(+'Ont LFS Emp'!G42-'CMA Emp Adj'!G42,"")</f>
        <v>7.4699999999999989</v>
      </c>
      <c r="H42" s="65">
        <f>IFERROR(+'Ont LFS Emp'!H42-'CMA Emp Adj'!H42,"")</f>
        <v>8.0799999999999983</v>
      </c>
      <c r="I42" s="65">
        <f>IFERROR(+'Ont LFS Emp'!I42-'CMA Emp Adj'!I42,"")</f>
        <v>8.9800000000000022</v>
      </c>
      <c r="J42" s="65">
        <f>IFERROR(+'Ont LFS Emp'!J42-'CMA Emp Adj'!J42,"")</f>
        <v>8.41</v>
      </c>
      <c r="K42" s="65">
        <f>IFERROR(+'Ont LFS Emp'!K42-'CMA Emp Adj'!K42,"")</f>
        <v>7.5</v>
      </c>
      <c r="L42" s="65">
        <f>IFERROR(+'Ont LFS Emp'!L42-'CMA Emp Adj'!L42,"")</f>
        <v>5.4671177410761871</v>
      </c>
      <c r="M42" s="30">
        <f>IFERROR(+'Ont LFS Emp'!M42-'CMA Emp Adj'!M42,"")</f>
        <v>7.2547202983484276</v>
      </c>
      <c r="N42" s="30">
        <f>IFERROR(+'Ont LFS Emp'!N42-'CMA Emp Adj'!N42,"")</f>
        <v>5.3851358550879063</v>
      </c>
      <c r="O42" s="30">
        <f>IFERROR(+'Ont LFS Emp'!O42-'CMA Emp Adj'!O42,"")</f>
        <v>5.6645071923281876</v>
      </c>
      <c r="P42" s="30">
        <f>IFERROR(+'Ont LFS Emp'!P42-'CMA Emp Adj'!P42,"")</f>
        <v>7.6288438998401702</v>
      </c>
      <c r="Q42" s="30">
        <f>IFERROR(+'Ont LFS Emp'!Q42-'CMA Emp Adj'!Q42,"")</f>
        <v>6.1985402237613236</v>
      </c>
      <c r="R42" s="30">
        <f>IFERROR(+'Ont LFS Emp'!R42-'CMA Emp Adj'!R42,"")</f>
        <v>8.8205314599877802</v>
      </c>
      <c r="S42" s="30">
        <f>IFERROR(+'Ont LFS Emp'!S42-'CMA Emp Adj'!S42,"")</f>
        <v>7.9239706780696419</v>
      </c>
      <c r="T42" s="30">
        <f>IFERROR(+'Ont LFS Emp'!T42-'CMA Emp Adj'!T42,"")</f>
        <v>7.6159682345754405</v>
      </c>
      <c r="U42" s="30">
        <f>IFERROR(+'Ont LFS Emp'!U42-'CMA Emp Adj'!U42,"")</f>
        <v>5.8576175931582171</v>
      </c>
      <c r="V42" s="30">
        <f>IFERROR(+'Ont LFS Emp'!V42-'CMA Emp Adj'!V42,"")</f>
        <v>4.4591692119731228</v>
      </c>
      <c r="W42" s="30">
        <f>IFERROR(+'Ont LFS Emp'!W42-'CMA Emp Adj'!W42,"")</f>
        <v>4.710757314974181</v>
      </c>
      <c r="X42" s="30">
        <f>IFERROR(+'Ont LFS Emp'!X42-'CMA Emp Adj'!X42,"")</f>
        <v>5.4258347676419945</v>
      </c>
      <c r="Y42" s="30">
        <f>IFERROR(+'Ont LFS Emp'!Y42-'CMA Emp Adj'!Y42,"")</f>
        <v>6.4713080895008623</v>
      </c>
    </row>
    <row r="43" spans="1:25" x14ac:dyDescent="0.25">
      <c r="A43" s="6" t="s">
        <v>37</v>
      </c>
      <c r="B43" s="6"/>
      <c r="C43" s="14">
        <v>326</v>
      </c>
      <c r="D43" s="65">
        <f>IFERROR(+'Ont LFS Emp'!D43-'CMA Emp Adj'!D43,"")</f>
        <v>28.349999999999998</v>
      </c>
      <c r="E43" s="65">
        <f>IFERROR(+'Ont LFS Emp'!E43-'CMA Emp Adj'!E43,"")</f>
        <v>33.21</v>
      </c>
      <c r="F43" s="65">
        <f>IFERROR(+'Ont LFS Emp'!F43-'CMA Emp Adj'!F43,"")</f>
        <v>38.729999999999997</v>
      </c>
      <c r="G43" s="65">
        <f>IFERROR(+'Ont LFS Emp'!G43-'CMA Emp Adj'!G43,"")</f>
        <v>41.75</v>
      </c>
      <c r="H43" s="65">
        <f>IFERROR(+'Ont LFS Emp'!H43-'CMA Emp Adj'!H43,"")</f>
        <v>36.78</v>
      </c>
      <c r="I43" s="65">
        <f>IFERROR(+'Ont LFS Emp'!I43-'CMA Emp Adj'!I43,"")</f>
        <v>31.550000000000004</v>
      </c>
      <c r="J43" s="65">
        <f>IFERROR(+'Ont LFS Emp'!J43-'CMA Emp Adj'!J43,"")</f>
        <v>37.56</v>
      </c>
      <c r="K43" s="65">
        <f>IFERROR(+'Ont LFS Emp'!K43-'CMA Emp Adj'!K43,"")</f>
        <v>36.980000000000004</v>
      </c>
      <c r="L43" s="65">
        <f>IFERROR(+'Ont LFS Emp'!L43-'CMA Emp Adj'!L43,"")</f>
        <v>39.289457882998796</v>
      </c>
      <c r="M43" s="30">
        <f>IFERROR(+'Ont LFS Emp'!M43-'CMA Emp Adj'!M43,"")</f>
        <v>33.765227311717268</v>
      </c>
      <c r="N43" s="30">
        <f>IFERROR(+'Ont LFS Emp'!N43-'CMA Emp Adj'!N43,"")</f>
        <v>25.153957797220791</v>
      </c>
      <c r="O43" s="30">
        <f>IFERROR(+'Ont LFS Emp'!O43-'CMA Emp Adj'!O43,"")</f>
        <v>24.077397495282209</v>
      </c>
      <c r="P43" s="30">
        <f>IFERROR(+'Ont LFS Emp'!P43-'CMA Emp Adj'!P43,"")</f>
        <v>18.665719677474698</v>
      </c>
      <c r="Q43" s="30">
        <f>IFERROR(+'Ont LFS Emp'!Q43-'CMA Emp Adj'!Q43,"")</f>
        <v>21.543647280837195</v>
      </c>
      <c r="R43" s="30">
        <f>IFERROR(+'Ont LFS Emp'!R43-'CMA Emp Adj'!R43,"")</f>
        <v>22.925730447614367</v>
      </c>
      <c r="S43" s="30">
        <f>IFERROR(+'Ont LFS Emp'!S43-'CMA Emp Adj'!S43,"")</f>
        <v>20.086128873585835</v>
      </c>
      <c r="T43" s="30">
        <f>IFERROR(+'Ont LFS Emp'!T43-'CMA Emp Adj'!T43,"")</f>
        <v>18.839050664043285</v>
      </c>
      <c r="U43" s="30">
        <f>IFERROR(+'Ont LFS Emp'!U43-'CMA Emp Adj'!U43,"")</f>
        <v>19.834043285784553</v>
      </c>
      <c r="V43" s="30">
        <f>IFERROR(+'Ont LFS Emp'!V43-'CMA Emp Adj'!V43,"")</f>
        <v>19.554254795868179</v>
      </c>
      <c r="W43" s="30">
        <f>IFERROR(+'Ont LFS Emp'!W43-'CMA Emp Adj'!W43,"")</f>
        <v>22.493197930142301</v>
      </c>
      <c r="X43" s="30">
        <f>IFERROR(+'Ont LFS Emp'!X43-'CMA Emp Adj'!X43,"")</f>
        <v>23.227914618369983</v>
      </c>
      <c r="Y43" s="30">
        <f>IFERROR(+'Ont LFS Emp'!Y43-'CMA Emp Adj'!Y43,"")</f>
        <v>22.972988357050454</v>
      </c>
    </row>
    <row r="44" spans="1:25" x14ac:dyDescent="0.25">
      <c r="A44" s="6" t="s">
        <v>38</v>
      </c>
      <c r="B44" s="6"/>
      <c r="C44" s="14">
        <v>327</v>
      </c>
      <c r="D44" s="65">
        <f>IFERROR(+'Ont LFS Emp'!D44-'CMA Emp Adj'!D44,"")</f>
        <v>16.600000000000001</v>
      </c>
      <c r="E44" s="65">
        <f>IFERROR(+'Ont LFS Emp'!E44-'CMA Emp Adj'!E44,"")</f>
        <v>15.920000000000002</v>
      </c>
      <c r="F44" s="65">
        <f>IFERROR(+'Ont LFS Emp'!F44-'CMA Emp Adj'!F44,"")</f>
        <v>17.96</v>
      </c>
      <c r="G44" s="65">
        <f>IFERROR(+'Ont LFS Emp'!G44-'CMA Emp Adj'!G44,"")</f>
        <v>17.170000000000002</v>
      </c>
      <c r="H44" s="65">
        <f>IFERROR(+'Ont LFS Emp'!H44-'CMA Emp Adj'!H44,"")</f>
        <v>16.440000000000001</v>
      </c>
      <c r="I44" s="65">
        <f>IFERROR(+'Ont LFS Emp'!I44-'CMA Emp Adj'!I44,"")</f>
        <v>15.469999999999999</v>
      </c>
      <c r="J44" s="65">
        <f>IFERROR(+'Ont LFS Emp'!J44-'CMA Emp Adj'!J44,"")</f>
        <v>15.870000000000001</v>
      </c>
      <c r="K44" s="65">
        <f>IFERROR(+'Ont LFS Emp'!K44-'CMA Emp Adj'!K44,"")</f>
        <v>15.86</v>
      </c>
      <c r="L44" s="65">
        <f>IFERROR(+'Ont LFS Emp'!L44-'CMA Emp Adj'!L44,"")</f>
        <v>16.418829268292683</v>
      </c>
      <c r="M44" s="30">
        <f>IFERROR(+'Ont LFS Emp'!M44-'CMA Emp Adj'!M44,"")</f>
        <v>15.222048780487809</v>
      </c>
      <c r="N44" s="30">
        <f>IFERROR(+'Ont LFS Emp'!N44-'CMA Emp Adj'!N44,"")</f>
        <v>11.094439024390244</v>
      </c>
      <c r="O44" s="30">
        <f>IFERROR(+'Ont LFS Emp'!O44-'CMA Emp Adj'!O44,"")</f>
        <v>12.232682926829268</v>
      </c>
      <c r="P44" s="30">
        <f>IFERROR(+'Ont LFS Emp'!P44-'CMA Emp Adj'!P44,"")</f>
        <v>13.06058536585366</v>
      </c>
      <c r="Q44" s="30">
        <f>IFERROR(+'Ont LFS Emp'!Q44-'CMA Emp Adj'!Q44,"")</f>
        <v>7.9619512195121969</v>
      </c>
      <c r="R44" s="30">
        <f>IFERROR(+'Ont LFS Emp'!R44-'CMA Emp Adj'!R44,"")</f>
        <v>9.151428571428573</v>
      </c>
      <c r="S44" s="30">
        <f>IFERROR(+'Ont LFS Emp'!S44-'CMA Emp Adj'!S44,"")</f>
        <v>13.291428571428572</v>
      </c>
      <c r="T44" s="30">
        <f>IFERROR(+'Ont LFS Emp'!T44-'CMA Emp Adj'!T44,"")</f>
        <v>10.858571428571429</v>
      </c>
      <c r="U44" s="30">
        <f>IFERROR(+'Ont LFS Emp'!U44-'CMA Emp Adj'!U44,"")</f>
        <v>10.241428571428573</v>
      </c>
      <c r="V44" s="30">
        <f>IFERROR(+'Ont LFS Emp'!V44-'CMA Emp Adj'!V44,"")</f>
        <v>11.785714285714286</v>
      </c>
      <c r="W44" s="30">
        <f>IFERROR(+'Ont LFS Emp'!W44-'CMA Emp Adj'!W44,"")</f>
        <v>10.925141509433963</v>
      </c>
      <c r="X44" s="30">
        <f>IFERROR(+'Ont LFS Emp'!X44-'CMA Emp Adj'!X44,"")</f>
        <v>9.3176415094339635</v>
      </c>
      <c r="Y44" s="30">
        <f>IFERROR(+'Ont LFS Emp'!Y44-'CMA Emp Adj'!Y44,"")</f>
        <v>12.551650943396227</v>
      </c>
    </row>
    <row r="45" spans="1:25" x14ac:dyDescent="0.25">
      <c r="A45" s="6" t="s">
        <v>39</v>
      </c>
      <c r="B45" s="6"/>
      <c r="C45" s="14">
        <v>331</v>
      </c>
      <c r="D45" s="65">
        <f>IFERROR(+'Ont LFS Emp'!D45-'CMA Emp Adj'!D45,"")</f>
        <v>42.760000000000005</v>
      </c>
      <c r="E45" s="65">
        <f>IFERROR(+'Ont LFS Emp'!E45-'CMA Emp Adj'!E45,"")</f>
        <v>40.75</v>
      </c>
      <c r="F45" s="65">
        <f>IFERROR(+'Ont LFS Emp'!F45-'CMA Emp Adj'!F45,"")</f>
        <v>38.96</v>
      </c>
      <c r="G45" s="65">
        <f>IFERROR(+'Ont LFS Emp'!G45-'CMA Emp Adj'!G45,"")</f>
        <v>42.69</v>
      </c>
      <c r="H45" s="65">
        <f>IFERROR(+'Ont LFS Emp'!H45-'CMA Emp Adj'!H45,"")</f>
        <v>39.010000000000005</v>
      </c>
      <c r="I45" s="65">
        <f>IFERROR(+'Ont LFS Emp'!I45-'CMA Emp Adj'!I45,"")</f>
        <v>42.41</v>
      </c>
      <c r="J45" s="65">
        <f>IFERROR(+'Ont LFS Emp'!J45-'CMA Emp Adj'!J45,"")</f>
        <v>41.41</v>
      </c>
      <c r="K45" s="65">
        <f>IFERROR(+'Ont LFS Emp'!K45-'CMA Emp Adj'!K45,"")</f>
        <v>39.830000000000005</v>
      </c>
      <c r="L45" s="65">
        <f>IFERROR(+'Ont LFS Emp'!L45-'CMA Emp Adj'!L45,"")</f>
        <v>31.381984469370146</v>
      </c>
      <c r="M45" s="30">
        <f>IFERROR(+'Ont LFS Emp'!M45-'CMA Emp Adj'!M45,"")</f>
        <v>32.967454702329597</v>
      </c>
      <c r="N45" s="30">
        <f>IFERROR(+'Ont LFS Emp'!N45-'CMA Emp Adj'!N45,"")</f>
        <v>27.679689387402938</v>
      </c>
      <c r="O45" s="30">
        <f>IFERROR(+'Ont LFS Emp'!O45-'CMA Emp Adj'!O45,"")</f>
        <v>25.57879206212252</v>
      </c>
      <c r="P45" s="30">
        <f>IFERROR(+'Ont LFS Emp'!P45-'CMA Emp Adj'!P45,"")</f>
        <v>24.065090595340809</v>
      </c>
      <c r="Q45" s="30">
        <f>IFERROR(+'Ont LFS Emp'!Q45-'CMA Emp Adj'!Q45,"")</f>
        <v>20.790983606557379</v>
      </c>
      <c r="R45" s="30">
        <f>IFERROR(+'Ont LFS Emp'!R45-'CMA Emp Adj'!R45,"")</f>
        <v>23.557102396514161</v>
      </c>
      <c r="S45" s="30">
        <f>IFERROR(+'Ont LFS Emp'!S45-'CMA Emp Adj'!S45,"")</f>
        <v>24.218191721132897</v>
      </c>
      <c r="T45" s="30">
        <f>IFERROR(+'Ont LFS Emp'!T45-'CMA Emp Adj'!T45,"")</f>
        <v>26.905838779956426</v>
      </c>
      <c r="U45" s="30">
        <f>IFERROR(+'Ont LFS Emp'!U45-'CMA Emp Adj'!U45,"")</f>
        <v>25.440566448801739</v>
      </c>
      <c r="V45" s="30">
        <f>IFERROR(+'Ont LFS Emp'!V45-'CMA Emp Adj'!V45,"")</f>
        <v>27.00978213507625</v>
      </c>
      <c r="W45" s="30">
        <f>IFERROR(+'Ont LFS Emp'!W45-'CMA Emp Adj'!W45,"")</f>
        <v>21.473550724637679</v>
      </c>
      <c r="X45" s="30">
        <f>IFERROR(+'Ont LFS Emp'!X45-'CMA Emp Adj'!X45,"")</f>
        <v>21.123260869565222</v>
      </c>
      <c r="Y45" s="30">
        <f>IFERROR(+'Ont LFS Emp'!Y45-'CMA Emp Adj'!Y45,"")</f>
        <v>22.917939958592129</v>
      </c>
    </row>
    <row r="46" spans="1:25" x14ac:dyDescent="0.25">
      <c r="A46" s="6" t="s">
        <v>40</v>
      </c>
      <c r="B46" s="6"/>
      <c r="C46" s="14">
        <v>332</v>
      </c>
      <c r="D46" s="65">
        <f>IFERROR(+'Ont LFS Emp'!D46-'CMA Emp Adj'!D46,"")</f>
        <v>47.49</v>
      </c>
      <c r="E46" s="65">
        <f>IFERROR(+'Ont LFS Emp'!E46-'CMA Emp Adj'!E46,"")</f>
        <v>48.740000000000009</v>
      </c>
      <c r="F46" s="65">
        <f>IFERROR(+'Ont LFS Emp'!F46-'CMA Emp Adj'!F46,"")</f>
        <v>55.410000000000004</v>
      </c>
      <c r="G46" s="65">
        <f>IFERROR(+'Ont LFS Emp'!G46-'CMA Emp Adj'!G46,"")</f>
        <v>53.44</v>
      </c>
      <c r="H46" s="65">
        <f>IFERROR(+'Ont LFS Emp'!H46-'CMA Emp Adj'!H46,"")</f>
        <v>56.63</v>
      </c>
      <c r="I46" s="65">
        <f>IFERROR(+'Ont LFS Emp'!I46-'CMA Emp Adj'!I46,"")</f>
        <v>55.64</v>
      </c>
      <c r="J46" s="65">
        <f>IFERROR(+'Ont LFS Emp'!J46-'CMA Emp Adj'!J46,"")</f>
        <v>52.940000000000005</v>
      </c>
      <c r="K46" s="65">
        <f>IFERROR(+'Ont LFS Emp'!K46-'CMA Emp Adj'!K46,"")</f>
        <v>55.2</v>
      </c>
      <c r="L46" s="65">
        <f>IFERROR(+'Ont LFS Emp'!L46-'CMA Emp Adj'!L46,"")</f>
        <v>53.797873538328282</v>
      </c>
      <c r="M46" s="30">
        <f>IFERROR(+'Ont LFS Emp'!M46-'CMA Emp Adj'!M46,"")</f>
        <v>49.873997401472501</v>
      </c>
      <c r="N46" s="30">
        <f>IFERROR(+'Ont LFS Emp'!N46-'CMA Emp Adj'!N46,"")</f>
        <v>48.888700736249454</v>
      </c>
      <c r="O46" s="30">
        <f>IFERROR(+'Ont LFS Emp'!O46-'CMA Emp Adj'!O46,"")</f>
        <v>42.993057600692936</v>
      </c>
      <c r="P46" s="30">
        <f>IFERROR(+'Ont LFS Emp'!P46-'CMA Emp Adj'!P46,"")</f>
        <v>35.819753139887396</v>
      </c>
      <c r="Q46" s="30">
        <f>IFERROR(+'Ont LFS Emp'!Q46-'CMA Emp Adj'!Q46,"")</f>
        <v>38.39768297964487</v>
      </c>
      <c r="R46" s="30">
        <f>IFERROR(+'Ont LFS Emp'!R46-'CMA Emp Adj'!R46,"")</f>
        <v>37.520740740740742</v>
      </c>
      <c r="S46" s="30">
        <f>IFERROR(+'Ont LFS Emp'!S46-'CMA Emp Adj'!S46,"")</f>
        <v>36.878922558922554</v>
      </c>
      <c r="T46" s="30">
        <f>IFERROR(+'Ont LFS Emp'!T46-'CMA Emp Adj'!T46,"")</f>
        <v>36.194175084175086</v>
      </c>
      <c r="U46" s="30">
        <f>IFERROR(+'Ont LFS Emp'!U46-'CMA Emp Adj'!U46,"")</f>
        <v>35.615218855218856</v>
      </c>
      <c r="V46" s="30">
        <f>IFERROR(+'Ont LFS Emp'!V46-'CMA Emp Adj'!V46,"")</f>
        <v>32.777929292929294</v>
      </c>
      <c r="W46" s="30">
        <f>IFERROR(+'Ont LFS Emp'!W46-'CMA Emp Adj'!W46,"")</f>
        <v>36.429344735673041</v>
      </c>
      <c r="X46" s="30">
        <f>IFERROR(+'Ont LFS Emp'!X46-'CMA Emp Adj'!X46,"")</f>
        <v>36.170379831186139</v>
      </c>
      <c r="Y46" s="30">
        <f>IFERROR(+'Ont LFS Emp'!Y46-'CMA Emp Adj'!Y46,"")</f>
        <v>41.566128387383387</v>
      </c>
    </row>
    <row r="47" spans="1:25" x14ac:dyDescent="0.25">
      <c r="A47" s="6" t="s">
        <v>41</v>
      </c>
      <c r="B47" s="6"/>
      <c r="C47" s="14">
        <v>333</v>
      </c>
      <c r="D47" s="65">
        <f>IFERROR(+'Ont LFS Emp'!D47-'CMA Emp Adj'!D47,"")</f>
        <v>35.450000000000003</v>
      </c>
      <c r="E47" s="65">
        <f>IFERROR(+'Ont LFS Emp'!E47-'CMA Emp Adj'!E47,"")</f>
        <v>32.64</v>
      </c>
      <c r="F47" s="65">
        <f>IFERROR(+'Ont LFS Emp'!F47-'CMA Emp Adj'!F47,"")</f>
        <v>41.19</v>
      </c>
      <c r="G47" s="65">
        <f>IFERROR(+'Ont LFS Emp'!G47-'CMA Emp Adj'!G47,"")</f>
        <v>45.19</v>
      </c>
      <c r="H47" s="65">
        <f>IFERROR(+'Ont LFS Emp'!H47-'CMA Emp Adj'!H47,"")</f>
        <v>40.61</v>
      </c>
      <c r="I47" s="65">
        <f>IFERROR(+'Ont LFS Emp'!I47-'CMA Emp Adj'!I47,"")</f>
        <v>40.25</v>
      </c>
      <c r="J47" s="65">
        <f>IFERROR(+'Ont LFS Emp'!J47-'CMA Emp Adj'!J47,"")</f>
        <v>42.69</v>
      </c>
      <c r="K47" s="65">
        <f>IFERROR(+'Ont LFS Emp'!K47-'CMA Emp Adj'!K47,"")</f>
        <v>43.239999999999995</v>
      </c>
      <c r="L47" s="65">
        <f>IFERROR(+'Ont LFS Emp'!L47-'CMA Emp Adj'!L47,"")</f>
        <v>39.164938215102964</v>
      </c>
      <c r="M47" s="30">
        <f>IFERROR(+'Ont LFS Emp'!M47-'CMA Emp Adj'!M47,"")</f>
        <v>39.028091533180771</v>
      </c>
      <c r="N47" s="30">
        <f>IFERROR(+'Ont LFS Emp'!N47-'CMA Emp Adj'!N47,"")</f>
        <v>34.518878718535461</v>
      </c>
      <c r="O47" s="30">
        <f>IFERROR(+'Ont LFS Emp'!O47-'CMA Emp Adj'!O47,"")</f>
        <v>31.83516018306636</v>
      </c>
      <c r="P47" s="30">
        <f>IFERROR(+'Ont LFS Emp'!P47-'CMA Emp Adj'!P47,"")</f>
        <v>32.506009153318075</v>
      </c>
      <c r="Q47" s="30">
        <f>IFERROR(+'Ont LFS Emp'!Q47-'CMA Emp Adj'!Q47,"")</f>
        <v>30.374345537757435</v>
      </c>
      <c r="R47" s="30">
        <f>IFERROR(+'Ont LFS Emp'!R47-'CMA Emp Adj'!R47,"")</f>
        <v>30.822594827586208</v>
      </c>
      <c r="S47" s="30">
        <f>IFERROR(+'Ont LFS Emp'!S47-'CMA Emp Adj'!S47,"")</f>
        <v>34.541094827586207</v>
      </c>
      <c r="T47" s="30">
        <f>IFERROR(+'Ont LFS Emp'!T47-'CMA Emp Adj'!T47,"")</f>
        <v>31.597232758620695</v>
      </c>
      <c r="U47" s="30">
        <f>IFERROR(+'Ont LFS Emp'!U47-'CMA Emp Adj'!U47,"")</f>
        <v>34.63845689655173</v>
      </c>
      <c r="V47" s="30">
        <f>IFERROR(+'Ont LFS Emp'!V47-'CMA Emp Adj'!V47,"")</f>
        <v>34.532974137931035</v>
      </c>
      <c r="W47" s="30">
        <f>IFERROR(+'Ont LFS Emp'!W47-'CMA Emp Adj'!W47,"")</f>
        <v>40.003088326127234</v>
      </c>
      <c r="X47" s="30">
        <f>IFERROR(+'Ont LFS Emp'!X47-'CMA Emp Adj'!X47,"")</f>
        <v>40.30224212476837</v>
      </c>
      <c r="Y47" s="30">
        <f>IFERROR(+'Ont LFS Emp'!Y47-'CMA Emp Adj'!Y47,"")</f>
        <v>35.18015750463249</v>
      </c>
    </row>
    <row r="48" spans="1:25" x14ac:dyDescent="0.25">
      <c r="A48" s="7" t="s">
        <v>42</v>
      </c>
      <c r="B48" s="7"/>
      <c r="C48" s="14">
        <v>3336</v>
      </c>
      <c r="D48" s="65">
        <f>IFERROR(+'Ont LFS Emp'!D48-'CMA Emp Adj'!D48,"")</f>
        <v>2.79</v>
      </c>
      <c r="E48" s="65">
        <f>IFERROR(+'Ont LFS Emp'!E48-'CMA Emp Adj'!E48,"")</f>
        <v>2.54</v>
      </c>
      <c r="F48" s="65">
        <f>IFERROR(+'Ont LFS Emp'!F48-'CMA Emp Adj'!F48,"")</f>
        <v>2.83</v>
      </c>
      <c r="G48" s="65">
        <f>IFERROR(+'Ont LFS Emp'!G48-'CMA Emp Adj'!G48,"")</f>
        <v>2.9000000000000004</v>
      </c>
      <c r="H48" s="65">
        <f>IFERROR(+'Ont LFS Emp'!H48-'CMA Emp Adj'!H48,"")</f>
        <v>3.01</v>
      </c>
      <c r="I48" s="65">
        <f>IFERROR(+'Ont LFS Emp'!I48-'CMA Emp Adj'!I48,"")</f>
        <v>3.23</v>
      </c>
      <c r="J48" s="65">
        <f>IFERROR(+'Ont LFS Emp'!J48-'CMA Emp Adj'!J48,"")</f>
        <v>2.38</v>
      </c>
      <c r="K48" s="65">
        <f>IFERROR(+'Ont LFS Emp'!K48-'CMA Emp Adj'!K48,"")</f>
        <v>1.99</v>
      </c>
      <c r="L48" s="65">
        <f>IFERROR(+'Ont LFS Emp'!L48-'CMA Emp Adj'!L48,"")</f>
        <v>1.72</v>
      </c>
      <c r="M48" s="30">
        <f>IFERROR(+'Ont LFS Emp'!M48-'CMA Emp Adj'!M48,"")</f>
        <v>0</v>
      </c>
      <c r="N48" s="30">
        <f>IFERROR(+'Ont LFS Emp'!N48-'CMA Emp Adj'!N48,"")</f>
        <v>0</v>
      </c>
      <c r="O48" s="30">
        <f>IFERROR(+'Ont LFS Emp'!O48-'CMA Emp Adj'!O48,"")</f>
        <v>2.25</v>
      </c>
      <c r="P48" s="30">
        <f>IFERROR(+'Ont LFS Emp'!P48-'CMA Emp Adj'!P48,"")</f>
        <v>2.2400000000000002</v>
      </c>
      <c r="Q48" s="30">
        <f>IFERROR(+'Ont LFS Emp'!Q48-'CMA Emp Adj'!Q48,"")</f>
        <v>2.2400000000000002</v>
      </c>
      <c r="R48" s="30">
        <f>IFERROR(+'Ont LFS Emp'!R48-'CMA Emp Adj'!R48,"")</f>
        <v>0</v>
      </c>
      <c r="S48" s="30">
        <f>IFERROR(+'Ont LFS Emp'!S48-'CMA Emp Adj'!S48,"")</f>
        <v>1.98</v>
      </c>
      <c r="T48" s="30">
        <f>IFERROR(+'Ont LFS Emp'!T48-'CMA Emp Adj'!T48,"")</f>
        <v>0</v>
      </c>
      <c r="U48" s="30">
        <f>IFERROR(+'Ont LFS Emp'!U48-'CMA Emp Adj'!U48,"")</f>
        <v>3.04</v>
      </c>
      <c r="V48" s="30">
        <f>IFERROR(+'Ont LFS Emp'!V48-'CMA Emp Adj'!V48,"")</f>
        <v>2.23</v>
      </c>
      <c r="W48" s="30">
        <f>IFERROR(+'Ont LFS Emp'!W48-'CMA Emp Adj'!W48,"")</f>
        <v>2.86</v>
      </c>
      <c r="X48" s="30">
        <f>IFERROR(+'Ont LFS Emp'!X48-'CMA Emp Adj'!X48,"")</f>
        <v>1.96</v>
      </c>
      <c r="Y48" s="30">
        <f>IFERROR(+'Ont LFS Emp'!Y48-'CMA Emp Adj'!Y48,"")</f>
        <v>0</v>
      </c>
    </row>
    <row r="49" spans="1:25" x14ac:dyDescent="0.25">
      <c r="A49" s="6" t="s">
        <v>43</v>
      </c>
      <c r="B49" s="6"/>
      <c r="C49" s="14">
        <v>334</v>
      </c>
      <c r="D49" s="65">
        <f>IFERROR(+'Ont LFS Emp'!D49-'CMA Emp Adj'!D49,"")</f>
        <v>27.57</v>
      </c>
      <c r="E49" s="65">
        <f>IFERROR(+'Ont LFS Emp'!E49-'CMA Emp Adj'!E49,"")</f>
        <v>29.74</v>
      </c>
      <c r="F49" s="65">
        <f>IFERROR(+'Ont LFS Emp'!F49-'CMA Emp Adj'!F49,"")</f>
        <v>32.940000000000005</v>
      </c>
      <c r="G49" s="65">
        <f>IFERROR(+'Ont LFS Emp'!G49-'CMA Emp Adj'!G49,"")</f>
        <v>41.62</v>
      </c>
      <c r="H49" s="65">
        <f>IFERROR(+'Ont LFS Emp'!H49-'CMA Emp Adj'!H49,"")</f>
        <v>40.999999999999993</v>
      </c>
      <c r="I49" s="65">
        <f>IFERROR(+'Ont LFS Emp'!I49-'CMA Emp Adj'!I49,"")</f>
        <v>32.130000000000003</v>
      </c>
      <c r="J49" s="65">
        <f>IFERROR(+'Ont LFS Emp'!J49-'CMA Emp Adj'!J49,"")</f>
        <v>31.159999999999997</v>
      </c>
      <c r="K49" s="65">
        <f>IFERROR(+'Ont LFS Emp'!K49-'CMA Emp Adj'!K49,"")</f>
        <v>28.21</v>
      </c>
      <c r="L49" s="65">
        <f>IFERROR(+'Ont LFS Emp'!L49-'CMA Emp Adj'!L49,"")</f>
        <v>27.516053906085489</v>
      </c>
      <c r="M49" s="30">
        <f>IFERROR(+'Ont LFS Emp'!M49-'CMA Emp Adj'!M49,"")</f>
        <v>33.846458201726676</v>
      </c>
      <c r="N49" s="30">
        <f>IFERROR(+'Ont LFS Emp'!N49-'CMA Emp Adj'!N49,"")</f>
        <v>41.454786270793846</v>
      </c>
      <c r="O49" s="30">
        <f>IFERROR(+'Ont LFS Emp'!O49-'CMA Emp Adj'!O49,"")</f>
        <v>39.206845651716151</v>
      </c>
      <c r="P49" s="30">
        <f>IFERROR(+'Ont LFS Emp'!P49-'CMA Emp Adj'!P49,"")</f>
        <v>30.181362392082544</v>
      </c>
      <c r="Q49" s="30">
        <f>IFERROR(+'Ont LFS Emp'!Q49-'CMA Emp Adj'!Q49,"")</f>
        <v>28.65358391240261</v>
      </c>
      <c r="R49" s="30">
        <f>IFERROR(+'Ont LFS Emp'!R49-'CMA Emp Adj'!R49,"")</f>
        <v>27.421742770167427</v>
      </c>
      <c r="S49" s="30">
        <f>IFERROR(+'Ont LFS Emp'!S49-'CMA Emp Adj'!S49,"")</f>
        <v>20.875814307458146</v>
      </c>
      <c r="T49" s="30">
        <f>IFERROR(+'Ont LFS Emp'!T49-'CMA Emp Adj'!T49,"")</f>
        <v>20.683698630136988</v>
      </c>
      <c r="U49" s="30">
        <f>IFERROR(+'Ont LFS Emp'!U49-'CMA Emp Adj'!U49,"")</f>
        <v>18.730814307458147</v>
      </c>
      <c r="V49" s="30">
        <f>IFERROR(+'Ont LFS Emp'!V49-'CMA Emp Adj'!V49,"")</f>
        <v>17.471423135464235</v>
      </c>
      <c r="W49" s="30">
        <f>IFERROR(+'Ont LFS Emp'!W49-'CMA Emp Adj'!W49,"")</f>
        <v>15.719675785207698</v>
      </c>
      <c r="X49" s="30">
        <f>IFERROR(+'Ont LFS Emp'!X49-'CMA Emp Adj'!X49,"")</f>
        <v>18.256970618034448</v>
      </c>
      <c r="Y49" s="30">
        <f>IFERROR(+'Ont LFS Emp'!Y49-'CMA Emp Adj'!Y49,"")</f>
        <v>15.165258358662616</v>
      </c>
    </row>
    <row r="50" spans="1:25" x14ac:dyDescent="0.25">
      <c r="A50" s="7" t="s">
        <v>44</v>
      </c>
      <c r="B50" s="7"/>
      <c r="C50" s="14">
        <v>3341</v>
      </c>
      <c r="D50" s="65">
        <f>IFERROR(+'Ont LFS Emp'!D50-'CMA Emp Adj'!D50,"")</f>
        <v>7.49</v>
      </c>
      <c r="E50" s="65">
        <f>IFERROR(+'Ont LFS Emp'!E50-'CMA Emp Adj'!E50,"")</f>
        <v>8.6900000000000013</v>
      </c>
      <c r="F50" s="65">
        <f>IFERROR(+'Ont LFS Emp'!F50-'CMA Emp Adj'!F50,"")</f>
        <v>7.01</v>
      </c>
      <c r="G50" s="65">
        <f>IFERROR(+'Ont LFS Emp'!G50-'CMA Emp Adj'!G50,"")</f>
        <v>6.6900000000000013</v>
      </c>
      <c r="H50" s="65">
        <f>IFERROR(+'Ont LFS Emp'!H50-'CMA Emp Adj'!H50,"")</f>
        <v>7.32</v>
      </c>
      <c r="I50" s="65">
        <f>IFERROR(+'Ont LFS Emp'!I50-'CMA Emp Adj'!I50,"")</f>
        <v>6.52</v>
      </c>
      <c r="J50" s="65">
        <f>IFERROR(+'Ont LFS Emp'!J50-'CMA Emp Adj'!J50,"")</f>
        <v>3.7300000000000004</v>
      </c>
      <c r="K50" s="65">
        <f>IFERROR(+'Ont LFS Emp'!K50-'CMA Emp Adj'!K50,"")</f>
        <v>3.8499999999999996</v>
      </c>
      <c r="L50" s="65">
        <f>IFERROR(+'Ont LFS Emp'!L50-'CMA Emp Adj'!L50,"")</f>
        <v>4.5129878048780494</v>
      </c>
      <c r="M50" s="30">
        <f>IFERROR(+'Ont LFS Emp'!M50-'CMA Emp Adj'!M50,"")</f>
        <v>4.4005487804878056</v>
      </c>
      <c r="N50" s="30">
        <f>IFERROR(+'Ont LFS Emp'!N50-'CMA Emp Adj'!N50,"")</f>
        <v>7.0502439024390213</v>
      </c>
      <c r="O50" s="30">
        <f>IFERROR(+'Ont LFS Emp'!O50-'CMA Emp Adj'!O50,"")</f>
        <v>4.5685975609756095</v>
      </c>
      <c r="P50" s="30">
        <f>IFERROR(+'Ont LFS Emp'!P50-'CMA Emp Adj'!P50,"")</f>
        <v>2.9379268292682923</v>
      </c>
      <c r="Q50" s="30">
        <f>IFERROR(+'Ont LFS Emp'!Q50-'CMA Emp Adj'!Q50,"")</f>
        <v>3.5556707317073162</v>
      </c>
      <c r="R50" s="30">
        <f>IFERROR(+'Ont LFS Emp'!R50-'CMA Emp Adj'!R50,"")</f>
        <v>2.5023167155425226</v>
      </c>
      <c r="S50" s="30">
        <f>IFERROR(+'Ont LFS Emp'!S50-'CMA Emp Adj'!S50,"")</f>
        <v>1.362844574780059</v>
      </c>
      <c r="T50" s="30">
        <f>IFERROR(+'Ont LFS Emp'!T50-'CMA Emp Adj'!T50,"")</f>
        <v>2.6360410557184757</v>
      </c>
      <c r="U50" s="30">
        <f>IFERROR(+'Ont LFS Emp'!U50-'CMA Emp Adj'!U50,"")</f>
        <v>1.3426686217008799</v>
      </c>
      <c r="V50" s="30">
        <f>IFERROR(+'Ont LFS Emp'!V50-'CMA Emp Adj'!V50,"")</f>
        <v>2.2840469208211149</v>
      </c>
      <c r="W50" s="30">
        <f>IFERROR(+'Ont LFS Emp'!W50-'CMA Emp Adj'!W50,"")</f>
        <v>1.7244693877551023</v>
      </c>
      <c r="X50" s="30">
        <f>IFERROR(+'Ont LFS Emp'!X50-'CMA Emp Adj'!X50,"")</f>
        <v>3.01</v>
      </c>
      <c r="Y50" s="30">
        <f>IFERROR(+'Ont LFS Emp'!Y50-'CMA Emp Adj'!Y50,"")</f>
        <v>0.41879591836734686</v>
      </c>
    </row>
    <row r="51" spans="1:25" x14ac:dyDescent="0.25">
      <c r="A51" s="7" t="s">
        <v>45</v>
      </c>
      <c r="B51" s="7"/>
      <c r="C51" s="14">
        <v>3342</v>
      </c>
      <c r="D51" s="65">
        <f>IFERROR(+'Ont LFS Emp'!D51-'CMA Emp Adj'!D51,"")</f>
        <v>7.8900000000000006</v>
      </c>
      <c r="E51" s="65">
        <f>IFERROR(+'Ont LFS Emp'!E51-'CMA Emp Adj'!E51,"")</f>
        <v>9.08</v>
      </c>
      <c r="F51" s="65">
        <f>IFERROR(+'Ont LFS Emp'!F51-'CMA Emp Adj'!F51,"")</f>
        <v>14.850000000000001</v>
      </c>
      <c r="G51" s="65">
        <f>IFERROR(+'Ont LFS Emp'!G51-'CMA Emp Adj'!G51,"")</f>
        <v>20.72</v>
      </c>
      <c r="H51" s="65">
        <f>IFERROR(+'Ont LFS Emp'!H51-'CMA Emp Adj'!H51,"")</f>
        <v>17.63</v>
      </c>
      <c r="I51" s="65">
        <f>IFERROR(+'Ont LFS Emp'!I51-'CMA Emp Adj'!I51,"")</f>
        <v>12.490000000000002</v>
      </c>
      <c r="J51" s="65">
        <f>IFERROR(+'Ont LFS Emp'!J51-'CMA Emp Adj'!J51,"")</f>
        <v>14.009999999999998</v>
      </c>
      <c r="K51" s="65">
        <f>IFERROR(+'Ont LFS Emp'!K51-'CMA Emp Adj'!K51,"")</f>
        <v>11.86</v>
      </c>
      <c r="L51" s="65">
        <f>IFERROR(+'Ont LFS Emp'!L51-'CMA Emp Adj'!L51,"")</f>
        <v>11.165872020075282</v>
      </c>
      <c r="M51" s="30">
        <f>IFERROR(+'Ont LFS Emp'!M51-'CMA Emp Adj'!M51,"")</f>
        <v>18.768757841907153</v>
      </c>
      <c r="N51" s="30">
        <f>IFERROR(+'Ont LFS Emp'!N51-'CMA Emp Adj'!N51,"")</f>
        <v>20.128757841907152</v>
      </c>
      <c r="O51" s="30">
        <f>IFERROR(+'Ont LFS Emp'!O51-'CMA Emp Adj'!O51,"")</f>
        <v>18.14180677540778</v>
      </c>
      <c r="P51" s="30">
        <f>IFERROR(+'Ont LFS Emp'!P51-'CMA Emp Adj'!P51,"")</f>
        <v>17.227992471769134</v>
      </c>
      <c r="Q51" s="30">
        <f>IFERROR(+'Ont LFS Emp'!Q51-'CMA Emp Adj'!Q51,"")</f>
        <v>15.857239648682558</v>
      </c>
      <c r="R51" s="30">
        <f>IFERROR(+'Ont LFS Emp'!R51-'CMA Emp Adj'!R51,"")</f>
        <v>14.137313854853911</v>
      </c>
      <c r="S51" s="30">
        <f>IFERROR(+'Ont LFS Emp'!S51-'CMA Emp Adj'!S51,"")</f>
        <v>10.371724787935911</v>
      </c>
      <c r="T51" s="30">
        <f>IFERROR(+'Ont LFS Emp'!T51-'CMA Emp Adj'!T51,"")</f>
        <v>8.1183506126295946</v>
      </c>
      <c r="U51" s="30">
        <f>IFERROR(+'Ont LFS Emp'!U51-'CMA Emp Adj'!U51,"")</f>
        <v>6.9678699340245043</v>
      </c>
      <c r="V51" s="30">
        <f>IFERROR(+'Ont LFS Emp'!V51-'CMA Emp Adj'!V51,"")</f>
        <v>6.3375306314797362</v>
      </c>
      <c r="W51" s="30">
        <f>IFERROR(+'Ont LFS Emp'!W51-'CMA Emp Adj'!W51,"")</f>
        <v>3.3899999999999997</v>
      </c>
      <c r="X51" s="30">
        <f>IFERROR(+'Ont LFS Emp'!X51-'CMA Emp Adj'!X51,"")</f>
        <v>4.4499999999999993</v>
      </c>
      <c r="Y51" s="30">
        <f>IFERROR(+'Ont LFS Emp'!Y51-'CMA Emp Adj'!Y51,"")</f>
        <v>2.76</v>
      </c>
    </row>
    <row r="52" spans="1:25" x14ac:dyDescent="0.25">
      <c r="A52" s="7" t="s">
        <v>46</v>
      </c>
      <c r="B52" s="7"/>
      <c r="C52" s="14">
        <v>3344</v>
      </c>
      <c r="D52" s="65">
        <f>IFERROR(+'Ont LFS Emp'!D52-'CMA Emp Adj'!D52,"")</f>
        <v>7.6899999999999995</v>
      </c>
      <c r="E52" s="65">
        <f>IFERROR(+'Ont LFS Emp'!E52-'CMA Emp Adj'!E52,"")</f>
        <v>8.32</v>
      </c>
      <c r="F52" s="65">
        <f>IFERROR(+'Ont LFS Emp'!F52-'CMA Emp Adj'!F52,"")</f>
        <v>6.2399999999999993</v>
      </c>
      <c r="G52" s="65">
        <f>IFERROR(+'Ont LFS Emp'!G52-'CMA Emp Adj'!G52,"")</f>
        <v>8.9</v>
      </c>
      <c r="H52" s="65">
        <f>IFERROR(+'Ont LFS Emp'!H52-'CMA Emp Adj'!H52,"")</f>
        <v>9.77</v>
      </c>
      <c r="I52" s="65">
        <f>IFERROR(+'Ont LFS Emp'!I52-'CMA Emp Adj'!I52,"")</f>
        <v>7.2800000000000011</v>
      </c>
      <c r="J52" s="65">
        <f>IFERROR(+'Ont LFS Emp'!J52-'CMA Emp Adj'!J52,"")</f>
        <v>7.9499999999999993</v>
      </c>
      <c r="K52" s="65">
        <f>IFERROR(+'Ont LFS Emp'!K52-'CMA Emp Adj'!K52,"")</f>
        <v>6.51</v>
      </c>
      <c r="L52" s="65">
        <f>IFERROR(+'Ont LFS Emp'!L52-'CMA Emp Adj'!L52,"")</f>
        <v>6.3679037172455821</v>
      </c>
      <c r="M52" s="30">
        <f>IFERROR(+'Ont LFS Emp'!M52-'CMA Emp Adj'!M52,"")</f>
        <v>4.4319926873857369</v>
      </c>
      <c r="N52" s="30">
        <f>IFERROR(+'Ont LFS Emp'!N52-'CMA Emp Adj'!N52,"")</f>
        <v>7.1295795246800724</v>
      </c>
      <c r="O52" s="30">
        <f>IFERROR(+'Ont LFS Emp'!O52-'CMA Emp Adj'!O52,"")</f>
        <v>6.2321206581352824</v>
      </c>
      <c r="P52" s="30">
        <f>IFERROR(+'Ont LFS Emp'!P52-'CMA Emp Adj'!P52,"")</f>
        <v>3.2978671541742841</v>
      </c>
      <c r="Q52" s="30">
        <f>IFERROR(+'Ont LFS Emp'!Q52-'CMA Emp Adj'!Q52,"")</f>
        <v>4.4415539305301639</v>
      </c>
      <c r="R52" s="30">
        <f>IFERROR(+'Ont LFS Emp'!R52-'CMA Emp Adj'!R52,"")</f>
        <v>4.0146300211416488</v>
      </c>
      <c r="S52" s="30">
        <f>IFERROR(+'Ont LFS Emp'!S52-'CMA Emp Adj'!S52,"")</f>
        <v>3.5098308668076115</v>
      </c>
      <c r="T52" s="30">
        <f>IFERROR(+'Ont LFS Emp'!T52-'CMA Emp Adj'!T52,"")</f>
        <v>3.5426004228329813</v>
      </c>
      <c r="U52" s="30">
        <f>IFERROR(+'Ont LFS Emp'!U52-'CMA Emp Adj'!U52,"")</f>
        <v>3.6380126849894285</v>
      </c>
      <c r="V52" s="30">
        <f>IFERROR(+'Ont LFS Emp'!V52-'CMA Emp Adj'!V52,"")</f>
        <v>2.8420507399577168</v>
      </c>
      <c r="W52" s="30">
        <f>IFERROR(+'Ont LFS Emp'!W52-'CMA Emp Adj'!W52,"")</f>
        <v>3.5461363636363643</v>
      </c>
      <c r="X52" s="30">
        <f>IFERROR(+'Ont LFS Emp'!X52-'CMA Emp Adj'!X52,"")</f>
        <v>4.7926590909090905</v>
      </c>
      <c r="Y52" s="30">
        <f>IFERROR(+'Ont LFS Emp'!Y52-'CMA Emp Adj'!Y52,"")</f>
        <v>4.2322500000000005</v>
      </c>
    </row>
    <row r="53" spans="1:25" x14ac:dyDescent="0.25">
      <c r="A53" s="8" t="s">
        <v>47</v>
      </c>
      <c r="B53" s="8"/>
      <c r="C53" s="15" t="s">
        <v>193</v>
      </c>
      <c r="D53" s="66">
        <f>IFERROR(+'Ont LFS Emp'!D53-'CMA Emp Adj'!D53,"")</f>
        <v>4.2599999999999989</v>
      </c>
      <c r="E53" s="66">
        <f>IFERROR(+'Ont LFS Emp'!E53-'CMA Emp Adj'!E53,"")</f>
        <v>4.6100000000000003</v>
      </c>
      <c r="F53" s="66">
        <f>IFERROR(+'Ont LFS Emp'!F53-'CMA Emp Adj'!F53,"")</f>
        <v>6.3499999999999988</v>
      </c>
      <c r="G53" s="66">
        <f>IFERROR(+'Ont LFS Emp'!G53-'CMA Emp Adj'!G53,"")</f>
        <v>6.6099999999999985</v>
      </c>
      <c r="H53" s="66">
        <f>IFERROR(+'Ont LFS Emp'!H53-'CMA Emp Adj'!H53,"")</f>
        <v>6.2799999999999994</v>
      </c>
      <c r="I53" s="66">
        <f>IFERROR(+'Ont LFS Emp'!I53-'CMA Emp Adj'!I53,"")</f>
        <v>8.0400000000000009</v>
      </c>
      <c r="J53" s="66">
        <f>IFERROR(+'Ont LFS Emp'!J53-'CMA Emp Adj'!J53,"")</f>
        <v>6.629999999999999</v>
      </c>
      <c r="K53" s="66">
        <f>IFERROR(+'Ont LFS Emp'!K53-'CMA Emp Adj'!K53,"")</f>
        <v>5.9799999999999986</v>
      </c>
      <c r="L53" s="66">
        <f>IFERROR(+'Ont LFS Emp'!L53-'CMA Emp Adj'!L53,"")</f>
        <v>6.8698993963782691</v>
      </c>
      <c r="M53" s="31">
        <f>IFERROR(+'Ont LFS Emp'!M53-'CMA Emp Adj'!M53,"")</f>
        <v>5.6847820254862524</v>
      </c>
      <c r="N53" s="31">
        <f>IFERROR(+'Ont LFS Emp'!N53-'CMA Emp Adj'!N53,"")</f>
        <v>6.6024279007377604</v>
      </c>
      <c r="O53" s="31">
        <f>IFERROR(+'Ont LFS Emp'!O53-'CMA Emp Adj'!O53,"")</f>
        <v>9.17478202548625</v>
      </c>
      <c r="P53" s="31">
        <f>IFERROR(+'Ont LFS Emp'!P53-'CMA Emp Adj'!P53,"")</f>
        <v>6.644285714285715</v>
      </c>
      <c r="Q53" s="31">
        <f>IFERROR(+'Ont LFS Emp'!Q53-'CMA Emp Adj'!Q53,"")</f>
        <v>5.5896042924211917</v>
      </c>
      <c r="R53" s="31">
        <f>IFERROR(+'Ont LFS Emp'!R53-'CMA Emp Adj'!R53,"")</f>
        <v>7.9711971268954516</v>
      </c>
      <c r="S53" s="31">
        <f>IFERROR(+'Ont LFS Emp'!S53-'CMA Emp Adj'!S53,"")</f>
        <v>5.1594573024740606</v>
      </c>
      <c r="T53" s="31">
        <f>IFERROR(+'Ont LFS Emp'!T53-'CMA Emp Adj'!T53,"")</f>
        <v>6.6130806065442922</v>
      </c>
      <c r="U53" s="31">
        <f>IFERROR(+'Ont LFS Emp'!U53-'CMA Emp Adj'!U53,"")</f>
        <v>5.9894732641660013</v>
      </c>
      <c r="V53" s="31">
        <f>IFERROR(+'Ont LFS Emp'!V53-'CMA Emp Adj'!V53,"")</f>
        <v>6.5352593774940138</v>
      </c>
      <c r="W53" s="31">
        <f>IFERROR(+'Ont LFS Emp'!W53-'CMA Emp Adj'!W53,"")</f>
        <v>7.004349112426036</v>
      </c>
      <c r="X53" s="31">
        <f>IFERROR(+'Ont LFS Emp'!X53-'CMA Emp Adj'!X53,"")</f>
        <v>7.8713116370808685</v>
      </c>
      <c r="Y53" s="31">
        <f>IFERROR(+'Ont LFS Emp'!Y53-'CMA Emp Adj'!Y53,"")</f>
        <v>7.0096055226824463</v>
      </c>
    </row>
    <row r="54" spans="1:25" x14ac:dyDescent="0.25">
      <c r="A54" s="6" t="s">
        <v>48</v>
      </c>
      <c r="B54" s="6"/>
      <c r="C54" s="14">
        <v>335</v>
      </c>
      <c r="D54" s="65">
        <f>IFERROR(+'Ont LFS Emp'!D54-'CMA Emp Adj'!D54,"")</f>
        <v>16.730000000000004</v>
      </c>
      <c r="E54" s="65">
        <f>IFERROR(+'Ont LFS Emp'!E54-'CMA Emp Adj'!E54,"")</f>
        <v>17.939999999999998</v>
      </c>
      <c r="F54" s="65">
        <f>IFERROR(+'Ont LFS Emp'!F54-'CMA Emp Adj'!F54,"")</f>
        <v>21.23</v>
      </c>
      <c r="G54" s="65">
        <f>IFERROR(+'Ont LFS Emp'!G54-'CMA Emp Adj'!G54,"")</f>
        <v>18.670000000000002</v>
      </c>
      <c r="H54" s="65">
        <f>IFERROR(+'Ont LFS Emp'!H54-'CMA Emp Adj'!H54,"")</f>
        <v>20.279999999999998</v>
      </c>
      <c r="I54" s="65">
        <f>IFERROR(+'Ont LFS Emp'!I54-'CMA Emp Adj'!I54,"")</f>
        <v>20.04</v>
      </c>
      <c r="J54" s="65">
        <f>IFERROR(+'Ont LFS Emp'!J54-'CMA Emp Adj'!J54,"")</f>
        <v>17.88</v>
      </c>
      <c r="K54" s="65">
        <f>IFERROR(+'Ont LFS Emp'!K54-'CMA Emp Adj'!K54,"")</f>
        <v>18.05</v>
      </c>
      <c r="L54" s="65">
        <f>IFERROR(+'Ont LFS Emp'!L54-'CMA Emp Adj'!L54,"")</f>
        <v>15.998067680235412</v>
      </c>
      <c r="M54" s="30">
        <f>IFERROR(+'Ont LFS Emp'!M54-'CMA Emp Adj'!M54,"")</f>
        <v>11.038793526238353</v>
      </c>
      <c r="N54" s="30">
        <f>IFERROR(+'Ont LFS Emp'!N54-'CMA Emp Adj'!N54,"")</f>
        <v>12.299641981363413</v>
      </c>
      <c r="O54" s="30">
        <f>IFERROR(+'Ont LFS Emp'!O54-'CMA Emp Adj'!O54,"")</f>
        <v>9.5364149092692507</v>
      </c>
      <c r="P54" s="30">
        <f>IFERROR(+'Ont LFS Emp'!P54-'CMA Emp Adj'!P54,"")</f>
        <v>12.170348209906818</v>
      </c>
      <c r="Q54" s="30">
        <f>IFERROR(+'Ont LFS Emp'!Q54-'CMA Emp Adj'!Q54,"")</f>
        <v>13.237802844531632</v>
      </c>
      <c r="R54" s="30">
        <f>IFERROR(+'Ont LFS Emp'!R54-'CMA Emp Adj'!R54,"")</f>
        <v>9.7760332225913622</v>
      </c>
      <c r="S54" s="30">
        <f>IFERROR(+'Ont LFS Emp'!S54-'CMA Emp Adj'!S54,"")</f>
        <v>10.098033222591361</v>
      </c>
      <c r="T54" s="30">
        <f>IFERROR(+'Ont LFS Emp'!T54-'CMA Emp Adj'!T54,"")</f>
        <v>11.202053156146176</v>
      </c>
      <c r="U54" s="30">
        <f>IFERROR(+'Ont LFS Emp'!U54-'CMA Emp Adj'!U54,"")</f>
        <v>7.4831295681063104</v>
      </c>
      <c r="V54" s="30">
        <f>IFERROR(+'Ont LFS Emp'!V54-'CMA Emp Adj'!V54,"")</f>
        <v>8.7014285714285702</v>
      </c>
      <c r="W54" s="30">
        <f>IFERROR(+'Ont LFS Emp'!W54-'CMA Emp Adj'!W54,"")</f>
        <v>9.2415447154471551</v>
      </c>
      <c r="X54" s="30">
        <f>IFERROR(+'Ont LFS Emp'!X54-'CMA Emp Adj'!X54,"")</f>
        <v>8.8332520325203294</v>
      </c>
      <c r="Y54" s="30">
        <f>IFERROR(+'Ont LFS Emp'!Y54-'CMA Emp Adj'!Y54,"")</f>
        <v>7.5022764227642273</v>
      </c>
    </row>
    <row r="55" spans="1:25" x14ac:dyDescent="0.25">
      <c r="A55" s="6" t="s">
        <v>49</v>
      </c>
      <c r="B55" s="6"/>
      <c r="C55" s="14">
        <v>336</v>
      </c>
      <c r="D55" s="65">
        <f>IFERROR(+'Ont LFS Emp'!D55-'CMA Emp Adj'!D55,"")</f>
        <v>120.35999999999999</v>
      </c>
      <c r="E55" s="65">
        <f>IFERROR(+'Ont LFS Emp'!E55-'CMA Emp Adj'!E55,"")</f>
        <v>130.11000000000001</v>
      </c>
      <c r="F55" s="65">
        <f>IFERROR(+'Ont LFS Emp'!F55-'CMA Emp Adj'!F55,"")</f>
        <v>144.48000000000002</v>
      </c>
      <c r="G55" s="65">
        <f>IFERROR(+'Ont LFS Emp'!G55-'CMA Emp Adj'!G55,"")</f>
        <v>158.10000000000002</v>
      </c>
      <c r="H55" s="65">
        <f>IFERROR(+'Ont LFS Emp'!H55-'CMA Emp Adj'!H55,"")</f>
        <v>153.54</v>
      </c>
      <c r="I55" s="65">
        <f>IFERROR(+'Ont LFS Emp'!I55-'CMA Emp Adj'!I55,"")</f>
        <v>157.56</v>
      </c>
      <c r="J55" s="65">
        <f>IFERROR(+'Ont LFS Emp'!J55-'CMA Emp Adj'!J55,"")</f>
        <v>164.22</v>
      </c>
      <c r="K55" s="65">
        <f>IFERROR(+'Ont LFS Emp'!K55-'CMA Emp Adj'!K55,"")</f>
        <v>157.80000000000001</v>
      </c>
      <c r="L55" s="65">
        <f>IFERROR(+'Ont LFS Emp'!L55-'CMA Emp Adj'!L55,"")</f>
        <v>135.79666528411445</v>
      </c>
      <c r="M55" s="30">
        <f>IFERROR(+'Ont LFS Emp'!M55-'CMA Emp Adj'!M55,"")</f>
        <v>133.89156366652841</v>
      </c>
      <c r="N55" s="30">
        <f>IFERROR(+'Ont LFS Emp'!N55-'CMA Emp Adj'!N55,"")</f>
        <v>118.6509083367897</v>
      </c>
      <c r="O55" s="30">
        <f>IFERROR(+'Ont LFS Emp'!O55-'CMA Emp Adj'!O55,"")</f>
        <v>108.24408544172543</v>
      </c>
      <c r="P55" s="30">
        <f>IFERROR(+'Ont LFS Emp'!P55-'CMA Emp Adj'!P55,"")</f>
        <v>82.655914558274588</v>
      </c>
      <c r="Q55" s="30">
        <f>IFERROR(+'Ont LFS Emp'!Q55-'CMA Emp Adj'!Q55,"")</f>
        <v>85.928067192036508</v>
      </c>
      <c r="R55" s="30">
        <f>IFERROR(+'Ont LFS Emp'!R55-'CMA Emp Adj'!R55,"")</f>
        <v>85.215830819851931</v>
      </c>
      <c r="S55" s="30">
        <f>IFERROR(+'Ont LFS Emp'!S55-'CMA Emp Adj'!S55,"")</f>
        <v>93.255334521524546</v>
      </c>
      <c r="T55" s="30">
        <f>IFERROR(+'Ont LFS Emp'!T55-'CMA Emp Adj'!T55,"")</f>
        <v>92.7639690156293</v>
      </c>
      <c r="U55" s="30">
        <f>IFERROR(+'Ont LFS Emp'!U55-'CMA Emp Adj'!U55,"")</f>
        <v>92.104679188374007</v>
      </c>
      <c r="V55" s="30">
        <f>IFERROR(+'Ont LFS Emp'!V55-'CMA Emp Adj'!V55,"")</f>
        <v>95.871143405538817</v>
      </c>
      <c r="W55" s="30">
        <f>IFERROR(+'Ont LFS Emp'!W55-'CMA Emp Adj'!W55,"")</f>
        <v>88.982087460739294</v>
      </c>
      <c r="X55" s="30">
        <f>IFERROR(+'Ont LFS Emp'!X55-'CMA Emp Adj'!X55,"")</f>
        <v>88.934880405895143</v>
      </c>
      <c r="Y55" s="30">
        <f>IFERROR(+'Ont LFS Emp'!Y55-'CMA Emp Adj'!Y55,"")</f>
        <v>100.43228557622615</v>
      </c>
    </row>
    <row r="56" spans="1:25" x14ac:dyDescent="0.25">
      <c r="A56" s="8" t="s">
        <v>50</v>
      </c>
      <c r="B56" s="8"/>
      <c r="C56" s="15" t="s">
        <v>194</v>
      </c>
      <c r="D56" s="66">
        <f>IFERROR(+'Ont LFS Emp'!D56-'CMA Emp Adj'!D56,"")</f>
        <v>108.80000000000001</v>
      </c>
      <c r="E56" s="66">
        <f>IFERROR(+'Ont LFS Emp'!E56-'CMA Emp Adj'!E56,"")</f>
        <v>116.05000000000001</v>
      </c>
      <c r="F56" s="66">
        <f>IFERROR(+'Ont LFS Emp'!F56-'CMA Emp Adj'!F56,"")</f>
        <v>131.28</v>
      </c>
      <c r="G56" s="66">
        <f>IFERROR(+'Ont LFS Emp'!G56-'CMA Emp Adj'!G56,"")</f>
        <v>143.75</v>
      </c>
      <c r="H56" s="66">
        <f>IFERROR(+'Ont LFS Emp'!H56-'CMA Emp Adj'!H56,"")</f>
        <v>137.29000000000002</v>
      </c>
      <c r="I56" s="66">
        <f>IFERROR(+'Ont LFS Emp'!I56-'CMA Emp Adj'!I56,"")</f>
        <v>145.65</v>
      </c>
      <c r="J56" s="66">
        <f>IFERROR(+'Ont LFS Emp'!J56-'CMA Emp Adj'!J56,"")</f>
        <v>149.23000000000002</v>
      </c>
      <c r="K56" s="66">
        <f>IFERROR(+'Ont LFS Emp'!K56-'CMA Emp Adj'!K56,"")</f>
        <v>146.38999999999999</v>
      </c>
      <c r="L56" s="66">
        <f>IFERROR(+'Ont LFS Emp'!L56-'CMA Emp Adj'!L56,"")</f>
        <v>124.40344170403588</v>
      </c>
      <c r="M56" s="31">
        <f>IFERROR(+'Ont LFS Emp'!M56-'CMA Emp Adj'!M56,"")</f>
        <v>123.90286995515693</v>
      </c>
      <c r="N56" s="31">
        <f>IFERROR(+'Ont LFS Emp'!N56-'CMA Emp Adj'!N56,"")</f>
        <v>108.84237668161433</v>
      </c>
      <c r="O56" s="31">
        <f>IFERROR(+'Ont LFS Emp'!O56-'CMA Emp Adj'!O56,"")</f>
        <v>95.201603139013429</v>
      </c>
      <c r="P56" s="31">
        <f>IFERROR(+'Ont LFS Emp'!P56-'CMA Emp Adj'!P56,"")</f>
        <v>70.903228699551562</v>
      </c>
      <c r="Q56" s="31">
        <f>IFERROR(+'Ont LFS Emp'!Q56-'CMA Emp Adj'!Q56,"")</f>
        <v>74.661468609865466</v>
      </c>
      <c r="R56" s="31">
        <f>IFERROR(+'Ont LFS Emp'!R56-'CMA Emp Adj'!R56,"")</f>
        <v>73.572964693665625</v>
      </c>
      <c r="S56" s="31">
        <f>IFERROR(+'Ont LFS Emp'!S56-'CMA Emp Adj'!S56,"")</f>
        <v>78.53775874004846</v>
      </c>
      <c r="T56" s="31">
        <f>IFERROR(+'Ont LFS Emp'!T56-'CMA Emp Adj'!T56,"")</f>
        <v>81.977834890965738</v>
      </c>
      <c r="U56" s="31">
        <f>IFERROR(+'Ont LFS Emp'!U56-'CMA Emp Adj'!U56,"")</f>
        <v>81.427748355832463</v>
      </c>
      <c r="V56" s="31">
        <f>IFERROR(+'Ont LFS Emp'!V56-'CMA Emp Adj'!V56,"")</f>
        <v>83.17474904811354</v>
      </c>
      <c r="W56" s="31">
        <f>IFERROR(+'Ont LFS Emp'!W56-'CMA Emp Adj'!W56,"")</f>
        <v>77.401498279637167</v>
      </c>
      <c r="X56" s="31">
        <f>IFERROR(+'Ont LFS Emp'!X56-'CMA Emp Adj'!X56,"")</f>
        <v>76.929987488270257</v>
      </c>
      <c r="Y56" s="31">
        <f>IFERROR(+'Ont LFS Emp'!Y56-'CMA Emp Adj'!Y56,"")</f>
        <v>89.745545824210197</v>
      </c>
    </row>
    <row r="57" spans="1:25" x14ac:dyDescent="0.25">
      <c r="A57" s="7" t="s">
        <v>51</v>
      </c>
      <c r="B57" s="7"/>
      <c r="C57" s="14">
        <v>3361</v>
      </c>
      <c r="D57" s="65">
        <f>IFERROR(+'Ont LFS Emp'!D57-'CMA Emp Adj'!D57,"")</f>
        <v>49.22</v>
      </c>
      <c r="E57" s="65">
        <f>IFERROR(+'Ont LFS Emp'!E57-'CMA Emp Adj'!E57,"")</f>
        <v>50.8</v>
      </c>
      <c r="F57" s="65">
        <f>IFERROR(+'Ont LFS Emp'!F57-'CMA Emp Adj'!F57,"")</f>
        <v>54.08</v>
      </c>
      <c r="G57" s="65">
        <f>IFERROR(+'Ont LFS Emp'!G57-'CMA Emp Adj'!G57,"")</f>
        <v>54.459999999999994</v>
      </c>
      <c r="H57" s="65">
        <f>IFERROR(+'Ont LFS Emp'!H57-'CMA Emp Adj'!H57,"")</f>
        <v>56.7</v>
      </c>
      <c r="I57" s="65">
        <f>IFERROR(+'Ont LFS Emp'!I57-'CMA Emp Adj'!I57,"")</f>
        <v>63.69</v>
      </c>
      <c r="J57" s="65">
        <f>IFERROR(+'Ont LFS Emp'!J57-'CMA Emp Adj'!J57,"")</f>
        <v>65.899999999999991</v>
      </c>
      <c r="K57" s="65">
        <f>IFERROR(+'Ont LFS Emp'!K57-'CMA Emp Adj'!K57,"")</f>
        <v>60.3</v>
      </c>
      <c r="L57" s="65">
        <f>IFERROR(+'Ont LFS Emp'!L57-'CMA Emp Adj'!L57,"")</f>
        <v>52.37489135683245</v>
      </c>
      <c r="M57" s="30">
        <f>IFERROR(+'Ont LFS Emp'!M57-'CMA Emp Adj'!M57,"")</f>
        <v>52.058821825205222</v>
      </c>
      <c r="N57" s="30">
        <f>IFERROR(+'Ont LFS Emp'!N57-'CMA Emp Adj'!N57,"")</f>
        <v>46.937807822308059</v>
      </c>
      <c r="O57" s="30">
        <f>IFERROR(+'Ont LFS Emp'!O57-'CMA Emp Adj'!O57,"")</f>
        <v>41.259995171414772</v>
      </c>
      <c r="P57" s="30">
        <f>IFERROR(+'Ont LFS Emp'!P57-'CMA Emp Adj'!P57,"")</f>
        <v>30.58091743119266</v>
      </c>
      <c r="Q57" s="30">
        <f>IFERROR(+'Ont LFS Emp'!Q57-'CMA Emp Adj'!Q57,"")</f>
        <v>32.514958957025591</v>
      </c>
      <c r="R57" s="30">
        <f>IFERROR(+'Ont LFS Emp'!R57-'CMA Emp Adj'!R57,"")</f>
        <v>32.197720465890185</v>
      </c>
      <c r="S57" s="30">
        <f>IFERROR(+'Ont LFS Emp'!S57-'CMA Emp Adj'!S57,"")</f>
        <v>31.470898502495846</v>
      </c>
      <c r="T57" s="30">
        <f>IFERROR(+'Ont LFS Emp'!T57-'CMA Emp Adj'!T57,"")</f>
        <v>33.15597337770383</v>
      </c>
      <c r="U57" s="30">
        <f>IFERROR(+'Ont LFS Emp'!U57-'CMA Emp Adj'!U57,"")</f>
        <v>30.666106489184692</v>
      </c>
      <c r="V57" s="30">
        <f>IFERROR(+'Ont LFS Emp'!V57-'CMA Emp Adj'!V57,"")</f>
        <v>29.021231281198006</v>
      </c>
      <c r="W57" s="30">
        <f>IFERROR(+'Ont LFS Emp'!W57-'CMA Emp Adj'!W57,"")</f>
        <v>28.916987093902982</v>
      </c>
      <c r="X57" s="30">
        <f>IFERROR(+'Ont LFS Emp'!X57-'CMA Emp Adj'!X57,"")</f>
        <v>30.09429461504228</v>
      </c>
      <c r="Y57" s="30">
        <f>IFERROR(+'Ont LFS Emp'!Y57-'CMA Emp Adj'!Y57,"")</f>
        <v>32.496542056074766</v>
      </c>
    </row>
    <row r="58" spans="1:25" x14ac:dyDescent="0.25">
      <c r="A58" s="7" t="s">
        <v>52</v>
      </c>
      <c r="B58" s="7"/>
      <c r="C58" s="14">
        <v>3362</v>
      </c>
      <c r="D58" s="65">
        <f>IFERROR(+'Ont LFS Emp'!D58-'CMA Emp Adj'!D58,"")</f>
        <v>3.43</v>
      </c>
      <c r="E58" s="65">
        <f>IFERROR(+'Ont LFS Emp'!E58-'CMA Emp Adj'!E58,"")</f>
        <v>3.8</v>
      </c>
      <c r="F58" s="65">
        <f>IFERROR(+'Ont LFS Emp'!F58-'CMA Emp Adj'!F58,"")</f>
        <v>5.33</v>
      </c>
      <c r="G58" s="65">
        <f>IFERROR(+'Ont LFS Emp'!G58-'CMA Emp Adj'!G58,"")</f>
        <v>6.34</v>
      </c>
      <c r="H58" s="65">
        <f>IFERROR(+'Ont LFS Emp'!H58-'CMA Emp Adj'!H58,"")</f>
        <v>6.34</v>
      </c>
      <c r="I58" s="65">
        <f>IFERROR(+'Ont LFS Emp'!I58-'CMA Emp Adj'!I58,"")</f>
        <v>6.7</v>
      </c>
      <c r="J58" s="65">
        <f>IFERROR(+'Ont LFS Emp'!J58-'CMA Emp Adj'!J58,"")</f>
        <v>7.35</v>
      </c>
      <c r="K58" s="65">
        <f>IFERROR(+'Ont LFS Emp'!K58-'CMA Emp Adj'!K58,"")</f>
        <v>6.56</v>
      </c>
      <c r="L58" s="65">
        <f>IFERROR(+'Ont LFS Emp'!L58-'CMA Emp Adj'!L58,"")</f>
        <v>4.1937209302325584</v>
      </c>
      <c r="M58" s="30">
        <f>IFERROR(+'Ont LFS Emp'!M58-'CMA Emp Adj'!M58,"")</f>
        <v>7</v>
      </c>
      <c r="N58" s="30">
        <f>IFERROR(+'Ont LFS Emp'!N58-'CMA Emp Adj'!N58,"")</f>
        <v>5.71</v>
      </c>
      <c r="O58" s="30">
        <f>IFERROR(+'Ont LFS Emp'!O58-'CMA Emp Adj'!O58,"")</f>
        <v>4.6660465116279077</v>
      </c>
      <c r="P58" s="30">
        <f>IFERROR(+'Ont LFS Emp'!P58-'CMA Emp Adj'!P58,"")</f>
        <v>2.89</v>
      </c>
      <c r="Q58" s="30">
        <f>IFERROR(+'Ont LFS Emp'!Q58-'CMA Emp Adj'!Q58,"")</f>
        <v>4.29</v>
      </c>
      <c r="R58" s="30">
        <f>IFERROR(+'Ont LFS Emp'!R58-'CMA Emp Adj'!R58,"")</f>
        <v>2.87</v>
      </c>
      <c r="S58" s="30">
        <f>IFERROR(+'Ont LFS Emp'!S58-'CMA Emp Adj'!S58,"")</f>
        <v>2.2833121019108278</v>
      </c>
      <c r="T58" s="30">
        <f>IFERROR(+'Ont LFS Emp'!T58-'CMA Emp Adj'!T58,"")</f>
        <v>3.33</v>
      </c>
      <c r="U58" s="30">
        <f>IFERROR(+'Ont LFS Emp'!U58-'CMA Emp Adj'!U58,"")</f>
        <v>1.9</v>
      </c>
      <c r="V58" s="30">
        <f>IFERROR(+'Ont LFS Emp'!V58-'CMA Emp Adj'!V58,"")</f>
        <v>2.8</v>
      </c>
      <c r="W58" s="30">
        <f>IFERROR(+'Ont LFS Emp'!W58-'CMA Emp Adj'!W58,"")</f>
        <v>5.19</v>
      </c>
      <c r="X58" s="30">
        <f>IFERROR(+'Ont LFS Emp'!X58-'CMA Emp Adj'!X58,"")</f>
        <v>4.4400000000000004</v>
      </c>
      <c r="Y58" s="30">
        <f>IFERROR(+'Ont LFS Emp'!Y58-'CMA Emp Adj'!Y58,"")</f>
        <v>4.6900000000000004</v>
      </c>
    </row>
    <row r="59" spans="1:25" x14ac:dyDescent="0.25">
      <c r="A59" s="7" t="s">
        <v>53</v>
      </c>
      <c r="B59" s="7"/>
      <c r="C59" s="14">
        <v>3363</v>
      </c>
      <c r="D59" s="65">
        <f>IFERROR(+'Ont LFS Emp'!D59-'CMA Emp Adj'!D59,"")</f>
        <v>56.940000000000005</v>
      </c>
      <c r="E59" s="65">
        <f>IFERROR(+'Ont LFS Emp'!E59-'CMA Emp Adj'!E59,"")</f>
        <v>61.69</v>
      </c>
      <c r="F59" s="65">
        <f>IFERROR(+'Ont LFS Emp'!F59-'CMA Emp Adj'!F59,"")</f>
        <v>72.88</v>
      </c>
      <c r="G59" s="65">
        <f>IFERROR(+'Ont LFS Emp'!G59-'CMA Emp Adj'!G59,"")</f>
        <v>84.009999999999991</v>
      </c>
      <c r="H59" s="65">
        <f>IFERROR(+'Ont LFS Emp'!H59-'CMA Emp Adj'!H59,"")</f>
        <v>75.17</v>
      </c>
      <c r="I59" s="65">
        <f>IFERROR(+'Ont LFS Emp'!I59-'CMA Emp Adj'!I59,"")</f>
        <v>76.59</v>
      </c>
      <c r="J59" s="65">
        <f>IFERROR(+'Ont LFS Emp'!J59-'CMA Emp Adj'!J59,"")</f>
        <v>77.22999999999999</v>
      </c>
      <c r="K59" s="65">
        <f>IFERROR(+'Ont LFS Emp'!K59-'CMA Emp Adj'!K59,"")</f>
        <v>80.740000000000009</v>
      </c>
      <c r="L59" s="65">
        <f>IFERROR(+'Ont LFS Emp'!L59-'CMA Emp Adj'!L59,"")</f>
        <v>68.020153256704987</v>
      </c>
      <c r="M59" s="30">
        <f>IFERROR(+'Ont LFS Emp'!M59-'CMA Emp Adj'!M59,"")</f>
        <v>65.509162312783005</v>
      </c>
      <c r="N59" s="30">
        <f>IFERROR(+'Ont LFS Emp'!N59-'CMA Emp Adj'!N59,"")</f>
        <v>57.343254963427391</v>
      </c>
      <c r="O59" s="30">
        <f>IFERROR(+'Ont LFS Emp'!O59-'CMA Emp Adj'!O59,"")</f>
        <v>49.33644548937653</v>
      </c>
      <c r="P59" s="30">
        <f>IFERROR(+'Ont LFS Emp'!P59-'CMA Emp Adj'!P59,"")</f>
        <v>36.616900034831069</v>
      </c>
      <c r="Q59" s="30">
        <f>IFERROR(+'Ont LFS Emp'!Q59-'CMA Emp Adj'!Q59,"")</f>
        <v>38.421283524904212</v>
      </c>
      <c r="R59" s="30">
        <f>IFERROR(+'Ont LFS Emp'!R59-'CMA Emp Adj'!R59,"")</f>
        <v>38.981204819277096</v>
      </c>
      <c r="S59" s="30">
        <f>IFERROR(+'Ont LFS Emp'!S59-'CMA Emp Adj'!S59,"")</f>
        <v>43.36265060240963</v>
      </c>
      <c r="T59" s="30">
        <f>IFERROR(+'Ont LFS Emp'!T59-'CMA Emp Adj'!T59,"")</f>
        <v>46.347951807228917</v>
      </c>
      <c r="U59" s="30">
        <f>IFERROR(+'Ont LFS Emp'!U59-'CMA Emp Adj'!U59,"")</f>
        <v>49.033253012048192</v>
      </c>
      <c r="V59" s="30">
        <f>IFERROR(+'Ont LFS Emp'!V59-'CMA Emp Adj'!V59,"")</f>
        <v>52.095783132530116</v>
      </c>
      <c r="W59" s="30">
        <f>IFERROR(+'Ont LFS Emp'!W59-'CMA Emp Adj'!W59,"")</f>
        <v>47.442984771573613</v>
      </c>
      <c r="X59" s="30">
        <f>IFERROR(+'Ont LFS Emp'!X59-'CMA Emp Adj'!X59,"")</f>
        <v>45.806192893401011</v>
      </c>
      <c r="Y59" s="30">
        <f>IFERROR(+'Ont LFS Emp'!Y59-'CMA Emp Adj'!Y59,"")</f>
        <v>54.863076142131973</v>
      </c>
    </row>
    <row r="60" spans="1:25" x14ac:dyDescent="0.25">
      <c r="A60" s="7" t="s">
        <v>54</v>
      </c>
      <c r="B60" s="7"/>
      <c r="C60" s="14">
        <v>3364</v>
      </c>
      <c r="D60" s="65">
        <f>IFERROR(+'Ont LFS Emp'!D60-'CMA Emp Adj'!D60,"")</f>
        <v>5.120000000000001</v>
      </c>
      <c r="E60" s="65">
        <f>IFERROR(+'Ont LFS Emp'!E60-'CMA Emp Adj'!E60,"")</f>
        <v>5.2499999999999982</v>
      </c>
      <c r="F60" s="65">
        <f>IFERROR(+'Ont LFS Emp'!F60-'CMA Emp Adj'!F60,"")</f>
        <v>5.9</v>
      </c>
      <c r="G60" s="65">
        <f>IFERROR(+'Ont LFS Emp'!G60-'CMA Emp Adj'!G60,"")</f>
        <v>5.2099999999999991</v>
      </c>
      <c r="H60" s="65">
        <f>IFERROR(+'Ont LFS Emp'!H60-'CMA Emp Adj'!H60,"")</f>
        <v>7.7499999999999982</v>
      </c>
      <c r="I60" s="65">
        <f>IFERROR(+'Ont LFS Emp'!I60-'CMA Emp Adj'!I60,"")</f>
        <v>6.2900000000000009</v>
      </c>
      <c r="J60" s="65">
        <f>IFERROR(+'Ont LFS Emp'!J60-'CMA Emp Adj'!J60,"")</f>
        <v>7.32</v>
      </c>
      <c r="K60" s="65">
        <f>IFERROR(+'Ont LFS Emp'!K60-'CMA Emp Adj'!K60,"")</f>
        <v>6.2799999999999994</v>
      </c>
      <c r="L60" s="65">
        <f>IFERROR(+'Ont LFS Emp'!L60-'CMA Emp Adj'!L60,"")</f>
        <v>4.6778404669260691</v>
      </c>
      <c r="M60" s="30">
        <f>IFERROR(+'Ont LFS Emp'!M60-'CMA Emp Adj'!M60,"")</f>
        <v>3.1782101167315169</v>
      </c>
      <c r="N60" s="30">
        <f>IFERROR(+'Ont LFS Emp'!N60-'CMA Emp Adj'!N60,"")</f>
        <v>4.0976783398184189</v>
      </c>
      <c r="O60" s="30">
        <f>IFERROR(+'Ont LFS Emp'!O60-'CMA Emp Adj'!O60,"")</f>
        <v>8.2814332036316465</v>
      </c>
      <c r="P60" s="30">
        <f>IFERROR(+'Ont LFS Emp'!P60-'CMA Emp Adj'!P60,"")</f>
        <v>6.6207717250324247</v>
      </c>
      <c r="Q60" s="30">
        <f>IFERROR(+'Ont LFS Emp'!Q60-'CMA Emp Adj'!Q60,"")</f>
        <v>7.1574902723735416</v>
      </c>
      <c r="R60" s="30">
        <f>IFERROR(+'Ont LFS Emp'!R60-'CMA Emp Adj'!R60,"")</f>
        <v>4.5259875690607725</v>
      </c>
      <c r="S60" s="30">
        <f>IFERROR(+'Ont LFS Emp'!S60-'CMA Emp Adj'!S60,"")</f>
        <v>9.0235773480662989</v>
      </c>
      <c r="T60" s="30">
        <f>IFERROR(+'Ont LFS Emp'!T60-'CMA Emp Adj'!T60,"")</f>
        <v>5.4117472375690632</v>
      </c>
      <c r="U60" s="30">
        <f>IFERROR(+'Ont LFS Emp'!U60-'CMA Emp Adj'!U60,"")</f>
        <v>5.3525552486187848</v>
      </c>
      <c r="V60" s="30">
        <f>IFERROR(+'Ont LFS Emp'!V60-'CMA Emp Adj'!V60,"")</f>
        <v>5.0919682320441986</v>
      </c>
      <c r="W60" s="30">
        <f>IFERROR(+'Ont LFS Emp'!W60-'CMA Emp Adj'!W60,"")</f>
        <v>3.3340983606557391</v>
      </c>
      <c r="X60" s="30">
        <f>IFERROR(+'Ont LFS Emp'!X60-'CMA Emp Adj'!X60,"")</f>
        <v>4.5377049180327855</v>
      </c>
      <c r="Y60" s="30">
        <f>IFERROR(+'Ont LFS Emp'!Y60-'CMA Emp Adj'!Y60,"")</f>
        <v>4.2437704918032786</v>
      </c>
    </row>
    <row r="61" spans="1:25" x14ac:dyDescent="0.25">
      <c r="A61" s="7" t="s">
        <v>55</v>
      </c>
      <c r="B61" s="7"/>
      <c r="C61" s="14" t="s">
        <v>195</v>
      </c>
      <c r="D61" s="65">
        <f>IFERROR(+'Ont LFS Emp'!D61-'CMA Emp Adj'!D61,"")</f>
        <v>7.16</v>
      </c>
      <c r="E61" s="65">
        <f>IFERROR(+'Ont LFS Emp'!E61-'CMA Emp Adj'!E61,"")</f>
        <v>8.82</v>
      </c>
      <c r="F61" s="65">
        <f>IFERROR(+'Ont LFS Emp'!F61-'CMA Emp Adj'!F61,"")</f>
        <v>8.27</v>
      </c>
      <c r="G61" s="65">
        <f>IFERROR(+'Ont LFS Emp'!G61-'CMA Emp Adj'!G61,"")</f>
        <v>9.15</v>
      </c>
      <c r="H61" s="65">
        <f>IFERROR(+'Ont LFS Emp'!H61-'CMA Emp Adj'!H61,"")</f>
        <v>9.75</v>
      </c>
      <c r="I61" s="65">
        <f>IFERROR(+'Ont LFS Emp'!I61-'CMA Emp Adj'!I61,"")</f>
        <v>5.68</v>
      </c>
      <c r="J61" s="65">
        <f>IFERROR(+'Ont LFS Emp'!J61-'CMA Emp Adj'!J61,"")</f>
        <v>8.73</v>
      </c>
      <c r="K61" s="65">
        <f>IFERROR(+'Ont LFS Emp'!K61-'CMA Emp Adj'!K61,"")</f>
        <v>5.59</v>
      </c>
      <c r="L61" s="65">
        <f>IFERROR(+'Ont LFS Emp'!L61-'CMA Emp Adj'!L61,"")</f>
        <v>8.01</v>
      </c>
      <c r="M61" s="30">
        <f>IFERROR(+'Ont LFS Emp'!M61-'CMA Emp Adj'!M61,"")</f>
        <v>7.173013698630136</v>
      </c>
      <c r="N61" s="30">
        <f>IFERROR(+'Ont LFS Emp'!N61-'CMA Emp Adj'!N61,"")</f>
        <v>5.58</v>
      </c>
      <c r="O61" s="30">
        <f>IFERROR(+'Ont LFS Emp'!O61-'CMA Emp Adj'!O61,"")</f>
        <v>5.0819178082191785</v>
      </c>
      <c r="P61" s="30">
        <f>IFERROR(+'Ont LFS Emp'!P61-'CMA Emp Adj'!P61,"")</f>
        <v>6.21</v>
      </c>
      <c r="Q61" s="30">
        <f>IFERROR(+'Ont LFS Emp'!Q61-'CMA Emp Adj'!Q61,"")</f>
        <v>5.25</v>
      </c>
      <c r="R61" s="30">
        <f>IFERROR(+'Ont LFS Emp'!R61-'CMA Emp Adj'!R61,"")</f>
        <v>8.94</v>
      </c>
      <c r="S61" s="30">
        <f>IFERROR(+'Ont LFS Emp'!S61-'CMA Emp Adj'!S61,"")</f>
        <v>5.8761538461538461</v>
      </c>
      <c r="T61" s="30">
        <f>IFERROR(+'Ont LFS Emp'!T61-'CMA Emp Adj'!T61,"")</f>
        <v>5.5046153846153851</v>
      </c>
      <c r="U61" s="30">
        <f>IFERROR(+'Ont LFS Emp'!U61-'CMA Emp Adj'!U61,"")</f>
        <v>6.07</v>
      </c>
      <c r="V61" s="30">
        <f>IFERROR(+'Ont LFS Emp'!V61-'CMA Emp Adj'!V61,"")</f>
        <v>8.39</v>
      </c>
      <c r="W61" s="30">
        <f>IFERROR(+'Ont LFS Emp'!W61-'CMA Emp Adj'!W61,"")</f>
        <v>8.41</v>
      </c>
      <c r="X61" s="30">
        <f>IFERROR(+'Ont LFS Emp'!X61-'CMA Emp Adj'!X61,"")</f>
        <v>8.64</v>
      </c>
      <c r="Y61" s="30">
        <f>IFERROR(+'Ont LFS Emp'!Y61-'CMA Emp Adj'!Y61,"")</f>
        <v>7.71</v>
      </c>
    </row>
    <row r="62" spans="1:25" x14ac:dyDescent="0.25">
      <c r="A62" s="6" t="s">
        <v>56</v>
      </c>
      <c r="B62" s="6"/>
      <c r="C62" s="14">
        <v>337</v>
      </c>
      <c r="D62" s="65">
        <f>IFERROR(+'Ont LFS Emp'!D62-'CMA Emp Adj'!D62,"")</f>
        <v>8.85</v>
      </c>
      <c r="E62" s="65">
        <f>IFERROR(+'Ont LFS Emp'!E62-'CMA Emp Adj'!E62,"")</f>
        <v>8.9500000000000028</v>
      </c>
      <c r="F62" s="65">
        <f>IFERROR(+'Ont LFS Emp'!F62-'CMA Emp Adj'!F62,"")</f>
        <v>11.420000000000002</v>
      </c>
      <c r="G62" s="65">
        <f>IFERROR(+'Ont LFS Emp'!G62-'CMA Emp Adj'!G62,"")</f>
        <v>9.879999999999999</v>
      </c>
      <c r="H62" s="65">
        <f>IFERROR(+'Ont LFS Emp'!H62-'CMA Emp Adj'!H62,"")</f>
        <v>10.559999999999999</v>
      </c>
      <c r="I62" s="65">
        <f>IFERROR(+'Ont LFS Emp'!I62-'CMA Emp Adj'!I62,"")</f>
        <v>10.830000000000002</v>
      </c>
      <c r="J62" s="65">
        <f>IFERROR(+'Ont LFS Emp'!J62-'CMA Emp Adj'!J62,"")</f>
        <v>11.329999999999998</v>
      </c>
      <c r="K62" s="65">
        <f>IFERROR(+'Ont LFS Emp'!K62-'CMA Emp Adj'!K62,"")</f>
        <v>12.350000000000001</v>
      </c>
      <c r="L62" s="65">
        <f>IFERROR(+'Ont LFS Emp'!L62-'CMA Emp Adj'!L62,"")</f>
        <v>11.604743969530261</v>
      </c>
      <c r="M62" s="30">
        <f>IFERROR(+'Ont LFS Emp'!M62-'CMA Emp Adj'!M62,"")</f>
        <v>8.0944392721117246</v>
      </c>
      <c r="N62" s="30">
        <f>IFERROR(+'Ont LFS Emp'!N62-'CMA Emp Adj'!N62,"")</f>
        <v>8.7866187050359734</v>
      </c>
      <c r="O62" s="30">
        <f>IFERROR(+'Ont LFS Emp'!O62-'CMA Emp Adj'!O62,"")</f>
        <v>7.8545619974608556</v>
      </c>
      <c r="P62" s="30">
        <f>IFERROR(+'Ont LFS Emp'!P62-'CMA Emp Adj'!P62,"")</f>
        <v>7.4329581041049515</v>
      </c>
      <c r="Q62" s="30">
        <f>IFERROR(+'Ont LFS Emp'!Q62-'CMA Emp Adj'!Q62,"")</f>
        <v>6.2931400761743568</v>
      </c>
      <c r="R62" s="30">
        <f>IFERROR(+'Ont LFS Emp'!R62-'CMA Emp Adj'!R62,"")</f>
        <v>6.1616587545378358</v>
      </c>
      <c r="S62" s="30">
        <f>IFERROR(+'Ont LFS Emp'!S62-'CMA Emp Adj'!S62,"")</f>
        <v>4.4521223122032936</v>
      </c>
      <c r="T62" s="30">
        <f>IFERROR(+'Ont LFS Emp'!T62-'CMA Emp Adj'!T62,"")</f>
        <v>5.5295699525272255</v>
      </c>
      <c r="U62" s="30">
        <f>IFERROR(+'Ont LFS Emp'!U62-'CMA Emp Adj'!U62,"")</f>
        <v>5.2667104160848925</v>
      </c>
      <c r="V62" s="30">
        <f>IFERROR(+'Ont LFS Emp'!V62-'CMA Emp Adj'!V62,"")</f>
        <v>3.9980284836637789</v>
      </c>
      <c r="W62" s="30">
        <f>IFERROR(+'Ont LFS Emp'!W62-'CMA Emp Adj'!W62,"")</f>
        <v>9.8034013407169951</v>
      </c>
      <c r="X62" s="30">
        <f>IFERROR(+'Ont LFS Emp'!X62-'CMA Emp Adj'!X62,"")</f>
        <v>11.479431652579425</v>
      </c>
      <c r="Y62" s="30">
        <f>IFERROR(+'Ont LFS Emp'!Y62-'CMA Emp Adj'!Y62,"")</f>
        <v>10.823917225298747</v>
      </c>
    </row>
    <row r="63" spans="1:25" x14ac:dyDescent="0.25">
      <c r="A63" s="7" t="s">
        <v>57</v>
      </c>
      <c r="B63" s="7"/>
      <c r="C63" s="14">
        <v>3372</v>
      </c>
      <c r="D63" s="65">
        <f>IFERROR(+'Ont LFS Emp'!D63-'CMA Emp Adj'!D63,"")</f>
        <v>1.6500000000000004</v>
      </c>
      <c r="E63" s="65">
        <f>IFERROR(+'Ont LFS Emp'!E63-'CMA Emp Adj'!E63,"")</f>
        <v>1.7600000000000007</v>
      </c>
      <c r="F63" s="65">
        <f>IFERROR(+'Ont LFS Emp'!F63-'CMA Emp Adj'!F63,"")</f>
        <v>2.379999999999999</v>
      </c>
      <c r="G63" s="65">
        <f>IFERROR(+'Ont LFS Emp'!G63-'CMA Emp Adj'!G63,"")</f>
        <v>3.2300000000000004</v>
      </c>
      <c r="H63" s="65">
        <f>IFERROR(+'Ont LFS Emp'!H63-'CMA Emp Adj'!H63,"")</f>
        <v>2.99</v>
      </c>
      <c r="I63" s="65">
        <f>IFERROR(+'Ont LFS Emp'!I63-'CMA Emp Adj'!I63,"")</f>
        <v>2.5299999999999994</v>
      </c>
      <c r="J63" s="65">
        <f>IFERROR(+'Ont LFS Emp'!J63-'CMA Emp Adj'!J63,"")</f>
        <v>3.0399999999999991</v>
      </c>
      <c r="K63" s="65">
        <f>IFERROR(+'Ont LFS Emp'!K63-'CMA Emp Adj'!K63,"")</f>
        <v>2.17</v>
      </c>
      <c r="L63" s="65">
        <f>IFERROR(+'Ont LFS Emp'!L63-'CMA Emp Adj'!L63,"")</f>
        <v>2.9524886191198778</v>
      </c>
      <c r="M63" s="30">
        <f>IFERROR(+'Ont LFS Emp'!M63-'CMA Emp Adj'!M63,"")</f>
        <v>2.4453717754172999</v>
      </c>
      <c r="N63" s="30">
        <f>IFERROR(+'Ont LFS Emp'!N63-'CMA Emp Adj'!N63,"")</f>
        <v>2.2398786039453729</v>
      </c>
      <c r="O63" s="30">
        <f>IFERROR(+'Ont LFS Emp'!O63-'CMA Emp Adj'!O63,"")</f>
        <v>2.3908042488619117</v>
      </c>
      <c r="P63" s="30">
        <f>IFERROR(+'Ont LFS Emp'!P63-'CMA Emp Adj'!P63,"")</f>
        <v>1.4900758725341436</v>
      </c>
      <c r="Q63" s="30">
        <f>IFERROR(+'Ont LFS Emp'!Q63-'CMA Emp Adj'!Q63,"")</f>
        <v>2.0570864946889227</v>
      </c>
      <c r="R63" s="30">
        <f>IFERROR(+'Ont LFS Emp'!R63-'CMA Emp Adj'!R63,"")</f>
        <v>2.174789248625534</v>
      </c>
      <c r="S63" s="30">
        <f>IFERROR(+'Ont LFS Emp'!S63-'CMA Emp Adj'!S63,"")</f>
        <v>1.808167379352474</v>
      </c>
      <c r="T63" s="30">
        <f>IFERROR(+'Ont LFS Emp'!T63-'CMA Emp Adj'!T63,"")</f>
        <v>2.1881795968234581</v>
      </c>
      <c r="U63" s="30">
        <f>IFERROR(+'Ont LFS Emp'!U63-'CMA Emp Adj'!U63,"")</f>
        <v>1.5851252290775815</v>
      </c>
      <c r="V63" s="30">
        <f>IFERROR(+'Ont LFS Emp'!V63-'CMA Emp Adj'!V63,"")</f>
        <v>0.71899205864386051</v>
      </c>
      <c r="W63" s="30">
        <f>IFERROR(+'Ont LFS Emp'!W63-'CMA Emp Adj'!W63,"")</f>
        <v>0.76836473755047052</v>
      </c>
      <c r="X63" s="30">
        <f>IFERROR(+'Ont LFS Emp'!X63-'CMA Emp Adj'!X63,"")</f>
        <v>1.1654104979811573</v>
      </c>
      <c r="Y63" s="30">
        <f>IFERROR(+'Ont LFS Emp'!Y63-'CMA Emp Adj'!Y63,"")</f>
        <v>1.8566554508748316</v>
      </c>
    </row>
    <row r="64" spans="1:25" x14ac:dyDescent="0.25">
      <c r="A64" s="6" t="s">
        <v>58</v>
      </c>
      <c r="B64" s="6"/>
      <c r="C64" s="14">
        <v>339</v>
      </c>
      <c r="D64" s="65">
        <f>IFERROR(+'Ont LFS Emp'!D64-'CMA Emp Adj'!D64,"")</f>
        <v>17.14</v>
      </c>
      <c r="E64" s="65">
        <f>IFERROR(+'Ont LFS Emp'!E64-'CMA Emp Adj'!E64,"")</f>
        <v>18.070000000000004</v>
      </c>
      <c r="F64" s="65">
        <f>IFERROR(+'Ont LFS Emp'!F64-'CMA Emp Adj'!F64,"")</f>
        <v>15.289999999999996</v>
      </c>
      <c r="G64" s="65">
        <f>IFERROR(+'Ont LFS Emp'!G64-'CMA Emp Adj'!G64,"")</f>
        <v>19.260000000000002</v>
      </c>
      <c r="H64" s="65">
        <f>IFERROR(+'Ont LFS Emp'!H64-'CMA Emp Adj'!H64,"")</f>
        <v>19.48</v>
      </c>
      <c r="I64" s="65">
        <f>IFERROR(+'Ont LFS Emp'!I64-'CMA Emp Adj'!I64,"")</f>
        <v>20.110000000000003</v>
      </c>
      <c r="J64" s="65">
        <f>IFERROR(+'Ont LFS Emp'!J64-'CMA Emp Adj'!J64,"")</f>
        <v>21.44</v>
      </c>
      <c r="K64" s="65">
        <f>IFERROR(+'Ont LFS Emp'!K64-'CMA Emp Adj'!K64,"")</f>
        <v>22.03</v>
      </c>
      <c r="L64" s="65">
        <f>IFERROR(+'Ont LFS Emp'!L64-'CMA Emp Adj'!L64,"")</f>
        <v>20.389264497878354</v>
      </c>
      <c r="M64" s="30">
        <f>IFERROR(+'Ont LFS Emp'!M64-'CMA Emp Adj'!M64,"")</f>
        <v>21.093695190947667</v>
      </c>
      <c r="N64" s="30">
        <f>IFERROR(+'Ont LFS Emp'!N64-'CMA Emp Adj'!N64,"")</f>
        <v>21.282931400282887</v>
      </c>
      <c r="O64" s="30">
        <f>IFERROR(+'Ont LFS Emp'!O64-'CMA Emp Adj'!O64,"")</f>
        <v>17.766615983026874</v>
      </c>
      <c r="P64" s="30">
        <f>IFERROR(+'Ont LFS Emp'!P64-'CMA Emp Adj'!P64,"")</f>
        <v>17.801177510608206</v>
      </c>
      <c r="Q64" s="30">
        <f>IFERROR(+'Ont LFS Emp'!Q64-'CMA Emp Adj'!Q64,"")</f>
        <v>18.437758132956155</v>
      </c>
      <c r="R64" s="30">
        <f>IFERROR(+'Ont LFS Emp'!R64-'CMA Emp Adj'!R64,"")</f>
        <v>21.85908407079646</v>
      </c>
      <c r="S64" s="30">
        <f>IFERROR(+'Ont LFS Emp'!S64-'CMA Emp Adj'!S64,"")</f>
        <v>21.890827433628317</v>
      </c>
      <c r="T64" s="30">
        <f>IFERROR(+'Ont LFS Emp'!T64-'CMA Emp Adj'!T64,"")</f>
        <v>17.8587610619469</v>
      </c>
      <c r="U64" s="30">
        <f>IFERROR(+'Ont LFS Emp'!U64-'CMA Emp Adj'!U64,"")</f>
        <v>21.245243362831861</v>
      </c>
      <c r="V64" s="30">
        <f>IFERROR(+'Ont LFS Emp'!V64-'CMA Emp Adj'!V64,"")</f>
        <v>25.175676991150439</v>
      </c>
      <c r="W64" s="30">
        <f>IFERROR(+'Ont LFS Emp'!W64-'CMA Emp Adj'!W64,"")</f>
        <v>23.872740471869321</v>
      </c>
      <c r="X64" s="30">
        <f>IFERROR(+'Ont LFS Emp'!X64-'CMA Emp Adj'!X64,"")</f>
        <v>25.341281306715061</v>
      </c>
      <c r="Y64" s="30">
        <f>IFERROR(+'Ont LFS Emp'!Y64-'CMA Emp Adj'!Y64,"")</f>
        <v>26.607230490018146</v>
      </c>
    </row>
    <row r="65" spans="1:25" x14ac:dyDescent="0.25">
      <c r="A65" s="7" t="s">
        <v>59</v>
      </c>
      <c r="B65" s="7"/>
      <c r="C65" s="14">
        <v>3391</v>
      </c>
      <c r="D65" s="65">
        <f>IFERROR(+'Ont LFS Emp'!D65-'CMA Emp Adj'!D65,"")</f>
        <v>4.74</v>
      </c>
      <c r="E65" s="65">
        <f>IFERROR(+'Ont LFS Emp'!E65-'CMA Emp Adj'!E65,"")</f>
        <v>5.8500000000000005</v>
      </c>
      <c r="F65" s="65">
        <f>IFERROR(+'Ont LFS Emp'!F65-'CMA Emp Adj'!F65,"")</f>
        <v>4.82</v>
      </c>
      <c r="G65" s="65">
        <f>IFERROR(+'Ont LFS Emp'!G65-'CMA Emp Adj'!G65,"")</f>
        <v>6.36</v>
      </c>
      <c r="H65" s="65">
        <f>IFERROR(+'Ont LFS Emp'!H65-'CMA Emp Adj'!H65,"")</f>
        <v>5.97</v>
      </c>
      <c r="I65" s="65">
        <f>IFERROR(+'Ont LFS Emp'!I65-'CMA Emp Adj'!I65,"")</f>
        <v>6.68</v>
      </c>
      <c r="J65" s="65">
        <f>IFERROR(+'Ont LFS Emp'!J65-'CMA Emp Adj'!J65,"")</f>
        <v>6.3</v>
      </c>
      <c r="K65" s="65">
        <f>IFERROR(+'Ont LFS Emp'!K65-'CMA Emp Adj'!K65,"")</f>
        <v>6.7500000000000009</v>
      </c>
      <c r="L65" s="65">
        <f>IFERROR(+'Ont LFS Emp'!L65-'CMA Emp Adj'!L65,"")</f>
        <v>5.9660416666666674</v>
      </c>
      <c r="M65" s="30">
        <f>IFERROR(+'Ont LFS Emp'!M65-'CMA Emp Adj'!M65,"")</f>
        <v>5.1927083333333339</v>
      </c>
      <c r="N65" s="30">
        <f>IFERROR(+'Ont LFS Emp'!N65-'CMA Emp Adj'!N65,"")</f>
        <v>4.7054861111111119</v>
      </c>
      <c r="O65" s="30">
        <f>IFERROR(+'Ont LFS Emp'!O65-'CMA Emp Adj'!O65,"")</f>
        <v>4.5609027777777778</v>
      </c>
      <c r="P65" s="30">
        <f>IFERROR(+'Ont LFS Emp'!P65-'CMA Emp Adj'!P65,"")</f>
        <v>4.945069444444445</v>
      </c>
      <c r="Q65" s="30">
        <f>IFERROR(+'Ont LFS Emp'!Q65-'CMA Emp Adj'!Q65,"")</f>
        <v>3.5860416666666666</v>
      </c>
      <c r="R65" s="30">
        <f>IFERROR(+'Ont LFS Emp'!R65-'CMA Emp Adj'!R65,"")</f>
        <v>4.3475799086757991</v>
      </c>
      <c r="S65" s="30">
        <f>IFERROR(+'Ont LFS Emp'!S65-'CMA Emp Adj'!S65,"")</f>
        <v>4.4706544901065453</v>
      </c>
      <c r="T65" s="30">
        <f>IFERROR(+'Ont LFS Emp'!T65-'CMA Emp Adj'!T65,"")</f>
        <v>3.3128919330289204</v>
      </c>
      <c r="U65" s="30">
        <f>IFERROR(+'Ont LFS Emp'!U65-'CMA Emp Adj'!U65,"")</f>
        <v>5.0641704718417051</v>
      </c>
      <c r="V65" s="30">
        <f>IFERROR(+'Ont LFS Emp'!V65-'CMA Emp Adj'!V65,"")</f>
        <v>5.7959512937595132</v>
      </c>
      <c r="W65" s="30">
        <f>IFERROR(+'Ont LFS Emp'!W65-'CMA Emp Adj'!W65,"")</f>
        <v>7.0147417840375592</v>
      </c>
      <c r="X65" s="30">
        <f>IFERROR(+'Ont LFS Emp'!X65-'CMA Emp Adj'!X65,"")</f>
        <v>7.7226760563380283</v>
      </c>
      <c r="Y65" s="30">
        <f>IFERROR(+'Ont LFS Emp'!Y65-'CMA Emp Adj'!Y65,"")</f>
        <v>5.0121596244131457</v>
      </c>
    </row>
    <row r="66" spans="1:25" x14ac:dyDescent="0.25">
      <c r="A66" s="9" t="s">
        <v>60</v>
      </c>
      <c r="B66" s="9"/>
      <c r="C66" s="15" t="s">
        <v>196</v>
      </c>
      <c r="D66" s="66">
        <f>IFERROR(+'Ont LFS Emp'!D66-'CMA Emp Adj'!D66,"")</f>
        <v>356.42999999999995</v>
      </c>
      <c r="E66" s="66">
        <f>IFERROR(+'Ont LFS Emp'!E66-'CMA Emp Adj'!E66,"")</f>
        <v>367.81999999999994</v>
      </c>
      <c r="F66" s="66">
        <f>IFERROR(+'Ont LFS Emp'!F66-'CMA Emp Adj'!F66,"")</f>
        <v>404.37</v>
      </c>
      <c r="G66" s="66">
        <f>IFERROR(+'Ont LFS Emp'!G66-'CMA Emp Adj'!G66,"")</f>
        <v>435.00000000000006</v>
      </c>
      <c r="H66" s="66">
        <f>IFERROR(+'Ont LFS Emp'!H66-'CMA Emp Adj'!H66,"")</f>
        <v>426.32</v>
      </c>
      <c r="I66" s="66">
        <f>IFERROR(+'Ont LFS Emp'!I66-'CMA Emp Adj'!I66,"")</f>
        <v>425.17</v>
      </c>
      <c r="J66" s="66">
        <f>IFERROR(+'Ont LFS Emp'!J66-'CMA Emp Adj'!J66,"")</f>
        <v>431.32999999999993</v>
      </c>
      <c r="K66" s="66">
        <f>IFERROR(+'Ont LFS Emp'!K66-'CMA Emp Adj'!K66,"")</f>
        <v>427.87</v>
      </c>
      <c r="L66" s="66">
        <f>IFERROR(+'Ont LFS Emp'!L66-'CMA Emp Adj'!L66,"")</f>
        <v>385.36284259424696</v>
      </c>
      <c r="M66" s="31">
        <f>IFERROR(+'Ont LFS Emp'!M66-'CMA Emp Adj'!M66,"")</f>
        <v>375.53987365680604</v>
      </c>
      <c r="N66" s="31">
        <f>IFERROR(+'Ont LFS Emp'!N66-'CMA Emp Adj'!N66,"")</f>
        <v>353.90486229868043</v>
      </c>
      <c r="O66" s="31">
        <f>IFERROR(+'Ont LFS Emp'!O66-'CMA Emp Adj'!O66,"")</f>
        <v>317.68154266316145</v>
      </c>
      <c r="P66" s="31">
        <f>IFERROR(+'Ont LFS Emp'!P66-'CMA Emp Adj'!P66,"")</f>
        <v>277.62351923224179</v>
      </c>
      <c r="Q66" s="31">
        <f>IFERROR(+'Ont LFS Emp'!Q66-'CMA Emp Adj'!Q66,"")</f>
        <v>268.64785344189488</v>
      </c>
      <c r="R66" s="31">
        <f>IFERROR(+'Ont LFS Emp'!R66-'CMA Emp Adj'!R66,"")</f>
        <v>272.9567228867088</v>
      </c>
      <c r="S66" s="31">
        <f>IFERROR(+'Ont LFS Emp'!S66-'CMA Emp Adj'!S66,"")</f>
        <v>281.02534739954308</v>
      </c>
      <c r="T66" s="31">
        <f>IFERROR(+'Ont LFS Emp'!T66-'CMA Emp Adj'!T66,"")</f>
        <v>273.93685962908211</v>
      </c>
      <c r="U66" s="31">
        <f>IFERROR(+'Ont LFS Emp'!U66-'CMA Emp Adj'!U66,"")</f>
        <v>273.38043172960624</v>
      </c>
      <c r="V66" s="31">
        <f>IFERROR(+'Ont LFS Emp'!V66-'CMA Emp Adj'!V66,"")</f>
        <v>275.98972248353721</v>
      </c>
      <c r="W66" s="31">
        <f>IFERROR(+'Ont LFS Emp'!W66-'CMA Emp Adj'!W66,"")</f>
        <v>269.63107361129971</v>
      </c>
      <c r="X66" s="31">
        <f>IFERROR(+'Ont LFS Emp'!X66-'CMA Emp Adj'!X66,"")</f>
        <v>276.01785277740055</v>
      </c>
      <c r="Y66" s="31">
        <f>IFERROR(+'Ont LFS Emp'!Y66-'CMA Emp Adj'!Y66,"")</f>
        <v>287.62593440173839</v>
      </c>
    </row>
    <row r="67" spans="1:25" x14ac:dyDescent="0.25">
      <c r="A67" s="9" t="s">
        <v>61</v>
      </c>
      <c r="B67" s="9"/>
      <c r="C67" s="15" t="s">
        <v>197</v>
      </c>
      <c r="D67" s="66">
        <f>IFERROR(+'Ont LFS Emp'!D67-'CMA Emp Adj'!D67,"")</f>
        <v>177.03999999999996</v>
      </c>
      <c r="E67" s="66">
        <f>IFERROR(+'Ont LFS Emp'!E67-'CMA Emp Adj'!E67,"")</f>
        <v>183.65000000000003</v>
      </c>
      <c r="F67" s="66">
        <f>IFERROR(+'Ont LFS Emp'!F67-'CMA Emp Adj'!F67,"")</f>
        <v>189.84999999999997</v>
      </c>
      <c r="G67" s="66">
        <f>IFERROR(+'Ont LFS Emp'!G67-'CMA Emp Adj'!G67,"")</f>
        <v>190.03</v>
      </c>
      <c r="H67" s="66">
        <f>IFERROR(+'Ont LFS Emp'!H67-'CMA Emp Adj'!H67,"")</f>
        <v>183.51</v>
      </c>
      <c r="I67" s="66">
        <f>IFERROR(+'Ont LFS Emp'!I67-'CMA Emp Adj'!I67,"")</f>
        <v>183.35</v>
      </c>
      <c r="J67" s="66">
        <f>IFERROR(+'Ont LFS Emp'!J67-'CMA Emp Adj'!J67,"")</f>
        <v>197.92000000000002</v>
      </c>
      <c r="K67" s="66">
        <f>IFERROR(+'Ont LFS Emp'!K67-'CMA Emp Adj'!K67,"")</f>
        <v>190.68999999999997</v>
      </c>
      <c r="L67" s="66">
        <f>IFERROR(+'Ont LFS Emp'!L67-'CMA Emp Adj'!L67,"")</f>
        <v>176.28837586352742</v>
      </c>
      <c r="M67" s="31">
        <f>IFERROR(+'Ont LFS Emp'!M67-'CMA Emp Adj'!M67,"")</f>
        <v>165.5221767940223</v>
      </c>
      <c r="N67" s="31">
        <f>IFERROR(+'Ont LFS Emp'!N67-'CMA Emp Adj'!N67,"")</f>
        <v>149.20101226561403</v>
      </c>
      <c r="O67" s="31">
        <f>IFERROR(+'Ont LFS Emp'!O67-'CMA Emp Adj'!O67,"")</f>
        <v>148.87049344424085</v>
      </c>
      <c r="P67" s="31">
        <f>IFERROR(+'Ont LFS Emp'!P67-'CMA Emp Adj'!P67,"")</f>
        <v>136.08073311715776</v>
      </c>
      <c r="Q67" s="31">
        <f>IFERROR(+'Ont LFS Emp'!Q67-'CMA Emp Adj'!Q67,"")</f>
        <v>138.16353588044552</v>
      </c>
      <c r="R67" s="31">
        <f>IFERROR(+'Ont LFS Emp'!R67-'CMA Emp Adj'!R67,"")</f>
        <v>138.36247540768596</v>
      </c>
      <c r="S67" s="31">
        <f>IFERROR(+'Ont LFS Emp'!S67-'CMA Emp Adj'!S67,"")</f>
        <v>133.69270449875395</v>
      </c>
      <c r="T67" s="31">
        <f>IFERROR(+'Ont LFS Emp'!T67-'CMA Emp Adj'!T67,"")</f>
        <v>128.97301097363706</v>
      </c>
      <c r="U67" s="31">
        <f>IFERROR(+'Ont LFS Emp'!U67-'CMA Emp Adj'!U67,"")</f>
        <v>122.38083111091677</v>
      </c>
      <c r="V67" s="31">
        <f>IFERROR(+'Ont LFS Emp'!V67-'CMA Emp Adj'!V67,"")</f>
        <v>120.76313557469507</v>
      </c>
      <c r="W67" s="31">
        <f>IFERROR(+'Ont LFS Emp'!W67-'CMA Emp Adj'!W67,"")</f>
        <v>115.55633636969563</v>
      </c>
      <c r="X67" s="31">
        <f>IFERROR(+'Ont LFS Emp'!X67-'CMA Emp Adj'!X67,"")</f>
        <v>120.41645856476339</v>
      </c>
      <c r="Y67" s="31">
        <f>IFERROR(+'Ont LFS Emp'!Y67-'CMA Emp Adj'!Y67,"")</f>
        <v>125.94772495001109</v>
      </c>
    </row>
    <row r="68" spans="1:25" x14ac:dyDescent="0.25">
      <c r="A68" s="4" t="s">
        <v>62</v>
      </c>
      <c r="B68" s="4"/>
      <c r="C68" s="12" t="s">
        <v>198</v>
      </c>
      <c r="D68" s="63">
        <f>IFERROR(+'Ont LFS Emp'!D68-'CMA Emp Adj'!D68,"")</f>
        <v>2193.54</v>
      </c>
      <c r="E68" s="63">
        <f>IFERROR(+'Ont LFS Emp'!E68-'CMA Emp Adj'!E68,"")</f>
        <v>2263.14</v>
      </c>
      <c r="F68" s="63">
        <f>IFERROR(+'Ont LFS Emp'!F68-'CMA Emp Adj'!F68,"")</f>
        <v>2327.0300000000002</v>
      </c>
      <c r="G68" s="63">
        <f>IFERROR(+'Ont LFS Emp'!G68-'CMA Emp Adj'!G68,"")</f>
        <v>2383.9400000000005</v>
      </c>
      <c r="H68" s="63">
        <f>IFERROR(+'Ont LFS Emp'!H68-'CMA Emp Adj'!H68,"")</f>
        <v>2435.79</v>
      </c>
      <c r="I68" s="63">
        <f>IFERROR(+'Ont LFS Emp'!I68-'CMA Emp Adj'!I68,"")</f>
        <v>2495.63</v>
      </c>
      <c r="J68" s="63">
        <f>IFERROR(+'Ont LFS Emp'!J68-'CMA Emp Adj'!J68,"")</f>
        <v>2581.8500000000004</v>
      </c>
      <c r="K68" s="63">
        <f>IFERROR(+'Ont LFS Emp'!K68-'CMA Emp Adj'!K68,"")</f>
        <v>2642.04</v>
      </c>
      <c r="L68" s="63">
        <f>IFERROR(+'Ont LFS Emp'!L68-'CMA Emp Adj'!L68,"")</f>
        <v>2531.3188687839565</v>
      </c>
      <c r="M68" s="28">
        <f>IFERROR(+'Ont LFS Emp'!M68-'CMA Emp Adj'!M68,"")</f>
        <v>2577.1567596214909</v>
      </c>
      <c r="N68" s="28">
        <f>IFERROR(+'Ont LFS Emp'!N68-'CMA Emp Adj'!N68,"")</f>
        <v>2641.4421272725849</v>
      </c>
      <c r="O68" s="28">
        <f>IFERROR(+'Ont LFS Emp'!O68-'CMA Emp Adj'!O68,"")</f>
        <v>2693.3301475203775</v>
      </c>
      <c r="P68" s="28">
        <f>IFERROR(+'Ont LFS Emp'!P68-'CMA Emp Adj'!P68,"")</f>
        <v>2621.844150091857</v>
      </c>
      <c r="Q68" s="28">
        <f>IFERROR(+'Ont LFS Emp'!Q68-'CMA Emp Adj'!Q68,"")</f>
        <v>2654.6165589467391</v>
      </c>
      <c r="R68" s="28">
        <f>IFERROR(+'Ont LFS Emp'!R68-'CMA Emp Adj'!R68,"")</f>
        <v>2741.9452366544861</v>
      </c>
      <c r="S68" s="28">
        <f>IFERROR(+'Ont LFS Emp'!S68-'CMA Emp Adj'!S68,"")</f>
        <v>2738.0187775807281</v>
      </c>
      <c r="T68" s="28">
        <f>IFERROR(+'Ont LFS Emp'!T68-'CMA Emp Adj'!T68,"")</f>
        <v>2750.5866127807462</v>
      </c>
      <c r="U68" s="28">
        <f>IFERROR(+'Ont LFS Emp'!U68-'CMA Emp Adj'!U68,"")</f>
        <v>2809.060111167978</v>
      </c>
      <c r="V68" s="28">
        <f>IFERROR(+'Ont LFS Emp'!V68-'CMA Emp Adj'!V68,"")</f>
        <v>2758.7139332039947</v>
      </c>
      <c r="W68" s="28">
        <f>IFERROR(+'Ont LFS Emp'!W68-'CMA Emp Adj'!W68,"")</f>
        <v>2790.5862406303931</v>
      </c>
      <c r="X68" s="28">
        <f>IFERROR(+'Ont LFS Emp'!X68-'CMA Emp Adj'!X68,"")</f>
        <v>2815.2142425137531</v>
      </c>
      <c r="Y68" s="28">
        <f>IFERROR(+'Ont LFS Emp'!Y68-'CMA Emp Adj'!Y68,"")</f>
        <v>2847.9621701287479</v>
      </c>
    </row>
    <row r="69" spans="1:25" x14ac:dyDescent="0.25">
      <c r="A69" s="5" t="s">
        <v>63</v>
      </c>
      <c r="B69" s="5"/>
      <c r="C69" s="13">
        <v>41</v>
      </c>
      <c r="D69" s="64">
        <f>IFERROR(+'Ont LFS Emp'!D69-'CMA Emp Adj'!D69,"")</f>
        <v>80.220000000000013</v>
      </c>
      <c r="E69" s="64">
        <f>IFERROR(+'Ont LFS Emp'!E69-'CMA Emp Adj'!E69,"")</f>
        <v>86.740000000000009</v>
      </c>
      <c r="F69" s="64">
        <f>IFERROR(+'Ont LFS Emp'!F69-'CMA Emp Adj'!F69,"")</f>
        <v>95.309999999999988</v>
      </c>
      <c r="G69" s="64">
        <f>IFERROR(+'Ont LFS Emp'!G69-'CMA Emp Adj'!G69,"")</f>
        <v>103.73999999999998</v>
      </c>
      <c r="H69" s="64">
        <f>IFERROR(+'Ont LFS Emp'!H69-'CMA Emp Adj'!H69,"")</f>
        <v>106.55</v>
      </c>
      <c r="I69" s="64">
        <f>IFERROR(+'Ont LFS Emp'!I69-'CMA Emp Adj'!I69,"")</f>
        <v>105.06</v>
      </c>
      <c r="J69" s="64">
        <f>IFERROR(+'Ont LFS Emp'!J69-'CMA Emp Adj'!J69,"")</f>
        <v>109.71999999999998</v>
      </c>
      <c r="K69" s="64">
        <f>IFERROR(+'Ont LFS Emp'!K69-'CMA Emp Adj'!K69,"")</f>
        <v>113.02</v>
      </c>
      <c r="L69" s="64">
        <f>IFERROR(+'Ont LFS Emp'!L69-'CMA Emp Adj'!L69,"")</f>
        <v>104.82645438318798</v>
      </c>
      <c r="M69" s="29">
        <f>IFERROR(+'Ont LFS Emp'!M69-'CMA Emp Adj'!M69,"")</f>
        <v>101.11603475566633</v>
      </c>
      <c r="N69" s="29">
        <f>IFERROR(+'Ont LFS Emp'!N69-'CMA Emp Adj'!N69,"")</f>
        <v>91.991918634021516</v>
      </c>
      <c r="O69" s="29">
        <f>IFERROR(+'Ont LFS Emp'!O69-'CMA Emp Adj'!O69,"")</f>
        <v>96.876235139595195</v>
      </c>
      <c r="P69" s="29">
        <f>IFERROR(+'Ont LFS Emp'!P69-'CMA Emp Adj'!P69,"")</f>
        <v>102.3127147812616</v>
      </c>
      <c r="Q69" s="29">
        <f>IFERROR(+'Ont LFS Emp'!Q69-'CMA Emp Adj'!Q69,"")</f>
        <v>98.85988549489781</v>
      </c>
      <c r="R69" s="29">
        <f>IFERROR(+'Ont LFS Emp'!R69-'CMA Emp Adj'!R69,"")</f>
        <v>106.52737099070995</v>
      </c>
      <c r="S69" s="29">
        <f>IFERROR(+'Ont LFS Emp'!S69-'CMA Emp Adj'!S69,"")</f>
        <v>96.894894554824702</v>
      </c>
      <c r="T69" s="29">
        <f>IFERROR(+'Ont LFS Emp'!T69-'CMA Emp Adj'!T69,"")</f>
        <v>103.97769376822401</v>
      </c>
      <c r="U69" s="29">
        <f>IFERROR(+'Ont LFS Emp'!U69-'CMA Emp Adj'!U69,"")</f>
        <v>106.77914219841321</v>
      </c>
      <c r="V69" s="29">
        <f>IFERROR(+'Ont LFS Emp'!V69-'CMA Emp Adj'!V69,"")</f>
        <v>107.13136977012272</v>
      </c>
      <c r="W69" s="29">
        <f>IFERROR(+'Ont LFS Emp'!W69-'CMA Emp Adj'!W69,"")</f>
        <v>115.49665130568354</v>
      </c>
      <c r="X69" s="29">
        <f>IFERROR(+'Ont LFS Emp'!X69-'CMA Emp Adj'!X69,"")</f>
        <v>109.47007798652959</v>
      </c>
      <c r="Y69" s="29">
        <f>IFERROR(+'Ont LFS Emp'!Y69-'CMA Emp Adj'!Y69,"")</f>
        <v>121.20372956792309</v>
      </c>
    </row>
    <row r="70" spans="1:25" x14ac:dyDescent="0.25">
      <c r="A70" s="6" t="s">
        <v>64</v>
      </c>
      <c r="B70" s="6"/>
      <c r="C70" s="14">
        <v>411</v>
      </c>
      <c r="D70" s="65">
        <f>IFERROR(+'Ont LFS Emp'!D70-'CMA Emp Adj'!D70,"")</f>
        <v>2.84</v>
      </c>
      <c r="E70" s="65">
        <f>IFERROR(+'Ont LFS Emp'!E70-'CMA Emp Adj'!E70,"")</f>
        <v>2.86</v>
      </c>
      <c r="F70" s="65">
        <f>IFERROR(+'Ont LFS Emp'!F70-'CMA Emp Adj'!F70,"")</f>
        <v>3.88</v>
      </c>
      <c r="G70" s="65">
        <f>IFERROR(+'Ont LFS Emp'!G70-'CMA Emp Adj'!G70,"")</f>
        <v>3.18</v>
      </c>
      <c r="H70" s="65">
        <f>IFERROR(+'Ont LFS Emp'!H70-'CMA Emp Adj'!H70,"")</f>
        <v>3.68</v>
      </c>
      <c r="I70" s="65">
        <f>IFERROR(+'Ont LFS Emp'!I70-'CMA Emp Adj'!I70,"")</f>
        <v>3.47</v>
      </c>
      <c r="J70" s="65">
        <f>IFERROR(+'Ont LFS Emp'!J70-'CMA Emp Adj'!J70,"")</f>
        <v>2.44</v>
      </c>
      <c r="K70" s="65">
        <f>IFERROR(+'Ont LFS Emp'!K70-'CMA Emp Adj'!K70,"")</f>
        <v>3.45</v>
      </c>
      <c r="L70" s="65">
        <f>IFERROR(+'Ont LFS Emp'!L70-'CMA Emp Adj'!L70,"")</f>
        <v>4.3499999999999996</v>
      </c>
      <c r="M70" s="30">
        <f>IFERROR(+'Ont LFS Emp'!M70-'CMA Emp Adj'!M70,"")</f>
        <v>4.16</v>
      </c>
      <c r="N70" s="30">
        <f>IFERROR(+'Ont LFS Emp'!N70-'CMA Emp Adj'!N70,"")</f>
        <v>2.96</v>
      </c>
      <c r="O70" s="30">
        <f>IFERROR(+'Ont LFS Emp'!O70-'CMA Emp Adj'!O70,"")</f>
        <v>3.08</v>
      </c>
      <c r="P70" s="30">
        <f>IFERROR(+'Ont LFS Emp'!P70-'CMA Emp Adj'!P70,"")</f>
        <v>2.91</v>
      </c>
      <c r="Q70" s="30">
        <f>IFERROR(+'Ont LFS Emp'!Q70-'CMA Emp Adj'!Q70,"")</f>
        <v>4.28</v>
      </c>
      <c r="R70" s="30">
        <f>IFERROR(+'Ont LFS Emp'!R70-'CMA Emp Adj'!R70,"")</f>
        <v>3.29</v>
      </c>
      <c r="S70" s="30">
        <f>IFERROR(+'Ont LFS Emp'!S70-'CMA Emp Adj'!S70,"")</f>
        <v>2.75</v>
      </c>
      <c r="T70" s="30">
        <f>IFERROR(+'Ont LFS Emp'!T70-'CMA Emp Adj'!T70,"")</f>
        <v>3.19</v>
      </c>
      <c r="U70" s="30">
        <f>IFERROR(+'Ont LFS Emp'!U70-'CMA Emp Adj'!U70,"")</f>
        <v>3.86</v>
      </c>
      <c r="V70" s="30">
        <f>IFERROR(+'Ont LFS Emp'!V70-'CMA Emp Adj'!V70,"")</f>
        <v>4.58</v>
      </c>
      <c r="W70" s="30">
        <f>IFERROR(+'Ont LFS Emp'!W70-'CMA Emp Adj'!W70,"")</f>
        <v>2.31</v>
      </c>
      <c r="X70" s="30">
        <f>IFERROR(+'Ont LFS Emp'!X70-'CMA Emp Adj'!X70,"")</f>
        <v>2.58</v>
      </c>
      <c r="Y70" s="30">
        <f>IFERROR(+'Ont LFS Emp'!Y70-'CMA Emp Adj'!Y70,"")</f>
        <v>4.34</v>
      </c>
    </row>
    <row r="71" spans="1:25" x14ac:dyDescent="0.25">
      <c r="A71" s="6" t="s">
        <v>65</v>
      </c>
      <c r="B71" s="6"/>
      <c r="C71" s="14">
        <v>412</v>
      </c>
      <c r="D71" s="65">
        <f>IFERROR(+'Ont LFS Emp'!D71-'CMA Emp Adj'!D71,"")</f>
        <v>2.9</v>
      </c>
      <c r="E71" s="65">
        <f>IFERROR(+'Ont LFS Emp'!E71-'CMA Emp Adj'!E71,"")</f>
        <v>2.54</v>
      </c>
      <c r="F71" s="65">
        <f>IFERROR(+'Ont LFS Emp'!F71-'CMA Emp Adj'!F71,"")</f>
        <v>2.66</v>
      </c>
      <c r="G71" s="65">
        <f>IFERROR(+'Ont LFS Emp'!G71-'CMA Emp Adj'!G71,"")</f>
        <v>4.37</v>
      </c>
      <c r="H71" s="65">
        <f>IFERROR(+'Ont LFS Emp'!H71-'CMA Emp Adj'!H71,"")</f>
        <v>3.0600000000000005</v>
      </c>
      <c r="I71" s="65">
        <f>IFERROR(+'Ont LFS Emp'!I71-'CMA Emp Adj'!I71,"")</f>
        <v>3.06</v>
      </c>
      <c r="J71" s="65">
        <f>IFERROR(+'Ont LFS Emp'!J71-'CMA Emp Adj'!J71,"")</f>
        <v>2.8099999999999996</v>
      </c>
      <c r="K71" s="65">
        <f>IFERROR(+'Ont LFS Emp'!K71-'CMA Emp Adj'!K71,"")</f>
        <v>3.4200000000000004</v>
      </c>
      <c r="L71" s="65">
        <f>IFERROR(+'Ont LFS Emp'!L71-'CMA Emp Adj'!L71,"")</f>
        <v>3.18</v>
      </c>
      <c r="M71" s="30">
        <f>IFERROR(+'Ont LFS Emp'!M71-'CMA Emp Adj'!M71,"")</f>
        <v>3.48</v>
      </c>
      <c r="N71" s="30">
        <f>IFERROR(+'Ont LFS Emp'!N71-'CMA Emp Adj'!N71,"")</f>
        <v>1.5327317073170734</v>
      </c>
      <c r="O71" s="30">
        <f>IFERROR(+'Ont LFS Emp'!O71-'CMA Emp Adj'!O71,"")</f>
        <v>2.35</v>
      </c>
      <c r="P71" s="30">
        <f>IFERROR(+'Ont LFS Emp'!P71-'CMA Emp Adj'!P71,"")</f>
        <v>2.31</v>
      </c>
      <c r="Q71" s="30">
        <f>IFERROR(+'Ont LFS Emp'!Q71-'CMA Emp Adj'!Q71,"")</f>
        <v>0</v>
      </c>
      <c r="R71" s="30">
        <f>IFERROR(+'Ont LFS Emp'!R71-'CMA Emp Adj'!R71,"")</f>
        <v>2.8</v>
      </c>
      <c r="S71" s="30">
        <f>IFERROR(+'Ont LFS Emp'!S71-'CMA Emp Adj'!S71,"")</f>
        <v>2.0499999999999998</v>
      </c>
      <c r="T71" s="30">
        <f>IFERROR(+'Ont LFS Emp'!T71-'CMA Emp Adj'!T71,"")</f>
        <v>2.33</v>
      </c>
      <c r="U71" s="30">
        <f>IFERROR(+'Ont LFS Emp'!U71-'CMA Emp Adj'!U71,"")</f>
        <v>3.02</v>
      </c>
      <c r="V71" s="30">
        <f>IFERROR(+'Ont LFS Emp'!V71-'CMA Emp Adj'!V71,"")</f>
        <v>3.14</v>
      </c>
      <c r="W71" s="30">
        <f>IFERROR(+'Ont LFS Emp'!W71-'CMA Emp Adj'!W71,"")</f>
        <v>1.382222222222222</v>
      </c>
      <c r="X71" s="30">
        <f>IFERROR(+'Ont LFS Emp'!X71-'CMA Emp Adj'!X71,"")</f>
        <v>3.4</v>
      </c>
      <c r="Y71" s="30">
        <f>IFERROR(+'Ont LFS Emp'!Y71-'CMA Emp Adj'!Y71,"")</f>
        <v>2.4695238095238099</v>
      </c>
    </row>
    <row r="72" spans="1:25" x14ac:dyDescent="0.25">
      <c r="A72" s="6" t="s">
        <v>66</v>
      </c>
      <c r="B72" s="6"/>
      <c r="C72" s="14">
        <v>413</v>
      </c>
      <c r="D72" s="65">
        <f>IFERROR(+'Ont LFS Emp'!D72-'CMA Emp Adj'!D72,"")</f>
        <v>9.83</v>
      </c>
      <c r="E72" s="65">
        <f>IFERROR(+'Ont LFS Emp'!E72-'CMA Emp Adj'!E72,"")</f>
        <v>12.670000000000002</v>
      </c>
      <c r="F72" s="65">
        <f>IFERROR(+'Ont LFS Emp'!F72-'CMA Emp Adj'!F72,"")</f>
        <v>10.14</v>
      </c>
      <c r="G72" s="65">
        <f>IFERROR(+'Ont LFS Emp'!G72-'CMA Emp Adj'!G72,"")</f>
        <v>12.32</v>
      </c>
      <c r="H72" s="65">
        <f>IFERROR(+'Ont LFS Emp'!H72-'CMA Emp Adj'!H72,"")</f>
        <v>13.549999999999999</v>
      </c>
      <c r="I72" s="65">
        <f>IFERROR(+'Ont LFS Emp'!I72-'CMA Emp Adj'!I72,"")</f>
        <v>12.190000000000001</v>
      </c>
      <c r="J72" s="65">
        <f>IFERROR(+'Ont LFS Emp'!J72-'CMA Emp Adj'!J72,"")</f>
        <v>11.379999999999999</v>
      </c>
      <c r="K72" s="65">
        <f>IFERROR(+'Ont LFS Emp'!K72-'CMA Emp Adj'!K72,"")</f>
        <v>10.5</v>
      </c>
      <c r="L72" s="65">
        <f>IFERROR(+'Ont LFS Emp'!L72-'CMA Emp Adj'!L72,"")</f>
        <v>11.806314062105525</v>
      </c>
      <c r="M72" s="30">
        <f>IFERROR(+'Ont LFS Emp'!M72-'CMA Emp Adj'!M72,"")</f>
        <v>8.8292577631911087</v>
      </c>
      <c r="N72" s="30">
        <f>IFERROR(+'Ont LFS Emp'!N72-'CMA Emp Adj'!N72,"")</f>
        <v>11.830699318353949</v>
      </c>
      <c r="O72" s="30">
        <f>IFERROR(+'Ont LFS Emp'!O72-'CMA Emp Adj'!O72,"")</f>
        <v>11.971527392072707</v>
      </c>
      <c r="P72" s="30">
        <f>IFERROR(+'Ont LFS Emp'!P72-'CMA Emp Adj'!P72,"")</f>
        <v>11.615932845241097</v>
      </c>
      <c r="Q72" s="30">
        <f>IFERROR(+'Ont LFS Emp'!Q72-'CMA Emp Adj'!Q72,"")</f>
        <v>9.8021307750568027</v>
      </c>
      <c r="R72" s="30">
        <f>IFERROR(+'Ont LFS Emp'!R72-'CMA Emp Adj'!R72,"")</f>
        <v>12.195413032324272</v>
      </c>
      <c r="S72" s="30">
        <f>IFERROR(+'Ont LFS Emp'!S72-'CMA Emp Adj'!S72,"")</f>
        <v>9.2619291944586983</v>
      </c>
      <c r="T72" s="30">
        <f>IFERROR(+'Ont LFS Emp'!T72-'CMA Emp Adj'!T72,"")</f>
        <v>8.3638173422267847</v>
      </c>
      <c r="U72" s="30">
        <f>IFERROR(+'Ont LFS Emp'!U72-'CMA Emp Adj'!U72,"")</f>
        <v>12.422262698819909</v>
      </c>
      <c r="V72" s="30">
        <f>IFERROR(+'Ont LFS Emp'!V72-'CMA Emp Adj'!V72,"")</f>
        <v>12.878373524884555</v>
      </c>
      <c r="W72" s="30">
        <f>IFERROR(+'Ont LFS Emp'!W72-'CMA Emp Adj'!W72,"")</f>
        <v>14.343558601134216</v>
      </c>
      <c r="X72" s="30">
        <f>IFERROR(+'Ont LFS Emp'!X72-'CMA Emp Adj'!X72,"")</f>
        <v>10.515250472589795</v>
      </c>
      <c r="Y72" s="30">
        <f>IFERROR(+'Ont LFS Emp'!Y72-'CMA Emp Adj'!Y72,"")</f>
        <v>13.647551984877126</v>
      </c>
    </row>
    <row r="73" spans="1:25" x14ac:dyDescent="0.25">
      <c r="A73" s="6" t="s">
        <v>67</v>
      </c>
      <c r="B73" s="6"/>
      <c r="C73" s="14">
        <v>414</v>
      </c>
      <c r="D73" s="65">
        <f>IFERROR(+'Ont LFS Emp'!D73-'CMA Emp Adj'!D73,"")</f>
        <v>4.620000000000001</v>
      </c>
      <c r="E73" s="65">
        <f>IFERROR(+'Ont LFS Emp'!E73-'CMA Emp Adj'!E73,"")</f>
        <v>5.83</v>
      </c>
      <c r="F73" s="65">
        <f>IFERROR(+'Ont LFS Emp'!F73-'CMA Emp Adj'!F73,"")</f>
        <v>8.759999999999998</v>
      </c>
      <c r="G73" s="65">
        <f>IFERROR(+'Ont LFS Emp'!G73-'CMA Emp Adj'!G73,"")</f>
        <v>9.93</v>
      </c>
      <c r="H73" s="65">
        <f>IFERROR(+'Ont LFS Emp'!H73-'CMA Emp Adj'!H73,"")</f>
        <v>9.48</v>
      </c>
      <c r="I73" s="65">
        <f>IFERROR(+'Ont LFS Emp'!I73-'CMA Emp Adj'!I73,"")</f>
        <v>10.129999999999999</v>
      </c>
      <c r="J73" s="65">
        <f>IFERROR(+'Ont LFS Emp'!J73-'CMA Emp Adj'!J73,"")</f>
        <v>10.149999999999999</v>
      </c>
      <c r="K73" s="65">
        <f>IFERROR(+'Ont LFS Emp'!K73-'CMA Emp Adj'!K73,"")</f>
        <v>10.52</v>
      </c>
      <c r="L73" s="65">
        <f>IFERROR(+'Ont LFS Emp'!L73-'CMA Emp Adj'!L73,"")</f>
        <v>9.5307477929721287</v>
      </c>
      <c r="M73" s="30">
        <f>IFERROR(+'Ont LFS Emp'!M73-'CMA Emp Adj'!M73,"")</f>
        <v>8.0798234377704716</v>
      </c>
      <c r="N73" s="30">
        <f>IFERROR(+'Ont LFS Emp'!N73-'CMA Emp Adj'!N73,"")</f>
        <v>8.3526536264497189</v>
      </c>
      <c r="O73" s="30">
        <f>IFERROR(+'Ont LFS Emp'!O73-'CMA Emp Adj'!O73,"")</f>
        <v>9.336096589925571</v>
      </c>
      <c r="P73" s="30">
        <f>IFERROR(+'Ont LFS Emp'!P73-'CMA Emp Adj'!P73,"")</f>
        <v>10.920110784144022</v>
      </c>
      <c r="Q73" s="30">
        <f>IFERROR(+'Ont LFS Emp'!Q73-'CMA Emp Adj'!Q73,"")</f>
        <v>8.0773861866020411</v>
      </c>
      <c r="R73" s="30">
        <f>IFERROR(+'Ont LFS Emp'!R73-'CMA Emp Adj'!R73,"")</f>
        <v>12.217988524067579</v>
      </c>
      <c r="S73" s="30">
        <f>IFERROR(+'Ont LFS Emp'!S73-'CMA Emp Adj'!S73,"")</f>
        <v>8.9135240675804859</v>
      </c>
      <c r="T73" s="30">
        <f>IFERROR(+'Ont LFS Emp'!T73-'CMA Emp Adj'!T73,"")</f>
        <v>9.7487966209754529</v>
      </c>
      <c r="U73" s="30">
        <f>IFERROR(+'Ont LFS Emp'!U73-'CMA Emp Adj'!U73,"")</f>
        <v>7.7725565827223448</v>
      </c>
      <c r="V73" s="30">
        <f>IFERROR(+'Ont LFS Emp'!V73-'CMA Emp Adj'!V73,"")</f>
        <v>8.9250286898310449</v>
      </c>
      <c r="W73" s="30">
        <f>IFERROR(+'Ont LFS Emp'!W73-'CMA Emp Adj'!W73,"")</f>
        <v>9.1165558380598455</v>
      </c>
      <c r="X73" s="30">
        <f>IFERROR(+'Ont LFS Emp'!X73-'CMA Emp Adj'!X73,"")</f>
        <v>10.571809114023079</v>
      </c>
      <c r="Y73" s="30">
        <f>IFERROR(+'Ont LFS Emp'!Y73-'CMA Emp Adj'!Y73,"")</f>
        <v>11.52188539018189</v>
      </c>
    </row>
    <row r="74" spans="1:25" x14ac:dyDescent="0.25">
      <c r="A74" s="6" t="s">
        <v>68</v>
      </c>
      <c r="B74" s="6"/>
      <c r="C74" s="14">
        <v>415</v>
      </c>
      <c r="D74" s="65">
        <f>IFERROR(+'Ont LFS Emp'!D74-'CMA Emp Adj'!D74,"")</f>
        <v>8.5100000000000016</v>
      </c>
      <c r="E74" s="65">
        <f>IFERROR(+'Ont LFS Emp'!E74-'CMA Emp Adj'!E74,"")</f>
        <v>7.47</v>
      </c>
      <c r="F74" s="65">
        <f>IFERROR(+'Ont LFS Emp'!F74-'CMA Emp Adj'!F74,"")</f>
        <v>8.16</v>
      </c>
      <c r="G74" s="65">
        <f>IFERROR(+'Ont LFS Emp'!G74-'CMA Emp Adj'!G74,"")</f>
        <v>10.48</v>
      </c>
      <c r="H74" s="65">
        <f>IFERROR(+'Ont LFS Emp'!H74-'CMA Emp Adj'!H74,"")</f>
        <v>9.34</v>
      </c>
      <c r="I74" s="65">
        <f>IFERROR(+'Ont LFS Emp'!I74-'CMA Emp Adj'!I74,"")</f>
        <v>9.74</v>
      </c>
      <c r="J74" s="65">
        <f>IFERROR(+'Ont LFS Emp'!J74-'CMA Emp Adj'!J74,"")</f>
        <v>10.93</v>
      </c>
      <c r="K74" s="65">
        <f>IFERROR(+'Ont LFS Emp'!K74-'CMA Emp Adj'!K74,"")</f>
        <v>10.83</v>
      </c>
      <c r="L74" s="65">
        <f>IFERROR(+'Ont LFS Emp'!L74-'CMA Emp Adj'!L74,"")</f>
        <v>11.633698854337153</v>
      </c>
      <c r="M74" s="30">
        <f>IFERROR(+'Ont LFS Emp'!M74-'CMA Emp Adj'!M74,"")</f>
        <v>10.135400981996726</v>
      </c>
      <c r="N74" s="30">
        <f>IFERROR(+'Ont LFS Emp'!N74-'CMA Emp Adj'!N74,"")</f>
        <v>8.5217675941080202</v>
      </c>
      <c r="O74" s="30">
        <f>IFERROR(+'Ont LFS Emp'!O74-'CMA Emp Adj'!O74,"")</f>
        <v>9.0391980360065478</v>
      </c>
      <c r="P74" s="30">
        <f>IFERROR(+'Ont LFS Emp'!P74-'CMA Emp Adj'!P74,"")</f>
        <v>9.4031423895253692</v>
      </c>
      <c r="Q74" s="30">
        <f>IFERROR(+'Ont LFS Emp'!Q74-'CMA Emp Adj'!Q74,"")</f>
        <v>7.8438134206219328</v>
      </c>
      <c r="R74" s="30">
        <f>IFERROR(+'Ont LFS Emp'!R74-'CMA Emp Adj'!R74,"")</f>
        <v>6.4924322493224924</v>
      </c>
      <c r="S74" s="30">
        <f>IFERROR(+'Ont LFS Emp'!S74-'CMA Emp Adj'!S74,"")</f>
        <v>6.7442479674796747</v>
      </c>
      <c r="T74" s="30">
        <f>IFERROR(+'Ont LFS Emp'!T74-'CMA Emp Adj'!T74,"")</f>
        <v>7.5612195121951205</v>
      </c>
      <c r="U74" s="30">
        <f>IFERROR(+'Ont LFS Emp'!U74-'CMA Emp Adj'!U74,"")</f>
        <v>8.1249186991869937</v>
      </c>
      <c r="V74" s="30">
        <f>IFERROR(+'Ont LFS Emp'!V74-'CMA Emp Adj'!V74,"")</f>
        <v>7.7511382113821128</v>
      </c>
      <c r="W74" s="30">
        <f>IFERROR(+'Ont LFS Emp'!W74-'CMA Emp Adj'!W74,"")</f>
        <v>11.195059008654603</v>
      </c>
      <c r="X74" s="30">
        <f>IFERROR(+'Ont LFS Emp'!X74-'CMA Emp Adj'!X74,"")</f>
        <v>7.5270889063729367</v>
      </c>
      <c r="Y74" s="30">
        <f>IFERROR(+'Ont LFS Emp'!Y74-'CMA Emp Adj'!Y74,"")</f>
        <v>8.9874586939417789</v>
      </c>
    </row>
    <row r="75" spans="1:25" x14ac:dyDescent="0.25">
      <c r="A75" s="6" t="s">
        <v>69</v>
      </c>
      <c r="B75" s="6"/>
      <c r="C75" s="14">
        <v>416</v>
      </c>
      <c r="D75" s="65">
        <f>IFERROR(+'Ont LFS Emp'!D75-'CMA Emp Adj'!D75,"")</f>
        <v>10.199999999999998</v>
      </c>
      <c r="E75" s="65">
        <f>IFERROR(+'Ont LFS Emp'!E75-'CMA Emp Adj'!E75,"")</f>
        <v>13.200000000000001</v>
      </c>
      <c r="F75" s="65">
        <f>IFERROR(+'Ont LFS Emp'!F75-'CMA Emp Adj'!F75,"")</f>
        <v>17.599999999999998</v>
      </c>
      <c r="G75" s="65">
        <f>IFERROR(+'Ont LFS Emp'!G75-'CMA Emp Adj'!G75,"")</f>
        <v>16.899999999999999</v>
      </c>
      <c r="H75" s="65">
        <f>IFERROR(+'Ont LFS Emp'!H75-'CMA Emp Adj'!H75,"")</f>
        <v>20.240000000000002</v>
      </c>
      <c r="I75" s="65">
        <f>IFERROR(+'Ont LFS Emp'!I75-'CMA Emp Adj'!I75,"")</f>
        <v>17.440000000000001</v>
      </c>
      <c r="J75" s="65">
        <f>IFERROR(+'Ont LFS Emp'!J75-'CMA Emp Adj'!J75,"")</f>
        <v>19.480000000000004</v>
      </c>
      <c r="K75" s="65">
        <f>IFERROR(+'Ont LFS Emp'!K75-'CMA Emp Adj'!K75,"")</f>
        <v>18.25</v>
      </c>
      <c r="L75" s="65">
        <f>IFERROR(+'Ont LFS Emp'!L75-'CMA Emp Adj'!L75,"")</f>
        <v>16.528353538201298</v>
      </c>
      <c r="M75" s="30">
        <f>IFERROR(+'Ont LFS Emp'!M75-'CMA Emp Adj'!M75,"")</f>
        <v>16.067223005356638</v>
      </c>
      <c r="N75" s="30">
        <f>IFERROR(+'Ont LFS Emp'!N75-'CMA Emp Adj'!N75,"")</f>
        <v>14.520639977445729</v>
      </c>
      <c r="O75" s="30">
        <f>IFERROR(+'Ont LFS Emp'!O75-'CMA Emp Adj'!O75,"")</f>
        <v>15.758164646179868</v>
      </c>
      <c r="P75" s="30">
        <f>IFERROR(+'Ont LFS Emp'!P75-'CMA Emp Adj'!P75,"")</f>
        <v>19.22070764025937</v>
      </c>
      <c r="Q75" s="30">
        <f>IFERROR(+'Ont LFS Emp'!Q75-'CMA Emp Adj'!Q75,"")</f>
        <v>20.767098956864956</v>
      </c>
      <c r="R75" s="30">
        <f>IFERROR(+'Ont LFS Emp'!R75-'CMA Emp Adj'!R75,"")</f>
        <v>19.277081993569134</v>
      </c>
      <c r="S75" s="30">
        <f>IFERROR(+'Ont LFS Emp'!S75-'CMA Emp Adj'!S75,"")</f>
        <v>19.826655948553054</v>
      </c>
      <c r="T75" s="30">
        <f>IFERROR(+'Ont LFS Emp'!T75-'CMA Emp Adj'!T75,"")</f>
        <v>19.987743837084679</v>
      </c>
      <c r="U75" s="30">
        <f>IFERROR(+'Ont LFS Emp'!U75-'CMA Emp Adj'!U75,"")</f>
        <v>13.744855305466238</v>
      </c>
      <c r="V75" s="30">
        <f>IFERROR(+'Ont LFS Emp'!V75-'CMA Emp Adj'!V75,"")</f>
        <v>17.946235262593781</v>
      </c>
      <c r="W75" s="30">
        <f>IFERROR(+'Ont LFS Emp'!W75-'CMA Emp Adj'!W75,"")</f>
        <v>16.678539701855797</v>
      </c>
      <c r="X75" s="30">
        <f>IFERROR(+'Ont LFS Emp'!X75-'CMA Emp Adj'!X75,"")</f>
        <v>17.64512929723152</v>
      </c>
      <c r="Y75" s="30">
        <f>IFERROR(+'Ont LFS Emp'!Y75-'CMA Emp Adj'!Y75,"")</f>
        <v>20.978049893519923</v>
      </c>
    </row>
    <row r="76" spans="1:25" x14ac:dyDescent="0.25">
      <c r="A76" s="6" t="s">
        <v>70</v>
      </c>
      <c r="B76" s="6"/>
      <c r="C76" s="14">
        <v>417</v>
      </c>
      <c r="D76" s="65">
        <f>IFERROR(+'Ont LFS Emp'!D76-'CMA Emp Adj'!D76,"")</f>
        <v>24.630000000000003</v>
      </c>
      <c r="E76" s="65">
        <f>IFERROR(+'Ont LFS Emp'!E76-'CMA Emp Adj'!E76,"")</f>
        <v>23.429999999999996</v>
      </c>
      <c r="F76" s="65">
        <f>IFERROR(+'Ont LFS Emp'!F76-'CMA Emp Adj'!F76,"")</f>
        <v>26.650000000000002</v>
      </c>
      <c r="G76" s="65">
        <f>IFERROR(+'Ont LFS Emp'!G76-'CMA Emp Adj'!G76,"")</f>
        <v>28.609999999999992</v>
      </c>
      <c r="H76" s="65">
        <f>IFERROR(+'Ont LFS Emp'!H76-'CMA Emp Adj'!H76,"")</f>
        <v>29.459999999999994</v>
      </c>
      <c r="I76" s="65">
        <f>IFERROR(+'Ont LFS Emp'!I76-'CMA Emp Adj'!I76,"")</f>
        <v>31.98</v>
      </c>
      <c r="J76" s="65">
        <f>IFERROR(+'Ont LFS Emp'!J76-'CMA Emp Adj'!J76,"")</f>
        <v>33.67</v>
      </c>
      <c r="K76" s="65">
        <f>IFERROR(+'Ont LFS Emp'!K76-'CMA Emp Adj'!K76,"")</f>
        <v>34.800000000000004</v>
      </c>
      <c r="L76" s="65">
        <f>IFERROR(+'Ont LFS Emp'!L76-'CMA Emp Adj'!L76,"")</f>
        <v>29.550677791747631</v>
      </c>
      <c r="M76" s="30">
        <f>IFERROR(+'Ont LFS Emp'!M76-'CMA Emp Adj'!M76,"")</f>
        <v>31.017063664418792</v>
      </c>
      <c r="N76" s="30">
        <f>IFERROR(+'Ont LFS Emp'!N76-'CMA Emp Adj'!N76,"")</f>
        <v>27.454194765116007</v>
      </c>
      <c r="O76" s="30">
        <f>IFERROR(+'Ont LFS Emp'!O76-'CMA Emp Adj'!O76,"")</f>
        <v>28.723949022745451</v>
      </c>
      <c r="P76" s="30">
        <f>IFERROR(+'Ont LFS Emp'!P76-'CMA Emp Adj'!P76,"")</f>
        <v>30.078853583266657</v>
      </c>
      <c r="Q76" s="30">
        <f>IFERROR(+'Ont LFS Emp'!Q76-'CMA Emp Adj'!Q76,"")</f>
        <v>31.834183335238308</v>
      </c>
      <c r="R76" s="30">
        <f>IFERROR(+'Ont LFS Emp'!R76-'CMA Emp Adj'!R76,"")</f>
        <v>34.72251206669592</v>
      </c>
      <c r="S76" s="30">
        <f>IFERROR(+'Ont LFS Emp'!S76-'CMA Emp Adj'!S76,"")</f>
        <v>30.652696358051784</v>
      </c>
      <c r="T76" s="30">
        <f>IFERROR(+'Ont LFS Emp'!T76-'CMA Emp Adj'!T76,"")</f>
        <v>34.564413119789386</v>
      </c>
      <c r="U76" s="30">
        <f>IFERROR(+'Ont LFS Emp'!U76-'CMA Emp Adj'!U76,"")</f>
        <v>40.180676831943835</v>
      </c>
      <c r="V76" s="30">
        <f>IFERROR(+'Ont LFS Emp'!V76-'CMA Emp Adj'!V76,"")</f>
        <v>35.333115401491888</v>
      </c>
      <c r="W76" s="30">
        <f>IFERROR(+'Ont LFS Emp'!W76-'CMA Emp Adj'!W76,"")</f>
        <v>41.239098765432097</v>
      </c>
      <c r="X76" s="30">
        <f>IFERROR(+'Ont LFS Emp'!X76-'CMA Emp Adj'!X76,"")</f>
        <v>35.094126200274353</v>
      </c>
      <c r="Y76" s="30">
        <f>IFERROR(+'Ont LFS Emp'!Y76-'CMA Emp Adj'!Y76,"")</f>
        <v>41.292315500685874</v>
      </c>
    </row>
    <row r="77" spans="1:25" x14ac:dyDescent="0.25">
      <c r="A77" s="6" t="s">
        <v>71</v>
      </c>
      <c r="B77" s="6"/>
      <c r="C77" s="14">
        <v>418</v>
      </c>
      <c r="D77" s="65">
        <f>IFERROR(+'Ont LFS Emp'!D77-'CMA Emp Adj'!D77,"")</f>
        <v>17.37</v>
      </c>
      <c r="E77" s="65">
        <f>IFERROR(+'Ont LFS Emp'!E77-'CMA Emp Adj'!E77,"")</f>
        <v>19.559999999999999</v>
      </c>
      <c r="F77" s="65">
        <f>IFERROR(+'Ont LFS Emp'!F77-'CMA Emp Adj'!F77,"")</f>
        <v>17.46</v>
      </c>
      <c r="G77" s="65">
        <f>IFERROR(+'Ont LFS Emp'!G77-'CMA Emp Adj'!G77,"")</f>
        <v>17.36</v>
      </c>
      <c r="H77" s="65">
        <f>IFERROR(+'Ont LFS Emp'!H77-'CMA Emp Adj'!H77,"")</f>
        <v>16.209999999999997</v>
      </c>
      <c r="I77" s="65">
        <f>IFERROR(+'Ont LFS Emp'!I77-'CMA Emp Adj'!I77,"")</f>
        <v>16.84</v>
      </c>
      <c r="J77" s="65">
        <f>IFERROR(+'Ont LFS Emp'!J77-'CMA Emp Adj'!J77,"")</f>
        <v>18.46</v>
      </c>
      <c r="K77" s="65">
        <f>IFERROR(+'Ont LFS Emp'!K77-'CMA Emp Adj'!K77,"")</f>
        <v>20.810000000000002</v>
      </c>
      <c r="L77" s="65">
        <f>IFERROR(+'Ont LFS Emp'!L77-'CMA Emp Adj'!L77,"")</f>
        <v>18.648064516129036</v>
      </c>
      <c r="M77" s="30">
        <f>IFERROR(+'Ont LFS Emp'!M77-'CMA Emp Adj'!M77,"")</f>
        <v>19.089354838709685</v>
      </c>
      <c r="N77" s="30">
        <f>IFERROR(+'Ont LFS Emp'!N77-'CMA Emp Adj'!N77,"")</f>
        <v>15.696451612903228</v>
      </c>
      <c r="O77" s="30">
        <f>IFERROR(+'Ont LFS Emp'!O77-'CMA Emp Adj'!O77,"")</f>
        <v>17.280967741935484</v>
      </c>
      <c r="P77" s="30">
        <f>IFERROR(+'Ont LFS Emp'!P77-'CMA Emp Adj'!P77,"")</f>
        <v>17.395483870967741</v>
      </c>
      <c r="Q77" s="30">
        <f>IFERROR(+'Ont LFS Emp'!Q77-'CMA Emp Adj'!Q77,"")</f>
        <v>15.735806451612909</v>
      </c>
      <c r="R77" s="30">
        <f>IFERROR(+'Ont LFS Emp'!R77-'CMA Emp Adj'!R77,"")</f>
        <v>17.293186907838074</v>
      </c>
      <c r="S77" s="30">
        <f>IFERROR(+'Ont LFS Emp'!S77-'CMA Emp Adj'!S77,"")</f>
        <v>18.532833763996557</v>
      </c>
      <c r="T77" s="30">
        <f>IFERROR(+'Ont LFS Emp'!T77-'CMA Emp Adj'!T77,"")</f>
        <v>19.462084409991384</v>
      </c>
      <c r="U77" s="30">
        <f>IFERROR(+'Ont LFS Emp'!U77-'CMA Emp Adj'!U77,"")</f>
        <v>18.539509043927655</v>
      </c>
      <c r="V77" s="30">
        <f>IFERROR(+'Ont LFS Emp'!V77-'CMA Emp Adj'!V77,"")</f>
        <v>19.204909560723515</v>
      </c>
      <c r="W77" s="30">
        <f>IFERROR(+'Ont LFS Emp'!W77-'CMA Emp Adj'!W77,"")</f>
        <v>19.807309663250365</v>
      </c>
      <c r="X77" s="30">
        <f>IFERROR(+'Ont LFS Emp'!X77-'CMA Emp Adj'!X77,"")</f>
        <v>22.620951683748167</v>
      </c>
      <c r="Y77" s="30">
        <f>IFERROR(+'Ont LFS Emp'!Y77-'CMA Emp Adj'!Y77,"")</f>
        <v>18.612478038067351</v>
      </c>
    </row>
    <row r="78" spans="1:25" x14ac:dyDescent="0.25">
      <c r="A78" s="6" t="s">
        <v>72</v>
      </c>
      <c r="B78" s="6"/>
      <c r="C78" s="14">
        <v>419</v>
      </c>
      <c r="D78" s="65">
        <f>IFERROR(+'Ont LFS Emp'!D78-'CMA Emp Adj'!D78,"")</f>
        <v>0</v>
      </c>
      <c r="E78" s="65">
        <f>IFERROR(+'Ont LFS Emp'!E78-'CMA Emp Adj'!E78,"")</f>
        <v>0</v>
      </c>
      <c r="F78" s="65">
        <f>IFERROR(+'Ont LFS Emp'!F78-'CMA Emp Adj'!F78,"")</f>
        <v>1.86</v>
      </c>
      <c r="G78" s="65">
        <f>IFERROR(+'Ont LFS Emp'!G78-'CMA Emp Adj'!G78,"")</f>
        <v>2.12</v>
      </c>
      <c r="H78" s="65">
        <f>IFERROR(+'Ont LFS Emp'!H78-'CMA Emp Adj'!H78,"")</f>
        <v>1.9199999999999995</v>
      </c>
      <c r="I78" s="65">
        <f>IFERROR(+'Ont LFS Emp'!I78-'CMA Emp Adj'!I78,"")</f>
        <v>2.11</v>
      </c>
      <c r="J78" s="65">
        <f>IFERROR(+'Ont LFS Emp'!J78-'CMA Emp Adj'!J78,"")</f>
        <v>2.25</v>
      </c>
      <c r="K78" s="65">
        <f>IFERROR(+'Ont LFS Emp'!K78-'CMA Emp Adj'!K78,"")</f>
        <v>1.2</v>
      </c>
      <c r="L78" s="65">
        <f>IFERROR(+'Ont LFS Emp'!L78-'CMA Emp Adj'!L78,"")</f>
        <v>1.3919837296620776</v>
      </c>
      <c r="M78" s="30">
        <f>IFERROR(+'Ont LFS Emp'!M78-'CMA Emp Adj'!M78,"")</f>
        <v>2.3192553191489358</v>
      </c>
      <c r="N78" s="30">
        <f>IFERROR(+'Ont LFS Emp'!N78-'CMA Emp Adj'!N78,"")</f>
        <v>2.0306070087609509</v>
      </c>
      <c r="O78" s="30">
        <f>IFERROR(+'Ont LFS Emp'!O78-'CMA Emp Adj'!O78,"")</f>
        <v>1.2883291614518146</v>
      </c>
      <c r="P78" s="30">
        <f>IFERROR(+'Ont LFS Emp'!P78-'CMA Emp Adj'!P78,"")</f>
        <v>0</v>
      </c>
      <c r="Q78" s="30">
        <f>IFERROR(+'Ont LFS Emp'!Q78-'CMA Emp Adj'!Q78,"")</f>
        <v>0</v>
      </c>
      <c r="R78" s="30">
        <f>IFERROR(+'Ont LFS Emp'!R78-'CMA Emp Adj'!R78,"")</f>
        <v>0</v>
      </c>
      <c r="S78" s="30">
        <f>IFERROR(+'Ont LFS Emp'!S78-'CMA Emp Adj'!S78,"")</f>
        <v>0</v>
      </c>
      <c r="T78" s="30">
        <f>IFERROR(+'Ont LFS Emp'!T78-'CMA Emp Adj'!T78,"")</f>
        <v>0</v>
      </c>
      <c r="U78" s="30">
        <f>IFERROR(+'Ont LFS Emp'!U78-'CMA Emp Adj'!U78,"")</f>
        <v>0</v>
      </c>
      <c r="V78" s="30">
        <f>IFERROR(+'Ont LFS Emp'!V78-'CMA Emp Adj'!V78,"")</f>
        <v>0</v>
      </c>
      <c r="W78" s="30">
        <f>IFERROR(+'Ont LFS Emp'!W78-'CMA Emp Adj'!W78,"")</f>
        <v>0</v>
      </c>
      <c r="X78" s="30">
        <f>IFERROR(+'Ont LFS Emp'!X78-'CMA Emp Adj'!X78,"")</f>
        <v>0</v>
      </c>
      <c r="Y78" s="30">
        <f>IFERROR(+'Ont LFS Emp'!Y78-'CMA Emp Adj'!Y78,"")</f>
        <v>0</v>
      </c>
    </row>
    <row r="79" spans="1:25" x14ac:dyDescent="0.25">
      <c r="A79" s="5" t="s">
        <v>73</v>
      </c>
      <c r="B79" s="5"/>
      <c r="C79" s="13" t="s">
        <v>199</v>
      </c>
      <c r="D79" s="64">
        <f>IFERROR(+'Ont LFS Emp'!D79-'CMA Emp Adj'!D79,"")</f>
        <v>384.78</v>
      </c>
      <c r="E79" s="64">
        <f>IFERROR(+'Ont LFS Emp'!E79-'CMA Emp Adj'!E79,"")</f>
        <v>382.17</v>
      </c>
      <c r="F79" s="64">
        <f>IFERROR(+'Ont LFS Emp'!F79-'CMA Emp Adj'!F79,"")</f>
        <v>394.62999999999994</v>
      </c>
      <c r="G79" s="64">
        <f>IFERROR(+'Ont LFS Emp'!G79-'CMA Emp Adj'!G79,"")</f>
        <v>395.28000000000003</v>
      </c>
      <c r="H79" s="64">
        <f>IFERROR(+'Ont LFS Emp'!H79-'CMA Emp Adj'!H79,"")</f>
        <v>411.68</v>
      </c>
      <c r="I79" s="64">
        <f>IFERROR(+'Ont LFS Emp'!I79-'CMA Emp Adj'!I79,"")</f>
        <v>425.26</v>
      </c>
      <c r="J79" s="64">
        <f>IFERROR(+'Ont LFS Emp'!J79-'CMA Emp Adj'!J79,"")</f>
        <v>434.32</v>
      </c>
      <c r="K79" s="64">
        <f>IFERROR(+'Ont LFS Emp'!K79-'CMA Emp Adj'!K79,"")</f>
        <v>434.6</v>
      </c>
      <c r="L79" s="64">
        <f>IFERROR(+'Ont LFS Emp'!L79-'CMA Emp Adj'!L79,"")</f>
        <v>421.60900976130557</v>
      </c>
      <c r="M79" s="29">
        <f>IFERROR(+'Ont LFS Emp'!M79-'CMA Emp Adj'!M79,"")</f>
        <v>429.83428563257843</v>
      </c>
      <c r="N79" s="29">
        <f>IFERROR(+'Ont LFS Emp'!N79-'CMA Emp Adj'!N79,"")</f>
        <v>442.09425836955694</v>
      </c>
      <c r="O79" s="29">
        <f>IFERROR(+'Ont LFS Emp'!O79-'CMA Emp Adj'!O79,"")</f>
        <v>445.0265152901701</v>
      </c>
      <c r="P79" s="29">
        <f>IFERROR(+'Ont LFS Emp'!P79-'CMA Emp Adj'!P79,"")</f>
        <v>432.55930717608487</v>
      </c>
      <c r="Q79" s="29">
        <f>IFERROR(+'Ont LFS Emp'!Q79-'CMA Emp Adj'!Q79,"")</f>
        <v>433.24097193624652</v>
      </c>
      <c r="R79" s="29">
        <f>IFERROR(+'Ont LFS Emp'!R79-'CMA Emp Adj'!R79,"")</f>
        <v>442.99760547955043</v>
      </c>
      <c r="S79" s="29">
        <f>IFERROR(+'Ont LFS Emp'!S79-'CMA Emp Adj'!S79,"")</f>
        <v>440.10936873855439</v>
      </c>
      <c r="T79" s="29">
        <f>IFERROR(+'Ont LFS Emp'!T79-'CMA Emp Adj'!T79,"")</f>
        <v>419.54301357319838</v>
      </c>
      <c r="U79" s="29">
        <f>IFERROR(+'Ont LFS Emp'!U79-'CMA Emp Adj'!U79,"")</f>
        <v>450.41556554993002</v>
      </c>
      <c r="V79" s="29">
        <f>IFERROR(+'Ont LFS Emp'!V79-'CMA Emp Adj'!V79,"")</f>
        <v>423.65638927789155</v>
      </c>
      <c r="W79" s="29">
        <f>IFERROR(+'Ont LFS Emp'!W79-'CMA Emp Adj'!W79,"")</f>
        <v>406.91982814607593</v>
      </c>
      <c r="X79" s="29">
        <f>IFERROR(+'Ont LFS Emp'!X79-'CMA Emp Adj'!X79,"")</f>
        <v>421.57667332767147</v>
      </c>
      <c r="Y79" s="29">
        <f>IFERROR(+'Ont LFS Emp'!Y79-'CMA Emp Adj'!Y79,"")</f>
        <v>434.59001548683625</v>
      </c>
    </row>
    <row r="80" spans="1:25" x14ac:dyDescent="0.25">
      <c r="A80" s="6" t="s">
        <v>74</v>
      </c>
      <c r="B80" s="6"/>
      <c r="C80" s="14">
        <v>441</v>
      </c>
      <c r="D80" s="65">
        <f>IFERROR(+'Ont LFS Emp'!D80-'CMA Emp Adj'!D80,"")</f>
        <v>43.69</v>
      </c>
      <c r="E80" s="65">
        <f>IFERROR(+'Ont LFS Emp'!E80-'CMA Emp Adj'!E80,"")</f>
        <v>39.51</v>
      </c>
      <c r="F80" s="65">
        <f>IFERROR(+'Ont LFS Emp'!F80-'CMA Emp Adj'!F80,"")</f>
        <v>39.28</v>
      </c>
      <c r="G80" s="65">
        <f>IFERROR(+'Ont LFS Emp'!G80-'CMA Emp Adj'!G80,"")</f>
        <v>43.629999999999995</v>
      </c>
      <c r="H80" s="65">
        <f>IFERROR(+'Ont LFS Emp'!H80-'CMA Emp Adj'!H80,"")</f>
        <v>41.22</v>
      </c>
      <c r="I80" s="65">
        <f>IFERROR(+'Ont LFS Emp'!I80-'CMA Emp Adj'!I80,"")</f>
        <v>42.260000000000005</v>
      </c>
      <c r="J80" s="65">
        <f>IFERROR(+'Ont LFS Emp'!J80-'CMA Emp Adj'!J80,"")</f>
        <v>42.41</v>
      </c>
      <c r="K80" s="65">
        <f>IFERROR(+'Ont LFS Emp'!K80-'CMA Emp Adj'!K80,"")</f>
        <v>46.72</v>
      </c>
      <c r="L80" s="65">
        <f>IFERROR(+'Ont LFS Emp'!L80-'CMA Emp Adj'!L80,"")</f>
        <v>43.810128440366967</v>
      </c>
      <c r="M80" s="30">
        <f>IFERROR(+'Ont LFS Emp'!M80-'CMA Emp Adj'!M80,"")</f>
        <v>45.345706422018338</v>
      </c>
      <c r="N80" s="30">
        <f>IFERROR(+'Ont LFS Emp'!N80-'CMA Emp Adj'!N80,"")</f>
        <v>39.720275229357796</v>
      </c>
      <c r="O80" s="30">
        <f>IFERROR(+'Ont LFS Emp'!O80-'CMA Emp Adj'!O80,"")</f>
        <v>43.814403669724761</v>
      </c>
      <c r="P80" s="30">
        <f>IFERROR(+'Ont LFS Emp'!P80-'CMA Emp Adj'!P80,"")</f>
        <v>43.296660550458711</v>
      </c>
      <c r="Q80" s="30">
        <f>IFERROR(+'Ont LFS Emp'!Q80-'CMA Emp Adj'!Q80,"")</f>
        <v>45.710146788990819</v>
      </c>
      <c r="R80" s="30">
        <f>IFERROR(+'Ont LFS Emp'!R80-'CMA Emp Adj'!R80,"")</f>
        <v>44.366183050847461</v>
      </c>
      <c r="S80" s="30">
        <f>IFERROR(+'Ont LFS Emp'!S80-'CMA Emp Adj'!S80,"")</f>
        <v>49.30840677966102</v>
      </c>
      <c r="T80" s="30">
        <f>IFERROR(+'Ont LFS Emp'!T80-'CMA Emp Adj'!T80,"")</f>
        <v>40.174928813559326</v>
      </c>
      <c r="U80" s="30">
        <f>IFERROR(+'Ont LFS Emp'!U80-'CMA Emp Adj'!U80,"")</f>
        <v>48.983233898305087</v>
      </c>
      <c r="V80" s="30">
        <f>IFERROR(+'Ont LFS Emp'!V80-'CMA Emp Adj'!V80,"")</f>
        <v>45.994596610169495</v>
      </c>
      <c r="W80" s="30">
        <f>IFERROR(+'Ont LFS Emp'!W80-'CMA Emp Adj'!W80,"")</f>
        <v>48.547417552712204</v>
      </c>
      <c r="X80" s="30">
        <f>IFERROR(+'Ont LFS Emp'!X80-'CMA Emp Adj'!X80,"")</f>
        <v>43.966433591638136</v>
      </c>
      <c r="Y80" s="30">
        <f>IFERROR(+'Ont LFS Emp'!Y80-'CMA Emp Adj'!Y80,"")</f>
        <v>51.219499008830418</v>
      </c>
    </row>
    <row r="81" spans="1:25" x14ac:dyDescent="0.25">
      <c r="A81" s="6" t="s">
        <v>75</v>
      </c>
      <c r="B81" s="6"/>
      <c r="C81" s="14">
        <v>442</v>
      </c>
      <c r="D81" s="65">
        <f>IFERROR(+'Ont LFS Emp'!D81-'CMA Emp Adj'!D81,"")</f>
        <v>13.24</v>
      </c>
      <c r="E81" s="65">
        <f>IFERROR(+'Ont LFS Emp'!E81-'CMA Emp Adj'!E81,"")</f>
        <v>12.900000000000002</v>
      </c>
      <c r="F81" s="65">
        <f>IFERROR(+'Ont LFS Emp'!F81-'CMA Emp Adj'!F81,"")</f>
        <v>15.179999999999998</v>
      </c>
      <c r="G81" s="65">
        <f>IFERROR(+'Ont LFS Emp'!G81-'CMA Emp Adj'!G81,"")</f>
        <v>14.02</v>
      </c>
      <c r="H81" s="65">
        <f>IFERROR(+'Ont LFS Emp'!H81-'CMA Emp Adj'!H81,"")</f>
        <v>15.190000000000001</v>
      </c>
      <c r="I81" s="65">
        <f>IFERROR(+'Ont LFS Emp'!I81-'CMA Emp Adj'!I81,"")</f>
        <v>17.259999999999998</v>
      </c>
      <c r="J81" s="65">
        <f>IFERROR(+'Ont LFS Emp'!J81-'CMA Emp Adj'!J81,"")</f>
        <v>15.82</v>
      </c>
      <c r="K81" s="65">
        <f>IFERROR(+'Ont LFS Emp'!K81-'CMA Emp Adj'!K81,"")</f>
        <v>17.229999999999997</v>
      </c>
      <c r="L81" s="65">
        <f>IFERROR(+'Ont LFS Emp'!L81-'CMA Emp Adj'!L81,"")</f>
        <v>14.643260377358491</v>
      </c>
      <c r="M81" s="30">
        <f>IFERROR(+'Ont LFS Emp'!M81-'CMA Emp Adj'!M81,"")</f>
        <v>13.128377358490567</v>
      </c>
      <c r="N81" s="30">
        <f>IFERROR(+'Ont LFS Emp'!N81-'CMA Emp Adj'!N81,"")</f>
        <v>14.888905660377358</v>
      </c>
      <c r="O81" s="30">
        <f>IFERROR(+'Ont LFS Emp'!O81-'CMA Emp Adj'!O81,"")</f>
        <v>15.208739622641509</v>
      </c>
      <c r="P81" s="30">
        <f>IFERROR(+'Ont LFS Emp'!P81-'CMA Emp Adj'!P81,"")</f>
        <v>17.363683018867924</v>
      </c>
      <c r="Q81" s="30">
        <f>IFERROR(+'Ont LFS Emp'!Q81-'CMA Emp Adj'!Q81,"")</f>
        <v>13.582898113207547</v>
      </c>
      <c r="R81" s="30">
        <f>IFERROR(+'Ont LFS Emp'!R81-'CMA Emp Adj'!R81,"")</f>
        <v>15.296450948062654</v>
      </c>
      <c r="S81" s="30">
        <f>IFERROR(+'Ont LFS Emp'!S81-'CMA Emp Adj'!S81,"")</f>
        <v>14.782197032151689</v>
      </c>
      <c r="T81" s="30">
        <f>IFERROR(+'Ont LFS Emp'!T81-'CMA Emp Adj'!T81,"")</f>
        <v>13.669942291838415</v>
      </c>
      <c r="U81" s="30">
        <f>IFERROR(+'Ont LFS Emp'!U81-'CMA Emp Adj'!U81,"")</f>
        <v>14.625783182192908</v>
      </c>
      <c r="V81" s="30">
        <f>IFERROR(+'Ont LFS Emp'!V81-'CMA Emp Adj'!V81,"")</f>
        <v>15.522197032151691</v>
      </c>
      <c r="W81" s="30">
        <f>IFERROR(+'Ont LFS Emp'!W81-'CMA Emp Adj'!W81,"")</f>
        <v>13.102538071065993</v>
      </c>
      <c r="X81" s="30">
        <f>IFERROR(+'Ont LFS Emp'!X81-'CMA Emp Adj'!X81,"")</f>
        <v>16.504822335025377</v>
      </c>
      <c r="Y81" s="30">
        <f>IFERROR(+'Ont LFS Emp'!Y81-'CMA Emp Adj'!Y81,"")</f>
        <v>15.210195236235847</v>
      </c>
    </row>
    <row r="82" spans="1:25" x14ac:dyDescent="0.25">
      <c r="A82" s="6" t="s">
        <v>76</v>
      </c>
      <c r="B82" s="6"/>
      <c r="C82" s="14">
        <v>443</v>
      </c>
      <c r="D82" s="65">
        <f>IFERROR(+'Ont LFS Emp'!D82-'CMA Emp Adj'!D82,"")</f>
        <v>14.15</v>
      </c>
      <c r="E82" s="65">
        <f>IFERROR(+'Ont LFS Emp'!E82-'CMA Emp Adj'!E82,"")</f>
        <v>12.19</v>
      </c>
      <c r="F82" s="65">
        <f>IFERROR(+'Ont LFS Emp'!F82-'CMA Emp Adj'!F82,"")</f>
        <v>16.119999999999997</v>
      </c>
      <c r="G82" s="65">
        <f>IFERROR(+'Ont LFS Emp'!G82-'CMA Emp Adj'!G82,"")</f>
        <v>17.199999999999996</v>
      </c>
      <c r="H82" s="65">
        <f>IFERROR(+'Ont LFS Emp'!H82-'CMA Emp Adj'!H82,"")</f>
        <v>14.729999999999999</v>
      </c>
      <c r="I82" s="65">
        <f>IFERROR(+'Ont LFS Emp'!I82-'CMA Emp Adj'!I82,"")</f>
        <v>15.290000000000001</v>
      </c>
      <c r="J82" s="65">
        <f>IFERROR(+'Ont LFS Emp'!J82-'CMA Emp Adj'!J82,"")</f>
        <v>16.720000000000002</v>
      </c>
      <c r="K82" s="65">
        <f>IFERROR(+'Ont LFS Emp'!K82-'CMA Emp Adj'!K82,"")</f>
        <v>14.61</v>
      </c>
      <c r="L82" s="65">
        <f>IFERROR(+'Ont LFS Emp'!L82-'CMA Emp Adj'!L82,"")</f>
        <v>14.537053771471246</v>
      </c>
      <c r="M82" s="30">
        <f>IFERROR(+'Ont LFS Emp'!M82-'CMA Emp Adj'!M82,"")</f>
        <v>18.590328603435395</v>
      </c>
      <c r="N82" s="30">
        <f>IFERROR(+'Ont LFS Emp'!N82-'CMA Emp Adj'!N82,"")</f>
        <v>17.681583271097836</v>
      </c>
      <c r="O82" s="30">
        <f>IFERROR(+'Ont LFS Emp'!O82-'CMA Emp Adj'!O82,"")</f>
        <v>16.068024645257658</v>
      </c>
      <c r="P82" s="30">
        <f>IFERROR(+'Ont LFS Emp'!P82-'CMA Emp Adj'!P82,"")</f>
        <v>17.584006721433909</v>
      </c>
      <c r="Q82" s="30">
        <f>IFERROR(+'Ont LFS Emp'!Q82-'CMA Emp Adj'!Q82,"")</f>
        <v>13.981669156086632</v>
      </c>
      <c r="R82" s="30">
        <f>IFERROR(+'Ont LFS Emp'!R82-'CMA Emp Adj'!R82,"")</f>
        <v>14.318336483931946</v>
      </c>
      <c r="S82" s="30">
        <f>IFERROR(+'Ont LFS Emp'!S82-'CMA Emp Adj'!S82,"")</f>
        <v>16.288223062381853</v>
      </c>
      <c r="T82" s="30">
        <f>IFERROR(+'Ont LFS Emp'!T82-'CMA Emp Adj'!T82,"")</f>
        <v>17.294744801512287</v>
      </c>
      <c r="U82" s="30">
        <f>IFERROR(+'Ont LFS Emp'!U82-'CMA Emp Adj'!U82,"")</f>
        <v>18.195746691871456</v>
      </c>
      <c r="V82" s="30">
        <f>IFERROR(+'Ont LFS Emp'!V82-'CMA Emp Adj'!V82,"")</f>
        <v>14.599111531190925</v>
      </c>
      <c r="W82" s="30">
        <f>IFERROR(+'Ont LFS Emp'!W82-'CMA Emp Adj'!W82,"")</f>
        <v>12.448133381660023</v>
      </c>
      <c r="X82" s="30">
        <f>IFERROR(+'Ont LFS Emp'!X82-'CMA Emp Adj'!X82,"")</f>
        <v>13.644824211670898</v>
      </c>
      <c r="Y82" s="30">
        <f>IFERROR(+'Ont LFS Emp'!Y82-'CMA Emp Adj'!Y82,"")</f>
        <v>15.891170714026821</v>
      </c>
    </row>
    <row r="83" spans="1:25" x14ac:dyDescent="0.25">
      <c r="A83" s="6" t="s">
        <v>77</v>
      </c>
      <c r="B83" s="6"/>
      <c r="C83" s="14">
        <v>444</v>
      </c>
      <c r="D83" s="65">
        <f>IFERROR(+'Ont LFS Emp'!D83-'CMA Emp Adj'!D83,"")</f>
        <v>25.150000000000002</v>
      </c>
      <c r="E83" s="65">
        <f>IFERROR(+'Ont LFS Emp'!E83-'CMA Emp Adj'!E83,"")</f>
        <v>26.769999999999996</v>
      </c>
      <c r="F83" s="65">
        <f>IFERROR(+'Ont LFS Emp'!F83-'CMA Emp Adj'!F83,"")</f>
        <v>23.93</v>
      </c>
      <c r="G83" s="65">
        <f>IFERROR(+'Ont LFS Emp'!G83-'CMA Emp Adj'!G83,"")</f>
        <v>25.25</v>
      </c>
      <c r="H83" s="65">
        <f>IFERROR(+'Ont LFS Emp'!H83-'CMA Emp Adj'!H83,"")</f>
        <v>24.98</v>
      </c>
      <c r="I83" s="65">
        <f>IFERROR(+'Ont LFS Emp'!I83-'CMA Emp Adj'!I83,"")</f>
        <v>29.379999999999995</v>
      </c>
      <c r="J83" s="65">
        <f>IFERROR(+'Ont LFS Emp'!J83-'CMA Emp Adj'!J83,"")</f>
        <v>29.209999999999997</v>
      </c>
      <c r="K83" s="65">
        <f>IFERROR(+'Ont LFS Emp'!K83-'CMA Emp Adj'!K83,"")</f>
        <v>31.540000000000003</v>
      </c>
      <c r="L83" s="65">
        <f>IFERROR(+'Ont LFS Emp'!L83-'CMA Emp Adj'!L83,"")</f>
        <v>29.244973464746018</v>
      </c>
      <c r="M83" s="30">
        <f>IFERROR(+'Ont LFS Emp'!M83-'CMA Emp Adj'!M83,"")</f>
        <v>32.153608794541313</v>
      </c>
      <c r="N83" s="30">
        <f>IFERROR(+'Ont LFS Emp'!N83-'CMA Emp Adj'!N83,"")</f>
        <v>36.487445034116753</v>
      </c>
      <c r="O83" s="30">
        <f>IFERROR(+'Ont LFS Emp'!O83-'CMA Emp Adj'!O83,"")</f>
        <v>36.46877937831691</v>
      </c>
      <c r="P83" s="30">
        <f>IFERROR(+'Ont LFS Emp'!P83-'CMA Emp Adj'!P83,"")</f>
        <v>30.476535253980288</v>
      </c>
      <c r="Q83" s="30">
        <f>IFERROR(+'Ont LFS Emp'!Q83-'CMA Emp Adj'!Q83,"")</f>
        <v>33.22456406368461</v>
      </c>
      <c r="R83" s="30">
        <f>IFERROR(+'Ont LFS Emp'!R83-'CMA Emp Adj'!R83,"")</f>
        <v>35.752105608396192</v>
      </c>
      <c r="S83" s="30">
        <f>IFERROR(+'Ont LFS Emp'!S83-'CMA Emp Adj'!S83,"")</f>
        <v>34.870406690718269</v>
      </c>
      <c r="T83" s="30">
        <f>IFERROR(+'Ont LFS Emp'!T83-'CMA Emp Adj'!T83,"")</f>
        <v>32.72284683502788</v>
      </c>
      <c r="U83" s="30">
        <f>IFERROR(+'Ont LFS Emp'!U83-'CMA Emp Adj'!U83,"")</f>
        <v>36.330347654968847</v>
      </c>
      <c r="V83" s="30">
        <f>IFERROR(+'Ont LFS Emp'!V83-'CMA Emp Adj'!V83,"")</f>
        <v>33.576044604788457</v>
      </c>
      <c r="W83" s="30">
        <f>IFERROR(+'Ont LFS Emp'!W83-'CMA Emp Adj'!W83,"")</f>
        <v>31.256073619631898</v>
      </c>
      <c r="X83" s="30">
        <f>IFERROR(+'Ont LFS Emp'!X83-'CMA Emp Adj'!X83,"")</f>
        <v>33.637177914110424</v>
      </c>
      <c r="Y83" s="30">
        <f>IFERROR(+'Ont LFS Emp'!Y83-'CMA Emp Adj'!Y83,"")</f>
        <v>41.234294478527602</v>
      </c>
    </row>
    <row r="84" spans="1:25" x14ac:dyDescent="0.25">
      <c r="A84" s="6" t="s">
        <v>78</v>
      </c>
      <c r="B84" s="6"/>
      <c r="C84" s="14">
        <v>445</v>
      </c>
      <c r="D84" s="65">
        <f>IFERROR(+'Ont LFS Emp'!D84-'CMA Emp Adj'!D84,"")</f>
        <v>91.43</v>
      </c>
      <c r="E84" s="65">
        <f>IFERROR(+'Ont LFS Emp'!E84-'CMA Emp Adj'!E84,"")</f>
        <v>87.99</v>
      </c>
      <c r="F84" s="65">
        <f>IFERROR(+'Ont LFS Emp'!F84-'CMA Emp Adj'!F84,"")</f>
        <v>96.019999999999982</v>
      </c>
      <c r="G84" s="65">
        <f>IFERROR(+'Ont LFS Emp'!G84-'CMA Emp Adj'!G84,"")</f>
        <v>96.329999999999984</v>
      </c>
      <c r="H84" s="65">
        <f>IFERROR(+'Ont LFS Emp'!H84-'CMA Emp Adj'!H84,"")</f>
        <v>98.77</v>
      </c>
      <c r="I84" s="65">
        <f>IFERROR(+'Ont LFS Emp'!I84-'CMA Emp Adj'!I84,"")</f>
        <v>102.36999999999999</v>
      </c>
      <c r="J84" s="65">
        <f>IFERROR(+'Ont LFS Emp'!J84-'CMA Emp Adj'!J84,"")</f>
        <v>106.55000000000001</v>
      </c>
      <c r="K84" s="65">
        <f>IFERROR(+'Ont LFS Emp'!K84-'CMA Emp Adj'!K84,"")</f>
        <v>102.52000000000001</v>
      </c>
      <c r="L84" s="65">
        <f>IFERROR(+'Ont LFS Emp'!L84-'CMA Emp Adj'!L84,"")</f>
        <v>107.10053686595782</v>
      </c>
      <c r="M84" s="30">
        <f>IFERROR(+'Ont LFS Emp'!M84-'CMA Emp Adj'!M84,"")</f>
        <v>112.02794840508979</v>
      </c>
      <c r="N84" s="30">
        <f>IFERROR(+'Ont LFS Emp'!N84-'CMA Emp Adj'!N84,"")</f>
        <v>117.69387659055255</v>
      </c>
      <c r="O84" s="30">
        <f>IFERROR(+'Ont LFS Emp'!O84-'CMA Emp Adj'!O84,"")</f>
        <v>107.51552553599441</v>
      </c>
      <c r="P84" s="30">
        <f>IFERROR(+'Ont LFS Emp'!P84-'CMA Emp Adj'!P84,"")</f>
        <v>112.79823949799548</v>
      </c>
      <c r="Q84" s="30">
        <f>IFERROR(+'Ont LFS Emp'!Q84-'CMA Emp Adj'!Q84,"")</f>
        <v>107.93726860728604</v>
      </c>
      <c r="R84" s="30">
        <f>IFERROR(+'Ont LFS Emp'!R84-'CMA Emp Adj'!R84,"")</f>
        <v>110.4117375332187</v>
      </c>
      <c r="S84" s="30">
        <f>IFERROR(+'Ont LFS Emp'!S84-'CMA Emp Adj'!S84,"")</f>
        <v>106.45385102391747</v>
      </c>
      <c r="T84" s="30">
        <f>IFERROR(+'Ont LFS Emp'!T84-'CMA Emp Adj'!T84,"")</f>
        <v>98.783815069563857</v>
      </c>
      <c r="U84" s="30">
        <f>IFERROR(+'Ont LFS Emp'!U84-'CMA Emp Adj'!U84,"")</f>
        <v>112.03174769423168</v>
      </c>
      <c r="V84" s="30">
        <f>IFERROR(+'Ont LFS Emp'!V84-'CMA Emp Adj'!V84,"")</f>
        <v>104.81394481788338</v>
      </c>
      <c r="W84" s="30">
        <f>IFERROR(+'Ont LFS Emp'!W84-'CMA Emp Adj'!W84,"")</f>
        <v>100.54675381903644</v>
      </c>
      <c r="X84" s="30">
        <f>IFERROR(+'Ont LFS Emp'!X84-'CMA Emp Adj'!X84,"")</f>
        <v>102.33284665099883</v>
      </c>
      <c r="Y84" s="30">
        <f>IFERROR(+'Ont LFS Emp'!Y84-'CMA Emp Adj'!Y84,"")</f>
        <v>100.85240011750881</v>
      </c>
    </row>
    <row r="85" spans="1:25" x14ac:dyDescent="0.25">
      <c r="A85" s="6" t="s">
        <v>79</v>
      </c>
      <c r="B85" s="6"/>
      <c r="C85" s="14">
        <v>446</v>
      </c>
      <c r="D85" s="65">
        <f>IFERROR(+'Ont LFS Emp'!D85-'CMA Emp Adj'!D85,"")</f>
        <v>23.120000000000005</v>
      </c>
      <c r="E85" s="65">
        <f>IFERROR(+'Ont LFS Emp'!E85-'CMA Emp Adj'!E85,"")</f>
        <v>24.2</v>
      </c>
      <c r="F85" s="65">
        <f>IFERROR(+'Ont LFS Emp'!F85-'CMA Emp Adj'!F85,"")</f>
        <v>26.58</v>
      </c>
      <c r="G85" s="65">
        <f>IFERROR(+'Ont LFS Emp'!G85-'CMA Emp Adj'!G85,"")</f>
        <v>26.410000000000004</v>
      </c>
      <c r="H85" s="65">
        <f>IFERROR(+'Ont LFS Emp'!H85-'CMA Emp Adj'!H85,"")</f>
        <v>28</v>
      </c>
      <c r="I85" s="65">
        <f>IFERROR(+'Ont LFS Emp'!I85-'CMA Emp Adj'!I85,"")</f>
        <v>31.270000000000003</v>
      </c>
      <c r="J85" s="65">
        <f>IFERROR(+'Ont LFS Emp'!J85-'CMA Emp Adj'!J85,"")</f>
        <v>26.73</v>
      </c>
      <c r="K85" s="65">
        <f>IFERROR(+'Ont LFS Emp'!K85-'CMA Emp Adj'!K85,"")</f>
        <v>29.87</v>
      </c>
      <c r="L85" s="65">
        <f>IFERROR(+'Ont LFS Emp'!L85-'CMA Emp Adj'!L85,"")</f>
        <v>29.658922023415069</v>
      </c>
      <c r="M85" s="30">
        <f>IFERROR(+'Ont LFS Emp'!M85-'CMA Emp Adj'!M85,"")</f>
        <v>30.579887342610999</v>
      </c>
      <c r="N85" s="30">
        <f>IFERROR(+'Ont LFS Emp'!N85-'CMA Emp Adj'!N85,"")</f>
        <v>32.396905235255133</v>
      </c>
      <c r="O85" s="30">
        <f>IFERROR(+'Ont LFS Emp'!O85-'CMA Emp Adj'!O85,"")</f>
        <v>36.906357411089019</v>
      </c>
      <c r="P85" s="30">
        <f>IFERROR(+'Ont LFS Emp'!P85-'CMA Emp Adj'!P85,"")</f>
        <v>37.229620057433181</v>
      </c>
      <c r="Q85" s="30">
        <f>IFERROR(+'Ont LFS Emp'!Q85-'CMA Emp Adj'!Q85,"")</f>
        <v>35.47695825049702</v>
      </c>
      <c r="R85" s="30">
        <f>IFERROR(+'Ont LFS Emp'!R85-'CMA Emp Adj'!R85,"")</f>
        <v>34.838605962933123</v>
      </c>
      <c r="S85" s="30">
        <f>IFERROR(+'Ont LFS Emp'!S85-'CMA Emp Adj'!S85,"")</f>
        <v>37.73675261885576</v>
      </c>
      <c r="T85" s="30">
        <f>IFERROR(+'Ont LFS Emp'!T85-'CMA Emp Adj'!T85,"")</f>
        <v>41.582876712328762</v>
      </c>
      <c r="U85" s="30">
        <f>IFERROR(+'Ont LFS Emp'!U85-'CMA Emp Adj'!U85,"")</f>
        <v>41.865592264302983</v>
      </c>
      <c r="V85" s="30">
        <f>IFERROR(+'Ont LFS Emp'!V85-'CMA Emp Adj'!V85,"")</f>
        <v>37.183279613215149</v>
      </c>
      <c r="W85" s="30">
        <f>IFERROR(+'Ont LFS Emp'!W85-'CMA Emp Adj'!W85,"")</f>
        <v>33.603577106518273</v>
      </c>
      <c r="X85" s="30">
        <f>IFERROR(+'Ont LFS Emp'!X85-'CMA Emp Adj'!X85,"")</f>
        <v>39.15769793322734</v>
      </c>
      <c r="Y85" s="30">
        <f>IFERROR(+'Ont LFS Emp'!Y85-'CMA Emp Adj'!Y85,"")</f>
        <v>34.905885532591412</v>
      </c>
    </row>
    <row r="86" spans="1:25" x14ac:dyDescent="0.25">
      <c r="A86" s="6" t="s">
        <v>80</v>
      </c>
      <c r="B86" s="6"/>
      <c r="C86" s="14">
        <v>447</v>
      </c>
      <c r="D86" s="65">
        <f>IFERROR(+'Ont LFS Emp'!D86-'CMA Emp Adj'!D86,"")</f>
        <v>15.620000000000001</v>
      </c>
      <c r="E86" s="65">
        <f>IFERROR(+'Ont LFS Emp'!E86-'CMA Emp Adj'!E86,"")</f>
        <v>17.310000000000002</v>
      </c>
      <c r="F86" s="65">
        <f>IFERROR(+'Ont LFS Emp'!F86-'CMA Emp Adj'!F86,"")</f>
        <v>17.670000000000002</v>
      </c>
      <c r="G86" s="65">
        <f>IFERROR(+'Ont LFS Emp'!G86-'CMA Emp Adj'!G86,"")</f>
        <v>16.32</v>
      </c>
      <c r="H86" s="65">
        <f>IFERROR(+'Ont LFS Emp'!H86-'CMA Emp Adj'!H86,"")</f>
        <v>16.380000000000003</v>
      </c>
      <c r="I86" s="65">
        <f>IFERROR(+'Ont LFS Emp'!I86-'CMA Emp Adj'!I86,"")</f>
        <v>17.490000000000002</v>
      </c>
      <c r="J86" s="65">
        <f>IFERROR(+'Ont LFS Emp'!J86-'CMA Emp Adj'!J86,"")</f>
        <v>17.7</v>
      </c>
      <c r="K86" s="65">
        <f>IFERROR(+'Ont LFS Emp'!K86-'CMA Emp Adj'!K86,"")</f>
        <v>16.339999999999996</v>
      </c>
      <c r="L86" s="65">
        <f>IFERROR(+'Ont LFS Emp'!L86-'CMA Emp Adj'!L86,"")</f>
        <v>15.06921081081081</v>
      </c>
      <c r="M86" s="30">
        <f>IFERROR(+'Ont LFS Emp'!M86-'CMA Emp Adj'!M86,"")</f>
        <v>15.746021621621621</v>
      </c>
      <c r="N86" s="30">
        <f>IFERROR(+'Ont LFS Emp'!N86-'CMA Emp Adj'!N86,"")</f>
        <v>13.28682162162162</v>
      </c>
      <c r="O86" s="30">
        <f>IFERROR(+'Ont LFS Emp'!O86-'CMA Emp Adj'!O86,"")</f>
        <v>15.45709189189189</v>
      </c>
      <c r="P86" s="30">
        <f>IFERROR(+'Ont LFS Emp'!P86-'CMA Emp Adj'!P86,"")</f>
        <v>12.830972972972974</v>
      </c>
      <c r="Q86" s="30">
        <f>IFERROR(+'Ont LFS Emp'!Q86-'CMA Emp Adj'!Q86,"")</f>
        <v>13.43189189189189</v>
      </c>
      <c r="R86" s="30">
        <f>IFERROR(+'Ont LFS Emp'!R86-'CMA Emp Adj'!R86,"")</f>
        <v>12.387412398921834</v>
      </c>
      <c r="S86" s="30">
        <f>IFERROR(+'Ont LFS Emp'!S86-'CMA Emp Adj'!S86,"")</f>
        <v>11.317439353099731</v>
      </c>
      <c r="T86" s="30">
        <f>IFERROR(+'Ont LFS Emp'!T86-'CMA Emp Adj'!T86,"")</f>
        <v>10.920754716981131</v>
      </c>
      <c r="U86" s="30">
        <f>IFERROR(+'Ont LFS Emp'!U86-'CMA Emp Adj'!U86,"")</f>
        <v>12.755633423180592</v>
      </c>
      <c r="V86" s="30">
        <f>IFERROR(+'Ont LFS Emp'!V86-'CMA Emp Adj'!V86,"")</f>
        <v>12.309919137466306</v>
      </c>
      <c r="W86" s="30">
        <f>IFERROR(+'Ont LFS Emp'!W86-'CMA Emp Adj'!W86,"")</f>
        <v>11.273605051664754</v>
      </c>
      <c r="X86" s="30">
        <f>IFERROR(+'Ont LFS Emp'!X86-'CMA Emp Adj'!X86,"")</f>
        <v>11.758059701492538</v>
      </c>
      <c r="Y86" s="30">
        <f>IFERROR(+'Ont LFS Emp'!Y86-'CMA Emp Adj'!Y86,"")</f>
        <v>10.125797933409874</v>
      </c>
    </row>
    <row r="87" spans="1:25" x14ac:dyDescent="0.25">
      <c r="A87" s="6" t="s">
        <v>81</v>
      </c>
      <c r="B87" s="6"/>
      <c r="C87" s="14">
        <v>448</v>
      </c>
      <c r="D87" s="65">
        <f>IFERROR(+'Ont LFS Emp'!D87-'CMA Emp Adj'!D87,"")</f>
        <v>30.729999999999997</v>
      </c>
      <c r="E87" s="65">
        <f>IFERROR(+'Ont LFS Emp'!E87-'CMA Emp Adj'!E87,"")</f>
        <v>33.599999999999994</v>
      </c>
      <c r="F87" s="65">
        <f>IFERROR(+'Ont LFS Emp'!F87-'CMA Emp Adj'!F87,"")</f>
        <v>33.110000000000007</v>
      </c>
      <c r="G87" s="65">
        <f>IFERROR(+'Ont LFS Emp'!G87-'CMA Emp Adj'!G87,"")</f>
        <v>32.97</v>
      </c>
      <c r="H87" s="65">
        <f>IFERROR(+'Ont LFS Emp'!H87-'CMA Emp Adj'!H87,"")</f>
        <v>36.699999999999996</v>
      </c>
      <c r="I87" s="65">
        <f>IFERROR(+'Ont LFS Emp'!I87-'CMA Emp Adj'!I87,"")</f>
        <v>39.049999999999997</v>
      </c>
      <c r="J87" s="65">
        <f>IFERROR(+'Ont LFS Emp'!J87-'CMA Emp Adj'!J87,"")</f>
        <v>36.61</v>
      </c>
      <c r="K87" s="65">
        <f>IFERROR(+'Ont LFS Emp'!K87-'CMA Emp Adj'!K87,"")</f>
        <v>38.19</v>
      </c>
      <c r="L87" s="65">
        <f>IFERROR(+'Ont LFS Emp'!L87-'CMA Emp Adj'!L87,"")</f>
        <v>38.503726724027224</v>
      </c>
      <c r="M87" s="30">
        <f>IFERROR(+'Ont LFS Emp'!M87-'CMA Emp Adj'!M87,"")</f>
        <v>35.439229485039156</v>
      </c>
      <c r="N87" s="30">
        <f>IFERROR(+'Ont LFS Emp'!N87-'CMA Emp Adj'!N87,"")</f>
        <v>38.459336072942072</v>
      </c>
      <c r="O87" s="30">
        <f>IFERROR(+'Ont LFS Emp'!O87-'CMA Emp Adj'!O87,"")</f>
        <v>35.330525234364963</v>
      </c>
      <c r="P87" s="30">
        <f>IFERROR(+'Ont LFS Emp'!P87-'CMA Emp Adj'!P87,"")</f>
        <v>36.607059201232822</v>
      </c>
      <c r="Q87" s="30">
        <f>IFERROR(+'Ont LFS Emp'!Q87-'CMA Emp Adj'!Q87,"")</f>
        <v>38.115751894182608</v>
      </c>
      <c r="R87" s="30">
        <f>IFERROR(+'Ont LFS Emp'!R87-'CMA Emp Adj'!R87,"")</f>
        <v>34.256450966525222</v>
      </c>
      <c r="S87" s="30">
        <f>IFERROR(+'Ont LFS Emp'!S87-'CMA Emp Adj'!S87,"")</f>
        <v>37.629408297972653</v>
      </c>
      <c r="T87" s="30">
        <f>IFERROR(+'Ont LFS Emp'!T87-'CMA Emp Adj'!T87,"")</f>
        <v>33.876078500707216</v>
      </c>
      <c r="U87" s="30">
        <f>IFERROR(+'Ont LFS Emp'!U87-'CMA Emp Adj'!U87,"")</f>
        <v>38.280812116925972</v>
      </c>
      <c r="V87" s="30">
        <f>IFERROR(+'Ont LFS Emp'!V87-'CMA Emp Adj'!V87,"")</f>
        <v>38.001717350306464</v>
      </c>
      <c r="W87" s="30">
        <f>IFERROR(+'Ont LFS Emp'!W87-'CMA Emp Adj'!W87,"")</f>
        <v>35.447339508832414</v>
      </c>
      <c r="X87" s="30">
        <f>IFERROR(+'Ont LFS Emp'!X87-'CMA Emp Adj'!X87,"")</f>
        <v>37.669679017664805</v>
      </c>
      <c r="Y87" s="30">
        <f>IFERROR(+'Ont LFS Emp'!Y87-'CMA Emp Adj'!Y87,"")</f>
        <v>41.400853080568723</v>
      </c>
    </row>
    <row r="88" spans="1:25" x14ac:dyDescent="0.25">
      <c r="A88" s="6" t="s">
        <v>82</v>
      </c>
      <c r="B88" s="6"/>
      <c r="C88" s="14">
        <v>451</v>
      </c>
      <c r="D88" s="65">
        <f>IFERROR(+'Ont LFS Emp'!D88-'CMA Emp Adj'!D88,"")</f>
        <v>12.809999999999999</v>
      </c>
      <c r="E88" s="65">
        <f>IFERROR(+'Ont LFS Emp'!E88-'CMA Emp Adj'!E88,"")</f>
        <v>14.8</v>
      </c>
      <c r="F88" s="65">
        <f>IFERROR(+'Ont LFS Emp'!F88-'CMA Emp Adj'!F88,"")</f>
        <v>13.37</v>
      </c>
      <c r="G88" s="65">
        <f>IFERROR(+'Ont LFS Emp'!G88-'CMA Emp Adj'!G88,"")</f>
        <v>14.479999999999999</v>
      </c>
      <c r="H88" s="65">
        <f>IFERROR(+'Ont LFS Emp'!H88-'CMA Emp Adj'!H88,"")</f>
        <v>16.14</v>
      </c>
      <c r="I88" s="65">
        <f>IFERROR(+'Ont LFS Emp'!I88-'CMA Emp Adj'!I88,"")</f>
        <v>14.940000000000001</v>
      </c>
      <c r="J88" s="65">
        <f>IFERROR(+'Ont LFS Emp'!J88-'CMA Emp Adj'!J88,"")</f>
        <v>19.059999999999999</v>
      </c>
      <c r="K88" s="65">
        <f>IFERROR(+'Ont LFS Emp'!K88-'CMA Emp Adj'!K88,"")</f>
        <v>16.46</v>
      </c>
      <c r="L88" s="65">
        <f>IFERROR(+'Ont LFS Emp'!L88-'CMA Emp Adj'!L88,"")</f>
        <v>17.656216315983755</v>
      </c>
      <c r="M88" s="30">
        <f>IFERROR(+'Ont LFS Emp'!M88-'CMA Emp Adj'!M88,"")</f>
        <v>15.818637873754152</v>
      </c>
      <c r="N88" s="30">
        <f>IFERROR(+'Ont LFS Emp'!N88-'CMA Emp Adj'!N88,"")</f>
        <v>17.550454042081949</v>
      </c>
      <c r="O88" s="30">
        <f>IFERROR(+'Ont LFS Emp'!O88-'CMA Emp Adj'!O88,"")</f>
        <v>16.811439645625693</v>
      </c>
      <c r="P88" s="30">
        <f>IFERROR(+'Ont LFS Emp'!P88-'CMA Emp Adj'!P88,"")</f>
        <v>14.945622000738281</v>
      </c>
      <c r="Q88" s="30">
        <f>IFERROR(+'Ont LFS Emp'!Q88-'CMA Emp Adj'!Q88,"")</f>
        <v>14.837504614248804</v>
      </c>
      <c r="R88" s="30">
        <f>IFERROR(+'Ont LFS Emp'!R88-'CMA Emp Adj'!R88,"")</f>
        <v>15.264672897196263</v>
      </c>
      <c r="S88" s="30">
        <f>IFERROR(+'Ont LFS Emp'!S88-'CMA Emp Adj'!S88,"")</f>
        <v>17.063252336448599</v>
      </c>
      <c r="T88" s="30">
        <f>IFERROR(+'Ont LFS Emp'!T88-'CMA Emp Adj'!T88,"")</f>
        <v>17.93951401869159</v>
      </c>
      <c r="U88" s="30">
        <f>IFERROR(+'Ont LFS Emp'!U88-'CMA Emp Adj'!U88,"")</f>
        <v>15.952747663551405</v>
      </c>
      <c r="V88" s="30">
        <f>IFERROR(+'Ont LFS Emp'!V88-'CMA Emp Adj'!V88,"")</f>
        <v>19.67581308411215</v>
      </c>
      <c r="W88" s="30">
        <f>IFERROR(+'Ont LFS Emp'!W88-'CMA Emp Adj'!W88,"")</f>
        <v>15.823284671532848</v>
      </c>
      <c r="X88" s="30">
        <f>IFERROR(+'Ont LFS Emp'!X88-'CMA Emp Adj'!X88,"")</f>
        <v>18.64792700729927</v>
      </c>
      <c r="Y88" s="30">
        <f>IFERROR(+'Ont LFS Emp'!Y88-'CMA Emp Adj'!Y88,"")</f>
        <v>20.390540145985401</v>
      </c>
    </row>
    <row r="89" spans="1:25" x14ac:dyDescent="0.25">
      <c r="A89" s="6" t="s">
        <v>83</v>
      </c>
      <c r="B89" s="6"/>
      <c r="C89" s="14">
        <v>452</v>
      </c>
      <c r="D89" s="65">
        <f>IFERROR(+'Ont LFS Emp'!D89-'CMA Emp Adj'!D89,"")</f>
        <v>64.449999999999989</v>
      </c>
      <c r="E89" s="65">
        <f>IFERROR(+'Ont LFS Emp'!E89-'CMA Emp Adj'!E89,"")</f>
        <v>61.08</v>
      </c>
      <c r="F89" s="65">
        <f>IFERROR(+'Ont LFS Emp'!F89-'CMA Emp Adj'!F89,"")</f>
        <v>66.539999999999992</v>
      </c>
      <c r="G89" s="65">
        <f>IFERROR(+'Ont LFS Emp'!G89-'CMA Emp Adj'!G89,"")</f>
        <v>63.92</v>
      </c>
      <c r="H89" s="65">
        <f>IFERROR(+'Ont LFS Emp'!H89-'CMA Emp Adj'!H89,"")</f>
        <v>69.08</v>
      </c>
      <c r="I89" s="65">
        <f>IFERROR(+'Ont LFS Emp'!I89-'CMA Emp Adj'!I89,"")</f>
        <v>73.13</v>
      </c>
      <c r="J89" s="65">
        <f>IFERROR(+'Ont LFS Emp'!J89-'CMA Emp Adj'!J89,"")</f>
        <v>80.290000000000006</v>
      </c>
      <c r="K89" s="65">
        <f>IFERROR(+'Ont LFS Emp'!K89-'CMA Emp Adj'!K89,"")</f>
        <v>73.87</v>
      </c>
      <c r="L89" s="65">
        <f>IFERROR(+'Ont LFS Emp'!L89-'CMA Emp Adj'!L89,"")</f>
        <v>69.721504049363688</v>
      </c>
      <c r="M89" s="30">
        <f>IFERROR(+'Ont LFS Emp'!M89-'CMA Emp Adj'!M89,"")</f>
        <v>70.966972618588514</v>
      </c>
      <c r="N89" s="30">
        <f>IFERROR(+'Ont LFS Emp'!N89-'CMA Emp Adj'!N89,"")</f>
        <v>74.570917855765515</v>
      </c>
      <c r="O89" s="30">
        <f>IFERROR(+'Ont LFS Emp'!O89-'CMA Emp Adj'!O89,"")</f>
        <v>74.771878133436175</v>
      </c>
      <c r="P89" s="30">
        <f>IFERROR(+'Ont LFS Emp'!P89-'CMA Emp Adj'!P89,"")</f>
        <v>66.478573081372929</v>
      </c>
      <c r="Q89" s="30">
        <f>IFERROR(+'Ont LFS Emp'!Q89-'CMA Emp Adj'!Q89,"")</f>
        <v>74.367427689934445</v>
      </c>
      <c r="R89" s="30">
        <f>IFERROR(+'Ont LFS Emp'!R89-'CMA Emp Adj'!R89,"")</f>
        <v>78.551028972177505</v>
      </c>
      <c r="S89" s="30">
        <f>IFERROR(+'Ont LFS Emp'!S89-'CMA Emp Adj'!S89,"")</f>
        <v>68.282064842492531</v>
      </c>
      <c r="T89" s="30">
        <f>IFERROR(+'Ont LFS Emp'!T89-'CMA Emp Adj'!T89,"")</f>
        <v>65.499702230397787</v>
      </c>
      <c r="U89" s="30">
        <f>IFERROR(+'Ont LFS Emp'!U89-'CMA Emp Adj'!U89,"")</f>
        <v>69.507545412738551</v>
      </c>
      <c r="V89" s="30">
        <f>IFERROR(+'Ont LFS Emp'!V89-'CMA Emp Adj'!V89,"")</f>
        <v>58.886412968498497</v>
      </c>
      <c r="W89" s="30">
        <f>IFERROR(+'Ont LFS Emp'!W89-'CMA Emp Adj'!W89,"")</f>
        <v>56.063393501805059</v>
      </c>
      <c r="X89" s="30">
        <f>IFERROR(+'Ont LFS Emp'!X89-'CMA Emp Adj'!X89,"")</f>
        <v>57.605567589249908</v>
      </c>
      <c r="Y89" s="30">
        <f>IFERROR(+'Ont LFS Emp'!Y89-'CMA Emp Adj'!Y89,"")</f>
        <v>54.982374649017245</v>
      </c>
    </row>
    <row r="90" spans="1:25" x14ac:dyDescent="0.25">
      <c r="A90" s="6" t="s">
        <v>84</v>
      </c>
      <c r="B90" s="6"/>
      <c r="C90" s="14">
        <v>453</v>
      </c>
      <c r="D90" s="65">
        <f>IFERROR(+'Ont LFS Emp'!D90-'CMA Emp Adj'!D90,"")</f>
        <v>37.97</v>
      </c>
      <c r="E90" s="65">
        <f>IFERROR(+'Ont LFS Emp'!E90-'CMA Emp Adj'!E90,"")</f>
        <v>36.770000000000003</v>
      </c>
      <c r="F90" s="65">
        <f>IFERROR(+'Ont LFS Emp'!F90-'CMA Emp Adj'!F90,"")</f>
        <v>33.019999999999996</v>
      </c>
      <c r="G90" s="65">
        <f>IFERROR(+'Ont LFS Emp'!G90-'CMA Emp Adj'!G90,"")</f>
        <v>34.58</v>
      </c>
      <c r="H90" s="65">
        <f>IFERROR(+'Ont LFS Emp'!H90-'CMA Emp Adj'!H90,"")</f>
        <v>36.72</v>
      </c>
      <c r="I90" s="65">
        <f>IFERROR(+'Ont LFS Emp'!I90-'CMA Emp Adj'!I90,"")</f>
        <v>30.330000000000002</v>
      </c>
      <c r="J90" s="65">
        <f>IFERROR(+'Ont LFS Emp'!J90-'CMA Emp Adj'!J90,"")</f>
        <v>30.189999999999998</v>
      </c>
      <c r="K90" s="65">
        <f>IFERROR(+'Ont LFS Emp'!K90-'CMA Emp Adj'!K90,"")</f>
        <v>38.11</v>
      </c>
      <c r="L90" s="65">
        <f>IFERROR(+'Ont LFS Emp'!L90-'CMA Emp Adj'!L90,"")</f>
        <v>31.27182182985554</v>
      </c>
      <c r="M90" s="30">
        <f>IFERROR(+'Ont LFS Emp'!M90-'CMA Emp Adj'!M90,"")</f>
        <v>28.725101658640984</v>
      </c>
      <c r="N90" s="30">
        <f>IFERROR(+'Ont LFS Emp'!N90-'CMA Emp Adj'!N90,"")</f>
        <v>28.567276618512572</v>
      </c>
      <c r="O90" s="30">
        <f>IFERROR(+'Ont LFS Emp'!O90-'CMA Emp Adj'!O90,"")</f>
        <v>35.935749063670414</v>
      </c>
      <c r="P90" s="30">
        <f>IFERROR(+'Ont LFS Emp'!P90-'CMA Emp Adj'!P90,"")</f>
        <v>30.250553772070624</v>
      </c>
      <c r="Q90" s="30">
        <f>IFERROR(+'Ont LFS Emp'!Q90-'CMA Emp Adj'!Q90,"")</f>
        <v>32.234125200642055</v>
      </c>
      <c r="R90" s="30">
        <f>IFERROR(+'Ont LFS Emp'!R90-'CMA Emp Adj'!R90,"")</f>
        <v>34.322564261381231</v>
      </c>
      <c r="S90" s="30">
        <f>IFERROR(+'Ont LFS Emp'!S90-'CMA Emp Adj'!S90,"")</f>
        <v>33.574691855063492</v>
      </c>
      <c r="T90" s="30">
        <f>IFERROR(+'Ont LFS Emp'!T90-'CMA Emp Adj'!T90,"")</f>
        <v>35.328776711056051</v>
      </c>
      <c r="U90" s="30">
        <f>IFERROR(+'Ont LFS Emp'!U90-'CMA Emp Adj'!U90,"")</f>
        <v>30.855989470424284</v>
      </c>
      <c r="V90" s="30">
        <f>IFERROR(+'Ont LFS Emp'!V90-'CMA Emp Adj'!V90,"")</f>
        <v>30.330656550015487</v>
      </c>
      <c r="W90" s="30">
        <f>IFERROR(+'Ont LFS Emp'!W90-'CMA Emp Adj'!W90,"")</f>
        <v>35.793427201917325</v>
      </c>
      <c r="X90" s="30">
        <f>IFERROR(+'Ont LFS Emp'!X90-'CMA Emp Adj'!X90,"")</f>
        <v>34.023798681845413</v>
      </c>
      <c r="Y90" s="30">
        <f>IFERROR(+'Ont LFS Emp'!Y90-'CMA Emp Adj'!Y90,"")</f>
        <v>37.845781905332537</v>
      </c>
    </row>
    <row r="91" spans="1:25" x14ac:dyDescent="0.25">
      <c r="A91" s="6" t="s">
        <v>85</v>
      </c>
      <c r="B91" s="6"/>
      <c r="C91" s="14">
        <v>454</v>
      </c>
      <c r="D91" s="65">
        <f>IFERROR(+'Ont LFS Emp'!D91-'CMA Emp Adj'!D91,"")</f>
        <v>12.43</v>
      </c>
      <c r="E91" s="65">
        <f>IFERROR(+'Ont LFS Emp'!E91-'CMA Emp Adj'!E91,"")</f>
        <v>15.02</v>
      </c>
      <c r="F91" s="65">
        <f>IFERROR(+'Ont LFS Emp'!F91-'CMA Emp Adj'!F91,"")</f>
        <v>13.81</v>
      </c>
      <c r="G91" s="65">
        <f>IFERROR(+'Ont LFS Emp'!G91-'CMA Emp Adj'!G91,"")</f>
        <v>10.16</v>
      </c>
      <c r="H91" s="65">
        <f>IFERROR(+'Ont LFS Emp'!H91-'CMA Emp Adj'!H91,"")</f>
        <v>13.79</v>
      </c>
      <c r="I91" s="65">
        <f>IFERROR(+'Ont LFS Emp'!I91-'CMA Emp Adj'!I91,"")</f>
        <v>12.489999999999998</v>
      </c>
      <c r="J91" s="65">
        <f>IFERROR(+'Ont LFS Emp'!J91-'CMA Emp Adj'!J91,"")</f>
        <v>13.02</v>
      </c>
      <c r="K91" s="65">
        <f>IFERROR(+'Ont LFS Emp'!K91-'CMA Emp Adj'!K91,"")</f>
        <v>9.1300000000000008</v>
      </c>
      <c r="L91" s="65">
        <f>IFERROR(+'Ont LFS Emp'!L91-'CMA Emp Adj'!L91,"")</f>
        <v>10.205472972972974</v>
      </c>
      <c r="M91" s="30">
        <f>IFERROR(+'Ont LFS Emp'!M91-'CMA Emp Adj'!M91,"")</f>
        <v>11.090202702702705</v>
      </c>
      <c r="N91" s="30">
        <f>IFERROR(+'Ont LFS Emp'!N91-'CMA Emp Adj'!N91,"")</f>
        <v>10.531081081081084</v>
      </c>
      <c r="O91" s="30">
        <f>IFERROR(+'Ont LFS Emp'!O91-'CMA Emp Adj'!O91,"")</f>
        <v>10.651891891891893</v>
      </c>
      <c r="P91" s="30">
        <f>IFERROR(+'Ont LFS Emp'!P91-'CMA Emp Adj'!P91,"")</f>
        <v>12.981689189189188</v>
      </c>
      <c r="Q91" s="30">
        <f>IFERROR(+'Ont LFS Emp'!Q91-'CMA Emp Adj'!Q91,"")</f>
        <v>10.060405405405406</v>
      </c>
      <c r="R91" s="30">
        <f>IFERROR(+'Ont LFS Emp'!R91-'CMA Emp Adj'!R91,"")</f>
        <v>13.135067007019785</v>
      </c>
      <c r="S91" s="30">
        <f>IFERROR(+'Ont LFS Emp'!S91-'CMA Emp Adj'!S91,"")</f>
        <v>12.866017868538608</v>
      </c>
      <c r="T91" s="30">
        <f>IFERROR(+'Ont LFS Emp'!T91-'CMA Emp Adj'!T91,"")</f>
        <v>11.556943203573709</v>
      </c>
      <c r="U91" s="30">
        <f>IFERROR(+'Ont LFS Emp'!U91-'CMA Emp Adj'!U91,"")</f>
        <v>11.120721123165287</v>
      </c>
      <c r="V91" s="30">
        <f>IFERROR(+'Ont LFS Emp'!V91-'CMA Emp Adj'!V91,"")</f>
        <v>12.488091895341418</v>
      </c>
      <c r="W91" s="30">
        <f>IFERROR(+'Ont LFS Emp'!W91-'CMA Emp Adj'!W91,"")</f>
        <v>13.276937441643323</v>
      </c>
      <c r="X91" s="30">
        <f>IFERROR(+'Ont LFS Emp'!X91-'CMA Emp Adj'!X91,"")</f>
        <v>12.51577497665733</v>
      </c>
      <c r="Y91" s="30">
        <f>IFERROR(+'Ont LFS Emp'!Y91-'CMA Emp Adj'!Y91,"")</f>
        <v>10.349435107376284</v>
      </c>
    </row>
    <row r="92" spans="1:25" x14ac:dyDescent="0.25">
      <c r="A92" s="5" t="s">
        <v>86</v>
      </c>
      <c r="B92" s="5"/>
      <c r="C92" s="13" t="s">
        <v>200</v>
      </c>
      <c r="D92" s="64">
        <f>IFERROR(+'Ont LFS Emp'!D92-'CMA Emp Adj'!D92,"")</f>
        <v>130.06</v>
      </c>
      <c r="E92" s="64">
        <f>IFERROR(+'Ont LFS Emp'!E92-'CMA Emp Adj'!E92,"")</f>
        <v>144.07999999999998</v>
      </c>
      <c r="F92" s="64">
        <f>IFERROR(+'Ont LFS Emp'!F92-'CMA Emp Adj'!F92,"")</f>
        <v>145.52999999999997</v>
      </c>
      <c r="G92" s="64">
        <f>IFERROR(+'Ont LFS Emp'!G92-'CMA Emp Adj'!G92,"")</f>
        <v>148.91000000000003</v>
      </c>
      <c r="H92" s="64">
        <f>IFERROR(+'Ont LFS Emp'!H92-'CMA Emp Adj'!H92,"")</f>
        <v>149.98000000000002</v>
      </c>
      <c r="I92" s="64">
        <f>IFERROR(+'Ont LFS Emp'!I92-'CMA Emp Adj'!I92,"")</f>
        <v>150.30999999999997</v>
      </c>
      <c r="J92" s="64">
        <f>IFERROR(+'Ont LFS Emp'!J92-'CMA Emp Adj'!J92,"")</f>
        <v>153.01999999999998</v>
      </c>
      <c r="K92" s="64">
        <f>IFERROR(+'Ont LFS Emp'!K92-'CMA Emp Adj'!K92,"")</f>
        <v>165.42999999999998</v>
      </c>
      <c r="L92" s="64">
        <f>IFERROR(+'Ont LFS Emp'!L92-'CMA Emp Adj'!L92,"")</f>
        <v>149.10540351558706</v>
      </c>
      <c r="M92" s="29">
        <f>IFERROR(+'Ont LFS Emp'!M92-'CMA Emp Adj'!M92,"")</f>
        <v>139.83608720986695</v>
      </c>
      <c r="N92" s="29">
        <f>IFERROR(+'Ont LFS Emp'!N92-'CMA Emp Adj'!N92,"")</f>
        <v>149.6786258133437</v>
      </c>
      <c r="O92" s="29">
        <f>IFERROR(+'Ont LFS Emp'!O92-'CMA Emp Adj'!O92,"")</f>
        <v>146.56033116441679</v>
      </c>
      <c r="P92" s="29">
        <f>IFERROR(+'Ont LFS Emp'!P92-'CMA Emp Adj'!P92,"")</f>
        <v>140.19819267747889</v>
      </c>
      <c r="Q92" s="29">
        <f>IFERROR(+'Ont LFS Emp'!Q92-'CMA Emp Adj'!Q92,"")</f>
        <v>143.37985821112943</v>
      </c>
      <c r="R92" s="29">
        <f>IFERROR(+'Ont LFS Emp'!R92-'CMA Emp Adj'!R92,"")</f>
        <v>146.60671594607163</v>
      </c>
      <c r="S92" s="29">
        <f>IFERROR(+'Ont LFS Emp'!S92-'CMA Emp Adj'!S92,"")</f>
        <v>148.62110181311016</v>
      </c>
      <c r="T92" s="29">
        <f>IFERROR(+'Ont LFS Emp'!T92-'CMA Emp Adj'!T92,"")</f>
        <v>144.28791957229197</v>
      </c>
      <c r="U92" s="29">
        <f>IFERROR(+'Ont LFS Emp'!U92-'CMA Emp Adj'!U92,"")</f>
        <v>158.84505671780568</v>
      </c>
      <c r="V92" s="29">
        <f>IFERROR(+'Ont LFS Emp'!V92-'CMA Emp Adj'!V92,"")</f>
        <v>139.14951650395165</v>
      </c>
      <c r="W92" s="29">
        <f>IFERROR(+'Ont LFS Emp'!W92-'CMA Emp Adj'!W92,"")</f>
        <v>144.5394441144021</v>
      </c>
      <c r="X92" s="29">
        <f>IFERROR(+'Ont LFS Emp'!X92-'CMA Emp Adj'!X92,"")</f>
        <v>132.04412204022742</v>
      </c>
      <c r="Y92" s="29">
        <f>IFERROR(+'Ont LFS Emp'!Y92-'CMA Emp Adj'!Y92,"")</f>
        <v>147.42758550454045</v>
      </c>
    </row>
    <row r="93" spans="1:25" x14ac:dyDescent="0.25">
      <c r="A93" s="6" t="s">
        <v>87</v>
      </c>
      <c r="B93" s="6"/>
      <c r="C93" s="14">
        <v>481</v>
      </c>
      <c r="D93" s="65">
        <f>IFERROR(+'Ont LFS Emp'!D93-'CMA Emp Adj'!D93,"")</f>
        <v>6.43</v>
      </c>
      <c r="E93" s="65">
        <f>IFERROR(+'Ont LFS Emp'!E93-'CMA Emp Adj'!E93,"")</f>
        <v>6.7899999999999991</v>
      </c>
      <c r="F93" s="65">
        <f>IFERROR(+'Ont LFS Emp'!F93-'CMA Emp Adj'!F93,"")</f>
        <v>7.1400000000000006</v>
      </c>
      <c r="G93" s="65">
        <f>IFERROR(+'Ont LFS Emp'!G93-'CMA Emp Adj'!G93,"")</f>
        <v>6.6999999999999993</v>
      </c>
      <c r="H93" s="65">
        <f>IFERROR(+'Ont LFS Emp'!H93-'CMA Emp Adj'!H93,"")</f>
        <v>7.6300000000000026</v>
      </c>
      <c r="I93" s="65">
        <f>IFERROR(+'Ont LFS Emp'!I93-'CMA Emp Adj'!I93,"")</f>
        <v>7.8800000000000008</v>
      </c>
      <c r="J93" s="65">
        <f>IFERROR(+'Ont LFS Emp'!J93-'CMA Emp Adj'!J93,"")</f>
        <v>8.1600000000000019</v>
      </c>
      <c r="K93" s="65">
        <f>IFERROR(+'Ont LFS Emp'!K93-'CMA Emp Adj'!K93,"")</f>
        <v>5.9499999999999993</v>
      </c>
      <c r="L93" s="65">
        <f>IFERROR(+'Ont LFS Emp'!L93-'CMA Emp Adj'!L93,"")</f>
        <v>5.9891633466135445</v>
      </c>
      <c r="M93" s="30">
        <f>IFERROR(+'Ont LFS Emp'!M93-'CMA Emp Adj'!M93,"")</f>
        <v>6.3150199203187256</v>
      </c>
      <c r="N93" s="30">
        <f>IFERROR(+'Ont LFS Emp'!N93-'CMA Emp Adj'!N93,"")</f>
        <v>4.7429083665338645</v>
      </c>
      <c r="O93" s="30">
        <f>IFERROR(+'Ont LFS Emp'!O93-'CMA Emp Adj'!O93,"")</f>
        <v>2.9107569721115532</v>
      </c>
      <c r="P93" s="30">
        <f>IFERROR(+'Ont LFS Emp'!P93-'CMA Emp Adj'!P93,"")</f>
        <v>4.1188844621513958</v>
      </c>
      <c r="Q93" s="30">
        <f>IFERROR(+'Ont LFS Emp'!Q93-'CMA Emp Adj'!Q93,"")</f>
        <v>4.7716334661354587</v>
      </c>
      <c r="R93" s="30">
        <f>IFERROR(+'Ont LFS Emp'!R93-'CMA Emp Adj'!R93,"")</f>
        <v>6.0749225387306343</v>
      </c>
      <c r="S93" s="30">
        <f>IFERROR(+'Ont LFS Emp'!S93-'CMA Emp Adj'!S93,"")</f>
        <v>5.2776911544227882</v>
      </c>
      <c r="T93" s="30">
        <f>IFERROR(+'Ont LFS Emp'!T93-'CMA Emp Adj'!T93,"")</f>
        <v>5.3578760619690158</v>
      </c>
      <c r="U93" s="30">
        <f>IFERROR(+'Ont LFS Emp'!U93-'CMA Emp Adj'!U93,"")</f>
        <v>2.8644177911044473</v>
      </c>
      <c r="V93" s="30">
        <f>IFERROR(+'Ont LFS Emp'!V93-'CMA Emp Adj'!V93,"")</f>
        <v>4.1013943028485773</v>
      </c>
      <c r="W93" s="30">
        <f>IFERROR(+'Ont LFS Emp'!W93-'CMA Emp Adj'!W93,"")</f>
        <v>6.1418432304038006</v>
      </c>
      <c r="X93" s="30">
        <f>IFERROR(+'Ont LFS Emp'!X93-'CMA Emp Adj'!X93,"")</f>
        <v>3.4248218527315899</v>
      </c>
      <c r="Y93" s="30">
        <f>IFERROR(+'Ont LFS Emp'!Y93-'CMA Emp Adj'!Y93,"")</f>
        <v>5.2588028503562967</v>
      </c>
    </row>
    <row r="94" spans="1:25" x14ac:dyDescent="0.25">
      <c r="A94" s="6" t="s">
        <v>88</v>
      </c>
      <c r="B94" s="6"/>
      <c r="C94" s="14">
        <v>482</v>
      </c>
      <c r="D94" s="65">
        <f>IFERROR(+'Ont LFS Emp'!D94-'CMA Emp Adj'!D94,"")</f>
        <v>6.6800000000000006</v>
      </c>
      <c r="E94" s="65">
        <f>IFERROR(+'Ont LFS Emp'!E94-'CMA Emp Adj'!E94,"")</f>
        <v>7.94</v>
      </c>
      <c r="F94" s="65">
        <f>IFERROR(+'Ont LFS Emp'!F94-'CMA Emp Adj'!F94,"")</f>
        <v>7.9600000000000009</v>
      </c>
      <c r="G94" s="65">
        <f>IFERROR(+'Ont LFS Emp'!G94-'CMA Emp Adj'!G94,"")</f>
        <v>7.3000000000000007</v>
      </c>
      <c r="H94" s="65">
        <f>IFERROR(+'Ont LFS Emp'!H94-'CMA Emp Adj'!H94,"")</f>
        <v>8.02</v>
      </c>
      <c r="I94" s="65">
        <f>IFERROR(+'Ont LFS Emp'!I94-'CMA Emp Adj'!I94,"")</f>
        <v>8.620000000000001</v>
      </c>
      <c r="J94" s="65">
        <f>IFERROR(+'Ont LFS Emp'!J94-'CMA Emp Adj'!J94,"")</f>
        <v>7.51</v>
      </c>
      <c r="K94" s="65">
        <f>IFERROR(+'Ont LFS Emp'!K94-'CMA Emp Adj'!K94,"")</f>
        <v>6.7200000000000006</v>
      </c>
      <c r="L94" s="65">
        <f>IFERROR(+'Ont LFS Emp'!L94-'CMA Emp Adj'!L94,"")</f>
        <v>5.4577611940298514</v>
      </c>
      <c r="M94" s="30">
        <f>IFERROR(+'Ont LFS Emp'!M94-'CMA Emp Adj'!M94,"")</f>
        <v>7.1983582089552227</v>
      </c>
      <c r="N94" s="30">
        <f>IFERROR(+'Ont LFS Emp'!N94-'CMA Emp Adj'!N94,"")</f>
        <v>6.8883582089552231</v>
      </c>
      <c r="O94" s="30">
        <f>IFERROR(+'Ont LFS Emp'!O94-'CMA Emp Adj'!O94,"")</f>
        <v>7.1019402985074622</v>
      </c>
      <c r="P94" s="30">
        <f>IFERROR(+'Ont LFS Emp'!P94-'CMA Emp Adj'!P94,"")</f>
        <v>5.0625373134328351</v>
      </c>
      <c r="Q94" s="30">
        <f>IFERROR(+'Ont LFS Emp'!Q94-'CMA Emp Adj'!Q94,"")</f>
        <v>6.0631343283582098</v>
      </c>
      <c r="R94" s="30">
        <f>IFERROR(+'Ont LFS Emp'!R94-'CMA Emp Adj'!R94,"")</f>
        <v>5.3218181818181822</v>
      </c>
      <c r="S94" s="30">
        <f>IFERROR(+'Ont LFS Emp'!S94-'CMA Emp Adj'!S94,"")</f>
        <v>7.0362055335968385</v>
      </c>
      <c r="T94" s="30">
        <f>IFERROR(+'Ont LFS Emp'!T94-'CMA Emp Adj'!T94,"")</f>
        <v>5.2249011857707508</v>
      </c>
      <c r="U94" s="30">
        <f>IFERROR(+'Ont LFS Emp'!U94-'CMA Emp Adj'!U94,"")</f>
        <v>4.8133201581027665</v>
      </c>
      <c r="V94" s="30">
        <f>IFERROR(+'Ont LFS Emp'!V94-'CMA Emp Adj'!V94,"")</f>
        <v>5.9483794466403168</v>
      </c>
      <c r="W94" s="30">
        <f>IFERROR(+'Ont LFS Emp'!W94-'CMA Emp Adj'!W94,"")</f>
        <v>6.4775524475524477</v>
      </c>
      <c r="X94" s="30">
        <f>IFERROR(+'Ont LFS Emp'!X94-'CMA Emp Adj'!X94,"")</f>
        <v>5.6230769230769226</v>
      </c>
      <c r="Y94" s="30">
        <f>IFERROR(+'Ont LFS Emp'!Y94-'CMA Emp Adj'!Y94,"")</f>
        <v>7.34</v>
      </c>
    </row>
    <row r="95" spans="1:25" x14ac:dyDescent="0.25">
      <c r="A95" s="6" t="s">
        <v>89</v>
      </c>
      <c r="B95" s="6"/>
      <c r="C95" s="14">
        <v>483</v>
      </c>
      <c r="D95" s="65">
        <f>IFERROR(+'Ont LFS Emp'!D95-'CMA Emp Adj'!D95,"")</f>
        <v>2.7</v>
      </c>
      <c r="E95" s="65">
        <f>IFERROR(+'Ont LFS Emp'!E95-'CMA Emp Adj'!E95,"")</f>
        <v>1.8200000000000003</v>
      </c>
      <c r="F95" s="65">
        <f>IFERROR(+'Ont LFS Emp'!F95-'CMA Emp Adj'!F95,"")</f>
        <v>1.68</v>
      </c>
      <c r="G95" s="65">
        <f>IFERROR(+'Ont LFS Emp'!G95-'CMA Emp Adj'!G95,"")</f>
        <v>0</v>
      </c>
      <c r="H95" s="65">
        <f>IFERROR(+'Ont LFS Emp'!H95-'CMA Emp Adj'!H95,"")</f>
        <v>1.85</v>
      </c>
      <c r="I95" s="65">
        <f>IFERROR(+'Ont LFS Emp'!I95-'CMA Emp Adj'!I95,"")</f>
        <v>0</v>
      </c>
      <c r="J95" s="65">
        <f>IFERROR(+'Ont LFS Emp'!J95-'CMA Emp Adj'!J95,"")</f>
        <v>0</v>
      </c>
      <c r="K95" s="65">
        <f>IFERROR(+'Ont LFS Emp'!K95-'CMA Emp Adj'!K95,"")</f>
        <v>0</v>
      </c>
      <c r="L95" s="65">
        <f>IFERROR(+'Ont LFS Emp'!L95-'CMA Emp Adj'!L95,"")</f>
        <v>0</v>
      </c>
      <c r="M95" s="30">
        <f>IFERROR(+'Ont LFS Emp'!M95-'CMA Emp Adj'!M95,"")</f>
        <v>0</v>
      </c>
      <c r="N95" s="30">
        <f>IFERROR(+'Ont LFS Emp'!N95-'CMA Emp Adj'!N95,"")</f>
        <v>0</v>
      </c>
      <c r="O95" s="30">
        <f>IFERROR(+'Ont LFS Emp'!O95-'CMA Emp Adj'!O95,"")</f>
        <v>0</v>
      </c>
      <c r="P95" s="30">
        <f>IFERROR(+'Ont LFS Emp'!P95-'CMA Emp Adj'!P95,"")</f>
        <v>0</v>
      </c>
      <c r="Q95" s="30">
        <f>IFERROR(+'Ont LFS Emp'!Q95-'CMA Emp Adj'!Q95,"")</f>
        <v>0</v>
      </c>
      <c r="R95" s="30">
        <f>IFERROR(+'Ont LFS Emp'!R95-'CMA Emp Adj'!R95,"")</f>
        <v>1.7</v>
      </c>
      <c r="S95" s="30">
        <f>IFERROR(+'Ont LFS Emp'!S95-'CMA Emp Adj'!S95,"")</f>
        <v>0</v>
      </c>
      <c r="T95" s="30">
        <f>IFERROR(+'Ont LFS Emp'!T95-'CMA Emp Adj'!T95,"")</f>
        <v>0</v>
      </c>
      <c r="U95" s="30">
        <f>IFERROR(+'Ont LFS Emp'!U95-'CMA Emp Adj'!U95,"")</f>
        <v>1.78</v>
      </c>
      <c r="V95" s="30">
        <f>IFERROR(+'Ont LFS Emp'!V95-'CMA Emp Adj'!V95,"")</f>
        <v>0</v>
      </c>
      <c r="W95" s="30">
        <f>IFERROR(+'Ont LFS Emp'!W95-'CMA Emp Adj'!W95,"")</f>
        <v>0</v>
      </c>
      <c r="X95" s="30">
        <f>IFERROR(+'Ont LFS Emp'!X95-'CMA Emp Adj'!X95,"")</f>
        <v>0</v>
      </c>
      <c r="Y95" s="30">
        <f>IFERROR(+'Ont LFS Emp'!Y95-'CMA Emp Adj'!Y95,"")</f>
        <v>0</v>
      </c>
    </row>
    <row r="96" spans="1:25" x14ac:dyDescent="0.25">
      <c r="A96" s="6" t="s">
        <v>90</v>
      </c>
      <c r="B96" s="6"/>
      <c r="C96" s="14">
        <v>484</v>
      </c>
      <c r="D96" s="65">
        <f>IFERROR(+'Ont LFS Emp'!D96-'CMA Emp Adj'!D96,"")</f>
        <v>50.789999999999992</v>
      </c>
      <c r="E96" s="65">
        <f>IFERROR(+'Ont LFS Emp'!E96-'CMA Emp Adj'!E96,"")</f>
        <v>59.16</v>
      </c>
      <c r="F96" s="65">
        <f>IFERROR(+'Ont LFS Emp'!F96-'CMA Emp Adj'!F96,"")</f>
        <v>61.09</v>
      </c>
      <c r="G96" s="65">
        <f>IFERROR(+'Ont LFS Emp'!G96-'CMA Emp Adj'!G96,"")</f>
        <v>56.2</v>
      </c>
      <c r="H96" s="65">
        <f>IFERROR(+'Ont LFS Emp'!H96-'CMA Emp Adj'!H96,"")</f>
        <v>58.06</v>
      </c>
      <c r="I96" s="65">
        <f>IFERROR(+'Ont LFS Emp'!I96-'CMA Emp Adj'!I96,"")</f>
        <v>61.89</v>
      </c>
      <c r="J96" s="65">
        <f>IFERROR(+'Ont LFS Emp'!J96-'CMA Emp Adj'!J96,"")</f>
        <v>57.430000000000007</v>
      </c>
      <c r="K96" s="65">
        <f>IFERROR(+'Ont LFS Emp'!K96-'CMA Emp Adj'!K96,"")</f>
        <v>64.73</v>
      </c>
      <c r="L96" s="65">
        <f>IFERROR(+'Ont LFS Emp'!L96-'CMA Emp Adj'!L96,"")</f>
        <v>61.562869446962829</v>
      </c>
      <c r="M96" s="30">
        <f>IFERROR(+'Ont LFS Emp'!M96-'CMA Emp Adj'!M96,"")</f>
        <v>53.969895738893932</v>
      </c>
      <c r="N96" s="30">
        <f>IFERROR(+'Ont LFS Emp'!N96-'CMA Emp Adj'!N96,"")</f>
        <v>57.019564823209421</v>
      </c>
      <c r="O96" s="30">
        <f>IFERROR(+'Ont LFS Emp'!O96-'CMA Emp Adj'!O96,"")</f>
        <v>56.843975521305531</v>
      </c>
      <c r="P96" s="30">
        <f>IFERROR(+'Ont LFS Emp'!P96-'CMA Emp Adj'!P96,"")</f>
        <v>48.718413417951048</v>
      </c>
      <c r="Q96" s="30">
        <f>IFERROR(+'Ont LFS Emp'!Q96-'CMA Emp Adj'!Q96,"")</f>
        <v>48.1766364460562</v>
      </c>
      <c r="R96" s="30">
        <f>IFERROR(+'Ont LFS Emp'!R96-'CMA Emp Adj'!R96,"")</f>
        <v>51.966373786407772</v>
      </c>
      <c r="S96" s="30">
        <f>IFERROR(+'Ont LFS Emp'!S96-'CMA Emp Adj'!S96,"")</f>
        <v>50.654735436893205</v>
      </c>
      <c r="T96" s="30">
        <f>IFERROR(+'Ont LFS Emp'!T96-'CMA Emp Adj'!T96,"")</f>
        <v>50.826958737864075</v>
      </c>
      <c r="U96" s="30">
        <f>IFERROR(+'Ont LFS Emp'!U96-'CMA Emp Adj'!U96,"")</f>
        <v>62.200779126213597</v>
      </c>
      <c r="V96" s="30">
        <f>IFERROR(+'Ont LFS Emp'!V96-'CMA Emp Adj'!V96,"")</f>
        <v>48.087310679611647</v>
      </c>
      <c r="W96" s="30">
        <f>IFERROR(+'Ont LFS Emp'!W96-'CMA Emp Adj'!W96,"")</f>
        <v>50.366760865328402</v>
      </c>
      <c r="X96" s="30">
        <f>IFERROR(+'Ont LFS Emp'!X96-'CMA Emp Adj'!X96,"")</f>
        <v>42.6090684077178</v>
      </c>
      <c r="Y96" s="30">
        <f>IFERROR(+'Ont LFS Emp'!Y96-'CMA Emp Adj'!Y96,"")</f>
        <v>48.977854219450407</v>
      </c>
    </row>
    <row r="97" spans="1:25" x14ac:dyDescent="0.25">
      <c r="A97" s="6" t="s">
        <v>91</v>
      </c>
      <c r="B97" s="6"/>
      <c r="C97" s="14" t="s">
        <v>201</v>
      </c>
      <c r="D97" s="65">
        <f>IFERROR(+'Ont LFS Emp'!D97-'CMA Emp Adj'!D97,"")</f>
        <v>22.98</v>
      </c>
      <c r="E97" s="65">
        <f>IFERROR(+'Ont LFS Emp'!E97-'CMA Emp Adj'!E97,"")</f>
        <v>24.779999999999998</v>
      </c>
      <c r="F97" s="65">
        <f>IFERROR(+'Ont LFS Emp'!F97-'CMA Emp Adj'!F97,"")</f>
        <v>26.380000000000003</v>
      </c>
      <c r="G97" s="65">
        <f>IFERROR(+'Ont LFS Emp'!G97-'CMA Emp Adj'!G97,"")</f>
        <v>30.310000000000002</v>
      </c>
      <c r="H97" s="65">
        <f>IFERROR(+'Ont LFS Emp'!H97-'CMA Emp Adj'!H97,"")</f>
        <v>28.65</v>
      </c>
      <c r="I97" s="65">
        <f>IFERROR(+'Ont LFS Emp'!I97-'CMA Emp Adj'!I97,"")</f>
        <v>25.25</v>
      </c>
      <c r="J97" s="65">
        <f>IFERROR(+'Ont LFS Emp'!J97-'CMA Emp Adj'!J97,"")</f>
        <v>29.360000000000003</v>
      </c>
      <c r="K97" s="65">
        <f>IFERROR(+'Ont LFS Emp'!K97-'CMA Emp Adj'!K97,"")</f>
        <v>31.73</v>
      </c>
      <c r="L97" s="65">
        <f>IFERROR(+'Ont LFS Emp'!L97-'CMA Emp Adj'!L97,"")</f>
        <v>28.378740581270179</v>
      </c>
      <c r="M97" s="30">
        <f>IFERROR(+'Ont LFS Emp'!M97-'CMA Emp Adj'!M97,"")</f>
        <v>26.289348762109796</v>
      </c>
      <c r="N97" s="30">
        <f>IFERROR(+'Ont LFS Emp'!N97-'CMA Emp Adj'!N97,"")</f>
        <v>29.871867599569427</v>
      </c>
      <c r="O97" s="30">
        <f>IFERROR(+'Ont LFS Emp'!O97-'CMA Emp Adj'!O97,"")</f>
        <v>27.204730893433798</v>
      </c>
      <c r="P97" s="30">
        <f>IFERROR(+'Ont LFS Emp'!P97-'CMA Emp Adj'!P97,"")</f>
        <v>30.503675995694287</v>
      </c>
      <c r="Q97" s="30">
        <f>IFERROR(+'Ont LFS Emp'!Q97-'CMA Emp Adj'!Q97,"")</f>
        <v>32.841867599569426</v>
      </c>
      <c r="R97" s="30">
        <f>IFERROR(+'Ont LFS Emp'!R97-'CMA Emp Adj'!R97,"")</f>
        <v>31.7186713971128</v>
      </c>
      <c r="S97" s="30">
        <f>IFERROR(+'Ont LFS Emp'!S97-'CMA Emp Adj'!S97,"")</f>
        <v>31.550797651088807</v>
      </c>
      <c r="T97" s="30">
        <f>IFERROR(+'Ont LFS Emp'!T97-'CMA Emp Adj'!T97,"")</f>
        <v>31.159283092733055</v>
      </c>
      <c r="U97" s="30">
        <f>IFERROR(+'Ont LFS Emp'!U97-'CMA Emp Adj'!U97,"")</f>
        <v>36.124318571079023</v>
      </c>
      <c r="V97" s="30">
        <f>IFERROR(+'Ont LFS Emp'!V97-'CMA Emp Adj'!V97,"")</f>
        <v>31.659246390995833</v>
      </c>
      <c r="W97" s="30">
        <f>IFERROR(+'Ont LFS Emp'!W97-'CMA Emp Adj'!W97,"")</f>
        <v>31.038364312267653</v>
      </c>
      <c r="X97" s="30">
        <f>IFERROR(+'Ont LFS Emp'!X97-'CMA Emp Adj'!X97,"")</f>
        <v>30.837100371747205</v>
      </c>
      <c r="Y97" s="30">
        <f>IFERROR(+'Ont LFS Emp'!Y97-'CMA Emp Adj'!Y97,"")</f>
        <v>36.270055762081775</v>
      </c>
    </row>
    <row r="98" spans="1:25" x14ac:dyDescent="0.25">
      <c r="A98" s="7" t="s">
        <v>92</v>
      </c>
      <c r="B98" s="7"/>
      <c r="C98" s="14">
        <v>4851</v>
      </c>
      <c r="D98" s="65">
        <f>IFERROR(+'Ont LFS Emp'!D98-'CMA Emp Adj'!D98,"")</f>
        <v>4.84</v>
      </c>
      <c r="E98" s="65">
        <f>IFERROR(+'Ont LFS Emp'!E98-'CMA Emp Adj'!E98,"")</f>
        <v>6.7799999999999994</v>
      </c>
      <c r="F98" s="65">
        <f>IFERROR(+'Ont LFS Emp'!F98-'CMA Emp Adj'!F98,"")</f>
        <v>5.4499999999999993</v>
      </c>
      <c r="G98" s="65">
        <f>IFERROR(+'Ont LFS Emp'!G98-'CMA Emp Adj'!G98,"")</f>
        <v>5.7100000000000009</v>
      </c>
      <c r="H98" s="65">
        <f>IFERROR(+'Ont LFS Emp'!H98-'CMA Emp Adj'!H98,"")</f>
        <v>5.92</v>
      </c>
      <c r="I98" s="65">
        <f>IFERROR(+'Ont LFS Emp'!I98-'CMA Emp Adj'!I98,"")</f>
        <v>4.74</v>
      </c>
      <c r="J98" s="65">
        <f>IFERROR(+'Ont LFS Emp'!J98-'CMA Emp Adj'!J98,"")</f>
        <v>7.6500000000000021</v>
      </c>
      <c r="K98" s="65">
        <f>IFERROR(+'Ont LFS Emp'!K98-'CMA Emp Adj'!K98,"")</f>
        <v>6.58</v>
      </c>
      <c r="L98" s="65">
        <f>IFERROR(+'Ont LFS Emp'!L98-'CMA Emp Adj'!L98,"")</f>
        <v>5.6994965449160926</v>
      </c>
      <c r="M98" s="30">
        <f>IFERROR(+'Ont LFS Emp'!M98-'CMA Emp Adj'!M98,"")</f>
        <v>5.8923692003948691</v>
      </c>
      <c r="N98" s="30">
        <f>IFERROR(+'Ont LFS Emp'!N98-'CMA Emp Adj'!N98,"")</f>
        <v>7.6893287265547876</v>
      </c>
      <c r="O98" s="30">
        <f>IFERROR(+'Ont LFS Emp'!O98-'CMA Emp Adj'!O98,"")</f>
        <v>6.3377393879565638</v>
      </c>
      <c r="P98" s="30">
        <f>IFERROR(+'Ont LFS Emp'!P98-'CMA Emp Adj'!P98,"")</f>
        <v>6.0277196446199426</v>
      </c>
      <c r="Q98" s="30">
        <f>IFERROR(+'Ont LFS Emp'!Q98-'CMA Emp Adj'!Q98,"")</f>
        <v>8.092704837117477</v>
      </c>
      <c r="R98" s="30">
        <f>IFERROR(+'Ont LFS Emp'!R98-'CMA Emp Adj'!R98,"")</f>
        <v>7.329260450160767</v>
      </c>
      <c r="S98" s="30">
        <f>IFERROR(+'Ont LFS Emp'!S98-'CMA Emp Adj'!S98,"")</f>
        <v>6.5483279742765248</v>
      </c>
      <c r="T98" s="30">
        <f>IFERROR(+'Ont LFS Emp'!T98-'CMA Emp Adj'!T98,"")</f>
        <v>7.3548553054662342</v>
      </c>
      <c r="U98" s="30">
        <f>IFERROR(+'Ont LFS Emp'!U98-'CMA Emp Adj'!U98,"")</f>
        <v>7.9085530546623772</v>
      </c>
      <c r="V98" s="30">
        <f>IFERROR(+'Ont LFS Emp'!V98-'CMA Emp Adj'!V98,"")</f>
        <v>6.7104501607716998</v>
      </c>
      <c r="W98" s="30">
        <f>IFERROR(+'Ont LFS Emp'!W98-'CMA Emp Adj'!W98,"")</f>
        <v>7.2592541856925443</v>
      </c>
      <c r="X98" s="30">
        <f>IFERROR(+'Ont LFS Emp'!X98-'CMA Emp Adj'!X98,"")</f>
        <v>10.629710806697112</v>
      </c>
      <c r="Y98" s="30">
        <f>IFERROR(+'Ont LFS Emp'!Y98-'CMA Emp Adj'!Y98,"")</f>
        <v>9.1920395738204022</v>
      </c>
    </row>
    <row r="99" spans="1:25" x14ac:dyDescent="0.25">
      <c r="A99" s="7" t="s">
        <v>93</v>
      </c>
      <c r="B99" s="7"/>
      <c r="C99" s="14">
        <v>4853</v>
      </c>
      <c r="D99" s="65">
        <f>IFERROR(+'Ont LFS Emp'!D99-'CMA Emp Adj'!D99,"")</f>
        <v>6.3199999999999994</v>
      </c>
      <c r="E99" s="65">
        <f>IFERROR(+'Ont LFS Emp'!E99-'CMA Emp Adj'!E99,"")</f>
        <v>6.6400000000000006</v>
      </c>
      <c r="F99" s="65">
        <f>IFERROR(+'Ont LFS Emp'!F99-'CMA Emp Adj'!F99,"")</f>
        <v>7.3100000000000023</v>
      </c>
      <c r="G99" s="65">
        <f>IFERROR(+'Ont LFS Emp'!G99-'CMA Emp Adj'!G99,"")</f>
        <v>7.68</v>
      </c>
      <c r="H99" s="65">
        <f>IFERROR(+'Ont LFS Emp'!H99-'CMA Emp Adj'!H99,"")</f>
        <v>7.61</v>
      </c>
      <c r="I99" s="65">
        <f>IFERROR(+'Ont LFS Emp'!I99-'CMA Emp Adj'!I99,"")</f>
        <v>6.4400000000000013</v>
      </c>
      <c r="J99" s="65">
        <f>IFERROR(+'Ont LFS Emp'!J99-'CMA Emp Adj'!J99,"")</f>
        <v>7.9100000000000019</v>
      </c>
      <c r="K99" s="65">
        <f>IFERROR(+'Ont LFS Emp'!K99-'CMA Emp Adj'!K99,"")</f>
        <v>7.7300000000000022</v>
      </c>
      <c r="L99" s="65">
        <f>IFERROR(+'Ont LFS Emp'!L99-'CMA Emp Adj'!L99,"")</f>
        <v>8.7048612945838855</v>
      </c>
      <c r="M99" s="30">
        <f>IFERROR(+'Ont LFS Emp'!M99-'CMA Emp Adj'!M99,"")</f>
        <v>8.1102377807133426</v>
      </c>
      <c r="N99" s="30">
        <f>IFERROR(+'Ont LFS Emp'!N99-'CMA Emp Adj'!N99,"")</f>
        <v>7.3145442536327607</v>
      </c>
      <c r="O99" s="30">
        <f>IFERROR(+'Ont LFS Emp'!O99-'CMA Emp Adj'!O99,"")</f>
        <v>8.0224438573315719</v>
      </c>
      <c r="P99" s="30">
        <f>IFERROR(+'Ont LFS Emp'!P99-'CMA Emp Adj'!P99,"")</f>
        <v>8.6029326287978876</v>
      </c>
      <c r="Q99" s="30">
        <f>IFERROR(+'Ont LFS Emp'!Q99-'CMA Emp Adj'!Q99,"")</f>
        <v>8.8456142668427997</v>
      </c>
      <c r="R99" s="30">
        <f>IFERROR(+'Ont LFS Emp'!R99-'CMA Emp Adj'!R99,"")</f>
        <v>7.5278507462686566</v>
      </c>
      <c r="S99" s="30">
        <f>IFERROR(+'Ont LFS Emp'!S99-'CMA Emp Adj'!S99,"")</f>
        <v>8.3797313432835807</v>
      </c>
      <c r="T99" s="30">
        <f>IFERROR(+'Ont LFS Emp'!T99-'CMA Emp Adj'!T99,"")</f>
        <v>7.3002686567164154</v>
      </c>
      <c r="U99" s="30">
        <f>IFERROR(+'Ont LFS Emp'!U99-'CMA Emp Adj'!U99,"")</f>
        <v>10.602358208955224</v>
      </c>
      <c r="V99" s="30">
        <f>IFERROR(+'Ont LFS Emp'!V99-'CMA Emp Adj'!V99,"")</f>
        <v>8.3357014925373107</v>
      </c>
      <c r="W99" s="30">
        <f>IFERROR(+'Ont LFS Emp'!W99-'CMA Emp Adj'!W99,"")</f>
        <v>8.0360000000000014</v>
      </c>
      <c r="X99" s="30">
        <f>IFERROR(+'Ont LFS Emp'!X99-'CMA Emp Adj'!X99,"")</f>
        <v>8.1445454545454581</v>
      </c>
      <c r="Y99" s="30">
        <f>IFERROR(+'Ont LFS Emp'!Y99-'CMA Emp Adj'!Y99,"")</f>
        <v>10.80709090909091</v>
      </c>
    </row>
    <row r="100" spans="1:25" x14ac:dyDescent="0.25">
      <c r="A100" s="8" t="s">
        <v>94</v>
      </c>
      <c r="B100" s="8"/>
      <c r="C100" s="15" t="s">
        <v>202</v>
      </c>
      <c r="D100" s="66">
        <f>IFERROR(+'Ont LFS Emp'!D100-'CMA Emp Adj'!D100,"")</f>
        <v>13.309999999999999</v>
      </c>
      <c r="E100" s="66">
        <f>IFERROR(+'Ont LFS Emp'!E100-'CMA Emp Adj'!E100,"")</f>
        <v>10.23</v>
      </c>
      <c r="F100" s="66">
        <f>IFERROR(+'Ont LFS Emp'!F100-'CMA Emp Adj'!F100,"")</f>
        <v>16.559999999999999</v>
      </c>
      <c r="G100" s="66">
        <f>IFERROR(+'Ont LFS Emp'!G100-'CMA Emp Adj'!G100,"")</f>
        <v>15.089999999999996</v>
      </c>
      <c r="H100" s="66">
        <f>IFERROR(+'Ont LFS Emp'!H100-'CMA Emp Adj'!H100,"")</f>
        <v>15.25</v>
      </c>
      <c r="I100" s="66">
        <f>IFERROR(+'Ont LFS Emp'!I100-'CMA Emp Adj'!I100,"")</f>
        <v>13.430000000000001</v>
      </c>
      <c r="J100" s="66">
        <f>IFERROR(+'Ont LFS Emp'!J100-'CMA Emp Adj'!J100,"")</f>
        <v>12.87</v>
      </c>
      <c r="K100" s="66">
        <f>IFERROR(+'Ont LFS Emp'!K100-'CMA Emp Adj'!K100,"")</f>
        <v>19.550000000000004</v>
      </c>
      <c r="L100" s="66">
        <f>IFERROR(+'Ont LFS Emp'!L100-'CMA Emp Adj'!L100,"")</f>
        <v>17.242740899357603</v>
      </c>
      <c r="M100" s="31">
        <f>IFERROR(+'Ont LFS Emp'!M100-'CMA Emp Adj'!M100,"")</f>
        <v>12.847730192719485</v>
      </c>
      <c r="N100" s="31">
        <f>IFERROR(+'Ont LFS Emp'!N100-'CMA Emp Adj'!N100,"")</f>
        <v>13.953982869379015</v>
      </c>
      <c r="O100" s="31">
        <f>IFERROR(+'Ont LFS Emp'!O100-'CMA Emp Adj'!O100,"")</f>
        <v>12.851498929336188</v>
      </c>
      <c r="P100" s="31">
        <f>IFERROR(+'Ont LFS Emp'!P100-'CMA Emp Adj'!P100,"")</f>
        <v>17.464197002141329</v>
      </c>
      <c r="Q100" s="31">
        <f>IFERROR(+'Ont LFS Emp'!Q100-'CMA Emp Adj'!Q100,"")</f>
        <v>14.788436830835119</v>
      </c>
      <c r="R100" s="31">
        <f>IFERROR(+'Ont LFS Emp'!R100-'CMA Emp Adj'!R100,"")</f>
        <v>17.72466019417476</v>
      </c>
      <c r="S100" s="31">
        <f>IFERROR(+'Ont LFS Emp'!S100-'CMA Emp Adj'!S100,"")</f>
        <v>19.961574973031283</v>
      </c>
      <c r="T100" s="31">
        <f>IFERROR(+'Ont LFS Emp'!T100-'CMA Emp Adj'!T100,"")</f>
        <v>18.634778856526427</v>
      </c>
      <c r="U100" s="31">
        <f>IFERROR(+'Ont LFS Emp'!U100-'CMA Emp Adj'!U100,"")</f>
        <v>19.387292340884578</v>
      </c>
      <c r="V100" s="31">
        <f>IFERROR(+'Ont LFS Emp'!V100-'CMA Emp Adj'!V100,"")</f>
        <v>18.707216828478963</v>
      </c>
      <c r="W100" s="31">
        <f>IFERROR(+'Ont LFS Emp'!W100-'CMA Emp Adj'!W100,"")</f>
        <v>18.66990634755463</v>
      </c>
      <c r="X100" s="31">
        <f>IFERROR(+'Ont LFS Emp'!X100-'CMA Emp Adj'!X100,"")</f>
        <v>15.465369406867843</v>
      </c>
      <c r="Y100" s="31">
        <f>IFERROR(+'Ont LFS Emp'!Y100-'CMA Emp Adj'!Y100,"")</f>
        <v>18.795078043704475</v>
      </c>
    </row>
    <row r="101" spans="1:25" x14ac:dyDescent="0.25">
      <c r="A101" s="6" t="s">
        <v>95</v>
      </c>
      <c r="B101" s="6"/>
      <c r="C101" s="14">
        <v>486</v>
      </c>
      <c r="D101" s="65">
        <f>IFERROR(+'Ont LFS Emp'!D101-'CMA Emp Adj'!D101,"")</f>
        <v>0</v>
      </c>
      <c r="E101" s="65">
        <f>IFERROR(+'Ont LFS Emp'!E101-'CMA Emp Adj'!E101,"")</f>
        <v>0</v>
      </c>
      <c r="F101" s="65">
        <f>IFERROR(+'Ont LFS Emp'!F101-'CMA Emp Adj'!F101,"")</f>
        <v>0</v>
      </c>
      <c r="G101" s="65">
        <f>IFERROR(+'Ont LFS Emp'!G101-'CMA Emp Adj'!G101,"")</f>
        <v>0</v>
      </c>
      <c r="H101" s="65">
        <f>IFERROR(+'Ont LFS Emp'!H101-'CMA Emp Adj'!H101,"")</f>
        <v>0</v>
      </c>
      <c r="I101" s="65">
        <f>IFERROR(+'Ont LFS Emp'!I101-'CMA Emp Adj'!I101,"")</f>
        <v>0</v>
      </c>
      <c r="J101" s="65">
        <f>IFERROR(+'Ont LFS Emp'!J101-'CMA Emp Adj'!J101,"")</f>
        <v>0</v>
      </c>
      <c r="K101" s="65">
        <f>IFERROR(+'Ont LFS Emp'!K101-'CMA Emp Adj'!K101,"")</f>
        <v>0</v>
      </c>
      <c r="L101" s="65">
        <f>IFERROR(+'Ont LFS Emp'!L101-'CMA Emp Adj'!L101,"")</f>
        <v>0</v>
      </c>
      <c r="M101" s="30">
        <f>IFERROR(+'Ont LFS Emp'!M101-'CMA Emp Adj'!M101,"")</f>
        <v>0</v>
      </c>
      <c r="N101" s="30">
        <f>IFERROR(+'Ont LFS Emp'!N101-'CMA Emp Adj'!N101,"")</f>
        <v>0</v>
      </c>
      <c r="O101" s="30">
        <f>IFERROR(+'Ont LFS Emp'!O101-'CMA Emp Adj'!O101,"")</f>
        <v>0</v>
      </c>
      <c r="P101" s="30">
        <f>IFERROR(+'Ont LFS Emp'!P101-'CMA Emp Adj'!P101,"")</f>
        <v>0</v>
      </c>
      <c r="Q101" s="30">
        <f>IFERROR(+'Ont LFS Emp'!Q101-'CMA Emp Adj'!Q101,"")</f>
        <v>0</v>
      </c>
      <c r="R101" s="30">
        <f>IFERROR(+'Ont LFS Emp'!R101-'CMA Emp Adj'!R101,"")</f>
        <v>0</v>
      </c>
      <c r="S101" s="30">
        <f>IFERROR(+'Ont LFS Emp'!S101-'CMA Emp Adj'!S101,"")</f>
        <v>0</v>
      </c>
      <c r="T101" s="30">
        <f>IFERROR(+'Ont LFS Emp'!T101-'CMA Emp Adj'!T101,"")</f>
        <v>0</v>
      </c>
      <c r="U101" s="30">
        <f>IFERROR(+'Ont LFS Emp'!U101-'CMA Emp Adj'!U101,"")</f>
        <v>0</v>
      </c>
      <c r="V101" s="30">
        <f>IFERROR(+'Ont LFS Emp'!V101-'CMA Emp Adj'!V101,"")</f>
        <v>0</v>
      </c>
      <c r="W101" s="30">
        <f>IFERROR(+'Ont LFS Emp'!W101-'CMA Emp Adj'!W101,"")</f>
        <v>0</v>
      </c>
      <c r="X101" s="30">
        <f>IFERROR(+'Ont LFS Emp'!X101-'CMA Emp Adj'!X101,"")</f>
        <v>1.61</v>
      </c>
      <c r="Y101" s="30">
        <f>IFERROR(+'Ont LFS Emp'!Y101-'CMA Emp Adj'!Y101,"")</f>
        <v>0</v>
      </c>
    </row>
    <row r="102" spans="1:25" x14ac:dyDescent="0.25">
      <c r="A102" s="6" t="s">
        <v>96</v>
      </c>
      <c r="B102" s="6"/>
      <c r="C102" s="14">
        <v>488</v>
      </c>
      <c r="D102" s="65">
        <f>IFERROR(+'Ont LFS Emp'!D102-'CMA Emp Adj'!D102,"")</f>
        <v>8.17</v>
      </c>
      <c r="E102" s="65">
        <f>IFERROR(+'Ont LFS Emp'!E102-'CMA Emp Adj'!E102,"")</f>
        <v>7.25</v>
      </c>
      <c r="F102" s="65">
        <f>IFERROR(+'Ont LFS Emp'!F102-'CMA Emp Adj'!F102,"")</f>
        <v>12.129999999999999</v>
      </c>
      <c r="G102" s="65">
        <f>IFERROR(+'Ont LFS Emp'!G102-'CMA Emp Adj'!G102,"")</f>
        <v>14.639999999999999</v>
      </c>
      <c r="H102" s="65">
        <f>IFERROR(+'Ont LFS Emp'!H102-'CMA Emp Adj'!H102,"")</f>
        <v>11.55</v>
      </c>
      <c r="I102" s="65">
        <f>IFERROR(+'Ont LFS Emp'!I102-'CMA Emp Adj'!I102,"")</f>
        <v>13.709999999999999</v>
      </c>
      <c r="J102" s="65">
        <f>IFERROR(+'Ont LFS Emp'!J102-'CMA Emp Adj'!J102,"")</f>
        <v>14.649999999999999</v>
      </c>
      <c r="K102" s="65">
        <f>IFERROR(+'Ont LFS Emp'!K102-'CMA Emp Adj'!K102,"")</f>
        <v>16.350000000000001</v>
      </c>
      <c r="L102" s="65">
        <f>IFERROR(+'Ont LFS Emp'!L102-'CMA Emp Adj'!L102,"")</f>
        <v>14.747866367209433</v>
      </c>
      <c r="M102" s="30">
        <f>IFERROR(+'Ont LFS Emp'!M102-'CMA Emp Adj'!M102,"")</f>
        <v>13.808489612577205</v>
      </c>
      <c r="N102" s="30">
        <f>IFERROR(+'Ont LFS Emp'!N102-'CMA Emp Adj'!N102,"")</f>
        <v>12.513071308253792</v>
      </c>
      <c r="O102" s="30">
        <f>IFERROR(+'Ont LFS Emp'!O102-'CMA Emp Adj'!O102,"")</f>
        <v>14.840230207748458</v>
      </c>
      <c r="P102" s="30">
        <f>IFERROR(+'Ont LFS Emp'!P102-'CMA Emp Adj'!P102,"")</f>
        <v>16.057871982032569</v>
      </c>
      <c r="Q102" s="30">
        <f>IFERROR(+'Ont LFS Emp'!Q102-'CMA Emp Adj'!Q102,"")</f>
        <v>15.264722066254912</v>
      </c>
      <c r="R102" s="30">
        <f>IFERROR(+'Ont LFS Emp'!R102-'CMA Emp Adj'!R102,"")</f>
        <v>16.324385692068429</v>
      </c>
      <c r="S102" s="30">
        <f>IFERROR(+'Ont LFS Emp'!S102-'CMA Emp Adj'!S102,"")</f>
        <v>17.226003110419907</v>
      </c>
      <c r="T102" s="30">
        <f>IFERROR(+'Ont LFS Emp'!T102-'CMA Emp Adj'!T102,"")</f>
        <v>15.535393986521512</v>
      </c>
      <c r="U102" s="30">
        <f>IFERROR(+'Ont LFS Emp'!U102-'CMA Emp Adj'!U102,"")</f>
        <v>20.488631415241063</v>
      </c>
      <c r="V102" s="30">
        <f>IFERROR(+'Ont LFS Emp'!V102-'CMA Emp Adj'!V102,"")</f>
        <v>17.823434421980302</v>
      </c>
      <c r="W102" s="30">
        <f>IFERROR(+'Ont LFS Emp'!W102-'CMA Emp Adj'!W102,"")</f>
        <v>15.955176683002321</v>
      </c>
      <c r="X102" s="30">
        <f>IFERROR(+'Ont LFS Emp'!X102-'CMA Emp Adj'!X102,"")</f>
        <v>15.830110910497808</v>
      </c>
      <c r="Y102" s="30">
        <f>IFERROR(+'Ont LFS Emp'!Y102-'CMA Emp Adj'!Y102,"")</f>
        <v>17.379878772246578</v>
      </c>
    </row>
    <row r="103" spans="1:25" x14ac:dyDescent="0.25">
      <c r="A103" s="6" t="s">
        <v>97</v>
      </c>
      <c r="B103" s="6"/>
      <c r="C103" s="14">
        <v>491</v>
      </c>
      <c r="D103" s="65">
        <f>IFERROR(+'Ont LFS Emp'!D103-'CMA Emp Adj'!D103,"")</f>
        <v>15.100000000000001</v>
      </c>
      <c r="E103" s="65">
        <f>IFERROR(+'Ont LFS Emp'!E103-'CMA Emp Adj'!E103,"")</f>
        <v>16.520000000000003</v>
      </c>
      <c r="F103" s="65">
        <f>IFERROR(+'Ont LFS Emp'!F103-'CMA Emp Adj'!F103,"")</f>
        <v>13.030000000000001</v>
      </c>
      <c r="G103" s="65">
        <f>IFERROR(+'Ont LFS Emp'!G103-'CMA Emp Adj'!G103,"")</f>
        <v>13.4</v>
      </c>
      <c r="H103" s="65">
        <f>IFERROR(+'Ont LFS Emp'!H103-'CMA Emp Adj'!H103,"")</f>
        <v>16.399999999999999</v>
      </c>
      <c r="I103" s="65">
        <f>IFERROR(+'Ont LFS Emp'!I103-'CMA Emp Adj'!I103,"")</f>
        <v>14.520000000000001</v>
      </c>
      <c r="J103" s="65">
        <f>IFERROR(+'Ont LFS Emp'!J103-'CMA Emp Adj'!J103,"")</f>
        <v>16.29</v>
      </c>
      <c r="K103" s="65">
        <f>IFERROR(+'Ont LFS Emp'!K103-'CMA Emp Adj'!K103,"")</f>
        <v>20.63</v>
      </c>
      <c r="L103" s="65">
        <f>IFERROR(+'Ont LFS Emp'!L103-'CMA Emp Adj'!L103,"")</f>
        <v>16.807720228384994</v>
      </c>
      <c r="M103" s="30">
        <f>IFERROR(+'Ont LFS Emp'!M103-'CMA Emp Adj'!M103,"")</f>
        <v>15.216696574225123</v>
      </c>
      <c r="N103" s="30">
        <f>IFERROR(+'Ont LFS Emp'!N103-'CMA Emp Adj'!N103,"")</f>
        <v>18.448283034257749</v>
      </c>
      <c r="O103" s="30">
        <f>IFERROR(+'Ont LFS Emp'!O103-'CMA Emp Adj'!O103,"")</f>
        <v>16.223189233278958</v>
      </c>
      <c r="P103" s="30">
        <f>IFERROR(+'Ont LFS Emp'!P103-'CMA Emp Adj'!P103,"")</f>
        <v>15.68097471451876</v>
      </c>
      <c r="Q103" s="30">
        <f>IFERROR(+'Ont LFS Emp'!Q103-'CMA Emp Adj'!Q103,"")</f>
        <v>15.765391517128874</v>
      </c>
      <c r="R103" s="30">
        <f>IFERROR(+'Ont LFS Emp'!R103-'CMA Emp Adj'!R103,"")</f>
        <v>17.108802786242926</v>
      </c>
      <c r="S103" s="30">
        <f>IFERROR(+'Ont LFS Emp'!S103-'CMA Emp Adj'!S103,"")</f>
        <v>15.756482368306488</v>
      </c>
      <c r="T103" s="30">
        <f>IFERROR(+'Ont LFS Emp'!T103-'CMA Emp Adj'!T103,"")</f>
        <v>13.95126686983021</v>
      </c>
      <c r="U103" s="30">
        <f>IFERROR(+'Ont LFS Emp'!U103-'CMA Emp Adj'!U103,"")</f>
        <v>11.341541140618197</v>
      </c>
      <c r="V103" s="30">
        <f>IFERROR(+'Ont LFS Emp'!V103-'CMA Emp Adj'!V103,"")</f>
        <v>10.659042228994339</v>
      </c>
      <c r="W103" s="30">
        <f>IFERROR(+'Ont LFS Emp'!W103-'CMA Emp Adj'!W103,"")</f>
        <v>12.030719322990127</v>
      </c>
      <c r="X103" s="30">
        <f>IFERROR(+'Ont LFS Emp'!X103-'CMA Emp Adj'!X103,"")</f>
        <v>10.874663845792195</v>
      </c>
      <c r="Y103" s="30">
        <f>IFERROR(+'Ont LFS Emp'!Y103-'CMA Emp Adj'!Y103,"")</f>
        <v>12.431278796426895</v>
      </c>
    </row>
    <row r="104" spans="1:25" x14ac:dyDescent="0.25">
      <c r="A104" s="6" t="s">
        <v>98</v>
      </c>
      <c r="B104" s="6"/>
      <c r="C104" s="14">
        <v>492</v>
      </c>
      <c r="D104" s="65">
        <f>IFERROR(+'Ont LFS Emp'!D104-'CMA Emp Adj'!D104,"")</f>
        <v>11.070000000000002</v>
      </c>
      <c r="E104" s="65">
        <f>IFERROR(+'Ont LFS Emp'!E104-'CMA Emp Adj'!E104,"")</f>
        <v>12.83</v>
      </c>
      <c r="F104" s="65">
        <f>IFERROR(+'Ont LFS Emp'!F104-'CMA Emp Adj'!F104,"")</f>
        <v>10.99</v>
      </c>
      <c r="G104" s="65">
        <f>IFERROR(+'Ont LFS Emp'!G104-'CMA Emp Adj'!G104,"")</f>
        <v>13.7</v>
      </c>
      <c r="H104" s="65">
        <f>IFERROR(+'Ont LFS Emp'!H104-'CMA Emp Adj'!H104,"")</f>
        <v>11.05</v>
      </c>
      <c r="I104" s="65">
        <f>IFERROR(+'Ont LFS Emp'!I104-'CMA Emp Adj'!I104,"")</f>
        <v>12.309999999999999</v>
      </c>
      <c r="J104" s="65">
        <f>IFERROR(+'Ont LFS Emp'!J104-'CMA Emp Adj'!J104,"")</f>
        <v>13.2</v>
      </c>
      <c r="K104" s="65">
        <f>IFERROR(+'Ont LFS Emp'!K104-'CMA Emp Adj'!K104,"")</f>
        <v>12.350000000000001</v>
      </c>
      <c r="L104" s="65">
        <f>IFERROR(+'Ont LFS Emp'!L104-'CMA Emp Adj'!L104,"")</f>
        <v>10.43396537510305</v>
      </c>
      <c r="M104" s="30">
        <f>IFERROR(+'Ont LFS Emp'!M104-'CMA Emp Adj'!M104,"")</f>
        <v>9.5883511953833498</v>
      </c>
      <c r="N104" s="30">
        <f>IFERROR(+'Ont LFS Emp'!N104-'CMA Emp Adj'!N104,"")</f>
        <v>10.971088211046991</v>
      </c>
      <c r="O104" s="30">
        <f>IFERROR(+'Ont LFS Emp'!O104-'CMA Emp Adj'!O104,"")</f>
        <v>11.78347897774114</v>
      </c>
      <c r="P104" s="30">
        <f>IFERROR(+'Ont LFS Emp'!P104-'CMA Emp Adj'!P104,"")</f>
        <v>11.109884583676834</v>
      </c>
      <c r="Q104" s="30">
        <f>IFERROR(+'Ont LFS Emp'!Q104-'CMA Emp Adj'!Q104,"")</f>
        <v>9.7267765869744487</v>
      </c>
      <c r="R104" s="30">
        <f>IFERROR(+'Ont LFS Emp'!R104-'CMA Emp Adj'!R104,"")</f>
        <v>8.7977558039552868</v>
      </c>
      <c r="S104" s="30">
        <f>IFERROR(+'Ont LFS Emp'!S104-'CMA Emp Adj'!S104,"")</f>
        <v>11.330300945829752</v>
      </c>
      <c r="T104" s="30">
        <f>IFERROR(+'Ont LFS Emp'!T104-'CMA Emp Adj'!T104,"")</f>
        <v>10.668753224419603</v>
      </c>
      <c r="U104" s="30">
        <f>IFERROR(+'Ont LFS Emp'!U104-'CMA Emp Adj'!U104,"")</f>
        <v>10.066156491831471</v>
      </c>
      <c r="V104" s="30">
        <f>IFERROR(+'Ont LFS Emp'!V104-'CMA Emp Adj'!V104,"")</f>
        <v>9.725623387790197</v>
      </c>
      <c r="W104" s="30">
        <f>IFERROR(+'Ont LFS Emp'!W104-'CMA Emp Adj'!W104,"")</f>
        <v>12.73849734585545</v>
      </c>
      <c r="X104" s="30">
        <f>IFERROR(+'Ont LFS Emp'!X104-'CMA Emp Adj'!X104,"")</f>
        <v>11.132699060841162</v>
      </c>
      <c r="Y104" s="30">
        <f>IFERROR(+'Ont LFS Emp'!Y104-'CMA Emp Adj'!Y104,"")</f>
        <v>13.909269089424253</v>
      </c>
    </row>
    <row r="105" spans="1:25" x14ac:dyDescent="0.25">
      <c r="A105" s="6" t="s">
        <v>99</v>
      </c>
      <c r="B105" s="6"/>
      <c r="C105" s="14">
        <v>493</v>
      </c>
      <c r="D105" s="65">
        <f>IFERROR(+'Ont LFS Emp'!D105-'CMA Emp Adj'!D105,"")</f>
        <v>5.370000000000001</v>
      </c>
      <c r="E105" s="65">
        <f>IFERROR(+'Ont LFS Emp'!E105-'CMA Emp Adj'!E105,"")</f>
        <v>5.22</v>
      </c>
      <c r="F105" s="65">
        <f>IFERROR(+'Ont LFS Emp'!F105-'CMA Emp Adj'!F105,"")</f>
        <v>4.3000000000000007</v>
      </c>
      <c r="G105" s="65">
        <f>IFERROR(+'Ont LFS Emp'!G105-'CMA Emp Adj'!G105,"")</f>
        <v>5.3899999999999988</v>
      </c>
      <c r="H105" s="65">
        <f>IFERROR(+'Ont LFS Emp'!H105-'CMA Emp Adj'!H105,"")</f>
        <v>6.0600000000000005</v>
      </c>
      <c r="I105" s="65">
        <f>IFERROR(+'Ont LFS Emp'!I105-'CMA Emp Adj'!I105,"")</f>
        <v>4.93</v>
      </c>
      <c r="J105" s="65">
        <f>IFERROR(+'Ont LFS Emp'!J105-'CMA Emp Adj'!J105,"")</f>
        <v>5.0499999999999989</v>
      </c>
      <c r="K105" s="65">
        <f>IFERROR(+'Ont LFS Emp'!K105-'CMA Emp Adj'!K105,"")</f>
        <v>5.8199999999999994</v>
      </c>
      <c r="L105" s="65">
        <f>IFERROR(+'Ont LFS Emp'!L105-'CMA Emp Adj'!L105,"")</f>
        <v>3.4600114025085524</v>
      </c>
      <c r="M105" s="30">
        <f>IFERROR(+'Ont LFS Emp'!M105-'CMA Emp Adj'!M105,"")</f>
        <v>5.7719498289623701</v>
      </c>
      <c r="N105" s="30">
        <f>IFERROR(+'Ont LFS Emp'!N105-'CMA Emp Adj'!N105,"")</f>
        <v>7.0987457240592917</v>
      </c>
      <c r="O105" s="30">
        <f>IFERROR(+'Ont LFS Emp'!O105-'CMA Emp Adj'!O105,"")</f>
        <v>8.0412086659065007</v>
      </c>
      <c r="P105" s="30">
        <f>IFERROR(+'Ont LFS Emp'!P105-'CMA Emp Adj'!P105,"")</f>
        <v>7.7933181299885987</v>
      </c>
      <c r="Q105" s="30">
        <f>IFERROR(+'Ont LFS Emp'!Q105-'CMA Emp Adj'!Q105,"")</f>
        <v>8.0256784492588373</v>
      </c>
      <c r="R105" s="30">
        <f>IFERROR(+'Ont LFS Emp'!R105-'CMA Emp Adj'!R105,"")</f>
        <v>7.9893442622950825</v>
      </c>
      <c r="S105" s="30">
        <f>IFERROR(+'Ont LFS Emp'!S105-'CMA Emp Adj'!S105,"")</f>
        <v>7.9642312804607887</v>
      </c>
      <c r="T105" s="30">
        <f>IFERROR(+'Ont LFS Emp'!T105-'CMA Emp Adj'!T105,"")</f>
        <v>10.329570225963668</v>
      </c>
      <c r="U105" s="30">
        <f>IFERROR(+'Ont LFS Emp'!U105-'CMA Emp Adj'!U105,"")</f>
        <v>8.9758883473637585</v>
      </c>
      <c r="V105" s="30">
        <f>IFERROR(+'Ont LFS Emp'!V105-'CMA Emp Adj'!V105,"")</f>
        <v>9.6319805050952603</v>
      </c>
      <c r="W105" s="30">
        <f>IFERROR(+'Ont LFS Emp'!W105-'CMA Emp Adj'!W105,"")</f>
        <v>8.7214257875933754</v>
      </c>
      <c r="X105" s="30">
        <f>IFERROR(+'Ont LFS Emp'!X105-'CMA Emp Adj'!X105,"")</f>
        <v>9.6526729457616121</v>
      </c>
      <c r="Y105" s="30">
        <f>IFERROR(+'Ont LFS Emp'!Y105-'CMA Emp Adj'!Y105,"")</f>
        <v>6.567411497239366</v>
      </c>
    </row>
    <row r="106" spans="1:25" x14ac:dyDescent="0.25">
      <c r="A106" s="5" t="s">
        <v>100</v>
      </c>
      <c r="B106" s="5"/>
      <c r="C106" s="13">
        <v>51</v>
      </c>
      <c r="D106" s="64">
        <f>IFERROR(+'Ont LFS Emp'!D106-'CMA Emp Adj'!D106,"")</f>
        <v>66.94</v>
      </c>
      <c r="E106" s="64">
        <f>IFERROR(+'Ont LFS Emp'!E106-'CMA Emp Adj'!E106,"")</f>
        <v>67.679999999999993</v>
      </c>
      <c r="F106" s="64">
        <f>IFERROR(+'Ont LFS Emp'!F106-'CMA Emp Adj'!F106,"")</f>
        <v>68.410000000000011</v>
      </c>
      <c r="G106" s="64">
        <f>IFERROR(+'Ont LFS Emp'!G106-'CMA Emp Adj'!G106,"")</f>
        <v>68.47999999999999</v>
      </c>
      <c r="H106" s="64">
        <f>IFERROR(+'Ont LFS Emp'!H106-'CMA Emp Adj'!H106,"")</f>
        <v>67.660000000000011</v>
      </c>
      <c r="I106" s="64">
        <f>IFERROR(+'Ont LFS Emp'!I106-'CMA Emp Adj'!I106,"")</f>
        <v>67.330000000000013</v>
      </c>
      <c r="J106" s="64">
        <f>IFERROR(+'Ont LFS Emp'!J106-'CMA Emp Adj'!J106,"")</f>
        <v>68.430000000000007</v>
      </c>
      <c r="K106" s="64">
        <f>IFERROR(+'Ont LFS Emp'!K106-'CMA Emp Adj'!K106,"")</f>
        <v>63.86999999999999</v>
      </c>
      <c r="L106" s="64">
        <f>IFERROR(+'Ont LFS Emp'!L106-'CMA Emp Adj'!L106,"")</f>
        <v>62.099312796208537</v>
      </c>
      <c r="M106" s="29">
        <f>IFERROR(+'Ont LFS Emp'!M106-'CMA Emp Adj'!M106,"")</f>
        <v>63.762593094109704</v>
      </c>
      <c r="N106" s="29">
        <f>IFERROR(+'Ont LFS Emp'!N106-'CMA Emp Adj'!N106,"")</f>
        <v>65.689268788083965</v>
      </c>
      <c r="O106" s="29">
        <f>IFERROR(+'Ont LFS Emp'!O106-'CMA Emp Adj'!O106,"")</f>
        <v>64.301682464454984</v>
      </c>
      <c r="P106" s="29">
        <f>IFERROR(+'Ont LFS Emp'!P106-'CMA Emp Adj'!P106,"")</f>
        <v>51.627166553825333</v>
      </c>
      <c r="Q106" s="29">
        <f>IFERROR(+'Ont LFS Emp'!Q106-'CMA Emp Adj'!Q106,"")</f>
        <v>54.680930941096832</v>
      </c>
      <c r="R106" s="29">
        <f>IFERROR(+'Ont LFS Emp'!R106-'CMA Emp Adj'!R106,"")</f>
        <v>55.592606427378968</v>
      </c>
      <c r="S106" s="29">
        <f>IFERROR(+'Ont LFS Emp'!S106-'CMA Emp Adj'!S106,"")</f>
        <v>64.56897120200334</v>
      </c>
      <c r="T106" s="29">
        <f>IFERROR(+'Ont LFS Emp'!T106-'CMA Emp Adj'!T106,"")</f>
        <v>56.312864148580957</v>
      </c>
      <c r="U106" s="29">
        <f>IFERROR(+'Ont LFS Emp'!U106-'CMA Emp Adj'!U106,"")</f>
        <v>57.095947412353908</v>
      </c>
      <c r="V106" s="29">
        <f>IFERROR(+'Ont LFS Emp'!V106-'CMA Emp Adj'!V106,"")</f>
        <v>48.229916527545882</v>
      </c>
      <c r="W106" s="29">
        <f>IFERROR(+'Ont LFS Emp'!W106-'CMA Emp Adj'!W106,"")</f>
        <v>53.193575856443715</v>
      </c>
      <c r="X106" s="29">
        <f>IFERROR(+'Ont LFS Emp'!X106-'CMA Emp Adj'!X106,"")</f>
        <v>50.45766557911908</v>
      </c>
      <c r="Y106" s="29">
        <f>IFERROR(+'Ont LFS Emp'!Y106-'CMA Emp Adj'!Y106,"")</f>
        <v>49.380429037520415</v>
      </c>
    </row>
    <row r="107" spans="1:25" x14ac:dyDescent="0.25">
      <c r="A107" s="6" t="s">
        <v>101</v>
      </c>
      <c r="B107" s="6"/>
      <c r="C107" s="14">
        <v>511</v>
      </c>
      <c r="D107" s="65">
        <f>IFERROR(+'Ont LFS Emp'!D107-'CMA Emp Adj'!D107,"")</f>
        <v>16.540000000000003</v>
      </c>
      <c r="E107" s="65">
        <f>IFERROR(+'Ont LFS Emp'!E107-'CMA Emp Adj'!E107,"")</f>
        <v>15.090000000000002</v>
      </c>
      <c r="F107" s="65">
        <f>IFERROR(+'Ont LFS Emp'!F107-'CMA Emp Adj'!F107,"")</f>
        <v>16.3</v>
      </c>
      <c r="G107" s="65">
        <f>IFERROR(+'Ont LFS Emp'!G107-'CMA Emp Adj'!G107,"")</f>
        <v>20.04</v>
      </c>
      <c r="H107" s="65">
        <f>IFERROR(+'Ont LFS Emp'!H107-'CMA Emp Adj'!H107,"")</f>
        <v>18.139999999999997</v>
      </c>
      <c r="I107" s="65">
        <f>IFERROR(+'Ont LFS Emp'!I107-'CMA Emp Adj'!I107,"")</f>
        <v>17.520000000000003</v>
      </c>
      <c r="J107" s="65">
        <f>IFERROR(+'Ont LFS Emp'!J107-'CMA Emp Adj'!J107,"")</f>
        <v>18.199999999999996</v>
      </c>
      <c r="K107" s="65">
        <f>IFERROR(+'Ont LFS Emp'!K107-'CMA Emp Adj'!K107,"")</f>
        <v>18.73</v>
      </c>
      <c r="L107" s="65">
        <f>IFERROR(+'Ont LFS Emp'!L107-'CMA Emp Adj'!L107,"")</f>
        <v>19.471914570685172</v>
      </c>
      <c r="M107" s="30">
        <f>IFERROR(+'Ont LFS Emp'!M107-'CMA Emp Adj'!M107,"")</f>
        <v>17.654087163920209</v>
      </c>
      <c r="N107" s="30">
        <f>IFERROR(+'Ont LFS Emp'!N107-'CMA Emp Adj'!N107,"")</f>
        <v>16.575726366001735</v>
      </c>
      <c r="O107" s="30">
        <f>IFERROR(+'Ont LFS Emp'!O107-'CMA Emp Adj'!O107,"")</f>
        <v>15.505522549869909</v>
      </c>
      <c r="P107" s="30">
        <f>IFERROR(+'Ont LFS Emp'!P107-'CMA Emp Adj'!P107,"")</f>
        <v>13.453894189071985</v>
      </c>
      <c r="Q107" s="30">
        <f>IFERROR(+'Ont LFS Emp'!Q107-'CMA Emp Adj'!Q107,"")</f>
        <v>14.379963139635738</v>
      </c>
      <c r="R107" s="30">
        <f>IFERROR(+'Ont LFS Emp'!R107-'CMA Emp Adj'!R107,"")</f>
        <v>16.843248063834785</v>
      </c>
      <c r="S107" s="30">
        <f>IFERROR(+'Ont LFS Emp'!S107-'CMA Emp Adj'!S107,"")</f>
        <v>17.568948603614174</v>
      </c>
      <c r="T107" s="30">
        <f>IFERROR(+'Ont LFS Emp'!T107-'CMA Emp Adj'!T107,"")</f>
        <v>11.514888523820701</v>
      </c>
      <c r="U107" s="30">
        <f>IFERROR(+'Ont LFS Emp'!U107-'CMA Emp Adj'!U107,"")</f>
        <v>13.416158178831257</v>
      </c>
      <c r="V107" s="30">
        <f>IFERROR(+'Ont LFS Emp'!V107-'CMA Emp Adj'!V107,"")</f>
        <v>10.83577798638817</v>
      </c>
      <c r="W107" s="30">
        <f>IFERROR(+'Ont LFS Emp'!W107-'CMA Emp Adj'!W107,"")</f>
        <v>13.564132947976882</v>
      </c>
      <c r="X107" s="30">
        <f>IFERROR(+'Ont LFS Emp'!X107-'CMA Emp Adj'!X107,"")</f>
        <v>11.228815028901739</v>
      </c>
      <c r="Y107" s="30">
        <f>IFERROR(+'Ont LFS Emp'!Y107-'CMA Emp Adj'!Y107,"")</f>
        <v>13.089248554913297</v>
      </c>
    </row>
    <row r="108" spans="1:25" x14ac:dyDescent="0.25">
      <c r="A108" s="7" t="s">
        <v>102</v>
      </c>
      <c r="B108" s="7"/>
      <c r="C108" s="14">
        <v>5111</v>
      </c>
      <c r="D108" s="65">
        <f>IFERROR(+'Ont LFS Emp'!D108-'CMA Emp Adj'!D108,"")</f>
        <v>16.43</v>
      </c>
      <c r="E108" s="65">
        <f>IFERROR(+'Ont LFS Emp'!E108-'CMA Emp Adj'!E108,"")</f>
        <v>14.770000000000001</v>
      </c>
      <c r="F108" s="65">
        <f>IFERROR(+'Ont LFS Emp'!F108-'CMA Emp Adj'!F108,"")</f>
        <v>14.25</v>
      </c>
      <c r="G108" s="65">
        <f>IFERROR(+'Ont LFS Emp'!G108-'CMA Emp Adj'!G108,"")</f>
        <v>17.479999999999997</v>
      </c>
      <c r="H108" s="65">
        <f>IFERROR(+'Ont LFS Emp'!H108-'CMA Emp Adj'!H108,"")</f>
        <v>16.14</v>
      </c>
      <c r="I108" s="65">
        <f>IFERROR(+'Ont LFS Emp'!I108-'CMA Emp Adj'!I108,"")</f>
        <v>16.07</v>
      </c>
      <c r="J108" s="65">
        <f>IFERROR(+'Ont LFS Emp'!J108-'CMA Emp Adj'!J108,"")</f>
        <v>17.18</v>
      </c>
      <c r="K108" s="65">
        <f>IFERROR(+'Ont LFS Emp'!K108-'CMA Emp Adj'!K108,"")</f>
        <v>17.630000000000003</v>
      </c>
      <c r="L108" s="65">
        <f>IFERROR(+'Ont LFS Emp'!L108-'CMA Emp Adj'!L108,"")</f>
        <v>17.411556683587136</v>
      </c>
      <c r="M108" s="30">
        <f>IFERROR(+'Ont LFS Emp'!M108-'CMA Emp Adj'!M108,"")</f>
        <v>15.66675126903553</v>
      </c>
      <c r="N108" s="30">
        <f>IFERROR(+'Ont LFS Emp'!N108-'CMA Emp Adj'!N108,"")</f>
        <v>10.860208685843197</v>
      </c>
      <c r="O108" s="30">
        <f>IFERROR(+'Ont LFS Emp'!O108-'CMA Emp Adj'!O108,"")</f>
        <v>13.92253807106599</v>
      </c>
      <c r="P108" s="30">
        <f>IFERROR(+'Ont LFS Emp'!P108-'CMA Emp Adj'!P108,"")</f>
        <v>10.952955442752394</v>
      </c>
      <c r="Q108" s="30">
        <f>IFERROR(+'Ont LFS Emp'!Q108-'CMA Emp Adj'!Q108,"")</f>
        <v>12.298883248730966</v>
      </c>
      <c r="R108" s="30">
        <f>IFERROR(+'Ont LFS Emp'!R108-'CMA Emp Adj'!R108,"")</f>
        <v>15.168971871968964</v>
      </c>
      <c r="S108" s="30">
        <f>IFERROR(+'Ont LFS Emp'!S108-'CMA Emp Adj'!S108,"")</f>
        <v>14.343165211768508</v>
      </c>
      <c r="T108" s="30">
        <f>IFERROR(+'Ont LFS Emp'!T108-'CMA Emp Adj'!T108,"")</f>
        <v>9.4609925638538641</v>
      </c>
      <c r="U108" s="30">
        <f>IFERROR(+'Ont LFS Emp'!U108-'CMA Emp Adj'!U108,"")</f>
        <v>9.220711283543487</v>
      </c>
      <c r="V108" s="30">
        <f>IFERROR(+'Ont LFS Emp'!V108-'CMA Emp Adj'!V108,"")</f>
        <v>8.3493372130617516</v>
      </c>
      <c r="W108" s="30">
        <f>IFERROR(+'Ont LFS Emp'!W108-'CMA Emp Adj'!W108,"")</f>
        <v>10.159059674502712</v>
      </c>
      <c r="X108" s="30">
        <f>IFERROR(+'Ont LFS Emp'!X108-'CMA Emp Adj'!X108,"")</f>
        <v>6.4674321880651</v>
      </c>
      <c r="Y108" s="30">
        <f>IFERROR(+'Ont LFS Emp'!Y108-'CMA Emp Adj'!Y108,"")</f>
        <v>6.4972151898734172</v>
      </c>
    </row>
    <row r="109" spans="1:25" x14ac:dyDescent="0.25">
      <c r="A109" s="7" t="s">
        <v>103</v>
      </c>
      <c r="B109" s="7"/>
      <c r="C109" s="14">
        <v>5112</v>
      </c>
      <c r="D109" s="65">
        <f>IFERROR(+'Ont LFS Emp'!D109-'CMA Emp Adj'!D109,"")</f>
        <v>0</v>
      </c>
      <c r="E109" s="65">
        <f>IFERROR(+'Ont LFS Emp'!E109-'CMA Emp Adj'!E109,"")</f>
        <v>0</v>
      </c>
      <c r="F109" s="65">
        <f>IFERROR(+'Ont LFS Emp'!F109-'CMA Emp Adj'!F109,"")</f>
        <v>2.0500000000000003</v>
      </c>
      <c r="G109" s="65">
        <f>IFERROR(+'Ont LFS Emp'!G109-'CMA Emp Adj'!G109,"")</f>
        <v>3.75</v>
      </c>
      <c r="H109" s="65">
        <f>IFERROR(+'Ont LFS Emp'!H109-'CMA Emp Adj'!H109,"")</f>
        <v>2</v>
      </c>
      <c r="I109" s="65">
        <f>IFERROR(+'Ont LFS Emp'!I109-'CMA Emp Adj'!I109,"")</f>
        <v>2.76</v>
      </c>
      <c r="J109" s="65">
        <f>IFERROR(+'Ont LFS Emp'!J109-'CMA Emp Adj'!J109,"")</f>
        <v>1.02</v>
      </c>
      <c r="K109" s="65">
        <f>IFERROR(+'Ont LFS Emp'!K109-'CMA Emp Adj'!K109,"")</f>
        <v>1.89</v>
      </c>
      <c r="L109" s="65">
        <f>IFERROR(+'Ont LFS Emp'!L109-'CMA Emp Adj'!L109,"")</f>
        <v>1.9835774647887323</v>
      </c>
      <c r="M109" s="30">
        <f>IFERROR(+'Ont LFS Emp'!M109-'CMA Emp Adj'!M109,"")</f>
        <v>1.8693521126760562</v>
      </c>
      <c r="N109" s="30">
        <f>IFERROR(+'Ont LFS Emp'!N109-'CMA Emp Adj'!N109,"")</f>
        <v>6.09</v>
      </c>
      <c r="O109" s="30">
        <f>IFERROR(+'Ont LFS Emp'!O109-'CMA Emp Adj'!O109,"")</f>
        <v>2.59</v>
      </c>
      <c r="P109" s="30">
        <f>IFERROR(+'Ont LFS Emp'!P109-'CMA Emp Adj'!P109,"")</f>
        <v>2.87</v>
      </c>
      <c r="Q109" s="30">
        <f>IFERROR(+'Ont LFS Emp'!Q109-'CMA Emp Adj'!Q109,"")</f>
        <v>1.9376995305164317</v>
      </c>
      <c r="R109" s="30">
        <f>IFERROR(+'Ont LFS Emp'!R109-'CMA Emp Adj'!R109,"")</f>
        <v>1.5671379605826905</v>
      </c>
      <c r="S109" s="30">
        <f>IFERROR(+'Ont LFS Emp'!S109-'CMA Emp Adj'!S109,"")</f>
        <v>3.0903684661525284</v>
      </c>
      <c r="T109" s="30">
        <f>IFERROR(+'Ont LFS Emp'!T109-'CMA Emp Adj'!T109,"")</f>
        <v>1.9652699228791772</v>
      </c>
      <c r="U109" s="30">
        <f>IFERROR(+'Ont LFS Emp'!U109-'CMA Emp Adj'!U109,"")</f>
        <v>4.0781405312767784</v>
      </c>
      <c r="V109" s="30">
        <f>IFERROR(+'Ont LFS Emp'!V109-'CMA Emp Adj'!V109,"")</f>
        <v>2.462630676949443</v>
      </c>
      <c r="W109" s="30">
        <f>IFERROR(+'Ont LFS Emp'!W109-'CMA Emp Adj'!W109,"")</f>
        <v>3.4025801282051296</v>
      </c>
      <c r="X109" s="30">
        <f>IFERROR(+'Ont LFS Emp'!X109-'CMA Emp Adj'!X109,"")</f>
        <v>4.6826762820512826</v>
      </c>
      <c r="Y109" s="30">
        <f>IFERROR(+'Ont LFS Emp'!Y109-'CMA Emp Adj'!Y109,"")</f>
        <v>6.5633974358974356</v>
      </c>
    </row>
    <row r="110" spans="1:25" x14ac:dyDescent="0.25">
      <c r="A110" s="6" t="s">
        <v>104</v>
      </c>
      <c r="B110" s="6"/>
      <c r="C110" s="14">
        <v>512</v>
      </c>
      <c r="D110" s="65">
        <f>IFERROR(+'Ont LFS Emp'!D110-'CMA Emp Adj'!D110,"")</f>
        <v>3.9299999999999997</v>
      </c>
      <c r="E110" s="65">
        <f>IFERROR(+'Ont LFS Emp'!E110-'CMA Emp Adj'!E110,"")</f>
        <v>3.629999999999999</v>
      </c>
      <c r="F110" s="65">
        <f>IFERROR(+'Ont LFS Emp'!F110-'CMA Emp Adj'!F110,"")</f>
        <v>4.2300000000000004</v>
      </c>
      <c r="G110" s="65">
        <f>IFERROR(+'Ont LFS Emp'!G110-'CMA Emp Adj'!G110,"")</f>
        <v>3.9999999999999982</v>
      </c>
      <c r="H110" s="65">
        <f>IFERROR(+'Ont LFS Emp'!H110-'CMA Emp Adj'!H110,"")</f>
        <v>4.3199999999999967</v>
      </c>
      <c r="I110" s="65">
        <f>IFERROR(+'Ont LFS Emp'!I110-'CMA Emp Adj'!I110,"")</f>
        <v>5.5499999999999972</v>
      </c>
      <c r="J110" s="65">
        <f>IFERROR(+'Ont LFS Emp'!J110-'CMA Emp Adj'!J110,"")</f>
        <v>6.1700000000000017</v>
      </c>
      <c r="K110" s="65">
        <f>IFERROR(+'Ont LFS Emp'!K110-'CMA Emp Adj'!K110,"")</f>
        <v>4.59</v>
      </c>
      <c r="L110" s="65">
        <f>IFERROR(+'Ont LFS Emp'!L110-'CMA Emp Adj'!L110,"")</f>
        <v>4.984194560669458</v>
      </c>
      <c r="M110" s="30">
        <f>IFERROR(+'Ont LFS Emp'!M110-'CMA Emp Adj'!M110,"")</f>
        <v>5.0039504881450441</v>
      </c>
      <c r="N110" s="30">
        <f>IFERROR(+'Ont LFS Emp'!N110-'CMA Emp Adj'!N110,"")</f>
        <v>6.7278521617852149</v>
      </c>
      <c r="O110" s="30">
        <f>IFERROR(+'Ont LFS Emp'!O110-'CMA Emp Adj'!O110,"")</f>
        <v>8.0619979079497881</v>
      </c>
      <c r="P110" s="30">
        <f>IFERROR(+'Ont LFS Emp'!P110-'CMA Emp Adj'!P110,"")</f>
        <v>4.4048640167364006</v>
      </c>
      <c r="Q110" s="30">
        <f>IFERROR(+'Ont LFS Emp'!Q110-'CMA Emp Adj'!Q110,"")</f>
        <v>5.1951255230125497</v>
      </c>
      <c r="R110" s="30">
        <f>IFERROR(+'Ont LFS Emp'!R110-'CMA Emp Adj'!R110,"")</f>
        <v>3.9835473411154325</v>
      </c>
      <c r="S110" s="30">
        <f>IFERROR(+'Ont LFS Emp'!S110-'CMA Emp Adj'!S110,"")</f>
        <v>7.7839040207522689</v>
      </c>
      <c r="T110" s="30">
        <f>IFERROR(+'Ont LFS Emp'!T110-'CMA Emp Adj'!T110,"")</f>
        <v>7.3396368352788564</v>
      </c>
      <c r="U110" s="30">
        <f>IFERROR(+'Ont LFS Emp'!U110-'CMA Emp Adj'!U110,"")</f>
        <v>3.9274124513618638</v>
      </c>
      <c r="V110" s="30">
        <f>IFERROR(+'Ont LFS Emp'!V110-'CMA Emp Adj'!V110,"")</f>
        <v>6.2152723735408522</v>
      </c>
      <c r="W110" s="30">
        <f>IFERROR(+'Ont LFS Emp'!W110-'CMA Emp Adj'!W110,"")</f>
        <v>8.067012882447667</v>
      </c>
      <c r="X110" s="30">
        <f>IFERROR(+'Ont LFS Emp'!X110-'CMA Emp Adj'!X110,"")</f>
        <v>11.107563070316694</v>
      </c>
      <c r="Y110" s="30">
        <f>IFERROR(+'Ont LFS Emp'!Y110-'CMA Emp Adj'!Y110,"")</f>
        <v>7.3103220611916271</v>
      </c>
    </row>
    <row r="111" spans="1:25" x14ac:dyDescent="0.25">
      <c r="A111" s="7" t="s">
        <v>105</v>
      </c>
      <c r="B111" s="7"/>
      <c r="C111" s="14">
        <v>5121</v>
      </c>
      <c r="D111" s="65">
        <f>IFERROR(+'Ont LFS Emp'!D111-'CMA Emp Adj'!D111,"")</f>
        <v>3.76</v>
      </c>
      <c r="E111" s="65">
        <f>IFERROR(+'Ont LFS Emp'!E111-'CMA Emp Adj'!E111,"")</f>
        <v>3.4899999999999993</v>
      </c>
      <c r="F111" s="65">
        <f>IFERROR(+'Ont LFS Emp'!F111-'CMA Emp Adj'!F111,"")</f>
        <v>3.8300000000000018</v>
      </c>
      <c r="G111" s="65">
        <f>IFERROR(+'Ont LFS Emp'!G111-'CMA Emp Adj'!G111,"")</f>
        <v>3.9000000000000004</v>
      </c>
      <c r="H111" s="65">
        <f>IFERROR(+'Ont LFS Emp'!H111-'CMA Emp Adj'!H111,"")</f>
        <v>3.8900000000000006</v>
      </c>
      <c r="I111" s="65">
        <f>IFERROR(+'Ont LFS Emp'!I111-'CMA Emp Adj'!I111,"")</f>
        <v>5.3599999999999994</v>
      </c>
      <c r="J111" s="65">
        <f>IFERROR(+'Ont LFS Emp'!J111-'CMA Emp Adj'!J111,"")</f>
        <v>5.7900000000000009</v>
      </c>
      <c r="K111" s="65">
        <f>IFERROR(+'Ont LFS Emp'!K111-'CMA Emp Adj'!K111,"")</f>
        <v>4.2700000000000014</v>
      </c>
      <c r="L111" s="65">
        <f>IFERROR(+'Ont LFS Emp'!L111-'CMA Emp Adj'!L111,"")</f>
        <v>4.7389933671478772</v>
      </c>
      <c r="M111" s="30">
        <f>IFERROR(+'Ont LFS Emp'!M111-'CMA Emp Adj'!M111,"")</f>
        <v>4.9842645337495117</v>
      </c>
      <c r="N111" s="30">
        <f>IFERROR(+'Ont LFS Emp'!N111-'CMA Emp Adj'!N111,"")</f>
        <v>6.5918571985953989</v>
      </c>
      <c r="O111" s="30">
        <f>IFERROR(+'Ont LFS Emp'!O111-'CMA Emp Adj'!O111,"")</f>
        <v>6.8961373390557945</v>
      </c>
      <c r="P111" s="30">
        <f>IFERROR(+'Ont LFS Emp'!P111-'CMA Emp Adj'!P111,"")</f>
        <v>4.0948341786968427</v>
      </c>
      <c r="Q111" s="30">
        <f>IFERROR(+'Ont LFS Emp'!Q111-'CMA Emp Adj'!Q111,"")</f>
        <v>4.3400195083886075</v>
      </c>
      <c r="R111" s="30">
        <f>IFERROR(+'Ont LFS Emp'!R111-'CMA Emp Adj'!R111,"")</f>
        <v>3.5964160401002481</v>
      </c>
      <c r="S111" s="30">
        <f>IFERROR(+'Ont LFS Emp'!S111-'CMA Emp Adj'!S111,"")</f>
        <v>7.2053669889008223</v>
      </c>
      <c r="T111" s="30">
        <f>IFERROR(+'Ont LFS Emp'!T111-'CMA Emp Adj'!T111,"")</f>
        <v>6.9036376655925551</v>
      </c>
      <c r="U111" s="30">
        <f>IFERROR(+'Ont LFS Emp'!U111-'CMA Emp Adj'!U111,"")</f>
        <v>3.9822162549230224</v>
      </c>
      <c r="V111" s="30">
        <f>IFERROR(+'Ont LFS Emp'!V111-'CMA Emp Adj'!V111,"")</f>
        <v>6.0572717508055867</v>
      </c>
      <c r="W111" s="30">
        <f>IFERROR(+'Ont LFS Emp'!W111-'CMA Emp Adj'!W111,"")</f>
        <v>6.9704190026556496</v>
      </c>
      <c r="X111" s="30">
        <f>IFERROR(+'Ont LFS Emp'!X111-'CMA Emp Adj'!X111,"")</f>
        <v>10.773245795219832</v>
      </c>
      <c r="Y111" s="30">
        <f>IFERROR(+'Ont LFS Emp'!Y111-'CMA Emp Adj'!Y111,"")</f>
        <v>6.4636205370315736</v>
      </c>
    </row>
    <row r="112" spans="1:25" x14ac:dyDescent="0.25">
      <c r="A112" s="7" t="s">
        <v>106</v>
      </c>
      <c r="B112" s="7"/>
      <c r="C112" s="14">
        <v>5122</v>
      </c>
      <c r="D112" s="65">
        <f>IFERROR(+'Ont LFS Emp'!D112-'CMA Emp Adj'!D112,"")</f>
        <v>0</v>
      </c>
      <c r="E112" s="65">
        <f>IFERROR(+'Ont LFS Emp'!E112-'CMA Emp Adj'!E112,"")</f>
        <v>0</v>
      </c>
      <c r="F112" s="65">
        <f>IFERROR(+'Ont LFS Emp'!F112-'CMA Emp Adj'!F112,"")</f>
        <v>0.40999999999999992</v>
      </c>
      <c r="G112" s="65">
        <f>IFERROR(+'Ont LFS Emp'!G112-'CMA Emp Adj'!G112,"")</f>
        <v>0.10000000000000009</v>
      </c>
      <c r="H112" s="65">
        <f>IFERROR(+'Ont LFS Emp'!H112-'CMA Emp Adj'!H112,"")</f>
        <v>0.43000000000000016</v>
      </c>
      <c r="I112" s="65">
        <f>IFERROR(+'Ont LFS Emp'!I112-'CMA Emp Adj'!I112,"")</f>
        <v>0</v>
      </c>
      <c r="J112" s="65">
        <f>IFERROR(+'Ont LFS Emp'!J112-'CMA Emp Adj'!J112,"")</f>
        <v>0.37999999999999989</v>
      </c>
      <c r="K112" s="65">
        <f>IFERROR(+'Ont LFS Emp'!K112-'CMA Emp Adj'!K112,"")</f>
        <v>0.31999999999999984</v>
      </c>
      <c r="L112" s="65">
        <f>IFERROR(+'Ont LFS Emp'!L112-'CMA Emp Adj'!L112,"")</f>
        <v>0.28676470588235237</v>
      </c>
      <c r="M112" s="30">
        <f>IFERROR(+'Ont LFS Emp'!M112-'CMA Emp Adj'!M112,"")</f>
        <v>5.8856209150326411E-2</v>
      </c>
      <c r="N112" s="30">
        <f>IFERROR(+'Ont LFS Emp'!N112-'CMA Emp Adj'!N112,"")</f>
        <v>0.15401960784313706</v>
      </c>
      <c r="O112" s="30">
        <f>IFERROR(+'Ont LFS Emp'!O112-'CMA Emp Adj'!O112,"")</f>
        <v>2.62</v>
      </c>
      <c r="P112" s="30">
        <f>IFERROR(+'Ont LFS Emp'!P112-'CMA Emp Adj'!P112,"")</f>
        <v>1.62</v>
      </c>
      <c r="Q112" s="30">
        <f>IFERROR(+'Ont LFS Emp'!Q112-'CMA Emp Adj'!Q112,"")</f>
        <v>0.88098039215686264</v>
      </c>
      <c r="R112" s="30">
        <f>IFERROR(+'Ont LFS Emp'!R112-'CMA Emp Adj'!R112,"")</f>
        <v>0</v>
      </c>
      <c r="S112" s="30">
        <f>IFERROR(+'Ont LFS Emp'!S112-'CMA Emp Adj'!S112,"")</f>
        <v>0</v>
      </c>
      <c r="T112" s="30">
        <f>IFERROR(+'Ont LFS Emp'!T112-'CMA Emp Adj'!T112,"")</f>
        <v>0.45160958904109583</v>
      </c>
      <c r="U112" s="30">
        <f>IFERROR(+'Ont LFS Emp'!U112-'CMA Emp Adj'!U112,"")</f>
        <v>0</v>
      </c>
      <c r="V112" s="30">
        <f>IFERROR(+'Ont LFS Emp'!V112-'CMA Emp Adj'!V112,"")</f>
        <v>0.16445205479452052</v>
      </c>
      <c r="W112" s="30">
        <f>IFERROR(+'Ont LFS Emp'!W112-'CMA Emp Adj'!W112,"")</f>
        <v>1.0657485029940119</v>
      </c>
      <c r="X112" s="30">
        <f>IFERROR(+'Ont LFS Emp'!X112-'CMA Emp Adj'!X112,"")</f>
        <v>0</v>
      </c>
      <c r="Y112" s="30">
        <f>IFERROR(+'Ont LFS Emp'!Y112-'CMA Emp Adj'!Y112,"")</f>
        <v>2</v>
      </c>
    </row>
    <row r="113" spans="1:25" x14ac:dyDescent="0.25">
      <c r="A113" s="6" t="s">
        <v>107</v>
      </c>
      <c r="B113" s="6"/>
      <c r="C113" s="14">
        <v>515</v>
      </c>
      <c r="D113" s="65">
        <f>IFERROR(+'Ont LFS Emp'!D113-'CMA Emp Adj'!D113,"")</f>
        <v>6.3100000000000005</v>
      </c>
      <c r="E113" s="65">
        <f>IFERROR(+'Ont LFS Emp'!E113-'CMA Emp Adj'!E113,"")</f>
        <v>5.6099999999999994</v>
      </c>
      <c r="F113" s="65">
        <f>IFERROR(+'Ont LFS Emp'!F113-'CMA Emp Adj'!F113,"")</f>
        <v>6.5700000000000021</v>
      </c>
      <c r="G113" s="65">
        <f>IFERROR(+'Ont LFS Emp'!G113-'CMA Emp Adj'!G113,"")</f>
        <v>5.2399999999999984</v>
      </c>
      <c r="H113" s="65">
        <f>IFERROR(+'Ont LFS Emp'!H113-'CMA Emp Adj'!H113,"")</f>
        <v>6.9000000000000021</v>
      </c>
      <c r="I113" s="65">
        <f>IFERROR(+'Ont LFS Emp'!I113-'CMA Emp Adj'!I113,"")</f>
        <v>3.84</v>
      </c>
      <c r="J113" s="65">
        <f>IFERROR(+'Ont LFS Emp'!J113-'CMA Emp Adj'!J113,"")</f>
        <v>5.91</v>
      </c>
      <c r="K113" s="65">
        <f>IFERROR(+'Ont LFS Emp'!K113-'CMA Emp Adj'!K113,"")</f>
        <v>6.49</v>
      </c>
      <c r="L113" s="65">
        <f>IFERROR(+'Ont LFS Emp'!L113-'CMA Emp Adj'!L113,"")</f>
        <v>4.6791528462572831</v>
      </c>
      <c r="M113" s="30">
        <f>IFERROR(+'Ont LFS Emp'!M113-'CMA Emp Adj'!M113,"")</f>
        <v>6.3330210667861966</v>
      </c>
      <c r="N113" s="30">
        <f>IFERROR(+'Ont LFS Emp'!N113-'CMA Emp Adj'!N113,"")</f>
        <v>7.0982474226804158</v>
      </c>
      <c r="O113" s="30">
        <f>IFERROR(+'Ont LFS Emp'!O113-'CMA Emp Adj'!O113,"")</f>
        <v>6.2843792021515021</v>
      </c>
      <c r="P113" s="30">
        <f>IFERROR(+'Ont LFS Emp'!P113-'CMA Emp Adj'!P113,"")</f>
        <v>3.9191169878978052</v>
      </c>
      <c r="Q113" s="30">
        <f>IFERROR(+'Ont LFS Emp'!Q113-'CMA Emp Adj'!Q113,"")</f>
        <v>5.910999551770507</v>
      </c>
      <c r="R113" s="30">
        <f>IFERROR(+'Ont LFS Emp'!R113-'CMA Emp Adj'!R113,"")</f>
        <v>3.8990767781441349</v>
      </c>
      <c r="S113" s="30">
        <f>IFERROR(+'Ont LFS Emp'!S113-'CMA Emp Adj'!S113,"")</f>
        <v>6.5435845501648622</v>
      </c>
      <c r="T113" s="30">
        <f>IFERROR(+'Ont LFS Emp'!T113-'CMA Emp Adj'!T113,"")</f>
        <v>3.5556288271314163</v>
      </c>
      <c r="U113" s="30">
        <f>IFERROR(+'Ont LFS Emp'!U113-'CMA Emp Adj'!U113,"")</f>
        <v>6.2142863871879435</v>
      </c>
      <c r="V113" s="30">
        <f>IFERROR(+'Ont LFS Emp'!V113-'CMA Emp Adj'!V113,"")</f>
        <v>3.8091003297220904</v>
      </c>
      <c r="W113" s="30">
        <f>IFERROR(+'Ont LFS Emp'!W113-'CMA Emp Adj'!W113,"")</f>
        <v>4.5183740559751211</v>
      </c>
      <c r="X113" s="30">
        <f>IFERROR(+'Ont LFS Emp'!X113-'CMA Emp Adj'!X113,"")</f>
        <v>4.0731763660595295</v>
      </c>
      <c r="Y113" s="30">
        <f>IFERROR(+'Ont LFS Emp'!Y113-'CMA Emp Adj'!Y113,"")</f>
        <v>4.1621679253665054</v>
      </c>
    </row>
    <row r="114" spans="1:25" x14ac:dyDescent="0.25">
      <c r="A114" s="6" t="s">
        <v>108</v>
      </c>
      <c r="B114" s="6"/>
      <c r="C114" s="14">
        <v>517</v>
      </c>
      <c r="D114" s="65">
        <f>IFERROR(+'Ont LFS Emp'!D114-'CMA Emp Adj'!D114,"")</f>
        <v>34.56</v>
      </c>
      <c r="E114" s="65">
        <f>IFERROR(+'Ont LFS Emp'!E114-'CMA Emp Adj'!E114,"")</f>
        <v>35.739999999999995</v>
      </c>
      <c r="F114" s="65">
        <f>IFERROR(+'Ont LFS Emp'!F114-'CMA Emp Adj'!F114,"")</f>
        <v>32.540000000000006</v>
      </c>
      <c r="G114" s="65">
        <f>IFERROR(+'Ont LFS Emp'!G114-'CMA Emp Adj'!G114,"")</f>
        <v>31.189999999999998</v>
      </c>
      <c r="H114" s="65">
        <f>IFERROR(+'Ont LFS Emp'!H114-'CMA Emp Adj'!H114,"")</f>
        <v>30.250000000000007</v>
      </c>
      <c r="I114" s="65">
        <f>IFERROR(+'Ont LFS Emp'!I114-'CMA Emp Adj'!I114,"")</f>
        <v>30.980000000000004</v>
      </c>
      <c r="J114" s="65">
        <f>IFERROR(+'Ont LFS Emp'!J114-'CMA Emp Adj'!J114,"")</f>
        <v>28.04</v>
      </c>
      <c r="K114" s="65">
        <f>IFERROR(+'Ont LFS Emp'!K114-'CMA Emp Adj'!K114,"")</f>
        <v>25</v>
      </c>
      <c r="L114" s="65">
        <f>IFERROR(+'Ont LFS Emp'!L114-'CMA Emp Adj'!L114,"")</f>
        <v>24.469002173125681</v>
      </c>
      <c r="M114" s="30">
        <f>IFERROR(+'Ont LFS Emp'!M114-'CMA Emp Adj'!M114,"")</f>
        <v>23.911273089460344</v>
      </c>
      <c r="N114" s="30">
        <f>IFERROR(+'Ont LFS Emp'!N114-'CMA Emp Adj'!N114,"")</f>
        <v>25.494217674755518</v>
      </c>
      <c r="O114" s="30">
        <f>IFERROR(+'Ont LFS Emp'!O114-'CMA Emp Adj'!O114,"")</f>
        <v>24.702377761680545</v>
      </c>
      <c r="P114" s="30">
        <f>IFERROR(+'Ont LFS Emp'!P114-'CMA Emp Adj'!P114,"")</f>
        <v>22.517155016298439</v>
      </c>
      <c r="Q114" s="30">
        <f>IFERROR(+'Ont LFS Emp'!Q114-'CMA Emp Adj'!Q114,"")</f>
        <v>20.514889532777985</v>
      </c>
      <c r="R114" s="30">
        <f>IFERROR(+'Ont LFS Emp'!R114-'CMA Emp Adj'!R114,"")</f>
        <v>22.747675927231697</v>
      </c>
      <c r="S114" s="30">
        <f>IFERROR(+'Ont LFS Emp'!S114-'CMA Emp Adj'!S114,"")</f>
        <v>26.496341841771262</v>
      </c>
      <c r="T114" s="30">
        <f>IFERROR(+'Ont LFS Emp'!T114-'CMA Emp Adj'!T114,"")</f>
        <v>24.815475955436469</v>
      </c>
      <c r="U114" s="30">
        <f>IFERROR(+'Ont LFS Emp'!U114-'CMA Emp Adj'!U114,"")</f>
        <v>25.315652235227759</v>
      </c>
      <c r="V114" s="30">
        <f>IFERROR(+'Ont LFS Emp'!V114-'CMA Emp Adj'!V114,"")</f>
        <v>19.072065999153857</v>
      </c>
      <c r="W114" s="30">
        <f>IFERROR(+'Ont LFS Emp'!W114-'CMA Emp Adj'!W114,"")</f>
        <v>18.795698801116771</v>
      </c>
      <c r="X114" s="30">
        <f>IFERROR(+'Ont LFS Emp'!X114-'CMA Emp Adj'!X114,"")</f>
        <v>14.533363442272957</v>
      </c>
      <c r="Y114" s="30">
        <f>IFERROR(+'Ont LFS Emp'!Y114-'CMA Emp Adj'!Y114,"")</f>
        <v>14.985477089834124</v>
      </c>
    </row>
    <row r="115" spans="1:25" x14ac:dyDescent="0.25">
      <c r="A115" s="6" t="s">
        <v>109</v>
      </c>
      <c r="B115" s="6"/>
      <c r="C115" s="14">
        <v>518</v>
      </c>
      <c r="D115" s="65">
        <f>IFERROR(+'Ont LFS Emp'!D115-'CMA Emp Adj'!D115,"")</f>
        <v>1.0900000000000003</v>
      </c>
      <c r="E115" s="65">
        <f>IFERROR(+'Ont LFS Emp'!E115-'CMA Emp Adj'!E115,"")</f>
        <v>1.33</v>
      </c>
      <c r="F115" s="65">
        <f>IFERROR(+'Ont LFS Emp'!F115-'CMA Emp Adj'!F115,"")</f>
        <v>1.5799999999999998</v>
      </c>
      <c r="G115" s="65">
        <f>IFERROR(+'Ont LFS Emp'!G115-'CMA Emp Adj'!G115,"")</f>
        <v>0.75</v>
      </c>
      <c r="H115" s="65">
        <f>IFERROR(+'Ont LFS Emp'!H115-'CMA Emp Adj'!H115,"")</f>
        <v>1.1000000000000001</v>
      </c>
      <c r="I115" s="65">
        <f>IFERROR(+'Ont LFS Emp'!I115-'CMA Emp Adj'!I115,"")</f>
        <v>1.4900000000000002</v>
      </c>
      <c r="J115" s="65">
        <f>IFERROR(+'Ont LFS Emp'!J115-'CMA Emp Adj'!J115,"")</f>
        <v>1.54</v>
      </c>
      <c r="K115" s="65">
        <f>IFERROR(+'Ont LFS Emp'!K115-'CMA Emp Adj'!K115,"")</f>
        <v>0.67999999999999972</v>
      </c>
      <c r="L115" s="65">
        <f>IFERROR(+'Ont LFS Emp'!L115-'CMA Emp Adj'!L115,"")</f>
        <v>0.63179190751445047</v>
      </c>
      <c r="M115" s="30">
        <f>IFERROR(+'Ont LFS Emp'!M115-'CMA Emp Adj'!M115,"")</f>
        <v>4.0999999999999996</v>
      </c>
      <c r="N115" s="30">
        <f>IFERROR(+'Ont LFS Emp'!N115-'CMA Emp Adj'!N115,"")</f>
        <v>1.5787283236994218</v>
      </c>
      <c r="O115" s="30">
        <f>IFERROR(+'Ont LFS Emp'!O115-'CMA Emp Adj'!O115,"")</f>
        <v>1.4547976878612716</v>
      </c>
      <c r="P115" s="30">
        <f>IFERROR(+'Ont LFS Emp'!P115-'CMA Emp Adj'!P115,"")</f>
        <v>0.86260115606936427</v>
      </c>
      <c r="Q115" s="30">
        <f>IFERROR(+'Ont LFS Emp'!Q115-'CMA Emp Adj'!Q115,"")</f>
        <v>0.43595375722543395</v>
      </c>
      <c r="R115" s="30">
        <f>IFERROR(+'Ont LFS Emp'!R115-'CMA Emp Adj'!R115,"")</f>
        <v>0.66459154929577435</v>
      </c>
      <c r="S115" s="30">
        <f>IFERROR(+'Ont LFS Emp'!S115-'CMA Emp Adj'!S115,"")</f>
        <v>0.4130140845070418</v>
      </c>
      <c r="T115" s="30">
        <f>IFERROR(+'Ont LFS Emp'!T115-'CMA Emp Adj'!T115,"")</f>
        <v>0.43915492957746416</v>
      </c>
      <c r="U115" s="30">
        <f>IFERROR(+'Ont LFS Emp'!U115-'CMA Emp Adj'!U115,"")</f>
        <v>0.4313943661971833</v>
      </c>
      <c r="V115" s="30">
        <f>IFERROR(+'Ont LFS Emp'!V115-'CMA Emp Adj'!V115,"")</f>
        <v>0.16001408450704169</v>
      </c>
      <c r="W115" s="30">
        <f>IFERROR(+'Ont LFS Emp'!W115-'CMA Emp Adj'!W115,"")</f>
        <v>1.3473054474708173</v>
      </c>
      <c r="X115" s="30">
        <f>IFERROR(+'Ont LFS Emp'!X115-'CMA Emp Adj'!X115,"")</f>
        <v>1.783579766536965</v>
      </c>
      <c r="Y115" s="30">
        <f>IFERROR(+'Ont LFS Emp'!Y115-'CMA Emp Adj'!Y115,"")</f>
        <v>1.4373929961089491</v>
      </c>
    </row>
    <row r="116" spans="1:25" x14ac:dyDescent="0.25">
      <c r="A116" s="6" t="s">
        <v>110</v>
      </c>
      <c r="B116" s="6"/>
      <c r="C116" s="14">
        <v>519</v>
      </c>
      <c r="D116" s="65">
        <f>IFERROR(+'Ont LFS Emp'!D116-'CMA Emp Adj'!D116,"")</f>
        <v>4.5</v>
      </c>
      <c r="E116" s="65">
        <f>IFERROR(+'Ont LFS Emp'!E116-'CMA Emp Adj'!E116,"")</f>
        <v>6.27</v>
      </c>
      <c r="F116" s="65">
        <f>IFERROR(+'Ont LFS Emp'!F116-'CMA Emp Adj'!F116,"")</f>
        <v>7.18</v>
      </c>
      <c r="G116" s="65">
        <f>IFERROR(+'Ont LFS Emp'!G116-'CMA Emp Adj'!G116,"")</f>
        <v>7.2600000000000007</v>
      </c>
      <c r="H116" s="65">
        <f>IFERROR(+'Ont LFS Emp'!H116-'CMA Emp Adj'!H116,"")</f>
        <v>6.93</v>
      </c>
      <c r="I116" s="65">
        <f>IFERROR(+'Ont LFS Emp'!I116-'CMA Emp Adj'!I116,"")</f>
        <v>7.9600000000000009</v>
      </c>
      <c r="J116" s="65">
        <f>IFERROR(+'Ont LFS Emp'!J116-'CMA Emp Adj'!J116,"")</f>
        <v>9.4600000000000009</v>
      </c>
      <c r="K116" s="65">
        <f>IFERROR(+'Ont LFS Emp'!K116-'CMA Emp Adj'!K116,"")</f>
        <v>8.379999999999999</v>
      </c>
      <c r="L116" s="65">
        <f>IFERROR(+'Ont LFS Emp'!L116-'CMA Emp Adj'!L116,"")</f>
        <v>7.7474482248520706</v>
      </c>
      <c r="M116" s="30">
        <f>IFERROR(+'Ont LFS Emp'!M116-'CMA Emp Adj'!M116,"")</f>
        <v>7.9718047337278106</v>
      </c>
      <c r="N116" s="30">
        <f>IFERROR(+'Ont LFS Emp'!N116-'CMA Emp Adj'!N116,"")</f>
        <v>7.961782544378698</v>
      </c>
      <c r="O116" s="30">
        <f>IFERROR(+'Ont LFS Emp'!O116-'CMA Emp Adj'!O116,"")</f>
        <v>8.1067159763313601</v>
      </c>
      <c r="P116" s="30">
        <f>IFERROR(+'Ont LFS Emp'!P116-'CMA Emp Adj'!P116,"")</f>
        <v>6.2686168639053239</v>
      </c>
      <c r="Q116" s="30">
        <f>IFERROR(+'Ont LFS Emp'!Q116-'CMA Emp Adj'!Q116,"")</f>
        <v>8.1422115384615399</v>
      </c>
      <c r="R116" s="30">
        <f>IFERROR(+'Ont LFS Emp'!R116-'CMA Emp Adj'!R116,"")</f>
        <v>7.3346972090573992</v>
      </c>
      <c r="S116" s="30">
        <f>IFERROR(+'Ont LFS Emp'!S116-'CMA Emp Adj'!S116,"")</f>
        <v>5.7525697735650345</v>
      </c>
      <c r="T116" s="30">
        <f>IFERROR(+'Ont LFS Emp'!T116-'CMA Emp Adj'!T116,"")</f>
        <v>8.4413533438651935</v>
      </c>
      <c r="U116" s="30">
        <f>IFERROR(+'Ont LFS Emp'!U116-'CMA Emp Adj'!U116,"")</f>
        <v>7.7670984728804635</v>
      </c>
      <c r="V116" s="30">
        <f>IFERROR(+'Ont LFS Emp'!V116-'CMA Emp Adj'!V116,"")</f>
        <v>7.9270826750921541</v>
      </c>
      <c r="W116" s="30">
        <f>IFERROR(+'Ont LFS Emp'!W116-'CMA Emp Adj'!W116,"")</f>
        <v>6.8985403050108927</v>
      </c>
      <c r="X116" s="30">
        <f>IFERROR(+'Ont LFS Emp'!X116-'CMA Emp Adj'!X116,"")</f>
        <v>7.8669281045751642</v>
      </c>
      <c r="Y116" s="30">
        <f>IFERROR(+'Ont LFS Emp'!Y116-'CMA Emp Adj'!Y116,"")</f>
        <v>8.6414161220043546</v>
      </c>
    </row>
    <row r="117" spans="1:25" x14ac:dyDescent="0.25">
      <c r="A117" s="4" t="s">
        <v>111</v>
      </c>
      <c r="B117" s="4"/>
      <c r="C117" s="12" t="s">
        <v>203</v>
      </c>
      <c r="D117" s="63">
        <f>IFERROR(+'Ont LFS Emp'!D117-'CMA Emp Adj'!D117,"")</f>
        <v>162.81000000000003</v>
      </c>
      <c r="E117" s="63">
        <f>IFERROR(+'Ont LFS Emp'!E117-'CMA Emp Adj'!E117,"")</f>
        <v>161.80000000000001</v>
      </c>
      <c r="F117" s="63">
        <f>IFERROR(+'Ont LFS Emp'!F117-'CMA Emp Adj'!F117,"")</f>
        <v>162.56</v>
      </c>
      <c r="G117" s="63">
        <f>IFERROR(+'Ont LFS Emp'!G117-'CMA Emp Adj'!G117,"")</f>
        <v>164.77</v>
      </c>
      <c r="H117" s="63">
        <f>IFERROR(+'Ont LFS Emp'!H117-'CMA Emp Adj'!H117,"")</f>
        <v>164.01000000000002</v>
      </c>
      <c r="I117" s="63">
        <f>IFERROR(+'Ont LFS Emp'!I117-'CMA Emp Adj'!I117,"")</f>
        <v>161.00000000000003</v>
      </c>
      <c r="J117" s="63">
        <f>IFERROR(+'Ont LFS Emp'!J117-'CMA Emp Adj'!J117,"")</f>
        <v>177.53</v>
      </c>
      <c r="K117" s="63">
        <f>IFERROR(+'Ont LFS Emp'!K117-'CMA Emp Adj'!K117,"")</f>
        <v>177.19000000000003</v>
      </c>
      <c r="L117" s="63">
        <f>IFERROR(+'Ont LFS Emp'!L117-'CMA Emp Adj'!L117,"")</f>
        <v>162.12587003266759</v>
      </c>
      <c r="M117" s="28">
        <f>IFERROR(+'Ont LFS Emp'!M117-'CMA Emp Adj'!M117,"")</f>
        <v>171.55869867262129</v>
      </c>
      <c r="N117" s="28">
        <f>IFERROR(+'Ont LFS Emp'!N117-'CMA Emp Adj'!N117,"")</f>
        <v>168.54564528801228</v>
      </c>
      <c r="O117" s="28">
        <f>IFERROR(+'Ont LFS Emp'!O117-'CMA Emp Adj'!O117,"")</f>
        <v>168.14362775503452</v>
      </c>
      <c r="P117" s="28">
        <f>IFERROR(+'Ont LFS Emp'!P117-'CMA Emp Adj'!P117,"")</f>
        <v>166.14882293346562</v>
      </c>
      <c r="Q117" s="28">
        <f>IFERROR(+'Ont LFS Emp'!Q117-'CMA Emp Adj'!Q117,"")</f>
        <v>174.56968510937435</v>
      </c>
      <c r="R117" s="28">
        <f>IFERROR(+'Ont LFS Emp'!R117-'CMA Emp Adj'!R117,"")</f>
        <v>176.86755605583068</v>
      </c>
      <c r="S117" s="28">
        <f>IFERROR(+'Ont LFS Emp'!S117-'CMA Emp Adj'!S117,"")</f>
        <v>185.10273282305269</v>
      </c>
      <c r="T117" s="28">
        <f>IFERROR(+'Ont LFS Emp'!T117-'CMA Emp Adj'!T117,"")</f>
        <v>178.11757424583521</v>
      </c>
      <c r="U117" s="28">
        <f>IFERROR(+'Ont LFS Emp'!U117-'CMA Emp Adj'!U117,"")</f>
        <v>166.93871805493018</v>
      </c>
      <c r="V117" s="28">
        <f>IFERROR(+'Ont LFS Emp'!V117-'CMA Emp Adj'!V117,"")</f>
        <v>180.51609599279601</v>
      </c>
      <c r="W117" s="28">
        <f>IFERROR(+'Ont LFS Emp'!W117-'CMA Emp Adj'!W117,"")</f>
        <v>172.61956554815021</v>
      </c>
      <c r="X117" s="28">
        <f>IFERROR(+'Ont LFS Emp'!X117-'CMA Emp Adj'!X117,"")</f>
        <v>172.01518117320188</v>
      </c>
      <c r="Y117" s="28">
        <f>IFERROR(+'Ont LFS Emp'!Y117-'CMA Emp Adj'!Y117,"")</f>
        <v>169.5590111961896</v>
      </c>
    </row>
    <row r="118" spans="1:25" x14ac:dyDescent="0.25">
      <c r="A118" s="5" t="s">
        <v>112</v>
      </c>
      <c r="B118" s="5"/>
      <c r="C118" s="13">
        <v>52</v>
      </c>
      <c r="D118" s="64">
        <f>IFERROR(+'Ont LFS Emp'!D118-'CMA Emp Adj'!D118,"")</f>
        <v>111.97</v>
      </c>
      <c r="E118" s="64">
        <f>IFERROR(+'Ont LFS Emp'!E118-'CMA Emp Adj'!E118,"")</f>
        <v>109.38000000000002</v>
      </c>
      <c r="F118" s="64">
        <f>IFERROR(+'Ont LFS Emp'!F118-'CMA Emp Adj'!F118,"")</f>
        <v>114.39000000000001</v>
      </c>
      <c r="G118" s="64">
        <f>IFERROR(+'Ont LFS Emp'!G118-'CMA Emp Adj'!G118,"")</f>
        <v>111.08000000000001</v>
      </c>
      <c r="H118" s="64">
        <f>IFERROR(+'Ont LFS Emp'!H118-'CMA Emp Adj'!H118,"")</f>
        <v>116.31000000000003</v>
      </c>
      <c r="I118" s="64">
        <f>IFERROR(+'Ont LFS Emp'!I118-'CMA Emp Adj'!I118,"")</f>
        <v>113.30000000000001</v>
      </c>
      <c r="J118" s="64">
        <f>IFERROR(+'Ont LFS Emp'!J118-'CMA Emp Adj'!J118,"")</f>
        <v>123.83000000000001</v>
      </c>
      <c r="K118" s="64">
        <f>IFERROR(+'Ont LFS Emp'!K118-'CMA Emp Adj'!K118,"")</f>
        <v>126.94</v>
      </c>
      <c r="L118" s="64">
        <f>IFERROR(+'Ont LFS Emp'!L118-'CMA Emp Adj'!L118,"")</f>
        <v>111.27385275333717</v>
      </c>
      <c r="M118" s="29">
        <f>IFERROR(+'Ont LFS Emp'!M118-'CMA Emp Adj'!M118,"")</f>
        <v>113.35554093687477</v>
      </c>
      <c r="N118" s="29">
        <f>IFERROR(+'Ont LFS Emp'!N118-'CMA Emp Adj'!N118,"")</f>
        <v>113.9053307019708</v>
      </c>
      <c r="O118" s="29">
        <f>IFERROR(+'Ont LFS Emp'!O118-'CMA Emp Adj'!O118,"")</f>
        <v>114.03125674971906</v>
      </c>
      <c r="P118" s="29">
        <f>IFERROR(+'Ont LFS Emp'!P118-'CMA Emp Adj'!P118,"")</f>
        <v>111.18341665981416</v>
      </c>
      <c r="Q118" s="29">
        <f>IFERROR(+'Ont LFS Emp'!Q118-'CMA Emp Adj'!Q118,"")</f>
        <v>116.82041800290546</v>
      </c>
      <c r="R118" s="29">
        <f>IFERROR(+'Ont LFS Emp'!R118-'CMA Emp Adj'!R118,"")</f>
        <v>119.96700587402199</v>
      </c>
      <c r="S118" s="29">
        <f>IFERROR(+'Ont LFS Emp'!S118-'CMA Emp Adj'!S118,"")</f>
        <v>123.60952636344638</v>
      </c>
      <c r="T118" s="29">
        <f>IFERROR(+'Ont LFS Emp'!T118-'CMA Emp Adj'!T118,"")</f>
        <v>120.34769357572378</v>
      </c>
      <c r="U118" s="29">
        <f>IFERROR(+'Ont LFS Emp'!U118-'CMA Emp Adj'!U118,"")</f>
        <v>113.27809384504656</v>
      </c>
      <c r="V118" s="29">
        <f>IFERROR(+'Ont LFS Emp'!V118-'CMA Emp Adj'!V118,"")</f>
        <v>121.42716143112534</v>
      </c>
      <c r="W118" s="29">
        <f>IFERROR(+'Ont LFS Emp'!W118-'CMA Emp Adj'!W118,"")</f>
        <v>118.93902090042576</v>
      </c>
      <c r="X118" s="29">
        <f>IFERROR(+'Ont LFS Emp'!X118-'CMA Emp Adj'!X118,"")</f>
        <v>114.44176302764384</v>
      </c>
      <c r="Y118" s="29">
        <f>IFERROR(+'Ont LFS Emp'!Y118-'CMA Emp Adj'!Y118,"")</f>
        <v>117.50001231979593</v>
      </c>
    </row>
    <row r="119" spans="1:25" x14ac:dyDescent="0.25">
      <c r="A119" s="6" t="s">
        <v>113</v>
      </c>
      <c r="B119" s="6"/>
      <c r="C119" s="14">
        <v>521</v>
      </c>
      <c r="D119" s="65">
        <f>IFERROR(+'Ont LFS Emp'!D119-'CMA Emp Adj'!D119,"")</f>
        <v>0</v>
      </c>
      <c r="E119" s="65">
        <f>IFERROR(+'Ont LFS Emp'!E119-'CMA Emp Adj'!E119,"")</f>
        <v>0</v>
      </c>
      <c r="F119" s="65">
        <f>IFERROR(+'Ont LFS Emp'!F119-'CMA Emp Adj'!F119,"")</f>
        <v>0</v>
      </c>
      <c r="G119" s="65">
        <f>IFERROR(+'Ont LFS Emp'!G119-'CMA Emp Adj'!G119,"")</f>
        <v>0</v>
      </c>
      <c r="H119" s="65">
        <f>IFERROR(+'Ont LFS Emp'!H119-'CMA Emp Adj'!H119,"")</f>
        <v>0</v>
      </c>
      <c r="I119" s="65">
        <f>IFERROR(+'Ont LFS Emp'!I119-'CMA Emp Adj'!I119,"")</f>
        <v>0</v>
      </c>
      <c r="J119" s="65">
        <f>IFERROR(+'Ont LFS Emp'!J119-'CMA Emp Adj'!J119,"")</f>
        <v>0</v>
      </c>
      <c r="K119" s="65">
        <f>IFERROR(+'Ont LFS Emp'!K119-'CMA Emp Adj'!K119,"")</f>
        <v>0</v>
      </c>
      <c r="L119" s="65">
        <f>IFERROR(+'Ont LFS Emp'!L119-'CMA Emp Adj'!L119,"")</f>
        <v>0</v>
      </c>
      <c r="M119" s="30">
        <f>IFERROR(+'Ont LFS Emp'!M119-'CMA Emp Adj'!M119,"")</f>
        <v>0</v>
      </c>
      <c r="N119" s="30">
        <f>IFERROR(+'Ont LFS Emp'!N119-'CMA Emp Adj'!N119,"")</f>
        <v>0</v>
      </c>
      <c r="O119" s="30">
        <f>IFERROR(+'Ont LFS Emp'!O119-'CMA Emp Adj'!O119,"")</f>
        <v>0</v>
      </c>
      <c r="P119" s="30">
        <f>IFERROR(+'Ont LFS Emp'!P119-'CMA Emp Adj'!P119,"")</f>
        <v>0</v>
      </c>
      <c r="Q119" s="30">
        <f>IFERROR(+'Ont LFS Emp'!Q119-'CMA Emp Adj'!Q119,"")</f>
        <v>0</v>
      </c>
      <c r="R119" s="30">
        <f>IFERROR(+'Ont LFS Emp'!R119-'CMA Emp Adj'!R119,"")</f>
        <v>0</v>
      </c>
      <c r="S119" s="30">
        <f>IFERROR(+'Ont LFS Emp'!S119-'CMA Emp Adj'!S119,"")</f>
        <v>0</v>
      </c>
      <c r="T119" s="30">
        <f>IFERROR(+'Ont LFS Emp'!T119-'CMA Emp Adj'!T119,"")</f>
        <v>0</v>
      </c>
      <c r="U119" s="30">
        <f>IFERROR(+'Ont LFS Emp'!U119-'CMA Emp Adj'!U119,"")</f>
        <v>0</v>
      </c>
      <c r="V119" s="30">
        <f>IFERROR(+'Ont LFS Emp'!V119-'CMA Emp Adj'!V119,"")</f>
        <v>2.19</v>
      </c>
      <c r="W119" s="30">
        <f>IFERROR(+'Ont LFS Emp'!W119-'CMA Emp Adj'!W119,"")</f>
        <v>1.96</v>
      </c>
      <c r="X119" s="30">
        <f>IFERROR(+'Ont LFS Emp'!X119-'CMA Emp Adj'!X119,"")</f>
        <v>0</v>
      </c>
      <c r="Y119" s="30">
        <f>IFERROR(+'Ont LFS Emp'!Y119-'CMA Emp Adj'!Y119,"")</f>
        <v>0</v>
      </c>
    </row>
    <row r="120" spans="1:25" x14ac:dyDescent="0.25">
      <c r="A120" s="6" t="s">
        <v>114</v>
      </c>
      <c r="B120" s="6"/>
      <c r="C120" s="14">
        <v>522</v>
      </c>
      <c r="D120" s="65">
        <f>IFERROR(+'Ont LFS Emp'!D120-'CMA Emp Adj'!D120,"")</f>
        <v>58.91</v>
      </c>
      <c r="E120" s="65">
        <f>IFERROR(+'Ont LFS Emp'!E120-'CMA Emp Adj'!E120,"")</f>
        <v>55.080000000000013</v>
      </c>
      <c r="F120" s="65">
        <f>IFERROR(+'Ont LFS Emp'!F120-'CMA Emp Adj'!F120,"")</f>
        <v>58.230000000000004</v>
      </c>
      <c r="G120" s="65">
        <f>IFERROR(+'Ont LFS Emp'!G120-'CMA Emp Adj'!G120,"")</f>
        <v>54.929999999999993</v>
      </c>
      <c r="H120" s="65">
        <f>IFERROR(+'Ont LFS Emp'!H120-'CMA Emp Adj'!H120,"")</f>
        <v>59.160000000000011</v>
      </c>
      <c r="I120" s="65">
        <f>IFERROR(+'Ont LFS Emp'!I120-'CMA Emp Adj'!I120,"")</f>
        <v>54.980000000000018</v>
      </c>
      <c r="J120" s="65">
        <f>IFERROR(+'Ont LFS Emp'!J120-'CMA Emp Adj'!J120,"")</f>
        <v>58.45</v>
      </c>
      <c r="K120" s="65">
        <f>IFERROR(+'Ont LFS Emp'!K120-'CMA Emp Adj'!K120,"")</f>
        <v>63.039999999999992</v>
      </c>
      <c r="L120" s="65">
        <f>IFERROR(+'Ont LFS Emp'!L120-'CMA Emp Adj'!L120,"")</f>
        <v>54.836887713807812</v>
      </c>
      <c r="M120" s="30">
        <f>IFERROR(+'Ont LFS Emp'!M120-'CMA Emp Adj'!M120,"")</f>
        <v>53.986874763934594</v>
      </c>
      <c r="N120" s="30">
        <f>IFERROR(+'Ont LFS Emp'!N120-'CMA Emp Adj'!N120,"")</f>
        <v>58.660702530621066</v>
      </c>
      <c r="O120" s="30">
        <f>IFERROR(+'Ont LFS Emp'!O120-'CMA Emp Adj'!O120,"")</f>
        <v>57.990300005395795</v>
      </c>
      <c r="P120" s="30">
        <f>IFERROR(+'Ont LFS Emp'!P120-'CMA Emp Adj'!P120,"")</f>
        <v>55.52968866346518</v>
      </c>
      <c r="Q120" s="30">
        <f>IFERROR(+'Ont LFS Emp'!Q120-'CMA Emp Adj'!Q120,"")</f>
        <v>54.95311390492634</v>
      </c>
      <c r="R120" s="30">
        <f>IFERROR(+'Ont LFS Emp'!R120-'CMA Emp Adj'!R120,"")</f>
        <v>54.973893539658377</v>
      </c>
      <c r="S120" s="30">
        <f>IFERROR(+'Ont LFS Emp'!S120-'CMA Emp Adj'!S120,"")</f>
        <v>53.536716556739407</v>
      </c>
      <c r="T120" s="30">
        <f>IFERROR(+'Ont LFS Emp'!T120-'CMA Emp Adj'!T120,"")</f>
        <v>59.927137239979686</v>
      </c>
      <c r="U120" s="30">
        <f>IFERROR(+'Ont LFS Emp'!U120-'CMA Emp Adj'!U120,"")</f>
        <v>51.172122864873984</v>
      </c>
      <c r="V120" s="30">
        <f>IFERROR(+'Ont LFS Emp'!V120-'CMA Emp Adj'!V120,"")</f>
        <v>52.836031202435322</v>
      </c>
      <c r="W120" s="30">
        <f>IFERROR(+'Ont LFS Emp'!W120-'CMA Emp Adj'!W120,"")</f>
        <v>47.110576325198195</v>
      </c>
      <c r="X120" s="30">
        <f>IFERROR(+'Ont LFS Emp'!X120-'CMA Emp Adj'!X120,"")</f>
        <v>44.864426006528845</v>
      </c>
      <c r="Y120" s="30">
        <f>IFERROR(+'Ont LFS Emp'!Y120-'CMA Emp Adj'!Y120,"")</f>
        <v>49.353933623503821</v>
      </c>
    </row>
    <row r="121" spans="1:25" x14ac:dyDescent="0.25">
      <c r="A121" s="7" t="s">
        <v>115</v>
      </c>
      <c r="B121" s="7"/>
      <c r="C121" s="14">
        <v>5221</v>
      </c>
      <c r="D121" s="65">
        <f>IFERROR(+'Ont LFS Emp'!D121-'CMA Emp Adj'!D121,"")</f>
        <v>53.42</v>
      </c>
      <c r="E121" s="65">
        <f>IFERROR(+'Ont LFS Emp'!E121-'CMA Emp Adj'!E121,"")</f>
        <v>49.72999999999999</v>
      </c>
      <c r="F121" s="65">
        <f>IFERROR(+'Ont LFS Emp'!F121-'CMA Emp Adj'!F121,"")</f>
        <v>52.16</v>
      </c>
      <c r="G121" s="65">
        <f>IFERROR(+'Ont LFS Emp'!G121-'CMA Emp Adj'!G121,"")</f>
        <v>47.839999999999989</v>
      </c>
      <c r="H121" s="65">
        <f>IFERROR(+'Ont LFS Emp'!H121-'CMA Emp Adj'!H121,"")</f>
        <v>51.45</v>
      </c>
      <c r="I121" s="65">
        <f>IFERROR(+'Ont LFS Emp'!I121-'CMA Emp Adj'!I121,"")</f>
        <v>47.379999999999995</v>
      </c>
      <c r="J121" s="65">
        <f>IFERROR(+'Ont LFS Emp'!J121-'CMA Emp Adj'!J121,"")</f>
        <v>50.769999999999996</v>
      </c>
      <c r="K121" s="65">
        <f>IFERROR(+'Ont LFS Emp'!K121-'CMA Emp Adj'!K121,"")</f>
        <v>53.259999999999991</v>
      </c>
      <c r="L121" s="65">
        <f>IFERROR(+'Ont LFS Emp'!L121-'CMA Emp Adj'!L121,"")</f>
        <v>45.656516719242887</v>
      </c>
      <c r="M121" s="30">
        <f>IFERROR(+'Ont LFS Emp'!M121-'CMA Emp Adj'!M121,"")</f>
        <v>43.835900315457422</v>
      </c>
      <c r="N121" s="30">
        <f>IFERROR(+'Ont LFS Emp'!N121-'CMA Emp Adj'!N121,"")</f>
        <v>48.32895394321767</v>
      </c>
      <c r="O121" s="30">
        <f>IFERROR(+'Ont LFS Emp'!O121-'CMA Emp Adj'!O121,"")</f>
        <v>46.477429022082035</v>
      </c>
      <c r="P121" s="30">
        <f>IFERROR(+'Ont LFS Emp'!P121-'CMA Emp Adj'!P121,"")</f>
        <v>45.000650473186127</v>
      </c>
      <c r="Q121" s="30">
        <f>IFERROR(+'Ont LFS Emp'!Q121-'CMA Emp Adj'!Q121,"")</f>
        <v>45.304902839116721</v>
      </c>
      <c r="R121" s="30">
        <f>IFERROR(+'Ont LFS Emp'!R121-'CMA Emp Adj'!R121,"")</f>
        <v>46.529793662864364</v>
      </c>
      <c r="S121" s="30">
        <f>IFERROR(+'Ont LFS Emp'!S121-'CMA Emp Adj'!S121,"")</f>
        <v>44.772411660329539</v>
      </c>
      <c r="T121" s="30">
        <f>IFERROR(+'Ont LFS Emp'!T121-'CMA Emp Adj'!T121,"")</f>
        <v>51.101961977186292</v>
      </c>
      <c r="U121" s="30">
        <f>IFERROR(+'Ont LFS Emp'!U121-'CMA Emp Adj'!U121,"")</f>
        <v>43.863075792141956</v>
      </c>
      <c r="V121" s="30">
        <f>IFERROR(+'Ont LFS Emp'!V121-'CMA Emp Adj'!V121,"")</f>
        <v>42.635685171102665</v>
      </c>
      <c r="W121" s="30">
        <f>IFERROR(+'Ont LFS Emp'!W121-'CMA Emp Adj'!W121,"")</f>
        <v>35.236720257234708</v>
      </c>
      <c r="X121" s="30">
        <f>IFERROR(+'Ont LFS Emp'!X121-'CMA Emp Adj'!X121,"")</f>
        <v>36.525369774919625</v>
      </c>
      <c r="Y121" s="30">
        <f>IFERROR(+'Ont LFS Emp'!Y121-'CMA Emp Adj'!Y121,"")</f>
        <v>41.438922829581998</v>
      </c>
    </row>
    <row r="122" spans="1:25" x14ac:dyDescent="0.25">
      <c r="A122" s="6" t="s">
        <v>116</v>
      </c>
      <c r="B122" s="6"/>
      <c r="C122" s="14">
        <v>524</v>
      </c>
      <c r="D122" s="65">
        <f>IFERROR(+'Ont LFS Emp'!D122-'CMA Emp Adj'!D122,"")</f>
        <v>41.210000000000008</v>
      </c>
      <c r="E122" s="65">
        <f>IFERROR(+'Ont LFS Emp'!E122-'CMA Emp Adj'!E122,"")</f>
        <v>39.339999999999996</v>
      </c>
      <c r="F122" s="65">
        <f>IFERROR(+'Ont LFS Emp'!F122-'CMA Emp Adj'!F122,"")</f>
        <v>41.74</v>
      </c>
      <c r="G122" s="65">
        <f>IFERROR(+'Ont LFS Emp'!G122-'CMA Emp Adj'!G122,"")</f>
        <v>39.080000000000005</v>
      </c>
      <c r="H122" s="65">
        <f>IFERROR(+'Ont LFS Emp'!H122-'CMA Emp Adj'!H122,"")</f>
        <v>40.300000000000004</v>
      </c>
      <c r="I122" s="65">
        <f>IFERROR(+'Ont LFS Emp'!I122-'CMA Emp Adj'!I122,"")</f>
        <v>40.070000000000007</v>
      </c>
      <c r="J122" s="65">
        <f>IFERROR(+'Ont LFS Emp'!J122-'CMA Emp Adj'!J122,"")</f>
        <v>47.320000000000007</v>
      </c>
      <c r="K122" s="65">
        <f>IFERROR(+'Ont LFS Emp'!K122-'CMA Emp Adj'!K122,"")</f>
        <v>45.12</v>
      </c>
      <c r="L122" s="65">
        <f>IFERROR(+'Ont LFS Emp'!L122-'CMA Emp Adj'!L122,"")</f>
        <v>38.682271422261486</v>
      </c>
      <c r="M122" s="30">
        <f>IFERROR(+'Ont LFS Emp'!M122-'CMA Emp Adj'!M122,"")</f>
        <v>41.758200088339223</v>
      </c>
      <c r="N122" s="30">
        <f>IFERROR(+'Ont LFS Emp'!N122-'CMA Emp Adj'!N122,"")</f>
        <v>40.171507287985868</v>
      </c>
      <c r="O122" s="30">
        <f>IFERROR(+'Ont LFS Emp'!O122-'CMA Emp Adj'!O122,"")</f>
        <v>39.906632067137807</v>
      </c>
      <c r="P122" s="30">
        <f>IFERROR(+'Ont LFS Emp'!P122-'CMA Emp Adj'!P122,"")</f>
        <v>38.068002429328629</v>
      </c>
      <c r="Q122" s="30">
        <f>IFERROR(+'Ont LFS Emp'!Q122-'CMA Emp Adj'!Q122,"")</f>
        <v>42.428899072438163</v>
      </c>
      <c r="R122" s="30">
        <f>IFERROR(+'Ont LFS Emp'!R122-'CMA Emp Adj'!R122,"")</f>
        <v>47.010931253502704</v>
      </c>
      <c r="S122" s="30">
        <f>IFERROR(+'Ont LFS Emp'!S122-'CMA Emp Adj'!S122,"")</f>
        <v>50.138763310293299</v>
      </c>
      <c r="T122" s="30">
        <f>IFERROR(+'Ont LFS Emp'!T122-'CMA Emp Adj'!T122,"")</f>
        <v>43.193609191107797</v>
      </c>
      <c r="U122" s="30">
        <f>IFERROR(+'Ont LFS Emp'!U122-'CMA Emp Adj'!U122,"")</f>
        <v>44.164289183635347</v>
      </c>
      <c r="V122" s="30">
        <f>IFERROR(+'Ont LFS Emp'!V122-'CMA Emp Adj'!V122,"")</f>
        <v>47.374593685783672</v>
      </c>
      <c r="W122" s="30">
        <f>IFERROR(+'Ont LFS Emp'!W122-'CMA Emp Adj'!W122,"")</f>
        <v>49.373245770636728</v>
      </c>
      <c r="X122" s="30">
        <f>IFERROR(+'Ont LFS Emp'!X122-'CMA Emp Adj'!X122,"")</f>
        <v>47.539105670322186</v>
      </c>
      <c r="Y122" s="30">
        <f>IFERROR(+'Ont LFS Emp'!Y122-'CMA Emp Adj'!Y122,"")</f>
        <v>47.844113746493235</v>
      </c>
    </row>
    <row r="123" spans="1:25" x14ac:dyDescent="0.25">
      <c r="A123" s="7" t="s">
        <v>117</v>
      </c>
      <c r="B123" s="7"/>
      <c r="C123" s="14">
        <v>5241</v>
      </c>
      <c r="D123" s="65">
        <f>IFERROR(+'Ont LFS Emp'!D123-'CMA Emp Adj'!D123,"")</f>
        <v>33.269999999999996</v>
      </c>
      <c r="E123" s="65">
        <f>IFERROR(+'Ont LFS Emp'!E123-'CMA Emp Adj'!E123,"")</f>
        <v>31.740000000000002</v>
      </c>
      <c r="F123" s="65">
        <f>IFERROR(+'Ont LFS Emp'!F123-'CMA Emp Adj'!F123,"")</f>
        <v>25.360000000000003</v>
      </c>
      <c r="G123" s="65">
        <f>IFERROR(+'Ont LFS Emp'!G123-'CMA Emp Adj'!G123,"")</f>
        <v>24.67</v>
      </c>
      <c r="H123" s="65">
        <f>IFERROR(+'Ont LFS Emp'!H123-'CMA Emp Adj'!H123,"")</f>
        <v>27.36</v>
      </c>
      <c r="I123" s="65">
        <f>IFERROR(+'Ont LFS Emp'!I123-'CMA Emp Adj'!I123,"")</f>
        <v>26.330000000000005</v>
      </c>
      <c r="J123" s="65">
        <f>IFERROR(+'Ont LFS Emp'!J123-'CMA Emp Adj'!J123,"")</f>
        <v>28.55</v>
      </c>
      <c r="K123" s="65">
        <f>IFERROR(+'Ont LFS Emp'!K123-'CMA Emp Adj'!K123,"")</f>
        <v>28.900000000000006</v>
      </c>
      <c r="L123" s="65">
        <f>IFERROR(+'Ont LFS Emp'!L123-'CMA Emp Adj'!L123,"")</f>
        <v>22.575634980988589</v>
      </c>
      <c r="M123" s="30">
        <f>IFERROR(+'Ont LFS Emp'!M123-'CMA Emp Adj'!M123,"")</f>
        <v>23.597414448669205</v>
      </c>
      <c r="N123" s="30">
        <f>IFERROR(+'Ont LFS Emp'!N123-'CMA Emp Adj'!N123,"")</f>
        <v>22.969148288973379</v>
      </c>
      <c r="O123" s="30">
        <f>IFERROR(+'Ont LFS Emp'!O123-'CMA Emp Adj'!O123,"")</f>
        <v>26.02354752851712</v>
      </c>
      <c r="P123" s="30">
        <f>IFERROR(+'Ont LFS Emp'!P123-'CMA Emp Adj'!P123,"")</f>
        <v>24.135326996197726</v>
      </c>
      <c r="Q123" s="30">
        <f>IFERROR(+'Ont LFS Emp'!Q123-'CMA Emp Adj'!Q123,"")</f>
        <v>25.352798479087447</v>
      </c>
      <c r="R123" s="30">
        <f>IFERROR(+'Ont LFS Emp'!R123-'CMA Emp Adj'!R123,"")</f>
        <v>30.315920675105488</v>
      </c>
      <c r="S123" s="30">
        <f>IFERROR(+'Ont LFS Emp'!S123-'CMA Emp Adj'!S123,"")</f>
        <v>31.798663291139249</v>
      </c>
      <c r="T123" s="30">
        <f>IFERROR(+'Ont LFS Emp'!T123-'CMA Emp Adj'!T123,"")</f>
        <v>25.107027848101268</v>
      </c>
      <c r="U123" s="30">
        <f>IFERROR(+'Ont LFS Emp'!U123-'CMA Emp Adj'!U123,"")</f>
        <v>22.795205063291139</v>
      </c>
      <c r="V123" s="30">
        <f>IFERROR(+'Ont LFS Emp'!V123-'CMA Emp Adj'!V123,"")</f>
        <v>23.999957805907172</v>
      </c>
      <c r="W123" s="30">
        <f>IFERROR(+'Ont LFS Emp'!W123-'CMA Emp Adj'!W123,"")</f>
        <v>20.66927374301676</v>
      </c>
      <c r="X123" s="30">
        <f>IFERROR(+'Ont LFS Emp'!X123-'CMA Emp Adj'!X123,"")</f>
        <v>22.07391061452514</v>
      </c>
      <c r="Y123" s="30">
        <f>IFERROR(+'Ont LFS Emp'!Y123-'CMA Emp Adj'!Y123,"")</f>
        <v>23.654078212290507</v>
      </c>
    </row>
    <row r="124" spans="1:25" x14ac:dyDescent="0.25">
      <c r="A124" s="7" t="s">
        <v>118</v>
      </c>
      <c r="B124" s="7"/>
      <c r="C124" s="14">
        <v>5242</v>
      </c>
      <c r="D124" s="65">
        <f>IFERROR(+'Ont LFS Emp'!D124-'CMA Emp Adj'!D124,"")</f>
        <v>7.9499999999999993</v>
      </c>
      <c r="E124" s="65">
        <f>IFERROR(+'Ont LFS Emp'!E124-'CMA Emp Adj'!E124,"")</f>
        <v>7.6000000000000005</v>
      </c>
      <c r="F124" s="65">
        <f>IFERROR(+'Ont LFS Emp'!F124-'CMA Emp Adj'!F124,"")</f>
        <v>16.38</v>
      </c>
      <c r="G124" s="65">
        <f>IFERROR(+'Ont LFS Emp'!G124-'CMA Emp Adj'!G124,"")</f>
        <v>14.409999999999998</v>
      </c>
      <c r="H124" s="65">
        <f>IFERROR(+'Ont LFS Emp'!H124-'CMA Emp Adj'!H124,"")</f>
        <v>12.94</v>
      </c>
      <c r="I124" s="65">
        <f>IFERROR(+'Ont LFS Emp'!I124-'CMA Emp Adj'!I124,"")</f>
        <v>13.74</v>
      </c>
      <c r="J124" s="65">
        <f>IFERROR(+'Ont LFS Emp'!J124-'CMA Emp Adj'!J124,"")</f>
        <v>18.79</v>
      </c>
      <c r="K124" s="65">
        <f>IFERROR(+'Ont LFS Emp'!K124-'CMA Emp Adj'!K124,"")</f>
        <v>16.200000000000003</v>
      </c>
      <c r="L124" s="65">
        <f>IFERROR(+'Ont LFS Emp'!L124-'CMA Emp Adj'!L124,"")</f>
        <v>16.081125461254615</v>
      </c>
      <c r="M124" s="30">
        <f>IFERROR(+'Ont LFS Emp'!M124-'CMA Emp Adj'!M124,"")</f>
        <v>18.123505535055351</v>
      </c>
      <c r="N124" s="30">
        <f>IFERROR(+'Ont LFS Emp'!N124-'CMA Emp Adj'!N124,"")</f>
        <v>17.061088560885608</v>
      </c>
      <c r="O124" s="30">
        <f>IFERROR(+'Ont LFS Emp'!O124-'CMA Emp Adj'!O124,"")</f>
        <v>13.781974169741694</v>
      </c>
      <c r="P124" s="30">
        <f>IFERROR(+'Ont LFS Emp'!P124-'CMA Emp Adj'!P124,"")</f>
        <v>13.780332103321033</v>
      </c>
      <c r="Q124" s="30">
        <f>IFERROR(+'Ont LFS Emp'!Q124-'CMA Emp Adj'!Q124,"")</f>
        <v>16.915258302583023</v>
      </c>
      <c r="R124" s="30">
        <f>IFERROR(+'Ont LFS Emp'!R124-'CMA Emp Adj'!R124,"")</f>
        <v>16.562302383939773</v>
      </c>
      <c r="S124" s="30">
        <f>IFERROR(+'Ont LFS Emp'!S124-'CMA Emp Adj'!S124,"")</f>
        <v>18.294905897114177</v>
      </c>
      <c r="T124" s="30">
        <f>IFERROR(+'Ont LFS Emp'!T124-'CMA Emp Adj'!T124,"")</f>
        <v>18.053337515683815</v>
      </c>
      <c r="U124" s="30">
        <f>IFERROR(+'Ont LFS Emp'!U124-'CMA Emp Adj'!U124,"")</f>
        <v>21.353601003764119</v>
      </c>
      <c r="V124" s="30">
        <f>IFERROR(+'Ont LFS Emp'!V124-'CMA Emp Adj'!V124,"")</f>
        <v>23.332760351317447</v>
      </c>
      <c r="W124" s="30">
        <f>IFERROR(+'Ont LFS Emp'!W124-'CMA Emp Adj'!W124,"")</f>
        <v>28.620572095738471</v>
      </c>
      <c r="X124" s="30">
        <f>IFERROR(+'Ont LFS Emp'!X124-'CMA Emp Adj'!X124,"")</f>
        <v>25.36556333917105</v>
      </c>
      <c r="Y124" s="30">
        <f>IFERROR(+'Ont LFS Emp'!Y124-'CMA Emp Adj'!Y124,"")</f>
        <v>24.097192060712207</v>
      </c>
    </row>
    <row r="125" spans="1:25" x14ac:dyDescent="0.25">
      <c r="A125" s="6" t="s">
        <v>119</v>
      </c>
      <c r="B125" s="6"/>
      <c r="C125" s="14" t="s">
        <v>204</v>
      </c>
      <c r="D125" s="65">
        <f>IFERROR(+'Ont LFS Emp'!D125-'CMA Emp Adj'!D125,"")</f>
        <v>11.059999999999999</v>
      </c>
      <c r="E125" s="65">
        <f>IFERROR(+'Ont LFS Emp'!E125-'CMA Emp Adj'!E125,"")</f>
        <v>13.57</v>
      </c>
      <c r="F125" s="65">
        <f>IFERROR(+'Ont LFS Emp'!F125-'CMA Emp Adj'!F125,"")</f>
        <v>13.480000000000004</v>
      </c>
      <c r="G125" s="65">
        <f>IFERROR(+'Ont LFS Emp'!G125-'CMA Emp Adj'!G125,"")</f>
        <v>15.949999999999996</v>
      </c>
      <c r="H125" s="65">
        <f>IFERROR(+'Ont LFS Emp'!H125-'CMA Emp Adj'!H125,"")</f>
        <v>15.869999999999997</v>
      </c>
      <c r="I125" s="65">
        <f>IFERROR(+'Ont LFS Emp'!I125-'CMA Emp Adj'!I125,"")</f>
        <v>17.43</v>
      </c>
      <c r="J125" s="65">
        <f>IFERROR(+'Ont LFS Emp'!J125-'CMA Emp Adj'!J125,"")</f>
        <v>17.459999999999994</v>
      </c>
      <c r="K125" s="65">
        <f>IFERROR(+'Ont LFS Emp'!K125-'CMA Emp Adj'!K125,"")</f>
        <v>17.440000000000005</v>
      </c>
      <c r="L125" s="65">
        <f>IFERROR(+'Ont LFS Emp'!L125-'CMA Emp Adj'!L125,"")</f>
        <v>16.725840009026285</v>
      </c>
      <c r="M125" s="30">
        <f>IFERROR(+'Ont LFS Emp'!M125-'CMA Emp Adj'!M125,"")</f>
        <v>16.434235586144645</v>
      </c>
      <c r="N125" s="30">
        <f>IFERROR(+'Ont LFS Emp'!N125-'CMA Emp Adj'!N125,"")</f>
        <v>14.238507277445564</v>
      </c>
      <c r="O125" s="30">
        <f>IFERROR(+'Ont LFS Emp'!O125-'CMA Emp Adj'!O125,"")</f>
        <v>15.234901274963327</v>
      </c>
      <c r="P125" s="30">
        <f>IFERROR(+'Ont LFS Emp'!P125-'CMA Emp Adj'!P125,"")</f>
        <v>16.810947760352022</v>
      </c>
      <c r="Q125" s="30">
        <f>IFERROR(+'Ont LFS Emp'!Q125-'CMA Emp Adj'!Q125,"")</f>
        <v>18.84173079092858</v>
      </c>
      <c r="R125" s="30">
        <f>IFERROR(+'Ont LFS Emp'!R125-'CMA Emp Adj'!R125,"")</f>
        <v>17.018260170075841</v>
      </c>
      <c r="S125" s="30">
        <f>IFERROR(+'Ont LFS Emp'!S125-'CMA Emp Adj'!S125,"")</f>
        <v>19.009059986210069</v>
      </c>
      <c r="T125" s="30">
        <f>IFERROR(+'Ont LFS Emp'!T125-'CMA Emp Adj'!T125,"")</f>
        <v>16.584031257182261</v>
      </c>
      <c r="U125" s="30">
        <f>IFERROR(+'Ont LFS Emp'!U125-'CMA Emp Adj'!U125,"")</f>
        <v>17.015134451850152</v>
      </c>
      <c r="V125" s="30">
        <f>IFERROR(+'Ont LFS Emp'!V125-'CMA Emp Adj'!V125,"")</f>
        <v>19.605490691794998</v>
      </c>
      <c r="W125" s="30">
        <f>IFERROR(+'Ont LFS Emp'!W125-'CMA Emp Adj'!W125,"")</f>
        <v>21.142725611149189</v>
      </c>
      <c r="X125" s="30">
        <f>IFERROR(+'Ont LFS Emp'!X125-'CMA Emp Adj'!X125,"")</f>
        <v>21.60475668265935</v>
      </c>
      <c r="Y125" s="30">
        <f>IFERROR(+'Ont LFS Emp'!Y125-'CMA Emp Adj'!Y125,"")</f>
        <v>20.27715101667809</v>
      </c>
    </row>
    <row r="126" spans="1:25" x14ac:dyDescent="0.25">
      <c r="A126" s="5" t="s">
        <v>120</v>
      </c>
      <c r="B126" s="5"/>
      <c r="C126" s="13">
        <v>53</v>
      </c>
      <c r="D126" s="64">
        <f>IFERROR(+'Ont LFS Emp'!D126-'CMA Emp Adj'!D126,"")</f>
        <v>50.839999999999996</v>
      </c>
      <c r="E126" s="64">
        <f>IFERROR(+'Ont LFS Emp'!E126-'CMA Emp Adj'!E126,"")</f>
        <v>52.419999999999995</v>
      </c>
      <c r="F126" s="64">
        <f>IFERROR(+'Ont LFS Emp'!F126-'CMA Emp Adj'!F126,"")</f>
        <v>48.18</v>
      </c>
      <c r="G126" s="64">
        <f>IFERROR(+'Ont LFS Emp'!G126-'CMA Emp Adj'!G126,"")</f>
        <v>53.69</v>
      </c>
      <c r="H126" s="64">
        <f>IFERROR(+'Ont LFS Emp'!H126-'CMA Emp Adj'!H126,"")</f>
        <v>47.69</v>
      </c>
      <c r="I126" s="64">
        <f>IFERROR(+'Ont LFS Emp'!I126-'CMA Emp Adj'!I126,"")</f>
        <v>47.7</v>
      </c>
      <c r="J126" s="64">
        <f>IFERROR(+'Ont LFS Emp'!J126-'CMA Emp Adj'!J126,"")</f>
        <v>53.710000000000008</v>
      </c>
      <c r="K126" s="64">
        <f>IFERROR(+'Ont LFS Emp'!K126-'CMA Emp Adj'!K126,"")</f>
        <v>50.25</v>
      </c>
      <c r="L126" s="64">
        <f>IFERROR(+'Ont LFS Emp'!L126-'CMA Emp Adj'!L126,"")</f>
        <v>50.737124463519322</v>
      </c>
      <c r="M126" s="29">
        <f>IFERROR(+'Ont LFS Emp'!M126-'CMA Emp Adj'!M126,"")</f>
        <v>58.092059244298582</v>
      </c>
      <c r="N126" s="29">
        <f>IFERROR(+'Ont LFS Emp'!N126-'CMA Emp Adj'!N126,"")</f>
        <v>54.691847176638902</v>
      </c>
      <c r="O126" s="29">
        <f>IFERROR(+'Ont LFS Emp'!O126-'CMA Emp Adj'!O126,"")</f>
        <v>53.995785576033001</v>
      </c>
      <c r="P126" s="29">
        <f>IFERROR(+'Ont LFS Emp'!P126-'CMA Emp Adj'!P126,"")</f>
        <v>55.060782630648845</v>
      </c>
      <c r="Q126" s="29">
        <f>IFERROR(+'Ont LFS Emp'!Q126-'CMA Emp Adj'!Q126,"")</f>
        <v>57.843000084153843</v>
      </c>
      <c r="R126" s="29">
        <f>IFERROR(+'Ont LFS Emp'!R126-'CMA Emp Adj'!R126,"")</f>
        <v>57.183166854022787</v>
      </c>
      <c r="S126" s="29">
        <f>IFERROR(+'Ont LFS Emp'!S126-'CMA Emp Adj'!S126,"")</f>
        <v>61.644046892564646</v>
      </c>
      <c r="T126" s="29">
        <f>IFERROR(+'Ont LFS Emp'!T126-'CMA Emp Adj'!T126,"")</f>
        <v>57.832514051710291</v>
      </c>
      <c r="U126" s="29">
        <f>IFERROR(+'Ont LFS Emp'!U126-'CMA Emp Adj'!U126,"")</f>
        <v>53.687308495262556</v>
      </c>
      <c r="V126" s="29">
        <f>IFERROR(+'Ont LFS Emp'!V126-'CMA Emp Adj'!V126,"")</f>
        <v>59.368329853862193</v>
      </c>
      <c r="W126" s="29">
        <f>IFERROR(+'Ont LFS Emp'!W126-'CMA Emp Adj'!W126,"")</f>
        <v>53.789661971830981</v>
      </c>
      <c r="X126" s="29">
        <f>IFERROR(+'Ont LFS Emp'!X126-'CMA Emp Adj'!X126,"")</f>
        <v>57.749478873239426</v>
      </c>
      <c r="Y126" s="29">
        <f>IFERROR(+'Ont LFS Emp'!Y126-'CMA Emp Adj'!Y126,"")</f>
        <v>52.277211267605637</v>
      </c>
    </row>
    <row r="127" spans="1:25" x14ac:dyDescent="0.25">
      <c r="A127" s="10" t="s">
        <v>121</v>
      </c>
      <c r="B127" s="10"/>
      <c r="C127" s="14">
        <v>531</v>
      </c>
      <c r="D127" s="65">
        <f>IFERROR(+'Ont LFS Emp'!D127-'CMA Emp Adj'!D127,"")</f>
        <v>36.520000000000003</v>
      </c>
      <c r="E127" s="65">
        <f>IFERROR(+'Ont LFS Emp'!E127-'CMA Emp Adj'!E127,"")</f>
        <v>39.839999999999996</v>
      </c>
      <c r="F127" s="65">
        <f>IFERROR(+'Ont LFS Emp'!F127-'CMA Emp Adj'!F127,"")</f>
        <v>33.19</v>
      </c>
      <c r="G127" s="65">
        <f>IFERROR(+'Ont LFS Emp'!G127-'CMA Emp Adj'!G127,"")</f>
        <v>38.179999999999993</v>
      </c>
      <c r="H127" s="65">
        <f>IFERROR(+'Ont LFS Emp'!H127-'CMA Emp Adj'!H127,"")</f>
        <v>33.629999999999995</v>
      </c>
      <c r="I127" s="65">
        <f>IFERROR(+'Ont LFS Emp'!I127-'CMA Emp Adj'!I127,"")</f>
        <v>33.599999999999994</v>
      </c>
      <c r="J127" s="65">
        <f>IFERROR(+'Ont LFS Emp'!J127-'CMA Emp Adj'!J127,"")</f>
        <v>39.360000000000007</v>
      </c>
      <c r="K127" s="65">
        <f>IFERROR(+'Ont LFS Emp'!K127-'CMA Emp Adj'!K127,"")</f>
        <v>37.489999999999995</v>
      </c>
      <c r="L127" s="65">
        <f>IFERROR(+'Ont LFS Emp'!L127-'CMA Emp Adj'!L127,"")</f>
        <v>36.306989144316745</v>
      </c>
      <c r="M127" s="30">
        <f>IFERROR(+'Ont LFS Emp'!M127-'CMA Emp Adj'!M127,"")</f>
        <v>43.942771392081745</v>
      </c>
      <c r="N127" s="30">
        <f>IFERROR(+'Ont LFS Emp'!N127-'CMA Emp Adj'!N127,"")</f>
        <v>42.43663793103449</v>
      </c>
      <c r="O127" s="30">
        <f>IFERROR(+'Ont LFS Emp'!O127-'CMA Emp Adj'!O127,"")</f>
        <v>40.776015325670507</v>
      </c>
      <c r="P127" s="30">
        <f>IFERROR(+'Ont LFS Emp'!P127-'CMA Emp Adj'!P127,"")</f>
        <v>43.612282886334611</v>
      </c>
      <c r="Q127" s="30">
        <f>IFERROR(+'Ont LFS Emp'!Q127-'CMA Emp Adj'!Q127,"")</f>
        <v>47.548809067688389</v>
      </c>
      <c r="R127" s="30">
        <f>IFERROR(+'Ont LFS Emp'!R127-'CMA Emp Adj'!R127,"")</f>
        <v>46.229328668683806</v>
      </c>
      <c r="S127" s="30">
        <f>IFERROR(+'Ont LFS Emp'!S127-'CMA Emp Adj'!S127,"")</f>
        <v>49.902810136157342</v>
      </c>
      <c r="T127" s="30">
        <f>IFERROR(+'Ont LFS Emp'!T127-'CMA Emp Adj'!T127,"")</f>
        <v>50.319918683812389</v>
      </c>
      <c r="U127" s="30">
        <f>IFERROR(+'Ont LFS Emp'!U127-'CMA Emp Adj'!U127,"")</f>
        <v>45.551541225416031</v>
      </c>
      <c r="V127" s="30">
        <f>IFERROR(+'Ont LFS Emp'!V127-'CMA Emp Adj'!V127,"")</f>
        <v>50.846214069591525</v>
      </c>
      <c r="W127" s="30">
        <f>IFERROR(+'Ont LFS Emp'!W127-'CMA Emp Adj'!W127,"")</f>
        <v>45.392231176424104</v>
      </c>
      <c r="X127" s="30">
        <f>IFERROR(+'Ont LFS Emp'!X127-'CMA Emp Adj'!X127,"")</f>
        <v>50.068583392589062</v>
      </c>
      <c r="Y127" s="30">
        <f>IFERROR(+'Ont LFS Emp'!Y127-'CMA Emp Adj'!Y127,"")</f>
        <v>45.409599431144812</v>
      </c>
    </row>
    <row r="128" spans="1:25" x14ac:dyDescent="0.25">
      <c r="A128" s="6" t="s">
        <v>122</v>
      </c>
      <c r="B128" s="6"/>
      <c r="C128" s="14">
        <v>5311</v>
      </c>
      <c r="D128" s="65">
        <f>IFERROR(+'Ont LFS Emp'!D128-'CMA Emp Adj'!D128,"")</f>
        <v>9.0500000000000007</v>
      </c>
      <c r="E128" s="65">
        <f>IFERROR(+'Ont LFS Emp'!E128-'CMA Emp Adj'!E128,"")</f>
        <v>7.879999999999999</v>
      </c>
      <c r="F128" s="65">
        <f>IFERROR(+'Ont LFS Emp'!F128-'CMA Emp Adj'!F128,"")</f>
        <v>12.770000000000001</v>
      </c>
      <c r="G128" s="65">
        <f>IFERROR(+'Ont LFS Emp'!G128-'CMA Emp Adj'!G128,"")</f>
        <v>14.310000000000002</v>
      </c>
      <c r="H128" s="65">
        <f>IFERROR(+'Ont LFS Emp'!H128-'CMA Emp Adj'!H128,"")</f>
        <v>14.080000000000002</v>
      </c>
      <c r="I128" s="65">
        <f>IFERROR(+'Ont LFS Emp'!I128-'CMA Emp Adj'!I128,"")</f>
        <v>11.24</v>
      </c>
      <c r="J128" s="65">
        <f>IFERROR(+'Ont LFS Emp'!J128-'CMA Emp Adj'!J128,"")</f>
        <v>13.819999999999999</v>
      </c>
      <c r="K128" s="65">
        <f>IFERROR(+'Ont LFS Emp'!K128-'CMA Emp Adj'!K128,"")</f>
        <v>14.280000000000001</v>
      </c>
      <c r="L128" s="65">
        <f>IFERROR(+'Ont LFS Emp'!L128-'CMA Emp Adj'!L128,"")</f>
        <v>12.00697539797395</v>
      </c>
      <c r="M128" s="30">
        <f>IFERROR(+'Ont LFS Emp'!M128-'CMA Emp Adj'!M128,"")</f>
        <v>15.728581765557159</v>
      </c>
      <c r="N128" s="30">
        <f>IFERROR(+'Ont LFS Emp'!N128-'CMA Emp Adj'!N128,"")</f>
        <v>13.878176555716351</v>
      </c>
      <c r="O128" s="30">
        <f>IFERROR(+'Ont LFS Emp'!O128-'CMA Emp Adj'!O128,"")</f>
        <v>13.45092619392185</v>
      </c>
      <c r="P128" s="30">
        <f>IFERROR(+'Ont LFS Emp'!P128-'CMA Emp Adj'!P128,"")</f>
        <v>14.36837916063676</v>
      </c>
      <c r="Q128" s="30">
        <f>IFERROR(+'Ont LFS Emp'!Q128-'CMA Emp Adj'!Q128,"")</f>
        <v>16.248842257597687</v>
      </c>
      <c r="R128" s="30">
        <f>IFERROR(+'Ont LFS Emp'!R128-'CMA Emp Adj'!R128,"")</f>
        <v>17.828252823086579</v>
      </c>
      <c r="S128" s="30">
        <f>IFERROR(+'Ont LFS Emp'!S128-'CMA Emp Adj'!S128,"")</f>
        <v>16.054369510664994</v>
      </c>
      <c r="T128" s="30">
        <f>IFERROR(+'Ont LFS Emp'!T128-'CMA Emp Adj'!T128,"")</f>
        <v>18.532876411543285</v>
      </c>
      <c r="U128" s="30">
        <f>IFERROR(+'Ont LFS Emp'!U128-'CMA Emp Adj'!U128,"")</f>
        <v>15.569993726474276</v>
      </c>
      <c r="V128" s="30">
        <f>IFERROR(+'Ont LFS Emp'!V128-'CMA Emp Adj'!V128,"")</f>
        <v>17.70392722710163</v>
      </c>
      <c r="W128" s="30">
        <f>IFERROR(+'Ont LFS Emp'!W128-'CMA Emp Adj'!W128,"")</f>
        <v>17.649493716337524</v>
      </c>
      <c r="X128" s="30">
        <f>IFERROR(+'Ont LFS Emp'!X128-'CMA Emp Adj'!X128,"")</f>
        <v>17.537267504488327</v>
      </c>
      <c r="Y128" s="30">
        <f>IFERROR(+'Ont LFS Emp'!Y128-'CMA Emp Adj'!Y128,"")</f>
        <v>17.137170556552963</v>
      </c>
    </row>
    <row r="129" spans="1:25" x14ac:dyDescent="0.25">
      <c r="A129" s="6" t="s">
        <v>309</v>
      </c>
      <c r="B129" s="6"/>
      <c r="C129" s="14" t="s">
        <v>310</v>
      </c>
      <c r="D129" s="65">
        <f>IFERROR(+'Ont LFS Emp'!D129-'CMA Emp Adj'!D129,"")</f>
        <v>0</v>
      </c>
      <c r="E129" s="65">
        <f>IFERROR(+'Ont LFS Emp'!E129-'CMA Emp Adj'!E129,"")</f>
        <v>0</v>
      </c>
      <c r="F129" s="65">
        <f>IFERROR(+'Ont LFS Emp'!F129-'CMA Emp Adj'!F129,"")</f>
        <v>0</v>
      </c>
      <c r="G129" s="65">
        <f>IFERROR(+'Ont LFS Emp'!G129-'CMA Emp Adj'!G129,"")</f>
        <v>0</v>
      </c>
      <c r="H129" s="65">
        <f>IFERROR(+'Ont LFS Emp'!H129-'CMA Emp Adj'!H129,"")</f>
        <v>0</v>
      </c>
      <c r="I129" s="65">
        <f>IFERROR(+'Ont LFS Emp'!I129-'CMA Emp Adj'!I129,"")</f>
        <v>0</v>
      </c>
      <c r="J129" s="65">
        <f>IFERROR(+'Ont LFS Emp'!J129-'CMA Emp Adj'!J129,"")</f>
        <v>0</v>
      </c>
      <c r="K129" s="65">
        <f>IFERROR(+'Ont LFS Emp'!K129-'CMA Emp Adj'!K129,"")</f>
        <v>0</v>
      </c>
      <c r="L129" s="65">
        <f>IFERROR(+'Ont LFS Emp'!L129-'CMA Emp Adj'!L129,"")</f>
        <v>0</v>
      </c>
      <c r="M129" s="30">
        <f>IFERROR(+'Ont LFS Emp'!M129-'CMA Emp Adj'!M129,"")</f>
        <v>0</v>
      </c>
      <c r="N129" s="30">
        <f>IFERROR(+'Ont LFS Emp'!N129-'CMA Emp Adj'!N129,"")</f>
        <v>0</v>
      </c>
      <c r="O129" s="30">
        <f>IFERROR(+'Ont LFS Emp'!O129-'CMA Emp Adj'!O129,"")</f>
        <v>0</v>
      </c>
      <c r="P129" s="30">
        <f>IFERROR(+'Ont LFS Emp'!P129-'CMA Emp Adj'!P129,"")</f>
        <v>0</v>
      </c>
      <c r="Q129" s="30">
        <f>IFERROR(+'Ont LFS Emp'!Q129-'CMA Emp Adj'!Q129,"")</f>
        <v>0</v>
      </c>
      <c r="R129" s="30">
        <f>IFERROR(+'Ont LFS Emp'!R129-'CMA Emp Adj'!R129,"")</f>
        <v>0</v>
      </c>
      <c r="S129" s="30">
        <f>IFERROR(+'Ont LFS Emp'!S129-'CMA Emp Adj'!S129,"")</f>
        <v>0</v>
      </c>
      <c r="T129" s="30">
        <f>IFERROR(+'Ont LFS Emp'!T129-'CMA Emp Adj'!T129,"")</f>
        <v>0</v>
      </c>
      <c r="U129" s="30">
        <f>IFERROR(+'Ont LFS Emp'!U129-'CMA Emp Adj'!U129,"")</f>
        <v>0</v>
      </c>
      <c r="V129" s="30">
        <f>IFERROR(+'Ont LFS Emp'!V129-'CMA Emp Adj'!V129,"")</f>
        <v>0</v>
      </c>
      <c r="W129" s="30">
        <f>IFERROR(+'Ont LFS Emp'!W129-'CMA Emp Adj'!W129,"")</f>
        <v>0</v>
      </c>
      <c r="X129" s="30">
        <f>IFERROR(+'Ont LFS Emp'!X129-'CMA Emp Adj'!X129,"")</f>
        <v>0</v>
      </c>
      <c r="Y129" s="30">
        <f>IFERROR(+'Ont LFS Emp'!Y129-'CMA Emp Adj'!Y129,"")</f>
        <v>0</v>
      </c>
    </row>
    <row r="130" spans="1:25" x14ac:dyDescent="0.25">
      <c r="A130" s="6" t="s">
        <v>123</v>
      </c>
      <c r="B130" s="6"/>
      <c r="C130" s="14" t="s">
        <v>205</v>
      </c>
      <c r="D130" s="65">
        <f>IFERROR(+'Ont LFS Emp'!D130-'CMA Emp Adj'!D130,"")</f>
        <v>27.470000000000002</v>
      </c>
      <c r="E130" s="65">
        <f>IFERROR(+'Ont LFS Emp'!E130-'CMA Emp Adj'!E130,"")</f>
        <v>31.950000000000003</v>
      </c>
      <c r="F130" s="65">
        <f>IFERROR(+'Ont LFS Emp'!F130-'CMA Emp Adj'!F130,"")</f>
        <v>20.41</v>
      </c>
      <c r="G130" s="65">
        <f>IFERROR(+'Ont LFS Emp'!G130-'CMA Emp Adj'!G130,"")</f>
        <v>23.880000000000003</v>
      </c>
      <c r="H130" s="65">
        <f>IFERROR(+'Ont LFS Emp'!H130-'CMA Emp Adj'!H130,"")</f>
        <v>19.55</v>
      </c>
      <c r="I130" s="65">
        <f>IFERROR(+'Ont LFS Emp'!I130-'CMA Emp Adj'!I130,"")</f>
        <v>22.35</v>
      </c>
      <c r="J130" s="65">
        <f>IFERROR(+'Ont LFS Emp'!J130-'CMA Emp Adj'!J130,"")</f>
        <v>25.53</v>
      </c>
      <c r="K130" s="65">
        <f>IFERROR(+'Ont LFS Emp'!K130-'CMA Emp Adj'!K130,"")</f>
        <v>23.200000000000003</v>
      </c>
      <c r="L130" s="65">
        <f>IFERROR(+'Ont LFS Emp'!L130-'CMA Emp Adj'!L130,"")</f>
        <v>24.298422798552473</v>
      </c>
      <c r="M130" s="30">
        <f>IFERROR(+'Ont LFS Emp'!M130-'CMA Emp Adj'!M130,"")</f>
        <v>28.197285886610381</v>
      </c>
      <c r="N130" s="30">
        <f>IFERROR(+'Ont LFS Emp'!N130-'CMA Emp Adj'!N130,"")</f>
        <v>28.566450542822693</v>
      </c>
      <c r="O130" s="30">
        <f>IFERROR(+'Ont LFS Emp'!O130-'CMA Emp Adj'!O130,"")</f>
        <v>27.324523522316049</v>
      </c>
      <c r="P130" s="30">
        <f>IFERROR(+'Ont LFS Emp'!P130-'CMA Emp Adj'!P130,"")</f>
        <v>29.222623642943297</v>
      </c>
      <c r="Q130" s="30">
        <f>IFERROR(+'Ont LFS Emp'!Q130-'CMA Emp Adj'!Q130,"")</f>
        <v>31.298748492159227</v>
      </c>
      <c r="R130" s="30">
        <f>IFERROR(+'Ont LFS Emp'!R130-'CMA Emp Adj'!R130,"")</f>
        <v>28.369550500947753</v>
      </c>
      <c r="S130" s="30">
        <f>IFERROR(+'Ont LFS Emp'!S130-'CMA Emp Adj'!S130,"")</f>
        <v>33.838383428107214</v>
      </c>
      <c r="T130" s="30">
        <f>IFERROR(+'Ont LFS Emp'!T130-'CMA Emp Adj'!T130,"")</f>
        <v>31.823834281072294</v>
      </c>
      <c r="U130" s="30">
        <f>IFERROR(+'Ont LFS Emp'!U130-'CMA Emp Adj'!U130,"")</f>
        <v>30.011830490116431</v>
      </c>
      <c r="V130" s="30">
        <f>IFERROR(+'Ont LFS Emp'!V130-'CMA Emp Adj'!V130,"")</f>
        <v>33.195664771188731</v>
      </c>
      <c r="W130" s="30">
        <f>IFERROR(+'Ont LFS Emp'!W130-'CMA Emp Adj'!W130,"")</f>
        <v>27.761657044464698</v>
      </c>
      <c r="X130" s="30">
        <f>IFERROR(+'Ont LFS Emp'!X130-'CMA Emp Adj'!X130,"")</f>
        <v>32.5663152030791</v>
      </c>
      <c r="Y130" s="30">
        <f>IFERROR(+'Ont LFS Emp'!Y130-'CMA Emp Adj'!Y130,"")</f>
        <v>28.279232249569532</v>
      </c>
    </row>
    <row r="131" spans="1:25" x14ac:dyDescent="0.25">
      <c r="A131" s="10" t="s">
        <v>124</v>
      </c>
      <c r="B131" s="10"/>
      <c r="C131" s="14">
        <v>532</v>
      </c>
      <c r="D131" s="65">
        <f>IFERROR(+'Ont LFS Emp'!D131-'CMA Emp Adj'!D131,"")</f>
        <v>14.3</v>
      </c>
      <c r="E131" s="65">
        <f>IFERROR(+'Ont LFS Emp'!E131-'CMA Emp Adj'!E131,"")</f>
        <v>12.579999999999998</v>
      </c>
      <c r="F131" s="65">
        <f>IFERROR(+'Ont LFS Emp'!F131-'CMA Emp Adj'!F131,"")</f>
        <v>14.950000000000001</v>
      </c>
      <c r="G131" s="65">
        <f>IFERROR(+'Ont LFS Emp'!G131-'CMA Emp Adj'!G131,"")</f>
        <v>15.44</v>
      </c>
      <c r="H131" s="65">
        <f>IFERROR(+'Ont LFS Emp'!H131-'CMA Emp Adj'!H131,"")</f>
        <v>14.05</v>
      </c>
      <c r="I131" s="65">
        <f>IFERROR(+'Ont LFS Emp'!I131-'CMA Emp Adj'!I131,"")</f>
        <v>14.11</v>
      </c>
      <c r="J131" s="65">
        <f>IFERROR(+'Ont LFS Emp'!J131-'CMA Emp Adj'!J131,"")</f>
        <v>14.339999999999998</v>
      </c>
      <c r="K131" s="65">
        <f>IFERROR(+'Ont LFS Emp'!K131-'CMA Emp Adj'!K131,"")</f>
        <v>12.57</v>
      </c>
      <c r="L131" s="65">
        <f>IFERROR(+'Ont LFS Emp'!L131-'CMA Emp Adj'!L131,"")</f>
        <v>14.515966101694914</v>
      </c>
      <c r="M131" s="30">
        <f>IFERROR(+'Ont LFS Emp'!M131-'CMA Emp Adj'!M131,"")</f>
        <v>14.126033898305085</v>
      </c>
      <c r="N131" s="30">
        <f>IFERROR(+'Ont LFS Emp'!N131-'CMA Emp Adj'!N131,"")</f>
        <v>12.399830508474579</v>
      </c>
      <c r="O131" s="30">
        <f>IFERROR(+'Ont LFS Emp'!O131-'CMA Emp Adj'!O131,"")</f>
        <v>13.321983050847459</v>
      </c>
      <c r="P131" s="30">
        <f>IFERROR(+'Ont LFS Emp'!P131-'CMA Emp Adj'!P131,"")</f>
        <v>11.636610169491526</v>
      </c>
      <c r="Q131" s="30">
        <f>IFERROR(+'Ont LFS Emp'!Q131-'CMA Emp Adj'!Q131,"")</f>
        <v>10.133305084745764</v>
      </c>
      <c r="R131" s="30">
        <f>IFERROR(+'Ont LFS Emp'!R131-'CMA Emp Adj'!R131,"")</f>
        <v>11.279080717488787</v>
      </c>
      <c r="S131" s="30">
        <f>IFERROR(+'Ont LFS Emp'!S131-'CMA Emp Adj'!S131,"")</f>
        <v>11.940252242152466</v>
      </c>
      <c r="T131" s="30">
        <f>IFERROR(+'Ont LFS Emp'!T131-'CMA Emp Adj'!T131,"")</f>
        <v>7.7472085201793703</v>
      </c>
      <c r="U131" s="30">
        <f>IFERROR(+'Ont LFS Emp'!U131-'CMA Emp Adj'!U131,"")</f>
        <v>8.4525616591928241</v>
      </c>
      <c r="V131" s="30">
        <f>IFERROR(+'Ont LFS Emp'!V131-'CMA Emp Adj'!V131,"")</f>
        <v>8.9351008968609893</v>
      </c>
      <c r="W131" s="30">
        <f>IFERROR(+'Ont LFS Emp'!W131-'CMA Emp Adj'!W131,"")</f>
        <v>8.2219808087731341</v>
      </c>
      <c r="X131" s="30">
        <f>IFERROR(+'Ont LFS Emp'!X131-'CMA Emp Adj'!X131,"")</f>
        <v>7.5741329677861557</v>
      </c>
      <c r="Y131" s="30">
        <f>IFERROR(+'Ont LFS Emp'!Y131-'CMA Emp Adj'!Y131,"")</f>
        <v>6.7659698423577801</v>
      </c>
    </row>
    <row r="132" spans="1:25" x14ac:dyDescent="0.25">
      <c r="A132" s="6" t="s">
        <v>125</v>
      </c>
      <c r="B132" s="6"/>
      <c r="C132" s="14">
        <v>5321</v>
      </c>
      <c r="D132" s="65">
        <f>IFERROR(+'Ont LFS Emp'!D132-'CMA Emp Adj'!D132,"")</f>
        <v>3.0500000000000007</v>
      </c>
      <c r="E132" s="65">
        <f>IFERROR(+'Ont LFS Emp'!E132-'CMA Emp Adj'!E132,"")</f>
        <v>3.7199999999999989</v>
      </c>
      <c r="F132" s="65">
        <f>IFERROR(+'Ont LFS Emp'!F132-'CMA Emp Adj'!F132,"")</f>
        <v>4.01</v>
      </c>
      <c r="G132" s="65">
        <f>IFERROR(+'Ont LFS Emp'!G132-'CMA Emp Adj'!G132,"")</f>
        <v>4.07</v>
      </c>
      <c r="H132" s="65">
        <f>IFERROR(+'Ont LFS Emp'!H132-'CMA Emp Adj'!H132,"")</f>
        <v>4.8199999999999994</v>
      </c>
      <c r="I132" s="65">
        <f>IFERROR(+'Ont LFS Emp'!I132-'CMA Emp Adj'!I132,"")</f>
        <v>4.5299999999999994</v>
      </c>
      <c r="J132" s="65">
        <f>IFERROR(+'Ont LFS Emp'!J132-'CMA Emp Adj'!J132,"")</f>
        <v>4.53</v>
      </c>
      <c r="K132" s="65">
        <f>IFERROR(+'Ont LFS Emp'!K132-'CMA Emp Adj'!K132,"")</f>
        <v>3.2299999999999995</v>
      </c>
      <c r="L132" s="65">
        <f>IFERROR(+'Ont LFS Emp'!L132-'CMA Emp Adj'!L132,"")</f>
        <v>3.2176941176470595</v>
      </c>
      <c r="M132" s="30">
        <f>IFERROR(+'Ont LFS Emp'!M132-'CMA Emp Adj'!M132,"")</f>
        <v>3.2327058823529411</v>
      </c>
      <c r="N132" s="30">
        <f>IFERROR(+'Ont LFS Emp'!N132-'CMA Emp Adj'!N132,"")</f>
        <v>3.1343058823529422</v>
      </c>
      <c r="O132" s="30">
        <f>IFERROR(+'Ont LFS Emp'!O132-'CMA Emp Adj'!O132,"")</f>
        <v>3.6417176470588233</v>
      </c>
      <c r="P132" s="30">
        <f>IFERROR(+'Ont LFS Emp'!P132-'CMA Emp Adj'!P132,"")</f>
        <v>2.8814117647058826</v>
      </c>
      <c r="Q132" s="30">
        <f>IFERROR(+'Ont LFS Emp'!Q132-'CMA Emp Adj'!Q132,"")</f>
        <v>3.0543764705882355</v>
      </c>
      <c r="R132" s="30">
        <f>IFERROR(+'Ont LFS Emp'!R132-'CMA Emp Adj'!R132,"")</f>
        <v>2.5277202072538865</v>
      </c>
      <c r="S132" s="30">
        <f>IFERROR(+'Ont LFS Emp'!S132-'CMA Emp Adj'!S132,"")</f>
        <v>4.1270984455958546</v>
      </c>
      <c r="T132" s="30">
        <f>IFERROR(+'Ont LFS Emp'!T132-'CMA Emp Adj'!T132,"")</f>
        <v>2.5112435233160628</v>
      </c>
      <c r="U132" s="30">
        <f>IFERROR(+'Ont LFS Emp'!U132-'CMA Emp Adj'!U132,"")</f>
        <v>2.9913471502590676</v>
      </c>
      <c r="V132" s="30">
        <f>IFERROR(+'Ont LFS Emp'!V132-'CMA Emp Adj'!V132,"")</f>
        <v>2.1700518134715026</v>
      </c>
      <c r="W132" s="30">
        <f>IFERROR(+'Ont LFS Emp'!W132-'CMA Emp Adj'!W132,"")</f>
        <v>3.4566063977746859</v>
      </c>
      <c r="X132" s="30">
        <f>IFERROR(+'Ont LFS Emp'!X132-'CMA Emp Adj'!X132,"")</f>
        <v>2.1977190542420022</v>
      </c>
      <c r="Y132" s="30">
        <f>IFERROR(+'Ont LFS Emp'!Y132-'CMA Emp Adj'!Y132,"")</f>
        <v>2.1605006954102919</v>
      </c>
    </row>
    <row r="133" spans="1:25" x14ac:dyDescent="0.25">
      <c r="A133" s="10" t="s">
        <v>126</v>
      </c>
      <c r="B133" s="10"/>
      <c r="C133" s="14">
        <v>533</v>
      </c>
      <c r="D133" s="65">
        <f>IFERROR(+'Ont LFS Emp'!D133-'CMA Emp Adj'!D133,"")</f>
        <v>0</v>
      </c>
      <c r="E133" s="65">
        <f>IFERROR(+'Ont LFS Emp'!E133-'CMA Emp Adj'!E133,"")</f>
        <v>0</v>
      </c>
      <c r="F133" s="65">
        <f>IFERROR(+'Ont LFS Emp'!F133-'CMA Emp Adj'!F133,"")</f>
        <v>0</v>
      </c>
      <c r="G133" s="65">
        <f>IFERROR(+'Ont LFS Emp'!G133-'CMA Emp Adj'!G133,"")</f>
        <v>0</v>
      </c>
      <c r="H133" s="65">
        <f>IFERROR(+'Ont LFS Emp'!H133-'CMA Emp Adj'!H133,"")</f>
        <v>0</v>
      </c>
      <c r="I133" s="65">
        <f>IFERROR(+'Ont LFS Emp'!I133-'CMA Emp Adj'!I133,"")</f>
        <v>0</v>
      </c>
      <c r="J133" s="65">
        <f>IFERROR(+'Ont LFS Emp'!J133-'CMA Emp Adj'!J133,"")</f>
        <v>0</v>
      </c>
      <c r="K133" s="65">
        <f>IFERROR(+'Ont LFS Emp'!K133-'CMA Emp Adj'!K133,"")</f>
        <v>0</v>
      </c>
      <c r="L133" s="65">
        <f>IFERROR(+'Ont LFS Emp'!L133-'CMA Emp Adj'!L133,"")</f>
        <v>0</v>
      </c>
      <c r="M133" s="30">
        <f>IFERROR(+'Ont LFS Emp'!M133-'CMA Emp Adj'!M133,"")</f>
        <v>0</v>
      </c>
      <c r="N133" s="30">
        <f>IFERROR(+'Ont LFS Emp'!N133-'CMA Emp Adj'!N133,"")</f>
        <v>0</v>
      </c>
      <c r="O133" s="30">
        <f>IFERROR(+'Ont LFS Emp'!O133-'CMA Emp Adj'!O133,"")</f>
        <v>0</v>
      </c>
      <c r="P133" s="30">
        <f>IFERROR(+'Ont LFS Emp'!P133-'CMA Emp Adj'!P133,"")</f>
        <v>0</v>
      </c>
      <c r="Q133" s="30">
        <f>IFERROR(+'Ont LFS Emp'!Q133-'CMA Emp Adj'!Q133,"")</f>
        <v>0</v>
      </c>
      <c r="R133" s="30">
        <f>IFERROR(+'Ont LFS Emp'!R133-'CMA Emp Adj'!R133,"")</f>
        <v>0</v>
      </c>
      <c r="S133" s="30">
        <f>IFERROR(+'Ont LFS Emp'!S133-'CMA Emp Adj'!S133,"")</f>
        <v>0</v>
      </c>
      <c r="T133" s="30">
        <f>IFERROR(+'Ont LFS Emp'!T133-'CMA Emp Adj'!T133,"")</f>
        <v>0</v>
      </c>
      <c r="U133" s="30">
        <f>IFERROR(+'Ont LFS Emp'!U133-'CMA Emp Adj'!U133,"")</f>
        <v>0</v>
      </c>
      <c r="V133" s="30">
        <f>IFERROR(+'Ont LFS Emp'!V133-'CMA Emp Adj'!V133,"")</f>
        <v>0</v>
      </c>
      <c r="W133" s="30">
        <f>IFERROR(+'Ont LFS Emp'!W133-'CMA Emp Adj'!W133,"")</f>
        <v>0</v>
      </c>
      <c r="X133" s="30">
        <f>IFERROR(+'Ont LFS Emp'!X133-'CMA Emp Adj'!X133,"")</f>
        <v>0</v>
      </c>
      <c r="Y133" s="30">
        <f>IFERROR(+'Ont LFS Emp'!Y133-'CMA Emp Adj'!Y133,"")</f>
        <v>0</v>
      </c>
    </row>
    <row r="134" spans="1:25" x14ac:dyDescent="0.25">
      <c r="A134" s="5" t="s">
        <v>127</v>
      </c>
      <c r="B134" s="5"/>
      <c r="C134" s="13">
        <v>54</v>
      </c>
      <c r="D134" s="64">
        <f>IFERROR(+'Ont LFS Emp'!D134-'CMA Emp Adj'!D134,"")</f>
        <v>149.62999999999997</v>
      </c>
      <c r="E134" s="64">
        <f>IFERROR(+'Ont LFS Emp'!E134-'CMA Emp Adj'!E134,"")</f>
        <v>164.4</v>
      </c>
      <c r="F134" s="64">
        <f>IFERROR(+'Ont LFS Emp'!F134-'CMA Emp Adj'!F134,"")</f>
        <v>163.41</v>
      </c>
      <c r="G134" s="64">
        <f>IFERROR(+'Ont LFS Emp'!G134-'CMA Emp Adj'!G134,"")</f>
        <v>169.99999999999997</v>
      </c>
      <c r="H134" s="64">
        <f>IFERROR(+'Ont LFS Emp'!H134-'CMA Emp Adj'!H134,"")</f>
        <v>181.66000000000003</v>
      </c>
      <c r="I134" s="64">
        <f>IFERROR(+'Ont LFS Emp'!I134-'CMA Emp Adj'!I134,"")</f>
        <v>180.36999999999995</v>
      </c>
      <c r="J134" s="64">
        <f>IFERROR(+'Ont LFS Emp'!J134-'CMA Emp Adj'!J134,"")</f>
        <v>189.45999999999998</v>
      </c>
      <c r="K134" s="64">
        <f>IFERROR(+'Ont LFS Emp'!K134-'CMA Emp Adj'!K134,"")</f>
        <v>185.22000000000003</v>
      </c>
      <c r="L134" s="64">
        <f>IFERROR(+'Ont LFS Emp'!L134-'CMA Emp Adj'!L134,"")</f>
        <v>173.8030767591527</v>
      </c>
      <c r="M134" s="29">
        <f>IFERROR(+'Ont LFS Emp'!M134-'CMA Emp Adj'!M134,"")</f>
        <v>187.60949921152451</v>
      </c>
      <c r="N134" s="29">
        <f>IFERROR(+'Ont LFS Emp'!N134-'CMA Emp Adj'!N134,"")</f>
        <v>188.77586924093254</v>
      </c>
      <c r="O134" s="29">
        <f>IFERROR(+'Ont LFS Emp'!O134-'CMA Emp Adj'!O134,"")</f>
        <v>191.67875570046459</v>
      </c>
      <c r="P134" s="29">
        <f>IFERROR(+'Ont LFS Emp'!P134-'CMA Emp Adj'!P134,"")</f>
        <v>185.84432659932662</v>
      </c>
      <c r="Q134" s="29">
        <f>IFERROR(+'Ont LFS Emp'!Q134-'CMA Emp Adj'!Q134,"")</f>
        <v>191.74253889101993</v>
      </c>
      <c r="R134" s="29">
        <f>IFERROR(+'Ont LFS Emp'!R134-'CMA Emp Adj'!R134,"")</f>
        <v>205.37650002883004</v>
      </c>
      <c r="S134" s="29">
        <f>IFERROR(+'Ont LFS Emp'!S134-'CMA Emp Adj'!S134,"")</f>
        <v>208.53498990947355</v>
      </c>
      <c r="T134" s="29">
        <f>IFERROR(+'Ont LFS Emp'!T134-'CMA Emp Adj'!T134,"")</f>
        <v>216.54273731957181</v>
      </c>
      <c r="U134" s="29">
        <f>IFERROR(+'Ont LFS Emp'!U134-'CMA Emp Adj'!U134,"")</f>
        <v>211.69099213899938</v>
      </c>
      <c r="V134" s="29">
        <f>IFERROR(+'Ont LFS Emp'!V134-'CMA Emp Adj'!V134,"")</f>
        <v>209.9687520421304</v>
      </c>
      <c r="W134" s="29">
        <f>IFERROR(+'Ont LFS Emp'!W134-'CMA Emp Adj'!W134,"")</f>
        <v>222.72637065244982</v>
      </c>
      <c r="X134" s="29">
        <f>IFERROR(+'Ont LFS Emp'!X134-'CMA Emp Adj'!X134,"")</f>
        <v>239.03568012185838</v>
      </c>
      <c r="Y134" s="29">
        <f>IFERROR(+'Ont LFS Emp'!Y134-'CMA Emp Adj'!Y134,"")</f>
        <v>235.86957908098503</v>
      </c>
    </row>
    <row r="135" spans="1:25" x14ac:dyDescent="0.25">
      <c r="A135" s="7" t="s">
        <v>128</v>
      </c>
      <c r="B135" s="7"/>
      <c r="C135" s="14">
        <v>5411</v>
      </c>
      <c r="D135" s="65">
        <f>IFERROR(+'Ont LFS Emp'!D135-'CMA Emp Adj'!D135,"")</f>
        <v>19.420000000000002</v>
      </c>
      <c r="E135" s="65">
        <f>IFERROR(+'Ont LFS Emp'!E135-'CMA Emp Adj'!E135,"")</f>
        <v>21.76</v>
      </c>
      <c r="F135" s="65">
        <f>IFERROR(+'Ont LFS Emp'!F135-'CMA Emp Adj'!F135,"")</f>
        <v>21.740000000000002</v>
      </c>
      <c r="G135" s="65">
        <f>IFERROR(+'Ont LFS Emp'!G135-'CMA Emp Adj'!G135,"")</f>
        <v>20.159999999999997</v>
      </c>
      <c r="H135" s="65">
        <f>IFERROR(+'Ont LFS Emp'!H135-'CMA Emp Adj'!H135,"")</f>
        <v>24.580000000000002</v>
      </c>
      <c r="I135" s="65">
        <f>IFERROR(+'Ont LFS Emp'!I135-'CMA Emp Adj'!I135,"")</f>
        <v>23.729999999999997</v>
      </c>
      <c r="J135" s="65">
        <f>IFERROR(+'Ont LFS Emp'!J135-'CMA Emp Adj'!J135,"")</f>
        <v>24.03</v>
      </c>
      <c r="K135" s="65">
        <f>IFERROR(+'Ont LFS Emp'!K135-'CMA Emp Adj'!K135,"")</f>
        <v>24.689999999999998</v>
      </c>
      <c r="L135" s="65">
        <f>IFERROR(+'Ont LFS Emp'!L135-'CMA Emp Adj'!L135,"")</f>
        <v>19.285435882177921</v>
      </c>
      <c r="M135" s="30">
        <f>IFERROR(+'Ont LFS Emp'!M135-'CMA Emp Adj'!M135,"")</f>
        <v>22.132573638797972</v>
      </c>
      <c r="N135" s="30">
        <f>IFERROR(+'Ont LFS Emp'!N135-'CMA Emp Adj'!N135,"")</f>
        <v>21.008095804819995</v>
      </c>
      <c r="O135" s="30">
        <f>IFERROR(+'Ont LFS Emp'!O135-'CMA Emp Adj'!O135,"")</f>
        <v>20.77404939006248</v>
      </c>
      <c r="P135" s="30">
        <f>IFERROR(+'Ont LFS Emp'!P135-'CMA Emp Adj'!P135,"")</f>
        <v>20.695123475156201</v>
      </c>
      <c r="Q135" s="30">
        <f>IFERROR(+'Ont LFS Emp'!Q135-'CMA Emp Adj'!Q135,"")</f>
        <v>22.625706634930069</v>
      </c>
      <c r="R135" s="30">
        <f>IFERROR(+'Ont LFS Emp'!R135-'CMA Emp Adj'!R135,"")</f>
        <v>24.558155326827972</v>
      </c>
      <c r="S135" s="30">
        <f>IFERROR(+'Ont LFS Emp'!S135-'CMA Emp Adj'!S135,"")</f>
        <v>24.787548456088771</v>
      </c>
      <c r="T135" s="30">
        <f>IFERROR(+'Ont LFS Emp'!T135-'CMA Emp Adj'!T135,"")</f>
        <v>24.431780510626922</v>
      </c>
      <c r="U135" s="30">
        <f>IFERROR(+'Ont LFS Emp'!U135-'CMA Emp Adj'!U135,"")</f>
        <v>24.922363320411705</v>
      </c>
      <c r="V135" s="30">
        <f>IFERROR(+'Ont LFS Emp'!V135-'CMA Emp Adj'!V135,"")</f>
        <v>22.690711134875016</v>
      </c>
      <c r="W135" s="30">
        <f>IFERROR(+'Ont LFS Emp'!W135-'CMA Emp Adj'!W135,"")</f>
        <v>25.131509433962258</v>
      </c>
      <c r="X135" s="30">
        <f>IFERROR(+'Ont LFS Emp'!X135-'CMA Emp Adj'!X135,"")</f>
        <v>28.955817818318124</v>
      </c>
      <c r="Y135" s="30">
        <f>IFERROR(+'Ont LFS Emp'!Y135-'CMA Emp Adj'!Y135,"")</f>
        <v>25.327316006497561</v>
      </c>
    </row>
    <row r="136" spans="1:25" x14ac:dyDescent="0.25">
      <c r="A136" s="7" t="s">
        <v>129</v>
      </c>
      <c r="B136" s="7"/>
      <c r="C136" s="14">
        <v>5412</v>
      </c>
      <c r="D136" s="65">
        <f>IFERROR(+'Ont LFS Emp'!D136-'CMA Emp Adj'!D136,"")</f>
        <v>18.97</v>
      </c>
      <c r="E136" s="65">
        <f>IFERROR(+'Ont LFS Emp'!E136-'CMA Emp Adj'!E136,"")</f>
        <v>17.939999999999998</v>
      </c>
      <c r="F136" s="65">
        <f>IFERROR(+'Ont LFS Emp'!F136-'CMA Emp Adj'!F136,"")</f>
        <v>19.819999999999997</v>
      </c>
      <c r="G136" s="65">
        <f>IFERROR(+'Ont LFS Emp'!G136-'CMA Emp Adj'!G136,"")</f>
        <v>21.620000000000005</v>
      </c>
      <c r="H136" s="65">
        <f>IFERROR(+'Ont LFS Emp'!H136-'CMA Emp Adj'!H136,"")</f>
        <v>22.259999999999998</v>
      </c>
      <c r="I136" s="65">
        <f>IFERROR(+'Ont LFS Emp'!I136-'CMA Emp Adj'!I136,"")</f>
        <v>22.259999999999998</v>
      </c>
      <c r="J136" s="65">
        <f>IFERROR(+'Ont LFS Emp'!J136-'CMA Emp Adj'!J136,"")</f>
        <v>20.959999999999997</v>
      </c>
      <c r="K136" s="65">
        <f>IFERROR(+'Ont LFS Emp'!K136-'CMA Emp Adj'!K136,"")</f>
        <v>19.41</v>
      </c>
      <c r="L136" s="65">
        <f>IFERROR(+'Ont LFS Emp'!L136-'CMA Emp Adj'!L136,"")</f>
        <v>20.323616773442051</v>
      </c>
      <c r="M136" s="30">
        <f>IFERROR(+'Ont LFS Emp'!M136-'CMA Emp Adj'!M136,"")</f>
        <v>20.415690157251021</v>
      </c>
      <c r="N136" s="30">
        <f>IFERROR(+'Ont LFS Emp'!N136-'CMA Emp Adj'!N136,"")</f>
        <v>21.813576004659296</v>
      </c>
      <c r="O136" s="30">
        <f>IFERROR(+'Ont LFS Emp'!O136-'CMA Emp Adj'!O136,"")</f>
        <v>24.621700640652303</v>
      </c>
      <c r="P136" s="30">
        <f>IFERROR(+'Ont LFS Emp'!P136-'CMA Emp Adj'!P136,"")</f>
        <v>23.934257425742572</v>
      </c>
      <c r="Q136" s="30">
        <f>IFERROR(+'Ont LFS Emp'!Q136-'CMA Emp Adj'!Q136,"")</f>
        <v>23.540978450786255</v>
      </c>
      <c r="R136" s="30">
        <f>IFERROR(+'Ont LFS Emp'!R136-'CMA Emp Adj'!R136,"")</f>
        <v>24.312823548232288</v>
      </c>
      <c r="S136" s="30">
        <f>IFERROR(+'Ont LFS Emp'!S136-'CMA Emp Adj'!S136,"")</f>
        <v>24.410731083026718</v>
      </c>
      <c r="T136" s="30">
        <f>IFERROR(+'Ont LFS Emp'!T136-'CMA Emp Adj'!T136,"")</f>
        <v>25.586467765157579</v>
      </c>
      <c r="U136" s="30">
        <f>IFERROR(+'Ont LFS Emp'!U136-'CMA Emp Adj'!U136,"")</f>
        <v>23.884788033914575</v>
      </c>
      <c r="V136" s="30">
        <f>IFERROR(+'Ont LFS Emp'!V136-'CMA Emp Adj'!V136,"")</f>
        <v>26.664146536554156</v>
      </c>
      <c r="W136" s="30">
        <f>IFERROR(+'Ont LFS Emp'!W136-'CMA Emp Adj'!W136,"")</f>
        <v>26.318611927144538</v>
      </c>
      <c r="X136" s="30">
        <f>IFERROR(+'Ont LFS Emp'!X136-'CMA Emp Adj'!X136,"")</f>
        <v>29.927287015276143</v>
      </c>
      <c r="Y136" s="30">
        <f>IFERROR(+'Ont LFS Emp'!Y136-'CMA Emp Adj'!Y136,"")</f>
        <v>25.137823149236183</v>
      </c>
    </row>
    <row r="137" spans="1:25" x14ac:dyDescent="0.25">
      <c r="A137" s="7" t="s">
        <v>130</v>
      </c>
      <c r="B137" s="7"/>
      <c r="C137" s="14">
        <v>5413</v>
      </c>
      <c r="D137" s="65">
        <f>IFERROR(+'Ont LFS Emp'!D137-'CMA Emp Adj'!D137,"")</f>
        <v>28.870000000000005</v>
      </c>
      <c r="E137" s="65">
        <f>IFERROR(+'Ont LFS Emp'!E137-'CMA Emp Adj'!E137,"")</f>
        <v>26.639999999999997</v>
      </c>
      <c r="F137" s="65">
        <f>IFERROR(+'Ont LFS Emp'!F137-'CMA Emp Adj'!F137,"")</f>
        <v>32.04</v>
      </c>
      <c r="G137" s="65">
        <f>IFERROR(+'Ont LFS Emp'!G137-'CMA Emp Adj'!G137,"")</f>
        <v>32.38000000000001</v>
      </c>
      <c r="H137" s="65">
        <f>IFERROR(+'Ont LFS Emp'!H137-'CMA Emp Adj'!H137,"")</f>
        <v>32.950000000000003</v>
      </c>
      <c r="I137" s="65">
        <f>IFERROR(+'Ont LFS Emp'!I137-'CMA Emp Adj'!I137,"")</f>
        <v>31.82</v>
      </c>
      <c r="J137" s="65">
        <f>IFERROR(+'Ont LFS Emp'!J137-'CMA Emp Adj'!J137,"")</f>
        <v>33.350000000000009</v>
      </c>
      <c r="K137" s="65">
        <f>IFERROR(+'Ont LFS Emp'!K137-'CMA Emp Adj'!K137,"")</f>
        <v>35.369999999999997</v>
      </c>
      <c r="L137" s="65">
        <f>IFERROR(+'Ont LFS Emp'!L137-'CMA Emp Adj'!L137,"")</f>
        <v>34.044498761354248</v>
      </c>
      <c r="M137" s="30">
        <f>IFERROR(+'Ont LFS Emp'!M137-'CMA Emp Adj'!M137,"")</f>
        <v>35.289151114781163</v>
      </c>
      <c r="N137" s="30">
        <f>IFERROR(+'Ont LFS Emp'!N137-'CMA Emp Adj'!N137,"")</f>
        <v>38.893889347646564</v>
      </c>
      <c r="O137" s="30">
        <f>IFERROR(+'Ont LFS Emp'!O137-'CMA Emp Adj'!O137,"")</f>
        <v>38.556039636663904</v>
      </c>
      <c r="P137" s="30">
        <f>IFERROR(+'Ont LFS Emp'!P137-'CMA Emp Adj'!P137,"")</f>
        <v>33.603415359207261</v>
      </c>
      <c r="Q137" s="30">
        <f>IFERROR(+'Ont LFS Emp'!Q137-'CMA Emp Adj'!Q137,"")</f>
        <v>36.978211395540875</v>
      </c>
      <c r="R137" s="30">
        <f>IFERROR(+'Ont LFS Emp'!R137-'CMA Emp Adj'!R137,"")</f>
        <v>41.420199270643401</v>
      </c>
      <c r="S137" s="30">
        <f>IFERROR(+'Ont LFS Emp'!S137-'CMA Emp Adj'!S137,"")</f>
        <v>41.207236259442553</v>
      </c>
      <c r="T137" s="30">
        <f>IFERROR(+'Ont LFS Emp'!T137-'CMA Emp Adj'!T137,"")</f>
        <v>40.477227142485027</v>
      </c>
      <c r="U137" s="30">
        <f>IFERROR(+'Ont LFS Emp'!U137-'CMA Emp Adj'!U137,"")</f>
        <v>39.347698619432137</v>
      </c>
      <c r="V137" s="30">
        <f>IFERROR(+'Ont LFS Emp'!V137-'CMA Emp Adj'!V137,"")</f>
        <v>41.964955717634794</v>
      </c>
      <c r="W137" s="30">
        <f>IFERROR(+'Ont LFS Emp'!W137-'CMA Emp Adj'!W137,"")</f>
        <v>47.061521043878727</v>
      </c>
      <c r="X137" s="30">
        <f>IFERROR(+'Ont LFS Emp'!X137-'CMA Emp Adj'!X137,"")</f>
        <v>46.585802737623126</v>
      </c>
      <c r="Y137" s="30">
        <f>IFERROR(+'Ont LFS Emp'!Y137-'CMA Emp Adj'!Y137,"")</f>
        <v>46.744766534476142</v>
      </c>
    </row>
    <row r="138" spans="1:25" x14ac:dyDescent="0.25">
      <c r="A138" s="7" t="s">
        <v>131</v>
      </c>
      <c r="B138" s="7"/>
      <c r="C138" s="14">
        <v>5414</v>
      </c>
      <c r="D138" s="65">
        <f>IFERROR(+'Ont LFS Emp'!D138-'CMA Emp Adj'!D138,"")</f>
        <v>5.9800000000000022</v>
      </c>
      <c r="E138" s="65">
        <f>IFERROR(+'Ont LFS Emp'!E138-'CMA Emp Adj'!E138,"")</f>
        <v>7.6800000000000015</v>
      </c>
      <c r="F138" s="65">
        <f>IFERROR(+'Ont LFS Emp'!F138-'CMA Emp Adj'!F138,"")</f>
        <v>6.67</v>
      </c>
      <c r="G138" s="65">
        <f>IFERROR(+'Ont LFS Emp'!G138-'CMA Emp Adj'!G138,"")</f>
        <v>6.91</v>
      </c>
      <c r="H138" s="65">
        <f>IFERROR(+'Ont LFS Emp'!H138-'CMA Emp Adj'!H138,"")</f>
        <v>6.870000000000001</v>
      </c>
      <c r="I138" s="65">
        <f>IFERROR(+'Ont LFS Emp'!I138-'CMA Emp Adj'!I138,"")</f>
        <v>6.3999999999999986</v>
      </c>
      <c r="J138" s="65">
        <f>IFERROR(+'Ont LFS Emp'!J138-'CMA Emp Adj'!J138,"")</f>
        <v>7.3800000000000008</v>
      </c>
      <c r="K138" s="65">
        <f>IFERROR(+'Ont LFS Emp'!K138-'CMA Emp Adj'!K138,"")</f>
        <v>7.42</v>
      </c>
      <c r="L138" s="65">
        <f>IFERROR(+'Ont LFS Emp'!L138-'CMA Emp Adj'!L138,"")</f>
        <v>5.354286767416145</v>
      </c>
      <c r="M138" s="30">
        <f>IFERROR(+'Ont LFS Emp'!M138-'CMA Emp Adj'!M138,"")</f>
        <v>6.1273166236638428</v>
      </c>
      <c r="N138" s="30">
        <f>IFERROR(+'Ont LFS Emp'!N138-'CMA Emp Adj'!N138,"")</f>
        <v>7.6841430151124221</v>
      </c>
      <c r="O138" s="30">
        <f>IFERROR(+'Ont LFS Emp'!O138-'CMA Emp Adj'!O138,"")</f>
        <v>6.1305750092148905</v>
      </c>
      <c r="P138" s="30">
        <f>IFERROR(+'Ont LFS Emp'!P138-'CMA Emp Adj'!P138,"")</f>
        <v>7.9801105786951716</v>
      </c>
      <c r="Q138" s="30">
        <f>IFERROR(+'Ont LFS Emp'!Q138-'CMA Emp Adj'!Q138,"")</f>
        <v>8.0054257279764087</v>
      </c>
      <c r="R138" s="30">
        <f>IFERROR(+'Ont LFS Emp'!R138-'CMA Emp Adj'!R138,"")</f>
        <v>7.9732910934105696</v>
      </c>
      <c r="S138" s="30">
        <f>IFERROR(+'Ont LFS Emp'!S138-'CMA Emp Adj'!S138,"")</f>
        <v>7.4195365677045615</v>
      </c>
      <c r="T138" s="30">
        <f>IFERROR(+'Ont LFS Emp'!T138-'CMA Emp Adj'!T138,"")</f>
        <v>9.3591020999275862</v>
      </c>
      <c r="U138" s="30">
        <f>IFERROR(+'Ont LFS Emp'!U138-'CMA Emp Adj'!U138,"")</f>
        <v>8.5757132512671976</v>
      </c>
      <c r="V138" s="30">
        <f>IFERROR(+'Ont LFS Emp'!V138-'CMA Emp Adj'!V138,"")</f>
        <v>7.3947067342505406</v>
      </c>
      <c r="W138" s="30">
        <f>IFERROR(+'Ont LFS Emp'!W138-'CMA Emp Adj'!W138,"")</f>
        <v>11.806422710863149</v>
      </c>
      <c r="X138" s="30">
        <f>IFERROR(+'Ont LFS Emp'!X138-'CMA Emp Adj'!X138,"")</f>
        <v>9.414926156875616</v>
      </c>
      <c r="Y138" s="30">
        <f>IFERROR(+'Ont LFS Emp'!Y138-'CMA Emp Adj'!Y138,"")</f>
        <v>11.584676731211029</v>
      </c>
    </row>
    <row r="139" spans="1:25" x14ac:dyDescent="0.25">
      <c r="A139" s="7" t="s">
        <v>132</v>
      </c>
      <c r="B139" s="7"/>
      <c r="C139" s="14">
        <v>5415</v>
      </c>
      <c r="D139" s="65">
        <f>IFERROR(+'Ont LFS Emp'!D139-'CMA Emp Adj'!D139,"")</f>
        <v>29.959999999999994</v>
      </c>
      <c r="E139" s="65">
        <f>IFERROR(+'Ont LFS Emp'!E139-'CMA Emp Adj'!E139,"")</f>
        <v>39.42</v>
      </c>
      <c r="F139" s="65">
        <f>IFERROR(+'Ont LFS Emp'!F139-'CMA Emp Adj'!F139,"")</f>
        <v>39.129999999999995</v>
      </c>
      <c r="G139" s="65">
        <f>IFERROR(+'Ont LFS Emp'!G139-'CMA Emp Adj'!G139,"")</f>
        <v>49.28</v>
      </c>
      <c r="H139" s="65">
        <f>IFERROR(+'Ont LFS Emp'!H139-'CMA Emp Adj'!H139,"")</f>
        <v>49.510000000000005</v>
      </c>
      <c r="I139" s="65">
        <f>IFERROR(+'Ont LFS Emp'!I139-'CMA Emp Adj'!I139,"")</f>
        <v>51.289999999999992</v>
      </c>
      <c r="J139" s="65">
        <f>IFERROR(+'Ont LFS Emp'!J139-'CMA Emp Adj'!J139,"")</f>
        <v>47.31</v>
      </c>
      <c r="K139" s="65">
        <f>IFERROR(+'Ont LFS Emp'!K139-'CMA Emp Adj'!K139,"")</f>
        <v>45.739999999999995</v>
      </c>
      <c r="L139" s="65">
        <f>IFERROR(+'Ont LFS Emp'!L139-'CMA Emp Adj'!L139,"")</f>
        <v>46.328136200716841</v>
      </c>
      <c r="M139" s="30">
        <f>IFERROR(+'Ont LFS Emp'!M139-'CMA Emp Adj'!M139,"")</f>
        <v>48.917177419354843</v>
      </c>
      <c r="N139" s="30">
        <f>IFERROR(+'Ont LFS Emp'!N139-'CMA Emp Adj'!N139,"")</f>
        <v>47.739471326164875</v>
      </c>
      <c r="O139" s="30">
        <f>IFERROR(+'Ont LFS Emp'!O139-'CMA Emp Adj'!O139,"")</f>
        <v>46.982508960573483</v>
      </c>
      <c r="P139" s="30">
        <f>IFERROR(+'Ont LFS Emp'!P139-'CMA Emp Adj'!P139,"")</f>
        <v>47.254560931899633</v>
      </c>
      <c r="Q139" s="30">
        <f>IFERROR(+'Ont LFS Emp'!Q139-'CMA Emp Adj'!Q139,"")</f>
        <v>41.710743727598555</v>
      </c>
      <c r="R139" s="30">
        <f>IFERROR(+'Ont LFS Emp'!R139-'CMA Emp Adj'!R139,"")</f>
        <v>49.811015395260341</v>
      </c>
      <c r="S139" s="30">
        <f>IFERROR(+'Ont LFS Emp'!S139-'CMA Emp Adj'!S139,"")</f>
        <v>46.875481750562187</v>
      </c>
      <c r="T139" s="30">
        <f>IFERROR(+'Ont LFS Emp'!T139-'CMA Emp Adj'!T139,"")</f>
        <v>55.501461684829636</v>
      </c>
      <c r="U139" s="30">
        <f>IFERROR(+'Ont LFS Emp'!U139-'CMA Emp Adj'!U139,"")</f>
        <v>55.84293893790003</v>
      </c>
      <c r="V139" s="30">
        <f>IFERROR(+'Ont LFS Emp'!V139-'CMA Emp Adj'!V139,"")</f>
        <v>50.477322262584352</v>
      </c>
      <c r="W139" s="30">
        <f>IFERROR(+'Ont LFS Emp'!W139-'CMA Emp Adj'!W139,"")</f>
        <v>51.373315500869325</v>
      </c>
      <c r="X139" s="30">
        <f>IFERROR(+'Ont LFS Emp'!X139-'CMA Emp Adj'!X139,"")</f>
        <v>63.325170522937015</v>
      </c>
      <c r="Y139" s="30">
        <f>IFERROR(+'Ont LFS Emp'!Y139-'CMA Emp Adj'!Y139,"")</f>
        <v>63.441043199144019</v>
      </c>
    </row>
    <row r="140" spans="1:25" x14ac:dyDescent="0.25">
      <c r="A140" s="7" t="s">
        <v>133</v>
      </c>
      <c r="B140" s="7"/>
      <c r="C140" s="14">
        <v>5416</v>
      </c>
      <c r="D140" s="65">
        <f>IFERROR(+'Ont LFS Emp'!D140-'CMA Emp Adj'!D140,"")</f>
        <v>23.59</v>
      </c>
      <c r="E140" s="65">
        <f>IFERROR(+'Ont LFS Emp'!E140-'CMA Emp Adj'!E140,"")</f>
        <v>23.759999999999998</v>
      </c>
      <c r="F140" s="65">
        <f>IFERROR(+'Ont LFS Emp'!F140-'CMA Emp Adj'!F140,"")</f>
        <v>19.479999999999997</v>
      </c>
      <c r="G140" s="65">
        <f>IFERROR(+'Ont LFS Emp'!G140-'CMA Emp Adj'!G140,"")</f>
        <v>16.48</v>
      </c>
      <c r="H140" s="65">
        <f>IFERROR(+'Ont LFS Emp'!H140-'CMA Emp Adj'!H140,"")</f>
        <v>18.090000000000003</v>
      </c>
      <c r="I140" s="65">
        <f>IFERROR(+'Ont LFS Emp'!I140-'CMA Emp Adj'!I140,"")</f>
        <v>19.569999999999993</v>
      </c>
      <c r="J140" s="65">
        <f>IFERROR(+'Ont LFS Emp'!J140-'CMA Emp Adj'!J140,"")</f>
        <v>25.22</v>
      </c>
      <c r="K140" s="65">
        <f>IFERROR(+'Ont LFS Emp'!K140-'CMA Emp Adj'!K140,"")</f>
        <v>21.92</v>
      </c>
      <c r="L140" s="65">
        <f>IFERROR(+'Ont LFS Emp'!L140-'CMA Emp Adj'!L140,"")</f>
        <v>20.541185086551266</v>
      </c>
      <c r="M140" s="30">
        <f>IFERROR(+'Ont LFS Emp'!M140-'CMA Emp Adj'!M140,"")</f>
        <v>24.207762982689754</v>
      </c>
      <c r="N140" s="30">
        <f>IFERROR(+'Ont LFS Emp'!N140-'CMA Emp Adj'!N140,"")</f>
        <v>23.233914780292945</v>
      </c>
      <c r="O140" s="30">
        <f>IFERROR(+'Ont LFS Emp'!O140-'CMA Emp Adj'!O140,"")</f>
        <v>25.133302263648471</v>
      </c>
      <c r="P140" s="30">
        <f>IFERROR(+'Ont LFS Emp'!P140-'CMA Emp Adj'!P140,"")</f>
        <v>23.797350199733692</v>
      </c>
      <c r="Q140" s="30">
        <f>IFERROR(+'Ont LFS Emp'!Q140-'CMA Emp Adj'!Q140,"")</f>
        <v>25.441704394141148</v>
      </c>
      <c r="R140" s="30">
        <f>IFERROR(+'Ont LFS Emp'!R140-'CMA Emp Adj'!R140,"")</f>
        <v>22.501045692883899</v>
      </c>
      <c r="S140" s="30">
        <f>IFERROR(+'Ont LFS Emp'!S140-'CMA Emp Adj'!S140,"")</f>
        <v>27.461833707865168</v>
      </c>
      <c r="T140" s="30">
        <f>IFERROR(+'Ont LFS Emp'!T140-'CMA Emp Adj'!T140,"")</f>
        <v>25.955597003745318</v>
      </c>
      <c r="U140" s="30">
        <f>IFERROR(+'Ont LFS Emp'!U140-'CMA Emp Adj'!U140,"")</f>
        <v>25.699558052434455</v>
      </c>
      <c r="V140" s="30">
        <f>IFERROR(+'Ont LFS Emp'!V140-'CMA Emp Adj'!V140,"")</f>
        <v>22.484546816479401</v>
      </c>
      <c r="W140" s="30">
        <f>IFERROR(+'Ont LFS Emp'!W140-'CMA Emp Adj'!W140,"")</f>
        <v>25.566972111553785</v>
      </c>
      <c r="X140" s="30">
        <f>IFERROR(+'Ont LFS Emp'!X140-'CMA Emp Adj'!X140,"")</f>
        <v>24.327808764940237</v>
      </c>
      <c r="Y140" s="30">
        <f>IFERROR(+'Ont LFS Emp'!Y140-'CMA Emp Adj'!Y140,"")</f>
        <v>24.677768924302796</v>
      </c>
    </row>
    <row r="141" spans="1:25" x14ac:dyDescent="0.25">
      <c r="A141" s="7" t="s">
        <v>134</v>
      </c>
      <c r="B141" s="7"/>
      <c r="C141" s="14">
        <v>5417</v>
      </c>
      <c r="D141" s="65">
        <f>IFERROR(+'Ont LFS Emp'!D141-'CMA Emp Adj'!D141,"")</f>
        <v>3.71</v>
      </c>
      <c r="E141" s="65">
        <f>IFERROR(+'Ont LFS Emp'!E141-'CMA Emp Adj'!E141,"")</f>
        <v>3.96</v>
      </c>
      <c r="F141" s="65">
        <f>IFERROR(+'Ont LFS Emp'!F141-'CMA Emp Adj'!F141,"")</f>
        <v>4.2</v>
      </c>
      <c r="G141" s="65">
        <f>IFERROR(+'Ont LFS Emp'!G141-'CMA Emp Adj'!G141,"")</f>
        <v>2.5100000000000002</v>
      </c>
      <c r="H141" s="65">
        <f>IFERROR(+'Ont LFS Emp'!H141-'CMA Emp Adj'!H141,"")</f>
        <v>3.76</v>
      </c>
      <c r="I141" s="65">
        <f>IFERROR(+'Ont LFS Emp'!I141-'CMA Emp Adj'!I141,"")</f>
        <v>4.3899999999999997</v>
      </c>
      <c r="J141" s="65">
        <f>IFERROR(+'Ont LFS Emp'!J141-'CMA Emp Adj'!J141,"")</f>
        <v>4.5</v>
      </c>
      <c r="K141" s="65">
        <f>IFERROR(+'Ont LFS Emp'!K141-'CMA Emp Adj'!K141,"")</f>
        <v>4.75</v>
      </c>
      <c r="L141" s="65">
        <f>IFERROR(+'Ont LFS Emp'!L141-'CMA Emp Adj'!L141,"")</f>
        <v>7.2483407572383065</v>
      </c>
      <c r="M141" s="30">
        <f>IFERROR(+'Ont LFS Emp'!M141-'CMA Emp Adj'!M141,"")</f>
        <v>7.3448997772828513</v>
      </c>
      <c r="N141" s="30">
        <f>IFERROR(+'Ont LFS Emp'!N141-'CMA Emp Adj'!N141,"")</f>
        <v>6.3144320712694881</v>
      </c>
      <c r="O141" s="30">
        <f>IFERROR(+'Ont LFS Emp'!O141-'CMA Emp Adj'!O141,"")</f>
        <v>5.8116815144766134</v>
      </c>
      <c r="P141" s="30">
        <f>IFERROR(+'Ont LFS Emp'!P141-'CMA Emp Adj'!P141,"")</f>
        <v>5.387316258351893</v>
      </c>
      <c r="Q141" s="30">
        <f>IFERROR(+'Ont LFS Emp'!Q141-'CMA Emp Adj'!Q141,"")</f>
        <v>6.8847327394209357</v>
      </c>
      <c r="R141" s="30">
        <f>IFERROR(+'Ont LFS Emp'!R141-'CMA Emp Adj'!R141,"")</f>
        <v>6.9689203860072384</v>
      </c>
      <c r="S141" s="30">
        <f>IFERROR(+'Ont LFS Emp'!S141-'CMA Emp Adj'!S141,"")</f>
        <v>7.8603075995174914</v>
      </c>
      <c r="T141" s="30">
        <f>IFERROR(+'Ont LFS Emp'!T141-'CMA Emp Adj'!T141,"")</f>
        <v>8.645572979493366</v>
      </c>
      <c r="U141" s="30">
        <f>IFERROR(+'Ont LFS Emp'!U141-'CMA Emp Adj'!U141,"")</f>
        <v>7.2532991556091666</v>
      </c>
      <c r="V141" s="30">
        <f>IFERROR(+'Ont LFS Emp'!V141-'CMA Emp Adj'!V141,"")</f>
        <v>9.2702774427020529</v>
      </c>
      <c r="W141" s="30">
        <f>IFERROR(+'Ont LFS Emp'!W141-'CMA Emp Adj'!W141,"")</f>
        <v>7.0274999999999999</v>
      </c>
      <c r="X141" s="30">
        <f>IFERROR(+'Ont LFS Emp'!X141-'CMA Emp Adj'!X141,"")</f>
        <v>8.794863013698631</v>
      </c>
      <c r="Y141" s="30">
        <f>IFERROR(+'Ont LFS Emp'!Y141-'CMA Emp Adj'!Y141,"")</f>
        <v>8.2792123287671231</v>
      </c>
    </row>
    <row r="142" spans="1:25" x14ac:dyDescent="0.25">
      <c r="A142" s="7" t="s">
        <v>135</v>
      </c>
      <c r="B142" s="7"/>
      <c r="C142" s="14">
        <v>5418</v>
      </c>
      <c r="D142" s="65">
        <f>IFERROR(+'Ont LFS Emp'!D142-'CMA Emp Adj'!D142,"")</f>
        <v>10.48</v>
      </c>
      <c r="E142" s="65">
        <f>IFERROR(+'Ont LFS Emp'!E142-'CMA Emp Adj'!E142,"")</f>
        <v>12.209999999999997</v>
      </c>
      <c r="F142" s="65">
        <f>IFERROR(+'Ont LFS Emp'!F142-'CMA Emp Adj'!F142,"")</f>
        <v>8.5800000000000018</v>
      </c>
      <c r="G142" s="65">
        <f>IFERROR(+'Ont LFS Emp'!G142-'CMA Emp Adj'!G142,"")</f>
        <v>10.479999999999997</v>
      </c>
      <c r="H142" s="65">
        <f>IFERROR(+'Ont LFS Emp'!H142-'CMA Emp Adj'!H142,"")</f>
        <v>11.41</v>
      </c>
      <c r="I142" s="65">
        <f>IFERROR(+'Ont LFS Emp'!I142-'CMA Emp Adj'!I142,"")</f>
        <v>9.32</v>
      </c>
      <c r="J142" s="65">
        <f>IFERROR(+'Ont LFS Emp'!J142-'CMA Emp Adj'!J142,"")</f>
        <v>10.079999999999998</v>
      </c>
      <c r="K142" s="65">
        <f>IFERROR(+'Ont LFS Emp'!K142-'CMA Emp Adj'!K142,"")</f>
        <v>13.14</v>
      </c>
      <c r="L142" s="65">
        <f>IFERROR(+'Ont LFS Emp'!L142-'CMA Emp Adj'!L142,"")</f>
        <v>7.1646086745820199</v>
      </c>
      <c r="M142" s="30">
        <f>IFERROR(+'Ont LFS Emp'!M142-'CMA Emp Adj'!M142,"")</f>
        <v>8.9668185122364896</v>
      </c>
      <c r="N142" s="30">
        <f>IFERROR(+'Ont LFS Emp'!N142-'CMA Emp Adj'!N142,"")</f>
        <v>9.6379185849285136</v>
      </c>
      <c r="O142" s="30">
        <f>IFERROR(+'Ont LFS Emp'!O142-'CMA Emp Adj'!O142,"")</f>
        <v>7.7539326387206202</v>
      </c>
      <c r="P142" s="30">
        <f>IFERROR(+'Ont LFS Emp'!P142-'CMA Emp Adj'!P142,"")</f>
        <v>7.5556990550036325</v>
      </c>
      <c r="Q142" s="30">
        <f>IFERROR(+'Ont LFS Emp'!Q142-'CMA Emp Adj'!Q142,"")</f>
        <v>10.794097407317668</v>
      </c>
      <c r="R142" s="30">
        <f>IFERROR(+'Ont LFS Emp'!R142-'CMA Emp Adj'!R142,"")</f>
        <v>12.775563411400796</v>
      </c>
      <c r="S142" s="30">
        <f>IFERROR(+'Ont LFS Emp'!S142-'CMA Emp Adj'!S142,"")</f>
        <v>12.123513035793195</v>
      </c>
      <c r="T142" s="30">
        <f>IFERROR(+'Ont LFS Emp'!T142-'CMA Emp Adj'!T142,"")</f>
        <v>9.9524083075563468</v>
      </c>
      <c r="U142" s="30">
        <f>IFERROR(+'Ont LFS Emp'!U142-'CMA Emp Adj'!U142,"")</f>
        <v>9.1785903667697752</v>
      </c>
      <c r="V142" s="30">
        <f>IFERROR(+'Ont LFS Emp'!V142-'CMA Emp Adj'!V142,"")</f>
        <v>11.968404772425984</v>
      </c>
      <c r="W142" s="30">
        <f>IFERROR(+'Ont LFS Emp'!W142-'CMA Emp Adj'!W142,"")</f>
        <v>13.887564325452011</v>
      </c>
      <c r="X142" s="30">
        <f>IFERROR(+'Ont LFS Emp'!X142-'CMA Emp Adj'!X142,"")</f>
        <v>13.047369610570236</v>
      </c>
      <c r="Y142" s="30">
        <f>IFERROR(+'Ont LFS Emp'!Y142-'CMA Emp Adj'!Y142,"")</f>
        <v>14.027327885952701</v>
      </c>
    </row>
    <row r="143" spans="1:25" x14ac:dyDescent="0.25">
      <c r="A143" s="7" t="s">
        <v>136</v>
      </c>
      <c r="B143" s="7"/>
      <c r="C143" s="14">
        <v>5419</v>
      </c>
      <c r="D143" s="65">
        <f>IFERROR(+'Ont LFS Emp'!D143-'CMA Emp Adj'!D143,"")</f>
        <v>8.6499999999999986</v>
      </c>
      <c r="E143" s="65">
        <f>IFERROR(+'Ont LFS Emp'!E143-'CMA Emp Adj'!E143,"")</f>
        <v>11.02</v>
      </c>
      <c r="F143" s="65">
        <f>IFERROR(+'Ont LFS Emp'!F143-'CMA Emp Adj'!F143,"")</f>
        <v>11.75</v>
      </c>
      <c r="G143" s="65">
        <f>IFERROR(+'Ont LFS Emp'!G143-'CMA Emp Adj'!G143,"")</f>
        <v>10.18</v>
      </c>
      <c r="H143" s="65">
        <f>IFERROR(+'Ont LFS Emp'!H143-'CMA Emp Adj'!H143,"")</f>
        <v>12.220000000000002</v>
      </c>
      <c r="I143" s="65">
        <f>IFERROR(+'Ont LFS Emp'!I143-'CMA Emp Adj'!I143,"")</f>
        <v>11.580000000000002</v>
      </c>
      <c r="J143" s="65">
        <f>IFERROR(+'Ont LFS Emp'!J143-'CMA Emp Adj'!J143,"")</f>
        <v>16.639999999999997</v>
      </c>
      <c r="K143" s="65">
        <f>IFERROR(+'Ont LFS Emp'!K143-'CMA Emp Adj'!K143,"")</f>
        <v>12.790000000000001</v>
      </c>
      <c r="L143" s="65">
        <f>IFERROR(+'Ont LFS Emp'!L143-'CMA Emp Adj'!L143,"")</f>
        <v>13.323769158586174</v>
      </c>
      <c r="M143" s="30">
        <f>IFERROR(+'Ont LFS Emp'!M143-'CMA Emp Adj'!M143,"")</f>
        <v>14.196096340319048</v>
      </c>
      <c r="N143" s="30">
        <f>IFERROR(+'Ont LFS Emp'!N143-'CMA Emp Adj'!N143,"")</f>
        <v>12.409546449796682</v>
      </c>
      <c r="O143" s="30">
        <f>IFERROR(+'Ont LFS Emp'!O143-'CMA Emp Adj'!O143,"")</f>
        <v>15.753725367532063</v>
      </c>
      <c r="P143" s="30">
        <f>IFERROR(+'Ont LFS Emp'!P143-'CMA Emp Adj'!P143,"")</f>
        <v>15.706146387238032</v>
      </c>
      <c r="Q143" s="30">
        <f>IFERROR(+'Ont LFS Emp'!Q143-'CMA Emp Adj'!Q143,"")</f>
        <v>15.804382233343762</v>
      </c>
      <c r="R143" s="30">
        <f>IFERROR(+'Ont LFS Emp'!R143-'CMA Emp Adj'!R143,"")</f>
        <v>15.184825479930193</v>
      </c>
      <c r="S143" s="30">
        <f>IFERROR(+'Ont LFS Emp'!S143-'CMA Emp Adj'!S143,"")</f>
        <v>16.507504363001743</v>
      </c>
      <c r="T143" s="30">
        <f>IFERROR(+'Ont LFS Emp'!T143-'CMA Emp Adj'!T143,"")</f>
        <v>16.606082024432812</v>
      </c>
      <c r="U143" s="30">
        <f>IFERROR(+'Ont LFS Emp'!U143-'CMA Emp Adj'!U143,"")</f>
        <v>17.07602094240838</v>
      </c>
      <c r="V143" s="30">
        <f>IFERROR(+'Ont LFS Emp'!V143-'CMA Emp Adj'!V143,"")</f>
        <v>17.17002617801047</v>
      </c>
      <c r="W143" s="30">
        <f>IFERROR(+'Ont LFS Emp'!W143-'CMA Emp Adj'!W143,"")</f>
        <v>14.691449732114716</v>
      </c>
      <c r="X143" s="30">
        <f>IFERROR(+'Ont LFS Emp'!X143-'CMA Emp Adj'!X143,"")</f>
        <v>14.895902930980149</v>
      </c>
      <c r="Y143" s="30">
        <f>IFERROR(+'Ont LFS Emp'!Y143-'CMA Emp Adj'!Y143,"")</f>
        <v>16.880018909549321</v>
      </c>
    </row>
    <row r="144" spans="1:25" x14ac:dyDescent="0.25">
      <c r="A144" s="5" t="s">
        <v>137</v>
      </c>
      <c r="B144" s="5"/>
      <c r="C144" s="13">
        <v>55</v>
      </c>
      <c r="D144" s="64">
        <f>IFERROR(+'Ont LFS Emp'!D144-'CMA Emp Adj'!D144,"")</f>
        <v>0</v>
      </c>
      <c r="E144" s="64">
        <f>IFERROR(+'Ont LFS Emp'!E144-'CMA Emp Adj'!E144,"")</f>
        <v>0.39999999999999991</v>
      </c>
      <c r="F144" s="64">
        <f>IFERROR(+'Ont LFS Emp'!F144-'CMA Emp Adj'!F144,"")</f>
        <v>0</v>
      </c>
      <c r="G144" s="64">
        <f>IFERROR(+'Ont LFS Emp'!G144-'CMA Emp Adj'!G144,"")</f>
        <v>0</v>
      </c>
      <c r="H144" s="64">
        <f>IFERROR(+'Ont LFS Emp'!H144-'CMA Emp Adj'!H144,"")</f>
        <v>0</v>
      </c>
      <c r="I144" s="64">
        <f>IFERROR(+'Ont LFS Emp'!I144-'CMA Emp Adj'!I144,"")</f>
        <v>0</v>
      </c>
      <c r="J144" s="64">
        <f>IFERROR(+'Ont LFS Emp'!J144-'CMA Emp Adj'!J144,"")</f>
        <v>0</v>
      </c>
      <c r="K144" s="64">
        <f>IFERROR(+'Ont LFS Emp'!K144-'CMA Emp Adj'!K144,"")</f>
        <v>0</v>
      </c>
      <c r="L144" s="64">
        <f>IFERROR(+'Ont LFS Emp'!L144-'CMA Emp Adj'!L144,"")</f>
        <v>0</v>
      </c>
      <c r="M144" s="29">
        <f>IFERROR(+'Ont LFS Emp'!M144-'CMA Emp Adj'!M144,"")</f>
        <v>2.23</v>
      </c>
      <c r="N144" s="29">
        <f>IFERROR(+'Ont LFS Emp'!N144-'CMA Emp Adj'!N144,"")</f>
        <v>1.58</v>
      </c>
      <c r="O144" s="29">
        <f>IFERROR(+'Ont LFS Emp'!O144-'CMA Emp Adj'!O144,"")</f>
        <v>0.54263157894736747</v>
      </c>
      <c r="P144" s="29">
        <f>IFERROR(+'Ont LFS Emp'!P144-'CMA Emp Adj'!P144,"")</f>
        <v>0</v>
      </c>
      <c r="Q144" s="29">
        <f>IFERROR(+'Ont LFS Emp'!Q144-'CMA Emp Adj'!Q144,"")</f>
        <v>0</v>
      </c>
      <c r="R144" s="29">
        <f>IFERROR(+'Ont LFS Emp'!R144-'CMA Emp Adj'!R144,"")</f>
        <v>0</v>
      </c>
      <c r="S144" s="29">
        <f>IFERROR(+'Ont LFS Emp'!S144-'CMA Emp Adj'!S144,"")</f>
        <v>0</v>
      </c>
      <c r="T144" s="29">
        <f>IFERROR(+'Ont LFS Emp'!T144-'CMA Emp Adj'!T144,"")</f>
        <v>0</v>
      </c>
      <c r="U144" s="29">
        <f>IFERROR(+'Ont LFS Emp'!U144-'CMA Emp Adj'!U144,"")</f>
        <v>0</v>
      </c>
      <c r="V144" s="29">
        <f>IFERROR(+'Ont LFS Emp'!V144-'CMA Emp Adj'!V144,"")</f>
        <v>0</v>
      </c>
      <c r="W144" s="29">
        <f>IFERROR(+'Ont LFS Emp'!W144-'CMA Emp Adj'!W144,"")</f>
        <v>1.94</v>
      </c>
      <c r="X144" s="29">
        <f>IFERROR(+'Ont LFS Emp'!X144-'CMA Emp Adj'!X144,"")</f>
        <v>0</v>
      </c>
      <c r="Y144" s="29">
        <f>IFERROR(+'Ont LFS Emp'!Y144-'CMA Emp Adj'!Y144,"")</f>
        <v>0</v>
      </c>
    </row>
    <row r="145" spans="1:25" x14ac:dyDescent="0.25">
      <c r="A145" s="5" t="s">
        <v>138</v>
      </c>
      <c r="B145" s="5"/>
      <c r="C145" s="13">
        <v>56</v>
      </c>
      <c r="D145" s="64">
        <f>IFERROR(+'Ont LFS Emp'!D145-'CMA Emp Adj'!D145,"")</f>
        <v>94.07</v>
      </c>
      <c r="E145" s="64">
        <f>IFERROR(+'Ont LFS Emp'!E145-'CMA Emp Adj'!E145,"")</f>
        <v>102.34</v>
      </c>
      <c r="F145" s="64">
        <f>IFERROR(+'Ont LFS Emp'!F145-'CMA Emp Adj'!F145,"")</f>
        <v>105.83</v>
      </c>
      <c r="G145" s="64">
        <f>IFERROR(+'Ont LFS Emp'!G145-'CMA Emp Adj'!G145,"")</f>
        <v>118.44999999999999</v>
      </c>
      <c r="H145" s="64">
        <f>IFERROR(+'Ont LFS Emp'!H145-'CMA Emp Adj'!H145,"")</f>
        <v>126.08</v>
      </c>
      <c r="I145" s="64">
        <f>IFERROR(+'Ont LFS Emp'!I145-'CMA Emp Adj'!I145,"")</f>
        <v>126.60000000000001</v>
      </c>
      <c r="J145" s="64">
        <f>IFERROR(+'Ont LFS Emp'!J145-'CMA Emp Adj'!J145,"")</f>
        <v>138.32999999999998</v>
      </c>
      <c r="K145" s="64">
        <f>IFERROR(+'Ont LFS Emp'!K145-'CMA Emp Adj'!K145,"")</f>
        <v>144</v>
      </c>
      <c r="L145" s="64">
        <f>IFERROR(+'Ont LFS Emp'!L145-'CMA Emp Adj'!L145,"")</f>
        <v>143.70915869400153</v>
      </c>
      <c r="M145" s="29">
        <f>IFERROR(+'Ont LFS Emp'!M145-'CMA Emp Adj'!M145,"")</f>
        <v>151.12750493545934</v>
      </c>
      <c r="N145" s="29">
        <f>IFERROR(+'Ont LFS Emp'!N145-'CMA Emp Adj'!N145,"")</f>
        <v>151.21096583143506</v>
      </c>
      <c r="O145" s="29">
        <f>IFERROR(+'Ont LFS Emp'!O145-'CMA Emp Adj'!O145,"")</f>
        <v>155.35946545178436</v>
      </c>
      <c r="P145" s="29">
        <f>IFERROR(+'Ont LFS Emp'!P145-'CMA Emp Adj'!P145,"")</f>
        <v>142.02673348519363</v>
      </c>
      <c r="Q145" s="29">
        <f>IFERROR(+'Ont LFS Emp'!Q145-'CMA Emp Adj'!Q145,"")</f>
        <v>142.87530296127565</v>
      </c>
      <c r="R145" s="29">
        <f>IFERROR(+'Ont LFS Emp'!R145-'CMA Emp Adj'!R145,"")</f>
        <v>147.08078549848943</v>
      </c>
      <c r="S145" s="29">
        <f>IFERROR(+'Ont LFS Emp'!S145-'CMA Emp Adj'!S145,"")</f>
        <v>145.14231117824775</v>
      </c>
      <c r="T145" s="29">
        <f>IFERROR(+'Ont LFS Emp'!T145-'CMA Emp Adj'!T145,"")</f>
        <v>153.7681570996979</v>
      </c>
      <c r="U145" s="29">
        <f>IFERROR(+'Ont LFS Emp'!U145-'CMA Emp Adj'!U145,"")</f>
        <v>167.39546827794561</v>
      </c>
      <c r="V145" s="29">
        <f>IFERROR(+'Ont LFS Emp'!V145-'CMA Emp Adj'!V145,"")</f>
        <v>163.46848942598186</v>
      </c>
      <c r="W145" s="29">
        <f>IFERROR(+'Ont LFS Emp'!W145-'CMA Emp Adj'!W145,"")</f>
        <v>163.14625662778366</v>
      </c>
      <c r="X145" s="29">
        <f>IFERROR(+'Ont LFS Emp'!X145-'CMA Emp Adj'!X145,"")</f>
        <v>153.58776246023334</v>
      </c>
      <c r="Y145" s="29">
        <f>IFERROR(+'Ont LFS Emp'!Y145-'CMA Emp Adj'!Y145,"")</f>
        <v>155.49027571580066</v>
      </c>
    </row>
    <row r="146" spans="1:25" x14ac:dyDescent="0.25">
      <c r="A146" s="6" t="s">
        <v>139</v>
      </c>
      <c r="B146" s="6"/>
      <c r="C146" s="14">
        <v>561</v>
      </c>
      <c r="D146" s="65">
        <f>IFERROR(+'Ont LFS Emp'!D146-'CMA Emp Adj'!D146,"")</f>
        <v>88.170000000000016</v>
      </c>
      <c r="E146" s="65">
        <f>IFERROR(+'Ont LFS Emp'!E146-'CMA Emp Adj'!E146,"")</f>
        <v>98.05</v>
      </c>
      <c r="F146" s="65">
        <f>IFERROR(+'Ont LFS Emp'!F146-'CMA Emp Adj'!F146,"")</f>
        <v>97.94</v>
      </c>
      <c r="G146" s="65">
        <f>IFERROR(+'Ont LFS Emp'!G146-'CMA Emp Adj'!G146,"")</f>
        <v>111.42</v>
      </c>
      <c r="H146" s="65">
        <f>IFERROR(+'Ont LFS Emp'!H146-'CMA Emp Adj'!H146,"")</f>
        <v>119.55</v>
      </c>
      <c r="I146" s="65">
        <f>IFERROR(+'Ont LFS Emp'!I146-'CMA Emp Adj'!I146,"")</f>
        <v>119.57999999999998</v>
      </c>
      <c r="J146" s="65">
        <f>IFERROR(+'Ont LFS Emp'!J146-'CMA Emp Adj'!J146,"")</f>
        <v>131.69999999999999</v>
      </c>
      <c r="K146" s="65">
        <f>IFERROR(+'Ont LFS Emp'!K146-'CMA Emp Adj'!K146,"")</f>
        <v>136.55999999999997</v>
      </c>
      <c r="L146" s="65">
        <f>IFERROR(+'Ont LFS Emp'!L146-'CMA Emp Adj'!L146,"")</f>
        <v>136.35979828595316</v>
      </c>
      <c r="M146" s="30">
        <f>IFERROR(+'Ont LFS Emp'!M146-'CMA Emp Adj'!M146,"")</f>
        <v>144.58255748327761</v>
      </c>
      <c r="N146" s="30">
        <f>IFERROR(+'Ont LFS Emp'!N146-'CMA Emp Adj'!N146,"")</f>
        <v>144.30954954013379</v>
      </c>
      <c r="O146" s="30">
        <f>IFERROR(+'Ont LFS Emp'!O146-'CMA Emp Adj'!O146,"")</f>
        <v>146.84445443143812</v>
      </c>
      <c r="P146" s="30">
        <f>IFERROR(+'Ont LFS Emp'!P146-'CMA Emp Adj'!P146,"")</f>
        <v>132.98906250000002</v>
      </c>
      <c r="Q146" s="30">
        <f>IFERROR(+'Ont LFS Emp'!Q146-'CMA Emp Adj'!Q146,"")</f>
        <v>135.85015886287621</v>
      </c>
      <c r="R146" s="30">
        <f>IFERROR(+'Ont LFS Emp'!R146-'CMA Emp Adj'!R146,"")</f>
        <v>140.52058694973465</v>
      </c>
      <c r="S146" s="30">
        <f>IFERROR(+'Ont LFS Emp'!S146-'CMA Emp Adj'!S146,"")</f>
        <v>134.95620043709027</v>
      </c>
      <c r="T146" s="30">
        <f>IFERROR(+'Ont LFS Emp'!T146-'CMA Emp Adj'!T146,"")</f>
        <v>145.28438547195339</v>
      </c>
      <c r="U146" s="30">
        <f>IFERROR(+'Ont LFS Emp'!U146-'CMA Emp Adj'!U146,"")</f>
        <v>158.40689509834533</v>
      </c>
      <c r="V146" s="30">
        <f>IFERROR(+'Ont LFS Emp'!V146-'CMA Emp Adj'!V146,"")</f>
        <v>153.27089291289417</v>
      </c>
      <c r="W146" s="30">
        <f>IFERROR(+'Ont LFS Emp'!W146-'CMA Emp Adj'!W146,"")</f>
        <v>150.98110125435204</v>
      </c>
      <c r="X146" s="30">
        <f>IFERROR(+'Ont LFS Emp'!X146-'CMA Emp Adj'!X146,"")</f>
        <v>141.46955024562408</v>
      </c>
      <c r="Y146" s="30">
        <f>IFERROR(+'Ont LFS Emp'!Y146-'CMA Emp Adj'!Y146,"")</f>
        <v>145.76473744455572</v>
      </c>
    </row>
    <row r="147" spans="1:25" x14ac:dyDescent="0.25">
      <c r="A147" s="7" t="s">
        <v>140</v>
      </c>
      <c r="B147" s="7"/>
      <c r="C147" s="14">
        <v>5611</v>
      </c>
      <c r="D147" s="65">
        <f>IFERROR(+'Ont LFS Emp'!D147-'CMA Emp Adj'!D147,"")</f>
        <v>0</v>
      </c>
      <c r="E147" s="65">
        <f>IFERROR(+'Ont LFS Emp'!E147-'CMA Emp Adj'!E147,"")</f>
        <v>0</v>
      </c>
      <c r="F147" s="65">
        <f>IFERROR(+'Ont LFS Emp'!F147-'CMA Emp Adj'!F147,"")</f>
        <v>1.99</v>
      </c>
      <c r="G147" s="65">
        <f>IFERROR(+'Ont LFS Emp'!G147-'CMA Emp Adj'!G147,"")</f>
        <v>0.93999999999999972</v>
      </c>
      <c r="H147" s="65">
        <f>IFERROR(+'Ont LFS Emp'!H147-'CMA Emp Adj'!H147,"")</f>
        <v>1.97</v>
      </c>
      <c r="I147" s="65">
        <f>IFERROR(+'Ont LFS Emp'!I147-'CMA Emp Adj'!I147,"")</f>
        <v>2.2999999999999998</v>
      </c>
      <c r="J147" s="65">
        <f>IFERROR(+'Ont LFS Emp'!J147-'CMA Emp Adj'!J147,"")</f>
        <v>2.4</v>
      </c>
      <c r="K147" s="65">
        <f>IFERROR(+'Ont LFS Emp'!K147-'CMA Emp Adj'!K147,"")</f>
        <v>2.0499999999999998</v>
      </c>
      <c r="L147" s="65">
        <f>IFERROR(+'Ont LFS Emp'!L147-'CMA Emp Adj'!L147,"")</f>
        <v>2.85</v>
      </c>
      <c r="M147" s="30">
        <f>IFERROR(+'Ont LFS Emp'!M147-'CMA Emp Adj'!M147,"")</f>
        <v>1.0856267154620305</v>
      </c>
      <c r="N147" s="30">
        <f>IFERROR(+'Ont LFS Emp'!N147-'CMA Emp Adj'!N147,"")</f>
        <v>1.6290942360475755</v>
      </c>
      <c r="O147" s="30">
        <f>IFERROR(+'Ont LFS Emp'!O147-'CMA Emp Adj'!O147,"")</f>
        <v>2.1274839890210417</v>
      </c>
      <c r="P147" s="30">
        <f>IFERROR(+'Ont LFS Emp'!P147-'CMA Emp Adj'!P147,"")</f>
        <v>1.2564592863677948</v>
      </c>
      <c r="Q147" s="30">
        <f>IFERROR(+'Ont LFS Emp'!Q147-'CMA Emp Adj'!Q147,"")</f>
        <v>0.8611344922232389</v>
      </c>
      <c r="R147" s="30">
        <f>IFERROR(+'Ont LFS Emp'!R147-'CMA Emp Adj'!R147,"")</f>
        <v>1.1912925170068032</v>
      </c>
      <c r="S147" s="30">
        <f>IFERROR(+'Ont LFS Emp'!S147-'CMA Emp Adj'!S147,"")</f>
        <v>0.91982993197278917</v>
      </c>
      <c r="T147" s="30">
        <f>IFERROR(+'Ont LFS Emp'!T147-'CMA Emp Adj'!T147,"")</f>
        <v>2.52</v>
      </c>
      <c r="U147" s="30">
        <f>IFERROR(+'Ont LFS Emp'!U147-'CMA Emp Adj'!U147,"")</f>
        <v>2.76</v>
      </c>
      <c r="V147" s="30">
        <f>IFERROR(+'Ont LFS Emp'!V147-'CMA Emp Adj'!V147,"")</f>
        <v>2.52</v>
      </c>
      <c r="W147" s="30">
        <f>IFERROR(+'Ont LFS Emp'!W147-'CMA Emp Adj'!W147,"")</f>
        <v>0</v>
      </c>
      <c r="X147" s="30">
        <f>IFERROR(+'Ont LFS Emp'!X147-'CMA Emp Adj'!X147,"")</f>
        <v>0</v>
      </c>
      <c r="Y147" s="30">
        <f>IFERROR(+'Ont LFS Emp'!Y147-'CMA Emp Adj'!Y147,"")</f>
        <v>0</v>
      </c>
    </row>
    <row r="148" spans="1:25" x14ac:dyDescent="0.25">
      <c r="A148" s="7" t="s">
        <v>141</v>
      </c>
      <c r="B148" s="7"/>
      <c r="C148" s="14">
        <v>5613</v>
      </c>
      <c r="D148" s="65">
        <f>IFERROR(+'Ont LFS Emp'!D148-'CMA Emp Adj'!D148,"")</f>
        <v>13.679999999999996</v>
      </c>
      <c r="E148" s="65">
        <f>IFERROR(+'Ont LFS Emp'!E148-'CMA Emp Adj'!E148,"")</f>
        <v>15.54</v>
      </c>
      <c r="F148" s="65">
        <f>IFERROR(+'Ont LFS Emp'!F148-'CMA Emp Adj'!F148,"")</f>
        <v>14.55</v>
      </c>
      <c r="G148" s="65">
        <f>IFERROR(+'Ont LFS Emp'!G148-'CMA Emp Adj'!G148,"")</f>
        <v>18.740000000000002</v>
      </c>
      <c r="H148" s="65">
        <f>IFERROR(+'Ont LFS Emp'!H148-'CMA Emp Adj'!H148,"")</f>
        <v>15.160000000000004</v>
      </c>
      <c r="I148" s="65">
        <f>IFERROR(+'Ont LFS Emp'!I148-'CMA Emp Adj'!I148,"")</f>
        <v>15</v>
      </c>
      <c r="J148" s="65">
        <f>IFERROR(+'Ont LFS Emp'!J148-'CMA Emp Adj'!J148,"")</f>
        <v>17.060000000000002</v>
      </c>
      <c r="K148" s="65">
        <f>IFERROR(+'Ont LFS Emp'!K148-'CMA Emp Adj'!K148,"")</f>
        <v>17.22</v>
      </c>
      <c r="L148" s="65">
        <f>IFERROR(+'Ont LFS Emp'!L148-'CMA Emp Adj'!L148,"")</f>
        <v>13.926094609460943</v>
      </c>
      <c r="M148" s="30">
        <f>IFERROR(+'Ont LFS Emp'!M148-'CMA Emp Adj'!M148,"")</f>
        <v>17.545654565456545</v>
      </c>
      <c r="N148" s="30">
        <f>IFERROR(+'Ont LFS Emp'!N148-'CMA Emp Adj'!N148,"")</f>
        <v>19.406193619361936</v>
      </c>
      <c r="O148" s="30">
        <f>IFERROR(+'Ont LFS Emp'!O148-'CMA Emp Adj'!O148,"")</f>
        <v>17.875676567656768</v>
      </c>
      <c r="P148" s="30">
        <f>IFERROR(+'Ont LFS Emp'!P148-'CMA Emp Adj'!P148,"")</f>
        <v>14.328921892189221</v>
      </c>
      <c r="Q148" s="30">
        <f>IFERROR(+'Ont LFS Emp'!Q148-'CMA Emp Adj'!Q148,"")</f>
        <v>15.296017601760173</v>
      </c>
      <c r="R148" s="30">
        <f>IFERROR(+'Ont LFS Emp'!R148-'CMA Emp Adj'!R148,"")</f>
        <v>16.683722691523453</v>
      </c>
      <c r="S148" s="30">
        <f>IFERROR(+'Ont LFS Emp'!S148-'CMA Emp Adj'!S148,"")</f>
        <v>17.420110690358285</v>
      </c>
      <c r="T148" s="30">
        <f>IFERROR(+'Ont LFS Emp'!T148-'CMA Emp Adj'!T148,"")</f>
        <v>14.711203029420332</v>
      </c>
      <c r="U148" s="30">
        <f>IFERROR(+'Ont LFS Emp'!U148-'CMA Emp Adj'!U148,"")</f>
        <v>18.228523157588114</v>
      </c>
      <c r="V148" s="30">
        <f>IFERROR(+'Ont LFS Emp'!V148-'CMA Emp Adj'!V148,"")</f>
        <v>17.844718904748039</v>
      </c>
      <c r="W148" s="30">
        <f>IFERROR(+'Ont LFS Emp'!W148-'CMA Emp Adj'!W148,"")</f>
        <v>17.32884615384615</v>
      </c>
      <c r="X148" s="30">
        <f>IFERROR(+'Ont LFS Emp'!X148-'CMA Emp Adj'!X148,"")</f>
        <v>14.706923076923076</v>
      </c>
      <c r="Y148" s="30">
        <f>IFERROR(+'Ont LFS Emp'!Y148-'CMA Emp Adj'!Y148,"")</f>
        <v>15.200000000000003</v>
      </c>
    </row>
    <row r="149" spans="1:25" x14ac:dyDescent="0.25">
      <c r="A149" s="7" t="s">
        <v>142</v>
      </c>
      <c r="B149" s="7"/>
      <c r="C149" s="14">
        <v>5614</v>
      </c>
      <c r="D149" s="65">
        <f>IFERROR(+'Ont LFS Emp'!D149-'CMA Emp Adj'!D149,"")</f>
        <v>7.5</v>
      </c>
      <c r="E149" s="65">
        <f>IFERROR(+'Ont LFS Emp'!E149-'CMA Emp Adj'!E149,"")</f>
        <v>10.309999999999999</v>
      </c>
      <c r="F149" s="65">
        <f>IFERROR(+'Ont LFS Emp'!F149-'CMA Emp Adj'!F149,"")</f>
        <v>11.090000000000002</v>
      </c>
      <c r="G149" s="65">
        <f>IFERROR(+'Ont LFS Emp'!G149-'CMA Emp Adj'!G149,"")</f>
        <v>14.62</v>
      </c>
      <c r="H149" s="65">
        <f>IFERROR(+'Ont LFS Emp'!H149-'CMA Emp Adj'!H149,"")</f>
        <v>21.999999999999996</v>
      </c>
      <c r="I149" s="65">
        <f>IFERROR(+'Ont LFS Emp'!I149-'CMA Emp Adj'!I149,"")</f>
        <v>24.22</v>
      </c>
      <c r="J149" s="65">
        <f>IFERROR(+'Ont LFS Emp'!J149-'CMA Emp Adj'!J149,"")</f>
        <v>30.19</v>
      </c>
      <c r="K149" s="65">
        <f>IFERROR(+'Ont LFS Emp'!K149-'CMA Emp Adj'!K149,"")</f>
        <v>34.78</v>
      </c>
      <c r="L149" s="65">
        <f>IFERROR(+'Ont LFS Emp'!L149-'CMA Emp Adj'!L149,"")</f>
        <v>37.093685081045322</v>
      </c>
      <c r="M149" s="30">
        <f>IFERROR(+'Ont LFS Emp'!M149-'CMA Emp Adj'!M149,"")</f>
        <v>49.601663910023156</v>
      </c>
      <c r="N149" s="30">
        <f>IFERROR(+'Ont LFS Emp'!N149-'CMA Emp Adj'!N149,"")</f>
        <v>39.448306318226926</v>
      </c>
      <c r="O149" s="30">
        <f>IFERROR(+'Ont LFS Emp'!O149-'CMA Emp Adj'!O149,"")</f>
        <v>39.66498842209726</v>
      </c>
      <c r="P149" s="30">
        <f>IFERROR(+'Ont LFS Emp'!P149-'CMA Emp Adj'!P149,"")</f>
        <v>32.45711544823024</v>
      </c>
      <c r="Q149" s="30">
        <f>IFERROR(+'Ont LFS Emp'!Q149-'CMA Emp Adj'!Q149,"")</f>
        <v>29.509474032418129</v>
      </c>
      <c r="R149" s="30">
        <f>IFERROR(+'Ont LFS Emp'!R149-'CMA Emp Adj'!R149,"")</f>
        <v>29.113898305084746</v>
      </c>
      <c r="S149" s="30">
        <f>IFERROR(+'Ont LFS Emp'!S149-'CMA Emp Adj'!S149,"")</f>
        <v>23.883283898305084</v>
      </c>
      <c r="T149" s="30">
        <f>IFERROR(+'Ont LFS Emp'!T149-'CMA Emp Adj'!T149,"")</f>
        <v>31.1030720338983</v>
      </c>
      <c r="U149" s="30">
        <f>IFERROR(+'Ont LFS Emp'!U149-'CMA Emp Adj'!U149,"")</f>
        <v>32.84777542372882</v>
      </c>
      <c r="V149" s="30">
        <f>IFERROR(+'Ont LFS Emp'!V149-'CMA Emp Adj'!V149,"")</f>
        <v>27.545402542372884</v>
      </c>
      <c r="W149" s="30">
        <f>IFERROR(+'Ont LFS Emp'!W149-'CMA Emp Adj'!W149,"")</f>
        <v>31.663422512234913</v>
      </c>
      <c r="X149" s="30">
        <f>IFERROR(+'Ont LFS Emp'!X149-'CMA Emp Adj'!X149,"")</f>
        <v>28.517331158238171</v>
      </c>
      <c r="Y149" s="30">
        <f>IFERROR(+'Ont LFS Emp'!Y149-'CMA Emp Adj'!Y149,"")</f>
        <v>27.372283849918436</v>
      </c>
    </row>
    <row r="150" spans="1:25" x14ac:dyDescent="0.25">
      <c r="A150" s="7" t="s">
        <v>143</v>
      </c>
      <c r="B150" s="7"/>
      <c r="C150" s="14" t="s">
        <v>206</v>
      </c>
      <c r="D150" s="65">
        <f>IFERROR(+'Ont LFS Emp'!D150-'CMA Emp Adj'!D150,"")</f>
        <v>4.419999999999999</v>
      </c>
      <c r="E150" s="65">
        <f>IFERROR(+'Ont LFS Emp'!E150-'CMA Emp Adj'!E150,"")</f>
        <v>5.4699999999999989</v>
      </c>
      <c r="F150" s="65">
        <f>IFERROR(+'Ont LFS Emp'!F150-'CMA Emp Adj'!F150,"")</f>
        <v>5.08</v>
      </c>
      <c r="G150" s="65">
        <f>IFERROR(+'Ont LFS Emp'!G150-'CMA Emp Adj'!G150,"")</f>
        <v>7.02</v>
      </c>
      <c r="H150" s="65">
        <f>IFERROR(+'Ont LFS Emp'!H150-'CMA Emp Adj'!H150,"")</f>
        <v>6.83</v>
      </c>
      <c r="I150" s="65">
        <f>IFERROR(+'Ont LFS Emp'!I150-'CMA Emp Adj'!I150,"")</f>
        <v>6.1999999999999993</v>
      </c>
      <c r="J150" s="65">
        <f>IFERROR(+'Ont LFS Emp'!J150-'CMA Emp Adj'!J150,"")</f>
        <v>8.0000000000000018</v>
      </c>
      <c r="K150" s="65">
        <f>IFERROR(+'Ont LFS Emp'!K150-'CMA Emp Adj'!K150,"")</f>
        <v>6.6300000000000008</v>
      </c>
      <c r="L150" s="65">
        <f>IFERROR(+'Ont LFS Emp'!L150-'CMA Emp Adj'!L150,"")</f>
        <v>6.3604115853658545</v>
      </c>
      <c r="M150" s="30">
        <f>IFERROR(+'Ont LFS Emp'!M150-'CMA Emp Adj'!M150,"")</f>
        <v>6.0564939024390245</v>
      </c>
      <c r="N150" s="30">
        <f>IFERROR(+'Ont LFS Emp'!N150-'CMA Emp Adj'!N150,"")</f>
        <v>7.508871951219513</v>
      </c>
      <c r="O150" s="30">
        <f>IFERROR(+'Ont LFS Emp'!O150-'CMA Emp Adj'!O150,"")</f>
        <v>7.1471493902439018</v>
      </c>
      <c r="P150" s="30">
        <f>IFERROR(+'Ont LFS Emp'!P150-'CMA Emp Adj'!P150,"")</f>
        <v>5.9669817073170748</v>
      </c>
      <c r="Q150" s="30">
        <f>IFERROR(+'Ont LFS Emp'!Q150-'CMA Emp Adj'!Q150,"")</f>
        <v>4.452835365853657</v>
      </c>
      <c r="R150" s="30">
        <f>IFERROR(+'Ont LFS Emp'!R150-'CMA Emp Adj'!R150,"")</f>
        <v>5.3985714285714295</v>
      </c>
      <c r="S150" s="30">
        <f>IFERROR(+'Ont LFS Emp'!S150-'CMA Emp Adj'!S150,"")</f>
        <v>5.1574117647058841</v>
      </c>
      <c r="T150" s="30">
        <f>IFERROR(+'Ont LFS Emp'!T150-'CMA Emp Adj'!T150,"")</f>
        <v>5.5533389355742298</v>
      </c>
      <c r="U150" s="30">
        <f>IFERROR(+'Ont LFS Emp'!U150-'CMA Emp Adj'!U150,"")</f>
        <v>5.9268907563025222</v>
      </c>
      <c r="V150" s="30">
        <f>IFERROR(+'Ont LFS Emp'!V150-'CMA Emp Adj'!V150,"")</f>
        <v>5.6707226890756335</v>
      </c>
      <c r="W150" s="30">
        <f>IFERROR(+'Ont LFS Emp'!W150-'CMA Emp Adj'!W150,"")</f>
        <v>5.633798401966807</v>
      </c>
      <c r="X150" s="30">
        <f>IFERROR(+'Ont LFS Emp'!X150-'CMA Emp Adj'!X150,"")</f>
        <v>4.7254517516902261</v>
      </c>
      <c r="Y150" s="30">
        <f>IFERROR(+'Ont LFS Emp'!Y150-'CMA Emp Adj'!Y150,"")</f>
        <v>3.8325199754148738</v>
      </c>
    </row>
    <row r="151" spans="1:25" x14ac:dyDescent="0.25">
      <c r="A151" s="7" t="s">
        <v>144</v>
      </c>
      <c r="B151" s="7"/>
      <c r="C151" s="14">
        <v>5615</v>
      </c>
      <c r="D151" s="65">
        <f>IFERROR(+'Ont LFS Emp'!D151-'CMA Emp Adj'!D151,"")</f>
        <v>8.8099999999999987</v>
      </c>
      <c r="E151" s="65">
        <f>IFERROR(+'Ont LFS Emp'!E151-'CMA Emp Adj'!E151,"")</f>
        <v>7.17</v>
      </c>
      <c r="F151" s="65">
        <f>IFERROR(+'Ont LFS Emp'!F151-'CMA Emp Adj'!F151,"")</f>
        <v>5.7999999999999989</v>
      </c>
      <c r="G151" s="65">
        <f>IFERROR(+'Ont LFS Emp'!G151-'CMA Emp Adj'!G151,"")</f>
        <v>7.9600000000000009</v>
      </c>
      <c r="H151" s="65">
        <f>IFERROR(+'Ont LFS Emp'!H151-'CMA Emp Adj'!H151,"")</f>
        <v>8.7500000000000018</v>
      </c>
      <c r="I151" s="65">
        <f>IFERROR(+'Ont LFS Emp'!I151-'CMA Emp Adj'!I151,"")</f>
        <v>7.6099999999999994</v>
      </c>
      <c r="J151" s="65">
        <f>IFERROR(+'Ont LFS Emp'!J151-'CMA Emp Adj'!J151,"")</f>
        <v>7.27</v>
      </c>
      <c r="K151" s="65">
        <f>IFERROR(+'Ont LFS Emp'!K151-'CMA Emp Adj'!K151,"")</f>
        <v>6.8599999999999994</v>
      </c>
      <c r="L151" s="65">
        <f>IFERROR(+'Ont LFS Emp'!L151-'CMA Emp Adj'!L151,"")</f>
        <v>8.4169316596931658</v>
      </c>
      <c r="M151" s="30">
        <f>IFERROR(+'Ont LFS Emp'!M151-'CMA Emp Adj'!M151,"")</f>
        <v>7.2169595536959541</v>
      </c>
      <c r="N151" s="30">
        <f>IFERROR(+'Ont LFS Emp'!N151-'CMA Emp Adj'!N151,"")</f>
        <v>8.7256392375639233</v>
      </c>
      <c r="O151" s="30">
        <f>IFERROR(+'Ont LFS Emp'!O151-'CMA Emp Adj'!O151,"")</f>
        <v>7.2152254765225461</v>
      </c>
      <c r="P151" s="30">
        <f>IFERROR(+'Ont LFS Emp'!P151-'CMA Emp Adj'!P151,"")</f>
        <v>5.8334263133426294</v>
      </c>
      <c r="Q151" s="30">
        <f>IFERROR(+'Ont LFS Emp'!Q151-'CMA Emp Adj'!Q151,"")</f>
        <v>7.9322315202231497</v>
      </c>
      <c r="R151" s="30">
        <f>IFERROR(+'Ont LFS Emp'!R151-'CMA Emp Adj'!R151,"")</f>
        <v>7.3892000000000007</v>
      </c>
      <c r="S151" s="30">
        <f>IFERROR(+'Ont LFS Emp'!S151-'CMA Emp Adj'!S151,"")</f>
        <v>6.5769714285714276</v>
      </c>
      <c r="T151" s="30">
        <f>IFERROR(+'Ont LFS Emp'!T151-'CMA Emp Adj'!T151,"")</f>
        <v>6.9362857142857131</v>
      </c>
      <c r="U151" s="30">
        <f>IFERROR(+'Ont LFS Emp'!U151-'CMA Emp Adj'!U151,"")</f>
        <v>7.4891428571428573</v>
      </c>
      <c r="V151" s="30">
        <f>IFERROR(+'Ont LFS Emp'!V151-'CMA Emp Adj'!V151,"")</f>
        <v>8.7368571428571418</v>
      </c>
      <c r="W151" s="30">
        <f>IFERROR(+'Ont LFS Emp'!W151-'CMA Emp Adj'!W151,"")</f>
        <v>6.4645549738219881</v>
      </c>
      <c r="X151" s="30">
        <f>IFERROR(+'Ont LFS Emp'!X151-'CMA Emp Adj'!X151,"")</f>
        <v>4.7900523560209418</v>
      </c>
      <c r="Y151" s="30">
        <f>IFERROR(+'Ont LFS Emp'!Y151-'CMA Emp Adj'!Y151,"")</f>
        <v>6.6834554973821962</v>
      </c>
    </row>
    <row r="152" spans="1:25" x14ac:dyDescent="0.25">
      <c r="A152" s="7" t="s">
        <v>145</v>
      </c>
      <c r="B152" s="7"/>
      <c r="C152" s="14">
        <v>5616</v>
      </c>
      <c r="D152" s="65">
        <f>IFERROR(+'Ont LFS Emp'!D152-'CMA Emp Adj'!D152,"")</f>
        <v>12.31</v>
      </c>
      <c r="E152" s="65">
        <f>IFERROR(+'Ont LFS Emp'!E152-'CMA Emp Adj'!E152,"")</f>
        <v>14.620000000000001</v>
      </c>
      <c r="F152" s="65">
        <f>IFERROR(+'Ont LFS Emp'!F152-'CMA Emp Adj'!F152,"")</f>
        <v>12.95</v>
      </c>
      <c r="G152" s="65">
        <f>IFERROR(+'Ont LFS Emp'!G152-'CMA Emp Adj'!G152,"")</f>
        <v>16.310000000000002</v>
      </c>
      <c r="H152" s="65">
        <f>IFERROR(+'Ont LFS Emp'!H152-'CMA Emp Adj'!H152,"")</f>
        <v>14.920000000000002</v>
      </c>
      <c r="I152" s="65">
        <f>IFERROR(+'Ont LFS Emp'!I152-'CMA Emp Adj'!I152,"")</f>
        <v>16.86</v>
      </c>
      <c r="J152" s="65">
        <f>IFERROR(+'Ont LFS Emp'!J152-'CMA Emp Adj'!J152,"")</f>
        <v>17.320000000000004</v>
      </c>
      <c r="K152" s="65">
        <f>IFERROR(+'Ont LFS Emp'!K152-'CMA Emp Adj'!K152,"")</f>
        <v>17.239999999999998</v>
      </c>
      <c r="L152" s="65">
        <f>IFERROR(+'Ont LFS Emp'!L152-'CMA Emp Adj'!L152,"")</f>
        <v>15.920792951541852</v>
      </c>
      <c r="M152" s="30">
        <f>IFERROR(+'Ont LFS Emp'!M152-'CMA Emp Adj'!M152,"")</f>
        <v>13.854845814977974</v>
      </c>
      <c r="N152" s="30">
        <f>IFERROR(+'Ont LFS Emp'!N152-'CMA Emp Adj'!N152,"")</f>
        <v>15.662466960352422</v>
      </c>
      <c r="O152" s="30">
        <f>IFERROR(+'Ont LFS Emp'!O152-'CMA Emp Adj'!O152,"")</f>
        <v>16.915859030837009</v>
      </c>
      <c r="P152" s="30">
        <f>IFERROR(+'Ont LFS Emp'!P152-'CMA Emp Adj'!P152,"")</f>
        <v>15.787841409691634</v>
      </c>
      <c r="Q152" s="30">
        <f>IFERROR(+'Ont LFS Emp'!Q152-'CMA Emp Adj'!Q152,"")</f>
        <v>14.705066079295154</v>
      </c>
      <c r="R152" s="30">
        <f>IFERROR(+'Ont LFS Emp'!R152-'CMA Emp Adj'!R152,"")</f>
        <v>16.802147086319724</v>
      </c>
      <c r="S152" s="30">
        <f>IFERROR(+'Ont LFS Emp'!S152-'CMA Emp Adj'!S152,"")</f>
        <v>18.829314428170768</v>
      </c>
      <c r="T152" s="30">
        <f>IFERROR(+'Ont LFS Emp'!T152-'CMA Emp Adj'!T152,"")</f>
        <v>18.875042069180431</v>
      </c>
      <c r="U152" s="30">
        <f>IFERROR(+'Ont LFS Emp'!U152-'CMA Emp Adj'!U152,"")</f>
        <v>20.754537239015271</v>
      </c>
      <c r="V152" s="30">
        <f>IFERROR(+'Ont LFS Emp'!V152-'CMA Emp Adj'!V152,"")</f>
        <v>19.438875038952951</v>
      </c>
      <c r="W152" s="30">
        <f>IFERROR(+'Ont LFS Emp'!W152-'CMA Emp Adj'!W152,"")</f>
        <v>18.914148033924441</v>
      </c>
      <c r="X152" s="30">
        <f>IFERROR(+'Ont LFS Emp'!X152-'CMA Emp Adj'!X152,"")</f>
        <v>17.762449241840141</v>
      </c>
      <c r="Y152" s="30">
        <f>IFERROR(+'Ont LFS Emp'!Y152-'CMA Emp Adj'!Y152,"")</f>
        <v>17.405970187612439</v>
      </c>
    </row>
    <row r="153" spans="1:25" x14ac:dyDescent="0.25">
      <c r="A153" s="7" t="s">
        <v>146</v>
      </c>
      <c r="B153" s="7"/>
      <c r="C153" s="14">
        <v>5617</v>
      </c>
      <c r="D153" s="65">
        <f>IFERROR(+'Ont LFS Emp'!D153-'CMA Emp Adj'!D153,"")</f>
        <v>41.459999999999994</v>
      </c>
      <c r="E153" s="65">
        <f>IFERROR(+'Ont LFS Emp'!E153-'CMA Emp Adj'!E153,"")</f>
        <v>44.94</v>
      </c>
      <c r="F153" s="65">
        <f>IFERROR(+'Ont LFS Emp'!F153-'CMA Emp Adj'!F153,"")</f>
        <v>48.47</v>
      </c>
      <c r="G153" s="65">
        <f>IFERROR(+'Ont LFS Emp'!G153-'CMA Emp Adj'!G153,"")</f>
        <v>46.780000000000008</v>
      </c>
      <c r="H153" s="65">
        <f>IFERROR(+'Ont LFS Emp'!H153-'CMA Emp Adj'!H153,"")</f>
        <v>51.89</v>
      </c>
      <c r="I153" s="65">
        <f>IFERROR(+'Ont LFS Emp'!I153-'CMA Emp Adj'!I153,"")</f>
        <v>49.690000000000005</v>
      </c>
      <c r="J153" s="65">
        <f>IFERROR(+'Ont LFS Emp'!J153-'CMA Emp Adj'!J153,"")</f>
        <v>51.850000000000009</v>
      </c>
      <c r="K153" s="65">
        <f>IFERROR(+'Ont LFS Emp'!K153-'CMA Emp Adj'!K153,"")</f>
        <v>53.82</v>
      </c>
      <c r="L153" s="65">
        <f>IFERROR(+'Ont LFS Emp'!L153-'CMA Emp Adj'!L153,"")</f>
        <v>54.52302109900301</v>
      </c>
      <c r="M153" s="30">
        <f>IFERROR(+'Ont LFS Emp'!M153-'CMA Emp Adj'!M153,"")</f>
        <v>50.208455831207978</v>
      </c>
      <c r="N153" s="30">
        <f>IFERROR(+'Ont LFS Emp'!N153-'CMA Emp Adj'!N153,"")</f>
        <v>53.492784604683514</v>
      </c>
      <c r="O153" s="30">
        <f>IFERROR(+'Ont LFS Emp'!O153-'CMA Emp Adj'!O153,"")</f>
        <v>57.89317876188268</v>
      </c>
      <c r="P153" s="30">
        <f>IFERROR(+'Ont LFS Emp'!P153-'CMA Emp Adj'!P153,"")</f>
        <v>58.49911430558776</v>
      </c>
      <c r="Q153" s="30">
        <f>IFERROR(+'Ont LFS Emp'!Q153-'CMA Emp Adj'!Q153,"")</f>
        <v>63.848191514027363</v>
      </c>
      <c r="R153" s="30">
        <f>IFERROR(+'Ont LFS Emp'!R153-'CMA Emp Adj'!R153,"")</f>
        <v>65.221550288276745</v>
      </c>
      <c r="S153" s="30">
        <f>IFERROR(+'Ont LFS Emp'!S153-'CMA Emp Adj'!S153,"")</f>
        <v>63.116045270125994</v>
      </c>
      <c r="T153" s="30">
        <f>IFERROR(+'Ont LFS Emp'!T153-'CMA Emp Adj'!T153,"")</f>
        <v>68.356023916292969</v>
      </c>
      <c r="U153" s="30">
        <f>IFERROR(+'Ont LFS Emp'!U153-'CMA Emp Adj'!U153,"")</f>
        <v>73.182694853726247</v>
      </c>
      <c r="V153" s="30">
        <f>IFERROR(+'Ont LFS Emp'!V153-'CMA Emp Adj'!V153,"")</f>
        <v>73.88953448644034</v>
      </c>
      <c r="W153" s="30">
        <f>IFERROR(+'Ont LFS Emp'!W153-'CMA Emp Adj'!W153,"")</f>
        <v>70.933906364301393</v>
      </c>
      <c r="X153" s="30">
        <f>IFERROR(+'Ont LFS Emp'!X153-'CMA Emp Adj'!X153,"")</f>
        <v>70.984008778346748</v>
      </c>
      <c r="Y153" s="30">
        <f>IFERROR(+'Ont LFS Emp'!Y153-'CMA Emp Adj'!Y153,"")</f>
        <v>75.611536210680327</v>
      </c>
    </row>
    <row r="154" spans="1:25" x14ac:dyDescent="0.25">
      <c r="A154" s="6" t="s">
        <v>147</v>
      </c>
      <c r="B154" s="6"/>
      <c r="C154" s="14">
        <v>562</v>
      </c>
      <c r="D154" s="65">
        <f>IFERROR(+'Ont LFS Emp'!D154-'CMA Emp Adj'!D154,"")</f>
        <v>5.9</v>
      </c>
      <c r="E154" s="65">
        <f>IFERROR(+'Ont LFS Emp'!E154-'CMA Emp Adj'!E154,"")</f>
        <v>4.29</v>
      </c>
      <c r="F154" s="65">
        <f>IFERROR(+'Ont LFS Emp'!F154-'CMA Emp Adj'!F154,"")</f>
        <v>7.8900000000000006</v>
      </c>
      <c r="G154" s="65">
        <f>IFERROR(+'Ont LFS Emp'!G154-'CMA Emp Adj'!G154,"")</f>
        <v>7.02</v>
      </c>
      <c r="H154" s="65">
        <f>IFERROR(+'Ont LFS Emp'!H154-'CMA Emp Adj'!H154,"")</f>
        <v>6.52</v>
      </c>
      <c r="I154" s="65">
        <f>IFERROR(+'Ont LFS Emp'!I154-'CMA Emp Adj'!I154,"")</f>
        <v>7.0100000000000007</v>
      </c>
      <c r="J154" s="65">
        <f>IFERROR(+'Ont LFS Emp'!J154-'CMA Emp Adj'!J154,"")</f>
        <v>6.64</v>
      </c>
      <c r="K154" s="65">
        <f>IFERROR(+'Ont LFS Emp'!K154-'CMA Emp Adj'!K154,"")</f>
        <v>7.43</v>
      </c>
      <c r="L154" s="65">
        <f>IFERROR(+'Ont LFS Emp'!L154-'CMA Emp Adj'!L154,"")</f>
        <v>7.3343780290791596</v>
      </c>
      <c r="M154" s="30">
        <f>IFERROR(+'Ont LFS Emp'!M154-'CMA Emp Adj'!M154,"")</f>
        <v>6.5995315024232619</v>
      </c>
      <c r="N154" s="30">
        <f>IFERROR(+'Ont LFS Emp'!N154-'CMA Emp Adj'!N154,"")</f>
        <v>7.0657673667205163</v>
      </c>
      <c r="O154" s="30">
        <f>IFERROR(+'Ont LFS Emp'!O154-'CMA Emp Adj'!O154,"")</f>
        <v>8.5667851373182557</v>
      </c>
      <c r="P154" s="30">
        <f>IFERROR(+'Ont LFS Emp'!P154-'CMA Emp Adj'!P154,"")</f>
        <v>8.9068174474959605</v>
      </c>
      <c r="Q154" s="30">
        <f>IFERROR(+'Ont LFS Emp'!Q154-'CMA Emp Adj'!Q154,"")</f>
        <v>7.143554119547658</v>
      </c>
      <c r="R154" s="30">
        <f>IFERROR(+'Ont LFS Emp'!R154-'CMA Emp Adj'!R154,"")</f>
        <v>6.7223520249221176</v>
      </c>
      <c r="S154" s="30">
        <f>IFERROR(+'Ont LFS Emp'!S154-'CMA Emp Adj'!S154,"")</f>
        <v>9.3629906542056069</v>
      </c>
      <c r="T154" s="30">
        <f>IFERROR(+'Ont LFS Emp'!T154-'CMA Emp Adj'!T154,"")</f>
        <v>8.2963239875389405</v>
      </c>
      <c r="U154" s="30">
        <f>IFERROR(+'Ont LFS Emp'!U154-'CMA Emp Adj'!U154,"")</f>
        <v>9.4922274143302179</v>
      </c>
      <c r="V154" s="30">
        <f>IFERROR(+'Ont LFS Emp'!V154-'CMA Emp Adj'!V154,"")</f>
        <v>10.369719626168223</v>
      </c>
      <c r="W154" s="30">
        <f>IFERROR(+'Ont LFS Emp'!W154-'CMA Emp Adj'!W154,"")</f>
        <v>12.048363384188626</v>
      </c>
      <c r="X154" s="30">
        <f>IFERROR(+'Ont LFS Emp'!X154-'CMA Emp Adj'!X154,"")</f>
        <v>11.912122052704577</v>
      </c>
      <c r="Y154" s="30">
        <f>IFERROR(+'Ont LFS Emp'!Y154-'CMA Emp Adj'!Y154,"")</f>
        <v>9.7647850208044389</v>
      </c>
    </row>
    <row r="155" spans="1:25" x14ac:dyDescent="0.25">
      <c r="A155" s="5" t="s">
        <v>148</v>
      </c>
      <c r="B155" s="5"/>
      <c r="C155" s="13">
        <v>61</v>
      </c>
      <c r="D155" s="64">
        <f>IFERROR(+'Ont LFS Emp'!D155-'CMA Emp Adj'!D155,"")</f>
        <v>203.51</v>
      </c>
      <c r="E155" s="64">
        <f>IFERROR(+'Ont LFS Emp'!E155-'CMA Emp Adj'!E155,"")</f>
        <v>215.36</v>
      </c>
      <c r="F155" s="64">
        <f>IFERROR(+'Ont LFS Emp'!F155-'CMA Emp Adj'!F155,"")</f>
        <v>224.55</v>
      </c>
      <c r="G155" s="64">
        <f>IFERROR(+'Ont LFS Emp'!G155-'CMA Emp Adj'!G155,"")</f>
        <v>224.76999999999998</v>
      </c>
      <c r="H155" s="64">
        <f>IFERROR(+'Ont LFS Emp'!H155-'CMA Emp Adj'!H155,"")</f>
        <v>224.40999999999997</v>
      </c>
      <c r="I155" s="64">
        <f>IFERROR(+'Ont LFS Emp'!I155-'CMA Emp Adj'!I155,"")</f>
        <v>225.26</v>
      </c>
      <c r="J155" s="64">
        <f>IFERROR(+'Ont LFS Emp'!J155-'CMA Emp Adj'!J155,"")</f>
        <v>229.88000000000002</v>
      </c>
      <c r="K155" s="64">
        <f>IFERROR(+'Ont LFS Emp'!K155-'CMA Emp Adj'!K155,"")</f>
        <v>243.53000000000003</v>
      </c>
      <c r="L155" s="64">
        <f>IFERROR(+'Ont LFS Emp'!L155-'CMA Emp Adj'!L155,"")</f>
        <v>252.11828583708015</v>
      </c>
      <c r="M155" s="29">
        <f>IFERROR(+'Ont LFS Emp'!M155-'CMA Emp Adj'!M155,"")</f>
        <v>260.33678127479504</v>
      </c>
      <c r="N155" s="29">
        <f>IFERROR(+'Ont LFS Emp'!N155-'CMA Emp Adj'!N155,"")</f>
        <v>259.89469816186192</v>
      </c>
      <c r="O155" s="29">
        <f>IFERROR(+'Ont LFS Emp'!O155-'CMA Emp Adj'!O155,"")</f>
        <v>278.77872090716744</v>
      </c>
      <c r="P155" s="29">
        <f>IFERROR(+'Ont LFS Emp'!P155-'CMA Emp Adj'!P155,"")</f>
        <v>259.67837344617828</v>
      </c>
      <c r="Q155" s="29">
        <f>IFERROR(+'Ont LFS Emp'!Q155-'CMA Emp Adj'!Q155,"")</f>
        <v>253.77982114519972</v>
      </c>
      <c r="R155" s="29">
        <f>IFERROR(+'Ont LFS Emp'!R155-'CMA Emp Adj'!R155,"")</f>
        <v>263.71330103432592</v>
      </c>
      <c r="S155" s="29">
        <f>IFERROR(+'Ont LFS Emp'!S155-'CMA Emp Adj'!S155,"")</f>
        <v>255.65424016822007</v>
      </c>
      <c r="T155" s="29">
        <f>IFERROR(+'Ont LFS Emp'!T155-'CMA Emp Adj'!T155,"")</f>
        <v>273.38852239145263</v>
      </c>
      <c r="U155" s="29">
        <f>IFERROR(+'Ont LFS Emp'!U155-'CMA Emp Adj'!U155,"")</f>
        <v>275.25609939759033</v>
      </c>
      <c r="V155" s="29">
        <f>IFERROR(+'Ont LFS Emp'!V155-'CMA Emp Adj'!V155,"")</f>
        <v>283.72209365764945</v>
      </c>
      <c r="W155" s="29">
        <f>IFERROR(+'Ont LFS Emp'!W155-'CMA Emp Adj'!W155,"")</f>
        <v>287.75945107214477</v>
      </c>
      <c r="X155" s="29">
        <f>IFERROR(+'Ont LFS Emp'!X155-'CMA Emp Adj'!X155,"")</f>
        <v>279.96754023756876</v>
      </c>
      <c r="Y155" s="29">
        <f>IFERROR(+'Ont LFS Emp'!Y155-'CMA Emp Adj'!Y155,"")</f>
        <v>282.59793232889399</v>
      </c>
    </row>
    <row r="156" spans="1:25" x14ac:dyDescent="0.25">
      <c r="A156" s="7" t="s">
        <v>149</v>
      </c>
      <c r="B156" s="7"/>
      <c r="C156" s="14">
        <v>6111</v>
      </c>
      <c r="D156" s="65">
        <f>IFERROR(+'Ont LFS Emp'!D156-'CMA Emp Adj'!D156,"")</f>
        <v>136.01999999999998</v>
      </c>
      <c r="E156" s="65">
        <f>IFERROR(+'Ont LFS Emp'!E156-'CMA Emp Adj'!E156,"")</f>
        <v>146.96999999999997</v>
      </c>
      <c r="F156" s="65">
        <f>IFERROR(+'Ont LFS Emp'!F156-'CMA Emp Adj'!F156,"")</f>
        <v>152.88999999999999</v>
      </c>
      <c r="G156" s="65">
        <f>IFERROR(+'Ont LFS Emp'!G156-'CMA Emp Adj'!G156,"")</f>
        <v>148.69999999999999</v>
      </c>
      <c r="H156" s="65">
        <f>IFERROR(+'Ont LFS Emp'!H156-'CMA Emp Adj'!H156,"")</f>
        <v>154.44</v>
      </c>
      <c r="I156" s="65">
        <f>IFERROR(+'Ont LFS Emp'!I156-'CMA Emp Adj'!I156,"")</f>
        <v>148.44</v>
      </c>
      <c r="J156" s="65">
        <f>IFERROR(+'Ont LFS Emp'!J156-'CMA Emp Adj'!J156,"")</f>
        <v>151.16</v>
      </c>
      <c r="K156" s="65">
        <f>IFERROR(+'Ont LFS Emp'!K156-'CMA Emp Adj'!K156,"")</f>
        <v>158.17000000000002</v>
      </c>
      <c r="L156" s="65">
        <f>IFERROR(+'Ont LFS Emp'!L156-'CMA Emp Adj'!L156,"")</f>
        <v>159.53307672409335</v>
      </c>
      <c r="M156" s="30">
        <f>IFERROR(+'Ont LFS Emp'!M156-'CMA Emp Adj'!M156,"")</f>
        <v>169.57553106730822</v>
      </c>
      <c r="N156" s="30">
        <f>IFERROR(+'Ont LFS Emp'!N156-'CMA Emp Adj'!N156,"")</f>
        <v>163.72759790987641</v>
      </c>
      <c r="O156" s="30">
        <f>IFERROR(+'Ont LFS Emp'!O156-'CMA Emp Adj'!O156,"")</f>
        <v>175.37645403280044</v>
      </c>
      <c r="P156" s="30">
        <f>IFERROR(+'Ont LFS Emp'!P156-'CMA Emp Adj'!P156,"")</f>
        <v>161.72388897511513</v>
      </c>
      <c r="Q156" s="30">
        <f>IFERROR(+'Ont LFS Emp'!Q156-'CMA Emp Adj'!Q156,"")</f>
        <v>158.59736716850324</v>
      </c>
      <c r="R156" s="30">
        <f>IFERROR(+'Ont LFS Emp'!R156-'CMA Emp Adj'!R156,"")</f>
        <v>165.99892361111114</v>
      </c>
      <c r="S156" s="30">
        <f>IFERROR(+'Ont LFS Emp'!S156-'CMA Emp Adj'!S156,"")</f>
        <v>155.48124999999999</v>
      </c>
      <c r="T156" s="30">
        <f>IFERROR(+'Ont LFS Emp'!T156-'CMA Emp Adj'!T156,"")</f>
        <v>170.29263020833332</v>
      </c>
      <c r="U156" s="30">
        <f>IFERROR(+'Ont LFS Emp'!U156-'CMA Emp Adj'!U156,"")</f>
        <v>159.99778645833334</v>
      </c>
      <c r="V156" s="30">
        <f>IFERROR(+'Ont LFS Emp'!V156-'CMA Emp Adj'!V156,"")</f>
        <v>169.45419270833335</v>
      </c>
      <c r="W156" s="30">
        <f>IFERROR(+'Ont LFS Emp'!W156-'CMA Emp Adj'!W156,"")</f>
        <v>167.97091461177908</v>
      </c>
      <c r="X156" s="30">
        <f>IFERROR(+'Ont LFS Emp'!X156-'CMA Emp Adj'!X156,"")</f>
        <v>164.6517811289994</v>
      </c>
      <c r="Y156" s="30">
        <f>IFERROR(+'Ont LFS Emp'!Y156-'CMA Emp Adj'!Y156,"")</f>
        <v>171.02572243733442</v>
      </c>
    </row>
    <row r="157" spans="1:25" x14ac:dyDescent="0.25">
      <c r="A157" s="7" t="s">
        <v>150</v>
      </c>
      <c r="B157" s="7"/>
      <c r="C157" s="14">
        <v>6112</v>
      </c>
      <c r="D157" s="65">
        <f>IFERROR(+'Ont LFS Emp'!D157-'CMA Emp Adj'!D157,"")</f>
        <v>15.8</v>
      </c>
      <c r="E157" s="65">
        <f>IFERROR(+'Ont LFS Emp'!E157-'CMA Emp Adj'!E157,"")</f>
        <v>15.97</v>
      </c>
      <c r="F157" s="65">
        <f>IFERROR(+'Ont LFS Emp'!F157-'CMA Emp Adj'!F157,"")</f>
        <v>15.079999999999998</v>
      </c>
      <c r="G157" s="65">
        <f>IFERROR(+'Ont LFS Emp'!G157-'CMA Emp Adj'!G157,"")</f>
        <v>17.100000000000001</v>
      </c>
      <c r="H157" s="65">
        <f>IFERROR(+'Ont LFS Emp'!H157-'CMA Emp Adj'!H157,"")</f>
        <v>12.89</v>
      </c>
      <c r="I157" s="65">
        <f>IFERROR(+'Ont LFS Emp'!I157-'CMA Emp Adj'!I157,"")</f>
        <v>16.869999999999997</v>
      </c>
      <c r="J157" s="65">
        <f>IFERROR(+'Ont LFS Emp'!J157-'CMA Emp Adj'!J157,"")</f>
        <v>15.069999999999999</v>
      </c>
      <c r="K157" s="65">
        <f>IFERROR(+'Ont LFS Emp'!K157-'CMA Emp Adj'!K157,"")</f>
        <v>18.079999999999998</v>
      </c>
      <c r="L157" s="65">
        <f>IFERROR(+'Ont LFS Emp'!L157-'CMA Emp Adj'!L157,"")</f>
        <v>18.50375130072841</v>
      </c>
      <c r="M157" s="30">
        <f>IFERROR(+'Ont LFS Emp'!M157-'CMA Emp Adj'!M157,"")</f>
        <v>18.567778355879291</v>
      </c>
      <c r="N157" s="30">
        <f>IFERROR(+'Ont LFS Emp'!N157-'CMA Emp Adj'!N157,"")</f>
        <v>16.726149843912591</v>
      </c>
      <c r="O157" s="30">
        <f>IFERROR(+'Ont LFS Emp'!O157-'CMA Emp Adj'!O157,"")</f>
        <v>16.878480749219563</v>
      </c>
      <c r="P157" s="30">
        <f>IFERROR(+'Ont LFS Emp'!P157-'CMA Emp Adj'!P157,"")</f>
        <v>16.818392299687829</v>
      </c>
      <c r="Q157" s="30">
        <f>IFERROR(+'Ont LFS Emp'!Q157-'CMA Emp Adj'!Q157,"")</f>
        <v>16.831326742976064</v>
      </c>
      <c r="R157" s="30">
        <f>IFERROR(+'Ont LFS Emp'!R157-'CMA Emp Adj'!R157,"")</f>
        <v>19.691715976331363</v>
      </c>
      <c r="S157" s="30">
        <f>IFERROR(+'Ont LFS Emp'!S157-'CMA Emp Adj'!S157,"")</f>
        <v>19.87073281747838</v>
      </c>
      <c r="T157" s="30">
        <f>IFERROR(+'Ont LFS Emp'!T157-'CMA Emp Adj'!T157,"")</f>
        <v>18.720250341374602</v>
      </c>
      <c r="U157" s="30">
        <f>IFERROR(+'Ont LFS Emp'!U157-'CMA Emp Adj'!U157,"")</f>
        <v>21.483882567137009</v>
      </c>
      <c r="V157" s="30">
        <f>IFERROR(+'Ont LFS Emp'!V157-'CMA Emp Adj'!V157,"")</f>
        <v>23.747182521620395</v>
      </c>
      <c r="W157" s="30">
        <f>IFERROR(+'Ont LFS Emp'!W157-'CMA Emp Adj'!W157,"")</f>
        <v>23.091482084690554</v>
      </c>
      <c r="X157" s="30">
        <f>IFERROR(+'Ont LFS Emp'!X157-'CMA Emp Adj'!X157,"")</f>
        <v>22.745439739413683</v>
      </c>
      <c r="Y157" s="30">
        <f>IFERROR(+'Ont LFS Emp'!Y157-'CMA Emp Adj'!Y157,"")</f>
        <v>24.569902280130297</v>
      </c>
    </row>
    <row r="158" spans="1:25" x14ac:dyDescent="0.25">
      <c r="A158" s="7" t="s">
        <v>151</v>
      </c>
      <c r="B158" s="7"/>
      <c r="C158" s="14">
        <v>6113</v>
      </c>
      <c r="D158" s="65">
        <f>IFERROR(+'Ont LFS Emp'!D158-'CMA Emp Adj'!D158,"")</f>
        <v>37.480000000000004</v>
      </c>
      <c r="E158" s="65">
        <f>IFERROR(+'Ont LFS Emp'!E158-'CMA Emp Adj'!E158,"")</f>
        <v>37.68</v>
      </c>
      <c r="F158" s="65">
        <f>IFERROR(+'Ont LFS Emp'!F158-'CMA Emp Adj'!F158,"")</f>
        <v>39.069999999999993</v>
      </c>
      <c r="G158" s="65">
        <f>IFERROR(+'Ont LFS Emp'!G158-'CMA Emp Adj'!G158,"")</f>
        <v>39.14</v>
      </c>
      <c r="H158" s="65">
        <f>IFERROR(+'Ont LFS Emp'!H158-'CMA Emp Adj'!H158,"")</f>
        <v>39.600000000000009</v>
      </c>
      <c r="I158" s="65">
        <f>IFERROR(+'Ont LFS Emp'!I158-'CMA Emp Adj'!I158,"")</f>
        <v>42.28</v>
      </c>
      <c r="J158" s="65">
        <f>IFERROR(+'Ont LFS Emp'!J158-'CMA Emp Adj'!J158,"")</f>
        <v>42.510000000000005</v>
      </c>
      <c r="K158" s="65">
        <f>IFERROR(+'Ont LFS Emp'!K158-'CMA Emp Adj'!K158,"")</f>
        <v>47.06</v>
      </c>
      <c r="L158" s="65">
        <f>IFERROR(+'Ont LFS Emp'!L158-'CMA Emp Adj'!L158,"")</f>
        <v>57.534554678692224</v>
      </c>
      <c r="M158" s="30">
        <f>IFERROR(+'Ont LFS Emp'!M158-'CMA Emp Adj'!M158,"")</f>
        <v>55.976685456595263</v>
      </c>
      <c r="N158" s="30">
        <f>IFERROR(+'Ont LFS Emp'!N158-'CMA Emp Adj'!N158,"")</f>
        <v>58.440838030815492</v>
      </c>
      <c r="O158" s="30">
        <f>IFERROR(+'Ont LFS Emp'!O158-'CMA Emp Adj'!O158,"")</f>
        <v>64.389353626456213</v>
      </c>
      <c r="P158" s="30">
        <f>IFERROR(+'Ont LFS Emp'!P158-'CMA Emp Adj'!P158,"")</f>
        <v>61.729872228485533</v>
      </c>
      <c r="Q158" s="30">
        <f>IFERROR(+'Ont LFS Emp'!Q158-'CMA Emp Adj'!Q158,"")</f>
        <v>57.794573468620818</v>
      </c>
      <c r="R158" s="30">
        <f>IFERROR(+'Ont LFS Emp'!R158-'CMA Emp Adj'!R158,"")</f>
        <v>59.432702865761691</v>
      </c>
      <c r="S158" s="30">
        <f>IFERROR(+'Ont LFS Emp'!S158-'CMA Emp Adj'!S158,"")</f>
        <v>62.068024132730017</v>
      </c>
      <c r="T158" s="30">
        <f>IFERROR(+'Ont LFS Emp'!T158-'CMA Emp Adj'!T158,"")</f>
        <v>60.619402714932122</v>
      </c>
      <c r="U158" s="30">
        <f>IFERROR(+'Ont LFS Emp'!U158-'CMA Emp Adj'!U158,"")</f>
        <v>63.778524886877833</v>
      </c>
      <c r="V158" s="30">
        <f>IFERROR(+'Ont LFS Emp'!V158-'CMA Emp Adj'!V158,"")</f>
        <v>65.220380090497741</v>
      </c>
      <c r="W158" s="30">
        <f>IFERROR(+'Ont LFS Emp'!W158-'CMA Emp Adj'!W158,"")</f>
        <v>66.462347930254225</v>
      </c>
      <c r="X158" s="30">
        <f>IFERROR(+'Ont LFS Emp'!X158-'CMA Emp Adj'!X158,"")</f>
        <v>68.043728204445614</v>
      </c>
      <c r="Y158" s="30">
        <f>IFERROR(+'Ont LFS Emp'!Y158-'CMA Emp Adj'!Y158,"")</f>
        <v>59.979439637960873</v>
      </c>
    </row>
    <row r="159" spans="1:25" x14ac:dyDescent="0.25">
      <c r="A159" s="7" t="s">
        <v>152</v>
      </c>
      <c r="B159" s="7"/>
      <c r="C159" s="14" t="s">
        <v>207</v>
      </c>
      <c r="D159" s="65">
        <f>IFERROR(+'Ont LFS Emp'!D159-'CMA Emp Adj'!D159,"")</f>
        <v>15.13</v>
      </c>
      <c r="E159" s="65">
        <f>IFERROR(+'Ont LFS Emp'!E159-'CMA Emp Adj'!E159,"")</f>
        <v>14.420000000000002</v>
      </c>
      <c r="F159" s="65">
        <f>IFERROR(+'Ont LFS Emp'!F159-'CMA Emp Adj'!F159,"")</f>
        <v>17.82</v>
      </c>
      <c r="G159" s="65">
        <f>IFERROR(+'Ont LFS Emp'!G159-'CMA Emp Adj'!G159,"")</f>
        <v>22.480000000000004</v>
      </c>
      <c r="H159" s="65">
        <f>IFERROR(+'Ont LFS Emp'!H159-'CMA Emp Adj'!H159,"")</f>
        <v>20.03</v>
      </c>
      <c r="I159" s="65">
        <f>IFERROR(+'Ont LFS Emp'!I159-'CMA Emp Adj'!I159,"")</f>
        <v>18.160000000000004</v>
      </c>
      <c r="J159" s="65">
        <f>IFERROR(+'Ont LFS Emp'!J159-'CMA Emp Adj'!J159,"")</f>
        <v>23.51</v>
      </c>
      <c r="K159" s="65">
        <f>IFERROR(+'Ont LFS Emp'!K159-'CMA Emp Adj'!K159,"")</f>
        <v>22.430000000000003</v>
      </c>
      <c r="L159" s="65">
        <f>IFERROR(+'Ont LFS Emp'!L159-'CMA Emp Adj'!L159,"")</f>
        <v>17.452133913990199</v>
      </c>
      <c r="M159" s="30">
        <f>IFERROR(+'Ont LFS Emp'!M159-'CMA Emp Adj'!M159,"")</f>
        <v>16.89920522591181</v>
      </c>
      <c r="N159" s="30">
        <f>IFERROR(+'Ont LFS Emp'!N159-'CMA Emp Adj'!N159,"")</f>
        <v>21.48380239520958</v>
      </c>
      <c r="O159" s="30">
        <f>IFERROR(+'Ont LFS Emp'!O159-'CMA Emp Adj'!O159,"")</f>
        <v>23.229463799673383</v>
      </c>
      <c r="P159" s="30">
        <f>IFERROR(+'Ont LFS Emp'!P159-'CMA Emp Adj'!P159,"")</f>
        <v>21.294501905280345</v>
      </c>
      <c r="Q159" s="30">
        <f>IFERROR(+'Ont LFS Emp'!Q159-'CMA Emp Adj'!Q159,"")</f>
        <v>23.461186717474142</v>
      </c>
      <c r="R159" s="30">
        <f>IFERROR(+'Ont LFS Emp'!R159-'CMA Emp Adj'!R159,"")</f>
        <v>20.475389769935223</v>
      </c>
      <c r="S159" s="30">
        <f>IFERROR(+'Ont LFS Emp'!S159-'CMA Emp Adj'!S159,"")</f>
        <v>20.710207728389545</v>
      </c>
      <c r="T159" s="30">
        <f>IFERROR(+'Ont LFS Emp'!T159-'CMA Emp Adj'!T159,"")</f>
        <v>22.753966942148757</v>
      </c>
      <c r="U159" s="30">
        <f>IFERROR(+'Ont LFS Emp'!U159-'CMA Emp Adj'!U159,"")</f>
        <v>32.510710297073928</v>
      </c>
      <c r="V159" s="30">
        <f>IFERROR(+'Ont LFS Emp'!V159-'CMA Emp Adj'!V159,"")</f>
        <v>27.138286799195882</v>
      </c>
      <c r="W159" s="30">
        <f>IFERROR(+'Ont LFS Emp'!W159-'CMA Emp Adj'!W159,"")</f>
        <v>31.909715261958993</v>
      </c>
      <c r="X159" s="30">
        <f>IFERROR(+'Ont LFS Emp'!X159-'CMA Emp Adj'!X159,"")</f>
        <v>26.268223234624152</v>
      </c>
      <c r="Y159" s="30">
        <f>IFERROR(+'Ont LFS Emp'!Y159-'CMA Emp Adj'!Y159,"")</f>
        <v>27.845774487471523</v>
      </c>
    </row>
    <row r="160" spans="1:25" x14ac:dyDescent="0.25">
      <c r="A160" s="5" t="s">
        <v>153</v>
      </c>
      <c r="B160" s="5"/>
      <c r="C160" s="13">
        <v>62</v>
      </c>
      <c r="D160" s="64">
        <f>IFERROR(+'Ont LFS Emp'!D160-'CMA Emp Adj'!D160,"")</f>
        <v>330.42</v>
      </c>
      <c r="E160" s="64">
        <f>IFERROR(+'Ont LFS Emp'!E160-'CMA Emp Adj'!E160,"")</f>
        <v>322.18999999999994</v>
      </c>
      <c r="F160" s="64">
        <f>IFERROR(+'Ont LFS Emp'!F160-'CMA Emp Adj'!F160,"")</f>
        <v>326.83000000000004</v>
      </c>
      <c r="G160" s="64">
        <f>IFERROR(+'Ont LFS Emp'!G160-'CMA Emp Adj'!G160,"")</f>
        <v>353.83</v>
      </c>
      <c r="H160" s="64">
        <f>IFERROR(+'Ont LFS Emp'!H160-'CMA Emp Adj'!H160,"")</f>
        <v>362.93000000000006</v>
      </c>
      <c r="I160" s="64">
        <f>IFERROR(+'Ont LFS Emp'!I160-'CMA Emp Adj'!I160,"")</f>
        <v>379.87</v>
      </c>
      <c r="J160" s="64">
        <f>IFERROR(+'Ont LFS Emp'!J160-'CMA Emp Adj'!J160,"")</f>
        <v>400.45000000000005</v>
      </c>
      <c r="K160" s="64">
        <f>IFERROR(+'Ont LFS Emp'!K160-'CMA Emp Adj'!K160,"")</f>
        <v>407.13000000000005</v>
      </c>
      <c r="L160" s="64">
        <f>IFERROR(+'Ont LFS Emp'!L160-'CMA Emp Adj'!L160,"")</f>
        <v>389.66156916536909</v>
      </c>
      <c r="M160" s="29">
        <f>IFERROR(+'Ont LFS Emp'!M160-'CMA Emp Adj'!M160,"")</f>
        <v>393.26188107066059</v>
      </c>
      <c r="N160" s="29">
        <f>IFERROR(+'Ont LFS Emp'!N160-'CMA Emp Adj'!N160,"")</f>
        <v>415.35230592422329</v>
      </c>
      <c r="O160" s="29">
        <f>IFERROR(+'Ont LFS Emp'!O160-'CMA Emp Adj'!O160,"")</f>
        <v>430.13181730555357</v>
      </c>
      <c r="P160" s="29">
        <f>IFERROR(+'Ont LFS Emp'!P160-'CMA Emp Adj'!P160,"")</f>
        <v>435.29671930995278</v>
      </c>
      <c r="Q160" s="29">
        <f>IFERROR(+'Ont LFS Emp'!Q160-'CMA Emp Adj'!Q160,"")</f>
        <v>448.77775215639753</v>
      </c>
      <c r="R160" s="29">
        <f>IFERROR(+'Ont LFS Emp'!R160-'CMA Emp Adj'!R160,"")</f>
        <v>464.85966582801109</v>
      </c>
      <c r="S160" s="29">
        <f>IFERROR(+'Ont LFS Emp'!S160-'CMA Emp Adj'!S160,"")</f>
        <v>469.03697438874912</v>
      </c>
      <c r="T160" s="29">
        <f>IFERROR(+'Ont LFS Emp'!T160-'CMA Emp Adj'!T160,"")</f>
        <v>474.99990774788722</v>
      </c>
      <c r="U160" s="29">
        <f>IFERROR(+'Ont LFS Emp'!U160-'CMA Emp Adj'!U160,"")</f>
        <v>473.1458176891814</v>
      </c>
      <c r="V160" s="29">
        <f>IFERROR(+'Ont LFS Emp'!V160-'CMA Emp Adj'!V160,"")</f>
        <v>494.32613315269987</v>
      </c>
      <c r="W160" s="29">
        <f>IFERROR(+'Ont LFS Emp'!W160-'CMA Emp Adj'!W160,"")</f>
        <v>500.75231699454935</v>
      </c>
      <c r="X160" s="29">
        <f>IFERROR(+'Ont LFS Emp'!X160-'CMA Emp Adj'!X160,"")</f>
        <v>514.70243186746632</v>
      </c>
      <c r="Y160" s="29">
        <f>IFERROR(+'Ont LFS Emp'!Y160-'CMA Emp Adj'!Y160,"")</f>
        <v>502.20200031257934</v>
      </c>
    </row>
    <row r="161" spans="1:25" x14ac:dyDescent="0.25">
      <c r="A161" s="6" t="s">
        <v>154</v>
      </c>
      <c r="B161" s="6"/>
      <c r="C161" s="14">
        <v>621</v>
      </c>
      <c r="D161" s="65">
        <f>IFERROR(+'Ont LFS Emp'!D161-'CMA Emp Adj'!D161,"")</f>
        <v>77.36</v>
      </c>
      <c r="E161" s="65">
        <f>IFERROR(+'Ont LFS Emp'!E161-'CMA Emp Adj'!E161,"")</f>
        <v>73.949999999999989</v>
      </c>
      <c r="F161" s="65">
        <f>IFERROR(+'Ont LFS Emp'!F161-'CMA Emp Adj'!F161,"")</f>
        <v>82.34</v>
      </c>
      <c r="G161" s="65">
        <f>IFERROR(+'Ont LFS Emp'!G161-'CMA Emp Adj'!G161,"")</f>
        <v>85.62</v>
      </c>
      <c r="H161" s="65">
        <f>IFERROR(+'Ont LFS Emp'!H161-'CMA Emp Adj'!H161,"")</f>
        <v>92.550000000000011</v>
      </c>
      <c r="I161" s="65">
        <f>IFERROR(+'Ont LFS Emp'!I161-'CMA Emp Adj'!I161,"")</f>
        <v>101.80999999999999</v>
      </c>
      <c r="J161" s="65">
        <f>IFERROR(+'Ont LFS Emp'!J161-'CMA Emp Adj'!J161,"")</f>
        <v>113.64999999999999</v>
      </c>
      <c r="K161" s="65">
        <f>IFERROR(+'Ont LFS Emp'!K161-'CMA Emp Adj'!K161,"")</f>
        <v>110</v>
      </c>
      <c r="L161" s="65">
        <f>IFERROR(+'Ont LFS Emp'!L161-'CMA Emp Adj'!L161,"")</f>
        <v>98.026003721622629</v>
      </c>
      <c r="M161" s="30">
        <f>IFERROR(+'Ont LFS Emp'!M161-'CMA Emp Adj'!M161,"")</f>
        <v>103.8460669892073</v>
      </c>
      <c r="N161" s="30">
        <f>IFERROR(+'Ont LFS Emp'!N161-'CMA Emp Adj'!N161,"")</f>
        <v>103.23522664681802</v>
      </c>
      <c r="O161" s="30">
        <f>IFERROR(+'Ont LFS Emp'!O161-'CMA Emp Adj'!O161,"")</f>
        <v>112.68620543356904</v>
      </c>
      <c r="P161" s="30">
        <f>IFERROR(+'Ont LFS Emp'!P161-'CMA Emp Adj'!P161,"")</f>
        <v>110.68458950502419</v>
      </c>
      <c r="Q161" s="30">
        <f>IFERROR(+'Ont LFS Emp'!Q161-'CMA Emp Adj'!Q161,"")</f>
        <v>118.34004540379607</v>
      </c>
      <c r="R161" s="30">
        <f>IFERROR(+'Ont LFS Emp'!R161-'CMA Emp Adj'!R161,"")</f>
        <v>122.66014438329556</v>
      </c>
      <c r="S161" s="30">
        <f>IFERROR(+'Ont LFS Emp'!S161-'CMA Emp Adj'!S161,"")</f>
        <v>116.90165490449985</v>
      </c>
      <c r="T161" s="30">
        <f>IFERROR(+'Ont LFS Emp'!T161-'CMA Emp Adj'!T161,"")</f>
        <v>122.63300809323405</v>
      </c>
      <c r="U161" s="30">
        <f>IFERROR(+'Ont LFS Emp'!U161-'CMA Emp Adj'!U161,"")</f>
        <v>126.83584007769504</v>
      </c>
      <c r="V161" s="30">
        <f>IFERROR(+'Ont LFS Emp'!V161-'CMA Emp Adj'!V161,"")</f>
        <v>131.0049407575267</v>
      </c>
      <c r="W161" s="30">
        <f>IFERROR(+'Ont LFS Emp'!W161-'CMA Emp Adj'!W161,"")</f>
        <v>149.43787443187824</v>
      </c>
      <c r="X161" s="30">
        <f>IFERROR(+'Ont LFS Emp'!X161-'CMA Emp Adj'!X161,"")</f>
        <v>154.23849804460414</v>
      </c>
      <c r="Y161" s="30">
        <f>IFERROR(+'Ont LFS Emp'!Y161-'CMA Emp Adj'!Y161,"")</f>
        <v>138.61374061938483</v>
      </c>
    </row>
    <row r="162" spans="1:25" x14ac:dyDescent="0.25">
      <c r="A162" s="6" t="s">
        <v>155</v>
      </c>
      <c r="B162" s="6"/>
      <c r="C162" s="14">
        <v>622</v>
      </c>
      <c r="D162" s="65">
        <f>IFERROR(+'Ont LFS Emp'!D162-'CMA Emp Adj'!D162,"")</f>
        <v>104.28999999999999</v>
      </c>
      <c r="E162" s="65">
        <f>IFERROR(+'Ont LFS Emp'!E162-'CMA Emp Adj'!E162,"")</f>
        <v>98.049999999999983</v>
      </c>
      <c r="F162" s="65">
        <f>IFERROR(+'Ont LFS Emp'!F162-'CMA Emp Adj'!F162,"")</f>
        <v>99.670000000000016</v>
      </c>
      <c r="G162" s="65">
        <f>IFERROR(+'Ont LFS Emp'!G162-'CMA Emp Adj'!G162,"")</f>
        <v>107.32000000000002</v>
      </c>
      <c r="H162" s="65">
        <f>IFERROR(+'Ont LFS Emp'!H162-'CMA Emp Adj'!H162,"")</f>
        <v>109.78</v>
      </c>
      <c r="I162" s="65">
        <f>IFERROR(+'Ont LFS Emp'!I162-'CMA Emp Adj'!I162,"")</f>
        <v>113.88</v>
      </c>
      <c r="J162" s="65">
        <f>IFERROR(+'Ont LFS Emp'!J162-'CMA Emp Adj'!J162,"")</f>
        <v>113.61999999999999</v>
      </c>
      <c r="K162" s="65">
        <f>IFERROR(+'Ont LFS Emp'!K162-'CMA Emp Adj'!K162,"")</f>
        <v>114.78</v>
      </c>
      <c r="L162" s="65">
        <f>IFERROR(+'Ont LFS Emp'!L162-'CMA Emp Adj'!L162,"")</f>
        <v>116.22457026348809</v>
      </c>
      <c r="M162" s="30">
        <f>IFERROR(+'Ont LFS Emp'!M162-'CMA Emp Adj'!M162,"")</f>
        <v>112.04409190715181</v>
      </c>
      <c r="N162" s="30">
        <f>IFERROR(+'Ont LFS Emp'!N162-'CMA Emp Adj'!N162,"")</f>
        <v>118.20415150564618</v>
      </c>
      <c r="O162" s="30">
        <f>IFERROR(+'Ont LFS Emp'!O162-'CMA Emp Adj'!O162,"")</f>
        <v>130.82189617314933</v>
      </c>
      <c r="P162" s="30">
        <f>IFERROR(+'Ont LFS Emp'!P162-'CMA Emp Adj'!P162,"")</f>
        <v>122.74438676286076</v>
      </c>
      <c r="Q162" s="30">
        <f>IFERROR(+'Ont LFS Emp'!Q162-'CMA Emp Adj'!Q162,"")</f>
        <v>132.39836260978672</v>
      </c>
      <c r="R162" s="30">
        <f>IFERROR(+'Ont LFS Emp'!R162-'CMA Emp Adj'!R162,"")</f>
        <v>143.53708876139052</v>
      </c>
      <c r="S162" s="30">
        <f>IFERROR(+'Ont LFS Emp'!S162-'CMA Emp Adj'!S162,"")</f>
        <v>146.57942625717178</v>
      </c>
      <c r="T162" s="30">
        <f>IFERROR(+'Ont LFS Emp'!T162-'CMA Emp Adj'!T162,"")</f>
        <v>149.63681403982451</v>
      </c>
      <c r="U162" s="30">
        <f>IFERROR(+'Ont LFS Emp'!U162-'CMA Emp Adj'!U162,"")</f>
        <v>139.15601619979751</v>
      </c>
      <c r="V162" s="30">
        <f>IFERROR(+'Ont LFS Emp'!V162-'CMA Emp Adj'!V162,"")</f>
        <v>134.89797030037127</v>
      </c>
      <c r="W162" s="30">
        <f>IFERROR(+'Ont LFS Emp'!W162-'CMA Emp Adj'!W162,"")</f>
        <v>147.80294340644463</v>
      </c>
      <c r="X162" s="30">
        <f>IFERROR(+'Ont LFS Emp'!X162-'CMA Emp Adj'!X162,"")</f>
        <v>146.55305984294611</v>
      </c>
      <c r="Y162" s="30">
        <f>IFERROR(+'Ont LFS Emp'!Y162-'CMA Emp Adj'!Y162,"")</f>
        <v>146.81126184673707</v>
      </c>
    </row>
    <row r="163" spans="1:25" x14ac:dyDescent="0.25">
      <c r="A163" s="6" t="s">
        <v>156</v>
      </c>
      <c r="B163" s="6"/>
      <c r="C163" s="14">
        <v>623</v>
      </c>
      <c r="D163" s="65">
        <f>IFERROR(+'Ont LFS Emp'!D163-'CMA Emp Adj'!D163,"")</f>
        <v>68.819999999999993</v>
      </c>
      <c r="E163" s="65">
        <f>IFERROR(+'Ont LFS Emp'!E163-'CMA Emp Adj'!E163,"")</f>
        <v>67.569999999999993</v>
      </c>
      <c r="F163" s="65">
        <f>IFERROR(+'Ont LFS Emp'!F163-'CMA Emp Adj'!F163,"")</f>
        <v>64.36</v>
      </c>
      <c r="G163" s="65">
        <f>IFERROR(+'Ont LFS Emp'!G163-'CMA Emp Adj'!G163,"")</f>
        <v>71.959999999999994</v>
      </c>
      <c r="H163" s="65">
        <f>IFERROR(+'Ont LFS Emp'!H163-'CMA Emp Adj'!H163,"")</f>
        <v>73.98</v>
      </c>
      <c r="I163" s="65">
        <f>IFERROR(+'Ont LFS Emp'!I163-'CMA Emp Adj'!I163,"")</f>
        <v>75.94</v>
      </c>
      <c r="J163" s="65">
        <f>IFERROR(+'Ont LFS Emp'!J163-'CMA Emp Adj'!J163,"")</f>
        <v>83.12</v>
      </c>
      <c r="K163" s="65">
        <f>IFERROR(+'Ont LFS Emp'!K163-'CMA Emp Adj'!K163,"")</f>
        <v>94.62</v>
      </c>
      <c r="L163" s="65">
        <f>IFERROR(+'Ont LFS Emp'!L163-'CMA Emp Adj'!L163,"")</f>
        <v>90.814141109732319</v>
      </c>
      <c r="M163" s="30">
        <f>IFERROR(+'Ont LFS Emp'!M163-'CMA Emp Adj'!M163,"")</f>
        <v>91.798351356142533</v>
      </c>
      <c r="N163" s="30">
        <f>IFERROR(+'Ont LFS Emp'!N163-'CMA Emp Adj'!N163,"")</f>
        <v>92.90904272292147</v>
      </c>
      <c r="O163" s="30">
        <f>IFERROR(+'Ont LFS Emp'!O163-'CMA Emp Adj'!O163,"")</f>
        <v>90.34186846303848</v>
      </c>
      <c r="P163" s="30">
        <f>IFERROR(+'Ont LFS Emp'!P163-'CMA Emp Adj'!P163,"")</f>
        <v>99.748154582520812</v>
      </c>
      <c r="Q163" s="30">
        <f>IFERROR(+'Ont LFS Emp'!Q163-'CMA Emp Adj'!Q163,"")</f>
        <v>97.765903208650954</v>
      </c>
      <c r="R163" s="30">
        <f>IFERROR(+'Ont LFS Emp'!R163-'CMA Emp Adj'!R163,"")</f>
        <v>97.582777697320779</v>
      </c>
      <c r="S163" s="30">
        <f>IFERROR(+'Ont LFS Emp'!S163-'CMA Emp Adj'!S163,"")</f>
        <v>108.26958725561187</v>
      </c>
      <c r="T163" s="30">
        <f>IFERROR(+'Ont LFS Emp'!T163-'CMA Emp Adj'!T163,"")</f>
        <v>101.186585083273</v>
      </c>
      <c r="U163" s="30">
        <f>IFERROR(+'Ont LFS Emp'!U163-'CMA Emp Adj'!U163,"")</f>
        <v>107.97045329471398</v>
      </c>
      <c r="V163" s="30">
        <f>IFERROR(+'Ont LFS Emp'!V163-'CMA Emp Adj'!V163,"")</f>
        <v>122.25653729181752</v>
      </c>
      <c r="W163" s="30">
        <f>IFERROR(+'Ont LFS Emp'!W163-'CMA Emp Adj'!W163,"")</f>
        <v>104.79993998090302</v>
      </c>
      <c r="X163" s="30">
        <f>IFERROR(+'Ont LFS Emp'!X163-'CMA Emp Adj'!X163,"")</f>
        <v>117.84407175010232</v>
      </c>
      <c r="Y163" s="30">
        <f>IFERROR(+'Ont LFS Emp'!Y163-'CMA Emp Adj'!Y163,"")</f>
        <v>116.81141454099031</v>
      </c>
    </row>
    <row r="164" spans="1:25" x14ac:dyDescent="0.25">
      <c r="A164" s="6" t="s">
        <v>157</v>
      </c>
      <c r="B164" s="6"/>
      <c r="C164" s="14">
        <v>624</v>
      </c>
      <c r="D164" s="65">
        <f>IFERROR(+'Ont LFS Emp'!D164-'CMA Emp Adj'!D164,"")</f>
        <v>79.960000000000008</v>
      </c>
      <c r="E164" s="65">
        <f>IFERROR(+'Ont LFS Emp'!E164-'CMA Emp Adj'!E164,"")</f>
        <v>82.63</v>
      </c>
      <c r="F164" s="65">
        <f>IFERROR(+'Ont LFS Emp'!F164-'CMA Emp Adj'!F164,"")</f>
        <v>80.47999999999999</v>
      </c>
      <c r="G164" s="65">
        <f>IFERROR(+'Ont LFS Emp'!G164-'CMA Emp Adj'!G164,"")</f>
        <v>88.94</v>
      </c>
      <c r="H164" s="65">
        <f>IFERROR(+'Ont LFS Emp'!H164-'CMA Emp Adj'!H164,"")</f>
        <v>86.61</v>
      </c>
      <c r="I164" s="65">
        <f>IFERROR(+'Ont LFS Emp'!I164-'CMA Emp Adj'!I164,"")</f>
        <v>88.230000000000018</v>
      </c>
      <c r="J164" s="65">
        <f>IFERROR(+'Ont LFS Emp'!J164-'CMA Emp Adj'!J164,"")</f>
        <v>90.050000000000011</v>
      </c>
      <c r="K164" s="65">
        <f>IFERROR(+'Ont LFS Emp'!K164-'CMA Emp Adj'!K164,"")</f>
        <v>87.720000000000013</v>
      </c>
      <c r="L164" s="65">
        <f>IFERROR(+'Ont LFS Emp'!L164-'CMA Emp Adj'!L164,"")</f>
        <v>84.843429464906166</v>
      </c>
      <c r="M164" s="30">
        <f>IFERROR(+'Ont LFS Emp'!M164-'CMA Emp Adj'!M164,"")</f>
        <v>85.607755385684499</v>
      </c>
      <c r="N164" s="30">
        <f>IFERROR(+'Ont LFS Emp'!N164-'CMA Emp Adj'!N164,"")</f>
        <v>101.20988186240444</v>
      </c>
      <c r="O164" s="30">
        <f>IFERROR(+'Ont LFS Emp'!O164-'CMA Emp Adj'!O164,"")</f>
        <v>96.506553161917992</v>
      </c>
      <c r="P164" s="30">
        <f>IFERROR(+'Ont LFS Emp'!P164-'CMA Emp Adj'!P164,"")</f>
        <v>102.33514709288858</v>
      </c>
      <c r="Q164" s="30">
        <f>IFERROR(+'Ont LFS Emp'!Q164-'CMA Emp Adj'!Q164,"")</f>
        <v>100.55592888580033</v>
      </c>
      <c r="R164" s="30">
        <f>IFERROR(+'Ont LFS Emp'!R164-'CMA Emp Adj'!R164,"")</f>
        <v>101.04862068965519</v>
      </c>
      <c r="S164" s="30">
        <f>IFERROR(+'Ont LFS Emp'!S164-'CMA Emp Adj'!S164,"")</f>
        <v>97.779359605911353</v>
      </c>
      <c r="T164" s="30">
        <f>IFERROR(+'Ont LFS Emp'!T164-'CMA Emp Adj'!T164,"")</f>
        <v>101.64305418719211</v>
      </c>
      <c r="U164" s="30">
        <f>IFERROR(+'Ont LFS Emp'!U164-'CMA Emp Adj'!U164,"")</f>
        <v>99.433940886699517</v>
      </c>
      <c r="V164" s="30">
        <f>IFERROR(+'Ont LFS Emp'!V164-'CMA Emp Adj'!V164,"")</f>
        <v>106.52320197044335</v>
      </c>
      <c r="W164" s="30">
        <f>IFERROR(+'Ont LFS Emp'!W164-'CMA Emp Adj'!W164,"")</f>
        <v>98.923471757528048</v>
      </c>
      <c r="X164" s="30">
        <f>IFERROR(+'Ont LFS Emp'!X164-'CMA Emp Adj'!X164,"")</f>
        <v>96.093247392245615</v>
      </c>
      <c r="Y164" s="30">
        <f>IFERROR(+'Ont LFS Emp'!Y164-'CMA Emp Adj'!Y164,"")</f>
        <v>99.524548317260383</v>
      </c>
    </row>
    <row r="165" spans="1:25" x14ac:dyDescent="0.25">
      <c r="A165" s="5" t="s">
        <v>158</v>
      </c>
      <c r="B165" s="5"/>
      <c r="C165" s="13">
        <v>71</v>
      </c>
      <c r="D165" s="64">
        <f>IFERROR(+'Ont LFS Emp'!D165-'CMA Emp Adj'!D165,"")</f>
        <v>56.66</v>
      </c>
      <c r="E165" s="64">
        <f>IFERROR(+'Ont LFS Emp'!E165-'CMA Emp Adj'!E165,"")</f>
        <v>55.73</v>
      </c>
      <c r="F165" s="64">
        <f>IFERROR(+'Ont LFS Emp'!F165-'CMA Emp Adj'!F165,"")</f>
        <v>64.66</v>
      </c>
      <c r="G165" s="64">
        <f>IFERROR(+'Ont LFS Emp'!G165-'CMA Emp Adj'!G165,"")</f>
        <v>71.539999999999992</v>
      </c>
      <c r="H165" s="64">
        <f>IFERROR(+'Ont LFS Emp'!H165-'CMA Emp Adj'!H165,"")</f>
        <v>77.31</v>
      </c>
      <c r="I165" s="64">
        <f>IFERROR(+'Ont LFS Emp'!I165-'CMA Emp Adj'!I165,"")</f>
        <v>85.499999999999986</v>
      </c>
      <c r="J165" s="64">
        <f>IFERROR(+'Ont LFS Emp'!J165-'CMA Emp Adj'!J165,"")</f>
        <v>85.910000000000011</v>
      </c>
      <c r="K165" s="64">
        <f>IFERROR(+'Ont LFS Emp'!K165-'CMA Emp Adj'!K165,"")</f>
        <v>92.17</v>
      </c>
      <c r="L165" s="64">
        <f>IFERROR(+'Ont LFS Emp'!L165-'CMA Emp Adj'!L165,"")</f>
        <v>83.471487829962285</v>
      </c>
      <c r="M165" s="29">
        <f>IFERROR(+'Ont LFS Emp'!M165-'CMA Emp Adj'!M165,"")</f>
        <v>85.000476516969485</v>
      </c>
      <c r="N165" s="29">
        <f>IFERROR(+'Ont LFS Emp'!N165-'CMA Emp Adj'!N165,"")</f>
        <v>90.284655467946521</v>
      </c>
      <c r="O165" s="29">
        <f>IFERROR(+'Ont LFS Emp'!O165-'CMA Emp Adj'!O165,"")</f>
        <v>83.371741515255394</v>
      </c>
      <c r="P165" s="29">
        <f>IFERROR(+'Ont LFS Emp'!P165-'CMA Emp Adj'!P165,"")</f>
        <v>80.810198834418912</v>
      </c>
      <c r="Q165" s="29">
        <f>IFERROR(+'Ont LFS Emp'!Q165-'CMA Emp Adj'!Q165,"")</f>
        <v>81.817802536852938</v>
      </c>
      <c r="R165" s="29">
        <f>IFERROR(+'Ont LFS Emp'!R165-'CMA Emp Adj'!R165,"")</f>
        <v>82.030248155600262</v>
      </c>
      <c r="S165" s="29">
        <f>IFERROR(+'Ont LFS Emp'!S165-'CMA Emp Adj'!S165,"")</f>
        <v>82.83548289738431</v>
      </c>
      <c r="T165" s="29">
        <f>IFERROR(+'Ont LFS Emp'!T165-'CMA Emp Adj'!T165,"")</f>
        <v>75.317790073775996</v>
      </c>
      <c r="U165" s="29">
        <f>IFERROR(+'Ont LFS Emp'!U165-'CMA Emp Adj'!U165,"")</f>
        <v>83.51148558014755</v>
      </c>
      <c r="V165" s="29">
        <f>IFERROR(+'Ont LFS Emp'!V165-'CMA Emp Adj'!V165,"")</f>
        <v>84.394550637156271</v>
      </c>
      <c r="W165" s="29">
        <f>IFERROR(+'Ont LFS Emp'!W165-'CMA Emp Adj'!W165,"")</f>
        <v>91.567333333333337</v>
      </c>
      <c r="X165" s="29">
        <f>IFERROR(+'Ont LFS Emp'!X165-'CMA Emp Adj'!X165,"")</f>
        <v>87.550307692307697</v>
      </c>
      <c r="Y165" s="29">
        <f>IFERROR(+'Ont LFS Emp'!Y165-'CMA Emp Adj'!Y165,"")</f>
        <v>94.047230769230779</v>
      </c>
    </row>
    <row r="166" spans="1:25" x14ac:dyDescent="0.25">
      <c r="A166" s="6" t="s">
        <v>159</v>
      </c>
      <c r="B166" s="6"/>
      <c r="C166" s="14" t="s">
        <v>208</v>
      </c>
      <c r="D166" s="65">
        <f>IFERROR(+'Ont LFS Emp'!D166-'CMA Emp Adj'!D166,"")</f>
        <v>19.079999999999998</v>
      </c>
      <c r="E166" s="65">
        <f>IFERROR(+'Ont LFS Emp'!E166-'CMA Emp Adj'!E166,"")</f>
        <v>19.389999999999993</v>
      </c>
      <c r="F166" s="65">
        <f>IFERROR(+'Ont LFS Emp'!F166-'CMA Emp Adj'!F166,"")</f>
        <v>21.45</v>
      </c>
      <c r="G166" s="65">
        <f>IFERROR(+'Ont LFS Emp'!G166-'CMA Emp Adj'!G166,"")</f>
        <v>22.55</v>
      </c>
      <c r="H166" s="65">
        <f>IFERROR(+'Ont LFS Emp'!H166-'CMA Emp Adj'!H166,"")</f>
        <v>23.82</v>
      </c>
      <c r="I166" s="65">
        <f>IFERROR(+'Ont LFS Emp'!I166-'CMA Emp Adj'!I166,"")</f>
        <v>24.88</v>
      </c>
      <c r="J166" s="65">
        <f>IFERROR(+'Ont LFS Emp'!J166-'CMA Emp Adj'!J166,"")</f>
        <v>27.01</v>
      </c>
      <c r="K166" s="65">
        <f>IFERROR(+'Ont LFS Emp'!K166-'CMA Emp Adj'!K166,"")</f>
        <v>30.34</v>
      </c>
      <c r="L166" s="65">
        <f>IFERROR(+'Ont LFS Emp'!L166-'CMA Emp Adj'!L166,"")</f>
        <v>22.996129546057869</v>
      </c>
      <c r="M166" s="30">
        <f>IFERROR(+'Ont LFS Emp'!M166-'CMA Emp Adj'!M166,"")</f>
        <v>26.359113352800634</v>
      </c>
      <c r="N166" s="30">
        <f>IFERROR(+'Ont LFS Emp'!N166-'CMA Emp Adj'!N166,"")</f>
        <v>27.238481550305281</v>
      </c>
      <c r="O166" s="30">
        <f>IFERROR(+'Ont LFS Emp'!O166-'CMA Emp Adj'!O166,"")</f>
        <v>30.862089195646398</v>
      </c>
      <c r="P166" s="30">
        <f>IFERROR(+'Ont LFS Emp'!P166-'CMA Emp Adj'!P166,"")</f>
        <v>26.348773559861947</v>
      </c>
      <c r="Q166" s="30">
        <f>IFERROR(+'Ont LFS Emp'!Q166-'CMA Emp Adj'!Q166,"")</f>
        <v>28.67809662861692</v>
      </c>
      <c r="R166" s="30">
        <f>IFERROR(+'Ont LFS Emp'!R166-'CMA Emp Adj'!R166,"")</f>
        <v>27.224574124658567</v>
      </c>
      <c r="S166" s="30">
        <f>IFERROR(+'Ont LFS Emp'!S166-'CMA Emp Adj'!S166,"")</f>
        <v>26.309863421902165</v>
      </c>
      <c r="T166" s="30">
        <f>IFERROR(+'Ont LFS Emp'!T166-'CMA Emp Adj'!T166,"")</f>
        <v>23.385716414204126</v>
      </c>
      <c r="U166" s="30">
        <f>IFERROR(+'Ont LFS Emp'!U166-'CMA Emp Adj'!U166,"")</f>
        <v>27.248549788924755</v>
      </c>
      <c r="V166" s="30">
        <f>IFERROR(+'Ont LFS Emp'!V166-'CMA Emp Adj'!V166,"")</f>
        <v>24.737779985100573</v>
      </c>
      <c r="W166" s="30">
        <f>IFERROR(+'Ont LFS Emp'!W166-'CMA Emp Adj'!W166,"")</f>
        <v>30.343803680981587</v>
      </c>
      <c r="X166" s="30">
        <f>IFERROR(+'Ont LFS Emp'!X166-'CMA Emp Adj'!X166,"")</f>
        <v>27.581824585321513</v>
      </c>
      <c r="Y166" s="30">
        <f>IFERROR(+'Ont LFS Emp'!Y166-'CMA Emp Adj'!Y166,"")</f>
        <v>30.990799818223131</v>
      </c>
    </row>
    <row r="167" spans="1:25" x14ac:dyDescent="0.25">
      <c r="A167" s="6" t="s">
        <v>160</v>
      </c>
      <c r="B167" s="6"/>
      <c r="C167" s="14">
        <v>713</v>
      </c>
      <c r="D167" s="65">
        <f>IFERROR(+'Ont LFS Emp'!D167-'CMA Emp Adj'!D167,"")</f>
        <v>37.57</v>
      </c>
      <c r="E167" s="65">
        <f>IFERROR(+'Ont LFS Emp'!E167-'CMA Emp Adj'!E167,"")</f>
        <v>36.339999999999996</v>
      </c>
      <c r="F167" s="65">
        <f>IFERROR(+'Ont LFS Emp'!F167-'CMA Emp Adj'!F167,"")</f>
        <v>44.58</v>
      </c>
      <c r="G167" s="65">
        <f>IFERROR(+'Ont LFS Emp'!G167-'CMA Emp Adj'!G167,"")</f>
        <v>50.39</v>
      </c>
      <c r="H167" s="65">
        <f>IFERROR(+'Ont LFS Emp'!H167-'CMA Emp Adj'!H167,"")</f>
        <v>53.5</v>
      </c>
      <c r="I167" s="65">
        <f>IFERROR(+'Ont LFS Emp'!I167-'CMA Emp Adj'!I167,"")</f>
        <v>60.610000000000007</v>
      </c>
      <c r="J167" s="65">
        <f>IFERROR(+'Ont LFS Emp'!J167-'CMA Emp Adj'!J167,"")</f>
        <v>58.910000000000004</v>
      </c>
      <c r="K167" s="65">
        <f>IFERROR(+'Ont LFS Emp'!K167-'CMA Emp Adj'!K167,"")</f>
        <v>62.730000000000004</v>
      </c>
      <c r="L167" s="65">
        <f>IFERROR(+'Ont LFS Emp'!L167-'CMA Emp Adj'!L167,"")</f>
        <v>60.48400882825041</v>
      </c>
      <c r="M167" s="30">
        <f>IFERROR(+'Ont LFS Emp'!M167-'CMA Emp Adj'!M167,"")</f>
        <v>58.680244783306577</v>
      </c>
      <c r="N167" s="30">
        <f>IFERROR(+'Ont LFS Emp'!N167-'CMA Emp Adj'!N167,"")</f>
        <v>63.048916532905295</v>
      </c>
      <c r="O167" s="30">
        <f>IFERROR(+'Ont LFS Emp'!O167-'CMA Emp Adj'!O167,"")</f>
        <v>52.549598715890852</v>
      </c>
      <c r="P167" s="30">
        <f>IFERROR(+'Ont LFS Emp'!P167-'CMA Emp Adj'!P167,"")</f>
        <v>54.480365168539322</v>
      </c>
      <c r="Q167" s="30">
        <f>IFERROR(+'Ont LFS Emp'!Q167-'CMA Emp Adj'!Q167,"")</f>
        <v>53.169297752808987</v>
      </c>
      <c r="R167" s="30">
        <f>IFERROR(+'Ont LFS Emp'!R167-'CMA Emp Adj'!R167,"")</f>
        <v>54.8039512195122</v>
      </c>
      <c r="S167" s="30">
        <f>IFERROR(+'Ont LFS Emp'!S167-'CMA Emp Adj'!S167,"")</f>
        <v>56.537902439024386</v>
      </c>
      <c r="T167" s="30">
        <f>IFERROR(+'Ont LFS Emp'!T167-'CMA Emp Adj'!T167,"")</f>
        <v>51.940390243902435</v>
      </c>
      <c r="U167" s="30">
        <f>IFERROR(+'Ont LFS Emp'!U167-'CMA Emp Adj'!U167,"")</f>
        <v>56.280146341463414</v>
      </c>
      <c r="V167" s="30">
        <f>IFERROR(+'Ont LFS Emp'!V167-'CMA Emp Adj'!V167,"")</f>
        <v>59.669414634146335</v>
      </c>
      <c r="W167" s="30">
        <f>IFERROR(+'Ont LFS Emp'!W167-'CMA Emp Adj'!W167,"")</f>
        <v>61.229516594516596</v>
      </c>
      <c r="X167" s="30">
        <f>IFERROR(+'Ont LFS Emp'!X167-'CMA Emp Adj'!X167,"")</f>
        <v>59.983080808080807</v>
      </c>
      <c r="Y167" s="30">
        <f>IFERROR(+'Ont LFS Emp'!Y167-'CMA Emp Adj'!Y167,"")</f>
        <v>63.045728715728714</v>
      </c>
    </row>
    <row r="168" spans="1:25" x14ac:dyDescent="0.25">
      <c r="A168" s="5" t="s">
        <v>161</v>
      </c>
      <c r="B168" s="5"/>
      <c r="C168" s="13">
        <v>72</v>
      </c>
      <c r="D168" s="64">
        <f>IFERROR(+'Ont LFS Emp'!D168-'CMA Emp Adj'!D168,"")</f>
        <v>188.95</v>
      </c>
      <c r="E168" s="64">
        <f>IFERROR(+'Ont LFS Emp'!E168-'CMA Emp Adj'!E168,"")</f>
        <v>210.01</v>
      </c>
      <c r="F168" s="64">
        <f>IFERROR(+'Ont LFS Emp'!F168-'CMA Emp Adj'!F168,"")</f>
        <v>216.51</v>
      </c>
      <c r="G168" s="64">
        <f>IFERROR(+'Ont LFS Emp'!G168-'CMA Emp Adj'!G168,"")</f>
        <v>210.83</v>
      </c>
      <c r="H168" s="64">
        <f>IFERROR(+'Ont LFS Emp'!H168-'CMA Emp Adj'!H168,"")</f>
        <v>211.54000000000002</v>
      </c>
      <c r="I168" s="64">
        <f>IFERROR(+'Ont LFS Emp'!I168-'CMA Emp Adj'!I168,"")</f>
        <v>217.08</v>
      </c>
      <c r="J168" s="64">
        <f>IFERROR(+'Ont LFS Emp'!J168-'CMA Emp Adj'!J168,"")</f>
        <v>224.44</v>
      </c>
      <c r="K168" s="64">
        <f>IFERROR(+'Ont LFS Emp'!K168-'CMA Emp Adj'!K168,"")</f>
        <v>234.55</v>
      </c>
      <c r="L168" s="64">
        <f>IFERROR(+'Ont LFS Emp'!L168-'CMA Emp Adj'!L168,"")</f>
        <v>222.92780015998841</v>
      </c>
      <c r="M168" s="29">
        <f>IFERROR(+'Ont LFS Emp'!M168-'CMA Emp Adj'!M168,"")</f>
        <v>237.11828230674135</v>
      </c>
      <c r="N168" s="29">
        <f>IFERROR(+'Ont LFS Emp'!N168-'CMA Emp Adj'!N168,"")</f>
        <v>244.54661042833251</v>
      </c>
      <c r="O168" s="29">
        <f>IFERROR(+'Ont LFS Emp'!O168-'CMA Emp Adj'!O168,"")</f>
        <v>241.85557414006257</v>
      </c>
      <c r="P168" s="29">
        <f>IFERROR(+'Ont LFS Emp'!P168-'CMA Emp Adj'!P168,"")</f>
        <v>229.53862264562576</v>
      </c>
      <c r="Q168" s="29">
        <f>IFERROR(+'Ont LFS Emp'!Q168-'CMA Emp Adj'!Q168,"")</f>
        <v>233.4507992146026</v>
      </c>
      <c r="R168" s="29">
        <f>IFERROR(+'Ont LFS Emp'!R168-'CMA Emp Adj'!R168,"")</f>
        <v>243.1772247329499</v>
      </c>
      <c r="S168" s="29">
        <f>IFERROR(+'Ont LFS Emp'!S168-'CMA Emp Adj'!S168,"")</f>
        <v>247.85481717337717</v>
      </c>
      <c r="T168" s="29">
        <f>IFERROR(+'Ont LFS Emp'!T168-'CMA Emp Adj'!T168,"")</f>
        <v>253.5291947411668</v>
      </c>
      <c r="U168" s="29">
        <f>IFERROR(+'Ont LFS Emp'!U168-'CMA Emp Adj'!U168,"")</f>
        <v>258.11580731306492</v>
      </c>
      <c r="V168" s="29">
        <f>IFERROR(+'Ont LFS Emp'!V168-'CMA Emp Adj'!V168,"")</f>
        <v>248.82046220213638</v>
      </c>
      <c r="W168" s="29">
        <f>IFERROR(+'Ont LFS Emp'!W168-'CMA Emp Adj'!W168,"")</f>
        <v>257.10953144786833</v>
      </c>
      <c r="X168" s="29">
        <f>IFERROR(+'Ont LFS Emp'!X168-'CMA Emp Adj'!X168,"")</f>
        <v>255.63721401435203</v>
      </c>
      <c r="Y168" s="29">
        <f>IFERROR(+'Ont LFS Emp'!Y168-'CMA Emp Adj'!Y168,"")</f>
        <v>257.88263261573104</v>
      </c>
    </row>
    <row r="169" spans="1:25" x14ac:dyDescent="0.25">
      <c r="A169" s="6" t="s">
        <v>162</v>
      </c>
      <c r="B169" s="6"/>
      <c r="C169" s="14">
        <v>721</v>
      </c>
      <c r="D169" s="65">
        <f>IFERROR(+'Ont LFS Emp'!D169-'CMA Emp Adj'!D169,"")</f>
        <v>34.83</v>
      </c>
      <c r="E169" s="65">
        <f>IFERROR(+'Ont LFS Emp'!E169-'CMA Emp Adj'!E169,"")</f>
        <v>41.540000000000006</v>
      </c>
      <c r="F169" s="65">
        <f>IFERROR(+'Ont LFS Emp'!F169-'CMA Emp Adj'!F169,"")</f>
        <v>39.769999999999996</v>
      </c>
      <c r="G169" s="65">
        <f>IFERROR(+'Ont LFS Emp'!G169-'CMA Emp Adj'!G169,"")</f>
        <v>40.61</v>
      </c>
      <c r="H169" s="65">
        <f>IFERROR(+'Ont LFS Emp'!H169-'CMA Emp Adj'!H169,"")</f>
        <v>34.510000000000005</v>
      </c>
      <c r="I169" s="65">
        <f>IFERROR(+'Ont LFS Emp'!I169-'CMA Emp Adj'!I169,"")</f>
        <v>37.43</v>
      </c>
      <c r="J169" s="65">
        <f>IFERROR(+'Ont LFS Emp'!J169-'CMA Emp Adj'!J169,"")</f>
        <v>39.36</v>
      </c>
      <c r="K169" s="65">
        <f>IFERROR(+'Ont LFS Emp'!K169-'CMA Emp Adj'!K169,"")</f>
        <v>45.480000000000004</v>
      </c>
      <c r="L169" s="65">
        <f>IFERROR(+'Ont LFS Emp'!L169-'CMA Emp Adj'!L169,"")</f>
        <v>44.400199290199282</v>
      </c>
      <c r="M169" s="30">
        <f>IFERROR(+'Ont LFS Emp'!M169-'CMA Emp Adj'!M169,"")</f>
        <v>46.575328965328971</v>
      </c>
      <c r="N169" s="30">
        <f>IFERROR(+'Ont LFS Emp'!N169-'CMA Emp Adj'!N169,"")</f>
        <v>45.753589953589952</v>
      </c>
      <c r="O169" s="30">
        <f>IFERROR(+'Ont LFS Emp'!O169-'CMA Emp Adj'!O169,"")</f>
        <v>41.537532077532077</v>
      </c>
      <c r="P169" s="30">
        <f>IFERROR(+'Ont LFS Emp'!P169-'CMA Emp Adj'!P169,"")</f>
        <v>40.513898443898448</v>
      </c>
      <c r="Q169" s="30">
        <f>IFERROR(+'Ont LFS Emp'!Q169-'CMA Emp Adj'!Q169,"")</f>
        <v>41.065874965874968</v>
      </c>
      <c r="R169" s="30">
        <f>IFERROR(+'Ont LFS Emp'!R169-'CMA Emp Adj'!R169,"")</f>
        <v>42.241129368805417</v>
      </c>
      <c r="S169" s="30">
        <f>IFERROR(+'Ont LFS Emp'!S169-'CMA Emp Adj'!S169,"")</f>
        <v>43.116087636932711</v>
      </c>
      <c r="T169" s="30">
        <f>IFERROR(+'Ont LFS Emp'!T169-'CMA Emp Adj'!T169,"")</f>
        <v>42.098946270213879</v>
      </c>
      <c r="U169" s="30">
        <f>IFERROR(+'Ont LFS Emp'!U169-'CMA Emp Adj'!U169,"")</f>
        <v>44.579368805425148</v>
      </c>
      <c r="V169" s="30">
        <f>IFERROR(+'Ont LFS Emp'!V169-'CMA Emp Adj'!V169,"")</f>
        <v>41.357052686489297</v>
      </c>
      <c r="W169" s="30">
        <f>IFERROR(+'Ont LFS Emp'!W169-'CMA Emp Adj'!W169,"")</f>
        <v>40.409312896405922</v>
      </c>
      <c r="X169" s="30">
        <f>IFERROR(+'Ont LFS Emp'!X169-'CMA Emp Adj'!X169,"")</f>
        <v>45.768424947145874</v>
      </c>
      <c r="Y169" s="30">
        <f>IFERROR(+'Ont LFS Emp'!Y169-'CMA Emp Adj'!Y169,"")</f>
        <v>39.409725158562367</v>
      </c>
    </row>
    <row r="170" spans="1:25" x14ac:dyDescent="0.25">
      <c r="A170" s="6" t="s">
        <v>163</v>
      </c>
      <c r="B170" s="6"/>
      <c r="C170" s="14">
        <v>722</v>
      </c>
      <c r="D170" s="65">
        <f>IFERROR(+'Ont LFS Emp'!D170-'CMA Emp Adj'!D170,"")</f>
        <v>154.12000000000003</v>
      </c>
      <c r="E170" s="65">
        <f>IFERROR(+'Ont LFS Emp'!E170-'CMA Emp Adj'!E170,"")</f>
        <v>168.46</v>
      </c>
      <c r="F170" s="65">
        <f>IFERROR(+'Ont LFS Emp'!F170-'CMA Emp Adj'!F170,"")</f>
        <v>176.75</v>
      </c>
      <c r="G170" s="65">
        <f>IFERROR(+'Ont LFS Emp'!G170-'CMA Emp Adj'!G170,"")</f>
        <v>170.23000000000002</v>
      </c>
      <c r="H170" s="65">
        <f>IFERROR(+'Ont LFS Emp'!H170-'CMA Emp Adj'!H170,"")</f>
        <v>177.03000000000003</v>
      </c>
      <c r="I170" s="65">
        <f>IFERROR(+'Ont LFS Emp'!I170-'CMA Emp Adj'!I170,"")</f>
        <v>179.65000000000003</v>
      </c>
      <c r="J170" s="65">
        <f>IFERROR(+'Ont LFS Emp'!J170-'CMA Emp Adj'!J170,"")</f>
        <v>185.08</v>
      </c>
      <c r="K170" s="65">
        <f>IFERROR(+'Ont LFS Emp'!K170-'CMA Emp Adj'!K170,"")</f>
        <v>189.06</v>
      </c>
      <c r="L170" s="65">
        <f>IFERROR(+'Ont LFS Emp'!L170-'CMA Emp Adj'!L170,"")</f>
        <v>178.63592701342282</v>
      </c>
      <c r="M170" s="30">
        <f>IFERROR(+'Ont LFS Emp'!M170-'CMA Emp Adj'!M170,"")</f>
        <v>190.58237080536912</v>
      </c>
      <c r="N170" s="30">
        <f>IFERROR(+'Ont LFS Emp'!N170-'CMA Emp Adj'!N170,"")</f>
        <v>198.94154110738256</v>
      </c>
      <c r="O170" s="30">
        <f>IFERROR(+'Ont LFS Emp'!O170-'CMA Emp Adj'!O170,"")</f>
        <v>200.27899832214763</v>
      </c>
      <c r="P170" s="30">
        <f>IFERROR(+'Ont LFS Emp'!P170-'CMA Emp Adj'!P170,"")</f>
        <v>188.98887667785237</v>
      </c>
      <c r="Q170" s="30">
        <f>IFERROR(+'Ont LFS Emp'!Q170-'CMA Emp Adj'!Q170,"")</f>
        <v>192.40199748322146</v>
      </c>
      <c r="R170" s="30">
        <f>IFERROR(+'Ont LFS Emp'!R170-'CMA Emp Adj'!R170,"")</f>
        <v>200.98702439601152</v>
      </c>
      <c r="S170" s="30">
        <f>IFERROR(+'Ont LFS Emp'!S170-'CMA Emp Adj'!S170,"")</f>
        <v>204.74087494580854</v>
      </c>
      <c r="T170" s="30">
        <f>IFERROR(+'Ont LFS Emp'!T170-'CMA Emp Adj'!T170,"")</f>
        <v>211.44268986718163</v>
      </c>
      <c r="U170" s="30">
        <f>IFERROR(+'Ont LFS Emp'!U170-'CMA Emp Adj'!U170,"")</f>
        <v>213.53532771055845</v>
      </c>
      <c r="V170" s="30">
        <f>IFERROR(+'Ont LFS Emp'!V170-'CMA Emp Adj'!V170,"")</f>
        <v>207.4509143577819</v>
      </c>
      <c r="W170" s="30">
        <f>IFERROR(+'Ont LFS Emp'!W170-'CMA Emp Adj'!W170,"")</f>
        <v>216.69590506787611</v>
      </c>
      <c r="X170" s="30">
        <f>IFERROR(+'Ont LFS Emp'!X170-'CMA Emp Adj'!X170,"")</f>
        <v>209.86439982361648</v>
      </c>
      <c r="Y170" s="30">
        <f>IFERROR(+'Ont LFS Emp'!Y170-'CMA Emp Adj'!Y170,"")</f>
        <v>218.51744653374908</v>
      </c>
    </row>
    <row r="171" spans="1:25" x14ac:dyDescent="0.25">
      <c r="A171" s="5" t="s">
        <v>164</v>
      </c>
      <c r="B171" s="5"/>
      <c r="C171" s="13">
        <v>81</v>
      </c>
      <c r="D171" s="64">
        <f>IFERROR(+'Ont LFS Emp'!D171-'CMA Emp Adj'!D171,"")</f>
        <v>148.92000000000002</v>
      </c>
      <c r="E171" s="64">
        <f>IFERROR(+'Ont LFS Emp'!E171-'CMA Emp Adj'!E171,"")</f>
        <v>153.33999999999997</v>
      </c>
      <c r="F171" s="64">
        <f>IFERROR(+'Ont LFS Emp'!F171-'CMA Emp Adj'!F171,"")</f>
        <v>154.43</v>
      </c>
      <c r="G171" s="64">
        <f>IFERROR(+'Ont LFS Emp'!G171-'CMA Emp Adj'!G171,"")</f>
        <v>153.44</v>
      </c>
      <c r="H171" s="64">
        <f>IFERROR(+'Ont LFS Emp'!H171-'CMA Emp Adj'!H171,"")</f>
        <v>146.21</v>
      </c>
      <c r="I171" s="64">
        <f>IFERROR(+'Ont LFS Emp'!I171-'CMA Emp Adj'!I171,"")</f>
        <v>152.10000000000002</v>
      </c>
      <c r="J171" s="64">
        <f>IFERROR(+'Ont LFS Emp'!J171-'CMA Emp Adj'!J171,"")</f>
        <v>146.54000000000002</v>
      </c>
      <c r="K171" s="64">
        <f>IFERROR(+'Ont LFS Emp'!K171-'CMA Emp Adj'!K171,"")</f>
        <v>149.09</v>
      </c>
      <c r="L171" s="64">
        <f>IFERROR(+'Ont LFS Emp'!L171-'CMA Emp Adj'!L171,"")</f>
        <v>143.86387834593955</v>
      </c>
      <c r="M171" s="29">
        <f>IFERROR(+'Ont LFS Emp'!M171-'CMA Emp Adj'!M171,"")</f>
        <v>139.47190497758049</v>
      </c>
      <c r="N171" s="29">
        <f>IFERROR(+'Ont LFS Emp'!N171-'CMA Emp Adj'!N171,"")</f>
        <v>146.10938720050729</v>
      </c>
      <c r="O171" s="29">
        <f>IFERROR(+'Ont LFS Emp'!O171-'CMA Emp Adj'!O171,"")</f>
        <v>151.52797046967709</v>
      </c>
      <c r="P171" s="29">
        <f>IFERROR(+'Ont LFS Emp'!P171-'CMA Emp Adj'!P171,"")</f>
        <v>149.07271706146111</v>
      </c>
      <c r="Q171" s="29">
        <f>IFERROR(+'Ont LFS Emp'!Q171-'CMA Emp Adj'!Q171,"")</f>
        <v>166.4344082612437</v>
      </c>
      <c r="R171" s="29">
        <f>IFERROR(+'Ont LFS Emp'!R171-'CMA Emp Adj'!R171,"")</f>
        <v>164.60269655477032</v>
      </c>
      <c r="S171" s="29">
        <f>IFERROR(+'Ont LFS Emp'!S171-'CMA Emp Adj'!S171,"")</f>
        <v>145.75616166077739</v>
      </c>
      <c r="T171" s="29">
        <f>IFERROR(+'Ont LFS Emp'!T171-'CMA Emp Adj'!T171,"")</f>
        <v>154.70530697879863</v>
      </c>
      <c r="U171" s="29">
        <f>IFERROR(+'Ont LFS Emp'!U171-'CMA Emp Adj'!U171,"")</f>
        <v>152.00744920494699</v>
      </c>
      <c r="V171" s="29">
        <f>IFERROR(+'Ont LFS Emp'!V171-'CMA Emp Adj'!V171,"")</f>
        <v>141.7255962897527</v>
      </c>
      <c r="W171" s="29">
        <f>IFERROR(+'Ont LFS Emp'!W171-'CMA Emp Adj'!W171,"")</f>
        <v>143.22926081625505</v>
      </c>
      <c r="X171" s="29">
        <f>IFERROR(+'Ont LFS Emp'!X171-'CMA Emp Adj'!X171,"")</f>
        <v>143.8053266771764</v>
      </c>
      <c r="Y171" s="29">
        <f>IFERROR(+'Ont LFS Emp'!Y171-'CMA Emp Adj'!Y171,"")</f>
        <v>155.45614293221232</v>
      </c>
    </row>
    <row r="172" spans="1:25" x14ac:dyDescent="0.25">
      <c r="A172" s="6" t="s">
        <v>165</v>
      </c>
      <c r="B172" s="6"/>
      <c r="C172" s="14">
        <v>811</v>
      </c>
      <c r="D172" s="65">
        <f>IFERROR(+'Ont LFS Emp'!D172-'CMA Emp Adj'!D172,"")</f>
        <v>54.850000000000009</v>
      </c>
      <c r="E172" s="65">
        <f>IFERROR(+'Ont LFS Emp'!E172-'CMA Emp Adj'!E172,"")</f>
        <v>53.960000000000008</v>
      </c>
      <c r="F172" s="65">
        <f>IFERROR(+'Ont LFS Emp'!F172-'CMA Emp Adj'!F172,"")</f>
        <v>59.15</v>
      </c>
      <c r="G172" s="65">
        <f>IFERROR(+'Ont LFS Emp'!G172-'CMA Emp Adj'!G172,"")</f>
        <v>54.929999999999993</v>
      </c>
      <c r="H172" s="65">
        <f>IFERROR(+'Ont LFS Emp'!H172-'CMA Emp Adj'!H172,"")</f>
        <v>55.970000000000006</v>
      </c>
      <c r="I172" s="65">
        <f>IFERROR(+'Ont LFS Emp'!I172-'CMA Emp Adj'!I172,"")</f>
        <v>53.589999999999996</v>
      </c>
      <c r="J172" s="65">
        <f>IFERROR(+'Ont LFS Emp'!J172-'CMA Emp Adj'!J172,"")</f>
        <v>51.52</v>
      </c>
      <c r="K172" s="65">
        <f>IFERROR(+'Ont LFS Emp'!K172-'CMA Emp Adj'!K172,"")</f>
        <v>59.06</v>
      </c>
      <c r="L172" s="65">
        <f>IFERROR(+'Ont LFS Emp'!L172-'CMA Emp Adj'!L172,"")</f>
        <v>54.833552871090511</v>
      </c>
      <c r="M172" s="30">
        <f>IFERROR(+'Ont LFS Emp'!M172-'CMA Emp Adj'!M172,"")</f>
        <v>49.616023498262457</v>
      </c>
      <c r="N172" s="30">
        <f>IFERROR(+'Ont LFS Emp'!N172-'CMA Emp Adj'!N172,"")</f>
        <v>47.495022339897403</v>
      </c>
      <c r="O172" s="30">
        <f>IFERROR(+'Ont LFS Emp'!O172-'CMA Emp Adj'!O172,"")</f>
        <v>50.319768326989909</v>
      </c>
      <c r="P172" s="30">
        <f>IFERROR(+'Ont LFS Emp'!P172-'CMA Emp Adj'!P172,"")</f>
        <v>50.412505378123456</v>
      </c>
      <c r="Q172" s="30">
        <f>IFERROR(+'Ont LFS Emp'!Q172-'CMA Emp Adj'!Q172,"")</f>
        <v>57.688611616746648</v>
      </c>
      <c r="R172" s="30">
        <f>IFERROR(+'Ont LFS Emp'!R172-'CMA Emp Adj'!R172,"")</f>
        <v>53.671982232093278</v>
      </c>
      <c r="S172" s="30">
        <f>IFERROR(+'Ont LFS Emp'!S172-'CMA Emp Adj'!S172,"")</f>
        <v>49.495469183786788</v>
      </c>
      <c r="T172" s="30">
        <f>IFERROR(+'Ont LFS Emp'!T172-'CMA Emp Adj'!T172,"")</f>
        <v>51.539233759022764</v>
      </c>
      <c r="U172" s="30">
        <f>IFERROR(+'Ont LFS Emp'!U172-'CMA Emp Adj'!U172,"")</f>
        <v>57.16420877290394</v>
      </c>
      <c r="V172" s="30">
        <f>IFERROR(+'Ont LFS Emp'!V172-'CMA Emp Adj'!V172,"")</f>
        <v>47.611476957245969</v>
      </c>
      <c r="W172" s="30">
        <f>IFERROR(+'Ont LFS Emp'!W172-'CMA Emp Adj'!W172,"")</f>
        <v>46.07644182124789</v>
      </c>
      <c r="X172" s="30">
        <f>IFERROR(+'Ont LFS Emp'!X172-'CMA Emp Adj'!X172,"")</f>
        <v>51.169999999999995</v>
      </c>
      <c r="Y172" s="30">
        <f>IFERROR(+'Ont LFS Emp'!Y172-'CMA Emp Adj'!Y172,"")</f>
        <v>54.924485666104552</v>
      </c>
    </row>
    <row r="173" spans="1:25" x14ac:dyDescent="0.25">
      <c r="A173" s="7" t="s">
        <v>166</v>
      </c>
      <c r="B173" s="7"/>
      <c r="C173" s="14">
        <v>8111</v>
      </c>
      <c r="D173" s="65">
        <f>IFERROR(+'Ont LFS Emp'!D173-'CMA Emp Adj'!D173,"")</f>
        <v>30.05</v>
      </c>
      <c r="E173" s="65">
        <f>IFERROR(+'Ont LFS Emp'!E173-'CMA Emp Adj'!E173,"")</f>
        <v>31.710000000000004</v>
      </c>
      <c r="F173" s="65">
        <f>IFERROR(+'Ont LFS Emp'!F173-'CMA Emp Adj'!F173,"")</f>
        <v>33.760000000000005</v>
      </c>
      <c r="G173" s="65">
        <f>IFERROR(+'Ont LFS Emp'!G173-'CMA Emp Adj'!G173,"")</f>
        <v>31.78</v>
      </c>
      <c r="H173" s="65">
        <f>IFERROR(+'Ont LFS Emp'!H173-'CMA Emp Adj'!H173,"")</f>
        <v>32.6</v>
      </c>
      <c r="I173" s="65">
        <f>IFERROR(+'Ont LFS Emp'!I173-'CMA Emp Adj'!I173,"")</f>
        <v>29.47</v>
      </c>
      <c r="J173" s="65">
        <f>IFERROR(+'Ont LFS Emp'!J173-'CMA Emp Adj'!J173,"")</f>
        <v>32.900000000000006</v>
      </c>
      <c r="K173" s="65">
        <f>IFERROR(+'Ont LFS Emp'!K173-'CMA Emp Adj'!K173,"")</f>
        <v>35.11</v>
      </c>
      <c r="L173" s="65">
        <f>IFERROR(+'Ont LFS Emp'!L173-'CMA Emp Adj'!L173,"")</f>
        <v>30.378609253811181</v>
      </c>
      <c r="M173" s="30">
        <f>IFERROR(+'Ont LFS Emp'!M173-'CMA Emp Adj'!M173,"")</f>
        <v>29.205629847552824</v>
      </c>
      <c r="N173" s="30">
        <f>IFERROR(+'Ont LFS Emp'!N173-'CMA Emp Adj'!N173,"")</f>
        <v>29.637678523669432</v>
      </c>
      <c r="O173" s="30">
        <f>IFERROR(+'Ont LFS Emp'!O173-'CMA Emp Adj'!O173,"")</f>
        <v>30.56656057769457</v>
      </c>
      <c r="P173" s="30">
        <f>IFERROR(+'Ont LFS Emp'!P173-'CMA Emp Adj'!P173,"")</f>
        <v>30.710280823749667</v>
      </c>
      <c r="Q173" s="30">
        <f>IFERROR(+'Ont LFS Emp'!Q173-'CMA Emp Adj'!Q173,"")</f>
        <v>35.764447713292327</v>
      </c>
      <c r="R173" s="30">
        <f>IFERROR(+'Ont LFS Emp'!R173-'CMA Emp Adj'!R173,"")</f>
        <v>30.774237383704538</v>
      </c>
      <c r="S173" s="30">
        <f>IFERROR(+'Ont LFS Emp'!S173-'CMA Emp Adj'!S173,"")</f>
        <v>29.964589794192271</v>
      </c>
      <c r="T173" s="30">
        <f>IFERROR(+'Ont LFS Emp'!T173-'CMA Emp Adj'!T173,"")</f>
        <v>32.033166055821823</v>
      </c>
      <c r="U173" s="30">
        <f>IFERROR(+'Ont LFS Emp'!U173-'CMA Emp Adj'!U173,"")</f>
        <v>33.797651536509719</v>
      </c>
      <c r="V173" s="30">
        <f>IFERROR(+'Ont LFS Emp'!V173-'CMA Emp Adj'!V173,"")</f>
        <v>29.405528615731598</v>
      </c>
      <c r="W173" s="30">
        <f>IFERROR(+'Ont LFS Emp'!W173-'CMA Emp Adj'!W173,"")</f>
        <v>27.185429052159279</v>
      </c>
      <c r="X173" s="30">
        <f>IFERROR(+'Ont LFS Emp'!X173-'CMA Emp Adj'!X173,"")</f>
        <v>30.346062815479531</v>
      </c>
      <c r="Y173" s="30">
        <f>IFERROR(+'Ont LFS Emp'!Y173-'CMA Emp Adj'!Y173,"")</f>
        <v>33.88164329781268</v>
      </c>
    </row>
    <row r="174" spans="1:25" x14ac:dyDescent="0.25">
      <c r="A174" s="7" t="s">
        <v>167</v>
      </c>
      <c r="B174" s="7"/>
      <c r="C174" s="14" t="s">
        <v>209</v>
      </c>
      <c r="D174" s="65">
        <f>IFERROR(+'Ont LFS Emp'!D174-'CMA Emp Adj'!D174,"")</f>
        <v>24.81</v>
      </c>
      <c r="E174" s="65">
        <f>IFERROR(+'Ont LFS Emp'!E174-'CMA Emp Adj'!E174,"")</f>
        <v>22.240000000000002</v>
      </c>
      <c r="F174" s="65">
        <f>IFERROR(+'Ont LFS Emp'!F174-'CMA Emp Adj'!F174,"")</f>
        <v>25.38</v>
      </c>
      <c r="G174" s="65">
        <f>IFERROR(+'Ont LFS Emp'!G174-'CMA Emp Adj'!G174,"")</f>
        <v>23.13</v>
      </c>
      <c r="H174" s="65">
        <f>IFERROR(+'Ont LFS Emp'!H174-'CMA Emp Adj'!H174,"")</f>
        <v>23.380000000000003</v>
      </c>
      <c r="I174" s="65">
        <f>IFERROR(+'Ont LFS Emp'!I174-'CMA Emp Adj'!I174,"")</f>
        <v>24.130000000000003</v>
      </c>
      <c r="J174" s="65">
        <f>IFERROR(+'Ont LFS Emp'!J174-'CMA Emp Adj'!J174,"")</f>
        <v>18.62</v>
      </c>
      <c r="K174" s="65">
        <f>IFERROR(+'Ont LFS Emp'!K174-'CMA Emp Adj'!K174,"")</f>
        <v>23.950000000000006</v>
      </c>
      <c r="L174" s="65">
        <f>IFERROR(+'Ont LFS Emp'!L174-'CMA Emp Adj'!L174,"")</f>
        <v>24.53802865827182</v>
      </c>
      <c r="M174" s="30">
        <f>IFERROR(+'Ont LFS Emp'!M174-'CMA Emp Adj'!M174,"")</f>
        <v>20.430316977854964</v>
      </c>
      <c r="N174" s="30">
        <f>IFERROR(+'Ont LFS Emp'!N174-'CMA Emp Adj'!N174,"")</f>
        <v>17.866217976552324</v>
      </c>
      <c r="O174" s="30">
        <f>IFERROR(+'Ont LFS Emp'!O174-'CMA Emp Adj'!O174,"")</f>
        <v>19.880907511940947</v>
      </c>
      <c r="P174" s="30">
        <f>IFERROR(+'Ont LFS Emp'!P174-'CMA Emp Adj'!P174,"")</f>
        <v>19.662431610942249</v>
      </c>
      <c r="Q174" s="30">
        <f>IFERROR(+'Ont LFS Emp'!Q174-'CMA Emp Adj'!Q174,"")</f>
        <v>21.927976552323052</v>
      </c>
      <c r="R174" s="30">
        <f>IFERROR(+'Ont LFS Emp'!R174-'CMA Emp Adj'!R174,"")</f>
        <v>22.883674568965517</v>
      </c>
      <c r="S174" s="30">
        <f>IFERROR(+'Ont LFS Emp'!S174-'CMA Emp Adj'!S174,"")</f>
        <v>19.519482758620693</v>
      </c>
      <c r="T174" s="30">
        <f>IFERROR(+'Ont LFS Emp'!T174-'CMA Emp Adj'!T174,"")</f>
        <v>19.506605603448271</v>
      </c>
      <c r="U174" s="30">
        <f>IFERROR(+'Ont LFS Emp'!U174-'CMA Emp Adj'!U174,"")</f>
        <v>23.349881465517235</v>
      </c>
      <c r="V174" s="30">
        <f>IFERROR(+'Ont LFS Emp'!V174-'CMA Emp Adj'!V174,"")</f>
        <v>18.189493534482764</v>
      </c>
      <c r="W174" s="30">
        <f>IFERROR(+'Ont LFS Emp'!W174-'CMA Emp Adj'!W174,"")</f>
        <v>18.970603496897915</v>
      </c>
      <c r="X174" s="30">
        <f>IFERROR(+'Ont LFS Emp'!X174-'CMA Emp Adj'!X174,"")</f>
        <v>20.79190073322053</v>
      </c>
      <c r="Y174" s="30">
        <f>IFERROR(+'Ont LFS Emp'!Y174-'CMA Emp Adj'!Y174,"")</f>
        <v>21.123812746756911</v>
      </c>
    </row>
    <row r="175" spans="1:25" x14ac:dyDescent="0.25">
      <c r="A175" s="6" t="s">
        <v>168</v>
      </c>
      <c r="B175" s="6"/>
      <c r="C175" s="14">
        <v>812</v>
      </c>
      <c r="D175" s="65">
        <f>IFERROR(+'Ont LFS Emp'!D175-'CMA Emp Adj'!D175,"")</f>
        <v>37.950000000000003</v>
      </c>
      <c r="E175" s="65">
        <f>IFERROR(+'Ont LFS Emp'!E175-'CMA Emp Adj'!E175,"")</f>
        <v>40.78</v>
      </c>
      <c r="F175" s="65">
        <f>IFERROR(+'Ont LFS Emp'!F175-'CMA Emp Adj'!F175,"")</f>
        <v>40.959999999999994</v>
      </c>
      <c r="G175" s="65">
        <f>IFERROR(+'Ont LFS Emp'!G175-'CMA Emp Adj'!G175,"")</f>
        <v>44.38</v>
      </c>
      <c r="H175" s="65">
        <f>IFERROR(+'Ont LFS Emp'!H175-'CMA Emp Adj'!H175,"")</f>
        <v>43.75</v>
      </c>
      <c r="I175" s="65">
        <f>IFERROR(+'Ont LFS Emp'!I175-'CMA Emp Adj'!I175,"")</f>
        <v>46.18</v>
      </c>
      <c r="J175" s="65">
        <f>IFERROR(+'Ont LFS Emp'!J175-'CMA Emp Adj'!J175,"")</f>
        <v>44.960000000000008</v>
      </c>
      <c r="K175" s="65">
        <f>IFERROR(+'Ont LFS Emp'!K175-'CMA Emp Adj'!K175,"")</f>
        <v>42.149999999999991</v>
      </c>
      <c r="L175" s="65">
        <f>IFERROR(+'Ont LFS Emp'!L175-'CMA Emp Adj'!L175,"")</f>
        <v>44.110512137359386</v>
      </c>
      <c r="M175" s="30">
        <f>IFERROR(+'Ont LFS Emp'!M175-'CMA Emp Adj'!M175,"")</f>
        <v>44.034282119597393</v>
      </c>
      <c r="N175" s="30">
        <f>IFERROR(+'Ont LFS Emp'!N175-'CMA Emp Adj'!N175,"")</f>
        <v>52.622226169330972</v>
      </c>
      <c r="O175" s="30">
        <f>IFERROR(+'Ont LFS Emp'!O175-'CMA Emp Adj'!O175,"")</f>
        <v>50.59428656009473</v>
      </c>
      <c r="P175" s="30">
        <f>IFERROR(+'Ont LFS Emp'!P175-'CMA Emp Adj'!P175,"")</f>
        <v>48.769079336885738</v>
      </c>
      <c r="Q175" s="30">
        <f>IFERROR(+'Ont LFS Emp'!Q175-'CMA Emp Adj'!Q175,"")</f>
        <v>54.900150976909416</v>
      </c>
      <c r="R175" s="30">
        <f>IFERROR(+'Ont LFS Emp'!R175-'CMA Emp Adj'!R175,"")</f>
        <v>54.542334240297869</v>
      </c>
      <c r="S175" s="30">
        <f>IFERROR(+'Ont LFS Emp'!S175-'CMA Emp Adj'!S175,"")</f>
        <v>47.170821996276672</v>
      </c>
      <c r="T175" s="30">
        <f>IFERROR(+'Ont LFS Emp'!T175-'CMA Emp Adj'!T175,"")</f>
        <v>51.328646713446943</v>
      </c>
      <c r="U175" s="30">
        <f>IFERROR(+'Ont LFS Emp'!U175-'CMA Emp Adj'!U175,"")</f>
        <v>48.358287269082048</v>
      </c>
      <c r="V175" s="30">
        <f>IFERROR(+'Ont LFS Emp'!V175-'CMA Emp Adj'!V175,"")</f>
        <v>48.916230846341115</v>
      </c>
      <c r="W175" s="30">
        <f>IFERROR(+'Ont LFS Emp'!W175-'CMA Emp Adj'!W175,"")</f>
        <v>48.051355452674891</v>
      </c>
      <c r="X175" s="30">
        <f>IFERROR(+'Ont LFS Emp'!X175-'CMA Emp Adj'!X175,"")</f>
        <v>48.232034465020568</v>
      </c>
      <c r="Y175" s="30">
        <f>IFERROR(+'Ont LFS Emp'!Y175-'CMA Emp Adj'!Y175,"")</f>
        <v>51.213584104938271</v>
      </c>
    </row>
    <row r="176" spans="1:25" x14ac:dyDescent="0.25">
      <c r="A176" s="6" t="s">
        <v>169</v>
      </c>
      <c r="B176" s="6"/>
      <c r="C176" s="14">
        <v>813</v>
      </c>
      <c r="D176" s="65">
        <f>IFERROR(+'Ont LFS Emp'!D176-'CMA Emp Adj'!D176,"")</f>
        <v>37.35</v>
      </c>
      <c r="E176" s="65">
        <f>IFERROR(+'Ont LFS Emp'!E176-'CMA Emp Adj'!E176,"")</f>
        <v>39.29</v>
      </c>
      <c r="F176" s="65">
        <f>IFERROR(+'Ont LFS Emp'!F176-'CMA Emp Adj'!F176,"")</f>
        <v>32.86</v>
      </c>
      <c r="G176" s="65">
        <f>IFERROR(+'Ont LFS Emp'!G176-'CMA Emp Adj'!G176,"")</f>
        <v>38.940000000000005</v>
      </c>
      <c r="H176" s="65">
        <f>IFERROR(+'Ont LFS Emp'!H176-'CMA Emp Adj'!H176,"")</f>
        <v>34.42</v>
      </c>
      <c r="I176" s="65">
        <f>IFERROR(+'Ont LFS Emp'!I176-'CMA Emp Adj'!I176,"")</f>
        <v>36.86</v>
      </c>
      <c r="J176" s="65">
        <f>IFERROR(+'Ont LFS Emp'!J176-'CMA Emp Adj'!J176,"")</f>
        <v>37.47</v>
      </c>
      <c r="K176" s="65">
        <f>IFERROR(+'Ont LFS Emp'!K176-'CMA Emp Adj'!K176,"")</f>
        <v>37.730000000000004</v>
      </c>
      <c r="L176" s="65">
        <f>IFERROR(+'Ont LFS Emp'!L176-'CMA Emp Adj'!L176,"")</f>
        <v>32.557617977528089</v>
      </c>
      <c r="M176" s="30">
        <f>IFERROR(+'Ont LFS Emp'!M176-'CMA Emp Adj'!M176,"")</f>
        <v>34.760419475655432</v>
      </c>
      <c r="N176" s="30">
        <f>IFERROR(+'Ont LFS Emp'!N176-'CMA Emp Adj'!N176,"")</f>
        <v>34.917370786516848</v>
      </c>
      <c r="O176" s="30">
        <f>IFERROR(+'Ont LFS Emp'!O176-'CMA Emp Adj'!O176,"")</f>
        <v>38.3450936329588</v>
      </c>
      <c r="P176" s="30">
        <f>IFERROR(+'Ont LFS Emp'!P176-'CMA Emp Adj'!P176,"")</f>
        <v>36.726314606741575</v>
      </c>
      <c r="Q176" s="30">
        <f>IFERROR(+'Ont LFS Emp'!Q176-'CMA Emp Adj'!Q176,"")</f>
        <v>43.501992509363291</v>
      </c>
      <c r="R176" s="30">
        <f>IFERROR(+'Ont LFS Emp'!R176-'CMA Emp Adj'!R176,"")</f>
        <v>44.480439712389369</v>
      </c>
      <c r="S176" s="30">
        <f>IFERROR(+'Ont LFS Emp'!S176-'CMA Emp Adj'!S176,"")</f>
        <v>38.132419800884954</v>
      </c>
      <c r="T176" s="30">
        <f>IFERROR(+'Ont LFS Emp'!T176-'CMA Emp Adj'!T176,"")</f>
        <v>42.437641039823006</v>
      </c>
      <c r="U176" s="30">
        <f>IFERROR(+'Ont LFS Emp'!U176-'CMA Emp Adj'!U176,"")</f>
        <v>36.118606194690265</v>
      </c>
      <c r="V176" s="30">
        <f>IFERROR(+'Ont LFS Emp'!V176-'CMA Emp Adj'!V176,"")</f>
        <v>37.21410121681415</v>
      </c>
      <c r="W176" s="30">
        <f>IFERROR(+'Ont LFS Emp'!W176-'CMA Emp Adj'!W176,"")</f>
        <v>38.885462548262545</v>
      </c>
      <c r="X176" s="30">
        <f>IFERROR(+'Ont LFS Emp'!X176-'CMA Emp Adj'!X176,"")</f>
        <v>36.981613899613897</v>
      </c>
      <c r="Y176" s="30">
        <f>IFERROR(+'Ont LFS Emp'!Y176-'CMA Emp Adj'!Y176,"")</f>
        <v>41.739411583011581</v>
      </c>
    </row>
    <row r="177" spans="1:25" x14ac:dyDescent="0.25">
      <c r="A177" s="6" t="s">
        <v>170</v>
      </c>
      <c r="B177" s="6"/>
      <c r="C177" s="14">
        <v>814</v>
      </c>
      <c r="D177" s="65">
        <f>IFERROR(+'Ont LFS Emp'!D177-'CMA Emp Adj'!D177,"")</f>
        <v>18.759999999999998</v>
      </c>
      <c r="E177" s="65">
        <f>IFERROR(+'Ont LFS Emp'!E177-'CMA Emp Adj'!E177,"")</f>
        <v>19.3</v>
      </c>
      <c r="F177" s="65">
        <f>IFERROR(+'Ont LFS Emp'!F177-'CMA Emp Adj'!F177,"")</f>
        <v>21.46</v>
      </c>
      <c r="G177" s="65">
        <f>IFERROR(+'Ont LFS Emp'!G177-'CMA Emp Adj'!G177,"")</f>
        <v>15.21</v>
      </c>
      <c r="H177" s="65">
        <f>IFERROR(+'Ont LFS Emp'!H177-'CMA Emp Adj'!H177,"")</f>
        <v>12.049999999999999</v>
      </c>
      <c r="I177" s="65">
        <f>IFERROR(+'Ont LFS Emp'!I177-'CMA Emp Adj'!I177,"")</f>
        <v>15.46</v>
      </c>
      <c r="J177" s="65">
        <f>IFERROR(+'Ont LFS Emp'!J177-'CMA Emp Adj'!J177,"")</f>
        <v>12.59</v>
      </c>
      <c r="K177" s="65">
        <f>IFERROR(+'Ont LFS Emp'!K177-'CMA Emp Adj'!K177,"")</f>
        <v>10.129999999999999</v>
      </c>
      <c r="L177" s="65">
        <f>IFERROR(+'Ont LFS Emp'!L177-'CMA Emp Adj'!L177,"")</f>
        <v>12.275362485615652</v>
      </c>
      <c r="M177" s="30">
        <f>IFERROR(+'Ont LFS Emp'!M177-'CMA Emp Adj'!M177,"")</f>
        <v>11.040184119677789</v>
      </c>
      <c r="N177" s="30">
        <f>IFERROR(+'Ont LFS Emp'!N177-'CMA Emp Adj'!N177,"")</f>
        <v>11.102002301495972</v>
      </c>
      <c r="O177" s="30">
        <f>IFERROR(+'Ont LFS Emp'!O177-'CMA Emp Adj'!O177,"")</f>
        <v>12.459044879171461</v>
      </c>
      <c r="P177" s="30">
        <f>IFERROR(+'Ont LFS Emp'!P177-'CMA Emp Adj'!P177,"")</f>
        <v>13.241829689298044</v>
      </c>
      <c r="Q177" s="30">
        <f>IFERROR(+'Ont LFS Emp'!Q177-'CMA Emp Adj'!Q177,"")</f>
        <v>10.749942462600689</v>
      </c>
      <c r="R177" s="30">
        <f>IFERROR(+'Ont LFS Emp'!R177-'CMA Emp Adj'!R177,"")</f>
        <v>11.885634920634921</v>
      </c>
      <c r="S177" s="30">
        <f>IFERROR(+'Ont LFS Emp'!S177-'CMA Emp Adj'!S177,"")</f>
        <v>11.087463624338621</v>
      </c>
      <c r="T177" s="30">
        <f>IFERROR(+'Ont LFS Emp'!T177-'CMA Emp Adj'!T177,"")</f>
        <v>9.908161375661372</v>
      </c>
      <c r="U177" s="30">
        <f>IFERROR(+'Ont LFS Emp'!U177-'CMA Emp Adj'!U177,"")</f>
        <v>10.567096560846561</v>
      </c>
      <c r="V177" s="30">
        <f>IFERROR(+'Ont LFS Emp'!V177-'CMA Emp Adj'!V177,"")</f>
        <v>7.6651388888888885</v>
      </c>
      <c r="W177" s="30">
        <f>IFERROR(+'Ont LFS Emp'!W177-'CMA Emp Adj'!W177,"")</f>
        <v>9.9081249999999983</v>
      </c>
      <c r="X177" s="30">
        <f>IFERROR(+'Ont LFS Emp'!X177-'CMA Emp Adj'!X177,"")</f>
        <v>7.182500000000001</v>
      </c>
      <c r="Y177" s="30">
        <f>IFERROR(+'Ont LFS Emp'!Y177-'CMA Emp Adj'!Y177,"")</f>
        <v>7.1530357142857142</v>
      </c>
    </row>
    <row r="178" spans="1:25" x14ac:dyDescent="0.25">
      <c r="A178" s="5" t="s">
        <v>171</v>
      </c>
      <c r="B178" s="5"/>
      <c r="C178" s="13">
        <v>91</v>
      </c>
      <c r="D178" s="64">
        <f>IFERROR(+'Ont LFS Emp'!D178-'CMA Emp Adj'!D178,"")</f>
        <v>195.78999999999996</v>
      </c>
      <c r="E178" s="64">
        <f>IFERROR(+'Ont LFS Emp'!E178-'CMA Emp Adj'!E178,"")</f>
        <v>196.88</v>
      </c>
      <c r="F178" s="64">
        <f>IFERROR(+'Ont LFS Emp'!F178-'CMA Emp Adj'!F178,"")</f>
        <v>203.69000000000003</v>
      </c>
      <c r="G178" s="64">
        <f>IFERROR(+'Ont LFS Emp'!G178-'CMA Emp Adj'!G178,"")</f>
        <v>199.11</v>
      </c>
      <c r="H178" s="64">
        <f>IFERROR(+'Ont LFS Emp'!H178-'CMA Emp Adj'!H178,"")</f>
        <v>205.32999999999998</v>
      </c>
      <c r="I178" s="64">
        <f>IFERROR(+'Ont LFS Emp'!I178-'CMA Emp Adj'!I178,"")</f>
        <v>219.22</v>
      </c>
      <c r="J178" s="64">
        <f>IFERROR(+'Ont LFS Emp'!J178-'CMA Emp Adj'!J178,"")</f>
        <v>223.29</v>
      </c>
      <c r="K178" s="64">
        <f>IFERROR(+'Ont LFS Emp'!K178-'CMA Emp Adj'!K178,"")</f>
        <v>231.64999999999998</v>
      </c>
      <c r="L178" s="64">
        <f>IFERROR(+'Ont LFS Emp'!L178-'CMA Emp Adj'!L178,"")</f>
        <v>221.95190024587282</v>
      </c>
      <c r="M178" s="29">
        <f>IFERROR(+'Ont LFS Emp'!M178-'CMA Emp Adj'!M178,"")</f>
        <v>216.31150802013815</v>
      </c>
      <c r="N178" s="29">
        <f>IFERROR(+'Ont LFS Emp'!N178-'CMA Emp Adj'!N178,"")</f>
        <v>229.37304823791123</v>
      </c>
      <c r="O178" s="29">
        <f>IFERROR(+'Ont LFS Emp'!O178-'CMA Emp Adj'!O178,"")</f>
        <v>239.36092085235921</v>
      </c>
      <c r="P178" s="29">
        <f>IFERROR(+'Ont LFS Emp'!P178-'CMA Emp Adj'!P178,"")</f>
        <v>246.53368048237908</v>
      </c>
      <c r="Q178" s="29">
        <f>IFERROR(+'Ont LFS Emp'!Q178-'CMA Emp Adj'!Q178,"")</f>
        <v>230.90859325605902</v>
      </c>
      <c r="R178" s="29">
        <f>IFERROR(+'Ont LFS Emp'!R178-'CMA Emp Adj'!R178,"")</f>
        <v>243.51893560992181</v>
      </c>
      <c r="S178" s="29">
        <f>IFERROR(+'Ont LFS Emp'!S178-'CMA Emp Adj'!S178,"")</f>
        <v>251.79116632687735</v>
      </c>
      <c r="T178" s="29">
        <f>IFERROR(+'Ont LFS Emp'!T178-'CMA Emp Adj'!T178,"")</f>
        <v>248.36747366632687</v>
      </c>
      <c r="U178" s="29">
        <f>IFERROR(+'Ont LFS Emp'!U178-'CMA Emp Adj'!U178,"")</f>
        <v>251.94911060142712</v>
      </c>
      <c r="V178" s="29">
        <f>IFERROR(+'Ont LFS Emp'!V178-'CMA Emp Adj'!V178,"")</f>
        <v>236.11715001698946</v>
      </c>
      <c r="W178" s="29">
        <f>IFERROR(+'Ont LFS Emp'!W178-'CMA Emp Adj'!W178,"")</f>
        <v>231.2647402777778</v>
      </c>
      <c r="X178" s="29">
        <f>IFERROR(+'Ont LFS Emp'!X178-'CMA Emp Adj'!X178,"")</f>
        <v>255.94790277777778</v>
      </c>
      <c r="Y178" s="29">
        <f>IFERROR(+'Ont LFS Emp'!Y178-'CMA Emp Adj'!Y178,"")</f>
        <v>242.22190000000001</v>
      </c>
    </row>
    <row r="179" spans="1:25" x14ac:dyDescent="0.25">
      <c r="A179" s="6" t="s">
        <v>172</v>
      </c>
      <c r="B179" s="6"/>
      <c r="C179" s="14">
        <v>911</v>
      </c>
      <c r="D179" s="65">
        <f>IFERROR(+'Ont LFS Emp'!D179-'CMA Emp Adj'!D179,"")</f>
        <v>91.22999999999999</v>
      </c>
      <c r="E179" s="65">
        <f>IFERROR(+'Ont LFS Emp'!E179-'CMA Emp Adj'!E179,"")</f>
        <v>86.45</v>
      </c>
      <c r="F179" s="65">
        <f>IFERROR(+'Ont LFS Emp'!F179-'CMA Emp Adj'!F179,"")</f>
        <v>95.34</v>
      </c>
      <c r="G179" s="65">
        <f>IFERROR(+'Ont LFS Emp'!G179-'CMA Emp Adj'!G179,"")</f>
        <v>97.12</v>
      </c>
      <c r="H179" s="65">
        <f>IFERROR(+'Ont LFS Emp'!H179-'CMA Emp Adj'!H179,"")</f>
        <v>103.30000000000001</v>
      </c>
      <c r="I179" s="65">
        <f>IFERROR(+'Ont LFS Emp'!I179-'CMA Emp Adj'!I179,"")</f>
        <v>115</v>
      </c>
      <c r="J179" s="65">
        <f>IFERROR(+'Ont LFS Emp'!J179-'CMA Emp Adj'!J179,"")</f>
        <v>118.64000000000001</v>
      </c>
      <c r="K179" s="65">
        <f>IFERROR(+'Ont LFS Emp'!K179-'CMA Emp Adj'!K179,"")</f>
        <v>124.65</v>
      </c>
      <c r="L179" s="65">
        <f>IFERROR(+'Ont LFS Emp'!L179-'CMA Emp Adj'!L179,"")</f>
        <v>117.0024952172725</v>
      </c>
      <c r="M179" s="30">
        <f>IFERROR(+'Ont LFS Emp'!M179-'CMA Emp Adj'!M179,"")</f>
        <v>112.50342443290516</v>
      </c>
      <c r="N179" s="30">
        <f>IFERROR(+'Ont LFS Emp'!N179-'CMA Emp Adj'!N179,"")</f>
        <v>119.93651270839027</v>
      </c>
      <c r="O179" s="30">
        <f>IFERROR(+'Ont LFS Emp'!O179-'CMA Emp Adj'!O179,"")</f>
        <v>123.94870456408854</v>
      </c>
      <c r="P179" s="30">
        <f>IFERROR(+'Ont LFS Emp'!P179-'CMA Emp Adj'!P179,"")</f>
        <v>138.86755944247062</v>
      </c>
      <c r="Q179" s="30">
        <f>IFERROR(+'Ont LFS Emp'!Q179-'CMA Emp Adj'!Q179,"")</f>
        <v>141.57650177644163</v>
      </c>
      <c r="R179" s="30">
        <f>IFERROR(+'Ont LFS Emp'!R179-'CMA Emp Adj'!R179,"")</f>
        <v>134.70461447910535</v>
      </c>
      <c r="S179" s="30">
        <f>IFERROR(+'Ont LFS Emp'!S179-'CMA Emp Adj'!S179,"")</f>
        <v>138.73877575044145</v>
      </c>
      <c r="T179" s="30">
        <f>IFERROR(+'Ont LFS Emp'!T179-'CMA Emp Adj'!T179,"")</f>
        <v>135.79038257798706</v>
      </c>
      <c r="U179" s="30">
        <f>IFERROR(+'Ont LFS Emp'!U179-'CMA Emp Adj'!U179,"")</f>
        <v>132.93996468510889</v>
      </c>
      <c r="V179" s="30">
        <f>IFERROR(+'Ont LFS Emp'!V179-'CMA Emp Adj'!V179,"")</f>
        <v>127.23704532077693</v>
      </c>
      <c r="W179" s="30">
        <f>IFERROR(+'Ont LFS Emp'!W179-'CMA Emp Adj'!W179,"")</f>
        <v>128.27000000000001</v>
      </c>
      <c r="X179" s="30">
        <f>IFERROR(+'Ont LFS Emp'!X179-'CMA Emp Adj'!X179,"")</f>
        <v>139.34379310344829</v>
      </c>
      <c r="Y179" s="30">
        <f>IFERROR(+'Ont LFS Emp'!Y179-'CMA Emp Adj'!Y179,"")</f>
        <v>131.16241379310344</v>
      </c>
    </row>
    <row r="180" spans="1:25" x14ac:dyDescent="0.25">
      <c r="A180" s="6" t="s">
        <v>173</v>
      </c>
      <c r="B180" s="6"/>
      <c r="C180" s="14">
        <v>912</v>
      </c>
      <c r="D180" s="65">
        <f>IFERROR(+'Ont LFS Emp'!D180-'CMA Emp Adj'!D180,"")</f>
        <v>33.209999999999994</v>
      </c>
      <c r="E180" s="65">
        <f>IFERROR(+'Ont LFS Emp'!E180-'CMA Emp Adj'!E180,"")</f>
        <v>37.590000000000003</v>
      </c>
      <c r="F180" s="65">
        <f>IFERROR(+'Ont LFS Emp'!F180-'CMA Emp Adj'!F180,"")</f>
        <v>40.78</v>
      </c>
      <c r="G180" s="65">
        <f>IFERROR(+'Ont LFS Emp'!G180-'CMA Emp Adj'!G180,"")</f>
        <v>36.39</v>
      </c>
      <c r="H180" s="65">
        <f>IFERROR(+'Ont LFS Emp'!H180-'CMA Emp Adj'!H180,"")</f>
        <v>36.370000000000005</v>
      </c>
      <c r="I180" s="65">
        <f>IFERROR(+'Ont LFS Emp'!I180-'CMA Emp Adj'!I180,"")</f>
        <v>34.92</v>
      </c>
      <c r="J180" s="65">
        <f>IFERROR(+'Ont LFS Emp'!J180-'CMA Emp Adj'!J180,"")</f>
        <v>38.239999999999995</v>
      </c>
      <c r="K180" s="65">
        <f>IFERROR(+'Ont LFS Emp'!K180-'CMA Emp Adj'!K180,"")</f>
        <v>39.260000000000005</v>
      </c>
      <c r="L180" s="65">
        <f>IFERROR(+'Ont LFS Emp'!L180-'CMA Emp Adj'!L180,"")</f>
        <v>35.465222222222224</v>
      </c>
      <c r="M180" s="30">
        <f>IFERROR(+'Ont LFS Emp'!M180-'CMA Emp Adj'!M180,"")</f>
        <v>38.697037037037035</v>
      </c>
      <c r="N180" s="30">
        <f>IFERROR(+'Ont LFS Emp'!N180-'CMA Emp Adj'!N180,"")</f>
        <v>40.527879629629638</v>
      </c>
      <c r="O180" s="30">
        <f>IFERROR(+'Ont LFS Emp'!O180-'CMA Emp Adj'!O180,"")</f>
        <v>43.516407407407407</v>
      </c>
      <c r="P180" s="30">
        <f>IFERROR(+'Ont LFS Emp'!P180-'CMA Emp Adj'!P180,"")</f>
        <v>43.322796296296296</v>
      </c>
      <c r="Q180" s="30">
        <f>IFERROR(+'Ont LFS Emp'!Q180-'CMA Emp Adj'!Q180,"")</f>
        <v>36.402111111111118</v>
      </c>
      <c r="R180" s="30">
        <f>IFERROR(+'Ont LFS Emp'!R180-'CMA Emp Adj'!R180,"")</f>
        <v>41.662419354838718</v>
      </c>
      <c r="S180" s="30">
        <f>IFERROR(+'Ont LFS Emp'!S180-'CMA Emp Adj'!S180,"")</f>
        <v>35.199838709677429</v>
      </c>
      <c r="T180" s="30">
        <f>IFERROR(+'Ont LFS Emp'!T180-'CMA Emp Adj'!T180,"")</f>
        <v>40.702580645161284</v>
      </c>
      <c r="U180" s="30">
        <f>IFERROR(+'Ont LFS Emp'!U180-'CMA Emp Adj'!U180,"")</f>
        <v>40.488709677419358</v>
      </c>
      <c r="V180" s="30">
        <f>IFERROR(+'Ont LFS Emp'!V180-'CMA Emp Adj'!V180,"")</f>
        <v>39.007096774193549</v>
      </c>
      <c r="W180" s="30">
        <f>IFERROR(+'Ont LFS Emp'!W180-'CMA Emp Adj'!W180,"")</f>
        <v>31.549423570969807</v>
      </c>
      <c r="X180" s="30">
        <f>IFERROR(+'Ont LFS Emp'!X180-'CMA Emp Adj'!X180,"")</f>
        <v>37.23646917148362</v>
      </c>
      <c r="Y180" s="30">
        <f>IFERROR(+'Ont LFS Emp'!Y180-'CMA Emp Adj'!Y180,"")</f>
        <v>38.716557482337826</v>
      </c>
    </row>
    <row r="181" spans="1:25" x14ac:dyDescent="0.25">
      <c r="A181" s="6" t="s">
        <v>174</v>
      </c>
      <c r="B181" s="6"/>
      <c r="C181" s="14">
        <v>913</v>
      </c>
      <c r="D181" s="65">
        <f>IFERROR(+'Ont LFS Emp'!D181-'CMA Emp Adj'!D181,"")</f>
        <v>70.13</v>
      </c>
      <c r="E181" s="65">
        <f>IFERROR(+'Ont LFS Emp'!E181-'CMA Emp Adj'!E181,"")</f>
        <v>71.25</v>
      </c>
      <c r="F181" s="65">
        <f>IFERROR(+'Ont LFS Emp'!F181-'CMA Emp Adj'!F181,"")</f>
        <v>65.959999999999994</v>
      </c>
      <c r="G181" s="65">
        <f>IFERROR(+'Ont LFS Emp'!G181-'CMA Emp Adj'!G181,"")</f>
        <v>63.660000000000004</v>
      </c>
      <c r="H181" s="65">
        <f>IFERROR(+'Ont LFS Emp'!H181-'CMA Emp Adj'!H181,"")</f>
        <v>64.08</v>
      </c>
      <c r="I181" s="65">
        <f>IFERROR(+'Ont LFS Emp'!I181-'CMA Emp Adj'!I181,"")</f>
        <v>68.16</v>
      </c>
      <c r="J181" s="65">
        <f>IFERROR(+'Ont LFS Emp'!J181-'CMA Emp Adj'!J181,"")</f>
        <v>65.2</v>
      </c>
      <c r="K181" s="65">
        <f>IFERROR(+'Ont LFS Emp'!K181-'CMA Emp Adj'!K181,"")</f>
        <v>66.349999999999994</v>
      </c>
      <c r="L181" s="65">
        <f>IFERROR(+'Ont LFS Emp'!L181-'CMA Emp Adj'!L181,"")</f>
        <v>67.467425354250992</v>
      </c>
      <c r="M181" s="30">
        <f>IFERROR(+'Ont LFS Emp'!M181-'CMA Emp Adj'!M181,"")</f>
        <v>62.771039979757077</v>
      </c>
      <c r="N181" s="30">
        <f>IFERROR(+'Ont LFS Emp'!N181-'CMA Emp Adj'!N181,"")</f>
        <v>66.690316295546552</v>
      </c>
      <c r="O181" s="30">
        <f>IFERROR(+'Ont LFS Emp'!O181-'CMA Emp Adj'!O181,"")</f>
        <v>69.875146761133607</v>
      </c>
      <c r="P181" s="30">
        <f>IFERROR(+'Ont LFS Emp'!P181-'CMA Emp Adj'!P181,"")</f>
        <v>62.506448633603242</v>
      </c>
      <c r="Q181" s="30">
        <f>IFERROR(+'Ont LFS Emp'!Q181-'CMA Emp Adj'!Q181,"")</f>
        <v>51.702296305668007</v>
      </c>
      <c r="R181" s="30">
        <f>IFERROR(+'Ont LFS Emp'!R181-'CMA Emp Adj'!R181,"")</f>
        <v>65.179394075808048</v>
      </c>
      <c r="S181" s="30">
        <f>IFERROR(+'Ont LFS Emp'!S181-'CMA Emp Adj'!S181,"")</f>
        <v>74.858091293778699</v>
      </c>
      <c r="T181" s="30">
        <f>IFERROR(+'Ont LFS Emp'!T181-'CMA Emp Adj'!T181,"")</f>
        <v>70.36723147564598</v>
      </c>
      <c r="U181" s="30">
        <f>IFERROR(+'Ont LFS Emp'!U181-'CMA Emp Adj'!U181,"")</f>
        <v>76.522623570721166</v>
      </c>
      <c r="V181" s="30">
        <f>IFERROR(+'Ont LFS Emp'!V181-'CMA Emp Adj'!V181,"")</f>
        <v>67.558727829296828</v>
      </c>
      <c r="W181" s="30">
        <f>IFERROR(+'Ont LFS Emp'!W181-'CMA Emp Adj'!W181,"")</f>
        <v>69.788402095612298</v>
      </c>
      <c r="X181" s="30">
        <f>IFERROR(+'Ont LFS Emp'!X181-'CMA Emp Adj'!X181,"")</f>
        <v>76.15186827579754</v>
      </c>
      <c r="Y181" s="30">
        <f>IFERROR(+'Ont LFS Emp'!Y181-'CMA Emp Adj'!Y181,"")</f>
        <v>71.206835999625781</v>
      </c>
    </row>
    <row r="182" spans="1:25" x14ac:dyDescent="0.25">
      <c r="A182" s="6" t="s">
        <v>175</v>
      </c>
      <c r="B182" s="6"/>
      <c r="C182" s="14" t="s">
        <v>210</v>
      </c>
      <c r="D182" s="65">
        <f>IFERROR(+'Ont LFS Emp'!D182-'CMA Emp Adj'!D182,"")</f>
        <v>1.67</v>
      </c>
      <c r="E182" s="65">
        <f>IFERROR(+'Ont LFS Emp'!E182-'CMA Emp Adj'!E182,"")</f>
        <v>2.95</v>
      </c>
      <c r="F182" s="65">
        <f>IFERROR(+'Ont LFS Emp'!F182-'CMA Emp Adj'!F182,"")</f>
        <v>1.66</v>
      </c>
      <c r="G182" s="65">
        <f>IFERROR(+'Ont LFS Emp'!G182-'CMA Emp Adj'!G182,"")</f>
        <v>2.36</v>
      </c>
      <c r="H182" s="65">
        <f>IFERROR(+'Ont LFS Emp'!H182-'CMA Emp Adj'!H182,"")</f>
        <v>2.36</v>
      </c>
      <c r="I182" s="65">
        <f>IFERROR(+'Ont LFS Emp'!I182-'CMA Emp Adj'!I182,"")</f>
        <v>1.68</v>
      </c>
      <c r="J182" s="65">
        <f>IFERROR(+'Ont LFS Emp'!J182-'CMA Emp Adj'!J182,"")</f>
        <v>0</v>
      </c>
      <c r="K182" s="65">
        <f>IFERROR(+'Ont LFS Emp'!K182-'CMA Emp Adj'!K182,"")</f>
        <v>1.53</v>
      </c>
      <c r="L182" s="65">
        <f>IFERROR(+'Ont LFS Emp'!L182-'CMA Emp Adj'!L182,"")</f>
        <v>2.4300000000000002</v>
      </c>
      <c r="M182" s="30">
        <f>IFERROR(+'Ont LFS Emp'!M182-'CMA Emp Adj'!M182,"")</f>
        <v>3.1</v>
      </c>
      <c r="N182" s="30">
        <f>IFERROR(+'Ont LFS Emp'!N182-'CMA Emp Adj'!N182,"")</f>
        <v>1.55</v>
      </c>
      <c r="O182" s="30">
        <f>IFERROR(+'Ont LFS Emp'!O182-'CMA Emp Adj'!O182,"")</f>
        <v>3.12</v>
      </c>
      <c r="P182" s="30">
        <f>IFERROR(+'Ont LFS Emp'!P182-'CMA Emp Adj'!P182,"")</f>
        <v>2.9</v>
      </c>
      <c r="Q182" s="30">
        <f>IFERROR(+'Ont LFS Emp'!Q182-'CMA Emp Adj'!Q182,"")</f>
        <v>2.4900000000000002</v>
      </c>
      <c r="R182" s="30">
        <f>IFERROR(+'Ont LFS Emp'!R182-'CMA Emp Adj'!R182,"")</f>
        <v>4.09</v>
      </c>
      <c r="S182" s="30">
        <f>IFERROR(+'Ont LFS Emp'!S182-'CMA Emp Adj'!S182,"")</f>
        <v>4.43</v>
      </c>
      <c r="T182" s="30">
        <f>IFERROR(+'Ont LFS Emp'!T182-'CMA Emp Adj'!T182,"")</f>
        <v>1.692054794520548</v>
      </c>
      <c r="U182" s="30">
        <f>IFERROR(+'Ont LFS Emp'!U182-'CMA Emp Adj'!U182,"")</f>
        <v>2.2982191780821921</v>
      </c>
      <c r="V182" s="30">
        <f>IFERROR(+'Ont LFS Emp'!V182-'CMA Emp Adj'!V182,"")</f>
        <v>3.24</v>
      </c>
      <c r="W182" s="30">
        <f>IFERROR(+'Ont LFS Emp'!W182-'CMA Emp Adj'!W182,"")</f>
        <v>2.84</v>
      </c>
      <c r="X182" s="30">
        <f>IFERROR(+'Ont LFS Emp'!X182-'CMA Emp Adj'!X182,"")</f>
        <v>3.08</v>
      </c>
      <c r="Y182" s="30">
        <f>IFERROR(+'Ont LFS Emp'!Y182-'CMA Emp Adj'!Y182,"")</f>
        <v>2.0099999999999998</v>
      </c>
    </row>
    <row r="187" spans="1:25" x14ac:dyDescent="0.25">
      <c r="A187" s="123" t="s">
        <v>532</v>
      </c>
      <c r="B187" s="124"/>
      <c r="C187" s="124"/>
    </row>
    <row r="188" spans="1:25" x14ac:dyDescent="0.25">
      <c r="A188" s="125" t="s">
        <v>380</v>
      </c>
      <c r="B188" s="126"/>
      <c r="C188" s="127" t="s">
        <v>533</v>
      </c>
      <c r="D188" s="128">
        <f>SUMIF($C$198:$C$277,334511,D$198:D$277)+SUMIF($C$198:$C$277,3364,D$198:D$277)+SUMIF($C$198:$C$277,488190,D$198:D$277)</f>
        <v>8.1414438927843449</v>
      </c>
      <c r="E188" s="128">
        <f t="shared" ref="E188:Y188" si="0">SUMIF($C$198:$C$277,334511,E$198:E$277)+SUMIF($C$198:$C$277,3364,E$198:E$277)+SUMIF($C$198:$C$277,488190,E$198:E$277)</f>
        <v>7.4495158396855388</v>
      </c>
      <c r="F188" s="128">
        <f t="shared" si="0"/>
        <v>8.7638735982690594</v>
      </c>
      <c r="G188" s="128">
        <f t="shared" si="0"/>
        <v>8.5176279463488598</v>
      </c>
      <c r="H188" s="128">
        <f t="shared" si="0"/>
        <v>11.464479263355846</v>
      </c>
      <c r="I188" s="128">
        <f t="shared" si="0"/>
        <v>9.9706645301007768</v>
      </c>
      <c r="J188" s="128">
        <f t="shared" si="0"/>
        <v>10.808788340284091</v>
      </c>
      <c r="K188" s="128">
        <f t="shared" si="0"/>
        <v>10.547463618669635</v>
      </c>
      <c r="L188" s="128">
        <f t="shared" si="0"/>
        <v>7.9103698374290659</v>
      </c>
      <c r="M188" s="128">
        <f t="shared" si="0"/>
        <v>7.0864553707707092</v>
      </c>
      <c r="N188" s="128">
        <f t="shared" si="0"/>
        <v>7.7700660371824721</v>
      </c>
      <c r="O188" s="128">
        <f t="shared" si="0"/>
        <v>12.291837125194949</v>
      </c>
      <c r="P188" s="128">
        <f t="shared" si="0"/>
        <v>10.769142358229828</v>
      </c>
      <c r="Q188" s="128">
        <f t="shared" si="0"/>
        <v>10.337747782336873</v>
      </c>
      <c r="R188" s="128">
        <f t="shared" si="0"/>
        <v>8.7516400985451597</v>
      </c>
      <c r="S188" s="128">
        <f t="shared" si="0"/>
        <v>13.317436120369567</v>
      </c>
      <c r="T188" s="128">
        <f t="shared" si="0"/>
        <v>9.0997165446326811</v>
      </c>
      <c r="U188" s="128">
        <f t="shared" si="0"/>
        <v>9.5573590358804701</v>
      </c>
      <c r="V188" s="128">
        <f t="shared" si="0"/>
        <v>9.6348023102148801</v>
      </c>
      <c r="W188" s="128">
        <f t="shared" si="0"/>
        <v>8.2515006649435136</v>
      </c>
      <c r="X188" s="128">
        <f t="shared" si="0"/>
        <v>9.7939867552969453</v>
      </c>
      <c r="Y188" s="128">
        <f t="shared" si="0"/>
        <v>8.3840821968919386</v>
      </c>
    </row>
    <row r="189" spans="1:25" x14ac:dyDescent="0.25">
      <c r="A189" s="125" t="s">
        <v>407</v>
      </c>
      <c r="B189" s="126"/>
      <c r="C189" s="127" t="s">
        <v>596</v>
      </c>
      <c r="D189" s="128">
        <f>SUMIF($C$198:$C$277,541310,D$198:D$277)+SUMIF($C$198:$C$277,541320,D$198:D$277)+SUMIF($C$198:$C$277,541410,D$198:D$277)+SUMIF($C$198:$C$277,541420,D$198:D$277)+SUMIF($C$198:$C$277,541430,D$198:D$277)+SUMIF($C$198:$C$277,541490,D$198:D$277)</f>
        <v>7.9180967322665978</v>
      </c>
      <c r="E189" s="128">
        <f t="shared" ref="E189:Y189" si="1">SUMIF($C$198:$C$277,541310,E$198:E$277)+SUMIF($C$198:$C$277,541320,E$198:E$277)+SUMIF($C$198:$C$277,541410,E$198:E$277)+SUMIF($C$198:$C$277,541420,E$198:E$277)+SUMIF($C$198:$C$277,541430,E$198:E$277)+SUMIF($C$198:$C$277,541490,E$198:E$277)</f>
        <v>9.254583631245163</v>
      </c>
      <c r="F189" s="128">
        <f t="shared" si="1"/>
        <v>8.5792019849769812</v>
      </c>
      <c r="G189" s="128">
        <f t="shared" si="1"/>
        <v>8.6623238969197676</v>
      </c>
      <c r="H189" s="128">
        <f t="shared" si="1"/>
        <v>8.9863035861412417</v>
      </c>
      <c r="I189" s="128">
        <f t="shared" si="1"/>
        <v>8.2296617617357004</v>
      </c>
      <c r="J189" s="128">
        <f t="shared" si="1"/>
        <v>9.3744258639413545</v>
      </c>
      <c r="K189" s="128">
        <f t="shared" si="1"/>
        <v>9.4760611902229943</v>
      </c>
      <c r="L189" s="128">
        <f t="shared" si="1"/>
        <v>6.9250880634620557</v>
      </c>
      <c r="M189" s="128">
        <f t="shared" si="1"/>
        <v>8.4677221646816374</v>
      </c>
      <c r="N189" s="128">
        <f t="shared" si="1"/>
        <v>9.5035910006658213</v>
      </c>
      <c r="O189" s="128">
        <f t="shared" si="1"/>
        <v>7.9753945976724694</v>
      </c>
      <c r="P189" s="128">
        <f t="shared" si="1"/>
        <v>9.7950989061013836</v>
      </c>
      <c r="Q189" s="128">
        <f t="shared" si="1"/>
        <v>9.2951245393343722</v>
      </c>
      <c r="R189" s="128">
        <f t="shared" si="1"/>
        <v>11.884177196435312</v>
      </c>
      <c r="S189" s="128">
        <f t="shared" si="1"/>
        <v>10.949531377369606</v>
      </c>
      <c r="T189" s="128">
        <f t="shared" si="1"/>
        <v>12.744372242129369</v>
      </c>
      <c r="U189" s="128">
        <f t="shared" si="1"/>
        <v>11.599844762900155</v>
      </c>
      <c r="V189" s="128">
        <f t="shared" si="1"/>
        <v>10.974064531391537</v>
      </c>
      <c r="W189" s="128">
        <f t="shared" si="1"/>
        <v>15.841830854640639</v>
      </c>
      <c r="X189" s="128">
        <f t="shared" si="1"/>
        <v>13.686781632096393</v>
      </c>
      <c r="Y189" s="128">
        <f t="shared" si="1"/>
        <v>15.878627863344883</v>
      </c>
    </row>
    <row r="190" spans="1:25" x14ac:dyDescent="0.25">
      <c r="A190" s="125" t="s">
        <v>420</v>
      </c>
      <c r="B190" s="126"/>
      <c r="C190" s="127">
        <v>61</v>
      </c>
      <c r="D190" s="128">
        <f>SUMIF($C$198:$C$277,61,D$198:D$277)</f>
        <v>203.51</v>
      </c>
      <c r="E190" s="128">
        <f t="shared" ref="E190:Y190" si="2">SUMIF($C$198:$C$277,61,E$198:E$277)</f>
        <v>215.36</v>
      </c>
      <c r="F190" s="128">
        <f t="shared" si="2"/>
        <v>224.55</v>
      </c>
      <c r="G190" s="128">
        <f t="shared" si="2"/>
        <v>224.76999999999998</v>
      </c>
      <c r="H190" s="128">
        <f t="shared" si="2"/>
        <v>224.40999999999997</v>
      </c>
      <c r="I190" s="128">
        <f t="shared" si="2"/>
        <v>225.26</v>
      </c>
      <c r="J190" s="128">
        <f t="shared" si="2"/>
        <v>229.88000000000002</v>
      </c>
      <c r="K190" s="128">
        <f t="shared" si="2"/>
        <v>243.53000000000003</v>
      </c>
      <c r="L190" s="128">
        <f t="shared" si="2"/>
        <v>252.11828583708015</v>
      </c>
      <c r="M190" s="128">
        <f t="shared" si="2"/>
        <v>260.33678127479504</v>
      </c>
      <c r="N190" s="128">
        <f t="shared" si="2"/>
        <v>259.89469816186192</v>
      </c>
      <c r="O190" s="128">
        <f t="shared" si="2"/>
        <v>278.77872090716744</v>
      </c>
      <c r="P190" s="128">
        <f t="shared" si="2"/>
        <v>259.67837344617828</v>
      </c>
      <c r="Q190" s="128">
        <f t="shared" si="2"/>
        <v>253.77982114519972</v>
      </c>
      <c r="R190" s="128">
        <f t="shared" si="2"/>
        <v>263.71330103432592</v>
      </c>
      <c r="S190" s="128">
        <f t="shared" si="2"/>
        <v>255.65424016822007</v>
      </c>
      <c r="T190" s="128">
        <f t="shared" si="2"/>
        <v>273.38852239145263</v>
      </c>
      <c r="U190" s="128">
        <f t="shared" si="2"/>
        <v>275.25609939759033</v>
      </c>
      <c r="V190" s="128">
        <f t="shared" si="2"/>
        <v>283.72209365764945</v>
      </c>
      <c r="W190" s="128">
        <f t="shared" si="2"/>
        <v>287.75945107214477</v>
      </c>
      <c r="X190" s="128">
        <f t="shared" si="2"/>
        <v>279.96754023756876</v>
      </c>
      <c r="Y190" s="128">
        <f t="shared" si="2"/>
        <v>282.59793232889399</v>
      </c>
    </row>
    <row r="191" spans="1:25" x14ac:dyDescent="0.25">
      <c r="A191" s="125" t="s">
        <v>430</v>
      </c>
      <c r="B191" s="126"/>
      <c r="C191" s="127" t="s">
        <v>534</v>
      </c>
      <c r="D191" s="128">
        <f>SUMIF($C$198:$C$277,"313, 314",D$198:D$277)+SUMIF($C$198:$C$277,315,D$198:D$277)+SUMIF($C$198:$C$277,4141,D$198:D$277)+SUMIF($C$198:$C$277,448,D$198:D$277)</f>
        <v>51.92</v>
      </c>
      <c r="E191" s="128">
        <f t="shared" ref="E191:Y191" si="3">SUMIF($C$198:$C$277,"313, 314",E$198:E$277)+SUMIF($C$198:$C$277,315,E$198:E$277)+SUMIF($C$198:$C$277,4141,E$198:E$277)+SUMIF($C$198:$C$277,448,E$198:E$277)</f>
        <v>56.969999999999992</v>
      </c>
      <c r="F191" s="128">
        <f t="shared" si="3"/>
        <v>54.000000000000014</v>
      </c>
      <c r="G191" s="128">
        <f t="shared" si="3"/>
        <v>52.819999999999993</v>
      </c>
      <c r="H191" s="128">
        <f t="shared" si="3"/>
        <v>57.11</v>
      </c>
      <c r="I191" s="128">
        <f t="shared" si="3"/>
        <v>56.989999999999995</v>
      </c>
      <c r="J191" s="128">
        <f t="shared" si="3"/>
        <v>56.15</v>
      </c>
      <c r="K191" s="128">
        <f t="shared" si="3"/>
        <v>56.89</v>
      </c>
      <c r="L191" s="128">
        <f t="shared" si="3"/>
        <v>50.299330062256942</v>
      </c>
      <c r="M191" s="128">
        <f t="shared" si="3"/>
        <v>49.666218232650145</v>
      </c>
      <c r="N191" s="128">
        <f t="shared" si="3"/>
        <v>50.65701424850343</v>
      </c>
      <c r="O191" s="128">
        <f t="shared" si="3"/>
        <v>45.590846251529868</v>
      </c>
      <c r="P191" s="128">
        <f t="shared" si="3"/>
        <v>46.130891117492105</v>
      </c>
      <c r="Q191" s="128">
        <f t="shared" si="3"/>
        <v>47.514719752462021</v>
      </c>
      <c r="R191" s="128">
        <f t="shared" si="3"/>
        <v>42.54020307519572</v>
      </c>
      <c r="S191" s="128">
        <f t="shared" si="3"/>
        <v>46.138812608667209</v>
      </c>
      <c r="T191" s="128">
        <f t="shared" si="3"/>
        <v>41.082044366040137</v>
      </c>
      <c r="U191" s="128">
        <f t="shared" si="3"/>
        <v>45.742044293618846</v>
      </c>
      <c r="V191" s="128">
        <f t="shared" si="3"/>
        <v>44.690471170714133</v>
      </c>
      <c r="W191" s="128">
        <f t="shared" si="3"/>
        <v>43.428441059055089</v>
      </c>
      <c r="X191" s="128">
        <f t="shared" si="3"/>
        <v>44.341665673335314</v>
      </c>
      <c r="Y191" s="128">
        <f t="shared" si="3"/>
        <v>48.646454167155291</v>
      </c>
    </row>
    <row r="192" spans="1:25" x14ac:dyDescent="0.25">
      <c r="A192" s="125" t="s">
        <v>535</v>
      </c>
      <c r="B192" s="126"/>
      <c r="C192" s="127">
        <v>52</v>
      </c>
      <c r="D192" s="128">
        <f>SUMIF($C$198:$C$277,52,D$198:D$277)</f>
        <v>111.97</v>
      </c>
      <c r="E192" s="128">
        <f t="shared" ref="E192:Y192" si="4">SUMIF($C$198:$C$277,52,E$198:E$277)</f>
        <v>109.38000000000002</v>
      </c>
      <c r="F192" s="128">
        <f t="shared" si="4"/>
        <v>114.39000000000001</v>
      </c>
      <c r="G192" s="128">
        <f t="shared" si="4"/>
        <v>111.08000000000001</v>
      </c>
      <c r="H192" s="128">
        <f t="shared" si="4"/>
        <v>116.31000000000003</v>
      </c>
      <c r="I192" s="128">
        <f t="shared" si="4"/>
        <v>113.30000000000001</v>
      </c>
      <c r="J192" s="128">
        <f t="shared" si="4"/>
        <v>123.83000000000001</v>
      </c>
      <c r="K192" s="128">
        <f t="shared" si="4"/>
        <v>126.94</v>
      </c>
      <c r="L192" s="128">
        <f t="shared" si="4"/>
        <v>111.27385275333717</v>
      </c>
      <c r="M192" s="128">
        <f t="shared" si="4"/>
        <v>113.35554093687477</v>
      </c>
      <c r="N192" s="128">
        <f t="shared" si="4"/>
        <v>113.9053307019708</v>
      </c>
      <c r="O192" s="128">
        <f t="shared" si="4"/>
        <v>114.03125674971906</v>
      </c>
      <c r="P192" s="128">
        <f t="shared" si="4"/>
        <v>111.18341665981416</v>
      </c>
      <c r="Q192" s="128">
        <f t="shared" si="4"/>
        <v>116.82041800290546</v>
      </c>
      <c r="R192" s="128">
        <f t="shared" si="4"/>
        <v>119.96700587402199</v>
      </c>
      <c r="S192" s="128">
        <f t="shared" si="4"/>
        <v>123.60952636344638</v>
      </c>
      <c r="T192" s="128">
        <f t="shared" si="4"/>
        <v>120.34769357572378</v>
      </c>
      <c r="U192" s="128">
        <f t="shared" si="4"/>
        <v>113.27809384504656</v>
      </c>
      <c r="V192" s="128">
        <f t="shared" si="4"/>
        <v>121.42716143112534</v>
      </c>
      <c r="W192" s="128">
        <f t="shared" si="4"/>
        <v>118.93902090042576</v>
      </c>
      <c r="X192" s="128">
        <f t="shared" si="4"/>
        <v>114.44176302764384</v>
      </c>
      <c r="Y192" s="128">
        <f t="shared" si="4"/>
        <v>117.50001231979593</v>
      </c>
    </row>
    <row r="193" spans="1:25" x14ac:dyDescent="0.25">
      <c r="A193" s="125" t="s">
        <v>492</v>
      </c>
      <c r="B193" s="126"/>
      <c r="C193" s="127" t="s">
        <v>536</v>
      </c>
      <c r="D193" s="128">
        <f>SUMIF($C$198:$C$277,311,D$198:D$277)+SUMIF($C$198:$C$277,3121,D$198:D$277)</f>
        <v>52.89</v>
      </c>
      <c r="E193" s="128">
        <f t="shared" ref="E193:Y193" si="5">SUMIF($C$198:$C$277,311,E$198:E$277)+SUMIF($C$198:$C$277,3121,E$198:E$277)</f>
        <v>53.03</v>
      </c>
      <c r="F193" s="128">
        <f t="shared" si="5"/>
        <v>53.059999999999995</v>
      </c>
      <c r="G193" s="128">
        <f t="shared" si="5"/>
        <v>56.149999999999991</v>
      </c>
      <c r="H193" s="128">
        <f t="shared" si="5"/>
        <v>49.349999999999994</v>
      </c>
      <c r="I193" s="128">
        <f t="shared" si="5"/>
        <v>55.98</v>
      </c>
      <c r="J193" s="128">
        <f t="shared" si="5"/>
        <v>57.010000000000005</v>
      </c>
      <c r="K193" s="128">
        <f t="shared" si="5"/>
        <v>58.8</v>
      </c>
      <c r="L193" s="128">
        <f t="shared" si="5"/>
        <v>58.86821940997617</v>
      </c>
      <c r="M193" s="128">
        <f t="shared" si="5"/>
        <v>57.49034633905827</v>
      </c>
      <c r="N193" s="128">
        <f t="shared" si="5"/>
        <v>59.995724488454272</v>
      </c>
      <c r="O193" s="128">
        <f t="shared" si="5"/>
        <v>54.262822269701701</v>
      </c>
      <c r="P193" s="128">
        <f t="shared" si="5"/>
        <v>52.132972520338569</v>
      </c>
      <c r="Q193" s="128">
        <f t="shared" si="5"/>
        <v>51.873403360999269</v>
      </c>
      <c r="R193" s="128">
        <f t="shared" si="5"/>
        <v>55.835598219039468</v>
      </c>
      <c r="S193" s="128">
        <f t="shared" si="5"/>
        <v>55.115194183856161</v>
      </c>
      <c r="T193" s="128">
        <f t="shared" si="5"/>
        <v>54.591406354790998</v>
      </c>
      <c r="U193" s="128">
        <f t="shared" si="5"/>
        <v>48.976362668327248</v>
      </c>
      <c r="V193" s="128">
        <f t="shared" si="5"/>
        <v>51.289278349809301</v>
      </c>
      <c r="W193" s="128">
        <f t="shared" si="5"/>
        <v>45.304773995954378</v>
      </c>
      <c r="X193" s="128">
        <f t="shared" si="5"/>
        <v>50.957069594378247</v>
      </c>
      <c r="Y193" s="128">
        <f t="shared" si="5"/>
        <v>54.169733597707747</v>
      </c>
    </row>
    <row r="194" spans="1:25" x14ac:dyDescent="0.25">
      <c r="A194" s="125" t="s">
        <v>537</v>
      </c>
      <c r="B194" s="126"/>
      <c r="C194" s="127" t="s">
        <v>538</v>
      </c>
      <c r="D194" s="128">
        <f>SUMIF($C$198:$C$277,3254,D$198:D$277)+SUMIF($C$198:$C$277,334512,D$198:D$277)+SUMIF($C$198:$C$277,3391,D$198:D$277)+SUMIF($C$198:$C$277,414510,D$198:D$277)+SUMIF($C$198:$C$277,5417,D$198:D$277)+SUMIF($C$198:$C$277,6215,D$198:D$277)</f>
        <v>21.674792537232296</v>
      </c>
      <c r="E194" s="128">
        <f t="shared" ref="E194:Y194" si="6">SUMIF($C$198:$C$277,3254,E$198:E$277)+SUMIF($C$198:$C$277,334512,E$198:E$277)+SUMIF($C$198:$C$277,3391,E$198:E$277)+SUMIF($C$198:$C$277,414510,E$198:E$277)+SUMIF($C$198:$C$277,5417,E$198:E$277)+SUMIF($C$198:$C$277,6215,E$198:E$277)</f>
        <v>20.98255351583753</v>
      </c>
      <c r="F194" s="128">
        <f t="shared" si="6"/>
        <v>23.736857736608215</v>
      </c>
      <c r="G194" s="128">
        <f t="shared" si="6"/>
        <v>26.531495148005035</v>
      </c>
      <c r="H194" s="128">
        <f t="shared" si="6"/>
        <v>27.45323538897086</v>
      </c>
      <c r="I194" s="128">
        <f t="shared" si="6"/>
        <v>29.695877184739015</v>
      </c>
      <c r="J194" s="128">
        <f t="shared" si="6"/>
        <v>30.022435614307188</v>
      </c>
      <c r="K194" s="128">
        <f t="shared" si="6"/>
        <v>29.568135804266035</v>
      </c>
      <c r="L194" s="128">
        <f t="shared" si="6"/>
        <v>27.167453724285039</v>
      </c>
      <c r="M194" s="128">
        <f t="shared" si="6"/>
        <v>28.491106450524903</v>
      </c>
      <c r="N194" s="128">
        <f t="shared" si="6"/>
        <v>26.927329034316131</v>
      </c>
      <c r="O194" s="128">
        <f t="shared" si="6"/>
        <v>27.446576583765168</v>
      </c>
      <c r="P194" s="128">
        <f t="shared" si="6"/>
        <v>29.937844381137023</v>
      </c>
      <c r="Q194" s="128">
        <f t="shared" si="6"/>
        <v>26.838961837419717</v>
      </c>
      <c r="R194" s="128">
        <f t="shared" si="6"/>
        <v>31.760531540446785</v>
      </c>
      <c r="S194" s="128">
        <f t="shared" si="6"/>
        <v>30.341812278677736</v>
      </c>
      <c r="T194" s="128">
        <f t="shared" si="6"/>
        <v>28.421254478578597</v>
      </c>
      <c r="U194" s="128">
        <f t="shared" si="6"/>
        <v>28.23013791984123</v>
      </c>
      <c r="V194" s="128">
        <f t="shared" si="6"/>
        <v>31.274464254543037</v>
      </c>
      <c r="W194" s="128">
        <f t="shared" si="6"/>
        <v>31.575493616677004</v>
      </c>
      <c r="X194" s="128">
        <f t="shared" si="6"/>
        <v>36.452030528018867</v>
      </c>
      <c r="Y194" s="128">
        <f t="shared" si="6"/>
        <v>34.359419603949966</v>
      </c>
    </row>
    <row r="195" spans="1:25" x14ac:dyDescent="0.25">
      <c r="A195" s="125" t="s">
        <v>539</v>
      </c>
      <c r="B195" s="126"/>
      <c r="C195" s="127" t="s">
        <v>540</v>
      </c>
      <c r="D195" s="128">
        <f>SUMIF($C$198:$C$277,3341,D$198:D$277)+SUMIF($C$198:$C$277,3342,D$198:D$277)+SUMIF($C$198:$C$277,3343,D$198:D$277)+SUMIF($C$198:$C$277,3344,D$198:D$277)+SUMIF($C$198:$C$277,3345,D$198:D$277)+SUMIF($C$198:$C$277,4173,D$198:D$277)+SUMIF($C$198:$C$277,5112,D$198:D$277)+SUMIF($C$198:$C$277,517,D$198:D$277)+SUMIF($C$198:$C$277,518,D$198:D$277)+SUMIF($C$198:$C$277,5415,D$198:D$277)+SUMIF($C$198:$C$277,8112,D$198:D$277)</f>
        <v>104.44</v>
      </c>
      <c r="E195" s="128">
        <f t="shared" ref="E195:Y195" si="7">SUMIF($C$198:$C$277,3341,E$198:E$277)+SUMIF($C$198:$C$277,3342,E$198:E$277)+SUMIF($C$198:$C$277,3343,E$198:E$277)+SUMIF($C$198:$C$277,3344,E$198:E$277)+SUMIF($C$198:$C$277,3345,E$198:E$277)+SUMIF($C$198:$C$277,4173,E$198:E$277)+SUMIF($C$198:$C$277,5112,E$198:E$277)+SUMIF($C$198:$C$277,517,E$198:E$277)+SUMIF($C$198:$C$277,518,E$198:E$277)+SUMIF($C$198:$C$277,5415,E$198:E$277)+SUMIF($C$198:$C$277,8112,E$198:E$277)</f>
        <v>117.21</v>
      </c>
      <c r="F195" s="128">
        <f t="shared" si="7"/>
        <v>116.98</v>
      </c>
      <c r="G195" s="128">
        <f t="shared" si="7"/>
        <v>135.01999999999998</v>
      </c>
      <c r="H195" s="128">
        <f t="shared" si="7"/>
        <v>133.16999999999999</v>
      </c>
      <c r="I195" s="128">
        <f t="shared" si="7"/>
        <v>132.25</v>
      </c>
      <c r="J195" s="128">
        <f t="shared" si="7"/>
        <v>120.1</v>
      </c>
      <c r="K195" s="128">
        <f t="shared" si="7"/>
        <v>112.35</v>
      </c>
      <c r="L195" s="128">
        <f t="shared" si="7"/>
        <v>111.95321329941267</v>
      </c>
      <c r="M195" s="128">
        <f t="shared" si="7"/>
        <v>119.86615209451196</v>
      </c>
      <c r="N195" s="128">
        <f t="shared" si="7"/>
        <v>129.0167107264038</v>
      </c>
      <c r="O195" s="128">
        <f t="shared" si="7"/>
        <v>122.10574297195643</v>
      </c>
      <c r="P195" s="128">
        <f t="shared" si="7"/>
        <v>112.10257045002797</v>
      </c>
      <c r="Q195" s="128">
        <f t="shared" si="7"/>
        <v>101.589384517192</v>
      </c>
      <c r="R195" s="128">
        <f t="shared" si="7"/>
        <v>113.54269980156447</v>
      </c>
      <c r="S195" s="128">
        <f t="shared" si="7"/>
        <v>105.30453997712706</v>
      </c>
      <c r="T195" s="128">
        <f t="shared" si="7"/>
        <v>115.15937660589506</v>
      </c>
      <c r="U195" s="128">
        <f t="shared" si="7"/>
        <v>118.30870156868254</v>
      </c>
      <c r="V195" s="128">
        <f t="shared" si="7"/>
        <v>101.3613326566108</v>
      </c>
      <c r="W195" s="128">
        <f t="shared" si="7"/>
        <v>108.64614077552099</v>
      </c>
      <c r="X195" s="128">
        <f t="shared" si="7"/>
        <v>116.21137499067838</v>
      </c>
      <c r="Y195" s="128">
        <f t="shared" si="7"/>
        <v>112.54268350132675</v>
      </c>
    </row>
    <row r="196" spans="1:25" x14ac:dyDescent="0.25">
      <c r="B196" s="124"/>
      <c r="C196" s="124"/>
    </row>
    <row r="197" spans="1:25" x14ac:dyDescent="0.25">
      <c r="A197" s="138" t="s">
        <v>593</v>
      </c>
      <c r="B197" s="124"/>
      <c r="C197" s="124"/>
    </row>
    <row r="198" spans="1:25" x14ac:dyDescent="0.25">
      <c r="A198" s="106" t="s">
        <v>380</v>
      </c>
      <c r="B198" s="129"/>
      <c r="C198" s="130"/>
      <c r="D198" s="139"/>
      <c r="E198" s="129"/>
      <c r="F198" s="129"/>
      <c r="G198" s="129"/>
      <c r="H198" s="129"/>
      <c r="I198" s="129"/>
      <c r="J198" s="129"/>
      <c r="K198" s="129"/>
      <c r="L198" s="129"/>
      <c r="M198" s="131"/>
      <c r="N198" s="131"/>
      <c r="O198" s="131"/>
      <c r="P198" s="131"/>
      <c r="Q198" s="131"/>
      <c r="R198" s="131"/>
      <c r="S198" s="131"/>
      <c r="T198" s="131"/>
      <c r="U198" s="131"/>
      <c r="V198" s="131"/>
      <c r="W198" s="131"/>
      <c r="X198" s="131"/>
      <c r="Y198" s="131"/>
    </row>
    <row r="199" spans="1:25" x14ac:dyDescent="0.25">
      <c r="A199" t="s">
        <v>382</v>
      </c>
      <c r="B199" s="137" t="s">
        <v>193</v>
      </c>
      <c r="C199" s="133">
        <v>334511</v>
      </c>
      <c r="D199" s="65">
        <f>IFERROR(+'Ont LFS Emp'!D199-'CMA Emp Adj'!D199,"")</f>
        <v>1.5781976548566661</v>
      </c>
      <c r="E199" s="65">
        <f>IFERROR(+'Ont LFS Emp'!E199-'CMA Emp Adj'!E199,"")</f>
        <v>1.4305700695533523</v>
      </c>
      <c r="F199" s="65">
        <f>IFERROR(+'Ont LFS Emp'!F199-'CMA Emp Adj'!F199,"")</f>
        <v>1.7315694811233504</v>
      </c>
      <c r="G199" s="65">
        <f>IFERROR(+'Ont LFS Emp'!G199-'CMA Emp Adj'!G199,"")</f>
        <v>1.8090035175576469</v>
      </c>
      <c r="H199" s="65">
        <f>IFERROR(+'Ont LFS Emp'!H199-'CMA Emp Adj'!H199,"")</f>
        <v>2.236574740440314</v>
      </c>
      <c r="I199" s="65">
        <f>IFERROR(+'Ont LFS Emp'!I199-'CMA Emp Adj'!I199,"")</f>
        <v>2.6353853909039762</v>
      </c>
      <c r="J199" s="65">
        <f>IFERROR(+'Ont LFS Emp'!J199-'CMA Emp Adj'!J199,"")</f>
        <v>1.812849951850712</v>
      </c>
      <c r="K199" s="65">
        <f>IFERROR(+'Ont LFS Emp'!K199-'CMA Emp Adj'!K199,"")</f>
        <v>2.0004588847875073</v>
      </c>
      <c r="L199" s="65">
        <f>IFERROR(+'Ont LFS Emp'!L199-'CMA Emp Adj'!L199,"")</f>
        <v>1.9089098587963105</v>
      </c>
      <c r="M199" s="30">
        <f>IFERROR(+'Ont LFS Emp'!M199-'CMA Emp Adj'!M199,"")</f>
        <v>2.2847991344051617</v>
      </c>
      <c r="N199" s="30">
        <f>IFERROR(+'Ont LFS Emp'!N199-'CMA Emp Adj'!N199,"")</f>
        <v>2.0984412492073119</v>
      </c>
      <c r="O199" s="30">
        <f>IFERROR(+'Ont LFS Emp'!O199-'CMA Emp Adj'!O199,"")</f>
        <v>3.3699007423132978</v>
      </c>
      <c r="P199" s="30">
        <f>IFERROR(+'Ont LFS Emp'!P199-'CMA Emp Adj'!P199,"")</f>
        <v>2.6024546954311001</v>
      </c>
      <c r="Q199" s="30">
        <f>IFERROR(+'Ont LFS Emp'!Q199-'CMA Emp Adj'!Q199,"")</f>
        <v>1.962382233495592</v>
      </c>
      <c r="R199" s="30">
        <f>IFERROR(+'Ont LFS Emp'!R199-'CMA Emp Adj'!R199,"")</f>
        <v>2.7071311328920249</v>
      </c>
      <c r="S199" s="30">
        <f>IFERROR(+'Ont LFS Emp'!S199-'CMA Emp Adj'!S199,"")</f>
        <v>2.2896627832211376</v>
      </c>
      <c r="T199" s="30">
        <f>IFERROR(+'Ont LFS Emp'!T199-'CMA Emp Adj'!T199,"")</f>
        <v>1.8370432263791634</v>
      </c>
      <c r="U199" s="30">
        <f>IFERROR(+'Ont LFS Emp'!U199-'CMA Emp Adj'!U199,"")</f>
        <v>2.2810254001311483</v>
      </c>
      <c r="V199" s="30">
        <f>IFERROR(+'Ont LFS Emp'!V199-'CMA Emp Adj'!V199,"")</f>
        <v>2.346588842457896</v>
      </c>
      <c r="W199" s="30">
        <f>IFERROR(+'Ont LFS Emp'!W199-'CMA Emp Adj'!W199,"")</f>
        <v>1.981858222605694</v>
      </c>
      <c r="X199" s="30">
        <f>IFERROR(+'Ont LFS Emp'!X199-'CMA Emp Adj'!X199,"")</f>
        <v>1.7902367490845807</v>
      </c>
      <c r="Y199" s="30">
        <f>IFERROR(+'Ont LFS Emp'!Y199-'CMA Emp Adj'!Y199,"")</f>
        <v>2.289065781119926</v>
      </c>
    </row>
    <row r="200" spans="1:25" x14ac:dyDescent="0.25">
      <c r="A200" t="s">
        <v>544</v>
      </c>
      <c r="B200" s="137">
        <f t="shared" ref="B200:B206" si="8">VALUE(LEFT(C200,4))</f>
        <v>3364</v>
      </c>
      <c r="C200" s="133">
        <v>3364</v>
      </c>
      <c r="D200" s="65">
        <f>IFERROR(+'Ont LFS Emp'!D200-'CMA Emp Adj'!D200,"")</f>
        <v>5.120000000000001</v>
      </c>
      <c r="E200" s="65">
        <f>IFERROR(+'Ont LFS Emp'!E200-'CMA Emp Adj'!E200,"")</f>
        <v>5.2499999999999982</v>
      </c>
      <c r="F200" s="65">
        <f>IFERROR(+'Ont LFS Emp'!F200-'CMA Emp Adj'!F200,"")</f>
        <v>5.9</v>
      </c>
      <c r="G200" s="65">
        <f>IFERROR(+'Ont LFS Emp'!G200-'CMA Emp Adj'!G200,"")</f>
        <v>5.2099999999999991</v>
      </c>
      <c r="H200" s="65">
        <f>IFERROR(+'Ont LFS Emp'!H200-'CMA Emp Adj'!H200,"")</f>
        <v>7.7499999999999982</v>
      </c>
      <c r="I200" s="65">
        <f>IFERROR(+'Ont LFS Emp'!I200-'CMA Emp Adj'!I200,"")</f>
        <v>6.2900000000000009</v>
      </c>
      <c r="J200" s="65">
        <f>IFERROR(+'Ont LFS Emp'!J200-'CMA Emp Adj'!J200,"")</f>
        <v>7.32</v>
      </c>
      <c r="K200" s="65">
        <f>IFERROR(+'Ont LFS Emp'!K200-'CMA Emp Adj'!K200,"")</f>
        <v>6.2799999999999994</v>
      </c>
      <c r="L200" s="65">
        <f>IFERROR(+'Ont LFS Emp'!L200-'CMA Emp Adj'!L200,"")</f>
        <v>4.6778404669260691</v>
      </c>
      <c r="M200" s="30">
        <f>IFERROR(+'Ont LFS Emp'!M200-'CMA Emp Adj'!M200,"")</f>
        <v>3.1782101167315169</v>
      </c>
      <c r="N200" s="30">
        <f>IFERROR(+'Ont LFS Emp'!N200-'CMA Emp Adj'!N200,"")</f>
        <v>4.0976783398184189</v>
      </c>
      <c r="O200" s="30">
        <f>IFERROR(+'Ont LFS Emp'!O200-'CMA Emp Adj'!O200,"")</f>
        <v>8.2814332036316465</v>
      </c>
      <c r="P200" s="30">
        <f>IFERROR(+'Ont LFS Emp'!P200-'CMA Emp Adj'!P200,"")</f>
        <v>6.6207717250324247</v>
      </c>
      <c r="Q200" s="30">
        <f>IFERROR(+'Ont LFS Emp'!Q200-'CMA Emp Adj'!Q200,"")</f>
        <v>7.1574902723735416</v>
      </c>
      <c r="R200" s="30">
        <f>IFERROR(+'Ont LFS Emp'!R200-'CMA Emp Adj'!R200,"")</f>
        <v>4.5259875690607725</v>
      </c>
      <c r="S200" s="30">
        <f>IFERROR(+'Ont LFS Emp'!S200-'CMA Emp Adj'!S200,"")</f>
        <v>9.0235773480662989</v>
      </c>
      <c r="T200" s="30">
        <f>IFERROR(+'Ont LFS Emp'!T200-'CMA Emp Adj'!T200,"")</f>
        <v>5.4117472375690632</v>
      </c>
      <c r="U200" s="30">
        <f>IFERROR(+'Ont LFS Emp'!U200-'CMA Emp Adj'!U200,"")</f>
        <v>5.3525552486187848</v>
      </c>
      <c r="V200" s="30">
        <f>IFERROR(+'Ont LFS Emp'!V200-'CMA Emp Adj'!V200,"")</f>
        <v>5.0919682320441986</v>
      </c>
      <c r="W200" s="30">
        <f>IFERROR(+'Ont LFS Emp'!W200-'CMA Emp Adj'!W200,"")</f>
        <v>3.3340983606557391</v>
      </c>
      <c r="X200" s="30">
        <f>IFERROR(+'Ont LFS Emp'!X200-'CMA Emp Adj'!X200,"")</f>
        <v>4.5377049180327855</v>
      </c>
      <c r="Y200" s="30">
        <f>IFERROR(+'Ont LFS Emp'!Y200-'CMA Emp Adj'!Y200,"")</f>
        <v>4.2437704918032786</v>
      </c>
    </row>
    <row r="201" spans="1:25" x14ac:dyDescent="0.25">
      <c r="A201" t="s">
        <v>386</v>
      </c>
      <c r="B201" s="137">
        <f t="shared" si="8"/>
        <v>3364</v>
      </c>
      <c r="C201" s="133">
        <v>336411</v>
      </c>
      <c r="D201" s="65">
        <f>IFERROR(+'Ont LFS Emp'!D201-'CMA Emp Adj'!D201,"")</f>
        <v>0</v>
      </c>
      <c r="E201" s="65">
        <f>IFERROR(+'Ont LFS Emp'!E201-'CMA Emp Adj'!E201,"")</f>
        <v>0</v>
      </c>
      <c r="F201" s="65">
        <f>IFERROR(+'Ont LFS Emp'!F201-'CMA Emp Adj'!F201,"")</f>
        <v>0</v>
      </c>
      <c r="G201" s="65">
        <f>IFERROR(+'Ont LFS Emp'!G201-'CMA Emp Adj'!G201,"")</f>
        <v>0</v>
      </c>
      <c r="H201" s="65">
        <f>IFERROR(+'Ont LFS Emp'!H201-'CMA Emp Adj'!H201,"")</f>
        <v>0</v>
      </c>
      <c r="I201" s="65">
        <f>IFERROR(+'Ont LFS Emp'!I201-'CMA Emp Adj'!I201,"")</f>
        <v>0</v>
      </c>
      <c r="J201" s="65">
        <f>IFERROR(+'Ont LFS Emp'!J201-'CMA Emp Adj'!J201,"")</f>
        <v>0</v>
      </c>
      <c r="K201" s="65">
        <f>IFERROR(+'Ont LFS Emp'!K201-'CMA Emp Adj'!K201,"")</f>
        <v>0</v>
      </c>
      <c r="L201" s="65">
        <f>IFERROR(+'Ont LFS Emp'!L201-'CMA Emp Adj'!L201,"")</f>
        <v>0</v>
      </c>
      <c r="M201" s="30">
        <f>IFERROR(+'Ont LFS Emp'!M201-'CMA Emp Adj'!M201,"")</f>
        <v>0</v>
      </c>
      <c r="N201" s="30">
        <f>IFERROR(+'Ont LFS Emp'!N201-'CMA Emp Adj'!N201,"")</f>
        <v>0</v>
      </c>
      <c r="O201" s="30">
        <f>IFERROR(+'Ont LFS Emp'!O201-'CMA Emp Adj'!O201,"")</f>
        <v>0</v>
      </c>
      <c r="P201" s="30">
        <f>IFERROR(+'Ont LFS Emp'!P201-'CMA Emp Adj'!P201,"")</f>
        <v>0</v>
      </c>
      <c r="Q201" s="30">
        <f>IFERROR(+'Ont LFS Emp'!Q201-'CMA Emp Adj'!Q201,"")</f>
        <v>0</v>
      </c>
      <c r="R201" s="30">
        <f>IFERROR(+'Ont LFS Emp'!R201-'CMA Emp Adj'!R201,"")</f>
        <v>0</v>
      </c>
      <c r="S201" s="30">
        <f>IFERROR(+'Ont LFS Emp'!S201-'CMA Emp Adj'!S201,"")</f>
        <v>0</v>
      </c>
      <c r="T201" s="30">
        <f>IFERROR(+'Ont LFS Emp'!T201-'CMA Emp Adj'!T201,"")</f>
        <v>0</v>
      </c>
      <c r="U201" s="30">
        <f>IFERROR(+'Ont LFS Emp'!U201-'CMA Emp Adj'!U201,"")</f>
        <v>0</v>
      </c>
      <c r="V201" s="30">
        <f>IFERROR(+'Ont LFS Emp'!V201-'CMA Emp Adj'!V201,"")</f>
        <v>0</v>
      </c>
      <c r="W201" s="30">
        <f>IFERROR(+'Ont LFS Emp'!W201-'CMA Emp Adj'!W201,"")</f>
        <v>0</v>
      </c>
      <c r="X201" s="30">
        <f>IFERROR(+'Ont LFS Emp'!X201-'CMA Emp Adj'!X201,"")</f>
        <v>0</v>
      </c>
      <c r="Y201" s="30">
        <f>IFERROR(+'Ont LFS Emp'!Y201-'CMA Emp Adj'!Y201,"")</f>
        <v>0</v>
      </c>
    </row>
    <row r="202" spans="1:25" x14ac:dyDescent="0.25">
      <c r="A202" t="s">
        <v>387</v>
      </c>
      <c r="B202" s="137">
        <f t="shared" si="8"/>
        <v>3364</v>
      </c>
      <c r="C202" s="133">
        <v>336412</v>
      </c>
      <c r="D202" s="65">
        <f>IFERROR(+'Ont LFS Emp'!D202-'CMA Emp Adj'!D202,"")</f>
        <v>0</v>
      </c>
      <c r="E202" s="65">
        <f>IFERROR(+'Ont LFS Emp'!E202-'CMA Emp Adj'!E202,"")</f>
        <v>0</v>
      </c>
      <c r="F202" s="65">
        <f>IFERROR(+'Ont LFS Emp'!F202-'CMA Emp Adj'!F202,"")</f>
        <v>0</v>
      </c>
      <c r="G202" s="65">
        <f>IFERROR(+'Ont LFS Emp'!G202-'CMA Emp Adj'!G202,"")</f>
        <v>0</v>
      </c>
      <c r="H202" s="65">
        <f>IFERROR(+'Ont LFS Emp'!H202-'CMA Emp Adj'!H202,"")</f>
        <v>0</v>
      </c>
      <c r="I202" s="65">
        <f>IFERROR(+'Ont LFS Emp'!I202-'CMA Emp Adj'!I202,"")</f>
        <v>0</v>
      </c>
      <c r="J202" s="65">
        <f>IFERROR(+'Ont LFS Emp'!J202-'CMA Emp Adj'!J202,"")</f>
        <v>0</v>
      </c>
      <c r="K202" s="65">
        <f>IFERROR(+'Ont LFS Emp'!K202-'CMA Emp Adj'!K202,"")</f>
        <v>0</v>
      </c>
      <c r="L202" s="65">
        <f>IFERROR(+'Ont LFS Emp'!L202-'CMA Emp Adj'!L202,"")</f>
        <v>0</v>
      </c>
      <c r="M202" s="30">
        <f>IFERROR(+'Ont LFS Emp'!M202-'CMA Emp Adj'!M202,"")</f>
        <v>0</v>
      </c>
      <c r="N202" s="30">
        <f>IFERROR(+'Ont LFS Emp'!N202-'CMA Emp Adj'!N202,"")</f>
        <v>0</v>
      </c>
      <c r="O202" s="30">
        <f>IFERROR(+'Ont LFS Emp'!O202-'CMA Emp Adj'!O202,"")</f>
        <v>0</v>
      </c>
      <c r="P202" s="30">
        <f>IFERROR(+'Ont LFS Emp'!P202-'CMA Emp Adj'!P202,"")</f>
        <v>0</v>
      </c>
      <c r="Q202" s="30">
        <f>IFERROR(+'Ont LFS Emp'!Q202-'CMA Emp Adj'!Q202,"")</f>
        <v>0</v>
      </c>
      <c r="R202" s="30">
        <f>IFERROR(+'Ont LFS Emp'!R202-'CMA Emp Adj'!R202,"")</f>
        <v>0</v>
      </c>
      <c r="S202" s="30">
        <f>IFERROR(+'Ont LFS Emp'!S202-'CMA Emp Adj'!S202,"")</f>
        <v>0</v>
      </c>
      <c r="T202" s="30">
        <f>IFERROR(+'Ont LFS Emp'!T202-'CMA Emp Adj'!T202,"")</f>
        <v>0</v>
      </c>
      <c r="U202" s="30">
        <f>IFERROR(+'Ont LFS Emp'!U202-'CMA Emp Adj'!U202,"")</f>
        <v>0</v>
      </c>
      <c r="V202" s="30">
        <f>IFERROR(+'Ont LFS Emp'!V202-'CMA Emp Adj'!V202,"")</f>
        <v>0</v>
      </c>
      <c r="W202" s="30">
        <f>IFERROR(+'Ont LFS Emp'!W202-'CMA Emp Adj'!W202,"")</f>
        <v>0</v>
      </c>
      <c r="X202" s="30">
        <f>IFERROR(+'Ont LFS Emp'!X202-'CMA Emp Adj'!X202,"")</f>
        <v>0</v>
      </c>
      <c r="Y202" s="30">
        <f>IFERROR(+'Ont LFS Emp'!Y202-'CMA Emp Adj'!Y202,"")</f>
        <v>0</v>
      </c>
    </row>
    <row r="203" spans="1:25" x14ac:dyDescent="0.25">
      <c r="A203" t="s">
        <v>388</v>
      </c>
      <c r="B203" s="137">
        <f t="shared" si="8"/>
        <v>3364</v>
      </c>
      <c r="C203" s="133">
        <v>336413</v>
      </c>
      <c r="D203" s="65">
        <f>IFERROR(+'Ont LFS Emp'!D203-'CMA Emp Adj'!D203,"")</f>
        <v>0</v>
      </c>
      <c r="E203" s="65">
        <f>IFERROR(+'Ont LFS Emp'!E203-'CMA Emp Adj'!E203,"")</f>
        <v>0</v>
      </c>
      <c r="F203" s="65">
        <f>IFERROR(+'Ont LFS Emp'!F203-'CMA Emp Adj'!F203,"")</f>
        <v>0</v>
      </c>
      <c r="G203" s="65">
        <f>IFERROR(+'Ont LFS Emp'!G203-'CMA Emp Adj'!G203,"")</f>
        <v>0</v>
      </c>
      <c r="H203" s="65">
        <f>IFERROR(+'Ont LFS Emp'!H203-'CMA Emp Adj'!H203,"")</f>
        <v>0</v>
      </c>
      <c r="I203" s="65">
        <f>IFERROR(+'Ont LFS Emp'!I203-'CMA Emp Adj'!I203,"")</f>
        <v>0</v>
      </c>
      <c r="J203" s="65">
        <f>IFERROR(+'Ont LFS Emp'!J203-'CMA Emp Adj'!J203,"")</f>
        <v>0</v>
      </c>
      <c r="K203" s="65">
        <f>IFERROR(+'Ont LFS Emp'!K203-'CMA Emp Adj'!K203,"")</f>
        <v>0</v>
      </c>
      <c r="L203" s="65">
        <f>IFERROR(+'Ont LFS Emp'!L203-'CMA Emp Adj'!L203,"")</f>
        <v>0</v>
      </c>
      <c r="M203" s="30">
        <f>IFERROR(+'Ont LFS Emp'!M203-'CMA Emp Adj'!M203,"")</f>
        <v>0</v>
      </c>
      <c r="N203" s="30">
        <f>IFERROR(+'Ont LFS Emp'!N203-'CMA Emp Adj'!N203,"")</f>
        <v>0</v>
      </c>
      <c r="O203" s="30">
        <f>IFERROR(+'Ont LFS Emp'!O203-'CMA Emp Adj'!O203,"")</f>
        <v>0</v>
      </c>
      <c r="P203" s="30">
        <f>IFERROR(+'Ont LFS Emp'!P203-'CMA Emp Adj'!P203,"")</f>
        <v>0</v>
      </c>
      <c r="Q203" s="30">
        <f>IFERROR(+'Ont LFS Emp'!Q203-'CMA Emp Adj'!Q203,"")</f>
        <v>0</v>
      </c>
      <c r="R203" s="30">
        <f>IFERROR(+'Ont LFS Emp'!R203-'CMA Emp Adj'!R203,"")</f>
        <v>0</v>
      </c>
      <c r="S203" s="30">
        <f>IFERROR(+'Ont LFS Emp'!S203-'CMA Emp Adj'!S203,"")</f>
        <v>0</v>
      </c>
      <c r="T203" s="30">
        <f>IFERROR(+'Ont LFS Emp'!T203-'CMA Emp Adj'!T203,"")</f>
        <v>0</v>
      </c>
      <c r="U203" s="30">
        <f>IFERROR(+'Ont LFS Emp'!U203-'CMA Emp Adj'!U203,"")</f>
        <v>0</v>
      </c>
      <c r="V203" s="30">
        <f>IFERROR(+'Ont LFS Emp'!V203-'CMA Emp Adj'!V203,"")</f>
        <v>0</v>
      </c>
      <c r="W203" s="30">
        <f>IFERROR(+'Ont LFS Emp'!W203-'CMA Emp Adj'!W203,"")</f>
        <v>0</v>
      </c>
      <c r="X203" s="30">
        <f>IFERROR(+'Ont LFS Emp'!X203-'CMA Emp Adj'!X203,"")</f>
        <v>0</v>
      </c>
      <c r="Y203" s="30">
        <f>IFERROR(+'Ont LFS Emp'!Y203-'CMA Emp Adj'!Y203,"")</f>
        <v>0</v>
      </c>
    </row>
    <row r="204" spans="1:25" x14ac:dyDescent="0.25">
      <c r="A204" t="s">
        <v>389</v>
      </c>
      <c r="B204" s="137">
        <f t="shared" si="8"/>
        <v>3364</v>
      </c>
      <c r="C204" s="133">
        <v>336414</v>
      </c>
      <c r="D204" s="65">
        <f>IFERROR(+'Ont LFS Emp'!D204-'CMA Emp Adj'!D204,"")</f>
        <v>0</v>
      </c>
      <c r="E204" s="65">
        <f>IFERROR(+'Ont LFS Emp'!E204-'CMA Emp Adj'!E204,"")</f>
        <v>0</v>
      </c>
      <c r="F204" s="65">
        <f>IFERROR(+'Ont LFS Emp'!F204-'CMA Emp Adj'!F204,"")</f>
        <v>0</v>
      </c>
      <c r="G204" s="65">
        <f>IFERROR(+'Ont LFS Emp'!G204-'CMA Emp Adj'!G204,"")</f>
        <v>0</v>
      </c>
      <c r="H204" s="65">
        <f>IFERROR(+'Ont LFS Emp'!H204-'CMA Emp Adj'!H204,"")</f>
        <v>0</v>
      </c>
      <c r="I204" s="65">
        <f>IFERROR(+'Ont LFS Emp'!I204-'CMA Emp Adj'!I204,"")</f>
        <v>0</v>
      </c>
      <c r="J204" s="65">
        <f>IFERROR(+'Ont LFS Emp'!J204-'CMA Emp Adj'!J204,"")</f>
        <v>0</v>
      </c>
      <c r="K204" s="65">
        <f>IFERROR(+'Ont LFS Emp'!K204-'CMA Emp Adj'!K204,"")</f>
        <v>0</v>
      </c>
      <c r="L204" s="65">
        <f>IFERROR(+'Ont LFS Emp'!L204-'CMA Emp Adj'!L204,"")</f>
        <v>0</v>
      </c>
      <c r="M204" s="30">
        <f>IFERROR(+'Ont LFS Emp'!M204-'CMA Emp Adj'!M204,"")</f>
        <v>0</v>
      </c>
      <c r="N204" s="30">
        <f>IFERROR(+'Ont LFS Emp'!N204-'CMA Emp Adj'!N204,"")</f>
        <v>0</v>
      </c>
      <c r="O204" s="30">
        <f>IFERROR(+'Ont LFS Emp'!O204-'CMA Emp Adj'!O204,"")</f>
        <v>0</v>
      </c>
      <c r="P204" s="30">
        <f>IFERROR(+'Ont LFS Emp'!P204-'CMA Emp Adj'!P204,"")</f>
        <v>0</v>
      </c>
      <c r="Q204" s="30">
        <f>IFERROR(+'Ont LFS Emp'!Q204-'CMA Emp Adj'!Q204,"")</f>
        <v>0</v>
      </c>
      <c r="R204" s="30">
        <f>IFERROR(+'Ont LFS Emp'!R204-'CMA Emp Adj'!R204,"")</f>
        <v>0</v>
      </c>
      <c r="S204" s="30">
        <f>IFERROR(+'Ont LFS Emp'!S204-'CMA Emp Adj'!S204,"")</f>
        <v>0</v>
      </c>
      <c r="T204" s="30">
        <f>IFERROR(+'Ont LFS Emp'!T204-'CMA Emp Adj'!T204,"")</f>
        <v>0</v>
      </c>
      <c r="U204" s="30">
        <f>IFERROR(+'Ont LFS Emp'!U204-'CMA Emp Adj'!U204,"")</f>
        <v>0</v>
      </c>
      <c r="V204" s="30">
        <f>IFERROR(+'Ont LFS Emp'!V204-'CMA Emp Adj'!V204,"")</f>
        <v>0</v>
      </c>
      <c r="W204" s="30">
        <f>IFERROR(+'Ont LFS Emp'!W204-'CMA Emp Adj'!W204,"")</f>
        <v>0</v>
      </c>
      <c r="X204" s="30">
        <f>IFERROR(+'Ont LFS Emp'!X204-'CMA Emp Adj'!X204,"")</f>
        <v>0</v>
      </c>
      <c r="Y204" s="30">
        <f>IFERROR(+'Ont LFS Emp'!Y204-'CMA Emp Adj'!Y204,"")</f>
        <v>0</v>
      </c>
    </row>
    <row r="205" spans="1:25" x14ac:dyDescent="0.25">
      <c r="A205" t="s">
        <v>390</v>
      </c>
      <c r="B205" s="137">
        <f t="shared" si="8"/>
        <v>3364</v>
      </c>
      <c r="C205" s="133">
        <v>336415</v>
      </c>
      <c r="D205" s="65">
        <f>IFERROR(+'Ont LFS Emp'!D205-'CMA Emp Adj'!D205,"")</f>
        <v>0</v>
      </c>
      <c r="E205" s="65">
        <f>IFERROR(+'Ont LFS Emp'!E205-'CMA Emp Adj'!E205,"")</f>
        <v>0</v>
      </c>
      <c r="F205" s="65">
        <f>IFERROR(+'Ont LFS Emp'!F205-'CMA Emp Adj'!F205,"")</f>
        <v>0</v>
      </c>
      <c r="G205" s="65">
        <f>IFERROR(+'Ont LFS Emp'!G205-'CMA Emp Adj'!G205,"")</f>
        <v>0</v>
      </c>
      <c r="H205" s="65">
        <f>IFERROR(+'Ont LFS Emp'!H205-'CMA Emp Adj'!H205,"")</f>
        <v>0</v>
      </c>
      <c r="I205" s="65">
        <f>IFERROR(+'Ont LFS Emp'!I205-'CMA Emp Adj'!I205,"")</f>
        <v>0</v>
      </c>
      <c r="J205" s="65">
        <f>IFERROR(+'Ont LFS Emp'!J205-'CMA Emp Adj'!J205,"")</f>
        <v>0</v>
      </c>
      <c r="K205" s="65">
        <f>IFERROR(+'Ont LFS Emp'!K205-'CMA Emp Adj'!K205,"")</f>
        <v>0</v>
      </c>
      <c r="L205" s="65">
        <f>IFERROR(+'Ont LFS Emp'!L205-'CMA Emp Adj'!L205,"")</f>
        <v>0</v>
      </c>
      <c r="M205" s="30">
        <f>IFERROR(+'Ont LFS Emp'!M205-'CMA Emp Adj'!M205,"")</f>
        <v>0</v>
      </c>
      <c r="N205" s="30">
        <f>IFERROR(+'Ont LFS Emp'!N205-'CMA Emp Adj'!N205,"")</f>
        <v>0</v>
      </c>
      <c r="O205" s="30">
        <f>IFERROR(+'Ont LFS Emp'!O205-'CMA Emp Adj'!O205,"")</f>
        <v>0</v>
      </c>
      <c r="P205" s="30">
        <f>IFERROR(+'Ont LFS Emp'!P205-'CMA Emp Adj'!P205,"")</f>
        <v>0</v>
      </c>
      <c r="Q205" s="30">
        <f>IFERROR(+'Ont LFS Emp'!Q205-'CMA Emp Adj'!Q205,"")</f>
        <v>0</v>
      </c>
      <c r="R205" s="30">
        <f>IFERROR(+'Ont LFS Emp'!R205-'CMA Emp Adj'!R205,"")</f>
        <v>0</v>
      </c>
      <c r="S205" s="30">
        <f>IFERROR(+'Ont LFS Emp'!S205-'CMA Emp Adj'!S205,"")</f>
        <v>0</v>
      </c>
      <c r="T205" s="30">
        <f>IFERROR(+'Ont LFS Emp'!T205-'CMA Emp Adj'!T205,"")</f>
        <v>0</v>
      </c>
      <c r="U205" s="30">
        <f>IFERROR(+'Ont LFS Emp'!U205-'CMA Emp Adj'!U205,"")</f>
        <v>0</v>
      </c>
      <c r="V205" s="30">
        <f>IFERROR(+'Ont LFS Emp'!V205-'CMA Emp Adj'!V205,"")</f>
        <v>0</v>
      </c>
      <c r="W205" s="30">
        <f>IFERROR(+'Ont LFS Emp'!W205-'CMA Emp Adj'!W205,"")</f>
        <v>0</v>
      </c>
      <c r="X205" s="30">
        <f>IFERROR(+'Ont LFS Emp'!X205-'CMA Emp Adj'!X205,"")</f>
        <v>0</v>
      </c>
      <c r="Y205" s="30">
        <f>IFERROR(+'Ont LFS Emp'!Y205-'CMA Emp Adj'!Y205,"")</f>
        <v>0</v>
      </c>
    </row>
    <row r="206" spans="1:25" x14ac:dyDescent="0.25">
      <c r="A206" t="s">
        <v>391</v>
      </c>
      <c r="B206" s="137">
        <f t="shared" si="8"/>
        <v>3364</v>
      </c>
      <c r="C206" s="133">
        <v>336419</v>
      </c>
      <c r="D206" s="65">
        <f>IFERROR(+'Ont LFS Emp'!D206-'CMA Emp Adj'!D206,"")</f>
        <v>0</v>
      </c>
      <c r="E206" s="65">
        <f>IFERROR(+'Ont LFS Emp'!E206-'CMA Emp Adj'!E206,"")</f>
        <v>0</v>
      </c>
      <c r="F206" s="65">
        <f>IFERROR(+'Ont LFS Emp'!F206-'CMA Emp Adj'!F206,"")</f>
        <v>0</v>
      </c>
      <c r="G206" s="65">
        <f>IFERROR(+'Ont LFS Emp'!G206-'CMA Emp Adj'!G206,"")</f>
        <v>0</v>
      </c>
      <c r="H206" s="65">
        <f>IFERROR(+'Ont LFS Emp'!H206-'CMA Emp Adj'!H206,"")</f>
        <v>0</v>
      </c>
      <c r="I206" s="65">
        <f>IFERROR(+'Ont LFS Emp'!I206-'CMA Emp Adj'!I206,"")</f>
        <v>0</v>
      </c>
      <c r="J206" s="65">
        <f>IFERROR(+'Ont LFS Emp'!J206-'CMA Emp Adj'!J206,"")</f>
        <v>0</v>
      </c>
      <c r="K206" s="65">
        <f>IFERROR(+'Ont LFS Emp'!K206-'CMA Emp Adj'!K206,"")</f>
        <v>0</v>
      </c>
      <c r="L206" s="65">
        <f>IFERROR(+'Ont LFS Emp'!L206-'CMA Emp Adj'!L206,"")</f>
        <v>0</v>
      </c>
      <c r="M206" s="30">
        <f>IFERROR(+'Ont LFS Emp'!M206-'CMA Emp Adj'!M206,"")</f>
        <v>0</v>
      </c>
      <c r="N206" s="30">
        <f>IFERROR(+'Ont LFS Emp'!N206-'CMA Emp Adj'!N206,"")</f>
        <v>0</v>
      </c>
      <c r="O206" s="30">
        <f>IFERROR(+'Ont LFS Emp'!O206-'CMA Emp Adj'!O206,"")</f>
        <v>0</v>
      </c>
      <c r="P206" s="30">
        <f>IFERROR(+'Ont LFS Emp'!P206-'CMA Emp Adj'!P206,"")</f>
        <v>0</v>
      </c>
      <c r="Q206" s="30">
        <f>IFERROR(+'Ont LFS Emp'!Q206-'CMA Emp Adj'!Q206,"")</f>
        <v>0</v>
      </c>
      <c r="R206" s="30">
        <f>IFERROR(+'Ont LFS Emp'!R206-'CMA Emp Adj'!R206,"")</f>
        <v>0</v>
      </c>
      <c r="S206" s="30">
        <f>IFERROR(+'Ont LFS Emp'!S206-'CMA Emp Adj'!S206,"")</f>
        <v>0</v>
      </c>
      <c r="T206" s="30">
        <f>IFERROR(+'Ont LFS Emp'!T206-'CMA Emp Adj'!T206,"")</f>
        <v>0</v>
      </c>
      <c r="U206" s="30">
        <f>IFERROR(+'Ont LFS Emp'!U206-'CMA Emp Adj'!U206,"")</f>
        <v>0</v>
      </c>
      <c r="V206" s="30">
        <f>IFERROR(+'Ont LFS Emp'!V206-'CMA Emp Adj'!V206,"")</f>
        <v>0</v>
      </c>
      <c r="W206" s="30">
        <f>IFERROR(+'Ont LFS Emp'!W206-'CMA Emp Adj'!W206,"")</f>
        <v>0</v>
      </c>
      <c r="X206" s="30">
        <f>IFERROR(+'Ont LFS Emp'!X206-'CMA Emp Adj'!X206,"")</f>
        <v>0</v>
      </c>
      <c r="Y206" s="30">
        <f>IFERROR(+'Ont LFS Emp'!Y206-'CMA Emp Adj'!Y206,"")</f>
        <v>0</v>
      </c>
    </row>
    <row r="207" spans="1:25" x14ac:dyDescent="0.25">
      <c r="A207" t="s">
        <v>545</v>
      </c>
      <c r="B207" s="137">
        <v>488</v>
      </c>
      <c r="C207" s="133">
        <v>488190</v>
      </c>
      <c r="D207" s="65">
        <f>IFERROR(+'Ont LFS Emp'!D207-'CMA Emp Adj'!D207,"")</f>
        <v>1.4432462379276783</v>
      </c>
      <c r="E207" s="65">
        <f>IFERROR(+'Ont LFS Emp'!E207-'CMA Emp Adj'!E207,"")</f>
        <v>0.76894577013218757</v>
      </c>
      <c r="F207" s="65">
        <f>IFERROR(+'Ont LFS Emp'!F207-'CMA Emp Adj'!F207,"")</f>
        <v>1.1323041171457082</v>
      </c>
      <c r="G207" s="65">
        <f>IFERROR(+'Ont LFS Emp'!G207-'CMA Emp Adj'!G207,"")</f>
        <v>1.4986244287912132</v>
      </c>
      <c r="H207" s="65">
        <f>IFERROR(+'Ont LFS Emp'!H207-'CMA Emp Adj'!H207,"")</f>
        <v>1.4779045229155332</v>
      </c>
      <c r="I207" s="65">
        <f>IFERROR(+'Ont LFS Emp'!I207-'CMA Emp Adj'!I207,"")</f>
        <v>1.0452791391967997</v>
      </c>
      <c r="J207" s="65">
        <f>IFERROR(+'Ont LFS Emp'!J207-'CMA Emp Adj'!J207,"")</f>
        <v>1.6759383884333781</v>
      </c>
      <c r="K207" s="65">
        <f>IFERROR(+'Ont LFS Emp'!K207-'CMA Emp Adj'!K207,"")</f>
        <v>2.2670047338821275</v>
      </c>
      <c r="L207" s="65">
        <f>IFERROR(+'Ont LFS Emp'!L207-'CMA Emp Adj'!L207,"")</f>
        <v>1.3236195117066871</v>
      </c>
      <c r="M207" s="30">
        <f>IFERROR(+'Ont LFS Emp'!M207-'CMA Emp Adj'!M207,"")</f>
        <v>1.6234461196340306</v>
      </c>
      <c r="N207" s="30">
        <f>IFERROR(+'Ont LFS Emp'!N207-'CMA Emp Adj'!N207,"")</f>
        <v>1.5739464481567411</v>
      </c>
      <c r="O207" s="30">
        <f>IFERROR(+'Ont LFS Emp'!O207-'CMA Emp Adj'!O207,"")</f>
        <v>0.64050317925000444</v>
      </c>
      <c r="P207" s="30">
        <f>IFERROR(+'Ont LFS Emp'!P207-'CMA Emp Adj'!P207,"")</f>
        <v>1.5459159377663036</v>
      </c>
      <c r="Q207" s="30">
        <f>IFERROR(+'Ont LFS Emp'!Q207-'CMA Emp Adj'!Q207,"")</f>
        <v>1.2178752764677387</v>
      </c>
      <c r="R207" s="30">
        <f>IFERROR(+'Ont LFS Emp'!R207-'CMA Emp Adj'!R207,"")</f>
        <v>1.5185213965923614</v>
      </c>
      <c r="S207" s="30">
        <f>IFERROR(+'Ont LFS Emp'!S207-'CMA Emp Adj'!S207,"")</f>
        <v>2.004195989082131</v>
      </c>
      <c r="T207" s="30">
        <f>IFERROR(+'Ont LFS Emp'!T207-'CMA Emp Adj'!T207,"")</f>
        <v>1.8509260806844532</v>
      </c>
      <c r="U207" s="30">
        <f>IFERROR(+'Ont LFS Emp'!U207-'CMA Emp Adj'!U207,"")</f>
        <v>1.9237783871305365</v>
      </c>
      <c r="V207" s="30">
        <f>IFERROR(+'Ont LFS Emp'!V207-'CMA Emp Adj'!V207,"")</f>
        <v>2.196245235712786</v>
      </c>
      <c r="W207" s="30">
        <f>IFERROR(+'Ont LFS Emp'!W207-'CMA Emp Adj'!W207,"")</f>
        <v>2.9355440816820799</v>
      </c>
      <c r="X207" s="30">
        <f>IFERROR(+'Ont LFS Emp'!X207-'CMA Emp Adj'!X207,"")</f>
        <v>3.4660450881795786</v>
      </c>
      <c r="Y207" s="30">
        <f>IFERROR(+'Ont LFS Emp'!Y207-'CMA Emp Adj'!Y207,"")</f>
        <v>1.851245923968734</v>
      </c>
    </row>
    <row r="208" spans="1:25" x14ac:dyDescent="0.25">
      <c r="A208" s="106" t="s">
        <v>407</v>
      </c>
      <c r="B208" s="129"/>
      <c r="C208" s="130"/>
      <c r="D208" s="141"/>
      <c r="E208" s="141"/>
      <c r="F208" s="141"/>
      <c r="G208" s="141"/>
      <c r="H208" s="141"/>
      <c r="I208" s="141"/>
      <c r="J208" s="141"/>
      <c r="K208" s="141"/>
      <c r="L208" s="141"/>
      <c r="M208" s="135"/>
      <c r="N208" s="135"/>
      <c r="O208" s="135"/>
      <c r="P208" s="135"/>
      <c r="Q208" s="135"/>
      <c r="R208" s="135"/>
      <c r="S208" s="135"/>
      <c r="T208" s="135"/>
      <c r="U208" s="135"/>
      <c r="V208" s="135"/>
      <c r="W208" s="135"/>
      <c r="X208" s="135"/>
      <c r="Y208" s="135"/>
    </row>
    <row r="209" spans="1:25" x14ac:dyDescent="0.25">
      <c r="A209" t="s">
        <v>546</v>
      </c>
      <c r="B209" s="132">
        <f t="shared" ref="B209:B222" si="9">VALUE(LEFT(C209,4))</f>
        <v>5413</v>
      </c>
      <c r="C209" s="133">
        <v>5413</v>
      </c>
      <c r="D209" s="65">
        <f>IFERROR(+'Ont LFS Emp'!D209-'CMA Emp Adj'!D209,"")</f>
        <v>28.870000000000005</v>
      </c>
      <c r="E209" s="65">
        <f>IFERROR(+'Ont LFS Emp'!E209-'CMA Emp Adj'!E209,"")</f>
        <v>26.639999999999997</v>
      </c>
      <c r="F209" s="65">
        <f>IFERROR(+'Ont LFS Emp'!F209-'CMA Emp Adj'!F209,"")</f>
        <v>32.04</v>
      </c>
      <c r="G209" s="65">
        <f>IFERROR(+'Ont LFS Emp'!G209-'CMA Emp Adj'!G209,"")</f>
        <v>32.38000000000001</v>
      </c>
      <c r="H209" s="65">
        <f>IFERROR(+'Ont LFS Emp'!H209-'CMA Emp Adj'!H209,"")</f>
        <v>32.950000000000003</v>
      </c>
      <c r="I209" s="65">
        <f>IFERROR(+'Ont LFS Emp'!I209-'CMA Emp Adj'!I209,"")</f>
        <v>31.82</v>
      </c>
      <c r="J209" s="65">
        <f>IFERROR(+'Ont LFS Emp'!J209-'CMA Emp Adj'!J209,"")</f>
        <v>33.350000000000009</v>
      </c>
      <c r="K209" s="65">
        <f>IFERROR(+'Ont LFS Emp'!K209-'CMA Emp Adj'!K209,"")</f>
        <v>35.369999999999997</v>
      </c>
      <c r="L209" s="65">
        <f>IFERROR(+'Ont LFS Emp'!L209-'CMA Emp Adj'!L209,"")</f>
        <v>34.044498761354248</v>
      </c>
      <c r="M209" s="30">
        <f>IFERROR(+'Ont LFS Emp'!M209-'CMA Emp Adj'!M209,"")</f>
        <v>35.289151114781163</v>
      </c>
      <c r="N209" s="30">
        <f>IFERROR(+'Ont LFS Emp'!N209-'CMA Emp Adj'!N209,"")</f>
        <v>38.893889347646564</v>
      </c>
      <c r="O209" s="30">
        <f>IFERROR(+'Ont LFS Emp'!O209-'CMA Emp Adj'!O209,"")</f>
        <v>38.556039636663904</v>
      </c>
      <c r="P209" s="30">
        <f>IFERROR(+'Ont LFS Emp'!P209-'CMA Emp Adj'!P209,"")</f>
        <v>33.603415359207261</v>
      </c>
      <c r="Q209" s="30">
        <f>IFERROR(+'Ont LFS Emp'!Q209-'CMA Emp Adj'!Q209,"")</f>
        <v>36.978211395540875</v>
      </c>
      <c r="R209" s="30">
        <f>IFERROR(+'Ont LFS Emp'!R209-'CMA Emp Adj'!R209,"")</f>
        <v>41.420199270643401</v>
      </c>
      <c r="S209" s="30">
        <f>IFERROR(+'Ont LFS Emp'!S209-'CMA Emp Adj'!S209,"")</f>
        <v>41.207236259442553</v>
      </c>
      <c r="T209" s="30">
        <f>IFERROR(+'Ont LFS Emp'!T209-'CMA Emp Adj'!T209,"")</f>
        <v>40.477227142485027</v>
      </c>
      <c r="U209" s="30">
        <f>IFERROR(+'Ont LFS Emp'!U209-'CMA Emp Adj'!U209,"")</f>
        <v>39.347698619432137</v>
      </c>
      <c r="V209" s="30">
        <f>IFERROR(+'Ont LFS Emp'!V209-'CMA Emp Adj'!V209,"")</f>
        <v>41.964955717634794</v>
      </c>
      <c r="W209" s="30">
        <f>IFERROR(+'Ont LFS Emp'!W209-'CMA Emp Adj'!W209,"")</f>
        <v>47.061521043878727</v>
      </c>
      <c r="X209" s="30">
        <f>IFERROR(+'Ont LFS Emp'!X209-'CMA Emp Adj'!X209,"")</f>
        <v>46.585802737623126</v>
      </c>
      <c r="Y209" s="30">
        <f>IFERROR(+'Ont LFS Emp'!Y209-'CMA Emp Adj'!Y209,"")</f>
        <v>46.744766534476142</v>
      </c>
    </row>
    <row r="210" spans="1:25" x14ac:dyDescent="0.25">
      <c r="A210" t="s">
        <v>408</v>
      </c>
      <c r="B210" s="132">
        <f t="shared" si="9"/>
        <v>5413</v>
      </c>
      <c r="C210" s="133">
        <v>541310</v>
      </c>
      <c r="D210" s="65">
        <f>IFERROR(+'Ont LFS Emp'!D210-'CMA Emp Adj'!D210,"")</f>
        <v>1.7933502812477897</v>
      </c>
      <c r="E210" s="65">
        <f>IFERROR(+'Ont LFS Emp'!E210-'CMA Emp Adj'!E210,"")</f>
        <v>1.4944675840068129</v>
      </c>
      <c r="F210" s="65">
        <f>IFERROR(+'Ont LFS Emp'!F210-'CMA Emp Adj'!F210,"")</f>
        <v>1.8089848788557861</v>
      </c>
      <c r="G210" s="65">
        <f>IFERROR(+'Ont LFS Emp'!G210-'CMA Emp Adj'!G210,"")</f>
        <v>1.69532576415879</v>
      </c>
      <c r="H210" s="65">
        <f>IFERROR(+'Ont LFS Emp'!H210-'CMA Emp Adj'!H210,"")</f>
        <v>1.9750227771780384</v>
      </c>
      <c r="I210" s="65">
        <f>IFERROR(+'Ont LFS Emp'!I210-'CMA Emp Adj'!I210,"")</f>
        <v>1.7467397279146359</v>
      </c>
      <c r="J210" s="65">
        <f>IFERROR(+'Ont LFS Emp'!J210-'CMA Emp Adj'!J210,"")</f>
        <v>1.8883204506054465</v>
      </c>
      <c r="K210" s="65">
        <f>IFERROR(+'Ont LFS Emp'!K210-'CMA Emp Adj'!K210,"")</f>
        <v>1.9583199349400449</v>
      </c>
      <c r="L210" s="65">
        <f>IFERROR(+'Ont LFS Emp'!L210-'CMA Emp Adj'!L210,"")</f>
        <v>1.5787702790311551</v>
      </c>
      <c r="M210" s="30">
        <f>IFERROR(+'Ont LFS Emp'!M210-'CMA Emp Adj'!M210,"")</f>
        <v>2.1706300349766909</v>
      </c>
      <c r="N210" s="30">
        <f>IFERROR(+'Ont LFS Emp'!N210-'CMA Emp Adj'!N210,"")</f>
        <v>1.8223280063785623</v>
      </c>
      <c r="O210" s="30">
        <f>IFERROR(+'Ont LFS Emp'!O210-'CMA Emp Adj'!O210,"")</f>
        <v>1.837381035092065</v>
      </c>
      <c r="P210" s="30">
        <f>IFERROR(+'Ont LFS Emp'!P210-'CMA Emp Adj'!P210,"")</f>
        <v>1.7567225202663241</v>
      </c>
      <c r="Q210" s="30">
        <f>IFERROR(+'Ont LFS Emp'!Q210-'CMA Emp Adj'!Q210,"")</f>
        <v>1.4024654071384788</v>
      </c>
      <c r="R210" s="30">
        <f>IFERROR(+'Ont LFS Emp'!R210-'CMA Emp Adj'!R210,"")</f>
        <v>3.2630963905385881</v>
      </c>
      <c r="S210" s="30">
        <f>IFERROR(+'Ont LFS Emp'!S210-'CMA Emp Adj'!S210,"")</f>
        <v>2.946201591792347</v>
      </c>
      <c r="T210" s="30">
        <f>IFERROR(+'Ont LFS Emp'!T210-'CMA Emp Adj'!T210,"")</f>
        <v>2.825639232960711</v>
      </c>
      <c r="U210" s="30">
        <f>IFERROR(+'Ont LFS Emp'!U210-'CMA Emp Adj'!U210,"")</f>
        <v>2.5249582150028846</v>
      </c>
      <c r="V210" s="30">
        <f>IFERROR(+'Ont LFS Emp'!V210-'CMA Emp Adj'!V210,"")</f>
        <v>2.9874439495101104</v>
      </c>
      <c r="W210" s="30">
        <f>IFERROR(+'Ont LFS Emp'!W210-'CMA Emp Adj'!W210,"")</f>
        <v>3.0272373672212769</v>
      </c>
      <c r="X210" s="30">
        <f>IFERROR(+'Ont LFS Emp'!X210-'CMA Emp Adj'!X210,"")</f>
        <v>3.2471861114269363</v>
      </c>
      <c r="Y210" s="30">
        <f>IFERROR(+'Ont LFS Emp'!Y210-'CMA Emp Adj'!Y210,"")</f>
        <v>3.2650614710495436</v>
      </c>
    </row>
    <row r="211" spans="1:25" x14ac:dyDescent="0.25">
      <c r="A211" t="s">
        <v>409</v>
      </c>
      <c r="B211" s="132">
        <f t="shared" si="9"/>
        <v>5413</v>
      </c>
      <c r="C211" s="133">
        <v>541320</v>
      </c>
      <c r="D211" s="65">
        <f>IFERROR(+'Ont LFS Emp'!D211-'CMA Emp Adj'!D211,"")</f>
        <v>0.14474645101880546</v>
      </c>
      <c r="E211" s="65">
        <f>IFERROR(+'Ont LFS Emp'!E211-'CMA Emp Adj'!E211,"")</f>
        <v>8.0116047238348864E-2</v>
      </c>
      <c r="F211" s="65">
        <f>IFERROR(+'Ont LFS Emp'!F211-'CMA Emp Adj'!F211,"")</f>
        <v>0.10021710612119517</v>
      </c>
      <c r="G211" s="65">
        <f>IFERROR(+'Ont LFS Emp'!G211-'CMA Emp Adj'!G211,"")</f>
        <v>5.6998132760977871E-2</v>
      </c>
      <c r="H211" s="65">
        <f>IFERROR(+'Ont LFS Emp'!H211-'CMA Emp Adj'!H211,"")</f>
        <v>0.14128080896320094</v>
      </c>
      <c r="I211" s="65">
        <f>IFERROR(+'Ont LFS Emp'!I211-'CMA Emp Adj'!I211,"")</f>
        <v>8.2922033821065444E-2</v>
      </c>
      <c r="J211" s="65">
        <f>IFERROR(+'Ont LFS Emp'!J211-'CMA Emp Adj'!J211,"")</f>
        <v>0.10610541333590695</v>
      </c>
      <c r="K211" s="65">
        <f>IFERROR(+'Ont LFS Emp'!K211-'CMA Emp Adj'!K211,"")</f>
        <v>9.774125528294908E-2</v>
      </c>
      <c r="L211" s="65">
        <f>IFERROR(+'Ont LFS Emp'!L211-'CMA Emp Adj'!L211,"")</f>
        <v>-7.9689829852462868E-3</v>
      </c>
      <c r="M211" s="30">
        <f>IFERROR(+'Ont LFS Emp'!M211-'CMA Emp Adj'!M211,"")</f>
        <v>0.16977550604110392</v>
      </c>
      <c r="N211" s="30">
        <f>IFERROR(+'Ont LFS Emp'!N211-'CMA Emp Adj'!N211,"")</f>
        <v>-2.880020825162255E-3</v>
      </c>
      <c r="O211" s="30">
        <f>IFERROR(+'Ont LFS Emp'!O211-'CMA Emp Adj'!O211,"")</f>
        <v>7.4385533655116909E-3</v>
      </c>
      <c r="P211" s="30">
        <f>IFERROR(+'Ont LFS Emp'!P211-'CMA Emp Adj'!P211,"")</f>
        <v>5.8265807139889159E-2</v>
      </c>
      <c r="Q211" s="30">
        <f>IFERROR(+'Ont LFS Emp'!Q211-'CMA Emp Adj'!Q211,"")</f>
        <v>-0.11276659578051484</v>
      </c>
      <c r="R211" s="30">
        <f>IFERROR(+'Ont LFS Emp'!R211-'CMA Emp Adj'!R211,"")</f>
        <v>0.64778971248615336</v>
      </c>
      <c r="S211" s="30">
        <f>IFERROR(+'Ont LFS Emp'!S211-'CMA Emp Adj'!S211,"")</f>
        <v>0.58379321787269833</v>
      </c>
      <c r="T211" s="30">
        <f>IFERROR(+'Ont LFS Emp'!T211-'CMA Emp Adj'!T211,"")</f>
        <v>0.55963090924107206</v>
      </c>
      <c r="U211" s="30">
        <f>IFERROR(+'Ont LFS Emp'!U211-'CMA Emp Adj'!U211,"")</f>
        <v>0.49917329663007126</v>
      </c>
      <c r="V211" s="30">
        <f>IFERROR(+'Ont LFS Emp'!V211-'CMA Emp Adj'!V211,"")</f>
        <v>0.59191384763088517</v>
      </c>
      <c r="W211" s="30">
        <f>IFERROR(+'Ont LFS Emp'!W211-'CMA Emp Adj'!W211,"")</f>
        <v>1.0081707765562136</v>
      </c>
      <c r="X211" s="30">
        <f>IFERROR(+'Ont LFS Emp'!X211-'CMA Emp Adj'!X211,"")</f>
        <v>1.0246693637938415</v>
      </c>
      <c r="Y211" s="30">
        <f>IFERROR(+'Ont LFS Emp'!Y211-'CMA Emp Adj'!Y211,"")</f>
        <v>1.0288896610843092</v>
      </c>
    </row>
    <row r="212" spans="1:25" x14ac:dyDescent="0.25">
      <c r="A212" t="s">
        <v>410</v>
      </c>
      <c r="B212" s="132">
        <f t="shared" si="9"/>
        <v>5413</v>
      </c>
      <c r="C212" s="133">
        <v>541330</v>
      </c>
      <c r="D212" s="65">
        <f>IFERROR(+'Ont LFS Emp'!D212-'CMA Emp Adj'!D212,"")</f>
        <v>17.967638758756323</v>
      </c>
      <c r="E212" s="65">
        <f>IFERROR(+'Ont LFS Emp'!E212-'CMA Emp Adj'!E212,"")</f>
        <v>16.573968541338111</v>
      </c>
      <c r="F212" s="65">
        <f>IFERROR(+'Ont LFS Emp'!F212-'CMA Emp Adj'!F212,"")</f>
        <v>19.933975709645448</v>
      </c>
      <c r="G212" s="65">
        <f>IFERROR(+'Ont LFS Emp'!G212-'CMA Emp Adj'!G212,"")</f>
        <v>20.140705169088413</v>
      </c>
      <c r="H212" s="65">
        <f>IFERROR(+'Ont LFS Emp'!H212-'CMA Emp Adj'!H212,"")</f>
        <v>20.504286992246545</v>
      </c>
      <c r="I212" s="65">
        <f>IFERROR(+'Ont LFS Emp'!I212-'CMA Emp Adj'!I212,"")</f>
        <v>19.79529887903988</v>
      </c>
      <c r="J212" s="65">
        <f>IFERROR(+'Ont LFS Emp'!J212-'CMA Emp Adj'!J212,"")</f>
        <v>20.749198354431829</v>
      </c>
      <c r="K212" s="65">
        <f>IFERROR(+'Ont LFS Emp'!K212-'CMA Emp Adj'!K212,"")</f>
        <v>22.004366582358166</v>
      </c>
      <c r="L212" s="65">
        <f>IFERROR(+'Ont LFS Emp'!L212-'CMA Emp Adj'!L212,"")</f>
        <v>21.168674352900471</v>
      </c>
      <c r="M212" s="30">
        <f>IFERROR(+'Ont LFS Emp'!M212-'CMA Emp Adj'!M212,"")</f>
        <v>21.96190882097137</v>
      </c>
      <c r="N212" s="30">
        <f>IFERROR(+'Ont LFS Emp'!N212-'CMA Emp Adj'!N212,"")</f>
        <v>24.18467295535249</v>
      </c>
      <c r="O212" s="30">
        <f>IFERROR(+'Ont LFS Emp'!O212-'CMA Emp Adj'!O212,"")</f>
        <v>23.975710917660116</v>
      </c>
      <c r="P212" s="30">
        <f>IFERROR(+'Ont LFS Emp'!P212-'CMA Emp Adj'!P212,"")</f>
        <v>20.90158644569296</v>
      </c>
      <c r="Q212" s="30">
        <f>IFERROR(+'Ont LFS Emp'!Q212-'CMA Emp Adj'!Q212,"")</f>
        <v>22.981544107139541</v>
      </c>
      <c r="R212" s="30">
        <f>IFERROR(+'Ont LFS Emp'!R212-'CMA Emp Adj'!R212,"")</f>
        <v>27.606230995886627</v>
      </c>
      <c r="S212" s="30">
        <f>IFERROR(+'Ont LFS Emp'!S212-'CMA Emp Adj'!S212,"")</f>
        <v>27.791270357752822</v>
      </c>
      <c r="T212" s="30">
        <f>IFERROR(+'Ont LFS Emp'!T212-'CMA Emp Adj'!T212,"")</f>
        <v>27.37342018504409</v>
      </c>
      <c r="U212" s="30">
        <f>IFERROR(+'Ont LFS Emp'!U212-'CMA Emp Adj'!U212,"")</f>
        <v>26.851241338796669</v>
      </c>
      <c r="V212" s="30">
        <f>IFERROR(+'Ont LFS Emp'!V212-'CMA Emp Adj'!V212,"")</f>
        <v>28.316386661652039</v>
      </c>
      <c r="W212" s="30">
        <f>IFERROR(+'Ont LFS Emp'!W212-'CMA Emp Adj'!W212,"")</f>
        <v>33.06189132448938</v>
      </c>
      <c r="X212" s="30">
        <f>IFERROR(+'Ont LFS Emp'!X212-'CMA Emp Adj'!X212,"")</f>
        <v>32.546406463778553</v>
      </c>
      <c r="Y212" s="30">
        <f>IFERROR(+'Ont LFS Emp'!Y212-'CMA Emp Adj'!Y212,"")</f>
        <v>32.652547462934649</v>
      </c>
    </row>
    <row r="213" spans="1:25" x14ac:dyDescent="0.25">
      <c r="A213" t="s">
        <v>411</v>
      </c>
      <c r="B213" s="132">
        <f t="shared" si="9"/>
        <v>5413</v>
      </c>
      <c r="C213" s="133">
        <v>541340</v>
      </c>
      <c r="D213" s="65">
        <f>IFERROR(+'Ont LFS Emp'!D213-'CMA Emp Adj'!D213,"")</f>
        <v>0.51050853092232718</v>
      </c>
      <c r="E213" s="65">
        <f>IFERROR(+'Ont LFS Emp'!E213-'CMA Emp Adj'!E213,"")</f>
        <v>0.46885488833584088</v>
      </c>
      <c r="F213" s="65">
        <f>IFERROR(+'Ont LFS Emp'!F213-'CMA Emp Adj'!F213,"")</f>
        <v>0.56405345676739516</v>
      </c>
      <c r="G213" s="65">
        <f>IFERROR(+'Ont LFS Emp'!G213-'CMA Emp Adj'!G213,"")</f>
        <v>0.56819936425702</v>
      </c>
      <c r="H213" s="65">
        <f>IFERROR(+'Ont LFS Emp'!H213-'CMA Emp Adj'!H213,"")</f>
        <v>0.58166140990481152</v>
      </c>
      <c r="I213" s="65">
        <f>IFERROR(+'Ont LFS Emp'!I213-'CMA Emp Adj'!I213,"")</f>
        <v>0.55949050868584815</v>
      </c>
      <c r="J213" s="65">
        <f>IFERROR(+'Ont LFS Emp'!J213-'CMA Emp Adj'!J213,"")</f>
        <v>0.58718996448883665</v>
      </c>
      <c r="K213" s="65">
        <f>IFERROR(+'Ont LFS Emp'!K213-'CMA Emp Adj'!K213,"")</f>
        <v>0.62214141606759288</v>
      </c>
      <c r="L213" s="65">
        <f>IFERROR(+'Ont LFS Emp'!L213-'CMA Emp Adj'!L213,"")</f>
        <v>0.59458700737160886</v>
      </c>
      <c r="M213" s="30">
        <f>IFERROR(+'Ont LFS Emp'!M213-'CMA Emp Adj'!M213,"")</f>
        <v>0.62372120899368289</v>
      </c>
      <c r="N213" s="30">
        <f>IFERROR(+'Ont LFS Emp'!N213-'CMA Emp Adj'!N213,"")</f>
        <v>0.67954016526435757</v>
      </c>
      <c r="O213" s="30">
        <f>IFERROR(+'Ont LFS Emp'!O213-'CMA Emp Adj'!O213,"")</f>
        <v>0.67406501306974742</v>
      </c>
      <c r="P213" s="30">
        <f>IFERROR(+'Ont LFS Emp'!P213-'CMA Emp Adj'!P213,"")</f>
        <v>0.58963086920846497</v>
      </c>
      <c r="Q213" s="30">
        <f>IFERROR(+'Ont LFS Emp'!Q213-'CMA Emp Adj'!Q213,"")</f>
        <v>0.64149908142150203</v>
      </c>
      <c r="R213" s="30">
        <f>IFERROR(+'Ont LFS Emp'!R213-'CMA Emp Adj'!R213,"")</f>
        <v>0.59286424412935479</v>
      </c>
      <c r="S213" s="30">
        <f>IFERROR(+'Ont LFS Emp'!S213-'CMA Emp Adj'!S213,"")</f>
        <v>0.55771580703126977</v>
      </c>
      <c r="T213" s="30">
        <f>IFERROR(+'Ont LFS Emp'!T213-'CMA Emp Adj'!T213,"")</f>
        <v>0.54052292034381555</v>
      </c>
      <c r="U213" s="30">
        <f>IFERROR(+'Ont LFS Emp'!U213-'CMA Emp Adj'!U213,"")</f>
        <v>0.50171272196461492</v>
      </c>
      <c r="V213" s="30">
        <f>IFERROR(+'Ont LFS Emp'!V213-'CMA Emp Adj'!V213,"")</f>
        <v>0.56658785621166752</v>
      </c>
      <c r="W213" s="30">
        <f>IFERROR(+'Ont LFS Emp'!W213-'CMA Emp Adj'!W213,"")</f>
        <v>0.33058579621683037</v>
      </c>
      <c r="X213" s="30">
        <f>IFERROR(+'Ont LFS Emp'!X213-'CMA Emp Adj'!X213,"")</f>
        <v>0.3557257165558988</v>
      </c>
      <c r="Y213" s="30">
        <f>IFERROR(+'Ont LFS Emp'!Y213-'CMA Emp Adj'!Y213,"")</f>
        <v>0.35771199130024856</v>
      </c>
    </row>
    <row r="214" spans="1:25" x14ac:dyDescent="0.25">
      <c r="A214" t="s">
        <v>412</v>
      </c>
      <c r="B214" s="132">
        <f t="shared" si="9"/>
        <v>5413</v>
      </c>
      <c r="C214" s="133">
        <v>541350</v>
      </c>
      <c r="D214" s="65">
        <f>IFERROR(+'Ont LFS Emp'!D214-'CMA Emp Adj'!D214,"")</f>
        <v>0.82662153108478287</v>
      </c>
      <c r="E214" s="65">
        <f>IFERROR(+'Ont LFS Emp'!E214-'CMA Emp Adj'!E214,"")</f>
        <v>0.79313229565130361</v>
      </c>
      <c r="F214" s="65">
        <f>IFERROR(+'Ont LFS Emp'!F214-'CMA Emp Adj'!F214,"")</f>
        <v>0.95170899161069256</v>
      </c>
      <c r="G214" s="65">
        <f>IFERROR(+'Ont LFS Emp'!G214-'CMA Emp Adj'!G214,"")</f>
        <v>0.98696224947566935</v>
      </c>
      <c r="H214" s="65">
        <f>IFERROR(+'Ont LFS Emp'!H214-'CMA Emp Adj'!H214,"")</f>
        <v>0.95703064997275877</v>
      </c>
      <c r="I214" s="65">
        <f>IFERROR(+'Ont LFS Emp'!I214-'CMA Emp Adj'!I214,"")</f>
        <v>0.95460748092059189</v>
      </c>
      <c r="J214" s="65">
        <f>IFERROR(+'Ont LFS Emp'!J214-'CMA Emp Adj'!J214,"")</f>
        <v>0.98960370669225739</v>
      </c>
      <c r="K214" s="65">
        <f>IFERROR(+'Ont LFS Emp'!K214-'CMA Emp Adj'!K214,"")</f>
        <v>1.057945486106862</v>
      </c>
      <c r="L214" s="65">
        <f>IFERROR(+'Ont LFS Emp'!L214-'CMA Emp Adj'!L214,"")</f>
        <v>1.0762651166047128</v>
      </c>
      <c r="M214" s="30">
        <f>IFERROR(+'Ont LFS Emp'!M214-'CMA Emp Adj'!M214,"")</f>
        <v>1.0144823586814842</v>
      </c>
      <c r="N214" s="30">
        <f>IFERROR(+'Ont LFS Emp'!N214-'CMA Emp Adj'!N214,"")</f>
        <v>1.2260357366473473</v>
      </c>
      <c r="O214" s="30">
        <f>IFERROR(+'Ont LFS Emp'!O214-'CMA Emp Adj'!O214,"")</f>
        <v>1.2095387433028484</v>
      </c>
      <c r="P214" s="30">
        <f>IFERROR(+'Ont LFS Emp'!P214-'CMA Emp Adj'!P214,"")</f>
        <v>1.024755915551868</v>
      </c>
      <c r="Q214" s="30">
        <f>IFERROR(+'Ont LFS Emp'!Q214-'CMA Emp Adj'!Q214,"")</f>
        <v>1.2281486031380542</v>
      </c>
      <c r="R214" s="30">
        <f>IFERROR(+'Ont LFS Emp'!R214-'CMA Emp Adj'!R214,"")</f>
        <v>0.94527996400494618</v>
      </c>
      <c r="S214" s="30">
        <f>IFERROR(+'Ont LFS Emp'!S214-'CMA Emp Adj'!S214,"")</f>
        <v>0.97662613871123793</v>
      </c>
      <c r="T214" s="30">
        <f>IFERROR(+'Ont LFS Emp'!T214-'CMA Emp Adj'!T214,"")</f>
        <v>0.96757271129668321</v>
      </c>
      <c r="U214" s="30">
        <f>IFERROR(+'Ont LFS Emp'!U214-'CMA Emp Adj'!U214,"")</f>
        <v>0.96733411484249854</v>
      </c>
      <c r="V214" s="30">
        <f>IFERROR(+'Ont LFS Emp'!V214-'CMA Emp Adj'!V214,"")</f>
        <v>0.99614453808578396</v>
      </c>
      <c r="W214" s="30">
        <f>IFERROR(+'Ont LFS Emp'!W214-'CMA Emp Adj'!W214,"")</f>
        <v>0.73991140599725302</v>
      </c>
      <c r="X214" s="30">
        <f>IFERROR(+'Ont LFS Emp'!X214-'CMA Emp Adj'!X214,"")</f>
        <v>0.73304678682562663</v>
      </c>
      <c r="Y214" s="30">
        <f>IFERROR(+'Ont LFS Emp'!Y214-'CMA Emp Adj'!Y214,"")</f>
        <v>0.73556481938656926</v>
      </c>
    </row>
    <row r="215" spans="1:25" x14ac:dyDescent="0.25">
      <c r="A215" t="s">
        <v>413</v>
      </c>
      <c r="B215" s="132">
        <f t="shared" si="9"/>
        <v>5413</v>
      </c>
      <c r="C215" s="133">
        <v>541360</v>
      </c>
      <c r="D215" s="65">
        <f>IFERROR(+'Ont LFS Emp'!D215-'CMA Emp Adj'!D215,"")</f>
        <v>0.47463202454370601</v>
      </c>
      <c r="E215" s="65">
        <f>IFERROR(+'Ont LFS Emp'!E215-'CMA Emp Adj'!E215,"")</f>
        <v>0.45189583522016458</v>
      </c>
      <c r="F215" s="65">
        <f>IFERROR(+'Ont LFS Emp'!F215-'CMA Emp Adj'!F215,"")</f>
        <v>0.54249032012960108</v>
      </c>
      <c r="G215" s="65">
        <f>IFERROR(+'Ont LFS Emp'!G215-'CMA Emp Adj'!G215,"")</f>
        <v>0.55978436504918361</v>
      </c>
      <c r="H215" s="65">
        <f>IFERROR(+'Ont LFS Emp'!H215-'CMA Emp Adj'!H215,"")</f>
        <v>0.54794104302373492</v>
      </c>
      <c r="I215" s="65">
        <f>IFERROR(+'Ont LFS Emp'!I215-'CMA Emp Adj'!I215,"")</f>
        <v>0.54309210180706691</v>
      </c>
      <c r="J215" s="65">
        <f>IFERROR(+'Ont LFS Emp'!J215-'CMA Emp Adj'!J215,"")</f>
        <v>0.56420422201765963</v>
      </c>
      <c r="K215" s="65">
        <f>IFERROR(+'Ont LFS Emp'!K215-'CMA Emp Adj'!K215,"")</f>
        <v>0.60223151775683936</v>
      </c>
      <c r="L215" s="65">
        <f>IFERROR(+'Ont LFS Emp'!L215-'CMA Emp Adj'!L215,"")</f>
        <v>0.60624997325253349</v>
      </c>
      <c r="M215" s="30">
        <f>IFERROR(+'Ont LFS Emp'!M215-'CMA Emp Adj'!M215,"")</f>
        <v>0.5820290335093774</v>
      </c>
      <c r="N215" s="30">
        <f>IFERROR(+'Ont LFS Emp'!N215-'CMA Emp Adj'!N215,"")</f>
        <v>0.69098424733980379</v>
      </c>
      <c r="O215" s="30">
        <f>IFERROR(+'Ont LFS Emp'!O215-'CMA Emp Adj'!O215,"")</f>
        <v>0.68230018182345886</v>
      </c>
      <c r="P215" s="30">
        <f>IFERROR(+'Ont LFS Emp'!P215-'CMA Emp Adj'!P215,"")</f>
        <v>0.58116553738518917</v>
      </c>
      <c r="Q215" s="30">
        <f>IFERROR(+'Ont LFS Emp'!Q215-'CMA Emp Adj'!Q215,"")</f>
        <v>0.68561717522606824</v>
      </c>
      <c r="R215" s="30">
        <f>IFERROR(+'Ont LFS Emp'!R215-'CMA Emp Adj'!R215,"")</f>
        <v>0.37536859175593484</v>
      </c>
      <c r="S215" s="30">
        <f>IFERROR(+'Ont LFS Emp'!S215-'CMA Emp Adj'!S215,"")</f>
        <v>0.35346751041942803</v>
      </c>
      <c r="T215" s="30">
        <f>IFERROR(+'Ont LFS Emp'!T215-'CMA Emp Adj'!T215,"")</f>
        <v>0.34265608453930929</v>
      </c>
      <c r="U215" s="30">
        <f>IFERROR(+'Ont LFS Emp'!U215-'CMA Emp Adj'!U215,"")</f>
        <v>0.31833259344393006</v>
      </c>
      <c r="V215" s="30">
        <f>IFERROR(+'Ont LFS Emp'!V215-'CMA Emp Adj'!V215,"")</f>
        <v>0.35910649652490256</v>
      </c>
      <c r="W215" s="30">
        <f>IFERROR(+'Ont LFS Emp'!W215-'CMA Emp Adj'!W215,"")</f>
        <v>0.15809775961508887</v>
      </c>
      <c r="X215" s="30">
        <f>IFERROR(+'Ont LFS Emp'!X215-'CMA Emp Adj'!X215,"")</f>
        <v>0.17422845934215603</v>
      </c>
      <c r="Y215" s="30">
        <f>IFERROR(+'Ont LFS Emp'!Y215-'CMA Emp Adj'!Y215,"")</f>
        <v>0.17530379203099267</v>
      </c>
    </row>
    <row r="216" spans="1:25" x14ac:dyDescent="0.25">
      <c r="A216" t="s">
        <v>414</v>
      </c>
      <c r="B216" s="132">
        <f t="shared" si="9"/>
        <v>5413</v>
      </c>
      <c r="C216" s="133">
        <v>541370</v>
      </c>
      <c r="D216" s="65">
        <f>IFERROR(+'Ont LFS Emp'!D216-'CMA Emp Adj'!D216,"")</f>
        <v>0.99578160505648894</v>
      </c>
      <c r="E216" s="65">
        <f>IFERROR(+'Ont LFS Emp'!E216-'CMA Emp Adj'!E216,"")</f>
        <v>0.90640710678993575</v>
      </c>
      <c r="F216" s="65">
        <f>IFERROR(+'Ont LFS Emp'!F216-'CMA Emp Adj'!F216,"")</f>
        <v>1.0910382338234637</v>
      </c>
      <c r="G216" s="65">
        <f>IFERROR(+'Ont LFS Emp'!G216-'CMA Emp Adj'!G216,"")</f>
        <v>1.092295143645106</v>
      </c>
      <c r="H216" s="65">
        <f>IFERROR(+'Ont LFS Emp'!H216-'CMA Emp Adj'!H216,"")</f>
        <v>1.1309332036615163</v>
      </c>
      <c r="I216" s="65">
        <f>IFERROR(+'Ont LFS Emp'!I216-'CMA Emp Adj'!I216,"")</f>
        <v>1.0796761352652802</v>
      </c>
      <c r="J216" s="65">
        <f>IFERROR(+'Ont LFS Emp'!J216-'CMA Emp Adj'!J216,"")</f>
        <v>1.1360642300131409</v>
      </c>
      <c r="K216" s="65">
        <f>IFERROR(+'Ont LFS Emp'!K216-'CMA Emp Adj'!K216,"")</f>
        <v>1.2014279980116982</v>
      </c>
      <c r="L216" s="65">
        <f>IFERROR(+'Ont LFS Emp'!L216-'CMA Emp Adj'!L216,"")</f>
        <v>1.1326199771546293</v>
      </c>
      <c r="M216" s="30">
        <f>IFERROR(+'Ont LFS Emp'!M216-'CMA Emp Adj'!M216,"")</f>
        <v>1.2155228448625761</v>
      </c>
      <c r="N216" s="30">
        <f>IFERROR(+'Ont LFS Emp'!N216-'CMA Emp Adj'!N216,"")</f>
        <v>1.2954040795209854</v>
      </c>
      <c r="O216" s="30">
        <f>IFERROR(+'Ont LFS Emp'!O216-'CMA Emp Adj'!O216,"")</f>
        <v>1.2865507371881377</v>
      </c>
      <c r="P216" s="30">
        <f>IFERROR(+'Ont LFS Emp'!P216-'CMA Emp Adj'!P216,"")</f>
        <v>1.1333589184459776</v>
      </c>
      <c r="Q216" s="30">
        <f>IFERROR(+'Ont LFS Emp'!Q216-'CMA Emp Adj'!Q216,"")</f>
        <v>1.2059560061110286</v>
      </c>
      <c r="R216" s="30">
        <f>IFERROR(+'Ont LFS Emp'!R216-'CMA Emp Adj'!R216,"")</f>
        <v>2.0304052591730173</v>
      </c>
      <c r="S216" s="30">
        <f>IFERROR(+'Ont LFS Emp'!S216-'CMA Emp Adj'!S216,"")</f>
        <v>2.0993637876037736</v>
      </c>
      <c r="T216" s="30">
        <f>IFERROR(+'Ont LFS Emp'!T216-'CMA Emp Adj'!T216,"")</f>
        <v>2.0802597603704314</v>
      </c>
      <c r="U216" s="30">
        <f>IFERROR(+'Ont LFS Emp'!U216-'CMA Emp Adj'!U216,"")</f>
        <v>2.0808961936221348</v>
      </c>
      <c r="V216" s="30">
        <f>IFERROR(+'Ont LFS Emp'!V216-'CMA Emp Adj'!V216,"")</f>
        <v>2.1413882888830265</v>
      </c>
      <c r="W216" s="30">
        <f>IFERROR(+'Ont LFS Emp'!W216-'CMA Emp Adj'!W216,"")</f>
        <v>2.2941420888011193</v>
      </c>
      <c r="X216" s="30">
        <f>IFERROR(+'Ont LFS Emp'!X216-'CMA Emp Adj'!X216,"")</f>
        <v>2.2212853024497941</v>
      </c>
      <c r="Y216" s="30">
        <f>IFERROR(+'Ont LFS Emp'!Y216-'CMA Emp Adj'!Y216,"")</f>
        <v>2.2275179610626989</v>
      </c>
    </row>
    <row r="217" spans="1:25" x14ac:dyDescent="0.25">
      <c r="A217" t="s">
        <v>415</v>
      </c>
      <c r="B217" s="132">
        <f t="shared" si="9"/>
        <v>5413</v>
      </c>
      <c r="C217" s="133">
        <v>541380</v>
      </c>
      <c r="D217" s="65">
        <f>IFERROR(+'Ont LFS Emp'!D217-'CMA Emp Adj'!D217,"")</f>
        <v>6.1567208173697807</v>
      </c>
      <c r="E217" s="65">
        <f>IFERROR(+'Ont LFS Emp'!E217-'CMA Emp Adj'!E217,"")</f>
        <v>5.8711577014194845</v>
      </c>
      <c r="F217" s="65">
        <f>IFERROR(+'Ont LFS Emp'!F217-'CMA Emp Adj'!F217,"")</f>
        <v>7.047531303046414</v>
      </c>
      <c r="G217" s="65">
        <f>IFERROR(+'Ont LFS Emp'!G217-'CMA Emp Adj'!G217,"")</f>
        <v>7.2797298115648488</v>
      </c>
      <c r="H217" s="65">
        <f>IFERROR(+'Ont LFS Emp'!H217-'CMA Emp Adj'!H217,"")</f>
        <v>7.1118431150493944</v>
      </c>
      <c r="I217" s="65">
        <f>IFERROR(+'Ont LFS Emp'!I217-'CMA Emp Adj'!I217,"")</f>
        <v>7.0581731325456314</v>
      </c>
      <c r="J217" s="65">
        <f>IFERROR(+'Ont LFS Emp'!J217-'CMA Emp Adj'!J217,"")</f>
        <v>7.3293136584149323</v>
      </c>
      <c r="K217" s="65">
        <f>IFERROR(+'Ont LFS Emp'!K217-'CMA Emp Adj'!K217,"")</f>
        <v>7.8258258094758473</v>
      </c>
      <c r="L217" s="65">
        <f>IFERROR(+'Ont LFS Emp'!L217-'CMA Emp Adj'!L217,"")</f>
        <v>7.8953010380243862</v>
      </c>
      <c r="M217" s="30">
        <f>IFERROR(+'Ont LFS Emp'!M217-'CMA Emp Adj'!M217,"")</f>
        <v>7.5510813067448819</v>
      </c>
      <c r="N217" s="30">
        <f>IFERROR(+'Ont LFS Emp'!N217-'CMA Emp Adj'!N217,"")</f>
        <v>8.9978041779681863</v>
      </c>
      <c r="O217" s="30">
        <f>IFERROR(+'Ont LFS Emp'!O217-'CMA Emp Adj'!O217,"")</f>
        <v>8.8830544551620214</v>
      </c>
      <c r="P217" s="30">
        <f>IFERROR(+'Ont LFS Emp'!P217-'CMA Emp Adj'!P217,"")</f>
        <v>7.5579293455165919</v>
      </c>
      <c r="Q217" s="30">
        <f>IFERROR(+'Ont LFS Emp'!Q217-'CMA Emp Adj'!Q217,"")</f>
        <v>8.945747611146718</v>
      </c>
      <c r="R217" s="30">
        <f>IFERROR(+'Ont LFS Emp'!R217-'CMA Emp Adj'!R217,"")</f>
        <v>5.9591641126687804</v>
      </c>
      <c r="S217" s="30">
        <f>IFERROR(+'Ont LFS Emp'!S217-'CMA Emp Adj'!S217,"")</f>
        <v>5.8987978482589796</v>
      </c>
      <c r="T217" s="30">
        <f>IFERROR(+'Ont LFS Emp'!T217-'CMA Emp Adj'!T217,"")</f>
        <v>5.7875253386889121</v>
      </c>
      <c r="U217" s="30">
        <f>IFERROR(+'Ont LFS Emp'!U217-'CMA Emp Adj'!U217,"")</f>
        <v>5.6040501451293316</v>
      </c>
      <c r="V217" s="30">
        <f>IFERROR(+'Ont LFS Emp'!V217-'CMA Emp Adj'!V217,"")</f>
        <v>6.0059840791363737</v>
      </c>
      <c r="W217" s="30">
        <f>IFERROR(+'Ont LFS Emp'!W217-'CMA Emp Adj'!W217,"")</f>
        <v>6.4414845249815755</v>
      </c>
      <c r="X217" s="30">
        <f>IFERROR(+'Ont LFS Emp'!X217-'CMA Emp Adj'!X217,"")</f>
        <v>6.2832545334503314</v>
      </c>
      <c r="Y217" s="30">
        <f>IFERROR(+'Ont LFS Emp'!Y217-'CMA Emp Adj'!Y217,"")</f>
        <v>6.3021693756271313</v>
      </c>
    </row>
    <row r="218" spans="1:25" x14ac:dyDescent="0.25">
      <c r="A218" t="s">
        <v>547</v>
      </c>
      <c r="B218" s="132">
        <f t="shared" si="9"/>
        <v>5414</v>
      </c>
      <c r="C218" s="133">
        <v>5414</v>
      </c>
      <c r="D218" s="65">
        <f>IFERROR(+'Ont LFS Emp'!D218-'CMA Emp Adj'!D218,"")</f>
        <v>5.9800000000000022</v>
      </c>
      <c r="E218" s="65">
        <f>IFERROR(+'Ont LFS Emp'!E218-'CMA Emp Adj'!E218,"")</f>
        <v>7.6800000000000015</v>
      </c>
      <c r="F218" s="65">
        <f>IFERROR(+'Ont LFS Emp'!F218-'CMA Emp Adj'!F218,"")</f>
        <v>6.67</v>
      </c>
      <c r="G218" s="65">
        <f>IFERROR(+'Ont LFS Emp'!G218-'CMA Emp Adj'!G218,"")</f>
        <v>6.91</v>
      </c>
      <c r="H218" s="65">
        <f>IFERROR(+'Ont LFS Emp'!H218-'CMA Emp Adj'!H218,"")</f>
        <v>6.870000000000001</v>
      </c>
      <c r="I218" s="65">
        <f>IFERROR(+'Ont LFS Emp'!I218-'CMA Emp Adj'!I218,"")</f>
        <v>6.3999999999999986</v>
      </c>
      <c r="J218" s="65">
        <f>IFERROR(+'Ont LFS Emp'!J218-'CMA Emp Adj'!J218,"")</f>
        <v>7.3800000000000008</v>
      </c>
      <c r="K218" s="65">
        <f>IFERROR(+'Ont LFS Emp'!K218-'CMA Emp Adj'!K218,"")</f>
        <v>7.42</v>
      </c>
      <c r="L218" s="65">
        <f>IFERROR(+'Ont LFS Emp'!L218-'CMA Emp Adj'!L218,"")</f>
        <v>5.354286767416145</v>
      </c>
      <c r="M218" s="30">
        <f>IFERROR(+'Ont LFS Emp'!M218-'CMA Emp Adj'!M218,"")</f>
        <v>6.1273166236638428</v>
      </c>
      <c r="N218" s="30">
        <f>IFERROR(+'Ont LFS Emp'!N218-'CMA Emp Adj'!N218,"")</f>
        <v>7.6841430151124221</v>
      </c>
      <c r="O218" s="30">
        <f>IFERROR(+'Ont LFS Emp'!O218-'CMA Emp Adj'!O218,"")</f>
        <v>6.1305750092148905</v>
      </c>
      <c r="P218" s="30">
        <f>IFERROR(+'Ont LFS Emp'!P218-'CMA Emp Adj'!P218,"")</f>
        <v>7.9801105786951716</v>
      </c>
      <c r="Q218" s="30">
        <f>IFERROR(+'Ont LFS Emp'!Q218-'CMA Emp Adj'!Q218,"")</f>
        <v>8.0054257279764087</v>
      </c>
      <c r="R218" s="30">
        <f>IFERROR(+'Ont LFS Emp'!R218-'CMA Emp Adj'!R218,"")</f>
        <v>7.9732910934105696</v>
      </c>
      <c r="S218" s="30">
        <f>IFERROR(+'Ont LFS Emp'!S218-'CMA Emp Adj'!S218,"")</f>
        <v>7.4195365677045615</v>
      </c>
      <c r="T218" s="30">
        <f>IFERROR(+'Ont LFS Emp'!T218-'CMA Emp Adj'!T218,"")</f>
        <v>9.3591020999275862</v>
      </c>
      <c r="U218" s="30">
        <f>IFERROR(+'Ont LFS Emp'!U218-'CMA Emp Adj'!U218,"")</f>
        <v>8.5757132512671976</v>
      </c>
      <c r="V218" s="30">
        <f>IFERROR(+'Ont LFS Emp'!V218-'CMA Emp Adj'!V218,"")</f>
        <v>7.3947067342505406</v>
      </c>
      <c r="W218" s="30">
        <f>IFERROR(+'Ont LFS Emp'!W218-'CMA Emp Adj'!W218,"")</f>
        <v>11.806422710863149</v>
      </c>
      <c r="X218" s="30">
        <f>IFERROR(+'Ont LFS Emp'!X218-'CMA Emp Adj'!X218,"")</f>
        <v>9.414926156875616</v>
      </c>
      <c r="Y218" s="30">
        <f>IFERROR(+'Ont LFS Emp'!Y218-'CMA Emp Adj'!Y218,"")</f>
        <v>11.584676731211029</v>
      </c>
    </row>
    <row r="219" spans="1:25" x14ac:dyDescent="0.25">
      <c r="A219" t="s">
        <v>416</v>
      </c>
      <c r="B219" s="132">
        <f t="shared" si="9"/>
        <v>5414</v>
      </c>
      <c r="C219" s="133">
        <v>541410</v>
      </c>
      <c r="D219" s="65">
        <f>IFERROR(+'Ont LFS Emp'!D219-'CMA Emp Adj'!D219,"")</f>
        <v>3.0962415831972248</v>
      </c>
      <c r="E219" s="65">
        <f>IFERROR(+'Ont LFS Emp'!E219-'CMA Emp Adj'!E219,"")</f>
        <v>3.5519552082685619</v>
      </c>
      <c r="F219" s="65">
        <f>IFERROR(+'Ont LFS Emp'!F219-'CMA Emp Adj'!F219,"")</f>
        <v>3.4293030419588657</v>
      </c>
      <c r="G219" s="65">
        <f>IFERROR(+'Ont LFS Emp'!G219-'CMA Emp Adj'!G219,"")</f>
        <v>3.5436073417786496</v>
      </c>
      <c r="H219" s="65">
        <f>IFERROR(+'Ont LFS Emp'!H219-'CMA Emp Adj'!H219,"")</f>
        <v>3.4404642678785544</v>
      </c>
      <c r="I219" s="65">
        <f>IFERROR(+'Ont LFS Emp'!I219-'CMA Emp Adj'!I219,"")</f>
        <v>3.321153846686002</v>
      </c>
      <c r="J219" s="65">
        <f>IFERROR(+'Ont LFS Emp'!J219-'CMA Emp Adj'!J219,"")</f>
        <v>3.5968037717433736</v>
      </c>
      <c r="K219" s="65">
        <f>IFERROR(+'Ont LFS Emp'!K219-'CMA Emp Adj'!K219,"")</f>
        <v>3.6707175021532708</v>
      </c>
      <c r="L219" s="65">
        <f>IFERROR(+'Ont LFS Emp'!L219-'CMA Emp Adj'!L219,"")</f>
        <v>2.9211913521023547</v>
      </c>
      <c r="M219" s="30">
        <f>IFERROR(+'Ont LFS Emp'!M219-'CMA Emp Adj'!M219,"")</f>
        <v>3.1677080260136199</v>
      </c>
      <c r="N219" s="30">
        <f>IFERROR(+'Ont LFS Emp'!N219-'CMA Emp Adj'!N219,"")</f>
        <v>3.9344968176322146</v>
      </c>
      <c r="O219" s="30">
        <f>IFERROR(+'Ont LFS Emp'!O219-'CMA Emp Adj'!O219,"")</f>
        <v>3.3370435371746945</v>
      </c>
      <c r="P219" s="30">
        <f>IFERROR(+'Ont LFS Emp'!P219-'CMA Emp Adj'!P219,"")</f>
        <v>4.1627102446706408</v>
      </c>
      <c r="Q219" s="30">
        <f>IFERROR(+'Ont LFS Emp'!Q219-'CMA Emp Adj'!Q219,"")</f>
        <v>4.1225250525690624</v>
      </c>
      <c r="R219" s="30">
        <f>IFERROR(+'Ont LFS Emp'!R219-'CMA Emp Adj'!R219,"")</f>
        <v>2.7318056227145462</v>
      </c>
      <c r="S219" s="30">
        <f>IFERROR(+'Ont LFS Emp'!S219-'CMA Emp Adj'!S219,"")</f>
        <v>2.5667998779300039</v>
      </c>
      <c r="T219" s="30">
        <f>IFERROR(+'Ont LFS Emp'!T219-'CMA Emp Adj'!T219,"")</f>
        <v>3.2370767841989743</v>
      </c>
      <c r="U219" s="30">
        <f>IFERROR(+'Ont LFS Emp'!U219-'CMA Emp Adj'!U219,"")</f>
        <v>2.9589442141225391</v>
      </c>
      <c r="V219" s="30">
        <f>IFERROR(+'Ont LFS Emp'!V219-'CMA Emp Adj'!V219,"")</f>
        <v>2.5424518624205596</v>
      </c>
      <c r="W219" s="30">
        <f>IFERROR(+'Ont LFS Emp'!W219-'CMA Emp Adj'!W219,"")</f>
        <v>4.2844193737758918</v>
      </c>
      <c r="X219" s="30">
        <f>IFERROR(+'Ont LFS Emp'!X219-'CMA Emp Adj'!X219,"")</f>
        <v>3.4010831365343002</v>
      </c>
      <c r="Y219" s="30">
        <f>IFERROR(+'Ont LFS Emp'!Y219-'CMA Emp Adj'!Y219,"")</f>
        <v>4.2570181682862174</v>
      </c>
    </row>
    <row r="220" spans="1:25" x14ac:dyDescent="0.25">
      <c r="A220" t="s">
        <v>417</v>
      </c>
      <c r="B220" s="132">
        <f t="shared" si="9"/>
        <v>5414</v>
      </c>
      <c r="C220" s="133">
        <v>541420</v>
      </c>
      <c r="D220" s="65">
        <f>IFERROR(+'Ont LFS Emp'!D220-'CMA Emp Adj'!D220,"")</f>
        <v>1.2178255140043206</v>
      </c>
      <c r="E220" s="65">
        <f>IFERROR(+'Ont LFS Emp'!E220-'CMA Emp Adj'!E220,"")</f>
        <v>1.335285545415982</v>
      </c>
      <c r="F220" s="65">
        <f>IFERROR(+'Ont LFS Emp'!F220-'CMA Emp Adj'!F220,"")</f>
        <v>1.3453046910005575</v>
      </c>
      <c r="G220" s="65">
        <f>IFERROR(+'Ont LFS Emp'!G220-'CMA Emp Adj'!G220,"")</f>
        <v>1.38881370855977</v>
      </c>
      <c r="H220" s="65">
        <f>IFERROR(+'Ont LFS Emp'!H220-'CMA Emp Adj'!H220,"")</f>
        <v>1.336247307664886</v>
      </c>
      <c r="I220" s="65">
        <f>IFERROR(+'Ont LFS Emp'!I220-'CMA Emp Adj'!I220,"")</f>
        <v>1.3073732542008181</v>
      </c>
      <c r="J220" s="65">
        <f>IFERROR(+'Ont LFS Emp'!J220-'CMA Emp Adj'!J220,"")</f>
        <v>1.3820608767245839</v>
      </c>
      <c r="K220" s="65">
        <f>IFERROR(+'Ont LFS Emp'!K220-'CMA Emp Adj'!K220,"")</f>
        <v>1.4188764441187451</v>
      </c>
      <c r="L220" s="65">
        <f>IFERROR(+'Ont LFS Emp'!L220-'CMA Emp Adj'!L220,"")</f>
        <v>1.170649340834621</v>
      </c>
      <c r="M220" s="30">
        <f>IFERROR(+'Ont LFS Emp'!M220-'CMA Emp Adj'!M220,"")</f>
        <v>1.2452350153473297</v>
      </c>
      <c r="N220" s="30">
        <f>IFERROR(+'Ont LFS Emp'!N220-'CMA Emp Adj'!N220,"")</f>
        <v>1.5411137529237566</v>
      </c>
      <c r="O220" s="30">
        <f>IFERROR(+'Ont LFS Emp'!O220-'CMA Emp Adj'!O220,"")</f>
        <v>1.3362393924188247</v>
      </c>
      <c r="P220" s="30">
        <f>IFERROR(+'Ont LFS Emp'!P220-'CMA Emp Adj'!P220,"")</f>
        <v>1.6417873780613914</v>
      </c>
      <c r="Q220" s="30">
        <f>IFERROR(+'Ont LFS Emp'!Q220-'CMA Emp Adj'!Q220,"")</f>
        <v>1.6182250306218022</v>
      </c>
      <c r="R220" s="30">
        <f>IFERROR(+'Ont LFS Emp'!R220-'CMA Emp Adj'!R220,"")</f>
        <v>1.4657775853713066</v>
      </c>
      <c r="S220" s="30">
        <f>IFERROR(+'Ont LFS Emp'!S220-'CMA Emp Adj'!S220,"")</f>
        <v>1.1715535320960859</v>
      </c>
      <c r="T220" s="30">
        <f>IFERROR(+'Ont LFS Emp'!T220-'CMA Emp Adj'!T220,"")</f>
        <v>1.48340749532364</v>
      </c>
      <c r="U220" s="30">
        <f>IFERROR(+'Ont LFS Emp'!U220-'CMA Emp Adj'!U220,"")</f>
        <v>1.4151140069961987</v>
      </c>
      <c r="V220" s="30">
        <f>IFERROR(+'Ont LFS Emp'!V220-'CMA Emp Adj'!V220,"")</f>
        <v>1.2902892532281951</v>
      </c>
      <c r="W220" s="30">
        <f>IFERROR(+'Ont LFS Emp'!W220-'CMA Emp Adj'!W220,"")</f>
        <v>1.5456776504958245</v>
      </c>
      <c r="X220" s="30">
        <f>IFERROR(+'Ont LFS Emp'!X220-'CMA Emp Adj'!X220,"")</f>
        <v>1.2591813097463154</v>
      </c>
      <c r="Y220" s="30">
        <f>IFERROR(+'Ont LFS Emp'!Y220-'CMA Emp Adj'!Y220,"")</f>
        <v>1.425528355776172</v>
      </c>
    </row>
    <row r="221" spans="1:25" x14ac:dyDescent="0.25">
      <c r="A221" t="s">
        <v>418</v>
      </c>
      <c r="B221" s="132">
        <f t="shared" si="9"/>
        <v>5414</v>
      </c>
      <c r="C221" s="133">
        <v>541430</v>
      </c>
      <c r="D221" s="65">
        <f>IFERROR(+'Ont LFS Emp'!D221-'CMA Emp Adj'!D221,"")</f>
        <v>1.192257714527619</v>
      </c>
      <c r="E221" s="65">
        <f>IFERROR(+'Ont LFS Emp'!E221-'CMA Emp Adj'!E221,"")</f>
        <v>2.2132294120194063</v>
      </c>
      <c r="F221" s="65">
        <f>IFERROR(+'Ont LFS Emp'!F221-'CMA Emp Adj'!F221,"")</f>
        <v>1.3687040633207701</v>
      </c>
      <c r="G221" s="65">
        <f>IFERROR(+'Ont LFS Emp'!G221-'CMA Emp Adj'!G221,"")</f>
        <v>1.4325561421322881</v>
      </c>
      <c r="H221" s="65">
        <f>IFERROR(+'Ont LFS Emp'!H221-'CMA Emp Adj'!H221,"")</f>
        <v>1.557027172074724</v>
      </c>
      <c r="I221" s="65">
        <f>IFERROR(+'Ont LFS Emp'!I221-'CMA Emp Adj'!I221,"")</f>
        <v>1.2640240279785822</v>
      </c>
      <c r="J221" s="65">
        <f>IFERROR(+'Ont LFS Emp'!J221-'CMA Emp Adj'!J221,"")</f>
        <v>1.8317860925101979</v>
      </c>
      <c r="K221" s="65">
        <f>IFERROR(+'Ont LFS Emp'!K221-'CMA Emp Adj'!K221,"")</f>
        <v>1.7542784927133876</v>
      </c>
      <c r="L221" s="65">
        <f>IFERROR(+'Ont LFS Emp'!L221-'CMA Emp Adj'!L221,"")</f>
        <v>0.82822893351859683</v>
      </c>
      <c r="M221" s="30">
        <f>IFERROR(+'Ont LFS Emp'!M221-'CMA Emp Adj'!M221,"")</f>
        <v>1.2293557649680817</v>
      </c>
      <c r="N221" s="30">
        <f>IFERROR(+'Ont LFS Emp'!N221-'CMA Emp Adj'!N221,"")</f>
        <v>1.602863990993292</v>
      </c>
      <c r="O221" s="30">
        <f>IFERROR(+'Ont LFS Emp'!O221-'CMA Emp Adj'!O221,"")</f>
        <v>0.96064097792767456</v>
      </c>
      <c r="P221" s="30">
        <f>IFERROR(+'Ont LFS Emp'!P221-'CMA Emp Adj'!P221,"")</f>
        <v>1.5414140214683165</v>
      </c>
      <c r="Q221" s="30">
        <f>IFERROR(+'Ont LFS Emp'!Q221-'CMA Emp Adj'!Q221,"")</f>
        <v>1.6320874742936997</v>
      </c>
      <c r="R221" s="30">
        <f>IFERROR(+'Ont LFS Emp'!R221-'CMA Emp Adj'!R221,"")</f>
        <v>3.3087934217168709</v>
      </c>
      <c r="S221" s="30">
        <f>IFERROR(+'Ont LFS Emp'!S221-'CMA Emp Adj'!S221,"")</f>
        <v>3.220831685297239</v>
      </c>
      <c r="T221" s="30">
        <f>IFERROR(+'Ont LFS Emp'!T221-'CMA Emp Adj'!T221,"")</f>
        <v>4.0586763099370637</v>
      </c>
      <c r="U221" s="30">
        <f>IFERROR(+'Ont LFS Emp'!U221-'CMA Emp Adj'!U221,"")</f>
        <v>3.6777667751715777</v>
      </c>
      <c r="V221" s="30">
        <f>IFERROR(+'Ont LFS Emp'!V221-'CMA Emp Adj'!V221,"")</f>
        <v>3.1196416505268445</v>
      </c>
      <c r="W221" s="30">
        <f>IFERROR(+'Ont LFS Emp'!W221-'CMA Emp Adj'!W221,"")</f>
        <v>4.9853675010046388</v>
      </c>
      <c r="X221" s="30">
        <f>IFERROR(+'Ont LFS Emp'!X221-'CMA Emp Adj'!X221,"")</f>
        <v>3.9603173939058003</v>
      </c>
      <c r="Y221" s="30">
        <f>IFERROR(+'Ont LFS Emp'!Y221-'CMA Emp Adj'!Y221,"")</f>
        <v>4.943878043532278</v>
      </c>
    </row>
    <row r="222" spans="1:25" x14ac:dyDescent="0.25">
      <c r="A222" t="s">
        <v>419</v>
      </c>
      <c r="B222" s="132">
        <f t="shared" si="9"/>
        <v>5414</v>
      </c>
      <c r="C222" s="133">
        <v>541490</v>
      </c>
      <c r="D222" s="65">
        <f>IFERROR(+'Ont LFS Emp'!D222-'CMA Emp Adj'!D222,"")</f>
        <v>0.47367518827083821</v>
      </c>
      <c r="E222" s="65">
        <f>IFERROR(+'Ont LFS Emp'!E222-'CMA Emp Adj'!E222,"")</f>
        <v>0.57952983429605187</v>
      </c>
      <c r="F222" s="65">
        <f>IFERROR(+'Ont LFS Emp'!F222-'CMA Emp Adj'!F222,"")</f>
        <v>0.52668820371980629</v>
      </c>
      <c r="G222" s="65">
        <f>IFERROR(+'Ont LFS Emp'!G222-'CMA Emp Adj'!G222,"")</f>
        <v>0.54502280752929244</v>
      </c>
      <c r="H222" s="65">
        <f>IFERROR(+'Ont LFS Emp'!H222-'CMA Emp Adj'!H222,"")</f>
        <v>0.53626125238183742</v>
      </c>
      <c r="I222" s="65">
        <f>IFERROR(+'Ont LFS Emp'!I222-'CMA Emp Adj'!I222,"")</f>
        <v>0.50744887113459702</v>
      </c>
      <c r="J222" s="65">
        <f>IFERROR(+'Ont LFS Emp'!J222-'CMA Emp Adj'!J222,"")</f>
        <v>0.56934925902184563</v>
      </c>
      <c r="K222" s="65">
        <f>IFERROR(+'Ont LFS Emp'!K222-'CMA Emp Adj'!K222,"")</f>
        <v>0.57612756101459661</v>
      </c>
      <c r="L222" s="65">
        <f>IFERROR(+'Ont LFS Emp'!L222-'CMA Emp Adj'!L222,"")</f>
        <v>0.43421714096057384</v>
      </c>
      <c r="M222" s="30">
        <f>IFERROR(+'Ont LFS Emp'!M222-'CMA Emp Adj'!M222,"")</f>
        <v>0.48501781733481197</v>
      </c>
      <c r="N222" s="30">
        <f>IFERROR(+'Ont LFS Emp'!N222-'CMA Emp Adj'!N222,"")</f>
        <v>0.60566845356315913</v>
      </c>
      <c r="O222" s="30">
        <f>IFERROR(+'Ont LFS Emp'!O222-'CMA Emp Adj'!O222,"")</f>
        <v>0.49665110169369964</v>
      </c>
      <c r="P222" s="30">
        <f>IFERROR(+'Ont LFS Emp'!P222-'CMA Emp Adj'!P222,"")</f>
        <v>0.63419893449482245</v>
      </c>
      <c r="Q222" s="30">
        <f>IFERROR(+'Ont LFS Emp'!Q222-'CMA Emp Adj'!Q222,"")</f>
        <v>0.63258817049184324</v>
      </c>
      <c r="R222" s="30">
        <f>IFERROR(+'Ont LFS Emp'!R222-'CMA Emp Adj'!R222,"")</f>
        <v>0.46691446360784639</v>
      </c>
      <c r="S222" s="30">
        <f>IFERROR(+'Ont LFS Emp'!S222-'CMA Emp Adj'!S222,"")</f>
        <v>0.46035147238123253</v>
      </c>
      <c r="T222" s="30">
        <f>IFERROR(+'Ont LFS Emp'!T222-'CMA Emp Adj'!T222,"")</f>
        <v>0.57994151046790698</v>
      </c>
      <c r="U222" s="30">
        <f>IFERROR(+'Ont LFS Emp'!U222-'CMA Emp Adj'!U222,"")</f>
        <v>0.52388825497688152</v>
      </c>
      <c r="V222" s="30">
        <f>IFERROR(+'Ont LFS Emp'!V222-'CMA Emp Adj'!V222,"")</f>
        <v>0.44232396807494068</v>
      </c>
      <c r="W222" s="30">
        <f>IFERROR(+'Ont LFS Emp'!W222-'CMA Emp Adj'!W222,"")</f>
        <v>0.99095818558679416</v>
      </c>
      <c r="X222" s="30">
        <f>IFERROR(+'Ont LFS Emp'!X222-'CMA Emp Adj'!X222,"")</f>
        <v>0.79434431668919947</v>
      </c>
      <c r="Y222" s="30">
        <f>IFERROR(+'Ont LFS Emp'!Y222-'CMA Emp Adj'!Y222,"")</f>
        <v>0.95825216361636167</v>
      </c>
    </row>
    <row r="223" spans="1:25" x14ac:dyDescent="0.25">
      <c r="A223" s="106" t="s">
        <v>420</v>
      </c>
      <c r="B223" s="129"/>
      <c r="C223" s="130"/>
      <c r="D223" s="141"/>
      <c r="E223" s="141"/>
      <c r="F223" s="141"/>
      <c r="G223" s="141"/>
      <c r="H223" s="141"/>
      <c r="I223" s="141"/>
      <c r="J223" s="141"/>
      <c r="K223" s="141"/>
      <c r="L223" s="141"/>
      <c r="M223" s="135"/>
      <c r="N223" s="135"/>
      <c r="O223" s="135"/>
      <c r="P223" s="135"/>
      <c r="Q223" s="135"/>
      <c r="R223" s="135"/>
      <c r="S223" s="135"/>
      <c r="T223" s="135"/>
      <c r="U223" s="135"/>
      <c r="V223" s="135"/>
      <c r="W223" s="135"/>
      <c r="X223" s="135"/>
      <c r="Y223" s="135"/>
    </row>
    <row r="224" spans="1:25" x14ac:dyDescent="0.25">
      <c r="A224" t="s">
        <v>548</v>
      </c>
      <c r="B224" s="132">
        <f t="shared" ref="B224:B227" si="10">VALUE(LEFT(C224,4))</f>
        <v>61</v>
      </c>
      <c r="C224" s="133">
        <v>61</v>
      </c>
      <c r="D224" s="65">
        <f>IFERROR(+'Ont LFS Emp'!D224-'CMA Emp Adj'!D224,"")</f>
        <v>203.51</v>
      </c>
      <c r="E224" s="65">
        <f>IFERROR(+'Ont LFS Emp'!E224-'CMA Emp Adj'!E224,"")</f>
        <v>215.36</v>
      </c>
      <c r="F224" s="65">
        <f>IFERROR(+'Ont LFS Emp'!F224-'CMA Emp Adj'!F224,"")</f>
        <v>224.55</v>
      </c>
      <c r="G224" s="65">
        <f>IFERROR(+'Ont LFS Emp'!G224-'CMA Emp Adj'!G224,"")</f>
        <v>224.76999999999998</v>
      </c>
      <c r="H224" s="65">
        <f>IFERROR(+'Ont LFS Emp'!H224-'CMA Emp Adj'!H224,"")</f>
        <v>224.40999999999997</v>
      </c>
      <c r="I224" s="65">
        <f>IFERROR(+'Ont LFS Emp'!I224-'CMA Emp Adj'!I224,"")</f>
        <v>225.26</v>
      </c>
      <c r="J224" s="65">
        <f>IFERROR(+'Ont LFS Emp'!J224-'CMA Emp Adj'!J224,"")</f>
        <v>229.88000000000002</v>
      </c>
      <c r="K224" s="65">
        <f>IFERROR(+'Ont LFS Emp'!K224-'CMA Emp Adj'!K224,"")</f>
        <v>243.53000000000003</v>
      </c>
      <c r="L224" s="65">
        <f>IFERROR(+'Ont LFS Emp'!L224-'CMA Emp Adj'!L224,"")</f>
        <v>252.11828583708015</v>
      </c>
      <c r="M224" s="30">
        <f>IFERROR(+'Ont LFS Emp'!M224-'CMA Emp Adj'!M224,"")</f>
        <v>260.33678127479504</v>
      </c>
      <c r="N224" s="30">
        <f>IFERROR(+'Ont LFS Emp'!N224-'CMA Emp Adj'!N224,"")</f>
        <v>259.89469816186192</v>
      </c>
      <c r="O224" s="30">
        <f>IFERROR(+'Ont LFS Emp'!O224-'CMA Emp Adj'!O224,"")</f>
        <v>278.77872090716744</v>
      </c>
      <c r="P224" s="30">
        <f>IFERROR(+'Ont LFS Emp'!P224-'CMA Emp Adj'!P224,"")</f>
        <v>259.67837344617828</v>
      </c>
      <c r="Q224" s="30">
        <f>IFERROR(+'Ont LFS Emp'!Q224-'CMA Emp Adj'!Q224,"")</f>
        <v>253.77982114519972</v>
      </c>
      <c r="R224" s="30">
        <f>IFERROR(+'Ont LFS Emp'!R224-'CMA Emp Adj'!R224,"")</f>
        <v>263.71330103432592</v>
      </c>
      <c r="S224" s="30">
        <f>IFERROR(+'Ont LFS Emp'!S224-'CMA Emp Adj'!S224,"")</f>
        <v>255.65424016822007</v>
      </c>
      <c r="T224" s="30">
        <f>IFERROR(+'Ont LFS Emp'!T224-'CMA Emp Adj'!T224,"")</f>
        <v>273.38852239145263</v>
      </c>
      <c r="U224" s="30">
        <f>IFERROR(+'Ont LFS Emp'!U224-'CMA Emp Adj'!U224,"")</f>
        <v>275.25609939759033</v>
      </c>
      <c r="V224" s="30">
        <f>IFERROR(+'Ont LFS Emp'!V224-'CMA Emp Adj'!V224,"")</f>
        <v>283.72209365764945</v>
      </c>
      <c r="W224" s="30">
        <f>IFERROR(+'Ont LFS Emp'!W224-'CMA Emp Adj'!W224,"")</f>
        <v>287.75945107214477</v>
      </c>
      <c r="X224" s="30">
        <f>IFERROR(+'Ont LFS Emp'!X224-'CMA Emp Adj'!X224,"")</f>
        <v>279.96754023756876</v>
      </c>
      <c r="Y224" s="30">
        <f>IFERROR(+'Ont LFS Emp'!Y224-'CMA Emp Adj'!Y224,"")</f>
        <v>282.59793232889399</v>
      </c>
    </row>
    <row r="225" spans="1:25" x14ac:dyDescent="0.25">
      <c r="A225" t="s">
        <v>549</v>
      </c>
      <c r="B225" s="132">
        <f t="shared" si="10"/>
        <v>6111</v>
      </c>
      <c r="C225" s="133">
        <v>6111</v>
      </c>
      <c r="D225" s="65">
        <f>IFERROR(+'Ont LFS Emp'!D225-'CMA Emp Adj'!D225,"")</f>
        <v>136.01999999999998</v>
      </c>
      <c r="E225" s="65">
        <f>IFERROR(+'Ont LFS Emp'!E225-'CMA Emp Adj'!E225,"")</f>
        <v>146.96999999999997</v>
      </c>
      <c r="F225" s="65">
        <f>IFERROR(+'Ont LFS Emp'!F225-'CMA Emp Adj'!F225,"")</f>
        <v>152.88999999999999</v>
      </c>
      <c r="G225" s="65">
        <f>IFERROR(+'Ont LFS Emp'!G225-'CMA Emp Adj'!G225,"")</f>
        <v>148.69999999999999</v>
      </c>
      <c r="H225" s="65">
        <f>IFERROR(+'Ont LFS Emp'!H225-'CMA Emp Adj'!H225,"")</f>
        <v>154.44</v>
      </c>
      <c r="I225" s="65">
        <f>IFERROR(+'Ont LFS Emp'!I225-'CMA Emp Adj'!I225,"")</f>
        <v>148.44</v>
      </c>
      <c r="J225" s="65">
        <f>IFERROR(+'Ont LFS Emp'!J225-'CMA Emp Adj'!J225,"")</f>
        <v>151.16</v>
      </c>
      <c r="K225" s="65">
        <f>IFERROR(+'Ont LFS Emp'!K225-'CMA Emp Adj'!K225,"")</f>
        <v>158.17000000000002</v>
      </c>
      <c r="L225" s="65">
        <f>IFERROR(+'Ont LFS Emp'!L225-'CMA Emp Adj'!L225,"")</f>
        <v>159.53307672409335</v>
      </c>
      <c r="M225" s="30">
        <f>IFERROR(+'Ont LFS Emp'!M225-'CMA Emp Adj'!M225,"")</f>
        <v>169.57553106730822</v>
      </c>
      <c r="N225" s="30">
        <f>IFERROR(+'Ont LFS Emp'!N225-'CMA Emp Adj'!N225,"")</f>
        <v>163.72759790987641</v>
      </c>
      <c r="O225" s="30">
        <f>IFERROR(+'Ont LFS Emp'!O225-'CMA Emp Adj'!O225,"")</f>
        <v>175.37645403280044</v>
      </c>
      <c r="P225" s="30">
        <f>IFERROR(+'Ont LFS Emp'!P225-'CMA Emp Adj'!P225,"")</f>
        <v>161.72388897511513</v>
      </c>
      <c r="Q225" s="30">
        <f>IFERROR(+'Ont LFS Emp'!Q225-'CMA Emp Adj'!Q225,"")</f>
        <v>158.59736716850324</v>
      </c>
      <c r="R225" s="30">
        <f>IFERROR(+'Ont LFS Emp'!R225-'CMA Emp Adj'!R225,"")</f>
        <v>165.99892361111114</v>
      </c>
      <c r="S225" s="30">
        <f>IFERROR(+'Ont LFS Emp'!S225-'CMA Emp Adj'!S225,"")</f>
        <v>155.48124999999999</v>
      </c>
      <c r="T225" s="30">
        <f>IFERROR(+'Ont LFS Emp'!T225-'CMA Emp Adj'!T225,"")</f>
        <v>170.29263020833332</v>
      </c>
      <c r="U225" s="30">
        <f>IFERROR(+'Ont LFS Emp'!U225-'CMA Emp Adj'!U225,"")</f>
        <v>159.99778645833334</v>
      </c>
      <c r="V225" s="30">
        <f>IFERROR(+'Ont LFS Emp'!V225-'CMA Emp Adj'!V225,"")</f>
        <v>169.45419270833335</v>
      </c>
      <c r="W225" s="30">
        <f>IFERROR(+'Ont LFS Emp'!W225-'CMA Emp Adj'!W225,"")</f>
        <v>167.97091461177908</v>
      </c>
      <c r="X225" s="30">
        <f>IFERROR(+'Ont LFS Emp'!X225-'CMA Emp Adj'!X225,"")</f>
        <v>164.6517811289994</v>
      </c>
      <c r="Y225" s="30">
        <f>IFERROR(+'Ont LFS Emp'!Y225-'CMA Emp Adj'!Y225,"")</f>
        <v>171.02572243733442</v>
      </c>
    </row>
    <row r="226" spans="1:25" x14ac:dyDescent="0.25">
      <c r="A226" t="s">
        <v>550</v>
      </c>
      <c r="B226" s="132">
        <f t="shared" si="10"/>
        <v>6112</v>
      </c>
      <c r="C226" s="133">
        <v>6112</v>
      </c>
      <c r="D226" s="65">
        <f>IFERROR(+'Ont LFS Emp'!D226-'CMA Emp Adj'!D226,"")</f>
        <v>15.8</v>
      </c>
      <c r="E226" s="65">
        <f>IFERROR(+'Ont LFS Emp'!E226-'CMA Emp Adj'!E226,"")</f>
        <v>15.97</v>
      </c>
      <c r="F226" s="65">
        <f>IFERROR(+'Ont LFS Emp'!F226-'CMA Emp Adj'!F226,"")</f>
        <v>15.079999999999998</v>
      </c>
      <c r="G226" s="65">
        <f>IFERROR(+'Ont LFS Emp'!G226-'CMA Emp Adj'!G226,"")</f>
        <v>17.100000000000001</v>
      </c>
      <c r="H226" s="65">
        <f>IFERROR(+'Ont LFS Emp'!H226-'CMA Emp Adj'!H226,"")</f>
        <v>12.89</v>
      </c>
      <c r="I226" s="65">
        <f>IFERROR(+'Ont LFS Emp'!I226-'CMA Emp Adj'!I226,"")</f>
        <v>16.869999999999997</v>
      </c>
      <c r="J226" s="65">
        <f>IFERROR(+'Ont LFS Emp'!J226-'CMA Emp Adj'!J226,"")</f>
        <v>15.069999999999999</v>
      </c>
      <c r="K226" s="65">
        <f>IFERROR(+'Ont LFS Emp'!K226-'CMA Emp Adj'!K226,"")</f>
        <v>18.079999999999998</v>
      </c>
      <c r="L226" s="65">
        <f>IFERROR(+'Ont LFS Emp'!L226-'CMA Emp Adj'!L226,"")</f>
        <v>18.50375130072841</v>
      </c>
      <c r="M226" s="30">
        <f>IFERROR(+'Ont LFS Emp'!M226-'CMA Emp Adj'!M226,"")</f>
        <v>18.567778355879291</v>
      </c>
      <c r="N226" s="30">
        <f>IFERROR(+'Ont LFS Emp'!N226-'CMA Emp Adj'!N226,"")</f>
        <v>16.726149843912591</v>
      </c>
      <c r="O226" s="30">
        <f>IFERROR(+'Ont LFS Emp'!O226-'CMA Emp Adj'!O226,"")</f>
        <v>16.878480749219563</v>
      </c>
      <c r="P226" s="30">
        <f>IFERROR(+'Ont LFS Emp'!P226-'CMA Emp Adj'!P226,"")</f>
        <v>16.818392299687829</v>
      </c>
      <c r="Q226" s="30">
        <f>IFERROR(+'Ont LFS Emp'!Q226-'CMA Emp Adj'!Q226,"")</f>
        <v>16.831326742976064</v>
      </c>
      <c r="R226" s="30">
        <f>IFERROR(+'Ont LFS Emp'!R226-'CMA Emp Adj'!R226,"")</f>
        <v>19.691715976331363</v>
      </c>
      <c r="S226" s="30">
        <f>IFERROR(+'Ont LFS Emp'!S226-'CMA Emp Adj'!S226,"")</f>
        <v>19.87073281747838</v>
      </c>
      <c r="T226" s="30">
        <f>IFERROR(+'Ont LFS Emp'!T226-'CMA Emp Adj'!T226,"")</f>
        <v>18.720250341374602</v>
      </c>
      <c r="U226" s="30">
        <f>IFERROR(+'Ont LFS Emp'!U226-'CMA Emp Adj'!U226,"")</f>
        <v>21.483882567137009</v>
      </c>
      <c r="V226" s="30">
        <f>IFERROR(+'Ont LFS Emp'!V226-'CMA Emp Adj'!V226,"")</f>
        <v>23.747182521620395</v>
      </c>
      <c r="W226" s="30">
        <f>IFERROR(+'Ont LFS Emp'!W226-'CMA Emp Adj'!W226,"")</f>
        <v>23.091482084690554</v>
      </c>
      <c r="X226" s="30">
        <f>IFERROR(+'Ont LFS Emp'!X226-'CMA Emp Adj'!X226,"")</f>
        <v>22.745439739413683</v>
      </c>
      <c r="Y226" s="30">
        <f>IFERROR(+'Ont LFS Emp'!Y226-'CMA Emp Adj'!Y226,"")</f>
        <v>24.569902280130297</v>
      </c>
    </row>
    <row r="227" spans="1:25" x14ac:dyDescent="0.25">
      <c r="A227" t="s">
        <v>151</v>
      </c>
      <c r="B227" s="137">
        <f t="shared" si="10"/>
        <v>6113</v>
      </c>
      <c r="C227" s="133">
        <v>6113</v>
      </c>
      <c r="D227" s="65">
        <f>IFERROR(+'Ont LFS Emp'!D227-'CMA Emp Adj'!D227,"")</f>
        <v>37.480000000000004</v>
      </c>
      <c r="E227" s="65">
        <f>IFERROR(+'Ont LFS Emp'!E227-'CMA Emp Adj'!E227,"")</f>
        <v>37.68</v>
      </c>
      <c r="F227" s="65">
        <f>IFERROR(+'Ont LFS Emp'!F227-'CMA Emp Adj'!F227,"")</f>
        <v>39.069999999999993</v>
      </c>
      <c r="G227" s="65">
        <f>IFERROR(+'Ont LFS Emp'!G227-'CMA Emp Adj'!G227,"")</f>
        <v>39.14</v>
      </c>
      <c r="H227" s="65">
        <f>IFERROR(+'Ont LFS Emp'!H227-'CMA Emp Adj'!H227,"")</f>
        <v>39.600000000000009</v>
      </c>
      <c r="I227" s="65">
        <f>IFERROR(+'Ont LFS Emp'!I227-'CMA Emp Adj'!I227,"")</f>
        <v>42.28</v>
      </c>
      <c r="J227" s="65">
        <f>IFERROR(+'Ont LFS Emp'!J227-'CMA Emp Adj'!J227,"")</f>
        <v>42.510000000000005</v>
      </c>
      <c r="K227" s="65">
        <f>IFERROR(+'Ont LFS Emp'!K227-'CMA Emp Adj'!K227,"")</f>
        <v>47.06</v>
      </c>
      <c r="L227" s="65">
        <f>IFERROR(+'Ont LFS Emp'!L227-'CMA Emp Adj'!L227,"")</f>
        <v>57.534554678692224</v>
      </c>
      <c r="M227" s="30">
        <f>IFERROR(+'Ont LFS Emp'!M227-'CMA Emp Adj'!M227,"")</f>
        <v>55.976685456595263</v>
      </c>
      <c r="N227" s="30">
        <f>IFERROR(+'Ont LFS Emp'!N227-'CMA Emp Adj'!N227,"")</f>
        <v>58.440838030815492</v>
      </c>
      <c r="O227" s="30">
        <f>IFERROR(+'Ont LFS Emp'!O227-'CMA Emp Adj'!O227,"")</f>
        <v>64.389353626456213</v>
      </c>
      <c r="P227" s="30">
        <f>IFERROR(+'Ont LFS Emp'!P227-'CMA Emp Adj'!P227,"")</f>
        <v>61.729872228485533</v>
      </c>
      <c r="Q227" s="30">
        <f>IFERROR(+'Ont LFS Emp'!Q227-'CMA Emp Adj'!Q227,"")</f>
        <v>57.794573468620818</v>
      </c>
      <c r="R227" s="30">
        <f>IFERROR(+'Ont LFS Emp'!R227-'CMA Emp Adj'!R227,"")</f>
        <v>59.432702865761691</v>
      </c>
      <c r="S227" s="30">
        <f>IFERROR(+'Ont LFS Emp'!S227-'CMA Emp Adj'!S227,"")</f>
        <v>62.068024132730017</v>
      </c>
      <c r="T227" s="30">
        <f>IFERROR(+'Ont LFS Emp'!T227-'CMA Emp Adj'!T227,"")</f>
        <v>60.619402714932122</v>
      </c>
      <c r="U227" s="30">
        <f>IFERROR(+'Ont LFS Emp'!U227-'CMA Emp Adj'!U227,"")</f>
        <v>63.778524886877833</v>
      </c>
      <c r="V227" s="30">
        <f>IFERROR(+'Ont LFS Emp'!V227-'CMA Emp Adj'!V227,"")</f>
        <v>65.220380090497741</v>
      </c>
      <c r="W227" s="30">
        <f>IFERROR(+'Ont LFS Emp'!W227-'CMA Emp Adj'!W227,"")</f>
        <v>66.462347930254225</v>
      </c>
      <c r="X227" s="30">
        <f>IFERROR(+'Ont LFS Emp'!X227-'CMA Emp Adj'!X227,"")</f>
        <v>68.043728204445614</v>
      </c>
      <c r="Y227" s="30">
        <f>IFERROR(+'Ont LFS Emp'!Y227-'CMA Emp Adj'!Y227,"")</f>
        <v>59.979439637960873</v>
      </c>
    </row>
    <row r="228" spans="1:25" x14ac:dyDescent="0.25">
      <c r="A228" t="s">
        <v>551</v>
      </c>
      <c r="B228" s="137" t="s">
        <v>207</v>
      </c>
      <c r="C228" s="133">
        <v>6114</v>
      </c>
      <c r="D228" s="65">
        <f>IFERROR(+'Ont LFS Emp'!D228-'CMA Emp Adj'!D228,"")</f>
        <v>3.5300000000000011</v>
      </c>
      <c r="E228" s="65">
        <f>IFERROR(+'Ont LFS Emp'!E228-'CMA Emp Adj'!E228,"")</f>
        <v>3.7100000000000009</v>
      </c>
      <c r="F228" s="65">
        <f>IFERROR(+'Ont LFS Emp'!F228-'CMA Emp Adj'!F228,"")</f>
        <v>2.3600000000000003</v>
      </c>
      <c r="G228" s="65">
        <f>IFERROR(+'Ont LFS Emp'!G228-'CMA Emp Adj'!G228,"")</f>
        <v>1.9500000000000002</v>
      </c>
      <c r="H228" s="65">
        <f>IFERROR(+'Ont LFS Emp'!H228-'CMA Emp Adj'!H228,"")</f>
        <v>3.21</v>
      </c>
      <c r="I228" s="65">
        <f>IFERROR(+'Ont LFS Emp'!I228-'CMA Emp Adj'!I228,"")</f>
        <v>1.86</v>
      </c>
      <c r="J228" s="65">
        <f>IFERROR(+'Ont LFS Emp'!J228-'CMA Emp Adj'!J228,"")</f>
        <v>1.88</v>
      </c>
      <c r="K228" s="65">
        <f>IFERROR(+'Ont LFS Emp'!K228-'CMA Emp Adj'!K228,"")</f>
        <v>1.81</v>
      </c>
      <c r="L228" s="65">
        <f>IFERROR(+'Ont LFS Emp'!L228-'CMA Emp Adj'!L228,"")</f>
        <v>0</v>
      </c>
      <c r="M228" s="30">
        <f>IFERROR(+'Ont LFS Emp'!M228-'CMA Emp Adj'!M228,"")</f>
        <v>0</v>
      </c>
      <c r="N228" s="30">
        <f>IFERROR(+'Ont LFS Emp'!N228-'CMA Emp Adj'!N228,"")</f>
        <v>0.79290801186943627</v>
      </c>
      <c r="O228" s="30">
        <f>IFERROR(+'Ont LFS Emp'!O228-'CMA Emp Adj'!O228,"")</f>
        <v>1.78</v>
      </c>
      <c r="P228" s="30">
        <f>IFERROR(+'Ont LFS Emp'!P228-'CMA Emp Adj'!P228,"")</f>
        <v>0.93311572700296708</v>
      </c>
      <c r="Q228" s="30">
        <f>IFERROR(+'Ont LFS Emp'!Q228-'CMA Emp Adj'!Q228,"")</f>
        <v>0.88979228486646855</v>
      </c>
      <c r="R228" s="30">
        <f>IFERROR(+'Ont LFS Emp'!R228-'CMA Emp Adj'!R228,"")</f>
        <v>2.29</v>
      </c>
      <c r="S228" s="30">
        <f>IFERROR(+'Ont LFS Emp'!S228-'CMA Emp Adj'!S228,"")</f>
        <v>2.0299999999999998</v>
      </c>
      <c r="T228" s="30">
        <f>IFERROR(+'Ont LFS Emp'!T228-'CMA Emp Adj'!T228,"")</f>
        <v>2.21</v>
      </c>
      <c r="U228" s="30">
        <f>IFERROR(+'Ont LFS Emp'!U228-'CMA Emp Adj'!U228,"")</f>
        <v>2.02</v>
      </c>
      <c r="V228" s="30">
        <f>IFERROR(+'Ont LFS Emp'!V228-'CMA Emp Adj'!V228,"")</f>
        <v>0.5996787148594378</v>
      </c>
      <c r="W228" s="30">
        <f>IFERROR(+'Ont LFS Emp'!W228-'CMA Emp Adj'!W228,"")</f>
        <v>2.78</v>
      </c>
      <c r="X228" s="30">
        <f>IFERROR(+'Ont LFS Emp'!X228-'CMA Emp Adj'!X228,"")</f>
        <v>1.2829629629629626</v>
      </c>
      <c r="Y228" s="30">
        <f>IFERROR(+'Ont LFS Emp'!Y228-'CMA Emp Adj'!Y228,"")</f>
        <v>0.49703703703703672</v>
      </c>
    </row>
    <row r="229" spans="1:25" x14ac:dyDescent="0.25">
      <c r="A229" t="s">
        <v>552</v>
      </c>
      <c r="B229" s="137" t="s">
        <v>207</v>
      </c>
      <c r="C229" s="133">
        <v>6115</v>
      </c>
      <c r="D229" s="65">
        <f>IFERROR(+'Ont LFS Emp'!D229-'CMA Emp Adj'!D229,"")</f>
        <v>2.0299999999999998</v>
      </c>
      <c r="E229" s="65">
        <f>IFERROR(+'Ont LFS Emp'!E229-'CMA Emp Adj'!E229,"")</f>
        <v>1.4000000000000001</v>
      </c>
      <c r="F229" s="65">
        <f>IFERROR(+'Ont LFS Emp'!F229-'CMA Emp Adj'!F229,"")</f>
        <v>2.72</v>
      </c>
      <c r="G229" s="65">
        <f>IFERROR(+'Ont LFS Emp'!G229-'CMA Emp Adj'!G229,"")</f>
        <v>3.1</v>
      </c>
      <c r="H229" s="65">
        <f>IFERROR(+'Ont LFS Emp'!H229-'CMA Emp Adj'!H229,"")</f>
        <v>1.27</v>
      </c>
      <c r="I229" s="65">
        <f>IFERROR(+'Ont LFS Emp'!I229-'CMA Emp Adj'!I229,"")</f>
        <v>1.63</v>
      </c>
      <c r="J229" s="65">
        <f>IFERROR(+'Ont LFS Emp'!J229-'CMA Emp Adj'!J229,"")</f>
        <v>1.93</v>
      </c>
      <c r="K229" s="65">
        <f>IFERROR(+'Ont LFS Emp'!K229-'CMA Emp Adj'!K229,"")</f>
        <v>1.3</v>
      </c>
      <c r="L229" s="65">
        <f>IFERROR(+'Ont LFS Emp'!L229-'CMA Emp Adj'!L229,"")</f>
        <v>2.1800000000000002</v>
      </c>
      <c r="M229" s="30">
        <f>IFERROR(+'Ont LFS Emp'!M229-'CMA Emp Adj'!M229,"")</f>
        <v>1.5060824742268037</v>
      </c>
      <c r="N229" s="30">
        <f>IFERROR(+'Ont LFS Emp'!N229-'CMA Emp Adj'!N229,"")</f>
        <v>1.8881443298969074</v>
      </c>
      <c r="O229" s="30">
        <f>IFERROR(+'Ont LFS Emp'!O229-'CMA Emp Adj'!O229,"")</f>
        <v>2.2799999999999998</v>
      </c>
      <c r="P229" s="30">
        <f>IFERROR(+'Ont LFS Emp'!P229-'CMA Emp Adj'!P229,"")</f>
        <v>2.31</v>
      </c>
      <c r="Q229" s="30">
        <f>IFERROR(+'Ont LFS Emp'!Q229-'CMA Emp Adj'!Q229,"")</f>
        <v>2.66</v>
      </c>
      <c r="R229" s="30">
        <f>IFERROR(+'Ont LFS Emp'!R229-'CMA Emp Adj'!R229,"")</f>
        <v>0.67558620689655147</v>
      </c>
      <c r="S229" s="30">
        <f>IFERROR(+'Ont LFS Emp'!S229-'CMA Emp Adj'!S229,"")</f>
        <v>1.73</v>
      </c>
      <c r="T229" s="30">
        <f>IFERROR(+'Ont LFS Emp'!T229-'CMA Emp Adj'!T229,"")</f>
        <v>0</v>
      </c>
      <c r="U229" s="30">
        <f>IFERROR(+'Ont LFS Emp'!U229-'CMA Emp Adj'!U229,"")</f>
        <v>3.17</v>
      </c>
      <c r="V229" s="30">
        <f>IFERROR(+'Ont LFS Emp'!V229-'CMA Emp Adj'!V229,"")</f>
        <v>2.11</v>
      </c>
      <c r="W229" s="30">
        <f>IFERROR(+'Ont LFS Emp'!W229-'CMA Emp Adj'!W229,"")</f>
        <v>2.2649397590361446</v>
      </c>
      <c r="X229" s="30">
        <f>IFERROR(+'Ont LFS Emp'!X229-'CMA Emp Adj'!X229,"")</f>
        <v>0.45783132530120496</v>
      </c>
      <c r="Y229" s="30">
        <f>IFERROR(+'Ont LFS Emp'!Y229-'CMA Emp Adj'!Y229,"")</f>
        <v>1.3791566265060238</v>
      </c>
    </row>
    <row r="230" spans="1:25" x14ac:dyDescent="0.25">
      <c r="A230" t="s">
        <v>553</v>
      </c>
      <c r="B230" s="137" t="s">
        <v>207</v>
      </c>
      <c r="C230" s="133">
        <v>6116</v>
      </c>
      <c r="D230" s="65">
        <f>IFERROR(+'Ont LFS Emp'!D230-'CMA Emp Adj'!D230,"")</f>
        <v>9.5699999999999985</v>
      </c>
      <c r="E230" s="65">
        <f>IFERROR(+'Ont LFS Emp'!E230-'CMA Emp Adj'!E230,"")</f>
        <v>9.31</v>
      </c>
      <c r="F230" s="65">
        <f>IFERROR(+'Ont LFS Emp'!F230-'CMA Emp Adj'!F230,"")</f>
        <v>12.740000000000002</v>
      </c>
      <c r="G230" s="65">
        <f>IFERROR(+'Ont LFS Emp'!G230-'CMA Emp Adj'!G230,"")</f>
        <v>15.370000000000001</v>
      </c>
      <c r="H230" s="65">
        <f>IFERROR(+'Ont LFS Emp'!H230-'CMA Emp Adj'!H230,"")</f>
        <v>13.510000000000002</v>
      </c>
      <c r="I230" s="65">
        <f>IFERROR(+'Ont LFS Emp'!I230-'CMA Emp Adj'!I230,"")</f>
        <v>14.67</v>
      </c>
      <c r="J230" s="65">
        <f>IFERROR(+'Ont LFS Emp'!J230-'CMA Emp Adj'!J230,"")</f>
        <v>17.45</v>
      </c>
      <c r="K230" s="65">
        <f>IFERROR(+'Ont LFS Emp'!K230-'CMA Emp Adj'!K230,"")</f>
        <v>16.54</v>
      </c>
      <c r="L230" s="65">
        <f>IFERROR(+'Ont LFS Emp'!L230-'CMA Emp Adj'!L230,"")</f>
        <v>14.726033367381685</v>
      </c>
      <c r="M230" s="30">
        <f>IFERROR(+'Ont LFS Emp'!M230-'CMA Emp Adj'!M230,"")</f>
        <v>13.74260129383725</v>
      </c>
      <c r="N230" s="30">
        <f>IFERROR(+'Ont LFS Emp'!N230-'CMA Emp Adj'!N230,"")</f>
        <v>17.539264555669053</v>
      </c>
      <c r="O230" s="30">
        <f>IFERROR(+'Ont LFS Emp'!O230-'CMA Emp Adj'!O230,"")</f>
        <v>18.613469526727954</v>
      </c>
      <c r="P230" s="30">
        <f>IFERROR(+'Ont LFS Emp'!P230-'CMA Emp Adj'!P230,"")</f>
        <v>16.651174668028602</v>
      </c>
      <c r="Q230" s="30">
        <f>IFERROR(+'Ont LFS Emp'!Q230-'CMA Emp Adj'!Q230,"")</f>
        <v>18.038038815117471</v>
      </c>
      <c r="R230" s="30">
        <f>IFERROR(+'Ont LFS Emp'!R230-'CMA Emp Adj'!R230,"")</f>
        <v>16.796388268156424</v>
      </c>
      <c r="S230" s="30">
        <f>IFERROR(+'Ont LFS Emp'!S230-'CMA Emp Adj'!S230,"")</f>
        <v>15.536564245810059</v>
      </c>
      <c r="T230" s="30">
        <f>IFERROR(+'Ont LFS Emp'!T230-'CMA Emp Adj'!T230,"")</f>
        <v>20.625608938547483</v>
      </c>
      <c r="U230" s="30">
        <f>IFERROR(+'Ont LFS Emp'!U230-'CMA Emp Adj'!U230,"")</f>
        <v>26.878368715083798</v>
      </c>
      <c r="V230" s="30">
        <f>IFERROR(+'Ont LFS Emp'!V230-'CMA Emp Adj'!V230,"")</f>
        <v>22.255167597765364</v>
      </c>
      <c r="W230" s="30">
        <f>IFERROR(+'Ont LFS Emp'!W230-'CMA Emp Adj'!W230,"")</f>
        <v>24.151994520547941</v>
      </c>
      <c r="X230" s="30">
        <f>IFERROR(+'Ont LFS Emp'!X230-'CMA Emp Adj'!X230,"")</f>
        <v>22.138131506849312</v>
      </c>
      <c r="Y230" s="30">
        <f>IFERROR(+'Ont LFS Emp'!Y230-'CMA Emp Adj'!Y230,"")</f>
        <v>24.425041095890414</v>
      </c>
    </row>
    <row r="231" spans="1:25" x14ac:dyDescent="0.25">
      <c r="A231" t="s">
        <v>554</v>
      </c>
      <c r="B231" s="137" t="s">
        <v>207</v>
      </c>
      <c r="C231" s="133">
        <v>6117</v>
      </c>
      <c r="D231" s="65">
        <f>IFERROR(+'Ont LFS Emp'!D231-'CMA Emp Adj'!D231,"")</f>
        <v>0</v>
      </c>
      <c r="E231" s="65">
        <f>IFERROR(+'Ont LFS Emp'!E231-'CMA Emp Adj'!E231,"")</f>
        <v>0</v>
      </c>
      <c r="F231" s="65">
        <f>IFERROR(+'Ont LFS Emp'!F231-'CMA Emp Adj'!F231,"")</f>
        <v>0</v>
      </c>
      <c r="G231" s="65">
        <f>IFERROR(+'Ont LFS Emp'!G231-'CMA Emp Adj'!G231,"")</f>
        <v>2.06</v>
      </c>
      <c r="H231" s="65">
        <f>IFERROR(+'Ont LFS Emp'!H231-'CMA Emp Adj'!H231,"")</f>
        <v>2.04</v>
      </c>
      <c r="I231" s="65">
        <f>IFERROR(+'Ont LFS Emp'!I231-'CMA Emp Adj'!I231,"")</f>
        <v>0</v>
      </c>
      <c r="J231" s="65">
        <f>IFERROR(+'Ont LFS Emp'!J231-'CMA Emp Adj'!J231,"")</f>
        <v>2.25</v>
      </c>
      <c r="K231" s="65">
        <f>IFERROR(+'Ont LFS Emp'!K231-'CMA Emp Adj'!K231,"")</f>
        <v>2.78</v>
      </c>
      <c r="L231" s="65">
        <f>IFERROR(+'Ont LFS Emp'!L231-'CMA Emp Adj'!L231,"")</f>
        <v>0.69043689320388379</v>
      </c>
      <c r="M231" s="30">
        <f>IFERROR(+'Ont LFS Emp'!M231-'CMA Emp Adj'!M231,"")</f>
        <v>1.58</v>
      </c>
      <c r="N231" s="30">
        <f>IFERROR(+'Ont LFS Emp'!N231-'CMA Emp Adj'!N231,"")</f>
        <v>1.207864077669903</v>
      </c>
      <c r="O231" s="30">
        <f>IFERROR(+'Ont LFS Emp'!O231-'CMA Emp Adj'!O231,"")</f>
        <v>0.7200000000000002</v>
      </c>
      <c r="P231" s="30">
        <f>IFERROR(+'Ont LFS Emp'!P231-'CMA Emp Adj'!P231,"")</f>
        <v>1.54</v>
      </c>
      <c r="Q231" s="30">
        <f>IFERROR(+'Ont LFS Emp'!Q231-'CMA Emp Adj'!Q231,"")</f>
        <v>2</v>
      </c>
      <c r="R231" s="30">
        <f>IFERROR(+'Ont LFS Emp'!R231-'CMA Emp Adj'!R231,"")</f>
        <v>0.74340782122905003</v>
      </c>
      <c r="S231" s="30">
        <f>IFERROR(+'Ont LFS Emp'!S231-'CMA Emp Adj'!S231,"")</f>
        <v>1.5031284916201113</v>
      </c>
      <c r="T231" s="30">
        <f>IFERROR(+'Ont LFS Emp'!T231-'CMA Emp Adj'!T231,"")</f>
        <v>0</v>
      </c>
      <c r="U231" s="30">
        <f>IFERROR(+'Ont LFS Emp'!U231-'CMA Emp Adj'!U231,"")</f>
        <v>0.54100558659217834</v>
      </c>
      <c r="V231" s="30">
        <f>IFERROR(+'Ont LFS Emp'!V231-'CMA Emp Adj'!V231,"")</f>
        <v>2.2784916201117316</v>
      </c>
      <c r="W231" s="30">
        <f>IFERROR(+'Ont LFS Emp'!W231-'CMA Emp Adj'!W231,"")</f>
        <v>2.63</v>
      </c>
      <c r="X231" s="30">
        <f>IFERROR(+'Ont LFS Emp'!X231-'CMA Emp Adj'!X231,"")</f>
        <v>2.31</v>
      </c>
      <c r="Y231" s="30">
        <f>IFERROR(+'Ont LFS Emp'!Y231-'CMA Emp Adj'!Y231,"")</f>
        <v>1.5679939209726448</v>
      </c>
    </row>
    <row r="232" spans="1:25" x14ac:dyDescent="0.25">
      <c r="A232" s="106" t="s">
        <v>430</v>
      </c>
      <c r="B232" s="129"/>
      <c r="C232" s="130"/>
      <c r="D232" s="141"/>
      <c r="E232" s="141"/>
      <c r="F232" s="141"/>
      <c r="G232" s="141"/>
      <c r="H232" s="141"/>
      <c r="I232" s="141"/>
      <c r="J232" s="141"/>
      <c r="K232" s="141"/>
      <c r="L232" s="141"/>
      <c r="M232" s="135"/>
      <c r="N232" s="135"/>
      <c r="O232" s="135"/>
      <c r="P232" s="135"/>
      <c r="Q232" s="135"/>
      <c r="R232" s="135"/>
      <c r="S232" s="135"/>
      <c r="T232" s="135"/>
      <c r="U232" s="135"/>
      <c r="V232" s="135"/>
      <c r="W232" s="135"/>
      <c r="X232" s="135"/>
      <c r="Y232" s="135"/>
    </row>
    <row r="233" spans="1:25" x14ac:dyDescent="0.25">
      <c r="A233" t="s">
        <v>555</v>
      </c>
      <c r="B233" s="137"/>
      <c r="C233" s="133" t="s">
        <v>189</v>
      </c>
      <c r="D233" s="65">
        <f>IFERROR(+'Ont LFS Emp'!D233-'CMA Emp Adj'!D233,"")</f>
        <v>9.76</v>
      </c>
      <c r="E233" s="65">
        <f>IFERROR(+'Ont LFS Emp'!E233-'CMA Emp Adj'!E233,"")</f>
        <v>11.69</v>
      </c>
      <c r="F233" s="65">
        <f>IFERROR(+'Ont LFS Emp'!F233-'CMA Emp Adj'!F233,"")</f>
        <v>10.350000000000001</v>
      </c>
      <c r="G233" s="65">
        <f>IFERROR(+'Ont LFS Emp'!G233-'CMA Emp Adj'!G233,"")</f>
        <v>11.91</v>
      </c>
      <c r="H233" s="65">
        <f>IFERROR(+'Ont LFS Emp'!H233-'CMA Emp Adj'!H233,"")</f>
        <v>11.53</v>
      </c>
      <c r="I233" s="65">
        <f>IFERROR(+'Ont LFS Emp'!I233-'CMA Emp Adj'!I233,"")</f>
        <v>9.7200000000000006</v>
      </c>
      <c r="J233" s="65">
        <f>IFERROR(+'Ont LFS Emp'!J233-'CMA Emp Adj'!J233,"")</f>
        <v>10.829999999999998</v>
      </c>
      <c r="K233" s="65">
        <f>IFERROR(+'Ont LFS Emp'!K233-'CMA Emp Adj'!K233,"")</f>
        <v>10.560000000000002</v>
      </c>
      <c r="L233" s="65">
        <f>IFERROR(+'Ont LFS Emp'!L233-'CMA Emp Adj'!L233,"")</f>
        <v>6.9338506417736294</v>
      </c>
      <c r="M233" s="30">
        <f>IFERROR(+'Ont LFS Emp'!M233-'CMA Emp Adj'!M233,"")</f>
        <v>7.1293115519253201</v>
      </c>
      <c r="N233" s="30">
        <f>IFERROR(+'Ont LFS Emp'!N233-'CMA Emp Adj'!N233,"")</f>
        <v>7.5605017502917153</v>
      </c>
      <c r="O233" s="30">
        <f>IFERROR(+'Ont LFS Emp'!O233-'CMA Emp Adj'!O233,"")</f>
        <v>5.4165344224037337</v>
      </c>
      <c r="P233" s="30">
        <f>IFERROR(+'Ont LFS Emp'!P233-'CMA Emp Adj'!P233,"")</f>
        <v>4.5371061843640597</v>
      </c>
      <c r="Q233" s="30">
        <f>IFERROR(+'Ont LFS Emp'!Q233-'CMA Emp Adj'!Q233,"")</f>
        <v>4.8044224037339562</v>
      </c>
      <c r="R233" s="30">
        <f>IFERROR(+'Ont LFS Emp'!R233-'CMA Emp Adj'!R233,"")</f>
        <v>3.2597087378640777</v>
      </c>
      <c r="S233" s="30">
        <f>IFERROR(+'Ont LFS Emp'!S233-'CMA Emp Adj'!S233,"")</f>
        <v>5.3888996763754049</v>
      </c>
      <c r="T233" s="30">
        <f>IFERROR(+'Ont LFS Emp'!T233-'CMA Emp Adj'!T233,"")</f>
        <v>4.0473786407766994</v>
      </c>
      <c r="U233" s="30">
        <f>IFERROR(+'Ont LFS Emp'!U233-'CMA Emp Adj'!U233,"")</f>
        <v>4.4054045307443364</v>
      </c>
      <c r="V233" s="30">
        <f>IFERROR(+'Ont LFS Emp'!V233-'CMA Emp Adj'!V233,"")</f>
        <v>3.1081229773462784</v>
      </c>
      <c r="W233" s="30">
        <f>IFERROR(+'Ont LFS Emp'!W233-'CMA Emp Adj'!W233,"")</f>
        <v>5.0183139534883718</v>
      </c>
      <c r="X233" s="30">
        <f>IFERROR(+'Ont LFS Emp'!X233-'CMA Emp Adj'!X233,"")</f>
        <v>3.3970736434108524</v>
      </c>
      <c r="Y233" s="30">
        <f>IFERROR(+'Ont LFS Emp'!Y233-'CMA Emp Adj'!Y233,"")</f>
        <v>3.3086821705426352</v>
      </c>
    </row>
    <row r="234" spans="1:25" x14ac:dyDescent="0.25">
      <c r="A234" t="s">
        <v>556</v>
      </c>
      <c r="B234" s="137">
        <f t="shared" ref="B234:B244" si="11">VALUE(LEFT(C234,4))</f>
        <v>3131</v>
      </c>
      <c r="C234" s="133">
        <v>3131</v>
      </c>
      <c r="D234" s="65">
        <f>IFERROR(+'Ont LFS Emp'!D234-'CMA Emp Adj'!D234,"")</f>
        <v>0</v>
      </c>
      <c r="E234" s="65">
        <f>IFERROR(+'Ont LFS Emp'!E234-'CMA Emp Adj'!E234,"")</f>
        <v>0</v>
      </c>
      <c r="F234" s="65">
        <f>IFERROR(+'Ont LFS Emp'!F234-'CMA Emp Adj'!F234,"")</f>
        <v>0</v>
      </c>
      <c r="G234" s="65">
        <f>IFERROR(+'Ont LFS Emp'!G234-'CMA Emp Adj'!G234,"")</f>
        <v>0</v>
      </c>
      <c r="H234" s="65">
        <f>IFERROR(+'Ont LFS Emp'!H234-'CMA Emp Adj'!H234,"")</f>
        <v>0</v>
      </c>
      <c r="I234" s="65">
        <f>IFERROR(+'Ont LFS Emp'!I234-'CMA Emp Adj'!I234,"")</f>
        <v>0</v>
      </c>
      <c r="J234" s="65">
        <f>IFERROR(+'Ont LFS Emp'!J234-'CMA Emp Adj'!J234,"")</f>
        <v>0</v>
      </c>
      <c r="K234" s="65">
        <f>IFERROR(+'Ont LFS Emp'!K234-'CMA Emp Adj'!K234,"")</f>
        <v>0</v>
      </c>
      <c r="L234" s="65">
        <f>IFERROR(+'Ont LFS Emp'!L234-'CMA Emp Adj'!L234,"")</f>
        <v>0</v>
      </c>
      <c r="M234" s="30">
        <f>IFERROR(+'Ont LFS Emp'!M234-'CMA Emp Adj'!M234,"")</f>
        <v>0</v>
      </c>
      <c r="N234" s="30">
        <f>IFERROR(+'Ont LFS Emp'!N234-'CMA Emp Adj'!N234,"")</f>
        <v>0</v>
      </c>
      <c r="O234" s="30">
        <f>IFERROR(+'Ont LFS Emp'!O234-'CMA Emp Adj'!O234,"")</f>
        <v>0</v>
      </c>
      <c r="P234" s="30">
        <f>IFERROR(+'Ont LFS Emp'!P234-'CMA Emp Adj'!P234,"")</f>
        <v>0</v>
      </c>
      <c r="Q234" s="30">
        <f>IFERROR(+'Ont LFS Emp'!Q234-'CMA Emp Adj'!Q234,"")</f>
        <v>0</v>
      </c>
      <c r="R234" s="30">
        <f>IFERROR(+'Ont LFS Emp'!R234-'CMA Emp Adj'!R234,"")</f>
        <v>0</v>
      </c>
      <c r="S234" s="30">
        <f>IFERROR(+'Ont LFS Emp'!S234-'CMA Emp Adj'!S234,"")</f>
        <v>0</v>
      </c>
      <c r="T234" s="30">
        <f>IFERROR(+'Ont LFS Emp'!T234-'CMA Emp Adj'!T234,"")</f>
        <v>0</v>
      </c>
      <c r="U234" s="30">
        <f>IFERROR(+'Ont LFS Emp'!U234-'CMA Emp Adj'!U234,"")</f>
        <v>0</v>
      </c>
      <c r="V234" s="30">
        <f>IFERROR(+'Ont LFS Emp'!V234-'CMA Emp Adj'!V234,"")</f>
        <v>0</v>
      </c>
      <c r="W234" s="30">
        <f>IFERROR(+'Ont LFS Emp'!W234-'CMA Emp Adj'!W234,"")</f>
        <v>0</v>
      </c>
      <c r="X234" s="30">
        <f>IFERROR(+'Ont LFS Emp'!X234-'CMA Emp Adj'!X234,"")</f>
        <v>0</v>
      </c>
      <c r="Y234" s="30">
        <f>IFERROR(+'Ont LFS Emp'!Y234-'CMA Emp Adj'!Y234,"")</f>
        <v>0</v>
      </c>
    </row>
    <row r="235" spans="1:25" x14ac:dyDescent="0.25">
      <c r="A235" t="s">
        <v>557</v>
      </c>
      <c r="B235" s="137">
        <f t="shared" si="11"/>
        <v>3132</v>
      </c>
      <c r="C235" s="133">
        <v>3132</v>
      </c>
      <c r="D235" s="65">
        <f>IFERROR(+'Ont LFS Emp'!D235-'CMA Emp Adj'!D235,"")</f>
        <v>0</v>
      </c>
      <c r="E235" s="65">
        <f>IFERROR(+'Ont LFS Emp'!E235-'CMA Emp Adj'!E235,"")</f>
        <v>0</v>
      </c>
      <c r="F235" s="65">
        <f>IFERROR(+'Ont LFS Emp'!F235-'CMA Emp Adj'!F235,"")</f>
        <v>0</v>
      </c>
      <c r="G235" s="65">
        <f>IFERROR(+'Ont LFS Emp'!G235-'CMA Emp Adj'!G235,"")</f>
        <v>0</v>
      </c>
      <c r="H235" s="65">
        <f>IFERROR(+'Ont LFS Emp'!H235-'CMA Emp Adj'!H235,"")</f>
        <v>0</v>
      </c>
      <c r="I235" s="65">
        <f>IFERROR(+'Ont LFS Emp'!I235-'CMA Emp Adj'!I235,"")</f>
        <v>0</v>
      </c>
      <c r="J235" s="65">
        <f>IFERROR(+'Ont LFS Emp'!J235-'CMA Emp Adj'!J235,"")</f>
        <v>0</v>
      </c>
      <c r="K235" s="65">
        <f>IFERROR(+'Ont LFS Emp'!K235-'CMA Emp Adj'!K235,"")</f>
        <v>0</v>
      </c>
      <c r="L235" s="65">
        <f>IFERROR(+'Ont LFS Emp'!L235-'CMA Emp Adj'!L235,"")</f>
        <v>0</v>
      </c>
      <c r="M235" s="30">
        <f>IFERROR(+'Ont LFS Emp'!M235-'CMA Emp Adj'!M235,"")</f>
        <v>0</v>
      </c>
      <c r="N235" s="30">
        <f>IFERROR(+'Ont LFS Emp'!N235-'CMA Emp Adj'!N235,"")</f>
        <v>0</v>
      </c>
      <c r="O235" s="30">
        <f>IFERROR(+'Ont LFS Emp'!O235-'CMA Emp Adj'!O235,"")</f>
        <v>0</v>
      </c>
      <c r="P235" s="30">
        <f>IFERROR(+'Ont LFS Emp'!P235-'CMA Emp Adj'!P235,"")</f>
        <v>0</v>
      </c>
      <c r="Q235" s="30">
        <f>IFERROR(+'Ont LFS Emp'!Q235-'CMA Emp Adj'!Q235,"")</f>
        <v>0</v>
      </c>
      <c r="R235" s="30">
        <f>IFERROR(+'Ont LFS Emp'!R235-'CMA Emp Adj'!R235,"")</f>
        <v>0</v>
      </c>
      <c r="S235" s="30">
        <f>IFERROR(+'Ont LFS Emp'!S235-'CMA Emp Adj'!S235,"")</f>
        <v>0</v>
      </c>
      <c r="T235" s="30">
        <f>IFERROR(+'Ont LFS Emp'!T235-'CMA Emp Adj'!T235,"")</f>
        <v>0</v>
      </c>
      <c r="U235" s="30">
        <f>IFERROR(+'Ont LFS Emp'!U235-'CMA Emp Adj'!U235,"")</f>
        <v>0</v>
      </c>
      <c r="V235" s="30">
        <f>IFERROR(+'Ont LFS Emp'!V235-'CMA Emp Adj'!V235,"")</f>
        <v>0</v>
      </c>
      <c r="W235" s="30">
        <f>IFERROR(+'Ont LFS Emp'!W235-'CMA Emp Adj'!W235,"")</f>
        <v>0</v>
      </c>
      <c r="X235" s="30">
        <f>IFERROR(+'Ont LFS Emp'!X235-'CMA Emp Adj'!X235,"")</f>
        <v>0</v>
      </c>
      <c r="Y235" s="30">
        <f>IFERROR(+'Ont LFS Emp'!Y235-'CMA Emp Adj'!Y235,"")</f>
        <v>0</v>
      </c>
    </row>
    <row r="236" spans="1:25" x14ac:dyDescent="0.25">
      <c r="A236" t="s">
        <v>558</v>
      </c>
      <c r="B236" s="137">
        <f t="shared" si="11"/>
        <v>3133</v>
      </c>
      <c r="C236" s="133">
        <v>3133</v>
      </c>
      <c r="D236" s="65">
        <f>IFERROR(+'Ont LFS Emp'!D236-'CMA Emp Adj'!D236,"")</f>
        <v>0</v>
      </c>
      <c r="E236" s="65">
        <f>IFERROR(+'Ont LFS Emp'!E236-'CMA Emp Adj'!E236,"")</f>
        <v>0</v>
      </c>
      <c r="F236" s="65">
        <f>IFERROR(+'Ont LFS Emp'!F236-'CMA Emp Adj'!F236,"")</f>
        <v>0</v>
      </c>
      <c r="G236" s="65">
        <f>IFERROR(+'Ont LFS Emp'!G236-'CMA Emp Adj'!G236,"")</f>
        <v>0</v>
      </c>
      <c r="H236" s="65">
        <f>IFERROR(+'Ont LFS Emp'!H236-'CMA Emp Adj'!H236,"")</f>
        <v>0</v>
      </c>
      <c r="I236" s="65">
        <f>IFERROR(+'Ont LFS Emp'!I236-'CMA Emp Adj'!I236,"")</f>
        <v>0</v>
      </c>
      <c r="J236" s="65">
        <f>IFERROR(+'Ont LFS Emp'!J236-'CMA Emp Adj'!J236,"")</f>
        <v>0</v>
      </c>
      <c r="K236" s="65">
        <f>IFERROR(+'Ont LFS Emp'!K236-'CMA Emp Adj'!K236,"")</f>
        <v>0</v>
      </c>
      <c r="L236" s="65">
        <f>IFERROR(+'Ont LFS Emp'!L236-'CMA Emp Adj'!L236,"")</f>
        <v>0</v>
      </c>
      <c r="M236" s="30">
        <f>IFERROR(+'Ont LFS Emp'!M236-'CMA Emp Adj'!M236,"")</f>
        <v>0</v>
      </c>
      <c r="N236" s="30">
        <f>IFERROR(+'Ont LFS Emp'!N236-'CMA Emp Adj'!N236,"")</f>
        <v>0</v>
      </c>
      <c r="O236" s="30">
        <f>IFERROR(+'Ont LFS Emp'!O236-'CMA Emp Adj'!O236,"")</f>
        <v>0</v>
      </c>
      <c r="P236" s="30">
        <f>IFERROR(+'Ont LFS Emp'!P236-'CMA Emp Adj'!P236,"")</f>
        <v>0</v>
      </c>
      <c r="Q236" s="30">
        <f>IFERROR(+'Ont LFS Emp'!Q236-'CMA Emp Adj'!Q236,"")</f>
        <v>0</v>
      </c>
      <c r="R236" s="30">
        <f>IFERROR(+'Ont LFS Emp'!R236-'CMA Emp Adj'!R236,"")</f>
        <v>0</v>
      </c>
      <c r="S236" s="30">
        <f>IFERROR(+'Ont LFS Emp'!S236-'CMA Emp Adj'!S236,"")</f>
        <v>0</v>
      </c>
      <c r="T236" s="30">
        <f>IFERROR(+'Ont LFS Emp'!T236-'CMA Emp Adj'!T236,"")</f>
        <v>0</v>
      </c>
      <c r="U236" s="30">
        <f>IFERROR(+'Ont LFS Emp'!U236-'CMA Emp Adj'!U236,"")</f>
        <v>0</v>
      </c>
      <c r="V236" s="30">
        <f>IFERROR(+'Ont LFS Emp'!V236-'CMA Emp Adj'!V236,"")</f>
        <v>0</v>
      </c>
      <c r="W236" s="30">
        <f>IFERROR(+'Ont LFS Emp'!W236-'CMA Emp Adj'!W236,"")</f>
        <v>0</v>
      </c>
      <c r="X236" s="30">
        <f>IFERROR(+'Ont LFS Emp'!X236-'CMA Emp Adj'!X236,"")</f>
        <v>0</v>
      </c>
      <c r="Y236" s="30">
        <f>IFERROR(+'Ont LFS Emp'!Y236-'CMA Emp Adj'!Y236,"")</f>
        <v>0</v>
      </c>
    </row>
    <row r="237" spans="1:25" x14ac:dyDescent="0.25">
      <c r="A237" t="s">
        <v>559</v>
      </c>
      <c r="B237" s="137">
        <f t="shared" si="11"/>
        <v>3141</v>
      </c>
      <c r="C237" s="133">
        <v>3141</v>
      </c>
      <c r="D237" s="65">
        <f>IFERROR(+'Ont LFS Emp'!D237-'CMA Emp Adj'!D237,"")</f>
        <v>0</v>
      </c>
      <c r="E237" s="65">
        <f>IFERROR(+'Ont LFS Emp'!E237-'CMA Emp Adj'!E237,"")</f>
        <v>0</v>
      </c>
      <c r="F237" s="65">
        <f>IFERROR(+'Ont LFS Emp'!F237-'CMA Emp Adj'!F237,"")</f>
        <v>0</v>
      </c>
      <c r="G237" s="65">
        <f>IFERROR(+'Ont LFS Emp'!G237-'CMA Emp Adj'!G237,"")</f>
        <v>0</v>
      </c>
      <c r="H237" s="65">
        <f>IFERROR(+'Ont LFS Emp'!H237-'CMA Emp Adj'!H237,"")</f>
        <v>0</v>
      </c>
      <c r="I237" s="65">
        <f>IFERROR(+'Ont LFS Emp'!I237-'CMA Emp Adj'!I237,"")</f>
        <v>0</v>
      </c>
      <c r="J237" s="65">
        <f>IFERROR(+'Ont LFS Emp'!J237-'CMA Emp Adj'!J237,"")</f>
        <v>0</v>
      </c>
      <c r="K237" s="65">
        <f>IFERROR(+'Ont LFS Emp'!K237-'CMA Emp Adj'!K237,"")</f>
        <v>0</v>
      </c>
      <c r="L237" s="65">
        <f>IFERROR(+'Ont LFS Emp'!L237-'CMA Emp Adj'!L237,"")</f>
        <v>0</v>
      </c>
      <c r="M237" s="30">
        <f>IFERROR(+'Ont LFS Emp'!M237-'CMA Emp Adj'!M237,"")</f>
        <v>0</v>
      </c>
      <c r="N237" s="30">
        <f>IFERROR(+'Ont LFS Emp'!N237-'CMA Emp Adj'!N237,"")</f>
        <v>0</v>
      </c>
      <c r="O237" s="30">
        <f>IFERROR(+'Ont LFS Emp'!O237-'CMA Emp Adj'!O237,"")</f>
        <v>0</v>
      </c>
      <c r="P237" s="30">
        <f>IFERROR(+'Ont LFS Emp'!P237-'CMA Emp Adj'!P237,"")</f>
        <v>0</v>
      </c>
      <c r="Q237" s="30">
        <f>IFERROR(+'Ont LFS Emp'!Q237-'CMA Emp Adj'!Q237,"")</f>
        <v>0</v>
      </c>
      <c r="R237" s="30">
        <f>IFERROR(+'Ont LFS Emp'!R237-'CMA Emp Adj'!R237,"")</f>
        <v>0</v>
      </c>
      <c r="S237" s="30">
        <f>IFERROR(+'Ont LFS Emp'!S237-'CMA Emp Adj'!S237,"")</f>
        <v>0</v>
      </c>
      <c r="T237" s="30">
        <f>IFERROR(+'Ont LFS Emp'!T237-'CMA Emp Adj'!T237,"")</f>
        <v>0</v>
      </c>
      <c r="U237" s="30">
        <f>IFERROR(+'Ont LFS Emp'!U237-'CMA Emp Adj'!U237,"")</f>
        <v>0</v>
      </c>
      <c r="V237" s="30">
        <f>IFERROR(+'Ont LFS Emp'!V237-'CMA Emp Adj'!V237,"")</f>
        <v>0</v>
      </c>
      <c r="W237" s="30">
        <f>IFERROR(+'Ont LFS Emp'!W237-'CMA Emp Adj'!W237,"")</f>
        <v>0</v>
      </c>
      <c r="X237" s="30">
        <f>IFERROR(+'Ont LFS Emp'!X237-'CMA Emp Adj'!X237,"")</f>
        <v>0</v>
      </c>
      <c r="Y237" s="30">
        <f>IFERROR(+'Ont LFS Emp'!Y237-'CMA Emp Adj'!Y237,"")</f>
        <v>0</v>
      </c>
    </row>
    <row r="238" spans="1:25" x14ac:dyDescent="0.25">
      <c r="A238" t="s">
        <v>560</v>
      </c>
      <c r="B238" s="137">
        <f t="shared" si="11"/>
        <v>3149</v>
      </c>
      <c r="C238" s="133">
        <v>3149</v>
      </c>
      <c r="D238" s="65">
        <f>IFERROR(+'Ont LFS Emp'!D238-'CMA Emp Adj'!D238,"")</f>
        <v>0</v>
      </c>
      <c r="E238" s="65">
        <f>IFERROR(+'Ont LFS Emp'!E238-'CMA Emp Adj'!E238,"")</f>
        <v>0</v>
      </c>
      <c r="F238" s="65">
        <f>IFERROR(+'Ont LFS Emp'!F238-'CMA Emp Adj'!F238,"")</f>
        <v>0</v>
      </c>
      <c r="G238" s="65">
        <f>IFERROR(+'Ont LFS Emp'!G238-'CMA Emp Adj'!G238,"")</f>
        <v>0</v>
      </c>
      <c r="H238" s="65">
        <f>IFERROR(+'Ont LFS Emp'!H238-'CMA Emp Adj'!H238,"")</f>
        <v>0</v>
      </c>
      <c r="I238" s="65">
        <f>IFERROR(+'Ont LFS Emp'!I238-'CMA Emp Adj'!I238,"")</f>
        <v>0</v>
      </c>
      <c r="J238" s="65">
        <f>IFERROR(+'Ont LFS Emp'!J238-'CMA Emp Adj'!J238,"")</f>
        <v>0</v>
      </c>
      <c r="K238" s="65">
        <f>IFERROR(+'Ont LFS Emp'!K238-'CMA Emp Adj'!K238,"")</f>
        <v>0</v>
      </c>
      <c r="L238" s="65">
        <f>IFERROR(+'Ont LFS Emp'!L238-'CMA Emp Adj'!L238,"")</f>
        <v>0</v>
      </c>
      <c r="M238" s="30">
        <f>IFERROR(+'Ont LFS Emp'!M238-'CMA Emp Adj'!M238,"")</f>
        <v>0</v>
      </c>
      <c r="N238" s="30">
        <f>IFERROR(+'Ont LFS Emp'!N238-'CMA Emp Adj'!N238,"")</f>
        <v>0</v>
      </c>
      <c r="O238" s="30">
        <f>IFERROR(+'Ont LFS Emp'!O238-'CMA Emp Adj'!O238,"")</f>
        <v>0</v>
      </c>
      <c r="P238" s="30">
        <f>IFERROR(+'Ont LFS Emp'!P238-'CMA Emp Adj'!P238,"")</f>
        <v>0</v>
      </c>
      <c r="Q238" s="30">
        <f>IFERROR(+'Ont LFS Emp'!Q238-'CMA Emp Adj'!Q238,"")</f>
        <v>0</v>
      </c>
      <c r="R238" s="30">
        <f>IFERROR(+'Ont LFS Emp'!R238-'CMA Emp Adj'!R238,"")</f>
        <v>0</v>
      </c>
      <c r="S238" s="30">
        <f>IFERROR(+'Ont LFS Emp'!S238-'CMA Emp Adj'!S238,"")</f>
        <v>0</v>
      </c>
      <c r="T238" s="30">
        <f>IFERROR(+'Ont LFS Emp'!T238-'CMA Emp Adj'!T238,"")</f>
        <v>0</v>
      </c>
      <c r="U238" s="30">
        <f>IFERROR(+'Ont LFS Emp'!U238-'CMA Emp Adj'!U238,"")</f>
        <v>0</v>
      </c>
      <c r="V238" s="30">
        <f>IFERROR(+'Ont LFS Emp'!V238-'CMA Emp Adj'!V238,"")</f>
        <v>0</v>
      </c>
      <c r="W238" s="30">
        <f>IFERROR(+'Ont LFS Emp'!W238-'CMA Emp Adj'!W238,"")</f>
        <v>0</v>
      </c>
      <c r="X238" s="30">
        <f>IFERROR(+'Ont LFS Emp'!X238-'CMA Emp Adj'!X238,"")</f>
        <v>0</v>
      </c>
      <c r="Y238" s="30">
        <f>IFERROR(+'Ont LFS Emp'!Y238-'CMA Emp Adj'!Y238,"")</f>
        <v>0</v>
      </c>
    </row>
    <row r="239" spans="1:25" x14ac:dyDescent="0.25">
      <c r="A239" t="s">
        <v>561</v>
      </c>
      <c r="B239" s="137" t="s">
        <v>190</v>
      </c>
      <c r="C239" s="133">
        <v>315</v>
      </c>
      <c r="D239" s="65">
        <f>IFERROR(+'Ont LFS Emp'!D239-'CMA Emp Adj'!D239,"")</f>
        <v>10.7</v>
      </c>
      <c r="E239" s="65">
        <f>IFERROR(+'Ont LFS Emp'!E239-'CMA Emp Adj'!E239,"")</f>
        <v>10.32</v>
      </c>
      <c r="F239" s="65">
        <f>IFERROR(+'Ont LFS Emp'!F239-'CMA Emp Adj'!F239,"")</f>
        <v>8.490000000000002</v>
      </c>
      <c r="G239" s="65">
        <f>IFERROR(+'Ont LFS Emp'!G239-'CMA Emp Adj'!G239,"")</f>
        <v>6.3499999999999979</v>
      </c>
      <c r="H239" s="65">
        <f>IFERROR(+'Ont LFS Emp'!H239-'CMA Emp Adj'!H239,"")</f>
        <v>7.4699999999999989</v>
      </c>
      <c r="I239" s="65">
        <f>IFERROR(+'Ont LFS Emp'!I239-'CMA Emp Adj'!I239,"")</f>
        <v>6.879999999999999</v>
      </c>
      <c r="J239" s="65">
        <f>IFERROR(+'Ont LFS Emp'!J239-'CMA Emp Adj'!J239,"")</f>
        <v>6.9600000000000009</v>
      </c>
      <c r="K239" s="65">
        <f>IFERROR(+'Ont LFS Emp'!K239-'CMA Emp Adj'!K239,"")</f>
        <v>6.610000000000003</v>
      </c>
      <c r="L239" s="65">
        <f>IFERROR(+'Ont LFS Emp'!L239-'CMA Emp Adj'!L239,"")</f>
        <v>3.8838559322033888</v>
      </c>
      <c r="M239" s="30">
        <f>IFERROR(+'Ont LFS Emp'!M239-'CMA Emp Adj'!M239,"")</f>
        <v>4.759002311248075</v>
      </c>
      <c r="N239" s="30">
        <f>IFERROR(+'Ont LFS Emp'!N239-'CMA Emp Adj'!N239,"")</f>
        <v>3.1753274268104779</v>
      </c>
      <c r="O239" s="30">
        <f>IFERROR(+'Ont LFS Emp'!O239-'CMA Emp Adj'!O239,"")</f>
        <v>3.3791178736517713</v>
      </c>
      <c r="P239" s="30">
        <f>IFERROR(+'Ont LFS Emp'!P239-'CMA Emp Adj'!P239,"")</f>
        <v>3.1685285053929118</v>
      </c>
      <c r="Q239" s="30">
        <f>IFERROR(+'Ont LFS Emp'!Q239-'CMA Emp Adj'!Q239,"")</f>
        <v>2.8169568567026193</v>
      </c>
      <c r="R239" s="30">
        <f>IFERROR(+'Ont LFS Emp'!R239-'CMA Emp Adj'!R239,"")</f>
        <v>2.5575340136054425</v>
      </c>
      <c r="S239" s="30">
        <f>IFERROR(+'Ont LFS Emp'!S239-'CMA Emp Adj'!S239,"")</f>
        <v>2.1605697278911578</v>
      </c>
      <c r="T239" s="30">
        <f>IFERROR(+'Ont LFS Emp'!T239-'CMA Emp Adj'!T239,"")</f>
        <v>2.1868622448979593</v>
      </c>
      <c r="U239" s="30">
        <f>IFERROR(+'Ont LFS Emp'!U239-'CMA Emp Adj'!U239,"")</f>
        <v>1.6572108843537423</v>
      </c>
      <c r="V239" s="30">
        <f>IFERROR(+'Ont LFS Emp'!V239-'CMA Emp Adj'!V239,"")</f>
        <v>2.0863265306122454</v>
      </c>
      <c r="W239" s="30">
        <f>IFERROR(+'Ont LFS Emp'!W239-'CMA Emp Adj'!W239,"")</f>
        <v>1.6139488870568828</v>
      </c>
      <c r="X239" s="30">
        <f>IFERROR(+'Ont LFS Emp'!X239-'CMA Emp Adj'!X239,"")</f>
        <v>1.2330420445177239</v>
      </c>
      <c r="Y239" s="30">
        <f>IFERROR(+'Ont LFS Emp'!Y239-'CMA Emp Adj'!Y239,"")</f>
        <v>2.9177576257213502</v>
      </c>
    </row>
    <row r="240" spans="1:25" x14ac:dyDescent="0.25">
      <c r="A240" t="s">
        <v>562</v>
      </c>
      <c r="B240" s="137">
        <f t="shared" si="11"/>
        <v>3151</v>
      </c>
      <c r="C240" s="133">
        <v>3151</v>
      </c>
      <c r="D240" s="65">
        <f>IFERROR(+'Ont LFS Emp'!D240-'CMA Emp Adj'!D240,"")</f>
        <v>0</v>
      </c>
      <c r="E240" s="65">
        <f>IFERROR(+'Ont LFS Emp'!E240-'CMA Emp Adj'!E240,"")</f>
        <v>0</v>
      </c>
      <c r="F240" s="65">
        <f>IFERROR(+'Ont LFS Emp'!F240-'CMA Emp Adj'!F240,"")</f>
        <v>0</v>
      </c>
      <c r="G240" s="65">
        <f>IFERROR(+'Ont LFS Emp'!G240-'CMA Emp Adj'!G240,"")</f>
        <v>0</v>
      </c>
      <c r="H240" s="65">
        <f>IFERROR(+'Ont LFS Emp'!H240-'CMA Emp Adj'!H240,"")</f>
        <v>0</v>
      </c>
      <c r="I240" s="65">
        <f>IFERROR(+'Ont LFS Emp'!I240-'CMA Emp Adj'!I240,"")</f>
        <v>0</v>
      </c>
      <c r="J240" s="65">
        <f>IFERROR(+'Ont LFS Emp'!J240-'CMA Emp Adj'!J240,"")</f>
        <v>0</v>
      </c>
      <c r="K240" s="65">
        <f>IFERROR(+'Ont LFS Emp'!K240-'CMA Emp Adj'!K240,"")</f>
        <v>0</v>
      </c>
      <c r="L240" s="65">
        <f>IFERROR(+'Ont LFS Emp'!L240-'CMA Emp Adj'!L240,"")</f>
        <v>0</v>
      </c>
      <c r="M240" s="30">
        <f>IFERROR(+'Ont LFS Emp'!M240-'CMA Emp Adj'!M240,"")</f>
        <v>0</v>
      </c>
      <c r="N240" s="30">
        <f>IFERROR(+'Ont LFS Emp'!N240-'CMA Emp Adj'!N240,"")</f>
        <v>0</v>
      </c>
      <c r="O240" s="30">
        <f>IFERROR(+'Ont LFS Emp'!O240-'CMA Emp Adj'!O240,"")</f>
        <v>0</v>
      </c>
      <c r="P240" s="30">
        <f>IFERROR(+'Ont LFS Emp'!P240-'CMA Emp Adj'!P240,"")</f>
        <v>0</v>
      </c>
      <c r="Q240" s="30">
        <f>IFERROR(+'Ont LFS Emp'!Q240-'CMA Emp Adj'!Q240,"")</f>
        <v>0</v>
      </c>
      <c r="R240" s="30">
        <f>IFERROR(+'Ont LFS Emp'!R240-'CMA Emp Adj'!R240,"")</f>
        <v>0</v>
      </c>
      <c r="S240" s="30">
        <f>IFERROR(+'Ont LFS Emp'!S240-'CMA Emp Adj'!S240,"")</f>
        <v>0</v>
      </c>
      <c r="T240" s="30">
        <f>IFERROR(+'Ont LFS Emp'!T240-'CMA Emp Adj'!T240,"")</f>
        <v>0</v>
      </c>
      <c r="U240" s="30">
        <f>IFERROR(+'Ont LFS Emp'!U240-'CMA Emp Adj'!U240,"")</f>
        <v>0</v>
      </c>
      <c r="V240" s="30">
        <f>IFERROR(+'Ont LFS Emp'!V240-'CMA Emp Adj'!V240,"")</f>
        <v>0</v>
      </c>
      <c r="W240" s="30">
        <f>IFERROR(+'Ont LFS Emp'!W240-'CMA Emp Adj'!W240,"")</f>
        <v>0</v>
      </c>
      <c r="X240" s="30">
        <f>IFERROR(+'Ont LFS Emp'!X240-'CMA Emp Adj'!X240,"")</f>
        <v>0</v>
      </c>
      <c r="Y240" s="30">
        <f>IFERROR(+'Ont LFS Emp'!Y240-'CMA Emp Adj'!Y240,"")</f>
        <v>0</v>
      </c>
    </row>
    <row r="241" spans="1:25" x14ac:dyDescent="0.25">
      <c r="A241" t="s">
        <v>563</v>
      </c>
      <c r="B241" s="137">
        <f t="shared" si="11"/>
        <v>3152</v>
      </c>
      <c r="C241" s="133">
        <v>3152</v>
      </c>
      <c r="D241" s="65">
        <f>IFERROR(+'Ont LFS Emp'!D241-'CMA Emp Adj'!D241,"")</f>
        <v>0</v>
      </c>
      <c r="E241" s="65">
        <f>IFERROR(+'Ont LFS Emp'!E241-'CMA Emp Adj'!E241,"")</f>
        <v>0</v>
      </c>
      <c r="F241" s="65">
        <f>IFERROR(+'Ont LFS Emp'!F241-'CMA Emp Adj'!F241,"")</f>
        <v>0</v>
      </c>
      <c r="G241" s="65">
        <f>IFERROR(+'Ont LFS Emp'!G241-'CMA Emp Adj'!G241,"")</f>
        <v>0</v>
      </c>
      <c r="H241" s="65">
        <f>IFERROR(+'Ont LFS Emp'!H241-'CMA Emp Adj'!H241,"")</f>
        <v>0</v>
      </c>
      <c r="I241" s="65">
        <f>IFERROR(+'Ont LFS Emp'!I241-'CMA Emp Adj'!I241,"")</f>
        <v>0</v>
      </c>
      <c r="J241" s="65">
        <f>IFERROR(+'Ont LFS Emp'!J241-'CMA Emp Adj'!J241,"")</f>
        <v>0</v>
      </c>
      <c r="K241" s="65">
        <f>IFERROR(+'Ont LFS Emp'!K241-'CMA Emp Adj'!K241,"")</f>
        <v>0</v>
      </c>
      <c r="L241" s="65">
        <f>IFERROR(+'Ont LFS Emp'!L241-'CMA Emp Adj'!L241,"")</f>
        <v>0</v>
      </c>
      <c r="M241" s="30">
        <f>IFERROR(+'Ont LFS Emp'!M241-'CMA Emp Adj'!M241,"")</f>
        <v>0</v>
      </c>
      <c r="N241" s="30">
        <f>IFERROR(+'Ont LFS Emp'!N241-'CMA Emp Adj'!N241,"")</f>
        <v>0</v>
      </c>
      <c r="O241" s="30">
        <f>IFERROR(+'Ont LFS Emp'!O241-'CMA Emp Adj'!O241,"")</f>
        <v>0</v>
      </c>
      <c r="P241" s="30">
        <f>IFERROR(+'Ont LFS Emp'!P241-'CMA Emp Adj'!P241,"")</f>
        <v>0</v>
      </c>
      <c r="Q241" s="30">
        <f>IFERROR(+'Ont LFS Emp'!Q241-'CMA Emp Adj'!Q241,"")</f>
        <v>0</v>
      </c>
      <c r="R241" s="30">
        <f>IFERROR(+'Ont LFS Emp'!R241-'CMA Emp Adj'!R241,"")</f>
        <v>0</v>
      </c>
      <c r="S241" s="30">
        <f>IFERROR(+'Ont LFS Emp'!S241-'CMA Emp Adj'!S241,"")</f>
        <v>0</v>
      </c>
      <c r="T241" s="30">
        <f>IFERROR(+'Ont LFS Emp'!T241-'CMA Emp Adj'!T241,"")</f>
        <v>0</v>
      </c>
      <c r="U241" s="30">
        <f>IFERROR(+'Ont LFS Emp'!U241-'CMA Emp Adj'!U241,"")</f>
        <v>0</v>
      </c>
      <c r="V241" s="30">
        <f>IFERROR(+'Ont LFS Emp'!V241-'CMA Emp Adj'!V241,"")</f>
        <v>0</v>
      </c>
      <c r="W241" s="30">
        <f>IFERROR(+'Ont LFS Emp'!W241-'CMA Emp Adj'!W241,"")</f>
        <v>0</v>
      </c>
      <c r="X241" s="30">
        <f>IFERROR(+'Ont LFS Emp'!X241-'CMA Emp Adj'!X241,"")</f>
        <v>0</v>
      </c>
      <c r="Y241" s="30">
        <f>IFERROR(+'Ont LFS Emp'!Y241-'CMA Emp Adj'!Y241,"")</f>
        <v>0</v>
      </c>
    </row>
    <row r="242" spans="1:25" x14ac:dyDescent="0.25">
      <c r="A242" t="s">
        <v>564</v>
      </c>
      <c r="B242" s="137">
        <f t="shared" si="11"/>
        <v>3159</v>
      </c>
      <c r="C242" s="133">
        <v>3159</v>
      </c>
      <c r="D242" s="65">
        <f>IFERROR(+'Ont LFS Emp'!D242-'CMA Emp Adj'!D242,"")</f>
        <v>0</v>
      </c>
      <c r="E242" s="65">
        <f>IFERROR(+'Ont LFS Emp'!E242-'CMA Emp Adj'!E242,"")</f>
        <v>0</v>
      </c>
      <c r="F242" s="65">
        <f>IFERROR(+'Ont LFS Emp'!F242-'CMA Emp Adj'!F242,"")</f>
        <v>0</v>
      </c>
      <c r="G242" s="65">
        <f>IFERROR(+'Ont LFS Emp'!G242-'CMA Emp Adj'!G242,"")</f>
        <v>0</v>
      </c>
      <c r="H242" s="65">
        <f>IFERROR(+'Ont LFS Emp'!H242-'CMA Emp Adj'!H242,"")</f>
        <v>0</v>
      </c>
      <c r="I242" s="65">
        <f>IFERROR(+'Ont LFS Emp'!I242-'CMA Emp Adj'!I242,"")</f>
        <v>0</v>
      </c>
      <c r="J242" s="65">
        <f>IFERROR(+'Ont LFS Emp'!J242-'CMA Emp Adj'!J242,"")</f>
        <v>0</v>
      </c>
      <c r="K242" s="65">
        <f>IFERROR(+'Ont LFS Emp'!K242-'CMA Emp Adj'!K242,"")</f>
        <v>0</v>
      </c>
      <c r="L242" s="65">
        <f>IFERROR(+'Ont LFS Emp'!L242-'CMA Emp Adj'!L242,"")</f>
        <v>0</v>
      </c>
      <c r="M242" s="30">
        <f>IFERROR(+'Ont LFS Emp'!M242-'CMA Emp Adj'!M242,"")</f>
        <v>0</v>
      </c>
      <c r="N242" s="30">
        <f>IFERROR(+'Ont LFS Emp'!N242-'CMA Emp Adj'!N242,"")</f>
        <v>0</v>
      </c>
      <c r="O242" s="30">
        <f>IFERROR(+'Ont LFS Emp'!O242-'CMA Emp Adj'!O242,"")</f>
        <v>0</v>
      </c>
      <c r="P242" s="30">
        <f>IFERROR(+'Ont LFS Emp'!P242-'CMA Emp Adj'!P242,"")</f>
        <v>0</v>
      </c>
      <c r="Q242" s="30">
        <f>IFERROR(+'Ont LFS Emp'!Q242-'CMA Emp Adj'!Q242,"")</f>
        <v>0</v>
      </c>
      <c r="R242" s="30">
        <f>IFERROR(+'Ont LFS Emp'!R242-'CMA Emp Adj'!R242,"")</f>
        <v>0</v>
      </c>
      <c r="S242" s="30">
        <f>IFERROR(+'Ont LFS Emp'!S242-'CMA Emp Adj'!S242,"")</f>
        <v>0</v>
      </c>
      <c r="T242" s="30">
        <f>IFERROR(+'Ont LFS Emp'!T242-'CMA Emp Adj'!T242,"")</f>
        <v>0</v>
      </c>
      <c r="U242" s="30">
        <f>IFERROR(+'Ont LFS Emp'!U242-'CMA Emp Adj'!U242,"")</f>
        <v>0</v>
      </c>
      <c r="V242" s="30">
        <f>IFERROR(+'Ont LFS Emp'!V242-'CMA Emp Adj'!V242,"")</f>
        <v>0</v>
      </c>
      <c r="W242" s="30">
        <f>IFERROR(+'Ont LFS Emp'!W242-'CMA Emp Adj'!W242,"")</f>
        <v>0</v>
      </c>
      <c r="X242" s="30">
        <f>IFERROR(+'Ont LFS Emp'!X242-'CMA Emp Adj'!X242,"")</f>
        <v>0</v>
      </c>
      <c r="Y242" s="30">
        <f>IFERROR(+'Ont LFS Emp'!Y242-'CMA Emp Adj'!Y242,"")</f>
        <v>0</v>
      </c>
    </row>
    <row r="243" spans="1:25" x14ac:dyDescent="0.25">
      <c r="A243" t="s">
        <v>565</v>
      </c>
      <c r="B243" s="137">
        <v>414</v>
      </c>
      <c r="C243" s="133">
        <v>4141</v>
      </c>
      <c r="D243" s="65">
        <f>IFERROR(+'Ont LFS Emp'!D243-'CMA Emp Adj'!D243,"")</f>
        <v>0.73000000000000043</v>
      </c>
      <c r="E243" s="65">
        <f>IFERROR(+'Ont LFS Emp'!E243-'CMA Emp Adj'!E243,"")</f>
        <v>1.3599999999999999</v>
      </c>
      <c r="F243" s="65">
        <f>IFERROR(+'Ont LFS Emp'!F243-'CMA Emp Adj'!F243,"")</f>
        <v>2.0500000000000007</v>
      </c>
      <c r="G243" s="65">
        <f>IFERROR(+'Ont LFS Emp'!G243-'CMA Emp Adj'!G243,"")</f>
        <v>1.5899999999999999</v>
      </c>
      <c r="H243" s="65">
        <f>IFERROR(+'Ont LFS Emp'!H243-'CMA Emp Adj'!H243,"")</f>
        <v>1.4100000000000001</v>
      </c>
      <c r="I243" s="65">
        <f>IFERROR(+'Ont LFS Emp'!I243-'CMA Emp Adj'!I243,"")</f>
        <v>1.3399999999999999</v>
      </c>
      <c r="J243" s="65">
        <f>IFERROR(+'Ont LFS Emp'!J243-'CMA Emp Adj'!J243,"")</f>
        <v>1.75</v>
      </c>
      <c r="K243" s="65">
        <f>IFERROR(+'Ont LFS Emp'!K243-'CMA Emp Adj'!K243,"")</f>
        <v>1.5299999999999994</v>
      </c>
      <c r="L243" s="65">
        <f>IFERROR(+'Ont LFS Emp'!L243-'CMA Emp Adj'!L243,"")</f>
        <v>0.977896764252697</v>
      </c>
      <c r="M243" s="30">
        <f>IFERROR(+'Ont LFS Emp'!M243-'CMA Emp Adj'!M243,"")</f>
        <v>2.3386748844375962</v>
      </c>
      <c r="N243" s="30">
        <f>IFERROR(+'Ont LFS Emp'!N243-'CMA Emp Adj'!N243,"")</f>
        <v>1.4618489984591676</v>
      </c>
      <c r="O243" s="30">
        <f>IFERROR(+'Ont LFS Emp'!O243-'CMA Emp Adj'!O243,"")</f>
        <v>1.4646687211093994</v>
      </c>
      <c r="P243" s="30">
        <f>IFERROR(+'Ont LFS Emp'!P243-'CMA Emp Adj'!P243,"")</f>
        <v>1.8181972265023112</v>
      </c>
      <c r="Q243" s="30">
        <f>IFERROR(+'Ont LFS Emp'!Q243-'CMA Emp Adj'!Q243,"")</f>
        <v>1.7775885978428354</v>
      </c>
      <c r="R243" s="30">
        <f>IFERROR(+'Ont LFS Emp'!R243-'CMA Emp Adj'!R243,"")</f>
        <v>2.4665093572009766</v>
      </c>
      <c r="S243" s="30">
        <f>IFERROR(+'Ont LFS Emp'!S243-'CMA Emp Adj'!S243,"")</f>
        <v>0.95993490642799006</v>
      </c>
      <c r="T243" s="30">
        <f>IFERROR(+'Ont LFS Emp'!T243-'CMA Emp Adj'!T243,"")</f>
        <v>0.97172497965825855</v>
      </c>
      <c r="U243" s="30">
        <f>IFERROR(+'Ont LFS Emp'!U243-'CMA Emp Adj'!U243,"")</f>
        <v>1.3986167615947922</v>
      </c>
      <c r="V243" s="30">
        <f>IFERROR(+'Ont LFS Emp'!V243-'CMA Emp Adj'!V243,"")</f>
        <v>1.4943043124491453</v>
      </c>
      <c r="W243" s="30">
        <f>IFERROR(+'Ont LFS Emp'!W243-'CMA Emp Adj'!W243,"")</f>
        <v>1.3488387096774188</v>
      </c>
      <c r="X243" s="30">
        <f>IFERROR(+'Ont LFS Emp'!X243-'CMA Emp Adj'!X243,"")</f>
        <v>2.041870967741934</v>
      </c>
      <c r="Y243" s="30">
        <f>IFERROR(+'Ont LFS Emp'!Y243-'CMA Emp Adj'!Y243,"")</f>
        <v>1.0191612903225806</v>
      </c>
    </row>
    <row r="244" spans="1:25" x14ac:dyDescent="0.25">
      <c r="A244" t="s">
        <v>566</v>
      </c>
      <c r="B244" s="137">
        <f t="shared" si="11"/>
        <v>448</v>
      </c>
      <c r="C244" s="133">
        <v>448</v>
      </c>
      <c r="D244" s="65">
        <f>IFERROR(+'Ont LFS Emp'!D244-'CMA Emp Adj'!D244,"")</f>
        <v>30.729999999999997</v>
      </c>
      <c r="E244" s="65">
        <f>IFERROR(+'Ont LFS Emp'!E244-'CMA Emp Adj'!E244,"")</f>
        <v>33.599999999999994</v>
      </c>
      <c r="F244" s="65">
        <f>IFERROR(+'Ont LFS Emp'!F244-'CMA Emp Adj'!F244,"")</f>
        <v>33.110000000000007</v>
      </c>
      <c r="G244" s="65">
        <f>IFERROR(+'Ont LFS Emp'!G244-'CMA Emp Adj'!G244,"")</f>
        <v>32.97</v>
      </c>
      <c r="H244" s="65">
        <f>IFERROR(+'Ont LFS Emp'!H244-'CMA Emp Adj'!H244,"")</f>
        <v>36.699999999999996</v>
      </c>
      <c r="I244" s="65">
        <f>IFERROR(+'Ont LFS Emp'!I244-'CMA Emp Adj'!I244,"")</f>
        <v>39.049999999999997</v>
      </c>
      <c r="J244" s="65">
        <f>IFERROR(+'Ont LFS Emp'!J244-'CMA Emp Adj'!J244,"")</f>
        <v>36.61</v>
      </c>
      <c r="K244" s="65">
        <f>IFERROR(+'Ont LFS Emp'!K244-'CMA Emp Adj'!K244,"")</f>
        <v>38.19</v>
      </c>
      <c r="L244" s="65">
        <f>IFERROR(+'Ont LFS Emp'!L244-'CMA Emp Adj'!L244,"")</f>
        <v>38.503726724027224</v>
      </c>
      <c r="M244" s="30">
        <f>IFERROR(+'Ont LFS Emp'!M244-'CMA Emp Adj'!M244,"")</f>
        <v>35.439229485039156</v>
      </c>
      <c r="N244" s="30">
        <f>IFERROR(+'Ont LFS Emp'!N244-'CMA Emp Adj'!N244,"")</f>
        <v>38.459336072942072</v>
      </c>
      <c r="O244" s="30">
        <f>IFERROR(+'Ont LFS Emp'!O244-'CMA Emp Adj'!O244,"")</f>
        <v>35.330525234364963</v>
      </c>
      <c r="P244" s="30">
        <f>IFERROR(+'Ont LFS Emp'!P244-'CMA Emp Adj'!P244,"")</f>
        <v>36.607059201232822</v>
      </c>
      <c r="Q244" s="30">
        <f>IFERROR(+'Ont LFS Emp'!Q244-'CMA Emp Adj'!Q244,"")</f>
        <v>38.115751894182608</v>
      </c>
      <c r="R244" s="30">
        <f>IFERROR(+'Ont LFS Emp'!R244-'CMA Emp Adj'!R244,"")</f>
        <v>34.256450966525222</v>
      </c>
      <c r="S244" s="30">
        <f>IFERROR(+'Ont LFS Emp'!S244-'CMA Emp Adj'!S244,"")</f>
        <v>37.629408297972653</v>
      </c>
      <c r="T244" s="30">
        <f>IFERROR(+'Ont LFS Emp'!T244-'CMA Emp Adj'!T244,"")</f>
        <v>33.876078500707216</v>
      </c>
      <c r="U244" s="30">
        <f>IFERROR(+'Ont LFS Emp'!U244-'CMA Emp Adj'!U244,"")</f>
        <v>38.280812116925972</v>
      </c>
      <c r="V244" s="30">
        <f>IFERROR(+'Ont LFS Emp'!V244-'CMA Emp Adj'!V244,"")</f>
        <v>38.001717350306464</v>
      </c>
      <c r="W244" s="30">
        <f>IFERROR(+'Ont LFS Emp'!W244-'CMA Emp Adj'!W244,"")</f>
        <v>35.447339508832414</v>
      </c>
      <c r="X244" s="30">
        <f>IFERROR(+'Ont LFS Emp'!X244-'CMA Emp Adj'!X244,"")</f>
        <v>37.669679017664805</v>
      </c>
      <c r="Y244" s="30">
        <f>IFERROR(+'Ont LFS Emp'!Y244-'CMA Emp Adj'!Y244,"")</f>
        <v>41.400853080568723</v>
      </c>
    </row>
    <row r="245" spans="1:25" x14ac:dyDescent="0.25">
      <c r="A245" s="106" t="s">
        <v>535</v>
      </c>
      <c r="B245" s="129"/>
      <c r="C245" s="130"/>
      <c r="D245" s="141"/>
      <c r="E245" s="141"/>
      <c r="F245" s="141"/>
      <c r="G245" s="141"/>
      <c r="H245" s="141"/>
      <c r="I245" s="141"/>
      <c r="J245" s="141"/>
      <c r="K245" s="141"/>
      <c r="L245" s="141"/>
      <c r="M245" s="135"/>
      <c r="N245" s="135"/>
      <c r="O245" s="135"/>
      <c r="P245" s="135"/>
      <c r="Q245" s="135"/>
      <c r="R245" s="135"/>
      <c r="S245" s="135"/>
      <c r="T245" s="135"/>
      <c r="U245" s="135"/>
      <c r="V245" s="135"/>
      <c r="W245" s="135"/>
      <c r="X245" s="135"/>
      <c r="Y245" s="135"/>
    </row>
    <row r="246" spans="1:25" x14ac:dyDescent="0.25">
      <c r="A246" t="s">
        <v>567</v>
      </c>
      <c r="B246" s="132">
        <f t="shared" ref="B246:B253" si="12">VALUE(LEFT(C246,4))</f>
        <v>52</v>
      </c>
      <c r="C246" s="133">
        <v>52</v>
      </c>
      <c r="D246" s="65">
        <f>IFERROR(+'Ont LFS Emp'!D246-'CMA Emp Adj'!D246,"")</f>
        <v>111.97</v>
      </c>
      <c r="E246" s="65">
        <f>IFERROR(+'Ont LFS Emp'!E246-'CMA Emp Adj'!E246,"")</f>
        <v>109.38000000000002</v>
      </c>
      <c r="F246" s="65">
        <f>IFERROR(+'Ont LFS Emp'!F246-'CMA Emp Adj'!F246,"")</f>
        <v>114.39000000000001</v>
      </c>
      <c r="G246" s="65">
        <f>IFERROR(+'Ont LFS Emp'!G246-'CMA Emp Adj'!G246,"")</f>
        <v>111.08000000000001</v>
      </c>
      <c r="H246" s="65">
        <f>IFERROR(+'Ont LFS Emp'!H246-'CMA Emp Adj'!H246,"")</f>
        <v>116.31000000000003</v>
      </c>
      <c r="I246" s="65">
        <f>IFERROR(+'Ont LFS Emp'!I246-'CMA Emp Adj'!I246,"")</f>
        <v>113.30000000000001</v>
      </c>
      <c r="J246" s="65">
        <f>IFERROR(+'Ont LFS Emp'!J246-'CMA Emp Adj'!J246,"")</f>
        <v>123.83000000000001</v>
      </c>
      <c r="K246" s="65">
        <f>IFERROR(+'Ont LFS Emp'!K246-'CMA Emp Adj'!K246,"")</f>
        <v>126.94</v>
      </c>
      <c r="L246" s="65">
        <f>IFERROR(+'Ont LFS Emp'!L246-'CMA Emp Adj'!L246,"")</f>
        <v>111.27385275333717</v>
      </c>
      <c r="M246" s="30">
        <f>IFERROR(+'Ont LFS Emp'!M246-'CMA Emp Adj'!M246,"")</f>
        <v>113.35554093687477</v>
      </c>
      <c r="N246" s="30">
        <f>IFERROR(+'Ont LFS Emp'!N246-'CMA Emp Adj'!N246,"")</f>
        <v>113.9053307019708</v>
      </c>
      <c r="O246" s="30">
        <f>IFERROR(+'Ont LFS Emp'!O246-'CMA Emp Adj'!O246,"")</f>
        <v>114.03125674971906</v>
      </c>
      <c r="P246" s="30">
        <f>IFERROR(+'Ont LFS Emp'!P246-'CMA Emp Adj'!P246,"")</f>
        <v>111.18341665981416</v>
      </c>
      <c r="Q246" s="30">
        <f>IFERROR(+'Ont LFS Emp'!Q246-'CMA Emp Adj'!Q246,"")</f>
        <v>116.82041800290546</v>
      </c>
      <c r="R246" s="30">
        <f>IFERROR(+'Ont LFS Emp'!R246-'CMA Emp Adj'!R246,"")</f>
        <v>119.96700587402199</v>
      </c>
      <c r="S246" s="30">
        <f>IFERROR(+'Ont LFS Emp'!S246-'CMA Emp Adj'!S246,"")</f>
        <v>123.60952636344638</v>
      </c>
      <c r="T246" s="30">
        <f>IFERROR(+'Ont LFS Emp'!T246-'CMA Emp Adj'!T246,"")</f>
        <v>120.34769357572378</v>
      </c>
      <c r="U246" s="30">
        <f>IFERROR(+'Ont LFS Emp'!U246-'CMA Emp Adj'!U246,"")</f>
        <v>113.27809384504656</v>
      </c>
      <c r="V246" s="30">
        <f>IFERROR(+'Ont LFS Emp'!V246-'CMA Emp Adj'!V246,"")</f>
        <v>121.42716143112534</v>
      </c>
      <c r="W246" s="30">
        <f>IFERROR(+'Ont LFS Emp'!W246-'CMA Emp Adj'!W246,"")</f>
        <v>118.93902090042576</v>
      </c>
      <c r="X246" s="30">
        <f>IFERROR(+'Ont LFS Emp'!X246-'CMA Emp Adj'!X246,"")</f>
        <v>114.44176302764384</v>
      </c>
      <c r="Y246" s="30">
        <f>IFERROR(+'Ont LFS Emp'!Y246-'CMA Emp Adj'!Y246,"")</f>
        <v>117.50001231979593</v>
      </c>
    </row>
    <row r="247" spans="1:25" x14ac:dyDescent="0.25">
      <c r="A247" t="s">
        <v>568</v>
      </c>
      <c r="B247" s="132">
        <f t="shared" si="12"/>
        <v>521</v>
      </c>
      <c r="C247" s="133">
        <v>521</v>
      </c>
      <c r="D247" s="65">
        <f>IFERROR(+'Ont LFS Emp'!D247-'CMA Emp Adj'!D247,"")</f>
        <v>0</v>
      </c>
      <c r="E247" s="65">
        <f>IFERROR(+'Ont LFS Emp'!E247-'CMA Emp Adj'!E247,"")</f>
        <v>0</v>
      </c>
      <c r="F247" s="65">
        <f>IFERROR(+'Ont LFS Emp'!F247-'CMA Emp Adj'!F247,"")</f>
        <v>0</v>
      </c>
      <c r="G247" s="65">
        <f>IFERROR(+'Ont LFS Emp'!G247-'CMA Emp Adj'!G247,"")</f>
        <v>0</v>
      </c>
      <c r="H247" s="65">
        <f>IFERROR(+'Ont LFS Emp'!H247-'CMA Emp Adj'!H247,"")</f>
        <v>0</v>
      </c>
      <c r="I247" s="65">
        <f>IFERROR(+'Ont LFS Emp'!I247-'CMA Emp Adj'!I247,"")</f>
        <v>0</v>
      </c>
      <c r="J247" s="65">
        <f>IFERROR(+'Ont LFS Emp'!J247-'CMA Emp Adj'!J247,"")</f>
        <v>0</v>
      </c>
      <c r="K247" s="65">
        <f>IFERROR(+'Ont LFS Emp'!K247-'CMA Emp Adj'!K247,"")</f>
        <v>0</v>
      </c>
      <c r="L247" s="65">
        <f>IFERROR(+'Ont LFS Emp'!L247-'CMA Emp Adj'!L247,"")</f>
        <v>0</v>
      </c>
      <c r="M247" s="30">
        <f>IFERROR(+'Ont LFS Emp'!M247-'CMA Emp Adj'!M247,"")</f>
        <v>0</v>
      </c>
      <c r="N247" s="30">
        <f>IFERROR(+'Ont LFS Emp'!N247-'CMA Emp Adj'!N247,"")</f>
        <v>0</v>
      </c>
      <c r="O247" s="30">
        <f>IFERROR(+'Ont LFS Emp'!O247-'CMA Emp Adj'!O247,"")</f>
        <v>0</v>
      </c>
      <c r="P247" s="30">
        <f>IFERROR(+'Ont LFS Emp'!P247-'CMA Emp Adj'!P247,"")</f>
        <v>0</v>
      </c>
      <c r="Q247" s="30">
        <f>IFERROR(+'Ont LFS Emp'!Q247-'CMA Emp Adj'!Q247,"")</f>
        <v>0</v>
      </c>
      <c r="R247" s="30">
        <f>IFERROR(+'Ont LFS Emp'!R247-'CMA Emp Adj'!R247,"")</f>
        <v>0</v>
      </c>
      <c r="S247" s="30">
        <f>IFERROR(+'Ont LFS Emp'!S247-'CMA Emp Adj'!S247,"")</f>
        <v>0</v>
      </c>
      <c r="T247" s="30">
        <f>IFERROR(+'Ont LFS Emp'!T247-'CMA Emp Adj'!T247,"")</f>
        <v>0</v>
      </c>
      <c r="U247" s="30">
        <f>IFERROR(+'Ont LFS Emp'!U247-'CMA Emp Adj'!U247,"")</f>
        <v>0</v>
      </c>
      <c r="V247" s="30">
        <f>IFERROR(+'Ont LFS Emp'!V247-'CMA Emp Adj'!V247,"")</f>
        <v>2.19</v>
      </c>
      <c r="W247" s="30">
        <f>IFERROR(+'Ont LFS Emp'!W247-'CMA Emp Adj'!W247,"")</f>
        <v>1.96</v>
      </c>
      <c r="X247" s="30">
        <f>IFERROR(+'Ont LFS Emp'!X247-'CMA Emp Adj'!X247,"")</f>
        <v>0</v>
      </c>
      <c r="Y247" s="30">
        <f>IFERROR(+'Ont LFS Emp'!Y247-'CMA Emp Adj'!Y247,"")</f>
        <v>0</v>
      </c>
    </row>
    <row r="248" spans="1:25" x14ac:dyDescent="0.25">
      <c r="A248" t="s">
        <v>569</v>
      </c>
      <c r="B248" s="137">
        <f t="shared" si="12"/>
        <v>522</v>
      </c>
      <c r="C248" s="133">
        <v>522</v>
      </c>
      <c r="D248" s="65">
        <f>IFERROR(+'Ont LFS Emp'!D248-'CMA Emp Adj'!D248,"")</f>
        <v>58.91</v>
      </c>
      <c r="E248" s="65">
        <f>IFERROR(+'Ont LFS Emp'!E248-'CMA Emp Adj'!E248,"")</f>
        <v>55.080000000000013</v>
      </c>
      <c r="F248" s="65">
        <f>IFERROR(+'Ont LFS Emp'!F248-'CMA Emp Adj'!F248,"")</f>
        <v>58.230000000000004</v>
      </c>
      <c r="G248" s="65">
        <f>IFERROR(+'Ont LFS Emp'!G248-'CMA Emp Adj'!G248,"")</f>
        <v>54.929999999999993</v>
      </c>
      <c r="H248" s="65">
        <f>IFERROR(+'Ont LFS Emp'!H248-'CMA Emp Adj'!H248,"")</f>
        <v>59.160000000000011</v>
      </c>
      <c r="I248" s="65">
        <f>IFERROR(+'Ont LFS Emp'!I248-'CMA Emp Adj'!I248,"")</f>
        <v>54.980000000000018</v>
      </c>
      <c r="J248" s="65">
        <f>IFERROR(+'Ont LFS Emp'!J248-'CMA Emp Adj'!J248,"")</f>
        <v>58.45</v>
      </c>
      <c r="K248" s="65">
        <f>IFERROR(+'Ont LFS Emp'!K248-'CMA Emp Adj'!K248,"")</f>
        <v>63.039999999999992</v>
      </c>
      <c r="L248" s="65">
        <f>IFERROR(+'Ont LFS Emp'!L248-'CMA Emp Adj'!L248,"")</f>
        <v>54.836887713807812</v>
      </c>
      <c r="M248" s="30">
        <f>IFERROR(+'Ont LFS Emp'!M248-'CMA Emp Adj'!M248,"")</f>
        <v>53.986874763934594</v>
      </c>
      <c r="N248" s="30">
        <f>IFERROR(+'Ont LFS Emp'!N248-'CMA Emp Adj'!N248,"")</f>
        <v>58.660702530621066</v>
      </c>
      <c r="O248" s="30">
        <f>IFERROR(+'Ont LFS Emp'!O248-'CMA Emp Adj'!O248,"")</f>
        <v>57.990300005395795</v>
      </c>
      <c r="P248" s="30">
        <f>IFERROR(+'Ont LFS Emp'!P248-'CMA Emp Adj'!P248,"")</f>
        <v>55.52968866346518</v>
      </c>
      <c r="Q248" s="30">
        <f>IFERROR(+'Ont LFS Emp'!Q248-'CMA Emp Adj'!Q248,"")</f>
        <v>54.95311390492634</v>
      </c>
      <c r="R248" s="30">
        <f>IFERROR(+'Ont LFS Emp'!R248-'CMA Emp Adj'!R248,"")</f>
        <v>54.973893539658377</v>
      </c>
      <c r="S248" s="30">
        <f>IFERROR(+'Ont LFS Emp'!S248-'CMA Emp Adj'!S248,"")</f>
        <v>53.536716556739407</v>
      </c>
      <c r="T248" s="30">
        <f>IFERROR(+'Ont LFS Emp'!T248-'CMA Emp Adj'!T248,"")</f>
        <v>59.927137239979686</v>
      </c>
      <c r="U248" s="30">
        <f>IFERROR(+'Ont LFS Emp'!U248-'CMA Emp Adj'!U248,"")</f>
        <v>51.172122864873984</v>
      </c>
      <c r="V248" s="30">
        <f>IFERROR(+'Ont LFS Emp'!V248-'CMA Emp Adj'!V248,"")</f>
        <v>52.836031202435322</v>
      </c>
      <c r="W248" s="30">
        <f>IFERROR(+'Ont LFS Emp'!W248-'CMA Emp Adj'!W248,"")</f>
        <v>47.110576325198195</v>
      </c>
      <c r="X248" s="30">
        <f>IFERROR(+'Ont LFS Emp'!X248-'CMA Emp Adj'!X248,"")</f>
        <v>44.864426006528845</v>
      </c>
      <c r="Y248" s="30">
        <f>IFERROR(+'Ont LFS Emp'!Y248-'CMA Emp Adj'!Y248,"")</f>
        <v>49.353933623503821</v>
      </c>
    </row>
    <row r="249" spans="1:25" x14ac:dyDescent="0.25">
      <c r="A249" t="s">
        <v>570</v>
      </c>
      <c r="B249" s="137">
        <f t="shared" si="12"/>
        <v>5221</v>
      </c>
      <c r="C249" s="133">
        <v>5221</v>
      </c>
      <c r="D249" s="65">
        <f>IFERROR(+'Ont LFS Emp'!D249-'CMA Emp Adj'!D249,"")</f>
        <v>53.42</v>
      </c>
      <c r="E249" s="65">
        <f>IFERROR(+'Ont LFS Emp'!E249-'CMA Emp Adj'!E249,"")</f>
        <v>49.72999999999999</v>
      </c>
      <c r="F249" s="65">
        <f>IFERROR(+'Ont LFS Emp'!F249-'CMA Emp Adj'!F249,"")</f>
        <v>52.16</v>
      </c>
      <c r="G249" s="65">
        <f>IFERROR(+'Ont LFS Emp'!G249-'CMA Emp Adj'!G249,"")</f>
        <v>47.839999999999989</v>
      </c>
      <c r="H249" s="65">
        <f>IFERROR(+'Ont LFS Emp'!H249-'CMA Emp Adj'!H249,"")</f>
        <v>51.45</v>
      </c>
      <c r="I249" s="65">
        <f>IFERROR(+'Ont LFS Emp'!I249-'CMA Emp Adj'!I249,"")</f>
        <v>47.379999999999995</v>
      </c>
      <c r="J249" s="65">
        <f>IFERROR(+'Ont LFS Emp'!J249-'CMA Emp Adj'!J249,"")</f>
        <v>50.769999999999996</v>
      </c>
      <c r="K249" s="65">
        <f>IFERROR(+'Ont LFS Emp'!K249-'CMA Emp Adj'!K249,"")</f>
        <v>53.259999999999991</v>
      </c>
      <c r="L249" s="65">
        <f>IFERROR(+'Ont LFS Emp'!L249-'CMA Emp Adj'!L249,"")</f>
        <v>45.656516719242887</v>
      </c>
      <c r="M249" s="30">
        <f>IFERROR(+'Ont LFS Emp'!M249-'CMA Emp Adj'!M249,"")</f>
        <v>43.835900315457422</v>
      </c>
      <c r="N249" s="30">
        <f>IFERROR(+'Ont LFS Emp'!N249-'CMA Emp Adj'!N249,"")</f>
        <v>48.32895394321767</v>
      </c>
      <c r="O249" s="30">
        <f>IFERROR(+'Ont LFS Emp'!O249-'CMA Emp Adj'!O249,"")</f>
        <v>46.477429022082035</v>
      </c>
      <c r="P249" s="30">
        <f>IFERROR(+'Ont LFS Emp'!P249-'CMA Emp Adj'!P249,"")</f>
        <v>45.000650473186127</v>
      </c>
      <c r="Q249" s="30">
        <f>IFERROR(+'Ont LFS Emp'!Q249-'CMA Emp Adj'!Q249,"")</f>
        <v>45.304902839116721</v>
      </c>
      <c r="R249" s="30">
        <f>IFERROR(+'Ont LFS Emp'!R249-'CMA Emp Adj'!R249,"")</f>
        <v>46.529793662864364</v>
      </c>
      <c r="S249" s="30">
        <f>IFERROR(+'Ont LFS Emp'!S249-'CMA Emp Adj'!S249,"")</f>
        <v>44.772411660329539</v>
      </c>
      <c r="T249" s="30">
        <f>IFERROR(+'Ont LFS Emp'!T249-'CMA Emp Adj'!T249,"")</f>
        <v>51.101961977186292</v>
      </c>
      <c r="U249" s="30">
        <f>IFERROR(+'Ont LFS Emp'!U249-'CMA Emp Adj'!U249,"")</f>
        <v>43.863075792141956</v>
      </c>
      <c r="V249" s="30">
        <f>IFERROR(+'Ont LFS Emp'!V249-'CMA Emp Adj'!V249,"")</f>
        <v>42.635685171102665</v>
      </c>
      <c r="W249" s="30">
        <f>IFERROR(+'Ont LFS Emp'!W249-'CMA Emp Adj'!W249,"")</f>
        <v>35.236720257234708</v>
      </c>
      <c r="X249" s="30">
        <f>IFERROR(+'Ont LFS Emp'!X249-'CMA Emp Adj'!X249,"")</f>
        <v>36.525369774919625</v>
      </c>
      <c r="Y249" s="30">
        <f>IFERROR(+'Ont LFS Emp'!Y249-'CMA Emp Adj'!Y249,"")</f>
        <v>41.438922829581998</v>
      </c>
    </row>
    <row r="250" spans="1:25" x14ac:dyDescent="0.25">
      <c r="A250" t="s">
        <v>571</v>
      </c>
      <c r="B250" s="137" t="s">
        <v>204</v>
      </c>
      <c r="C250" s="133">
        <v>523</v>
      </c>
      <c r="D250" s="65">
        <f>IFERROR(+'Ont LFS Emp'!D250-'CMA Emp Adj'!D250,"")</f>
        <v>11.059999999999999</v>
      </c>
      <c r="E250" s="65">
        <f>IFERROR(+'Ont LFS Emp'!E250-'CMA Emp Adj'!E250,"")</f>
        <v>13.57</v>
      </c>
      <c r="F250" s="65">
        <f>IFERROR(+'Ont LFS Emp'!F250-'CMA Emp Adj'!F250,"")</f>
        <v>13.480000000000004</v>
      </c>
      <c r="G250" s="65">
        <f>IFERROR(+'Ont LFS Emp'!G250-'CMA Emp Adj'!G250,"")</f>
        <v>15.949999999999996</v>
      </c>
      <c r="H250" s="65">
        <f>IFERROR(+'Ont LFS Emp'!H250-'CMA Emp Adj'!H250,"")</f>
        <v>15.869999999999997</v>
      </c>
      <c r="I250" s="65">
        <f>IFERROR(+'Ont LFS Emp'!I250-'CMA Emp Adj'!I250,"")</f>
        <v>17.43</v>
      </c>
      <c r="J250" s="65">
        <f>IFERROR(+'Ont LFS Emp'!J250-'CMA Emp Adj'!J250,"")</f>
        <v>17.459999999999994</v>
      </c>
      <c r="K250" s="65">
        <f>IFERROR(+'Ont LFS Emp'!K250-'CMA Emp Adj'!K250,"")</f>
        <v>17.440000000000005</v>
      </c>
      <c r="L250" s="65">
        <f>IFERROR(+'Ont LFS Emp'!L250-'CMA Emp Adj'!L250,"")</f>
        <v>16.697864957063871</v>
      </c>
      <c r="M250" s="30">
        <f>IFERROR(+'Ont LFS Emp'!M250-'CMA Emp Adj'!M250,"")</f>
        <v>16.48889189507117</v>
      </c>
      <c r="N250" s="30">
        <f>IFERROR(+'Ont LFS Emp'!N250-'CMA Emp Adj'!N250,"")</f>
        <v>14.212759675332322</v>
      </c>
      <c r="O250" s="30">
        <f>IFERROR(+'Ont LFS Emp'!O250-'CMA Emp Adj'!O250,"")</f>
        <v>15.212767909657686</v>
      </c>
      <c r="P250" s="30">
        <f>IFERROR(+'Ont LFS Emp'!P250-'CMA Emp Adj'!P250,"")</f>
        <v>16.544339489471831</v>
      </c>
      <c r="Q250" s="30">
        <f>IFERROR(+'Ont LFS Emp'!Q250-'CMA Emp Adj'!Q250,"")</f>
        <v>18.803683096106347</v>
      </c>
      <c r="R250" s="30">
        <f>IFERROR(+'Ont LFS Emp'!R250-'CMA Emp Adj'!R250,"")</f>
        <v>17.077462191073401</v>
      </c>
      <c r="S250" s="30">
        <f>IFERROR(+'Ont LFS Emp'!S250-'CMA Emp Adj'!S250,"")</f>
        <v>18.58782368129841</v>
      </c>
      <c r="T250" s="30">
        <f>IFERROR(+'Ont LFS Emp'!T250-'CMA Emp Adj'!T250,"")</f>
        <v>16.695794909627438</v>
      </c>
      <c r="U250" s="30">
        <f>IFERROR(+'Ont LFS Emp'!U250-'CMA Emp Adj'!U250,"")</f>
        <v>16.962659535226855</v>
      </c>
      <c r="V250" s="30">
        <f>IFERROR(+'Ont LFS Emp'!V250-'CMA Emp Adj'!V250,"")</f>
        <v>19.481545555145701</v>
      </c>
      <c r="W250" s="30">
        <f>IFERROR(+'Ont LFS Emp'!W250-'CMA Emp Adj'!W250,"")</f>
        <v>21.187971136500302</v>
      </c>
      <c r="X250" s="30">
        <f>IFERROR(+'Ont LFS Emp'!X250-'CMA Emp Adj'!X250,"")</f>
        <v>21.700839446782915</v>
      </c>
      <c r="Y250" s="30">
        <f>IFERROR(+'Ont LFS Emp'!Y250-'CMA Emp Adj'!Y250,"")</f>
        <v>20.332810583283219</v>
      </c>
    </row>
    <row r="251" spans="1:25" x14ac:dyDescent="0.25">
      <c r="A251" t="s">
        <v>572</v>
      </c>
      <c r="B251" s="137">
        <f t="shared" si="12"/>
        <v>524</v>
      </c>
      <c r="C251" s="133">
        <v>524</v>
      </c>
      <c r="D251" s="65">
        <f>IFERROR(+'Ont LFS Emp'!D251-'CMA Emp Adj'!D251,"")</f>
        <v>41.210000000000008</v>
      </c>
      <c r="E251" s="65">
        <f>IFERROR(+'Ont LFS Emp'!E251-'CMA Emp Adj'!E251,"")</f>
        <v>39.339999999999996</v>
      </c>
      <c r="F251" s="65">
        <f>IFERROR(+'Ont LFS Emp'!F251-'CMA Emp Adj'!F251,"")</f>
        <v>41.74</v>
      </c>
      <c r="G251" s="65">
        <f>IFERROR(+'Ont LFS Emp'!G251-'CMA Emp Adj'!G251,"")</f>
        <v>39.080000000000005</v>
      </c>
      <c r="H251" s="65">
        <f>IFERROR(+'Ont LFS Emp'!H251-'CMA Emp Adj'!H251,"")</f>
        <v>40.300000000000004</v>
      </c>
      <c r="I251" s="65">
        <f>IFERROR(+'Ont LFS Emp'!I251-'CMA Emp Adj'!I251,"")</f>
        <v>40.070000000000007</v>
      </c>
      <c r="J251" s="65">
        <f>IFERROR(+'Ont LFS Emp'!J251-'CMA Emp Adj'!J251,"")</f>
        <v>47.320000000000007</v>
      </c>
      <c r="K251" s="65">
        <f>IFERROR(+'Ont LFS Emp'!K251-'CMA Emp Adj'!K251,"")</f>
        <v>45.12</v>
      </c>
      <c r="L251" s="65">
        <f>IFERROR(+'Ont LFS Emp'!L251-'CMA Emp Adj'!L251,"")</f>
        <v>38.682271422261486</v>
      </c>
      <c r="M251" s="30">
        <f>IFERROR(+'Ont LFS Emp'!M251-'CMA Emp Adj'!M251,"")</f>
        <v>41.758200088339223</v>
      </c>
      <c r="N251" s="30">
        <f>IFERROR(+'Ont LFS Emp'!N251-'CMA Emp Adj'!N251,"")</f>
        <v>40.171507287985868</v>
      </c>
      <c r="O251" s="30">
        <f>IFERROR(+'Ont LFS Emp'!O251-'CMA Emp Adj'!O251,"")</f>
        <v>39.906632067137807</v>
      </c>
      <c r="P251" s="30">
        <f>IFERROR(+'Ont LFS Emp'!P251-'CMA Emp Adj'!P251,"")</f>
        <v>38.068002429328629</v>
      </c>
      <c r="Q251" s="30">
        <f>IFERROR(+'Ont LFS Emp'!Q251-'CMA Emp Adj'!Q251,"")</f>
        <v>42.428899072438163</v>
      </c>
      <c r="R251" s="30">
        <f>IFERROR(+'Ont LFS Emp'!R251-'CMA Emp Adj'!R251,"")</f>
        <v>47.010931253502704</v>
      </c>
      <c r="S251" s="30">
        <f>IFERROR(+'Ont LFS Emp'!S251-'CMA Emp Adj'!S251,"")</f>
        <v>50.138763310293299</v>
      </c>
      <c r="T251" s="30">
        <f>IFERROR(+'Ont LFS Emp'!T251-'CMA Emp Adj'!T251,"")</f>
        <v>43.193609191107797</v>
      </c>
      <c r="U251" s="30">
        <f>IFERROR(+'Ont LFS Emp'!U251-'CMA Emp Adj'!U251,"")</f>
        <v>44.164289183635347</v>
      </c>
      <c r="V251" s="30">
        <f>IFERROR(+'Ont LFS Emp'!V251-'CMA Emp Adj'!V251,"")</f>
        <v>47.374593685783672</v>
      </c>
      <c r="W251" s="30">
        <f>IFERROR(+'Ont LFS Emp'!W251-'CMA Emp Adj'!W251,"")</f>
        <v>49.373245770636728</v>
      </c>
      <c r="X251" s="30">
        <f>IFERROR(+'Ont LFS Emp'!X251-'CMA Emp Adj'!X251,"")</f>
        <v>47.539105670322186</v>
      </c>
      <c r="Y251" s="30">
        <f>IFERROR(+'Ont LFS Emp'!Y251-'CMA Emp Adj'!Y251,"")</f>
        <v>47.844113746493235</v>
      </c>
    </row>
    <row r="252" spans="1:25" x14ac:dyDescent="0.25">
      <c r="A252" t="s">
        <v>573</v>
      </c>
      <c r="B252" s="137">
        <f t="shared" si="12"/>
        <v>5241</v>
      </c>
      <c r="C252" s="133">
        <v>5241</v>
      </c>
      <c r="D252" s="65">
        <f>IFERROR(+'Ont LFS Emp'!D252-'CMA Emp Adj'!D252,"")</f>
        <v>33.269999999999996</v>
      </c>
      <c r="E252" s="65">
        <f>IFERROR(+'Ont LFS Emp'!E252-'CMA Emp Adj'!E252,"")</f>
        <v>31.740000000000002</v>
      </c>
      <c r="F252" s="65">
        <f>IFERROR(+'Ont LFS Emp'!F252-'CMA Emp Adj'!F252,"")</f>
        <v>25.360000000000003</v>
      </c>
      <c r="G252" s="65">
        <f>IFERROR(+'Ont LFS Emp'!G252-'CMA Emp Adj'!G252,"")</f>
        <v>24.67</v>
      </c>
      <c r="H252" s="65">
        <f>IFERROR(+'Ont LFS Emp'!H252-'CMA Emp Adj'!H252,"")</f>
        <v>27.36</v>
      </c>
      <c r="I252" s="65">
        <f>IFERROR(+'Ont LFS Emp'!I252-'CMA Emp Adj'!I252,"")</f>
        <v>26.330000000000005</v>
      </c>
      <c r="J252" s="65">
        <f>IFERROR(+'Ont LFS Emp'!J252-'CMA Emp Adj'!J252,"")</f>
        <v>28.55</v>
      </c>
      <c r="K252" s="65">
        <f>IFERROR(+'Ont LFS Emp'!K252-'CMA Emp Adj'!K252,"")</f>
        <v>28.900000000000006</v>
      </c>
      <c r="L252" s="65">
        <f>IFERROR(+'Ont LFS Emp'!L252-'CMA Emp Adj'!L252,"")</f>
        <v>22.575634980988589</v>
      </c>
      <c r="M252" s="30">
        <f>IFERROR(+'Ont LFS Emp'!M252-'CMA Emp Adj'!M252,"")</f>
        <v>23.597414448669205</v>
      </c>
      <c r="N252" s="30">
        <f>IFERROR(+'Ont LFS Emp'!N252-'CMA Emp Adj'!N252,"")</f>
        <v>22.969148288973379</v>
      </c>
      <c r="O252" s="30">
        <f>IFERROR(+'Ont LFS Emp'!O252-'CMA Emp Adj'!O252,"")</f>
        <v>26.02354752851712</v>
      </c>
      <c r="P252" s="30">
        <f>IFERROR(+'Ont LFS Emp'!P252-'CMA Emp Adj'!P252,"")</f>
        <v>24.135326996197726</v>
      </c>
      <c r="Q252" s="30">
        <f>IFERROR(+'Ont LFS Emp'!Q252-'CMA Emp Adj'!Q252,"")</f>
        <v>25.352798479087447</v>
      </c>
      <c r="R252" s="30">
        <f>IFERROR(+'Ont LFS Emp'!R252-'CMA Emp Adj'!R252,"")</f>
        <v>30.315920675105488</v>
      </c>
      <c r="S252" s="30">
        <f>IFERROR(+'Ont LFS Emp'!S252-'CMA Emp Adj'!S252,"")</f>
        <v>31.798663291139249</v>
      </c>
      <c r="T252" s="30">
        <f>IFERROR(+'Ont LFS Emp'!T252-'CMA Emp Adj'!T252,"")</f>
        <v>25.107027848101268</v>
      </c>
      <c r="U252" s="30">
        <f>IFERROR(+'Ont LFS Emp'!U252-'CMA Emp Adj'!U252,"")</f>
        <v>22.795205063291139</v>
      </c>
      <c r="V252" s="30">
        <f>IFERROR(+'Ont LFS Emp'!V252-'CMA Emp Adj'!V252,"")</f>
        <v>23.999957805907172</v>
      </c>
      <c r="W252" s="30">
        <f>IFERROR(+'Ont LFS Emp'!W252-'CMA Emp Adj'!W252,"")</f>
        <v>20.66927374301676</v>
      </c>
      <c r="X252" s="30">
        <f>IFERROR(+'Ont LFS Emp'!X252-'CMA Emp Adj'!X252,"")</f>
        <v>22.07391061452514</v>
      </c>
      <c r="Y252" s="30">
        <f>IFERROR(+'Ont LFS Emp'!Y252-'CMA Emp Adj'!Y252,"")</f>
        <v>23.654078212290507</v>
      </c>
    </row>
    <row r="253" spans="1:25" x14ac:dyDescent="0.25">
      <c r="A253" t="s">
        <v>574</v>
      </c>
      <c r="B253" s="137">
        <f t="shared" si="12"/>
        <v>5242</v>
      </c>
      <c r="C253" s="133">
        <v>5242</v>
      </c>
      <c r="D253" s="65">
        <f>IFERROR(+'Ont LFS Emp'!D253-'CMA Emp Adj'!D253,"")</f>
        <v>7.9499999999999993</v>
      </c>
      <c r="E253" s="65">
        <f>IFERROR(+'Ont LFS Emp'!E253-'CMA Emp Adj'!E253,"")</f>
        <v>7.6000000000000005</v>
      </c>
      <c r="F253" s="65">
        <f>IFERROR(+'Ont LFS Emp'!F253-'CMA Emp Adj'!F253,"")</f>
        <v>16.38</v>
      </c>
      <c r="G253" s="65">
        <f>IFERROR(+'Ont LFS Emp'!G253-'CMA Emp Adj'!G253,"")</f>
        <v>14.409999999999998</v>
      </c>
      <c r="H253" s="65">
        <f>IFERROR(+'Ont LFS Emp'!H253-'CMA Emp Adj'!H253,"")</f>
        <v>12.94</v>
      </c>
      <c r="I253" s="65">
        <f>IFERROR(+'Ont LFS Emp'!I253-'CMA Emp Adj'!I253,"")</f>
        <v>13.74</v>
      </c>
      <c r="J253" s="65">
        <f>IFERROR(+'Ont LFS Emp'!J253-'CMA Emp Adj'!J253,"")</f>
        <v>18.79</v>
      </c>
      <c r="K253" s="65">
        <f>IFERROR(+'Ont LFS Emp'!K253-'CMA Emp Adj'!K253,"")</f>
        <v>16.200000000000003</v>
      </c>
      <c r="L253" s="65">
        <f>IFERROR(+'Ont LFS Emp'!L253-'CMA Emp Adj'!L253,"")</f>
        <v>16.081125461254615</v>
      </c>
      <c r="M253" s="30">
        <f>IFERROR(+'Ont LFS Emp'!M253-'CMA Emp Adj'!M253,"")</f>
        <v>18.123505535055351</v>
      </c>
      <c r="N253" s="30">
        <f>IFERROR(+'Ont LFS Emp'!N253-'CMA Emp Adj'!N253,"")</f>
        <v>17.061088560885608</v>
      </c>
      <c r="O253" s="30">
        <f>IFERROR(+'Ont LFS Emp'!O253-'CMA Emp Adj'!O253,"")</f>
        <v>13.781974169741694</v>
      </c>
      <c r="P253" s="30">
        <f>IFERROR(+'Ont LFS Emp'!P253-'CMA Emp Adj'!P253,"")</f>
        <v>13.780332103321033</v>
      </c>
      <c r="Q253" s="30">
        <f>IFERROR(+'Ont LFS Emp'!Q253-'CMA Emp Adj'!Q253,"")</f>
        <v>16.915258302583023</v>
      </c>
      <c r="R253" s="30">
        <f>IFERROR(+'Ont LFS Emp'!R253-'CMA Emp Adj'!R253,"")</f>
        <v>16.562302383939773</v>
      </c>
      <c r="S253" s="30">
        <f>IFERROR(+'Ont LFS Emp'!S253-'CMA Emp Adj'!S253,"")</f>
        <v>18.294905897114177</v>
      </c>
      <c r="T253" s="30">
        <f>IFERROR(+'Ont LFS Emp'!T253-'CMA Emp Adj'!T253,"")</f>
        <v>18.053337515683815</v>
      </c>
      <c r="U253" s="30">
        <f>IFERROR(+'Ont LFS Emp'!U253-'CMA Emp Adj'!U253,"")</f>
        <v>21.353601003764119</v>
      </c>
      <c r="V253" s="30">
        <f>IFERROR(+'Ont LFS Emp'!V253-'CMA Emp Adj'!V253,"")</f>
        <v>23.332760351317447</v>
      </c>
      <c r="W253" s="30">
        <f>IFERROR(+'Ont LFS Emp'!W253-'CMA Emp Adj'!W253,"")</f>
        <v>28.620572095738471</v>
      </c>
      <c r="X253" s="30">
        <f>IFERROR(+'Ont LFS Emp'!X253-'CMA Emp Adj'!X253,"")</f>
        <v>25.36556333917105</v>
      </c>
      <c r="Y253" s="30">
        <f>IFERROR(+'Ont LFS Emp'!Y253-'CMA Emp Adj'!Y253,"")</f>
        <v>24.097192060712207</v>
      </c>
    </row>
    <row r="254" spans="1:25" x14ac:dyDescent="0.25">
      <c r="A254" t="s">
        <v>575</v>
      </c>
      <c r="B254" s="137" t="s">
        <v>204</v>
      </c>
      <c r="C254" s="133">
        <v>526</v>
      </c>
      <c r="D254" s="65">
        <f>IFERROR(+'Ont LFS Emp'!D254-'CMA Emp Adj'!D254,"")</f>
        <v>0</v>
      </c>
      <c r="E254" s="65">
        <f>IFERROR(+'Ont LFS Emp'!E254-'CMA Emp Adj'!E254,"")</f>
        <v>0</v>
      </c>
      <c r="F254" s="65">
        <f>IFERROR(+'Ont LFS Emp'!F254-'CMA Emp Adj'!F254,"")</f>
        <v>0</v>
      </c>
      <c r="G254" s="65">
        <f>IFERROR(+'Ont LFS Emp'!G254-'CMA Emp Adj'!G254,"")</f>
        <v>0</v>
      </c>
      <c r="H254" s="65">
        <f>IFERROR(+'Ont LFS Emp'!H254-'CMA Emp Adj'!H254,"")</f>
        <v>0</v>
      </c>
      <c r="I254" s="65">
        <f>IFERROR(+'Ont LFS Emp'!I254-'CMA Emp Adj'!I254,"")</f>
        <v>0</v>
      </c>
      <c r="J254" s="65">
        <f>IFERROR(+'Ont LFS Emp'!J254-'CMA Emp Adj'!J254,"")</f>
        <v>0</v>
      </c>
      <c r="K254" s="65">
        <f>IFERROR(+'Ont LFS Emp'!K254-'CMA Emp Adj'!K254,"")</f>
        <v>0</v>
      </c>
      <c r="L254" s="65">
        <f>IFERROR(+'Ont LFS Emp'!L254-'CMA Emp Adj'!L254,"")</f>
        <v>0</v>
      </c>
      <c r="M254" s="30">
        <f>IFERROR(+'Ont LFS Emp'!M254-'CMA Emp Adj'!M254,"")</f>
        <v>-5.6381215469613277E-2</v>
      </c>
      <c r="N254" s="30">
        <f>IFERROR(+'Ont LFS Emp'!N254-'CMA Emp Adj'!N254,"")</f>
        <v>0</v>
      </c>
      <c r="O254" s="30">
        <f>IFERROR(+'Ont LFS Emp'!O254-'CMA Emp Adj'!O254,"")</f>
        <v>0</v>
      </c>
      <c r="P254" s="30">
        <f>IFERROR(+'Ont LFS Emp'!P254-'CMA Emp Adj'!P254,"")</f>
        <v>0.27524861878453066</v>
      </c>
      <c r="Q254" s="30">
        <f>IFERROR(+'Ont LFS Emp'!Q254-'CMA Emp Adj'!Q254,"")</f>
        <v>5.0939226519337133E-2</v>
      </c>
      <c r="R254" s="30">
        <f>IFERROR(+'Ont LFS Emp'!R254-'CMA Emp Adj'!R254,"")</f>
        <v>-5.3532513181019148E-2</v>
      </c>
      <c r="S254" s="30">
        <f>IFERROR(+'Ont LFS Emp'!S254-'CMA Emp Adj'!S254,"")</f>
        <v>0.41082601054481582</v>
      </c>
      <c r="T254" s="30">
        <f>IFERROR(+'Ont LFS Emp'!T254-'CMA Emp Adj'!T254,"")</f>
        <v>-0.11750439367311039</v>
      </c>
      <c r="U254" s="30">
        <f>IFERROR(+'Ont LFS Emp'!U254-'CMA Emp Adj'!U254,"")</f>
        <v>4.5149384885764476E-2</v>
      </c>
      <c r="V254" s="30">
        <f>IFERROR(+'Ont LFS Emp'!V254-'CMA Emp Adj'!V254,"")</f>
        <v>0.10871704745166988</v>
      </c>
      <c r="W254" s="30">
        <f>IFERROR(+'Ont LFS Emp'!W254-'CMA Emp Adj'!W254,"")</f>
        <v>-4.5398633257403009E-2</v>
      </c>
      <c r="X254" s="30">
        <f>IFERROR(+'Ont LFS Emp'!X254-'CMA Emp Adj'!X254,"")</f>
        <v>-9.5717539863325429E-2</v>
      </c>
      <c r="Y254" s="30">
        <f>IFERROR(+'Ont LFS Emp'!Y254-'CMA Emp Adj'!Y254,"")</f>
        <v>-5.523917995444183E-2</v>
      </c>
    </row>
    <row r="255" spans="1:25" x14ac:dyDescent="0.25">
      <c r="A255" s="106" t="s">
        <v>492</v>
      </c>
      <c r="B255" s="129"/>
      <c r="C255" s="130"/>
      <c r="D255" s="141"/>
      <c r="E255" s="141"/>
      <c r="F255" s="141"/>
      <c r="G255" s="141"/>
      <c r="H255" s="141"/>
      <c r="I255" s="141"/>
      <c r="J255" s="141"/>
      <c r="K255" s="141"/>
      <c r="L255" s="141"/>
      <c r="M255" s="135"/>
      <c r="N255" s="135"/>
      <c r="O255" s="135"/>
      <c r="P255" s="135"/>
      <c r="Q255" s="135"/>
      <c r="R255" s="135"/>
      <c r="S255" s="135"/>
      <c r="T255" s="135"/>
      <c r="U255" s="135"/>
      <c r="V255" s="135"/>
      <c r="W255" s="135"/>
      <c r="X255" s="135"/>
      <c r="Y255" s="135"/>
    </row>
    <row r="256" spans="1:25" x14ac:dyDescent="0.25">
      <c r="A256" t="s">
        <v>576</v>
      </c>
      <c r="B256" s="132">
        <f t="shared" ref="B256:B257" si="13">VALUE(LEFT(C256,4))</f>
        <v>311</v>
      </c>
      <c r="C256" s="133">
        <v>311</v>
      </c>
      <c r="D256" s="65">
        <f>IFERROR(+'Ont LFS Emp'!D256-'CMA Emp Adj'!D256,"")</f>
        <v>46.78</v>
      </c>
      <c r="E256" s="65">
        <f>IFERROR(+'Ont LFS Emp'!E256-'CMA Emp Adj'!E256,"")</f>
        <v>46.620000000000005</v>
      </c>
      <c r="F256" s="65">
        <f>IFERROR(+'Ont LFS Emp'!F256-'CMA Emp Adj'!F256,"")</f>
        <v>45.739999999999995</v>
      </c>
      <c r="G256" s="65">
        <f>IFERROR(+'Ont LFS Emp'!G256-'CMA Emp Adj'!G256,"")</f>
        <v>49.669999999999995</v>
      </c>
      <c r="H256" s="65">
        <f>IFERROR(+'Ont LFS Emp'!H256-'CMA Emp Adj'!H256,"")</f>
        <v>42.44</v>
      </c>
      <c r="I256" s="65">
        <f>IFERROR(+'Ont LFS Emp'!I256-'CMA Emp Adj'!I256,"")</f>
        <v>47.33</v>
      </c>
      <c r="J256" s="65">
        <f>IFERROR(+'Ont LFS Emp'!J256-'CMA Emp Adj'!J256,"")</f>
        <v>50.080000000000005</v>
      </c>
      <c r="K256" s="65">
        <f>IFERROR(+'Ont LFS Emp'!K256-'CMA Emp Adj'!K256,"")</f>
        <v>51.29</v>
      </c>
      <c r="L256" s="65">
        <f>IFERROR(+'Ont LFS Emp'!L256-'CMA Emp Adj'!L256,"")</f>
        <v>51.553335689045937</v>
      </c>
      <c r="M256" s="30">
        <f>IFERROR(+'Ont LFS Emp'!M256-'CMA Emp Adj'!M256,"")</f>
        <v>50.341113780918732</v>
      </c>
      <c r="N256" s="30">
        <f>IFERROR(+'Ont LFS Emp'!N256-'CMA Emp Adj'!N256,"")</f>
        <v>51.486387279151948</v>
      </c>
      <c r="O256" s="30">
        <f>IFERROR(+'Ont LFS Emp'!O256-'CMA Emp Adj'!O256,"")</f>
        <v>48.303450176678446</v>
      </c>
      <c r="P256" s="30">
        <f>IFERROR(+'Ont LFS Emp'!P256-'CMA Emp Adj'!P256,"")</f>
        <v>45.320251590106011</v>
      </c>
      <c r="Q256" s="30">
        <f>IFERROR(+'Ont LFS Emp'!Q256-'CMA Emp Adj'!Q256,"")</f>
        <v>46.321717314487643</v>
      </c>
      <c r="R256" s="30">
        <f>IFERROR(+'Ont LFS Emp'!R256-'CMA Emp Adj'!R256,"")</f>
        <v>49.725801379310347</v>
      </c>
      <c r="S256" s="30">
        <f>IFERROR(+'Ont LFS Emp'!S256-'CMA Emp Adj'!S256,"")</f>
        <v>48.035577931034489</v>
      </c>
      <c r="T256" s="30">
        <f>IFERROR(+'Ont LFS Emp'!T256-'CMA Emp Adj'!T256,"")</f>
        <v>49.057726896551721</v>
      </c>
      <c r="U256" s="30">
        <f>IFERROR(+'Ont LFS Emp'!U256-'CMA Emp Adj'!U256,"")</f>
        <v>43.7740827586207</v>
      </c>
      <c r="V256" s="30">
        <f>IFERROR(+'Ont LFS Emp'!V256-'CMA Emp Adj'!V256,"")</f>
        <v>44.772438620689663</v>
      </c>
      <c r="W256" s="30">
        <f>IFERROR(+'Ont LFS Emp'!W256-'CMA Emp Adj'!W256,"")</f>
        <v>39.440484924274003</v>
      </c>
      <c r="X256" s="30">
        <f>IFERROR(+'Ont LFS Emp'!X256-'CMA Emp Adj'!X256,"")</f>
        <v>41.882545505071548</v>
      </c>
      <c r="Y256" s="30">
        <f>IFERROR(+'Ont LFS Emp'!Y256-'CMA Emp Adj'!Y256,"")</f>
        <v>47.574328192302346</v>
      </c>
    </row>
    <row r="257" spans="1:25" x14ac:dyDescent="0.25">
      <c r="A257" t="s">
        <v>577</v>
      </c>
      <c r="B257" s="132">
        <f t="shared" si="13"/>
        <v>3121</v>
      </c>
      <c r="C257" s="133">
        <v>3121</v>
      </c>
      <c r="D257" s="65">
        <f>IFERROR(+'Ont LFS Emp'!D257-'CMA Emp Adj'!D257,"")</f>
        <v>6.1099999999999994</v>
      </c>
      <c r="E257" s="65">
        <f>IFERROR(+'Ont LFS Emp'!E257-'CMA Emp Adj'!E257,"")</f>
        <v>6.41</v>
      </c>
      <c r="F257" s="65">
        <f>IFERROR(+'Ont LFS Emp'!F257-'CMA Emp Adj'!F257,"")</f>
        <v>7.32</v>
      </c>
      <c r="G257" s="65">
        <f>IFERROR(+'Ont LFS Emp'!G257-'CMA Emp Adj'!G257,"")</f>
        <v>6.4799999999999995</v>
      </c>
      <c r="H257" s="65">
        <f>IFERROR(+'Ont LFS Emp'!H257-'CMA Emp Adj'!H257,"")</f>
        <v>6.91</v>
      </c>
      <c r="I257" s="65">
        <f>IFERROR(+'Ont LFS Emp'!I257-'CMA Emp Adj'!I257,"")</f>
        <v>8.6499999999999986</v>
      </c>
      <c r="J257" s="65">
        <f>IFERROR(+'Ont LFS Emp'!J257-'CMA Emp Adj'!J257,"")</f>
        <v>6.9300000000000006</v>
      </c>
      <c r="K257" s="65">
        <f>IFERROR(+'Ont LFS Emp'!K257-'CMA Emp Adj'!K257,"")</f>
        <v>7.51</v>
      </c>
      <c r="L257" s="65">
        <f>IFERROR(+'Ont LFS Emp'!L257-'CMA Emp Adj'!L257,"")</f>
        <v>7.3148837209302329</v>
      </c>
      <c r="M257" s="30">
        <f>IFERROR(+'Ont LFS Emp'!M257-'CMA Emp Adj'!M257,"")</f>
        <v>7.1492325581395351</v>
      </c>
      <c r="N257" s="30">
        <f>IFERROR(+'Ont LFS Emp'!N257-'CMA Emp Adj'!N257,"")</f>
        <v>8.509337209302327</v>
      </c>
      <c r="O257" s="30">
        <f>IFERROR(+'Ont LFS Emp'!O257-'CMA Emp Adj'!O257,"")</f>
        <v>5.9593720930232568</v>
      </c>
      <c r="P257" s="30">
        <f>IFERROR(+'Ont LFS Emp'!P257-'CMA Emp Adj'!P257,"")</f>
        <v>6.8127209302325582</v>
      </c>
      <c r="Q257" s="30">
        <f>IFERROR(+'Ont LFS Emp'!Q257-'CMA Emp Adj'!Q257,"")</f>
        <v>5.5516860465116284</v>
      </c>
      <c r="R257" s="30">
        <f>IFERROR(+'Ont LFS Emp'!R257-'CMA Emp Adj'!R257,"")</f>
        <v>6.1097968397291176</v>
      </c>
      <c r="S257" s="30">
        <f>IFERROR(+'Ont LFS Emp'!S257-'CMA Emp Adj'!S257,"")</f>
        <v>7.0796162528216691</v>
      </c>
      <c r="T257" s="30">
        <f>IFERROR(+'Ont LFS Emp'!T257-'CMA Emp Adj'!T257,"")</f>
        <v>5.5336794582392779</v>
      </c>
      <c r="U257" s="30">
        <f>IFERROR(+'Ont LFS Emp'!U257-'CMA Emp Adj'!U257,"")</f>
        <v>5.2022799097065455</v>
      </c>
      <c r="V257" s="30">
        <f>IFERROR(+'Ont LFS Emp'!V257-'CMA Emp Adj'!V257,"")</f>
        <v>6.5168397291196403</v>
      </c>
      <c r="W257" s="30">
        <f>IFERROR(+'Ont LFS Emp'!W257-'CMA Emp Adj'!W257,"")</f>
        <v>5.8642890716803748</v>
      </c>
      <c r="X257" s="30">
        <f>IFERROR(+'Ont LFS Emp'!X257-'CMA Emp Adj'!X257,"")</f>
        <v>9.0745240893066992</v>
      </c>
      <c r="Y257" s="30">
        <f>IFERROR(+'Ont LFS Emp'!Y257-'CMA Emp Adj'!Y257,"")</f>
        <v>6.5954054054054048</v>
      </c>
    </row>
    <row r="258" spans="1:25" x14ac:dyDescent="0.25">
      <c r="A258" s="106" t="s">
        <v>537</v>
      </c>
      <c r="B258" s="129"/>
      <c r="C258" s="130"/>
      <c r="D258" s="141"/>
      <c r="E258" s="141"/>
      <c r="F258" s="141"/>
      <c r="G258" s="141"/>
      <c r="H258" s="141"/>
      <c r="I258" s="141"/>
      <c r="J258" s="141"/>
      <c r="K258" s="141"/>
      <c r="L258" s="141"/>
      <c r="M258" s="135"/>
      <c r="N258" s="135"/>
      <c r="O258" s="135"/>
      <c r="P258" s="135"/>
      <c r="Q258" s="135"/>
      <c r="R258" s="135"/>
      <c r="S258" s="135"/>
      <c r="T258" s="135"/>
      <c r="U258" s="135"/>
      <c r="V258" s="135"/>
      <c r="W258" s="135"/>
      <c r="X258" s="135"/>
      <c r="Y258" s="135"/>
    </row>
    <row r="259" spans="1:25" x14ac:dyDescent="0.25">
      <c r="A259" t="s">
        <v>578</v>
      </c>
      <c r="B259" s="137">
        <f t="shared" ref="B259:B263" si="14">VALUE(LEFT(C259,4))</f>
        <v>3254</v>
      </c>
      <c r="C259" s="133">
        <v>3254</v>
      </c>
      <c r="D259" s="65">
        <f>IFERROR(+'Ont LFS Emp'!D259-'CMA Emp Adj'!D259,"")</f>
        <v>5.4499999999999993</v>
      </c>
      <c r="E259" s="65">
        <f>IFERROR(+'Ont LFS Emp'!E259-'CMA Emp Adj'!E259,"")</f>
        <v>5.4699999999999989</v>
      </c>
      <c r="F259" s="65">
        <f>IFERROR(+'Ont LFS Emp'!F259-'CMA Emp Adj'!F259,"")</f>
        <v>4.91</v>
      </c>
      <c r="G259" s="65">
        <f>IFERROR(+'Ont LFS Emp'!G259-'CMA Emp Adj'!G259,"")</f>
        <v>7.4699999999999989</v>
      </c>
      <c r="H259" s="65">
        <f>IFERROR(+'Ont LFS Emp'!H259-'CMA Emp Adj'!H259,"")</f>
        <v>8.0799999999999983</v>
      </c>
      <c r="I259" s="65">
        <f>IFERROR(+'Ont LFS Emp'!I259-'CMA Emp Adj'!I259,"")</f>
        <v>8.9800000000000022</v>
      </c>
      <c r="J259" s="65">
        <f>IFERROR(+'Ont LFS Emp'!J259-'CMA Emp Adj'!J259,"")</f>
        <v>8.41</v>
      </c>
      <c r="K259" s="65">
        <f>IFERROR(+'Ont LFS Emp'!K259-'CMA Emp Adj'!K259,"")</f>
        <v>7.5</v>
      </c>
      <c r="L259" s="65">
        <f>IFERROR(+'Ont LFS Emp'!L259-'CMA Emp Adj'!L259,"")</f>
        <v>5.4671177410761871</v>
      </c>
      <c r="M259" s="30">
        <f>IFERROR(+'Ont LFS Emp'!M259-'CMA Emp Adj'!M259,"")</f>
        <v>7.2547202983484276</v>
      </c>
      <c r="N259" s="30">
        <f>IFERROR(+'Ont LFS Emp'!N259-'CMA Emp Adj'!N259,"")</f>
        <v>5.3851358550879063</v>
      </c>
      <c r="O259" s="30">
        <f>IFERROR(+'Ont LFS Emp'!O259-'CMA Emp Adj'!O259,"")</f>
        <v>5.6645071923281876</v>
      </c>
      <c r="P259" s="30">
        <f>IFERROR(+'Ont LFS Emp'!P259-'CMA Emp Adj'!P259,"")</f>
        <v>7.6288438998401702</v>
      </c>
      <c r="Q259" s="30">
        <f>IFERROR(+'Ont LFS Emp'!Q259-'CMA Emp Adj'!Q259,"")</f>
        <v>6.1985402237613236</v>
      </c>
      <c r="R259" s="30">
        <f>IFERROR(+'Ont LFS Emp'!R259-'CMA Emp Adj'!R259,"")</f>
        <v>8.8205314599877802</v>
      </c>
      <c r="S259" s="30">
        <f>IFERROR(+'Ont LFS Emp'!S259-'CMA Emp Adj'!S259,"")</f>
        <v>7.9239706780696419</v>
      </c>
      <c r="T259" s="30">
        <f>IFERROR(+'Ont LFS Emp'!T259-'CMA Emp Adj'!T259,"")</f>
        <v>7.6159682345754405</v>
      </c>
      <c r="U259" s="30">
        <f>IFERROR(+'Ont LFS Emp'!U259-'CMA Emp Adj'!U259,"")</f>
        <v>5.8576175931582171</v>
      </c>
      <c r="V259" s="30">
        <f>IFERROR(+'Ont LFS Emp'!V259-'CMA Emp Adj'!V259,"")</f>
        <v>4.4591692119731228</v>
      </c>
      <c r="W259" s="30">
        <f>IFERROR(+'Ont LFS Emp'!W259-'CMA Emp Adj'!W259,"")</f>
        <v>4.710757314974181</v>
      </c>
      <c r="X259" s="30">
        <f>IFERROR(+'Ont LFS Emp'!X259-'CMA Emp Adj'!X259,"")</f>
        <v>5.4258347676419945</v>
      </c>
      <c r="Y259" s="30">
        <f>IFERROR(+'Ont LFS Emp'!Y259-'CMA Emp Adj'!Y259,"")</f>
        <v>6.4713080895008623</v>
      </c>
    </row>
    <row r="260" spans="1:25" x14ac:dyDescent="0.25">
      <c r="A260" t="s">
        <v>384</v>
      </c>
      <c r="B260" s="137" t="s">
        <v>193</v>
      </c>
      <c r="C260" s="133">
        <v>334512</v>
      </c>
      <c r="D260" s="65">
        <f>IFERROR(+'Ont LFS Emp'!D260-'CMA Emp Adj'!D260,"")</f>
        <v>2.2418023451433333</v>
      </c>
      <c r="E260" s="65">
        <f>IFERROR(+'Ont LFS Emp'!E260-'CMA Emp Adj'!E260,"")</f>
        <v>1.2294299304466478</v>
      </c>
      <c r="F260" s="65">
        <f>IFERROR(+'Ont LFS Emp'!F260-'CMA Emp Adj'!F260,"")</f>
        <v>2.3084305188766492</v>
      </c>
      <c r="G260" s="65">
        <f>IFERROR(+'Ont LFS Emp'!G260-'CMA Emp Adj'!G260,"")</f>
        <v>1.9709964824423531</v>
      </c>
      <c r="H260" s="65">
        <f>IFERROR(+'Ont LFS Emp'!H260-'CMA Emp Adj'!H260,"")</f>
        <v>2.8134252595596863</v>
      </c>
      <c r="I260" s="65">
        <f>IFERROR(+'Ont LFS Emp'!I260-'CMA Emp Adj'!I260,"")</f>
        <v>1.8046146090960242</v>
      </c>
      <c r="J260" s="65">
        <f>IFERROR(+'Ont LFS Emp'!J260-'CMA Emp Adj'!J260,"")</f>
        <v>2.1271500481492871</v>
      </c>
      <c r="K260" s="65">
        <f>IFERROR(+'Ont LFS Emp'!K260-'CMA Emp Adj'!K260,"")</f>
        <v>3.3395411152124925</v>
      </c>
      <c r="L260" s="65">
        <f>IFERROR(+'Ont LFS Emp'!L260-'CMA Emp Adj'!L260,"")</f>
        <v>2.3016829497556817</v>
      </c>
      <c r="M260" s="30">
        <f>IFERROR(+'Ont LFS Emp'!M260-'CMA Emp Adj'!M260,"")</f>
        <v>2.7647538296375993</v>
      </c>
      <c r="N260" s="30">
        <f>IFERROR(+'Ont LFS Emp'!N260-'CMA Emp Adj'!N260,"")</f>
        <v>3.2015490326197051</v>
      </c>
      <c r="O260" s="30">
        <f>IFERROR(+'Ont LFS Emp'!O260-'CMA Emp Adj'!O260,"")</f>
        <v>5.1812654384447194</v>
      </c>
      <c r="P260" s="30">
        <f>IFERROR(+'Ont LFS Emp'!P260-'CMA Emp Adj'!P260,"")</f>
        <v>3.9915103191461605</v>
      </c>
      <c r="Q260" s="30">
        <f>IFERROR(+'Ont LFS Emp'!Q260-'CMA Emp Adj'!Q260,"")</f>
        <v>1.93296276164532</v>
      </c>
      <c r="R260" s="30">
        <f>IFERROR(+'Ont LFS Emp'!R260-'CMA Emp Adj'!R260,"")</f>
        <v>3.6872841896886204</v>
      </c>
      <c r="S260" s="30">
        <f>IFERROR(+'Ont LFS Emp'!S260-'CMA Emp Adj'!S260,"")</f>
        <v>2.8904581845207984</v>
      </c>
      <c r="T260" s="30">
        <f>IFERROR(+'Ont LFS Emp'!T260-'CMA Emp Adj'!T260,"")</f>
        <v>3.008884192975676</v>
      </c>
      <c r="U260" s="30">
        <f>IFERROR(+'Ont LFS Emp'!U260-'CMA Emp Adj'!U260,"")</f>
        <v>3.1767870998688537</v>
      </c>
      <c r="V260" s="30">
        <f>IFERROR(+'Ont LFS Emp'!V260-'CMA Emp Adj'!V260,"")</f>
        <v>2.5288950285098464</v>
      </c>
      <c r="W260" s="30">
        <f>IFERROR(+'Ont LFS Emp'!W260-'CMA Emp Adj'!W260,"")</f>
        <v>3.3618271964528574</v>
      </c>
      <c r="X260" s="30">
        <f>IFERROR(+'Ont LFS Emp'!X260-'CMA Emp Adj'!X260,"")</f>
        <v>4.5676622176203558</v>
      </c>
      <c r="Y260" s="30">
        <f>IFERROR(+'Ont LFS Emp'!Y260-'CMA Emp Adj'!Y260,"")</f>
        <v>4.692679339431165</v>
      </c>
    </row>
    <row r="261" spans="1:25" x14ac:dyDescent="0.25">
      <c r="A261" t="s">
        <v>579</v>
      </c>
      <c r="B261" s="137">
        <f t="shared" si="14"/>
        <v>3391</v>
      </c>
      <c r="C261" s="133">
        <v>3391</v>
      </c>
      <c r="D261" s="65">
        <f>IFERROR(+'Ont LFS Emp'!D261-'CMA Emp Adj'!D261,"")</f>
        <v>4.74</v>
      </c>
      <c r="E261" s="65">
        <f>IFERROR(+'Ont LFS Emp'!E261-'CMA Emp Adj'!E261,"")</f>
        <v>5.8500000000000005</v>
      </c>
      <c r="F261" s="65">
        <f>IFERROR(+'Ont LFS Emp'!F261-'CMA Emp Adj'!F261,"")</f>
        <v>4.82</v>
      </c>
      <c r="G261" s="65">
        <f>IFERROR(+'Ont LFS Emp'!G261-'CMA Emp Adj'!G261,"")</f>
        <v>6.36</v>
      </c>
      <c r="H261" s="65">
        <f>IFERROR(+'Ont LFS Emp'!H261-'CMA Emp Adj'!H261,"")</f>
        <v>5.97</v>
      </c>
      <c r="I261" s="65">
        <f>IFERROR(+'Ont LFS Emp'!I261-'CMA Emp Adj'!I261,"")</f>
        <v>6.68</v>
      </c>
      <c r="J261" s="65">
        <f>IFERROR(+'Ont LFS Emp'!J261-'CMA Emp Adj'!J261,"")</f>
        <v>6.3</v>
      </c>
      <c r="K261" s="65">
        <f>IFERROR(+'Ont LFS Emp'!K261-'CMA Emp Adj'!K261,"")</f>
        <v>6.7500000000000009</v>
      </c>
      <c r="L261" s="65">
        <f>IFERROR(+'Ont LFS Emp'!L261-'CMA Emp Adj'!L261,"")</f>
        <v>5.9660416666666674</v>
      </c>
      <c r="M261" s="30">
        <f>IFERROR(+'Ont LFS Emp'!M261-'CMA Emp Adj'!M261,"")</f>
        <v>5.1927083333333339</v>
      </c>
      <c r="N261" s="30">
        <f>IFERROR(+'Ont LFS Emp'!N261-'CMA Emp Adj'!N261,"")</f>
        <v>4.7054861111111119</v>
      </c>
      <c r="O261" s="30">
        <f>IFERROR(+'Ont LFS Emp'!O261-'CMA Emp Adj'!O261,"")</f>
        <v>4.5609027777777778</v>
      </c>
      <c r="P261" s="30">
        <f>IFERROR(+'Ont LFS Emp'!P261-'CMA Emp Adj'!P261,"")</f>
        <v>4.945069444444445</v>
      </c>
      <c r="Q261" s="30">
        <f>IFERROR(+'Ont LFS Emp'!Q261-'CMA Emp Adj'!Q261,"")</f>
        <v>3.5860416666666666</v>
      </c>
      <c r="R261" s="30">
        <f>IFERROR(+'Ont LFS Emp'!R261-'CMA Emp Adj'!R261,"")</f>
        <v>4.3475799086757991</v>
      </c>
      <c r="S261" s="30">
        <f>IFERROR(+'Ont LFS Emp'!S261-'CMA Emp Adj'!S261,"")</f>
        <v>4.4706544901065453</v>
      </c>
      <c r="T261" s="30">
        <f>IFERROR(+'Ont LFS Emp'!T261-'CMA Emp Adj'!T261,"")</f>
        <v>3.3128919330289204</v>
      </c>
      <c r="U261" s="30">
        <f>IFERROR(+'Ont LFS Emp'!U261-'CMA Emp Adj'!U261,"")</f>
        <v>5.0641704718417051</v>
      </c>
      <c r="V261" s="30">
        <f>IFERROR(+'Ont LFS Emp'!V261-'CMA Emp Adj'!V261,"")</f>
        <v>5.7959512937595132</v>
      </c>
      <c r="W261" s="30">
        <f>IFERROR(+'Ont LFS Emp'!W261-'CMA Emp Adj'!W261,"")</f>
        <v>7.0147417840375592</v>
      </c>
      <c r="X261" s="30">
        <f>IFERROR(+'Ont LFS Emp'!X261-'CMA Emp Adj'!X261,"")</f>
        <v>7.7226760563380283</v>
      </c>
      <c r="Y261" s="30">
        <f>IFERROR(+'Ont LFS Emp'!Y261-'CMA Emp Adj'!Y261,"")</f>
        <v>5.0121596244131457</v>
      </c>
    </row>
    <row r="262" spans="1:25" x14ac:dyDescent="0.25">
      <c r="A262" t="s">
        <v>467</v>
      </c>
      <c r="B262" s="137">
        <v>414</v>
      </c>
      <c r="C262" s="133">
        <v>414510</v>
      </c>
      <c r="D262" s="65">
        <f>IFERROR(+'Ont LFS Emp'!D262-'CMA Emp Adj'!D262,"")</f>
        <v>0.42299019208896338</v>
      </c>
      <c r="E262" s="65">
        <f>IFERROR(+'Ont LFS Emp'!E262-'CMA Emp Adj'!E262,"")</f>
        <v>0.83312358539088427</v>
      </c>
      <c r="F262" s="65">
        <f>IFERROR(+'Ont LFS Emp'!F262-'CMA Emp Adj'!F262,"")</f>
        <v>1.4384272177315633</v>
      </c>
      <c r="G262" s="65">
        <f>IFERROR(+'Ont LFS Emp'!G262-'CMA Emp Adj'!G262,"")</f>
        <v>1.830498665562684</v>
      </c>
      <c r="H262" s="65">
        <f>IFERROR(+'Ont LFS Emp'!H262-'CMA Emp Adj'!H262,"")</f>
        <v>2.0498101294111786</v>
      </c>
      <c r="I262" s="65">
        <f>IFERROR(+'Ont LFS Emp'!I262-'CMA Emp Adj'!I262,"")</f>
        <v>2.7212625756429878</v>
      </c>
      <c r="J262" s="65">
        <f>IFERROR(+'Ont LFS Emp'!J262-'CMA Emp Adj'!J262,"")</f>
        <v>2.4252855661579025</v>
      </c>
      <c r="K262" s="65">
        <f>IFERROR(+'Ont LFS Emp'!K262-'CMA Emp Adj'!K262,"")</f>
        <v>1.6685946890535375</v>
      </c>
      <c r="L262" s="65">
        <f>IFERROR(+'Ont LFS Emp'!L262-'CMA Emp Adj'!L262,"")</f>
        <v>2.0900949546945728</v>
      </c>
      <c r="M262" s="30">
        <f>IFERROR(+'Ont LFS Emp'!M262-'CMA Emp Adj'!M262,"")</f>
        <v>1.6379687419689173</v>
      </c>
      <c r="N262" s="30">
        <f>IFERROR(+'Ont LFS Emp'!N262-'CMA Emp Adj'!N262,"")</f>
        <v>2.0552251938118928</v>
      </c>
      <c r="O262" s="30">
        <f>IFERROR(+'Ont LFS Emp'!O262-'CMA Emp Adj'!O262,"")</f>
        <v>1.8351225883187636</v>
      </c>
      <c r="P262" s="30">
        <f>IFERROR(+'Ont LFS Emp'!P262-'CMA Emp Adj'!P262,"")</f>
        <v>1.8686329647472668</v>
      </c>
      <c r="Q262" s="30">
        <f>IFERROR(+'Ont LFS Emp'!Q262-'CMA Emp Adj'!Q262,"")</f>
        <v>1.3396120268191556</v>
      </c>
      <c r="R262" s="30">
        <f>IFERROR(+'Ont LFS Emp'!R262-'CMA Emp Adj'!R262,"")</f>
        <v>3.2139683112084825</v>
      </c>
      <c r="S262" s="30">
        <f>IFERROR(+'Ont LFS Emp'!S262-'CMA Emp Adj'!S262,"")</f>
        <v>2.4378498978918337</v>
      </c>
      <c r="T262" s="30">
        <f>IFERROR(+'Ont LFS Emp'!T262-'CMA Emp Adj'!T262,"")</f>
        <v>2.5376781577198981</v>
      </c>
      <c r="U262" s="30">
        <f>IFERROR(+'Ont LFS Emp'!U262-'CMA Emp Adj'!U262,"")</f>
        <v>1.8075701991962037</v>
      </c>
      <c r="V262" s="30">
        <f>IFERROR(+'Ont LFS Emp'!V262-'CMA Emp Adj'!V262,"")</f>
        <v>2.9735129651507188</v>
      </c>
      <c r="W262" s="30">
        <f>IFERROR(+'Ont LFS Emp'!W262-'CMA Emp Adj'!W262,"")</f>
        <v>2.6382205908670739</v>
      </c>
      <c r="X262" s="30">
        <f>IFERROR(+'Ont LFS Emp'!X262-'CMA Emp Adj'!X262,"")</f>
        <v>3.35228029197041</v>
      </c>
      <c r="Y262" s="30">
        <f>IFERROR(+'Ont LFS Emp'!Y262-'CMA Emp Adj'!Y262,"")</f>
        <v>4.4891814562241432</v>
      </c>
    </row>
    <row r="263" spans="1:25" x14ac:dyDescent="0.25">
      <c r="A263" t="s">
        <v>580</v>
      </c>
      <c r="B263" s="137">
        <f t="shared" si="14"/>
        <v>5417</v>
      </c>
      <c r="C263" s="133">
        <v>5417</v>
      </c>
      <c r="D263" s="65">
        <f>IFERROR(+'Ont LFS Emp'!D263-'CMA Emp Adj'!D263,"")</f>
        <v>3.71</v>
      </c>
      <c r="E263" s="65">
        <f>IFERROR(+'Ont LFS Emp'!E263-'CMA Emp Adj'!E263,"")</f>
        <v>3.96</v>
      </c>
      <c r="F263" s="65">
        <f>IFERROR(+'Ont LFS Emp'!F263-'CMA Emp Adj'!F263,"")</f>
        <v>4.2</v>
      </c>
      <c r="G263" s="65">
        <f>IFERROR(+'Ont LFS Emp'!G263-'CMA Emp Adj'!G263,"")</f>
        <v>2.5100000000000002</v>
      </c>
      <c r="H263" s="65">
        <f>IFERROR(+'Ont LFS Emp'!H263-'CMA Emp Adj'!H263,"")</f>
        <v>3.76</v>
      </c>
      <c r="I263" s="65">
        <f>IFERROR(+'Ont LFS Emp'!I263-'CMA Emp Adj'!I263,"")</f>
        <v>4.3899999999999997</v>
      </c>
      <c r="J263" s="65">
        <f>IFERROR(+'Ont LFS Emp'!J263-'CMA Emp Adj'!J263,"")</f>
        <v>4.5</v>
      </c>
      <c r="K263" s="65">
        <f>IFERROR(+'Ont LFS Emp'!K263-'CMA Emp Adj'!K263,"")</f>
        <v>4.75</v>
      </c>
      <c r="L263" s="65">
        <f>IFERROR(+'Ont LFS Emp'!L263-'CMA Emp Adj'!L263,"")</f>
        <v>7.2483407572383065</v>
      </c>
      <c r="M263" s="30">
        <f>IFERROR(+'Ont LFS Emp'!M263-'CMA Emp Adj'!M263,"")</f>
        <v>7.3448997772828513</v>
      </c>
      <c r="N263" s="30">
        <f>IFERROR(+'Ont LFS Emp'!N263-'CMA Emp Adj'!N263,"")</f>
        <v>6.3144320712694881</v>
      </c>
      <c r="O263" s="30">
        <f>IFERROR(+'Ont LFS Emp'!O263-'CMA Emp Adj'!O263,"")</f>
        <v>5.8116815144766134</v>
      </c>
      <c r="P263" s="30">
        <f>IFERROR(+'Ont LFS Emp'!P263-'CMA Emp Adj'!P263,"")</f>
        <v>5.387316258351893</v>
      </c>
      <c r="Q263" s="30">
        <f>IFERROR(+'Ont LFS Emp'!Q263-'CMA Emp Adj'!Q263,"")</f>
        <v>6.8847327394209357</v>
      </c>
      <c r="R263" s="30">
        <f>IFERROR(+'Ont LFS Emp'!R263-'CMA Emp Adj'!R263,"")</f>
        <v>6.9689203860072384</v>
      </c>
      <c r="S263" s="30">
        <f>IFERROR(+'Ont LFS Emp'!S263-'CMA Emp Adj'!S263,"")</f>
        <v>7.8603075995174914</v>
      </c>
      <c r="T263" s="30">
        <f>IFERROR(+'Ont LFS Emp'!T263-'CMA Emp Adj'!T263,"")</f>
        <v>8.645572979493366</v>
      </c>
      <c r="U263" s="30">
        <f>IFERROR(+'Ont LFS Emp'!U263-'CMA Emp Adj'!U263,"")</f>
        <v>7.2532991556091666</v>
      </c>
      <c r="V263" s="30">
        <f>IFERROR(+'Ont LFS Emp'!V263-'CMA Emp Adj'!V263,"")</f>
        <v>9.2702774427020529</v>
      </c>
      <c r="W263" s="30">
        <f>IFERROR(+'Ont LFS Emp'!W263-'CMA Emp Adj'!W263,"")</f>
        <v>7.0274999999999999</v>
      </c>
      <c r="X263" s="30">
        <f>IFERROR(+'Ont LFS Emp'!X263-'CMA Emp Adj'!X263,"")</f>
        <v>8.794863013698631</v>
      </c>
      <c r="Y263" s="30">
        <f>IFERROR(+'Ont LFS Emp'!Y263-'CMA Emp Adj'!Y263,"")</f>
        <v>8.2792123287671231</v>
      </c>
    </row>
    <row r="264" spans="1:25" x14ac:dyDescent="0.25">
      <c r="A264" t="s">
        <v>581</v>
      </c>
      <c r="B264" s="137">
        <v>621</v>
      </c>
      <c r="C264" s="133">
        <v>6215</v>
      </c>
      <c r="D264" s="65">
        <f>IFERROR(+'Ont LFS Emp'!D264-'CMA Emp Adj'!D264,"")</f>
        <v>5.1099999999999994</v>
      </c>
      <c r="E264" s="65">
        <f>IFERROR(+'Ont LFS Emp'!E264-'CMA Emp Adj'!E264,"")</f>
        <v>3.6399999999999997</v>
      </c>
      <c r="F264" s="65">
        <f>IFERROR(+'Ont LFS Emp'!F264-'CMA Emp Adj'!F264,"")</f>
        <v>6.0600000000000005</v>
      </c>
      <c r="G264" s="65">
        <f>IFERROR(+'Ont LFS Emp'!G264-'CMA Emp Adj'!G264,"")</f>
        <v>6.3900000000000006</v>
      </c>
      <c r="H264" s="65">
        <f>IFERROR(+'Ont LFS Emp'!H264-'CMA Emp Adj'!H264,"")</f>
        <v>4.7799999999999994</v>
      </c>
      <c r="I264" s="65">
        <f>IFERROR(+'Ont LFS Emp'!I264-'CMA Emp Adj'!I264,"")</f>
        <v>5.12</v>
      </c>
      <c r="J264" s="65">
        <f>IFERROR(+'Ont LFS Emp'!J264-'CMA Emp Adj'!J264,"")</f>
        <v>6.2599999999999989</v>
      </c>
      <c r="K264" s="65">
        <f>IFERROR(+'Ont LFS Emp'!K264-'CMA Emp Adj'!K264,"")</f>
        <v>5.5600000000000005</v>
      </c>
      <c r="L264" s="65">
        <f>IFERROR(+'Ont LFS Emp'!L264-'CMA Emp Adj'!L264,"")</f>
        <v>4.094175654853621</v>
      </c>
      <c r="M264" s="30">
        <f>IFERROR(+'Ont LFS Emp'!M264-'CMA Emp Adj'!M264,"")</f>
        <v>4.2960554699537745</v>
      </c>
      <c r="N264" s="30">
        <f>IFERROR(+'Ont LFS Emp'!N264-'CMA Emp Adj'!N264,"")</f>
        <v>5.2655007704160237</v>
      </c>
      <c r="O264" s="30">
        <f>IFERROR(+'Ont LFS Emp'!O264-'CMA Emp Adj'!O264,"")</f>
        <v>4.3930970724191054</v>
      </c>
      <c r="P264" s="30">
        <f>IFERROR(+'Ont LFS Emp'!P264-'CMA Emp Adj'!P264,"")</f>
        <v>6.1164714946070866</v>
      </c>
      <c r="Q264" s="30">
        <f>IFERROR(+'Ont LFS Emp'!Q264-'CMA Emp Adj'!Q264,"")</f>
        <v>6.8970724191063173</v>
      </c>
      <c r="R264" s="30">
        <f>IFERROR(+'Ont LFS Emp'!R264-'CMA Emp Adj'!R264,"")</f>
        <v>4.7222472848788648</v>
      </c>
      <c r="S264" s="30">
        <f>IFERROR(+'Ont LFS Emp'!S264-'CMA Emp Adj'!S264,"")</f>
        <v>4.758571428571428</v>
      </c>
      <c r="T264" s="30">
        <f>IFERROR(+'Ont LFS Emp'!T264-'CMA Emp Adj'!T264,"")</f>
        <v>3.300258980785296</v>
      </c>
      <c r="U264" s="30">
        <f>IFERROR(+'Ont LFS Emp'!U264-'CMA Emp Adj'!U264,"")</f>
        <v>5.0706934001670838</v>
      </c>
      <c r="V264" s="30">
        <f>IFERROR(+'Ont LFS Emp'!V264-'CMA Emp Adj'!V264,"")</f>
        <v>6.2466583124477859</v>
      </c>
      <c r="W264" s="30">
        <f>IFERROR(+'Ont LFS Emp'!W264-'CMA Emp Adj'!W264,"")</f>
        <v>6.8224467303453338</v>
      </c>
      <c r="X264" s="30">
        <f>IFERROR(+'Ont LFS Emp'!X264-'CMA Emp Adj'!X264,"")</f>
        <v>6.5887141807494487</v>
      </c>
      <c r="Y264" s="30">
        <f>IFERROR(+'Ont LFS Emp'!Y264-'CMA Emp Adj'!Y264,"")</f>
        <v>5.4148787656135209</v>
      </c>
    </row>
    <row r="265" spans="1:25" x14ac:dyDescent="0.25">
      <c r="A265" t="s">
        <v>582</v>
      </c>
      <c r="B265" s="137"/>
      <c r="C265" s="136" t="s">
        <v>583</v>
      </c>
      <c r="D265" s="65">
        <f>IFERROR(+'Ont LFS Emp'!D265-'CMA Emp Adj'!D265,"")</f>
        <v>0</v>
      </c>
      <c r="E265" s="65">
        <f>IFERROR(+'Ont LFS Emp'!E265-'CMA Emp Adj'!E265,"")</f>
        <v>0</v>
      </c>
      <c r="F265" s="65">
        <f>IFERROR(+'Ont LFS Emp'!F265-'CMA Emp Adj'!F265,"")</f>
        <v>0</v>
      </c>
      <c r="G265" s="65">
        <f>IFERROR(+'Ont LFS Emp'!G265-'CMA Emp Adj'!G265,"")</f>
        <v>0</v>
      </c>
      <c r="H265" s="65">
        <f>IFERROR(+'Ont LFS Emp'!H265-'CMA Emp Adj'!H265,"")</f>
        <v>0</v>
      </c>
      <c r="I265" s="65">
        <f>IFERROR(+'Ont LFS Emp'!I265-'CMA Emp Adj'!I265,"")</f>
        <v>0</v>
      </c>
      <c r="J265" s="65">
        <f>IFERROR(+'Ont LFS Emp'!J265-'CMA Emp Adj'!J265,"")</f>
        <v>0</v>
      </c>
      <c r="K265" s="65">
        <f>IFERROR(+'Ont LFS Emp'!K265-'CMA Emp Adj'!K265,"")</f>
        <v>0</v>
      </c>
      <c r="L265" s="65">
        <f>IFERROR(+'Ont LFS Emp'!L265-'CMA Emp Adj'!L265,"")</f>
        <v>0</v>
      </c>
      <c r="M265" s="30">
        <f>IFERROR(+'Ont LFS Emp'!M265-'CMA Emp Adj'!M265,"")</f>
        <v>0</v>
      </c>
      <c r="N265" s="30">
        <f>IFERROR(+'Ont LFS Emp'!N265-'CMA Emp Adj'!N265,"")</f>
        <v>0</v>
      </c>
      <c r="O265" s="30">
        <f>IFERROR(+'Ont LFS Emp'!O265-'CMA Emp Adj'!O265,"")</f>
        <v>0</v>
      </c>
      <c r="P265" s="30">
        <f>IFERROR(+'Ont LFS Emp'!P265-'CMA Emp Adj'!P265,"")</f>
        <v>0</v>
      </c>
      <c r="Q265" s="30">
        <f>IFERROR(+'Ont LFS Emp'!Q265-'CMA Emp Adj'!Q265,"")</f>
        <v>0</v>
      </c>
      <c r="R265" s="30">
        <f>IFERROR(+'Ont LFS Emp'!R265-'CMA Emp Adj'!R265,"")</f>
        <v>0</v>
      </c>
      <c r="S265" s="30">
        <f>IFERROR(+'Ont LFS Emp'!S265-'CMA Emp Adj'!S265,"")</f>
        <v>0</v>
      </c>
      <c r="T265" s="30">
        <f>IFERROR(+'Ont LFS Emp'!T265-'CMA Emp Adj'!T265,"")</f>
        <v>0</v>
      </c>
      <c r="U265" s="30">
        <f>IFERROR(+'Ont LFS Emp'!U265-'CMA Emp Adj'!U265,"")</f>
        <v>0</v>
      </c>
      <c r="V265" s="30">
        <f>IFERROR(+'Ont LFS Emp'!V265-'CMA Emp Adj'!V265,"")</f>
        <v>0</v>
      </c>
      <c r="W265" s="30">
        <f>IFERROR(+'Ont LFS Emp'!W265-'CMA Emp Adj'!W265,"")</f>
        <v>0</v>
      </c>
      <c r="X265" s="30">
        <f>IFERROR(+'Ont LFS Emp'!X265-'CMA Emp Adj'!X265,"")</f>
        <v>0</v>
      </c>
      <c r="Y265" s="30">
        <f>IFERROR(+'Ont LFS Emp'!Y265-'CMA Emp Adj'!Y265,"")</f>
        <v>0</v>
      </c>
    </row>
    <row r="266" spans="1:25" x14ac:dyDescent="0.25">
      <c r="A266" s="106" t="s">
        <v>539</v>
      </c>
      <c r="B266" s="129"/>
      <c r="C266" s="130"/>
      <c r="D266" s="141"/>
      <c r="E266" s="141"/>
      <c r="F266" s="141"/>
      <c r="G266" s="141"/>
      <c r="H266" s="141"/>
      <c r="I266" s="141"/>
      <c r="J266" s="141"/>
      <c r="K266" s="141"/>
      <c r="L266" s="141"/>
      <c r="M266" s="135"/>
      <c r="N266" s="135"/>
      <c r="O266" s="135"/>
      <c r="P266" s="135"/>
      <c r="Q266" s="135"/>
      <c r="R266" s="135"/>
      <c r="S266" s="135"/>
      <c r="T266" s="135"/>
      <c r="U266" s="135"/>
      <c r="V266" s="135"/>
      <c r="W266" s="135"/>
      <c r="X266" s="135"/>
      <c r="Y266" s="135"/>
    </row>
    <row r="267" spans="1:25" x14ac:dyDescent="0.25">
      <c r="A267" t="s">
        <v>584</v>
      </c>
      <c r="B267" s="137">
        <f t="shared" ref="B267:B276" si="15">VALUE(LEFT(C267,4))</f>
        <v>3341</v>
      </c>
      <c r="C267" s="133">
        <v>3341</v>
      </c>
      <c r="D267" s="65">
        <f>IFERROR(+'Ont LFS Emp'!D267-'CMA Emp Adj'!D267,"")</f>
        <v>7.49</v>
      </c>
      <c r="E267" s="65">
        <f>IFERROR(+'Ont LFS Emp'!E267-'CMA Emp Adj'!E267,"")</f>
        <v>8.6900000000000013</v>
      </c>
      <c r="F267" s="65">
        <f>IFERROR(+'Ont LFS Emp'!F267-'CMA Emp Adj'!F267,"")</f>
        <v>7.01</v>
      </c>
      <c r="G267" s="65">
        <f>IFERROR(+'Ont LFS Emp'!G267-'CMA Emp Adj'!G267,"")</f>
        <v>6.6900000000000013</v>
      </c>
      <c r="H267" s="65">
        <f>IFERROR(+'Ont LFS Emp'!H267-'CMA Emp Adj'!H267,"")</f>
        <v>7.32</v>
      </c>
      <c r="I267" s="65">
        <f>IFERROR(+'Ont LFS Emp'!I267-'CMA Emp Adj'!I267,"")</f>
        <v>6.52</v>
      </c>
      <c r="J267" s="65">
        <f>IFERROR(+'Ont LFS Emp'!J267-'CMA Emp Adj'!J267,"")</f>
        <v>3.7300000000000004</v>
      </c>
      <c r="K267" s="65">
        <f>IFERROR(+'Ont LFS Emp'!K267-'CMA Emp Adj'!K267,"")</f>
        <v>3.8499999999999996</v>
      </c>
      <c r="L267" s="65">
        <f>IFERROR(+'Ont LFS Emp'!L267-'CMA Emp Adj'!L267,"")</f>
        <v>4.5129878048780494</v>
      </c>
      <c r="M267" s="30">
        <f>IFERROR(+'Ont LFS Emp'!M267-'CMA Emp Adj'!M267,"")</f>
        <v>4.4005487804878056</v>
      </c>
      <c r="N267" s="30">
        <f>IFERROR(+'Ont LFS Emp'!N267-'CMA Emp Adj'!N267,"")</f>
        <v>7.0502439024390213</v>
      </c>
      <c r="O267" s="30">
        <f>IFERROR(+'Ont LFS Emp'!O267-'CMA Emp Adj'!O267,"")</f>
        <v>4.5685975609756095</v>
      </c>
      <c r="P267" s="30">
        <f>IFERROR(+'Ont LFS Emp'!P267-'CMA Emp Adj'!P267,"")</f>
        <v>2.9379268292682923</v>
      </c>
      <c r="Q267" s="30">
        <f>IFERROR(+'Ont LFS Emp'!Q267-'CMA Emp Adj'!Q267,"")</f>
        <v>3.5556707317073162</v>
      </c>
      <c r="R267" s="30">
        <f>IFERROR(+'Ont LFS Emp'!R267-'CMA Emp Adj'!R267,"")</f>
        <v>2.5023167155425226</v>
      </c>
      <c r="S267" s="30">
        <f>IFERROR(+'Ont LFS Emp'!S267-'CMA Emp Adj'!S267,"")</f>
        <v>1.362844574780059</v>
      </c>
      <c r="T267" s="30">
        <f>IFERROR(+'Ont LFS Emp'!T267-'CMA Emp Adj'!T267,"")</f>
        <v>2.6360410557184757</v>
      </c>
      <c r="U267" s="30">
        <f>IFERROR(+'Ont LFS Emp'!U267-'CMA Emp Adj'!U267,"")</f>
        <v>1.3426686217008799</v>
      </c>
      <c r="V267" s="30">
        <f>IFERROR(+'Ont LFS Emp'!V267-'CMA Emp Adj'!V267,"")</f>
        <v>2.2840469208211149</v>
      </c>
      <c r="W267" s="30">
        <f>IFERROR(+'Ont LFS Emp'!W267-'CMA Emp Adj'!W267,"")</f>
        <v>1.7244693877551023</v>
      </c>
      <c r="X267" s="30">
        <f>IFERROR(+'Ont LFS Emp'!X267-'CMA Emp Adj'!X267,"")</f>
        <v>3.01</v>
      </c>
      <c r="Y267" s="30">
        <f>IFERROR(+'Ont LFS Emp'!Y267-'CMA Emp Adj'!Y267,"")</f>
        <v>0.41879591836734686</v>
      </c>
    </row>
    <row r="268" spans="1:25" x14ac:dyDescent="0.25">
      <c r="A268" t="s">
        <v>585</v>
      </c>
      <c r="B268" s="137">
        <f t="shared" si="15"/>
        <v>3342</v>
      </c>
      <c r="C268" s="133">
        <v>3342</v>
      </c>
      <c r="D268" s="65">
        <f>IFERROR(+'Ont LFS Emp'!D268-'CMA Emp Adj'!D268,"")</f>
        <v>7.8900000000000006</v>
      </c>
      <c r="E268" s="65">
        <f>IFERROR(+'Ont LFS Emp'!E268-'CMA Emp Adj'!E268,"")</f>
        <v>9.08</v>
      </c>
      <c r="F268" s="65">
        <f>IFERROR(+'Ont LFS Emp'!F268-'CMA Emp Adj'!F268,"")</f>
        <v>14.850000000000001</v>
      </c>
      <c r="G268" s="65">
        <f>IFERROR(+'Ont LFS Emp'!G268-'CMA Emp Adj'!G268,"")</f>
        <v>20.72</v>
      </c>
      <c r="H268" s="65">
        <f>IFERROR(+'Ont LFS Emp'!H268-'CMA Emp Adj'!H268,"")</f>
        <v>17.63</v>
      </c>
      <c r="I268" s="65">
        <f>IFERROR(+'Ont LFS Emp'!I268-'CMA Emp Adj'!I268,"")</f>
        <v>12.490000000000002</v>
      </c>
      <c r="J268" s="65">
        <f>IFERROR(+'Ont LFS Emp'!J268-'CMA Emp Adj'!J268,"")</f>
        <v>14.009999999999998</v>
      </c>
      <c r="K268" s="65">
        <f>IFERROR(+'Ont LFS Emp'!K268-'CMA Emp Adj'!K268,"")</f>
        <v>11.86</v>
      </c>
      <c r="L268" s="65">
        <f>IFERROR(+'Ont LFS Emp'!L268-'CMA Emp Adj'!L268,"")</f>
        <v>11.165872020075282</v>
      </c>
      <c r="M268" s="30">
        <f>IFERROR(+'Ont LFS Emp'!M268-'CMA Emp Adj'!M268,"")</f>
        <v>18.768757841907153</v>
      </c>
      <c r="N268" s="30">
        <f>IFERROR(+'Ont LFS Emp'!N268-'CMA Emp Adj'!N268,"")</f>
        <v>20.128757841907152</v>
      </c>
      <c r="O268" s="30">
        <f>IFERROR(+'Ont LFS Emp'!O268-'CMA Emp Adj'!O268,"")</f>
        <v>18.14180677540778</v>
      </c>
      <c r="P268" s="30">
        <f>IFERROR(+'Ont LFS Emp'!P268-'CMA Emp Adj'!P268,"")</f>
        <v>17.227992471769134</v>
      </c>
      <c r="Q268" s="30">
        <f>IFERROR(+'Ont LFS Emp'!Q268-'CMA Emp Adj'!Q268,"")</f>
        <v>15.857239648682558</v>
      </c>
      <c r="R268" s="30">
        <f>IFERROR(+'Ont LFS Emp'!R268-'CMA Emp Adj'!R268,"")</f>
        <v>14.137313854853911</v>
      </c>
      <c r="S268" s="30">
        <f>IFERROR(+'Ont LFS Emp'!S268-'CMA Emp Adj'!S268,"")</f>
        <v>10.371724787935911</v>
      </c>
      <c r="T268" s="30">
        <f>IFERROR(+'Ont LFS Emp'!T268-'CMA Emp Adj'!T268,"")</f>
        <v>8.1183506126295946</v>
      </c>
      <c r="U268" s="30">
        <f>IFERROR(+'Ont LFS Emp'!U268-'CMA Emp Adj'!U268,"")</f>
        <v>6.9678699340245043</v>
      </c>
      <c r="V268" s="30">
        <f>IFERROR(+'Ont LFS Emp'!V268-'CMA Emp Adj'!V268,"")</f>
        <v>6.3375306314797362</v>
      </c>
      <c r="W268" s="30">
        <f>IFERROR(+'Ont LFS Emp'!W268-'CMA Emp Adj'!W268,"")</f>
        <v>3.3899999999999997</v>
      </c>
      <c r="X268" s="30">
        <f>IFERROR(+'Ont LFS Emp'!X268-'CMA Emp Adj'!X268,"")</f>
        <v>4.4499999999999993</v>
      </c>
      <c r="Y268" s="30">
        <f>IFERROR(+'Ont LFS Emp'!Y268-'CMA Emp Adj'!Y268,"")</f>
        <v>2.76</v>
      </c>
    </row>
    <row r="269" spans="1:25" x14ac:dyDescent="0.25">
      <c r="A269" t="s">
        <v>586</v>
      </c>
      <c r="B269" s="137" t="s">
        <v>193</v>
      </c>
      <c r="C269" s="133">
        <v>3343</v>
      </c>
      <c r="D269" s="65">
        <f>IFERROR(+'Ont LFS Emp'!D269-'CMA Emp Adj'!D269,"")</f>
        <v>0.43999999999999995</v>
      </c>
      <c r="E269" s="65">
        <f>IFERROR(+'Ont LFS Emp'!E269-'CMA Emp Adj'!E269,"")</f>
        <v>1.95</v>
      </c>
      <c r="F269" s="65">
        <f>IFERROR(+'Ont LFS Emp'!F269-'CMA Emp Adj'!F269,"")</f>
        <v>0.38000000000000012</v>
      </c>
      <c r="G269" s="65">
        <f>IFERROR(+'Ont LFS Emp'!G269-'CMA Emp Adj'!G269,"")</f>
        <v>0.80999999999999983</v>
      </c>
      <c r="H269" s="65">
        <f>IFERROR(+'Ont LFS Emp'!H269-'CMA Emp Adj'!H269,"")</f>
        <v>0.94</v>
      </c>
      <c r="I269" s="65">
        <f>IFERROR(+'Ont LFS Emp'!I269-'CMA Emp Adj'!I269,"")</f>
        <v>1.67</v>
      </c>
      <c r="J269" s="65">
        <f>IFERROR(+'Ont LFS Emp'!J269-'CMA Emp Adj'!J269,"")</f>
        <v>2.02</v>
      </c>
      <c r="K269" s="65">
        <f>IFERROR(+'Ont LFS Emp'!K269-'CMA Emp Adj'!K269,"")</f>
        <v>0.42999999999999972</v>
      </c>
      <c r="L269" s="65">
        <f>IFERROR(+'Ont LFS Emp'!L269-'CMA Emp Adj'!L269,"")</f>
        <v>2.35</v>
      </c>
      <c r="M269" s="30">
        <f>IFERROR(+'Ont LFS Emp'!M269-'CMA Emp Adj'!M269,"")</f>
        <v>0</v>
      </c>
      <c r="N269" s="30">
        <f>IFERROR(+'Ont LFS Emp'!N269-'CMA Emp Adj'!N269,"")</f>
        <v>0</v>
      </c>
      <c r="O269" s="30">
        <f>IFERROR(+'Ont LFS Emp'!O269-'CMA Emp Adj'!O269,"")</f>
        <v>0</v>
      </c>
      <c r="P269" s="30">
        <f>IFERROR(+'Ont LFS Emp'!P269-'CMA Emp Adj'!P269,"")</f>
        <v>0</v>
      </c>
      <c r="Q269" s="30">
        <f>IFERROR(+'Ont LFS Emp'!Q269-'CMA Emp Adj'!Q269,"")</f>
        <v>0</v>
      </c>
      <c r="R269" s="30">
        <f>IFERROR(+'Ont LFS Emp'!R269-'CMA Emp Adj'!R269,"")</f>
        <v>1.54</v>
      </c>
      <c r="S269" s="30">
        <f>IFERROR(+'Ont LFS Emp'!S269-'CMA Emp Adj'!S269,"")</f>
        <v>0</v>
      </c>
      <c r="T269" s="30">
        <f>IFERROR(+'Ont LFS Emp'!T269-'CMA Emp Adj'!T269,"")</f>
        <v>1.75</v>
      </c>
      <c r="U269" s="30">
        <f>IFERROR(+'Ont LFS Emp'!U269-'CMA Emp Adj'!U269,"")</f>
        <v>0.57630000000000003</v>
      </c>
      <c r="V269" s="30">
        <f>IFERROR(+'Ont LFS Emp'!V269-'CMA Emp Adj'!V269,"")</f>
        <v>1.62</v>
      </c>
      <c r="W269" s="30">
        <f>IFERROR(+'Ont LFS Emp'!W269-'CMA Emp Adj'!W269,"")</f>
        <v>1.63</v>
      </c>
      <c r="X269" s="30">
        <f>IFERROR(+'Ont LFS Emp'!X269-'CMA Emp Adj'!X269,"")</f>
        <v>1.5</v>
      </c>
      <c r="Y269" s="30">
        <f>IFERROR(+'Ont LFS Emp'!Y269-'CMA Emp Adj'!Y269,"")</f>
        <v>0</v>
      </c>
    </row>
    <row r="270" spans="1:25" x14ac:dyDescent="0.25">
      <c r="A270" t="s">
        <v>587</v>
      </c>
      <c r="B270" s="137">
        <f t="shared" si="15"/>
        <v>3344</v>
      </c>
      <c r="C270" s="133">
        <v>3344</v>
      </c>
      <c r="D270" s="65">
        <f>IFERROR(+'Ont LFS Emp'!D270-'CMA Emp Adj'!D270,"")</f>
        <v>7.6899999999999995</v>
      </c>
      <c r="E270" s="65">
        <f>IFERROR(+'Ont LFS Emp'!E270-'CMA Emp Adj'!E270,"")</f>
        <v>8.32</v>
      </c>
      <c r="F270" s="65">
        <f>IFERROR(+'Ont LFS Emp'!F270-'CMA Emp Adj'!F270,"")</f>
        <v>6.2399999999999993</v>
      </c>
      <c r="G270" s="65">
        <f>IFERROR(+'Ont LFS Emp'!G270-'CMA Emp Adj'!G270,"")</f>
        <v>8.9</v>
      </c>
      <c r="H270" s="65">
        <f>IFERROR(+'Ont LFS Emp'!H270-'CMA Emp Adj'!H270,"")</f>
        <v>9.77</v>
      </c>
      <c r="I270" s="65">
        <f>IFERROR(+'Ont LFS Emp'!I270-'CMA Emp Adj'!I270,"")</f>
        <v>7.2800000000000011</v>
      </c>
      <c r="J270" s="65">
        <f>IFERROR(+'Ont LFS Emp'!J270-'CMA Emp Adj'!J270,"")</f>
        <v>7.9499999999999993</v>
      </c>
      <c r="K270" s="65">
        <f>IFERROR(+'Ont LFS Emp'!K270-'CMA Emp Adj'!K270,"")</f>
        <v>6.51</v>
      </c>
      <c r="L270" s="65">
        <f>IFERROR(+'Ont LFS Emp'!L270-'CMA Emp Adj'!L270,"")</f>
        <v>6.3679037172455821</v>
      </c>
      <c r="M270" s="30">
        <f>IFERROR(+'Ont LFS Emp'!M270-'CMA Emp Adj'!M270,"")</f>
        <v>4.4319926873857369</v>
      </c>
      <c r="N270" s="30">
        <f>IFERROR(+'Ont LFS Emp'!N270-'CMA Emp Adj'!N270,"")</f>
        <v>7.1295795246800724</v>
      </c>
      <c r="O270" s="30">
        <f>IFERROR(+'Ont LFS Emp'!O270-'CMA Emp Adj'!O270,"")</f>
        <v>6.2321206581352824</v>
      </c>
      <c r="P270" s="30">
        <f>IFERROR(+'Ont LFS Emp'!P270-'CMA Emp Adj'!P270,"")</f>
        <v>3.2978671541742841</v>
      </c>
      <c r="Q270" s="30">
        <f>IFERROR(+'Ont LFS Emp'!Q270-'CMA Emp Adj'!Q270,"")</f>
        <v>4.4415539305301639</v>
      </c>
      <c r="R270" s="30">
        <f>IFERROR(+'Ont LFS Emp'!R270-'CMA Emp Adj'!R270,"")</f>
        <v>4.0146300211416488</v>
      </c>
      <c r="S270" s="30">
        <f>IFERROR(+'Ont LFS Emp'!S270-'CMA Emp Adj'!S270,"")</f>
        <v>3.5098308668076115</v>
      </c>
      <c r="T270" s="30">
        <f>IFERROR(+'Ont LFS Emp'!T270-'CMA Emp Adj'!T270,"")</f>
        <v>3.5426004228329813</v>
      </c>
      <c r="U270" s="30">
        <f>IFERROR(+'Ont LFS Emp'!U270-'CMA Emp Adj'!U270,"")</f>
        <v>3.6380126849894285</v>
      </c>
      <c r="V270" s="30">
        <f>IFERROR(+'Ont LFS Emp'!V270-'CMA Emp Adj'!V270,"")</f>
        <v>2.8420507399577168</v>
      </c>
      <c r="W270" s="30">
        <f>IFERROR(+'Ont LFS Emp'!W270-'CMA Emp Adj'!W270,"")</f>
        <v>3.5461363636363643</v>
      </c>
      <c r="X270" s="30">
        <f>IFERROR(+'Ont LFS Emp'!X270-'CMA Emp Adj'!X270,"")</f>
        <v>4.7926590909090905</v>
      </c>
      <c r="Y270" s="30">
        <f>IFERROR(+'Ont LFS Emp'!Y270-'CMA Emp Adj'!Y270,"")</f>
        <v>4.2322500000000005</v>
      </c>
    </row>
    <row r="271" spans="1:25" x14ac:dyDescent="0.25">
      <c r="A271" t="s">
        <v>588</v>
      </c>
      <c r="B271" s="137" t="s">
        <v>193</v>
      </c>
      <c r="C271" s="133">
        <v>3345</v>
      </c>
      <c r="D271" s="65">
        <f>IFERROR(+'Ont LFS Emp'!D271-'CMA Emp Adj'!D271,"")</f>
        <v>3.8199999999999994</v>
      </c>
      <c r="E271" s="65">
        <f>IFERROR(+'Ont LFS Emp'!E271-'CMA Emp Adj'!E271,"")</f>
        <v>2.66</v>
      </c>
      <c r="F271" s="65">
        <f>IFERROR(+'Ont LFS Emp'!F271-'CMA Emp Adj'!F271,"")</f>
        <v>4.0399999999999991</v>
      </c>
      <c r="G271" s="65">
        <f>IFERROR(+'Ont LFS Emp'!G271-'CMA Emp Adj'!G271,"")</f>
        <v>3.7799999999999994</v>
      </c>
      <c r="H271" s="65">
        <f>IFERROR(+'Ont LFS Emp'!H271-'CMA Emp Adj'!H271,"")</f>
        <v>5.0500000000000007</v>
      </c>
      <c r="I271" s="65">
        <f>IFERROR(+'Ont LFS Emp'!I271-'CMA Emp Adj'!I271,"")</f>
        <v>4.4400000000000013</v>
      </c>
      <c r="J271" s="65">
        <f>IFERROR(+'Ont LFS Emp'!J271-'CMA Emp Adj'!J271,"")</f>
        <v>3.9399999999999995</v>
      </c>
      <c r="K271" s="65">
        <f>IFERROR(+'Ont LFS Emp'!K271-'CMA Emp Adj'!K271,"")</f>
        <v>5.34</v>
      </c>
      <c r="L271" s="65">
        <f>IFERROR(+'Ont LFS Emp'!L271-'CMA Emp Adj'!L271,"")</f>
        <v>4.2105928085519926</v>
      </c>
      <c r="M271" s="30">
        <f>IFERROR(+'Ont LFS Emp'!M271-'CMA Emp Adj'!M271,"")</f>
        <v>5.0495529640427606</v>
      </c>
      <c r="N271" s="30">
        <f>IFERROR(+'Ont LFS Emp'!N271-'CMA Emp Adj'!N271,"")</f>
        <v>5.299990281827017</v>
      </c>
      <c r="O271" s="30">
        <f>IFERROR(+'Ont LFS Emp'!O271-'CMA Emp Adj'!O271,"")</f>
        <v>8.5511661807580168</v>
      </c>
      <c r="P271" s="30">
        <f>IFERROR(+'Ont LFS Emp'!P271-'CMA Emp Adj'!P271,"")</f>
        <v>6.593965014577261</v>
      </c>
      <c r="Q271" s="30">
        <f>IFERROR(+'Ont LFS Emp'!Q271-'CMA Emp Adj'!Q271,"")</f>
        <v>3.8953449951409125</v>
      </c>
      <c r="R271" s="30">
        <f>IFERROR(+'Ont LFS Emp'!R271-'CMA Emp Adj'!R271,"")</f>
        <v>6.3944153225806453</v>
      </c>
      <c r="S271" s="30">
        <f>IFERROR(+'Ont LFS Emp'!S271-'CMA Emp Adj'!S271,"")</f>
        <v>5.180120967741936</v>
      </c>
      <c r="T271" s="30">
        <f>IFERROR(+'Ont LFS Emp'!T271-'CMA Emp Adj'!T271,"")</f>
        <v>4.8459274193548385</v>
      </c>
      <c r="U271" s="30">
        <f>IFERROR(+'Ont LFS Emp'!U271-'CMA Emp Adj'!U271,"")</f>
        <v>5.4578125000000011</v>
      </c>
      <c r="V271" s="30">
        <f>IFERROR(+'Ont LFS Emp'!V271-'CMA Emp Adj'!V271,"")</f>
        <v>4.8754838709677415</v>
      </c>
      <c r="W271" s="30">
        <f>IFERROR(+'Ont LFS Emp'!W271-'CMA Emp Adj'!W271,"")</f>
        <v>5.3436854190585521</v>
      </c>
      <c r="X271" s="30">
        <f>IFERROR(+'Ont LFS Emp'!X271-'CMA Emp Adj'!X271,"")</f>
        <v>6.357898966704937</v>
      </c>
      <c r="Y271" s="30">
        <f>IFERROR(+'Ont LFS Emp'!Y271-'CMA Emp Adj'!Y271,"")</f>
        <v>6.9817451205510901</v>
      </c>
    </row>
    <row r="272" spans="1:25" x14ac:dyDescent="0.25">
      <c r="A272" t="s">
        <v>589</v>
      </c>
      <c r="B272" s="137">
        <v>417</v>
      </c>
      <c r="C272" s="133">
        <v>4173</v>
      </c>
      <c r="D272" s="65">
        <f>IFERROR(+'Ont LFS Emp'!D272-'CMA Emp Adj'!D272,"")</f>
        <v>6.7800000000000011</v>
      </c>
      <c r="E272" s="65">
        <f>IFERROR(+'Ont LFS Emp'!E272-'CMA Emp Adj'!E272,"")</f>
        <v>5.85</v>
      </c>
      <c r="F272" s="65">
        <f>IFERROR(+'Ont LFS Emp'!F272-'CMA Emp Adj'!F272,"")</f>
        <v>5.0399999999999991</v>
      </c>
      <c r="G272" s="65">
        <f>IFERROR(+'Ont LFS Emp'!G272-'CMA Emp Adj'!G272,"")</f>
        <v>6.3599999999999994</v>
      </c>
      <c r="H272" s="65">
        <f>IFERROR(+'Ont LFS Emp'!H272-'CMA Emp Adj'!H272,"")</f>
        <v>6.8299999999999983</v>
      </c>
      <c r="I272" s="65">
        <f>IFERROR(+'Ont LFS Emp'!I272-'CMA Emp Adj'!I272,"")</f>
        <v>9.629999999999999</v>
      </c>
      <c r="J272" s="65">
        <f>IFERROR(+'Ont LFS Emp'!J272-'CMA Emp Adj'!J272,"")</f>
        <v>7.7999999999999989</v>
      </c>
      <c r="K272" s="65">
        <f>IFERROR(+'Ont LFS Emp'!K272-'CMA Emp Adj'!K272,"")</f>
        <v>7.3999999999999986</v>
      </c>
      <c r="L272" s="65">
        <f>IFERROR(+'Ont LFS Emp'!L272-'CMA Emp Adj'!L272,"")</f>
        <v>6.7984552845528441</v>
      </c>
      <c r="M272" s="30">
        <f>IFERROR(+'Ont LFS Emp'!M272-'CMA Emp Adj'!M272,"")</f>
        <v>5.4436782458733646</v>
      </c>
      <c r="N272" s="30">
        <f>IFERROR(+'Ont LFS Emp'!N272-'CMA Emp Adj'!N272,"")</f>
        <v>6.0501207193890121</v>
      </c>
      <c r="O272" s="30">
        <f>IFERROR(+'Ont LFS Emp'!O272-'CMA Emp Adj'!O272,"")</f>
        <v>6.2862429169746257</v>
      </c>
      <c r="P272" s="30">
        <f>IFERROR(+'Ont LFS Emp'!P272-'CMA Emp Adj'!P272,"")</f>
        <v>5.1652402069475229</v>
      </c>
      <c r="Q272" s="30">
        <f>IFERROR(+'Ont LFS Emp'!Q272-'CMA Emp Adj'!Q272,"")</f>
        <v>5.8433579699433373</v>
      </c>
      <c r="R272" s="30">
        <f>IFERROR(+'Ont LFS Emp'!R272-'CMA Emp Adj'!R272,"")</f>
        <v>7.3356094756209735</v>
      </c>
      <c r="S272" s="30">
        <f>IFERROR(+'Ont LFS Emp'!S272-'CMA Emp Adj'!S272,"")</f>
        <v>6.1313776448942061</v>
      </c>
      <c r="T272" s="30">
        <f>IFERROR(+'Ont LFS Emp'!T272-'CMA Emp Adj'!T272,"")</f>
        <v>8.3590432382704698</v>
      </c>
      <c r="U272" s="30">
        <f>IFERROR(+'Ont LFS Emp'!U272-'CMA Emp Adj'!U272,"")</f>
        <v>10.983321067157313</v>
      </c>
      <c r="V272" s="30">
        <f>IFERROR(+'Ont LFS Emp'!V272-'CMA Emp Adj'!V272,"")</f>
        <v>8.0959659613615464</v>
      </c>
      <c r="W272" s="30">
        <f>IFERROR(+'Ont LFS Emp'!W272-'CMA Emp Adj'!W272,"")</f>
        <v>14.277306733167087</v>
      </c>
      <c r="X272" s="30">
        <f>IFERROR(+'Ont LFS Emp'!X272-'CMA Emp Adj'!X272,"")</f>
        <v>8.9565835411471344</v>
      </c>
      <c r="Y272" s="30">
        <f>IFERROR(+'Ont LFS Emp'!Y272-'CMA Emp Adj'!Y272,"")</f>
        <v>8.1330423940149643</v>
      </c>
    </row>
    <row r="273" spans="1:25" x14ac:dyDescent="0.25">
      <c r="A273" t="s">
        <v>590</v>
      </c>
      <c r="B273" s="137">
        <f t="shared" si="15"/>
        <v>5112</v>
      </c>
      <c r="C273" s="133">
        <v>5112</v>
      </c>
      <c r="D273" s="65">
        <f>IFERROR(+'Ont LFS Emp'!D273-'CMA Emp Adj'!D273,"")</f>
        <v>0</v>
      </c>
      <c r="E273" s="65">
        <f>IFERROR(+'Ont LFS Emp'!E273-'CMA Emp Adj'!E273,"")</f>
        <v>0</v>
      </c>
      <c r="F273" s="65">
        <f>IFERROR(+'Ont LFS Emp'!F273-'CMA Emp Adj'!F273,"")</f>
        <v>2.0500000000000003</v>
      </c>
      <c r="G273" s="65">
        <f>IFERROR(+'Ont LFS Emp'!G273-'CMA Emp Adj'!G273,"")</f>
        <v>3.75</v>
      </c>
      <c r="H273" s="65">
        <f>IFERROR(+'Ont LFS Emp'!H273-'CMA Emp Adj'!H273,"")</f>
        <v>2</v>
      </c>
      <c r="I273" s="65">
        <f>IFERROR(+'Ont LFS Emp'!I273-'CMA Emp Adj'!I273,"")</f>
        <v>2.76</v>
      </c>
      <c r="J273" s="65">
        <f>IFERROR(+'Ont LFS Emp'!J273-'CMA Emp Adj'!J273,"")</f>
        <v>1.02</v>
      </c>
      <c r="K273" s="65">
        <f>IFERROR(+'Ont LFS Emp'!K273-'CMA Emp Adj'!K273,"")</f>
        <v>1.89</v>
      </c>
      <c r="L273" s="65">
        <f>IFERROR(+'Ont LFS Emp'!L273-'CMA Emp Adj'!L273,"")</f>
        <v>1.9835774647887323</v>
      </c>
      <c r="M273" s="30">
        <f>IFERROR(+'Ont LFS Emp'!M273-'CMA Emp Adj'!M273,"")</f>
        <v>1.8693521126760562</v>
      </c>
      <c r="N273" s="30">
        <f>IFERROR(+'Ont LFS Emp'!N273-'CMA Emp Adj'!N273,"")</f>
        <v>6.09</v>
      </c>
      <c r="O273" s="30">
        <f>IFERROR(+'Ont LFS Emp'!O273-'CMA Emp Adj'!O273,"")</f>
        <v>2.59</v>
      </c>
      <c r="P273" s="30">
        <f>IFERROR(+'Ont LFS Emp'!P273-'CMA Emp Adj'!P273,"")</f>
        <v>2.87</v>
      </c>
      <c r="Q273" s="30">
        <f>IFERROR(+'Ont LFS Emp'!Q273-'CMA Emp Adj'!Q273,"")</f>
        <v>1.9376995305164317</v>
      </c>
      <c r="R273" s="30">
        <f>IFERROR(+'Ont LFS Emp'!R273-'CMA Emp Adj'!R273,"")</f>
        <v>1.5671379605826905</v>
      </c>
      <c r="S273" s="30">
        <f>IFERROR(+'Ont LFS Emp'!S273-'CMA Emp Adj'!S273,"")</f>
        <v>3.0903684661525284</v>
      </c>
      <c r="T273" s="30">
        <f>IFERROR(+'Ont LFS Emp'!T273-'CMA Emp Adj'!T273,"")</f>
        <v>1.9652699228791772</v>
      </c>
      <c r="U273" s="30">
        <f>IFERROR(+'Ont LFS Emp'!U273-'CMA Emp Adj'!U273,"")</f>
        <v>4.0781405312767784</v>
      </c>
      <c r="V273" s="30">
        <f>IFERROR(+'Ont LFS Emp'!V273-'CMA Emp Adj'!V273,"")</f>
        <v>2.462630676949443</v>
      </c>
      <c r="W273" s="30">
        <f>IFERROR(+'Ont LFS Emp'!W273-'CMA Emp Adj'!W273,"")</f>
        <v>3.4025801282051296</v>
      </c>
      <c r="X273" s="30">
        <f>IFERROR(+'Ont LFS Emp'!X273-'CMA Emp Adj'!X273,"")</f>
        <v>4.6826762820512826</v>
      </c>
      <c r="Y273" s="30">
        <f>IFERROR(+'Ont LFS Emp'!Y273-'CMA Emp Adj'!Y273,"")</f>
        <v>6.5633974358974356</v>
      </c>
    </row>
    <row r="274" spans="1:25" x14ac:dyDescent="0.25">
      <c r="A274" t="s">
        <v>108</v>
      </c>
      <c r="B274" s="137">
        <f t="shared" si="15"/>
        <v>517</v>
      </c>
      <c r="C274" s="133">
        <v>517</v>
      </c>
      <c r="D274" s="65">
        <f>IFERROR(+'Ont LFS Emp'!D274-'CMA Emp Adj'!D274,"")</f>
        <v>34.56</v>
      </c>
      <c r="E274" s="65">
        <f>IFERROR(+'Ont LFS Emp'!E274-'CMA Emp Adj'!E274,"")</f>
        <v>35.739999999999995</v>
      </c>
      <c r="F274" s="65">
        <f>IFERROR(+'Ont LFS Emp'!F274-'CMA Emp Adj'!F274,"")</f>
        <v>32.540000000000006</v>
      </c>
      <c r="G274" s="65">
        <f>IFERROR(+'Ont LFS Emp'!G274-'CMA Emp Adj'!G274,"")</f>
        <v>31.189999999999998</v>
      </c>
      <c r="H274" s="65">
        <f>IFERROR(+'Ont LFS Emp'!H274-'CMA Emp Adj'!H274,"")</f>
        <v>30.250000000000007</v>
      </c>
      <c r="I274" s="65">
        <f>IFERROR(+'Ont LFS Emp'!I274-'CMA Emp Adj'!I274,"")</f>
        <v>30.980000000000004</v>
      </c>
      <c r="J274" s="65">
        <f>IFERROR(+'Ont LFS Emp'!J274-'CMA Emp Adj'!J274,"")</f>
        <v>28.04</v>
      </c>
      <c r="K274" s="65">
        <f>IFERROR(+'Ont LFS Emp'!K274-'CMA Emp Adj'!K274,"")</f>
        <v>25</v>
      </c>
      <c r="L274" s="65">
        <f>IFERROR(+'Ont LFS Emp'!L274-'CMA Emp Adj'!L274,"")</f>
        <v>24.469002173125681</v>
      </c>
      <c r="M274" s="30">
        <f>IFERROR(+'Ont LFS Emp'!M274-'CMA Emp Adj'!M274,"")</f>
        <v>23.911273089460344</v>
      </c>
      <c r="N274" s="30">
        <f>IFERROR(+'Ont LFS Emp'!N274-'CMA Emp Adj'!N274,"")</f>
        <v>25.494217674755518</v>
      </c>
      <c r="O274" s="30">
        <f>IFERROR(+'Ont LFS Emp'!O274-'CMA Emp Adj'!O274,"")</f>
        <v>24.702377761680545</v>
      </c>
      <c r="P274" s="30">
        <f>IFERROR(+'Ont LFS Emp'!P274-'CMA Emp Adj'!P274,"")</f>
        <v>22.517155016298439</v>
      </c>
      <c r="Q274" s="30">
        <f>IFERROR(+'Ont LFS Emp'!Q274-'CMA Emp Adj'!Q274,"")</f>
        <v>20.514889532777985</v>
      </c>
      <c r="R274" s="30">
        <f>IFERROR(+'Ont LFS Emp'!R274-'CMA Emp Adj'!R274,"")</f>
        <v>22.747675927231697</v>
      </c>
      <c r="S274" s="30">
        <f>IFERROR(+'Ont LFS Emp'!S274-'CMA Emp Adj'!S274,"")</f>
        <v>26.496341841771262</v>
      </c>
      <c r="T274" s="30">
        <f>IFERROR(+'Ont LFS Emp'!T274-'CMA Emp Adj'!T274,"")</f>
        <v>24.815475955436469</v>
      </c>
      <c r="U274" s="30">
        <f>IFERROR(+'Ont LFS Emp'!U274-'CMA Emp Adj'!U274,"")</f>
        <v>25.315652235227759</v>
      </c>
      <c r="V274" s="30">
        <f>IFERROR(+'Ont LFS Emp'!V274-'CMA Emp Adj'!V274,"")</f>
        <v>19.072065999153857</v>
      </c>
      <c r="W274" s="30">
        <f>IFERROR(+'Ont LFS Emp'!W274-'CMA Emp Adj'!W274,"")</f>
        <v>18.795698801116771</v>
      </c>
      <c r="X274" s="30">
        <f>IFERROR(+'Ont LFS Emp'!X274-'CMA Emp Adj'!X274,"")</f>
        <v>14.533363442272957</v>
      </c>
      <c r="Y274" s="30">
        <f>IFERROR(+'Ont LFS Emp'!Y274-'CMA Emp Adj'!Y274,"")</f>
        <v>14.985477089834124</v>
      </c>
    </row>
    <row r="275" spans="1:25" x14ac:dyDescent="0.25">
      <c r="A275" t="s">
        <v>591</v>
      </c>
      <c r="B275" s="137">
        <f t="shared" si="15"/>
        <v>518</v>
      </c>
      <c r="C275" s="133">
        <v>518</v>
      </c>
      <c r="D275" s="65">
        <f>IFERROR(+'Ont LFS Emp'!D275-'CMA Emp Adj'!D275,"")</f>
        <v>1.0900000000000003</v>
      </c>
      <c r="E275" s="65">
        <f>IFERROR(+'Ont LFS Emp'!E275-'CMA Emp Adj'!E275,"")</f>
        <v>1.33</v>
      </c>
      <c r="F275" s="65">
        <f>IFERROR(+'Ont LFS Emp'!F275-'CMA Emp Adj'!F275,"")</f>
        <v>1.5799999999999998</v>
      </c>
      <c r="G275" s="65">
        <f>IFERROR(+'Ont LFS Emp'!G275-'CMA Emp Adj'!G275,"")</f>
        <v>0.75</v>
      </c>
      <c r="H275" s="65">
        <f>IFERROR(+'Ont LFS Emp'!H275-'CMA Emp Adj'!H275,"")</f>
        <v>1.1000000000000001</v>
      </c>
      <c r="I275" s="65">
        <f>IFERROR(+'Ont LFS Emp'!I275-'CMA Emp Adj'!I275,"")</f>
        <v>1.4900000000000002</v>
      </c>
      <c r="J275" s="65">
        <f>IFERROR(+'Ont LFS Emp'!J275-'CMA Emp Adj'!J275,"")</f>
        <v>1.54</v>
      </c>
      <c r="K275" s="65">
        <f>IFERROR(+'Ont LFS Emp'!K275-'CMA Emp Adj'!K275,"")</f>
        <v>0.67999999999999972</v>
      </c>
      <c r="L275" s="65">
        <f>IFERROR(+'Ont LFS Emp'!L275-'CMA Emp Adj'!L275,"")</f>
        <v>0.63179190751445047</v>
      </c>
      <c r="M275" s="30">
        <f>IFERROR(+'Ont LFS Emp'!M275-'CMA Emp Adj'!M275,"")</f>
        <v>4.0999999999999996</v>
      </c>
      <c r="N275" s="30">
        <f>IFERROR(+'Ont LFS Emp'!N275-'CMA Emp Adj'!N275,"")</f>
        <v>1.5787283236994218</v>
      </c>
      <c r="O275" s="30">
        <f>IFERROR(+'Ont LFS Emp'!O275-'CMA Emp Adj'!O275,"")</f>
        <v>1.4547976878612716</v>
      </c>
      <c r="P275" s="30">
        <f>IFERROR(+'Ont LFS Emp'!P275-'CMA Emp Adj'!P275,"")</f>
        <v>0.86260115606936427</v>
      </c>
      <c r="Q275" s="30">
        <f>IFERROR(+'Ont LFS Emp'!Q275-'CMA Emp Adj'!Q275,"")</f>
        <v>0.43595375722543395</v>
      </c>
      <c r="R275" s="30">
        <f>IFERROR(+'Ont LFS Emp'!R275-'CMA Emp Adj'!R275,"")</f>
        <v>0.66459154929577435</v>
      </c>
      <c r="S275" s="30">
        <f>IFERROR(+'Ont LFS Emp'!S275-'CMA Emp Adj'!S275,"")</f>
        <v>0.4130140845070418</v>
      </c>
      <c r="T275" s="30">
        <f>IFERROR(+'Ont LFS Emp'!T275-'CMA Emp Adj'!T275,"")</f>
        <v>0.43915492957746416</v>
      </c>
      <c r="U275" s="30">
        <f>IFERROR(+'Ont LFS Emp'!U275-'CMA Emp Adj'!U275,"")</f>
        <v>0.4313943661971833</v>
      </c>
      <c r="V275" s="30">
        <f>IFERROR(+'Ont LFS Emp'!V275-'CMA Emp Adj'!V275,"")</f>
        <v>0.16001408450704169</v>
      </c>
      <c r="W275" s="30">
        <f>IFERROR(+'Ont LFS Emp'!W275-'CMA Emp Adj'!W275,"")</f>
        <v>1.3473054474708173</v>
      </c>
      <c r="X275" s="30">
        <f>IFERROR(+'Ont LFS Emp'!X275-'CMA Emp Adj'!X275,"")</f>
        <v>1.783579766536965</v>
      </c>
      <c r="Y275" s="30">
        <f>IFERROR(+'Ont LFS Emp'!Y275-'CMA Emp Adj'!Y275,"")</f>
        <v>1.4373929961089491</v>
      </c>
    </row>
    <row r="276" spans="1:25" x14ac:dyDescent="0.25">
      <c r="A276" t="s">
        <v>592</v>
      </c>
      <c r="B276" s="137">
        <f t="shared" si="15"/>
        <v>5415</v>
      </c>
      <c r="C276" s="133">
        <v>5415</v>
      </c>
      <c r="D276" s="65">
        <f>IFERROR(+'Ont LFS Emp'!D276-'CMA Emp Adj'!D276,"")</f>
        <v>29.959999999999994</v>
      </c>
      <c r="E276" s="65">
        <f>IFERROR(+'Ont LFS Emp'!E276-'CMA Emp Adj'!E276,"")</f>
        <v>39.42</v>
      </c>
      <c r="F276" s="65">
        <f>IFERROR(+'Ont LFS Emp'!F276-'CMA Emp Adj'!F276,"")</f>
        <v>39.129999999999995</v>
      </c>
      <c r="G276" s="65">
        <f>IFERROR(+'Ont LFS Emp'!G276-'CMA Emp Adj'!G276,"")</f>
        <v>49.28</v>
      </c>
      <c r="H276" s="65">
        <f>IFERROR(+'Ont LFS Emp'!H276-'CMA Emp Adj'!H276,"")</f>
        <v>49.510000000000005</v>
      </c>
      <c r="I276" s="65">
        <f>IFERROR(+'Ont LFS Emp'!I276-'CMA Emp Adj'!I276,"")</f>
        <v>51.289999999999992</v>
      </c>
      <c r="J276" s="65">
        <f>IFERROR(+'Ont LFS Emp'!J276-'CMA Emp Adj'!J276,"")</f>
        <v>47.31</v>
      </c>
      <c r="K276" s="65">
        <f>IFERROR(+'Ont LFS Emp'!K276-'CMA Emp Adj'!K276,"")</f>
        <v>45.739999999999995</v>
      </c>
      <c r="L276" s="65">
        <f>IFERROR(+'Ont LFS Emp'!L276-'CMA Emp Adj'!L276,"")</f>
        <v>46.328136200716841</v>
      </c>
      <c r="M276" s="30">
        <f>IFERROR(+'Ont LFS Emp'!M276-'CMA Emp Adj'!M276,"")</f>
        <v>48.917177419354843</v>
      </c>
      <c r="N276" s="30">
        <f>IFERROR(+'Ont LFS Emp'!N276-'CMA Emp Adj'!N276,"")</f>
        <v>47.739471326164875</v>
      </c>
      <c r="O276" s="30">
        <f>IFERROR(+'Ont LFS Emp'!O276-'CMA Emp Adj'!O276,"")</f>
        <v>46.982508960573483</v>
      </c>
      <c r="P276" s="30">
        <f>IFERROR(+'Ont LFS Emp'!P276-'CMA Emp Adj'!P276,"")</f>
        <v>47.254560931899633</v>
      </c>
      <c r="Q276" s="30">
        <f>IFERROR(+'Ont LFS Emp'!Q276-'CMA Emp Adj'!Q276,"")</f>
        <v>41.710743727598555</v>
      </c>
      <c r="R276" s="30">
        <f>IFERROR(+'Ont LFS Emp'!R276-'CMA Emp Adj'!R276,"")</f>
        <v>49.811015395260341</v>
      </c>
      <c r="S276" s="30">
        <f>IFERROR(+'Ont LFS Emp'!S276-'CMA Emp Adj'!S276,"")</f>
        <v>46.875481750562187</v>
      </c>
      <c r="T276" s="30">
        <f>IFERROR(+'Ont LFS Emp'!T276-'CMA Emp Adj'!T276,"")</f>
        <v>55.501461684829636</v>
      </c>
      <c r="U276" s="30">
        <f>IFERROR(+'Ont LFS Emp'!U276-'CMA Emp Adj'!U276,"")</f>
        <v>55.84293893790003</v>
      </c>
      <c r="V276" s="30">
        <f>IFERROR(+'Ont LFS Emp'!V276-'CMA Emp Adj'!V276,"")</f>
        <v>50.477322262584352</v>
      </c>
      <c r="W276" s="30">
        <f>IFERROR(+'Ont LFS Emp'!W276-'CMA Emp Adj'!W276,"")</f>
        <v>51.373315500869325</v>
      </c>
      <c r="X276" s="30">
        <f>IFERROR(+'Ont LFS Emp'!X276-'CMA Emp Adj'!X276,"")</f>
        <v>63.325170522937015</v>
      </c>
      <c r="Y276" s="30">
        <f>IFERROR(+'Ont LFS Emp'!Y276-'CMA Emp Adj'!Y276,"")</f>
        <v>63.441043199144019</v>
      </c>
    </row>
    <row r="277" spans="1:25" x14ac:dyDescent="0.25">
      <c r="A277" t="s">
        <v>525</v>
      </c>
      <c r="B277" s="137" t="s">
        <v>209</v>
      </c>
      <c r="C277" s="133">
        <v>8112</v>
      </c>
      <c r="D277" s="65">
        <f>IFERROR(+'Ont LFS Emp'!D277-'CMA Emp Adj'!D277,"")</f>
        <v>4.72</v>
      </c>
      <c r="E277" s="65">
        <f>IFERROR(+'Ont LFS Emp'!E277-'CMA Emp Adj'!E277,"")</f>
        <v>4.17</v>
      </c>
      <c r="F277" s="65">
        <f>IFERROR(+'Ont LFS Emp'!F277-'CMA Emp Adj'!F277,"")</f>
        <v>4.120000000000001</v>
      </c>
      <c r="G277" s="65">
        <f>IFERROR(+'Ont LFS Emp'!G277-'CMA Emp Adj'!G277,"")</f>
        <v>2.79</v>
      </c>
      <c r="H277" s="65">
        <f>IFERROR(+'Ont LFS Emp'!H277-'CMA Emp Adj'!H277,"")</f>
        <v>2.77</v>
      </c>
      <c r="I277" s="65">
        <f>IFERROR(+'Ont LFS Emp'!I277-'CMA Emp Adj'!I277,"")</f>
        <v>3.7</v>
      </c>
      <c r="J277" s="65">
        <f>IFERROR(+'Ont LFS Emp'!J277-'CMA Emp Adj'!J277,"")</f>
        <v>2.74</v>
      </c>
      <c r="K277" s="65">
        <f>IFERROR(+'Ont LFS Emp'!K277-'CMA Emp Adj'!K277,"")</f>
        <v>3.6500000000000004</v>
      </c>
      <c r="L277" s="65">
        <f>IFERROR(+'Ont LFS Emp'!L277-'CMA Emp Adj'!L277,"")</f>
        <v>3.1348939179632245</v>
      </c>
      <c r="M277" s="30">
        <f>IFERROR(+'Ont LFS Emp'!M277-'CMA Emp Adj'!M277,"")</f>
        <v>2.9738189533239034</v>
      </c>
      <c r="N277" s="30">
        <f>IFERROR(+'Ont LFS Emp'!N277-'CMA Emp Adj'!N277,"")</f>
        <v>2.4556011315417265</v>
      </c>
      <c r="O277" s="30">
        <f>IFERROR(+'Ont LFS Emp'!O277-'CMA Emp Adj'!O277,"")</f>
        <v>2.5961244695898165</v>
      </c>
      <c r="P277" s="30">
        <f>IFERROR(+'Ont LFS Emp'!P277-'CMA Emp Adj'!P277,"")</f>
        <v>3.3752616690240456</v>
      </c>
      <c r="Q277" s="30">
        <f>IFERROR(+'Ont LFS Emp'!Q277-'CMA Emp Adj'!Q277,"")</f>
        <v>3.3969306930693071</v>
      </c>
      <c r="R277" s="30">
        <f>IFERROR(+'Ont LFS Emp'!R277-'CMA Emp Adj'!R277,"")</f>
        <v>2.8279935794542537</v>
      </c>
      <c r="S277" s="30">
        <f>IFERROR(+'Ont LFS Emp'!S277-'CMA Emp Adj'!S277,"")</f>
        <v>1.8734349919743174</v>
      </c>
      <c r="T277" s="30">
        <f>IFERROR(+'Ont LFS Emp'!T277-'CMA Emp Adj'!T277,"")</f>
        <v>3.1860513643659711</v>
      </c>
      <c r="U277" s="30">
        <f>IFERROR(+'Ont LFS Emp'!U277-'CMA Emp Adj'!U277,"")</f>
        <v>3.6745906902086665</v>
      </c>
      <c r="V277" s="30">
        <f>IFERROR(+'Ont LFS Emp'!V277-'CMA Emp Adj'!V277,"")</f>
        <v>3.1342215088282499</v>
      </c>
      <c r="W277" s="30">
        <f>IFERROR(+'Ont LFS Emp'!W277-'CMA Emp Adj'!W277,"")</f>
        <v>3.8156429942418426</v>
      </c>
      <c r="X277" s="30">
        <f>IFERROR(+'Ont LFS Emp'!X277-'CMA Emp Adj'!X277,"")</f>
        <v>2.8194433781190025</v>
      </c>
      <c r="Y277" s="30">
        <f>IFERROR(+'Ont LFS Emp'!Y277-'CMA Emp Adj'!Y277,"")</f>
        <v>3.58953934740883</v>
      </c>
    </row>
    <row r="282" spans="1:25" x14ac:dyDescent="0.25">
      <c r="A282" s="144" t="s">
        <v>598</v>
      </c>
      <c r="B282" s="145"/>
      <c r="C282" s="146"/>
      <c r="D282" s="146">
        <f t="shared" ref="D282:X282" si="16">SUM(D283:D301)</f>
        <v>1259.9799999999996</v>
      </c>
      <c r="E282" s="146">
        <f t="shared" si="16"/>
        <v>1294.7500000000002</v>
      </c>
      <c r="F282" s="146">
        <f t="shared" si="16"/>
        <v>1352.45</v>
      </c>
      <c r="G282" s="146">
        <f t="shared" si="16"/>
        <v>1385.1699999999996</v>
      </c>
      <c r="H282" s="146">
        <f t="shared" si="16"/>
        <v>1379.1399999999999</v>
      </c>
      <c r="I282" s="146">
        <f t="shared" si="16"/>
        <v>1373.41</v>
      </c>
      <c r="J282" s="146">
        <f t="shared" si="16"/>
        <v>1421.8299999999995</v>
      </c>
      <c r="K282" s="146">
        <f t="shared" si="16"/>
        <v>1425.4699999999998</v>
      </c>
      <c r="L282" s="146">
        <f t="shared" si="16"/>
        <v>1350.6208730088945</v>
      </c>
      <c r="M282" s="146">
        <f t="shared" si="16"/>
        <v>1355.8173198168572</v>
      </c>
      <c r="N282" s="146">
        <f t="shared" si="16"/>
        <v>1313.4496115210284</v>
      </c>
      <c r="O282" s="146">
        <f t="shared" si="16"/>
        <v>1294.6760421192346</v>
      </c>
      <c r="P282" s="146">
        <f t="shared" si="16"/>
        <v>1214.895839122298</v>
      </c>
      <c r="Q282" s="146">
        <f t="shared" si="16"/>
        <v>1218.2334887707257</v>
      </c>
      <c r="R282" s="146">
        <f t="shared" si="16"/>
        <v>1274.313077735676</v>
      </c>
      <c r="S282" s="146">
        <f t="shared" si="16"/>
        <v>1286.3794141405172</v>
      </c>
      <c r="T282" s="146">
        <f t="shared" si="16"/>
        <v>1262.825736620141</v>
      </c>
      <c r="U282" s="146">
        <f t="shared" si="16"/>
        <v>1238.6711341724197</v>
      </c>
      <c r="V282" s="146">
        <f t="shared" si="16"/>
        <v>1236.2201649821059</v>
      </c>
      <c r="W282" s="146">
        <f t="shared" si="16"/>
        <v>1254.0363885757863</v>
      </c>
      <c r="X282" s="146">
        <f t="shared" si="16"/>
        <v>1276.5346489259857</v>
      </c>
      <c r="Y282" s="147">
        <f>SUM(Y283:Y301)</f>
        <v>1296.0599885680763</v>
      </c>
    </row>
    <row r="283" spans="1:25" x14ac:dyDescent="0.25">
      <c r="A283" s="5" t="s">
        <v>13</v>
      </c>
      <c r="B283" s="5"/>
      <c r="C283" s="13">
        <v>11</v>
      </c>
      <c r="D283" s="64">
        <f>IFERROR(+'Ont LFS Emp'!D283-'CMA Emp Adj'!D283,"")</f>
        <v>103.19000000000001</v>
      </c>
      <c r="E283" s="64">
        <f>IFERROR(+'Ont LFS Emp'!E283-'CMA Emp Adj'!E283,"")</f>
        <v>106.53</v>
      </c>
      <c r="F283" s="64">
        <f>IFERROR(+'Ont LFS Emp'!F283-'CMA Emp Adj'!F283,"")</f>
        <v>116.16</v>
      </c>
      <c r="G283" s="64">
        <f>IFERROR(+'Ont LFS Emp'!G283-'CMA Emp Adj'!G283,"")</f>
        <v>98.14</v>
      </c>
      <c r="H283" s="64">
        <f>IFERROR(+'Ont LFS Emp'!H283-'CMA Emp Adj'!H283,"")</f>
        <v>84.42</v>
      </c>
      <c r="I283" s="64">
        <f>IFERROR(+'Ont LFS Emp'!I283-'CMA Emp Adj'!I283,"")</f>
        <v>78.52</v>
      </c>
      <c r="J283" s="64">
        <f>IFERROR(+'Ont LFS Emp'!J283-'CMA Emp Adj'!J283,"")</f>
        <v>82.22999999999999</v>
      </c>
      <c r="K283" s="64">
        <f>IFERROR(+'Ont LFS Emp'!K283-'CMA Emp Adj'!K283,"")</f>
        <v>82.13000000000001</v>
      </c>
      <c r="L283" s="64">
        <f>IFERROR(+'Ont LFS Emp'!L283-'CMA Emp Adj'!L283,"")</f>
        <v>94.668155339805836</v>
      </c>
      <c r="M283" s="20">
        <f>IFERROR(+'Ont LFS Emp'!M283-'CMA Emp Adj'!M283,"")</f>
        <v>102.3565776699029</v>
      </c>
      <c r="N283" s="20">
        <f>IFERROR(+'Ont LFS Emp'!N283-'CMA Emp Adj'!N283,"")</f>
        <v>94.840752427184455</v>
      </c>
      <c r="O283" s="20">
        <f>IFERROR(+'Ont LFS Emp'!O283-'CMA Emp Adj'!O283,"")</f>
        <v>85.684156553398054</v>
      </c>
      <c r="P283" s="20">
        <f>IFERROR(+'Ont LFS Emp'!P283-'CMA Emp Adj'!P283,"")</f>
        <v>86.13577063106797</v>
      </c>
      <c r="Q283" s="20">
        <f>IFERROR(+'Ont LFS Emp'!Q283-'CMA Emp Adj'!Q283,"")</f>
        <v>82.110752427184465</v>
      </c>
      <c r="R283" s="20">
        <f>IFERROR(+'Ont LFS Emp'!R283-'CMA Emp Adj'!R283,"")</f>
        <v>89.918582278481011</v>
      </c>
      <c r="S283" s="20">
        <f>IFERROR(+'Ont LFS Emp'!S283-'CMA Emp Adj'!S283,"")</f>
        <v>92.131050632911382</v>
      </c>
      <c r="T283" s="20">
        <f>IFERROR(+'Ont LFS Emp'!T283-'CMA Emp Adj'!T283,"")</f>
        <v>83.876974683544304</v>
      </c>
      <c r="U283" s="20">
        <f>IFERROR(+'Ont LFS Emp'!U283-'CMA Emp Adj'!U283,"")</f>
        <v>77.791468354430378</v>
      </c>
      <c r="V283" s="20">
        <f>IFERROR(+'Ont LFS Emp'!V283-'CMA Emp Adj'!V283,"")</f>
        <v>73.829734177215187</v>
      </c>
      <c r="W283" s="20">
        <f>IFERROR(+'Ont LFS Emp'!W283-'CMA Emp Adj'!W283,"")</f>
        <v>75.099901055408978</v>
      </c>
      <c r="X283" s="20">
        <f>IFERROR(+'Ont LFS Emp'!X283-'CMA Emp Adj'!X283,"")</f>
        <v>67.394003957783639</v>
      </c>
      <c r="Y283" s="20">
        <f>IFERROR(+'Ont LFS Emp'!Y283-'CMA Emp Adj'!Y283,"")</f>
        <v>70.986754617414249</v>
      </c>
    </row>
    <row r="284" spans="1:25" x14ac:dyDescent="0.25">
      <c r="A284" s="5" t="s">
        <v>18</v>
      </c>
      <c r="B284" s="5"/>
      <c r="C284" s="13">
        <v>21</v>
      </c>
      <c r="D284" s="64">
        <f>IFERROR(+'Ont LFS Emp'!D284-'CMA Emp Adj'!D284,"")</f>
        <v>28.22</v>
      </c>
      <c r="E284" s="64">
        <f>IFERROR(+'Ont LFS Emp'!E284-'CMA Emp Adj'!E284,"")</f>
        <v>22.36</v>
      </c>
      <c r="F284" s="64">
        <f>IFERROR(+'Ont LFS Emp'!F284-'CMA Emp Adj'!F284,"")</f>
        <v>23.439999999999998</v>
      </c>
      <c r="G284" s="64">
        <f>IFERROR(+'Ont LFS Emp'!G284-'CMA Emp Adj'!G284,"")</f>
        <v>21.869999999999997</v>
      </c>
      <c r="H284" s="64">
        <f>IFERROR(+'Ont LFS Emp'!H284-'CMA Emp Adj'!H284,"")</f>
        <v>22.56</v>
      </c>
      <c r="I284" s="64">
        <f>IFERROR(+'Ont LFS Emp'!I284-'CMA Emp Adj'!I284,"")</f>
        <v>21.54</v>
      </c>
      <c r="J284" s="64">
        <f>IFERROR(+'Ont LFS Emp'!J284-'CMA Emp Adj'!J284,"")</f>
        <v>19.93</v>
      </c>
      <c r="K284" s="64">
        <f>IFERROR(+'Ont LFS Emp'!K284-'CMA Emp Adj'!K284,"")</f>
        <v>19.21</v>
      </c>
      <c r="L284" s="64">
        <f>IFERROR(+'Ont LFS Emp'!L284-'CMA Emp Adj'!L284,"")</f>
        <v>20.150890840652448</v>
      </c>
      <c r="M284" s="20">
        <f>IFERROR(+'Ont LFS Emp'!M284-'CMA Emp Adj'!M284,"")</f>
        <v>23.669084065244668</v>
      </c>
      <c r="N284" s="20">
        <f>IFERROR(+'Ont LFS Emp'!N284-'CMA Emp Adj'!N284,"")</f>
        <v>23.094015056461732</v>
      </c>
      <c r="O284" s="20">
        <f>IFERROR(+'Ont LFS Emp'!O284-'CMA Emp Adj'!O284,"")</f>
        <v>24.612070263488079</v>
      </c>
      <c r="P284" s="20">
        <f>IFERROR(+'Ont LFS Emp'!P284-'CMA Emp Adj'!P284,"")</f>
        <v>22.069711417816816</v>
      </c>
      <c r="Q284" s="20">
        <f>IFERROR(+'Ont LFS Emp'!Q284-'CMA Emp Adj'!Q284,"")</f>
        <v>23.416436637390213</v>
      </c>
      <c r="R284" s="20">
        <f>IFERROR(+'Ont LFS Emp'!R284-'CMA Emp Adj'!R284,"")</f>
        <v>25.410513157894737</v>
      </c>
      <c r="S284" s="20">
        <f>IFERROR(+'Ont LFS Emp'!S284-'CMA Emp Adj'!S284,"")</f>
        <v>22.377960526315789</v>
      </c>
      <c r="T284" s="20">
        <f>IFERROR(+'Ont LFS Emp'!T284-'CMA Emp Adj'!T284,"")</f>
        <v>22.992368421052632</v>
      </c>
      <c r="U284" s="20">
        <f>IFERROR(+'Ont LFS Emp'!U284-'CMA Emp Adj'!U284,"")</f>
        <v>22.331973684210524</v>
      </c>
      <c r="V284" s="20">
        <f>IFERROR(+'Ont LFS Emp'!V284-'CMA Emp Adj'!V284,"")</f>
        <v>28.663697368421055</v>
      </c>
      <c r="W284" s="20">
        <f>IFERROR(+'Ont LFS Emp'!W284-'CMA Emp Adj'!W284,"")</f>
        <v>24.060280649926145</v>
      </c>
      <c r="X284" s="20">
        <f>IFERROR(+'Ont LFS Emp'!X284-'CMA Emp Adj'!X284,"")</f>
        <v>24.706262924667652</v>
      </c>
      <c r="Y284" s="20">
        <f>IFERROR(+'Ont LFS Emp'!Y284-'CMA Emp Adj'!Y284,"")</f>
        <v>24.146484490398819</v>
      </c>
    </row>
    <row r="285" spans="1:25" x14ac:dyDescent="0.25">
      <c r="A285" s="7" t="s">
        <v>20</v>
      </c>
      <c r="B285" s="7"/>
      <c r="C285" s="14">
        <v>2211</v>
      </c>
      <c r="D285" s="65">
        <f>IFERROR(+'Ont LFS Emp'!D285-'CMA Emp Adj'!D285,"")</f>
        <v>25.46</v>
      </c>
      <c r="E285" s="65">
        <f>IFERROR(+'Ont LFS Emp'!E285-'CMA Emp Adj'!E285,"")</f>
        <v>26.849999999999998</v>
      </c>
      <c r="F285" s="65">
        <f>IFERROR(+'Ont LFS Emp'!F285-'CMA Emp Adj'!F285,"")</f>
        <v>24.050000000000004</v>
      </c>
      <c r="G285" s="65">
        <f>IFERROR(+'Ont LFS Emp'!G285-'CMA Emp Adj'!G285,"")</f>
        <v>23.129999999999995</v>
      </c>
      <c r="H285" s="65">
        <f>IFERROR(+'Ont LFS Emp'!H285-'CMA Emp Adj'!H285,"")</f>
        <v>27.28</v>
      </c>
      <c r="I285" s="65">
        <f>IFERROR(+'Ont LFS Emp'!I285-'CMA Emp Adj'!I285,"")</f>
        <v>25.839999999999996</v>
      </c>
      <c r="J285" s="65">
        <f>IFERROR(+'Ont LFS Emp'!J285-'CMA Emp Adj'!J285,"")</f>
        <v>27.199999999999996</v>
      </c>
      <c r="K285" s="65">
        <f>IFERROR(+'Ont LFS Emp'!K285-'CMA Emp Adj'!K285,"")</f>
        <v>30.029999999999998</v>
      </c>
      <c r="L285" s="65">
        <f>IFERROR(+'Ont LFS Emp'!L285-'CMA Emp Adj'!L285,"")</f>
        <v>21.591496945010185</v>
      </c>
      <c r="M285" s="21">
        <f>IFERROR(+'Ont LFS Emp'!M285-'CMA Emp Adj'!M285,"")</f>
        <v>24.738391038696534</v>
      </c>
      <c r="N285" s="21">
        <f>IFERROR(+'Ont LFS Emp'!N285-'CMA Emp Adj'!N285,"")</f>
        <v>30.662362525458249</v>
      </c>
      <c r="O285" s="21">
        <f>IFERROR(+'Ont LFS Emp'!O285-'CMA Emp Adj'!O285,"")</f>
        <v>30.451232179226075</v>
      </c>
      <c r="P285" s="21">
        <f>IFERROR(+'Ont LFS Emp'!P285-'CMA Emp Adj'!P285,"")</f>
        <v>28.255386965376786</v>
      </c>
      <c r="Q285" s="21">
        <f>IFERROR(+'Ont LFS Emp'!Q285-'CMA Emp Adj'!Q285,"")</f>
        <v>29.761435845213853</v>
      </c>
      <c r="R285" s="21">
        <f>IFERROR(+'Ont LFS Emp'!R285-'CMA Emp Adj'!R285,"")</f>
        <v>24.898396106644096</v>
      </c>
      <c r="S285" s="21">
        <f>IFERROR(+'Ont LFS Emp'!S285-'CMA Emp Adj'!S285,"")</f>
        <v>25.264003385526873</v>
      </c>
      <c r="T285" s="21">
        <f>IFERROR(+'Ont LFS Emp'!T285-'CMA Emp Adj'!T285,"")</f>
        <v>22.288764282691492</v>
      </c>
      <c r="U285" s="21">
        <f>IFERROR(+'Ont LFS Emp'!U285-'CMA Emp Adj'!U285,"")</f>
        <v>26.500643250105796</v>
      </c>
      <c r="V285" s="21">
        <f>IFERROR(+'Ont LFS Emp'!V285-'CMA Emp Adj'!V285,"")</f>
        <v>19.709132458738893</v>
      </c>
      <c r="W285" s="21">
        <f>IFERROR(+'Ont LFS Emp'!W285-'CMA Emp Adj'!W285,"")</f>
        <v>21.601055025011373</v>
      </c>
      <c r="X285" s="21">
        <f>IFERROR(+'Ont LFS Emp'!X285-'CMA Emp Adj'!X285,"")</f>
        <v>23.534447476125514</v>
      </c>
      <c r="Y285" s="21">
        <f>IFERROR(+'Ont LFS Emp'!Y285-'CMA Emp Adj'!Y285,"")</f>
        <v>27.274929513415188</v>
      </c>
    </row>
    <row r="286" spans="1:25" x14ac:dyDescent="0.25">
      <c r="A286" s="5" t="s">
        <v>23</v>
      </c>
      <c r="B286" s="5"/>
      <c r="C286" s="13" t="s">
        <v>188</v>
      </c>
      <c r="D286" s="64">
        <f>IFERROR(+'Ont LFS Emp'!D286-'CMA Emp Adj'!D286,"")</f>
        <v>533.47</v>
      </c>
      <c r="E286" s="64">
        <f>IFERROR(+'Ont LFS Emp'!E286-'CMA Emp Adj'!E286,"")</f>
        <v>551.47</v>
      </c>
      <c r="F286" s="64">
        <f>IFERROR(+'Ont LFS Emp'!F286-'CMA Emp Adj'!F286,"")</f>
        <v>594.22</v>
      </c>
      <c r="G286" s="64">
        <f>IFERROR(+'Ont LFS Emp'!G286-'CMA Emp Adj'!G286,"")</f>
        <v>625.03</v>
      </c>
      <c r="H286" s="64">
        <f>IFERROR(+'Ont LFS Emp'!H286-'CMA Emp Adj'!H286,"")</f>
        <v>609.82999999999993</v>
      </c>
      <c r="I286" s="64">
        <f>IFERROR(+'Ont LFS Emp'!I286-'CMA Emp Adj'!I286,"")</f>
        <v>608.52</v>
      </c>
      <c r="J286" s="64">
        <f>IFERROR(+'Ont LFS Emp'!J286-'CMA Emp Adj'!J286,"")</f>
        <v>629.24999999999989</v>
      </c>
      <c r="K286" s="64">
        <f>IFERROR(+'Ont LFS Emp'!K286-'CMA Emp Adj'!K286,"")</f>
        <v>618.55999999999995</v>
      </c>
      <c r="L286" s="64">
        <f>IFERROR(+'Ont LFS Emp'!L286-'CMA Emp Adj'!L286,"")</f>
        <v>561.54851303536793</v>
      </c>
      <c r="M286" s="20">
        <f>IFERROR(+'Ont LFS Emp'!M286-'CMA Emp Adj'!M286,"")</f>
        <v>541.29458125453391</v>
      </c>
      <c r="N286" s="20">
        <f>IFERROR(+'Ont LFS Emp'!N286-'CMA Emp Adj'!N286,"")</f>
        <v>502.94154336980176</v>
      </c>
      <c r="O286" s="20">
        <f>IFERROR(+'Ont LFS Emp'!O286-'CMA Emp Adj'!O286,"")</f>
        <v>466.32977023405925</v>
      </c>
      <c r="P286" s="20">
        <f>IFERROR(+'Ont LFS Emp'!P286-'CMA Emp Adj'!P286,"")</f>
        <v>413.2531278961315</v>
      </c>
      <c r="Q286" s="20">
        <f>IFERROR(+'Ont LFS Emp'!Q286-'CMA Emp Adj'!Q286,"")</f>
        <v>406.42750884569261</v>
      </c>
      <c r="R286" s="20">
        <f>IFERROR(+'Ont LFS Emp'!R286-'CMA Emp Adj'!R286,"")</f>
        <v>411.37809464105925</v>
      </c>
      <c r="S286" s="20">
        <f>IFERROR(+'Ont LFS Emp'!S286-'CMA Emp Adj'!S286,"")</f>
        <v>415.07948120286471</v>
      </c>
      <c r="T286" s="20">
        <f>IFERROR(+'Ont LFS Emp'!T286-'CMA Emp Adj'!T286,"")</f>
        <v>403.14820292167707</v>
      </c>
      <c r="U286" s="20">
        <f>IFERROR(+'Ont LFS Emp'!U286-'CMA Emp Adj'!U286,"")</f>
        <v>395.86486901844575</v>
      </c>
      <c r="V286" s="20">
        <f>IFERROR(+'Ont LFS Emp'!V286-'CMA Emp Adj'!V286,"")</f>
        <v>396.71515719686187</v>
      </c>
      <c r="W286" s="20">
        <f>IFERROR(+'Ont LFS Emp'!W286-'CMA Emp Adj'!W286,"")</f>
        <v>385.51124357617164</v>
      </c>
      <c r="X286" s="20">
        <f>IFERROR(+'Ont LFS Emp'!X286-'CMA Emp Adj'!X286,"")</f>
        <v>397.06229044365318</v>
      </c>
      <c r="Y286" s="20">
        <f>IFERROR(+'Ont LFS Emp'!Y286-'CMA Emp Adj'!Y286,"")</f>
        <v>413.61599133865849</v>
      </c>
    </row>
    <row r="287" spans="1:25" x14ac:dyDescent="0.25">
      <c r="A287" s="5" t="s">
        <v>63</v>
      </c>
      <c r="B287" s="5"/>
      <c r="C287" s="13">
        <v>41</v>
      </c>
      <c r="D287" s="64">
        <f>IFERROR(+'Ont LFS Emp'!D287-'CMA Emp Adj'!D287,"")</f>
        <v>80.220000000000013</v>
      </c>
      <c r="E287" s="64">
        <f>IFERROR(+'Ont LFS Emp'!E287-'CMA Emp Adj'!E287,"")</f>
        <v>86.740000000000009</v>
      </c>
      <c r="F287" s="64">
        <f>IFERROR(+'Ont LFS Emp'!F287-'CMA Emp Adj'!F287,"")</f>
        <v>95.309999999999988</v>
      </c>
      <c r="G287" s="64">
        <f>IFERROR(+'Ont LFS Emp'!G287-'CMA Emp Adj'!G287,"")</f>
        <v>103.73999999999998</v>
      </c>
      <c r="H287" s="64">
        <f>IFERROR(+'Ont LFS Emp'!H287-'CMA Emp Adj'!H287,"")</f>
        <v>106.55</v>
      </c>
      <c r="I287" s="64">
        <f>IFERROR(+'Ont LFS Emp'!I287-'CMA Emp Adj'!I287,"")</f>
        <v>105.06</v>
      </c>
      <c r="J287" s="64">
        <f>IFERROR(+'Ont LFS Emp'!J287-'CMA Emp Adj'!J287,"")</f>
        <v>109.71999999999998</v>
      </c>
      <c r="K287" s="64">
        <f>IFERROR(+'Ont LFS Emp'!K287-'CMA Emp Adj'!K287,"")</f>
        <v>113.02</v>
      </c>
      <c r="L287" s="64">
        <f>IFERROR(+'Ont LFS Emp'!L287-'CMA Emp Adj'!L287,"")</f>
        <v>104.82645438318798</v>
      </c>
      <c r="M287" s="20">
        <f>IFERROR(+'Ont LFS Emp'!M287-'CMA Emp Adj'!M287,"")</f>
        <v>101.11603475566633</v>
      </c>
      <c r="N287" s="20">
        <f>IFERROR(+'Ont LFS Emp'!N287-'CMA Emp Adj'!N287,"")</f>
        <v>91.991918634021516</v>
      </c>
      <c r="O287" s="20">
        <f>IFERROR(+'Ont LFS Emp'!O287-'CMA Emp Adj'!O287,"")</f>
        <v>96.876235139595195</v>
      </c>
      <c r="P287" s="20">
        <f>IFERROR(+'Ont LFS Emp'!P287-'CMA Emp Adj'!P287,"")</f>
        <v>102.3127147812616</v>
      </c>
      <c r="Q287" s="20">
        <f>IFERROR(+'Ont LFS Emp'!Q287-'CMA Emp Adj'!Q287,"")</f>
        <v>98.85988549489781</v>
      </c>
      <c r="R287" s="20">
        <f>IFERROR(+'Ont LFS Emp'!R287-'CMA Emp Adj'!R287,"")</f>
        <v>106.52737099070995</v>
      </c>
      <c r="S287" s="20">
        <f>IFERROR(+'Ont LFS Emp'!S287-'CMA Emp Adj'!S287,"")</f>
        <v>96.894894554824702</v>
      </c>
      <c r="T287" s="20">
        <f>IFERROR(+'Ont LFS Emp'!T287-'CMA Emp Adj'!T287,"")</f>
        <v>103.97769376822401</v>
      </c>
      <c r="U287" s="20">
        <f>IFERROR(+'Ont LFS Emp'!U287-'CMA Emp Adj'!U287,"")</f>
        <v>106.77914219841321</v>
      </c>
      <c r="V287" s="20">
        <f>IFERROR(+'Ont LFS Emp'!V287-'CMA Emp Adj'!V287,"")</f>
        <v>107.13136977012272</v>
      </c>
      <c r="W287" s="20">
        <f>IFERROR(+'Ont LFS Emp'!W287-'CMA Emp Adj'!W287,"")</f>
        <v>115.49665130568354</v>
      </c>
      <c r="X287" s="20">
        <f>IFERROR(+'Ont LFS Emp'!X287-'CMA Emp Adj'!X287,"")</f>
        <v>109.47007798652959</v>
      </c>
      <c r="Y287" s="20">
        <f>IFERROR(+'Ont LFS Emp'!Y287-'CMA Emp Adj'!Y287,"")</f>
        <v>121.20372956792309</v>
      </c>
    </row>
    <row r="288" spans="1:25" x14ac:dyDescent="0.25">
      <c r="A288" s="6" t="s">
        <v>85</v>
      </c>
      <c r="C288" s="14">
        <v>454</v>
      </c>
      <c r="D288" s="65">
        <f>IFERROR(+'Ont LFS Emp'!D288-'CMA Emp Adj'!D288,"")</f>
        <v>12.43</v>
      </c>
      <c r="E288" s="65">
        <f>IFERROR(+'Ont LFS Emp'!E288-'CMA Emp Adj'!E288,"")</f>
        <v>15.02</v>
      </c>
      <c r="F288" s="65">
        <f>IFERROR(+'Ont LFS Emp'!F288-'CMA Emp Adj'!F288,"")</f>
        <v>13.81</v>
      </c>
      <c r="G288" s="65">
        <f>IFERROR(+'Ont LFS Emp'!G288-'CMA Emp Adj'!G288,"")</f>
        <v>10.16</v>
      </c>
      <c r="H288" s="65">
        <f>IFERROR(+'Ont LFS Emp'!H288-'CMA Emp Adj'!H288,"")</f>
        <v>13.79</v>
      </c>
      <c r="I288" s="65">
        <f>IFERROR(+'Ont LFS Emp'!I288-'CMA Emp Adj'!I288,"")</f>
        <v>12.489999999999998</v>
      </c>
      <c r="J288" s="65">
        <f>IFERROR(+'Ont LFS Emp'!J288-'CMA Emp Adj'!J288,"")</f>
        <v>13.02</v>
      </c>
      <c r="K288" s="65">
        <f>IFERROR(+'Ont LFS Emp'!K288-'CMA Emp Adj'!K288,"")</f>
        <v>9.1300000000000008</v>
      </c>
      <c r="L288" s="65">
        <f>IFERROR(+'Ont LFS Emp'!L288-'CMA Emp Adj'!L288,"")</f>
        <v>10.205472972972974</v>
      </c>
      <c r="M288" s="21">
        <f>IFERROR(+'Ont LFS Emp'!M288-'CMA Emp Adj'!M288,"")</f>
        <v>11.090202702702705</v>
      </c>
      <c r="N288" s="21">
        <f>IFERROR(+'Ont LFS Emp'!N288-'CMA Emp Adj'!N288,"")</f>
        <v>10.531081081081084</v>
      </c>
      <c r="O288" s="21">
        <f>IFERROR(+'Ont LFS Emp'!O288-'CMA Emp Adj'!O288,"")</f>
        <v>10.651891891891893</v>
      </c>
      <c r="P288" s="21">
        <f>IFERROR(+'Ont LFS Emp'!P288-'CMA Emp Adj'!P288,"")</f>
        <v>12.981689189189188</v>
      </c>
      <c r="Q288" s="21">
        <f>IFERROR(+'Ont LFS Emp'!Q288-'CMA Emp Adj'!Q288,"")</f>
        <v>10.060405405405406</v>
      </c>
      <c r="R288" s="21">
        <f>IFERROR(+'Ont LFS Emp'!R288-'CMA Emp Adj'!R288,"")</f>
        <v>13.135067007019785</v>
      </c>
      <c r="S288" s="21">
        <f>IFERROR(+'Ont LFS Emp'!S288-'CMA Emp Adj'!S288,"")</f>
        <v>12.866017868538608</v>
      </c>
      <c r="T288" s="21">
        <f>IFERROR(+'Ont LFS Emp'!T288-'CMA Emp Adj'!T288,"")</f>
        <v>11.556943203573709</v>
      </c>
      <c r="U288" s="21">
        <f>IFERROR(+'Ont LFS Emp'!U288-'CMA Emp Adj'!U288,"")</f>
        <v>11.120721123165287</v>
      </c>
      <c r="V288" s="21">
        <f>IFERROR(+'Ont LFS Emp'!V288-'CMA Emp Adj'!V288,"")</f>
        <v>12.488091895341418</v>
      </c>
      <c r="W288" s="21">
        <f>IFERROR(+'Ont LFS Emp'!W288-'CMA Emp Adj'!W288,"")</f>
        <v>13.276937441643323</v>
      </c>
      <c r="X288" s="21">
        <f>IFERROR(+'Ont LFS Emp'!X288-'CMA Emp Adj'!X288,"")</f>
        <v>12.51577497665733</v>
      </c>
      <c r="Y288" s="21">
        <f>IFERROR(+'Ont LFS Emp'!Y288-'CMA Emp Adj'!Y288,"")</f>
        <v>10.349435107376284</v>
      </c>
    </row>
    <row r="289" spans="1:25" x14ac:dyDescent="0.25">
      <c r="A289" s="6" t="s">
        <v>101</v>
      </c>
      <c r="C289" s="14">
        <v>511</v>
      </c>
      <c r="D289" s="65">
        <f>IFERROR(+'Ont LFS Emp'!D289-'CMA Emp Adj'!D289,"")</f>
        <v>16.540000000000003</v>
      </c>
      <c r="E289" s="65">
        <f>IFERROR(+'Ont LFS Emp'!E289-'CMA Emp Adj'!E289,"")</f>
        <v>15.090000000000002</v>
      </c>
      <c r="F289" s="65">
        <f>IFERROR(+'Ont LFS Emp'!F289-'CMA Emp Adj'!F289,"")</f>
        <v>16.3</v>
      </c>
      <c r="G289" s="65">
        <f>IFERROR(+'Ont LFS Emp'!G289-'CMA Emp Adj'!G289,"")</f>
        <v>20.04</v>
      </c>
      <c r="H289" s="65">
        <f>IFERROR(+'Ont LFS Emp'!H289-'CMA Emp Adj'!H289,"")</f>
        <v>18.139999999999997</v>
      </c>
      <c r="I289" s="65">
        <f>IFERROR(+'Ont LFS Emp'!I289-'CMA Emp Adj'!I289,"")</f>
        <v>17.520000000000003</v>
      </c>
      <c r="J289" s="65">
        <f>IFERROR(+'Ont LFS Emp'!J289-'CMA Emp Adj'!J289,"")</f>
        <v>18.199999999999996</v>
      </c>
      <c r="K289" s="65">
        <f>IFERROR(+'Ont LFS Emp'!K289-'CMA Emp Adj'!K289,"")</f>
        <v>18.73</v>
      </c>
      <c r="L289" s="65">
        <f>IFERROR(+'Ont LFS Emp'!L289-'CMA Emp Adj'!L289,"")</f>
        <v>19.471914570685172</v>
      </c>
      <c r="M289" s="21">
        <f>IFERROR(+'Ont LFS Emp'!M289-'CMA Emp Adj'!M289,"")</f>
        <v>17.654087163920209</v>
      </c>
      <c r="N289" s="21">
        <f>IFERROR(+'Ont LFS Emp'!N289-'CMA Emp Adj'!N289,"")</f>
        <v>16.575726366001735</v>
      </c>
      <c r="O289" s="21">
        <f>IFERROR(+'Ont LFS Emp'!O289-'CMA Emp Adj'!O289,"")</f>
        <v>15.505522549869909</v>
      </c>
      <c r="P289" s="21">
        <f>IFERROR(+'Ont LFS Emp'!P289-'CMA Emp Adj'!P289,"")</f>
        <v>13.453894189071985</v>
      </c>
      <c r="Q289" s="21">
        <f>IFERROR(+'Ont LFS Emp'!Q289-'CMA Emp Adj'!Q289,"")</f>
        <v>14.379963139635738</v>
      </c>
      <c r="R289" s="21">
        <f>IFERROR(+'Ont LFS Emp'!R289-'CMA Emp Adj'!R289,"")</f>
        <v>16.843248063834785</v>
      </c>
      <c r="S289" s="21">
        <f>IFERROR(+'Ont LFS Emp'!S289-'CMA Emp Adj'!S289,"")</f>
        <v>17.568948603614174</v>
      </c>
      <c r="T289" s="21">
        <f>IFERROR(+'Ont LFS Emp'!T289-'CMA Emp Adj'!T289,"")</f>
        <v>11.514888523820701</v>
      </c>
      <c r="U289" s="21">
        <f>IFERROR(+'Ont LFS Emp'!U289-'CMA Emp Adj'!U289,"")</f>
        <v>13.416158178831257</v>
      </c>
      <c r="V289" s="21">
        <f>IFERROR(+'Ont LFS Emp'!V289-'CMA Emp Adj'!V289,"")</f>
        <v>10.83577798638817</v>
      </c>
      <c r="W289" s="21">
        <f>IFERROR(+'Ont LFS Emp'!W289-'CMA Emp Adj'!W289,"")</f>
        <v>13.564132947976882</v>
      </c>
      <c r="X289" s="21">
        <f>IFERROR(+'Ont LFS Emp'!X289-'CMA Emp Adj'!X289,"")</f>
        <v>11.228815028901739</v>
      </c>
      <c r="Y289" s="21">
        <f>IFERROR(+'Ont LFS Emp'!Y289-'CMA Emp Adj'!Y289,"")</f>
        <v>13.089248554913297</v>
      </c>
    </row>
    <row r="290" spans="1:25" x14ac:dyDescent="0.25">
      <c r="A290" s="6" t="s">
        <v>104</v>
      </c>
      <c r="C290" s="14">
        <v>512</v>
      </c>
      <c r="D290" s="65">
        <f>IFERROR(+'Ont LFS Emp'!D290-'CMA Emp Adj'!D290,"")</f>
        <v>3.9299999999999997</v>
      </c>
      <c r="E290" s="65">
        <f>IFERROR(+'Ont LFS Emp'!E290-'CMA Emp Adj'!E290,"")</f>
        <v>3.629999999999999</v>
      </c>
      <c r="F290" s="65">
        <f>IFERROR(+'Ont LFS Emp'!F290-'CMA Emp Adj'!F290,"")</f>
        <v>4.2300000000000004</v>
      </c>
      <c r="G290" s="65">
        <f>IFERROR(+'Ont LFS Emp'!G290-'CMA Emp Adj'!G290,"")</f>
        <v>3.9999999999999982</v>
      </c>
      <c r="H290" s="65">
        <f>IFERROR(+'Ont LFS Emp'!H290-'CMA Emp Adj'!H290,"")</f>
        <v>4.3199999999999967</v>
      </c>
      <c r="I290" s="65">
        <f>IFERROR(+'Ont LFS Emp'!I290-'CMA Emp Adj'!I290,"")</f>
        <v>5.5499999999999972</v>
      </c>
      <c r="J290" s="65">
        <f>IFERROR(+'Ont LFS Emp'!J290-'CMA Emp Adj'!J290,"")</f>
        <v>6.1700000000000017</v>
      </c>
      <c r="K290" s="65">
        <f>IFERROR(+'Ont LFS Emp'!K290-'CMA Emp Adj'!K290,"")</f>
        <v>4.59</v>
      </c>
      <c r="L290" s="65">
        <f>IFERROR(+'Ont LFS Emp'!L290-'CMA Emp Adj'!L290,"")</f>
        <v>4.984194560669458</v>
      </c>
      <c r="M290" s="21">
        <f>IFERROR(+'Ont LFS Emp'!M290-'CMA Emp Adj'!M290,"")</f>
        <v>5.0039504881450441</v>
      </c>
      <c r="N290" s="21">
        <f>IFERROR(+'Ont LFS Emp'!N290-'CMA Emp Adj'!N290,"")</f>
        <v>6.7278521617852149</v>
      </c>
      <c r="O290" s="21">
        <f>IFERROR(+'Ont LFS Emp'!O290-'CMA Emp Adj'!O290,"")</f>
        <v>8.0619979079497881</v>
      </c>
      <c r="P290" s="21">
        <f>IFERROR(+'Ont LFS Emp'!P290-'CMA Emp Adj'!P290,"")</f>
        <v>4.4048640167364006</v>
      </c>
      <c r="Q290" s="21">
        <f>IFERROR(+'Ont LFS Emp'!Q290-'CMA Emp Adj'!Q290,"")</f>
        <v>5.1951255230125497</v>
      </c>
      <c r="R290" s="21">
        <f>IFERROR(+'Ont LFS Emp'!R290-'CMA Emp Adj'!R290,"")</f>
        <v>3.9835473411154325</v>
      </c>
      <c r="S290" s="21">
        <f>IFERROR(+'Ont LFS Emp'!S290-'CMA Emp Adj'!S290,"")</f>
        <v>7.7839040207522689</v>
      </c>
      <c r="T290" s="21">
        <f>IFERROR(+'Ont LFS Emp'!T290-'CMA Emp Adj'!T290,"")</f>
        <v>7.3396368352788564</v>
      </c>
      <c r="U290" s="21">
        <f>IFERROR(+'Ont LFS Emp'!U290-'CMA Emp Adj'!U290,"")</f>
        <v>3.9274124513618638</v>
      </c>
      <c r="V290" s="21">
        <f>IFERROR(+'Ont LFS Emp'!V290-'CMA Emp Adj'!V290,"")</f>
        <v>6.2152723735408522</v>
      </c>
      <c r="W290" s="21">
        <f>IFERROR(+'Ont LFS Emp'!W290-'CMA Emp Adj'!W290,"")</f>
        <v>8.067012882447667</v>
      </c>
      <c r="X290" s="21">
        <f>IFERROR(+'Ont LFS Emp'!X290-'CMA Emp Adj'!X290,"")</f>
        <v>11.107563070316694</v>
      </c>
      <c r="Y290" s="21">
        <f>IFERROR(+'Ont LFS Emp'!Y290-'CMA Emp Adj'!Y290,"")</f>
        <v>7.3103220611916271</v>
      </c>
    </row>
    <row r="291" spans="1:25" x14ac:dyDescent="0.25">
      <c r="A291" s="6" t="s">
        <v>107</v>
      </c>
      <c r="C291" s="14">
        <v>515</v>
      </c>
      <c r="D291" s="65">
        <f>IFERROR(+'Ont LFS Emp'!D291-'CMA Emp Adj'!D291,"")</f>
        <v>6.3100000000000005</v>
      </c>
      <c r="E291" s="65">
        <f>IFERROR(+'Ont LFS Emp'!E291-'CMA Emp Adj'!E291,"")</f>
        <v>5.6099999999999994</v>
      </c>
      <c r="F291" s="65">
        <f>IFERROR(+'Ont LFS Emp'!F291-'CMA Emp Adj'!F291,"")</f>
        <v>6.5700000000000021</v>
      </c>
      <c r="G291" s="65">
        <f>IFERROR(+'Ont LFS Emp'!G291-'CMA Emp Adj'!G291,"")</f>
        <v>5.2399999999999984</v>
      </c>
      <c r="H291" s="65">
        <f>IFERROR(+'Ont LFS Emp'!H291-'CMA Emp Adj'!H291,"")</f>
        <v>6.9000000000000021</v>
      </c>
      <c r="I291" s="65">
        <f>IFERROR(+'Ont LFS Emp'!I291-'CMA Emp Adj'!I291,"")</f>
        <v>3.84</v>
      </c>
      <c r="J291" s="65">
        <f>IFERROR(+'Ont LFS Emp'!J291-'CMA Emp Adj'!J291,"")</f>
        <v>5.91</v>
      </c>
      <c r="K291" s="65">
        <f>IFERROR(+'Ont LFS Emp'!K291-'CMA Emp Adj'!K291,"")</f>
        <v>6.49</v>
      </c>
      <c r="L291" s="65">
        <f>IFERROR(+'Ont LFS Emp'!L291-'CMA Emp Adj'!L291,"")</f>
        <v>4.6791528462572831</v>
      </c>
      <c r="M291" s="21">
        <f>IFERROR(+'Ont LFS Emp'!M291-'CMA Emp Adj'!M291,"")</f>
        <v>6.3330210667861966</v>
      </c>
      <c r="N291" s="21">
        <f>IFERROR(+'Ont LFS Emp'!N291-'CMA Emp Adj'!N291,"")</f>
        <v>7.0982474226804158</v>
      </c>
      <c r="O291" s="21">
        <f>IFERROR(+'Ont LFS Emp'!O291-'CMA Emp Adj'!O291,"")</f>
        <v>6.2843792021515021</v>
      </c>
      <c r="P291" s="21">
        <f>IFERROR(+'Ont LFS Emp'!P291-'CMA Emp Adj'!P291,"")</f>
        <v>3.9191169878978052</v>
      </c>
      <c r="Q291" s="21">
        <f>IFERROR(+'Ont LFS Emp'!Q291-'CMA Emp Adj'!Q291,"")</f>
        <v>5.910999551770507</v>
      </c>
      <c r="R291" s="21">
        <f>IFERROR(+'Ont LFS Emp'!R291-'CMA Emp Adj'!R291,"")</f>
        <v>3.8990767781441349</v>
      </c>
      <c r="S291" s="21">
        <f>IFERROR(+'Ont LFS Emp'!S291-'CMA Emp Adj'!S291,"")</f>
        <v>6.5435845501648622</v>
      </c>
      <c r="T291" s="21">
        <f>IFERROR(+'Ont LFS Emp'!T291-'CMA Emp Adj'!T291,"")</f>
        <v>3.5556288271314163</v>
      </c>
      <c r="U291" s="21">
        <f>IFERROR(+'Ont LFS Emp'!U291-'CMA Emp Adj'!U291,"")</f>
        <v>6.2142863871879435</v>
      </c>
      <c r="V291" s="21">
        <f>IFERROR(+'Ont LFS Emp'!V291-'CMA Emp Adj'!V291,"")</f>
        <v>3.8091003297220904</v>
      </c>
      <c r="W291" s="21">
        <f>IFERROR(+'Ont LFS Emp'!W291-'CMA Emp Adj'!W291,"")</f>
        <v>4.5183740559751211</v>
      </c>
      <c r="X291" s="21">
        <f>IFERROR(+'Ont LFS Emp'!X291-'CMA Emp Adj'!X291,"")</f>
        <v>4.0731763660595295</v>
      </c>
      <c r="Y291" s="21">
        <f>IFERROR(+'Ont LFS Emp'!Y291-'CMA Emp Adj'!Y291,"")</f>
        <v>4.1621679253665054</v>
      </c>
    </row>
    <row r="292" spans="1:25" x14ac:dyDescent="0.25">
      <c r="A292" s="6" t="s">
        <v>109</v>
      </c>
      <c r="C292" s="14">
        <v>518</v>
      </c>
      <c r="D292" s="65">
        <f>IFERROR(+'Ont LFS Emp'!D292-'CMA Emp Adj'!D292,"")</f>
        <v>1.0900000000000003</v>
      </c>
      <c r="E292" s="65">
        <f>IFERROR(+'Ont LFS Emp'!E292-'CMA Emp Adj'!E292,"")</f>
        <v>1.33</v>
      </c>
      <c r="F292" s="65">
        <f>IFERROR(+'Ont LFS Emp'!F292-'CMA Emp Adj'!F292,"")</f>
        <v>1.5799999999999998</v>
      </c>
      <c r="G292" s="65">
        <f>IFERROR(+'Ont LFS Emp'!G292-'CMA Emp Adj'!G292,"")</f>
        <v>0.75</v>
      </c>
      <c r="H292" s="65">
        <f>IFERROR(+'Ont LFS Emp'!H292-'CMA Emp Adj'!H292,"")</f>
        <v>1.1000000000000001</v>
      </c>
      <c r="I292" s="65">
        <f>IFERROR(+'Ont LFS Emp'!I292-'CMA Emp Adj'!I292,"")</f>
        <v>1.4900000000000002</v>
      </c>
      <c r="J292" s="65">
        <f>IFERROR(+'Ont LFS Emp'!J292-'CMA Emp Adj'!J292,"")</f>
        <v>1.54</v>
      </c>
      <c r="K292" s="65">
        <f>IFERROR(+'Ont LFS Emp'!K292-'CMA Emp Adj'!K292,"")</f>
        <v>0.67999999999999972</v>
      </c>
      <c r="L292" s="65">
        <f>IFERROR(+'Ont LFS Emp'!L292-'CMA Emp Adj'!L292,"")</f>
        <v>0.63179190751445047</v>
      </c>
      <c r="M292" s="21">
        <f>IFERROR(+'Ont LFS Emp'!M292-'CMA Emp Adj'!M292,"")</f>
        <v>4.0999999999999996</v>
      </c>
      <c r="N292" s="21">
        <f>IFERROR(+'Ont LFS Emp'!N292-'CMA Emp Adj'!N292,"")</f>
        <v>1.5787283236994218</v>
      </c>
      <c r="O292" s="21">
        <f>IFERROR(+'Ont LFS Emp'!O292-'CMA Emp Adj'!O292,"")</f>
        <v>1.4547976878612716</v>
      </c>
      <c r="P292" s="21">
        <f>IFERROR(+'Ont LFS Emp'!P292-'CMA Emp Adj'!P292,"")</f>
        <v>0.86260115606936427</v>
      </c>
      <c r="Q292" s="21">
        <f>IFERROR(+'Ont LFS Emp'!Q292-'CMA Emp Adj'!Q292,"")</f>
        <v>0.43595375722543395</v>
      </c>
      <c r="R292" s="21">
        <f>IFERROR(+'Ont LFS Emp'!R292-'CMA Emp Adj'!R292,"")</f>
        <v>0.66459154929577435</v>
      </c>
      <c r="S292" s="21">
        <f>IFERROR(+'Ont LFS Emp'!S292-'CMA Emp Adj'!S292,"")</f>
        <v>0.4130140845070418</v>
      </c>
      <c r="T292" s="21">
        <f>IFERROR(+'Ont LFS Emp'!T292-'CMA Emp Adj'!T292,"")</f>
        <v>0.43915492957746416</v>
      </c>
      <c r="U292" s="21">
        <f>IFERROR(+'Ont LFS Emp'!U292-'CMA Emp Adj'!U292,"")</f>
        <v>0.4313943661971833</v>
      </c>
      <c r="V292" s="21">
        <f>IFERROR(+'Ont LFS Emp'!V292-'CMA Emp Adj'!V292,"")</f>
        <v>0.16001408450704169</v>
      </c>
      <c r="W292" s="21">
        <f>IFERROR(+'Ont LFS Emp'!W292-'CMA Emp Adj'!W292,"")</f>
        <v>1.3473054474708173</v>
      </c>
      <c r="X292" s="21">
        <f>IFERROR(+'Ont LFS Emp'!X292-'CMA Emp Adj'!X292,"")</f>
        <v>1.783579766536965</v>
      </c>
      <c r="Y292" s="21">
        <f>IFERROR(+'Ont LFS Emp'!Y292-'CMA Emp Adj'!Y292,"")</f>
        <v>1.4373929961089491</v>
      </c>
    </row>
    <row r="293" spans="1:25" x14ac:dyDescent="0.25">
      <c r="A293" s="6" t="s">
        <v>114</v>
      </c>
      <c r="C293" s="14">
        <v>522</v>
      </c>
      <c r="D293" s="65">
        <f>IFERROR(+'Ont LFS Emp'!D293-'CMA Emp Adj'!D293,"")</f>
        <v>58.91</v>
      </c>
      <c r="E293" s="65">
        <f>IFERROR(+'Ont LFS Emp'!E293-'CMA Emp Adj'!E293,"")</f>
        <v>55.080000000000013</v>
      </c>
      <c r="F293" s="65">
        <f>IFERROR(+'Ont LFS Emp'!F293-'CMA Emp Adj'!F293,"")</f>
        <v>58.230000000000004</v>
      </c>
      <c r="G293" s="65">
        <f>IFERROR(+'Ont LFS Emp'!G293-'CMA Emp Adj'!G293,"")</f>
        <v>54.929999999999993</v>
      </c>
      <c r="H293" s="65">
        <f>IFERROR(+'Ont LFS Emp'!H293-'CMA Emp Adj'!H293,"")</f>
        <v>59.160000000000011</v>
      </c>
      <c r="I293" s="65">
        <f>IFERROR(+'Ont LFS Emp'!I293-'CMA Emp Adj'!I293,"")</f>
        <v>54.980000000000018</v>
      </c>
      <c r="J293" s="65">
        <f>IFERROR(+'Ont LFS Emp'!J293-'CMA Emp Adj'!J293,"")</f>
        <v>58.45</v>
      </c>
      <c r="K293" s="65">
        <f>IFERROR(+'Ont LFS Emp'!K293-'CMA Emp Adj'!K293,"")</f>
        <v>63.039999999999992</v>
      </c>
      <c r="L293" s="65">
        <f>IFERROR(+'Ont LFS Emp'!L293-'CMA Emp Adj'!L293,"")</f>
        <v>54.836887713807812</v>
      </c>
      <c r="M293" s="21">
        <f>IFERROR(+'Ont LFS Emp'!M293-'CMA Emp Adj'!M293,"")</f>
        <v>53.986874763934594</v>
      </c>
      <c r="N293" s="21">
        <f>IFERROR(+'Ont LFS Emp'!N293-'CMA Emp Adj'!N293,"")</f>
        <v>58.660702530621066</v>
      </c>
      <c r="O293" s="21">
        <f>IFERROR(+'Ont LFS Emp'!O293-'CMA Emp Adj'!O293,"")</f>
        <v>57.990300005395795</v>
      </c>
      <c r="P293" s="21">
        <f>IFERROR(+'Ont LFS Emp'!P293-'CMA Emp Adj'!P293,"")</f>
        <v>55.52968866346518</v>
      </c>
      <c r="Q293" s="21">
        <f>IFERROR(+'Ont LFS Emp'!Q293-'CMA Emp Adj'!Q293,"")</f>
        <v>54.95311390492634</v>
      </c>
      <c r="R293" s="21">
        <f>IFERROR(+'Ont LFS Emp'!R293-'CMA Emp Adj'!R293,"")</f>
        <v>54.973893539658377</v>
      </c>
      <c r="S293" s="21">
        <f>IFERROR(+'Ont LFS Emp'!S293-'CMA Emp Adj'!S293,"")</f>
        <v>53.536716556739407</v>
      </c>
      <c r="T293" s="21">
        <f>IFERROR(+'Ont LFS Emp'!T293-'CMA Emp Adj'!T293,"")</f>
        <v>59.927137239979686</v>
      </c>
      <c r="U293" s="21">
        <f>IFERROR(+'Ont LFS Emp'!U293-'CMA Emp Adj'!U293,"")</f>
        <v>51.172122864873984</v>
      </c>
      <c r="V293" s="21">
        <f>IFERROR(+'Ont LFS Emp'!V293-'CMA Emp Adj'!V293,"")</f>
        <v>52.836031202435322</v>
      </c>
      <c r="W293" s="21">
        <f>IFERROR(+'Ont LFS Emp'!W293-'CMA Emp Adj'!W293,"")</f>
        <v>47.110576325198195</v>
      </c>
      <c r="X293" s="21">
        <f>IFERROR(+'Ont LFS Emp'!X293-'CMA Emp Adj'!X293,"")</f>
        <v>44.864426006528845</v>
      </c>
      <c r="Y293" s="21">
        <f>IFERROR(+'Ont LFS Emp'!Y293-'CMA Emp Adj'!Y293,"")</f>
        <v>49.353933623503821</v>
      </c>
    </row>
    <row r="294" spans="1:25" x14ac:dyDescent="0.25">
      <c r="A294" s="7" t="s">
        <v>117</v>
      </c>
      <c r="C294" s="14">
        <v>5241</v>
      </c>
      <c r="D294" s="65">
        <f>IFERROR(+'Ont LFS Emp'!D294-'CMA Emp Adj'!D294,"")</f>
        <v>33.269999999999996</v>
      </c>
      <c r="E294" s="65">
        <f>IFERROR(+'Ont LFS Emp'!E294-'CMA Emp Adj'!E294,"")</f>
        <v>31.740000000000002</v>
      </c>
      <c r="F294" s="65">
        <f>IFERROR(+'Ont LFS Emp'!F294-'CMA Emp Adj'!F294,"")</f>
        <v>25.360000000000003</v>
      </c>
      <c r="G294" s="65">
        <f>IFERROR(+'Ont LFS Emp'!G294-'CMA Emp Adj'!G294,"")</f>
        <v>24.67</v>
      </c>
      <c r="H294" s="65">
        <f>IFERROR(+'Ont LFS Emp'!H294-'CMA Emp Adj'!H294,"")</f>
        <v>27.36</v>
      </c>
      <c r="I294" s="65">
        <f>IFERROR(+'Ont LFS Emp'!I294-'CMA Emp Adj'!I294,"")</f>
        <v>26.330000000000005</v>
      </c>
      <c r="J294" s="65">
        <f>IFERROR(+'Ont LFS Emp'!J294-'CMA Emp Adj'!J294,"")</f>
        <v>28.55</v>
      </c>
      <c r="K294" s="65">
        <f>IFERROR(+'Ont LFS Emp'!K294-'CMA Emp Adj'!K294,"")</f>
        <v>28.900000000000006</v>
      </c>
      <c r="L294" s="65">
        <f>IFERROR(+'Ont LFS Emp'!L294-'CMA Emp Adj'!L294,"")</f>
        <v>22.575634980988589</v>
      </c>
      <c r="M294" s="21">
        <f>IFERROR(+'Ont LFS Emp'!M294-'CMA Emp Adj'!M294,"")</f>
        <v>23.597414448669205</v>
      </c>
      <c r="N294" s="21">
        <f>IFERROR(+'Ont LFS Emp'!N294-'CMA Emp Adj'!N294,"")</f>
        <v>22.969148288973379</v>
      </c>
      <c r="O294" s="21">
        <f>IFERROR(+'Ont LFS Emp'!O294-'CMA Emp Adj'!O294,"")</f>
        <v>26.02354752851712</v>
      </c>
      <c r="P294" s="21">
        <f>IFERROR(+'Ont LFS Emp'!P294-'CMA Emp Adj'!P294,"")</f>
        <v>24.135326996197726</v>
      </c>
      <c r="Q294" s="21">
        <f>IFERROR(+'Ont LFS Emp'!Q294-'CMA Emp Adj'!Q294,"")</f>
        <v>25.352798479087447</v>
      </c>
      <c r="R294" s="21">
        <f>IFERROR(+'Ont LFS Emp'!R294-'CMA Emp Adj'!R294,"")</f>
        <v>30.315920675105488</v>
      </c>
      <c r="S294" s="21">
        <f>IFERROR(+'Ont LFS Emp'!S294-'CMA Emp Adj'!S294,"")</f>
        <v>31.798663291139249</v>
      </c>
      <c r="T294" s="21">
        <f>IFERROR(+'Ont LFS Emp'!T294-'CMA Emp Adj'!T294,"")</f>
        <v>25.107027848101268</v>
      </c>
      <c r="U294" s="21">
        <f>IFERROR(+'Ont LFS Emp'!U294-'CMA Emp Adj'!U294,"")</f>
        <v>22.795205063291139</v>
      </c>
      <c r="V294" s="21">
        <f>IFERROR(+'Ont LFS Emp'!V294-'CMA Emp Adj'!V294,"")</f>
        <v>23.999957805907172</v>
      </c>
      <c r="W294" s="21">
        <f>IFERROR(+'Ont LFS Emp'!W294-'CMA Emp Adj'!W294,"")</f>
        <v>20.66927374301676</v>
      </c>
      <c r="X294" s="21">
        <f>IFERROR(+'Ont LFS Emp'!X294-'CMA Emp Adj'!X294,"")</f>
        <v>22.07391061452514</v>
      </c>
      <c r="Y294" s="21">
        <f>IFERROR(+'Ont LFS Emp'!Y294-'CMA Emp Adj'!Y294,"")</f>
        <v>23.654078212290507</v>
      </c>
    </row>
    <row r="295" spans="1:25" x14ac:dyDescent="0.25">
      <c r="A295" s="6" t="s">
        <v>119</v>
      </c>
      <c r="C295" s="14" t="s">
        <v>204</v>
      </c>
      <c r="D295" s="65">
        <f>IFERROR(+'Ont LFS Emp'!D295-'CMA Emp Adj'!D295,"")</f>
        <v>11.059999999999999</v>
      </c>
      <c r="E295" s="65">
        <f>IFERROR(+'Ont LFS Emp'!E295-'CMA Emp Adj'!E295,"")</f>
        <v>13.57</v>
      </c>
      <c r="F295" s="65">
        <f>IFERROR(+'Ont LFS Emp'!F295-'CMA Emp Adj'!F295,"")</f>
        <v>13.480000000000004</v>
      </c>
      <c r="G295" s="65">
        <f>IFERROR(+'Ont LFS Emp'!G295-'CMA Emp Adj'!G295,"")</f>
        <v>15.949999999999996</v>
      </c>
      <c r="H295" s="65">
        <f>IFERROR(+'Ont LFS Emp'!H295-'CMA Emp Adj'!H295,"")</f>
        <v>15.869999999999997</v>
      </c>
      <c r="I295" s="65">
        <f>IFERROR(+'Ont LFS Emp'!I295-'CMA Emp Adj'!I295,"")</f>
        <v>17.43</v>
      </c>
      <c r="J295" s="65">
        <f>IFERROR(+'Ont LFS Emp'!J295-'CMA Emp Adj'!J295,"")</f>
        <v>17.459999999999994</v>
      </c>
      <c r="K295" s="65">
        <f>IFERROR(+'Ont LFS Emp'!K295-'CMA Emp Adj'!K295,"")</f>
        <v>17.440000000000005</v>
      </c>
      <c r="L295" s="65">
        <f>IFERROR(+'Ont LFS Emp'!L295-'CMA Emp Adj'!L295,"")</f>
        <v>16.725840009026285</v>
      </c>
      <c r="M295" s="21">
        <f>IFERROR(+'Ont LFS Emp'!M295-'CMA Emp Adj'!M295,"")</f>
        <v>16.434235586144645</v>
      </c>
      <c r="N295" s="21">
        <f>IFERROR(+'Ont LFS Emp'!N295-'CMA Emp Adj'!N295,"")</f>
        <v>14.238507277445564</v>
      </c>
      <c r="O295" s="21">
        <f>IFERROR(+'Ont LFS Emp'!O295-'CMA Emp Adj'!O295,"")</f>
        <v>15.234901274963327</v>
      </c>
      <c r="P295" s="21">
        <f>IFERROR(+'Ont LFS Emp'!P295-'CMA Emp Adj'!P295,"")</f>
        <v>16.810947760352022</v>
      </c>
      <c r="Q295" s="21">
        <f>IFERROR(+'Ont LFS Emp'!Q295-'CMA Emp Adj'!Q295,"")</f>
        <v>18.84173079092858</v>
      </c>
      <c r="R295" s="21">
        <f>IFERROR(+'Ont LFS Emp'!R295-'CMA Emp Adj'!R295,"")</f>
        <v>17.018260170075841</v>
      </c>
      <c r="S295" s="21">
        <f>IFERROR(+'Ont LFS Emp'!S295-'CMA Emp Adj'!S295,"")</f>
        <v>19.009059986210069</v>
      </c>
      <c r="T295" s="21">
        <f>IFERROR(+'Ont LFS Emp'!T295-'CMA Emp Adj'!T295,"")</f>
        <v>16.584031257182261</v>
      </c>
      <c r="U295" s="21">
        <f>IFERROR(+'Ont LFS Emp'!U295-'CMA Emp Adj'!U295,"")</f>
        <v>17.015134451850152</v>
      </c>
      <c r="V295" s="21">
        <f>IFERROR(+'Ont LFS Emp'!V295-'CMA Emp Adj'!V295,"")</f>
        <v>19.605490691794998</v>
      </c>
      <c r="W295" s="21">
        <f>IFERROR(+'Ont LFS Emp'!W295-'CMA Emp Adj'!W295,"")</f>
        <v>21.142725611149189</v>
      </c>
      <c r="X295" s="21">
        <f>IFERROR(+'Ont LFS Emp'!X295-'CMA Emp Adj'!X295,"")</f>
        <v>21.60475668265935</v>
      </c>
      <c r="Y295" s="21">
        <f>IFERROR(+'Ont LFS Emp'!Y295-'CMA Emp Adj'!Y295,"")</f>
        <v>20.27715101667809</v>
      </c>
    </row>
    <row r="296" spans="1:25" x14ac:dyDescent="0.25">
      <c r="A296" s="148" t="s">
        <v>599</v>
      </c>
      <c r="C296" s="149">
        <v>5324</v>
      </c>
      <c r="D296" s="65">
        <f>IFERROR(+'Ont LFS Emp'!D296-'CMA Emp Adj'!D296,"")</f>
        <v>3.85</v>
      </c>
      <c r="E296" s="65">
        <f>IFERROR(+'Ont LFS Emp'!E296-'CMA Emp Adj'!E296,"")</f>
        <v>2.09</v>
      </c>
      <c r="F296" s="65">
        <f>IFERROR(+'Ont LFS Emp'!F296-'CMA Emp Adj'!F296,"")</f>
        <v>2.71</v>
      </c>
      <c r="G296" s="65">
        <f>IFERROR(+'Ont LFS Emp'!G296-'CMA Emp Adj'!G296,"")</f>
        <v>3.3499999999999996</v>
      </c>
      <c r="H296" s="65">
        <f>IFERROR(+'Ont LFS Emp'!H296-'CMA Emp Adj'!H296,"")</f>
        <v>3.42</v>
      </c>
      <c r="I296" s="65">
        <f>IFERROR(+'Ont LFS Emp'!I296-'CMA Emp Adj'!I296,"")</f>
        <v>3.4699999999999998</v>
      </c>
      <c r="J296" s="65">
        <f>IFERROR(+'Ont LFS Emp'!J296-'CMA Emp Adj'!J296,"")</f>
        <v>4.18</v>
      </c>
      <c r="K296" s="65">
        <f>IFERROR(+'Ont LFS Emp'!K296-'CMA Emp Adj'!K296,"")</f>
        <v>2.9000000000000004</v>
      </c>
      <c r="L296" s="65">
        <f>IFERROR(+'Ont LFS Emp'!L296-'CMA Emp Adj'!L296,"")</f>
        <v>3.2583206106870231</v>
      </c>
      <c r="M296" s="21">
        <f>IFERROR(+'Ont LFS Emp'!M296-'CMA Emp Adj'!M296,"")</f>
        <v>3.6694809160305342</v>
      </c>
      <c r="N296" s="21">
        <f>IFERROR(+'Ont LFS Emp'!N296-'CMA Emp Adj'!N296,"")</f>
        <v>3.6384274809160306</v>
      </c>
      <c r="O296" s="21">
        <f>IFERROR(+'Ont LFS Emp'!O296-'CMA Emp Adj'!O296,"")</f>
        <v>4.2092213740458018</v>
      </c>
      <c r="P296" s="21">
        <f>IFERROR(+'Ont LFS Emp'!P296-'CMA Emp Adj'!P296,"")</f>
        <v>3.1201221374045804</v>
      </c>
      <c r="Q296" s="21">
        <f>IFERROR(+'Ont LFS Emp'!Q296-'CMA Emp Adj'!Q296,"")</f>
        <v>2.6947022900763358</v>
      </c>
      <c r="R296" s="21">
        <f>IFERROR(+'Ont LFS Emp'!R296-'CMA Emp Adj'!R296,"")</f>
        <v>5.0673784355179707</v>
      </c>
      <c r="S296" s="21">
        <f>IFERROR(+'Ont LFS Emp'!S296-'CMA Emp Adj'!S296,"")</f>
        <v>4.942854122621565</v>
      </c>
      <c r="T296" s="21">
        <f>IFERROR(+'Ont LFS Emp'!T296-'CMA Emp Adj'!T296,"")</f>
        <v>2.8991331923890069</v>
      </c>
      <c r="U296" s="21">
        <f>IFERROR(+'Ont LFS Emp'!U296-'CMA Emp Adj'!U296,"")</f>
        <v>2.621818181818182</v>
      </c>
      <c r="V296" s="21">
        <f>IFERROR(+'Ont LFS Emp'!V296-'CMA Emp Adj'!V296,"")</f>
        <v>5.03</v>
      </c>
      <c r="W296" s="21">
        <f>IFERROR(+'Ont LFS Emp'!W296-'CMA Emp Adj'!W296,"")</f>
        <v>2.0784615384615384</v>
      </c>
      <c r="X296" s="21">
        <f>IFERROR(+'Ont LFS Emp'!X296-'CMA Emp Adj'!X296,"")</f>
        <v>2.9692307692307698</v>
      </c>
      <c r="Y296" s="21">
        <f>IFERROR(+'Ont LFS Emp'!Y296-'CMA Emp Adj'!Y296,"")</f>
        <v>2.5584615384615397</v>
      </c>
    </row>
    <row r="297" spans="1:25" x14ac:dyDescent="0.25">
      <c r="A297" s="5" t="s">
        <v>127</v>
      </c>
      <c r="B297" s="5"/>
      <c r="C297" s="13">
        <v>54</v>
      </c>
      <c r="D297" s="64">
        <f>IFERROR(+'Ont LFS Emp'!D297-'CMA Emp Adj'!D297,"")</f>
        <v>149.62999999999997</v>
      </c>
      <c r="E297" s="64">
        <f>IFERROR(+'Ont LFS Emp'!E297-'CMA Emp Adj'!E297,"")</f>
        <v>164.4</v>
      </c>
      <c r="F297" s="64">
        <f>IFERROR(+'Ont LFS Emp'!F297-'CMA Emp Adj'!F297,"")</f>
        <v>163.41</v>
      </c>
      <c r="G297" s="64">
        <f>IFERROR(+'Ont LFS Emp'!G297-'CMA Emp Adj'!G297,"")</f>
        <v>169.99999999999997</v>
      </c>
      <c r="H297" s="64">
        <f>IFERROR(+'Ont LFS Emp'!H297-'CMA Emp Adj'!H297,"")</f>
        <v>181.66000000000003</v>
      </c>
      <c r="I297" s="64">
        <f>IFERROR(+'Ont LFS Emp'!I297-'CMA Emp Adj'!I297,"")</f>
        <v>180.36999999999995</v>
      </c>
      <c r="J297" s="64">
        <f>IFERROR(+'Ont LFS Emp'!J297-'CMA Emp Adj'!J297,"")</f>
        <v>189.45999999999998</v>
      </c>
      <c r="K297" s="64">
        <f>IFERROR(+'Ont LFS Emp'!K297-'CMA Emp Adj'!K297,"")</f>
        <v>185.22000000000003</v>
      </c>
      <c r="L297" s="64">
        <f>IFERROR(+'Ont LFS Emp'!L297-'CMA Emp Adj'!L297,"")</f>
        <v>173.8030767591527</v>
      </c>
      <c r="M297" s="20">
        <f>IFERROR(+'Ont LFS Emp'!M297-'CMA Emp Adj'!M297,"")</f>
        <v>187.60949921152451</v>
      </c>
      <c r="N297" s="20">
        <f>IFERROR(+'Ont LFS Emp'!N297-'CMA Emp Adj'!N297,"")</f>
        <v>188.77586924093254</v>
      </c>
      <c r="O297" s="20">
        <f>IFERROR(+'Ont LFS Emp'!O297-'CMA Emp Adj'!O297,"")</f>
        <v>191.67875570046459</v>
      </c>
      <c r="P297" s="20">
        <f>IFERROR(+'Ont LFS Emp'!P297-'CMA Emp Adj'!P297,"")</f>
        <v>185.84432659932662</v>
      </c>
      <c r="Q297" s="20">
        <f>IFERROR(+'Ont LFS Emp'!Q297-'CMA Emp Adj'!Q297,"")</f>
        <v>191.74253889101993</v>
      </c>
      <c r="R297" s="20">
        <f>IFERROR(+'Ont LFS Emp'!R297-'CMA Emp Adj'!R297,"")</f>
        <v>205.37650002883004</v>
      </c>
      <c r="S297" s="20">
        <f>IFERROR(+'Ont LFS Emp'!S297-'CMA Emp Adj'!S297,"")</f>
        <v>208.53498990947355</v>
      </c>
      <c r="T297" s="20">
        <f>IFERROR(+'Ont LFS Emp'!T297-'CMA Emp Adj'!T297,"")</f>
        <v>216.54273731957181</v>
      </c>
      <c r="U297" s="20">
        <f>IFERROR(+'Ont LFS Emp'!U297-'CMA Emp Adj'!U297,"")</f>
        <v>211.69099213899938</v>
      </c>
      <c r="V297" s="20">
        <f>IFERROR(+'Ont LFS Emp'!V297-'CMA Emp Adj'!V297,"")</f>
        <v>209.9687520421304</v>
      </c>
      <c r="W297" s="20">
        <f>IFERROR(+'Ont LFS Emp'!W297-'CMA Emp Adj'!W297,"")</f>
        <v>222.72637065244982</v>
      </c>
      <c r="X297" s="20">
        <f>IFERROR(+'Ont LFS Emp'!X297-'CMA Emp Adj'!X297,"")</f>
        <v>239.03568012185838</v>
      </c>
      <c r="Y297" s="20">
        <f>IFERROR(+'Ont LFS Emp'!Y297-'CMA Emp Adj'!Y297,"")</f>
        <v>235.86957908098503</v>
      </c>
    </row>
    <row r="298" spans="1:25" x14ac:dyDescent="0.25">
      <c r="A298" s="7" t="s">
        <v>150</v>
      </c>
      <c r="C298" s="14">
        <v>6112</v>
      </c>
      <c r="D298" s="65">
        <f>IFERROR(+'Ont LFS Emp'!D298-'CMA Emp Adj'!D298,"")</f>
        <v>15.8</v>
      </c>
      <c r="E298" s="65">
        <f>IFERROR(+'Ont LFS Emp'!E298-'CMA Emp Adj'!E298,"")</f>
        <v>15.97</v>
      </c>
      <c r="F298" s="65">
        <f>IFERROR(+'Ont LFS Emp'!F298-'CMA Emp Adj'!F298,"")</f>
        <v>15.079999999999998</v>
      </c>
      <c r="G298" s="65">
        <f>IFERROR(+'Ont LFS Emp'!G298-'CMA Emp Adj'!G298,"")</f>
        <v>17.100000000000001</v>
      </c>
      <c r="H298" s="65">
        <f>IFERROR(+'Ont LFS Emp'!H298-'CMA Emp Adj'!H298,"")</f>
        <v>12.89</v>
      </c>
      <c r="I298" s="65">
        <f>IFERROR(+'Ont LFS Emp'!I298-'CMA Emp Adj'!I298,"")</f>
        <v>16.869999999999997</v>
      </c>
      <c r="J298" s="65">
        <f>IFERROR(+'Ont LFS Emp'!J298-'CMA Emp Adj'!J298,"")</f>
        <v>15.069999999999999</v>
      </c>
      <c r="K298" s="65">
        <f>IFERROR(+'Ont LFS Emp'!K298-'CMA Emp Adj'!K298,"")</f>
        <v>18.079999999999998</v>
      </c>
      <c r="L298" s="65">
        <f>IFERROR(+'Ont LFS Emp'!L298-'CMA Emp Adj'!L298,"")</f>
        <v>18.50375130072841</v>
      </c>
      <c r="M298" s="21">
        <f>IFERROR(+'Ont LFS Emp'!M298-'CMA Emp Adj'!M298,"")</f>
        <v>18.567778355879291</v>
      </c>
      <c r="N298" s="21">
        <f>IFERROR(+'Ont LFS Emp'!N298-'CMA Emp Adj'!N298,"")</f>
        <v>16.726149843912591</v>
      </c>
      <c r="O298" s="21">
        <f>IFERROR(+'Ont LFS Emp'!O298-'CMA Emp Adj'!O298,"")</f>
        <v>16.878480749219563</v>
      </c>
      <c r="P298" s="21">
        <f>IFERROR(+'Ont LFS Emp'!P298-'CMA Emp Adj'!P298,"")</f>
        <v>16.818392299687829</v>
      </c>
      <c r="Q298" s="21">
        <f>IFERROR(+'Ont LFS Emp'!Q298-'CMA Emp Adj'!Q298,"")</f>
        <v>16.831326742976064</v>
      </c>
      <c r="R298" s="21">
        <f>IFERROR(+'Ont LFS Emp'!R298-'CMA Emp Adj'!R298,"")</f>
        <v>19.691715976331363</v>
      </c>
      <c r="S298" s="21">
        <f>IFERROR(+'Ont LFS Emp'!S298-'CMA Emp Adj'!S298,"")</f>
        <v>19.87073281747838</v>
      </c>
      <c r="T298" s="21">
        <f>IFERROR(+'Ont LFS Emp'!T298-'CMA Emp Adj'!T298,"")</f>
        <v>18.720250341374602</v>
      </c>
      <c r="U298" s="21">
        <f>IFERROR(+'Ont LFS Emp'!U298-'CMA Emp Adj'!U298,"")</f>
        <v>21.483882567137009</v>
      </c>
      <c r="V298" s="21">
        <f>IFERROR(+'Ont LFS Emp'!V298-'CMA Emp Adj'!V298,"")</f>
        <v>23.747182521620395</v>
      </c>
      <c r="W298" s="21">
        <f>IFERROR(+'Ont LFS Emp'!W298-'CMA Emp Adj'!W298,"")</f>
        <v>23.091482084690554</v>
      </c>
      <c r="X298" s="21">
        <f>IFERROR(+'Ont LFS Emp'!X298-'CMA Emp Adj'!X298,"")</f>
        <v>22.745439739413683</v>
      </c>
      <c r="Y298" s="21">
        <f>IFERROR(+'Ont LFS Emp'!Y298-'CMA Emp Adj'!Y298,"")</f>
        <v>24.569902280130297</v>
      </c>
    </row>
    <row r="299" spans="1:25" x14ac:dyDescent="0.25">
      <c r="A299" s="7" t="s">
        <v>151</v>
      </c>
      <c r="C299" s="14">
        <v>6113</v>
      </c>
      <c r="D299" s="65">
        <f>IFERROR(+'Ont LFS Emp'!D299-'CMA Emp Adj'!D299,"")</f>
        <v>37.480000000000004</v>
      </c>
      <c r="E299" s="65">
        <f>IFERROR(+'Ont LFS Emp'!E299-'CMA Emp Adj'!E299,"")</f>
        <v>37.68</v>
      </c>
      <c r="F299" s="65">
        <f>IFERROR(+'Ont LFS Emp'!F299-'CMA Emp Adj'!F299,"")</f>
        <v>39.069999999999993</v>
      </c>
      <c r="G299" s="65">
        <f>IFERROR(+'Ont LFS Emp'!G299-'CMA Emp Adj'!G299,"")</f>
        <v>39.14</v>
      </c>
      <c r="H299" s="65">
        <f>IFERROR(+'Ont LFS Emp'!H299-'CMA Emp Adj'!H299,"")</f>
        <v>39.600000000000009</v>
      </c>
      <c r="I299" s="65">
        <f>IFERROR(+'Ont LFS Emp'!I299-'CMA Emp Adj'!I299,"")</f>
        <v>42.28</v>
      </c>
      <c r="J299" s="65">
        <f>IFERROR(+'Ont LFS Emp'!J299-'CMA Emp Adj'!J299,"")</f>
        <v>42.510000000000005</v>
      </c>
      <c r="K299" s="65">
        <f>IFERROR(+'Ont LFS Emp'!K299-'CMA Emp Adj'!K299,"")</f>
        <v>47.06</v>
      </c>
      <c r="L299" s="65">
        <f>IFERROR(+'Ont LFS Emp'!L299-'CMA Emp Adj'!L299,"")</f>
        <v>57.534554678692224</v>
      </c>
      <c r="M299" s="21">
        <f>IFERROR(+'Ont LFS Emp'!M299-'CMA Emp Adj'!M299,"")</f>
        <v>55.976685456595263</v>
      </c>
      <c r="N299" s="21">
        <f>IFERROR(+'Ont LFS Emp'!N299-'CMA Emp Adj'!N299,"")</f>
        <v>58.440838030815492</v>
      </c>
      <c r="O299" s="21">
        <f>IFERROR(+'Ont LFS Emp'!O299-'CMA Emp Adj'!O299,"")</f>
        <v>64.389353626456213</v>
      </c>
      <c r="P299" s="21">
        <f>IFERROR(+'Ont LFS Emp'!P299-'CMA Emp Adj'!P299,"")</f>
        <v>61.729872228485533</v>
      </c>
      <c r="Q299" s="21">
        <f>IFERROR(+'Ont LFS Emp'!Q299-'CMA Emp Adj'!Q299,"")</f>
        <v>57.794573468620818</v>
      </c>
      <c r="R299" s="21">
        <f>IFERROR(+'Ont LFS Emp'!R299-'CMA Emp Adj'!R299,"")</f>
        <v>59.432702865761691</v>
      </c>
      <c r="S299" s="21">
        <f>IFERROR(+'Ont LFS Emp'!S299-'CMA Emp Adj'!S299,"")</f>
        <v>62.068024132730017</v>
      </c>
      <c r="T299" s="21">
        <f>IFERROR(+'Ont LFS Emp'!T299-'CMA Emp Adj'!T299,"")</f>
        <v>60.619402714932122</v>
      </c>
      <c r="U299" s="21">
        <f>IFERROR(+'Ont LFS Emp'!U299-'CMA Emp Adj'!U299,"")</f>
        <v>63.778524886877833</v>
      </c>
      <c r="V299" s="21">
        <f>IFERROR(+'Ont LFS Emp'!V299-'CMA Emp Adj'!V299,"")</f>
        <v>65.220380090497741</v>
      </c>
      <c r="W299" s="21">
        <f>IFERROR(+'Ont LFS Emp'!W299-'CMA Emp Adj'!W299,"")</f>
        <v>66.462347930254225</v>
      </c>
      <c r="X299" s="21">
        <f>IFERROR(+'Ont LFS Emp'!X299-'CMA Emp Adj'!X299,"")</f>
        <v>68.043728204445614</v>
      </c>
      <c r="Y299" s="21">
        <f>IFERROR(+'Ont LFS Emp'!Y299-'CMA Emp Adj'!Y299,"")</f>
        <v>59.979439637960873</v>
      </c>
    </row>
    <row r="300" spans="1:25" x14ac:dyDescent="0.25">
      <c r="A300" s="6" t="s">
        <v>155</v>
      </c>
      <c r="C300" s="14">
        <v>622</v>
      </c>
      <c r="D300" s="65">
        <f>IFERROR(+'Ont LFS Emp'!D300-'CMA Emp Adj'!D300,"")</f>
        <v>104.28999999999999</v>
      </c>
      <c r="E300" s="65">
        <f>IFERROR(+'Ont LFS Emp'!E300-'CMA Emp Adj'!E300,"")</f>
        <v>98.049999999999983</v>
      </c>
      <c r="F300" s="65">
        <f>IFERROR(+'Ont LFS Emp'!F300-'CMA Emp Adj'!F300,"")</f>
        <v>99.670000000000016</v>
      </c>
      <c r="G300" s="65">
        <f>IFERROR(+'Ont LFS Emp'!G300-'CMA Emp Adj'!G300,"")</f>
        <v>107.32000000000002</v>
      </c>
      <c r="H300" s="65">
        <f>IFERROR(+'Ont LFS Emp'!H300-'CMA Emp Adj'!H300,"")</f>
        <v>109.78</v>
      </c>
      <c r="I300" s="65">
        <f>IFERROR(+'Ont LFS Emp'!I300-'CMA Emp Adj'!I300,"")</f>
        <v>113.88</v>
      </c>
      <c r="J300" s="65">
        <f>IFERROR(+'Ont LFS Emp'!J300-'CMA Emp Adj'!J300,"")</f>
        <v>113.61999999999999</v>
      </c>
      <c r="K300" s="65">
        <f>IFERROR(+'Ont LFS Emp'!K300-'CMA Emp Adj'!K300,"")</f>
        <v>114.78</v>
      </c>
      <c r="L300" s="65">
        <f>IFERROR(+'Ont LFS Emp'!L300-'CMA Emp Adj'!L300,"")</f>
        <v>116.22457026348809</v>
      </c>
      <c r="M300" s="21">
        <f>IFERROR(+'Ont LFS Emp'!M300-'CMA Emp Adj'!M300,"")</f>
        <v>112.04409190715181</v>
      </c>
      <c r="N300" s="21">
        <f>IFERROR(+'Ont LFS Emp'!N300-'CMA Emp Adj'!N300,"")</f>
        <v>118.20415150564618</v>
      </c>
      <c r="O300" s="21">
        <f>IFERROR(+'Ont LFS Emp'!O300-'CMA Emp Adj'!O300,"")</f>
        <v>130.82189617314933</v>
      </c>
      <c r="P300" s="21">
        <f>IFERROR(+'Ont LFS Emp'!P300-'CMA Emp Adj'!P300,"")</f>
        <v>122.74438676286076</v>
      </c>
      <c r="Q300" s="21">
        <f>IFERROR(+'Ont LFS Emp'!Q300-'CMA Emp Adj'!Q300,"")</f>
        <v>132.39836260978672</v>
      </c>
      <c r="R300" s="21">
        <f>IFERROR(+'Ont LFS Emp'!R300-'CMA Emp Adj'!R300,"")</f>
        <v>143.53708876139052</v>
      </c>
      <c r="S300" s="21">
        <f>IFERROR(+'Ont LFS Emp'!S300-'CMA Emp Adj'!S300,"")</f>
        <v>146.57942625717178</v>
      </c>
      <c r="T300" s="21">
        <f>IFERROR(+'Ont LFS Emp'!T300-'CMA Emp Adj'!T300,"")</f>
        <v>149.63681403982451</v>
      </c>
      <c r="U300" s="21">
        <f>IFERROR(+'Ont LFS Emp'!U300-'CMA Emp Adj'!U300,"")</f>
        <v>139.15601619979751</v>
      </c>
      <c r="V300" s="21">
        <f>IFERROR(+'Ont LFS Emp'!V300-'CMA Emp Adj'!V300,"")</f>
        <v>134.89797030037127</v>
      </c>
      <c r="W300" s="21">
        <f>IFERROR(+'Ont LFS Emp'!W300-'CMA Emp Adj'!W300,"")</f>
        <v>147.80294340644463</v>
      </c>
      <c r="X300" s="21">
        <f>IFERROR(+'Ont LFS Emp'!X300-'CMA Emp Adj'!X300,"")</f>
        <v>146.55305984294611</v>
      </c>
      <c r="Y300" s="21">
        <f>IFERROR(+'Ont LFS Emp'!Y300-'CMA Emp Adj'!Y300,"")</f>
        <v>146.81126184673707</v>
      </c>
    </row>
    <row r="301" spans="1:25" x14ac:dyDescent="0.25">
      <c r="A301" s="6" t="s">
        <v>162</v>
      </c>
      <c r="C301" s="14">
        <v>721</v>
      </c>
      <c r="D301" s="65">
        <f>IFERROR(+'Ont LFS Emp'!D301-'CMA Emp Adj'!D301,"")</f>
        <v>34.83</v>
      </c>
      <c r="E301" s="65">
        <f>IFERROR(+'Ont LFS Emp'!E301-'CMA Emp Adj'!E301,"")</f>
        <v>41.540000000000006</v>
      </c>
      <c r="F301" s="65">
        <f>IFERROR(+'Ont LFS Emp'!F301-'CMA Emp Adj'!F301,"")</f>
        <v>39.769999999999996</v>
      </c>
      <c r="G301" s="65">
        <f>IFERROR(+'Ont LFS Emp'!G301-'CMA Emp Adj'!G301,"")</f>
        <v>40.61</v>
      </c>
      <c r="H301" s="65">
        <f>IFERROR(+'Ont LFS Emp'!H301-'CMA Emp Adj'!H301,"")</f>
        <v>34.510000000000005</v>
      </c>
      <c r="I301" s="65">
        <f>IFERROR(+'Ont LFS Emp'!I301-'CMA Emp Adj'!I301,"")</f>
        <v>37.43</v>
      </c>
      <c r="J301" s="65">
        <f>IFERROR(+'Ont LFS Emp'!J301-'CMA Emp Adj'!J301,"")</f>
        <v>39.36</v>
      </c>
      <c r="K301" s="65">
        <f>IFERROR(+'Ont LFS Emp'!K301-'CMA Emp Adj'!K301,"")</f>
        <v>45.480000000000004</v>
      </c>
      <c r="L301" s="65">
        <f>IFERROR(+'Ont LFS Emp'!L301-'CMA Emp Adj'!L301,"")</f>
        <v>44.400199290199282</v>
      </c>
      <c r="M301" s="21">
        <f>IFERROR(+'Ont LFS Emp'!M301-'CMA Emp Adj'!M301,"")</f>
        <v>46.575328965328971</v>
      </c>
      <c r="N301" s="21">
        <f>IFERROR(+'Ont LFS Emp'!N301-'CMA Emp Adj'!N301,"")</f>
        <v>45.753589953589952</v>
      </c>
      <c r="O301" s="21">
        <f>IFERROR(+'Ont LFS Emp'!O301-'CMA Emp Adj'!O301,"")</f>
        <v>41.537532077532077</v>
      </c>
      <c r="P301" s="21">
        <f>IFERROR(+'Ont LFS Emp'!P301-'CMA Emp Adj'!P301,"")</f>
        <v>40.513898443898448</v>
      </c>
      <c r="Q301" s="21">
        <f>IFERROR(+'Ont LFS Emp'!Q301-'CMA Emp Adj'!Q301,"")</f>
        <v>41.065874965874968</v>
      </c>
      <c r="R301" s="21">
        <f>IFERROR(+'Ont LFS Emp'!R301-'CMA Emp Adj'!R301,"")</f>
        <v>42.241129368805417</v>
      </c>
      <c r="S301" s="21">
        <f>IFERROR(+'Ont LFS Emp'!S301-'CMA Emp Adj'!S301,"")</f>
        <v>43.116087636932711</v>
      </c>
      <c r="T301" s="21">
        <f>IFERROR(+'Ont LFS Emp'!T301-'CMA Emp Adj'!T301,"")</f>
        <v>42.098946270213879</v>
      </c>
      <c r="U301" s="21">
        <f>IFERROR(+'Ont LFS Emp'!U301-'CMA Emp Adj'!U301,"")</f>
        <v>44.579368805425148</v>
      </c>
      <c r="V301" s="21">
        <f>IFERROR(+'Ont LFS Emp'!V301-'CMA Emp Adj'!V301,"")</f>
        <v>41.357052686489297</v>
      </c>
      <c r="W301" s="21">
        <f>IFERROR(+'Ont LFS Emp'!W301-'CMA Emp Adj'!W301,"")</f>
        <v>40.409312896405922</v>
      </c>
      <c r="X301" s="21">
        <f>IFERROR(+'Ont LFS Emp'!X301-'CMA Emp Adj'!X301,"")</f>
        <v>45.768424947145874</v>
      </c>
      <c r="Y301" s="21">
        <f>IFERROR(+'Ont LFS Emp'!Y301-'CMA Emp Adj'!Y301,"")</f>
        <v>39.409725158562367</v>
      </c>
    </row>
    <row r="310" spans="1:25" x14ac:dyDescent="0.25">
      <c r="A310" t="s">
        <v>643</v>
      </c>
      <c r="C310" s="97" t="s">
        <v>642</v>
      </c>
      <c r="D310" s="150">
        <f t="shared" ref="D310:L310" si="17">SUMIF($C$6:$C$182,11,D$6:D$182)+SUMIF($C$6:$C$182,21,D$6:D$182)+SUMIF($C$6:$C$182,22,D$6:D$182)</f>
        <v>164.31000000000003</v>
      </c>
      <c r="E310" s="150">
        <f t="shared" si="17"/>
        <v>162.29999999999998</v>
      </c>
      <c r="F310" s="150">
        <f t="shared" si="17"/>
        <v>171.89999999999998</v>
      </c>
      <c r="G310" s="150">
        <f t="shared" si="17"/>
        <v>148.75</v>
      </c>
      <c r="H310" s="150">
        <f t="shared" si="17"/>
        <v>141.82999999999998</v>
      </c>
      <c r="I310" s="150">
        <f t="shared" si="17"/>
        <v>134.17000000000002</v>
      </c>
      <c r="J310" s="150">
        <f t="shared" si="17"/>
        <v>140.68</v>
      </c>
      <c r="K310" s="150">
        <f t="shared" si="17"/>
        <v>140.12</v>
      </c>
      <c r="L310" s="150">
        <f t="shared" si="17"/>
        <v>143.66558796720182</v>
      </c>
      <c r="M310" s="150">
        <f>SUMIF($C$6:$C$182,11,M$6:M$182)+SUMIF($C$6:$C$182,21,M$6:M$182)+SUMIF($C$6:$C$182,22,M$6:M$182)</f>
        <v>158.4694513605078</v>
      </c>
      <c r="N310" s="150">
        <f t="shared" ref="N310:Y310" si="18">SUMIF($C$6:$C$182,11,N$6:N$182)+SUMIF($C$6:$C$182,21,N$6:N$182)+SUMIF($C$6:$C$182,22,N$6:N$182)</f>
        <v>155.69158304560585</v>
      </c>
      <c r="O310" s="150">
        <f t="shared" si="18"/>
        <v>147.78771096674205</v>
      </c>
      <c r="P310" s="150">
        <f t="shared" si="18"/>
        <v>143.5612169192018</v>
      </c>
      <c r="Q310" s="150">
        <f t="shared" si="18"/>
        <v>142.9587452605401</v>
      </c>
      <c r="R310" s="150">
        <f t="shared" si="18"/>
        <v>148.19311899496225</v>
      </c>
      <c r="S310" s="150">
        <f t="shared" si="18"/>
        <v>148.45394916294694</v>
      </c>
      <c r="T310" s="150">
        <f t="shared" si="18"/>
        <v>137.54348135630184</v>
      </c>
      <c r="U310" s="150">
        <f t="shared" si="18"/>
        <v>133.73740360094718</v>
      </c>
      <c r="V310" s="150">
        <f t="shared" si="18"/>
        <v>131.01167705090592</v>
      </c>
      <c r="W310" s="150">
        <f t="shared" si="18"/>
        <v>126.47866207983998</v>
      </c>
      <c r="X310" s="150">
        <f t="shared" si="18"/>
        <v>122.80587725335515</v>
      </c>
      <c r="Y310" s="150">
        <f t="shared" si="18"/>
        <v>131.27059596773384</v>
      </c>
    </row>
    <row r="311" spans="1:25" x14ac:dyDescent="0.25">
      <c r="A311" t="s">
        <v>22</v>
      </c>
      <c r="C311" s="97">
        <v>23</v>
      </c>
      <c r="D311" s="150">
        <f t="shared" ref="D311:L311" si="19">SUMIF($C$6:$C$182,23,D$6:D$182)</f>
        <v>168.26</v>
      </c>
      <c r="E311" s="150">
        <f t="shared" si="19"/>
        <v>175.83999999999997</v>
      </c>
      <c r="F311" s="150">
        <f t="shared" si="19"/>
        <v>176.59</v>
      </c>
      <c r="G311" s="150">
        <f t="shared" si="19"/>
        <v>191.51999999999998</v>
      </c>
      <c r="H311" s="150">
        <f t="shared" si="19"/>
        <v>198.61</v>
      </c>
      <c r="I311" s="150">
        <f t="shared" si="19"/>
        <v>210.25</v>
      </c>
      <c r="J311" s="150">
        <f t="shared" si="19"/>
        <v>224.73000000000002</v>
      </c>
      <c r="K311" s="150">
        <f t="shared" si="19"/>
        <v>225.06</v>
      </c>
      <c r="L311" s="150">
        <f t="shared" si="19"/>
        <v>218.2223785659213</v>
      </c>
      <c r="M311" s="150">
        <f>SUMIF($C$6:$C$182,23,M$6:M$182)</f>
        <v>221.74915265998456</v>
      </c>
      <c r="N311" s="150">
        <f t="shared" ref="N311:Y311" si="20">SUMIF($C$6:$C$182,23,N$6:N$182)</f>
        <v>223.64466306861988</v>
      </c>
      <c r="O311" s="150">
        <f t="shared" si="20"/>
        <v>234.70909868928297</v>
      </c>
      <c r="P311" s="150">
        <f t="shared" si="20"/>
        <v>242.16928604471855</v>
      </c>
      <c r="Q311" s="150">
        <f t="shared" si="20"/>
        <v>254.74077949113337</v>
      </c>
      <c r="R311" s="150">
        <f t="shared" si="20"/>
        <v>252.22348091495934</v>
      </c>
      <c r="S311" s="150">
        <f t="shared" si="20"/>
        <v>257.46611703620545</v>
      </c>
      <c r="T311" s="150">
        <f t="shared" si="20"/>
        <v>249.01170081392084</v>
      </c>
      <c r="U311" s="150">
        <f t="shared" si="20"/>
        <v>262.34453339882123</v>
      </c>
      <c r="V311" s="150">
        <f t="shared" si="20"/>
        <v>264.44227547010945</v>
      </c>
      <c r="W311" s="150">
        <f t="shared" si="20"/>
        <v>270.77531364427637</v>
      </c>
      <c r="X311" s="150">
        <f t="shared" si="20"/>
        <v>289.17930007803591</v>
      </c>
      <c r="Y311" s="150">
        <f t="shared" si="20"/>
        <v>277.55043279908762</v>
      </c>
    </row>
    <row r="312" spans="1:25" x14ac:dyDescent="0.25">
      <c r="A312" t="s">
        <v>23</v>
      </c>
      <c r="C312" s="97" t="s">
        <v>188</v>
      </c>
      <c r="D312" s="150">
        <f t="shared" ref="D312:L312" si="21">SUMIF($C$6:$C$182,"31-33",D$6:D$182)</f>
        <v>533.47</v>
      </c>
      <c r="E312" s="150">
        <f t="shared" si="21"/>
        <v>551.47</v>
      </c>
      <c r="F312" s="150">
        <f t="shared" si="21"/>
        <v>594.22</v>
      </c>
      <c r="G312" s="150">
        <f t="shared" si="21"/>
        <v>625.03</v>
      </c>
      <c r="H312" s="150">
        <f t="shared" si="21"/>
        <v>609.82999999999993</v>
      </c>
      <c r="I312" s="150">
        <f t="shared" si="21"/>
        <v>608.52</v>
      </c>
      <c r="J312" s="150">
        <f t="shared" si="21"/>
        <v>629.24999999999989</v>
      </c>
      <c r="K312" s="150">
        <f t="shared" si="21"/>
        <v>618.55999999999995</v>
      </c>
      <c r="L312" s="150">
        <f t="shared" si="21"/>
        <v>561.54851303536793</v>
      </c>
      <c r="M312" s="150">
        <f>SUMIF($C$6:$C$182,"31-33",M$6:M$182)</f>
        <v>541.29458125453391</v>
      </c>
      <c r="N312" s="150">
        <f t="shared" ref="N312:Y312" si="22">SUMIF($C$6:$C$182,"31-33",N$6:N$182)</f>
        <v>502.94154336980176</v>
      </c>
      <c r="O312" s="150">
        <f t="shared" si="22"/>
        <v>466.32977023405925</v>
      </c>
      <c r="P312" s="150">
        <f t="shared" si="22"/>
        <v>413.2531278961315</v>
      </c>
      <c r="Q312" s="150">
        <f t="shared" si="22"/>
        <v>406.42750884569261</v>
      </c>
      <c r="R312" s="150">
        <f t="shared" si="22"/>
        <v>411.37809464105925</v>
      </c>
      <c r="S312" s="150">
        <f t="shared" si="22"/>
        <v>415.07948120286471</v>
      </c>
      <c r="T312" s="150">
        <f t="shared" si="22"/>
        <v>403.14820292167707</v>
      </c>
      <c r="U312" s="150">
        <f t="shared" si="22"/>
        <v>395.86486901844575</v>
      </c>
      <c r="V312" s="150">
        <f t="shared" si="22"/>
        <v>396.71515719686187</v>
      </c>
      <c r="W312" s="150">
        <f t="shared" si="22"/>
        <v>385.51124357617164</v>
      </c>
      <c r="X312" s="150">
        <f t="shared" si="22"/>
        <v>397.06229044365318</v>
      </c>
      <c r="Y312" s="150">
        <f t="shared" si="22"/>
        <v>413.61599133865849</v>
      </c>
    </row>
    <row r="313" spans="1:25" x14ac:dyDescent="0.25">
      <c r="A313" t="s">
        <v>648</v>
      </c>
      <c r="C313" s="97">
        <v>41</v>
      </c>
      <c r="D313" s="150">
        <f t="shared" ref="D313:L313" si="23">SUMIF($C$6:$C$182,41,D$6:D$182)</f>
        <v>80.220000000000013</v>
      </c>
      <c r="E313" s="150">
        <f t="shared" si="23"/>
        <v>86.740000000000009</v>
      </c>
      <c r="F313" s="150">
        <f t="shared" si="23"/>
        <v>95.309999999999988</v>
      </c>
      <c r="G313" s="150">
        <f t="shared" si="23"/>
        <v>103.73999999999998</v>
      </c>
      <c r="H313" s="150">
        <f t="shared" si="23"/>
        <v>106.55</v>
      </c>
      <c r="I313" s="150">
        <f t="shared" si="23"/>
        <v>105.06</v>
      </c>
      <c r="J313" s="150">
        <f t="shared" si="23"/>
        <v>109.71999999999998</v>
      </c>
      <c r="K313" s="150">
        <f t="shared" si="23"/>
        <v>113.02</v>
      </c>
      <c r="L313" s="150">
        <f t="shared" si="23"/>
        <v>104.82645438318798</v>
      </c>
      <c r="M313" s="150">
        <f>SUMIF($C$6:$C$182,41,M$6:M$182)</f>
        <v>101.11603475566633</v>
      </c>
      <c r="N313" s="150">
        <f t="shared" ref="N313:Y313" si="24">SUMIF($C$6:$C$182,41,N$6:N$182)</f>
        <v>91.991918634021516</v>
      </c>
      <c r="O313" s="150">
        <f t="shared" si="24"/>
        <v>96.876235139595195</v>
      </c>
      <c r="P313" s="150">
        <f t="shared" si="24"/>
        <v>102.3127147812616</v>
      </c>
      <c r="Q313" s="150">
        <f t="shared" si="24"/>
        <v>98.85988549489781</v>
      </c>
      <c r="R313" s="150">
        <f t="shared" si="24"/>
        <v>106.52737099070995</v>
      </c>
      <c r="S313" s="150">
        <f t="shared" si="24"/>
        <v>96.894894554824702</v>
      </c>
      <c r="T313" s="150">
        <f t="shared" si="24"/>
        <v>103.97769376822401</v>
      </c>
      <c r="U313" s="150">
        <f t="shared" si="24"/>
        <v>106.77914219841321</v>
      </c>
      <c r="V313" s="150">
        <f t="shared" si="24"/>
        <v>107.13136977012272</v>
      </c>
      <c r="W313" s="150">
        <f t="shared" si="24"/>
        <v>115.49665130568354</v>
      </c>
      <c r="X313" s="150">
        <f t="shared" si="24"/>
        <v>109.47007798652959</v>
      </c>
      <c r="Y313" s="150">
        <f t="shared" si="24"/>
        <v>121.20372956792309</v>
      </c>
    </row>
    <row r="314" spans="1:25" x14ac:dyDescent="0.25">
      <c r="A314" t="s">
        <v>649</v>
      </c>
      <c r="C314" s="97" t="s">
        <v>199</v>
      </c>
      <c r="D314" s="150">
        <f t="shared" ref="D314:L314" si="25">SUMIF($C$6:$C$182,"44-45",D$6:D$182)</f>
        <v>384.78</v>
      </c>
      <c r="E314" s="150">
        <f t="shared" si="25"/>
        <v>382.17</v>
      </c>
      <c r="F314" s="150">
        <f t="shared" si="25"/>
        <v>394.62999999999994</v>
      </c>
      <c r="G314" s="150">
        <f t="shared" si="25"/>
        <v>395.28000000000003</v>
      </c>
      <c r="H314" s="150">
        <f t="shared" si="25"/>
        <v>411.68</v>
      </c>
      <c r="I314" s="150">
        <f t="shared" si="25"/>
        <v>425.26</v>
      </c>
      <c r="J314" s="150">
        <f t="shared" si="25"/>
        <v>434.32</v>
      </c>
      <c r="K314" s="150">
        <f t="shared" si="25"/>
        <v>434.6</v>
      </c>
      <c r="L314" s="150">
        <f t="shared" si="25"/>
        <v>421.60900976130557</v>
      </c>
      <c r="M314" s="150">
        <f>SUMIF($C$6:$C$182,"44-45",M$6:M$182)</f>
        <v>429.83428563257843</v>
      </c>
      <c r="N314" s="150">
        <f t="shared" ref="N314:Y314" si="26">SUMIF($C$6:$C$182,"44-45",N$6:N$182)</f>
        <v>442.09425836955694</v>
      </c>
      <c r="O314" s="150">
        <f t="shared" si="26"/>
        <v>445.0265152901701</v>
      </c>
      <c r="P314" s="150">
        <f t="shared" si="26"/>
        <v>432.55930717608487</v>
      </c>
      <c r="Q314" s="150">
        <f t="shared" si="26"/>
        <v>433.24097193624652</v>
      </c>
      <c r="R314" s="150">
        <f t="shared" si="26"/>
        <v>442.99760547955043</v>
      </c>
      <c r="S314" s="150">
        <f t="shared" si="26"/>
        <v>440.10936873855439</v>
      </c>
      <c r="T314" s="150">
        <f t="shared" si="26"/>
        <v>419.54301357319838</v>
      </c>
      <c r="U314" s="150">
        <f t="shared" si="26"/>
        <v>450.41556554993002</v>
      </c>
      <c r="V314" s="150">
        <f t="shared" si="26"/>
        <v>423.65638927789155</v>
      </c>
      <c r="W314" s="150">
        <f t="shared" si="26"/>
        <v>406.91982814607593</v>
      </c>
      <c r="X314" s="150">
        <f t="shared" si="26"/>
        <v>421.57667332767147</v>
      </c>
      <c r="Y314" s="150">
        <f t="shared" si="26"/>
        <v>434.59001548683625</v>
      </c>
    </row>
    <row r="315" spans="1:25" x14ac:dyDescent="0.25">
      <c r="A315" t="s">
        <v>650</v>
      </c>
      <c r="C315" s="97" t="s">
        <v>200</v>
      </c>
      <c r="D315" s="150">
        <f t="shared" ref="D315:L315" si="27">SUMIF($C$6:$C$182,"48-49",D$6:D$182)</f>
        <v>130.06</v>
      </c>
      <c r="E315" s="150">
        <f t="shared" si="27"/>
        <v>144.07999999999998</v>
      </c>
      <c r="F315" s="150">
        <f t="shared" si="27"/>
        <v>145.52999999999997</v>
      </c>
      <c r="G315" s="150">
        <f t="shared" si="27"/>
        <v>148.91000000000003</v>
      </c>
      <c r="H315" s="150">
        <f t="shared" si="27"/>
        <v>149.98000000000002</v>
      </c>
      <c r="I315" s="150">
        <f t="shared" si="27"/>
        <v>150.30999999999997</v>
      </c>
      <c r="J315" s="150">
        <f t="shared" si="27"/>
        <v>153.01999999999998</v>
      </c>
      <c r="K315" s="150">
        <f t="shared" si="27"/>
        <v>165.42999999999998</v>
      </c>
      <c r="L315" s="150">
        <f t="shared" si="27"/>
        <v>149.10540351558706</v>
      </c>
      <c r="M315" s="150">
        <f>SUMIF($C$6:$C$182,"48-49",M$6:M$182)</f>
        <v>139.83608720986695</v>
      </c>
      <c r="N315" s="150">
        <f t="shared" ref="N315:Y315" si="28">SUMIF($C$6:$C$182,"48-49",N$6:N$182)</f>
        <v>149.6786258133437</v>
      </c>
      <c r="O315" s="150">
        <f t="shared" si="28"/>
        <v>146.56033116441679</v>
      </c>
      <c r="P315" s="150">
        <f t="shared" si="28"/>
        <v>140.19819267747889</v>
      </c>
      <c r="Q315" s="150">
        <f t="shared" si="28"/>
        <v>143.37985821112943</v>
      </c>
      <c r="R315" s="150">
        <f t="shared" si="28"/>
        <v>146.60671594607163</v>
      </c>
      <c r="S315" s="150">
        <f t="shared" si="28"/>
        <v>148.62110181311016</v>
      </c>
      <c r="T315" s="150">
        <f t="shared" si="28"/>
        <v>144.28791957229197</v>
      </c>
      <c r="U315" s="150">
        <f t="shared" si="28"/>
        <v>158.84505671780568</v>
      </c>
      <c r="V315" s="150">
        <f t="shared" si="28"/>
        <v>139.14951650395165</v>
      </c>
      <c r="W315" s="150">
        <f t="shared" si="28"/>
        <v>144.5394441144021</v>
      </c>
      <c r="X315" s="150">
        <f t="shared" si="28"/>
        <v>132.04412204022742</v>
      </c>
      <c r="Y315" s="150">
        <f t="shared" si="28"/>
        <v>147.42758550454045</v>
      </c>
    </row>
    <row r="316" spans="1:25" x14ac:dyDescent="0.25">
      <c r="A316" t="s">
        <v>651</v>
      </c>
      <c r="C316" s="97">
        <v>51</v>
      </c>
      <c r="D316" s="150">
        <f t="shared" ref="D316:L316" si="29">SUMIF($C$6:$C$182,51,D$6:D$182)</f>
        <v>66.94</v>
      </c>
      <c r="E316" s="150">
        <f t="shared" si="29"/>
        <v>67.679999999999993</v>
      </c>
      <c r="F316" s="150">
        <f t="shared" si="29"/>
        <v>68.410000000000011</v>
      </c>
      <c r="G316" s="150">
        <f t="shared" si="29"/>
        <v>68.47999999999999</v>
      </c>
      <c r="H316" s="150">
        <f t="shared" si="29"/>
        <v>67.660000000000011</v>
      </c>
      <c r="I316" s="150">
        <f t="shared" si="29"/>
        <v>67.330000000000013</v>
      </c>
      <c r="J316" s="150">
        <f t="shared" si="29"/>
        <v>68.430000000000007</v>
      </c>
      <c r="K316" s="150">
        <f t="shared" si="29"/>
        <v>63.86999999999999</v>
      </c>
      <c r="L316" s="150">
        <f t="shared" si="29"/>
        <v>62.099312796208537</v>
      </c>
      <c r="M316" s="150">
        <f>SUMIF($C$6:$C$182,51,M$6:M$182)</f>
        <v>63.762593094109704</v>
      </c>
      <c r="N316" s="150">
        <f t="shared" ref="N316:Y316" si="30">SUMIF($C$6:$C$182,51,N$6:N$182)</f>
        <v>65.689268788083965</v>
      </c>
      <c r="O316" s="150">
        <f t="shared" si="30"/>
        <v>64.301682464454984</v>
      </c>
      <c r="P316" s="150">
        <f t="shared" si="30"/>
        <v>51.627166553825333</v>
      </c>
      <c r="Q316" s="150">
        <f t="shared" si="30"/>
        <v>54.680930941096832</v>
      </c>
      <c r="R316" s="150">
        <f t="shared" si="30"/>
        <v>55.592606427378968</v>
      </c>
      <c r="S316" s="150">
        <f t="shared" si="30"/>
        <v>64.56897120200334</v>
      </c>
      <c r="T316" s="150">
        <f t="shared" si="30"/>
        <v>56.312864148580957</v>
      </c>
      <c r="U316" s="150">
        <f t="shared" si="30"/>
        <v>57.095947412353908</v>
      </c>
      <c r="V316" s="150">
        <f t="shared" si="30"/>
        <v>48.229916527545882</v>
      </c>
      <c r="W316" s="150">
        <f t="shared" si="30"/>
        <v>53.193575856443715</v>
      </c>
      <c r="X316" s="150">
        <f t="shared" si="30"/>
        <v>50.45766557911908</v>
      </c>
      <c r="Y316" s="150">
        <f t="shared" si="30"/>
        <v>49.380429037520415</v>
      </c>
    </row>
    <row r="317" spans="1:25" x14ac:dyDescent="0.25">
      <c r="A317" t="s">
        <v>567</v>
      </c>
      <c r="C317" s="97">
        <v>52</v>
      </c>
      <c r="D317" s="150">
        <f t="shared" ref="D317:L317" si="31">SUMIF($C$6:$C$182,52,D$6:D$182)</f>
        <v>111.97</v>
      </c>
      <c r="E317" s="150">
        <f t="shared" si="31"/>
        <v>109.38000000000002</v>
      </c>
      <c r="F317" s="150">
        <f t="shared" si="31"/>
        <v>114.39000000000001</v>
      </c>
      <c r="G317" s="150">
        <f t="shared" si="31"/>
        <v>111.08000000000001</v>
      </c>
      <c r="H317" s="150">
        <f t="shared" si="31"/>
        <v>116.31000000000003</v>
      </c>
      <c r="I317" s="150">
        <f t="shared" si="31"/>
        <v>113.30000000000001</v>
      </c>
      <c r="J317" s="150">
        <f t="shared" si="31"/>
        <v>123.83000000000001</v>
      </c>
      <c r="K317" s="150">
        <f t="shared" si="31"/>
        <v>126.94</v>
      </c>
      <c r="L317" s="150">
        <f t="shared" si="31"/>
        <v>111.27385275333717</v>
      </c>
      <c r="M317" s="150">
        <f>SUMIF($C$6:$C$182,52,M$6:M$182)</f>
        <v>113.35554093687477</v>
      </c>
      <c r="N317" s="150">
        <f t="shared" ref="N317:Y317" si="32">SUMIF($C$6:$C$182,52,N$6:N$182)</f>
        <v>113.9053307019708</v>
      </c>
      <c r="O317" s="150">
        <f t="shared" si="32"/>
        <v>114.03125674971906</v>
      </c>
      <c r="P317" s="150">
        <f t="shared" si="32"/>
        <v>111.18341665981416</v>
      </c>
      <c r="Q317" s="150">
        <f t="shared" si="32"/>
        <v>116.82041800290546</v>
      </c>
      <c r="R317" s="150">
        <f t="shared" si="32"/>
        <v>119.96700587402199</v>
      </c>
      <c r="S317" s="150">
        <f t="shared" si="32"/>
        <v>123.60952636344638</v>
      </c>
      <c r="T317" s="150">
        <f t="shared" si="32"/>
        <v>120.34769357572378</v>
      </c>
      <c r="U317" s="150">
        <f t="shared" si="32"/>
        <v>113.27809384504656</v>
      </c>
      <c r="V317" s="150">
        <f t="shared" si="32"/>
        <v>121.42716143112534</v>
      </c>
      <c r="W317" s="150">
        <f t="shared" si="32"/>
        <v>118.93902090042576</v>
      </c>
      <c r="X317" s="150">
        <f t="shared" si="32"/>
        <v>114.44176302764384</v>
      </c>
      <c r="Y317" s="150">
        <f t="shared" si="32"/>
        <v>117.50001231979593</v>
      </c>
    </row>
    <row r="318" spans="1:25" x14ac:dyDescent="0.25">
      <c r="A318" t="s">
        <v>652</v>
      </c>
      <c r="C318" s="97">
        <v>53</v>
      </c>
      <c r="D318" s="150">
        <f t="shared" ref="D318:L318" si="33">SUMIF($C$6:$C$182,53,D$6:D$182)</f>
        <v>50.839999999999996</v>
      </c>
      <c r="E318" s="150">
        <f t="shared" si="33"/>
        <v>52.419999999999995</v>
      </c>
      <c r="F318" s="150">
        <f t="shared" si="33"/>
        <v>48.18</v>
      </c>
      <c r="G318" s="150">
        <f t="shared" si="33"/>
        <v>53.69</v>
      </c>
      <c r="H318" s="150">
        <f t="shared" si="33"/>
        <v>47.69</v>
      </c>
      <c r="I318" s="150">
        <f t="shared" si="33"/>
        <v>47.7</v>
      </c>
      <c r="J318" s="150">
        <f t="shared" si="33"/>
        <v>53.710000000000008</v>
      </c>
      <c r="K318" s="150">
        <f t="shared" si="33"/>
        <v>50.25</v>
      </c>
      <c r="L318" s="150">
        <f t="shared" si="33"/>
        <v>50.737124463519322</v>
      </c>
      <c r="M318" s="150">
        <f>SUMIF($C$6:$C$182,53,M$6:M$182)</f>
        <v>58.092059244298582</v>
      </c>
      <c r="N318" s="150">
        <f t="shared" ref="N318:Y318" si="34">SUMIF($C$6:$C$182,53,N$6:N$182)</f>
        <v>54.691847176638902</v>
      </c>
      <c r="O318" s="150">
        <f t="shared" si="34"/>
        <v>53.995785576033001</v>
      </c>
      <c r="P318" s="150">
        <f t="shared" si="34"/>
        <v>55.060782630648845</v>
      </c>
      <c r="Q318" s="150">
        <f t="shared" si="34"/>
        <v>57.843000084153843</v>
      </c>
      <c r="R318" s="150">
        <f t="shared" si="34"/>
        <v>57.183166854022787</v>
      </c>
      <c r="S318" s="150">
        <f t="shared" si="34"/>
        <v>61.644046892564646</v>
      </c>
      <c r="T318" s="150">
        <f t="shared" si="34"/>
        <v>57.832514051710291</v>
      </c>
      <c r="U318" s="150">
        <f t="shared" si="34"/>
        <v>53.687308495262556</v>
      </c>
      <c r="V318" s="150">
        <f t="shared" si="34"/>
        <v>59.368329853862193</v>
      </c>
      <c r="W318" s="150">
        <f t="shared" si="34"/>
        <v>53.789661971830981</v>
      </c>
      <c r="X318" s="150">
        <f t="shared" si="34"/>
        <v>57.749478873239426</v>
      </c>
      <c r="Y318" s="150">
        <f t="shared" si="34"/>
        <v>52.277211267605637</v>
      </c>
    </row>
    <row r="319" spans="1:25" x14ac:dyDescent="0.25">
      <c r="A319" t="s">
        <v>653</v>
      </c>
      <c r="C319" s="97">
        <v>54</v>
      </c>
      <c r="D319" s="150">
        <f t="shared" ref="D319:L319" si="35">SUMIF($C$6:$C$182,54,D$6:D$182)</f>
        <v>149.62999999999997</v>
      </c>
      <c r="E319" s="150">
        <f t="shared" si="35"/>
        <v>164.4</v>
      </c>
      <c r="F319" s="150">
        <f t="shared" si="35"/>
        <v>163.41</v>
      </c>
      <c r="G319" s="150">
        <f t="shared" si="35"/>
        <v>169.99999999999997</v>
      </c>
      <c r="H319" s="150">
        <f t="shared" si="35"/>
        <v>181.66000000000003</v>
      </c>
      <c r="I319" s="150">
        <f t="shared" si="35"/>
        <v>180.36999999999995</v>
      </c>
      <c r="J319" s="150">
        <f t="shared" si="35"/>
        <v>189.45999999999998</v>
      </c>
      <c r="K319" s="150">
        <f t="shared" si="35"/>
        <v>185.22000000000003</v>
      </c>
      <c r="L319" s="150">
        <f t="shared" si="35"/>
        <v>173.8030767591527</v>
      </c>
      <c r="M319" s="150">
        <f>SUMIF($C$6:$C$182,54,M$6:M$182)</f>
        <v>187.60949921152451</v>
      </c>
      <c r="N319" s="150">
        <f t="shared" ref="N319:Y319" si="36">SUMIF($C$6:$C$182,54,N$6:N$182)</f>
        <v>188.77586924093254</v>
      </c>
      <c r="O319" s="150">
        <f t="shared" si="36"/>
        <v>191.67875570046459</v>
      </c>
      <c r="P319" s="150">
        <f t="shared" si="36"/>
        <v>185.84432659932662</v>
      </c>
      <c r="Q319" s="150">
        <f t="shared" si="36"/>
        <v>191.74253889101993</v>
      </c>
      <c r="R319" s="150">
        <f t="shared" si="36"/>
        <v>205.37650002883004</v>
      </c>
      <c r="S319" s="150">
        <f t="shared" si="36"/>
        <v>208.53498990947355</v>
      </c>
      <c r="T319" s="150">
        <f t="shared" si="36"/>
        <v>216.54273731957181</v>
      </c>
      <c r="U319" s="150">
        <f t="shared" si="36"/>
        <v>211.69099213899938</v>
      </c>
      <c r="V319" s="150">
        <f t="shared" si="36"/>
        <v>209.9687520421304</v>
      </c>
      <c r="W319" s="150">
        <f t="shared" si="36"/>
        <v>222.72637065244982</v>
      </c>
      <c r="X319" s="150">
        <f t="shared" si="36"/>
        <v>239.03568012185838</v>
      </c>
      <c r="Y319" s="150">
        <f t="shared" si="36"/>
        <v>235.86957908098503</v>
      </c>
    </row>
    <row r="320" spans="1:25" x14ac:dyDescent="0.25">
      <c r="A320" t="s">
        <v>644</v>
      </c>
      <c r="C320" s="97" t="s">
        <v>645</v>
      </c>
      <c r="D320" s="150">
        <f t="shared" ref="D320:L320" si="37">SUMIF($C$6:$C$182,55,D$6:D$182)+SUMIF($C$6:$C$182,56,D$6:D$182)</f>
        <v>94.07</v>
      </c>
      <c r="E320" s="150">
        <f t="shared" si="37"/>
        <v>102.74000000000001</v>
      </c>
      <c r="F320" s="150">
        <f t="shared" si="37"/>
        <v>105.83</v>
      </c>
      <c r="G320" s="150">
        <f t="shared" si="37"/>
        <v>118.44999999999999</v>
      </c>
      <c r="H320" s="150">
        <f t="shared" si="37"/>
        <v>126.08</v>
      </c>
      <c r="I320" s="150">
        <f t="shared" si="37"/>
        <v>126.60000000000001</v>
      </c>
      <c r="J320" s="150">
        <f t="shared" si="37"/>
        <v>138.32999999999998</v>
      </c>
      <c r="K320" s="150">
        <f t="shared" si="37"/>
        <v>144</v>
      </c>
      <c r="L320" s="150">
        <f t="shared" si="37"/>
        <v>143.70915869400153</v>
      </c>
      <c r="M320" s="150">
        <f>SUMIF($C$6:$C$182,55,M$6:M$182)+SUMIF($C$6:$C$182,56,M$6:M$182)</f>
        <v>153.35750493545933</v>
      </c>
      <c r="N320" s="150">
        <f t="shared" ref="N320:Y320" si="38">SUMIF($C$6:$C$182,55,N$6:N$182)+SUMIF($C$6:$C$182,56,N$6:N$182)</f>
        <v>152.79096583143507</v>
      </c>
      <c r="O320" s="150">
        <f t="shared" si="38"/>
        <v>155.90209703073174</v>
      </c>
      <c r="P320" s="150">
        <f t="shared" si="38"/>
        <v>142.02673348519363</v>
      </c>
      <c r="Q320" s="150">
        <f t="shared" si="38"/>
        <v>142.87530296127565</v>
      </c>
      <c r="R320" s="150">
        <f t="shared" si="38"/>
        <v>147.08078549848943</v>
      </c>
      <c r="S320" s="150">
        <f t="shared" si="38"/>
        <v>145.14231117824775</v>
      </c>
      <c r="T320" s="150">
        <f t="shared" si="38"/>
        <v>153.7681570996979</v>
      </c>
      <c r="U320" s="150">
        <f t="shared" si="38"/>
        <v>167.39546827794561</v>
      </c>
      <c r="V320" s="150">
        <f t="shared" si="38"/>
        <v>163.46848942598186</v>
      </c>
      <c r="W320" s="150">
        <f t="shared" si="38"/>
        <v>165.08625662778365</v>
      </c>
      <c r="X320" s="150">
        <f t="shared" si="38"/>
        <v>153.58776246023334</v>
      </c>
      <c r="Y320" s="150">
        <f t="shared" si="38"/>
        <v>155.49027571580066</v>
      </c>
    </row>
    <row r="321" spans="1:25" x14ac:dyDescent="0.25">
      <c r="A321" t="s">
        <v>647</v>
      </c>
      <c r="C321" s="97" t="s">
        <v>646</v>
      </c>
      <c r="D321" s="150">
        <f t="shared" ref="D321:L321" si="39">SUMIF($C$6:$C$182,61,D$6:D$182)+SUMIF($C$6:$C$182,62,D$6:D$182)+SUMIF($C$6:$C$182,91,D$6:D$182)</f>
        <v>729.72</v>
      </c>
      <c r="E321" s="150">
        <f t="shared" si="39"/>
        <v>734.43</v>
      </c>
      <c r="F321" s="150">
        <f t="shared" si="39"/>
        <v>755.07000000000016</v>
      </c>
      <c r="G321" s="150">
        <f t="shared" si="39"/>
        <v>777.70999999999992</v>
      </c>
      <c r="H321" s="150">
        <f t="shared" si="39"/>
        <v>792.67000000000007</v>
      </c>
      <c r="I321" s="150">
        <f t="shared" si="39"/>
        <v>824.35</v>
      </c>
      <c r="J321" s="150">
        <f t="shared" si="39"/>
        <v>853.62</v>
      </c>
      <c r="K321" s="150">
        <f t="shared" si="39"/>
        <v>882.31000000000006</v>
      </c>
      <c r="L321" s="150">
        <f t="shared" si="39"/>
        <v>863.73175524832209</v>
      </c>
      <c r="M321" s="150">
        <f>SUMIF($C$6:$C$182,61,M$6:M$182)+SUMIF($C$6:$C$182,62,M$6:M$182)+SUMIF($C$6:$C$182,91,M$6:M$182)</f>
        <v>869.91017036559379</v>
      </c>
      <c r="N321" s="150">
        <f t="shared" ref="N321:Y321" si="40">SUMIF($C$6:$C$182,61,N$6:N$182)+SUMIF($C$6:$C$182,62,N$6:N$182)+SUMIF($C$6:$C$182,91,N$6:N$182)</f>
        <v>904.62005232399645</v>
      </c>
      <c r="O321" s="150">
        <f t="shared" si="40"/>
        <v>948.27145906508019</v>
      </c>
      <c r="P321" s="150">
        <f t="shared" si="40"/>
        <v>941.50877323851012</v>
      </c>
      <c r="Q321" s="150">
        <f t="shared" si="40"/>
        <v>933.46616655765627</v>
      </c>
      <c r="R321" s="150">
        <f t="shared" si="40"/>
        <v>972.09190247225888</v>
      </c>
      <c r="S321" s="150">
        <f t="shared" si="40"/>
        <v>976.48238088384653</v>
      </c>
      <c r="T321" s="150">
        <f t="shared" si="40"/>
        <v>996.75590380566666</v>
      </c>
      <c r="U321" s="150">
        <f t="shared" si="40"/>
        <v>1000.3510276881989</v>
      </c>
      <c r="V321" s="150">
        <f t="shared" si="40"/>
        <v>1014.1653768273388</v>
      </c>
      <c r="W321" s="150">
        <f t="shared" si="40"/>
        <v>1019.7765083444719</v>
      </c>
      <c r="X321" s="150">
        <f t="shared" si="40"/>
        <v>1050.6178748828129</v>
      </c>
      <c r="Y321" s="150">
        <f t="shared" si="40"/>
        <v>1027.0218326414733</v>
      </c>
    </row>
    <row r="322" spans="1:25" x14ac:dyDescent="0.25">
      <c r="A322" t="s">
        <v>654</v>
      </c>
      <c r="C322" s="97">
        <v>71</v>
      </c>
      <c r="D322" s="150">
        <f t="shared" ref="D322:L322" si="41">SUMIF($C$6:$C$182,71,D$6:D$182)</f>
        <v>56.66</v>
      </c>
      <c r="E322" s="150">
        <f t="shared" si="41"/>
        <v>55.73</v>
      </c>
      <c r="F322" s="150">
        <f t="shared" si="41"/>
        <v>64.66</v>
      </c>
      <c r="G322" s="150">
        <f t="shared" si="41"/>
        <v>71.539999999999992</v>
      </c>
      <c r="H322" s="150">
        <f t="shared" si="41"/>
        <v>77.31</v>
      </c>
      <c r="I322" s="150">
        <f t="shared" si="41"/>
        <v>85.499999999999986</v>
      </c>
      <c r="J322" s="150">
        <f t="shared" si="41"/>
        <v>85.910000000000011</v>
      </c>
      <c r="K322" s="150">
        <f t="shared" si="41"/>
        <v>92.17</v>
      </c>
      <c r="L322" s="150">
        <f t="shared" si="41"/>
        <v>83.471487829962285</v>
      </c>
      <c r="M322" s="150">
        <f>SUMIF($C$6:$C$182,71,M$6:M$182)</f>
        <v>85.000476516969485</v>
      </c>
      <c r="N322" s="150">
        <f t="shared" ref="N322:Y322" si="42">SUMIF($C$6:$C$182,71,N$6:N$182)</f>
        <v>90.284655467946521</v>
      </c>
      <c r="O322" s="150">
        <f t="shared" si="42"/>
        <v>83.371741515255394</v>
      </c>
      <c r="P322" s="150">
        <f t="shared" si="42"/>
        <v>80.810198834418912</v>
      </c>
      <c r="Q322" s="150">
        <f t="shared" si="42"/>
        <v>81.817802536852938</v>
      </c>
      <c r="R322" s="150">
        <f t="shared" si="42"/>
        <v>82.030248155600262</v>
      </c>
      <c r="S322" s="150">
        <f t="shared" si="42"/>
        <v>82.83548289738431</v>
      </c>
      <c r="T322" s="150">
        <f t="shared" si="42"/>
        <v>75.317790073775996</v>
      </c>
      <c r="U322" s="150">
        <f t="shared" si="42"/>
        <v>83.51148558014755</v>
      </c>
      <c r="V322" s="150">
        <f t="shared" si="42"/>
        <v>84.394550637156271</v>
      </c>
      <c r="W322" s="150">
        <f t="shared" si="42"/>
        <v>91.567333333333337</v>
      </c>
      <c r="X322" s="150">
        <f t="shared" si="42"/>
        <v>87.550307692307697</v>
      </c>
      <c r="Y322" s="150">
        <f t="shared" si="42"/>
        <v>94.047230769230779</v>
      </c>
    </row>
    <row r="323" spans="1:25" x14ac:dyDescent="0.25">
      <c r="A323" t="s">
        <v>655</v>
      </c>
      <c r="C323" s="97">
        <v>72</v>
      </c>
      <c r="D323" s="150">
        <f t="shared" ref="D323:L323" si="43">SUMIF($C$6:$C$182,72,D$6:D$182)</f>
        <v>188.95</v>
      </c>
      <c r="E323" s="150">
        <f t="shared" si="43"/>
        <v>210.01</v>
      </c>
      <c r="F323" s="150">
        <f t="shared" si="43"/>
        <v>216.51</v>
      </c>
      <c r="G323" s="150">
        <f t="shared" si="43"/>
        <v>210.83</v>
      </c>
      <c r="H323" s="150">
        <f t="shared" si="43"/>
        <v>211.54000000000002</v>
      </c>
      <c r="I323" s="150">
        <f t="shared" si="43"/>
        <v>217.08</v>
      </c>
      <c r="J323" s="150">
        <f t="shared" si="43"/>
        <v>224.44</v>
      </c>
      <c r="K323" s="150">
        <f t="shared" si="43"/>
        <v>234.55</v>
      </c>
      <c r="L323" s="150">
        <f t="shared" si="43"/>
        <v>222.92780015998841</v>
      </c>
      <c r="M323" s="150">
        <f>SUMIF($C$6:$C$182,72,M$6:M$182)</f>
        <v>237.11828230674135</v>
      </c>
      <c r="N323" s="150">
        <f t="shared" ref="N323:Y323" si="44">SUMIF($C$6:$C$182,72,N$6:N$182)</f>
        <v>244.54661042833251</v>
      </c>
      <c r="O323" s="150">
        <f t="shared" si="44"/>
        <v>241.85557414006257</v>
      </c>
      <c r="P323" s="150">
        <f t="shared" si="44"/>
        <v>229.53862264562576</v>
      </c>
      <c r="Q323" s="150">
        <f t="shared" si="44"/>
        <v>233.4507992146026</v>
      </c>
      <c r="R323" s="150">
        <f t="shared" si="44"/>
        <v>243.1772247329499</v>
      </c>
      <c r="S323" s="150">
        <f t="shared" si="44"/>
        <v>247.85481717337717</v>
      </c>
      <c r="T323" s="150">
        <f t="shared" si="44"/>
        <v>253.5291947411668</v>
      </c>
      <c r="U323" s="150">
        <f t="shared" si="44"/>
        <v>258.11580731306492</v>
      </c>
      <c r="V323" s="150">
        <f t="shared" si="44"/>
        <v>248.82046220213638</v>
      </c>
      <c r="W323" s="150">
        <f t="shared" si="44"/>
        <v>257.10953144786833</v>
      </c>
      <c r="X323" s="150">
        <f t="shared" si="44"/>
        <v>255.63721401435203</v>
      </c>
      <c r="Y323" s="150">
        <f t="shared" si="44"/>
        <v>257.88263261573104</v>
      </c>
    </row>
    <row r="324" spans="1:25" x14ac:dyDescent="0.25">
      <c r="A324" t="s">
        <v>656</v>
      </c>
      <c r="C324" s="97">
        <v>81</v>
      </c>
      <c r="D324" s="150">
        <f t="shared" ref="D324:L324" si="45">SUMIF($C$6:$C$182,81,D$6:D$182)</f>
        <v>148.92000000000002</v>
      </c>
      <c r="E324" s="150">
        <f t="shared" si="45"/>
        <v>153.33999999999997</v>
      </c>
      <c r="F324" s="150">
        <f t="shared" si="45"/>
        <v>154.43</v>
      </c>
      <c r="G324" s="150">
        <f t="shared" si="45"/>
        <v>153.44</v>
      </c>
      <c r="H324" s="150">
        <f t="shared" si="45"/>
        <v>146.21</v>
      </c>
      <c r="I324" s="150">
        <f t="shared" si="45"/>
        <v>152.10000000000002</v>
      </c>
      <c r="J324" s="150">
        <f t="shared" si="45"/>
        <v>146.54000000000002</v>
      </c>
      <c r="K324" s="150">
        <f t="shared" si="45"/>
        <v>149.09</v>
      </c>
      <c r="L324" s="150">
        <f t="shared" si="45"/>
        <v>143.86387834593955</v>
      </c>
      <c r="M324" s="150">
        <f>SUMIF($C$6:$C$182,81,M$6:M$182)</f>
        <v>139.47190497758049</v>
      </c>
      <c r="N324" s="150">
        <f t="shared" ref="N324:Y324" si="46">SUMIF($C$6:$C$182,81,N$6:N$182)</f>
        <v>146.10938720050729</v>
      </c>
      <c r="O324" s="150">
        <f t="shared" si="46"/>
        <v>151.52797046967709</v>
      </c>
      <c r="P324" s="150">
        <f t="shared" si="46"/>
        <v>149.07271706146111</v>
      </c>
      <c r="Q324" s="150">
        <f t="shared" si="46"/>
        <v>166.4344082612437</v>
      </c>
      <c r="R324" s="150">
        <f t="shared" si="46"/>
        <v>164.60269655477032</v>
      </c>
      <c r="S324" s="150">
        <f t="shared" si="46"/>
        <v>145.75616166077739</v>
      </c>
      <c r="T324" s="150">
        <f t="shared" si="46"/>
        <v>154.70530697879863</v>
      </c>
      <c r="U324" s="150">
        <f t="shared" si="46"/>
        <v>152.00744920494699</v>
      </c>
      <c r="V324" s="150">
        <f t="shared" si="46"/>
        <v>141.7255962897527</v>
      </c>
      <c r="W324" s="150">
        <f t="shared" si="46"/>
        <v>143.22926081625505</v>
      </c>
      <c r="X324" s="150">
        <f t="shared" si="46"/>
        <v>143.8053266771764</v>
      </c>
      <c r="Y324" s="150">
        <f t="shared" si="46"/>
        <v>155.45614293221232</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Y324"/>
  <sheetViews>
    <sheetView workbookViewId="0">
      <pane xSplit="3" ySplit="5" topLeftCell="D6" activePane="bottomRight" state="frozen"/>
      <selection activeCell="A308" sqref="A308"/>
      <selection pane="topRight" activeCell="A308" sqref="A308"/>
      <selection pane="bottomLeft" activeCell="A308" sqref="A308"/>
      <selection pane="bottomRight" activeCell="M4" sqref="M4"/>
    </sheetView>
  </sheetViews>
  <sheetFormatPr defaultRowHeight="15" x14ac:dyDescent="0.25"/>
  <cols>
    <col min="1" max="1" width="50.7109375" customWidth="1"/>
    <col min="2" max="2" width="5.7109375" hidden="1" customWidth="1"/>
    <col min="3" max="3" width="20.7109375" customWidth="1"/>
    <col min="4" max="12" width="10.140625" hidden="1" customWidth="1"/>
    <col min="13" max="25" width="10.140625" bestFit="1" customWidth="1"/>
  </cols>
  <sheetData>
    <row r="1" spans="1:25" ht="15.75" x14ac:dyDescent="0.25">
      <c r="A1" s="24" t="s">
        <v>214</v>
      </c>
      <c r="B1" s="24"/>
    </row>
    <row r="2" spans="1:25" x14ac:dyDescent="0.25">
      <c r="A2" s="26" t="s">
        <v>215</v>
      </c>
      <c r="B2" s="26"/>
    </row>
    <row r="3" spans="1:25" x14ac:dyDescent="0.25">
      <c r="A3" s="25" t="s">
        <v>220</v>
      </c>
      <c r="B3" s="25"/>
      <c r="S3" s="40"/>
      <c r="T3" s="40"/>
      <c r="U3" s="40"/>
      <c r="V3" s="40"/>
      <c r="W3" s="40"/>
      <c r="X3" s="40"/>
      <c r="Y3" s="40"/>
    </row>
    <row r="4" spans="1:25" s="16" customFormat="1" x14ac:dyDescent="0.25">
      <c r="A4" s="72" t="s">
        <v>313</v>
      </c>
      <c r="B4" s="72"/>
    </row>
    <row r="5" spans="1:25" s="1" customFormat="1" x14ac:dyDescent="0.25">
      <c r="A5" s="1" t="s">
        <v>212</v>
      </c>
      <c r="C5" s="1" t="s">
        <v>213</v>
      </c>
      <c r="D5" s="17">
        <v>1997</v>
      </c>
      <c r="E5" s="17">
        <v>1998</v>
      </c>
      <c r="F5" s="17">
        <v>1999</v>
      </c>
      <c r="G5" s="17">
        <v>2000</v>
      </c>
      <c r="H5" s="17">
        <v>2001</v>
      </c>
      <c r="I5" s="17">
        <v>2002</v>
      </c>
      <c r="J5" s="17">
        <v>2003</v>
      </c>
      <c r="K5" s="17">
        <v>2004</v>
      </c>
      <c r="L5" s="17">
        <v>2005</v>
      </c>
      <c r="M5" s="17">
        <v>2006</v>
      </c>
      <c r="N5" s="17">
        <v>2007</v>
      </c>
      <c r="O5" s="17">
        <v>2008</v>
      </c>
      <c r="P5" s="17">
        <v>2009</v>
      </c>
      <c r="Q5" s="17">
        <v>2010</v>
      </c>
      <c r="R5" s="17">
        <v>2011</v>
      </c>
      <c r="S5" s="17">
        <v>2012</v>
      </c>
      <c r="T5" s="17">
        <v>2013</v>
      </c>
      <c r="U5" s="17">
        <v>2014</v>
      </c>
      <c r="V5" s="17">
        <v>2015</v>
      </c>
      <c r="W5" s="17">
        <v>2016</v>
      </c>
      <c r="X5" s="17">
        <v>2017</v>
      </c>
      <c r="Y5" s="17">
        <v>2018</v>
      </c>
    </row>
    <row r="6" spans="1:25" x14ac:dyDescent="0.25">
      <c r="A6" s="3" t="s">
        <v>2</v>
      </c>
      <c r="B6" s="3"/>
      <c r="C6" s="11" t="s">
        <v>176</v>
      </c>
      <c r="D6" s="62">
        <f>IFERROR(+'CMA Emp Adj'!D6-'Tor Emp Adj'!D6,"")</f>
        <v>1062.2748215469503</v>
      </c>
      <c r="E6" s="62">
        <f>IFERROR(+'CMA Emp Adj'!E6-'Tor Emp Adj'!E6,"")</f>
        <v>1093.8850890408432</v>
      </c>
      <c r="F6" s="62">
        <f>IFERROR(+'CMA Emp Adj'!F6-'Tor Emp Adj'!F6,"")</f>
        <v>1132.5343284802725</v>
      </c>
      <c r="G6" s="62">
        <f>IFERROR(+'CMA Emp Adj'!G6-'Tor Emp Adj'!G6,"")</f>
        <v>1203.6458602082625</v>
      </c>
      <c r="H6" s="62">
        <f>IFERROR(+'CMA Emp Adj'!H6-'Tor Emp Adj'!H6,"")</f>
        <v>1252.5718554460764</v>
      </c>
      <c r="I6" s="62">
        <f>IFERROR(+'CMA Emp Adj'!I6-'Tor Emp Adj'!I6,"")</f>
        <v>1294.7881171416313</v>
      </c>
      <c r="J6" s="62">
        <f>IFERROR(+'CMA Emp Adj'!J6-'Tor Emp Adj'!J6,"")</f>
        <v>1339.6438494679558</v>
      </c>
      <c r="K6" s="62">
        <f>IFERROR(+'CMA Emp Adj'!K6-'Tor Emp Adj'!K6,"")</f>
        <v>1378.8325883280024</v>
      </c>
      <c r="L6" s="62">
        <f>IFERROR(+'CMA Emp Adj'!L6-'Tor Emp Adj'!L6,"")</f>
        <v>1334.3573004619229</v>
      </c>
      <c r="M6" s="27">
        <f>IFERROR(+'CMA Emp Adj'!M6-'Tor Emp Adj'!M6,"")</f>
        <v>1358.7840997019275</v>
      </c>
      <c r="N6" s="27">
        <f>IFERROR(+'CMA Emp Adj'!N6-'Tor Emp Adj'!N6,"")</f>
        <v>1420.1615614674699</v>
      </c>
      <c r="O6" s="27">
        <f>IFERROR(+'CMA Emp Adj'!O6-'Tor Emp Adj'!O6,"")</f>
        <v>1437.4991992006978</v>
      </c>
      <c r="P6" s="27">
        <f>IFERROR(+'CMA Emp Adj'!P6-'Tor Emp Adj'!P6,"")</f>
        <v>1416.3522289865784</v>
      </c>
      <c r="Q6" s="27">
        <f>IFERROR(+'CMA Emp Adj'!Q6-'Tor Emp Adj'!Q6,"")</f>
        <v>1493.5165386086096</v>
      </c>
      <c r="R6" s="27">
        <f>IFERROR(+'CMA Emp Adj'!R6-'Tor Emp Adj'!R6,"")</f>
        <v>1459.7491812543628</v>
      </c>
      <c r="S6" s="27">
        <f>IFERROR(+'CMA Emp Adj'!S6-'Tor Emp Adj'!S6,"")</f>
        <v>1462.5924845428128</v>
      </c>
      <c r="T6" s="27">
        <f>IFERROR(+'CMA Emp Adj'!T6-'Tor Emp Adj'!T6,"")</f>
        <v>1514.6021805673183</v>
      </c>
      <c r="U6" s="27">
        <f>IFERROR(+'CMA Emp Adj'!U6-'Tor Emp Adj'!U6,"")</f>
        <v>1560.7496452539833</v>
      </c>
      <c r="V6" s="27">
        <f>IFERROR(+'CMA Emp Adj'!V6-'Tor Emp Adj'!V6,"")</f>
        <v>1607.283821652579</v>
      </c>
      <c r="W6" s="27">
        <f>IFERROR(+'CMA Emp Adj'!W6-'Tor Emp Adj'!W6,"")</f>
        <v>1670.126032886895</v>
      </c>
      <c r="X6" s="27">
        <f>IFERROR(+'CMA Emp Adj'!X6-'Tor Emp Adj'!X6,"")</f>
        <v>1675.0422711040324</v>
      </c>
      <c r="Y6" s="27">
        <f>IFERROR(+'CMA Emp Adj'!Y6-'Tor Emp Adj'!Y6,"")</f>
        <v>1716.1996913056892</v>
      </c>
    </row>
    <row r="7" spans="1:25" x14ac:dyDescent="0.25">
      <c r="A7" s="4" t="s">
        <v>3</v>
      </c>
      <c r="B7" s="4"/>
      <c r="C7" s="12" t="s">
        <v>177</v>
      </c>
      <c r="D7" s="63">
        <f>IFERROR(+'CMA Emp Adj'!D7-'Tor Emp Adj'!D7,"")</f>
        <v>289.67478021125322</v>
      </c>
      <c r="E7" s="63">
        <f>IFERROR(+'CMA Emp Adj'!E7-'Tor Emp Adj'!E7,"")</f>
        <v>304.43384893077217</v>
      </c>
      <c r="F7" s="63">
        <f>IFERROR(+'CMA Emp Adj'!F7-'Tor Emp Adj'!F7,"")</f>
        <v>321.86068376785266</v>
      </c>
      <c r="G7" s="63">
        <f>IFERROR(+'CMA Emp Adj'!G7-'Tor Emp Adj'!G7,"")</f>
        <v>321.34797684028382</v>
      </c>
      <c r="H7" s="63">
        <f>IFERROR(+'CMA Emp Adj'!H7-'Tor Emp Adj'!H7,"")</f>
        <v>332.03849987018395</v>
      </c>
      <c r="I7" s="63">
        <f>IFERROR(+'CMA Emp Adj'!I7-'Tor Emp Adj'!I7,"")</f>
        <v>340.93994034034034</v>
      </c>
      <c r="J7" s="63">
        <f>IFERROR(+'CMA Emp Adj'!J7-'Tor Emp Adj'!J7,"")</f>
        <v>358.03584682134215</v>
      </c>
      <c r="K7" s="63">
        <f>IFERROR(+'CMA Emp Adj'!K7-'Tor Emp Adj'!K7,"")</f>
        <v>379.45131419078666</v>
      </c>
      <c r="L7" s="63">
        <f>IFERROR(+'CMA Emp Adj'!L7-'Tor Emp Adj'!L7,"")</f>
        <v>406.43576812098132</v>
      </c>
      <c r="M7" s="28">
        <f>IFERROR(+'CMA Emp Adj'!M7-'Tor Emp Adj'!M7,"")</f>
        <v>392.32126861158491</v>
      </c>
      <c r="N7" s="28">
        <f>IFERROR(+'CMA Emp Adj'!N7-'Tor Emp Adj'!N7,"")</f>
        <v>394.98315870067432</v>
      </c>
      <c r="O7" s="28">
        <f>IFERROR(+'CMA Emp Adj'!O7-'Tor Emp Adj'!O7,"")</f>
        <v>393.45908159425943</v>
      </c>
      <c r="P7" s="28">
        <f>IFERROR(+'CMA Emp Adj'!P7-'Tor Emp Adj'!P7,"")</f>
        <v>347.7912125200404</v>
      </c>
      <c r="Q7" s="28">
        <f>IFERROR(+'CMA Emp Adj'!Q7-'Tor Emp Adj'!Q7,"")</f>
        <v>368.38358236629279</v>
      </c>
      <c r="R7" s="28">
        <f>IFERROR(+'CMA Emp Adj'!R7-'Tor Emp Adj'!R7,"")</f>
        <v>362.38941667266295</v>
      </c>
      <c r="S7" s="28">
        <f>IFERROR(+'CMA Emp Adj'!S7-'Tor Emp Adj'!S7,"")</f>
        <v>345.27409135833295</v>
      </c>
      <c r="T7" s="28">
        <f>IFERROR(+'CMA Emp Adj'!T7-'Tor Emp Adj'!T7,"")</f>
        <v>351.27522739111265</v>
      </c>
      <c r="U7" s="28">
        <f>IFERROR(+'CMA Emp Adj'!U7-'Tor Emp Adj'!U7,"")</f>
        <v>349.52655276073244</v>
      </c>
      <c r="V7" s="28">
        <f>IFERROR(+'CMA Emp Adj'!V7-'Tor Emp Adj'!V7,"")</f>
        <v>362.37052550391599</v>
      </c>
      <c r="W7" s="28">
        <f>IFERROR(+'CMA Emp Adj'!W7-'Tor Emp Adj'!W7,"")</f>
        <v>398.13450899936566</v>
      </c>
      <c r="X7" s="28">
        <f>IFERROR(+'CMA Emp Adj'!X7-'Tor Emp Adj'!X7,"")</f>
        <v>393.46169485535171</v>
      </c>
      <c r="Y7" s="28">
        <f>IFERROR(+'CMA Emp Adj'!Y7-'Tor Emp Adj'!Y7,"")</f>
        <v>385.56487352202919</v>
      </c>
    </row>
    <row r="8" spans="1:25" x14ac:dyDescent="0.25">
      <c r="A8" s="4" t="s">
        <v>4</v>
      </c>
      <c r="B8" s="4"/>
      <c r="C8" s="12" t="s">
        <v>178</v>
      </c>
      <c r="D8" s="63">
        <f>IFERROR(+'CMA Emp Adj'!D8-'Tor Emp Adj'!D8,"")</f>
        <v>772.09290590105672</v>
      </c>
      <c r="E8" s="63">
        <f>IFERROR(+'CMA Emp Adj'!E8-'Tor Emp Adj'!E8,"")</f>
        <v>789.46124011007146</v>
      </c>
      <c r="F8" s="63">
        <f>IFERROR(+'CMA Emp Adj'!F8-'Tor Emp Adj'!F8,"")</f>
        <v>810.39287576353308</v>
      </c>
      <c r="G8" s="63">
        <f>IFERROR(+'CMA Emp Adj'!G8-'Tor Emp Adj'!G8,"")</f>
        <v>882.27788336797903</v>
      </c>
      <c r="H8" s="63">
        <f>IFERROR(+'CMA Emp Adj'!H8-'Tor Emp Adj'!H8,"")</f>
        <v>920.29050115591087</v>
      </c>
      <c r="I8" s="63">
        <f>IFERROR(+'CMA Emp Adj'!I8-'Tor Emp Adj'!I8,"")</f>
        <v>953.41190818059465</v>
      </c>
      <c r="J8" s="63">
        <f>IFERROR(+'CMA Emp Adj'!J8-'Tor Emp Adj'!J8,"")</f>
        <v>981.35505849455797</v>
      </c>
      <c r="K8" s="63">
        <f>IFERROR(+'CMA Emp Adj'!K8-'Tor Emp Adj'!K8,"")</f>
        <v>999.37275762424474</v>
      </c>
      <c r="L8" s="63">
        <f>IFERROR(+'CMA Emp Adj'!L8-'Tor Emp Adj'!L8,"")</f>
        <v>948.51642243599599</v>
      </c>
      <c r="M8" s="28">
        <f>IFERROR(+'CMA Emp Adj'!M8-'Tor Emp Adj'!M8,"")</f>
        <v>979.67073517298513</v>
      </c>
      <c r="N8" s="28">
        <f>IFERROR(+'CMA Emp Adj'!N8-'Tor Emp Adj'!N8,"")</f>
        <v>1034.781081076464</v>
      </c>
      <c r="O8" s="28">
        <f>IFERROR(+'CMA Emp Adj'!O8-'Tor Emp Adj'!O8,"")</f>
        <v>1052.8610854065296</v>
      </c>
      <c r="P8" s="28">
        <f>IFERROR(+'CMA Emp Adj'!P8-'Tor Emp Adj'!P8,"")</f>
        <v>1068.0515820478527</v>
      </c>
      <c r="Q8" s="28">
        <f>IFERROR(+'CMA Emp Adj'!Q8-'Tor Emp Adj'!Q8,"")</f>
        <v>1123.5362522351545</v>
      </c>
      <c r="R8" s="28">
        <f>IFERROR(+'CMA Emp Adj'!R8-'Tor Emp Adj'!R8,"")</f>
        <v>1107.1805527831882</v>
      </c>
      <c r="S8" s="28">
        <f>IFERROR(+'CMA Emp Adj'!S8-'Tor Emp Adj'!S8,"")</f>
        <v>1127.2439440896019</v>
      </c>
      <c r="T8" s="28">
        <f>IFERROR(+'CMA Emp Adj'!T8-'Tor Emp Adj'!T8,"")</f>
        <v>1173.2392088063193</v>
      </c>
      <c r="U8" s="28">
        <f>IFERROR(+'CMA Emp Adj'!U8-'Tor Emp Adj'!U8,"")</f>
        <v>1219.9687185383425</v>
      </c>
      <c r="V8" s="28">
        <f>IFERROR(+'CMA Emp Adj'!V8-'Tor Emp Adj'!V8,"")</f>
        <v>1253.4399516601577</v>
      </c>
      <c r="W8" s="28">
        <f>IFERROR(+'CMA Emp Adj'!W8-'Tor Emp Adj'!W8,"")</f>
        <v>1285.1660545017342</v>
      </c>
      <c r="X8" s="28">
        <f>IFERROR(+'CMA Emp Adj'!X8-'Tor Emp Adj'!X8,"")</f>
        <v>1292.4689360690784</v>
      </c>
      <c r="Y8" s="28">
        <f>IFERROR(+'CMA Emp Adj'!Y8-'Tor Emp Adj'!Y8,"")</f>
        <v>1343.2281521838697</v>
      </c>
    </row>
    <row r="9" spans="1:25" x14ac:dyDescent="0.25">
      <c r="A9" s="4" t="s">
        <v>5</v>
      </c>
      <c r="B9" s="4"/>
      <c r="C9" s="12" t="s">
        <v>179</v>
      </c>
      <c r="D9" s="63">
        <f>IFERROR(+'CMA Emp Adj'!D9-'Tor Emp Adj'!D9,"")</f>
        <v>223.0473242474317</v>
      </c>
      <c r="E9" s="63">
        <f>IFERROR(+'CMA Emp Adj'!E9-'Tor Emp Adj'!E9,"")</f>
        <v>242.55622823352638</v>
      </c>
      <c r="F9" s="63">
        <f>IFERROR(+'CMA Emp Adj'!F9-'Tor Emp Adj'!F9,"")</f>
        <v>252.21129970707887</v>
      </c>
      <c r="G9" s="63">
        <f>IFERROR(+'CMA Emp Adj'!G9-'Tor Emp Adj'!G9,"")</f>
        <v>252.33422029500107</v>
      </c>
      <c r="H9" s="63">
        <f>IFERROR(+'CMA Emp Adj'!H9-'Tor Emp Adj'!H9,"")</f>
        <v>252.12536138806442</v>
      </c>
      <c r="I9" s="63">
        <f>IFERROR(+'CMA Emp Adj'!I9-'Tor Emp Adj'!I9,"")</f>
        <v>266.80014916163537</v>
      </c>
      <c r="J9" s="63">
        <f>IFERROR(+'CMA Emp Adj'!J9-'Tor Emp Adj'!J9,"")</f>
        <v>271.10413872430468</v>
      </c>
      <c r="K9" s="63">
        <f>IFERROR(+'CMA Emp Adj'!K9-'Tor Emp Adj'!K9,"")</f>
        <v>296.89975558295384</v>
      </c>
      <c r="L9" s="63">
        <f>IFERROR(+'CMA Emp Adj'!L9-'Tor Emp Adj'!L9,"")</f>
        <v>306.42296747058606</v>
      </c>
      <c r="M9" s="28">
        <f>IFERROR(+'CMA Emp Adj'!M9-'Tor Emp Adj'!M9,"")</f>
        <v>279.25356886406621</v>
      </c>
      <c r="N9" s="28">
        <f>IFERROR(+'CMA Emp Adj'!N9-'Tor Emp Adj'!N9,"")</f>
        <v>276.57554080042382</v>
      </c>
      <c r="O9" s="28">
        <f>IFERROR(+'CMA Emp Adj'!O9-'Tor Emp Adj'!O9,"")</f>
        <v>269.9472738786759</v>
      </c>
      <c r="P9" s="28">
        <f>IFERROR(+'CMA Emp Adj'!P9-'Tor Emp Adj'!P9,"")</f>
        <v>239.05629212696064</v>
      </c>
      <c r="Q9" s="28">
        <f>IFERROR(+'CMA Emp Adj'!Q9-'Tor Emp Adj'!Q9,"")</f>
        <v>245.70867901741104</v>
      </c>
      <c r="R9" s="28">
        <f>IFERROR(+'CMA Emp Adj'!R9-'Tor Emp Adj'!R9,"")</f>
        <v>237.45631401000819</v>
      </c>
      <c r="S9" s="28">
        <f>IFERROR(+'CMA Emp Adj'!S9-'Tor Emp Adj'!S9,"")</f>
        <v>230.42362779452569</v>
      </c>
      <c r="T9" s="28">
        <f>IFERROR(+'CMA Emp Adj'!T9-'Tor Emp Adj'!T9,"")</f>
        <v>229.4193588101717</v>
      </c>
      <c r="U9" s="28">
        <f>IFERROR(+'CMA Emp Adj'!U9-'Tor Emp Adj'!U9,"")</f>
        <v>225.04880674781427</v>
      </c>
      <c r="V9" s="28">
        <f>IFERROR(+'CMA Emp Adj'!V9-'Tor Emp Adj'!V9,"")</f>
        <v>224.57605208101251</v>
      </c>
      <c r="W9" s="28">
        <f>IFERROR(+'CMA Emp Adj'!W9-'Tor Emp Adj'!W9,"")</f>
        <v>258.73200093018374</v>
      </c>
      <c r="X9" s="28">
        <f>IFERROR(+'CMA Emp Adj'!X9-'Tor Emp Adj'!X9,"")</f>
        <v>267.03513621164279</v>
      </c>
      <c r="Y9" s="28">
        <f>IFERROR(+'CMA Emp Adj'!Y9-'Tor Emp Adj'!Y9,"")</f>
        <v>235.29521211556818</v>
      </c>
    </row>
    <row r="10" spans="1:25" x14ac:dyDescent="0.25">
      <c r="A10" s="4" t="s">
        <v>6</v>
      </c>
      <c r="B10" s="4"/>
      <c r="C10" s="12" t="s">
        <v>180</v>
      </c>
      <c r="D10" s="63">
        <f>IFERROR(+'CMA Emp Adj'!D10-'Tor Emp Adj'!D10,"")</f>
        <v>81.429024100914788</v>
      </c>
      <c r="E10" s="63">
        <f>IFERROR(+'CMA Emp Adj'!E10-'Tor Emp Adj'!E10,"")</f>
        <v>93.903033121094296</v>
      </c>
      <c r="F10" s="63">
        <f>IFERROR(+'CMA Emp Adj'!F10-'Tor Emp Adj'!F10,"")</f>
        <v>92.478147855788123</v>
      </c>
      <c r="G10" s="63">
        <f>IFERROR(+'CMA Emp Adj'!G10-'Tor Emp Adj'!G10,"")</f>
        <v>87.579985464825128</v>
      </c>
      <c r="H10" s="63">
        <f>IFERROR(+'CMA Emp Adj'!H10-'Tor Emp Adj'!H10,"")</f>
        <v>85.149113243997107</v>
      </c>
      <c r="I10" s="63">
        <f>IFERROR(+'CMA Emp Adj'!I10-'Tor Emp Adj'!I10,"")</f>
        <v>98.416256554017281</v>
      </c>
      <c r="J10" s="63">
        <f>IFERROR(+'CMA Emp Adj'!J10-'Tor Emp Adj'!J10,"")</f>
        <v>104.38318811366382</v>
      </c>
      <c r="K10" s="63">
        <f>IFERROR(+'CMA Emp Adj'!K10-'Tor Emp Adj'!K10,"")</f>
        <v>107.06162495136385</v>
      </c>
      <c r="L10" s="63">
        <f>IFERROR(+'CMA Emp Adj'!L10-'Tor Emp Adj'!L10,"")</f>
        <v>92.316030789238113</v>
      </c>
      <c r="M10" s="28">
        <f>IFERROR(+'CMA Emp Adj'!M10-'Tor Emp Adj'!M10,"")</f>
        <v>81.003733886413215</v>
      </c>
      <c r="N10" s="28">
        <f>IFERROR(+'CMA Emp Adj'!N10-'Tor Emp Adj'!N10,"")</f>
        <v>96.326403450150821</v>
      </c>
      <c r="O10" s="28">
        <f>IFERROR(+'CMA Emp Adj'!O10-'Tor Emp Adj'!O10,"")</f>
        <v>87.451277462815725</v>
      </c>
      <c r="P10" s="28">
        <f>IFERROR(+'CMA Emp Adj'!P10-'Tor Emp Adj'!P10,"")</f>
        <v>79.203899941799904</v>
      </c>
      <c r="Q10" s="28">
        <f>IFERROR(+'CMA Emp Adj'!Q10-'Tor Emp Adj'!Q10,"")</f>
        <v>85.410517566464094</v>
      </c>
      <c r="R10" s="28">
        <f>IFERROR(+'CMA Emp Adj'!R10-'Tor Emp Adj'!R10,"")</f>
        <v>82.590818192575483</v>
      </c>
      <c r="S10" s="28">
        <f>IFERROR(+'CMA Emp Adj'!S10-'Tor Emp Adj'!S10,"")</f>
        <v>66.287816552555583</v>
      </c>
      <c r="T10" s="28">
        <f>IFERROR(+'CMA Emp Adj'!T10-'Tor Emp Adj'!T10,"")</f>
        <v>69.057070752949301</v>
      </c>
      <c r="U10" s="28">
        <f>IFERROR(+'CMA Emp Adj'!U10-'Tor Emp Adj'!U10,"")</f>
        <v>72.990215515214373</v>
      </c>
      <c r="V10" s="28">
        <f>IFERROR(+'CMA Emp Adj'!V10-'Tor Emp Adj'!V10,"")</f>
        <v>76.713150275090626</v>
      </c>
      <c r="W10" s="28">
        <f>IFERROR(+'CMA Emp Adj'!W10-'Tor Emp Adj'!W10,"")</f>
        <v>77.965291358554097</v>
      </c>
      <c r="X10" s="28">
        <f>IFERROR(+'CMA Emp Adj'!X10-'Tor Emp Adj'!X10,"")</f>
        <v>82.553358102790042</v>
      </c>
      <c r="Y10" s="28">
        <f>IFERROR(+'CMA Emp Adj'!Y10-'Tor Emp Adj'!Y10,"")</f>
        <v>81.418983359629522</v>
      </c>
    </row>
    <row r="11" spans="1:25" x14ac:dyDescent="0.25">
      <c r="A11" s="4" t="s">
        <v>7</v>
      </c>
      <c r="B11" s="4"/>
      <c r="C11" s="12" t="s">
        <v>181</v>
      </c>
      <c r="D11" s="63">
        <f>IFERROR(+'CMA Emp Adj'!D11-'Tor Emp Adj'!D11,"")</f>
        <v>128.29772516291609</v>
      </c>
      <c r="E11" s="63">
        <f>IFERROR(+'CMA Emp Adj'!E11-'Tor Emp Adj'!E11,"")</f>
        <v>131.35584466616851</v>
      </c>
      <c r="F11" s="63">
        <f>IFERROR(+'CMA Emp Adj'!F11-'Tor Emp Adj'!F11,"")</f>
        <v>141.82814929796587</v>
      </c>
      <c r="G11" s="63">
        <f>IFERROR(+'CMA Emp Adj'!G11-'Tor Emp Adj'!G11,"")</f>
        <v>149.21057779518881</v>
      </c>
      <c r="H11" s="63">
        <f>IFERROR(+'CMA Emp Adj'!H11-'Tor Emp Adj'!H11,"")</f>
        <v>150.44213805526607</v>
      </c>
      <c r="I11" s="63">
        <f>IFERROR(+'CMA Emp Adj'!I11-'Tor Emp Adj'!I11,"")</f>
        <v>149.32808382011606</v>
      </c>
      <c r="J11" s="63">
        <f>IFERROR(+'CMA Emp Adj'!J11-'Tor Emp Adj'!J11,"")</f>
        <v>151.2349850846432</v>
      </c>
      <c r="K11" s="63">
        <f>IFERROR(+'CMA Emp Adj'!K11-'Tor Emp Adj'!K11,"")</f>
        <v>172.54075173597732</v>
      </c>
      <c r="L11" s="63">
        <f>IFERROR(+'CMA Emp Adj'!L11-'Tor Emp Adj'!L11,"")</f>
        <v>196.39295295697332</v>
      </c>
      <c r="M11" s="28">
        <f>IFERROR(+'CMA Emp Adj'!M11-'Tor Emp Adj'!M11,"")</f>
        <v>184.75540706446861</v>
      </c>
      <c r="N11" s="28">
        <f>IFERROR(+'CMA Emp Adj'!N11-'Tor Emp Adj'!N11,"")</f>
        <v>166.03927926156808</v>
      </c>
      <c r="O11" s="28">
        <f>IFERROR(+'CMA Emp Adj'!O11-'Tor Emp Adj'!O11,"")</f>
        <v>161.68465622328722</v>
      </c>
      <c r="P11" s="28">
        <f>IFERROR(+'CMA Emp Adj'!P11-'Tor Emp Adj'!P11,"")</f>
        <v>140.13006183669697</v>
      </c>
      <c r="Q11" s="28">
        <f>IFERROR(+'CMA Emp Adj'!Q11-'Tor Emp Adj'!Q11,"")</f>
        <v>142.94167842555046</v>
      </c>
      <c r="R11" s="28">
        <f>IFERROR(+'CMA Emp Adj'!R11-'Tor Emp Adj'!R11,"")</f>
        <v>139.15870443927167</v>
      </c>
      <c r="S11" s="28">
        <f>IFERROR(+'CMA Emp Adj'!S11-'Tor Emp Adj'!S11,"")</f>
        <v>147.00709415669854</v>
      </c>
      <c r="T11" s="28">
        <f>IFERROR(+'CMA Emp Adj'!T11-'Tor Emp Adj'!T11,"")</f>
        <v>141.22988547763435</v>
      </c>
      <c r="U11" s="28">
        <f>IFERROR(+'CMA Emp Adj'!U11-'Tor Emp Adj'!U11,"")</f>
        <v>136.70799111562744</v>
      </c>
      <c r="V11" s="28">
        <f>IFERROR(+'CMA Emp Adj'!V11-'Tor Emp Adj'!V11,"")</f>
        <v>127.74175933430477</v>
      </c>
      <c r="W11" s="28">
        <f>IFERROR(+'CMA Emp Adj'!W11-'Tor Emp Adj'!W11,"")</f>
        <v>159.85112991150683</v>
      </c>
      <c r="X11" s="28">
        <f>IFERROR(+'CMA Emp Adj'!X11-'Tor Emp Adj'!X11,"")</f>
        <v>168.70444614270187</v>
      </c>
      <c r="Y11" s="28">
        <f>IFERROR(+'CMA Emp Adj'!Y11-'Tor Emp Adj'!Y11,"")</f>
        <v>143.42028313721579</v>
      </c>
    </row>
    <row r="12" spans="1:25" x14ac:dyDescent="0.25">
      <c r="A12" s="4" t="s">
        <v>8</v>
      </c>
      <c r="B12" s="4"/>
      <c r="C12" s="12" t="s">
        <v>182</v>
      </c>
      <c r="D12" s="63">
        <f>IFERROR(+'CMA Emp Adj'!D12-'Tor Emp Adj'!D12,"")</f>
        <v>-33.908651300496814</v>
      </c>
      <c r="E12" s="63">
        <f>IFERROR(+'CMA Emp Adj'!E12-'Tor Emp Adj'!E12,"")</f>
        <v>-46.202281156572383</v>
      </c>
      <c r="F12" s="63">
        <f>IFERROR(+'CMA Emp Adj'!F12-'Tor Emp Adj'!F12,"")</f>
        <v>-46.157611092773124</v>
      </c>
      <c r="G12" s="63">
        <f>IFERROR(+'CMA Emp Adj'!G12-'Tor Emp Adj'!G12,"")</f>
        <v>-46.098729540388803</v>
      </c>
      <c r="H12" s="63">
        <f>IFERROR(+'CMA Emp Adj'!H12-'Tor Emp Adj'!H12,"")</f>
        <v>-54.615897831427169</v>
      </c>
      <c r="I12" s="63">
        <f>IFERROR(+'CMA Emp Adj'!I12-'Tor Emp Adj'!I12,"")</f>
        <v>-52.79661839578786</v>
      </c>
      <c r="J12" s="63">
        <f>IFERROR(+'CMA Emp Adj'!J12-'Tor Emp Adj'!J12,"")</f>
        <v>-49.4059831998186</v>
      </c>
      <c r="K12" s="63">
        <f>IFERROR(+'CMA Emp Adj'!K12-'Tor Emp Adj'!K12,"")</f>
        <v>-50.38621444640529</v>
      </c>
      <c r="L12" s="63">
        <f>IFERROR(+'CMA Emp Adj'!L12-'Tor Emp Adj'!L12,"")</f>
        <v>-53.955927184700322</v>
      </c>
      <c r="M12" s="28">
        <f>IFERROR(+'CMA Emp Adj'!M12-'Tor Emp Adj'!M12,"")</f>
        <v>-50.267023084336095</v>
      </c>
      <c r="N12" s="28">
        <f>IFERROR(+'CMA Emp Adj'!N12-'Tor Emp Adj'!N12,"")</f>
        <v>-53.789350857659535</v>
      </c>
      <c r="O12" s="28">
        <f>IFERROR(+'CMA Emp Adj'!O12-'Tor Emp Adj'!O12,"")</f>
        <v>-62.110650152393958</v>
      </c>
      <c r="P12" s="28">
        <f>IFERROR(+'CMA Emp Adj'!P12-'Tor Emp Adj'!P12,"")</f>
        <v>-49.77273528099397</v>
      </c>
      <c r="Q12" s="28">
        <f>IFERROR(+'CMA Emp Adj'!Q12-'Tor Emp Adj'!Q12,"")</f>
        <v>-61.330560651780239</v>
      </c>
      <c r="R12" s="28">
        <f>IFERROR(+'CMA Emp Adj'!R12-'Tor Emp Adj'!R12,"")</f>
        <v>-61.877339105047511</v>
      </c>
      <c r="S12" s="28">
        <f>IFERROR(+'CMA Emp Adj'!S12-'Tor Emp Adj'!S12,"")</f>
        <v>-71.381892119211273</v>
      </c>
      <c r="T12" s="28">
        <f>IFERROR(+'CMA Emp Adj'!T12-'Tor Emp Adj'!T12,"")</f>
        <v>-69.498265415639125</v>
      </c>
      <c r="U12" s="28">
        <f>IFERROR(+'CMA Emp Adj'!U12-'Tor Emp Adj'!U12,"")</f>
        <v>-71.885058920490138</v>
      </c>
      <c r="V12" s="28">
        <f>IFERROR(+'CMA Emp Adj'!V12-'Tor Emp Adj'!V12,"")</f>
        <v>-87.121525058242483</v>
      </c>
      <c r="W12" s="28">
        <f>IFERROR(+'CMA Emp Adj'!W12-'Tor Emp Adj'!W12,"")</f>
        <v>-76.989848454308216</v>
      </c>
      <c r="X12" s="28">
        <f>IFERROR(+'CMA Emp Adj'!X12-'Tor Emp Adj'!X12,"")</f>
        <v>-79.884303157981421</v>
      </c>
      <c r="Y12" s="28">
        <f>IFERROR(+'CMA Emp Adj'!Y12-'Tor Emp Adj'!Y12,"")</f>
        <v>-92.968951067688209</v>
      </c>
    </row>
    <row r="13" spans="1:25" x14ac:dyDescent="0.25">
      <c r="A13" s="4" t="s">
        <v>9</v>
      </c>
      <c r="B13" s="4"/>
      <c r="C13" s="12" t="s">
        <v>183</v>
      </c>
      <c r="D13" s="63">
        <f>IFERROR(+'CMA Emp Adj'!D13-'Tor Emp Adj'!D13,"")</f>
        <v>11.626252784233888</v>
      </c>
      <c r="E13" s="63">
        <f>IFERROR(+'CMA Emp Adj'!E13-'Tor Emp Adj'!E13,"")</f>
        <v>10.717235537372684</v>
      </c>
      <c r="F13" s="63">
        <f>IFERROR(+'CMA Emp Adj'!F13-'Tor Emp Adj'!F13,"")</f>
        <v>13.030224076810413</v>
      </c>
      <c r="G13" s="63">
        <f>IFERROR(+'CMA Emp Adj'!G13-'Tor Emp Adj'!G13,"")</f>
        <v>18.669444543183481</v>
      </c>
      <c r="H13" s="63">
        <f>IFERROR(+'CMA Emp Adj'!H13-'Tor Emp Adj'!H13,"")</f>
        <v>20.7537484062827</v>
      </c>
      <c r="I13" s="63">
        <f>IFERROR(+'CMA Emp Adj'!I13-'Tor Emp Adj'!I13,"")</f>
        <v>15.391191724574725</v>
      </c>
      <c r="J13" s="63">
        <f>IFERROR(+'CMA Emp Adj'!J13-'Tor Emp Adj'!J13,"")</f>
        <v>14.875035025695276</v>
      </c>
      <c r="K13" s="63">
        <f>IFERROR(+'CMA Emp Adj'!K13-'Tor Emp Adj'!K13,"")</f>
        <v>14.571448850058738</v>
      </c>
      <c r="L13" s="63">
        <f>IFERROR(+'CMA Emp Adj'!L13-'Tor Emp Adj'!L13,"")</f>
        <v>16.59755426600951</v>
      </c>
      <c r="M13" s="28">
        <f>IFERROR(+'CMA Emp Adj'!M13-'Tor Emp Adj'!M13,"")</f>
        <v>14.223271376087647</v>
      </c>
      <c r="N13" s="28">
        <f>IFERROR(+'CMA Emp Adj'!N13-'Tor Emp Adj'!N13,"")</f>
        <v>11.90321988445243</v>
      </c>
      <c r="O13" s="28">
        <f>IFERROR(+'CMA Emp Adj'!O13-'Tor Emp Adj'!O13,"")</f>
        <v>14.867222242439899</v>
      </c>
      <c r="P13" s="28">
        <f>IFERROR(+'CMA Emp Adj'!P13-'Tor Emp Adj'!P13,"")</f>
        <v>13.089684353026065</v>
      </c>
      <c r="Q13" s="28">
        <f>IFERROR(+'CMA Emp Adj'!Q13-'Tor Emp Adj'!Q13,"")</f>
        <v>15.3345704451703</v>
      </c>
      <c r="R13" s="28">
        <f>IFERROR(+'CMA Emp Adj'!R13-'Tor Emp Adj'!R13,"")</f>
        <v>10.407496358292999</v>
      </c>
      <c r="S13" s="28">
        <f>IFERROR(+'CMA Emp Adj'!S13-'Tor Emp Adj'!S13,"")</f>
        <v>10.826333409557378</v>
      </c>
      <c r="T13" s="28">
        <f>IFERROR(+'CMA Emp Adj'!T13-'Tor Emp Adj'!T13,"")</f>
        <v>6.3217576911572557</v>
      </c>
      <c r="U13" s="28">
        <f>IFERROR(+'CMA Emp Adj'!U13-'Tor Emp Adj'!U13,"")</f>
        <v>5.2205070765070989</v>
      </c>
      <c r="V13" s="28">
        <f>IFERROR(+'CMA Emp Adj'!V13-'Tor Emp Adj'!V13,"")</f>
        <v>8.4898597148687092</v>
      </c>
      <c r="W13" s="28">
        <f>IFERROR(+'CMA Emp Adj'!W13-'Tor Emp Adj'!W13,"")</f>
        <v>8.7856317775154658</v>
      </c>
      <c r="X13" s="28">
        <f>IFERROR(+'CMA Emp Adj'!X13-'Tor Emp Adj'!X13,"")</f>
        <v>8.4532066112407236</v>
      </c>
      <c r="Y13" s="28">
        <f>IFERROR(+'CMA Emp Adj'!Y13-'Tor Emp Adj'!Y13,"")</f>
        <v>7.3754862956542659</v>
      </c>
    </row>
    <row r="14" spans="1:25" x14ac:dyDescent="0.25">
      <c r="A14" s="4" t="s">
        <v>10</v>
      </c>
      <c r="B14" s="4"/>
      <c r="C14" s="12" t="s">
        <v>184</v>
      </c>
      <c r="D14" s="63">
        <f>IFERROR(+'CMA Emp Adj'!D14-'Tor Emp Adj'!D14,"")</f>
        <v>45.534904084730698</v>
      </c>
      <c r="E14" s="63">
        <f>IFERROR(+'CMA Emp Adj'!E14-'Tor Emp Adj'!E14,"")</f>
        <v>56.919516693945063</v>
      </c>
      <c r="F14" s="63">
        <f>IFERROR(+'CMA Emp Adj'!F14-'Tor Emp Adj'!F14,"")</f>
        <v>59.187835169583551</v>
      </c>
      <c r="G14" s="63">
        <f>IFERROR(+'CMA Emp Adj'!G14-'Tor Emp Adj'!G14,"")</f>
        <v>64.768174083572262</v>
      </c>
      <c r="H14" s="63">
        <f>IFERROR(+'CMA Emp Adj'!H14-'Tor Emp Adj'!H14,"")</f>
        <v>75.369646237709873</v>
      </c>
      <c r="I14" s="63">
        <f>IFERROR(+'CMA Emp Adj'!I14-'Tor Emp Adj'!I14,"")</f>
        <v>68.187810120362599</v>
      </c>
      <c r="J14" s="63">
        <f>IFERROR(+'CMA Emp Adj'!J14-'Tor Emp Adj'!J14,"")</f>
        <v>64.28101822551389</v>
      </c>
      <c r="K14" s="63">
        <f>IFERROR(+'CMA Emp Adj'!K14-'Tor Emp Adj'!K14,"")</f>
        <v>64.957663296464048</v>
      </c>
      <c r="L14" s="63">
        <f>IFERROR(+'CMA Emp Adj'!L14-'Tor Emp Adj'!L14,"")</f>
        <v>69.482606601799077</v>
      </c>
      <c r="M14" s="28">
        <f>IFERROR(+'CMA Emp Adj'!M14-'Tor Emp Adj'!M14,"")</f>
        <v>64.32178660588427</v>
      </c>
      <c r="N14" s="28">
        <f>IFERROR(+'CMA Emp Adj'!N14-'Tor Emp Adj'!N14,"")</f>
        <v>65.212645006822086</v>
      </c>
      <c r="O14" s="28">
        <f>IFERROR(+'CMA Emp Adj'!O14-'Tor Emp Adj'!O14,"")</f>
        <v>77.331993216361582</v>
      </c>
      <c r="P14" s="28">
        <f>IFERROR(+'CMA Emp Adj'!P14-'Tor Emp Adj'!P14,"")</f>
        <v>62.934267511571065</v>
      </c>
      <c r="Q14" s="28">
        <f>IFERROR(+'CMA Emp Adj'!Q14-'Tor Emp Adj'!Q14,"")</f>
        <v>76.23565594404927</v>
      </c>
      <c r="R14" s="28">
        <f>IFERROR(+'CMA Emp Adj'!R14-'Tor Emp Adj'!R14,"")</f>
        <v>72.118295291856896</v>
      </c>
      <c r="S14" s="28">
        <f>IFERROR(+'CMA Emp Adj'!S14-'Tor Emp Adj'!S14,"")</f>
        <v>81.575799159120123</v>
      </c>
      <c r="T14" s="28">
        <f>IFERROR(+'CMA Emp Adj'!T14-'Tor Emp Adj'!T14,"")</f>
        <v>75.154725203946171</v>
      </c>
      <c r="U14" s="28">
        <f>IFERROR(+'CMA Emp Adj'!U14-'Tor Emp Adj'!U14,"")</f>
        <v>76.336453316257106</v>
      </c>
      <c r="V14" s="28">
        <f>IFERROR(+'CMA Emp Adj'!V14-'Tor Emp Adj'!V14,"")</f>
        <v>96.00019609623142</v>
      </c>
      <c r="W14" s="28">
        <f>IFERROR(+'CMA Emp Adj'!W14-'Tor Emp Adj'!W14,"")</f>
        <v>86.293851185187748</v>
      </c>
      <c r="X14" s="28">
        <f>IFERROR(+'CMA Emp Adj'!X14-'Tor Emp Adj'!X14,"")</f>
        <v>88.230725572190934</v>
      </c>
      <c r="Y14" s="28">
        <f>IFERROR(+'CMA Emp Adj'!Y14-'Tor Emp Adj'!Y14,"")</f>
        <v>100.35484259336674</v>
      </c>
    </row>
    <row r="15" spans="1:25" x14ac:dyDescent="0.25">
      <c r="A15" s="4" t="s">
        <v>11</v>
      </c>
      <c r="B15" s="4"/>
      <c r="C15" s="12" t="s">
        <v>185</v>
      </c>
      <c r="D15" s="63">
        <f>IFERROR(+'CMA Emp Adj'!D15-'Tor Emp Adj'!D15,"")</f>
        <v>5.4769801895131529</v>
      </c>
      <c r="E15" s="63">
        <f>IFERROR(+'CMA Emp Adj'!E15-'Tor Emp Adj'!E15,"")</f>
        <v>6.1953844928834441</v>
      </c>
      <c r="F15" s="63">
        <f>IFERROR(+'CMA Emp Adj'!F15-'Tor Emp Adj'!F15,"")</f>
        <v>7.0507652844145268</v>
      </c>
      <c r="G15" s="63">
        <f>IFERROR(+'CMA Emp Adj'!G15-'Tor Emp Adj'!G15,"")</f>
        <v>5.8629962773411481</v>
      </c>
      <c r="H15" s="63">
        <f>IFERROR(+'CMA Emp Adj'!H15-'Tor Emp Adj'!H15,"")</f>
        <v>7.1893814656784709</v>
      </c>
      <c r="I15" s="63">
        <f>IFERROR(+'CMA Emp Adj'!I15-'Tor Emp Adj'!I15,"")</f>
        <v>7.9358047325983243</v>
      </c>
      <c r="J15" s="63">
        <f>IFERROR(+'CMA Emp Adj'!J15-'Tor Emp Adj'!J15,"")</f>
        <v>7.8572138769649325</v>
      </c>
      <c r="K15" s="63">
        <f>IFERROR(+'CMA Emp Adj'!K15-'Tor Emp Adj'!K15,"")</f>
        <v>7.7549709738331059</v>
      </c>
      <c r="L15" s="63">
        <f>IFERROR(+'CMA Emp Adj'!L15-'Tor Emp Adj'!L15,"")</f>
        <v>7.7426228693165005</v>
      </c>
      <c r="M15" s="28">
        <f>IFERROR(+'CMA Emp Adj'!M15-'Tor Emp Adj'!M15,"")</f>
        <v>5.7835403533596113</v>
      </c>
      <c r="N15" s="28">
        <f>IFERROR(+'CMA Emp Adj'!N15-'Tor Emp Adj'!N15,"")</f>
        <v>4.1960345870301605</v>
      </c>
      <c r="O15" s="28">
        <f>IFERROR(+'CMA Emp Adj'!O15-'Tor Emp Adj'!O15,"")</f>
        <v>7.2427133627888889</v>
      </c>
      <c r="P15" s="28">
        <f>IFERROR(+'CMA Emp Adj'!P15-'Tor Emp Adj'!P15,"")</f>
        <v>5.3011537429460667</v>
      </c>
      <c r="Q15" s="28">
        <f>IFERROR(+'CMA Emp Adj'!Q15-'Tor Emp Adj'!Q15,"")</f>
        <v>7.3893166973617124</v>
      </c>
      <c r="R15" s="28">
        <f>IFERROR(+'CMA Emp Adj'!R15-'Tor Emp Adj'!R15,"")</f>
        <v>8.4991469642993458</v>
      </c>
      <c r="S15" s="28">
        <f>IFERROR(+'CMA Emp Adj'!S15-'Tor Emp Adj'!S15,"")</f>
        <v>10.265242224000382</v>
      </c>
      <c r="T15" s="28">
        <f>IFERROR(+'CMA Emp Adj'!T15-'Tor Emp Adj'!T15,"")</f>
        <v>7.7831032286462154</v>
      </c>
      <c r="U15" s="28">
        <f>IFERROR(+'CMA Emp Adj'!U15-'Tor Emp Adj'!U15,"")</f>
        <v>7.3503039335978961</v>
      </c>
      <c r="V15" s="28">
        <f>IFERROR(+'CMA Emp Adj'!V15-'Tor Emp Adj'!V15,"")</f>
        <v>8.5922460028737646</v>
      </c>
      <c r="W15" s="28">
        <f>IFERROR(+'CMA Emp Adj'!W15-'Tor Emp Adj'!W15,"")</f>
        <v>7.4825880316913267</v>
      </c>
      <c r="X15" s="28">
        <f>IFERROR(+'CMA Emp Adj'!X15-'Tor Emp Adj'!X15,"")</f>
        <v>10.29889344058714</v>
      </c>
      <c r="Y15" s="28">
        <f>IFERROR(+'CMA Emp Adj'!Y15-'Tor Emp Adj'!Y15,"")</f>
        <v>9.1742676352049024</v>
      </c>
    </row>
    <row r="16" spans="1:25" x14ac:dyDescent="0.25">
      <c r="A16" s="4" t="s">
        <v>12</v>
      </c>
      <c r="B16" s="4"/>
      <c r="C16" s="12" t="s">
        <v>186</v>
      </c>
      <c r="D16" s="63">
        <f>IFERROR(+'CMA Emp Adj'!D16-'Tor Emp Adj'!D16,"")</f>
        <v>173.09216915916312</v>
      </c>
      <c r="E16" s="63">
        <f>IFERROR(+'CMA Emp Adj'!E16-'Tor Emp Adj'!E16,"")</f>
        <v>182.97332013478547</v>
      </c>
      <c r="F16" s="63">
        <f>IFERROR(+'CMA Emp Adj'!F16-'Tor Emp Adj'!F16,"")</f>
        <v>180.91832862099267</v>
      </c>
      <c r="G16" s="63">
        <f>IFERROR(+'CMA Emp Adj'!G16-'Tor Emp Adj'!G16,"")</f>
        <v>185.8231436538494</v>
      </c>
      <c r="H16" s="63">
        <f>IFERROR(+'CMA Emp Adj'!H16-'Tor Emp Adj'!H16,"")</f>
        <v>184.8549141649371</v>
      </c>
      <c r="I16" s="63">
        <f>IFERROR(+'CMA Emp Adj'!I16-'Tor Emp Adj'!I16,"")</f>
        <v>201.62435736551612</v>
      </c>
      <c r="J16" s="63">
        <f>IFERROR(+'CMA Emp Adj'!J16-'Tor Emp Adj'!J16,"")</f>
        <v>215.29511622430462</v>
      </c>
      <c r="K16" s="63">
        <f>IFERROR(+'CMA Emp Adj'!K16-'Tor Emp Adj'!K16,"")</f>
        <v>208.20184153650328</v>
      </c>
      <c r="L16" s="63">
        <f>IFERROR(+'CMA Emp Adj'!L16-'Tor Emp Adj'!L16,"")</f>
        <v>185.88503400269991</v>
      </c>
      <c r="M16" s="28">
        <f>IFERROR(+'CMA Emp Adj'!M16-'Tor Emp Adj'!M16,"")</f>
        <v>201.24250097827581</v>
      </c>
      <c r="N16" s="28">
        <f>IFERROR(+'CMA Emp Adj'!N16-'Tor Emp Adj'!N16,"")</f>
        <v>208.12372087601381</v>
      </c>
      <c r="O16" s="28">
        <f>IFERROR(+'CMA Emp Adj'!O16-'Tor Emp Adj'!O16,"")</f>
        <v>212.9513417909746</v>
      </c>
      <c r="P16" s="28">
        <f>IFERROR(+'CMA Emp Adj'!P16-'Tor Emp Adj'!P16,"")</f>
        <v>223.19239970644992</v>
      </c>
      <c r="Q16" s="28">
        <f>IFERROR(+'CMA Emp Adj'!Q16-'Tor Emp Adj'!Q16,"")</f>
        <v>245.81422522800585</v>
      </c>
      <c r="R16" s="28">
        <f>IFERROR(+'CMA Emp Adj'!R16-'Tor Emp Adj'!R16,"")</f>
        <v>237.3381775522667</v>
      </c>
      <c r="S16" s="28">
        <f>IFERROR(+'CMA Emp Adj'!S16-'Tor Emp Adj'!S16,"")</f>
        <v>240.98290674668038</v>
      </c>
      <c r="T16" s="28">
        <f>IFERROR(+'CMA Emp Adj'!T16-'Tor Emp Adj'!T16,"")</f>
        <v>245.46608647304015</v>
      </c>
      <c r="U16" s="28">
        <f>IFERROR(+'CMA Emp Adj'!U16-'Tor Emp Adj'!U16,"")</f>
        <v>276.84849892862962</v>
      </c>
      <c r="V16" s="28">
        <f>IFERROR(+'CMA Emp Adj'!V16-'Tor Emp Adj'!V16,"")</f>
        <v>263.84449794436034</v>
      </c>
      <c r="W16" s="28">
        <f>IFERROR(+'CMA Emp Adj'!W16-'Tor Emp Adj'!W16,"")</f>
        <v>273.30241830587323</v>
      </c>
      <c r="X16" s="28">
        <f>IFERROR(+'CMA Emp Adj'!X16-'Tor Emp Adj'!X16,"")</f>
        <v>277.12842402066673</v>
      </c>
      <c r="Y16" s="28">
        <f>IFERROR(+'CMA Emp Adj'!Y16-'Tor Emp Adj'!Y16,"")</f>
        <v>289.44180738530662</v>
      </c>
    </row>
    <row r="17" spans="1:25" x14ac:dyDescent="0.25">
      <c r="A17" s="4" t="s">
        <v>606</v>
      </c>
      <c r="B17" s="4"/>
      <c r="C17" s="12" t="s">
        <v>608</v>
      </c>
      <c r="D17" s="63"/>
      <c r="E17" s="63"/>
      <c r="F17" s="63"/>
      <c r="G17" s="63"/>
      <c r="H17" s="63"/>
      <c r="I17" s="63"/>
      <c r="J17" s="63"/>
      <c r="K17" s="63"/>
      <c r="L17" s="63"/>
      <c r="M17" s="28"/>
      <c r="N17" s="28"/>
      <c r="O17" s="28"/>
      <c r="P17" s="28"/>
      <c r="Q17" s="28"/>
      <c r="R17" s="28"/>
      <c r="S17" s="28"/>
      <c r="T17" s="28"/>
      <c r="U17" s="28"/>
      <c r="V17" s="28"/>
      <c r="W17" s="28"/>
      <c r="X17" s="28"/>
      <c r="Y17" s="28"/>
    </row>
    <row r="18" spans="1:25" x14ac:dyDescent="0.25">
      <c r="A18" s="4" t="s">
        <v>607</v>
      </c>
      <c r="B18" s="4"/>
      <c r="C18" s="12" t="s">
        <v>609</v>
      </c>
      <c r="D18" s="63"/>
      <c r="E18" s="63"/>
      <c r="F18" s="63"/>
      <c r="G18" s="63"/>
      <c r="H18" s="63"/>
      <c r="I18" s="63"/>
      <c r="J18" s="63"/>
      <c r="K18" s="63"/>
      <c r="L18" s="63"/>
      <c r="M18" s="28"/>
      <c r="N18" s="28"/>
      <c r="O18" s="28"/>
      <c r="P18" s="28"/>
      <c r="Q18" s="28"/>
      <c r="R18" s="28"/>
      <c r="S18" s="28"/>
      <c r="T18" s="28"/>
      <c r="U18" s="28"/>
      <c r="V18" s="28"/>
      <c r="W18" s="28"/>
      <c r="X18" s="28"/>
      <c r="Y18" s="28"/>
    </row>
    <row r="19" spans="1:25" x14ac:dyDescent="0.25">
      <c r="A19" s="5" t="s">
        <v>13</v>
      </c>
      <c r="B19" s="5"/>
      <c r="C19" s="13">
        <v>11</v>
      </c>
      <c r="D19" s="64">
        <f>IFERROR(+'CMA Emp Adj'!D19-'Tor Emp Adj'!D19,"")</f>
        <v>6.35</v>
      </c>
      <c r="E19" s="64">
        <f>IFERROR(+'CMA Emp Adj'!E19-'Tor Emp Adj'!E19,"")</f>
        <v>6.1481231547824793</v>
      </c>
      <c r="F19" s="64">
        <f>IFERROR(+'CMA Emp Adj'!F19-'Tor Emp Adj'!F19,"")</f>
        <v>6.93</v>
      </c>
      <c r="G19" s="64">
        <f>IFERROR(+'CMA Emp Adj'!G19-'Tor Emp Adj'!G19,"")</f>
        <v>7.4157277078746606</v>
      </c>
      <c r="H19" s="64">
        <f>IFERROR(+'CMA Emp Adj'!H19-'Tor Emp Adj'!H19,"")</f>
        <v>6.7915413407946312</v>
      </c>
      <c r="I19" s="64">
        <f>IFERROR(+'CMA Emp Adj'!I19-'Tor Emp Adj'!I19,"")</f>
        <v>4.7895004875687563</v>
      </c>
      <c r="J19" s="64">
        <f>IFERROR(+'CMA Emp Adj'!J19-'Tor Emp Adj'!J19,"")</f>
        <v>5.2920154443772667</v>
      </c>
      <c r="K19" s="64">
        <f>IFERROR(+'CMA Emp Adj'!K19-'Tor Emp Adj'!K19,"")</f>
        <v>7.63</v>
      </c>
      <c r="L19" s="64">
        <f>IFERROR(+'CMA Emp Adj'!L19-'Tor Emp Adj'!L19,"")</f>
        <v>7.9304125121679911</v>
      </c>
      <c r="M19" s="29">
        <f>IFERROR(+'CMA Emp Adj'!M19-'Tor Emp Adj'!M19,"")</f>
        <v>7.8624393480137451</v>
      </c>
      <c r="N19" s="29">
        <f>IFERROR(+'CMA Emp Adj'!N19-'Tor Emp Adj'!N19,"")</f>
        <v>8.0307568243676979</v>
      </c>
      <c r="O19" s="29">
        <f>IFERROR(+'CMA Emp Adj'!O19-'Tor Emp Adj'!O19,"")</f>
        <v>8.1304751712590182</v>
      </c>
      <c r="P19" s="29">
        <f>IFERROR(+'CMA Emp Adj'!P19-'Tor Emp Adj'!P19,"")</f>
        <v>9.5642293689320397</v>
      </c>
      <c r="Q19" s="29">
        <f>IFERROR(+'CMA Emp Adj'!Q19-'Tor Emp Adj'!Q19,"")</f>
        <v>9.8992475728155345</v>
      </c>
      <c r="R19" s="29">
        <f>IFERROR(+'CMA Emp Adj'!R19-'Tor Emp Adj'!R19,"")</f>
        <v>8.7514177215189886</v>
      </c>
      <c r="S19" s="29">
        <f>IFERROR(+'CMA Emp Adj'!S19-'Tor Emp Adj'!S19,"")</f>
        <v>7.6389493670886086</v>
      </c>
      <c r="T19" s="29">
        <f>IFERROR(+'CMA Emp Adj'!T19-'Tor Emp Adj'!T19,"")</f>
        <v>6.643025316455696</v>
      </c>
      <c r="U19" s="29">
        <f>IFERROR(+'CMA Emp Adj'!U19-'Tor Emp Adj'!U19,"")</f>
        <v>7.2968207058731771</v>
      </c>
      <c r="V19" s="29">
        <f>IFERROR(+'CMA Emp Adj'!V19-'Tor Emp Adj'!V19,"")</f>
        <v>9.2453862919647545</v>
      </c>
      <c r="W19" s="29">
        <f>IFERROR(+'CMA Emp Adj'!W19-'Tor Emp Adj'!W19,"")</f>
        <v>9.4300989445910286</v>
      </c>
      <c r="X19" s="29">
        <f>IFERROR(+'CMA Emp Adj'!X19-'Tor Emp Adj'!X19,"")</f>
        <v>7.1059960422163586</v>
      </c>
      <c r="Y19" s="29">
        <f>IFERROR(+'CMA Emp Adj'!Y19-'Tor Emp Adj'!Y19,"")</f>
        <v>3.7432453825857519</v>
      </c>
    </row>
    <row r="20" spans="1:25" x14ac:dyDescent="0.25">
      <c r="A20" s="6" t="s">
        <v>14</v>
      </c>
      <c r="B20" s="6"/>
      <c r="C20" s="14" t="s">
        <v>187</v>
      </c>
      <c r="D20" s="65">
        <f>IFERROR(+'CMA Emp Adj'!D20-'Tor Emp Adj'!D20,"")</f>
        <v>5.58</v>
      </c>
      <c r="E20" s="65">
        <f>IFERROR(+'CMA Emp Adj'!E20-'Tor Emp Adj'!E20,"")</f>
        <v>5.73</v>
      </c>
      <c r="F20" s="65">
        <f>IFERROR(+'CMA Emp Adj'!F20-'Tor Emp Adj'!F20,"")</f>
        <v>4.8899999999999997</v>
      </c>
      <c r="G20" s="65">
        <f>IFERROR(+'CMA Emp Adj'!G20-'Tor Emp Adj'!G20,"")</f>
        <v>5.9399999999999995</v>
      </c>
      <c r="H20" s="65">
        <f>IFERROR(+'CMA Emp Adj'!H20-'Tor Emp Adj'!H20,"")</f>
        <v>7.1199999999999992</v>
      </c>
      <c r="I20" s="65">
        <f>IFERROR(+'CMA Emp Adj'!I20-'Tor Emp Adj'!I20,"")</f>
        <v>3.7832885374916527</v>
      </c>
      <c r="J20" s="65">
        <f>IFERROR(+'CMA Emp Adj'!J20-'Tor Emp Adj'!J20,"")</f>
        <v>6.85</v>
      </c>
      <c r="K20" s="65">
        <f>IFERROR(+'CMA Emp Adj'!K20-'Tor Emp Adj'!K20,"")</f>
        <v>5.6</v>
      </c>
      <c r="L20" s="65">
        <f>IFERROR(+'CMA Emp Adj'!L20-'Tor Emp Adj'!L20,"")</f>
        <v>6.5073233039024254</v>
      </c>
      <c r="M20" s="30">
        <f>IFERROR(+'CMA Emp Adj'!M20-'Tor Emp Adj'!M20,"")</f>
        <v>7.4280991735537185</v>
      </c>
      <c r="N20" s="30">
        <f>IFERROR(+'CMA Emp Adj'!N20-'Tor Emp Adj'!N20,"")</f>
        <v>7.1517561983471074</v>
      </c>
      <c r="O20" s="30">
        <f>IFERROR(+'CMA Emp Adj'!O20-'Tor Emp Adj'!O20,"")</f>
        <v>8.1797520661157019</v>
      </c>
      <c r="P20" s="30">
        <f>IFERROR(+'CMA Emp Adj'!P20-'Tor Emp Adj'!P20,"")</f>
        <v>7.6381198347107437</v>
      </c>
      <c r="Q20" s="30">
        <f>IFERROR(+'CMA Emp Adj'!Q20-'Tor Emp Adj'!Q20,"")</f>
        <v>8.4118801652892561</v>
      </c>
      <c r="R20" s="30">
        <f>IFERROR(+'CMA Emp Adj'!R20-'Tor Emp Adj'!R20,"")</f>
        <v>6.4490579204466147</v>
      </c>
      <c r="S20" s="30">
        <f>IFERROR(+'CMA Emp Adj'!S20-'Tor Emp Adj'!S20,"")</f>
        <v>6.3433356594556871</v>
      </c>
      <c r="T20" s="30">
        <f>IFERROR(+'CMA Emp Adj'!T20-'Tor Emp Adj'!T20,"")</f>
        <v>5.2861130495464064</v>
      </c>
      <c r="U20" s="30">
        <f>IFERROR(+'CMA Emp Adj'!U20-'Tor Emp Adj'!U20,"")</f>
        <v>7.4851360781577112</v>
      </c>
      <c r="V20" s="30">
        <f>IFERROR(+'CMA Emp Adj'!V20-'Tor Emp Adj'!V20,"")</f>
        <v>8.8595254710397757</v>
      </c>
      <c r="W20" s="30">
        <f>IFERROR(+'CMA Emp Adj'!W20-'Tor Emp Adj'!W20,"")</f>
        <v>6.5934996220710502</v>
      </c>
      <c r="X20" s="30">
        <f>IFERROR(+'CMA Emp Adj'!X20-'Tor Emp Adj'!X20,"")</f>
        <v>5.4911489040060468</v>
      </c>
      <c r="Y20" s="30">
        <f>IFERROR(+'CMA Emp Adj'!Y20-'Tor Emp Adj'!Y20,"")</f>
        <v>3.2040287226001509</v>
      </c>
    </row>
    <row r="21" spans="1:25" x14ac:dyDescent="0.25">
      <c r="A21" s="6" t="s">
        <v>15</v>
      </c>
      <c r="B21" s="6"/>
      <c r="C21" s="14">
        <v>113</v>
      </c>
      <c r="D21" s="65">
        <f>IFERROR(+'CMA Emp Adj'!D21-'Tor Emp Adj'!D21,"")</f>
        <v>0</v>
      </c>
      <c r="E21" s="65">
        <f>IFERROR(+'CMA Emp Adj'!E21-'Tor Emp Adj'!E21,"")</f>
        <v>0</v>
      </c>
      <c r="F21" s="65">
        <f>IFERROR(+'CMA Emp Adj'!F21-'Tor Emp Adj'!F21,"")</f>
        <v>0</v>
      </c>
      <c r="G21" s="65">
        <f>IFERROR(+'CMA Emp Adj'!G21-'Tor Emp Adj'!G21,"")</f>
        <v>0</v>
      </c>
      <c r="H21" s="65">
        <f>IFERROR(+'CMA Emp Adj'!H21-'Tor Emp Adj'!H21,"")</f>
        <v>0</v>
      </c>
      <c r="I21" s="65">
        <f>IFERROR(+'CMA Emp Adj'!I21-'Tor Emp Adj'!I21,"")</f>
        <v>0</v>
      </c>
      <c r="J21" s="65">
        <f>IFERROR(+'CMA Emp Adj'!J21-'Tor Emp Adj'!J21,"")</f>
        <v>0</v>
      </c>
      <c r="K21" s="65">
        <f>IFERROR(+'CMA Emp Adj'!K21-'Tor Emp Adj'!K21,"")</f>
        <v>0</v>
      </c>
      <c r="L21" s="65">
        <f>IFERROR(+'CMA Emp Adj'!L21-'Tor Emp Adj'!L21,"")</f>
        <v>0</v>
      </c>
      <c r="M21" s="30">
        <f>IFERROR(+'CMA Emp Adj'!M21-'Tor Emp Adj'!M21,"")</f>
        <v>0</v>
      </c>
      <c r="N21" s="30">
        <f>IFERROR(+'CMA Emp Adj'!N21-'Tor Emp Adj'!N21,"")</f>
        <v>0</v>
      </c>
      <c r="O21" s="30">
        <f>IFERROR(+'CMA Emp Adj'!O21-'Tor Emp Adj'!O21,"")</f>
        <v>0</v>
      </c>
      <c r="P21" s="30">
        <f>IFERROR(+'CMA Emp Adj'!P21-'Tor Emp Adj'!P21,"")</f>
        <v>0</v>
      </c>
      <c r="Q21" s="30">
        <f>IFERROR(+'CMA Emp Adj'!Q21-'Tor Emp Adj'!Q21,"")</f>
        <v>0</v>
      </c>
      <c r="R21" s="30">
        <f>IFERROR(+'CMA Emp Adj'!R21-'Tor Emp Adj'!R21,"")</f>
        <v>0</v>
      </c>
      <c r="S21" s="30">
        <f>IFERROR(+'CMA Emp Adj'!S21-'Tor Emp Adj'!S21,"")</f>
        <v>0</v>
      </c>
      <c r="T21" s="30">
        <f>IFERROR(+'CMA Emp Adj'!T21-'Tor Emp Adj'!T21,"")</f>
        <v>0</v>
      </c>
      <c r="U21" s="30">
        <f>IFERROR(+'CMA Emp Adj'!U21-'Tor Emp Adj'!U21,"")</f>
        <v>0</v>
      </c>
      <c r="V21" s="30">
        <f>IFERROR(+'CMA Emp Adj'!V21-'Tor Emp Adj'!V21,"")</f>
        <v>0</v>
      </c>
      <c r="W21" s="30">
        <f>IFERROR(+'CMA Emp Adj'!W21-'Tor Emp Adj'!W21,"")</f>
        <v>0</v>
      </c>
      <c r="X21" s="30">
        <f>IFERROR(+'CMA Emp Adj'!X21-'Tor Emp Adj'!X21,"")</f>
        <v>0</v>
      </c>
      <c r="Y21" s="30">
        <f>IFERROR(+'CMA Emp Adj'!Y21-'Tor Emp Adj'!Y21,"")</f>
        <v>0</v>
      </c>
    </row>
    <row r="22" spans="1:25" x14ac:dyDescent="0.25">
      <c r="A22" s="6" t="s">
        <v>16</v>
      </c>
      <c r="B22" s="6"/>
      <c r="C22" s="14">
        <v>114</v>
      </c>
      <c r="D22" s="65">
        <f>IFERROR(+'CMA Emp Adj'!D22-'Tor Emp Adj'!D22,"")</f>
        <v>0</v>
      </c>
      <c r="E22" s="65">
        <f>IFERROR(+'CMA Emp Adj'!E22-'Tor Emp Adj'!E22,"")</f>
        <v>0</v>
      </c>
      <c r="F22" s="65">
        <f>IFERROR(+'CMA Emp Adj'!F22-'Tor Emp Adj'!F22,"")</f>
        <v>0</v>
      </c>
      <c r="G22" s="65">
        <f>IFERROR(+'CMA Emp Adj'!G22-'Tor Emp Adj'!G22,"")</f>
        <v>0</v>
      </c>
      <c r="H22" s="65">
        <f>IFERROR(+'CMA Emp Adj'!H22-'Tor Emp Adj'!H22,"")</f>
        <v>0</v>
      </c>
      <c r="I22" s="65">
        <f>IFERROR(+'CMA Emp Adj'!I22-'Tor Emp Adj'!I22,"")</f>
        <v>0</v>
      </c>
      <c r="J22" s="65">
        <f>IFERROR(+'CMA Emp Adj'!J22-'Tor Emp Adj'!J22,"")</f>
        <v>0</v>
      </c>
      <c r="K22" s="65">
        <f>IFERROR(+'CMA Emp Adj'!K22-'Tor Emp Adj'!K22,"")</f>
        <v>0</v>
      </c>
      <c r="L22" s="65">
        <f>IFERROR(+'CMA Emp Adj'!L22-'Tor Emp Adj'!L22,"")</f>
        <v>0</v>
      </c>
      <c r="M22" s="30">
        <f>IFERROR(+'CMA Emp Adj'!M22-'Tor Emp Adj'!M22,"")</f>
        <v>0</v>
      </c>
      <c r="N22" s="30">
        <f>IFERROR(+'CMA Emp Adj'!N22-'Tor Emp Adj'!N22,"")</f>
        <v>0</v>
      </c>
      <c r="O22" s="30">
        <f>IFERROR(+'CMA Emp Adj'!O22-'Tor Emp Adj'!O22,"")</f>
        <v>0</v>
      </c>
      <c r="P22" s="30">
        <f>IFERROR(+'CMA Emp Adj'!P22-'Tor Emp Adj'!P22,"")</f>
        <v>0</v>
      </c>
      <c r="Q22" s="30">
        <f>IFERROR(+'CMA Emp Adj'!Q22-'Tor Emp Adj'!Q22,"")</f>
        <v>0</v>
      </c>
      <c r="R22" s="30" t="str">
        <f>IFERROR(+'CMA Emp Adj'!R22-'Tor Emp Adj'!R22,"")</f>
        <v/>
      </c>
      <c r="S22" s="30" t="str">
        <f>IFERROR(+'CMA Emp Adj'!S22-'Tor Emp Adj'!S22,"")</f>
        <v/>
      </c>
      <c r="T22" s="30" t="str">
        <f>IFERROR(+'CMA Emp Adj'!T22-'Tor Emp Adj'!T22,"")</f>
        <v/>
      </c>
      <c r="U22" s="30" t="str">
        <f>IFERROR(+'CMA Emp Adj'!U22-'Tor Emp Adj'!U22,"")</f>
        <v/>
      </c>
      <c r="V22" s="30" t="str">
        <f>IFERROR(+'CMA Emp Adj'!V22-'Tor Emp Adj'!V22,"")</f>
        <v/>
      </c>
      <c r="W22" s="30">
        <f>IFERROR(+'CMA Emp Adj'!W22-'Tor Emp Adj'!W22,"")</f>
        <v>0</v>
      </c>
      <c r="X22" s="30">
        <f>IFERROR(+'CMA Emp Adj'!X22-'Tor Emp Adj'!X22,"")</f>
        <v>0</v>
      </c>
      <c r="Y22" s="30">
        <f>IFERROR(+'CMA Emp Adj'!Y22-'Tor Emp Adj'!Y22,"")</f>
        <v>0</v>
      </c>
    </row>
    <row r="23" spans="1:25" x14ac:dyDescent="0.25">
      <c r="A23" s="6" t="s">
        <v>17</v>
      </c>
      <c r="B23" s="6"/>
      <c r="C23" s="14">
        <v>115</v>
      </c>
      <c r="D23" s="65">
        <f>IFERROR(+'CMA Emp Adj'!D23-'Tor Emp Adj'!D23,"")</f>
        <v>0</v>
      </c>
      <c r="E23" s="65">
        <f>IFERROR(+'CMA Emp Adj'!E23-'Tor Emp Adj'!E23,"")</f>
        <v>1.96</v>
      </c>
      <c r="F23" s="65">
        <f>IFERROR(+'CMA Emp Adj'!F23-'Tor Emp Adj'!F23,"")</f>
        <v>0</v>
      </c>
      <c r="G23" s="65">
        <f>IFERROR(+'CMA Emp Adj'!G23-'Tor Emp Adj'!G23,"")</f>
        <v>2.08</v>
      </c>
      <c r="H23" s="65">
        <f>IFERROR(+'CMA Emp Adj'!H23-'Tor Emp Adj'!H23,"")</f>
        <v>0</v>
      </c>
      <c r="I23" s="65">
        <f>IFERROR(+'CMA Emp Adj'!I23-'Tor Emp Adj'!I23,"")</f>
        <v>0</v>
      </c>
      <c r="J23" s="65">
        <f>IFERROR(+'CMA Emp Adj'!J23-'Tor Emp Adj'!J23,"")</f>
        <v>0</v>
      </c>
      <c r="K23" s="65">
        <f>IFERROR(+'CMA Emp Adj'!K23-'Tor Emp Adj'!K23,"")</f>
        <v>0</v>
      </c>
      <c r="L23" s="65">
        <f>IFERROR(+'CMA Emp Adj'!L23-'Tor Emp Adj'!L23,"")</f>
        <v>0</v>
      </c>
      <c r="M23" s="30">
        <f>IFERROR(+'CMA Emp Adj'!M23-'Tor Emp Adj'!M23,"")</f>
        <v>0</v>
      </c>
      <c r="N23" s="30">
        <f>IFERROR(+'CMA Emp Adj'!N23-'Tor Emp Adj'!N23,"")</f>
        <v>0</v>
      </c>
      <c r="O23" s="30">
        <f>IFERROR(+'CMA Emp Adj'!O23-'Tor Emp Adj'!O23,"")</f>
        <v>0</v>
      </c>
      <c r="P23" s="30">
        <f>IFERROR(+'CMA Emp Adj'!P23-'Tor Emp Adj'!P23,"")</f>
        <v>0</v>
      </c>
      <c r="Q23" s="30">
        <f>IFERROR(+'CMA Emp Adj'!Q23-'Tor Emp Adj'!Q23,"")</f>
        <v>0</v>
      </c>
      <c r="R23" s="30">
        <f>IFERROR(+'CMA Emp Adj'!R23-'Tor Emp Adj'!R23,"")</f>
        <v>0</v>
      </c>
      <c r="S23" s="30">
        <f>IFERROR(+'CMA Emp Adj'!S23-'Tor Emp Adj'!S23,"")</f>
        <v>0</v>
      </c>
      <c r="T23" s="30">
        <f>IFERROR(+'CMA Emp Adj'!T23-'Tor Emp Adj'!T23,"")</f>
        <v>0</v>
      </c>
      <c r="U23" s="30">
        <f>IFERROR(+'CMA Emp Adj'!U23-'Tor Emp Adj'!U23,"")</f>
        <v>0</v>
      </c>
      <c r="V23" s="30">
        <f>IFERROR(+'CMA Emp Adj'!V23-'Tor Emp Adj'!V23,"")</f>
        <v>0</v>
      </c>
      <c r="W23" s="30">
        <f>IFERROR(+'CMA Emp Adj'!W23-'Tor Emp Adj'!W23,"")</f>
        <v>2.0196000000000001</v>
      </c>
      <c r="X23" s="30">
        <f>IFERROR(+'CMA Emp Adj'!X23-'Tor Emp Adj'!X23,"")</f>
        <v>0</v>
      </c>
      <c r="Y23" s="30">
        <f>IFERROR(+'CMA Emp Adj'!Y23-'Tor Emp Adj'!Y23,"")</f>
        <v>0</v>
      </c>
    </row>
    <row r="24" spans="1:25" x14ac:dyDescent="0.25">
      <c r="A24" s="5" t="s">
        <v>18</v>
      </c>
      <c r="B24" s="5"/>
      <c r="C24" s="13">
        <v>21</v>
      </c>
      <c r="D24" s="64">
        <f>IFERROR(+'CMA Emp Adj'!D24-'Tor Emp Adj'!D24,"")</f>
        <v>1.2688544248291984</v>
      </c>
      <c r="E24" s="64">
        <f>IFERROR(+'CMA Emp Adj'!E24-'Tor Emp Adj'!E24,"")</f>
        <v>2.0082284879324424</v>
      </c>
      <c r="F24" s="64">
        <f>IFERROR(+'CMA Emp Adj'!F24-'Tor Emp Adj'!F24,"")</f>
        <v>2.71</v>
      </c>
      <c r="G24" s="64">
        <f>IFERROR(+'CMA Emp Adj'!G24-'Tor Emp Adj'!G24,"")</f>
        <v>2.2599999999999998</v>
      </c>
      <c r="H24" s="64">
        <f>IFERROR(+'CMA Emp Adj'!H24-'Tor Emp Adj'!H24,"")</f>
        <v>1.6589723628113577</v>
      </c>
      <c r="I24" s="64">
        <f>IFERROR(+'CMA Emp Adj'!I24-'Tor Emp Adj'!I24,"")</f>
        <v>3.36</v>
      </c>
      <c r="J24" s="64">
        <f>IFERROR(+'CMA Emp Adj'!J24-'Tor Emp Adj'!J24,"")</f>
        <v>2.2000000000000002</v>
      </c>
      <c r="K24" s="64">
        <f>IFERROR(+'CMA Emp Adj'!K24-'Tor Emp Adj'!K24,"")</f>
        <v>1.93</v>
      </c>
      <c r="L24" s="64">
        <f>IFERROR(+'CMA Emp Adj'!L24-'Tor Emp Adj'!L24,"")</f>
        <v>3.1491091593475535</v>
      </c>
      <c r="M24" s="29">
        <f>IFERROR(+'CMA Emp Adj'!M24-'Tor Emp Adj'!M24,"")</f>
        <v>3.4709159347553324</v>
      </c>
      <c r="N24" s="29">
        <f>IFERROR(+'CMA Emp Adj'!N24-'Tor Emp Adj'!N24,"")</f>
        <v>3.3559849435382683</v>
      </c>
      <c r="O24" s="29">
        <f>IFERROR(+'CMA Emp Adj'!O24-'Tor Emp Adj'!O24,"")</f>
        <v>0.79598715814458609</v>
      </c>
      <c r="P24" s="29">
        <f>IFERROR(+'CMA Emp Adj'!P24-'Tor Emp Adj'!P24,"")</f>
        <v>2.8502885821831869</v>
      </c>
      <c r="Q24" s="29">
        <f>IFERROR(+'CMA Emp Adj'!Q24-'Tor Emp Adj'!Q24,"")</f>
        <v>1.7093272935203192</v>
      </c>
      <c r="R24" s="29">
        <f>IFERROR(+'CMA Emp Adj'!R24-'Tor Emp Adj'!R24,"")</f>
        <v>1.8301461681545934</v>
      </c>
      <c r="S24" s="29">
        <f>IFERROR(+'CMA Emp Adj'!S24-'Tor Emp Adj'!S24,"")</f>
        <v>3.3420394736842103</v>
      </c>
      <c r="T24" s="29">
        <f>IFERROR(+'CMA Emp Adj'!T24-'Tor Emp Adj'!T24,"")</f>
        <v>2.0218573455459392</v>
      </c>
      <c r="U24" s="29">
        <f>IFERROR(+'CMA Emp Adj'!U24-'Tor Emp Adj'!U24,"")</f>
        <v>2.2781966124841628</v>
      </c>
      <c r="V24" s="29">
        <f>IFERROR(+'CMA Emp Adj'!V24-'Tor Emp Adj'!V24,"")</f>
        <v>2.5427470342449578</v>
      </c>
      <c r="W24" s="29">
        <f>IFERROR(+'CMA Emp Adj'!W24-'Tor Emp Adj'!W24,"")</f>
        <v>1.8592683196439603</v>
      </c>
      <c r="X24" s="29">
        <f>IFERROR(+'CMA Emp Adj'!X24-'Tor Emp Adj'!X24,"")</f>
        <v>0.83811453259801416</v>
      </c>
      <c r="Y24" s="29">
        <f>IFERROR(+'CMA Emp Adj'!Y24-'Tor Emp Adj'!Y24,"")</f>
        <v>0.85840432059023897</v>
      </c>
    </row>
    <row r="25" spans="1:25" x14ac:dyDescent="0.25">
      <c r="A25" s="5" t="s">
        <v>19</v>
      </c>
      <c r="B25" s="5"/>
      <c r="C25" s="13">
        <v>22</v>
      </c>
      <c r="D25" s="64">
        <f>IFERROR(+'CMA Emp Adj'!D25-'Tor Emp Adj'!D25,"")</f>
        <v>7.4288034084587338</v>
      </c>
      <c r="E25" s="64">
        <f>IFERROR(+'CMA Emp Adj'!E25-'Tor Emp Adj'!E25,"")</f>
        <v>8.5436800110022268</v>
      </c>
      <c r="F25" s="64">
        <f>IFERROR(+'CMA Emp Adj'!F25-'Tor Emp Adj'!F25,"")</f>
        <v>10.010946167675126</v>
      </c>
      <c r="G25" s="64">
        <f>IFERROR(+'CMA Emp Adj'!G25-'Tor Emp Adj'!G25,"")</f>
        <v>8.1045371389329777</v>
      </c>
      <c r="H25" s="64">
        <f>IFERROR(+'CMA Emp Adj'!H25-'Tor Emp Adj'!H25,"")</f>
        <v>9.2274879724303549</v>
      </c>
      <c r="I25" s="64">
        <f>IFERROR(+'CMA Emp Adj'!I25-'Tor Emp Adj'!I25,"")</f>
        <v>10.144224423495274</v>
      </c>
      <c r="J25" s="64">
        <f>IFERROR(+'CMA Emp Adj'!J25-'Tor Emp Adj'!J25,"")</f>
        <v>9.7096803567110026</v>
      </c>
      <c r="K25" s="64">
        <f>IFERROR(+'CMA Emp Adj'!K25-'Tor Emp Adj'!K25,"")</f>
        <v>11.18656324648396</v>
      </c>
      <c r="L25" s="64">
        <f>IFERROR(+'CMA Emp Adj'!L25-'Tor Emp Adj'!L25,"")</f>
        <v>10.837425567825273</v>
      </c>
      <c r="M25" s="29">
        <f>IFERROR(+'CMA Emp Adj'!M25-'Tor Emp Adj'!M25,"")</f>
        <v>7.3261409072830865</v>
      </c>
      <c r="N25" s="29">
        <f>IFERROR(+'CMA Emp Adj'!N25-'Tor Emp Adj'!N25,"")</f>
        <v>8.1076437595476207</v>
      </c>
      <c r="O25" s="29">
        <f>IFERROR(+'CMA Emp Adj'!O25-'Tor Emp Adj'!O25,"")</f>
        <v>12.307569510670051</v>
      </c>
      <c r="P25" s="29">
        <f>IFERROR(+'CMA Emp Adj'!P25-'Tor Emp Adj'!P25,"")</f>
        <v>8.889915298597856</v>
      </c>
      <c r="Q25" s="29">
        <f>IFERROR(+'CMA Emp Adj'!Q25-'Tor Emp Adj'!Q25,"")</f>
        <v>9.5905582324652059</v>
      </c>
      <c r="R25" s="29">
        <f>IFERROR(+'CMA Emp Adj'!R25-'Tor Emp Adj'!R25,"")</f>
        <v>10.308434462997033</v>
      </c>
      <c r="S25" s="29">
        <f>IFERROR(+'CMA Emp Adj'!S25-'Tor Emp Adj'!S25,"")</f>
        <v>12.548109133023097</v>
      </c>
      <c r="T25" s="29">
        <f>IFERROR(+'CMA Emp Adj'!T25-'Tor Emp Adj'!T25,"")</f>
        <v>11.382247439562965</v>
      </c>
      <c r="U25" s="29">
        <f>IFERROR(+'CMA Emp Adj'!U25-'Tor Emp Adj'!U25,"")</f>
        <v>8.6517678612661957</v>
      </c>
      <c r="V25" s="29">
        <f>IFERROR(+'CMA Emp Adj'!V25-'Tor Emp Adj'!V25,"")</f>
        <v>13.026516269236911</v>
      </c>
      <c r="W25" s="29">
        <f>IFERROR(+'CMA Emp Adj'!W25-'Tor Emp Adj'!W25,"")</f>
        <v>14.897137895958327</v>
      </c>
      <c r="X25" s="29">
        <f>IFERROR(+'CMA Emp Adj'!X25-'Tor Emp Adj'!X25,"")</f>
        <v>11.52098020962184</v>
      </c>
      <c r="Y25" s="29">
        <f>IFERROR(+'CMA Emp Adj'!Y25-'Tor Emp Adj'!Y25,"")</f>
        <v>13.537507953727626</v>
      </c>
    </row>
    <row r="26" spans="1:25" x14ac:dyDescent="0.25">
      <c r="A26" s="7" t="s">
        <v>20</v>
      </c>
      <c r="B26" s="7"/>
      <c r="C26" s="14">
        <v>2211</v>
      </c>
      <c r="D26" s="65">
        <f>IFERROR(+'CMA Emp Adj'!D26-'Tor Emp Adj'!D26,"")</f>
        <v>5.4769801895131529</v>
      </c>
      <c r="E26" s="65">
        <f>IFERROR(+'CMA Emp Adj'!E26-'Tor Emp Adj'!E26,"")</f>
        <v>6.1953844928834441</v>
      </c>
      <c r="F26" s="65">
        <f>IFERROR(+'CMA Emp Adj'!F26-'Tor Emp Adj'!F26,"")</f>
        <v>7.0507652844145268</v>
      </c>
      <c r="G26" s="65">
        <f>IFERROR(+'CMA Emp Adj'!G26-'Tor Emp Adj'!G26,"")</f>
        <v>5.8629962773411481</v>
      </c>
      <c r="H26" s="65">
        <f>IFERROR(+'CMA Emp Adj'!H26-'Tor Emp Adj'!H26,"")</f>
        <v>7.1893814656784709</v>
      </c>
      <c r="I26" s="65">
        <f>IFERROR(+'CMA Emp Adj'!I26-'Tor Emp Adj'!I26,"")</f>
        <v>7.9358047325983243</v>
      </c>
      <c r="J26" s="65">
        <f>IFERROR(+'CMA Emp Adj'!J26-'Tor Emp Adj'!J26,"")</f>
        <v>7.8572138769649325</v>
      </c>
      <c r="K26" s="65">
        <f>IFERROR(+'CMA Emp Adj'!K26-'Tor Emp Adj'!K26,"")</f>
        <v>7.7549709738331059</v>
      </c>
      <c r="L26" s="65">
        <f>IFERROR(+'CMA Emp Adj'!L26-'Tor Emp Adj'!L26,"")</f>
        <v>8.7261518684969204</v>
      </c>
      <c r="M26" s="30">
        <f>IFERROR(+'CMA Emp Adj'!M26-'Tor Emp Adj'!M26,"")</f>
        <v>6.5160965326270395</v>
      </c>
      <c r="N26" s="30">
        <f>IFERROR(+'CMA Emp Adj'!N26-'Tor Emp Adj'!N26,"")</f>
        <v>5.1320039314429851</v>
      </c>
      <c r="O26" s="30">
        <f>IFERROR(+'CMA Emp Adj'!O26-'Tor Emp Adj'!O26,"")</f>
        <v>8.2480515105817265</v>
      </c>
      <c r="P26" s="30">
        <f>IFERROR(+'CMA Emp Adj'!P26-'Tor Emp Adj'!P26,"")</f>
        <v>6.163982624083018</v>
      </c>
      <c r="Q26" s="30">
        <f>IFERROR(+'CMA Emp Adj'!Q26-'Tor Emp Adj'!Q26,"")</f>
        <v>8.1129927689904555</v>
      </c>
      <c r="R26" s="30">
        <f>IFERROR(+'CMA Emp Adj'!R26-'Tor Emp Adj'!R26,"")</f>
        <v>9.5583491949860893</v>
      </c>
      <c r="S26" s="30">
        <f>IFERROR(+'CMA Emp Adj'!S26-'Tor Emp Adj'!S26,"")</f>
        <v>11.125394533100621</v>
      </c>
      <c r="T26" s="30">
        <f>IFERROR(+'CMA Emp Adj'!T26-'Tor Emp Adj'!T26,"")</f>
        <v>8.8146601757354155</v>
      </c>
      <c r="U26" s="30">
        <f>IFERROR(+'CMA Emp Adj'!U26-'Tor Emp Adj'!U26,"")</f>
        <v>8.1841298192720426</v>
      </c>
      <c r="V26" s="30">
        <f>IFERROR(+'CMA Emp Adj'!V26-'Tor Emp Adj'!V26,"")</f>
        <v>9.5248501398779482</v>
      </c>
      <c r="W26" s="30">
        <f>IFERROR(+'CMA Emp Adj'!W26-'Tor Emp Adj'!W26,"")</f>
        <v>8.1194635703125879</v>
      </c>
      <c r="X26" s="30">
        <f>IFERROR(+'CMA Emp Adj'!X26-'Tor Emp Adj'!X26,"")</f>
        <v>10.930001917588136</v>
      </c>
      <c r="Y26" s="30">
        <f>IFERROR(+'CMA Emp Adj'!Y26-'Tor Emp Adj'!Y26,"")</f>
        <v>10.038755672864413</v>
      </c>
    </row>
    <row r="27" spans="1:25" x14ac:dyDescent="0.25">
      <c r="A27" s="7" t="s">
        <v>21</v>
      </c>
      <c r="B27" s="7"/>
      <c r="C27" s="14">
        <v>2213</v>
      </c>
      <c r="D27" s="65">
        <f>IFERROR(+'CMA Emp Adj'!D27-'Tor Emp Adj'!D27,"")</f>
        <v>0</v>
      </c>
      <c r="E27" s="65">
        <f>IFERROR(+'CMA Emp Adj'!E27-'Tor Emp Adj'!E27,"")</f>
        <v>0</v>
      </c>
      <c r="F27" s="65">
        <f>IFERROR(+'CMA Emp Adj'!F27-'Tor Emp Adj'!F27,"")</f>
        <v>0</v>
      </c>
      <c r="G27" s="65">
        <f>IFERROR(+'CMA Emp Adj'!G27-'Tor Emp Adj'!G27,"")</f>
        <v>0</v>
      </c>
      <c r="H27" s="65">
        <f>IFERROR(+'CMA Emp Adj'!H27-'Tor Emp Adj'!H27,"")</f>
        <v>0</v>
      </c>
      <c r="I27" s="65">
        <f>IFERROR(+'CMA Emp Adj'!I27-'Tor Emp Adj'!I27,"")</f>
        <v>0</v>
      </c>
      <c r="J27" s="65">
        <f>IFERROR(+'CMA Emp Adj'!J27-'Tor Emp Adj'!J27,"")</f>
        <v>0</v>
      </c>
      <c r="K27" s="65">
        <f>IFERROR(+'CMA Emp Adj'!K27-'Tor Emp Adj'!K27,"")</f>
        <v>0</v>
      </c>
      <c r="L27" s="65">
        <f>IFERROR(+'CMA Emp Adj'!L27-'Tor Emp Adj'!L27,"")</f>
        <v>0</v>
      </c>
      <c r="M27" s="30">
        <f>IFERROR(+'CMA Emp Adj'!M27-'Tor Emp Adj'!M27,"")</f>
        <v>0</v>
      </c>
      <c r="N27" s="30">
        <f>IFERROR(+'CMA Emp Adj'!N27-'Tor Emp Adj'!N27,"")</f>
        <v>3.0919061583577712</v>
      </c>
      <c r="O27" s="30">
        <f>IFERROR(+'CMA Emp Adj'!O27-'Tor Emp Adj'!O27,"")</f>
        <v>2.7151612903225804</v>
      </c>
      <c r="P27" s="30">
        <f>IFERROR(+'CMA Emp Adj'!P27-'Tor Emp Adj'!P27,"")</f>
        <v>3.5336070381231672</v>
      </c>
      <c r="Q27" s="30">
        <f>IFERROR(+'CMA Emp Adj'!Q27-'Tor Emp Adj'!Q27,"")</f>
        <v>2.6112316715542518</v>
      </c>
      <c r="R27" s="30">
        <f>IFERROR(+'CMA Emp Adj'!R27-'Tor Emp Adj'!R27,"")</f>
        <v>2.2457081545064375</v>
      </c>
      <c r="S27" s="30">
        <f>IFERROR(+'CMA Emp Adj'!S27-'Tor Emp Adj'!S27,"")</f>
        <v>0</v>
      </c>
      <c r="T27" s="30">
        <f>IFERROR(+'CMA Emp Adj'!T27-'Tor Emp Adj'!T27,"")</f>
        <v>0</v>
      </c>
      <c r="U27" s="30">
        <f>IFERROR(+'CMA Emp Adj'!U27-'Tor Emp Adj'!U27,"")</f>
        <v>2.0147210300429186</v>
      </c>
      <c r="V27" s="30">
        <f>IFERROR(+'CMA Emp Adj'!V27-'Tor Emp Adj'!V27,"")</f>
        <v>2.1815450643776821</v>
      </c>
      <c r="W27" s="30">
        <f>IFERROR(+'CMA Emp Adj'!W27-'Tor Emp Adj'!W27,"")</f>
        <v>5.2479262672811053</v>
      </c>
      <c r="X27" s="30">
        <f>IFERROR(+'CMA Emp Adj'!X27-'Tor Emp Adj'!X27,"")</f>
        <v>0</v>
      </c>
      <c r="Y27" s="30">
        <f>IFERROR(+'CMA Emp Adj'!Y27-'Tor Emp Adj'!Y27,"")</f>
        <v>2.5161290322580645</v>
      </c>
    </row>
    <row r="28" spans="1:25" x14ac:dyDescent="0.25">
      <c r="A28" s="5" t="s">
        <v>22</v>
      </c>
      <c r="B28" s="5"/>
      <c r="C28" s="13">
        <v>23</v>
      </c>
      <c r="D28" s="64">
        <f>IFERROR(+'CMA Emp Adj'!D28-'Tor Emp Adj'!D28,"")</f>
        <v>63.201934976897824</v>
      </c>
      <c r="E28" s="64">
        <f>IFERROR(+'CMA Emp Adj'!E28-'Tor Emp Adj'!E28,"")</f>
        <v>57.399497542463251</v>
      </c>
      <c r="F28" s="64">
        <f>IFERROR(+'CMA Emp Adj'!F28-'Tor Emp Adj'!F28,"")</f>
        <v>67.102125183282794</v>
      </c>
      <c r="G28" s="64">
        <f>IFERROR(+'CMA Emp Adj'!G28-'Tor Emp Adj'!G28,"")</f>
        <v>65.681389707213299</v>
      </c>
      <c r="H28" s="64">
        <f>IFERROR(+'CMA Emp Adj'!H28-'Tor Emp Adj'!H28,"")</f>
        <v>76.111454420325856</v>
      </c>
      <c r="I28" s="64">
        <f>IFERROR(+'CMA Emp Adj'!I28-'Tor Emp Adj'!I28,"")</f>
        <v>74.238731428319397</v>
      </c>
      <c r="J28" s="64">
        <f>IFERROR(+'CMA Emp Adj'!J28-'Tor Emp Adj'!J28,"")</f>
        <v>85.062955551692852</v>
      </c>
      <c r="K28" s="64">
        <f>IFERROR(+'CMA Emp Adj'!K28-'Tor Emp Adj'!K28,"")</f>
        <v>80.471647880651815</v>
      </c>
      <c r="L28" s="64">
        <f>IFERROR(+'CMA Emp Adj'!L28-'Tor Emp Adj'!L28,"")</f>
        <v>95.060915581711797</v>
      </c>
      <c r="M28" s="29">
        <f>IFERROR(+'CMA Emp Adj'!M28-'Tor Emp Adj'!M28,"")</f>
        <v>107.52555403559697</v>
      </c>
      <c r="N28" s="29">
        <f>IFERROR(+'CMA Emp Adj'!N28-'Tor Emp Adj'!N28,"")</f>
        <v>111.56162994057942</v>
      </c>
      <c r="O28" s="29">
        <f>IFERROR(+'CMA Emp Adj'!O28-'Tor Emp Adj'!O28,"")</f>
        <v>116.06589220086457</v>
      </c>
      <c r="P28" s="29">
        <f>IFERROR(+'CMA Emp Adj'!P28-'Tor Emp Adj'!P28,"")</f>
        <v>102.15908854249949</v>
      </c>
      <c r="Q28" s="29">
        <f>IFERROR(+'CMA Emp Adj'!Q28-'Tor Emp Adj'!Q28,"")</f>
        <v>114.05232971937107</v>
      </c>
      <c r="R28" s="29">
        <f>IFERROR(+'CMA Emp Adj'!R28-'Tor Emp Adj'!R28,"")</f>
        <v>119.01049769312742</v>
      </c>
      <c r="S28" s="29">
        <f>IFERROR(+'CMA Emp Adj'!S28-'Tor Emp Adj'!S28,"")</f>
        <v>112.53362566092376</v>
      </c>
      <c r="T28" s="29">
        <f>IFERROR(+'CMA Emp Adj'!T28-'Tor Emp Adj'!T28,"")</f>
        <v>117.37246627342121</v>
      </c>
      <c r="U28" s="29">
        <f>IFERROR(+'CMA Emp Adj'!U28-'Tor Emp Adj'!U28,"")</f>
        <v>117.49423225294196</v>
      </c>
      <c r="V28" s="29">
        <f>IFERROR(+'CMA Emp Adj'!V28-'Tor Emp Adj'!V28,"")</f>
        <v>127.77439564647544</v>
      </c>
      <c r="W28" s="29">
        <f>IFERROR(+'CMA Emp Adj'!W28-'Tor Emp Adj'!W28,"")</f>
        <v>131.20309529479061</v>
      </c>
      <c r="X28" s="29">
        <f>IFERROR(+'CMA Emp Adj'!X28-'Tor Emp Adj'!X28,"")</f>
        <v>119.28884258592555</v>
      </c>
      <c r="Y28" s="29">
        <f>IFERROR(+'CMA Emp Adj'!Y28-'Tor Emp Adj'!Y28,"")</f>
        <v>144.67190307785199</v>
      </c>
    </row>
    <row r="29" spans="1:25" x14ac:dyDescent="0.25">
      <c r="A29" s="5" t="s">
        <v>23</v>
      </c>
      <c r="B29" s="5"/>
      <c r="C29" s="13" t="s">
        <v>188</v>
      </c>
      <c r="D29" s="64">
        <f>IFERROR(+'CMA Emp Adj'!D29-'Tor Emp Adj'!D29,"")</f>
        <v>212.38966641414382</v>
      </c>
      <c r="E29" s="64">
        <f>IFERROR(+'CMA Emp Adj'!E29-'Tor Emp Adj'!E29,"")</f>
        <v>230.3343197345917</v>
      </c>
      <c r="F29" s="64">
        <f>IFERROR(+'CMA Emp Adj'!F29-'Tor Emp Adj'!F29,"")</f>
        <v>237.47035353940376</v>
      </c>
      <c r="G29" s="64">
        <f>IFERROR(+'CMA Emp Adj'!G29-'Tor Emp Adj'!G29,"")</f>
        <v>239.07968315606811</v>
      </c>
      <c r="H29" s="64">
        <f>IFERROR(+'CMA Emp Adj'!H29-'Tor Emp Adj'!H29,"")</f>
        <v>238.25890105282269</v>
      </c>
      <c r="I29" s="64">
        <f>IFERROR(+'CMA Emp Adj'!I29-'Tor Emp Adj'!I29,"")</f>
        <v>249.83592473814014</v>
      </c>
      <c r="J29" s="64">
        <f>IFERROR(+'CMA Emp Adj'!J29-'Tor Emp Adj'!J29,"")</f>
        <v>256.99445836759367</v>
      </c>
      <c r="K29" s="64">
        <f>IFERROR(+'CMA Emp Adj'!K29-'Tor Emp Adj'!K29,"")</f>
        <v>280.69319233646991</v>
      </c>
      <c r="L29" s="64">
        <f>IFERROR(+'CMA Emp Adj'!L29-'Tor Emp Adj'!L29,"")</f>
        <v>289.33840407738785</v>
      </c>
      <c r="M29" s="29">
        <f>IFERROR(+'CMA Emp Adj'!M29-'Tor Emp Adj'!M29,"")</f>
        <v>265.66907999213731</v>
      </c>
      <c r="N29" s="29">
        <f>IFERROR(+'CMA Emp Adj'!N29-'Tor Emp Adj'!N29,"")</f>
        <v>263.10412536748993</v>
      </c>
      <c r="O29" s="29">
        <f>IFERROR(+'CMA Emp Adj'!O29-'Tor Emp Adj'!O29,"")</f>
        <v>252.75371095713089</v>
      </c>
      <c r="P29" s="29">
        <f>IFERROR(+'CMA Emp Adj'!P29-'Tor Emp Adj'!P29,"")</f>
        <v>223.17830992384509</v>
      </c>
      <c r="Q29" s="29">
        <f>IFERROR(+'CMA Emp Adj'!Q29-'Tor Emp Adj'!Q29,"")</f>
        <v>230.61214009394632</v>
      </c>
      <c r="R29" s="29">
        <f>IFERROR(+'CMA Emp Adj'!R29-'Tor Emp Adj'!R29,"")</f>
        <v>221.15858679645299</v>
      </c>
      <c r="S29" s="29">
        <f>IFERROR(+'CMA Emp Adj'!S29-'Tor Emp Adj'!S29,"")</f>
        <v>210.88734321945805</v>
      </c>
      <c r="T29" s="29">
        <f>IFERROR(+'CMA Emp Adj'!T29-'Tor Emp Adj'!T29,"")</f>
        <v>211.67651968743615</v>
      </c>
      <c r="U29" s="29">
        <f>IFERROR(+'CMA Emp Adj'!U29-'Tor Emp Adj'!U29,"")</f>
        <v>210.94839100046804</v>
      </c>
      <c r="V29" s="29">
        <f>IFERROR(+'CMA Emp Adj'!V29-'Tor Emp Adj'!V29,"")</f>
        <v>206.7845928565194</v>
      </c>
      <c r="W29" s="29">
        <f>IFERROR(+'CMA Emp Adj'!W29-'Tor Emp Adj'!W29,"")</f>
        <v>238.00850377658867</v>
      </c>
      <c r="X29" s="29">
        <f>IFERROR(+'CMA Emp Adj'!X29-'Tor Emp Adj'!X29,"")</f>
        <v>250.41428696819403</v>
      </c>
      <c r="Y29" s="29">
        <f>IFERROR(+'CMA Emp Adj'!Y29-'Tor Emp Adj'!Y29,"")</f>
        <v>219.71472246582442</v>
      </c>
    </row>
    <row r="30" spans="1:25" x14ac:dyDescent="0.25">
      <c r="A30" s="6" t="s">
        <v>24</v>
      </c>
      <c r="B30" s="6"/>
      <c r="C30" s="14">
        <v>311</v>
      </c>
      <c r="D30" s="65">
        <f>IFERROR(+'CMA Emp Adj'!D30-'Tor Emp Adj'!D30,"")</f>
        <v>23.267138258088455</v>
      </c>
      <c r="E30" s="65">
        <f>IFERROR(+'CMA Emp Adj'!E30-'Tor Emp Adj'!E30,"")</f>
        <v>23.420072883175205</v>
      </c>
      <c r="F30" s="65">
        <f>IFERROR(+'CMA Emp Adj'!F30-'Tor Emp Adj'!F30,"")</f>
        <v>21.253549600473406</v>
      </c>
      <c r="G30" s="65">
        <f>IFERROR(+'CMA Emp Adj'!G30-'Tor Emp Adj'!G30,"")</f>
        <v>17.97577037195569</v>
      </c>
      <c r="H30" s="65">
        <f>IFERROR(+'CMA Emp Adj'!H30-'Tor Emp Adj'!H30,"")</f>
        <v>19.841264968908202</v>
      </c>
      <c r="I30" s="65">
        <f>IFERROR(+'CMA Emp Adj'!I30-'Tor Emp Adj'!I30,"")</f>
        <v>20.485323853117535</v>
      </c>
      <c r="J30" s="65">
        <f>IFERROR(+'CMA Emp Adj'!J30-'Tor Emp Adj'!J30,"")</f>
        <v>23.001401002116076</v>
      </c>
      <c r="K30" s="65">
        <f>IFERROR(+'CMA Emp Adj'!K30-'Tor Emp Adj'!K30,"")</f>
        <v>26.390586856278226</v>
      </c>
      <c r="L30" s="65">
        <f>IFERROR(+'CMA Emp Adj'!L30-'Tor Emp Adj'!L30,"")</f>
        <v>21.020795943092757</v>
      </c>
      <c r="M30" s="30">
        <f>IFERROR(+'CMA Emp Adj'!M30-'Tor Emp Adj'!M30,"")</f>
        <v>17.439321149249331</v>
      </c>
      <c r="N30" s="30">
        <f>IFERROR(+'CMA Emp Adj'!N30-'Tor Emp Adj'!N30,"")</f>
        <v>21.706669066508617</v>
      </c>
      <c r="O30" s="30">
        <f>IFERROR(+'CMA Emp Adj'!O30-'Tor Emp Adj'!O30,"")</f>
        <v>20.726233508410893</v>
      </c>
      <c r="P30" s="30">
        <f>IFERROR(+'CMA Emp Adj'!P30-'Tor Emp Adj'!P30,"")</f>
        <v>27.676444806817461</v>
      </c>
      <c r="Q30" s="30">
        <f>IFERROR(+'CMA Emp Adj'!Q30-'Tor Emp Adj'!Q30,"")</f>
        <v>22.848875981698285</v>
      </c>
      <c r="R30" s="30">
        <f>IFERROR(+'CMA Emp Adj'!R30-'Tor Emp Adj'!R30,"")</f>
        <v>22.834985451673813</v>
      </c>
      <c r="S30" s="30">
        <f>IFERROR(+'CMA Emp Adj'!S30-'Tor Emp Adj'!S30,"")</f>
        <v>22.588770606478015</v>
      </c>
      <c r="T30" s="30">
        <f>IFERROR(+'CMA Emp Adj'!T30-'Tor Emp Adj'!T30,"")</f>
        <v>20.060479399076321</v>
      </c>
      <c r="U30" s="30">
        <f>IFERROR(+'CMA Emp Adj'!U30-'Tor Emp Adj'!U30,"")</f>
        <v>27.211427221290094</v>
      </c>
      <c r="V30" s="30">
        <f>IFERROR(+'CMA Emp Adj'!V30-'Tor Emp Adj'!V30,"")</f>
        <v>24.748169037727465</v>
      </c>
      <c r="W30" s="30">
        <f>IFERROR(+'CMA Emp Adj'!W30-'Tor Emp Adj'!W30,"")</f>
        <v>28.421550867611991</v>
      </c>
      <c r="X30" s="30">
        <f>IFERROR(+'CMA Emp Adj'!X30-'Tor Emp Adj'!X30,"")</f>
        <v>27.618251750527055</v>
      </c>
      <c r="Y30" s="30">
        <f>IFERROR(+'CMA Emp Adj'!Y30-'Tor Emp Adj'!Y30,"")</f>
        <v>28.133825675886424</v>
      </c>
    </row>
    <row r="31" spans="1:25" x14ac:dyDescent="0.25">
      <c r="A31" s="6" t="s">
        <v>25</v>
      </c>
      <c r="B31" s="6"/>
      <c r="C31" s="14">
        <v>312</v>
      </c>
      <c r="D31" s="65">
        <f>IFERROR(+'CMA Emp Adj'!D31-'Tor Emp Adj'!D31,"")</f>
        <v>2.583229522865603</v>
      </c>
      <c r="E31" s="65">
        <f>IFERROR(+'CMA Emp Adj'!E31-'Tor Emp Adj'!E31,"")</f>
        <v>3.6655089775152181</v>
      </c>
      <c r="F31" s="65">
        <f>IFERROR(+'CMA Emp Adj'!F31-'Tor Emp Adj'!F31,"")</f>
        <v>3.5706730105481173</v>
      </c>
      <c r="G31" s="65">
        <f>IFERROR(+'CMA Emp Adj'!G31-'Tor Emp Adj'!G31,"")</f>
        <v>3.6507433670617644</v>
      </c>
      <c r="H31" s="65">
        <f>IFERROR(+'CMA Emp Adj'!H31-'Tor Emp Adj'!H31,"")</f>
        <v>3.4606754847351562</v>
      </c>
      <c r="I31" s="65">
        <f>IFERROR(+'CMA Emp Adj'!I31-'Tor Emp Adj'!I31,"")</f>
        <v>3.3305246136211872</v>
      </c>
      <c r="J31" s="65">
        <f>IFERROR(+'CMA Emp Adj'!J31-'Tor Emp Adj'!J31,"")</f>
        <v>4.739786904474002</v>
      </c>
      <c r="K31" s="65">
        <f>IFERROR(+'CMA Emp Adj'!K31-'Tor Emp Adj'!K31,"")</f>
        <v>3.2818874090323211</v>
      </c>
      <c r="L31" s="65">
        <f>IFERROR(+'CMA Emp Adj'!L31-'Tor Emp Adj'!L31,"")</f>
        <v>2.2469227366457867</v>
      </c>
      <c r="M31" s="30">
        <f>IFERROR(+'CMA Emp Adj'!M31-'Tor Emp Adj'!M31,"")</f>
        <v>2.3353867972912732</v>
      </c>
      <c r="N31" s="30">
        <f>IFERROR(+'CMA Emp Adj'!N31-'Tor Emp Adj'!N31,"")</f>
        <v>2.7898250241792515</v>
      </c>
      <c r="O31" s="30">
        <f>IFERROR(+'CMA Emp Adj'!O31-'Tor Emp Adj'!O31,"")</f>
        <v>2.4431307832334328</v>
      </c>
      <c r="P31" s="30">
        <f>IFERROR(+'CMA Emp Adj'!P31-'Tor Emp Adj'!P31,"")</f>
        <v>5.239323882224646</v>
      </c>
      <c r="Q31" s="30">
        <f>IFERROR(+'CMA Emp Adj'!Q31-'Tor Emp Adj'!Q31,"")</f>
        <v>3.5424357622249953</v>
      </c>
      <c r="R31" s="30">
        <f>IFERROR(+'CMA Emp Adj'!R31-'Tor Emp Adj'!R31,"")</f>
        <v>6.8877331000356463</v>
      </c>
      <c r="S31" s="30">
        <f>IFERROR(+'CMA Emp Adj'!S31-'Tor Emp Adj'!S31,"")</f>
        <v>2.9180510425867565</v>
      </c>
      <c r="T31" s="30">
        <f>IFERROR(+'CMA Emp Adj'!T31-'Tor Emp Adj'!T31,"")</f>
        <v>4.9459755457197918</v>
      </c>
      <c r="U31" s="30">
        <f>IFERROR(+'CMA Emp Adj'!U31-'Tor Emp Adj'!U31,"")</f>
        <v>3.7068745608922846</v>
      </c>
      <c r="V31" s="30">
        <f>IFERROR(+'CMA Emp Adj'!V31-'Tor Emp Adj'!V31,"")</f>
        <v>4.7061550867008952</v>
      </c>
      <c r="W31" s="30">
        <f>IFERROR(+'CMA Emp Adj'!W31-'Tor Emp Adj'!W31,"")</f>
        <v>2.3124757720191242</v>
      </c>
      <c r="X31" s="30">
        <f>IFERROR(+'CMA Emp Adj'!X31-'Tor Emp Adj'!X31,"")</f>
        <v>3.0995488478971098</v>
      </c>
      <c r="Y31" s="30">
        <f>IFERROR(+'CMA Emp Adj'!Y31-'Tor Emp Adj'!Y31,"")</f>
        <v>4.9925601750547042</v>
      </c>
    </row>
    <row r="32" spans="1:25" x14ac:dyDescent="0.25">
      <c r="A32" s="6" t="s">
        <v>26</v>
      </c>
      <c r="B32" s="6"/>
      <c r="C32" s="14">
        <v>3121</v>
      </c>
      <c r="D32" s="65">
        <f>IFERROR(+'CMA Emp Adj'!D32-'Tor Emp Adj'!D32,"")</f>
        <v>2.583229522865603</v>
      </c>
      <c r="E32" s="65">
        <f>IFERROR(+'CMA Emp Adj'!E32-'Tor Emp Adj'!E32,"")</f>
        <v>3.5655089775152184</v>
      </c>
      <c r="F32" s="65">
        <f>IFERROR(+'CMA Emp Adj'!F32-'Tor Emp Adj'!F32,"")</f>
        <v>3.2405192207707674</v>
      </c>
      <c r="G32" s="65">
        <f>IFERROR(+'CMA Emp Adj'!G32-'Tor Emp Adj'!G32,"")</f>
        <v>3.6523098741743891</v>
      </c>
      <c r="H32" s="65">
        <f>IFERROR(+'CMA Emp Adj'!H32-'Tor Emp Adj'!H32,"")</f>
        <v>3.4558229707667523</v>
      </c>
      <c r="I32" s="65">
        <f>IFERROR(+'CMA Emp Adj'!I32-'Tor Emp Adj'!I32,"")</f>
        <v>3.3060419382189741</v>
      </c>
      <c r="J32" s="65">
        <f>IFERROR(+'CMA Emp Adj'!J32-'Tor Emp Adj'!J32,"")</f>
        <v>2.9263917170495759</v>
      </c>
      <c r="K32" s="65">
        <f>IFERROR(+'CMA Emp Adj'!K32-'Tor Emp Adj'!K32,"")</f>
        <v>3.86</v>
      </c>
      <c r="L32" s="65">
        <f>IFERROR(+'CMA Emp Adj'!L32-'Tor Emp Adj'!L32,"")</f>
        <v>2.2718675511491071</v>
      </c>
      <c r="M32" s="30">
        <f>IFERROR(+'CMA Emp Adj'!M32-'Tor Emp Adj'!M32,"")</f>
        <v>1.8343441243135197</v>
      </c>
      <c r="N32" s="30">
        <f>IFERROR(+'CMA Emp Adj'!N32-'Tor Emp Adj'!N32,"")</f>
        <v>2.7305062433388128</v>
      </c>
      <c r="O32" s="30">
        <f>IFERROR(+'CMA Emp Adj'!O32-'Tor Emp Adj'!O32,"")</f>
        <v>2.5935870937921659</v>
      </c>
      <c r="P32" s="30">
        <f>IFERROR(+'CMA Emp Adj'!P32-'Tor Emp Adj'!P32,"")</f>
        <v>5.2072790697674414</v>
      </c>
      <c r="Q32" s="30">
        <f>IFERROR(+'CMA Emp Adj'!Q32-'Tor Emp Adj'!Q32,"")</f>
        <v>3.5392598215109072</v>
      </c>
      <c r="R32" s="30">
        <f>IFERROR(+'CMA Emp Adj'!R32-'Tor Emp Adj'!R32,"")</f>
        <v>6.9203326843315018</v>
      </c>
      <c r="S32" s="30">
        <f>IFERROR(+'CMA Emp Adj'!S32-'Tor Emp Adj'!S32,"")</f>
        <v>2.953439393998766</v>
      </c>
      <c r="T32" s="30">
        <f>IFERROR(+'CMA Emp Adj'!T32-'Tor Emp Adj'!T32,"")</f>
        <v>4.7646972846339466</v>
      </c>
      <c r="U32" s="30">
        <f>IFERROR(+'CMA Emp Adj'!U32-'Tor Emp Adj'!U32,"")</f>
        <v>3.3620653176142445</v>
      </c>
      <c r="V32" s="30">
        <f>IFERROR(+'CMA Emp Adj'!V32-'Tor Emp Adj'!V32,"")</f>
        <v>4.1294342793058911</v>
      </c>
      <c r="W32" s="30">
        <f>IFERROR(+'CMA Emp Adj'!W32-'Tor Emp Adj'!W32,"")</f>
        <v>2.3285083396436796</v>
      </c>
      <c r="X32" s="30">
        <f>IFERROR(+'CMA Emp Adj'!X32-'Tor Emp Adj'!X32,"")</f>
        <v>3.1053494773209191</v>
      </c>
      <c r="Y32" s="30">
        <f>IFERROR(+'CMA Emp Adj'!Y32-'Tor Emp Adj'!Y32,"")</f>
        <v>4.9945945945945951</v>
      </c>
    </row>
    <row r="33" spans="1:25" x14ac:dyDescent="0.25">
      <c r="A33" s="6" t="s">
        <v>27</v>
      </c>
      <c r="B33" s="6"/>
      <c r="C33" s="14" t="s">
        <v>189</v>
      </c>
      <c r="D33" s="65">
        <f>IFERROR(+'CMA Emp Adj'!D33-'Tor Emp Adj'!D33,"")</f>
        <v>2.6429171503129281</v>
      </c>
      <c r="E33" s="65">
        <f>IFERROR(+'CMA Emp Adj'!E33-'Tor Emp Adj'!E33,"")</f>
        <v>4.4562080066013365</v>
      </c>
      <c r="F33" s="65">
        <f>IFERROR(+'CMA Emp Adj'!F33-'Tor Emp Adj'!F33,"")</f>
        <v>1.6821493924106812</v>
      </c>
      <c r="G33" s="65">
        <f>IFERROR(+'CMA Emp Adj'!G33-'Tor Emp Adj'!G33,"")</f>
        <v>2.2432497784419634</v>
      </c>
      <c r="H33" s="65">
        <f>IFERROR(+'CMA Emp Adj'!H33-'Tor Emp Adj'!H33,"")</f>
        <v>2.368658330618068</v>
      </c>
      <c r="I33" s="65">
        <f>IFERROR(+'CMA Emp Adj'!I33-'Tor Emp Adj'!I33,"")</f>
        <v>2.2624028538679175</v>
      </c>
      <c r="J33" s="65">
        <f>IFERROR(+'CMA Emp Adj'!J33-'Tor Emp Adj'!J33,"")</f>
        <v>2.5516966974002409</v>
      </c>
      <c r="K33" s="65">
        <f>IFERROR(+'CMA Emp Adj'!K33-'Tor Emp Adj'!K33,"")</f>
        <v>1.482695253039692</v>
      </c>
      <c r="L33" s="65">
        <f>IFERROR(+'CMA Emp Adj'!L33-'Tor Emp Adj'!L33,"")</f>
        <v>1.4398974294258644</v>
      </c>
      <c r="M33" s="30">
        <f>IFERROR(+'CMA Emp Adj'!M33-'Tor Emp Adj'!M33,"")</f>
        <v>2.07541819620862</v>
      </c>
      <c r="N33" s="30">
        <f>IFERROR(+'CMA Emp Adj'!N33-'Tor Emp Adj'!N33,"")</f>
        <v>1.4062689529854784</v>
      </c>
      <c r="O33" s="30">
        <f>IFERROR(+'CMA Emp Adj'!O33-'Tor Emp Adj'!O33,"")</f>
        <v>3.0789806182328134</v>
      </c>
      <c r="P33" s="30">
        <f>IFERROR(+'CMA Emp Adj'!P33-'Tor Emp Adj'!P33,"")</f>
        <v>4.6628938156359396</v>
      </c>
      <c r="Q33" s="30">
        <f>IFERROR(+'CMA Emp Adj'!Q33-'Tor Emp Adj'!Q33,"")</f>
        <v>1.8726857785799635</v>
      </c>
      <c r="R33" s="30">
        <f>IFERROR(+'CMA Emp Adj'!R33-'Tor Emp Adj'!R33,"")</f>
        <v>1.299623060869036</v>
      </c>
      <c r="S33" s="30">
        <f>IFERROR(+'CMA Emp Adj'!S33-'Tor Emp Adj'!S33,"")</f>
        <v>1.1610138263667509</v>
      </c>
      <c r="T33" s="30">
        <f>IFERROR(+'CMA Emp Adj'!T33-'Tor Emp Adj'!T33,"")</f>
        <v>3.0451113854833487</v>
      </c>
      <c r="U33" s="30">
        <f>IFERROR(+'CMA Emp Adj'!U33-'Tor Emp Adj'!U33,"")</f>
        <v>1.647091390702339</v>
      </c>
      <c r="V33" s="30">
        <f>IFERROR(+'CMA Emp Adj'!V33-'Tor Emp Adj'!V33,"")</f>
        <v>3.7206050459395046</v>
      </c>
      <c r="W33" s="30">
        <f>IFERROR(+'CMA Emp Adj'!W33-'Tor Emp Adj'!W33,"")</f>
        <v>0.84509744620852834</v>
      </c>
      <c r="X33" s="30">
        <f>IFERROR(+'CMA Emp Adj'!X33-'Tor Emp Adj'!X33,"")</f>
        <v>2.0723593937890907</v>
      </c>
      <c r="Y33" s="30">
        <f>IFERROR(+'CMA Emp Adj'!Y33-'Tor Emp Adj'!Y33,"")</f>
        <v>0.73385189954296259</v>
      </c>
    </row>
    <row r="34" spans="1:25" x14ac:dyDescent="0.25">
      <c r="A34" s="6" t="s">
        <v>28</v>
      </c>
      <c r="B34" s="6"/>
      <c r="C34" s="14" t="s">
        <v>190</v>
      </c>
      <c r="D34" s="65">
        <f>IFERROR(+'CMA Emp Adj'!D34-'Tor Emp Adj'!D34,"")</f>
        <v>3.4860965979575447</v>
      </c>
      <c r="E34" s="65">
        <f>IFERROR(+'CMA Emp Adj'!E34-'Tor Emp Adj'!E34,"")</f>
        <v>6.2759715395731241</v>
      </c>
      <c r="F34" s="65">
        <f>IFERROR(+'CMA Emp Adj'!F34-'Tor Emp Adj'!F34,"")</f>
        <v>5.796932975575114</v>
      </c>
      <c r="G34" s="65">
        <f>IFERROR(+'CMA Emp Adj'!G34-'Tor Emp Adj'!G34,"")</f>
        <v>6.7725462390345239</v>
      </c>
      <c r="H34" s="65">
        <f>IFERROR(+'CMA Emp Adj'!H34-'Tor Emp Adj'!H34,"")</f>
        <v>5.1550614854694849</v>
      </c>
      <c r="I34" s="65">
        <f>IFERROR(+'CMA Emp Adj'!I34-'Tor Emp Adj'!I34,"")</f>
        <v>9.2223040906759639</v>
      </c>
      <c r="J34" s="65">
        <f>IFERROR(+'CMA Emp Adj'!J34-'Tor Emp Adj'!J34,"")</f>
        <v>5.5645582496976971</v>
      </c>
      <c r="K34" s="65">
        <f>IFERROR(+'CMA Emp Adj'!K34-'Tor Emp Adj'!K34,"")</f>
        <v>7.0006488111726632</v>
      </c>
      <c r="L34" s="65">
        <f>IFERROR(+'CMA Emp Adj'!L34-'Tor Emp Adj'!L34,"")</f>
        <v>5.2612517392956697</v>
      </c>
      <c r="M34" s="30">
        <f>IFERROR(+'CMA Emp Adj'!M34-'Tor Emp Adj'!M34,"")</f>
        <v>3.055115058389049</v>
      </c>
      <c r="N34" s="30">
        <f>IFERROR(+'CMA Emp Adj'!N34-'Tor Emp Adj'!N34,"")</f>
        <v>3.093997643709022</v>
      </c>
      <c r="O34" s="30">
        <f>IFERROR(+'CMA Emp Adj'!O34-'Tor Emp Adj'!O34,"")</f>
        <v>1.8710061175699524</v>
      </c>
      <c r="P34" s="30">
        <f>IFERROR(+'CMA Emp Adj'!P34-'Tor Emp Adj'!P34,"")</f>
        <v>1.0529869725276937</v>
      </c>
      <c r="Q34" s="30">
        <f>IFERROR(+'CMA Emp Adj'!Q34-'Tor Emp Adj'!Q34,"")</f>
        <v>3.2425958250026445</v>
      </c>
      <c r="R34" s="30">
        <f>IFERROR(+'CMA Emp Adj'!R34-'Tor Emp Adj'!R34,"")</f>
        <v>1.0851672342489911</v>
      </c>
      <c r="S34" s="30">
        <f>IFERROR(+'CMA Emp Adj'!S34-'Tor Emp Adj'!S34,"")</f>
        <v>2.4463976763564386</v>
      </c>
      <c r="T34" s="30">
        <f>IFERROR(+'CMA Emp Adj'!T34-'Tor Emp Adj'!T34,"")</f>
        <v>-5.1664888595631453E-2</v>
      </c>
      <c r="U34" s="30">
        <f>IFERROR(+'CMA Emp Adj'!U34-'Tor Emp Adj'!U34,"")</f>
        <v>1.2931794256653637</v>
      </c>
      <c r="V34" s="30">
        <f>IFERROR(+'CMA Emp Adj'!V34-'Tor Emp Adj'!V34,"")</f>
        <v>0.59687691033087642</v>
      </c>
      <c r="W34" s="30">
        <f>IFERROR(+'CMA Emp Adj'!W34-'Tor Emp Adj'!W34,"")</f>
        <v>3.3185025275464741</v>
      </c>
      <c r="X34" s="30">
        <f>IFERROR(+'CMA Emp Adj'!X34-'Tor Emp Adj'!X34,"")</f>
        <v>1.3291980146327012</v>
      </c>
      <c r="Y34" s="30">
        <f>IFERROR(+'CMA Emp Adj'!Y34-'Tor Emp Adj'!Y34,"")</f>
        <v>2.3776855439706948</v>
      </c>
    </row>
    <row r="35" spans="1:25" x14ac:dyDescent="0.25">
      <c r="A35" s="6" t="s">
        <v>29</v>
      </c>
      <c r="B35" s="6"/>
      <c r="C35" s="14">
        <v>321</v>
      </c>
      <c r="D35" s="65">
        <f>IFERROR(+'CMA Emp Adj'!D35-'Tor Emp Adj'!D35,"")</f>
        <v>5.9113030163131146</v>
      </c>
      <c r="E35" s="65">
        <f>IFERROR(+'CMA Emp Adj'!E35-'Tor Emp Adj'!E35,"")</f>
        <v>6.7323298315345212</v>
      </c>
      <c r="F35" s="65">
        <f>IFERROR(+'CMA Emp Adj'!F35-'Tor Emp Adj'!F35,"")</f>
        <v>7.5630377086470881</v>
      </c>
      <c r="G35" s="65">
        <f>IFERROR(+'CMA Emp Adj'!G35-'Tor Emp Adj'!G35,"")</f>
        <v>8.2818285174935546</v>
      </c>
      <c r="H35" s="65">
        <f>IFERROR(+'CMA Emp Adj'!H35-'Tor Emp Adj'!H35,"")</f>
        <v>7.1830255011989657</v>
      </c>
      <c r="I35" s="65">
        <f>IFERROR(+'CMA Emp Adj'!I35-'Tor Emp Adj'!I35,"")</f>
        <v>7.4147490371164597</v>
      </c>
      <c r="J35" s="65">
        <f>IFERROR(+'CMA Emp Adj'!J35-'Tor Emp Adj'!J35,"")</f>
        <v>10.249281698911727</v>
      </c>
      <c r="K35" s="65">
        <f>IFERROR(+'CMA Emp Adj'!K35-'Tor Emp Adj'!K35,"")</f>
        <v>17.602221571020273</v>
      </c>
      <c r="L35" s="65">
        <f>IFERROR(+'CMA Emp Adj'!L35-'Tor Emp Adj'!L35,"")</f>
        <v>15.299261475710921</v>
      </c>
      <c r="M35" s="30">
        <f>IFERROR(+'CMA Emp Adj'!M35-'Tor Emp Adj'!M35,"")</f>
        <v>14.49276945745498</v>
      </c>
      <c r="N35" s="30">
        <f>IFERROR(+'CMA Emp Adj'!N35-'Tor Emp Adj'!N35,"")</f>
        <v>10.953390472508621</v>
      </c>
      <c r="O35" s="30">
        <f>IFERROR(+'CMA Emp Adj'!O35-'Tor Emp Adj'!O35,"")</f>
        <v>10.84322390763414</v>
      </c>
      <c r="P35" s="30">
        <f>IFERROR(+'CMA Emp Adj'!P35-'Tor Emp Adj'!P35,"")</f>
        <v>9.0391061369654295</v>
      </c>
      <c r="Q35" s="30">
        <f>IFERROR(+'CMA Emp Adj'!Q35-'Tor Emp Adj'!Q35,"")</f>
        <v>10.21461287073071</v>
      </c>
      <c r="R35" s="30">
        <f>IFERROR(+'CMA Emp Adj'!R35-'Tor Emp Adj'!R35,"")</f>
        <v>6.4536816857781742</v>
      </c>
      <c r="S35" s="30">
        <f>IFERROR(+'CMA Emp Adj'!S35-'Tor Emp Adj'!S35,"")</f>
        <v>7.0769625645920975</v>
      </c>
      <c r="T35" s="30">
        <f>IFERROR(+'CMA Emp Adj'!T35-'Tor Emp Adj'!T35,"")</f>
        <v>9.9227990405148088</v>
      </c>
      <c r="U35" s="30">
        <f>IFERROR(+'CMA Emp Adj'!U35-'Tor Emp Adj'!U35,"")</f>
        <v>8.6514870049237942</v>
      </c>
      <c r="V35" s="30">
        <f>IFERROR(+'CMA Emp Adj'!V35-'Tor Emp Adj'!V35,"")</f>
        <v>7.463415078391165</v>
      </c>
      <c r="W35" s="30">
        <f>IFERROR(+'CMA Emp Adj'!W35-'Tor Emp Adj'!W35,"")</f>
        <v>6.5065284615605963</v>
      </c>
      <c r="X35" s="30">
        <f>IFERROR(+'CMA Emp Adj'!X35-'Tor Emp Adj'!X35,"")</f>
        <v>5.773308913308913</v>
      </c>
      <c r="Y35" s="30">
        <f>IFERROR(+'CMA Emp Adj'!Y35-'Tor Emp Adj'!Y35,"")</f>
        <v>6.0482384224416901</v>
      </c>
    </row>
    <row r="36" spans="1:25" x14ac:dyDescent="0.25">
      <c r="A36" s="6" t="s">
        <v>30</v>
      </c>
      <c r="B36" s="6"/>
      <c r="C36" s="14">
        <v>322</v>
      </c>
      <c r="D36" s="65">
        <f>IFERROR(+'CMA Emp Adj'!D36-'Tor Emp Adj'!D36,"")</f>
        <v>5.2350010980077304</v>
      </c>
      <c r="E36" s="65">
        <f>IFERROR(+'CMA Emp Adj'!E36-'Tor Emp Adj'!E36,"")</f>
        <v>9.424177949529323</v>
      </c>
      <c r="F36" s="65">
        <f>IFERROR(+'CMA Emp Adj'!F36-'Tor Emp Adj'!F36,"")</f>
        <v>6.2070399073304241</v>
      </c>
      <c r="G36" s="65">
        <f>IFERROR(+'CMA Emp Adj'!G36-'Tor Emp Adj'!G36,"")</f>
        <v>9.0482397921082729</v>
      </c>
      <c r="H36" s="65">
        <f>IFERROR(+'CMA Emp Adj'!H36-'Tor Emp Adj'!H36,"")</f>
        <v>5.4437772264545163</v>
      </c>
      <c r="I36" s="65">
        <f>IFERROR(+'CMA Emp Adj'!I36-'Tor Emp Adj'!I36,"")</f>
        <v>7.2648834246415008</v>
      </c>
      <c r="J36" s="65">
        <f>IFERROR(+'CMA Emp Adj'!J36-'Tor Emp Adj'!J36,"")</f>
        <v>7.8670016777509071</v>
      </c>
      <c r="K36" s="65">
        <f>IFERROR(+'CMA Emp Adj'!K36-'Tor Emp Adj'!K36,"")</f>
        <v>9.3808117465680212</v>
      </c>
      <c r="L36" s="65">
        <f>IFERROR(+'CMA Emp Adj'!L36-'Tor Emp Adj'!L36,"")</f>
        <v>6.1527295840026701</v>
      </c>
      <c r="M36" s="30">
        <f>IFERROR(+'CMA Emp Adj'!M36-'Tor Emp Adj'!M36,"")</f>
        <v>5.2560479359823118</v>
      </c>
      <c r="N36" s="30">
        <f>IFERROR(+'CMA Emp Adj'!N36-'Tor Emp Adj'!N36,"")</f>
        <v>7.5041279202484157</v>
      </c>
      <c r="O36" s="30">
        <f>IFERROR(+'CMA Emp Adj'!O36-'Tor Emp Adj'!O36,"")</f>
        <v>6.5326848352447637</v>
      </c>
      <c r="P36" s="30">
        <f>IFERROR(+'CMA Emp Adj'!P36-'Tor Emp Adj'!P36,"")</f>
        <v>3.2386515175780355</v>
      </c>
      <c r="Q36" s="30">
        <f>IFERROR(+'CMA Emp Adj'!Q36-'Tor Emp Adj'!Q36,"")</f>
        <v>5.0124744285399796</v>
      </c>
      <c r="R36" s="30">
        <f>IFERROR(+'CMA Emp Adj'!R36-'Tor Emp Adj'!R36,"")</f>
        <v>6.9894937739954681</v>
      </c>
      <c r="S36" s="30">
        <f>IFERROR(+'CMA Emp Adj'!S36-'Tor Emp Adj'!S36,"")</f>
        <v>4.9386956752946167</v>
      </c>
      <c r="T36" s="30">
        <f>IFERROR(+'CMA Emp Adj'!T36-'Tor Emp Adj'!T36,"")</f>
        <v>4.6141743970315394</v>
      </c>
      <c r="U36" s="30">
        <f>IFERROR(+'CMA Emp Adj'!U36-'Tor Emp Adj'!U36,"")</f>
        <v>4.4756477149490843</v>
      </c>
      <c r="V36" s="30">
        <f>IFERROR(+'CMA Emp Adj'!V36-'Tor Emp Adj'!V36,"")</f>
        <v>4.5471533022525632</v>
      </c>
      <c r="W36" s="30">
        <f>IFERROR(+'CMA Emp Adj'!W36-'Tor Emp Adj'!W36,"")</f>
        <v>6.7824535385609446</v>
      </c>
      <c r="X36" s="30">
        <f>IFERROR(+'CMA Emp Adj'!X36-'Tor Emp Adj'!X36,"")</f>
        <v>5.3669512526878673</v>
      </c>
      <c r="Y36" s="30">
        <f>IFERROR(+'CMA Emp Adj'!Y36-'Tor Emp Adj'!Y36,"")</f>
        <v>7.5486169617538348</v>
      </c>
    </row>
    <row r="37" spans="1:25" x14ac:dyDescent="0.25">
      <c r="A37" s="6" t="s">
        <v>31</v>
      </c>
      <c r="B37" s="6"/>
      <c r="C37" s="14">
        <v>323</v>
      </c>
      <c r="D37" s="65">
        <f>IFERROR(+'CMA Emp Adj'!D37-'Tor Emp Adj'!D37,"")</f>
        <v>11.941460771171924</v>
      </c>
      <c r="E37" s="65">
        <f>IFERROR(+'CMA Emp Adj'!E37-'Tor Emp Adj'!E37,"")</f>
        <v>16.246028994018559</v>
      </c>
      <c r="F37" s="65">
        <f>IFERROR(+'CMA Emp Adj'!F37-'Tor Emp Adj'!F37,"")</f>
        <v>16.644322213832385</v>
      </c>
      <c r="G37" s="65">
        <f>IFERROR(+'CMA Emp Adj'!G37-'Tor Emp Adj'!G37,"")</f>
        <v>15.982717130719537</v>
      </c>
      <c r="H37" s="65">
        <f>IFERROR(+'CMA Emp Adj'!H37-'Tor Emp Adj'!H37,"")</f>
        <v>12.73955254689602</v>
      </c>
      <c r="I37" s="65">
        <f>IFERROR(+'CMA Emp Adj'!I37-'Tor Emp Adj'!I37,"")</f>
        <v>14.781109952765403</v>
      </c>
      <c r="J37" s="65">
        <f>IFERROR(+'CMA Emp Adj'!J37-'Tor Emp Adj'!J37,"")</f>
        <v>19.167185447400239</v>
      </c>
      <c r="K37" s="65">
        <f>IFERROR(+'CMA Emp Adj'!K37-'Tor Emp Adj'!K37,"")</f>
        <v>15.863017707345701</v>
      </c>
      <c r="L37" s="65">
        <f>IFERROR(+'CMA Emp Adj'!L37-'Tor Emp Adj'!L37,"")</f>
        <v>14.956528250050416</v>
      </c>
      <c r="M37" s="30">
        <f>IFERROR(+'CMA Emp Adj'!M37-'Tor Emp Adj'!M37,"")</f>
        <v>14.02743994168466</v>
      </c>
      <c r="N37" s="30">
        <f>IFERROR(+'CMA Emp Adj'!N37-'Tor Emp Adj'!N37,"")</f>
        <v>16.042339431830335</v>
      </c>
      <c r="O37" s="30">
        <f>IFERROR(+'CMA Emp Adj'!O37-'Tor Emp Adj'!O37,"")</f>
        <v>16.614494392532499</v>
      </c>
      <c r="P37" s="30">
        <f>IFERROR(+'CMA Emp Adj'!P37-'Tor Emp Adj'!P37,"")</f>
        <v>12.386156748866108</v>
      </c>
      <c r="Q37" s="30">
        <f>IFERROR(+'CMA Emp Adj'!Q37-'Tor Emp Adj'!Q37,"")</f>
        <v>15.734588848105172</v>
      </c>
      <c r="R37" s="30">
        <f>IFERROR(+'CMA Emp Adj'!R37-'Tor Emp Adj'!R37,"")</f>
        <v>15.833752442877742</v>
      </c>
      <c r="S37" s="30">
        <f>IFERROR(+'CMA Emp Adj'!S37-'Tor Emp Adj'!S37,"")</f>
        <v>12.248514891332421</v>
      </c>
      <c r="T37" s="30">
        <f>IFERROR(+'CMA Emp Adj'!T37-'Tor Emp Adj'!T37,"")</f>
        <v>12.402874155545025</v>
      </c>
      <c r="U37" s="30">
        <f>IFERROR(+'CMA Emp Adj'!U37-'Tor Emp Adj'!U37,"")</f>
        <v>10.447689395667235</v>
      </c>
      <c r="V37" s="30">
        <f>IFERROR(+'CMA Emp Adj'!V37-'Tor Emp Adj'!V37,"")</f>
        <v>9.7264271905361213</v>
      </c>
      <c r="W37" s="30">
        <f>IFERROR(+'CMA Emp Adj'!W37-'Tor Emp Adj'!W37,"")</f>
        <v>8.7513201458586423</v>
      </c>
      <c r="X37" s="30">
        <f>IFERROR(+'CMA Emp Adj'!X37-'Tor Emp Adj'!X37,"")</f>
        <v>12.794039502734195</v>
      </c>
      <c r="Y37" s="30">
        <f>IFERROR(+'CMA Emp Adj'!Y37-'Tor Emp Adj'!Y37,"")</f>
        <v>9.5034942110190954</v>
      </c>
    </row>
    <row r="38" spans="1:25" x14ac:dyDescent="0.25">
      <c r="A38" s="6" t="s">
        <v>32</v>
      </c>
      <c r="B38" s="6"/>
      <c r="C38" s="14">
        <v>324</v>
      </c>
      <c r="D38" s="65">
        <f>IFERROR(+'CMA Emp Adj'!D38-'Tor Emp Adj'!D38,"")</f>
        <v>0.48099001632745297</v>
      </c>
      <c r="E38" s="65">
        <f>IFERROR(+'CMA Emp Adj'!E38-'Tor Emp Adj'!E38,"")</f>
        <v>0</v>
      </c>
      <c r="F38" s="65">
        <f>IFERROR(+'CMA Emp Adj'!F38-'Tor Emp Adj'!F38,"")</f>
        <v>0</v>
      </c>
      <c r="G38" s="65">
        <f>IFERROR(+'CMA Emp Adj'!G38-'Tor Emp Adj'!G38,"")</f>
        <v>2.68</v>
      </c>
      <c r="H38" s="65">
        <f>IFERROR(+'CMA Emp Adj'!H38-'Tor Emp Adj'!H38,"")</f>
        <v>0</v>
      </c>
      <c r="I38" s="65">
        <f>IFERROR(+'CMA Emp Adj'!I38-'Tor Emp Adj'!I38,"")</f>
        <v>0</v>
      </c>
      <c r="J38" s="65">
        <f>IFERROR(+'CMA Emp Adj'!J38-'Tor Emp Adj'!J38,"")</f>
        <v>2.11</v>
      </c>
      <c r="K38" s="65">
        <f>IFERROR(+'CMA Emp Adj'!K38-'Tor Emp Adj'!K38,"")</f>
        <v>2.41</v>
      </c>
      <c r="L38" s="65">
        <f>IFERROR(+'CMA Emp Adj'!L38-'Tor Emp Adj'!L38,"")</f>
        <v>2.3481999999999998</v>
      </c>
      <c r="M38" s="30">
        <f>IFERROR(+'CMA Emp Adj'!M38-'Tor Emp Adj'!M38,"")</f>
        <v>3.835</v>
      </c>
      <c r="N38" s="30">
        <f>IFERROR(+'CMA Emp Adj'!N38-'Tor Emp Adj'!N38,"")</f>
        <v>0</v>
      </c>
      <c r="O38" s="30">
        <f>IFERROR(+'CMA Emp Adj'!O38-'Tor Emp Adj'!O38,"")</f>
        <v>1.9941999999999998</v>
      </c>
      <c r="P38" s="30">
        <f>IFERROR(+'CMA Emp Adj'!P38-'Tor Emp Adj'!P38,"")</f>
        <v>0</v>
      </c>
      <c r="Q38" s="30">
        <f>IFERROR(+'CMA Emp Adj'!Q38-'Tor Emp Adj'!Q38,"")</f>
        <v>3.6816</v>
      </c>
      <c r="R38" s="30">
        <f>IFERROR(+'CMA Emp Adj'!R38-'Tor Emp Adj'!R38,"")</f>
        <v>0</v>
      </c>
      <c r="S38" s="30">
        <f>IFERROR(+'CMA Emp Adj'!S38-'Tor Emp Adj'!S38,"")</f>
        <v>2.568888888888889</v>
      </c>
      <c r="T38" s="30">
        <f>IFERROR(+'CMA Emp Adj'!T38-'Tor Emp Adj'!T38,"")</f>
        <v>0</v>
      </c>
      <c r="U38" s="30">
        <f>IFERROR(+'CMA Emp Adj'!U38-'Tor Emp Adj'!U38,"")</f>
        <v>0</v>
      </c>
      <c r="V38" s="30">
        <f>IFERROR(+'CMA Emp Adj'!V38-'Tor Emp Adj'!V38,"")</f>
        <v>1.8896153846153847</v>
      </c>
      <c r="W38" s="30">
        <f>IFERROR(+'CMA Emp Adj'!W38-'Tor Emp Adj'!W38,"")</f>
        <v>0</v>
      </c>
      <c r="X38" s="30">
        <f>IFERROR(+'CMA Emp Adj'!X38-'Tor Emp Adj'!X38,"")</f>
        <v>0</v>
      </c>
      <c r="Y38" s="30">
        <f>IFERROR(+'CMA Emp Adj'!Y38-'Tor Emp Adj'!Y38,"")</f>
        <v>1.9372864321608041</v>
      </c>
    </row>
    <row r="39" spans="1:25" x14ac:dyDescent="0.25">
      <c r="A39" s="6" t="s">
        <v>33</v>
      </c>
      <c r="B39" s="6"/>
      <c r="C39" s="14">
        <v>325</v>
      </c>
      <c r="D39" s="65">
        <f>IFERROR(+'CMA Emp Adj'!D39-'Tor Emp Adj'!D39,"")</f>
        <v>18.841512101258886</v>
      </c>
      <c r="E39" s="65">
        <f>IFERROR(+'CMA Emp Adj'!E39-'Tor Emp Adj'!E39,"")</f>
        <v>19.374113845837414</v>
      </c>
      <c r="F39" s="65">
        <f>IFERROR(+'CMA Emp Adj'!F39-'Tor Emp Adj'!F39,"")</f>
        <v>20.24992382620016</v>
      </c>
      <c r="G39" s="65">
        <f>IFERROR(+'CMA Emp Adj'!G39-'Tor Emp Adj'!G39,"")</f>
        <v>15.512207292091205</v>
      </c>
      <c r="H39" s="65">
        <f>IFERROR(+'CMA Emp Adj'!H39-'Tor Emp Adj'!H39,"")</f>
        <v>20.893253762806808</v>
      </c>
      <c r="I39" s="65">
        <f>IFERROR(+'CMA Emp Adj'!I39-'Tor Emp Adj'!I39,"")</f>
        <v>20.655911605597588</v>
      </c>
      <c r="J39" s="65">
        <f>IFERROR(+'CMA Emp Adj'!J39-'Tor Emp Adj'!J39,"")</f>
        <v>18.865274758162023</v>
      </c>
      <c r="K39" s="65">
        <f>IFERROR(+'CMA Emp Adj'!K39-'Tor Emp Adj'!K39,"")</f>
        <v>18.89816332425611</v>
      </c>
      <c r="L39" s="65">
        <f>IFERROR(+'CMA Emp Adj'!L39-'Tor Emp Adj'!L39,"")</f>
        <v>18.827487499047042</v>
      </c>
      <c r="M39" s="30">
        <f>IFERROR(+'CMA Emp Adj'!M39-'Tor Emp Adj'!M39,"")</f>
        <v>14.227870334460164</v>
      </c>
      <c r="N39" s="30">
        <f>IFERROR(+'CMA Emp Adj'!N39-'Tor Emp Adj'!N39,"")</f>
        <v>20.795067442271041</v>
      </c>
      <c r="O39" s="30">
        <f>IFERROR(+'CMA Emp Adj'!O39-'Tor Emp Adj'!O39,"")</f>
        <v>16.943150538862447</v>
      </c>
      <c r="P39" s="30">
        <f>IFERROR(+'CMA Emp Adj'!P39-'Tor Emp Adj'!P39,"")</f>
        <v>12.082113131942883</v>
      </c>
      <c r="Q39" s="30">
        <f>IFERROR(+'CMA Emp Adj'!Q39-'Tor Emp Adj'!Q39,"")</f>
        <v>16.729246245933872</v>
      </c>
      <c r="R39" s="30">
        <f>IFERROR(+'CMA Emp Adj'!R39-'Tor Emp Adj'!R39,"")</f>
        <v>15.8079144342412</v>
      </c>
      <c r="S39" s="30">
        <f>IFERROR(+'CMA Emp Adj'!S39-'Tor Emp Adj'!S39,"")</f>
        <v>7.5528080629578938</v>
      </c>
      <c r="T39" s="30">
        <f>IFERROR(+'CMA Emp Adj'!T39-'Tor Emp Adj'!T39,"")</f>
        <v>17.060178921564241</v>
      </c>
      <c r="U39" s="30">
        <f>IFERROR(+'CMA Emp Adj'!U39-'Tor Emp Adj'!U39,"")</f>
        <v>12.169830802783927</v>
      </c>
      <c r="V39" s="30">
        <f>IFERROR(+'CMA Emp Adj'!V39-'Tor Emp Adj'!V39,"")</f>
        <v>14.225821725745813</v>
      </c>
      <c r="W39" s="30">
        <f>IFERROR(+'CMA Emp Adj'!W39-'Tor Emp Adj'!W39,"")</f>
        <v>15.579548933444189</v>
      </c>
      <c r="X39" s="30">
        <f>IFERROR(+'CMA Emp Adj'!X39-'Tor Emp Adj'!X39,"")</f>
        <v>11.919692479959703</v>
      </c>
      <c r="Y39" s="30">
        <f>IFERROR(+'CMA Emp Adj'!Y39-'Tor Emp Adj'!Y39,"")</f>
        <v>10.748002149871354</v>
      </c>
    </row>
    <row r="40" spans="1:25" x14ac:dyDescent="0.25">
      <c r="A40" s="7" t="s">
        <v>34</v>
      </c>
      <c r="B40" s="7"/>
      <c r="C40" s="14" t="s">
        <v>191</v>
      </c>
      <c r="D40" s="65">
        <f>IFERROR(+'CMA Emp Adj'!D40-'Tor Emp Adj'!D40,"")</f>
        <v>2.647552349665566</v>
      </c>
      <c r="E40" s="65">
        <f>IFERROR(+'CMA Emp Adj'!E40-'Tor Emp Adj'!E40,"")</f>
        <v>2.67</v>
      </c>
      <c r="F40" s="65">
        <f>IFERROR(+'CMA Emp Adj'!F40-'Tor Emp Adj'!F40,"")</f>
        <v>1.5647367251423923</v>
      </c>
      <c r="G40" s="65">
        <f>IFERROR(+'CMA Emp Adj'!G40-'Tor Emp Adj'!G40,"")</f>
        <v>2.2847593216595836</v>
      </c>
      <c r="H40" s="65">
        <f>IFERROR(+'CMA Emp Adj'!H40-'Tor Emp Adj'!H40,"")</f>
        <v>3.25</v>
      </c>
      <c r="I40" s="65">
        <f>IFERROR(+'CMA Emp Adj'!I40-'Tor Emp Adj'!I40,"")</f>
        <v>3.02</v>
      </c>
      <c r="J40" s="65">
        <f>IFERROR(+'CMA Emp Adj'!J40-'Tor Emp Adj'!J40,"")</f>
        <v>3.51</v>
      </c>
      <c r="K40" s="65">
        <f>IFERROR(+'CMA Emp Adj'!K40-'Tor Emp Adj'!K40,"")</f>
        <v>2.56</v>
      </c>
      <c r="L40" s="65">
        <f>IFERROR(+'CMA Emp Adj'!L40-'Tor Emp Adj'!L40,"")</f>
        <v>3.1122922636103154</v>
      </c>
      <c r="M40" s="30">
        <f>IFERROR(+'CMA Emp Adj'!M40-'Tor Emp Adj'!M40,"")</f>
        <v>3.8341547277936967</v>
      </c>
      <c r="N40" s="30">
        <f>IFERROR(+'CMA Emp Adj'!N40-'Tor Emp Adj'!N40,"")</f>
        <v>3.0649570200573066</v>
      </c>
      <c r="O40" s="30">
        <f>IFERROR(+'CMA Emp Adj'!O40-'Tor Emp Adj'!O40,"")</f>
        <v>0</v>
      </c>
      <c r="P40" s="30">
        <f>IFERROR(+'CMA Emp Adj'!P40-'Tor Emp Adj'!P40,"")</f>
        <v>0.63615024579298618</v>
      </c>
      <c r="Q40" s="30">
        <f>IFERROR(+'CMA Emp Adj'!Q40-'Tor Emp Adj'!Q40,"")</f>
        <v>2.4614326647564471</v>
      </c>
      <c r="R40" s="30">
        <f>IFERROR(+'CMA Emp Adj'!R40-'Tor Emp Adj'!R40,"")</f>
        <v>2.583076923076923</v>
      </c>
      <c r="S40" s="30">
        <f>IFERROR(+'CMA Emp Adj'!S40-'Tor Emp Adj'!S40,"")</f>
        <v>0</v>
      </c>
      <c r="T40" s="30">
        <f>IFERROR(+'CMA Emp Adj'!T40-'Tor Emp Adj'!T40,"")</f>
        <v>4.6825641025641032</v>
      </c>
      <c r="U40" s="30">
        <f>IFERROR(+'CMA Emp Adj'!U40-'Tor Emp Adj'!U40,"")</f>
        <v>0</v>
      </c>
      <c r="V40" s="30">
        <f>IFERROR(+'CMA Emp Adj'!V40-'Tor Emp Adj'!V40,"")</f>
        <v>2.2410256410256411</v>
      </c>
      <c r="W40" s="30">
        <f>IFERROR(+'CMA Emp Adj'!W40-'Tor Emp Adj'!W40,"")</f>
        <v>4.2294267515923565</v>
      </c>
      <c r="X40" s="30">
        <f>IFERROR(+'CMA Emp Adj'!X40-'Tor Emp Adj'!X40,"")</f>
        <v>0</v>
      </c>
      <c r="Y40" s="30">
        <f>IFERROR(+'CMA Emp Adj'!Y40-'Tor Emp Adj'!Y40,"")</f>
        <v>0</v>
      </c>
    </row>
    <row r="41" spans="1:25" x14ac:dyDescent="0.25">
      <c r="A41" s="7" t="s">
        <v>35</v>
      </c>
      <c r="B41" s="7"/>
      <c r="C41" s="14" t="s">
        <v>192</v>
      </c>
      <c r="D41" s="65">
        <f>IFERROR(+'CMA Emp Adj'!D41-'Tor Emp Adj'!D41,"")</f>
        <v>2.59</v>
      </c>
      <c r="E41" s="65">
        <f>IFERROR(+'CMA Emp Adj'!E41-'Tor Emp Adj'!E41,"")</f>
        <v>3.51</v>
      </c>
      <c r="F41" s="65">
        <f>IFERROR(+'CMA Emp Adj'!F41-'Tor Emp Adj'!F41,"")</f>
        <v>2.5658440115393151</v>
      </c>
      <c r="G41" s="65">
        <f>IFERROR(+'CMA Emp Adj'!G41-'Tor Emp Adj'!G41,"")</f>
        <v>2.48</v>
      </c>
      <c r="H41" s="65">
        <f>IFERROR(+'CMA Emp Adj'!H41-'Tor Emp Adj'!H41,"")</f>
        <v>3.703101741719359</v>
      </c>
      <c r="I41" s="65">
        <f>IFERROR(+'CMA Emp Adj'!I41-'Tor Emp Adj'!I41,"")</f>
        <v>2.9117187515317466</v>
      </c>
      <c r="J41" s="65">
        <f>IFERROR(+'CMA Emp Adj'!J41-'Tor Emp Adj'!J41,"")</f>
        <v>2.1824664797460698</v>
      </c>
      <c r="K41" s="65">
        <f>IFERROR(+'CMA Emp Adj'!K41-'Tor Emp Adj'!K41,"")</f>
        <v>2.6024815843559046</v>
      </c>
      <c r="L41" s="65">
        <f>IFERROR(+'CMA Emp Adj'!L41-'Tor Emp Adj'!L41,"")</f>
        <v>2.7661768314654305</v>
      </c>
      <c r="M41" s="30">
        <f>IFERROR(+'CMA Emp Adj'!M41-'Tor Emp Adj'!M41,"")</f>
        <v>2.72865556978233</v>
      </c>
      <c r="N41" s="30">
        <f>IFERROR(+'CMA Emp Adj'!N41-'Tor Emp Adj'!N41,"")</f>
        <v>3.2740237537154782</v>
      </c>
      <c r="O41" s="30">
        <f>IFERROR(+'CMA Emp Adj'!O41-'Tor Emp Adj'!O41,"")</f>
        <v>3.5380025608194621</v>
      </c>
      <c r="P41" s="30">
        <f>IFERROR(+'CMA Emp Adj'!P41-'Tor Emp Adj'!P41,"")</f>
        <v>2.3933546734955184</v>
      </c>
      <c r="Q41" s="30">
        <f>IFERROR(+'CMA Emp Adj'!Q41-'Tor Emp Adj'!Q41,"")</f>
        <v>3.9079897567221509</v>
      </c>
      <c r="R41" s="30">
        <f>IFERROR(+'CMA Emp Adj'!R41-'Tor Emp Adj'!R41,"")</f>
        <v>0</v>
      </c>
      <c r="S41" s="30">
        <f>IFERROR(+'CMA Emp Adj'!S41-'Tor Emp Adj'!S41,"")</f>
        <v>0</v>
      </c>
      <c r="T41" s="30">
        <f>IFERROR(+'CMA Emp Adj'!T41-'Tor Emp Adj'!T41,"")</f>
        <v>0</v>
      </c>
      <c r="U41" s="30">
        <f>IFERROR(+'CMA Emp Adj'!U41-'Tor Emp Adj'!U41,"")</f>
        <v>0</v>
      </c>
      <c r="V41" s="30">
        <f>IFERROR(+'CMA Emp Adj'!V41-'Tor Emp Adj'!V41,"")</f>
        <v>0</v>
      </c>
      <c r="W41" s="30">
        <f>IFERROR(+'CMA Emp Adj'!W41-'Tor Emp Adj'!W41,"")</f>
        <v>4.1109762532981531</v>
      </c>
      <c r="X41" s="30">
        <f>IFERROR(+'CMA Emp Adj'!X41-'Tor Emp Adj'!X41,"")</f>
        <v>2.5765171503957784</v>
      </c>
      <c r="Y41" s="30">
        <f>IFERROR(+'CMA Emp Adj'!Y41-'Tor Emp Adj'!Y41,"")</f>
        <v>1.8431819564023004</v>
      </c>
    </row>
    <row r="42" spans="1:25" x14ac:dyDescent="0.25">
      <c r="A42" s="7" t="s">
        <v>36</v>
      </c>
      <c r="B42" s="7"/>
      <c r="C42" s="14">
        <v>3254</v>
      </c>
      <c r="D42" s="65">
        <f>IFERROR(+'CMA Emp Adj'!D42-'Tor Emp Adj'!D42,"")</f>
        <v>7.8818235326620742</v>
      </c>
      <c r="E42" s="65">
        <f>IFERROR(+'CMA Emp Adj'!E42-'Tor Emp Adj'!E42,"")</f>
        <v>8.8212956515167065</v>
      </c>
      <c r="F42" s="65">
        <f>IFERROR(+'CMA Emp Adj'!F42-'Tor Emp Adj'!F42,"")</f>
        <v>9.0775012766624741</v>
      </c>
      <c r="G42" s="65">
        <f>IFERROR(+'CMA Emp Adj'!G42-'Tor Emp Adj'!G42,"")</f>
        <v>6.5084106837932838</v>
      </c>
      <c r="H42" s="65">
        <f>IFERROR(+'CMA Emp Adj'!H42-'Tor Emp Adj'!H42,"")</f>
        <v>8.0532063424582336</v>
      </c>
      <c r="I42" s="65">
        <f>IFERROR(+'CMA Emp Adj'!I42-'Tor Emp Adj'!I42,"")</f>
        <v>9.3289904519943683</v>
      </c>
      <c r="J42" s="65">
        <f>IFERROR(+'CMA Emp Adj'!J42-'Tor Emp Adj'!J42,"")</f>
        <v>11.504852152357918</v>
      </c>
      <c r="K42" s="65">
        <f>IFERROR(+'CMA Emp Adj'!K42-'Tor Emp Adj'!K42,"")</f>
        <v>9.7101243958648098</v>
      </c>
      <c r="L42" s="65">
        <f>IFERROR(+'CMA Emp Adj'!L42-'Tor Emp Adj'!L42,"")</f>
        <v>9.3366129014682162</v>
      </c>
      <c r="M42" s="30">
        <f>IFERROR(+'CMA Emp Adj'!M42-'Tor Emp Adj'!M42,"")</f>
        <v>5.3195364371487166</v>
      </c>
      <c r="N42" s="30">
        <f>IFERROR(+'CMA Emp Adj'!N42-'Tor Emp Adj'!N42,"")</f>
        <v>10.523988815017855</v>
      </c>
      <c r="O42" s="30">
        <f>IFERROR(+'CMA Emp Adj'!O42-'Tor Emp Adj'!O42,"")</f>
        <v>8.6169978331725918</v>
      </c>
      <c r="P42" s="30">
        <f>IFERROR(+'CMA Emp Adj'!P42-'Tor Emp Adj'!P42,"")</f>
        <v>5.8636454732324772</v>
      </c>
      <c r="Q42" s="30">
        <f>IFERROR(+'CMA Emp Adj'!Q42-'Tor Emp Adj'!Q42,"")</f>
        <v>6.9827285243119519</v>
      </c>
      <c r="R42" s="30">
        <f>IFERROR(+'CMA Emp Adj'!R42-'Tor Emp Adj'!R42,"")</f>
        <v>6.8808571183278922</v>
      </c>
      <c r="S42" s="30">
        <f>IFERROR(+'CMA Emp Adj'!S42-'Tor Emp Adj'!S42,"")</f>
        <v>1.2287632314835966</v>
      </c>
      <c r="T42" s="30">
        <f>IFERROR(+'CMA Emp Adj'!T42-'Tor Emp Adj'!T42,"")</f>
        <v>8.8891535384310654</v>
      </c>
      <c r="U42" s="30">
        <f>IFERROR(+'CMA Emp Adj'!U42-'Tor Emp Adj'!U42,"")</f>
        <v>6.0877597382792246</v>
      </c>
      <c r="V42" s="30">
        <f>IFERROR(+'CMA Emp Adj'!V42-'Tor Emp Adj'!V42,"")</f>
        <v>5.0352857377056726</v>
      </c>
      <c r="W42" s="30">
        <f>IFERROR(+'CMA Emp Adj'!W42-'Tor Emp Adj'!W42,"")</f>
        <v>6.0162702236275019</v>
      </c>
      <c r="X42" s="30">
        <f>IFERROR(+'CMA Emp Adj'!X42-'Tor Emp Adj'!X42,"")</f>
        <v>7.0588094792976097</v>
      </c>
      <c r="Y42" s="30">
        <f>IFERROR(+'CMA Emp Adj'!Y42-'Tor Emp Adj'!Y42,"")</f>
        <v>5.6894972838890787</v>
      </c>
    </row>
    <row r="43" spans="1:25" x14ac:dyDescent="0.25">
      <c r="A43" s="6" t="s">
        <v>37</v>
      </c>
      <c r="B43" s="6"/>
      <c r="C43" s="14">
        <v>326</v>
      </c>
      <c r="D43" s="65">
        <f>IFERROR(+'CMA Emp Adj'!D43-'Tor Emp Adj'!D43,"")</f>
        <v>15.593595735237187</v>
      </c>
      <c r="E43" s="65">
        <f>IFERROR(+'CMA Emp Adj'!E43-'Tor Emp Adj'!E43,"")</f>
        <v>15.497158931445437</v>
      </c>
      <c r="F43" s="65">
        <f>IFERROR(+'CMA Emp Adj'!F43-'Tor Emp Adj'!F43,"")</f>
        <v>18.755706321828537</v>
      </c>
      <c r="G43" s="65">
        <f>IFERROR(+'CMA Emp Adj'!G43-'Tor Emp Adj'!G43,"")</f>
        <v>15.957761271854141</v>
      </c>
      <c r="H43" s="65">
        <f>IFERROR(+'CMA Emp Adj'!H43-'Tor Emp Adj'!H43,"")</f>
        <v>17.615527768726896</v>
      </c>
      <c r="I43" s="65">
        <f>IFERROR(+'CMA Emp Adj'!I43-'Tor Emp Adj'!I43,"")</f>
        <v>22.676199013598119</v>
      </c>
      <c r="J43" s="65">
        <f>IFERROR(+'CMA Emp Adj'!J43-'Tor Emp Adj'!J43,"")</f>
        <v>23.06798007406287</v>
      </c>
      <c r="K43" s="65">
        <f>IFERROR(+'CMA Emp Adj'!K43-'Tor Emp Adj'!K43,"")</f>
        <v>23.836509096710817</v>
      </c>
      <c r="L43" s="65">
        <f>IFERROR(+'CMA Emp Adj'!L43-'Tor Emp Adj'!L43,"")</f>
        <v>20.983237576633861</v>
      </c>
      <c r="M43" s="30">
        <f>IFERROR(+'CMA Emp Adj'!M43-'Tor Emp Adj'!M43,"")</f>
        <v>21.009957400065282</v>
      </c>
      <c r="N43" s="30">
        <f>IFERROR(+'CMA Emp Adj'!N43-'Tor Emp Adj'!N43,"")</f>
        <v>24.587328489341804</v>
      </c>
      <c r="O43" s="30">
        <f>IFERROR(+'CMA Emp Adj'!O43-'Tor Emp Adj'!O43,"")</f>
        <v>19.553726298645731</v>
      </c>
      <c r="P43" s="30">
        <f>IFERROR(+'CMA Emp Adj'!P43-'Tor Emp Adj'!P43,"")</f>
        <v>16.82776143682959</v>
      </c>
      <c r="Q43" s="30">
        <f>IFERROR(+'CMA Emp Adj'!Q43-'Tor Emp Adj'!Q43,"")</f>
        <v>15.037073424735919</v>
      </c>
      <c r="R43" s="30">
        <f>IFERROR(+'CMA Emp Adj'!R43-'Tor Emp Adj'!R43,"")</f>
        <v>12.848532350807274</v>
      </c>
      <c r="S43" s="30">
        <f>IFERROR(+'CMA Emp Adj'!S43-'Tor Emp Adj'!S43,"")</f>
        <v>10.200035281347182</v>
      </c>
      <c r="T43" s="30">
        <f>IFERROR(+'CMA Emp Adj'!T43-'Tor Emp Adj'!T43,"")</f>
        <v>9.6119479507619587</v>
      </c>
      <c r="U43" s="30">
        <f>IFERROR(+'CMA Emp Adj'!U43-'Tor Emp Adj'!U43,"")</f>
        <v>12.150508369909954</v>
      </c>
      <c r="V43" s="30">
        <f>IFERROR(+'CMA Emp Adj'!V43-'Tor Emp Adj'!V43,"")</f>
        <v>14.562440102749417</v>
      </c>
      <c r="W43" s="30">
        <f>IFERROR(+'CMA Emp Adj'!W43-'Tor Emp Adj'!W43,"")</f>
        <v>13.045245195477349</v>
      </c>
      <c r="X43" s="30">
        <f>IFERROR(+'CMA Emp Adj'!X43-'Tor Emp Adj'!X43,"")</f>
        <v>19.96461413473024</v>
      </c>
      <c r="Y43" s="30">
        <f>IFERROR(+'CMA Emp Adj'!Y43-'Tor Emp Adj'!Y43,"")</f>
        <v>14.400746887088868</v>
      </c>
    </row>
    <row r="44" spans="1:25" x14ac:dyDescent="0.25">
      <c r="A44" s="6" t="s">
        <v>38</v>
      </c>
      <c r="B44" s="6"/>
      <c r="C44" s="14">
        <v>327</v>
      </c>
      <c r="D44" s="65">
        <f>IFERROR(+'CMA Emp Adj'!D44-'Tor Emp Adj'!D44,"")</f>
        <v>4.9380212222110709</v>
      </c>
      <c r="E44" s="65">
        <f>IFERROR(+'CMA Emp Adj'!E44-'Tor Emp Adj'!E44,"")</f>
        <v>5.1474241256963627</v>
      </c>
      <c r="F44" s="65">
        <f>IFERROR(+'CMA Emp Adj'!F44-'Tor Emp Adj'!F44,"")</f>
        <v>3.8100886093941861</v>
      </c>
      <c r="G44" s="65">
        <f>IFERROR(+'CMA Emp Adj'!G44-'Tor Emp Adj'!G44,"")</f>
        <v>4.8636485257069948</v>
      </c>
      <c r="H44" s="65">
        <f>IFERROR(+'CMA Emp Adj'!H44-'Tor Emp Adj'!H44,"")</f>
        <v>4.1346430825139882</v>
      </c>
      <c r="I44" s="65">
        <f>IFERROR(+'CMA Emp Adj'!I44-'Tor Emp Adj'!I44,"")</f>
        <v>2.8192276576150181</v>
      </c>
      <c r="J44" s="65">
        <f>IFERROR(+'CMA Emp Adj'!J44-'Tor Emp Adj'!J44,"")</f>
        <v>4.1068960262998786</v>
      </c>
      <c r="K44" s="65">
        <f>IFERROR(+'CMA Emp Adj'!K44-'Tor Emp Adj'!K44,"")</f>
        <v>9.5393243569787387</v>
      </c>
      <c r="L44" s="65">
        <f>IFERROR(+'CMA Emp Adj'!L44-'Tor Emp Adj'!L44,"")</f>
        <v>6.218545808151152</v>
      </c>
      <c r="M44" s="30">
        <f>IFERROR(+'CMA Emp Adj'!M44-'Tor Emp Adj'!M44,"")</f>
        <v>10.427635947068531</v>
      </c>
      <c r="N44" s="30">
        <f>IFERROR(+'CMA Emp Adj'!N44-'Tor Emp Adj'!N44,"")</f>
        <v>6.1835451902968934</v>
      </c>
      <c r="O44" s="30">
        <f>IFERROR(+'CMA Emp Adj'!O44-'Tor Emp Adj'!O44,"")</f>
        <v>5.0972856347570312</v>
      </c>
      <c r="P44" s="30">
        <f>IFERROR(+'CMA Emp Adj'!P44-'Tor Emp Adj'!P44,"")</f>
        <v>9.3594146341463418</v>
      </c>
      <c r="Q44" s="30">
        <f>IFERROR(+'CMA Emp Adj'!Q44-'Tor Emp Adj'!Q44,"")</f>
        <v>5.8951849171599759</v>
      </c>
      <c r="R44" s="30">
        <f>IFERROR(+'CMA Emp Adj'!R44-'Tor Emp Adj'!R44,"")</f>
        <v>7.9649369368358238</v>
      </c>
      <c r="S44" s="30">
        <f>IFERROR(+'CMA Emp Adj'!S44-'Tor Emp Adj'!S44,"")</f>
        <v>5.2334710738641066</v>
      </c>
      <c r="T44" s="30">
        <f>IFERROR(+'CMA Emp Adj'!T44-'Tor Emp Adj'!T44,"")</f>
        <v>6.0746947671853793</v>
      </c>
      <c r="U44" s="30">
        <f>IFERROR(+'CMA Emp Adj'!U44-'Tor Emp Adj'!U44,"")</f>
        <v>7.0872725769117544</v>
      </c>
      <c r="V44" s="30">
        <f>IFERROR(+'CMA Emp Adj'!V44-'Tor Emp Adj'!V44,"")</f>
        <v>7.0511961597075805</v>
      </c>
      <c r="W44" s="30">
        <f>IFERROR(+'CMA Emp Adj'!W44-'Tor Emp Adj'!W44,"")</f>
        <v>5.9985268285285169</v>
      </c>
      <c r="X44" s="30">
        <f>IFERROR(+'CMA Emp Adj'!X44-'Tor Emp Adj'!X44,"")</f>
        <v>7.9298223604404585</v>
      </c>
      <c r="Y44" s="30">
        <f>IFERROR(+'CMA Emp Adj'!Y44-'Tor Emp Adj'!Y44,"")</f>
        <v>4.5883490566037732</v>
      </c>
    </row>
    <row r="45" spans="1:25" x14ac:dyDescent="0.25">
      <c r="A45" s="6" t="s">
        <v>39</v>
      </c>
      <c r="B45" s="6"/>
      <c r="C45" s="14">
        <v>331</v>
      </c>
      <c r="D45" s="65">
        <f>IFERROR(+'CMA Emp Adj'!D45-'Tor Emp Adj'!D45,"")</f>
        <v>8.2918754901820222</v>
      </c>
      <c r="E45" s="65">
        <f>IFERROR(+'CMA Emp Adj'!E45-'Tor Emp Adj'!E45,"")</f>
        <v>7.8266867936466209</v>
      </c>
      <c r="F45" s="65">
        <f>IFERROR(+'CMA Emp Adj'!F45-'Tor Emp Adj'!F45,"")</f>
        <v>7.5009805901028184</v>
      </c>
      <c r="G45" s="65">
        <f>IFERROR(+'CMA Emp Adj'!G45-'Tor Emp Adj'!G45,"")</f>
        <v>8.0610566684842908</v>
      </c>
      <c r="H45" s="65">
        <f>IFERROR(+'CMA Emp Adj'!H45-'Tor Emp Adj'!H45,"")</f>
        <v>5.9282111074907577</v>
      </c>
      <c r="I45" s="65">
        <f>IFERROR(+'CMA Emp Adj'!I45-'Tor Emp Adj'!I45,"")</f>
        <v>6.8919243877229626</v>
      </c>
      <c r="J45" s="65">
        <f>IFERROR(+'CMA Emp Adj'!J45-'Tor Emp Adj'!J45,"")</f>
        <v>6.7530764404473995</v>
      </c>
      <c r="K45" s="65">
        <f>IFERROR(+'CMA Emp Adj'!K45-'Tor Emp Adj'!K45,"")</f>
        <v>4.084660227209044</v>
      </c>
      <c r="L45" s="65">
        <f>IFERROR(+'CMA Emp Adj'!L45-'Tor Emp Adj'!L45,"")</f>
        <v>6.5985239834144522</v>
      </c>
      <c r="M45" s="30">
        <f>IFERROR(+'CMA Emp Adj'!M45-'Tor Emp Adj'!M45,"")</f>
        <v>7.8684041961588758</v>
      </c>
      <c r="N45" s="30">
        <f>IFERROR(+'CMA Emp Adj'!N45-'Tor Emp Adj'!N45,"")</f>
        <v>7.840310612597067</v>
      </c>
      <c r="O45" s="30">
        <f>IFERROR(+'CMA Emp Adj'!O45-'Tor Emp Adj'!O45,"")</f>
        <v>5.4387792147193545</v>
      </c>
      <c r="P45" s="30">
        <f>IFERROR(+'CMA Emp Adj'!P45-'Tor Emp Adj'!P45,"")</f>
        <v>4.9349094046591899</v>
      </c>
      <c r="Q45" s="30">
        <f>IFERROR(+'CMA Emp Adj'!Q45-'Tor Emp Adj'!Q45,"")</f>
        <v>4.0590163934426231</v>
      </c>
      <c r="R45" s="30">
        <f>IFERROR(+'CMA Emp Adj'!R45-'Tor Emp Adj'!R45,"")</f>
        <v>4.8528976034858387</v>
      </c>
      <c r="S45" s="30">
        <f>IFERROR(+'CMA Emp Adj'!S45-'Tor Emp Adj'!S45,"")</f>
        <v>4.6364386883653017</v>
      </c>
      <c r="T45" s="30">
        <f>IFERROR(+'CMA Emp Adj'!T45-'Tor Emp Adj'!T45,"")</f>
        <v>4.8075713353941874</v>
      </c>
      <c r="U45" s="30">
        <f>IFERROR(+'CMA Emp Adj'!U45-'Tor Emp Adj'!U45,"")</f>
        <v>5.94239792122774</v>
      </c>
      <c r="V45" s="30">
        <f>IFERROR(+'CMA Emp Adj'!V45-'Tor Emp Adj'!V45,"")</f>
        <v>3.8410453624965726</v>
      </c>
      <c r="W45" s="30">
        <f>IFERROR(+'CMA Emp Adj'!W45-'Tor Emp Adj'!W45,"")</f>
        <v>6.0795753271362418</v>
      </c>
      <c r="X45" s="30">
        <f>IFERROR(+'CMA Emp Adj'!X45-'Tor Emp Adj'!X45,"")</f>
        <v>7.6055817648323583</v>
      </c>
      <c r="Y45" s="30">
        <f>IFERROR(+'CMA Emp Adj'!Y45-'Tor Emp Adj'!Y45,"")</f>
        <v>4.4120600414078677</v>
      </c>
    </row>
    <row r="46" spans="1:25" x14ac:dyDescent="0.25">
      <c r="A46" s="6" t="s">
        <v>40</v>
      </c>
      <c r="B46" s="6"/>
      <c r="C46" s="14">
        <v>332</v>
      </c>
      <c r="D46" s="65">
        <f>IFERROR(+'CMA Emp Adj'!D46-'Tor Emp Adj'!D46,"")</f>
        <v>14.095418954182771</v>
      </c>
      <c r="E46" s="65">
        <f>IFERROR(+'CMA Emp Adj'!E46-'Tor Emp Adj'!E46,"")</f>
        <v>22.553874452314769</v>
      </c>
      <c r="F46" s="65">
        <f>IFERROR(+'CMA Emp Adj'!F46-'Tor Emp Adj'!F46,"")</f>
        <v>21.987955317050076</v>
      </c>
      <c r="G46" s="65">
        <f>IFERROR(+'CMA Emp Adj'!G46-'Tor Emp Adj'!G46,"")</f>
        <v>22.819498670651779</v>
      </c>
      <c r="H46" s="65">
        <f>IFERROR(+'CMA Emp Adj'!H46-'Tor Emp Adj'!H46,"")</f>
        <v>19.356412684916467</v>
      </c>
      <c r="I46" s="65">
        <f>IFERROR(+'CMA Emp Adj'!I46-'Tor Emp Adj'!I46,"")</f>
        <v>21.222725886201541</v>
      </c>
      <c r="J46" s="65">
        <f>IFERROR(+'CMA Emp Adj'!J46-'Tor Emp Adj'!J46,"")</f>
        <v>19.613524786880284</v>
      </c>
      <c r="K46" s="65">
        <f>IFERROR(+'CMA Emp Adj'!K46-'Tor Emp Adj'!K46,"")</f>
        <v>27.891343966997169</v>
      </c>
      <c r="L46" s="65">
        <f>IFERROR(+'CMA Emp Adj'!L46-'Tor Emp Adj'!L46,"")</f>
        <v>29.618882855425316</v>
      </c>
      <c r="M46" s="30">
        <f>IFERROR(+'CMA Emp Adj'!M46-'Tor Emp Adj'!M46,"")</f>
        <v>27.661980360206019</v>
      </c>
      <c r="N46" s="30">
        <f>IFERROR(+'CMA Emp Adj'!N46-'Tor Emp Adj'!N46,"")</f>
        <v>25.577166885301065</v>
      </c>
      <c r="O46" s="30">
        <f>IFERROR(+'CMA Emp Adj'!O46-'Tor Emp Adj'!O46,"")</f>
        <v>25.536356103423209</v>
      </c>
      <c r="P46" s="30">
        <f>IFERROR(+'CMA Emp Adj'!P46-'Tor Emp Adj'!P46,"")</f>
        <v>20.27744459862987</v>
      </c>
      <c r="Q46" s="30">
        <f>IFERROR(+'CMA Emp Adj'!Q46-'Tor Emp Adj'!Q46,"")</f>
        <v>21.973566840762778</v>
      </c>
      <c r="R46" s="30">
        <f>IFERROR(+'CMA Emp Adj'!R46-'Tor Emp Adj'!R46,"")</f>
        <v>24.19522082556999</v>
      </c>
      <c r="S46" s="30">
        <f>IFERROR(+'CMA Emp Adj'!S46-'Tor Emp Adj'!S46,"")</f>
        <v>14.188098343940514</v>
      </c>
      <c r="T46" s="30">
        <f>IFERROR(+'CMA Emp Adj'!T46-'Tor Emp Adj'!T46,"")</f>
        <v>15.581884953704167</v>
      </c>
      <c r="U46" s="30">
        <f>IFERROR(+'CMA Emp Adj'!U46-'Tor Emp Adj'!U46,"")</f>
        <v>18.98922715858723</v>
      </c>
      <c r="V46" s="30">
        <f>IFERROR(+'CMA Emp Adj'!V46-'Tor Emp Adj'!V46,"")</f>
        <v>16.960411780832104</v>
      </c>
      <c r="W46" s="30">
        <f>IFERROR(+'CMA Emp Adj'!W46-'Tor Emp Adj'!W46,"")</f>
        <v>19.950404673401458</v>
      </c>
      <c r="X46" s="30">
        <f>IFERROR(+'CMA Emp Adj'!X46-'Tor Emp Adj'!X46,"")</f>
        <v>18.396166842406153</v>
      </c>
      <c r="Y46" s="30">
        <f>IFERROR(+'CMA Emp Adj'!Y46-'Tor Emp Adj'!Y46,"")</f>
        <v>14.925209678501218</v>
      </c>
    </row>
    <row r="47" spans="1:25" x14ac:dyDescent="0.25">
      <c r="A47" s="6" t="s">
        <v>41</v>
      </c>
      <c r="B47" s="6"/>
      <c r="C47" s="14">
        <v>333</v>
      </c>
      <c r="D47" s="65">
        <f>IFERROR(+'CMA Emp Adj'!D47-'Tor Emp Adj'!D47,"")</f>
        <v>11.798647222182396</v>
      </c>
      <c r="E47" s="65">
        <f>IFERROR(+'CMA Emp Adj'!E47-'Tor Emp Adj'!E47,"")</f>
        <v>10.211496742075724</v>
      </c>
      <c r="F47" s="65">
        <f>IFERROR(+'CMA Emp Adj'!F47-'Tor Emp Adj'!F47,"")</f>
        <v>12.808481866765293</v>
      </c>
      <c r="G47" s="65">
        <f>IFERROR(+'CMA Emp Adj'!G47-'Tor Emp Adj'!G47,"")</f>
        <v>14.05673024889065</v>
      </c>
      <c r="H47" s="65">
        <f>IFERROR(+'CMA Emp Adj'!H47-'Tor Emp Adj'!H47,"")</f>
        <v>15.202121524879294</v>
      </c>
      <c r="I47" s="65">
        <f>IFERROR(+'CMA Emp Adj'!I47-'Tor Emp Adj'!I47,"")</f>
        <v>18.536364970552597</v>
      </c>
      <c r="J47" s="65">
        <f>IFERROR(+'CMA Emp Adj'!J47-'Tor Emp Adj'!J47,"")</f>
        <v>19.181483601874241</v>
      </c>
      <c r="K47" s="65">
        <f>IFERROR(+'CMA Emp Adj'!K47-'Tor Emp Adj'!K47,"")</f>
        <v>20.70944094772225</v>
      </c>
      <c r="L47" s="65">
        <f>IFERROR(+'CMA Emp Adj'!L47-'Tor Emp Adj'!L47,"")</f>
        <v>20.867490571515614</v>
      </c>
      <c r="M47" s="30">
        <f>IFERROR(+'CMA Emp Adj'!M47-'Tor Emp Adj'!M47,"")</f>
        <v>15.793801990924095</v>
      </c>
      <c r="N47" s="30">
        <f>IFERROR(+'CMA Emp Adj'!N47-'Tor Emp Adj'!N47,"")</f>
        <v>19.105083081862947</v>
      </c>
      <c r="O47" s="30">
        <f>IFERROR(+'CMA Emp Adj'!O47-'Tor Emp Adj'!O47,"")</f>
        <v>15.00544649268277</v>
      </c>
      <c r="P47" s="30">
        <f>IFERROR(+'CMA Emp Adj'!P47-'Tor Emp Adj'!P47,"")</f>
        <v>13.870656910856153</v>
      </c>
      <c r="Q47" s="30">
        <f>IFERROR(+'CMA Emp Adj'!Q47-'Tor Emp Adj'!Q47,"")</f>
        <v>9.8529276584055445</v>
      </c>
      <c r="R47" s="30">
        <f>IFERROR(+'CMA Emp Adj'!R47-'Tor Emp Adj'!R47,"")</f>
        <v>13.442890633741083</v>
      </c>
      <c r="S47" s="30">
        <f>IFERROR(+'CMA Emp Adj'!S47-'Tor Emp Adj'!S47,"")</f>
        <v>12.526806645897551</v>
      </c>
      <c r="T47" s="30">
        <f>IFERROR(+'CMA Emp Adj'!T47-'Tor Emp Adj'!T47,"")</f>
        <v>13.738132955877703</v>
      </c>
      <c r="U47" s="30">
        <f>IFERROR(+'CMA Emp Adj'!U47-'Tor Emp Adj'!U47,"")</f>
        <v>15.725614261717773</v>
      </c>
      <c r="V47" s="30">
        <f>IFERROR(+'CMA Emp Adj'!V47-'Tor Emp Adj'!V47,"")</f>
        <v>12.599872740695929</v>
      </c>
      <c r="W47" s="30">
        <f>IFERROR(+'CMA Emp Adj'!W47-'Tor Emp Adj'!W47,"")</f>
        <v>14.199535637780734</v>
      </c>
      <c r="X47" s="30">
        <f>IFERROR(+'CMA Emp Adj'!X47-'Tor Emp Adj'!X47,"")</f>
        <v>16.823830950001945</v>
      </c>
      <c r="Y47" s="30">
        <f>IFERROR(+'CMA Emp Adj'!Y47-'Tor Emp Adj'!Y47,"")</f>
        <v>13.174800523168193</v>
      </c>
    </row>
    <row r="48" spans="1:25" x14ac:dyDescent="0.25">
      <c r="A48" s="7" t="s">
        <v>42</v>
      </c>
      <c r="B48" s="7"/>
      <c r="C48" s="14">
        <v>3336</v>
      </c>
      <c r="D48" s="65">
        <f>IFERROR(+'CMA Emp Adj'!D48-'Tor Emp Adj'!D48,"")</f>
        <v>0</v>
      </c>
      <c r="E48" s="65">
        <f>IFERROR(+'CMA Emp Adj'!E48-'Tor Emp Adj'!E48,"")</f>
        <v>0</v>
      </c>
      <c r="F48" s="65">
        <f>IFERROR(+'CMA Emp Adj'!F48-'Tor Emp Adj'!F48,"")</f>
        <v>0</v>
      </c>
      <c r="G48" s="65">
        <f>IFERROR(+'CMA Emp Adj'!G48-'Tor Emp Adj'!G48,"")</f>
        <v>1.63</v>
      </c>
      <c r="H48" s="65">
        <f>IFERROR(+'CMA Emp Adj'!H48-'Tor Emp Adj'!H48,"")</f>
        <v>0</v>
      </c>
      <c r="I48" s="65">
        <f>IFERROR(+'CMA Emp Adj'!I48-'Tor Emp Adj'!I48,"")</f>
        <v>0</v>
      </c>
      <c r="J48" s="65">
        <f>IFERROR(+'CMA Emp Adj'!J48-'Tor Emp Adj'!J48,"")</f>
        <v>0</v>
      </c>
      <c r="K48" s="65">
        <f>IFERROR(+'CMA Emp Adj'!K48-'Tor Emp Adj'!K48,"")</f>
        <v>0</v>
      </c>
      <c r="L48" s="65">
        <f>IFERROR(+'CMA Emp Adj'!L48-'Tor Emp Adj'!L48,"")</f>
        <v>0</v>
      </c>
      <c r="M48" s="30">
        <f>IFERROR(+'CMA Emp Adj'!M48-'Tor Emp Adj'!M48,"")</f>
        <v>0</v>
      </c>
      <c r="N48" s="30">
        <f>IFERROR(+'CMA Emp Adj'!N48-'Tor Emp Adj'!N48,"")</f>
        <v>0</v>
      </c>
      <c r="O48" s="30">
        <f>IFERROR(+'CMA Emp Adj'!O48-'Tor Emp Adj'!O48,"")</f>
        <v>0</v>
      </c>
      <c r="P48" s="30">
        <f>IFERROR(+'CMA Emp Adj'!P48-'Tor Emp Adj'!P48,"")</f>
        <v>0</v>
      </c>
      <c r="Q48" s="30">
        <f>IFERROR(+'CMA Emp Adj'!Q48-'Tor Emp Adj'!Q48,"")</f>
        <v>0</v>
      </c>
      <c r="R48" s="30">
        <f>IFERROR(+'CMA Emp Adj'!R48-'Tor Emp Adj'!R48,"")</f>
        <v>0</v>
      </c>
      <c r="S48" s="30">
        <f>IFERROR(+'CMA Emp Adj'!S48-'Tor Emp Adj'!S48,"")</f>
        <v>0</v>
      </c>
      <c r="T48" s="30">
        <f>IFERROR(+'CMA Emp Adj'!T48-'Tor Emp Adj'!T48,"")</f>
        <v>0</v>
      </c>
      <c r="U48" s="30">
        <f>IFERROR(+'CMA Emp Adj'!U48-'Tor Emp Adj'!U48,"")</f>
        <v>0</v>
      </c>
      <c r="V48" s="30">
        <f>IFERROR(+'CMA Emp Adj'!V48-'Tor Emp Adj'!V48,"")</f>
        <v>0</v>
      </c>
      <c r="W48" s="30">
        <f>IFERROR(+'CMA Emp Adj'!W48-'Tor Emp Adj'!W48,"")</f>
        <v>0</v>
      </c>
      <c r="X48" s="30">
        <f>IFERROR(+'CMA Emp Adj'!X48-'Tor Emp Adj'!X48,"")</f>
        <v>0</v>
      </c>
      <c r="Y48" s="30">
        <f>IFERROR(+'CMA Emp Adj'!Y48-'Tor Emp Adj'!Y48,"")</f>
        <v>0</v>
      </c>
    </row>
    <row r="49" spans="1:25" x14ac:dyDescent="0.25">
      <c r="A49" s="6" t="s">
        <v>43</v>
      </c>
      <c r="B49" s="6"/>
      <c r="C49" s="14">
        <v>334</v>
      </c>
      <c r="D49" s="65">
        <f>IFERROR(+'CMA Emp Adj'!D49-'Tor Emp Adj'!D49,"")</f>
        <v>14.826252784233887</v>
      </c>
      <c r="E49" s="65">
        <f>IFERROR(+'CMA Emp Adj'!E49-'Tor Emp Adj'!E49,"")</f>
        <v>13.885770449014109</v>
      </c>
      <c r="F49" s="65">
        <f>IFERROR(+'CMA Emp Adj'!F49-'Tor Emp Adj'!F49,"")</f>
        <v>16.880224076810414</v>
      </c>
      <c r="G49" s="65">
        <f>IFERROR(+'CMA Emp Adj'!G49-'Tor Emp Adj'!G49,"")</f>
        <v>21.874317792633072</v>
      </c>
      <c r="H49" s="65">
        <f>IFERROR(+'CMA Emp Adj'!H49-'Tor Emp Adj'!H49,"")</f>
        <v>23.757716004061535</v>
      </c>
      <c r="I49" s="65">
        <f>IFERROR(+'CMA Emp Adj'!I49-'Tor Emp Adj'!I49,"")</f>
        <v>20.815437194356285</v>
      </c>
      <c r="J49" s="65">
        <f>IFERROR(+'CMA Emp Adj'!J49-'Tor Emp Adj'!J49,"")</f>
        <v>17.078721426844005</v>
      </c>
      <c r="K49" s="65">
        <f>IFERROR(+'CMA Emp Adj'!K49-'Tor Emp Adj'!K49,"")</f>
        <v>17.511448850058741</v>
      </c>
      <c r="L49" s="65">
        <f>IFERROR(+'CMA Emp Adj'!L49-'Tor Emp Adj'!L49,"")</f>
        <v>21.503443669854835</v>
      </c>
      <c r="M49" s="30">
        <f>IFERROR(+'CMA Emp Adj'!M49-'Tor Emp Adj'!M49,"")</f>
        <v>18.407956297908925</v>
      </c>
      <c r="N49" s="30">
        <f>IFERROR(+'CMA Emp Adj'!N49-'Tor Emp Adj'!N49,"")</f>
        <v>15.744005274195622</v>
      </c>
      <c r="O49" s="30">
        <f>IFERROR(+'CMA Emp Adj'!O49-'Tor Emp Adj'!O49,"")</f>
        <v>20.833158218210009</v>
      </c>
      <c r="P49" s="30">
        <f>IFERROR(+'CMA Emp Adj'!P49-'Tor Emp Adj'!P49,"")</f>
        <v>17.755743518477782</v>
      </c>
      <c r="Q49" s="30">
        <f>IFERROR(+'CMA Emp Adj'!Q49-'Tor Emp Adj'!Q49,"")</f>
        <v>19.477596478712904</v>
      </c>
      <c r="R49" s="30">
        <f>IFERROR(+'CMA Emp Adj'!R49-'Tor Emp Adj'!R49,"")</f>
        <v>14.661614691998446</v>
      </c>
      <c r="S49" s="30">
        <f>IFERROR(+'CMA Emp Adj'!S49-'Tor Emp Adj'!S49,"")</f>
        <v>14.267937607950346</v>
      </c>
      <c r="T49" s="30">
        <f>IFERROR(+'CMA Emp Adj'!T49-'Tor Emp Adj'!T49,"")</f>
        <v>9.1634096638442948</v>
      </c>
      <c r="U49" s="30">
        <f>IFERROR(+'CMA Emp Adj'!U49-'Tor Emp Adj'!U49,"")</f>
        <v>9.9271020712638602</v>
      </c>
      <c r="V49" s="30">
        <f>IFERROR(+'CMA Emp Adj'!V49-'Tor Emp Adj'!V49,"")</f>
        <v>12.920652797508126</v>
      </c>
      <c r="W49" s="30">
        <f>IFERROR(+'CMA Emp Adj'!W49-'Tor Emp Adj'!W49,"")</f>
        <v>13.972625180522956</v>
      </c>
      <c r="X49" s="30">
        <f>IFERROR(+'CMA Emp Adj'!X49-'Tor Emp Adj'!X49,"")</f>
        <v>11.89817497523801</v>
      </c>
      <c r="Y49" s="30">
        <f>IFERROR(+'CMA Emp Adj'!Y49-'Tor Emp Adj'!Y49,"")</f>
        <v>12.634185717264227</v>
      </c>
    </row>
    <row r="50" spans="1:25" x14ac:dyDescent="0.25">
      <c r="A50" s="7" t="s">
        <v>44</v>
      </c>
      <c r="B50" s="7"/>
      <c r="C50" s="14">
        <v>3341</v>
      </c>
      <c r="D50" s="65">
        <f>IFERROR(+'CMA Emp Adj'!D50-'Tor Emp Adj'!D50,"")</f>
        <v>5.4939597515933176</v>
      </c>
      <c r="E50" s="65">
        <f>IFERROR(+'CMA Emp Adj'!E50-'Tor Emp Adj'!E50,"")</f>
        <v>4.4434214659977735</v>
      </c>
      <c r="F50" s="65">
        <f>IFERROR(+'CMA Emp Adj'!F50-'Tor Emp Adj'!F50,"")</f>
        <v>5.3020497895998222</v>
      </c>
      <c r="G50" s="65">
        <f>IFERROR(+'CMA Emp Adj'!G50-'Tor Emp Adj'!G50,"")</f>
        <v>7.5202648468076365</v>
      </c>
      <c r="H50" s="65">
        <f>IFERROR(+'CMA Emp Adj'!H50-'Tor Emp Adj'!H50,"")</f>
        <v>11.74587992118038</v>
      </c>
      <c r="I50" s="65">
        <f>IFERROR(+'CMA Emp Adj'!I50-'Tor Emp Adj'!I50,"")</f>
        <v>7.4908792153842434</v>
      </c>
      <c r="J50" s="65">
        <f>IFERROR(+'CMA Emp Adj'!J50-'Tor Emp Adj'!J50,"")</f>
        <v>6.1604758796856096</v>
      </c>
      <c r="K50" s="65">
        <f>IFERROR(+'CMA Emp Adj'!K50-'Tor Emp Adj'!K50,"")</f>
        <v>4.7917010582730724</v>
      </c>
      <c r="L50" s="65">
        <f>IFERROR(+'CMA Emp Adj'!L50-'Tor Emp Adj'!L50,"")</f>
        <v>4.9348666615087042</v>
      </c>
      <c r="M50" s="30">
        <f>IFERROR(+'CMA Emp Adj'!M50-'Tor Emp Adj'!M50,"")</f>
        <v>3.5651969660329481</v>
      </c>
      <c r="N50" s="30">
        <f>IFERROR(+'CMA Emp Adj'!N50-'Tor Emp Adj'!N50,"")</f>
        <v>3.9198598847564901</v>
      </c>
      <c r="O50" s="30">
        <f>IFERROR(+'CMA Emp Adj'!O50-'Tor Emp Adj'!O50,"")</f>
        <v>2.673330447061316</v>
      </c>
      <c r="P50" s="30">
        <f>IFERROR(+'CMA Emp Adj'!P50-'Tor Emp Adj'!P50,"")</f>
        <v>3.4961581601010261</v>
      </c>
      <c r="Q50" s="30">
        <f>IFERROR(+'CMA Emp Adj'!Q50-'Tor Emp Adj'!Q50,"")</f>
        <v>2.9365748923074921</v>
      </c>
      <c r="R50" s="30">
        <f>IFERROR(+'CMA Emp Adj'!R50-'Tor Emp Adj'!R50,"")</f>
        <v>3.1489504519435405</v>
      </c>
      <c r="S50" s="30">
        <f>IFERROR(+'CMA Emp Adj'!S50-'Tor Emp Adj'!S50,"")</f>
        <v>2.6796059581261624</v>
      </c>
      <c r="T50" s="30">
        <f>IFERROR(+'CMA Emp Adj'!T50-'Tor Emp Adj'!T50,"")</f>
        <v>1.5292610565866851</v>
      </c>
      <c r="U50" s="30">
        <f>IFERROR(+'CMA Emp Adj'!U50-'Tor Emp Adj'!U50,"")</f>
        <v>1.1934672944582245</v>
      </c>
      <c r="V50" s="30">
        <f>IFERROR(+'CMA Emp Adj'!V50-'Tor Emp Adj'!V50,"")</f>
        <v>3.5759530791788854</v>
      </c>
      <c r="W50" s="30">
        <f>IFERROR(+'CMA Emp Adj'!W50-'Tor Emp Adj'!W50,"")</f>
        <v>2.4255306122448981</v>
      </c>
      <c r="X50" s="30">
        <f>IFERROR(+'CMA Emp Adj'!X50-'Tor Emp Adj'!X50,"")</f>
        <v>0</v>
      </c>
      <c r="Y50" s="30">
        <f>IFERROR(+'CMA Emp Adj'!Y50-'Tor Emp Adj'!Y50,"")</f>
        <v>1.8112040816326531</v>
      </c>
    </row>
    <row r="51" spans="1:25" x14ac:dyDescent="0.25">
      <c r="A51" s="7" t="s">
        <v>45</v>
      </c>
      <c r="B51" s="7"/>
      <c r="C51" s="14">
        <v>3342</v>
      </c>
      <c r="D51" s="65">
        <f>IFERROR(+'CMA Emp Adj'!D51-'Tor Emp Adj'!D51,"")</f>
        <v>2.83</v>
      </c>
      <c r="E51" s="65">
        <f>IFERROR(+'CMA Emp Adj'!E51-'Tor Emp Adj'!E51,"")</f>
        <v>3.75</v>
      </c>
      <c r="F51" s="65">
        <f>IFERROR(+'CMA Emp Adj'!F51-'Tor Emp Adj'!F51,"")</f>
        <v>4.0589198070863226</v>
      </c>
      <c r="G51" s="65">
        <f>IFERROR(+'CMA Emp Adj'!G51-'Tor Emp Adj'!G51,"")</f>
        <v>6.5440757549195299</v>
      </c>
      <c r="H51" s="65">
        <f>IFERROR(+'CMA Emp Adj'!H51-'Tor Emp Adj'!H51,"")</f>
        <v>3.9405422938011352</v>
      </c>
      <c r="I51" s="65">
        <f>IFERROR(+'CMA Emp Adj'!I51-'Tor Emp Adj'!I51,"")</f>
        <v>2.950354601763058</v>
      </c>
      <c r="J51" s="65">
        <f>IFERROR(+'CMA Emp Adj'!J51-'Tor Emp Adj'!J51,"")</f>
        <v>1.6536331272672298</v>
      </c>
      <c r="K51" s="65">
        <f>IFERROR(+'CMA Emp Adj'!K51-'Tor Emp Adj'!K51,"")</f>
        <v>3.46</v>
      </c>
      <c r="L51" s="65">
        <f>IFERROR(+'CMA Emp Adj'!L51-'Tor Emp Adj'!L51,"")</f>
        <v>3.5041279799247174</v>
      </c>
      <c r="M51" s="30">
        <f>IFERROR(+'CMA Emp Adj'!M51-'Tor Emp Adj'!M51,"")</f>
        <v>2.1442496341062207</v>
      </c>
      <c r="N51" s="30">
        <f>IFERROR(+'CMA Emp Adj'!N51-'Tor Emp Adj'!N51,"")</f>
        <v>4.1412421580928482</v>
      </c>
      <c r="O51" s="30">
        <f>IFERROR(+'CMA Emp Adj'!O51-'Tor Emp Adj'!O51,"")</f>
        <v>7.3781932245922199</v>
      </c>
      <c r="P51" s="30">
        <f>IFERROR(+'CMA Emp Adj'!P51-'Tor Emp Adj'!P51,"")</f>
        <v>4.5420075282308652</v>
      </c>
      <c r="Q51" s="30">
        <f>IFERROR(+'CMA Emp Adj'!Q51-'Tor Emp Adj'!Q51,"")</f>
        <v>4.8103242311711965</v>
      </c>
      <c r="R51" s="30">
        <f>IFERROR(+'CMA Emp Adj'!R51-'Tor Emp Adj'!R51,"")</f>
        <v>3.171107774529804</v>
      </c>
      <c r="S51" s="30">
        <f>IFERROR(+'CMA Emp Adj'!S51-'Tor Emp Adj'!S51,"")</f>
        <v>2.7679684686385744</v>
      </c>
      <c r="T51" s="30">
        <f>IFERROR(+'CMA Emp Adj'!T51-'Tor Emp Adj'!T51,"")</f>
        <v>2.1116493873704054</v>
      </c>
      <c r="U51" s="30">
        <f>IFERROR(+'CMA Emp Adj'!U51-'Tor Emp Adj'!U51,"")</f>
        <v>1.0335086275962631</v>
      </c>
      <c r="V51" s="30">
        <f>IFERROR(+'CMA Emp Adj'!V51-'Tor Emp Adj'!V51,"")</f>
        <v>4.1624693685202638</v>
      </c>
      <c r="W51" s="30">
        <f>IFERROR(+'CMA Emp Adj'!W51-'Tor Emp Adj'!W51,"")</f>
        <v>1.61</v>
      </c>
      <c r="X51" s="30">
        <f>IFERROR(+'CMA Emp Adj'!X51-'Tor Emp Adj'!X51,"")</f>
        <v>3.56</v>
      </c>
      <c r="Y51" s="30">
        <f>IFERROR(+'CMA Emp Adj'!Y51-'Tor Emp Adj'!Y51,"")</f>
        <v>1.74</v>
      </c>
    </row>
    <row r="52" spans="1:25" x14ac:dyDescent="0.25">
      <c r="A52" s="7" t="s">
        <v>46</v>
      </c>
      <c r="B52" s="7"/>
      <c r="C52" s="14">
        <v>3344</v>
      </c>
      <c r="D52" s="65">
        <f>IFERROR(+'CMA Emp Adj'!D52-'Tor Emp Adj'!D52,"")</f>
        <v>4.8775007058621123</v>
      </c>
      <c r="E52" s="65">
        <f>IFERROR(+'CMA Emp Adj'!E52-'Tor Emp Adj'!E52,"")</f>
        <v>3.0658249769651071</v>
      </c>
      <c r="F52" s="65">
        <f>IFERROR(+'CMA Emp Adj'!F52-'Tor Emp Adj'!F52,"")</f>
        <v>3.5397810298394847</v>
      </c>
      <c r="G52" s="65">
        <f>IFERROR(+'CMA Emp Adj'!G52-'Tor Emp Adj'!G52,"")</f>
        <v>3.4905155114817461</v>
      </c>
      <c r="H52" s="65">
        <f>IFERROR(+'CMA Emp Adj'!H52-'Tor Emp Adj'!H52,"")</f>
        <v>3.8897905685455862</v>
      </c>
      <c r="I52" s="65">
        <f>IFERROR(+'CMA Emp Adj'!I52-'Tor Emp Adj'!I52,"")</f>
        <v>4.1199117599511901</v>
      </c>
      <c r="J52" s="65">
        <f>IFERROR(+'CMA Emp Adj'!J52-'Tor Emp Adj'!J52,"")</f>
        <v>6.1732611064087042</v>
      </c>
      <c r="K52" s="65">
        <f>IFERROR(+'CMA Emp Adj'!K52-'Tor Emp Adj'!K52,"")</f>
        <v>5.6878486750713995</v>
      </c>
      <c r="L52" s="65">
        <f>IFERROR(+'CMA Emp Adj'!L52-'Tor Emp Adj'!L52,"")</f>
        <v>9.1743831968898597</v>
      </c>
      <c r="M52" s="30">
        <f>IFERROR(+'CMA Emp Adj'!M52-'Tor Emp Adj'!M52,"")</f>
        <v>8.489256787477018</v>
      </c>
      <c r="N52" s="30">
        <f>IFERROR(+'CMA Emp Adj'!N52-'Tor Emp Adj'!N52,"")</f>
        <v>4.5987894559136162</v>
      </c>
      <c r="O52" s="30">
        <f>IFERROR(+'CMA Emp Adj'!O52-'Tor Emp Adj'!O52,"")</f>
        <v>6.1659704800198654</v>
      </c>
      <c r="P52" s="30">
        <f>IFERROR(+'CMA Emp Adj'!P52-'Tor Emp Adj'!P52,"")</f>
        <v>4.8676306288688993</v>
      </c>
      <c r="Q52" s="30">
        <f>IFERROR(+'CMA Emp Adj'!Q52-'Tor Emp Adj'!Q52,"")</f>
        <v>5.7218244857975806</v>
      </c>
      <c r="R52" s="30">
        <f>IFERROR(+'CMA Emp Adj'!R52-'Tor Emp Adj'!R52,"")</f>
        <v>2.624541373755005</v>
      </c>
      <c r="S52" s="30">
        <f>IFERROR(+'CMA Emp Adj'!S52-'Tor Emp Adj'!S52,"")</f>
        <v>4.7073353472108046</v>
      </c>
      <c r="T52" s="30">
        <f>IFERROR(+'CMA Emp Adj'!T52-'Tor Emp Adj'!T52,"")</f>
        <v>3.1251070984587379</v>
      </c>
      <c r="U52" s="30">
        <f>IFERROR(+'CMA Emp Adj'!U52-'Tor Emp Adj'!U52,"")</f>
        <v>2.8233078580341293</v>
      </c>
      <c r="V52" s="30">
        <f>IFERROR(+'CMA Emp Adj'!V52-'Tor Emp Adj'!V52,"")</f>
        <v>2.6879492600422834</v>
      </c>
      <c r="W52" s="30">
        <f>IFERROR(+'CMA Emp Adj'!W52-'Tor Emp Adj'!W52,"")</f>
        <v>5.2601178996212088</v>
      </c>
      <c r="X52" s="30">
        <f>IFERROR(+'CMA Emp Adj'!X52-'Tor Emp Adj'!X52,"")</f>
        <v>5.1910152667603704</v>
      </c>
      <c r="Y52" s="30">
        <f>IFERROR(+'CMA Emp Adj'!Y52-'Tor Emp Adj'!Y52,"")</f>
        <v>4.9599862827343761</v>
      </c>
    </row>
    <row r="53" spans="1:25" x14ac:dyDescent="0.25">
      <c r="A53" s="8" t="s">
        <v>47</v>
      </c>
      <c r="B53" s="8"/>
      <c r="C53" s="15" t="s">
        <v>193</v>
      </c>
      <c r="D53" s="66">
        <f>IFERROR(+'CMA Emp Adj'!D53-'Tor Emp Adj'!D53,"")</f>
        <v>3.8106773300582848</v>
      </c>
      <c r="E53" s="66">
        <f>IFERROR(+'CMA Emp Adj'!E53-'Tor Emp Adj'!E53,"")</f>
        <v>3.1685349116414256</v>
      </c>
      <c r="F53" s="66">
        <f>IFERROR(+'CMA Emp Adj'!F53-'Tor Emp Adj'!F53,"")</f>
        <v>5.55</v>
      </c>
      <c r="G53" s="66">
        <f>IFERROR(+'CMA Emp Adj'!G53-'Tor Emp Adj'!G53,"")</f>
        <v>4.9048732494495928</v>
      </c>
      <c r="H53" s="66">
        <f>IFERROR(+'CMA Emp Adj'!H53-'Tor Emp Adj'!H53,"")</f>
        <v>5.2460893526347965</v>
      </c>
      <c r="I53" s="66">
        <f>IFERROR(+'CMA Emp Adj'!I53-'Tor Emp Adj'!I53,"")</f>
        <v>5.4242454697815612</v>
      </c>
      <c r="J53" s="66">
        <f>IFERROR(+'CMA Emp Adj'!J53-'Tor Emp Adj'!J53,"")</f>
        <v>2.3328633449214013</v>
      </c>
      <c r="K53" s="66">
        <f>IFERROR(+'CMA Emp Adj'!K53-'Tor Emp Adj'!K53,"")</f>
        <v>6.6203029415027652</v>
      </c>
      <c r="L53" s="66">
        <f>IFERROR(+'CMA Emp Adj'!L53-'Tor Emp Adj'!L53,"")</f>
        <v>5.4990852836914836</v>
      </c>
      <c r="M53" s="31">
        <f>IFERROR(+'CMA Emp Adj'!M53-'Tor Emp Adj'!M53,"")</f>
        <v>5.8239987350366276</v>
      </c>
      <c r="N53" s="31">
        <f>IFERROR(+'CMA Emp Adj'!N53-'Tor Emp Adj'!N53,"")</f>
        <v>3.9250539676760146</v>
      </c>
      <c r="O53" s="31">
        <f>IFERROR(+'CMA Emp Adj'!O53-'Tor Emp Adj'!O53,"")</f>
        <v>7.5452179745137489</v>
      </c>
      <c r="P53" s="31">
        <f>IFERROR(+'CMA Emp Adj'!P53-'Tor Emp Adj'!P53,"")</f>
        <v>4.5657142857142858</v>
      </c>
      <c r="Q53" s="31">
        <f>IFERROR(+'CMA Emp Adj'!Q53-'Tor Emp Adj'!Q53,"")</f>
        <v>3.8495807330277039</v>
      </c>
      <c r="R53" s="31">
        <f>IFERROR(+'CMA Emp Adj'!R53-'Tor Emp Adj'!R53,"")</f>
        <v>5.8696213010962053</v>
      </c>
      <c r="S53" s="31">
        <f>IFERROR(+'CMA Emp Adj'!S53-'Tor Emp Adj'!S53,"")</f>
        <v>4.8416285999059694</v>
      </c>
      <c r="T53" s="31">
        <f>IFERROR(+'CMA Emp Adj'!T53-'Tor Emp Adj'!T53,"")</f>
        <v>2.8569193934557062</v>
      </c>
      <c r="U53" s="31">
        <f>IFERROR(+'CMA Emp Adj'!U53-'Tor Emp Adj'!U53,"")</f>
        <v>6.5005267358339989</v>
      </c>
      <c r="V53" s="31">
        <f>IFERROR(+'CMA Emp Adj'!V53-'Tor Emp Adj'!V53,"")</f>
        <v>4.3152496863390546</v>
      </c>
      <c r="W53" s="31">
        <f>IFERROR(+'CMA Emp Adj'!W53-'Tor Emp Adj'!W53,"")</f>
        <v>5.3385795716122999</v>
      </c>
      <c r="X53" s="31">
        <f>IFERROR(+'CMA Emp Adj'!X53-'Tor Emp Adj'!X53,"")</f>
        <v>3.2786883629191319</v>
      </c>
      <c r="Y53" s="31">
        <f>IFERROR(+'CMA Emp Adj'!Y53-'Tor Emp Adj'!Y53,"")</f>
        <v>5.3131776700788844</v>
      </c>
    </row>
    <row r="54" spans="1:25" x14ac:dyDescent="0.25">
      <c r="A54" s="6" t="s">
        <v>48</v>
      </c>
      <c r="B54" s="6"/>
      <c r="C54" s="14">
        <v>335</v>
      </c>
      <c r="D54" s="65">
        <f>IFERROR(+'CMA Emp Adj'!D54-'Tor Emp Adj'!D54,"")</f>
        <v>8.6178656633677218</v>
      </c>
      <c r="E54" s="65">
        <f>IFERROR(+'CMA Emp Adj'!E54-'Tor Emp Adj'!E54,"")</f>
        <v>6.763440617479584</v>
      </c>
      <c r="F54" s="65">
        <f>IFERROR(+'CMA Emp Adj'!F54-'Tor Emp Adj'!F54,"")</f>
        <v>8.6580856778164055</v>
      </c>
      <c r="G54" s="65">
        <f>IFERROR(+'CMA Emp Adj'!G54-'Tor Emp Adj'!G54,"")</f>
        <v>6.9730817231836548</v>
      </c>
      <c r="H54" s="65">
        <f>IFERROR(+'CMA Emp Adj'!H54-'Tor Emp Adj'!H54,"")</f>
        <v>9.8564793953718102</v>
      </c>
      <c r="I54" s="65">
        <f>IFERROR(+'CMA Emp Adj'!I54-'Tor Emp Adj'!I54,"")</f>
        <v>6.8935297980159582</v>
      </c>
      <c r="J54" s="65">
        <f>IFERROR(+'CMA Emp Adj'!J54-'Tor Emp Adj'!J54,"")</f>
        <v>8.8885128128778703</v>
      </c>
      <c r="K54" s="65">
        <f>IFERROR(+'CMA Emp Adj'!K54-'Tor Emp Adj'!K54,"")</f>
        <v>5.0778447725107512</v>
      </c>
      <c r="L54" s="65">
        <f>IFERROR(+'CMA Emp Adj'!L54-'Tor Emp Adj'!L54,"")</f>
        <v>6.7644588358773028</v>
      </c>
      <c r="M54" s="30">
        <f>IFERROR(+'CMA Emp Adj'!M54-'Tor Emp Adj'!M54,"")</f>
        <v>8.6136003040633646</v>
      </c>
      <c r="N54" s="30">
        <f>IFERROR(+'CMA Emp Adj'!N54-'Tor Emp Adj'!N54,"")</f>
        <v>7.1597785130680407</v>
      </c>
      <c r="O54" s="30">
        <f>IFERROR(+'CMA Emp Adj'!O54-'Tor Emp Adj'!O54,"")</f>
        <v>5.7977481708467691</v>
      </c>
      <c r="P54" s="30">
        <f>IFERROR(+'CMA Emp Adj'!P54-'Tor Emp Adj'!P54,"")</f>
        <v>5.7988525684935004</v>
      </c>
      <c r="Q54" s="30">
        <f>IFERROR(+'CMA Emp Adj'!Q54-'Tor Emp Adj'!Q54,"")</f>
        <v>6.3731512310258269</v>
      </c>
      <c r="R54" s="30">
        <f>IFERROR(+'CMA Emp Adj'!R54-'Tor Emp Adj'!R54,"")</f>
        <v>6.2198610223177582</v>
      </c>
      <c r="S54" s="30">
        <f>IFERROR(+'CMA Emp Adj'!S54-'Tor Emp Adj'!S54,"")</f>
        <v>7.3866708642099388</v>
      </c>
      <c r="T54" s="30">
        <f>IFERROR(+'CMA Emp Adj'!T54-'Tor Emp Adj'!T54,"")</f>
        <v>3.6803438142215601</v>
      </c>
      <c r="U54" s="30">
        <f>IFERROR(+'CMA Emp Adj'!U54-'Tor Emp Adj'!U54,"")</f>
        <v>5.562910748287023</v>
      </c>
      <c r="V54" s="30">
        <f>IFERROR(+'CMA Emp Adj'!V54-'Tor Emp Adj'!V54,"")</f>
        <v>6.7289382128391191</v>
      </c>
      <c r="W54" s="30">
        <f>IFERROR(+'CMA Emp Adj'!W54-'Tor Emp Adj'!W54,"")</f>
        <v>5.8007417892464836</v>
      </c>
      <c r="X54" s="30">
        <f>IFERROR(+'CMA Emp Adj'!X54-'Tor Emp Adj'!X54,"")</f>
        <v>7.6875759606031711</v>
      </c>
      <c r="Y54" s="30">
        <f>IFERROR(+'CMA Emp Adj'!Y54-'Tor Emp Adj'!Y54,"")</f>
        <v>7.3591480466408328</v>
      </c>
    </row>
    <row r="55" spans="1:25" x14ac:dyDescent="0.25">
      <c r="A55" s="6" t="s">
        <v>49</v>
      </c>
      <c r="B55" s="6"/>
      <c r="C55" s="14">
        <v>336</v>
      </c>
      <c r="D55" s="65">
        <f>IFERROR(+'CMA Emp Adj'!D55-'Tor Emp Adj'!D55,"")</f>
        <v>39.136879097921707</v>
      </c>
      <c r="E55" s="65">
        <f>IFERROR(+'CMA Emp Adj'!E55-'Tor Emp Adj'!E55,"")</f>
        <v>37.558186462216781</v>
      </c>
      <c r="F55" s="65">
        <f>IFERROR(+'CMA Emp Adj'!F55-'Tor Emp Adj'!F55,"")</f>
        <v>40.921969951327753</v>
      </c>
      <c r="G55" s="65">
        <f>IFERROR(+'CMA Emp Adj'!G55-'Tor Emp Adj'!G55,"")</f>
        <v>41.79250062084634</v>
      </c>
      <c r="H55" s="65">
        <f>IFERROR(+'CMA Emp Adj'!H55-'Tor Emp Adj'!H55,"")</f>
        <v>42.194243049758583</v>
      </c>
      <c r="I55" s="65">
        <f>IFERROR(+'CMA Emp Adj'!I55-'Tor Emp Adj'!I55,"")</f>
        <v>41.875271237401805</v>
      </c>
      <c r="J55" s="65">
        <f>IFERROR(+'CMA Emp Adj'!J55-'Tor Emp Adj'!J55,"")</f>
        <v>40.518985107315586</v>
      </c>
      <c r="K55" s="65">
        <f>IFERROR(+'CMA Emp Adj'!K55-'Tor Emp Adj'!K55,"")</f>
        <v>45.834054830279456</v>
      </c>
      <c r="L55" s="65">
        <f>IFERROR(+'CMA Emp Adj'!L55-'Tor Emp Adj'!L55,"")</f>
        <v>68.507136631749688</v>
      </c>
      <c r="M55" s="30">
        <f>IFERROR(+'CMA Emp Adj'!M55-'Tor Emp Adj'!M55,"")</f>
        <v>61.788257897706927</v>
      </c>
      <c r="N55" s="30">
        <f>IFERROR(+'CMA Emp Adj'!N55-'Tor Emp Adj'!N55,"")</f>
        <v>52.708870025933969</v>
      </c>
      <c r="O55" s="30">
        <f>IFERROR(+'CMA Emp Adj'!O55-'Tor Emp Adj'!O55,"")</f>
        <v>50.297385701683126</v>
      </c>
      <c r="P55" s="30">
        <f>IFERROR(+'CMA Emp Adj'!P55-'Tor Emp Adj'!P55,"")</f>
        <v>41.781324543274138</v>
      </c>
      <c r="Q55" s="30">
        <f>IFERROR(+'CMA Emp Adj'!Q55-'Tor Emp Adj'!Q55,"")</f>
        <v>41.373920353946261</v>
      </c>
      <c r="R55" s="30">
        <f>IFERROR(+'CMA Emp Adj'!R55-'Tor Emp Adj'!R55,"")</f>
        <v>48.638941148821957</v>
      </c>
      <c r="S55" s="30">
        <f>IFERROR(+'CMA Emp Adj'!S55-'Tor Emp Adj'!S55,"")</f>
        <v>56.385857190564188</v>
      </c>
      <c r="T55" s="30">
        <f>IFERROR(+'CMA Emp Adj'!T55-'Tor Emp Adj'!T55,"")</f>
        <v>55.811050953503262</v>
      </c>
      <c r="U55" s="30">
        <f>IFERROR(+'CMA Emp Adj'!U55-'Tor Emp Adj'!U55,"")</f>
        <v>47.469180348308974</v>
      </c>
      <c r="V55" s="30">
        <f>IFERROR(+'CMA Emp Adj'!V55-'Tor Emp Adj'!V55,"")</f>
        <v>39.163165130534793</v>
      </c>
      <c r="W55" s="30">
        <f>IFERROR(+'CMA Emp Adj'!W55-'Tor Emp Adj'!W55,"")</f>
        <v>53.340712026915483</v>
      </c>
      <c r="X55" s="30">
        <f>IFERROR(+'CMA Emp Adj'!X55-'Tor Emp Adj'!X55,"")</f>
        <v>55.745375154628732</v>
      </c>
      <c r="Y55" s="30">
        <f>IFERROR(+'CMA Emp Adj'!Y55-'Tor Emp Adj'!Y55,"")</f>
        <v>43.261989010580812</v>
      </c>
    </row>
    <row r="56" spans="1:25" x14ac:dyDescent="0.25">
      <c r="A56" s="8" t="s">
        <v>50</v>
      </c>
      <c r="B56" s="8"/>
      <c r="C56" s="15" t="s">
        <v>194</v>
      </c>
      <c r="D56" s="66">
        <f>IFERROR(+'CMA Emp Adj'!D56-'Tor Emp Adj'!D56,"")</f>
        <v>30.117242486844845</v>
      </c>
      <c r="E56" s="66">
        <f>IFERROR(+'CMA Emp Adj'!E56-'Tor Emp Adj'!E56,"")</f>
        <v>30.335013965482553</v>
      </c>
      <c r="F56" s="66">
        <f>IFERROR(+'CMA Emp Adj'!F56-'Tor Emp Adj'!F56,"")</f>
        <v>34.703884273511349</v>
      </c>
      <c r="G56" s="66">
        <f>IFERROR(+'CMA Emp Adj'!G56-'Tor Emp Adj'!G56,"")</f>
        <v>34.147909354445062</v>
      </c>
      <c r="H56" s="66">
        <f>IFERROR(+'CMA Emp Adj'!H56-'Tor Emp Adj'!H56,"")</f>
        <v>33.012720769094052</v>
      </c>
      <c r="I56" s="66">
        <f>IFERROR(+'CMA Emp Adj'!I56-'Tor Emp Adj'!I56,"")</f>
        <v>34.837942866319807</v>
      </c>
      <c r="J56" s="66">
        <f>IFERROR(+'CMA Emp Adj'!J56-'Tor Emp Adj'!J56,"")</f>
        <v>35.449410402055612</v>
      </c>
      <c r="K56" s="66">
        <f>IFERROR(+'CMA Emp Adj'!K56-'Tor Emp Adj'!K56,"")</f>
        <v>42.37176349924345</v>
      </c>
      <c r="L56" s="66">
        <f>IFERROR(+'CMA Emp Adj'!L56-'Tor Emp Adj'!L56,"")</f>
        <v>65.577178704682183</v>
      </c>
      <c r="M56" s="31">
        <f>IFERROR(+'CMA Emp Adj'!M56-'Tor Emp Adj'!M56,"")</f>
        <v>53.189263372344612</v>
      </c>
      <c r="N56" s="31">
        <f>IFERROR(+'CMA Emp Adj'!N56-'Tor Emp Adj'!N56,"")</f>
        <v>48.248082267897139</v>
      </c>
      <c r="O56" s="31">
        <f>IFERROR(+'CMA Emp Adj'!O56-'Tor Emp Adj'!O56,"")</f>
        <v>44.454235992396505</v>
      </c>
      <c r="P56" s="31">
        <f>IFERROR(+'CMA Emp Adj'!P56-'Tor Emp Adj'!P56,"")</f>
        <v>35.935874951446948</v>
      </c>
      <c r="Q56" s="31">
        <f>IFERROR(+'CMA Emp Adj'!Q56-'Tor Emp Adj'!Q56,"")</f>
        <v>32.740047423509473</v>
      </c>
      <c r="R56" s="31">
        <f>IFERROR(+'CMA Emp Adj'!R56-'Tor Emp Adj'!R56,"")</f>
        <v>41.050507870621168</v>
      </c>
      <c r="S56" s="31">
        <f>IFERROR(+'CMA Emp Adj'!S56-'Tor Emp Adj'!S56,"")</f>
        <v>48.5077441479851</v>
      </c>
      <c r="T56" s="31">
        <f>IFERROR(+'CMA Emp Adj'!T56-'Tor Emp Adj'!T56,"")</f>
        <v>50.739039728104615</v>
      </c>
      <c r="U56" s="31">
        <f>IFERROR(+'CMA Emp Adj'!U56-'Tor Emp Adj'!U56,"")</f>
        <v>36.289255552669715</v>
      </c>
      <c r="V56" s="31">
        <f>IFERROR(+'CMA Emp Adj'!V56-'Tor Emp Adj'!V56,"")</f>
        <v>36.929922742064463</v>
      </c>
      <c r="W56" s="31">
        <f>IFERROR(+'CMA Emp Adj'!W56-'Tor Emp Adj'!W56,"")</f>
        <v>46.092122582017204</v>
      </c>
      <c r="X56" s="31">
        <f>IFERROR(+'CMA Emp Adj'!X56-'Tor Emp Adj'!X56,"")</f>
        <v>49.206338625769938</v>
      </c>
      <c r="Y56" s="31">
        <f>IFERROR(+'CMA Emp Adj'!Y56-'Tor Emp Adj'!Y56,"")</f>
        <v>37.698108128620959</v>
      </c>
    </row>
    <row r="57" spans="1:25" x14ac:dyDescent="0.25">
      <c r="A57" s="7" t="s">
        <v>51</v>
      </c>
      <c r="B57" s="7"/>
      <c r="C57" s="14">
        <v>3361</v>
      </c>
      <c r="D57" s="65">
        <f>IFERROR(+'CMA Emp Adj'!D57-'Tor Emp Adj'!D57,"")</f>
        <v>12.751458888872957</v>
      </c>
      <c r="E57" s="65">
        <f>IFERROR(+'CMA Emp Adj'!E57-'Tor Emp Adj'!E57,"")</f>
        <v>11.126878308464738</v>
      </c>
      <c r="F57" s="65">
        <f>IFERROR(+'CMA Emp Adj'!F57-'Tor Emp Adj'!F57,"")</f>
        <v>13.551349685568459</v>
      </c>
      <c r="G57" s="65">
        <f>IFERROR(+'CMA Emp Adj'!G57-'Tor Emp Adj'!G57,"")</f>
        <v>11.862967795393645</v>
      </c>
      <c r="H57" s="65">
        <f>IFERROR(+'CMA Emp Adj'!H57-'Tor Emp Adj'!H57,"")</f>
        <v>9.7046526125790393</v>
      </c>
      <c r="I57" s="65">
        <f>IFERROR(+'CMA Emp Adj'!I57-'Tor Emp Adj'!I57,"")</f>
        <v>9.7407302498124047</v>
      </c>
      <c r="J57" s="65">
        <f>IFERROR(+'CMA Emp Adj'!J57-'Tor Emp Adj'!J57,"")</f>
        <v>8.9032877433494555</v>
      </c>
      <c r="K57" s="65">
        <f>IFERROR(+'CMA Emp Adj'!K57-'Tor Emp Adj'!K57,"")</f>
        <v>10.962485486916554</v>
      </c>
      <c r="L57" s="65">
        <f>IFERROR(+'CMA Emp Adj'!L57-'Tor Emp Adj'!L57,"")</f>
        <v>22.437628185635479</v>
      </c>
      <c r="M57" s="30">
        <f>IFERROR(+'CMA Emp Adj'!M57-'Tor Emp Adj'!M57,"")</f>
        <v>20.370086540392972</v>
      </c>
      <c r="N57" s="30">
        <f>IFERROR(+'CMA Emp Adj'!N57-'Tor Emp Adj'!N57,"")</f>
        <v>18.098984847860109</v>
      </c>
      <c r="O57" s="30">
        <f>IFERROR(+'CMA Emp Adj'!O57-'Tor Emp Adj'!O57,"")</f>
        <v>15.353229647136368</v>
      </c>
      <c r="P57" s="30">
        <f>IFERROR(+'CMA Emp Adj'!P57-'Tor Emp Adj'!P57,"")</f>
        <v>15.959044297694149</v>
      </c>
      <c r="Q57" s="30">
        <f>IFERROR(+'CMA Emp Adj'!Q57-'Tor Emp Adj'!Q57,"")</f>
        <v>14.76504104297441</v>
      </c>
      <c r="R57" s="30">
        <f>IFERROR(+'CMA Emp Adj'!R57-'Tor Emp Adj'!R57,"")</f>
        <v>16.775935611071343</v>
      </c>
      <c r="S57" s="30">
        <f>IFERROR(+'CMA Emp Adj'!S57-'Tor Emp Adj'!S57,"")</f>
        <v>24.468606410818815</v>
      </c>
      <c r="T57" s="30">
        <f>IFERROR(+'CMA Emp Adj'!T57-'Tor Emp Adj'!T57,"")</f>
        <v>23.295646740221244</v>
      </c>
      <c r="U57" s="30">
        <f>IFERROR(+'CMA Emp Adj'!U57-'Tor Emp Adj'!U57,"")</f>
        <v>15.841616054840758</v>
      </c>
      <c r="V57" s="30">
        <f>IFERROR(+'CMA Emp Adj'!V57-'Tor Emp Adj'!V57,"")</f>
        <v>15.81680452850383</v>
      </c>
      <c r="W57" s="30">
        <f>IFERROR(+'CMA Emp Adj'!W57-'Tor Emp Adj'!W57,"")</f>
        <v>14.043012906097017</v>
      </c>
      <c r="X57" s="30">
        <f>IFERROR(+'CMA Emp Adj'!X57-'Tor Emp Adj'!X57,"")</f>
        <v>15.699013115913655</v>
      </c>
      <c r="Y57" s="30">
        <f>IFERROR(+'CMA Emp Adj'!Y57-'Tor Emp Adj'!Y57,"")</f>
        <v>13.25768863586312</v>
      </c>
    </row>
    <row r="58" spans="1:25" x14ac:dyDescent="0.25">
      <c r="A58" s="7" t="s">
        <v>52</v>
      </c>
      <c r="B58" s="7"/>
      <c r="C58" s="14">
        <v>3362</v>
      </c>
      <c r="D58" s="65">
        <f>IFERROR(+'CMA Emp Adj'!D58-'Tor Emp Adj'!D58,"")</f>
        <v>0</v>
      </c>
      <c r="E58" s="65">
        <f>IFERROR(+'CMA Emp Adj'!E58-'Tor Emp Adj'!E58,"")</f>
        <v>0</v>
      </c>
      <c r="F58" s="65">
        <f>IFERROR(+'CMA Emp Adj'!F58-'Tor Emp Adj'!F58,"")</f>
        <v>0</v>
      </c>
      <c r="G58" s="65">
        <f>IFERROR(+'CMA Emp Adj'!G58-'Tor Emp Adj'!G58,"")</f>
        <v>0</v>
      </c>
      <c r="H58" s="65">
        <f>IFERROR(+'CMA Emp Adj'!H58-'Tor Emp Adj'!H58,"")</f>
        <v>0</v>
      </c>
      <c r="I58" s="65">
        <f>IFERROR(+'CMA Emp Adj'!I58-'Tor Emp Adj'!I58,"")</f>
        <v>0</v>
      </c>
      <c r="J58" s="65">
        <f>IFERROR(+'CMA Emp Adj'!J58-'Tor Emp Adj'!J58,"")</f>
        <v>0</v>
      </c>
      <c r="K58" s="65">
        <f>IFERROR(+'CMA Emp Adj'!K58-'Tor Emp Adj'!K58,"")</f>
        <v>0</v>
      </c>
      <c r="L58" s="65">
        <f>IFERROR(+'CMA Emp Adj'!L58-'Tor Emp Adj'!L58,"")</f>
        <v>2.6362790697674421</v>
      </c>
      <c r="M58" s="30">
        <f>IFERROR(+'CMA Emp Adj'!M58-'Tor Emp Adj'!M58,"")</f>
        <v>0</v>
      </c>
      <c r="N58" s="30">
        <f>IFERROR(+'CMA Emp Adj'!N58-'Tor Emp Adj'!N58,"")</f>
        <v>0</v>
      </c>
      <c r="O58" s="30">
        <f>IFERROR(+'CMA Emp Adj'!O58-'Tor Emp Adj'!O58,"")</f>
        <v>1.8139534883720929</v>
      </c>
      <c r="P58" s="30">
        <f>IFERROR(+'CMA Emp Adj'!P58-'Tor Emp Adj'!P58,"")</f>
        <v>0</v>
      </c>
      <c r="Q58" s="30">
        <f>IFERROR(+'CMA Emp Adj'!Q58-'Tor Emp Adj'!Q58,"")</f>
        <v>0</v>
      </c>
      <c r="R58" s="30">
        <f>IFERROR(+'CMA Emp Adj'!R58-'Tor Emp Adj'!R58,"")</f>
        <v>0</v>
      </c>
      <c r="S58" s="30">
        <f>IFERROR(+'CMA Emp Adj'!S58-'Tor Emp Adj'!S58,"")</f>
        <v>2.1066878980891719</v>
      </c>
      <c r="T58" s="30">
        <f>IFERROR(+'CMA Emp Adj'!T58-'Tor Emp Adj'!T58,"")</f>
        <v>0</v>
      </c>
      <c r="U58" s="30">
        <f>IFERROR(+'CMA Emp Adj'!U58-'Tor Emp Adj'!U58,"")</f>
        <v>0</v>
      </c>
      <c r="V58" s="30">
        <f>IFERROR(+'CMA Emp Adj'!V58-'Tor Emp Adj'!V58,"")</f>
        <v>0</v>
      </c>
      <c r="W58" s="30">
        <f>IFERROR(+'CMA Emp Adj'!W58-'Tor Emp Adj'!W58,"")</f>
        <v>0</v>
      </c>
      <c r="X58" s="30">
        <f>IFERROR(+'CMA Emp Adj'!X58-'Tor Emp Adj'!X58,"")</f>
        <v>0</v>
      </c>
      <c r="Y58" s="30">
        <f>IFERROR(+'CMA Emp Adj'!Y58-'Tor Emp Adj'!Y58,"")</f>
        <v>0</v>
      </c>
    </row>
    <row r="59" spans="1:25" x14ac:dyDescent="0.25">
      <c r="A59" s="7" t="s">
        <v>53</v>
      </c>
      <c r="B59" s="7"/>
      <c r="C59" s="14">
        <v>3363</v>
      </c>
      <c r="D59" s="65">
        <f>IFERROR(+'CMA Emp Adj'!D59-'Tor Emp Adj'!D59,"")</f>
        <v>16.637346088168243</v>
      </c>
      <c r="E59" s="65">
        <f>IFERROR(+'CMA Emp Adj'!E59-'Tor Emp Adj'!E59,"")</f>
        <v>19.05822183868597</v>
      </c>
      <c r="F59" s="65">
        <f>IFERROR(+'CMA Emp Adj'!F59-'Tor Emp Adj'!F59,"")</f>
        <v>20.521365785635034</v>
      </c>
      <c r="G59" s="65">
        <f>IFERROR(+'CMA Emp Adj'!G59-'Tor Emp Adj'!G59,"")</f>
        <v>21.315197896578944</v>
      </c>
      <c r="H59" s="65">
        <f>IFERROR(+'CMA Emp Adj'!H59-'Tor Emp Adj'!H59,"")</f>
        <v>22.585213736533607</v>
      </c>
      <c r="I59" s="65">
        <f>IFERROR(+'CMA Emp Adj'!I59-'Tor Emp Adj'!I59,"")</f>
        <v>24.285756171786257</v>
      </c>
      <c r="J59" s="65">
        <f>IFERROR(+'CMA Emp Adj'!J59-'Tor Emp Adj'!J59,"")</f>
        <v>25.677846889359127</v>
      </c>
      <c r="K59" s="65">
        <f>IFERROR(+'CMA Emp Adj'!K59-'Tor Emp Adj'!K59,"")</f>
        <v>30.669573148708363</v>
      </c>
      <c r="L59" s="65">
        <f>IFERROR(+'CMA Emp Adj'!L59-'Tor Emp Adj'!L59,"")</f>
        <v>41.039897754299133</v>
      </c>
      <c r="M59" s="30">
        <f>IFERROR(+'CMA Emp Adj'!M59-'Tor Emp Adj'!M59,"")</f>
        <v>32.537530899793438</v>
      </c>
      <c r="N59" s="30">
        <f>IFERROR(+'CMA Emp Adj'!N59-'Tor Emp Adj'!N59,"")</f>
        <v>29.462253011012741</v>
      </c>
      <c r="O59" s="30">
        <f>IFERROR(+'CMA Emp Adj'!O59-'Tor Emp Adj'!O59,"")</f>
        <v>27.635810765498444</v>
      </c>
      <c r="P59" s="30">
        <f>IFERROR(+'CMA Emp Adj'!P59-'Tor Emp Adj'!P59,"")</f>
        <v>21.015464248497221</v>
      </c>
      <c r="Q59" s="30">
        <f>IFERROR(+'CMA Emp Adj'!Q59-'Tor Emp Adj'!Q59,"")</f>
        <v>18.418646774008216</v>
      </c>
      <c r="R59" s="30">
        <f>IFERROR(+'CMA Emp Adj'!R59-'Tor Emp Adj'!R59,"")</f>
        <v>23.845703997252997</v>
      </c>
      <c r="S59" s="30">
        <f>IFERROR(+'CMA Emp Adj'!S59-'Tor Emp Adj'!S59,"")</f>
        <v>24.005743247418827</v>
      </c>
      <c r="T59" s="30">
        <f>IFERROR(+'CMA Emp Adj'!T59-'Tor Emp Adj'!T59,"")</f>
        <v>27.00658987072822</v>
      </c>
      <c r="U59" s="30">
        <f>IFERROR(+'CMA Emp Adj'!U59-'Tor Emp Adj'!U59,"")</f>
        <v>20.539513943999012</v>
      </c>
      <c r="V59" s="30">
        <f>IFERROR(+'CMA Emp Adj'!V59-'Tor Emp Adj'!V59,"")</f>
        <v>20.789027702877561</v>
      </c>
      <c r="W59" s="30">
        <f>IFERROR(+'CMA Emp Adj'!W59-'Tor Emp Adj'!W59,"")</f>
        <v>28.87483267161511</v>
      </c>
      <c r="X59" s="30">
        <f>IFERROR(+'CMA Emp Adj'!X59-'Tor Emp Adj'!X59,"")</f>
        <v>30.352624104806111</v>
      </c>
      <c r="Y59" s="30">
        <f>IFERROR(+'CMA Emp Adj'!Y59-'Tor Emp Adj'!Y59,"")</f>
        <v>22.25607412812791</v>
      </c>
    </row>
    <row r="60" spans="1:25" x14ac:dyDescent="0.25">
      <c r="A60" s="7" t="s">
        <v>54</v>
      </c>
      <c r="B60" s="7"/>
      <c r="C60" s="14">
        <v>3364</v>
      </c>
      <c r="D60" s="65">
        <f>IFERROR(+'CMA Emp Adj'!D60-'Tor Emp Adj'!D60,"")</f>
        <v>8.5458865718622992</v>
      </c>
      <c r="E60" s="65">
        <f>IFERROR(+'CMA Emp Adj'!E60-'Tor Emp Adj'!E60,"")</f>
        <v>6.2740726163793621</v>
      </c>
      <c r="F60" s="65">
        <f>IFERROR(+'CMA Emp Adj'!F60-'Tor Emp Adj'!F60,"")</f>
        <v>5.9060864107108504</v>
      </c>
      <c r="G60" s="65">
        <f>IFERROR(+'CMA Emp Adj'!G60-'Tor Emp Adj'!G60,"")</f>
        <v>6.6061862554614033</v>
      </c>
      <c r="H60" s="65">
        <f>IFERROR(+'CMA Emp Adj'!H60-'Tor Emp Adj'!H60,"")</f>
        <v>8.4046716727091368</v>
      </c>
      <c r="I60" s="65">
        <f>IFERROR(+'CMA Emp Adj'!I60-'Tor Emp Adj'!I60,"")</f>
        <v>7.046031415075829</v>
      </c>
      <c r="J60" s="65">
        <f>IFERROR(+'CMA Emp Adj'!J60-'Tor Emp Adj'!J60,"")</f>
        <v>4.175967318621522</v>
      </c>
      <c r="K60" s="65">
        <f>IFERROR(+'CMA Emp Adj'!K60-'Tor Emp Adj'!K60,"")</f>
        <v>3.3355573440353927</v>
      </c>
      <c r="L60" s="65">
        <f>IFERROR(+'CMA Emp Adj'!L60-'Tor Emp Adj'!L60,"")</f>
        <v>4.8913095700820293</v>
      </c>
      <c r="M60" s="30">
        <f>IFERROR(+'CMA Emp Adj'!M60-'Tor Emp Adj'!M60,"")</f>
        <v>7.8120062651945519</v>
      </c>
      <c r="N60" s="30">
        <f>IFERROR(+'CMA Emp Adj'!N60-'Tor Emp Adj'!N60,"")</f>
        <v>5.1906566114033286</v>
      </c>
      <c r="O60" s="30">
        <f>IFERROR(+'CMA Emp Adj'!O60-'Tor Emp Adj'!O60,"")</f>
        <v>3.8754347998296925</v>
      </c>
      <c r="P60" s="30">
        <f>IFERROR(+'CMA Emp Adj'!P60-'Tor Emp Adj'!P60,"")</f>
        <v>3.694963912193983</v>
      </c>
      <c r="Q60" s="30">
        <f>IFERROR(+'CMA Emp Adj'!Q60-'Tor Emp Adj'!Q60,"")</f>
        <v>7.4061716271529097</v>
      </c>
      <c r="R60" s="30">
        <f>IFERROR(+'CMA Emp Adj'!R60-'Tor Emp Adj'!R60,"")</f>
        <v>5.6706946388994588</v>
      </c>
      <c r="S60" s="30">
        <f>IFERROR(+'CMA Emp Adj'!S60-'Tor Emp Adj'!S60,"")</f>
        <v>7.7442199595645551</v>
      </c>
      <c r="T60" s="30">
        <f>IFERROR(+'CMA Emp Adj'!T60-'Tor Emp Adj'!T60,"")</f>
        <v>5.7464558985553342</v>
      </c>
      <c r="U60" s="30">
        <f>IFERROR(+'CMA Emp Adj'!U60-'Tor Emp Adj'!U60,"")</f>
        <v>11.307928380176378</v>
      </c>
      <c r="V60" s="30">
        <f>IFERROR(+'CMA Emp Adj'!V60-'Tor Emp Adj'!V60,"")</f>
        <v>4.0497478044844053</v>
      </c>
      <c r="W60" s="30">
        <f>IFERROR(+'CMA Emp Adj'!W60-'Tor Emp Adj'!W60,"")</f>
        <v>6.2123104296626259</v>
      </c>
      <c r="X60" s="30">
        <f>IFERROR(+'CMA Emp Adj'!X60-'Tor Emp Adj'!X60,"")</f>
        <v>7.2704791491912735</v>
      </c>
      <c r="Y60" s="30">
        <f>IFERROR(+'CMA Emp Adj'!Y60-'Tor Emp Adj'!Y60,"")</f>
        <v>5.028310788753914</v>
      </c>
    </row>
    <row r="61" spans="1:25" x14ac:dyDescent="0.25">
      <c r="A61" s="7" t="s">
        <v>55</v>
      </c>
      <c r="B61" s="7"/>
      <c r="C61" s="14" t="s">
        <v>195</v>
      </c>
      <c r="D61" s="65">
        <f>IFERROR(+'CMA Emp Adj'!D61-'Tor Emp Adj'!D61,"")</f>
        <v>0</v>
      </c>
      <c r="E61" s="65">
        <f>IFERROR(+'CMA Emp Adj'!E61-'Tor Emp Adj'!E61,"")</f>
        <v>1.88</v>
      </c>
      <c r="F61" s="65">
        <f>IFERROR(+'CMA Emp Adj'!F61-'Tor Emp Adj'!F61,"")</f>
        <v>0</v>
      </c>
      <c r="G61" s="65">
        <f>IFERROR(+'CMA Emp Adj'!G61-'Tor Emp Adj'!G61,"")</f>
        <v>1.6</v>
      </c>
      <c r="H61" s="65">
        <f>IFERROR(+'CMA Emp Adj'!H61-'Tor Emp Adj'!H61,"")</f>
        <v>0</v>
      </c>
      <c r="I61" s="65">
        <f>IFERROR(+'CMA Emp Adj'!I61-'Tor Emp Adj'!I61,"")</f>
        <v>0</v>
      </c>
      <c r="J61" s="65">
        <f>IFERROR(+'CMA Emp Adj'!J61-'Tor Emp Adj'!J61,"")</f>
        <v>0</v>
      </c>
      <c r="K61" s="65">
        <f>IFERROR(+'CMA Emp Adj'!K61-'Tor Emp Adj'!K61,"")</f>
        <v>0</v>
      </c>
      <c r="L61" s="65">
        <f>IFERROR(+'CMA Emp Adj'!L61-'Tor Emp Adj'!L61,"")</f>
        <v>0</v>
      </c>
      <c r="M61" s="30">
        <f>IFERROR(+'CMA Emp Adj'!M61-'Tor Emp Adj'!M61,"")</f>
        <v>1.526986301369863</v>
      </c>
      <c r="N61" s="30">
        <f>IFERROR(+'CMA Emp Adj'!N61-'Tor Emp Adj'!N61,"")</f>
        <v>0</v>
      </c>
      <c r="O61" s="30">
        <f>IFERROR(+'CMA Emp Adj'!O61-'Tor Emp Adj'!O61,"")</f>
        <v>1.488082191780822</v>
      </c>
      <c r="P61" s="30">
        <f>IFERROR(+'CMA Emp Adj'!P61-'Tor Emp Adj'!P61,"")</f>
        <v>0</v>
      </c>
      <c r="Q61" s="30">
        <f>IFERROR(+'CMA Emp Adj'!Q61-'Tor Emp Adj'!Q61,"")</f>
        <v>0</v>
      </c>
      <c r="R61" s="30">
        <f>IFERROR(+'CMA Emp Adj'!R61-'Tor Emp Adj'!R61,"")</f>
        <v>0</v>
      </c>
      <c r="S61" s="30">
        <f>IFERROR(+'CMA Emp Adj'!S61-'Tor Emp Adj'!S61,"")</f>
        <v>1.8038461538461537</v>
      </c>
      <c r="T61" s="30">
        <f>IFERROR(+'CMA Emp Adj'!T61-'Tor Emp Adj'!T61,"")</f>
        <v>1.8553846153846152</v>
      </c>
      <c r="U61" s="30">
        <f>IFERROR(+'CMA Emp Adj'!U61-'Tor Emp Adj'!U61,"")</f>
        <v>0</v>
      </c>
      <c r="V61" s="30">
        <f>IFERROR(+'CMA Emp Adj'!V61-'Tor Emp Adj'!V61,"")</f>
        <v>0</v>
      </c>
      <c r="W61" s="30">
        <f>IFERROR(+'CMA Emp Adj'!W61-'Tor Emp Adj'!W61,"")</f>
        <v>0</v>
      </c>
      <c r="X61" s="30">
        <f>IFERROR(+'CMA Emp Adj'!X61-'Tor Emp Adj'!X61,"")</f>
        <v>0</v>
      </c>
      <c r="Y61" s="30">
        <f>IFERROR(+'CMA Emp Adj'!Y61-'Tor Emp Adj'!Y61,"")</f>
        <v>0</v>
      </c>
    </row>
    <row r="62" spans="1:25" x14ac:dyDescent="0.25">
      <c r="A62" s="6" t="s">
        <v>56</v>
      </c>
      <c r="B62" s="6"/>
      <c r="C62" s="14">
        <v>337</v>
      </c>
      <c r="D62" s="65">
        <f>IFERROR(+'CMA Emp Adj'!D62-'Tor Emp Adj'!D62,"")</f>
        <v>7.1701051699058729</v>
      </c>
      <c r="E62" s="65">
        <f>IFERROR(+'CMA Emp Adj'!E62-'Tor Emp Adj'!E62,"")</f>
        <v>6.5207881372487009</v>
      </c>
      <c r="F62" s="65">
        <f>IFERROR(+'CMA Emp Adj'!F62-'Tor Emp Adj'!F62,"")</f>
        <v>10.304014634277683</v>
      </c>
      <c r="G62" s="65">
        <f>IFERROR(+'CMA Emp Adj'!G62-'Tor Emp Adj'!G62,"")</f>
        <v>10.27508396878893</v>
      </c>
      <c r="H62" s="65">
        <f>IFERROR(+'CMA Emp Adj'!H62-'Tor Emp Adj'!H62,"")</f>
        <v>9.4330729215475433</v>
      </c>
      <c r="I62" s="65">
        <f>IFERROR(+'CMA Emp Adj'!I62-'Tor Emp Adj'!I62,"")</f>
        <v>9.7587216769442833</v>
      </c>
      <c r="J62" s="65">
        <f>IFERROR(+'CMA Emp Adj'!J62-'Tor Emp Adj'!J62,"")</f>
        <v>11.075142469770247</v>
      </c>
      <c r="K62" s="65">
        <f>IFERROR(+'CMA Emp Adj'!K62-'Tor Emp Adj'!K62,"")</f>
        <v>12.319072148764404</v>
      </c>
      <c r="L62" s="65">
        <f>IFERROR(+'CMA Emp Adj'!L62-'Tor Emp Adj'!L62,"")</f>
        <v>12.487997273865471</v>
      </c>
      <c r="M62" s="30">
        <f>IFERROR(+'CMA Emp Adj'!M62-'Tor Emp Adj'!M62,"")</f>
        <v>9.8194370911933078</v>
      </c>
      <c r="N62" s="30">
        <f>IFERROR(+'CMA Emp Adj'!N62-'Tor Emp Adj'!N62,"")</f>
        <v>8.9997923885444582</v>
      </c>
      <c r="O62" s="30">
        <f>IFERROR(+'CMA Emp Adj'!O62-'Tor Emp Adj'!O62,"")</f>
        <v>10.30478646980502</v>
      </c>
      <c r="P62" s="30">
        <f>IFERROR(+'CMA Emp Adj'!P62-'Tor Emp Adj'!P62,"")</f>
        <v>5.0673657468905731</v>
      </c>
      <c r="Q62" s="30">
        <f>IFERROR(+'CMA Emp Adj'!Q62-'Tor Emp Adj'!Q62,"")</f>
        <v>8.9183096404593023</v>
      </c>
      <c r="R62" s="30">
        <f>IFERROR(+'CMA Emp Adj'!R62-'Tor Emp Adj'!R62,"")</f>
        <v>6.0254255424735108</v>
      </c>
      <c r="S62" s="30">
        <f>IFERROR(+'CMA Emp Adj'!S62-'Tor Emp Adj'!S62,"")</f>
        <v>9.5684230871835823</v>
      </c>
      <c r="T62" s="30">
        <f>IFERROR(+'CMA Emp Adj'!T62-'Tor Emp Adj'!T62,"")</f>
        <v>6.099702230826952</v>
      </c>
      <c r="U62" s="30">
        <f>IFERROR(+'CMA Emp Adj'!U62-'Tor Emp Adj'!U62,"")</f>
        <v>6.7521652792806881</v>
      </c>
      <c r="V62" s="30">
        <f>IFERROR(+'CMA Emp Adj'!V62-'Tor Emp Adj'!V62,"")</f>
        <v>4.9265808357501015</v>
      </c>
      <c r="W62" s="30">
        <f>IFERROR(+'CMA Emp Adj'!W62-'Tor Emp Adj'!W62,"")</f>
        <v>11.258010649387721</v>
      </c>
      <c r="X62" s="30">
        <f>IFERROR(+'CMA Emp Adj'!X62-'Tor Emp Adj'!X62,"")</f>
        <v>12.757269625506247</v>
      </c>
      <c r="Y62" s="30">
        <f>IFERROR(+'CMA Emp Adj'!Y62-'Tor Emp Adj'!Y62,"")</f>
        <v>12.019159910307348</v>
      </c>
    </row>
    <row r="63" spans="1:25" x14ac:dyDescent="0.25">
      <c r="A63" s="7" t="s">
        <v>57</v>
      </c>
      <c r="B63" s="7"/>
      <c r="C63" s="14">
        <v>3372</v>
      </c>
      <c r="D63" s="65">
        <f>IFERROR(+'CMA Emp Adj'!D63-'Tor Emp Adj'!D63,"")</f>
        <v>2.3067711045673853</v>
      </c>
      <c r="E63" s="65">
        <f>IFERROR(+'CMA Emp Adj'!E63-'Tor Emp Adj'!E63,"")</f>
        <v>2.27713685346919</v>
      </c>
      <c r="F63" s="65">
        <f>IFERROR(+'CMA Emp Adj'!F63-'Tor Emp Adj'!F63,"")</f>
        <v>3.7693775119461508</v>
      </c>
      <c r="G63" s="65">
        <f>IFERROR(+'CMA Emp Adj'!G63-'Tor Emp Adj'!G63,"")</f>
        <v>4.3689803227433295</v>
      </c>
      <c r="H63" s="65">
        <f>IFERROR(+'CMA Emp Adj'!H63-'Tor Emp Adj'!H63,"")</f>
        <v>4.6521977653996887</v>
      </c>
      <c r="I63" s="65">
        <f>IFERROR(+'CMA Emp Adj'!I63-'Tor Emp Adj'!I63,"")</f>
        <v>3.9579663259419373</v>
      </c>
      <c r="J63" s="65">
        <f>IFERROR(+'CMA Emp Adj'!J63-'Tor Emp Adj'!J63,"")</f>
        <v>3.3534999425634808</v>
      </c>
      <c r="K63" s="65">
        <f>IFERROR(+'CMA Emp Adj'!K63-'Tor Emp Adj'!K63,"")</f>
        <v>5.0847690128312619</v>
      </c>
      <c r="L63" s="65">
        <f>IFERROR(+'CMA Emp Adj'!L63-'Tor Emp Adj'!L63,"")</f>
        <v>3.719549393197858</v>
      </c>
      <c r="M63" s="30">
        <f>IFERROR(+'CMA Emp Adj'!M63-'Tor Emp Adj'!M63,"")</f>
        <v>2.9907938850001763</v>
      </c>
      <c r="N63" s="30">
        <f>IFERROR(+'CMA Emp Adj'!N63-'Tor Emp Adj'!N63,"")</f>
        <v>2.4010373917782095</v>
      </c>
      <c r="O63" s="30">
        <f>IFERROR(+'CMA Emp Adj'!O63-'Tor Emp Adj'!O63,"")</f>
        <v>4.7350032727691422</v>
      </c>
      <c r="P63" s="30">
        <f>IFERROR(+'CMA Emp Adj'!P63-'Tor Emp Adj'!P63,"")</f>
        <v>1.1943461244437383</v>
      </c>
      <c r="Q63" s="30">
        <f>IFERROR(+'CMA Emp Adj'!Q63-'Tor Emp Adj'!Q63,"")</f>
        <v>3.0769946252392226</v>
      </c>
      <c r="R63" s="30">
        <f>IFERROR(+'CMA Emp Adj'!R63-'Tor Emp Adj'!R63,"")</f>
        <v>2.7345023208314192</v>
      </c>
      <c r="S63" s="30">
        <f>IFERROR(+'CMA Emp Adj'!S63-'Tor Emp Adj'!S63,"")</f>
        <v>3.7615890956408884</v>
      </c>
      <c r="T63" s="30">
        <f>IFERROR(+'CMA Emp Adj'!T63-'Tor Emp Adj'!T63,"")</f>
        <v>2.1335742008432912</v>
      </c>
      <c r="U63" s="30">
        <f>IFERROR(+'CMA Emp Adj'!U63-'Tor Emp Adj'!U63,"")</f>
        <v>2.7786699428085129</v>
      </c>
      <c r="V63" s="30">
        <f>IFERROR(+'CMA Emp Adj'!V63-'Tor Emp Adj'!V63,"")</f>
        <v>2.354027175944668</v>
      </c>
      <c r="W63" s="30">
        <f>IFERROR(+'CMA Emp Adj'!W63-'Tor Emp Adj'!W63,"")</f>
        <v>2.5863963610604772</v>
      </c>
      <c r="X63" s="30">
        <f>IFERROR(+'CMA Emp Adj'!X63-'Tor Emp Adj'!X63,"")</f>
        <v>3.9345895020188424</v>
      </c>
      <c r="Y63" s="30">
        <f>IFERROR(+'CMA Emp Adj'!Y63-'Tor Emp Adj'!Y63,"")</f>
        <v>2.7943482033715408</v>
      </c>
    </row>
    <row r="64" spans="1:25" x14ac:dyDescent="0.25">
      <c r="A64" s="6" t="s">
        <v>58</v>
      </c>
      <c r="B64" s="6"/>
      <c r="C64" s="14">
        <v>339</v>
      </c>
      <c r="D64" s="65">
        <f>IFERROR(+'CMA Emp Adj'!D64-'Tor Emp Adj'!D64,"")</f>
        <v>13.511356542415534</v>
      </c>
      <c r="E64" s="65">
        <f>IFERROR(+'CMA Emp Adj'!E64-'Tor Emp Adj'!E64,"")</f>
        <v>14.155847054941351</v>
      </c>
      <c r="F64" s="65">
        <f>IFERROR(+'CMA Emp Adj'!F64-'Tor Emp Adj'!F64,"")</f>
        <v>11.393310865774097</v>
      </c>
      <c r="G64" s="65">
        <f>IFERROR(+'CMA Emp Adj'!G64-'Tor Emp Adj'!G64,"")</f>
        <v>10.212831058509547</v>
      </c>
      <c r="H64" s="65">
        <f>IFERROR(+'CMA Emp Adj'!H64-'Tor Emp Adj'!H64,"")</f>
        <v>13.396212783527099</v>
      </c>
      <c r="I64" s="65">
        <f>IFERROR(+'CMA Emp Adj'!I64-'Tor Emp Adj'!I64,"")</f>
        <v>13.100131974189205</v>
      </c>
      <c r="J64" s="65">
        <f>IFERROR(+'CMA Emp Adj'!J64-'Tor Emp Adj'!J64,"")</f>
        <v>13.769360713422003</v>
      </c>
      <c r="K64" s="65">
        <f>IFERROR(+'CMA Emp Adj'!K64-'Tor Emp Adj'!K64,"")</f>
        <v>11.971340064436518</v>
      </c>
      <c r="L64" s="65">
        <f>IFERROR(+'CMA Emp Adj'!L64-'Tor Emp Adj'!L64,"")</f>
        <v>11.788534361263634</v>
      </c>
      <c r="M64" s="30">
        <f>IFERROR(+'CMA Emp Adj'!M64-'Tor Emp Adj'!M64,"")</f>
        <v>12.845774778525012</v>
      </c>
      <c r="N64" s="30">
        <f>IFERROR(+'CMA Emp Adj'!N64-'Tor Emp Adj'!N64,"")</f>
        <v>13.337622312879102</v>
      </c>
      <c r="O64" s="30">
        <f>IFERROR(+'CMA Emp Adj'!O64-'Tor Emp Adj'!O64,"")</f>
        <v>13.644075955460755</v>
      </c>
      <c r="P64" s="30">
        <f>IFERROR(+'CMA Emp Adj'!P64-'Tor Emp Adj'!P64,"")</f>
        <v>13.922341118340764</v>
      </c>
      <c r="Q64" s="30">
        <f>IFERROR(+'CMA Emp Adj'!Q64-'Tor Emp Adj'!Q64,"")</f>
        <v>13.497710239932108</v>
      </c>
      <c r="R64" s="30">
        <f>IFERROR(+'CMA Emp Adj'!R64-'Tor Emp Adj'!R64,"")</f>
        <v>8.9564499561953621</v>
      </c>
      <c r="S64" s="30">
        <f>IFERROR(+'CMA Emp Adj'!S64-'Tor Emp Adj'!S64,"")</f>
        <v>16.494102580591885</v>
      </c>
      <c r="T64" s="30">
        <f>IFERROR(+'CMA Emp Adj'!T64-'Tor Emp Adj'!T64,"")</f>
        <v>19.068134010326705</v>
      </c>
      <c r="U64" s="30">
        <f>IFERROR(+'CMA Emp Adj'!U64-'Tor Emp Adj'!U64,"")</f>
        <v>11.904287479663736</v>
      </c>
      <c r="V64" s="30">
        <f>IFERROR(+'CMA Emp Adj'!V64-'Tor Emp Adj'!V64,"")</f>
        <v>16.377875321661101</v>
      </c>
      <c r="W64" s="30">
        <f>IFERROR(+'CMA Emp Adj'!W64-'Tor Emp Adj'!W64,"")</f>
        <v>22.461092794309018</v>
      </c>
      <c r="X64" s="30">
        <f>IFERROR(+'CMA Emp Adj'!X64-'Tor Emp Adj'!X64,"")</f>
        <v>23.165366614469171</v>
      </c>
      <c r="Y64" s="30">
        <f>IFERROR(+'CMA Emp Adj'!Y64-'Tor Emp Adj'!Y64,"")</f>
        <v>21.664968410935593</v>
      </c>
    </row>
    <row r="65" spans="1:25" x14ac:dyDescent="0.25">
      <c r="A65" s="7" t="s">
        <v>59</v>
      </c>
      <c r="B65" s="7"/>
      <c r="C65" s="14">
        <v>3391</v>
      </c>
      <c r="D65" s="65">
        <f>IFERROR(+'CMA Emp Adj'!D65-'Tor Emp Adj'!D65,"")</f>
        <v>4.9064587320147108</v>
      </c>
      <c r="E65" s="65">
        <f>IFERROR(+'CMA Emp Adj'!E65-'Tor Emp Adj'!E65,"")</f>
        <v>2.7471655806919082</v>
      </c>
      <c r="F65" s="65">
        <f>IFERROR(+'CMA Emp Adj'!F65-'Tor Emp Adj'!F65,"")</f>
        <v>1.9282431320659805</v>
      </c>
      <c r="G65" s="65">
        <f>IFERROR(+'CMA Emp Adj'!G65-'Tor Emp Adj'!G65,"")</f>
        <v>3.12</v>
      </c>
      <c r="H65" s="65">
        <f>IFERROR(+'CMA Emp Adj'!H65-'Tor Emp Adj'!H65,"")</f>
        <v>3.9686773907481663</v>
      </c>
      <c r="I65" s="65">
        <f>IFERROR(+'CMA Emp Adj'!I65-'Tor Emp Adj'!I65,"")</f>
        <v>4.0552801189771372</v>
      </c>
      <c r="J65" s="65">
        <f>IFERROR(+'CMA Emp Adj'!J65-'Tor Emp Adj'!J65,"")</f>
        <v>5.86</v>
      </c>
      <c r="K65" s="65">
        <f>IFERROR(+'CMA Emp Adj'!K65-'Tor Emp Adj'!K65,"")</f>
        <v>3.4735728570627984</v>
      </c>
      <c r="L65" s="65">
        <f>IFERROR(+'CMA Emp Adj'!L65-'Tor Emp Adj'!L65,"")</f>
        <v>2.8739583333333329</v>
      </c>
      <c r="M65" s="30">
        <f>IFERROR(+'CMA Emp Adj'!M65-'Tor Emp Adj'!M65,"")</f>
        <v>2.4502418997487898</v>
      </c>
      <c r="N65" s="30">
        <f>IFERROR(+'CMA Emp Adj'!N65-'Tor Emp Adj'!N65,"")</f>
        <v>2.1577306383658201</v>
      </c>
      <c r="O65" s="30">
        <f>IFERROR(+'CMA Emp Adj'!O65-'Tor Emp Adj'!O65,"")</f>
        <v>3.8932166715233487</v>
      </c>
      <c r="P65" s="30">
        <f>IFERROR(+'CMA Emp Adj'!P65-'Tor Emp Adj'!P65,"")</f>
        <v>4.053602190369717</v>
      </c>
      <c r="Q65" s="30">
        <f>IFERROR(+'CMA Emp Adj'!Q65-'Tor Emp Adj'!Q65,"")</f>
        <v>3.0329426731318332</v>
      </c>
      <c r="R65" s="30">
        <f>IFERROR(+'CMA Emp Adj'!R65-'Tor Emp Adj'!R65,"")</f>
        <v>0.94666012266974664</v>
      </c>
      <c r="S65" s="30">
        <f>IFERROR(+'CMA Emp Adj'!S65-'Tor Emp Adj'!S65,"")</f>
        <v>3.6030820259176344</v>
      </c>
      <c r="T65" s="30">
        <f>IFERROR(+'CMA Emp Adj'!T65-'Tor Emp Adj'!T65,"")</f>
        <v>5.3874927911504837</v>
      </c>
      <c r="U65" s="30">
        <f>IFERROR(+'CMA Emp Adj'!U65-'Tor Emp Adj'!U65,"")</f>
        <v>2.3879700948718048</v>
      </c>
      <c r="V65" s="30">
        <f>IFERROR(+'CMA Emp Adj'!V65-'Tor Emp Adj'!V65,"")</f>
        <v>3.8249211714635112</v>
      </c>
      <c r="W65" s="30">
        <f>IFERROR(+'CMA Emp Adj'!W65-'Tor Emp Adj'!W65,"")</f>
        <v>3.0963492163747279</v>
      </c>
      <c r="X65" s="30">
        <f>IFERROR(+'CMA Emp Adj'!X65-'Tor Emp Adj'!X65,"")</f>
        <v>5.2343751826676765</v>
      </c>
      <c r="Y65" s="30">
        <f>IFERROR(+'CMA Emp Adj'!Y65-'Tor Emp Adj'!Y65,"")</f>
        <v>3.968403337842167</v>
      </c>
    </row>
    <row r="66" spans="1:25" x14ac:dyDescent="0.25">
      <c r="A66" s="9" t="s">
        <v>60</v>
      </c>
      <c r="B66" s="9"/>
      <c r="C66" s="15" t="s">
        <v>196</v>
      </c>
      <c r="D66" s="66">
        <f>IFERROR(+'CMA Emp Adj'!D66-'Tor Emp Adj'!D66,"")</f>
        <v>128.29746474788337</v>
      </c>
      <c r="E66" s="66">
        <f>IFERROR(+'CMA Emp Adj'!E66-'Tor Emp Adj'!E66,"")</f>
        <v>131.36584466616853</v>
      </c>
      <c r="F66" s="66">
        <f>IFERROR(+'CMA Emp Adj'!F66-'Tor Emp Adj'!F66,"")</f>
        <v>141.81818005592129</v>
      </c>
      <c r="G66" s="66">
        <f>IFERROR(+'CMA Emp Adj'!G66-'Tor Emp Adj'!G66,"")</f>
        <v>149.21057779518881</v>
      </c>
      <c r="H66" s="66">
        <f>IFERROR(+'CMA Emp Adj'!H66-'Tor Emp Adj'!H66,"")</f>
        <v>150.44228077626514</v>
      </c>
      <c r="I66" s="66">
        <f>IFERROR(+'CMA Emp Adj'!I66-'Tor Emp Adj'!I66,"")</f>
        <v>149.34808382011613</v>
      </c>
      <c r="J66" s="66">
        <f>IFERROR(+'CMA Emp Adj'!J66-'Tor Emp Adj'!J66,"")</f>
        <v>151.23477288542924</v>
      </c>
      <c r="K66" s="66">
        <f>IFERROR(+'CMA Emp Adj'!K66-'Tor Emp Adj'!K66,"")</f>
        <v>172.53094979441852</v>
      </c>
      <c r="L66" s="66">
        <f>IFERROR(+'CMA Emp Adj'!L66-'Tor Emp Adj'!L66,"")</f>
        <v>196.39295295697332</v>
      </c>
      <c r="M66" s="31">
        <f>IFERROR(+'CMA Emp Adj'!M66-'Tor Emp Adj'!M66,"")</f>
        <v>184.73545419682489</v>
      </c>
      <c r="N66" s="31">
        <f>IFERROR(+'CMA Emp Adj'!N66-'Tor Emp Adj'!N66,"")</f>
        <v>165.20793633569551</v>
      </c>
      <c r="O66" s="31">
        <f>IFERROR(+'CMA Emp Adj'!O66-'Tor Emp Adj'!O66,"")</f>
        <v>161.68221076839814</v>
      </c>
      <c r="P66" s="31">
        <f>IFERROR(+'CMA Emp Adj'!P66-'Tor Emp Adj'!P66,"")</f>
        <v>138.01750669728409</v>
      </c>
      <c r="Q66" s="31">
        <f>IFERROR(+'CMA Emp Adj'!Q66-'Tor Emp Adj'!Q66,"")</f>
        <v>142.15362053038439</v>
      </c>
      <c r="R66" s="31">
        <f>IFERROR(+'CMA Emp Adj'!R66-'Tor Emp Adj'!R66,"")</f>
        <v>138.17108589115136</v>
      </c>
      <c r="S66" s="31">
        <f>IFERROR(+'CMA Emp Adj'!S66-'Tor Emp Adj'!S66,"")</f>
        <v>147.00920520886848</v>
      </c>
      <c r="T66" s="31">
        <f>IFERROR(+'CMA Emp Adj'!T66-'Tor Emp Adj'!T66,"")</f>
        <v>141.24089979022673</v>
      </c>
      <c r="U66" s="31">
        <f>IFERROR(+'CMA Emp Adj'!U66-'Tor Emp Adj'!U66,"")</f>
        <v>136.71028111790912</v>
      </c>
      <c r="V66" s="31">
        <f>IFERROR(+'CMA Emp Adj'!V66-'Tor Emp Adj'!V66,"")</f>
        <v>127.72940205490156</v>
      </c>
      <c r="W66" s="31">
        <f>IFERROR(+'CMA Emp Adj'!W66-'Tor Emp Adj'!W66,"")</f>
        <v>159.84190056830732</v>
      </c>
      <c r="X66" s="31">
        <f>IFERROR(+'CMA Emp Adj'!X66-'Tor Emp Adj'!X66,"")</f>
        <v>167.31565987711846</v>
      </c>
      <c r="Y66" s="31">
        <f>IFERROR(+'CMA Emp Adj'!Y66-'Tor Emp Adj'!Y66,"")</f>
        <v>141.08892116564206</v>
      </c>
    </row>
    <row r="67" spans="1:25" x14ac:dyDescent="0.25">
      <c r="A67" s="9" t="s">
        <v>61</v>
      </c>
      <c r="B67" s="9"/>
      <c r="C67" s="15" t="s">
        <v>197</v>
      </c>
      <c r="D67" s="66">
        <f>IFERROR(+'CMA Emp Adj'!D67-'Tor Emp Adj'!D67,"")</f>
        <v>84.081941251227732</v>
      </c>
      <c r="E67" s="66">
        <f>IFERROR(+'CMA Emp Adj'!E67-'Tor Emp Adj'!E67,"")</f>
        <v>98.97848464416407</v>
      </c>
      <c r="F67" s="66">
        <f>IFERROR(+'CMA Emp Adj'!F67-'Tor Emp Adj'!F67,"")</f>
        <v>95.652173483482528</v>
      </c>
      <c r="G67" s="66">
        <f>IFERROR(+'CMA Emp Adj'!G67-'Tor Emp Adj'!G67,"")</f>
        <v>89.86910536087926</v>
      </c>
      <c r="H67" s="66">
        <f>IFERROR(+'CMA Emp Adj'!H67-'Tor Emp Adj'!H67,"")</f>
        <v>87.816620276557558</v>
      </c>
      <c r="I67" s="66">
        <f>IFERROR(+'CMA Emp Adj'!I67-'Tor Emp Adj'!I67,"")</f>
        <v>100.47805707735836</v>
      </c>
      <c r="J67" s="66">
        <f>IFERROR(+'CMA Emp Adj'!J67-'Tor Emp Adj'!J67,"")</f>
        <v>105.75968548216441</v>
      </c>
      <c r="K67" s="66">
        <f>IFERROR(+'CMA Emp Adj'!K67-'Tor Emp Adj'!K67,"")</f>
        <v>108.15244060049254</v>
      </c>
      <c r="L67" s="66">
        <f>IFERROR(+'CMA Emp Adj'!L67-'Tor Emp Adj'!L67,"")</f>
        <v>91.437688632748632</v>
      </c>
      <c r="M67" s="31">
        <f>IFERROR(+'CMA Emp Adj'!M67-'Tor Emp Adj'!M67,"")</f>
        <v>81.542674705785359</v>
      </c>
      <c r="N67" s="31">
        <f>IFERROR(+'CMA Emp Adj'!N67-'Tor Emp Adj'!N67,"")</f>
        <v>99.039087064250523</v>
      </c>
      <c r="O67" s="31">
        <f>IFERROR(+'CMA Emp Adj'!O67-'Tor Emp Adj'!O67,"")</f>
        <v>90.604211536876065</v>
      </c>
      <c r="P67" s="31">
        <f>IFERROR(+'CMA Emp Adj'!P67-'Tor Emp Adj'!P67,"")</f>
        <v>83.176677800711744</v>
      </c>
      <c r="Q67" s="31">
        <f>IFERROR(+'CMA Emp Adj'!Q67-'Tor Emp Adj'!Q67,"")</f>
        <v>86.885303607550171</v>
      </c>
      <c r="R67" s="31">
        <f>IFERROR(+'CMA Emp Adj'!R67-'Tor Emp Adj'!R67,"")</f>
        <v>84.054797979276955</v>
      </c>
      <c r="S67" s="31">
        <f>IFERROR(+'CMA Emp Adj'!S67-'Tor Emp Adj'!S67,"")</f>
        <v>64.896951795426631</v>
      </c>
      <c r="T67" s="31">
        <f>IFERROR(+'CMA Emp Adj'!T67-'Tor Emp Adj'!T67,"")</f>
        <v>71.637227564639701</v>
      </c>
      <c r="U67" s="31">
        <f>IFERROR(+'CMA Emp Adj'!U67-'Tor Emp Adj'!U67,"")</f>
        <v>74.641503203963907</v>
      </c>
      <c r="V67" s="31">
        <f>IFERROR(+'CMA Emp Adj'!V67-'Tor Emp Adj'!V67,"")</f>
        <v>79.678683091104034</v>
      </c>
      <c r="W67" s="31">
        <f>IFERROR(+'CMA Emp Adj'!W67-'Tor Emp Adj'!W67,"")</f>
        <v>79.296084622872115</v>
      </c>
      <c r="X67" s="31">
        <f>IFERROR(+'CMA Emp Adj'!X67-'Tor Emp Adj'!X67,"")</f>
        <v>85.865385109488415</v>
      </c>
      <c r="Y67" s="31">
        <f>IFERROR(+'CMA Emp Adj'!Y67-'Tor Emp Adj'!Y67,"")</f>
        <v>80.553677788336614</v>
      </c>
    </row>
    <row r="68" spans="1:25" x14ac:dyDescent="0.25">
      <c r="A68" s="4" t="s">
        <v>62</v>
      </c>
      <c r="B68" s="4"/>
      <c r="C68" s="12" t="s">
        <v>198</v>
      </c>
      <c r="D68" s="63">
        <f>IFERROR(+'CMA Emp Adj'!D68-'Tor Emp Adj'!D68,"")</f>
        <v>772.58978092066411</v>
      </c>
      <c r="E68" s="63">
        <f>IFERROR(+'CMA Emp Adj'!E68-'Tor Emp Adj'!E68,"")</f>
        <v>789.45123053433042</v>
      </c>
      <c r="F68" s="63">
        <f>IFERROR(+'CMA Emp Adj'!F68-'Tor Emp Adj'!F68,"")</f>
        <v>810.67364471241956</v>
      </c>
      <c r="G68" s="63">
        <f>IFERROR(+'CMA Emp Adj'!G68-'Tor Emp Adj'!G68,"")</f>
        <v>882.28788336797879</v>
      </c>
      <c r="H68" s="63">
        <f>IFERROR(+'CMA Emp Adj'!H68-'Tor Emp Adj'!H68,"")</f>
        <v>920.5333555758923</v>
      </c>
      <c r="I68" s="63">
        <f>IFERROR(+'CMA Emp Adj'!I68-'Tor Emp Adj'!I68,"")</f>
        <v>953.84817680129095</v>
      </c>
      <c r="J68" s="63">
        <f>IFERROR(+'CMA Emp Adj'!J68-'Tor Emp Adj'!J68,"")</f>
        <v>981.61800264661406</v>
      </c>
      <c r="K68" s="63">
        <f>IFERROR(+'CMA Emp Adj'!K68-'Tor Emp Adj'!K68,"")</f>
        <v>999.38127413721554</v>
      </c>
      <c r="L68" s="63">
        <f>IFERROR(+'CMA Emp Adj'!L68-'Tor Emp Adj'!L68,"")</f>
        <v>948.8940791814623</v>
      </c>
      <c r="M68" s="28">
        <f>IFERROR(+'CMA Emp Adj'!M68-'Tor Emp Adj'!M68,"")</f>
        <v>979.87168295158358</v>
      </c>
      <c r="N68" s="28">
        <f>IFERROR(+'CMA Emp Adj'!N68-'Tor Emp Adj'!N68,"")</f>
        <v>1034.6291243668397</v>
      </c>
      <c r="O68" s="28">
        <f>IFERROR(+'CMA Emp Adj'!O68-'Tor Emp Adj'!O68,"")</f>
        <v>1052.8386889998619</v>
      </c>
      <c r="P68" s="28">
        <f>IFERROR(+'CMA Emp Adj'!P68-'Tor Emp Adj'!P68,"")</f>
        <v>1068.5326750872171</v>
      </c>
      <c r="Q68" s="28">
        <f>IFERROR(+'CMA Emp Adj'!Q68-'Tor Emp Adj'!Q68,"")</f>
        <v>1123.6976322751286</v>
      </c>
      <c r="R68" s="28">
        <f>IFERROR(+'CMA Emp Adj'!R68-'Tor Emp Adj'!R68,"")</f>
        <v>1107.524519253534</v>
      </c>
      <c r="S68" s="28">
        <f>IFERROR(+'CMA Emp Adj'!S68-'Tor Emp Adj'!S68,"")</f>
        <v>1128.0966041823974</v>
      </c>
      <c r="T68" s="28">
        <f>IFERROR(+'CMA Emp Adj'!T68-'Tor Emp Adj'!T68,"")</f>
        <v>1173.5440471442671</v>
      </c>
      <c r="U68" s="28">
        <f>IFERROR(+'CMA Emp Adj'!U68-'Tor Emp Adj'!U68,"")</f>
        <v>1219.890705705332</v>
      </c>
      <c r="V68" s="28">
        <f>IFERROR(+'CMA Emp Adj'!V68-'Tor Emp Adj'!V68,"")</f>
        <v>1253.814887250121</v>
      </c>
      <c r="W68" s="28">
        <f>IFERROR(+'CMA Emp Adj'!W68-'Tor Emp Adj'!W68,"")</f>
        <v>1286.2849539384631</v>
      </c>
      <c r="X68" s="28">
        <f>IFERROR(+'CMA Emp Adj'!X68-'Tor Emp Adj'!X68,"")</f>
        <v>1292.9801317317631</v>
      </c>
      <c r="Y68" s="28">
        <f>IFERROR(+'CMA Emp Adj'!Y68-'Tor Emp Adj'!Y68,"")</f>
        <v>1343.2176005902322</v>
      </c>
    </row>
    <row r="69" spans="1:25" x14ac:dyDescent="0.25">
      <c r="A69" s="5" t="s">
        <v>63</v>
      </c>
      <c r="B69" s="5"/>
      <c r="C69" s="13">
        <v>41</v>
      </c>
      <c r="D69" s="64">
        <f>IFERROR(+'CMA Emp Adj'!D69-'Tor Emp Adj'!D69,"")</f>
        <v>53.174849617478806</v>
      </c>
      <c r="E69" s="64">
        <f>IFERROR(+'CMA Emp Adj'!E69-'Tor Emp Adj'!E69,"")</f>
        <v>51.667059451284331</v>
      </c>
      <c r="F69" s="64">
        <f>IFERROR(+'CMA Emp Adj'!F69-'Tor Emp Adj'!F69,"")</f>
        <v>55.005830795828103</v>
      </c>
      <c r="G69" s="64">
        <f>IFERROR(+'CMA Emp Adj'!G69-'Tor Emp Adj'!G69,"")</f>
        <v>61.951631862607307</v>
      </c>
      <c r="H69" s="64">
        <f>IFERROR(+'CMA Emp Adj'!H69-'Tor Emp Adj'!H69,"")</f>
        <v>66.762567828099932</v>
      </c>
      <c r="I69" s="64">
        <f>IFERROR(+'CMA Emp Adj'!I69-'Tor Emp Adj'!I69,"")</f>
        <v>72.085187052256657</v>
      </c>
      <c r="J69" s="64">
        <f>IFERROR(+'CMA Emp Adj'!J69-'Tor Emp Adj'!J69,"")</f>
        <v>73.009273632103969</v>
      </c>
      <c r="K69" s="64">
        <f>IFERROR(+'CMA Emp Adj'!K69-'Tor Emp Adj'!K69,"")</f>
        <v>83.144820232195642</v>
      </c>
      <c r="L69" s="64">
        <f>IFERROR(+'CMA Emp Adj'!L69-'Tor Emp Adj'!L69,"")</f>
        <v>94.393327783040036</v>
      </c>
      <c r="M69" s="29">
        <f>IFERROR(+'CMA Emp Adj'!M69-'Tor Emp Adj'!M69,"")</f>
        <v>96.650650241288446</v>
      </c>
      <c r="N69" s="29">
        <f>IFERROR(+'CMA Emp Adj'!N69-'Tor Emp Adj'!N69,"")</f>
        <v>88.728436540952515</v>
      </c>
      <c r="O69" s="29">
        <f>IFERROR(+'CMA Emp Adj'!O69-'Tor Emp Adj'!O69,"")</f>
        <v>82.71721579988936</v>
      </c>
      <c r="P69" s="29">
        <f>IFERROR(+'CMA Emp Adj'!P69-'Tor Emp Adj'!P69,"")</f>
        <v>96.764722438270439</v>
      </c>
      <c r="Q69" s="29">
        <f>IFERROR(+'CMA Emp Adj'!Q69-'Tor Emp Adj'!Q69,"")</f>
        <v>100.11981314131418</v>
      </c>
      <c r="R69" s="29">
        <f>IFERROR(+'CMA Emp Adj'!R69-'Tor Emp Adj'!R69,"")</f>
        <v>80.730393349784066</v>
      </c>
      <c r="S69" s="29">
        <f>IFERROR(+'CMA Emp Adj'!S69-'Tor Emp Adj'!S69,"")</f>
        <v>84.491093256436983</v>
      </c>
      <c r="T69" s="29">
        <f>IFERROR(+'CMA Emp Adj'!T69-'Tor Emp Adj'!T69,"")</f>
        <v>88.234471669337836</v>
      </c>
      <c r="U69" s="29">
        <f>IFERROR(+'CMA Emp Adj'!U69-'Tor Emp Adj'!U69,"")</f>
        <v>96.575831131701023</v>
      </c>
      <c r="V69" s="29">
        <f>IFERROR(+'CMA Emp Adj'!V69-'Tor Emp Adj'!V69,"")</f>
        <v>117.01088918891224</v>
      </c>
      <c r="W69" s="29">
        <f>IFERROR(+'CMA Emp Adj'!W69-'Tor Emp Adj'!W69,"")</f>
        <v>107.29862135332476</v>
      </c>
      <c r="X69" s="29">
        <f>IFERROR(+'CMA Emp Adj'!X69-'Tor Emp Adj'!X69,"")</f>
        <v>104.49652312907676</v>
      </c>
      <c r="Y69" s="29">
        <f>IFERROR(+'CMA Emp Adj'!Y69-'Tor Emp Adj'!Y69,"")</f>
        <v>95.399228151014626</v>
      </c>
    </row>
    <row r="70" spans="1:25" x14ac:dyDescent="0.25">
      <c r="A70" s="6" t="s">
        <v>64</v>
      </c>
      <c r="B70" s="6"/>
      <c r="C70" s="14">
        <v>411</v>
      </c>
      <c r="D70" s="65">
        <f>IFERROR(+'CMA Emp Adj'!D70-'Tor Emp Adj'!D70,"")</f>
        <v>1.76</v>
      </c>
      <c r="E70" s="65">
        <f>IFERROR(+'CMA Emp Adj'!E70-'Tor Emp Adj'!E70,"")</f>
        <v>0</v>
      </c>
      <c r="F70" s="65">
        <f>IFERROR(+'CMA Emp Adj'!F70-'Tor Emp Adj'!F70,"")</f>
        <v>0</v>
      </c>
      <c r="G70" s="65">
        <f>IFERROR(+'CMA Emp Adj'!G70-'Tor Emp Adj'!G70,"")</f>
        <v>0</v>
      </c>
      <c r="H70" s="65">
        <f>IFERROR(+'CMA Emp Adj'!H70-'Tor Emp Adj'!H70,"")</f>
        <v>0</v>
      </c>
      <c r="I70" s="65">
        <f>IFERROR(+'CMA Emp Adj'!I70-'Tor Emp Adj'!I70,"")</f>
        <v>0</v>
      </c>
      <c r="J70" s="65">
        <f>IFERROR(+'CMA Emp Adj'!J70-'Tor Emp Adj'!J70,"")</f>
        <v>0</v>
      </c>
      <c r="K70" s="65">
        <f>IFERROR(+'CMA Emp Adj'!K70-'Tor Emp Adj'!K70,"")</f>
        <v>0</v>
      </c>
      <c r="L70" s="65">
        <f>IFERROR(+'CMA Emp Adj'!L70-'Tor Emp Adj'!L70,"")</f>
        <v>0</v>
      </c>
      <c r="M70" s="30">
        <f>IFERROR(+'CMA Emp Adj'!M70-'Tor Emp Adj'!M70,"")</f>
        <v>0</v>
      </c>
      <c r="N70" s="30">
        <f>IFERROR(+'CMA Emp Adj'!N70-'Tor Emp Adj'!N70,"")</f>
        <v>0</v>
      </c>
      <c r="O70" s="30">
        <f>IFERROR(+'CMA Emp Adj'!O70-'Tor Emp Adj'!O70,"")</f>
        <v>0</v>
      </c>
      <c r="P70" s="30">
        <f>IFERROR(+'CMA Emp Adj'!P70-'Tor Emp Adj'!P70,"")</f>
        <v>0</v>
      </c>
      <c r="Q70" s="30">
        <f>IFERROR(+'CMA Emp Adj'!Q70-'Tor Emp Adj'!Q70,"")</f>
        <v>0</v>
      </c>
      <c r="R70" s="30">
        <f>IFERROR(+'CMA Emp Adj'!R70-'Tor Emp Adj'!R70,"")</f>
        <v>0</v>
      </c>
      <c r="S70" s="30">
        <f>IFERROR(+'CMA Emp Adj'!S70-'Tor Emp Adj'!S70,"")</f>
        <v>0</v>
      </c>
      <c r="T70" s="30">
        <f>IFERROR(+'CMA Emp Adj'!T70-'Tor Emp Adj'!T70,"")</f>
        <v>0</v>
      </c>
      <c r="U70" s="30">
        <f>IFERROR(+'CMA Emp Adj'!U70-'Tor Emp Adj'!U70,"")</f>
        <v>0</v>
      </c>
      <c r="V70" s="30">
        <f>IFERROR(+'CMA Emp Adj'!V70-'Tor Emp Adj'!V70,"")</f>
        <v>0</v>
      </c>
      <c r="W70" s="30">
        <f>IFERROR(+'CMA Emp Adj'!W70-'Tor Emp Adj'!W70,"")</f>
        <v>0</v>
      </c>
      <c r="X70" s="30">
        <f>IFERROR(+'CMA Emp Adj'!X70-'Tor Emp Adj'!X70,"")</f>
        <v>0</v>
      </c>
      <c r="Y70" s="30">
        <f>IFERROR(+'CMA Emp Adj'!Y70-'Tor Emp Adj'!Y70,"")</f>
        <v>0</v>
      </c>
    </row>
    <row r="71" spans="1:25" x14ac:dyDescent="0.25">
      <c r="A71" s="6" t="s">
        <v>65</v>
      </c>
      <c r="B71" s="6"/>
      <c r="C71" s="14">
        <v>412</v>
      </c>
      <c r="D71" s="65">
        <f>IFERROR(+'CMA Emp Adj'!D71-'Tor Emp Adj'!D71,"")</f>
        <v>0</v>
      </c>
      <c r="E71" s="65">
        <f>IFERROR(+'CMA Emp Adj'!E71-'Tor Emp Adj'!E71,"")</f>
        <v>0</v>
      </c>
      <c r="F71" s="65">
        <f>IFERROR(+'CMA Emp Adj'!F71-'Tor Emp Adj'!F71,"")</f>
        <v>1.64</v>
      </c>
      <c r="G71" s="65">
        <f>IFERROR(+'CMA Emp Adj'!G71-'Tor Emp Adj'!G71,"")</f>
        <v>1.99</v>
      </c>
      <c r="H71" s="65">
        <f>IFERROR(+'CMA Emp Adj'!H71-'Tor Emp Adj'!H71,"")</f>
        <v>1.9148334538383063</v>
      </c>
      <c r="I71" s="65">
        <f>IFERROR(+'CMA Emp Adj'!I71-'Tor Emp Adj'!I71,"")</f>
        <v>2.97</v>
      </c>
      <c r="J71" s="65">
        <f>IFERROR(+'CMA Emp Adj'!J71-'Tor Emp Adj'!J71,"")</f>
        <v>2.2000000000000002</v>
      </c>
      <c r="K71" s="65">
        <f>IFERROR(+'CMA Emp Adj'!K71-'Tor Emp Adj'!K71,"")</f>
        <v>1.65</v>
      </c>
      <c r="L71" s="65">
        <f>IFERROR(+'CMA Emp Adj'!L71-'Tor Emp Adj'!L71,"")</f>
        <v>0</v>
      </c>
      <c r="M71" s="30">
        <f>IFERROR(+'CMA Emp Adj'!M71-'Tor Emp Adj'!M71,"")</f>
        <v>0</v>
      </c>
      <c r="N71" s="30">
        <f>IFERROR(+'CMA Emp Adj'!N71-'Tor Emp Adj'!N71,"")</f>
        <v>1.7572682926829266</v>
      </c>
      <c r="O71" s="30">
        <f>IFERROR(+'CMA Emp Adj'!O71-'Tor Emp Adj'!O71,"")</f>
        <v>0</v>
      </c>
      <c r="P71" s="30">
        <f>IFERROR(+'CMA Emp Adj'!P71-'Tor Emp Adj'!P71,"")</f>
        <v>0</v>
      </c>
      <c r="Q71" s="30">
        <f>IFERROR(+'CMA Emp Adj'!Q71-'Tor Emp Adj'!Q71,"")</f>
        <v>0</v>
      </c>
      <c r="R71" s="30">
        <f>IFERROR(+'CMA Emp Adj'!R71-'Tor Emp Adj'!R71,"")</f>
        <v>0</v>
      </c>
      <c r="S71" s="30">
        <f>IFERROR(+'CMA Emp Adj'!S71-'Tor Emp Adj'!S71,"")</f>
        <v>0</v>
      </c>
      <c r="T71" s="30">
        <f>IFERROR(+'CMA Emp Adj'!T71-'Tor Emp Adj'!T71,"")</f>
        <v>0</v>
      </c>
      <c r="U71" s="30">
        <f>IFERROR(+'CMA Emp Adj'!U71-'Tor Emp Adj'!U71,"")</f>
        <v>0</v>
      </c>
      <c r="V71" s="30">
        <f>IFERROR(+'CMA Emp Adj'!V71-'Tor Emp Adj'!V71,"")</f>
        <v>0</v>
      </c>
      <c r="W71" s="30">
        <f>IFERROR(+'CMA Emp Adj'!W71-'Tor Emp Adj'!W71,"")</f>
        <v>1.9377777777777778</v>
      </c>
      <c r="X71" s="30">
        <f>IFERROR(+'CMA Emp Adj'!X71-'Tor Emp Adj'!X71,"")</f>
        <v>0</v>
      </c>
      <c r="Y71" s="30">
        <f>IFERROR(+'CMA Emp Adj'!Y71-'Tor Emp Adj'!Y71,"")</f>
        <v>3.0104761904761905</v>
      </c>
    </row>
    <row r="72" spans="1:25" x14ac:dyDescent="0.25">
      <c r="A72" s="6" t="s">
        <v>66</v>
      </c>
      <c r="B72" s="6"/>
      <c r="C72" s="14">
        <v>413</v>
      </c>
      <c r="D72" s="65">
        <f>IFERROR(+'CMA Emp Adj'!D72-'Tor Emp Adj'!D72,"")</f>
        <v>6.0282299934403447</v>
      </c>
      <c r="E72" s="65">
        <f>IFERROR(+'CMA Emp Adj'!E72-'Tor Emp Adj'!E72,"")</f>
        <v>8.1934884961841128</v>
      </c>
      <c r="F72" s="65">
        <f>IFERROR(+'CMA Emp Adj'!F72-'Tor Emp Adj'!F72,"")</f>
        <v>8.1281435292551212</v>
      </c>
      <c r="G72" s="65">
        <f>IFERROR(+'CMA Emp Adj'!G72-'Tor Emp Adj'!G72,"")</f>
        <v>7.6145627844537742</v>
      </c>
      <c r="H72" s="65">
        <f>IFERROR(+'CMA Emp Adj'!H72-'Tor Emp Adj'!H72,"")</f>
        <v>7.3362130135037669</v>
      </c>
      <c r="I72" s="65">
        <f>IFERROR(+'CMA Emp Adj'!I72-'Tor Emp Adj'!I72,"")</f>
        <v>9.6743377647340267</v>
      </c>
      <c r="J72" s="65">
        <f>IFERROR(+'CMA Emp Adj'!J72-'Tor Emp Adj'!J72,"")</f>
        <v>10.517982762998791</v>
      </c>
      <c r="K72" s="65">
        <f>IFERROR(+'CMA Emp Adj'!K72-'Tor Emp Adj'!K72,"")</f>
        <v>9.3639845841877829</v>
      </c>
      <c r="L72" s="65">
        <f>IFERROR(+'CMA Emp Adj'!L72-'Tor Emp Adj'!L72,"")</f>
        <v>10.612090276900526</v>
      </c>
      <c r="M72" s="30">
        <f>IFERROR(+'CMA Emp Adj'!M72-'Tor Emp Adj'!M72,"")</f>
        <v>11.102111380545987</v>
      </c>
      <c r="N72" s="30">
        <f>IFERROR(+'CMA Emp Adj'!N72-'Tor Emp Adj'!N72,"")</f>
        <v>6.0706154824602248</v>
      </c>
      <c r="O72" s="30">
        <f>IFERROR(+'CMA Emp Adj'!O72-'Tor Emp Adj'!O72,"")</f>
        <v>7.0873568485617975</v>
      </c>
      <c r="P72" s="30">
        <f>IFERROR(+'CMA Emp Adj'!P72-'Tor Emp Adj'!P72,"")</f>
        <v>11.888592068061151</v>
      </c>
      <c r="Q72" s="30">
        <f>IFERROR(+'CMA Emp Adj'!Q72-'Tor Emp Adj'!Q72,"")</f>
        <v>15.392062261768999</v>
      </c>
      <c r="R72" s="30">
        <f>IFERROR(+'CMA Emp Adj'!R72-'Tor Emp Adj'!R72,"")</f>
        <v>8.5473634040065072</v>
      </c>
      <c r="S72" s="30">
        <f>IFERROR(+'CMA Emp Adj'!S72-'Tor Emp Adj'!S72,"")</f>
        <v>8.1026858071333958</v>
      </c>
      <c r="T72" s="30">
        <f>IFERROR(+'CMA Emp Adj'!T72-'Tor Emp Adj'!T72,"")</f>
        <v>11.183463922173328</v>
      </c>
      <c r="U72" s="30">
        <f>IFERROR(+'CMA Emp Adj'!U72-'Tor Emp Adj'!U72,"")</f>
        <v>7.1084121582779014</v>
      </c>
      <c r="V72" s="30">
        <f>IFERROR(+'CMA Emp Adj'!V72-'Tor Emp Adj'!V72,"")</f>
        <v>11.346671795235213</v>
      </c>
      <c r="W72" s="30">
        <f>IFERROR(+'CMA Emp Adj'!W72-'Tor Emp Adj'!W72,"")</f>
        <v>13.504639152411324</v>
      </c>
      <c r="X72" s="30">
        <f>IFERROR(+'CMA Emp Adj'!X72-'Tor Emp Adj'!X72,"")</f>
        <v>13.689184112177882</v>
      </c>
      <c r="Y72" s="30">
        <f>IFERROR(+'CMA Emp Adj'!Y72-'Tor Emp Adj'!Y72,"")</f>
        <v>9.6523435948855045</v>
      </c>
    </row>
    <row r="73" spans="1:25" x14ac:dyDescent="0.25">
      <c r="A73" s="6" t="s">
        <v>67</v>
      </c>
      <c r="B73" s="6"/>
      <c r="C73" s="14">
        <v>414</v>
      </c>
      <c r="D73" s="65">
        <f>IFERROR(+'CMA Emp Adj'!D73-'Tor Emp Adj'!D73,"")</f>
        <v>12.671094872516829</v>
      </c>
      <c r="E73" s="65">
        <f>IFERROR(+'CMA Emp Adj'!E73-'Tor Emp Adj'!E73,"")</f>
        <v>7.2260356432650328</v>
      </c>
      <c r="F73" s="65">
        <f>IFERROR(+'CMA Emp Adj'!F73-'Tor Emp Adj'!F73,"")</f>
        <v>10.133714383667431</v>
      </c>
      <c r="G73" s="65">
        <f>IFERROR(+'CMA Emp Adj'!G73-'Tor Emp Adj'!G73,"")</f>
        <v>10.591290196917718</v>
      </c>
      <c r="H73" s="65">
        <f>IFERROR(+'CMA Emp Adj'!H73-'Tor Emp Adj'!H73,"")</f>
        <v>8.809276634962929</v>
      </c>
      <c r="I73" s="65">
        <f>IFERROR(+'CMA Emp Adj'!I73-'Tor Emp Adj'!I73,"")</f>
        <v>14.279674554330541</v>
      </c>
      <c r="J73" s="65">
        <f>IFERROR(+'CMA Emp Adj'!J73-'Tor Emp Adj'!J73,"")</f>
        <v>11.933340120918983</v>
      </c>
      <c r="K73" s="65">
        <f>IFERROR(+'CMA Emp Adj'!K73-'Tor Emp Adj'!K73,"")</f>
        <v>15.950637103490717</v>
      </c>
      <c r="L73" s="65">
        <f>IFERROR(+'CMA Emp Adj'!L73-'Tor Emp Adj'!L73,"")</f>
        <v>14.713571703314136</v>
      </c>
      <c r="M73" s="30">
        <f>IFERROR(+'CMA Emp Adj'!M73-'Tor Emp Adj'!M73,"")</f>
        <v>16.492660809122825</v>
      </c>
      <c r="N73" s="30">
        <f>IFERROR(+'CMA Emp Adj'!N73-'Tor Emp Adj'!N73,"")</f>
        <v>15.508218574740074</v>
      </c>
      <c r="O73" s="30">
        <f>IFERROR(+'CMA Emp Adj'!O73-'Tor Emp Adj'!O73,"")</f>
        <v>15.957384132306519</v>
      </c>
      <c r="P73" s="30">
        <f>IFERROR(+'CMA Emp Adj'!P73-'Tor Emp Adj'!P73,"")</f>
        <v>13.775604213413178</v>
      </c>
      <c r="Q73" s="30">
        <f>IFERROR(+'CMA Emp Adj'!Q73-'Tor Emp Adj'!Q73,"")</f>
        <v>17.658859723763854</v>
      </c>
      <c r="R73" s="30">
        <f>IFERROR(+'CMA Emp Adj'!R73-'Tor Emp Adj'!R73,"")</f>
        <v>16.900015139892673</v>
      </c>
      <c r="S73" s="30">
        <f>IFERROR(+'CMA Emp Adj'!S73-'Tor Emp Adj'!S73,"")</f>
        <v>13.860582634156298</v>
      </c>
      <c r="T73" s="30">
        <f>IFERROR(+'CMA Emp Adj'!T73-'Tor Emp Adj'!T73,"")</f>
        <v>9.1619145427597601</v>
      </c>
      <c r="U73" s="30">
        <f>IFERROR(+'CMA Emp Adj'!U73-'Tor Emp Adj'!U73,"")</f>
        <v>14.41526001069863</v>
      </c>
      <c r="V73" s="30">
        <f>IFERROR(+'CMA Emp Adj'!V73-'Tor Emp Adj'!V73,"")</f>
        <v>19.147601117101523</v>
      </c>
      <c r="W73" s="30">
        <f>IFERROR(+'CMA Emp Adj'!W73-'Tor Emp Adj'!W73,"")</f>
        <v>19.985377133525631</v>
      </c>
      <c r="X73" s="30">
        <f>IFERROR(+'CMA Emp Adj'!X73-'Tor Emp Adj'!X73,"")</f>
        <v>16.584810408450643</v>
      </c>
      <c r="Y73" s="30">
        <f>IFERROR(+'CMA Emp Adj'!Y73-'Tor Emp Adj'!Y73,"")</f>
        <v>19.320927508809827</v>
      </c>
    </row>
    <row r="74" spans="1:25" x14ac:dyDescent="0.25">
      <c r="A74" s="6" t="s">
        <v>68</v>
      </c>
      <c r="B74" s="6"/>
      <c r="C74" s="14">
        <v>415</v>
      </c>
      <c r="D74" s="65">
        <f>IFERROR(+'CMA Emp Adj'!D74-'Tor Emp Adj'!D74,"")</f>
        <v>3.4006773300582847</v>
      </c>
      <c r="E74" s="65">
        <f>IFERROR(+'CMA Emp Adj'!E74-'Tor Emp Adj'!E74,"")</f>
        <v>4.8372709138418717</v>
      </c>
      <c r="F74" s="65">
        <f>IFERROR(+'CMA Emp Adj'!F74-'Tor Emp Adj'!F74,"")</f>
        <v>2.8159670433611952</v>
      </c>
      <c r="G74" s="65">
        <f>IFERROR(+'CMA Emp Adj'!G74-'Tor Emp Adj'!G74,"")</f>
        <v>3.16</v>
      </c>
      <c r="H74" s="65">
        <f>IFERROR(+'CMA Emp Adj'!H74-'Tor Emp Adj'!H74,"")</f>
        <v>3.1825213276580264</v>
      </c>
      <c r="I74" s="65">
        <f>IFERROR(+'CMA Emp Adj'!I74-'Tor Emp Adj'!I74,"")</f>
        <v>3.6770660642714041</v>
      </c>
      <c r="J74" s="65">
        <f>IFERROR(+'CMA Emp Adj'!J74-'Tor Emp Adj'!J74,"")</f>
        <v>5.1902379398428042</v>
      </c>
      <c r="K74" s="65">
        <f>IFERROR(+'CMA Emp Adj'!K74-'Tor Emp Adj'!K74,"")</f>
        <v>5.3583301622121162</v>
      </c>
      <c r="L74" s="65">
        <f>IFERROR(+'CMA Emp Adj'!L74-'Tor Emp Adj'!L74,"")</f>
        <v>6.1994741726610476</v>
      </c>
      <c r="M74" s="30">
        <f>IFERROR(+'CMA Emp Adj'!M74-'Tor Emp Adj'!M74,"")</f>
        <v>9.021299875308312</v>
      </c>
      <c r="N74" s="30">
        <f>IFERROR(+'CMA Emp Adj'!N74-'Tor Emp Adj'!N74,"")</f>
        <v>6.6634793876046601</v>
      </c>
      <c r="O74" s="30">
        <f>IFERROR(+'CMA Emp Adj'!O74-'Tor Emp Adj'!O74,"")</f>
        <v>7.5042228213831716</v>
      </c>
      <c r="P74" s="30">
        <f>IFERROR(+'CMA Emp Adj'!P74-'Tor Emp Adj'!P74,"")</f>
        <v>6.9130657100565589</v>
      </c>
      <c r="Q74" s="30">
        <f>IFERROR(+'CMA Emp Adj'!Q74-'Tor Emp Adj'!Q74,"")</f>
        <v>7.2529722905980503</v>
      </c>
      <c r="R74" s="30">
        <f>IFERROR(+'CMA Emp Adj'!R74-'Tor Emp Adj'!R74,"")</f>
        <v>6.8579635342766379</v>
      </c>
      <c r="S74" s="30">
        <f>IFERROR(+'CMA Emp Adj'!S74-'Tor Emp Adj'!S74,"")</f>
        <v>6.3294651763476377</v>
      </c>
      <c r="T74" s="30">
        <f>IFERROR(+'CMA Emp Adj'!T74-'Tor Emp Adj'!T74,"")</f>
        <v>4.7695830063724447</v>
      </c>
      <c r="U74" s="30">
        <f>IFERROR(+'CMA Emp Adj'!U74-'Tor Emp Adj'!U74,"")</f>
        <v>8.1940281184322608</v>
      </c>
      <c r="V74" s="30">
        <f>IFERROR(+'CMA Emp Adj'!V74-'Tor Emp Adj'!V74,"")</f>
        <v>6.9332619426433997</v>
      </c>
      <c r="W74" s="30">
        <f>IFERROR(+'CMA Emp Adj'!W74-'Tor Emp Adj'!W74,"")</f>
        <v>7.0660656986102479</v>
      </c>
      <c r="X74" s="30">
        <f>IFERROR(+'CMA Emp Adj'!X74-'Tor Emp Adj'!X74,"")</f>
        <v>9.7029110936270637</v>
      </c>
      <c r="Y74" s="30">
        <f>IFERROR(+'CMA Emp Adj'!Y74-'Tor Emp Adj'!Y74,"")</f>
        <v>6.5325413060582216</v>
      </c>
    </row>
    <row r="75" spans="1:25" x14ac:dyDescent="0.25">
      <c r="A75" s="6" t="s">
        <v>69</v>
      </c>
      <c r="B75" s="6"/>
      <c r="C75" s="14">
        <v>416</v>
      </c>
      <c r="D75" s="65">
        <f>IFERROR(+'CMA Emp Adj'!D75-'Tor Emp Adj'!D75,"")</f>
        <v>6.5323443627275282</v>
      </c>
      <c r="E75" s="65">
        <f>IFERROR(+'CMA Emp Adj'!E75-'Tor Emp Adj'!E75,"")</f>
        <v>4.8565240060512256</v>
      </c>
      <c r="F75" s="65">
        <f>IFERROR(+'CMA Emp Adj'!F75-'Tor Emp Adj'!F75,"")</f>
        <v>6.9447023027146981</v>
      </c>
      <c r="G75" s="65">
        <f>IFERROR(+'CMA Emp Adj'!G75-'Tor Emp Adj'!G75,"")</f>
        <v>8.6799173905841993</v>
      </c>
      <c r="H75" s="65">
        <f>IFERROR(+'CMA Emp Adj'!H75-'Tor Emp Adj'!H75,"")</f>
        <v>11.403206342458232</v>
      </c>
      <c r="I75" s="65">
        <f>IFERROR(+'CMA Emp Adj'!I75-'Tor Emp Adj'!I75,"")</f>
        <v>11.355531902644586</v>
      </c>
      <c r="J75" s="65">
        <f>IFERROR(+'CMA Emp Adj'!J75-'Tor Emp Adj'!J75,"")</f>
        <v>8.8870016777509058</v>
      </c>
      <c r="K75" s="65">
        <f>IFERROR(+'CMA Emp Adj'!K75-'Tor Emp Adj'!K75,"")</f>
        <v>15.664466071328498</v>
      </c>
      <c r="L75" s="65">
        <f>IFERROR(+'CMA Emp Adj'!L75-'Tor Emp Adj'!L75,"")</f>
        <v>13.156234290338322</v>
      </c>
      <c r="M75" s="30">
        <f>IFERROR(+'CMA Emp Adj'!M75-'Tor Emp Adj'!M75,"")</f>
        <v>13.321635143429965</v>
      </c>
      <c r="N75" s="30">
        <f>IFERROR(+'CMA Emp Adj'!N75-'Tor Emp Adj'!N75,"")</f>
        <v>12.282636758216528</v>
      </c>
      <c r="O75" s="30">
        <f>IFERROR(+'CMA Emp Adj'!O75-'Tor Emp Adj'!O75,"")</f>
        <v>12.255582897170935</v>
      </c>
      <c r="P75" s="30">
        <f>IFERROR(+'CMA Emp Adj'!P75-'Tor Emp Adj'!P75,"")</f>
        <v>17.494384788456294</v>
      </c>
      <c r="Q75" s="30">
        <f>IFERROR(+'CMA Emp Adj'!Q75-'Tor Emp Adj'!Q75,"")</f>
        <v>14.267467744079696</v>
      </c>
      <c r="R75" s="30">
        <f>IFERROR(+'CMA Emp Adj'!R75-'Tor Emp Adj'!R75,"")</f>
        <v>8.2122677164761804</v>
      </c>
      <c r="S75" s="30">
        <f>IFERROR(+'CMA Emp Adj'!S75-'Tor Emp Adj'!S75,"")</f>
        <v>11.476851532671301</v>
      </c>
      <c r="T75" s="30">
        <f>IFERROR(+'CMA Emp Adj'!T75-'Tor Emp Adj'!T75,"")</f>
        <v>15.676281313265459</v>
      </c>
      <c r="U75" s="30">
        <f>IFERROR(+'CMA Emp Adj'!U75-'Tor Emp Adj'!U75,"")</f>
        <v>17.481524223066167</v>
      </c>
      <c r="V75" s="30">
        <f>IFERROR(+'CMA Emp Adj'!V75-'Tor Emp Adj'!V75,"")</f>
        <v>14.21643638098597</v>
      </c>
      <c r="W75" s="30">
        <f>IFERROR(+'CMA Emp Adj'!W75-'Tor Emp Adj'!W75,"")</f>
        <v>13.852524188459023</v>
      </c>
      <c r="X75" s="30">
        <f>IFERROR(+'CMA Emp Adj'!X75-'Tor Emp Adj'!X75,"")</f>
        <v>17.098187040065874</v>
      </c>
      <c r="Y75" s="30">
        <f>IFERROR(+'CMA Emp Adj'!Y75-'Tor Emp Adj'!Y75,"")</f>
        <v>11.661740092596052</v>
      </c>
    </row>
    <row r="76" spans="1:25" x14ac:dyDescent="0.25">
      <c r="A76" s="6" t="s">
        <v>70</v>
      </c>
      <c r="B76" s="6"/>
      <c r="C76" s="14">
        <v>417</v>
      </c>
      <c r="D76" s="65">
        <f>IFERROR(+'CMA Emp Adj'!D76-'Tor Emp Adj'!D76,"")</f>
        <v>15.150730542444208</v>
      </c>
      <c r="E76" s="65">
        <f>IFERROR(+'CMA Emp Adj'!E76-'Tor Emp Adj'!E76,"")</f>
        <v>16.563861950079435</v>
      </c>
      <c r="F76" s="65">
        <f>IFERROR(+'CMA Emp Adj'!F76-'Tor Emp Adj'!F76,"")</f>
        <v>17.473433897595974</v>
      </c>
      <c r="G76" s="65">
        <f>IFERROR(+'CMA Emp Adj'!G76-'Tor Emp Adj'!G76,"")</f>
        <v>20.416166282794016</v>
      </c>
      <c r="H76" s="65">
        <f>IFERROR(+'CMA Emp Adj'!H76-'Tor Emp Adj'!H76,"")</f>
        <v>20.455917811463909</v>
      </c>
      <c r="I76" s="65">
        <f>IFERROR(+'CMA Emp Adj'!I76-'Tor Emp Adj'!I76,"")</f>
        <v>18.55436286592397</v>
      </c>
      <c r="J76" s="65">
        <f>IFERROR(+'CMA Emp Adj'!J76-'Tor Emp Adj'!J76,"")</f>
        <v>18.821641630894796</v>
      </c>
      <c r="K76" s="65">
        <f>IFERROR(+'CMA Emp Adj'!K76-'Tor Emp Adj'!K76,"")</f>
        <v>22.16895946058154</v>
      </c>
      <c r="L76" s="65">
        <f>IFERROR(+'CMA Emp Adj'!L76-'Tor Emp Adj'!L76,"")</f>
        <v>31.972198023805962</v>
      </c>
      <c r="M76" s="30">
        <f>IFERROR(+'CMA Emp Adj'!M76-'Tor Emp Adj'!M76,"")</f>
        <v>30.359326792303207</v>
      </c>
      <c r="N76" s="30">
        <f>IFERROR(+'CMA Emp Adj'!N76-'Tor Emp Adj'!N76,"")</f>
        <v>28.883941553623732</v>
      </c>
      <c r="O76" s="30">
        <f>IFERROR(+'CMA Emp Adj'!O76-'Tor Emp Adj'!O76,"")</f>
        <v>21.524599495700265</v>
      </c>
      <c r="P76" s="30">
        <f>IFERROR(+'CMA Emp Adj'!P76-'Tor Emp Adj'!P76,"")</f>
        <v>30.178954996223876</v>
      </c>
      <c r="Q76" s="30">
        <f>IFERROR(+'CMA Emp Adj'!Q76-'Tor Emp Adj'!Q76,"")</f>
        <v>30.48062771773402</v>
      </c>
      <c r="R76" s="30">
        <f>IFERROR(+'CMA Emp Adj'!R76-'Tor Emp Adj'!R76,"")</f>
        <v>28.673436832496257</v>
      </c>
      <c r="S76" s="30">
        <f>IFERROR(+'CMA Emp Adj'!S76-'Tor Emp Adj'!S76,"")</f>
        <v>25.263979903357495</v>
      </c>
      <c r="T76" s="30">
        <f>IFERROR(+'CMA Emp Adj'!T76-'Tor Emp Adj'!T76,"")</f>
        <v>29.058342719564997</v>
      </c>
      <c r="U76" s="30">
        <f>IFERROR(+'CMA Emp Adj'!U76-'Tor Emp Adj'!U76,"")</f>
        <v>31.316535439730867</v>
      </c>
      <c r="V76" s="30">
        <f>IFERROR(+'CMA Emp Adj'!V76-'Tor Emp Adj'!V76,"")</f>
        <v>40.371715234487034</v>
      </c>
      <c r="W76" s="30">
        <f>IFERROR(+'CMA Emp Adj'!W76-'Tor Emp Adj'!W76,"")</f>
        <v>35.16017993849885</v>
      </c>
      <c r="X76" s="30">
        <f>IFERROR(+'CMA Emp Adj'!X76-'Tor Emp Adj'!X76,"")</f>
        <v>33.245575008189476</v>
      </c>
      <c r="Y76" s="30">
        <f>IFERROR(+'CMA Emp Adj'!Y76-'Tor Emp Adj'!Y76,"")</f>
        <v>29.333406396045746</v>
      </c>
    </row>
    <row r="77" spans="1:25" x14ac:dyDescent="0.25">
      <c r="A77" s="6" t="s">
        <v>71</v>
      </c>
      <c r="B77" s="6"/>
      <c r="C77" s="14">
        <v>418</v>
      </c>
      <c r="D77" s="65">
        <f>IFERROR(+'CMA Emp Adj'!D77-'Tor Emp Adj'!D77,"")</f>
        <v>7.7939077940733679</v>
      </c>
      <c r="E77" s="65">
        <f>IFERROR(+'CMA Emp Adj'!E77-'Tor Emp Adj'!E77,"")</f>
        <v>9.7606636526169268</v>
      </c>
      <c r="F77" s="65">
        <f>IFERROR(+'CMA Emp Adj'!F77-'Tor Emp Adj'!F77,"")</f>
        <v>7.2460248947999109</v>
      </c>
      <c r="G77" s="65">
        <f>IFERROR(+'CMA Emp Adj'!G77-'Tor Emp Adj'!G77,"")</f>
        <v>10.476815694733158</v>
      </c>
      <c r="H77" s="65">
        <f>IFERROR(+'CMA Emp Adj'!H77-'Tor Emp Adj'!H77,"")</f>
        <v>12.117183470302114</v>
      </c>
      <c r="I77" s="65">
        <f>IFERROR(+'CMA Emp Adj'!I77-'Tor Emp Adj'!I77,"")</f>
        <v>11.073519274872812</v>
      </c>
      <c r="J77" s="65">
        <f>IFERROR(+'CMA Emp Adj'!J77-'Tor Emp Adj'!J77,"")</f>
        <v>15.106603019951628</v>
      </c>
      <c r="K77" s="65">
        <f>IFERROR(+'CMA Emp Adj'!K77-'Tor Emp Adj'!K77,"")</f>
        <v>11.212598175099421</v>
      </c>
      <c r="L77" s="65">
        <f>IFERROR(+'CMA Emp Adj'!L77-'Tor Emp Adj'!L77,"")</f>
        <v>14.237020832555691</v>
      </c>
      <c r="M77" s="30">
        <f>IFERROR(+'CMA Emp Adj'!M77-'Tor Emp Adj'!M77,"")</f>
        <v>12.492227284295904</v>
      </c>
      <c r="N77" s="30">
        <f>IFERROR(+'CMA Emp Adj'!N77-'Tor Emp Adj'!N77,"")</f>
        <v>16.243398961080914</v>
      </c>
      <c r="O77" s="30">
        <f>IFERROR(+'CMA Emp Adj'!O77-'Tor Emp Adj'!O77,"")</f>
        <v>15.277039787209402</v>
      </c>
      <c r="P77" s="30">
        <f>IFERROR(+'CMA Emp Adj'!P77-'Tor Emp Adj'!P77,"")</f>
        <v>14.1735087931826</v>
      </c>
      <c r="Q77" s="30">
        <f>IFERROR(+'CMA Emp Adj'!Q77-'Tor Emp Adj'!Q77,"")</f>
        <v>14.282869983021845</v>
      </c>
      <c r="R77" s="30">
        <f>IFERROR(+'CMA Emp Adj'!R77-'Tor Emp Adj'!R77,"")</f>
        <v>10.466904604434159</v>
      </c>
      <c r="S77" s="30">
        <f>IFERROR(+'CMA Emp Adj'!S77-'Tor Emp Adj'!S77,"")</f>
        <v>17.606578492849351</v>
      </c>
      <c r="T77" s="30">
        <f>IFERROR(+'CMA Emp Adj'!T77-'Tor Emp Adj'!T77,"")</f>
        <v>17.002567530228312</v>
      </c>
      <c r="U77" s="30">
        <f>IFERROR(+'CMA Emp Adj'!U77-'Tor Emp Adj'!U77,"")</f>
        <v>17.130419256771241</v>
      </c>
      <c r="V77" s="30">
        <f>IFERROR(+'CMA Emp Adj'!V77-'Tor Emp Adj'!V77,"")</f>
        <v>21.360615785789747</v>
      </c>
      <c r="W77" s="30">
        <f>IFERROR(+'CMA Emp Adj'!W77-'Tor Emp Adj'!W77,"")</f>
        <v>15.942960328263254</v>
      </c>
      <c r="X77" s="30">
        <f>IFERROR(+'CMA Emp Adj'!X77-'Tor Emp Adj'!X77,"")</f>
        <v>15.716445804328727</v>
      </c>
      <c r="Y77" s="30">
        <f>IFERROR(+'CMA Emp Adj'!Y77-'Tor Emp Adj'!Y77,"")</f>
        <v>18.373003495864005</v>
      </c>
    </row>
    <row r="78" spans="1:25" x14ac:dyDescent="0.25">
      <c r="A78" s="6" t="s">
        <v>72</v>
      </c>
      <c r="B78" s="6"/>
      <c r="C78" s="14">
        <v>419</v>
      </c>
      <c r="D78" s="65">
        <f>IFERROR(+'CMA Emp Adj'!D78-'Tor Emp Adj'!D78,"")</f>
        <v>0</v>
      </c>
      <c r="E78" s="65">
        <f>IFERROR(+'CMA Emp Adj'!E78-'Tor Emp Adj'!E78,"")</f>
        <v>0</v>
      </c>
      <c r="F78" s="65">
        <f>IFERROR(+'CMA Emp Adj'!F78-'Tor Emp Adj'!F78,"")</f>
        <v>0</v>
      </c>
      <c r="G78" s="65">
        <f>IFERROR(+'CMA Emp Adj'!G78-'Tor Emp Adj'!G78,"")</f>
        <v>0</v>
      </c>
      <c r="H78" s="65">
        <f>IFERROR(+'CMA Emp Adj'!H78-'Tor Emp Adj'!H78,"")</f>
        <v>2.1</v>
      </c>
      <c r="I78" s="65">
        <f>IFERROR(+'CMA Emp Adj'!I78-'Tor Emp Adj'!I78,"")</f>
        <v>0</v>
      </c>
      <c r="J78" s="65">
        <f>IFERROR(+'CMA Emp Adj'!J78-'Tor Emp Adj'!J78,"")</f>
        <v>0</v>
      </c>
      <c r="K78" s="65">
        <f>IFERROR(+'CMA Emp Adj'!K78-'Tor Emp Adj'!K78,"")</f>
        <v>1.8</v>
      </c>
      <c r="L78" s="65">
        <f>IFERROR(+'CMA Emp Adj'!L78-'Tor Emp Adj'!L78,"")</f>
        <v>2.3180162703379223</v>
      </c>
      <c r="M78" s="30">
        <f>IFERROR(+'CMA Emp Adj'!M78-'Tor Emp Adj'!M78,"")</f>
        <v>2.3607446808510639</v>
      </c>
      <c r="N78" s="30">
        <f>IFERROR(+'CMA Emp Adj'!N78-'Tor Emp Adj'!N78,"")</f>
        <v>2.809392991239049</v>
      </c>
      <c r="O78" s="30">
        <f>IFERROR(+'CMA Emp Adj'!O78-'Tor Emp Adj'!O78,"")</f>
        <v>3.0016708385481854</v>
      </c>
      <c r="P78" s="30">
        <f>IFERROR(+'CMA Emp Adj'!P78-'Tor Emp Adj'!P78,"")</f>
        <v>0</v>
      </c>
      <c r="Q78" s="30">
        <f>IFERROR(+'CMA Emp Adj'!Q78-'Tor Emp Adj'!Q78,"")</f>
        <v>0</v>
      </c>
      <c r="R78" s="30">
        <f>IFERROR(+'CMA Emp Adj'!R78-'Tor Emp Adj'!R78,"")</f>
        <v>0</v>
      </c>
      <c r="S78" s="30">
        <f>IFERROR(+'CMA Emp Adj'!S78-'Tor Emp Adj'!S78,"")</f>
        <v>0</v>
      </c>
      <c r="T78" s="30">
        <f>IFERROR(+'CMA Emp Adj'!T78-'Tor Emp Adj'!T78,"")</f>
        <v>0</v>
      </c>
      <c r="U78" s="30">
        <f>IFERROR(+'CMA Emp Adj'!U78-'Tor Emp Adj'!U78,"")</f>
        <v>0</v>
      </c>
      <c r="V78" s="30">
        <f>IFERROR(+'CMA Emp Adj'!V78-'Tor Emp Adj'!V78,"")</f>
        <v>0</v>
      </c>
      <c r="W78" s="30">
        <f>IFERROR(+'CMA Emp Adj'!W78-'Tor Emp Adj'!W78,"")</f>
        <v>0</v>
      </c>
      <c r="X78" s="30">
        <f>IFERROR(+'CMA Emp Adj'!X78-'Tor Emp Adj'!X78,"")</f>
        <v>0</v>
      </c>
      <c r="Y78" s="30">
        <f>IFERROR(+'CMA Emp Adj'!Y78-'Tor Emp Adj'!Y78,"")</f>
        <v>0</v>
      </c>
    </row>
    <row r="79" spans="1:25" x14ac:dyDescent="0.25">
      <c r="A79" s="5" t="s">
        <v>73</v>
      </c>
      <c r="B79" s="5"/>
      <c r="C79" s="13" t="s">
        <v>199</v>
      </c>
      <c r="D79" s="64">
        <f>IFERROR(+'CMA Emp Adj'!D79-'Tor Emp Adj'!D79,"")</f>
        <v>120.27559239486629</v>
      </c>
      <c r="E79" s="64">
        <f>IFERROR(+'CMA Emp Adj'!E79-'Tor Emp Adj'!E79,"")</f>
        <v>119.25690385065701</v>
      </c>
      <c r="F79" s="64">
        <f>IFERROR(+'CMA Emp Adj'!F79-'Tor Emp Adj'!F79,"")</f>
        <v>125.25354437576746</v>
      </c>
      <c r="G79" s="64">
        <f>IFERROR(+'CMA Emp Adj'!G79-'Tor Emp Adj'!G79,"")</f>
        <v>143.04044673115817</v>
      </c>
      <c r="H79" s="64">
        <f>IFERROR(+'CMA Emp Adj'!H79-'Tor Emp Adj'!H79,"")</f>
        <v>148.66158577144654</v>
      </c>
      <c r="I79" s="64">
        <f>IFERROR(+'CMA Emp Adj'!I79-'Tor Emp Adj'!I79,"")</f>
        <v>149.20316477114153</v>
      </c>
      <c r="J79" s="64">
        <f>IFERROR(+'CMA Emp Adj'!J79-'Tor Emp Adj'!J79,"")</f>
        <v>151.24421261336147</v>
      </c>
      <c r="K79" s="64">
        <f>IFERROR(+'CMA Emp Adj'!K79-'Tor Emp Adj'!K79,"")</f>
        <v>154.39261231316107</v>
      </c>
      <c r="L79" s="64">
        <f>IFERROR(+'CMA Emp Adj'!L79-'Tor Emp Adj'!L79,"")</f>
        <v>158.69236829947283</v>
      </c>
      <c r="M79" s="29">
        <f>IFERROR(+'CMA Emp Adj'!M79-'Tor Emp Adj'!M79,"")</f>
        <v>177.14586825830716</v>
      </c>
      <c r="N79" s="29">
        <f>IFERROR(+'CMA Emp Adj'!N79-'Tor Emp Adj'!N79,"")</f>
        <v>187.00722137817522</v>
      </c>
      <c r="O79" s="29">
        <f>IFERROR(+'CMA Emp Adj'!O79-'Tor Emp Adj'!O79,"")</f>
        <v>196.23704598841474</v>
      </c>
      <c r="P79" s="29">
        <f>IFERROR(+'CMA Emp Adj'!P79-'Tor Emp Adj'!P79,"")</f>
        <v>171.02722729588021</v>
      </c>
      <c r="Q79" s="29">
        <f>IFERROR(+'CMA Emp Adj'!Q79-'Tor Emp Adj'!Q79,"")</f>
        <v>172.66293686335376</v>
      </c>
      <c r="R79" s="29">
        <f>IFERROR(+'CMA Emp Adj'!R79-'Tor Emp Adj'!R79,"")</f>
        <v>186.43932003019617</v>
      </c>
      <c r="S79" s="29">
        <f>IFERROR(+'CMA Emp Adj'!S79-'Tor Emp Adj'!S79,"")</f>
        <v>185.32175270405529</v>
      </c>
      <c r="T79" s="29">
        <f>IFERROR(+'CMA Emp Adj'!T79-'Tor Emp Adj'!T79,"")</f>
        <v>201.07348523477745</v>
      </c>
      <c r="U79" s="29">
        <f>IFERROR(+'CMA Emp Adj'!U79-'Tor Emp Adj'!U79,"")</f>
        <v>187.65231693009275</v>
      </c>
      <c r="V79" s="29">
        <f>IFERROR(+'CMA Emp Adj'!V79-'Tor Emp Adj'!V79,"")</f>
        <v>189.67406178375305</v>
      </c>
      <c r="W79" s="29">
        <f>IFERROR(+'CMA Emp Adj'!W79-'Tor Emp Adj'!W79,"")</f>
        <v>199.97104872187333</v>
      </c>
      <c r="X79" s="29">
        <f>IFERROR(+'CMA Emp Adj'!X79-'Tor Emp Adj'!X79,"")</f>
        <v>225.37594186637659</v>
      </c>
      <c r="Y79" s="29">
        <f>IFERROR(+'CMA Emp Adj'!Y79-'Tor Emp Adj'!Y79,"")</f>
        <v>207.21816442861757</v>
      </c>
    </row>
    <row r="80" spans="1:25" x14ac:dyDescent="0.25">
      <c r="A80" s="6" t="s">
        <v>74</v>
      </c>
      <c r="B80" s="6"/>
      <c r="C80" s="14">
        <v>441</v>
      </c>
      <c r="D80" s="65">
        <f>IFERROR(+'CMA Emp Adj'!D80-'Tor Emp Adj'!D80,"")</f>
        <v>11.870938686240493</v>
      </c>
      <c r="E80" s="65">
        <f>IFERROR(+'CMA Emp Adj'!E80-'Tor Emp Adj'!E80,"")</f>
        <v>15.373555526370453</v>
      </c>
      <c r="F80" s="65">
        <f>IFERROR(+'CMA Emp Adj'!F80-'Tor Emp Adj'!F80,"")</f>
        <v>10.081250082757601</v>
      </c>
      <c r="G80" s="65">
        <f>IFERROR(+'CMA Emp Adj'!G80-'Tor Emp Adj'!G80,"")</f>
        <v>11.414622584775485</v>
      </c>
      <c r="H80" s="65">
        <f>IFERROR(+'CMA Emp Adj'!H80-'Tor Emp Adj'!H80,"")</f>
        <v>11.14959066715622</v>
      </c>
      <c r="I80" s="65">
        <f>IFERROR(+'CMA Emp Adj'!I80-'Tor Emp Adj'!I80,"")</f>
        <v>13.594553924068386</v>
      </c>
      <c r="J80" s="65">
        <f>IFERROR(+'CMA Emp Adj'!J80-'Tor Emp Adj'!J80,"")</f>
        <v>17.413764519347033</v>
      </c>
      <c r="K80" s="65">
        <f>IFERROR(+'CMA Emp Adj'!K80-'Tor Emp Adj'!K80,"")</f>
        <v>17.540734181430988</v>
      </c>
      <c r="L80" s="65">
        <f>IFERROR(+'CMA Emp Adj'!L80-'Tor Emp Adj'!L80,"")</f>
        <v>13.793117719085053</v>
      </c>
      <c r="M80" s="30">
        <f>IFERROR(+'CMA Emp Adj'!M80-'Tor Emp Adj'!M80,"")</f>
        <v>14.875916817345976</v>
      </c>
      <c r="N80" s="30">
        <f>IFERROR(+'CMA Emp Adj'!N80-'Tor Emp Adj'!N80,"")</f>
        <v>18.202919529804262</v>
      </c>
      <c r="O80" s="30">
        <f>IFERROR(+'CMA Emp Adj'!O80-'Tor Emp Adj'!O80,"")</f>
        <v>17.655172794714758</v>
      </c>
      <c r="P80" s="30">
        <f>IFERROR(+'CMA Emp Adj'!P80-'Tor Emp Adj'!P80,"")</f>
        <v>14.308607049416533</v>
      </c>
      <c r="Q80" s="30">
        <f>IFERROR(+'CMA Emp Adj'!Q80-'Tor Emp Adj'!Q80,"")</f>
        <v>16.041820914951128</v>
      </c>
      <c r="R80" s="30">
        <f>IFERROR(+'CMA Emp Adj'!R80-'Tor Emp Adj'!R80,"")</f>
        <v>17.071553513960716</v>
      </c>
      <c r="S80" s="30">
        <f>IFERROR(+'CMA Emp Adj'!S80-'Tor Emp Adj'!S80,"")</f>
        <v>14.348322952252184</v>
      </c>
      <c r="T80" s="30">
        <f>IFERROR(+'CMA Emp Adj'!T80-'Tor Emp Adj'!T80,"")</f>
        <v>17.383112079032013</v>
      </c>
      <c r="U80" s="30">
        <f>IFERROR(+'CMA Emp Adj'!U80-'Tor Emp Adj'!U80,"")</f>
        <v>14.73923605845175</v>
      </c>
      <c r="V80" s="30">
        <f>IFERROR(+'CMA Emp Adj'!V80-'Tor Emp Adj'!V80,"")</f>
        <v>19.872410028982202</v>
      </c>
      <c r="W80" s="30">
        <f>IFERROR(+'CMA Emp Adj'!W80-'Tor Emp Adj'!W80,"")</f>
        <v>21.669131809249095</v>
      </c>
      <c r="X80" s="30">
        <f>IFERROR(+'CMA Emp Adj'!X80-'Tor Emp Adj'!X80,"")</f>
        <v>24.214469060038496</v>
      </c>
      <c r="Y80" s="30">
        <f>IFERROR(+'CMA Emp Adj'!Y80-'Tor Emp Adj'!Y80,"")</f>
        <v>25.324919856190057</v>
      </c>
    </row>
    <row r="81" spans="1:25" x14ac:dyDescent="0.25">
      <c r="A81" s="6" t="s">
        <v>75</v>
      </c>
      <c r="B81" s="6"/>
      <c r="C81" s="14">
        <v>442</v>
      </c>
      <c r="D81" s="65">
        <f>IFERROR(+'CMA Emp Adj'!D81-'Tor Emp Adj'!D81,"")</f>
        <v>4.2879695784076173</v>
      </c>
      <c r="E81" s="65">
        <f>IFERROR(+'CMA Emp Adj'!E81-'Tor Emp Adj'!E81,"")</f>
        <v>4.0867155208693386</v>
      </c>
      <c r="F81" s="65">
        <f>IFERROR(+'CMA Emp Adj'!F81-'Tor Emp Adj'!F81,"")</f>
        <v>5.4874090027960651</v>
      </c>
      <c r="G81" s="65">
        <f>IFERROR(+'CMA Emp Adj'!G81-'Tor Emp Adj'!G81,"")</f>
        <v>4.333594398238696</v>
      </c>
      <c r="H81" s="65">
        <f>IFERROR(+'CMA Emp Adj'!H81-'Tor Emp Adj'!H81,"")</f>
        <v>6.3423595465288578</v>
      </c>
      <c r="I81" s="65">
        <f>IFERROR(+'CMA Emp Adj'!I81-'Tor Emp Adj'!I81,"")</f>
        <v>4.913951593541535</v>
      </c>
      <c r="J81" s="65">
        <f>IFERROR(+'CMA Emp Adj'!J81-'Tor Emp Adj'!J81,"")</f>
        <v>5.8743221024788372</v>
      </c>
      <c r="K81" s="65">
        <f>IFERROR(+'CMA Emp Adj'!K81-'Tor Emp Adj'!K81,"")</f>
        <v>5.1983379673334138</v>
      </c>
      <c r="L81" s="65">
        <f>IFERROR(+'CMA Emp Adj'!L81-'Tor Emp Adj'!L81,"")</f>
        <v>8.1570517184578364</v>
      </c>
      <c r="M81" s="30">
        <f>IFERROR(+'CMA Emp Adj'!M81-'Tor Emp Adj'!M81,"")</f>
        <v>6.4007593391850452</v>
      </c>
      <c r="N81" s="30">
        <f>IFERROR(+'CMA Emp Adj'!N81-'Tor Emp Adj'!N81,"")</f>
        <v>8.5296446357541988</v>
      </c>
      <c r="O81" s="30">
        <f>IFERROR(+'CMA Emp Adj'!O81-'Tor Emp Adj'!O81,"")</f>
        <v>10.437376527301328</v>
      </c>
      <c r="P81" s="30">
        <f>IFERROR(+'CMA Emp Adj'!P81-'Tor Emp Adj'!P81,"")</f>
        <v>5.9853573483892148</v>
      </c>
      <c r="Q81" s="30">
        <f>IFERROR(+'CMA Emp Adj'!Q81-'Tor Emp Adj'!Q81,"")</f>
        <v>3.1626374935622641</v>
      </c>
      <c r="R81" s="30">
        <f>IFERROR(+'CMA Emp Adj'!R81-'Tor Emp Adj'!R81,"")</f>
        <v>3.6012659457841956</v>
      </c>
      <c r="S81" s="30">
        <f>IFERROR(+'CMA Emp Adj'!S81-'Tor Emp Adj'!S81,"")</f>
        <v>6.7856862177148809</v>
      </c>
      <c r="T81" s="30">
        <f>IFERROR(+'CMA Emp Adj'!T81-'Tor Emp Adj'!T81,"")</f>
        <v>9.3572979763973443</v>
      </c>
      <c r="U81" s="30">
        <f>IFERROR(+'CMA Emp Adj'!U81-'Tor Emp Adj'!U81,"")</f>
        <v>6.4888233602110841</v>
      </c>
      <c r="V81" s="30">
        <f>IFERROR(+'CMA Emp Adj'!V81-'Tor Emp Adj'!V81,"")</f>
        <v>7.2192646936636757</v>
      </c>
      <c r="W81" s="30">
        <f>IFERROR(+'CMA Emp Adj'!W81-'Tor Emp Adj'!W81,"")</f>
        <v>5.2976955952498592</v>
      </c>
      <c r="X81" s="30">
        <f>IFERROR(+'CMA Emp Adj'!X81-'Tor Emp Adj'!X81,"")</f>
        <v>7.6850460523072339</v>
      </c>
      <c r="Y81" s="30">
        <f>IFERROR(+'CMA Emp Adj'!Y81-'Tor Emp Adj'!Y81,"")</f>
        <v>5.8979258429130574</v>
      </c>
    </row>
    <row r="82" spans="1:25" x14ac:dyDescent="0.25">
      <c r="A82" s="6" t="s">
        <v>76</v>
      </c>
      <c r="B82" s="6"/>
      <c r="C82" s="14">
        <v>443</v>
      </c>
      <c r="D82" s="65">
        <f>IFERROR(+'CMA Emp Adj'!D82-'Tor Emp Adj'!D82,"")</f>
        <v>3.8332824215350323</v>
      </c>
      <c r="E82" s="65">
        <f>IFERROR(+'CMA Emp Adj'!E82-'Tor Emp Adj'!E82,"")</f>
        <v>6.8718223172665187</v>
      </c>
      <c r="F82" s="65">
        <f>IFERROR(+'CMA Emp Adj'!F82-'Tor Emp Adj'!F82,"")</f>
        <v>8.151991938161105</v>
      </c>
      <c r="G82" s="65">
        <f>IFERROR(+'CMA Emp Adj'!G82-'Tor Emp Adj'!G82,"")</f>
        <v>9.2330845596103632</v>
      </c>
      <c r="H82" s="65">
        <f>IFERROR(+'CMA Emp Adj'!H82-'Tor Emp Adj'!H82,"")</f>
        <v>7.0441863293216302</v>
      </c>
      <c r="I82" s="65">
        <f>IFERROR(+'CMA Emp Adj'!I82-'Tor Emp Adj'!I82,"")</f>
        <v>5.6499684305705671</v>
      </c>
      <c r="J82" s="65">
        <f>IFERROR(+'CMA Emp Adj'!J82-'Tor Emp Adj'!J82,"")</f>
        <v>9.4907147158403848</v>
      </c>
      <c r="K82" s="65">
        <f>IFERROR(+'CMA Emp Adj'!K82-'Tor Emp Adj'!K82,"")</f>
        <v>4.8562603049811939</v>
      </c>
      <c r="L82" s="65">
        <f>IFERROR(+'CMA Emp Adj'!L82-'Tor Emp Adj'!L82,"")</f>
        <v>11.589470139036061</v>
      </c>
      <c r="M82" s="30">
        <f>IFERROR(+'CMA Emp Adj'!M82-'Tor Emp Adj'!M82,"")</f>
        <v>10.883119351211208</v>
      </c>
      <c r="N82" s="30">
        <f>IFERROR(+'CMA Emp Adj'!N82-'Tor Emp Adj'!N82,"")</f>
        <v>9.5865479709324539</v>
      </c>
      <c r="O82" s="30">
        <f>IFERROR(+'CMA Emp Adj'!O82-'Tor Emp Adj'!O82,"")</f>
        <v>11.041017973406904</v>
      </c>
      <c r="P82" s="30">
        <f>IFERROR(+'CMA Emp Adj'!P82-'Tor Emp Adj'!P82,"")</f>
        <v>10.549282962910651</v>
      </c>
      <c r="Q82" s="30">
        <f>IFERROR(+'CMA Emp Adj'!Q82-'Tor Emp Adj'!Q82,"")</f>
        <v>6.8812191713043491</v>
      </c>
      <c r="R82" s="30">
        <f>IFERROR(+'CMA Emp Adj'!R82-'Tor Emp Adj'!R82,"")</f>
        <v>6.920142002519742</v>
      </c>
      <c r="S82" s="30">
        <f>IFERROR(+'CMA Emp Adj'!S82-'Tor Emp Adj'!S82,"")</f>
        <v>8.4832410281533566</v>
      </c>
      <c r="T82" s="30">
        <f>IFERROR(+'CMA Emp Adj'!T82-'Tor Emp Adj'!T82,"")</f>
        <v>12.44910299644901</v>
      </c>
      <c r="U82" s="30">
        <f>IFERROR(+'CMA Emp Adj'!U82-'Tor Emp Adj'!U82,"")</f>
        <v>11.56226848919923</v>
      </c>
      <c r="V82" s="30">
        <f>IFERROR(+'CMA Emp Adj'!V82-'Tor Emp Adj'!V82,"")</f>
        <v>9.3301526376643196</v>
      </c>
      <c r="W82" s="30">
        <f>IFERROR(+'CMA Emp Adj'!W82-'Tor Emp Adj'!W82,"")</f>
        <v>6.018175635348797</v>
      </c>
      <c r="X82" s="30">
        <f>IFERROR(+'CMA Emp Adj'!X82-'Tor Emp Adj'!X82,"")</f>
        <v>12.189429010843483</v>
      </c>
      <c r="Y82" s="30">
        <f>IFERROR(+'CMA Emp Adj'!Y82-'Tor Emp Adj'!Y82,"")</f>
        <v>11.929738810751804</v>
      </c>
    </row>
    <row r="83" spans="1:25" x14ac:dyDescent="0.25">
      <c r="A83" s="6" t="s">
        <v>77</v>
      </c>
      <c r="B83" s="6"/>
      <c r="C83" s="14">
        <v>444</v>
      </c>
      <c r="D83" s="65">
        <f>IFERROR(+'CMA Emp Adj'!D83-'Tor Emp Adj'!D83,"")</f>
        <v>7.9718758038985156</v>
      </c>
      <c r="E83" s="65">
        <f>IFERROR(+'CMA Emp Adj'!E83-'Tor Emp Adj'!E83,"")</f>
        <v>5.6547907969472897</v>
      </c>
      <c r="F83" s="65">
        <f>IFERROR(+'CMA Emp Adj'!F83-'Tor Emp Adj'!F83,"")</f>
        <v>6.7166129604260663</v>
      </c>
      <c r="G83" s="65">
        <f>IFERROR(+'CMA Emp Adj'!G83-'Tor Emp Adj'!G83,"")</f>
        <v>6.6759868818288854</v>
      </c>
      <c r="H83" s="65">
        <f>IFERROR(+'CMA Emp Adj'!H83-'Tor Emp Adj'!H83,"")</f>
        <v>7.8367648373699517</v>
      </c>
      <c r="I83" s="65">
        <f>IFERROR(+'CMA Emp Adj'!I83-'Tor Emp Adj'!I83,"")</f>
        <v>5.9263503925057996</v>
      </c>
      <c r="J83" s="65">
        <f>IFERROR(+'CMA Emp Adj'!J83-'Tor Emp Adj'!J83,"")</f>
        <v>4.1710600997581615</v>
      </c>
      <c r="K83" s="65">
        <f>IFERROR(+'CMA Emp Adj'!K83-'Tor Emp Adj'!K83,"")</f>
        <v>7.5101243958648114</v>
      </c>
      <c r="L83" s="65">
        <f>IFERROR(+'CMA Emp Adj'!L83-'Tor Emp Adj'!L83,"")</f>
        <v>10.259519991758204</v>
      </c>
      <c r="M83" s="30">
        <f>IFERROR(+'CMA Emp Adj'!M83-'Tor Emp Adj'!M83,"")</f>
        <v>7.442402591175477</v>
      </c>
      <c r="N83" s="30">
        <f>IFERROR(+'CMA Emp Adj'!N83-'Tor Emp Adj'!N83,"")</f>
        <v>9.0429797277622885</v>
      </c>
      <c r="O83" s="30">
        <f>IFERROR(+'CMA Emp Adj'!O83-'Tor Emp Adj'!O83,"")</f>
        <v>11.553194201303981</v>
      </c>
      <c r="P83" s="30">
        <f>IFERROR(+'CMA Emp Adj'!P83-'Tor Emp Adj'!P83,"")</f>
        <v>11.655811883994007</v>
      </c>
      <c r="Q83" s="30">
        <f>IFERROR(+'CMA Emp Adj'!Q83-'Tor Emp Adj'!Q83,"")</f>
        <v>9.3602090427523148</v>
      </c>
      <c r="R83" s="30">
        <f>IFERROR(+'CMA Emp Adj'!R83-'Tor Emp Adj'!R83,"")</f>
        <v>11.165206030822745</v>
      </c>
      <c r="S83" s="30">
        <f>IFERROR(+'CMA Emp Adj'!S83-'Tor Emp Adj'!S83,"")</f>
        <v>11.895054294200847</v>
      </c>
      <c r="T83" s="30">
        <f>IFERROR(+'CMA Emp Adj'!T83-'Tor Emp Adj'!T83,"")</f>
        <v>11.112640702078062</v>
      </c>
      <c r="U83" s="30">
        <f>IFERROR(+'CMA Emp Adj'!U83-'Tor Emp Adj'!U83,"")</f>
        <v>14.748263817277005</v>
      </c>
      <c r="V83" s="30">
        <f>IFERROR(+'CMA Emp Adj'!V83-'Tor Emp Adj'!V83,"")</f>
        <v>15.006464028145327</v>
      </c>
      <c r="W83" s="30">
        <f>IFERROR(+'CMA Emp Adj'!W83-'Tor Emp Adj'!W83,"")</f>
        <v>11.124594673888808</v>
      </c>
      <c r="X83" s="30">
        <f>IFERROR(+'CMA Emp Adj'!X83-'Tor Emp Adj'!X83,"")</f>
        <v>12.725266257182557</v>
      </c>
      <c r="Y83" s="30">
        <f>IFERROR(+'CMA Emp Adj'!Y83-'Tor Emp Adj'!Y83,"")</f>
        <v>13.047134330299828</v>
      </c>
    </row>
    <row r="84" spans="1:25" x14ac:dyDescent="0.25">
      <c r="A84" s="6" t="s">
        <v>78</v>
      </c>
      <c r="B84" s="6"/>
      <c r="C84" s="14">
        <v>445</v>
      </c>
      <c r="D84" s="65">
        <f>IFERROR(+'CMA Emp Adj'!D84-'Tor Emp Adj'!D84,"")</f>
        <v>27.098597460677905</v>
      </c>
      <c r="E84" s="65">
        <f>IFERROR(+'CMA Emp Adj'!E84-'Tor Emp Adj'!E84,"")</f>
        <v>21.573092168054938</v>
      </c>
      <c r="F84" s="65">
        <f>IFERROR(+'CMA Emp Adj'!F84-'Tor Emp Adj'!F84,"")</f>
        <v>27.566949075641691</v>
      </c>
      <c r="G84" s="65">
        <f>IFERROR(+'CMA Emp Adj'!G84-'Tor Emp Adj'!G84,"")</f>
        <v>36.042361047535536</v>
      </c>
      <c r="H84" s="65">
        <f>IFERROR(+'CMA Emp Adj'!H84-'Tor Emp Adj'!H84,"")</f>
        <v>33.512244725794936</v>
      </c>
      <c r="I84" s="65">
        <f>IFERROR(+'CMA Emp Adj'!I84-'Tor Emp Adj'!I84,"")</f>
        <v>37.423414043441369</v>
      </c>
      <c r="J84" s="65">
        <f>IFERROR(+'CMA Emp Adj'!J84-'Tor Emp Adj'!J84,"")</f>
        <v>33.074765967351858</v>
      </c>
      <c r="K84" s="65">
        <f>IFERROR(+'CMA Emp Adj'!K84-'Tor Emp Adj'!K84,"")</f>
        <v>32.189425823555595</v>
      </c>
      <c r="L84" s="65">
        <f>IFERROR(+'CMA Emp Adj'!L84-'Tor Emp Adj'!L84,"")</f>
        <v>34.982965921317934</v>
      </c>
      <c r="M84" s="30">
        <f>IFERROR(+'CMA Emp Adj'!M84-'Tor Emp Adj'!M84,"")</f>
        <v>48.714990731106646</v>
      </c>
      <c r="N84" s="30">
        <f>IFERROR(+'CMA Emp Adj'!N84-'Tor Emp Adj'!N84,"")</f>
        <v>46.143529507646242</v>
      </c>
      <c r="O84" s="30">
        <f>IFERROR(+'CMA Emp Adj'!O84-'Tor Emp Adj'!O84,"")</f>
        <v>45.018826858507673</v>
      </c>
      <c r="P84" s="30">
        <f>IFERROR(+'CMA Emp Adj'!P84-'Tor Emp Adj'!P84,"")</f>
        <v>41.224390743052552</v>
      </c>
      <c r="Q84" s="30">
        <f>IFERROR(+'CMA Emp Adj'!Q84-'Tor Emp Adj'!Q84,"")</f>
        <v>42.696979314142375</v>
      </c>
      <c r="R84" s="30">
        <f>IFERROR(+'CMA Emp Adj'!R84-'Tor Emp Adj'!R84,"")</f>
        <v>42.481118292995347</v>
      </c>
      <c r="S84" s="30">
        <f>IFERROR(+'CMA Emp Adj'!S84-'Tor Emp Adj'!S84,"")</f>
        <v>44.626365241979869</v>
      </c>
      <c r="T84" s="30">
        <f>IFERROR(+'CMA Emp Adj'!T84-'Tor Emp Adj'!T84,"")</f>
        <v>47.76165371630622</v>
      </c>
      <c r="U84" s="30">
        <f>IFERROR(+'CMA Emp Adj'!U84-'Tor Emp Adj'!U84,"")</f>
        <v>41.357703042752277</v>
      </c>
      <c r="V84" s="30">
        <f>IFERROR(+'CMA Emp Adj'!V84-'Tor Emp Adj'!V84,"")</f>
        <v>42.905592270166636</v>
      </c>
      <c r="W84" s="30">
        <f>IFERROR(+'CMA Emp Adj'!W84-'Tor Emp Adj'!W84,"")</f>
        <v>45.530846098374454</v>
      </c>
      <c r="X84" s="30">
        <f>IFERROR(+'CMA Emp Adj'!X84-'Tor Emp Adj'!X84,"")</f>
        <v>46.980495419308895</v>
      </c>
      <c r="Y84" s="30">
        <f>IFERROR(+'CMA Emp Adj'!Y84-'Tor Emp Adj'!Y84,"")</f>
        <v>42.365349002801338</v>
      </c>
    </row>
    <row r="85" spans="1:25" x14ac:dyDescent="0.25">
      <c r="A85" s="6" t="s">
        <v>79</v>
      </c>
      <c r="B85" s="6"/>
      <c r="C85" s="14">
        <v>446</v>
      </c>
      <c r="D85" s="65">
        <f>IFERROR(+'CMA Emp Adj'!D85-'Tor Emp Adj'!D85,"")</f>
        <v>7.0613039574625951</v>
      </c>
      <c r="E85" s="65">
        <f>IFERROR(+'CMA Emp Adj'!E85-'Tor Emp Adj'!E85,"")</f>
        <v>7.0220808622709736</v>
      </c>
      <c r="F85" s="65">
        <f>IFERROR(+'CMA Emp Adj'!F85-'Tor Emp Adj'!F85,"")</f>
        <v>7.5554675871292272</v>
      </c>
      <c r="G85" s="65">
        <f>IFERROR(+'CMA Emp Adj'!G85-'Tor Emp Adj'!G85,"")</f>
        <v>8.8093249425400622</v>
      </c>
      <c r="H85" s="65">
        <f>IFERROR(+'CMA Emp Adj'!H85-'Tor Emp Adj'!H85,"")</f>
        <v>10.523824646803092</v>
      </c>
      <c r="I85" s="65">
        <f>IFERROR(+'CMA Emp Adj'!I85-'Tor Emp Adj'!I85,"")</f>
        <v>9.6026441143922217</v>
      </c>
      <c r="J85" s="65">
        <f>IFERROR(+'CMA Emp Adj'!J85-'Tor Emp Adj'!J85,"")</f>
        <v>7.6128890855501812</v>
      </c>
      <c r="K85" s="65">
        <f>IFERROR(+'CMA Emp Adj'!K85-'Tor Emp Adj'!K85,"")</f>
        <v>13.430540025550444</v>
      </c>
      <c r="L85" s="65">
        <f>IFERROR(+'CMA Emp Adj'!L85-'Tor Emp Adj'!L85,"")</f>
        <v>10.928268905092693</v>
      </c>
      <c r="M85" s="30">
        <f>IFERROR(+'CMA Emp Adj'!M85-'Tor Emp Adj'!M85,"")</f>
        <v>10.642628982052472</v>
      </c>
      <c r="N85" s="30">
        <f>IFERROR(+'CMA Emp Adj'!N85-'Tor Emp Adj'!N85,"")</f>
        <v>11.657179732187709</v>
      </c>
      <c r="O85" s="30">
        <f>IFERROR(+'CMA Emp Adj'!O85-'Tor Emp Adj'!O85,"")</f>
        <v>11.493829137864813</v>
      </c>
      <c r="P85" s="30">
        <f>IFERROR(+'CMA Emp Adj'!P85-'Tor Emp Adj'!P85,"")</f>
        <v>11.037477591190823</v>
      </c>
      <c r="Q85" s="30">
        <f>IFERROR(+'CMA Emp Adj'!Q85-'Tor Emp Adj'!Q85,"")</f>
        <v>11.413994700645004</v>
      </c>
      <c r="R85" s="30">
        <f>IFERROR(+'CMA Emp Adj'!R85-'Tor Emp Adj'!R85,"")</f>
        <v>12.927461844756859</v>
      </c>
      <c r="S85" s="30">
        <f>IFERROR(+'CMA Emp Adj'!S85-'Tor Emp Adj'!S85,"")</f>
        <v>15.929743794084578</v>
      </c>
      <c r="T85" s="30">
        <f>IFERROR(+'CMA Emp Adj'!T85-'Tor Emp Adj'!T85,"")</f>
        <v>13.41644900255584</v>
      </c>
      <c r="U85" s="30">
        <f>IFERROR(+'CMA Emp Adj'!U85-'Tor Emp Adj'!U85,"")</f>
        <v>17.806164600841775</v>
      </c>
      <c r="V85" s="30">
        <f>IFERROR(+'CMA Emp Adj'!V85-'Tor Emp Adj'!V85,"")</f>
        <v>15.645368556808073</v>
      </c>
      <c r="W85" s="30">
        <f>IFERROR(+'CMA Emp Adj'!W85-'Tor Emp Adj'!W85,"")</f>
        <v>17.763158276444447</v>
      </c>
      <c r="X85" s="30">
        <f>IFERROR(+'CMA Emp Adj'!X85-'Tor Emp Adj'!X85,"")</f>
        <v>21.677689937022528</v>
      </c>
      <c r="Y85" s="30">
        <f>IFERROR(+'CMA Emp Adj'!Y85-'Tor Emp Adj'!Y85,"")</f>
        <v>18.20863223366139</v>
      </c>
    </row>
    <row r="86" spans="1:25" x14ac:dyDescent="0.25">
      <c r="A86" s="6" t="s">
        <v>80</v>
      </c>
      <c r="B86" s="6"/>
      <c r="C86" s="14">
        <v>447</v>
      </c>
      <c r="D86" s="65">
        <f>IFERROR(+'CMA Emp Adj'!D86-'Tor Emp Adj'!D86,"")</f>
        <v>2.0987505097893027</v>
      </c>
      <c r="E86" s="65">
        <f>IFERROR(+'CMA Emp Adj'!E86-'Tor Emp Adj'!E86,"")</f>
        <v>1.7353366141789168</v>
      </c>
      <c r="F86" s="65">
        <f>IFERROR(+'CMA Emp Adj'!F86-'Tor Emp Adj'!F86,"")</f>
        <v>3.0792889025519634</v>
      </c>
      <c r="G86" s="65">
        <f>IFERROR(+'CMA Emp Adj'!G86-'Tor Emp Adj'!G86,"")</f>
        <v>8.51</v>
      </c>
      <c r="H86" s="65">
        <f>IFERROR(+'CMA Emp Adj'!H86-'Tor Emp Adj'!H86,"")</f>
        <v>2.7179733158178627</v>
      </c>
      <c r="I86" s="65">
        <f>IFERROR(+'CMA Emp Adj'!I86-'Tor Emp Adj'!I86,"")</f>
        <v>2.8727995482035533</v>
      </c>
      <c r="J86" s="65">
        <f>IFERROR(+'CMA Emp Adj'!J86-'Tor Emp Adj'!J86,"")</f>
        <v>0.99243984280532005</v>
      </c>
      <c r="K86" s="65">
        <f>IFERROR(+'CMA Emp Adj'!K86-'Tor Emp Adj'!K86,"")</f>
        <v>4.9151573245923554</v>
      </c>
      <c r="L86" s="65">
        <f>IFERROR(+'CMA Emp Adj'!L86-'Tor Emp Adj'!L86,"")</f>
        <v>3.8902629941169939</v>
      </c>
      <c r="M86" s="30">
        <f>IFERROR(+'CMA Emp Adj'!M86-'Tor Emp Adj'!M86,"")</f>
        <v>3.4339783783783786</v>
      </c>
      <c r="N86" s="30">
        <f>IFERROR(+'CMA Emp Adj'!N86-'Tor Emp Adj'!N86,"")</f>
        <v>3.0779587368070014</v>
      </c>
      <c r="O86" s="30">
        <f>IFERROR(+'CMA Emp Adj'!O86-'Tor Emp Adj'!O86,"")</f>
        <v>2.5725055631035856</v>
      </c>
      <c r="P86" s="30">
        <f>IFERROR(+'CMA Emp Adj'!P86-'Tor Emp Adj'!P86,"")</f>
        <v>1.7884659654542285</v>
      </c>
      <c r="Q86" s="30">
        <f>IFERROR(+'CMA Emp Adj'!Q86-'Tor Emp Adj'!Q86,"")</f>
        <v>2.5237626291613058</v>
      </c>
      <c r="R86" s="30">
        <f>IFERROR(+'CMA Emp Adj'!R86-'Tor Emp Adj'!R86,"")</f>
        <v>2.098038962160671</v>
      </c>
      <c r="S86" s="30">
        <f>IFERROR(+'CMA Emp Adj'!S86-'Tor Emp Adj'!S86,"")</f>
        <v>2.5599021085303941</v>
      </c>
      <c r="T86" s="30">
        <f>IFERROR(+'CMA Emp Adj'!T86-'Tor Emp Adj'!T86,"")</f>
        <v>3.8278351172889438</v>
      </c>
      <c r="U86" s="30">
        <f>IFERROR(+'CMA Emp Adj'!U86-'Tor Emp Adj'!U86,"")</f>
        <v>2.068536081077839</v>
      </c>
      <c r="V86" s="30">
        <f>IFERROR(+'CMA Emp Adj'!V86-'Tor Emp Adj'!V86,"")</f>
        <v>3.7700808625336926</v>
      </c>
      <c r="W86" s="30">
        <f>IFERROR(+'CMA Emp Adj'!W86-'Tor Emp Adj'!W86,"")</f>
        <v>3.8792421487932347</v>
      </c>
      <c r="X86" s="30">
        <f>IFERROR(+'CMA Emp Adj'!X86-'Tor Emp Adj'!X86,"")</f>
        <v>1.4675513645162983</v>
      </c>
      <c r="Y86" s="30">
        <f>IFERROR(+'CMA Emp Adj'!Y86-'Tor Emp Adj'!Y86,"")</f>
        <v>4.9336417233451551</v>
      </c>
    </row>
    <row r="87" spans="1:25" x14ac:dyDescent="0.25">
      <c r="A87" s="6" t="s">
        <v>81</v>
      </c>
      <c r="B87" s="6"/>
      <c r="C87" s="14">
        <v>448</v>
      </c>
      <c r="D87" s="65">
        <f>IFERROR(+'CMA Emp Adj'!D87-'Tor Emp Adj'!D87,"")</f>
        <v>13.41281543128849</v>
      </c>
      <c r="E87" s="65">
        <f>IFERROR(+'CMA Emp Adj'!E87-'Tor Emp Adj'!E87,"")</f>
        <v>14.280973002820343</v>
      </c>
      <c r="F87" s="65">
        <f>IFERROR(+'CMA Emp Adj'!F87-'Tor Emp Adj'!F87,"")</f>
        <v>13.467548134684513</v>
      </c>
      <c r="G87" s="65">
        <f>IFERROR(+'CMA Emp Adj'!G87-'Tor Emp Adj'!G87,"")</f>
        <v>15.050213555766042</v>
      </c>
      <c r="H87" s="65">
        <f>IFERROR(+'CMA Emp Adj'!H87-'Tor Emp Adj'!H87,"")</f>
        <v>17.536555175938869</v>
      </c>
      <c r="I87" s="65">
        <f>IFERROR(+'CMA Emp Adj'!I87-'Tor Emp Adj'!I87,"")</f>
        <v>19.01025989347476</v>
      </c>
      <c r="J87" s="65">
        <f>IFERROR(+'CMA Emp Adj'!J87-'Tor Emp Adj'!J87,"")</f>
        <v>19.84060547914147</v>
      </c>
      <c r="K87" s="65">
        <f>IFERROR(+'CMA Emp Adj'!K87-'Tor Emp Adj'!K87,"")</f>
        <v>18.954031414915562</v>
      </c>
      <c r="L87" s="65">
        <f>IFERROR(+'CMA Emp Adj'!L87-'Tor Emp Adj'!L87,"")</f>
        <v>13.036071524244576</v>
      </c>
      <c r="M87" s="30">
        <f>IFERROR(+'CMA Emp Adj'!M87-'Tor Emp Adj'!M87,"")</f>
        <v>18.52337021488243</v>
      </c>
      <c r="N87" s="30">
        <f>IFERROR(+'CMA Emp Adj'!N87-'Tor Emp Adj'!N87,"")</f>
        <v>25.13625263626648</v>
      </c>
      <c r="O87" s="30">
        <f>IFERROR(+'CMA Emp Adj'!O87-'Tor Emp Adj'!O87,"")</f>
        <v>27.587318150564631</v>
      </c>
      <c r="P87" s="30">
        <f>IFERROR(+'CMA Emp Adj'!P87-'Tor Emp Adj'!P87,"")</f>
        <v>23.541709577214348</v>
      </c>
      <c r="Q87" s="30">
        <f>IFERROR(+'CMA Emp Adj'!Q87-'Tor Emp Adj'!Q87,"")</f>
        <v>22.763850494414829</v>
      </c>
      <c r="R87" s="30">
        <f>IFERROR(+'CMA Emp Adj'!R87-'Tor Emp Adj'!R87,"")</f>
        <v>24.371404931096603</v>
      </c>
      <c r="S87" s="30">
        <f>IFERROR(+'CMA Emp Adj'!S87-'Tor Emp Adj'!S87,"")</f>
        <v>20.338759312106077</v>
      </c>
      <c r="T87" s="30">
        <f>IFERROR(+'CMA Emp Adj'!T87-'Tor Emp Adj'!T87,"")</f>
        <v>19.334652490690672</v>
      </c>
      <c r="U87" s="30">
        <f>IFERROR(+'CMA Emp Adj'!U87-'Tor Emp Adj'!U87,"")</f>
        <v>20.655565709096361</v>
      </c>
      <c r="V87" s="30">
        <f>IFERROR(+'CMA Emp Adj'!V87-'Tor Emp Adj'!V87,"")</f>
        <v>19.413831503717009</v>
      </c>
      <c r="W87" s="30">
        <f>IFERROR(+'CMA Emp Adj'!W87-'Tor Emp Adj'!W87,"")</f>
        <v>23.724066853223764</v>
      </c>
      <c r="X87" s="30">
        <f>IFERROR(+'CMA Emp Adj'!X87-'Tor Emp Adj'!X87,"")</f>
        <v>27.432847532126722</v>
      </c>
      <c r="Y87" s="30">
        <f>IFERROR(+'CMA Emp Adj'!Y87-'Tor Emp Adj'!Y87,"")</f>
        <v>18.592450814802319</v>
      </c>
    </row>
    <row r="88" spans="1:25" x14ac:dyDescent="0.25">
      <c r="A88" s="6" t="s">
        <v>82</v>
      </c>
      <c r="B88" s="6"/>
      <c r="C88" s="14">
        <v>451</v>
      </c>
      <c r="D88" s="65">
        <f>IFERROR(+'CMA Emp Adj'!D88-'Tor Emp Adj'!D88,"")</f>
        <v>3.3713552875495569</v>
      </c>
      <c r="E88" s="65">
        <f>IFERROR(+'CMA Emp Adj'!E88-'Tor Emp Adj'!E88,"")</f>
        <v>3.6139289802657766</v>
      </c>
      <c r="F88" s="65">
        <f>IFERROR(+'CMA Emp Adj'!F88-'Tor Emp Adj'!F88,"")</f>
        <v>5.7574090027960647</v>
      </c>
      <c r="G88" s="65">
        <f>IFERROR(+'CMA Emp Adj'!G88-'Tor Emp Adj'!G88,"")</f>
        <v>8.3314012882810218</v>
      </c>
      <c r="H88" s="65">
        <f>IFERROR(+'CMA Emp Adj'!H88-'Tor Emp Adj'!H88,"")</f>
        <v>7.0111796582760944</v>
      </c>
      <c r="I88" s="65">
        <f>IFERROR(+'CMA Emp Adj'!I88-'Tor Emp Adj'!I88,"")</f>
        <v>5.9319705351991958</v>
      </c>
      <c r="J88" s="65">
        <f>IFERROR(+'CMA Emp Adj'!J88-'Tor Emp Adj'!J88,"")</f>
        <v>7.9892026844014499</v>
      </c>
      <c r="K88" s="65">
        <f>IFERROR(+'CMA Emp Adj'!K88-'Tor Emp Adj'!K88,"")</f>
        <v>9.5229903894211603</v>
      </c>
      <c r="L88" s="65">
        <f>IFERROR(+'CMA Emp Adj'!L88-'Tor Emp Adj'!L88,"")</f>
        <v>6.6138097704111489</v>
      </c>
      <c r="M88" s="30">
        <f>IFERROR(+'CMA Emp Adj'!M88-'Tor Emp Adj'!M88,"")</f>
        <v>7.2526996922813201</v>
      </c>
      <c r="N88" s="30">
        <f>IFERROR(+'CMA Emp Adj'!N88-'Tor Emp Adj'!N88,"")</f>
        <v>7.0774217874823036</v>
      </c>
      <c r="O88" s="30">
        <f>IFERROR(+'CMA Emp Adj'!O88-'Tor Emp Adj'!O88,"")</f>
        <v>8.753398785557291</v>
      </c>
      <c r="P88" s="30">
        <f>IFERROR(+'CMA Emp Adj'!P88-'Tor Emp Adj'!P88,"")</f>
        <v>8.155693111492516</v>
      </c>
      <c r="Q88" s="30">
        <f>IFERROR(+'CMA Emp Adj'!Q88-'Tor Emp Adj'!Q88,"")</f>
        <v>9.7886087860142084</v>
      </c>
      <c r="R88" s="30">
        <f>IFERROR(+'CMA Emp Adj'!R88-'Tor Emp Adj'!R88,"")</f>
        <v>9.8796748905619793</v>
      </c>
      <c r="S88" s="30">
        <f>IFERROR(+'CMA Emp Adj'!S88-'Tor Emp Adj'!S88,"")</f>
        <v>8.0145358507907964</v>
      </c>
      <c r="T88" s="30">
        <f>IFERROR(+'CMA Emp Adj'!T88-'Tor Emp Adj'!T88,"")</f>
        <v>10.427308844911883</v>
      </c>
      <c r="U88" s="30">
        <f>IFERROR(+'CMA Emp Adj'!U88-'Tor Emp Adj'!U88,"")</f>
        <v>7.4206350969906865</v>
      </c>
      <c r="V88" s="30">
        <f>IFERROR(+'CMA Emp Adj'!V88-'Tor Emp Adj'!V88,"")</f>
        <v>4.684331326598989</v>
      </c>
      <c r="W88" s="30">
        <f>IFERROR(+'CMA Emp Adj'!W88-'Tor Emp Adj'!W88,"")</f>
        <v>8.4539653382253803</v>
      </c>
      <c r="X88" s="30">
        <f>IFERROR(+'CMA Emp Adj'!X88-'Tor Emp Adj'!X88,"")</f>
        <v>12.280213716993842</v>
      </c>
      <c r="Y88" s="30">
        <f>IFERROR(+'CMA Emp Adj'!Y88-'Tor Emp Adj'!Y88,"")</f>
        <v>10.469655592772341</v>
      </c>
    </row>
    <row r="89" spans="1:25" x14ac:dyDescent="0.25">
      <c r="A89" s="6" t="s">
        <v>83</v>
      </c>
      <c r="B89" s="6"/>
      <c r="C89" s="14">
        <v>452</v>
      </c>
      <c r="D89" s="65">
        <f>IFERROR(+'CMA Emp Adj'!D89-'Tor Emp Adj'!D89,"")</f>
        <v>24.303441117543326</v>
      </c>
      <c r="E89" s="65">
        <f>IFERROR(+'CMA Emp Adj'!E89-'Tor Emp Adj'!E89,"")</f>
        <v>24.748559916112097</v>
      </c>
      <c r="F89" s="65">
        <f>IFERROR(+'CMA Emp Adj'!F89-'Tor Emp Adj'!F89,"")</f>
        <v>20.98840202849323</v>
      </c>
      <c r="G89" s="65">
        <f>IFERROR(+'CMA Emp Adj'!G89-'Tor Emp Adj'!G89,"")</f>
        <v>21.215431425012369</v>
      </c>
      <c r="H89" s="65">
        <f>IFERROR(+'CMA Emp Adj'!H89-'Tor Emp Adj'!H89,"")</f>
        <v>25.350560893977896</v>
      </c>
      <c r="I89" s="65">
        <f>IFERROR(+'CMA Emp Adj'!I89-'Tor Emp Adj'!I89,"")</f>
        <v>29.093924079015757</v>
      </c>
      <c r="J89" s="65">
        <f>IFERROR(+'CMA Emp Adj'!J89-'Tor Emp Adj'!J89,"")</f>
        <v>27.376520420193462</v>
      </c>
      <c r="K89" s="65">
        <f>IFERROR(+'CMA Emp Adj'!K89-'Tor Emp Adj'!K89,"")</f>
        <v>24.54178301204669</v>
      </c>
      <c r="L89" s="65">
        <f>IFERROR(+'CMA Emp Adj'!L89-'Tor Emp Adj'!L89,"")</f>
        <v>28.436683209402712</v>
      </c>
      <c r="M89" s="30">
        <f>IFERROR(+'CMA Emp Adj'!M89-'Tor Emp Adj'!M89,"")</f>
        <v>34.179402397976617</v>
      </c>
      <c r="N89" s="30">
        <f>IFERROR(+'CMA Emp Adj'!N89-'Tor Emp Adj'!N89,"")</f>
        <v>27.565567767395791</v>
      </c>
      <c r="O89" s="30">
        <f>IFERROR(+'CMA Emp Adj'!O89-'Tor Emp Adj'!O89,"")</f>
        <v>32.609443514743553</v>
      </c>
      <c r="P89" s="30">
        <f>IFERROR(+'CMA Emp Adj'!P89-'Tor Emp Adj'!P89,"")</f>
        <v>25.689109294429478</v>
      </c>
      <c r="Q89" s="30">
        <f>IFERROR(+'CMA Emp Adj'!Q89-'Tor Emp Adj'!Q89,"")</f>
        <v>28.918901765528119</v>
      </c>
      <c r="R89" s="30">
        <f>IFERROR(+'CMA Emp Adj'!R89-'Tor Emp Adj'!R89,"")</f>
        <v>32.13974663047135</v>
      </c>
      <c r="S89" s="30">
        <f>IFERROR(+'CMA Emp Adj'!S89-'Tor Emp Adj'!S89,"")</f>
        <v>28.36966854446575</v>
      </c>
      <c r="T89" s="30">
        <f>IFERROR(+'CMA Emp Adj'!T89-'Tor Emp Adj'!T89,"")</f>
        <v>29.131292515382441</v>
      </c>
      <c r="U89" s="30">
        <f>IFERROR(+'CMA Emp Adj'!U89-'Tor Emp Adj'!U89,"")</f>
        <v>30.907976646241138</v>
      </c>
      <c r="V89" s="30">
        <f>IFERROR(+'CMA Emp Adj'!V89-'Tor Emp Adj'!V89,"")</f>
        <v>30.206450943019863</v>
      </c>
      <c r="W89" s="30">
        <f>IFERROR(+'CMA Emp Adj'!W89-'Tor Emp Adj'!W89,"")</f>
        <v>28.385380262712214</v>
      </c>
      <c r="X89" s="30">
        <f>IFERROR(+'CMA Emp Adj'!X89-'Tor Emp Adj'!X89,"")</f>
        <v>27.662805670626561</v>
      </c>
      <c r="Y89" s="30">
        <f>IFERROR(+'CMA Emp Adj'!Y89-'Tor Emp Adj'!Y89,"")</f>
        <v>26.358356495062765</v>
      </c>
    </row>
    <row r="90" spans="1:25" x14ac:dyDescent="0.25">
      <c r="A90" s="6" t="s">
        <v>84</v>
      </c>
      <c r="B90" s="6"/>
      <c r="C90" s="14">
        <v>453</v>
      </c>
      <c r="D90" s="65">
        <f>IFERROR(+'CMA Emp Adj'!D90-'Tor Emp Adj'!D90,"")</f>
        <v>12.094376352902382</v>
      </c>
      <c r="E90" s="65">
        <f>IFERROR(+'CMA Emp Adj'!E90-'Tor Emp Adj'!E90,"")</f>
        <v>11.159074079626576</v>
      </c>
      <c r="F90" s="65">
        <f>IFERROR(+'CMA Emp Adj'!F90-'Tor Emp Adj'!F90,"")</f>
        <v>11.121557662312302</v>
      </c>
      <c r="G90" s="65">
        <f>IFERROR(+'CMA Emp Adj'!G90-'Tor Emp Adj'!G90,"")</f>
        <v>10.767527743420715</v>
      </c>
      <c r="H90" s="65">
        <f>IFERROR(+'CMA Emp Adj'!H90-'Tor Emp Adj'!H90,"")</f>
        <v>14.777421261975009</v>
      </c>
      <c r="I90" s="65">
        <f>IFERROR(+'CMA Emp Adj'!I90-'Tor Emp Adj'!I90,"")</f>
        <v>11.512268466342876</v>
      </c>
      <c r="J90" s="65">
        <f>IFERROR(+'CMA Emp Adj'!J90-'Tor Emp Adj'!J90,"")</f>
        <v>12.57596552599758</v>
      </c>
      <c r="K90" s="65">
        <f>IFERROR(+'CMA Emp Adj'!K90-'Tor Emp Adj'!K90,"")</f>
        <v>11.570738083991637</v>
      </c>
      <c r="L90" s="65">
        <f>IFERROR(+'CMA Emp Adj'!L90-'Tor Emp Adj'!L90,"")</f>
        <v>12.388381856619581</v>
      </c>
      <c r="M90" s="30">
        <f>IFERROR(+'CMA Emp Adj'!M90-'Tor Emp Adj'!M90,"")</f>
        <v>12.928477294415226</v>
      </c>
      <c r="N90" s="30">
        <f>IFERROR(+'CMA Emp Adj'!N90-'Tor Emp Adj'!N90,"")</f>
        <v>17.49946740557526</v>
      </c>
      <c r="O90" s="30">
        <f>IFERROR(+'CMA Emp Adj'!O90-'Tor Emp Adj'!O90,"")</f>
        <v>12.658410167128988</v>
      </c>
      <c r="P90" s="30">
        <f>IFERROR(+'CMA Emp Adj'!P90-'Tor Emp Adj'!P90,"")</f>
        <v>11.184345430775386</v>
      </c>
      <c r="Q90" s="30">
        <f>IFERROR(+'CMA Emp Adj'!Q90-'Tor Emp Adj'!Q90,"")</f>
        <v>14.483890769942574</v>
      </c>
      <c r="R90" s="30">
        <f>IFERROR(+'CMA Emp Adj'!R90-'Tor Emp Adj'!R90,"")</f>
        <v>17.576784422977049</v>
      </c>
      <c r="S90" s="30">
        <f>IFERROR(+'CMA Emp Adj'!S90-'Tor Emp Adj'!S90,"")</f>
        <v>17.252063726922717</v>
      </c>
      <c r="T90" s="30">
        <f>IFERROR(+'CMA Emp Adj'!T90-'Tor Emp Adj'!T90,"")</f>
        <v>19.658794510791179</v>
      </c>
      <c r="U90" s="30">
        <f>IFERROR(+'CMA Emp Adj'!U90-'Tor Emp Adj'!U90,"")</f>
        <v>14.367695471405707</v>
      </c>
      <c r="V90" s="30">
        <f>IFERROR(+'CMA Emp Adj'!V90-'Tor Emp Adj'!V90,"")</f>
        <v>17.254407712911735</v>
      </c>
      <c r="W90" s="30">
        <f>IFERROR(+'CMA Emp Adj'!W90-'Tor Emp Adj'!W90,"")</f>
        <v>19.396484701893932</v>
      </c>
      <c r="X90" s="30">
        <f>IFERROR(+'CMA Emp Adj'!X90-'Tor Emp Adj'!X90,"")</f>
        <v>23.560030514709361</v>
      </c>
      <c r="Y90" s="30">
        <f>IFERROR(+'CMA Emp Adj'!Y90-'Tor Emp Adj'!Y90,"")</f>
        <v>22.868539076056535</v>
      </c>
    </row>
    <row r="91" spans="1:25" x14ac:dyDescent="0.25">
      <c r="A91" s="6" t="s">
        <v>85</v>
      </c>
      <c r="B91" s="6"/>
      <c r="C91" s="14">
        <v>454</v>
      </c>
      <c r="D91" s="65">
        <f>IFERROR(+'CMA Emp Adj'!D91-'Tor Emp Adj'!D91,"")</f>
        <v>2.8708857875710634</v>
      </c>
      <c r="E91" s="65">
        <f>IFERROR(+'CMA Emp Adj'!E91-'Tor Emp Adj'!E91,"")</f>
        <v>3.1369644901328875</v>
      </c>
      <c r="F91" s="65">
        <f>IFERROR(+'CMA Emp Adj'!F91-'Tor Emp Adj'!F91,"")</f>
        <v>5.2996272400621347</v>
      </c>
      <c r="G91" s="65">
        <f>IFERROR(+'CMA Emp Adj'!G91-'Tor Emp Adj'!G91,"")</f>
        <v>3.9305155114817456</v>
      </c>
      <c r="H91" s="65">
        <f>IFERROR(+'CMA Emp Adj'!H91-'Tor Emp Adj'!H91,"")</f>
        <v>4.8489247124861121</v>
      </c>
      <c r="I91" s="65">
        <f>IFERROR(+'CMA Emp Adj'!I91-'Tor Emp Adj'!I91,"")</f>
        <v>3.6608435910511568</v>
      </c>
      <c r="J91" s="65">
        <f>IFERROR(+'CMA Emp Adj'!J91-'Tor Emp Adj'!J91,"")</f>
        <v>4.8221743697097939</v>
      </c>
      <c r="K91" s="65">
        <f>IFERROR(+'CMA Emp Adj'!K91-'Tor Emp Adj'!K91,"")</f>
        <v>4.1626874479183957</v>
      </c>
      <c r="L91" s="65">
        <f>IFERROR(+'CMA Emp Adj'!L91-'Tor Emp Adj'!L91,"")</f>
        <v>4.684267732096191</v>
      </c>
      <c r="M91" s="30">
        <f>IFERROR(+'CMA Emp Adj'!M91-'Tor Emp Adj'!M91,"")</f>
        <v>3.2438346771855464</v>
      </c>
      <c r="N91" s="30">
        <f>IFERROR(+'CMA Emp Adj'!N91-'Tor Emp Adj'!N91,"")</f>
        <v>3.7459059857531694</v>
      </c>
      <c r="O91" s="30">
        <f>IFERROR(+'CMA Emp Adj'!O91-'Tor Emp Adj'!O91,"")</f>
        <v>5.0907076454013955</v>
      </c>
      <c r="P91" s="30">
        <f>IFERROR(+'CMA Emp Adj'!P91-'Tor Emp Adj'!P91,"")</f>
        <v>5.6128193909639545</v>
      </c>
      <c r="Q91" s="30">
        <f>IFERROR(+'CMA Emp Adj'!Q91-'Tor Emp Adj'!Q91,"")</f>
        <v>5.6746227203431809</v>
      </c>
      <c r="R91" s="30">
        <f>IFERROR(+'CMA Emp Adj'!R91-'Tor Emp Adj'!R91,"")</f>
        <v>6.5450416784336074</v>
      </c>
      <c r="S91" s="30">
        <f>IFERROR(+'CMA Emp Adj'!S91-'Tor Emp Adj'!S91,"")</f>
        <v>7.2563175406994054</v>
      </c>
      <c r="T91" s="30">
        <f>IFERROR(+'CMA Emp Adj'!T91-'Tor Emp Adj'!T91,"")</f>
        <v>8.2124406394491327</v>
      </c>
      <c r="U91" s="30">
        <f>IFERROR(+'CMA Emp Adj'!U91-'Tor Emp Adj'!U91,"")</f>
        <v>6.7804193703336955</v>
      </c>
      <c r="V91" s="30">
        <f>IFERROR(+'CMA Emp Adj'!V91-'Tor Emp Adj'!V91,"")</f>
        <v>5.2365012424272868</v>
      </c>
      <c r="W91" s="30">
        <f>IFERROR(+'CMA Emp Adj'!W91-'Tor Emp Adj'!W91,"")</f>
        <v>8.7060868817325812</v>
      </c>
      <c r="X91" s="30">
        <f>IFERROR(+'CMA Emp Adj'!X91-'Tor Emp Adj'!X91,"")</f>
        <v>8.2424622803316137</v>
      </c>
      <c r="Y91" s="30">
        <f>IFERROR(+'CMA Emp Adj'!Y91-'Tor Emp Adj'!Y91,"")</f>
        <v>9.4179357320512285</v>
      </c>
    </row>
    <row r="92" spans="1:25" x14ac:dyDescent="0.25">
      <c r="A92" s="5" t="s">
        <v>86</v>
      </c>
      <c r="B92" s="5"/>
      <c r="C92" s="13" t="s">
        <v>200</v>
      </c>
      <c r="D92" s="64">
        <f>IFERROR(+'CMA Emp Adj'!D92-'Tor Emp Adj'!D92,"")</f>
        <v>65.843445195857754</v>
      </c>
      <c r="E92" s="64">
        <f>IFERROR(+'CMA Emp Adj'!E92-'Tor Emp Adj'!E92,"")</f>
        <v>66.944390746066077</v>
      </c>
      <c r="F92" s="64">
        <f>IFERROR(+'CMA Emp Adj'!F92-'Tor Emp Adj'!F92,"")</f>
        <v>68.317088207530134</v>
      </c>
      <c r="G92" s="64">
        <f>IFERROR(+'CMA Emp Adj'!G92-'Tor Emp Adj'!G92,"")</f>
        <v>73.325511080321021</v>
      </c>
      <c r="H92" s="64">
        <f>IFERROR(+'CMA Emp Adj'!H92-'Tor Emp Adj'!H92,"")</f>
        <v>77.162272856036751</v>
      </c>
      <c r="I92" s="64">
        <f>IFERROR(+'CMA Emp Adj'!I92-'Tor Emp Adj'!I92,"")</f>
        <v>77.924404186728538</v>
      </c>
      <c r="J92" s="64">
        <f>IFERROR(+'CMA Emp Adj'!J92-'Tor Emp Adj'!J92,"")</f>
        <v>88.625478890568303</v>
      </c>
      <c r="K92" s="64">
        <f>IFERROR(+'CMA Emp Adj'!K92-'Tor Emp Adj'!K92,"")</f>
        <v>87.400979556675907</v>
      </c>
      <c r="L92" s="64">
        <f>IFERROR(+'CMA Emp Adj'!L92-'Tor Emp Adj'!L92,"")</f>
        <v>95.758728119618326</v>
      </c>
      <c r="M92" s="29">
        <f>IFERROR(+'CMA Emp Adj'!M92-'Tor Emp Adj'!M92,"")</f>
        <v>94.674010149281472</v>
      </c>
      <c r="N92" s="29">
        <f>IFERROR(+'CMA Emp Adj'!N92-'Tor Emp Adj'!N92,"")</f>
        <v>95.686356424772669</v>
      </c>
      <c r="O92" s="29">
        <f>IFERROR(+'CMA Emp Adj'!O92-'Tor Emp Adj'!O92,"")</f>
        <v>115.28414879605397</v>
      </c>
      <c r="P92" s="29">
        <f>IFERROR(+'CMA Emp Adj'!P92-'Tor Emp Adj'!P92,"")</f>
        <v>115.14550229596873</v>
      </c>
      <c r="Q92" s="29">
        <f>IFERROR(+'CMA Emp Adj'!Q92-'Tor Emp Adj'!Q92,"")</f>
        <v>110.77254474368601</v>
      </c>
      <c r="R92" s="29">
        <f>IFERROR(+'CMA Emp Adj'!R92-'Tor Emp Adj'!R92,"")</f>
        <v>111.6085998439556</v>
      </c>
      <c r="S92" s="29">
        <f>IFERROR(+'CMA Emp Adj'!S92-'Tor Emp Adj'!S92,"")</f>
        <v>104.80038000880467</v>
      </c>
      <c r="T92" s="29">
        <f>IFERROR(+'CMA Emp Adj'!T92-'Tor Emp Adj'!T92,"")</f>
        <v>124.061104507869</v>
      </c>
      <c r="U92" s="29">
        <f>IFERROR(+'CMA Emp Adj'!U92-'Tor Emp Adj'!U92,"")</f>
        <v>105.19833810288291</v>
      </c>
      <c r="V92" s="29">
        <f>IFERROR(+'CMA Emp Adj'!V92-'Tor Emp Adj'!V92,"")</f>
        <v>121.44884581169475</v>
      </c>
      <c r="W92" s="29">
        <f>IFERROR(+'CMA Emp Adj'!W92-'Tor Emp Adj'!W92,"")</f>
        <v>133.33489838050889</v>
      </c>
      <c r="X92" s="29">
        <f>IFERROR(+'CMA Emp Adj'!X92-'Tor Emp Adj'!X92,"")</f>
        <v>147.89316478843091</v>
      </c>
      <c r="Y92" s="29">
        <f>IFERROR(+'CMA Emp Adj'!Y92-'Tor Emp Adj'!Y92,"")</f>
        <v>160.62603967549705</v>
      </c>
    </row>
    <row r="93" spans="1:25" x14ac:dyDescent="0.25">
      <c r="A93" s="6" t="s">
        <v>87</v>
      </c>
      <c r="B93" s="6"/>
      <c r="C93" s="14">
        <v>481</v>
      </c>
      <c r="D93" s="65">
        <f>IFERROR(+'CMA Emp Adj'!D93-'Tor Emp Adj'!D93,"")</f>
        <v>6.9443237679494443</v>
      </c>
      <c r="E93" s="65">
        <f>IFERROR(+'CMA Emp Adj'!E93-'Tor Emp Adj'!E93,"")</f>
        <v>7.9350014632472163</v>
      </c>
      <c r="F93" s="65">
        <f>IFERROR(+'CMA Emp Adj'!F93-'Tor Emp Adj'!F93,"")</f>
        <v>7.5943024492935871</v>
      </c>
      <c r="G93" s="65">
        <f>IFERROR(+'CMA Emp Adj'!G93-'Tor Emp Adj'!G93,"")</f>
        <v>8.2076957986790209</v>
      </c>
      <c r="H93" s="65">
        <f>IFERROR(+'CMA Emp Adj'!H93-'Tor Emp Adj'!H93,"")</f>
        <v>8.1535108445864708</v>
      </c>
      <c r="I93" s="65">
        <f>IFERROR(+'CMA Emp Adj'!I93-'Tor Emp Adj'!I93,"")</f>
        <v>9.0665204043639278</v>
      </c>
      <c r="J93" s="65">
        <f>IFERROR(+'CMA Emp Adj'!J93-'Tor Emp Adj'!J93,"")</f>
        <v>8.2606090643893566</v>
      </c>
      <c r="K93" s="65">
        <f>IFERROR(+'CMA Emp Adj'!K93-'Tor Emp Adj'!K93,"")</f>
        <v>7.1604117271249841</v>
      </c>
      <c r="L93" s="65">
        <f>IFERROR(+'CMA Emp Adj'!L93-'Tor Emp Adj'!L93,"")</f>
        <v>11.211144974547851</v>
      </c>
      <c r="M93" s="30">
        <f>IFERROR(+'CMA Emp Adj'!M93-'Tor Emp Adj'!M93,"")</f>
        <v>9.1090921141817116</v>
      </c>
      <c r="N93" s="30">
        <f>IFERROR(+'CMA Emp Adj'!N93-'Tor Emp Adj'!N93,"")</f>
        <v>10.310704906720069</v>
      </c>
      <c r="O93" s="30">
        <f>IFERROR(+'CMA Emp Adj'!O93-'Tor Emp Adj'!O93,"")</f>
        <v>13.902474768067218</v>
      </c>
      <c r="P93" s="30">
        <f>IFERROR(+'CMA Emp Adj'!P93-'Tor Emp Adj'!P93,"")</f>
        <v>14.598379173193116</v>
      </c>
      <c r="Q93" s="30">
        <f>IFERROR(+'CMA Emp Adj'!Q93-'Tor Emp Adj'!Q93,"")</f>
        <v>12.676896396523466</v>
      </c>
      <c r="R93" s="30">
        <f>IFERROR(+'CMA Emp Adj'!R93-'Tor Emp Adj'!R93,"")</f>
        <v>11.47748058050588</v>
      </c>
      <c r="S93" s="30">
        <f>IFERROR(+'CMA Emp Adj'!S93-'Tor Emp Adj'!S93,"")</f>
        <v>10.784793586868243</v>
      </c>
      <c r="T93" s="30">
        <f>IFERROR(+'CMA Emp Adj'!T93-'Tor Emp Adj'!T93,"")</f>
        <v>14.282296024528707</v>
      </c>
      <c r="U93" s="30">
        <f>IFERROR(+'CMA Emp Adj'!U93-'Tor Emp Adj'!U93,"")</f>
        <v>11.480274153226654</v>
      </c>
      <c r="V93" s="30">
        <f>IFERROR(+'CMA Emp Adj'!V93-'Tor Emp Adj'!V93,"")</f>
        <v>11.851468806610081</v>
      </c>
      <c r="W93" s="30">
        <f>IFERROR(+'CMA Emp Adj'!W93-'Tor Emp Adj'!W93,"")</f>
        <v>10.461965754803582</v>
      </c>
      <c r="X93" s="30">
        <f>IFERROR(+'CMA Emp Adj'!X93-'Tor Emp Adj'!X93,"")</f>
        <v>18.61232035616316</v>
      </c>
      <c r="Y93" s="30">
        <f>IFERROR(+'CMA Emp Adj'!Y93-'Tor Emp Adj'!Y93,"")</f>
        <v>17.834401668320165</v>
      </c>
    </row>
    <row r="94" spans="1:25" x14ac:dyDescent="0.25">
      <c r="A94" s="6" t="s">
        <v>88</v>
      </c>
      <c r="B94" s="6"/>
      <c r="C94" s="14">
        <v>482</v>
      </c>
      <c r="D94" s="65">
        <f>IFERROR(+'CMA Emp Adj'!D94-'Tor Emp Adj'!D94,"")</f>
        <v>3.0413023888801272</v>
      </c>
      <c r="E94" s="65">
        <f>IFERROR(+'CMA Emp Adj'!E94-'Tor Emp Adj'!E94,"")</f>
        <v>2.6683050938596886</v>
      </c>
      <c r="F94" s="65">
        <f>IFERROR(+'CMA Emp Adj'!F94-'Tor Emp Adj'!F94,"")</f>
        <v>1.9361823490494858</v>
      </c>
      <c r="G94" s="65">
        <f>IFERROR(+'CMA Emp Adj'!G94-'Tor Emp Adj'!G94,"")</f>
        <v>2.33</v>
      </c>
      <c r="H94" s="65">
        <f>IFERROR(+'CMA Emp Adj'!H94-'Tor Emp Adj'!H94,"")</f>
        <v>2.4500000000000002</v>
      </c>
      <c r="I94" s="65">
        <f>IFERROR(+'CMA Emp Adj'!I94-'Tor Emp Adj'!I94,"")</f>
        <v>3.1</v>
      </c>
      <c r="J94" s="65">
        <f>IFERROR(+'CMA Emp Adj'!J94-'Tor Emp Adj'!J94,"")</f>
        <v>2.5450128703143893</v>
      </c>
      <c r="K94" s="65">
        <f>IFERROR(+'CMA Emp Adj'!K94-'Tor Emp Adj'!K94,"")</f>
        <v>1.4727806232980201</v>
      </c>
      <c r="L94" s="65">
        <f>IFERROR(+'CMA Emp Adj'!L94-'Tor Emp Adj'!L94,"")</f>
        <v>3.8722388059701491</v>
      </c>
      <c r="M94" s="30">
        <f>IFERROR(+'CMA Emp Adj'!M94-'Tor Emp Adj'!M94,"")</f>
        <v>1.2408882256537614</v>
      </c>
      <c r="N94" s="30">
        <f>IFERROR(+'CMA Emp Adj'!N94-'Tor Emp Adj'!N94,"")</f>
        <v>3.3916417910447763</v>
      </c>
      <c r="O94" s="30">
        <f>IFERROR(+'CMA Emp Adj'!O94-'Tor Emp Adj'!O94,"")</f>
        <v>3.268059701492537</v>
      </c>
      <c r="P94" s="30">
        <f>IFERROR(+'CMA Emp Adj'!P94-'Tor Emp Adj'!P94,"")</f>
        <v>2.7124378502988571</v>
      </c>
      <c r="Q94" s="30">
        <f>IFERROR(+'CMA Emp Adj'!Q94-'Tor Emp Adj'!Q94,"")</f>
        <v>5.7240601113223857</v>
      </c>
      <c r="R94" s="30">
        <f>IFERROR(+'CMA Emp Adj'!R94-'Tor Emp Adj'!R94,"")</f>
        <v>0.55782347425530832</v>
      </c>
      <c r="S94" s="30">
        <f>IFERROR(+'CMA Emp Adj'!S94-'Tor Emp Adj'!S94,"")</f>
        <v>1.7231580922480507</v>
      </c>
      <c r="T94" s="30">
        <f>IFERROR(+'CMA Emp Adj'!T94-'Tor Emp Adj'!T94,"")</f>
        <v>2.075098814229249</v>
      </c>
      <c r="U94" s="30">
        <f>IFERROR(+'CMA Emp Adj'!U94-'Tor Emp Adj'!U94,"")</f>
        <v>0.97005038616488859</v>
      </c>
      <c r="V94" s="30">
        <f>IFERROR(+'CMA Emp Adj'!V94-'Tor Emp Adj'!V94,"")</f>
        <v>2.5316205533596841</v>
      </c>
      <c r="W94" s="30">
        <f>IFERROR(+'CMA Emp Adj'!W94-'Tor Emp Adj'!W94,"")</f>
        <v>3.3524475524475528</v>
      </c>
      <c r="X94" s="30">
        <f>IFERROR(+'CMA Emp Adj'!X94-'Tor Emp Adj'!X94,"")</f>
        <v>2.1969230769230772</v>
      </c>
      <c r="Y94" s="30">
        <f>IFERROR(+'CMA Emp Adj'!Y94-'Tor Emp Adj'!Y94,"")</f>
        <v>0</v>
      </c>
    </row>
    <row r="95" spans="1:25" x14ac:dyDescent="0.25">
      <c r="A95" s="6" t="s">
        <v>89</v>
      </c>
      <c r="B95" s="6"/>
      <c r="C95" s="14">
        <v>483</v>
      </c>
      <c r="D95" s="65">
        <f>IFERROR(+'CMA Emp Adj'!D95-'Tor Emp Adj'!D95,"")</f>
        <v>0</v>
      </c>
      <c r="E95" s="65">
        <f>IFERROR(+'CMA Emp Adj'!E95-'Tor Emp Adj'!E95,"")</f>
        <v>2.0499999999999998</v>
      </c>
      <c r="F95" s="65">
        <f>IFERROR(+'CMA Emp Adj'!F95-'Tor Emp Adj'!F95,"")</f>
        <v>0</v>
      </c>
      <c r="G95" s="65">
        <f>IFERROR(+'CMA Emp Adj'!G95-'Tor Emp Adj'!G95,"")</f>
        <v>0</v>
      </c>
      <c r="H95" s="65">
        <f>IFERROR(+'CMA Emp Adj'!H95-'Tor Emp Adj'!H95,"")</f>
        <v>0</v>
      </c>
      <c r="I95" s="65">
        <f>IFERROR(+'CMA Emp Adj'!I95-'Tor Emp Adj'!I95,"")</f>
        <v>0</v>
      </c>
      <c r="J95" s="65">
        <f>IFERROR(+'CMA Emp Adj'!J95-'Tor Emp Adj'!J95,"")</f>
        <v>0</v>
      </c>
      <c r="K95" s="65">
        <f>IFERROR(+'CMA Emp Adj'!K95-'Tor Emp Adj'!K95,"")</f>
        <v>0</v>
      </c>
      <c r="L95" s="65">
        <f>IFERROR(+'CMA Emp Adj'!L95-'Tor Emp Adj'!L95,"")</f>
        <v>0</v>
      </c>
      <c r="M95" s="30">
        <f>IFERROR(+'CMA Emp Adj'!M95-'Tor Emp Adj'!M95,"")</f>
        <v>0</v>
      </c>
      <c r="N95" s="30">
        <f>IFERROR(+'CMA Emp Adj'!N95-'Tor Emp Adj'!N95,"")</f>
        <v>0</v>
      </c>
      <c r="O95" s="30">
        <f>IFERROR(+'CMA Emp Adj'!O95-'Tor Emp Adj'!O95,"")</f>
        <v>0</v>
      </c>
      <c r="P95" s="30">
        <f>IFERROR(+'CMA Emp Adj'!P95-'Tor Emp Adj'!P95,"")</f>
        <v>0</v>
      </c>
      <c r="Q95" s="30">
        <f>IFERROR(+'CMA Emp Adj'!Q95-'Tor Emp Adj'!Q95,"")</f>
        <v>0</v>
      </c>
      <c r="R95" s="30">
        <f>IFERROR(+'CMA Emp Adj'!R95-'Tor Emp Adj'!R95,"")</f>
        <v>0</v>
      </c>
      <c r="S95" s="30">
        <f>IFERROR(+'CMA Emp Adj'!S95-'Tor Emp Adj'!S95,"")</f>
        <v>0</v>
      </c>
      <c r="T95" s="30">
        <f>IFERROR(+'CMA Emp Adj'!T95-'Tor Emp Adj'!T95,"")</f>
        <v>0</v>
      </c>
      <c r="U95" s="30">
        <f>IFERROR(+'CMA Emp Adj'!U95-'Tor Emp Adj'!U95,"")</f>
        <v>0</v>
      </c>
      <c r="V95" s="30">
        <f>IFERROR(+'CMA Emp Adj'!V95-'Tor Emp Adj'!V95,"")</f>
        <v>0</v>
      </c>
      <c r="W95" s="30">
        <f>IFERROR(+'CMA Emp Adj'!W95-'Tor Emp Adj'!W95,"")</f>
        <v>0</v>
      </c>
      <c r="X95" s="30">
        <f>IFERROR(+'CMA Emp Adj'!X95-'Tor Emp Adj'!X95,"")</f>
        <v>0</v>
      </c>
      <c r="Y95" s="30">
        <f>IFERROR(+'CMA Emp Adj'!Y95-'Tor Emp Adj'!Y95,"")</f>
        <v>0</v>
      </c>
    </row>
    <row r="96" spans="1:25" x14ac:dyDescent="0.25">
      <c r="A96" s="6" t="s">
        <v>90</v>
      </c>
      <c r="B96" s="6"/>
      <c r="C96" s="14">
        <v>484</v>
      </c>
      <c r="D96" s="65">
        <f>IFERROR(+'CMA Emp Adj'!D96-'Tor Emp Adj'!D96,"")</f>
        <v>23.674584810415162</v>
      </c>
      <c r="E96" s="65">
        <f>IFERROR(+'CMA Emp Adj'!E96-'Tor Emp Adj'!E96,"")</f>
        <v>18.581697832634745</v>
      </c>
      <c r="F96" s="65">
        <f>IFERROR(+'CMA Emp Adj'!F96-'Tor Emp Adj'!F96,"")</f>
        <v>19.584913943930765</v>
      </c>
      <c r="G96" s="65">
        <f>IFERROR(+'CMA Emp Adj'!G96-'Tor Emp Adj'!G96,"")</f>
        <v>23.139948708958407</v>
      </c>
      <c r="H96" s="65">
        <f>IFERROR(+'CMA Emp Adj'!H96-'Tor Emp Adj'!H96,"")</f>
        <v>21.243149162067937</v>
      </c>
      <c r="I96" s="65">
        <f>IFERROR(+'CMA Emp Adj'!I96-'Tor Emp Adj'!I96,"")</f>
        <v>24.554862378355214</v>
      </c>
      <c r="J96" s="65">
        <f>IFERROR(+'CMA Emp Adj'!J96-'Tor Emp Adj'!J96,"")</f>
        <v>29.546682034461906</v>
      </c>
      <c r="K96" s="65">
        <f>IFERROR(+'CMA Emp Adj'!K96-'Tor Emp Adj'!K96,"")</f>
        <v>27.542718668403587</v>
      </c>
      <c r="L96" s="65">
        <f>IFERROR(+'CMA Emp Adj'!L96-'Tor Emp Adj'!L96,"")</f>
        <v>25.919766210484212</v>
      </c>
      <c r="M96" s="30">
        <f>IFERROR(+'CMA Emp Adj'!M96-'Tor Emp Adj'!M96,"")</f>
        <v>30.794806566514886</v>
      </c>
      <c r="N96" s="30">
        <f>IFERROR(+'CMA Emp Adj'!N96-'Tor Emp Adj'!N96,"")</f>
        <v>35.166006183102347</v>
      </c>
      <c r="O96" s="30">
        <f>IFERROR(+'CMA Emp Adj'!O96-'Tor Emp Adj'!O96,"")</f>
        <v>37.485531174596005</v>
      </c>
      <c r="P96" s="30">
        <f>IFERROR(+'CMA Emp Adj'!P96-'Tor Emp Adj'!P96,"")</f>
        <v>34.097239150830724</v>
      </c>
      <c r="Q96" s="30">
        <f>IFERROR(+'CMA Emp Adj'!Q96-'Tor Emp Adj'!Q96,"")</f>
        <v>34.14215804419333</v>
      </c>
      <c r="R96" s="30">
        <f>IFERROR(+'CMA Emp Adj'!R96-'Tor Emp Adj'!R96,"")</f>
        <v>33.723137635391268</v>
      </c>
      <c r="S96" s="30">
        <f>IFERROR(+'CMA Emp Adj'!S96-'Tor Emp Adj'!S96,"")</f>
        <v>34.649700653326427</v>
      </c>
      <c r="T96" s="30">
        <f>IFERROR(+'CMA Emp Adj'!T96-'Tor Emp Adj'!T96,"")</f>
        <v>40.491051845588018</v>
      </c>
      <c r="U96" s="30">
        <f>IFERROR(+'CMA Emp Adj'!U96-'Tor Emp Adj'!U96,"")</f>
        <v>30.195016377912758</v>
      </c>
      <c r="V96" s="30">
        <f>IFERROR(+'CMA Emp Adj'!V96-'Tor Emp Adj'!V96,"")</f>
        <v>46.44689806662511</v>
      </c>
      <c r="W96" s="30">
        <f>IFERROR(+'CMA Emp Adj'!W96-'Tor Emp Adj'!W96,"")</f>
        <v>47.425788317537361</v>
      </c>
      <c r="X96" s="30">
        <f>IFERROR(+'CMA Emp Adj'!X96-'Tor Emp Adj'!X96,"")</f>
        <v>49.942632374925793</v>
      </c>
      <c r="Y96" s="30">
        <f>IFERROR(+'CMA Emp Adj'!Y96-'Tor Emp Adj'!Y96,"")</f>
        <v>55.863278919551917</v>
      </c>
    </row>
    <row r="97" spans="1:25" x14ac:dyDescent="0.25">
      <c r="A97" s="6" t="s">
        <v>91</v>
      </c>
      <c r="B97" s="6"/>
      <c r="C97" s="14" t="s">
        <v>201</v>
      </c>
      <c r="D97" s="65">
        <f>IFERROR(+'CMA Emp Adj'!D97-'Tor Emp Adj'!D97,"")</f>
        <v>12.005053996677159</v>
      </c>
      <c r="E97" s="65">
        <f>IFERROR(+'CMA Emp Adj'!E97-'Tor Emp Adj'!E97,"")</f>
        <v>10.717896263495176</v>
      </c>
      <c r="F97" s="65">
        <f>IFERROR(+'CMA Emp Adj'!F97-'Tor Emp Adj'!F97,"")</f>
        <v>12.106048323810931</v>
      </c>
      <c r="G97" s="65">
        <f>IFERROR(+'CMA Emp Adj'!G97-'Tor Emp Adj'!G97,"")</f>
        <v>11.016451102269041</v>
      </c>
      <c r="H97" s="65">
        <f>IFERROR(+'CMA Emp Adj'!H97-'Tor Emp Adj'!H97,"")</f>
        <v>13.496070062528029</v>
      </c>
      <c r="I97" s="65">
        <f>IFERROR(+'CMA Emp Adj'!I97-'Tor Emp Adj'!I97,"")</f>
        <v>11.409391201233657</v>
      </c>
      <c r="J97" s="65">
        <f>IFERROR(+'CMA Emp Adj'!J97-'Tor Emp Adj'!J97,"")</f>
        <v>13.388008503627566</v>
      </c>
      <c r="K97" s="65">
        <f>IFERROR(+'CMA Emp Adj'!K97-'Tor Emp Adj'!K97,"")</f>
        <v>15.515883700902046</v>
      </c>
      <c r="L97" s="65">
        <f>IFERROR(+'CMA Emp Adj'!L97-'Tor Emp Adj'!L97,"")</f>
        <v>12.311425038994521</v>
      </c>
      <c r="M97" s="30">
        <f>IFERROR(+'CMA Emp Adj'!M97-'Tor Emp Adj'!M97,"")</f>
        <v>11.11484290480988</v>
      </c>
      <c r="N97" s="30">
        <f>IFERROR(+'CMA Emp Adj'!N97-'Tor Emp Adj'!N97,"")</f>
        <v>10.720764755373448</v>
      </c>
      <c r="O97" s="30">
        <f>IFERROR(+'CMA Emp Adj'!O97-'Tor Emp Adj'!O97,"")</f>
        <v>12.054024580945281</v>
      </c>
      <c r="P97" s="30">
        <f>IFERROR(+'CMA Emp Adj'!P97-'Tor Emp Adj'!P97,"")</f>
        <v>14.694855642941228</v>
      </c>
      <c r="Q97" s="30">
        <f>IFERROR(+'CMA Emp Adj'!Q97-'Tor Emp Adj'!Q97,"")</f>
        <v>7.0392174515837027</v>
      </c>
      <c r="R97" s="30">
        <f>IFERROR(+'CMA Emp Adj'!R97-'Tor Emp Adj'!R97,"")</f>
        <v>9.9458728638167457</v>
      </c>
      <c r="S97" s="30">
        <f>IFERROR(+'CMA Emp Adj'!S97-'Tor Emp Adj'!S97,"")</f>
        <v>10.24971819902315</v>
      </c>
      <c r="T97" s="30">
        <f>IFERROR(+'CMA Emp Adj'!T97-'Tor Emp Adj'!T97,"")</f>
        <v>14.058196923877446</v>
      </c>
      <c r="U97" s="30">
        <f>IFERROR(+'CMA Emp Adj'!U97-'Tor Emp Adj'!U97,"")</f>
        <v>7.9956773757550366</v>
      </c>
      <c r="V97" s="30">
        <f>IFERROR(+'CMA Emp Adj'!V97-'Tor Emp Adj'!V97,"")</f>
        <v>5.6619293523732246</v>
      </c>
      <c r="W97" s="30">
        <f>IFERROR(+'CMA Emp Adj'!W97-'Tor Emp Adj'!W97,"")</f>
        <v>18.456081037017988</v>
      </c>
      <c r="X97" s="30">
        <f>IFERROR(+'CMA Emp Adj'!X97-'Tor Emp Adj'!X97,"")</f>
        <v>14.16702260923789</v>
      </c>
      <c r="Y97" s="30">
        <f>IFERROR(+'CMA Emp Adj'!Y97-'Tor Emp Adj'!Y97,"")</f>
        <v>13.706195798496275</v>
      </c>
    </row>
    <row r="98" spans="1:25" x14ac:dyDescent="0.25">
      <c r="A98" s="7" t="s">
        <v>92</v>
      </c>
      <c r="B98" s="7"/>
      <c r="C98" s="14">
        <v>4851</v>
      </c>
      <c r="D98" s="65">
        <f>IFERROR(+'CMA Emp Adj'!D98-'Tor Emp Adj'!D98,"")</f>
        <v>4.9651053267641192</v>
      </c>
      <c r="E98" s="65">
        <f>IFERROR(+'CMA Emp Adj'!E98-'Tor Emp Adj'!E98,"")</f>
        <v>4.935317462697105</v>
      </c>
      <c r="F98" s="65">
        <f>IFERROR(+'CMA Emp Adj'!F98-'Tor Emp Adj'!F98,"")</f>
        <v>4.3343024492935873</v>
      </c>
      <c r="G98" s="65">
        <f>IFERROR(+'CMA Emp Adj'!G98-'Tor Emp Adj'!G98,"")</f>
        <v>5.741629143861041</v>
      </c>
      <c r="H98" s="65">
        <f>IFERROR(+'CMA Emp Adj'!H98-'Tor Emp Adj'!H98,"")</f>
        <v>7.1354708183132667</v>
      </c>
      <c r="I98" s="65">
        <f>IFERROR(+'CMA Emp Adj'!I98-'Tor Emp Adj'!I98,"")</f>
        <v>5.6792632819481046</v>
      </c>
      <c r="J98" s="65">
        <f>IFERROR(+'CMA Emp Adj'!J98-'Tor Emp Adj'!J98,"")</f>
        <v>4.4776382753929855</v>
      </c>
      <c r="K98" s="65">
        <f>IFERROR(+'CMA Emp Adj'!K98-'Tor Emp Adj'!K98,"")</f>
        <v>5.3018991167142664</v>
      </c>
      <c r="L98" s="65">
        <f>IFERROR(+'CMA Emp Adj'!L98-'Tor Emp Adj'!L98,"")</f>
        <v>5.6312032273161057</v>
      </c>
      <c r="M98" s="30">
        <f>IFERROR(+'CMA Emp Adj'!M98-'Tor Emp Adj'!M98,"")</f>
        <v>3.7233220327905538</v>
      </c>
      <c r="N98" s="30">
        <f>IFERROR(+'CMA Emp Adj'!N98-'Tor Emp Adj'!N98,"")</f>
        <v>2.7342607750105401</v>
      </c>
      <c r="O98" s="30">
        <f>IFERROR(+'CMA Emp Adj'!O98-'Tor Emp Adj'!O98,"")</f>
        <v>4.7897408551112832</v>
      </c>
      <c r="P98" s="30">
        <f>IFERROR(+'CMA Emp Adj'!P98-'Tor Emp Adj'!P98,"")</f>
        <v>2.5774939924874722</v>
      </c>
      <c r="Q98" s="30">
        <f>IFERROR(+'CMA Emp Adj'!Q98-'Tor Emp Adj'!Q98,"")</f>
        <v>3.8046257154364991</v>
      </c>
      <c r="R98" s="30">
        <f>IFERROR(+'CMA Emp Adj'!R98-'Tor Emp Adj'!R98,"")</f>
        <v>1.5494619508719474</v>
      </c>
      <c r="S98" s="30">
        <f>IFERROR(+'CMA Emp Adj'!S98-'Tor Emp Adj'!S98,"")</f>
        <v>2.4493905930960036</v>
      </c>
      <c r="T98" s="30">
        <f>IFERROR(+'CMA Emp Adj'!T98-'Tor Emp Adj'!T98,"")</f>
        <v>4.1804741320560925</v>
      </c>
      <c r="U98" s="30">
        <f>IFERROR(+'CMA Emp Adj'!U98-'Tor Emp Adj'!U98,"")</f>
        <v>2.2913129434065809</v>
      </c>
      <c r="V98" s="30">
        <f>IFERROR(+'CMA Emp Adj'!V98-'Tor Emp Adj'!V98,"")</f>
        <v>-1.9676528055128841</v>
      </c>
      <c r="W98" s="30">
        <f>IFERROR(+'CMA Emp Adj'!W98-'Tor Emp Adj'!W98,"")</f>
        <v>4.3560637380360969</v>
      </c>
      <c r="X98" s="30">
        <f>IFERROR(+'CMA Emp Adj'!X98-'Tor Emp Adj'!X98,"")</f>
        <v>3.5245241371297116</v>
      </c>
      <c r="Y98" s="30">
        <f>IFERROR(+'CMA Emp Adj'!Y98-'Tor Emp Adj'!Y98,"")</f>
        <v>7.9278758797639135</v>
      </c>
    </row>
    <row r="99" spans="1:25" x14ac:dyDescent="0.25">
      <c r="A99" s="7" t="s">
        <v>93</v>
      </c>
      <c r="B99" s="7"/>
      <c r="C99" s="14">
        <v>4853</v>
      </c>
      <c r="D99" s="65">
        <f>IFERROR(+'CMA Emp Adj'!D99-'Tor Emp Adj'!D99,"")</f>
        <v>2.3233337516219925</v>
      </c>
      <c r="E99" s="65">
        <f>IFERROR(+'CMA Emp Adj'!E99-'Tor Emp Adj'!E99,"")</f>
        <v>3.2554610988106907</v>
      </c>
      <c r="F99" s="65">
        <f>IFERROR(+'CMA Emp Adj'!F99-'Tor Emp Adj'!F99,"")</f>
        <v>4.3559941368444397</v>
      </c>
      <c r="G99" s="65">
        <f>IFERROR(+'CMA Emp Adj'!G99-'Tor Emp Adj'!G99,"")</f>
        <v>2.8088094310583154</v>
      </c>
      <c r="H99" s="65">
        <f>IFERROR(+'CMA Emp Adj'!H99-'Tor Emp Adj'!H99,"")</f>
        <v>2.5079256654926159</v>
      </c>
      <c r="I99" s="65">
        <f>IFERROR(+'CMA Emp Adj'!I99-'Tor Emp Adj'!I99,"")</f>
        <v>3.7253262664533677</v>
      </c>
      <c r="J99" s="65">
        <f>IFERROR(+'CMA Emp Adj'!J99-'Tor Emp Adj'!J99,"")</f>
        <v>4.9393625060459474</v>
      </c>
      <c r="K99" s="65">
        <f>IFERROR(+'CMA Emp Adj'!K99-'Tor Emp Adj'!K99,"")</f>
        <v>3.8986331037148796</v>
      </c>
      <c r="L99" s="65">
        <f>IFERROR(+'CMA Emp Adj'!L99-'Tor Emp Adj'!L99,"")</f>
        <v>3.638352145308982</v>
      </c>
      <c r="M99" s="30">
        <f>IFERROR(+'CMA Emp Adj'!M99-'Tor Emp Adj'!M99,"")</f>
        <v>3.169389747995039</v>
      </c>
      <c r="N99" s="30">
        <f>IFERROR(+'CMA Emp Adj'!N99-'Tor Emp Adj'!N99,"")</f>
        <v>5.3900568211978639</v>
      </c>
      <c r="O99" s="30">
        <f>IFERROR(+'CMA Emp Adj'!O99-'Tor Emp Adj'!O99,"")</f>
        <v>4.1116761264599546</v>
      </c>
      <c r="P99" s="30">
        <f>IFERROR(+'CMA Emp Adj'!P99-'Tor Emp Adj'!P99,"")</f>
        <v>5.3135027297854371</v>
      </c>
      <c r="Q99" s="30">
        <f>IFERROR(+'CMA Emp Adj'!Q99-'Tor Emp Adj'!Q99,"")</f>
        <v>2.4876531494944985</v>
      </c>
      <c r="R99" s="30">
        <f>IFERROR(+'CMA Emp Adj'!R99-'Tor Emp Adj'!R99,"")</f>
        <v>2.6109806181830955</v>
      </c>
      <c r="S99" s="30">
        <f>IFERROR(+'CMA Emp Adj'!S99-'Tor Emp Adj'!S99,"")</f>
        <v>3.4673900397882385</v>
      </c>
      <c r="T99" s="30">
        <f>IFERROR(+'CMA Emp Adj'!T99-'Tor Emp Adj'!T99,"")</f>
        <v>4.6899200325043608</v>
      </c>
      <c r="U99" s="30">
        <f>IFERROR(+'CMA Emp Adj'!U99-'Tor Emp Adj'!U99,"")</f>
        <v>2.8194667916783018</v>
      </c>
      <c r="V99" s="30">
        <f>IFERROR(+'CMA Emp Adj'!V99-'Tor Emp Adj'!V99,"")</f>
        <v>3.5154007506296914</v>
      </c>
      <c r="W99" s="30">
        <f>IFERROR(+'CMA Emp Adj'!W99-'Tor Emp Adj'!W99,"")</f>
        <v>9.4150449697933247</v>
      </c>
      <c r="X99" s="30">
        <f>IFERROR(+'CMA Emp Adj'!X99-'Tor Emp Adj'!X99,"")</f>
        <v>9.1155616321640291</v>
      </c>
      <c r="Y99" s="30">
        <f>IFERROR(+'CMA Emp Adj'!Y99-'Tor Emp Adj'!Y99,"")</f>
        <v>5.5428696749880366</v>
      </c>
    </row>
    <row r="100" spans="1:25" x14ac:dyDescent="0.25">
      <c r="A100" s="8" t="s">
        <v>94</v>
      </c>
      <c r="B100" s="8"/>
      <c r="C100" s="15" t="s">
        <v>202</v>
      </c>
      <c r="D100" s="66">
        <f>IFERROR(+'CMA Emp Adj'!D100-'Tor Emp Adj'!D100,"")</f>
        <v>4.28</v>
      </c>
      <c r="E100" s="66">
        <f>IFERROR(+'CMA Emp Adj'!E100-'Tor Emp Adj'!E100,"")</f>
        <v>1.597653943478099</v>
      </c>
      <c r="F100" s="66">
        <f>IFERROR(+'CMA Emp Adj'!F100-'Tor Emp Adj'!F100,"")</f>
        <v>2.35</v>
      </c>
      <c r="G100" s="66">
        <f>IFERROR(+'CMA Emp Adj'!G100-'Tor Emp Adj'!G100,"")</f>
        <v>3.46</v>
      </c>
      <c r="H100" s="66">
        <f>IFERROR(+'CMA Emp Adj'!H100-'Tor Emp Adj'!H100,"")</f>
        <v>6</v>
      </c>
      <c r="I100" s="66">
        <f>IFERROR(+'CMA Emp Adj'!I100-'Tor Emp Adj'!I100,"")</f>
        <v>3.01</v>
      </c>
      <c r="J100" s="66">
        <f>IFERROR(+'CMA Emp Adj'!J100-'Tor Emp Adj'!J100,"")</f>
        <v>3.81</v>
      </c>
      <c r="K100" s="66">
        <f>IFERROR(+'CMA Emp Adj'!K100-'Tor Emp Adj'!K100,"")</f>
        <v>5.43</v>
      </c>
      <c r="L100" s="66">
        <f>IFERROR(+'CMA Emp Adj'!L100-'Tor Emp Adj'!L100,"")</f>
        <v>5.5972591006423977</v>
      </c>
      <c r="M100" s="31">
        <f>IFERROR(+'CMA Emp Adj'!M100-'Tor Emp Adj'!M100,"")</f>
        <v>7.2222698072805143</v>
      </c>
      <c r="N100" s="31">
        <f>IFERROR(+'CMA Emp Adj'!N100-'Tor Emp Adj'!N100,"")</f>
        <v>3.6400897058458694</v>
      </c>
      <c r="O100" s="31">
        <f>IFERROR(+'CMA Emp Adj'!O100-'Tor Emp Adj'!O100,"")</f>
        <v>3.1898966961496131</v>
      </c>
      <c r="P100" s="31">
        <f>IFERROR(+'CMA Emp Adj'!P100-'Tor Emp Adj'!P100,"")</f>
        <v>6.3777239155903027</v>
      </c>
      <c r="Q100" s="31">
        <f>IFERROR(+'CMA Emp Adj'!Q100-'Tor Emp Adj'!Q100,"")</f>
        <v>2.2658288445755916</v>
      </c>
      <c r="R100" s="31">
        <f>IFERROR(+'CMA Emp Adj'!R100-'Tor Emp Adj'!R100,"")</f>
        <v>4.1129746048790574</v>
      </c>
      <c r="S100" s="31">
        <f>IFERROR(+'CMA Emp Adj'!S100-'Tor Emp Adj'!S100,"")</f>
        <v>5.2384250269687165</v>
      </c>
      <c r="T100" s="31">
        <f>IFERROR(+'CMA Emp Adj'!T100-'Tor Emp Adj'!T100,"")</f>
        <v>5.9261770753744258</v>
      </c>
      <c r="U100" s="31">
        <f>IFERROR(+'CMA Emp Adj'!U100-'Tor Emp Adj'!U100,"")</f>
        <v>3.3827076591154261</v>
      </c>
      <c r="V100" s="31">
        <f>IFERROR(+'CMA Emp Adj'!V100-'Tor Emp Adj'!V100,"")</f>
        <v>2.8456882070125706</v>
      </c>
      <c r="W100" s="31">
        <f>IFERROR(+'CMA Emp Adj'!W100-'Tor Emp Adj'!W100,"")</f>
        <v>4.8600936524453697</v>
      </c>
      <c r="X100" s="31">
        <f>IFERROR(+'CMA Emp Adj'!X100-'Tor Emp Adj'!X100,"")</f>
        <v>4.341086660282091</v>
      </c>
      <c r="Y100" s="31">
        <f>IFERROR(+'CMA Emp Adj'!Y100-'Tor Emp Adj'!Y100,"")</f>
        <v>5.3628764839004841</v>
      </c>
    </row>
    <row r="101" spans="1:25" x14ac:dyDescent="0.25">
      <c r="A101" s="6" t="s">
        <v>95</v>
      </c>
      <c r="B101" s="6"/>
      <c r="C101" s="14">
        <v>486</v>
      </c>
      <c r="D101" s="65">
        <f>IFERROR(+'CMA Emp Adj'!D101-'Tor Emp Adj'!D101,"")</f>
        <v>0</v>
      </c>
      <c r="E101" s="65">
        <f>IFERROR(+'CMA Emp Adj'!E101-'Tor Emp Adj'!E101,"")</f>
        <v>0</v>
      </c>
      <c r="F101" s="65">
        <f>IFERROR(+'CMA Emp Adj'!F101-'Tor Emp Adj'!F101,"")</f>
        <v>0</v>
      </c>
      <c r="G101" s="65">
        <f>IFERROR(+'CMA Emp Adj'!G101-'Tor Emp Adj'!G101,"")</f>
        <v>0</v>
      </c>
      <c r="H101" s="65">
        <f>IFERROR(+'CMA Emp Adj'!H101-'Tor Emp Adj'!H101,"")</f>
        <v>0</v>
      </c>
      <c r="I101" s="65">
        <f>IFERROR(+'CMA Emp Adj'!I101-'Tor Emp Adj'!I101,"")</f>
        <v>0</v>
      </c>
      <c r="J101" s="65">
        <f>IFERROR(+'CMA Emp Adj'!J101-'Tor Emp Adj'!J101,"")</f>
        <v>0</v>
      </c>
      <c r="K101" s="65">
        <f>IFERROR(+'CMA Emp Adj'!K101-'Tor Emp Adj'!K101,"")</f>
        <v>0</v>
      </c>
      <c r="L101" s="65">
        <f>IFERROR(+'CMA Emp Adj'!L101-'Tor Emp Adj'!L101,"")</f>
        <v>0</v>
      </c>
      <c r="M101" s="30">
        <f>IFERROR(+'CMA Emp Adj'!M101-'Tor Emp Adj'!M101,"")</f>
        <v>0</v>
      </c>
      <c r="N101" s="30">
        <f>IFERROR(+'CMA Emp Adj'!N101-'Tor Emp Adj'!N101,"")</f>
        <v>0</v>
      </c>
      <c r="O101" s="30">
        <f>IFERROR(+'CMA Emp Adj'!O101-'Tor Emp Adj'!O101,"")</f>
        <v>0</v>
      </c>
      <c r="P101" s="30">
        <f>IFERROR(+'CMA Emp Adj'!P101-'Tor Emp Adj'!P101,"")</f>
        <v>0</v>
      </c>
      <c r="Q101" s="30">
        <f>IFERROR(+'CMA Emp Adj'!Q101-'Tor Emp Adj'!Q101,"")</f>
        <v>0</v>
      </c>
      <c r="R101" s="30">
        <f>IFERROR(+'CMA Emp Adj'!R101-'Tor Emp Adj'!R101,"")</f>
        <v>0</v>
      </c>
      <c r="S101" s="30">
        <f>IFERROR(+'CMA Emp Adj'!S101-'Tor Emp Adj'!S101,"")</f>
        <v>0</v>
      </c>
      <c r="T101" s="30">
        <f>IFERROR(+'CMA Emp Adj'!T101-'Tor Emp Adj'!T101,"")</f>
        <v>0</v>
      </c>
      <c r="U101" s="30">
        <f>IFERROR(+'CMA Emp Adj'!U101-'Tor Emp Adj'!U101,"")</f>
        <v>0</v>
      </c>
      <c r="V101" s="30">
        <f>IFERROR(+'CMA Emp Adj'!V101-'Tor Emp Adj'!V101,"")</f>
        <v>0</v>
      </c>
      <c r="W101" s="30">
        <f>IFERROR(+'CMA Emp Adj'!W101-'Tor Emp Adj'!W101,"")</f>
        <v>0</v>
      </c>
      <c r="X101" s="30">
        <f>IFERROR(+'CMA Emp Adj'!X101-'Tor Emp Adj'!X101,"")</f>
        <v>0</v>
      </c>
      <c r="Y101" s="30">
        <f>IFERROR(+'CMA Emp Adj'!Y101-'Tor Emp Adj'!Y101,"")</f>
        <v>0</v>
      </c>
    </row>
    <row r="102" spans="1:25" x14ac:dyDescent="0.25">
      <c r="A102" s="6" t="s">
        <v>96</v>
      </c>
      <c r="B102" s="6"/>
      <c r="C102" s="14">
        <v>488</v>
      </c>
      <c r="D102" s="65">
        <f>IFERROR(+'CMA Emp Adj'!D102-'Tor Emp Adj'!D102,"")</f>
        <v>4.2514588888729588</v>
      </c>
      <c r="E102" s="65">
        <f>IFERROR(+'CMA Emp Adj'!E102-'Tor Emp Adj'!E102,"")</f>
        <v>4.3462654610467713</v>
      </c>
      <c r="F102" s="65">
        <f>IFERROR(+'CMA Emp Adj'!F102-'Tor Emp Adj'!F102,"")</f>
        <v>7.2358095891116205</v>
      </c>
      <c r="G102" s="65">
        <f>IFERROR(+'CMA Emp Adj'!G102-'Tor Emp Adj'!G102,"")</f>
        <v>7.9784078473665794</v>
      </c>
      <c r="H102" s="65">
        <f>IFERROR(+'CMA Emp Adj'!H102-'Tor Emp Adj'!H102,"")</f>
        <v>11.508515609619</v>
      </c>
      <c r="I102" s="65">
        <f>IFERROR(+'CMA Emp Adj'!I102-'Tor Emp Adj'!I102,"")</f>
        <v>9.7205602379542739</v>
      </c>
      <c r="J102" s="65">
        <f>IFERROR(+'CMA Emp Adj'!J102-'Tor Emp Adj'!J102,"")</f>
        <v>12.06031695435308</v>
      </c>
      <c r="K102" s="65">
        <f>IFERROR(+'CMA Emp Adj'!K102-'Tor Emp Adj'!K102,"")</f>
        <v>11.066353480360819</v>
      </c>
      <c r="L102" s="65">
        <f>IFERROR(+'CMA Emp Adj'!L102-'Tor Emp Adj'!L102,"")</f>
        <v>17.658674519869447</v>
      </c>
      <c r="M102" s="30">
        <f>IFERROR(+'CMA Emp Adj'!M102-'Tor Emp Adj'!M102,"")</f>
        <v>14.266635501020044</v>
      </c>
      <c r="N102" s="30">
        <f>IFERROR(+'CMA Emp Adj'!N102-'Tor Emp Adj'!N102,"")</f>
        <v>12.114008805243188</v>
      </c>
      <c r="O102" s="30">
        <f>IFERROR(+'CMA Emp Adj'!O102-'Tor Emp Adj'!O102,"")</f>
        <v>17.980283722151661</v>
      </c>
      <c r="P102" s="30">
        <f>IFERROR(+'CMA Emp Adj'!P102-'Tor Emp Adj'!P102,"")</f>
        <v>14.286011433951163</v>
      </c>
      <c r="Q102" s="30">
        <f>IFERROR(+'CMA Emp Adj'!Q102-'Tor Emp Adj'!Q102,"")</f>
        <v>19.505469164053832</v>
      </c>
      <c r="R102" s="30">
        <f>IFERROR(+'CMA Emp Adj'!R102-'Tor Emp Adj'!R102,"")</f>
        <v>21.465844743341812</v>
      </c>
      <c r="S102" s="30">
        <f>IFERROR(+'CMA Emp Adj'!S102-'Tor Emp Adj'!S102,"")</f>
        <v>13.686379056449965</v>
      </c>
      <c r="T102" s="30">
        <f>IFERROR(+'CMA Emp Adj'!T102-'Tor Emp Adj'!T102,"")</f>
        <v>15.424354673054911</v>
      </c>
      <c r="U102" s="30">
        <f>IFERROR(+'CMA Emp Adj'!U102-'Tor Emp Adj'!U102,"")</f>
        <v>18.286560078886694</v>
      </c>
      <c r="V102" s="30">
        <f>IFERROR(+'CMA Emp Adj'!V102-'Tor Emp Adj'!V102,"")</f>
        <v>19.795540398529582</v>
      </c>
      <c r="W102" s="30">
        <f>IFERROR(+'CMA Emp Adj'!W102-'Tor Emp Adj'!W102,"")</f>
        <v>14.656416498608477</v>
      </c>
      <c r="X102" s="30">
        <f>IFERROR(+'CMA Emp Adj'!X102-'Tor Emp Adj'!X102,"")</f>
        <v>20.315740428561558</v>
      </c>
      <c r="Y102" s="30">
        <f>IFERROR(+'CMA Emp Adj'!Y102-'Tor Emp Adj'!Y102,"")</f>
        <v>13.584678154414796</v>
      </c>
    </row>
    <row r="103" spans="1:25" x14ac:dyDescent="0.25">
      <c r="A103" s="6" t="s">
        <v>97</v>
      </c>
      <c r="B103" s="6"/>
      <c r="C103" s="14">
        <v>491</v>
      </c>
      <c r="D103" s="65">
        <f>IFERROR(+'CMA Emp Adj'!D103-'Tor Emp Adj'!D103,"")</f>
        <v>3.9085426797095115</v>
      </c>
      <c r="E103" s="65">
        <f>IFERROR(+'CMA Emp Adj'!E103-'Tor Emp Adj'!E103,"")</f>
        <v>7.5652695839925759</v>
      </c>
      <c r="F103" s="65">
        <f>IFERROR(+'CMA Emp Adj'!F103-'Tor Emp Adj'!F103,"")</f>
        <v>6.8122724242325603</v>
      </c>
      <c r="G103" s="65">
        <f>IFERROR(+'CMA Emp Adj'!G103-'Tor Emp Adj'!G103,"")</f>
        <v>3.7253887609313381</v>
      </c>
      <c r="H103" s="65">
        <f>IFERROR(+'CMA Emp Adj'!H103-'Tor Emp Adj'!H103,"")</f>
        <v>5.5579256654926157</v>
      </c>
      <c r="I103" s="65">
        <f>IFERROR(+'CMA Emp Adj'!I103-'Tor Emp Adj'!I103,"")</f>
        <v>5.0336326161115643</v>
      </c>
      <c r="J103" s="65">
        <f>IFERROR(+'CMA Emp Adj'!J103-'Tor Emp Adj'!J103,"")</f>
        <v>6.4666296568923807</v>
      </c>
      <c r="K103" s="65">
        <f>IFERROR(+'CMA Emp Adj'!K103-'Tor Emp Adj'!K103,"")</f>
        <v>9.9659651685997268</v>
      </c>
      <c r="L103" s="65">
        <f>IFERROR(+'CMA Emp Adj'!L103-'Tor Emp Adj'!L103,"")</f>
        <v>7.4148340409745845</v>
      </c>
      <c r="M103" s="30">
        <f>IFERROR(+'CMA Emp Adj'!M103-'Tor Emp Adj'!M103,"")</f>
        <v>7.6743121219167181</v>
      </c>
      <c r="N103" s="30">
        <f>IFERROR(+'CMA Emp Adj'!N103-'Tor Emp Adj'!N103,"")</f>
        <v>5.8607519228446829</v>
      </c>
      <c r="O103" s="30">
        <f>IFERROR(+'CMA Emp Adj'!O103-'Tor Emp Adj'!O103,"")</f>
        <v>8.1365865564349029</v>
      </c>
      <c r="P103" s="30">
        <f>IFERROR(+'CMA Emp Adj'!P103-'Tor Emp Adj'!P103,"")</f>
        <v>8.3374718519684379</v>
      </c>
      <c r="Q103" s="30">
        <f>IFERROR(+'CMA Emp Adj'!Q103-'Tor Emp Adj'!Q103,"")</f>
        <v>6.8340414728622214</v>
      </c>
      <c r="R103" s="30">
        <f>IFERROR(+'CMA Emp Adj'!R103-'Tor Emp Adj'!R103,"")</f>
        <v>5.2992462245539445</v>
      </c>
      <c r="S103" s="30">
        <f>IFERROR(+'CMA Emp Adj'!S103-'Tor Emp Adj'!S103,"")</f>
        <v>8.0678492523000394</v>
      </c>
      <c r="T103" s="30">
        <f>IFERROR(+'CMA Emp Adj'!T103-'Tor Emp Adj'!T103,"")</f>
        <v>10.265362937799917</v>
      </c>
      <c r="U103" s="30">
        <f>IFERROR(+'CMA Emp Adj'!U103-'Tor Emp Adj'!U103,"")</f>
        <v>9.2706247690096006</v>
      </c>
      <c r="V103" s="30">
        <f>IFERROR(+'CMA Emp Adj'!V103-'Tor Emp Adj'!V103,"")</f>
        <v>4.3332547625316353</v>
      </c>
      <c r="W103" s="30">
        <f>IFERROR(+'CMA Emp Adj'!W103-'Tor Emp Adj'!W103,"")</f>
        <v>7.2411607669089868</v>
      </c>
      <c r="X103" s="30">
        <f>IFERROR(+'CMA Emp Adj'!X103-'Tor Emp Adj'!X103,"")</f>
        <v>6.8869713609713052</v>
      </c>
      <c r="Y103" s="30">
        <f>IFERROR(+'CMA Emp Adj'!Y103-'Tor Emp Adj'!Y103,"")</f>
        <v>11.515743409039224</v>
      </c>
    </row>
    <row r="104" spans="1:25" x14ac:dyDescent="0.25">
      <c r="A104" s="6" t="s">
        <v>98</v>
      </c>
      <c r="B104" s="6"/>
      <c r="C104" s="14">
        <v>492</v>
      </c>
      <c r="D104" s="65">
        <f>IFERROR(+'CMA Emp Adj'!D104-'Tor Emp Adj'!D104,"")</f>
        <v>8.4031259215422018</v>
      </c>
      <c r="E104" s="65">
        <f>IFERROR(+'CMA Emp Adj'!E104-'Tor Emp Adj'!E104,"")</f>
        <v>7.6822723770890864</v>
      </c>
      <c r="F104" s="65">
        <f>IFERROR(+'CMA Emp Adj'!F104-'Tor Emp Adj'!F104,"")</f>
        <v>6.5503002506102534</v>
      </c>
      <c r="G104" s="65">
        <f>IFERROR(+'CMA Emp Adj'!G104-'Tor Emp Adj'!G104,"")</f>
        <v>10.614394729195464</v>
      </c>
      <c r="H104" s="65">
        <f>IFERROR(+'CMA Emp Adj'!H104-'Tor Emp Adj'!H104,"")</f>
        <v>8.0330159711339153</v>
      </c>
      <c r="I104" s="65">
        <f>IFERROR(+'CMA Emp Adj'!I104-'Tor Emp Adj'!I104,"")</f>
        <v>10.779787895569294</v>
      </c>
      <c r="J104" s="65">
        <f>IFERROR(+'CMA Emp Adj'!J104-'Tor Emp Adj'!J104,"")</f>
        <v>9.3735789570737573</v>
      </c>
      <c r="K104" s="65">
        <f>IFERROR(+'CMA Emp Adj'!K104-'Tor Emp Adj'!K104,"")</f>
        <v>10.182003999775835</v>
      </c>
      <c r="L104" s="65">
        <f>IFERROR(+'CMA Emp Adj'!L104-'Tor Emp Adj'!L104,"")</f>
        <v>10.618079863200467</v>
      </c>
      <c r="M104" s="30">
        <f>IFERROR(+'CMA Emp Adj'!M104-'Tor Emp Adj'!M104,"")</f>
        <v>11.056902041328826</v>
      </c>
      <c r="N104" s="30">
        <f>IFERROR(+'CMA Emp Adj'!N104-'Tor Emp Adj'!N104,"")</f>
        <v>9.3167807844889658</v>
      </c>
      <c r="O104" s="30">
        <f>IFERROR(+'CMA Emp Adj'!O104-'Tor Emp Adj'!O104,"")</f>
        <v>10.81474607554499</v>
      </c>
      <c r="P104" s="30">
        <f>IFERROR(+'CMA Emp Adj'!P104-'Tor Emp Adj'!P104,"")</f>
        <v>13.033199611443335</v>
      </c>
      <c r="Q104" s="30">
        <f>IFERROR(+'CMA Emp Adj'!Q104-'Tor Emp Adj'!Q104,"")</f>
        <v>12.025395554427881</v>
      </c>
      <c r="R104" s="30">
        <f>IFERROR(+'CMA Emp Adj'!R104-'Tor Emp Adj'!R104,"")</f>
        <v>12.120996761708895</v>
      </c>
      <c r="S104" s="30">
        <f>IFERROR(+'CMA Emp Adj'!S104-'Tor Emp Adj'!S104,"")</f>
        <v>10.167814478313387</v>
      </c>
      <c r="T104" s="30">
        <f>IFERROR(+'CMA Emp Adj'!T104-'Tor Emp Adj'!T104,"")</f>
        <v>12.446998914702887</v>
      </c>
      <c r="U104" s="30">
        <f>IFERROR(+'CMA Emp Adj'!U104-'Tor Emp Adj'!U104,"")</f>
        <v>13.587954326769379</v>
      </c>
      <c r="V104" s="30">
        <f>IFERROR(+'CMA Emp Adj'!V104-'Tor Emp Adj'!V104,"")</f>
        <v>13.695249454350078</v>
      </c>
      <c r="W104" s="30">
        <f>IFERROR(+'CMA Emp Adj'!W104-'Tor Emp Adj'!W104,"")</f>
        <v>11.343081698829899</v>
      </c>
      <c r="X104" s="30">
        <f>IFERROR(+'CMA Emp Adj'!X104-'Tor Emp Adj'!X104,"")</f>
        <v>12.937234812952262</v>
      </c>
      <c r="Y104" s="30">
        <f>IFERROR(+'CMA Emp Adj'!Y104-'Tor Emp Adj'!Y104,"")</f>
        <v>14.712802906599414</v>
      </c>
    </row>
    <row r="105" spans="1:25" x14ac:dyDescent="0.25">
      <c r="A105" s="6" t="s">
        <v>99</v>
      </c>
      <c r="B105" s="6"/>
      <c r="C105" s="14">
        <v>493</v>
      </c>
      <c r="D105" s="65">
        <f>IFERROR(+'CMA Emp Adj'!D105-'Tor Emp Adj'!D105,"")</f>
        <v>3.5997921699202089</v>
      </c>
      <c r="E105" s="65">
        <f>IFERROR(+'CMA Emp Adj'!E105-'Tor Emp Adj'!E105,"")</f>
        <v>5.5681806092279142</v>
      </c>
      <c r="F105" s="65">
        <f>IFERROR(+'CMA Emp Adj'!F105-'Tor Emp Adj'!F105,"")</f>
        <v>5.9165514445151262</v>
      </c>
      <c r="G105" s="65">
        <f>IFERROR(+'CMA Emp Adj'!G105-'Tor Emp Adj'!G105,"")</f>
        <v>7.1082084737340629</v>
      </c>
      <c r="H105" s="65">
        <f>IFERROR(+'CMA Emp Adj'!H105-'Tor Emp Adj'!H105,"")</f>
        <v>7.3833967137825489</v>
      </c>
      <c r="I105" s="65">
        <f>IFERROR(+'CMA Emp Adj'!I105-'Tor Emp Adj'!I105,"")</f>
        <v>4.8082496790388198</v>
      </c>
      <c r="J105" s="65">
        <f>IFERROR(+'CMA Emp Adj'!J105-'Tor Emp Adj'!J105,"")</f>
        <v>6.7176649123337357</v>
      </c>
      <c r="K105" s="65">
        <f>IFERROR(+'CMA Emp Adj'!K105-'Tor Emp Adj'!K105,"")</f>
        <v>4.0046641297696937</v>
      </c>
      <c r="L105" s="65">
        <f>IFERROR(+'CMA Emp Adj'!L105-'Tor Emp Adj'!L105,"")</f>
        <v>7.1005151914339208</v>
      </c>
      <c r="M105" s="30">
        <f>IFERROR(+'CMA Emp Adj'!M105-'Tor Emp Adj'!M105,"")</f>
        <v>7.7380614240800512</v>
      </c>
      <c r="N105" s="30">
        <f>IFERROR(+'CMA Emp Adj'!N105-'Tor Emp Adj'!N105,"")</f>
        <v>8.3667803846238833</v>
      </c>
      <c r="O105" s="30">
        <f>IFERROR(+'CMA Emp Adj'!O105-'Tor Emp Adj'!O105,"")</f>
        <v>11.357023209719113</v>
      </c>
      <c r="P105" s="30">
        <f>IFERROR(+'CMA Emp Adj'!P105-'Tor Emp Adj'!P105,"")</f>
        <v>10.568657688076009</v>
      </c>
      <c r="Q105" s="30">
        <f>IFERROR(+'CMA Emp Adj'!Q105-'Tor Emp Adj'!Q105,"")</f>
        <v>9.546953442665183</v>
      </c>
      <c r="R105" s="30">
        <f>IFERROR(+'CMA Emp Adj'!R105-'Tor Emp Adj'!R105,"")</f>
        <v>11.105269229358424</v>
      </c>
      <c r="S105" s="30">
        <f>IFERROR(+'CMA Emp Adj'!S105-'Tor Emp Adj'!S105,"")</f>
        <v>10.92886482015621</v>
      </c>
      <c r="T105" s="30">
        <f>IFERROR(+'CMA Emp Adj'!T105-'Tor Emp Adj'!T105,"")</f>
        <v>13.039637486150404</v>
      </c>
      <c r="U105" s="30">
        <f>IFERROR(+'CMA Emp Adj'!U105-'Tor Emp Adj'!U105,"")</f>
        <v>11.402111595654251</v>
      </c>
      <c r="V105" s="30">
        <f>IFERROR(+'CMA Emp Adj'!V105-'Tor Emp Adj'!V105,"")</f>
        <v>15.122901940052932</v>
      </c>
      <c r="W105" s="30">
        <f>IFERROR(+'CMA Emp Adj'!W105-'Tor Emp Adj'!W105,"")</f>
        <v>15.854582953066481</v>
      </c>
      <c r="X105" s="30">
        <f>IFERROR(+'CMA Emp Adj'!X105-'Tor Emp Adj'!X105,"")</f>
        <v>19.733484694213431</v>
      </c>
      <c r="Y105" s="30">
        <f>IFERROR(+'CMA Emp Adj'!Y105-'Tor Emp Adj'!Y105,"")</f>
        <v>24.878716070093322</v>
      </c>
    </row>
    <row r="106" spans="1:25" x14ac:dyDescent="0.25">
      <c r="A106" s="5" t="s">
        <v>100</v>
      </c>
      <c r="B106" s="5"/>
      <c r="C106" s="13">
        <v>51</v>
      </c>
      <c r="D106" s="64">
        <f>IFERROR(+'CMA Emp Adj'!D106-'Tor Emp Adj'!D106,"")</f>
        <v>31.748653810228774</v>
      </c>
      <c r="E106" s="64">
        <f>IFERROR(+'CMA Emp Adj'!E106-'Tor Emp Adj'!E106,"")</f>
        <v>32.683279960121006</v>
      </c>
      <c r="F106" s="64">
        <f>IFERROR(+'CMA Emp Adj'!F106-'Tor Emp Adj'!F106,"")</f>
        <v>32.487384793668163</v>
      </c>
      <c r="G106" s="64">
        <f>IFERROR(+'CMA Emp Adj'!G106-'Tor Emp Adj'!G106,"")</f>
        <v>42.295599362590224</v>
      </c>
      <c r="H106" s="64">
        <f>IFERROR(+'CMA Emp Adj'!H106-'Tor Emp Adj'!H106,"")</f>
        <v>44.115878771297048</v>
      </c>
      <c r="I106" s="64">
        <f>IFERROR(+'CMA Emp Adj'!I106-'Tor Emp Adj'!I106,"")</f>
        <v>35.9866791213109</v>
      </c>
      <c r="J106" s="64">
        <f>IFERROR(+'CMA Emp Adj'!J106-'Tor Emp Adj'!J106,"")</f>
        <v>33.299934177750892</v>
      </c>
      <c r="K106" s="64">
        <f>IFERROR(+'CMA Emp Adj'!K106-'Tor Emp Adj'!K106,"")</f>
        <v>35.508929212248226</v>
      </c>
      <c r="L106" s="64">
        <f>IFERROR(+'CMA Emp Adj'!L106-'Tor Emp Adj'!L106,"")</f>
        <v>27.64308690232609</v>
      </c>
      <c r="M106" s="29">
        <f>IFERROR(+'CMA Emp Adj'!M106-'Tor Emp Adj'!M106,"")</f>
        <v>34.161927979791329</v>
      </c>
      <c r="N106" s="29">
        <f>IFERROR(+'CMA Emp Adj'!N106-'Tor Emp Adj'!N106,"")</f>
        <v>27.247349615021136</v>
      </c>
      <c r="O106" s="29">
        <f>IFERROR(+'CMA Emp Adj'!O106-'Tor Emp Adj'!O106,"")</f>
        <v>32.102872365217806</v>
      </c>
      <c r="P106" s="29">
        <f>IFERROR(+'CMA Emp Adj'!P106-'Tor Emp Adj'!P106,"")</f>
        <v>26.162243825224849</v>
      </c>
      <c r="Q106" s="29">
        <f>IFERROR(+'CMA Emp Adj'!Q106-'Tor Emp Adj'!Q106,"")</f>
        <v>36.71615480703106</v>
      </c>
      <c r="R106" s="29">
        <f>IFERROR(+'CMA Emp Adj'!R106-'Tor Emp Adj'!R106,"")</f>
        <v>34.587702166100243</v>
      </c>
      <c r="S106" s="29">
        <f>IFERROR(+'CMA Emp Adj'!S106-'Tor Emp Adj'!S106,"")</f>
        <v>31.958683160436976</v>
      </c>
      <c r="T106" s="29">
        <f>IFERROR(+'CMA Emp Adj'!T106-'Tor Emp Adj'!T106,"")</f>
        <v>29.922568124571654</v>
      </c>
      <c r="U106" s="29">
        <f>IFERROR(+'CMA Emp Adj'!U106-'Tor Emp Adj'!U106,"")</f>
        <v>32.133928717835012</v>
      </c>
      <c r="V106" s="29">
        <f>IFERROR(+'CMA Emp Adj'!V106-'Tor Emp Adj'!V106,"")</f>
        <v>35.381327820866588</v>
      </c>
      <c r="W106" s="29">
        <f>IFERROR(+'CMA Emp Adj'!W106-'Tor Emp Adj'!W106,"")</f>
        <v>33.859909317255784</v>
      </c>
      <c r="X106" s="29">
        <f>IFERROR(+'CMA Emp Adj'!X106-'Tor Emp Adj'!X106,"")</f>
        <v>23.806455179265512</v>
      </c>
      <c r="Y106" s="29">
        <f>IFERROR(+'CMA Emp Adj'!Y106-'Tor Emp Adj'!Y106,"")</f>
        <v>36.398543478089955</v>
      </c>
    </row>
    <row r="107" spans="1:25" x14ac:dyDescent="0.25">
      <c r="A107" s="6" t="s">
        <v>101</v>
      </c>
      <c r="B107" s="6"/>
      <c r="C107" s="14">
        <v>511</v>
      </c>
      <c r="D107" s="65">
        <f>IFERROR(+'CMA Emp Adj'!D107-'Tor Emp Adj'!D107,"")</f>
        <v>7.2988563071281618</v>
      </c>
      <c r="E107" s="65">
        <f>IFERROR(+'CMA Emp Adj'!E107-'Tor Emp Adj'!E107,"")</f>
        <v>5.5017744385619896</v>
      </c>
      <c r="F107" s="65">
        <f>IFERROR(+'CMA Emp Adj'!F107-'Tor Emp Adj'!F107,"")</f>
        <v>6.6389395716251212</v>
      </c>
      <c r="G107" s="65">
        <f>IFERROR(+'CMA Emp Adj'!G107-'Tor Emp Adj'!G107,"")</f>
        <v>7.2450270048939256</v>
      </c>
      <c r="H107" s="65">
        <f>IFERROR(+'CMA Emp Adj'!H107-'Tor Emp Adj'!H107,"")</f>
        <v>7.2988484719657158</v>
      </c>
      <c r="I107" s="65">
        <f>IFERROR(+'CMA Emp Adj'!I107-'Tor Emp Adj'!I107,"")</f>
        <v>5.8601068729992605</v>
      </c>
      <c r="J107" s="65">
        <f>IFERROR(+'CMA Emp Adj'!J107-'Tor Emp Adj'!J107,"")</f>
        <v>8.5098907633010867</v>
      </c>
      <c r="K107" s="65">
        <f>IFERROR(+'CMA Emp Adj'!K107-'Tor Emp Adj'!K107,"")</f>
        <v>9.0697477917856677</v>
      </c>
      <c r="L107" s="65">
        <f>IFERROR(+'CMA Emp Adj'!L107-'Tor Emp Adj'!L107,"")</f>
        <v>8.3969190111497483</v>
      </c>
      <c r="M107" s="30">
        <f>IFERROR(+'CMA Emp Adj'!M107-'Tor Emp Adj'!M107,"")</f>
        <v>7.4732068828037388</v>
      </c>
      <c r="N107" s="30">
        <f>IFERROR(+'CMA Emp Adj'!N107-'Tor Emp Adj'!N107,"")</f>
        <v>7.3002967632738613</v>
      </c>
      <c r="O107" s="30">
        <f>IFERROR(+'CMA Emp Adj'!O107-'Tor Emp Adj'!O107,"")</f>
        <v>7.1050621682332782</v>
      </c>
      <c r="P107" s="30">
        <f>IFERROR(+'CMA Emp Adj'!P107-'Tor Emp Adj'!P107,"")</f>
        <v>5.8799118875353003</v>
      </c>
      <c r="Q107" s="30">
        <f>IFERROR(+'CMA Emp Adj'!Q107-'Tor Emp Adj'!Q107,"")</f>
        <v>5.8498732731956657</v>
      </c>
      <c r="R107" s="30">
        <f>IFERROR(+'CMA Emp Adj'!R107-'Tor Emp Adj'!R107,"")</f>
        <v>7.8633956563834371</v>
      </c>
      <c r="S107" s="30">
        <f>IFERROR(+'CMA Emp Adj'!S107-'Tor Emp Adj'!S107,"")</f>
        <v>8.5324571111970826</v>
      </c>
      <c r="T107" s="30">
        <f>IFERROR(+'CMA Emp Adj'!T107-'Tor Emp Adj'!T107,"")</f>
        <v>4.985682767337714</v>
      </c>
      <c r="U107" s="30">
        <f>IFERROR(+'CMA Emp Adj'!U107-'Tor Emp Adj'!U107,"")</f>
        <v>7.6703978375724056</v>
      </c>
      <c r="V107" s="30">
        <f>IFERROR(+'CMA Emp Adj'!V107-'Tor Emp Adj'!V107,"")</f>
        <v>6.9413819960698344</v>
      </c>
      <c r="W107" s="30">
        <f>IFERROR(+'CMA Emp Adj'!W107-'Tor Emp Adj'!W107,"")</f>
        <v>5.5486442476736606</v>
      </c>
      <c r="X107" s="30">
        <f>IFERROR(+'CMA Emp Adj'!X107-'Tor Emp Adj'!X107,"")</f>
        <v>6.5911715067392365</v>
      </c>
      <c r="Y107" s="30">
        <f>IFERROR(+'CMA Emp Adj'!Y107-'Tor Emp Adj'!Y107,"")</f>
        <v>9.379734304274276</v>
      </c>
    </row>
    <row r="108" spans="1:25" x14ac:dyDescent="0.25">
      <c r="A108" s="7" t="s">
        <v>102</v>
      </c>
      <c r="B108" s="7"/>
      <c r="C108" s="14">
        <v>5111</v>
      </c>
      <c r="D108" s="65">
        <f>IFERROR(+'CMA Emp Adj'!D108-'Tor Emp Adj'!D108,"")</f>
        <v>7.3040646077826938</v>
      </c>
      <c r="E108" s="65">
        <f>IFERROR(+'CMA Emp Adj'!E108-'Tor Emp Adj'!E108,"")</f>
        <v>5.5017744385619896</v>
      </c>
      <c r="F108" s="65">
        <f>IFERROR(+'CMA Emp Adj'!F108-'Tor Emp Adj'!F108,"")</f>
        <v>5.5254946806124732</v>
      </c>
      <c r="G108" s="65">
        <f>IFERROR(+'CMA Emp Adj'!G108-'Tor Emp Adj'!G108,"")</f>
        <v>7.0979891274341611</v>
      </c>
      <c r="H108" s="65">
        <f>IFERROR(+'CMA Emp Adj'!H108-'Tor Emp Adj'!H108,"")</f>
        <v>6.3247190930577162</v>
      </c>
      <c r="I108" s="65">
        <f>IFERROR(+'CMA Emp Adj'!I108-'Tor Emp Adj'!I108,"")</f>
        <v>5.7241677528758981</v>
      </c>
      <c r="J108" s="65">
        <f>IFERROR(+'CMA Emp Adj'!J108-'Tor Emp Adj'!J108,"")</f>
        <v>8.1778486819830682</v>
      </c>
      <c r="K108" s="65">
        <f>IFERROR(+'CMA Emp Adj'!K108-'Tor Emp Adj'!K108,"")</f>
        <v>8.8384584606375771</v>
      </c>
      <c r="L108" s="65">
        <f>IFERROR(+'CMA Emp Adj'!L108-'Tor Emp Adj'!L108,"")</f>
        <v>6.6558033000365739</v>
      </c>
      <c r="M108" s="30">
        <f>IFERROR(+'CMA Emp Adj'!M108-'Tor Emp Adj'!M108,"")</f>
        <v>5.6465078274331617</v>
      </c>
      <c r="N108" s="30">
        <f>IFERROR(+'CMA Emp Adj'!N108-'Tor Emp Adj'!N108,"")</f>
        <v>7.0199346367471094</v>
      </c>
      <c r="O108" s="30">
        <f>IFERROR(+'CMA Emp Adj'!O108-'Tor Emp Adj'!O108,"")</f>
        <v>6.1766812095178576</v>
      </c>
      <c r="P108" s="30">
        <f>IFERROR(+'CMA Emp Adj'!P108-'Tor Emp Adj'!P108,"")</f>
        <v>5.2060041220376192</v>
      </c>
      <c r="Q108" s="30">
        <f>IFERROR(+'CMA Emp Adj'!Q108-'Tor Emp Adj'!Q108,"")</f>
        <v>4.2331108599741007</v>
      </c>
      <c r="R108" s="30">
        <f>IFERROR(+'CMA Emp Adj'!R108-'Tor Emp Adj'!R108,"")</f>
        <v>6.2384919900103348</v>
      </c>
      <c r="S108" s="30">
        <f>IFERROR(+'CMA Emp Adj'!S108-'Tor Emp Adj'!S108,"")</f>
        <v>6.9472937975492641</v>
      </c>
      <c r="T108" s="30">
        <f>IFERROR(+'CMA Emp Adj'!T108-'Tor Emp Adj'!T108,"")</f>
        <v>3.2822817282151213</v>
      </c>
      <c r="U108" s="30">
        <f>IFERROR(+'CMA Emp Adj'!U108-'Tor Emp Adj'!U108,"")</f>
        <v>6.8107931470856116</v>
      </c>
      <c r="V108" s="30">
        <f>IFERROR(+'CMA Emp Adj'!V108-'Tor Emp Adj'!V108,"")</f>
        <v>6.2616504427781798</v>
      </c>
      <c r="W108" s="30">
        <f>IFERROR(+'CMA Emp Adj'!W108-'Tor Emp Adj'!W108,"")</f>
        <v>3.8298379683212502</v>
      </c>
      <c r="X108" s="30">
        <f>IFERROR(+'CMA Emp Adj'!X108-'Tor Emp Adj'!X108,"")</f>
        <v>5.302015153802822</v>
      </c>
      <c r="Y108" s="30">
        <f>IFERROR(+'CMA Emp Adj'!Y108-'Tor Emp Adj'!Y108,"")</f>
        <v>7.1386695949508461</v>
      </c>
    </row>
    <row r="109" spans="1:25" x14ac:dyDescent="0.25">
      <c r="A109" s="7" t="s">
        <v>103</v>
      </c>
      <c r="B109" s="7"/>
      <c r="C109" s="14">
        <v>5112</v>
      </c>
      <c r="D109" s="65">
        <f>IFERROR(+'CMA Emp Adj'!D109-'Tor Emp Adj'!D109,"")</f>
        <v>0</v>
      </c>
      <c r="E109" s="65">
        <f>IFERROR(+'CMA Emp Adj'!E109-'Tor Emp Adj'!E109,"")</f>
        <v>0</v>
      </c>
      <c r="F109" s="65">
        <f>IFERROR(+'CMA Emp Adj'!F109-'Tor Emp Adj'!F109,"")</f>
        <v>2.23</v>
      </c>
      <c r="G109" s="65">
        <f>IFERROR(+'CMA Emp Adj'!G109-'Tor Emp Adj'!G109,"")</f>
        <v>0</v>
      </c>
      <c r="H109" s="65">
        <f>IFERROR(+'CMA Emp Adj'!H109-'Tor Emp Adj'!H109,"")</f>
        <v>1.95</v>
      </c>
      <c r="I109" s="65">
        <f>IFERROR(+'CMA Emp Adj'!I109-'Tor Emp Adj'!I109,"")</f>
        <v>0</v>
      </c>
      <c r="J109" s="65">
        <f>IFERROR(+'CMA Emp Adj'!J109-'Tor Emp Adj'!J109,"")</f>
        <v>0.33204208131801649</v>
      </c>
      <c r="K109" s="65">
        <f>IFERROR(+'CMA Emp Adj'!K109-'Tor Emp Adj'!K109,"")</f>
        <v>0</v>
      </c>
      <c r="L109" s="65">
        <f>IFERROR(+'CMA Emp Adj'!L109-'Tor Emp Adj'!L109,"")</f>
        <v>1.599375109693949</v>
      </c>
      <c r="M109" s="30">
        <f>IFERROR(+'CMA Emp Adj'!M109-'Tor Emp Adj'!M109,"")</f>
        <v>1.7806478873239437</v>
      </c>
      <c r="N109" s="30">
        <f>IFERROR(+'CMA Emp Adj'!N109-'Tor Emp Adj'!N109,"")</f>
        <v>0</v>
      </c>
      <c r="O109" s="30">
        <f>IFERROR(+'CMA Emp Adj'!O109-'Tor Emp Adj'!O109,"")</f>
        <v>0</v>
      </c>
      <c r="P109" s="30">
        <f>IFERROR(+'CMA Emp Adj'!P109-'Tor Emp Adj'!P109,"")</f>
        <v>0</v>
      </c>
      <c r="Q109" s="30">
        <f>IFERROR(+'CMA Emp Adj'!Q109-'Tor Emp Adj'!Q109,"")</f>
        <v>1.8223004694835681</v>
      </c>
      <c r="R109" s="30">
        <f>IFERROR(+'CMA Emp Adj'!R109-'Tor Emp Adj'!R109,"")</f>
        <v>2.9828620394173093</v>
      </c>
      <c r="S109" s="30">
        <f>IFERROR(+'CMA Emp Adj'!S109-'Tor Emp Adj'!S109,"")</f>
        <v>2.6896315338474719</v>
      </c>
      <c r="T109" s="30">
        <f>IFERROR(+'CMA Emp Adj'!T109-'Tor Emp Adj'!T109,"")</f>
        <v>2.2447300771208227</v>
      </c>
      <c r="U109" s="30">
        <f>IFERROR(+'CMA Emp Adj'!U109-'Tor Emp Adj'!U109,"")</f>
        <v>0.85287379204793146</v>
      </c>
      <c r="V109" s="30">
        <f>IFERROR(+'CMA Emp Adj'!V109-'Tor Emp Adj'!V109,"")</f>
        <v>0.87695373744439475</v>
      </c>
      <c r="W109" s="30">
        <f>IFERROR(+'CMA Emp Adj'!W109-'Tor Emp Adj'!W109,"")</f>
        <v>1.7898210862945159</v>
      </c>
      <c r="X109" s="30">
        <f>IFERROR(+'CMA Emp Adj'!X109-'Tor Emp Adj'!X109,"")</f>
        <v>1.2842753152536419</v>
      </c>
      <c r="Y109" s="30">
        <f>IFERROR(+'CMA Emp Adj'!Y109-'Tor Emp Adj'!Y109,"")</f>
        <v>2.342031305437255</v>
      </c>
    </row>
    <row r="110" spans="1:25" x14ac:dyDescent="0.25">
      <c r="A110" s="6" t="s">
        <v>104</v>
      </c>
      <c r="B110" s="6"/>
      <c r="C110" s="14">
        <v>512</v>
      </c>
      <c r="D110" s="65">
        <f>IFERROR(+'CMA Emp Adj'!D110-'Tor Emp Adj'!D110,"")</f>
        <v>3.3358346143423514</v>
      </c>
      <c r="E110" s="65">
        <f>IFERROR(+'CMA Emp Adj'!E110-'Tor Emp Adj'!E110,"")</f>
        <v>0.99269370968893966</v>
      </c>
      <c r="F110" s="65">
        <f>IFERROR(+'CMA Emp Adj'!F110-'Tor Emp Adj'!F110,"")</f>
        <v>4.4120497895998234</v>
      </c>
      <c r="G110" s="65">
        <f>IFERROR(+'CMA Emp Adj'!G110-'Tor Emp Adj'!G110,"")</f>
        <v>4.9185530935307957</v>
      </c>
      <c r="H110" s="65">
        <f>IFERROR(+'CMA Emp Adj'!H110-'Tor Emp Adj'!H110,"")</f>
        <v>3.3259654617891581</v>
      </c>
      <c r="I110" s="65">
        <f>IFERROR(+'CMA Emp Adj'!I110-'Tor Emp Adj'!I110,"")</f>
        <v>5.6353869919764001</v>
      </c>
      <c r="J110" s="65">
        <f>IFERROR(+'CMA Emp Adj'!J110-'Tor Emp Adj'!J110,"")</f>
        <v>4.203683712212813</v>
      </c>
      <c r="K110" s="65">
        <f>IFERROR(+'CMA Emp Adj'!K110-'Tor Emp Adj'!K110,"")</f>
        <v>5.606186642404813</v>
      </c>
      <c r="L110" s="65">
        <f>IFERROR(+'CMA Emp Adj'!L110-'Tor Emp Adj'!L110,"")</f>
        <v>4.9590008979395606</v>
      </c>
      <c r="M110" s="30">
        <f>IFERROR(+'CMA Emp Adj'!M110-'Tor Emp Adj'!M110,"")</f>
        <v>5.6325054718317311</v>
      </c>
      <c r="N110" s="30">
        <f>IFERROR(+'CMA Emp Adj'!N110-'Tor Emp Adj'!N110,"")</f>
        <v>2.7189854309587442</v>
      </c>
      <c r="O110" s="30">
        <f>IFERROR(+'CMA Emp Adj'!O110-'Tor Emp Adj'!O110,"")</f>
        <v>2.8187479402005895</v>
      </c>
      <c r="P110" s="30">
        <f>IFERROR(+'CMA Emp Adj'!P110-'Tor Emp Adj'!P110,"")</f>
        <v>2.4180762294048055</v>
      </c>
      <c r="Q110" s="30">
        <f>IFERROR(+'CMA Emp Adj'!Q110-'Tor Emp Adj'!Q110,"")</f>
        <v>6.6816369842507779</v>
      </c>
      <c r="R110" s="30">
        <f>IFERROR(+'CMA Emp Adj'!R110-'Tor Emp Adj'!R110,"")</f>
        <v>4.3676864342061918</v>
      </c>
      <c r="S110" s="30">
        <f>IFERROR(+'CMA Emp Adj'!S110-'Tor Emp Adj'!S110,"")</f>
        <v>3.3924449138815067</v>
      </c>
      <c r="T110" s="30">
        <f>IFERROR(+'CMA Emp Adj'!T110-'Tor Emp Adj'!T110,"")</f>
        <v>3.7496408331179758</v>
      </c>
      <c r="U110" s="30">
        <f>IFERROR(+'CMA Emp Adj'!U110-'Tor Emp Adj'!U110,"")</f>
        <v>5.8646224497788335</v>
      </c>
      <c r="V110" s="30">
        <f>IFERROR(+'CMA Emp Adj'!V110-'Tor Emp Adj'!V110,"")</f>
        <v>4.5174383011920991</v>
      </c>
      <c r="W110" s="30">
        <f>IFERROR(+'CMA Emp Adj'!W110-'Tor Emp Adj'!W110,"")</f>
        <v>2.9545428644157177</v>
      </c>
      <c r="X110" s="30">
        <f>IFERROR(+'CMA Emp Adj'!X110-'Tor Emp Adj'!X110,"")</f>
        <v>0.80721638030916054</v>
      </c>
      <c r="Y110" s="30">
        <f>IFERROR(+'CMA Emp Adj'!Y110-'Tor Emp Adj'!Y110,"")</f>
        <v>3.6516377089047971</v>
      </c>
    </row>
    <row r="111" spans="1:25" x14ac:dyDescent="0.25">
      <c r="A111" s="7" t="s">
        <v>105</v>
      </c>
      <c r="B111" s="7"/>
      <c r="C111" s="14">
        <v>5121</v>
      </c>
      <c r="D111" s="65">
        <f>IFERROR(+'CMA Emp Adj'!D111-'Tor Emp Adj'!D111,"")</f>
        <v>2.7643240816659391</v>
      </c>
      <c r="E111" s="65">
        <f>IFERROR(+'CMA Emp Adj'!E111-'Tor Emp Adj'!E111,"")</f>
        <v>0.99367043526132193</v>
      </c>
      <c r="F111" s="65">
        <f>IFERROR(+'CMA Emp Adj'!F111-'Tor Emp Adj'!F111,"")</f>
        <v>4.2378667076558898</v>
      </c>
      <c r="G111" s="65">
        <f>IFERROR(+'CMA Emp Adj'!G111-'Tor Emp Adj'!G111,"")</f>
        <v>4.37162914386104</v>
      </c>
      <c r="H111" s="65">
        <f>IFERROR(+'CMA Emp Adj'!H111-'Tor Emp Adj'!H111,"")</f>
        <v>2.79727854097594</v>
      </c>
      <c r="I111" s="65">
        <f>IFERROR(+'CMA Emp Adj'!I111-'Tor Emp Adj'!I111,"")</f>
        <v>5.620688157239826</v>
      </c>
      <c r="J111" s="65">
        <f>IFERROR(+'CMA Emp Adj'!J111-'Tor Emp Adj'!J111,"")</f>
        <v>3.5631802992744817</v>
      </c>
      <c r="K111" s="65">
        <f>IFERROR(+'CMA Emp Adj'!K111-'Tor Emp Adj'!K111,"")</f>
        <v>4.7459807788423198</v>
      </c>
      <c r="L111" s="65">
        <f>IFERROR(+'CMA Emp Adj'!L111-'Tor Emp Adj'!L111,"")</f>
        <v>3.9358300110159785</v>
      </c>
      <c r="M111" s="30">
        <f>IFERROR(+'CMA Emp Adj'!M111-'Tor Emp Adj'!M111,"")</f>
        <v>4.6406016408068655</v>
      </c>
      <c r="N111" s="30">
        <f>IFERROR(+'CMA Emp Adj'!N111-'Tor Emp Adj'!N111,"")</f>
        <v>2.6718650531648382</v>
      </c>
      <c r="O111" s="30">
        <f>IFERROR(+'CMA Emp Adj'!O111-'Tor Emp Adj'!O111,"")</f>
        <v>2.373508737872335</v>
      </c>
      <c r="P111" s="30">
        <f>IFERROR(+'CMA Emp Adj'!P111-'Tor Emp Adj'!P111,"")</f>
        <v>2.3584577653523642</v>
      </c>
      <c r="Q111" s="30">
        <f>IFERROR(+'CMA Emp Adj'!Q111-'Tor Emp Adj'!Q111,"")</f>
        <v>5.9819629334209736</v>
      </c>
      <c r="R111" s="30">
        <f>IFERROR(+'CMA Emp Adj'!R111-'Tor Emp Adj'!R111,"")</f>
        <v>4.2469809305357931</v>
      </c>
      <c r="S111" s="30">
        <f>IFERROR(+'CMA Emp Adj'!S111-'Tor Emp Adj'!S111,"")</f>
        <v>2.6624837981527136</v>
      </c>
      <c r="T111" s="30">
        <f>IFERROR(+'CMA Emp Adj'!T111-'Tor Emp Adj'!T111,"")</f>
        <v>3.4761144826661692</v>
      </c>
      <c r="U111" s="30">
        <f>IFERROR(+'CMA Emp Adj'!U111-'Tor Emp Adj'!U111,"")</f>
        <v>4.9375207857151757</v>
      </c>
      <c r="V111" s="30">
        <f>IFERROR(+'CMA Emp Adj'!V111-'Tor Emp Adj'!V111,"")</f>
        <v>4.1223337758404828</v>
      </c>
      <c r="W111" s="30">
        <f>IFERROR(+'CMA Emp Adj'!W111-'Tor Emp Adj'!W111,"")</f>
        <v>2.7458825630206221</v>
      </c>
      <c r="X111" s="30">
        <f>IFERROR(+'CMA Emp Adj'!X111-'Tor Emp Adj'!X111,"")</f>
        <v>0.42855911961720849</v>
      </c>
      <c r="Y111" s="30">
        <f>IFERROR(+'CMA Emp Adj'!Y111-'Tor Emp Adj'!Y111,"")</f>
        <v>3.79954269501388</v>
      </c>
    </row>
    <row r="112" spans="1:25" x14ac:dyDescent="0.25">
      <c r="A112" s="7" t="s">
        <v>106</v>
      </c>
      <c r="B112" s="7"/>
      <c r="C112" s="14">
        <v>5122</v>
      </c>
      <c r="D112" s="65">
        <f>IFERROR(+'CMA Emp Adj'!D112-'Tor Emp Adj'!D112,"")</f>
        <v>0</v>
      </c>
      <c r="E112" s="65">
        <f>IFERROR(+'CMA Emp Adj'!E112-'Tor Emp Adj'!E112,"")</f>
        <v>0</v>
      </c>
      <c r="F112" s="65">
        <f>IFERROR(+'CMA Emp Adj'!F112-'Tor Emp Adj'!F112,"")</f>
        <v>1.52</v>
      </c>
      <c r="G112" s="65">
        <f>IFERROR(+'CMA Emp Adj'!G112-'Tor Emp Adj'!G112,"")</f>
        <v>1.63</v>
      </c>
      <c r="H112" s="65">
        <f>IFERROR(+'CMA Emp Adj'!H112-'Tor Emp Adj'!H112,"")</f>
        <v>0.52868692081321589</v>
      </c>
      <c r="I112" s="65">
        <f>IFERROR(+'CMA Emp Adj'!I112-'Tor Emp Adj'!I112,"")</f>
        <v>0</v>
      </c>
      <c r="J112" s="65">
        <f>IFERROR(+'CMA Emp Adj'!J112-'Tor Emp Adj'!J112,"")</f>
        <v>0.65050341293833069</v>
      </c>
      <c r="K112" s="65">
        <f>IFERROR(+'CMA Emp Adj'!K112-'Tor Emp Adj'!K112,"")</f>
        <v>0.86020586356249185</v>
      </c>
      <c r="L112" s="65">
        <f>IFERROR(+'CMA Emp Adj'!L112-'Tor Emp Adj'!L112,"")</f>
        <v>1.0123107306035504</v>
      </c>
      <c r="M112" s="30">
        <f>IFERROR(+'CMA Emp Adj'!M112-'Tor Emp Adj'!M112,"")</f>
        <v>1.0038660009627995</v>
      </c>
      <c r="N112" s="30">
        <f>IFERROR(+'CMA Emp Adj'!N112-'Tor Emp Adj'!N112,"")</f>
        <v>8.1124127500569632E-2</v>
      </c>
      <c r="O112" s="30">
        <f>IFERROR(+'CMA Emp Adj'!O112-'Tor Emp Adj'!O112,"")</f>
        <v>0</v>
      </c>
      <c r="P112" s="30">
        <f>IFERROR(+'CMA Emp Adj'!P112-'Tor Emp Adj'!P112,"")</f>
        <v>0</v>
      </c>
      <c r="Q112" s="30">
        <f>IFERROR(+'CMA Emp Adj'!Q112-'Tor Emp Adj'!Q112,"")</f>
        <v>1.9890196078431375</v>
      </c>
      <c r="R112" s="30">
        <f>IFERROR(+'CMA Emp Adj'!R112-'Tor Emp Adj'!R112,"")</f>
        <v>0</v>
      </c>
      <c r="S112" s="30">
        <f>IFERROR(+'CMA Emp Adj'!S112-'Tor Emp Adj'!S112,"")</f>
        <v>0</v>
      </c>
      <c r="T112" s="30">
        <f>IFERROR(+'CMA Emp Adj'!T112-'Tor Emp Adj'!T112,"")</f>
        <v>1.6083904109589042</v>
      </c>
      <c r="U112" s="30">
        <f>IFERROR(+'CMA Emp Adj'!U112-'Tor Emp Adj'!U112,"")</f>
        <v>0</v>
      </c>
      <c r="V112" s="30">
        <f>IFERROR(+'CMA Emp Adj'!V112-'Tor Emp Adj'!V112,"")</f>
        <v>1.8055479452054795</v>
      </c>
      <c r="W112" s="30">
        <f>IFERROR(+'CMA Emp Adj'!W112-'Tor Emp Adj'!W112,"")</f>
        <v>0.23572020689061235</v>
      </c>
      <c r="X112" s="30">
        <f>IFERROR(+'CMA Emp Adj'!X112-'Tor Emp Adj'!X112,"")</f>
        <v>0</v>
      </c>
      <c r="Y112" s="30">
        <f>IFERROR(+'CMA Emp Adj'!Y112-'Tor Emp Adj'!Y112,"")</f>
        <v>0</v>
      </c>
    </row>
    <row r="113" spans="1:25" x14ac:dyDescent="0.25">
      <c r="A113" s="6" t="s">
        <v>107</v>
      </c>
      <c r="B113" s="6"/>
      <c r="C113" s="14">
        <v>515</v>
      </c>
      <c r="D113" s="65">
        <f>IFERROR(+'CMA Emp Adj'!D113-'Tor Emp Adj'!D113,"")</f>
        <v>2.9503655849385986</v>
      </c>
      <c r="E113" s="65">
        <f>IFERROR(+'CMA Emp Adj'!E113-'Tor Emp Adj'!E113,"")</f>
        <v>3.4837661926703793</v>
      </c>
      <c r="F113" s="65">
        <f>IFERROR(+'CMA Emp Adj'!F113-'Tor Emp Adj'!F113,"")</f>
        <v>1.9040219632221316</v>
      </c>
      <c r="G113" s="65">
        <f>IFERROR(+'CMA Emp Adj'!G113-'Tor Emp Adj'!G113,"")</f>
        <v>4.1756479348855642</v>
      </c>
      <c r="H113" s="65">
        <f>IFERROR(+'CMA Emp Adj'!H113-'Tor Emp Adj'!H113,"")</f>
        <v>3.320903746343002</v>
      </c>
      <c r="I113" s="65">
        <f>IFERROR(+'CMA Emp Adj'!I113-'Tor Emp Adj'!I113,"")</f>
        <v>2.4635297980159585</v>
      </c>
      <c r="J113" s="65">
        <f>IFERROR(+'CMA Emp Adj'!J113-'Tor Emp Adj'!J113,"")</f>
        <v>3.4407413527811341</v>
      </c>
      <c r="K113" s="65">
        <f>IFERROR(+'CMA Emp Adj'!K113-'Tor Emp Adj'!K113,"")</f>
        <v>2.8745826620720134</v>
      </c>
      <c r="L113" s="65">
        <f>IFERROR(+'CMA Emp Adj'!L113-'Tor Emp Adj'!L113,"")</f>
        <v>3.8870732541573094</v>
      </c>
      <c r="M113" s="30">
        <f>IFERROR(+'CMA Emp Adj'!M113-'Tor Emp Adj'!M113,"")</f>
        <v>1.454225659428797</v>
      </c>
      <c r="N113" s="30">
        <f>IFERROR(+'CMA Emp Adj'!N113-'Tor Emp Adj'!N113,"")</f>
        <v>1.6227192255720784</v>
      </c>
      <c r="O113" s="30">
        <f>IFERROR(+'CMA Emp Adj'!O113-'Tor Emp Adj'!O113,"")</f>
        <v>4.2161500243511316</v>
      </c>
      <c r="P113" s="30">
        <f>IFERROR(+'CMA Emp Adj'!P113-'Tor Emp Adj'!P113,"")</f>
        <v>1.1970780802867989</v>
      </c>
      <c r="Q113" s="30">
        <f>IFERROR(+'CMA Emp Adj'!Q113-'Tor Emp Adj'!Q113,"")</f>
        <v>2.6479209557937331</v>
      </c>
      <c r="R113" s="30">
        <f>IFERROR(+'CMA Emp Adj'!R113-'Tor Emp Adj'!R113,"")</f>
        <v>0.36954705566324186</v>
      </c>
      <c r="S113" s="30">
        <f>IFERROR(+'CMA Emp Adj'!S113-'Tor Emp Adj'!S113,"")</f>
        <v>-1.2440624039591039</v>
      </c>
      <c r="T113" s="30">
        <f>IFERROR(+'CMA Emp Adj'!T113-'Tor Emp Adj'!T113,"")</f>
        <v>1.9657006198310203</v>
      </c>
      <c r="U113" s="30">
        <f>IFERROR(+'CMA Emp Adj'!U113-'Tor Emp Adj'!U113,"")</f>
        <v>2.540696207358911</v>
      </c>
      <c r="V113" s="30">
        <f>IFERROR(+'CMA Emp Adj'!V113-'Tor Emp Adj'!V113,"")</f>
        <v>0.40046947247222597</v>
      </c>
      <c r="W113" s="30">
        <f>IFERROR(+'CMA Emp Adj'!W113-'Tor Emp Adj'!W113,"")</f>
        <v>4.4066526874286405</v>
      </c>
      <c r="X113" s="30">
        <f>IFERROR(+'CMA Emp Adj'!X113-'Tor Emp Adj'!X113,"")</f>
        <v>0.9820369001036795</v>
      </c>
      <c r="Y113" s="30">
        <f>IFERROR(+'CMA Emp Adj'!Y113-'Tor Emp Adj'!Y113,"")</f>
        <v>0.68031786938245986</v>
      </c>
    </row>
    <row r="114" spans="1:25" x14ac:dyDescent="0.25">
      <c r="A114" s="6" t="s">
        <v>108</v>
      </c>
      <c r="B114" s="6"/>
      <c r="C114" s="14">
        <v>517</v>
      </c>
      <c r="D114" s="65">
        <f>IFERROR(+'CMA Emp Adj'!D114-'Tor Emp Adj'!D114,"")</f>
        <v>15.883752862663009</v>
      </c>
      <c r="E114" s="65">
        <f>IFERROR(+'CMA Emp Adj'!E114-'Tor Emp Adj'!E114,"")</f>
        <v>19.318885491302897</v>
      </c>
      <c r="F114" s="65">
        <f>IFERROR(+'CMA Emp Adj'!F114-'Tor Emp Adj'!F114,"")</f>
        <v>16.872869260980838</v>
      </c>
      <c r="G114" s="65">
        <f>IFERROR(+'CMA Emp Adj'!G114-'Tor Emp Adj'!G114,"")</f>
        <v>23.247536252700829</v>
      </c>
      <c r="H114" s="65">
        <f>IFERROR(+'CMA Emp Adj'!H114-'Tor Emp Adj'!H114,"")</f>
        <v>26.117230660674025</v>
      </c>
      <c r="I114" s="65">
        <f>IFERROR(+'CMA Emp Adj'!I114-'Tor Emp Adj'!I114,"")</f>
        <v>19.162704839915254</v>
      </c>
      <c r="J114" s="65">
        <f>IFERROR(+'CMA Emp Adj'!J114-'Tor Emp Adj'!J114,"")</f>
        <v>13.604717175030228</v>
      </c>
      <c r="K114" s="65">
        <f>IFERROR(+'CMA Emp Adj'!K114-'Tor Emp Adj'!K114,"")</f>
        <v>14.017499388916796</v>
      </c>
      <c r="L114" s="65">
        <f>IFERROR(+'CMA Emp Adj'!L114-'Tor Emp Adj'!L114,"")</f>
        <v>7.9015392713447206</v>
      </c>
      <c r="M114" s="30">
        <f>IFERROR(+'CMA Emp Adj'!M114-'Tor Emp Adj'!M114,"")</f>
        <v>14.618329531329081</v>
      </c>
      <c r="N114" s="30">
        <f>IFERROR(+'CMA Emp Adj'!N114-'Tor Emp Adj'!N114,"")</f>
        <v>9.3402886269290164</v>
      </c>
      <c r="O114" s="30">
        <f>IFERROR(+'CMA Emp Adj'!O114-'Tor Emp Adj'!O114,"")</f>
        <v>13.088557456195222</v>
      </c>
      <c r="P114" s="30">
        <f>IFERROR(+'CMA Emp Adj'!P114-'Tor Emp Adj'!P114,"")</f>
        <v>11.209663916281901</v>
      </c>
      <c r="Q114" s="30">
        <f>IFERROR(+'CMA Emp Adj'!Q114-'Tor Emp Adj'!Q114,"")</f>
        <v>14.108757194917235</v>
      </c>
      <c r="R114" s="30">
        <f>IFERROR(+'CMA Emp Adj'!R114-'Tor Emp Adj'!R114,"")</f>
        <v>17.317782469425136</v>
      </c>
      <c r="S114" s="30">
        <f>IFERROR(+'CMA Emp Adj'!S114-'Tor Emp Adj'!S114,"")</f>
        <v>15.329981908268838</v>
      </c>
      <c r="T114" s="30">
        <f>IFERROR(+'CMA Emp Adj'!T114-'Tor Emp Adj'!T114,"")</f>
        <v>13.919819984541437</v>
      </c>
      <c r="U114" s="30">
        <f>IFERROR(+'CMA Emp Adj'!U114-'Tor Emp Adj'!U114,"")</f>
        <v>11.706949300742746</v>
      </c>
      <c r="V114" s="30">
        <f>IFERROR(+'CMA Emp Adj'!V114-'Tor Emp Adj'!V114,"")</f>
        <v>19.133845760900414</v>
      </c>
      <c r="W114" s="30">
        <f>IFERROR(+'CMA Emp Adj'!W114-'Tor Emp Adj'!W114,"")</f>
        <v>18.806516412814926</v>
      </c>
      <c r="X114" s="30">
        <f>IFERROR(+'CMA Emp Adj'!X114-'Tor Emp Adj'!X114,"")</f>
        <v>11.719943218904644</v>
      </c>
      <c r="Y114" s="30">
        <f>IFERROR(+'CMA Emp Adj'!Y114-'Tor Emp Adj'!Y114,"")</f>
        <v>16.069246667142384</v>
      </c>
    </row>
    <row r="115" spans="1:25" x14ac:dyDescent="0.25">
      <c r="A115" s="6" t="s">
        <v>109</v>
      </c>
      <c r="B115" s="6"/>
      <c r="C115" s="14">
        <v>518</v>
      </c>
      <c r="D115" s="65">
        <f>IFERROR(+'CMA Emp Adj'!D115-'Tor Emp Adj'!D115,"")</f>
        <v>1.1710419738474007</v>
      </c>
      <c r="E115" s="65">
        <f>IFERROR(+'CMA Emp Adj'!E115-'Tor Emp Adj'!E115,"")</f>
        <v>2.4</v>
      </c>
      <c r="F115" s="65">
        <f>IFERROR(+'CMA Emp Adj'!F115-'Tor Emp Adj'!F115,"")</f>
        <v>1.76</v>
      </c>
      <c r="G115" s="65">
        <f>IFERROR(+'CMA Emp Adj'!G115-'Tor Emp Adj'!G115,"")</f>
        <v>2.02</v>
      </c>
      <c r="H115" s="65">
        <f>IFERROR(+'CMA Emp Adj'!H115-'Tor Emp Adj'!H115,"")</f>
        <v>1.7936916858457408</v>
      </c>
      <c r="I115" s="65">
        <f>IFERROR(+'CMA Emp Adj'!I115-'Tor Emp Adj'!I115,"")</f>
        <v>3.7</v>
      </c>
      <c r="J115" s="65">
        <f>IFERROR(+'CMA Emp Adj'!J115-'Tor Emp Adj'!J115,"")</f>
        <v>0</v>
      </c>
      <c r="K115" s="65">
        <f>IFERROR(+'CMA Emp Adj'!K115-'Tor Emp Adj'!K115,"")</f>
        <v>2.37</v>
      </c>
      <c r="L115" s="65">
        <f>IFERROR(+'CMA Emp Adj'!L115-'Tor Emp Adj'!L115,"")</f>
        <v>2.1882080924855494</v>
      </c>
      <c r="M115" s="30">
        <f>IFERROR(+'CMA Emp Adj'!M115-'Tor Emp Adj'!M115,"")</f>
        <v>0</v>
      </c>
      <c r="N115" s="30">
        <f>IFERROR(+'CMA Emp Adj'!N115-'Tor Emp Adj'!N115,"")</f>
        <v>1.2379911833931119</v>
      </c>
      <c r="O115" s="30">
        <f>IFERROR(+'CMA Emp Adj'!O115-'Tor Emp Adj'!O115,"")</f>
        <v>1.8512430448381716</v>
      </c>
      <c r="P115" s="30">
        <f>IFERROR(+'CMA Emp Adj'!P115-'Tor Emp Adj'!P115,"")</f>
        <v>1.072880396631573</v>
      </c>
      <c r="Q115" s="30">
        <f>IFERROR(+'CMA Emp Adj'!Q115-'Tor Emp Adj'!Q115,"")</f>
        <v>3.9240462427745664</v>
      </c>
      <c r="R115" s="30">
        <f>IFERROR(+'CMA Emp Adj'!R115-'Tor Emp Adj'!R115,"")</f>
        <v>1.2591100559060344</v>
      </c>
      <c r="S115" s="30">
        <f>IFERROR(+'CMA Emp Adj'!S115-'Tor Emp Adj'!S115,"")</f>
        <v>2.2369859154929581</v>
      </c>
      <c r="T115" s="30">
        <f>IFERROR(+'CMA Emp Adj'!T115-'Tor Emp Adj'!T115,"")</f>
        <v>1.7882984832953697</v>
      </c>
      <c r="U115" s="30">
        <f>IFERROR(+'CMA Emp Adj'!U115-'Tor Emp Adj'!U115,"")</f>
        <v>1.2785428314835821</v>
      </c>
      <c r="V115" s="30">
        <f>IFERROR(+'CMA Emp Adj'!V115-'Tor Emp Adj'!V115,"")</f>
        <v>2.5876656461008647</v>
      </c>
      <c r="W115" s="30">
        <f>IFERROR(+'CMA Emp Adj'!W115-'Tor Emp Adj'!W115,"")</f>
        <v>2.3926945525291829</v>
      </c>
      <c r="X115" s="30">
        <f>IFERROR(+'CMA Emp Adj'!X115-'Tor Emp Adj'!X115,"")</f>
        <v>2.2964356658012433</v>
      </c>
      <c r="Y115" s="30">
        <f>IFERROR(+'CMA Emp Adj'!Y115-'Tor Emp Adj'!Y115,"")</f>
        <v>2.8326070038910505</v>
      </c>
    </row>
    <row r="116" spans="1:25" x14ac:dyDescent="0.25">
      <c r="A116" s="6" t="s">
        <v>110</v>
      </c>
      <c r="B116" s="6"/>
      <c r="C116" s="14">
        <v>519</v>
      </c>
      <c r="D116" s="65">
        <f>IFERROR(+'CMA Emp Adj'!D116-'Tor Emp Adj'!D116,"")</f>
        <v>1.1190628823419773</v>
      </c>
      <c r="E116" s="65">
        <f>IFERROR(+'CMA Emp Adj'!E116-'Tor Emp Adj'!E116,"")</f>
        <v>2.2073187925463995</v>
      </c>
      <c r="F116" s="65">
        <f>IFERROR(+'CMA Emp Adj'!F116-'Tor Emp Adj'!F116,"")</f>
        <v>1.6471973615799986</v>
      </c>
      <c r="G116" s="65">
        <f>IFERROR(+'CMA Emp Adj'!G116-'Tor Emp Adj'!G116,"")</f>
        <v>1.8721959463843798</v>
      </c>
      <c r="H116" s="65">
        <f>IFERROR(+'CMA Emp Adj'!H116-'Tor Emp Adj'!H116,"")</f>
        <v>2.2692387446794</v>
      </c>
      <c r="I116" s="65">
        <f>IFERROR(+'CMA Emp Adj'!I116-'Tor Emp Adj'!I116,"")</f>
        <v>0.62295903691853827</v>
      </c>
      <c r="J116" s="65">
        <f>IFERROR(+'CMA Emp Adj'!J116-'Tor Emp Adj'!J116,"")</f>
        <v>3.345622831015719</v>
      </c>
      <c r="K116" s="65">
        <f>IFERROR(+'CMA Emp Adj'!K116-'Tor Emp Adj'!K116,"")</f>
        <v>2.6589282400963477</v>
      </c>
      <c r="L116" s="65">
        <f>IFERROR(+'CMA Emp Adj'!L116-'Tor Emp Adj'!L116,"")</f>
        <v>1.1180554492365342</v>
      </c>
      <c r="M116" s="30">
        <f>IFERROR(+'CMA Emp Adj'!M116-'Tor Emp Adj'!M116,"")</f>
        <v>1.7340562643029482</v>
      </c>
      <c r="N116" s="30">
        <f>IFERROR(+'CMA Emp Adj'!N116-'Tor Emp Adj'!N116,"")</f>
        <v>3.1492543098050003</v>
      </c>
      <c r="O116" s="30">
        <f>IFERROR(+'CMA Emp Adj'!O116-'Tor Emp Adj'!O116,"")</f>
        <v>2.1044114538034089</v>
      </c>
      <c r="P116" s="30">
        <f>IFERROR(+'CMA Emp Adj'!P116-'Tor Emp Adj'!P116,"")</f>
        <v>3.246989152400559</v>
      </c>
      <c r="Q116" s="30">
        <f>IFERROR(+'CMA Emp Adj'!Q116-'Tor Emp Adj'!Q116,"")</f>
        <v>4.2831755604123236</v>
      </c>
      <c r="R116" s="30">
        <f>IFERROR(+'CMA Emp Adj'!R116-'Tor Emp Adj'!R116,"")</f>
        <v>2.6310209517781988</v>
      </c>
      <c r="S116" s="30">
        <f>IFERROR(+'CMA Emp Adj'!S116-'Tor Emp Adj'!S116,"")</f>
        <v>4.2628314342559133</v>
      </c>
      <c r="T116" s="30">
        <f>IFERROR(+'CMA Emp Adj'!T116-'Tor Emp Adj'!T116,"")</f>
        <v>3.4022351199548959</v>
      </c>
      <c r="U116" s="30">
        <f>IFERROR(+'CMA Emp Adj'!U116-'Tor Emp Adj'!U116,"")</f>
        <v>2.736158920606103</v>
      </c>
      <c r="V116" s="30">
        <f>IFERROR(+'CMA Emp Adj'!V116-'Tor Emp Adj'!V116,"")</f>
        <v>1.6719536073302965</v>
      </c>
      <c r="W116" s="30">
        <f>IFERROR(+'CMA Emp Adj'!W116-'Tor Emp Adj'!W116,"")</f>
        <v>2.3255661543555712</v>
      </c>
      <c r="X116" s="30">
        <f>IFERROR(+'CMA Emp Adj'!X116-'Tor Emp Adj'!X116,"")</f>
        <v>1.9069906770086797</v>
      </c>
      <c r="Y116" s="30">
        <f>IFERROR(+'CMA Emp Adj'!Y116-'Tor Emp Adj'!Y116,"")</f>
        <v>5.5161157619150032</v>
      </c>
    </row>
    <row r="117" spans="1:25" x14ac:dyDescent="0.25">
      <c r="A117" s="4" t="s">
        <v>111</v>
      </c>
      <c r="B117" s="4"/>
      <c r="C117" s="12" t="s">
        <v>203</v>
      </c>
      <c r="D117" s="63">
        <f>IFERROR(+'CMA Emp Adj'!D117-'Tor Emp Adj'!D117,"")</f>
        <v>91.161477084429606</v>
      </c>
      <c r="E117" s="63">
        <f>IFERROR(+'CMA Emp Adj'!E117-'Tor Emp Adj'!E117,"")</f>
        <v>85.59194069037342</v>
      </c>
      <c r="F117" s="63">
        <f>IFERROR(+'CMA Emp Adj'!F117-'Tor Emp Adj'!F117,"")</f>
        <v>89.334870632324865</v>
      </c>
      <c r="G117" s="63">
        <f>IFERROR(+'CMA Emp Adj'!G117-'Tor Emp Adj'!G117,"")</f>
        <v>94.079185016187935</v>
      </c>
      <c r="H117" s="63">
        <f>IFERROR(+'CMA Emp Adj'!H117-'Tor Emp Adj'!H117,"")</f>
        <v>107.96765675388123</v>
      </c>
      <c r="I117" s="63">
        <f>IFERROR(+'CMA Emp Adj'!I117-'Tor Emp Adj'!I117,"")</f>
        <v>110.53831697083311</v>
      </c>
      <c r="J117" s="63">
        <f>IFERROR(+'CMA Emp Adj'!J117-'Tor Emp Adj'!J117,"")</f>
        <v>108.2569987363966</v>
      </c>
      <c r="K117" s="63">
        <f>IFERROR(+'CMA Emp Adj'!K117-'Tor Emp Adj'!K117,"")</f>
        <v>121.19992096268203</v>
      </c>
      <c r="L117" s="63">
        <f>IFERROR(+'CMA Emp Adj'!L117-'Tor Emp Adj'!L117,"")</f>
        <v>85.527603845440865</v>
      </c>
      <c r="M117" s="28">
        <f>IFERROR(+'CMA Emp Adj'!M117-'Tor Emp Adj'!M117,"")</f>
        <v>83.727172212683399</v>
      </c>
      <c r="N117" s="28">
        <f>IFERROR(+'CMA Emp Adj'!N117-'Tor Emp Adj'!N117,"")</f>
        <v>94.958511740723651</v>
      </c>
      <c r="O117" s="28">
        <f>IFERROR(+'CMA Emp Adj'!O117-'Tor Emp Adj'!O117,"")</f>
        <v>81.650486439602275</v>
      </c>
      <c r="P117" s="28">
        <f>IFERROR(+'CMA Emp Adj'!P117-'Tor Emp Adj'!P117,"")</f>
        <v>89.420038769950395</v>
      </c>
      <c r="Q117" s="28">
        <f>IFERROR(+'CMA Emp Adj'!Q117-'Tor Emp Adj'!Q117,"")</f>
        <v>94.66315566751112</v>
      </c>
      <c r="R117" s="28">
        <f>IFERROR(+'CMA Emp Adj'!R117-'Tor Emp Adj'!R117,"")</f>
        <v>94.842153441758228</v>
      </c>
      <c r="S117" s="28">
        <f>IFERROR(+'CMA Emp Adj'!S117-'Tor Emp Adj'!S117,"")</f>
        <v>100.32216943244526</v>
      </c>
      <c r="T117" s="28">
        <f>IFERROR(+'CMA Emp Adj'!T117-'Tor Emp Adj'!T117,"")</f>
        <v>112.21357577960697</v>
      </c>
      <c r="U117" s="28">
        <f>IFERROR(+'CMA Emp Adj'!U117-'Tor Emp Adj'!U117,"")</f>
        <v>106.73534296785596</v>
      </c>
      <c r="V117" s="28">
        <f>IFERROR(+'CMA Emp Adj'!V117-'Tor Emp Adj'!V117,"")</f>
        <v>117.20459345664679</v>
      </c>
      <c r="W117" s="28">
        <f>IFERROR(+'CMA Emp Adj'!W117-'Tor Emp Adj'!W117,"")</f>
        <v>121.64979382812044</v>
      </c>
      <c r="X117" s="28">
        <f>IFERROR(+'CMA Emp Adj'!X117-'Tor Emp Adj'!X117,"")</f>
        <v>129.77476299889554</v>
      </c>
      <c r="Y117" s="28">
        <f>IFERROR(+'CMA Emp Adj'!Y117-'Tor Emp Adj'!Y117,"")</f>
        <v>150.50178045584082</v>
      </c>
    </row>
    <row r="118" spans="1:25" x14ac:dyDescent="0.25">
      <c r="A118" s="5" t="s">
        <v>112</v>
      </c>
      <c r="B118" s="5"/>
      <c r="C118" s="13">
        <v>52</v>
      </c>
      <c r="D118" s="64">
        <f>IFERROR(+'CMA Emp Adj'!D118-'Tor Emp Adj'!D118,"")</f>
        <v>71.242827038798765</v>
      </c>
      <c r="E118" s="64">
        <f>IFERROR(+'CMA Emp Adj'!E118-'Tor Emp Adj'!E118,"")</f>
        <v>66.129145370286565</v>
      </c>
      <c r="F118" s="64">
        <f>IFERROR(+'CMA Emp Adj'!F118-'Tor Emp Adj'!F118,"")</f>
        <v>69.172815736075165</v>
      </c>
      <c r="G118" s="64">
        <f>IFERROR(+'CMA Emp Adj'!G118-'Tor Emp Adj'!G118,"")</f>
        <v>71.313947291954648</v>
      </c>
      <c r="H118" s="64">
        <f>IFERROR(+'CMA Emp Adj'!H118-'Tor Emp Adj'!H118,"")</f>
        <v>81.390597404401419</v>
      </c>
      <c r="I118" s="64">
        <f>IFERROR(+'CMA Emp Adj'!I118-'Tor Emp Adj'!I118,"")</f>
        <v>86.899704580223926</v>
      </c>
      <c r="J118" s="64">
        <f>IFERROR(+'CMA Emp Adj'!J118-'Tor Emp Adj'!J118,"")</f>
        <v>82.27422068016925</v>
      </c>
      <c r="K118" s="64">
        <f>IFERROR(+'CMA Emp Adj'!K118-'Tor Emp Adj'!K118,"")</f>
        <v>93.89295330811845</v>
      </c>
      <c r="L118" s="64">
        <f>IFERROR(+'CMA Emp Adj'!L118-'Tor Emp Adj'!L118,"")</f>
        <v>57.232893604398612</v>
      </c>
      <c r="M118" s="29">
        <f>IFERROR(+'CMA Emp Adj'!M118-'Tor Emp Adj'!M118,"")</f>
        <v>61.010881008919142</v>
      </c>
      <c r="N118" s="29">
        <f>IFERROR(+'CMA Emp Adj'!N118-'Tor Emp Adj'!N118,"")</f>
        <v>64.736199970409245</v>
      </c>
      <c r="O118" s="29">
        <f>IFERROR(+'CMA Emp Adj'!O118-'Tor Emp Adj'!O118,"")</f>
        <v>51.079169291939536</v>
      </c>
      <c r="P118" s="29">
        <f>IFERROR(+'CMA Emp Adj'!P118-'Tor Emp Adj'!P118,"")</f>
        <v>57.791097283394748</v>
      </c>
      <c r="Q118" s="29">
        <f>IFERROR(+'CMA Emp Adj'!Q118-'Tor Emp Adj'!Q118,"")</f>
        <v>71.941640892894839</v>
      </c>
      <c r="R118" s="29">
        <f>IFERROR(+'CMA Emp Adj'!R118-'Tor Emp Adj'!R118,"")</f>
        <v>65.738289769615903</v>
      </c>
      <c r="S118" s="29">
        <f>IFERROR(+'CMA Emp Adj'!S118-'Tor Emp Adj'!S118,"")</f>
        <v>65.112461797924254</v>
      </c>
      <c r="T118" s="29">
        <f>IFERROR(+'CMA Emp Adj'!T118-'Tor Emp Adj'!T118,"")</f>
        <v>77.764766233801453</v>
      </c>
      <c r="U118" s="29">
        <f>IFERROR(+'CMA Emp Adj'!U118-'Tor Emp Adj'!U118,"")</f>
        <v>70.170481836942514</v>
      </c>
      <c r="V118" s="29">
        <f>IFERROR(+'CMA Emp Adj'!V118-'Tor Emp Adj'!V118,"")</f>
        <v>74.817300075291485</v>
      </c>
      <c r="W118" s="29">
        <f>IFERROR(+'CMA Emp Adj'!W118-'Tor Emp Adj'!W118,"")</f>
        <v>80.259792648802943</v>
      </c>
      <c r="X118" s="29">
        <f>IFERROR(+'CMA Emp Adj'!X118-'Tor Emp Adj'!X118,"")</f>
        <v>94.335466724513026</v>
      </c>
      <c r="Y118" s="29">
        <f>IFERROR(+'CMA Emp Adj'!Y118-'Tor Emp Adj'!Y118,"")</f>
        <v>102.69774509478134</v>
      </c>
    </row>
    <row r="119" spans="1:25" x14ac:dyDescent="0.25">
      <c r="A119" s="6" t="s">
        <v>113</v>
      </c>
      <c r="B119" s="6"/>
      <c r="C119" s="14">
        <v>521</v>
      </c>
      <c r="D119" s="65">
        <f>IFERROR(+'CMA Emp Adj'!D119-'Tor Emp Adj'!D119,"")</f>
        <v>0</v>
      </c>
      <c r="E119" s="65">
        <f>IFERROR(+'CMA Emp Adj'!E119-'Tor Emp Adj'!E119,"")</f>
        <v>0</v>
      </c>
      <c r="F119" s="65">
        <f>IFERROR(+'CMA Emp Adj'!F119-'Tor Emp Adj'!F119,"")</f>
        <v>0</v>
      </c>
      <c r="G119" s="65">
        <f>IFERROR(+'CMA Emp Adj'!G119-'Tor Emp Adj'!G119,"")</f>
        <v>0</v>
      </c>
      <c r="H119" s="65">
        <f>IFERROR(+'CMA Emp Adj'!H119-'Tor Emp Adj'!H119,"")</f>
        <v>0</v>
      </c>
      <c r="I119" s="65">
        <f>IFERROR(+'CMA Emp Adj'!I119-'Tor Emp Adj'!I119,"")</f>
        <v>0</v>
      </c>
      <c r="J119" s="65">
        <f>IFERROR(+'CMA Emp Adj'!J119-'Tor Emp Adj'!J119,"")</f>
        <v>0</v>
      </c>
      <c r="K119" s="65">
        <f>IFERROR(+'CMA Emp Adj'!K119-'Tor Emp Adj'!K119,"")</f>
        <v>0</v>
      </c>
      <c r="L119" s="65">
        <f>IFERROR(+'CMA Emp Adj'!L119-'Tor Emp Adj'!L119,"")</f>
        <v>0</v>
      </c>
      <c r="M119" s="30">
        <f>IFERROR(+'CMA Emp Adj'!M119-'Tor Emp Adj'!M119,"")</f>
        <v>0</v>
      </c>
      <c r="N119" s="30">
        <f>IFERROR(+'CMA Emp Adj'!N119-'Tor Emp Adj'!N119,"")</f>
        <v>0</v>
      </c>
      <c r="O119" s="30">
        <f>IFERROR(+'CMA Emp Adj'!O119-'Tor Emp Adj'!O119,"")</f>
        <v>0</v>
      </c>
      <c r="P119" s="30">
        <f>IFERROR(+'CMA Emp Adj'!P119-'Tor Emp Adj'!P119,"")</f>
        <v>0</v>
      </c>
      <c r="Q119" s="30">
        <f>IFERROR(+'CMA Emp Adj'!Q119-'Tor Emp Adj'!Q119,"")</f>
        <v>0</v>
      </c>
      <c r="R119" s="30">
        <f>IFERROR(+'CMA Emp Adj'!R119-'Tor Emp Adj'!R119,"")</f>
        <v>0</v>
      </c>
      <c r="S119" s="30">
        <f>IFERROR(+'CMA Emp Adj'!S119-'Tor Emp Adj'!S119,"")</f>
        <v>0</v>
      </c>
      <c r="T119" s="30">
        <f>IFERROR(+'CMA Emp Adj'!T119-'Tor Emp Adj'!T119,"")</f>
        <v>0</v>
      </c>
      <c r="U119" s="30">
        <f>IFERROR(+'CMA Emp Adj'!U119-'Tor Emp Adj'!U119,"")</f>
        <v>0</v>
      </c>
      <c r="V119" s="30">
        <f>IFERROR(+'CMA Emp Adj'!V119-'Tor Emp Adj'!V119,"")</f>
        <v>0</v>
      </c>
      <c r="W119" s="30">
        <f>IFERROR(+'CMA Emp Adj'!W119-'Tor Emp Adj'!W119,"")</f>
        <v>0</v>
      </c>
      <c r="X119" s="30">
        <f>IFERROR(+'CMA Emp Adj'!X119-'Tor Emp Adj'!X119,"")</f>
        <v>0</v>
      </c>
      <c r="Y119" s="30">
        <f>IFERROR(+'CMA Emp Adj'!Y119-'Tor Emp Adj'!Y119,"")</f>
        <v>0</v>
      </c>
    </row>
    <row r="120" spans="1:25" x14ac:dyDescent="0.25">
      <c r="A120" s="6" t="s">
        <v>114</v>
      </c>
      <c r="B120" s="6"/>
      <c r="C120" s="14">
        <v>522</v>
      </c>
      <c r="D120" s="65">
        <f>IFERROR(+'CMA Emp Adj'!D120-'Tor Emp Adj'!D120,"")</f>
        <v>42.264434584752216</v>
      </c>
      <c r="E120" s="65">
        <f>IFERROR(+'CMA Emp Adj'!E120-'Tor Emp Adj'!E120,"")</f>
        <v>40.673978989207129</v>
      </c>
      <c r="F120" s="65">
        <f>IFERROR(+'CMA Emp Adj'!F120-'Tor Emp Adj'!F120,"")</f>
        <v>36.255385526562613</v>
      </c>
      <c r="G120" s="65">
        <f>IFERROR(+'CMA Emp Adj'!G120-'Tor Emp Adj'!G120,"")</f>
        <v>40.083454707247441</v>
      </c>
      <c r="H120" s="65">
        <f>IFERROR(+'CMA Emp Adj'!H120-'Tor Emp Adj'!H120,"")</f>
        <v>46.065355767602668</v>
      </c>
      <c r="I120" s="65">
        <f>IFERROR(+'CMA Emp Adj'!I120-'Tor Emp Adj'!I120,"")</f>
        <v>43.667008621884001</v>
      </c>
      <c r="J120" s="65">
        <f>IFERROR(+'CMA Emp Adj'!J120-'Tor Emp Adj'!J120,"")</f>
        <v>43.500862885429243</v>
      </c>
      <c r="K120" s="65">
        <f>IFERROR(+'CMA Emp Adj'!K120-'Tor Emp Adj'!K120,"")</f>
        <v>44.250094147531499</v>
      </c>
      <c r="L120" s="65">
        <f>IFERROR(+'CMA Emp Adj'!L120-'Tor Emp Adj'!L120,"")</f>
        <v>26.987092928407606</v>
      </c>
      <c r="M120" s="30">
        <f>IFERROR(+'CMA Emp Adj'!M120-'Tor Emp Adj'!M120,"")</f>
        <v>35.661302291715046</v>
      </c>
      <c r="N120" s="30">
        <f>IFERROR(+'CMA Emp Adj'!N120-'Tor Emp Adj'!N120,"")</f>
        <v>28.47585623936267</v>
      </c>
      <c r="O120" s="30">
        <f>IFERROR(+'CMA Emp Adj'!O120-'Tor Emp Adj'!O120,"")</f>
        <v>25.742096768860023</v>
      </c>
      <c r="P120" s="30">
        <f>IFERROR(+'CMA Emp Adj'!P120-'Tor Emp Adj'!P120,"")</f>
        <v>37.245444574152287</v>
      </c>
      <c r="Q120" s="30">
        <f>IFERROR(+'CMA Emp Adj'!Q120-'Tor Emp Adj'!Q120,"")</f>
        <v>38.810955203010749</v>
      </c>
      <c r="R120" s="30">
        <f>IFERROR(+'CMA Emp Adj'!R120-'Tor Emp Adj'!R120,"")</f>
        <v>31.304745328449982</v>
      </c>
      <c r="S120" s="30">
        <f>IFERROR(+'CMA Emp Adj'!S120-'Tor Emp Adj'!S120,"")</f>
        <v>30.745114039619168</v>
      </c>
      <c r="T120" s="30">
        <f>IFERROR(+'CMA Emp Adj'!T120-'Tor Emp Adj'!T120,"")</f>
        <v>40.243292155439008</v>
      </c>
      <c r="U120" s="30">
        <f>IFERROR(+'CMA Emp Adj'!U120-'Tor Emp Adj'!U120,"")</f>
        <v>35.983809522730439</v>
      </c>
      <c r="V120" s="30">
        <f>IFERROR(+'CMA Emp Adj'!V120-'Tor Emp Adj'!V120,"")</f>
        <v>37.673982150685177</v>
      </c>
      <c r="W120" s="30">
        <f>IFERROR(+'CMA Emp Adj'!W120-'Tor Emp Adj'!W120,"")</f>
        <v>42.054804550242025</v>
      </c>
      <c r="X120" s="30">
        <f>IFERROR(+'CMA Emp Adj'!X120-'Tor Emp Adj'!X120,"")</f>
        <v>48.844767513291117</v>
      </c>
      <c r="Y120" s="30">
        <f>IFERROR(+'CMA Emp Adj'!Y120-'Tor Emp Adj'!Y120,"")</f>
        <v>47.870878288647731</v>
      </c>
    </row>
    <row r="121" spans="1:25" x14ac:dyDescent="0.25">
      <c r="A121" s="7" t="s">
        <v>115</v>
      </c>
      <c r="B121" s="7"/>
      <c r="C121" s="14">
        <v>5221</v>
      </c>
      <c r="D121" s="65">
        <f>IFERROR(+'CMA Emp Adj'!D121-'Tor Emp Adj'!D121,"")</f>
        <v>41.566361091304692</v>
      </c>
      <c r="E121" s="65">
        <f>IFERROR(+'CMA Emp Adj'!E121-'Tor Emp Adj'!E121,"")</f>
        <v>38.197378377228659</v>
      </c>
      <c r="F121" s="65">
        <f>IFERROR(+'CMA Emp Adj'!F121-'Tor Emp Adj'!F121,"")</f>
        <v>33.686588751298174</v>
      </c>
      <c r="G121" s="65">
        <f>IFERROR(+'CMA Emp Adj'!G121-'Tor Emp Adj'!G121,"")</f>
        <v>37.30083153165053</v>
      </c>
      <c r="H121" s="65">
        <f>IFERROR(+'CMA Emp Adj'!H121-'Tor Emp Adj'!H121,"")</f>
        <v>43.78409986880618</v>
      </c>
      <c r="I121" s="65">
        <f>IFERROR(+'CMA Emp Adj'!I121-'Tor Emp Adj'!I121,"")</f>
        <v>40.170920536188802</v>
      </c>
      <c r="J121" s="65">
        <f>IFERROR(+'CMA Emp Adj'!J121-'Tor Emp Adj'!J121,"")</f>
        <v>39.136594056831917</v>
      </c>
      <c r="K121" s="65">
        <f>IFERROR(+'CMA Emp Adj'!K121-'Tor Emp Adj'!K121,"")</f>
        <v>39.114532900935458</v>
      </c>
      <c r="L121" s="65">
        <f>IFERROR(+'CMA Emp Adj'!L121-'Tor Emp Adj'!L121,"")</f>
        <v>21.492989322562678</v>
      </c>
      <c r="M121" s="30">
        <f>IFERROR(+'CMA Emp Adj'!M121-'Tor Emp Adj'!M121,"")</f>
        <v>26.155461236385648</v>
      </c>
      <c r="N121" s="30">
        <f>IFERROR(+'CMA Emp Adj'!N121-'Tor Emp Adj'!N121,"")</f>
        <v>21.808375758125237</v>
      </c>
      <c r="O121" s="30">
        <f>IFERROR(+'CMA Emp Adj'!O121-'Tor Emp Adj'!O121,"")</f>
        <v>18.929017994805051</v>
      </c>
      <c r="P121" s="30">
        <f>IFERROR(+'CMA Emp Adj'!P121-'Tor Emp Adj'!P121,"")</f>
        <v>27.827329105022812</v>
      </c>
      <c r="Q121" s="30">
        <f>IFERROR(+'CMA Emp Adj'!Q121-'Tor Emp Adj'!Q121,"")</f>
        <v>30.016520797964304</v>
      </c>
      <c r="R121" s="30">
        <f>IFERROR(+'CMA Emp Adj'!R121-'Tor Emp Adj'!R121,"")</f>
        <v>24.771851348813811</v>
      </c>
      <c r="S121" s="30">
        <f>IFERROR(+'CMA Emp Adj'!S121-'Tor Emp Adj'!S121,"")</f>
        <v>24.434224892568636</v>
      </c>
      <c r="T121" s="30">
        <f>IFERROR(+'CMA Emp Adj'!T121-'Tor Emp Adj'!T121,"")</f>
        <v>32.425612195886032</v>
      </c>
      <c r="U121" s="30">
        <f>IFERROR(+'CMA Emp Adj'!U121-'Tor Emp Adj'!U121,"")</f>
        <v>23.252579615585589</v>
      </c>
      <c r="V121" s="30">
        <f>IFERROR(+'CMA Emp Adj'!V121-'Tor Emp Adj'!V121,"")</f>
        <v>26.890018492061714</v>
      </c>
      <c r="W121" s="30">
        <f>IFERROR(+'CMA Emp Adj'!W121-'Tor Emp Adj'!W121,"")</f>
        <v>32.196685763202979</v>
      </c>
      <c r="X121" s="30">
        <f>IFERROR(+'CMA Emp Adj'!X121-'Tor Emp Adj'!X121,"")</f>
        <v>36.511553829902297</v>
      </c>
      <c r="Y121" s="30">
        <f>IFERROR(+'CMA Emp Adj'!Y121-'Tor Emp Adj'!Y121,"")</f>
        <v>41.60171028236806</v>
      </c>
    </row>
    <row r="122" spans="1:25" x14ac:dyDescent="0.25">
      <c r="A122" s="6" t="s">
        <v>116</v>
      </c>
      <c r="B122" s="6"/>
      <c r="C122" s="14">
        <v>524</v>
      </c>
      <c r="D122" s="65">
        <f>IFERROR(+'CMA Emp Adj'!D122-'Tor Emp Adj'!D122,"")</f>
        <v>20.419587790721849</v>
      </c>
      <c r="E122" s="65">
        <f>IFERROR(+'CMA Emp Adj'!E122-'Tor Emp Adj'!E122,"")</f>
        <v>17.003810348622867</v>
      </c>
      <c r="F122" s="65">
        <f>IFERROR(+'CMA Emp Adj'!F122-'Tor Emp Adj'!F122,"")</f>
        <v>18.506252636082547</v>
      </c>
      <c r="G122" s="65">
        <f>IFERROR(+'CMA Emp Adj'!G122-'Tor Emp Adj'!G122,"")</f>
        <v>17.90238385662963</v>
      </c>
      <c r="H122" s="65">
        <f>IFERROR(+'CMA Emp Adj'!H122-'Tor Emp Adj'!H122,"")</f>
        <v>20.214709333015996</v>
      </c>
      <c r="I122" s="65">
        <f>IFERROR(+'CMA Emp Adj'!I122-'Tor Emp Adj'!I122,"")</f>
        <v>25.232024792482736</v>
      </c>
      <c r="J122" s="65">
        <f>IFERROR(+'CMA Emp Adj'!J122-'Tor Emp Adj'!J122,"")</f>
        <v>25.420473190749693</v>
      </c>
      <c r="K122" s="65">
        <f>IFERROR(+'CMA Emp Adj'!K122-'Tor Emp Adj'!K122,"")</f>
        <v>29.432858674510992</v>
      </c>
      <c r="L122" s="65">
        <f>IFERROR(+'CMA Emp Adj'!L122-'Tor Emp Adj'!L122,"")</f>
        <v>17.336349617197854</v>
      </c>
      <c r="M122" s="30">
        <f>IFERROR(+'CMA Emp Adj'!M122-'Tor Emp Adj'!M122,"")</f>
        <v>20.070457470730162</v>
      </c>
      <c r="N122" s="30">
        <f>IFERROR(+'CMA Emp Adj'!N122-'Tor Emp Adj'!N122,"")</f>
        <v>23.5913274061039</v>
      </c>
      <c r="O122" s="30">
        <f>IFERROR(+'CMA Emp Adj'!O122-'Tor Emp Adj'!O122,"")</f>
        <v>21.131028933008004</v>
      </c>
      <c r="P122" s="30">
        <f>IFERROR(+'CMA Emp Adj'!P122-'Tor Emp Adj'!P122,"")</f>
        <v>16.443052105771379</v>
      </c>
      <c r="Q122" s="30">
        <f>IFERROR(+'CMA Emp Adj'!Q122-'Tor Emp Adj'!Q122,"")</f>
        <v>21.450892090500233</v>
      </c>
      <c r="R122" s="30">
        <f>IFERROR(+'CMA Emp Adj'!R122-'Tor Emp Adj'!R122,"")</f>
        <v>25.096660758337102</v>
      </c>
      <c r="S122" s="30">
        <f>IFERROR(+'CMA Emp Adj'!S122-'Tor Emp Adj'!S122,"")</f>
        <v>19.036671834090981</v>
      </c>
      <c r="T122" s="30">
        <f>IFERROR(+'CMA Emp Adj'!T122-'Tor Emp Adj'!T122,"")</f>
        <v>26.337070689745666</v>
      </c>
      <c r="U122" s="30">
        <f>IFERROR(+'CMA Emp Adj'!U122-'Tor Emp Adj'!U122,"")</f>
        <v>20.695345763564347</v>
      </c>
      <c r="V122" s="30">
        <f>IFERROR(+'CMA Emp Adj'!V122-'Tor Emp Adj'!V122,"")</f>
        <v>22.968505260345118</v>
      </c>
      <c r="W122" s="30">
        <f>IFERROR(+'CMA Emp Adj'!W122-'Tor Emp Adj'!W122,"")</f>
        <v>24.811588897977686</v>
      </c>
      <c r="X122" s="30">
        <f>IFERROR(+'CMA Emp Adj'!X122-'Tor Emp Adj'!X122,"")</f>
        <v>28.038010749768176</v>
      </c>
      <c r="Y122" s="30">
        <f>IFERROR(+'CMA Emp Adj'!Y122-'Tor Emp Adj'!Y122,"")</f>
        <v>34.983281233346027</v>
      </c>
    </row>
    <row r="123" spans="1:25" x14ac:dyDescent="0.25">
      <c r="A123" s="7" t="s">
        <v>117</v>
      </c>
      <c r="B123" s="7"/>
      <c r="C123" s="14">
        <v>5241</v>
      </c>
      <c r="D123" s="65">
        <f>IFERROR(+'CMA Emp Adj'!D123-'Tor Emp Adj'!D123,"")</f>
        <v>15.685472794001679</v>
      </c>
      <c r="E123" s="65">
        <f>IFERROR(+'CMA Emp Adj'!E123-'Tor Emp Adj'!E123,"")</f>
        <v>15.567650220726058</v>
      </c>
      <c r="F123" s="65">
        <f>IFERROR(+'CMA Emp Adj'!F123-'Tor Emp Adj'!F123,"")</f>
        <v>13.408935907152895</v>
      </c>
      <c r="G123" s="65">
        <f>IFERROR(+'CMA Emp Adj'!G123-'Tor Emp Adj'!G123,"")</f>
        <v>13.66639697480074</v>
      </c>
      <c r="H123" s="65">
        <f>IFERROR(+'CMA Emp Adj'!H123-'Tor Emp Adj'!H123,"")</f>
        <v>14.896774137458333</v>
      </c>
      <c r="I123" s="65">
        <f>IFERROR(+'CMA Emp Adj'!I123-'Tor Emp Adj'!I123,"")</f>
        <v>17.541840202577806</v>
      </c>
      <c r="J123" s="65">
        <f>IFERROR(+'CMA Emp Adj'!J123-'Tor Emp Adj'!J123,"")</f>
        <v>18.271137321644495</v>
      </c>
      <c r="K123" s="65">
        <f>IFERROR(+'CMA Emp Adj'!K123-'Tor Emp Adj'!K123,"")</f>
        <v>19.81768964223669</v>
      </c>
      <c r="L123" s="65">
        <f>IFERROR(+'CMA Emp Adj'!L123-'Tor Emp Adj'!L123,"")</f>
        <v>8.9046036633994738</v>
      </c>
      <c r="M123" s="30">
        <f>IFERROR(+'CMA Emp Adj'!M123-'Tor Emp Adj'!M123,"")</f>
        <v>12.441913267216641</v>
      </c>
      <c r="N123" s="30">
        <f>IFERROR(+'CMA Emp Adj'!N123-'Tor Emp Adj'!N123,"")</f>
        <v>16.053950342239162</v>
      </c>
      <c r="O123" s="30">
        <f>IFERROR(+'CMA Emp Adj'!O123-'Tor Emp Adj'!O123,"")</f>
        <v>10.0750948529144</v>
      </c>
      <c r="P123" s="30">
        <f>IFERROR(+'CMA Emp Adj'!P123-'Tor Emp Adj'!P123,"")</f>
        <v>11.220756791606373</v>
      </c>
      <c r="Q123" s="30">
        <f>IFERROR(+'CMA Emp Adj'!Q123-'Tor Emp Adj'!Q123,"")</f>
        <v>15.897430257896346</v>
      </c>
      <c r="R123" s="30">
        <f>IFERROR(+'CMA Emp Adj'!R123-'Tor Emp Adj'!R123,"")</f>
        <v>16.217015520727976</v>
      </c>
      <c r="S123" s="30">
        <f>IFERROR(+'CMA Emp Adj'!S123-'Tor Emp Adj'!S123,"")</f>
        <v>10.535738645117142</v>
      </c>
      <c r="T123" s="30">
        <f>IFERROR(+'CMA Emp Adj'!T123-'Tor Emp Adj'!T123,"")</f>
        <v>12.109882831256076</v>
      </c>
      <c r="U123" s="30">
        <f>IFERROR(+'CMA Emp Adj'!U123-'Tor Emp Adj'!U123,"")</f>
        <v>9.3866360010505225</v>
      </c>
      <c r="V123" s="30">
        <f>IFERROR(+'CMA Emp Adj'!V123-'Tor Emp Adj'!V123,"")</f>
        <v>10.277559377608647</v>
      </c>
      <c r="W123" s="30">
        <f>IFERROR(+'CMA Emp Adj'!W123-'Tor Emp Adj'!W123,"")</f>
        <v>14.913763615450396</v>
      </c>
      <c r="X123" s="30">
        <f>IFERROR(+'CMA Emp Adj'!X123-'Tor Emp Adj'!X123,"")</f>
        <v>15.469571928917809</v>
      </c>
      <c r="Y123" s="30">
        <f>IFERROR(+'CMA Emp Adj'!Y123-'Tor Emp Adj'!Y123,"")</f>
        <v>17.584856101418634</v>
      </c>
    </row>
    <row r="124" spans="1:25" x14ac:dyDescent="0.25">
      <c r="A124" s="7" t="s">
        <v>118</v>
      </c>
      <c r="B124" s="7"/>
      <c r="C124" s="14">
        <v>5242</v>
      </c>
      <c r="D124" s="65">
        <f>IFERROR(+'CMA Emp Adj'!D124-'Tor Emp Adj'!D124,"")</f>
        <v>4.7341149967201721</v>
      </c>
      <c r="E124" s="65">
        <f>IFERROR(+'CMA Emp Adj'!E124-'Tor Emp Adj'!E124,"")</f>
        <v>1.4461697036377137</v>
      </c>
      <c r="F124" s="65">
        <f>IFERROR(+'CMA Emp Adj'!F124-'Tor Emp Adj'!F124,"")</f>
        <v>5.0973167289296555</v>
      </c>
      <c r="G124" s="65">
        <f>IFERROR(+'CMA Emp Adj'!G124-'Tor Emp Adj'!G124,"")</f>
        <v>4.2259583998813843</v>
      </c>
      <c r="H124" s="65">
        <f>IFERROR(+'CMA Emp Adj'!H124-'Tor Emp Adj'!H124,"")</f>
        <v>5.3179351955576655</v>
      </c>
      <c r="I124" s="65">
        <f>IFERROR(+'CMA Emp Adj'!I124-'Tor Emp Adj'!I124,"")</f>
        <v>7.6901845899049288</v>
      </c>
      <c r="J124" s="65">
        <f>IFERROR(+'CMA Emp Adj'!J124-'Tor Emp Adj'!J124,"")</f>
        <v>7.1393358691051985</v>
      </c>
      <c r="K124" s="65">
        <f>IFERROR(+'CMA Emp Adj'!K124-'Tor Emp Adj'!K124,"")</f>
        <v>9.6349709738331057</v>
      </c>
      <c r="L124" s="65">
        <f>IFERROR(+'CMA Emp Adj'!L124-'Tor Emp Adj'!L124,"")</f>
        <v>8.7086251660982743</v>
      </c>
      <c r="M124" s="30">
        <f>IFERROR(+'CMA Emp Adj'!M124-'Tor Emp Adj'!M124,"")</f>
        <v>8.0467332476241999</v>
      </c>
      <c r="N124" s="30">
        <f>IFERROR(+'CMA Emp Adj'!N124-'Tor Emp Adj'!N124,"")</f>
        <v>7.4459223021643446</v>
      </c>
      <c r="O124" s="30">
        <f>IFERROR(+'CMA Emp Adj'!O124-'Tor Emp Adj'!O124,"")</f>
        <v>10.562578975693295</v>
      </c>
      <c r="P124" s="30">
        <f>IFERROR(+'CMA Emp Adj'!P124-'Tor Emp Adj'!P124,"")</f>
        <v>5.0564155406400939</v>
      </c>
      <c r="Q124" s="30">
        <f>IFERROR(+'CMA Emp Adj'!Q124-'Tor Emp Adj'!Q124,"")</f>
        <v>5.4292802257744324</v>
      </c>
      <c r="R124" s="30">
        <f>IFERROR(+'CMA Emp Adj'!R124-'Tor Emp Adj'!R124,"")</f>
        <v>8.4782343133334859</v>
      </c>
      <c r="S124" s="30">
        <f>IFERROR(+'CMA Emp Adj'!S124-'Tor Emp Adj'!S124,"")</f>
        <v>8.3441929054168789</v>
      </c>
      <c r="T124" s="30">
        <f>IFERROR(+'CMA Emp Adj'!T124-'Tor Emp Adj'!T124,"")</f>
        <v>13.943114480143359</v>
      </c>
      <c r="U124" s="30">
        <f>IFERROR(+'CMA Emp Adj'!U124-'Tor Emp Adj'!U124,"")</f>
        <v>11.171894858628963</v>
      </c>
      <c r="V124" s="30">
        <f>IFERROR(+'CMA Emp Adj'!V124-'Tor Emp Adj'!V124,"")</f>
        <v>12.159256817755324</v>
      </c>
      <c r="W124" s="30">
        <f>IFERROR(+'CMA Emp Adj'!W124-'Tor Emp Adj'!W124,"")</f>
        <v>10.060897123442265</v>
      </c>
      <c r="X124" s="30">
        <f>IFERROR(+'CMA Emp Adj'!X124-'Tor Emp Adj'!X124,"")</f>
        <v>12.44655818671577</v>
      </c>
      <c r="Y124" s="30">
        <f>IFERROR(+'CMA Emp Adj'!Y124-'Tor Emp Adj'!Y124,"")</f>
        <v>17.039297351659645</v>
      </c>
    </row>
    <row r="125" spans="1:25" x14ac:dyDescent="0.25">
      <c r="A125" s="6" t="s">
        <v>119</v>
      </c>
      <c r="B125" s="6"/>
      <c r="C125" s="14" t="s">
        <v>204</v>
      </c>
      <c r="D125" s="65">
        <f>IFERROR(+'CMA Emp Adj'!D125-'Tor Emp Adj'!D125,"")</f>
        <v>8.2888046633247079</v>
      </c>
      <c r="E125" s="65">
        <f>IFERROR(+'CMA Emp Adj'!E125-'Tor Emp Adj'!E125,"")</f>
        <v>8.4013560324565724</v>
      </c>
      <c r="F125" s="65">
        <f>IFERROR(+'CMA Emp Adj'!F125-'Tor Emp Adj'!F125,"")</f>
        <v>13.891177573429985</v>
      </c>
      <c r="G125" s="65">
        <f>IFERROR(+'CMA Emp Adj'!G125-'Tor Emp Adj'!G125,"")</f>
        <v>13.159105596240163</v>
      </c>
      <c r="H125" s="65">
        <f>IFERROR(+'CMA Emp Adj'!H125-'Tor Emp Adj'!H125,"")</f>
        <v>14.811398159842231</v>
      </c>
      <c r="I125" s="65">
        <f>IFERROR(+'CMA Emp Adj'!I125-'Tor Emp Adj'!I125,"")</f>
        <v>17.999158050516662</v>
      </c>
      <c r="J125" s="65">
        <f>IFERROR(+'CMA Emp Adj'!J125-'Tor Emp Adj'!J125,"")</f>
        <v>13.347579623639657</v>
      </c>
      <c r="K125" s="65">
        <f>IFERROR(+'CMA Emp Adj'!K125-'Tor Emp Adj'!K125,"")</f>
        <v>19.728812135428768</v>
      </c>
      <c r="L125" s="65">
        <f>IFERROR(+'CMA Emp Adj'!L125-'Tor Emp Adj'!L125,"")</f>
        <v>12.359794339157546</v>
      </c>
      <c r="M125" s="30">
        <f>IFERROR(+'CMA Emp Adj'!M125-'Tor Emp Adj'!M125,"")</f>
        <v>5.8404513585127233</v>
      </c>
      <c r="N125" s="30">
        <f>IFERROR(+'CMA Emp Adj'!N125-'Tor Emp Adj'!N125,"")</f>
        <v>11.859887714711576</v>
      </c>
      <c r="O125" s="30">
        <f>IFERROR(+'CMA Emp Adj'!O125-'Tor Emp Adj'!O125,"")</f>
        <v>3.2646746417954162</v>
      </c>
      <c r="P125" s="30">
        <f>IFERROR(+'CMA Emp Adj'!P125-'Tor Emp Adj'!P125,"")</f>
        <v>3.971487523718487</v>
      </c>
      <c r="Q125" s="30">
        <f>IFERROR(+'CMA Emp Adj'!Q125-'Tor Emp Adj'!Q125,"")</f>
        <v>10.887832027459279</v>
      </c>
      <c r="R125" s="30">
        <f>IFERROR(+'CMA Emp Adj'!R125-'Tor Emp Adj'!R125,"")</f>
        <v>9.5030994809280074</v>
      </c>
      <c r="S125" s="30">
        <f>IFERROR(+'CMA Emp Adj'!S125-'Tor Emp Adj'!S125,"")</f>
        <v>15.466071863360927</v>
      </c>
      <c r="T125" s="30">
        <f>IFERROR(+'CMA Emp Adj'!T125-'Tor Emp Adj'!T125,"")</f>
        <v>11.931623540308806</v>
      </c>
      <c r="U125" s="30">
        <f>IFERROR(+'CMA Emp Adj'!U125-'Tor Emp Adj'!U125,"")</f>
        <v>13.250088544788923</v>
      </c>
      <c r="V125" s="30">
        <f>IFERROR(+'CMA Emp Adj'!V125-'Tor Emp Adj'!V125,"")</f>
        <v>14.321759539948857</v>
      </c>
      <c r="W125" s="30">
        <f>IFERROR(+'CMA Emp Adj'!W125-'Tor Emp Adj'!W125,"")</f>
        <v>12.875911419958292</v>
      </c>
      <c r="X125" s="30">
        <f>IFERROR(+'CMA Emp Adj'!X125-'Tor Emp Adj'!X125,"")</f>
        <v>18.858631059554398</v>
      </c>
      <c r="Y125" s="30">
        <f>IFERROR(+'CMA Emp Adj'!Y125-'Tor Emp Adj'!Y125,"")</f>
        <v>20.54517821373792</v>
      </c>
    </row>
    <row r="126" spans="1:25" x14ac:dyDescent="0.25">
      <c r="A126" s="5" t="s">
        <v>120</v>
      </c>
      <c r="B126" s="5"/>
      <c r="C126" s="13">
        <v>53</v>
      </c>
      <c r="D126" s="64">
        <f>IFERROR(+'CMA Emp Adj'!D126-'Tor Emp Adj'!D126,"")</f>
        <v>19.918650045630841</v>
      </c>
      <c r="E126" s="64">
        <f>IFERROR(+'CMA Emp Adj'!E126-'Tor Emp Adj'!E126,"")</f>
        <v>19.462795320086858</v>
      </c>
      <c r="F126" s="64">
        <f>IFERROR(+'CMA Emp Adj'!F126-'Tor Emp Adj'!F126,"")</f>
        <v>20.162054896249721</v>
      </c>
      <c r="G126" s="64">
        <f>IFERROR(+'CMA Emp Adj'!G126-'Tor Emp Adj'!G126,"")</f>
        <v>22.765237724233263</v>
      </c>
      <c r="H126" s="64">
        <f>IFERROR(+'CMA Emp Adj'!H126-'Tor Emp Adj'!H126,"")</f>
        <v>26.567202070478881</v>
      </c>
      <c r="I126" s="64">
        <f>IFERROR(+'CMA Emp Adj'!I126-'Tor Emp Adj'!I126,"")</f>
        <v>23.648396231274823</v>
      </c>
      <c r="J126" s="64">
        <f>IFERROR(+'CMA Emp Adj'!J126-'Tor Emp Adj'!J126,"")</f>
        <v>25.972778056227316</v>
      </c>
      <c r="K126" s="64">
        <f>IFERROR(+'CMA Emp Adj'!K126-'Tor Emp Adj'!K126,"")</f>
        <v>27.306967654563586</v>
      </c>
      <c r="L126" s="64">
        <f>IFERROR(+'CMA Emp Adj'!L126-'Tor Emp Adj'!L126,"")</f>
        <v>27.251487475709645</v>
      </c>
      <c r="M126" s="29">
        <f>IFERROR(+'CMA Emp Adj'!M126-'Tor Emp Adj'!M126,"")</f>
        <v>23.031661151903371</v>
      </c>
      <c r="N126" s="29">
        <f>IFERROR(+'CMA Emp Adj'!N126-'Tor Emp Adj'!N126,"")</f>
        <v>31.086747083167666</v>
      </c>
      <c r="O126" s="29">
        <f>IFERROR(+'CMA Emp Adj'!O126-'Tor Emp Adj'!O126,"")</f>
        <v>29.069846091590193</v>
      </c>
      <c r="P126" s="29">
        <f>IFERROR(+'CMA Emp Adj'!P126-'Tor Emp Adj'!P126,"")</f>
        <v>32.246758615906501</v>
      </c>
      <c r="Q126" s="29">
        <f>IFERROR(+'CMA Emp Adj'!Q126-'Tor Emp Adj'!Q126,"")</f>
        <v>25.542459195444906</v>
      </c>
      <c r="R126" s="29">
        <f>IFERROR(+'CMA Emp Adj'!R126-'Tor Emp Adj'!R126,"")</f>
        <v>32.610940903493159</v>
      </c>
      <c r="S126" s="29">
        <f>IFERROR(+'CMA Emp Adj'!S126-'Tor Emp Adj'!S126,"")</f>
        <v>35.891477627817927</v>
      </c>
      <c r="T126" s="29">
        <f>IFERROR(+'CMA Emp Adj'!T126-'Tor Emp Adj'!T126,"")</f>
        <v>34.909400105505654</v>
      </c>
      <c r="U126" s="29">
        <f>IFERROR(+'CMA Emp Adj'!U126-'Tor Emp Adj'!U126,"")</f>
        <v>36.009135596561855</v>
      </c>
      <c r="V126" s="29">
        <f>IFERROR(+'CMA Emp Adj'!V126-'Tor Emp Adj'!V126,"")</f>
        <v>44.144123231329118</v>
      </c>
      <c r="W126" s="29">
        <f>IFERROR(+'CMA Emp Adj'!W126-'Tor Emp Adj'!W126,"")</f>
        <v>41.534041826643964</v>
      </c>
      <c r="X126" s="29">
        <f>IFERROR(+'CMA Emp Adj'!X126-'Tor Emp Adj'!X126,"")</f>
        <v>37.830188883645626</v>
      </c>
      <c r="Y126" s="29">
        <f>IFERROR(+'CMA Emp Adj'!Y126-'Tor Emp Adj'!Y126,"")</f>
        <v>48.589299166050644</v>
      </c>
    </row>
    <row r="127" spans="1:25" x14ac:dyDescent="0.25">
      <c r="A127" s="10" t="s">
        <v>121</v>
      </c>
      <c r="B127" s="10"/>
      <c r="C127" s="14">
        <v>531</v>
      </c>
      <c r="D127" s="65">
        <f>IFERROR(+'CMA Emp Adj'!D127-'Tor Emp Adj'!D127,"")</f>
        <v>15.581305212328573</v>
      </c>
      <c r="E127" s="65">
        <f>IFERROR(+'CMA Emp Adj'!E127-'Tor Emp Adj'!E127,"")</f>
        <v>13.007774705357832</v>
      </c>
      <c r="F127" s="65">
        <f>IFERROR(+'CMA Emp Adj'!F127-'Tor Emp Adj'!F127,"")</f>
        <v>14.542062225194172</v>
      </c>
      <c r="G127" s="65">
        <f>IFERROR(+'CMA Emp Adj'!G127-'Tor Emp Adj'!G127,"")</f>
        <v>16.163864917899748</v>
      </c>
      <c r="H127" s="65">
        <f>IFERROR(+'CMA Emp Adj'!H127-'Tor Emp Adj'!H127,"")</f>
        <v>19.37511843588311</v>
      </c>
      <c r="I127" s="65">
        <f>IFERROR(+'CMA Emp Adj'!I127-'Tor Emp Adj'!I127,"")</f>
        <v>16.457609310843043</v>
      </c>
      <c r="J127" s="65">
        <f>IFERROR(+'CMA Emp Adj'!J127-'Tor Emp Adj'!J127,"")</f>
        <v>20.926651812273271</v>
      </c>
      <c r="K127" s="65">
        <f>IFERROR(+'CMA Emp Adj'!K127-'Tor Emp Adj'!K127,"")</f>
        <v>21.149313135372733</v>
      </c>
      <c r="L127" s="65">
        <f>IFERROR(+'CMA Emp Adj'!L127-'Tor Emp Adj'!L127,"")</f>
        <v>22.871815606660277</v>
      </c>
      <c r="M127" s="30">
        <f>IFERROR(+'CMA Emp Adj'!M127-'Tor Emp Adj'!M127,"")</f>
        <v>17.062663887466208</v>
      </c>
      <c r="N127" s="30">
        <f>IFERROR(+'CMA Emp Adj'!N127-'Tor Emp Adj'!N127,"")</f>
        <v>22.915739759408012</v>
      </c>
      <c r="O127" s="30">
        <f>IFERROR(+'CMA Emp Adj'!O127-'Tor Emp Adj'!O127,"")</f>
        <v>22.529806553970928</v>
      </c>
      <c r="P127" s="30">
        <f>IFERROR(+'CMA Emp Adj'!P127-'Tor Emp Adj'!P127,"")</f>
        <v>26.410978755880016</v>
      </c>
      <c r="Q127" s="30">
        <f>IFERROR(+'CMA Emp Adj'!Q127-'Tor Emp Adj'!Q127,"")</f>
        <v>18.531717160568775</v>
      </c>
      <c r="R127" s="30">
        <f>IFERROR(+'CMA Emp Adj'!R127-'Tor Emp Adj'!R127,"")</f>
        <v>27.952813565252256</v>
      </c>
      <c r="S127" s="30">
        <f>IFERROR(+'CMA Emp Adj'!S127-'Tor Emp Adj'!S127,"")</f>
        <v>31.984714396432445</v>
      </c>
      <c r="T127" s="30">
        <f>IFERROR(+'CMA Emp Adj'!T127-'Tor Emp Adj'!T127,"")</f>
        <v>30.40303148254722</v>
      </c>
      <c r="U127" s="30">
        <f>IFERROR(+'CMA Emp Adj'!U127-'Tor Emp Adj'!U127,"")</f>
        <v>30.328050268787408</v>
      </c>
      <c r="V127" s="30">
        <f>IFERROR(+'CMA Emp Adj'!V127-'Tor Emp Adj'!V127,"")</f>
        <v>38.618019333174772</v>
      </c>
      <c r="W127" s="30">
        <f>IFERROR(+'CMA Emp Adj'!W127-'Tor Emp Adj'!W127,"")</f>
        <v>33.691717328926693</v>
      </c>
      <c r="X127" s="30">
        <f>IFERROR(+'CMA Emp Adj'!X127-'Tor Emp Adj'!X127,"")</f>
        <v>33.272976324421613</v>
      </c>
      <c r="Y127" s="30">
        <f>IFERROR(+'CMA Emp Adj'!Y127-'Tor Emp Adj'!Y127,"")</f>
        <v>42.521523706763006</v>
      </c>
    </row>
    <row r="128" spans="1:25" x14ac:dyDescent="0.25">
      <c r="A128" s="6" t="s">
        <v>122</v>
      </c>
      <c r="B128" s="6"/>
      <c r="C128" s="14">
        <v>5311</v>
      </c>
      <c r="D128" s="65">
        <f>IFERROR(+'CMA Emp Adj'!D128-'Tor Emp Adj'!D128,"")</f>
        <v>4.4732817941020446</v>
      </c>
      <c r="E128" s="65">
        <f>IFERROR(+'CMA Emp Adj'!E128-'Tor Emp Adj'!E128,"")</f>
        <v>2.0250972206562734</v>
      </c>
      <c r="F128" s="65">
        <f>IFERROR(+'CMA Emp Adj'!F128-'Tor Emp Adj'!F128,"")</f>
        <v>3.3265748735261464</v>
      </c>
      <c r="G128" s="65">
        <f>IFERROR(+'CMA Emp Adj'!G128-'Tor Emp Adj'!G128,"")</f>
        <v>5.5979578090599524</v>
      </c>
      <c r="H128" s="65">
        <f>IFERROR(+'CMA Emp Adj'!H128-'Tor Emp Adj'!H128,"")</f>
        <v>7.1725782780716543</v>
      </c>
      <c r="I128" s="65">
        <f>IFERROR(+'CMA Emp Adj'!I128-'Tor Emp Adj'!I128,"")</f>
        <v>4.8643377647340262</v>
      </c>
      <c r="J128" s="65">
        <f>IFERROR(+'CMA Emp Adj'!J128-'Tor Emp Adj'!J128,"")</f>
        <v>5.3655686608222473</v>
      </c>
      <c r="K128" s="65">
        <f>IFERROR(+'CMA Emp Adj'!K128-'Tor Emp Adj'!K128,"")</f>
        <v>7.7302292789263829</v>
      </c>
      <c r="L128" s="65">
        <f>IFERROR(+'CMA Emp Adj'!L128-'Tor Emp Adj'!L128,"")</f>
        <v>2.2394500245787796</v>
      </c>
      <c r="M128" s="30">
        <f>IFERROR(+'CMA Emp Adj'!M128-'Tor Emp Adj'!M128,"")</f>
        <v>3.5854955558767827</v>
      </c>
      <c r="N128" s="30">
        <f>IFERROR(+'CMA Emp Adj'!N128-'Tor Emp Adj'!N128,"")</f>
        <v>4.4197348608611957</v>
      </c>
      <c r="O128" s="30">
        <f>IFERROR(+'CMA Emp Adj'!O128-'Tor Emp Adj'!O128,"")</f>
        <v>4.577681056479431</v>
      </c>
      <c r="P128" s="30">
        <f>IFERROR(+'CMA Emp Adj'!P128-'Tor Emp Adj'!P128,"")</f>
        <v>7.9450895845076897</v>
      </c>
      <c r="Q128" s="30">
        <f>IFERROR(+'CMA Emp Adj'!Q128-'Tor Emp Adj'!Q128,"")</f>
        <v>2.6949215643724891</v>
      </c>
      <c r="R128" s="30">
        <f>IFERROR(+'CMA Emp Adj'!R128-'Tor Emp Adj'!R128,"")</f>
        <v>8.3830531483833575</v>
      </c>
      <c r="S128" s="30">
        <f>IFERROR(+'CMA Emp Adj'!S128-'Tor Emp Adj'!S128,"")</f>
        <v>8.0661221674848793</v>
      </c>
      <c r="T128" s="30">
        <f>IFERROR(+'CMA Emp Adj'!T128-'Tor Emp Adj'!T128,"")</f>
        <v>6.2025799015021015</v>
      </c>
      <c r="U128" s="30">
        <f>IFERROR(+'CMA Emp Adj'!U128-'Tor Emp Adj'!U128,"")</f>
        <v>6.1339708593248954</v>
      </c>
      <c r="V128" s="30">
        <f>IFERROR(+'CMA Emp Adj'!V128-'Tor Emp Adj'!V128,"")</f>
        <v>9.5415059794084538</v>
      </c>
      <c r="W128" s="30">
        <f>IFERROR(+'CMA Emp Adj'!W128-'Tor Emp Adj'!W128,"")</f>
        <v>5.1611901982850856</v>
      </c>
      <c r="X128" s="30">
        <f>IFERROR(+'CMA Emp Adj'!X128-'Tor Emp Adj'!X128,"")</f>
        <v>7.0318559656701503</v>
      </c>
      <c r="Y128" s="30">
        <f>IFERROR(+'CMA Emp Adj'!Y128-'Tor Emp Adj'!Y128,"")</f>
        <v>5.4590847755356133</v>
      </c>
    </row>
    <row r="129" spans="1:25" x14ac:dyDescent="0.25">
      <c r="A129" s="6" t="s">
        <v>309</v>
      </c>
      <c r="B129" s="6"/>
      <c r="C129" s="14" t="s">
        <v>310</v>
      </c>
      <c r="D129" s="65">
        <f>IFERROR(+'CMA Emp Adj'!D129-'Tor Emp Adj'!D129,"")</f>
        <v>0</v>
      </c>
      <c r="E129" s="65">
        <f>IFERROR(+'CMA Emp Adj'!E129-'Tor Emp Adj'!E129,"")</f>
        <v>0</v>
      </c>
      <c r="F129" s="65">
        <f>IFERROR(+'CMA Emp Adj'!F129-'Tor Emp Adj'!F129,"")</f>
        <v>0</v>
      </c>
      <c r="G129" s="65">
        <f>IFERROR(+'CMA Emp Adj'!G129-'Tor Emp Adj'!G129,"")</f>
        <v>0</v>
      </c>
      <c r="H129" s="65">
        <f>IFERROR(+'CMA Emp Adj'!H129-'Tor Emp Adj'!H129,"")</f>
        <v>0</v>
      </c>
      <c r="I129" s="65">
        <f>IFERROR(+'CMA Emp Adj'!I129-'Tor Emp Adj'!I129,"")</f>
        <v>0</v>
      </c>
      <c r="J129" s="65">
        <f>IFERROR(+'CMA Emp Adj'!J129-'Tor Emp Adj'!J129,"")</f>
        <v>0</v>
      </c>
      <c r="K129" s="65">
        <f>IFERROR(+'CMA Emp Adj'!K129-'Tor Emp Adj'!K129,"")</f>
        <v>0</v>
      </c>
      <c r="L129" s="65">
        <f>IFERROR(+'CMA Emp Adj'!L129-'Tor Emp Adj'!L129,"")</f>
        <v>0</v>
      </c>
      <c r="M129" s="30">
        <f>IFERROR(+'CMA Emp Adj'!M129-'Tor Emp Adj'!M129,"")</f>
        <v>0</v>
      </c>
      <c r="N129" s="30">
        <f>IFERROR(+'CMA Emp Adj'!N129-'Tor Emp Adj'!N129,"")</f>
        <v>0</v>
      </c>
      <c r="O129" s="30">
        <f>IFERROR(+'CMA Emp Adj'!O129-'Tor Emp Adj'!O129,"")</f>
        <v>0</v>
      </c>
      <c r="P129" s="30">
        <f>IFERROR(+'CMA Emp Adj'!P129-'Tor Emp Adj'!P129,"")</f>
        <v>0</v>
      </c>
      <c r="Q129" s="30">
        <f>IFERROR(+'CMA Emp Adj'!Q129-'Tor Emp Adj'!Q129,"")</f>
        <v>0</v>
      </c>
      <c r="R129" s="30">
        <f>IFERROR(+'CMA Emp Adj'!R129-'Tor Emp Adj'!R129,"")</f>
        <v>0</v>
      </c>
      <c r="S129" s="30">
        <f>IFERROR(+'CMA Emp Adj'!S129-'Tor Emp Adj'!S129,"")</f>
        <v>0</v>
      </c>
      <c r="T129" s="30">
        <f>IFERROR(+'CMA Emp Adj'!T129-'Tor Emp Adj'!T129,"")</f>
        <v>0</v>
      </c>
      <c r="U129" s="30">
        <f>IFERROR(+'CMA Emp Adj'!U129-'Tor Emp Adj'!U129,"")</f>
        <v>0</v>
      </c>
      <c r="V129" s="30">
        <f>IFERROR(+'CMA Emp Adj'!V129-'Tor Emp Adj'!V129,"")</f>
        <v>0</v>
      </c>
      <c r="W129" s="30">
        <f>IFERROR(+'CMA Emp Adj'!W129-'Tor Emp Adj'!W129,"")</f>
        <v>0</v>
      </c>
      <c r="X129" s="30">
        <f>IFERROR(+'CMA Emp Adj'!X129-'Tor Emp Adj'!X129,"")</f>
        <v>0</v>
      </c>
      <c r="Y129" s="30">
        <f>IFERROR(+'CMA Emp Adj'!Y129-'Tor Emp Adj'!Y129,"")</f>
        <v>0</v>
      </c>
    </row>
    <row r="130" spans="1:25" x14ac:dyDescent="0.25">
      <c r="A130" s="6" t="s">
        <v>123</v>
      </c>
      <c r="B130" s="6"/>
      <c r="C130" s="14" t="s">
        <v>205</v>
      </c>
      <c r="D130" s="65">
        <f>IFERROR(+'CMA Emp Adj'!D130-'Tor Emp Adj'!D130,"")</f>
        <v>11.10802341822653</v>
      </c>
      <c r="E130" s="65">
        <f>IFERROR(+'CMA Emp Adj'!E130-'Tor Emp Adj'!E130,"")</f>
        <v>10.982677484701554</v>
      </c>
      <c r="F130" s="65">
        <f>IFERROR(+'CMA Emp Adj'!F130-'Tor Emp Adj'!F130,"")</f>
        <v>11.21548735166802</v>
      </c>
      <c r="G130" s="65">
        <f>IFERROR(+'CMA Emp Adj'!G130-'Tor Emp Adj'!G130,"")</f>
        <v>10.565907108839792</v>
      </c>
      <c r="H130" s="65">
        <f>IFERROR(+'CMA Emp Adj'!H130-'Tor Emp Adj'!H130,"")</f>
        <v>12.192682878810528</v>
      </c>
      <c r="I130" s="65">
        <f>IFERROR(+'CMA Emp Adj'!I130-'Tor Emp Adj'!I130,"")</f>
        <v>11.603271546109017</v>
      </c>
      <c r="J130" s="65">
        <f>IFERROR(+'CMA Emp Adj'!J130-'Tor Emp Adj'!J130,"")</f>
        <v>15.570870952236998</v>
      </c>
      <c r="K130" s="65">
        <f>IFERROR(+'CMA Emp Adj'!K130-'Tor Emp Adj'!K130,"")</f>
        <v>13.429083856446347</v>
      </c>
      <c r="L130" s="65">
        <f>IFERROR(+'CMA Emp Adj'!L130-'Tor Emp Adj'!L130,"")</f>
        <v>20.508416523865588</v>
      </c>
      <c r="M130" s="30">
        <f>IFERROR(+'CMA Emp Adj'!M130-'Tor Emp Adj'!M130,"")</f>
        <v>13.352239997135882</v>
      </c>
      <c r="N130" s="30">
        <f>IFERROR(+'CMA Emp Adj'!N130-'Tor Emp Adj'!N130,"")</f>
        <v>18.384281458269545</v>
      </c>
      <c r="O130" s="30">
        <f>IFERROR(+'CMA Emp Adj'!O130-'Tor Emp Adj'!O130,"")</f>
        <v>18.005385044309968</v>
      </c>
      <c r="P130" s="30">
        <f>IFERROR(+'CMA Emp Adj'!P130-'Tor Emp Adj'!P130,"")</f>
        <v>18.397738892013926</v>
      </c>
      <c r="Q130" s="30">
        <f>IFERROR(+'CMA Emp Adj'!Q130-'Tor Emp Adj'!Q130,"")</f>
        <v>15.890101210087387</v>
      </c>
      <c r="R130" s="30">
        <f>IFERROR(+'CMA Emp Adj'!R130-'Tor Emp Adj'!R130,"")</f>
        <v>19.487720705551745</v>
      </c>
      <c r="S130" s="30">
        <f>IFERROR(+'CMA Emp Adj'!S130-'Tor Emp Adj'!S130,"")</f>
        <v>23.886963849536222</v>
      </c>
      <c r="T130" s="30">
        <f>IFERROR(+'CMA Emp Adj'!T130-'Tor Emp Adj'!T130,"")</f>
        <v>24.232410391996275</v>
      </c>
      <c r="U130" s="30">
        <f>IFERROR(+'CMA Emp Adj'!U130-'Tor Emp Adj'!U130,"")</f>
        <v>24.318568674695999</v>
      </c>
      <c r="V130" s="30">
        <f>IFERROR(+'CMA Emp Adj'!V130-'Tor Emp Adj'!V130,"")</f>
        <v>29.28814561008371</v>
      </c>
      <c r="W130" s="30">
        <f>IFERROR(+'CMA Emp Adj'!W130-'Tor Emp Adj'!W130,"")</f>
        <v>28.346782469525966</v>
      </c>
      <c r="X130" s="30">
        <f>IFERROR(+'CMA Emp Adj'!X130-'Tor Emp Adj'!X130,"")</f>
        <v>26.044314398940671</v>
      </c>
      <c r="Y130" s="30">
        <f>IFERROR(+'CMA Emp Adj'!Y130-'Tor Emp Adj'!Y130,"")</f>
        <v>36.828984791600519</v>
      </c>
    </row>
    <row r="131" spans="1:25" x14ac:dyDescent="0.25">
      <c r="A131" s="10" t="s">
        <v>124</v>
      </c>
      <c r="B131" s="10"/>
      <c r="C131" s="14">
        <v>532</v>
      </c>
      <c r="D131" s="65">
        <f>IFERROR(+'CMA Emp Adj'!D131-'Tor Emp Adj'!D131,"")</f>
        <v>4.3373448333022697</v>
      </c>
      <c r="E131" s="65">
        <f>IFERROR(+'CMA Emp Adj'!E131-'Tor Emp Adj'!E131,"")</f>
        <v>6.4550206147290279</v>
      </c>
      <c r="F131" s="65">
        <f>IFERROR(+'CMA Emp Adj'!F131-'Tor Emp Adj'!F131,"")</f>
        <v>5.5799926710555514</v>
      </c>
      <c r="G131" s="65">
        <f>IFERROR(+'CMA Emp Adj'!G131-'Tor Emp Adj'!G131,"")</f>
        <v>6.5913728063335197</v>
      </c>
      <c r="H131" s="65">
        <f>IFERROR(+'CMA Emp Adj'!H131-'Tor Emp Adj'!H131,"")</f>
        <v>7.2019409135966956</v>
      </c>
      <c r="I131" s="65">
        <f>IFERROR(+'CMA Emp Adj'!I131-'Tor Emp Adj'!I131,"")</f>
        <v>7.1807869204317791</v>
      </c>
      <c r="J131" s="65">
        <f>IFERROR(+'CMA Emp Adj'!J131-'Tor Emp Adj'!J131,"")</f>
        <v>5.0561262439540497</v>
      </c>
      <c r="K131" s="65">
        <f>IFERROR(+'CMA Emp Adj'!K131-'Tor Emp Adj'!K131,"")</f>
        <v>6.1476545191908532</v>
      </c>
      <c r="L131" s="65">
        <f>IFERROR(+'CMA Emp Adj'!L131-'Tor Emp Adj'!L131,"")</f>
        <v>4.3073455044276905</v>
      </c>
      <c r="M131" s="30">
        <f>IFERROR(+'CMA Emp Adj'!M131-'Tor Emp Adj'!M131,"")</f>
        <v>6.0070215764590831</v>
      </c>
      <c r="N131" s="30">
        <f>IFERROR(+'CMA Emp Adj'!N131-'Tor Emp Adj'!N131,"")</f>
        <v>8.2334427895936564</v>
      </c>
      <c r="O131" s="30">
        <f>IFERROR(+'CMA Emp Adj'!O131-'Tor Emp Adj'!O131,"")</f>
        <v>6.5449959696971227</v>
      </c>
      <c r="P131" s="30">
        <f>IFERROR(+'CMA Emp Adj'!P131-'Tor Emp Adj'!P131,"")</f>
        <v>5.8071771666225755</v>
      </c>
      <c r="Q131" s="30">
        <f>IFERROR(+'CMA Emp Adj'!Q131-'Tor Emp Adj'!Q131,"")</f>
        <v>7.0317846524720995</v>
      </c>
      <c r="R131" s="30">
        <f>IFERROR(+'CMA Emp Adj'!R131-'Tor Emp Adj'!R131,"")</f>
        <v>4.3539642759286785</v>
      </c>
      <c r="S131" s="30">
        <f>IFERROR(+'CMA Emp Adj'!S131-'Tor Emp Adj'!S131,"")</f>
        <v>3.3516191430321989</v>
      </c>
      <c r="T131" s="30">
        <f>IFERROR(+'CMA Emp Adj'!T131-'Tor Emp Adj'!T131,"")</f>
        <v>4.0284632664635147</v>
      </c>
      <c r="U131" s="30">
        <f>IFERROR(+'CMA Emp Adj'!U131-'Tor Emp Adj'!U131,"")</f>
        <v>5.5365220454141477</v>
      </c>
      <c r="V131" s="30">
        <f>IFERROR(+'CMA Emp Adj'!V131-'Tor Emp Adj'!V131,"")</f>
        <v>5.2082871796023102</v>
      </c>
      <c r="W131" s="30">
        <f>IFERROR(+'CMA Emp Adj'!W131-'Tor Emp Adj'!W131,"")</f>
        <v>7.7118474839346236</v>
      </c>
      <c r="X131" s="30">
        <f>IFERROR(+'CMA Emp Adj'!X131-'Tor Emp Adj'!X131,"")</f>
        <v>4.5198226420393244</v>
      </c>
      <c r="Y131" s="30">
        <f>IFERROR(+'CMA Emp Adj'!Y131-'Tor Emp Adj'!Y131,"")</f>
        <v>5.8647333157317041</v>
      </c>
    </row>
    <row r="132" spans="1:25" x14ac:dyDescent="0.25">
      <c r="A132" s="6" t="s">
        <v>125</v>
      </c>
      <c r="B132" s="6"/>
      <c r="C132" s="14">
        <v>5321</v>
      </c>
      <c r="D132" s="65">
        <f>IFERROR(+'CMA Emp Adj'!D132-'Tor Emp Adj'!D132,"")</f>
        <v>2.4217715751421265</v>
      </c>
      <c r="E132" s="65">
        <f>IFERROR(+'CMA Emp Adj'!E132-'Tor Emp Adj'!E132,"")</f>
        <v>3.3072038836555313</v>
      </c>
      <c r="F132" s="65">
        <f>IFERROR(+'CMA Emp Adj'!F132-'Tor Emp Adj'!F132,"")</f>
        <v>2.8272281195354685</v>
      </c>
      <c r="G132" s="65">
        <f>IFERROR(+'CMA Emp Adj'!G132-'Tor Emp Adj'!G132,"")</f>
        <v>2.1148447675020905</v>
      </c>
      <c r="H132" s="65">
        <f>IFERROR(+'CMA Emp Adj'!H132-'Tor Emp Adj'!H132,"")</f>
        <v>3.88</v>
      </c>
      <c r="I132" s="65">
        <f>IFERROR(+'CMA Emp Adj'!I132-'Tor Emp Adj'!I132,"")</f>
        <v>2.48</v>
      </c>
      <c r="J132" s="65">
        <f>IFERROR(+'CMA Emp Adj'!J132-'Tor Emp Adj'!J132,"")</f>
        <v>2.4571082255139047</v>
      </c>
      <c r="K132" s="65">
        <f>IFERROR(+'CMA Emp Adj'!K132-'Tor Emp Adj'!K132,"")</f>
        <v>3.1417942336526963</v>
      </c>
      <c r="L132" s="65">
        <f>IFERROR(+'CMA Emp Adj'!L132-'Tor Emp Adj'!L132,"")</f>
        <v>3.2223058823529409</v>
      </c>
      <c r="M132" s="30">
        <f>IFERROR(+'CMA Emp Adj'!M132-'Tor Emp Adj'!M132,"")</f>
        <v>5.4072941176470595</v>
      </c>
      <c r="N132" s="30">
        <f>IFERROR(+'CMA Emp Adj'!N132-'Tor Emp Adj'!N132,"")</f>
        <v>4.7185563140620221</v>
      </c>
      <c r="O132" s="30">
        <f>IFERROR(+'CMA Emp Adj'!O132-'Tor Emp Adj'!O132,"")</f>
        <v>2.6576844614138144</v>
      </c>
      <c r="P132" s="30">
        <f>IFERROR(+'CMA Emp Adj'!P132-'Tor Emp Adj'!P132,"")</f>
        <v>0.95230540271427122</v>
      </c>
      <c r="Q132" s="30">
        <f>IFERROR(+'CMA Emp Adj'!Q132-'Tor Emp Adj'!Q132,"")</f>
        <v>3.3071355938048903</v>
      </c>
      <c r="R132" s="30">
        <f>IFERROR(+'CMA Emp Adj'!R132-'Tor Emp Adj'!R132,"")</f>
        <v>0.97956186891063401</v>
      </c>
      <c r="S132" s="30">
        <f>IFERROR(+'CMA Emp Adj'!S132-'Tor Emp Adj'!S132,"")</f>
        <v>0.82919335626328516</v>
      </c>
      <c r="T132" s="30">
        <f>IFERROR(+'CMA Emp Adj'!T132-'Tor Emp Adj'!T132,"")</f>
        <v>2.7999671401399069</v>
      </c>
      <c r="U132" s="30">
        <f>IFERROR(+'CMA Emp Adj'!U132-'Tor Emp Adj'!U132,"")</f>
        <v>4.4386528497409321</v>
      </c>
      <c r="V132" s="30">
        <f>IFERROR(+'CMA Emp Adj'!V132-'Tor Emp Adj'!V132,"")</f>
        <v>5.0399481865284974</v>
      </c>
      <c r="W132" s="30">
        <f>IFERROR(+'CMA Emp Adj'!W132-'Tor Emp Adj'!W132,"")</f>
        <v>3.5423093029975701</v>
      </c>
      <c r="X132" s="30">
        <f>IFERROR(+'CMA Emp Adj'!X132-'Tor Emp Adj'!X132,"")</f>
        <v>1.7725978800007289</v>
      </c>
      <c r="Y132" s="30">
        <f>IFERROR(+'CMA Emp Adj'!Y132-'Tor Emp Adj'!Y132,"")</f>
        <v>3.4194993045897082</v>
      </c>
    </row>
    <row r="133" spans="1:25" x14ac:dyDescent="0.25">
      <c r="A133" s="10" t="s">
        <v>126</v>
      </c>
      <c r="B133" s="10"/>
      <c r="C133" s="14">
        <v>533</v>
      </c>
      <c r="D133" s="65">
        <f>IFERROR(+'CMA Emp Adj'!D133-'Tor Emp Adj'!D133,"")</f>
        <v>0</v>
      </c>
      <c r="E133" s="65">
        <f>IFERROR(+'CMA Emp Adj'!E133-'Tor Emp Adj'!E133,"")</f>
        <v>0</v>
      </c>
      <c r="F133" s="65">
        <f>IFERROR(+'CMA Emp Adj'!F133-'Tor Emp Adj'!F133,"")</f>
        <v>0</v>
      </c>
      <c r="G133" s="65">
        <f>IFERROR(+'CMA Emp Adj'!G133-'Tor Emp Adj'!G133,"")</f>
        <v>0</v>
      </c>
      <c r="H133" s="65">
        <f>IFERROR(+'CMA Emp Adj'!H133-'Tor Emp Adj'!H133,"")</f>
        <v>0</v>
      </c>
      <c r="I133" s="65">
        <f>IFERROR(+'CMA Emp Adj'!I133-'Tor Emp Adj'!I133,"")</f>
        <v>0</v>
      </c>
      <c r="J133" s="65">
        <f>IFERROR(+'CMA Emp Adj'!J133-'Tor Emp Adj'!J133,"")</f>
        <v>0</v>
      </c>
      <c r="K133" s="65">
        <f>IFERROR(+'CMA Emp Adj'!K133-'Tor Emp Adj'!K133,"")</f>
        <v>0</v>
      </c>
      <c r="L133" s="65">
        <f>IFERROR(+'CMA Emp Adj'!L133-'Tor Emp Adj'!L133,"")</f>
        <v>0</v>
      </c>
      <c r="M133" s="30">
        <f>IFERROR(+'CMA Emp Adj'!M133-'Tor Emp Adj'!M133,"")</f>
        <v>0</v>
      </c>
      <c r="N133" s="30">
        <f>IFERROR(+'CMA Emp Adj'!N133-'Tor Emp Adj'!N133,"")</f>
        <v>0</v>
      </c>
      <c r="O133" s="30">
        <f>IFERROR(+'CMA Emp Adj'!O133-'Tor Emp Adj'!O133,"")</f>
        <v>0</v>
      </c>
      <c r="P133" s="30">
        <f>IFERROR(+'CMA Emp Adj'!P133-'Tor Emp Adj'!P133,"")</f>
        <v>0</v>
      </c>
      <c r="Q133" s="30">
        <f>IFERROR(+'CMA Emp Adj'!Q133-'Tor Emp Adj'!Q133,"")</f>
        <v>0</v>
      </c>
      <c r="R133" s="30">
        <f>IFERROR(+'CMA Emp Adj'!R133-'Tor Emp Adj'!R133,"")</f>
        <v>0</v>
      </c>
      <c r="S133" s="30">
        <f>IFERROR(+'CMA Emp Adj'!S133-'Tor Emp Adj'!S133,"")</f>
        <v>0</v>
      </c>
      <c r="T133" s="30">
        <f>IFERROR(+'CMA Emp Adj'!T133-'Tor Emp Adj'!T133,"")</f>
        <v>0</v>
      </c>
      <c r="U133" s="30">
        <f>IFERROR(+'CMA Emp Adj'!U133-'Tor Emp Adj'!U133,"")</f>
        <v>0</v>
      </c>
      <c r="V133" s="30">
        <f>IFERROR(+'CMA Emp Adj'!V133-'Tor Emp Adj'!V133,"")</f>
        <v>0</v>
      </c>
      <c r="W133" s="30">
        <f>IFERROR(+'CMA Emp Adj'!W133-'Tor Emp Adj'!W133,"")</f>
        <v>0</v>
      </c>
      <c r="X133" s="30">
        <f>IFERROR(+'CMA Emp Adj'!X133-'Tor Emp Adj'!X133,"")</f>
        <v>0</v>
      </c>
      <c r="Y133" s="30">
        <f>IFERROR(+'CMA Emp Adj'!Y133-'Tor Emp Adj'!Y133,"")</f>
        <v>0</v>
      </c>
    </row>
    <row r="134" spans="1:25" x14ac:dyDescent="0.25">
      <c r="A134" s="5" t="s">
        <v>127</v>
      </c>
      <c r="B134" s="5"/>
      <c r="C134" s="13">
        <v>54</v>
      </c>
      <c r="D134" s="64">
        <f>IFERROR(+'CMA Emp Adj'!D134-'Tor Emp Adj'!D134,"")</f>
        <v>81.665487538676913</v>
      </c>
      <c r="E134" s="64">
        <f>IFERROR(+'CMA Emp Adj'!E134-'Tor Emp Adj'!E134,"")</f>
        <v>86.053549414845591</v>
      </c>
      <c r="F134" s="64">
        <f>IFERROR(+'CMA Emp Adj'!F134-'Tor Emp Adj'!F134,"")</f>
        <v>90.402549127775728</v>
      </c>
      <c r="G134" s="64">
        <f>IFERROR(+'CMA Emp Adj'!G134-'Tor Emp Adj'!G134,"")</f>
        <v>107.97543958125115</v>
      </c>
      <c r="H134" s="64">
        <f>IFERROR(+'CMA Emp Adj'!H134-'Tor Emp Adj'!H134,"")</f>
        <v>113.74459244249203</v>
      </c>
      <c r="I134" s="64">
        <f>IFERROR(+'CMA Emp Adj'!I134-'Tor Emp Adj'!I134,"")</f>
        <v>114.21473214376562</v>
      </c>
      <c r="J134" s="64">
        <f>IFERROR(+'CMA Emp Adj'!J134-'Tor Emp Adj'!J134,"")</f>
        <v>112.3380543545949</v>
      </c>
      <c r="K134" s="64">
        <f>IFERROR(+'CMA Emp Adj'!K134-'Tor Emp Adj'!K134,"")</f>
        <v>113.46213082602034</v>
      </c>
      <c r="L134" s="64">
        <f>IFERROR(+'CMA Emp Adj'!L134-'Tor Emp Adj'!L134,"")</f>
        <v>108.28390982169032</v>
      </c>
      <c r="M134" s="29">
        <f>IFERROR(+'CMA Emp Adj'!M134-'Tor Emp Adj'!M134,"")</f>
        <v>93.684028090752975</v>
      </c>
      <c r="N134" s="29">
        <f>IFERROR(+'CMA Emp Adj'!N134-'Tor Emp Adj'!N134,"")</f>
        <v>112.19702353450799</v>
      </c>
      <c r="O134" s="29">
        <f>IFERROR(+'CMA Emp Adj'!O134-'Tor Emp Adj'!O134,"")</f>
        <v>118.85607183473726</v>
      </c>
      <c r="P134" s="29">
        <f>IFERROR(+'CMA Emp Adj'!P134-'Tor Emp Adj'!P134,"")</f>
        <v>109.23062452474505</v>
      </c>
      <c r="Q134" s="29">
        <f>IFERROR(+'CMA Emp Adj'!Q134-'Tor Emp Adj'!Q134,"")</f>
        <v>125.89969803921568</v>
      </c>
      <c r="R134" s="29">
        <f>IFERROR(+'CMA Emp Adj'!R134-'Tor Emp Adj'!R134,"")</f>
        <v>129.42656288223623</v>
      </c>
      <c r="S134" s="29">
        <f>IFERROR(+'CMA Emp Adj'!S134-'Tor Emp Adj'!S134,"")</f>
        <v>139.90291536086804</v>
      </c>
      <c r="T134" s="29">
        <f>IFERROR(+'CMA Emp Adj'!T134-'Tor Emp Adj'!T134,"")</f>
        <v>142.84064701454534</v>
      </c>
      <c r="U134" s="29">
        <f>IFERROR(+'CMA Emp Adj'!U134-'Tor Emp Adj'!U134,"")</f>
        <v>140.5482703695329</v>
      </c>
      <c r="V134" s="29">
        <f>IFERROR(+'CMA Emp Adj'!V134-'Tor Emp Adj'!V134,"")</f>
        <v>153.00733462336828</v>
      </c>
      <c r="W134" s="29">
        <f>IFERROR(+'CMA Emp Adj'!W134-'Tor Emp Adj'!W134,"")</f>
        <v>158.86145642510004</v>
      </c>
      <c r="X134" s="29">
        <f>IFERROR(+'CMA Emp Adj'!X134-'Tor Emp Adj'!X134,"")</f>
        <v>157.74916207466256</v>
      </c>
      <c r="Y134" s="29">
        <f>IFERROR(+'CMA Emp Adj'!Y134-'Tor Emp Adj'!Y134,"")</f>
        <v>156.812258837765</v>
      </c>
    </row>
    <row r="135" spans="1:25" x14ac:dyDescent="0.25">
      <c r="A135" s="7" t="s">
        <v>128</v>
      </c>
      <c r="B135" s="7"/>
      <c r="C135" s="14">
        <v>5411</v>
      </c>
      <c r="D135" s="65">
        <f>IFERROR(+'CMA Emp Adj'!D135-'Tor Emp Adj'!D135,"")</f>
        <v>8.3512529410921346</v>
      </c>
      <c r="E135" s="65">
        <f>IFERROR(+'CMA Emp Adj'!E135-'Tor Emp Adj'!E135,"")</f>
        <v>10.102888151001483</v>
      </c>
      <c r="F135" s="65">
        <f>IFERROR(+'CMA Emp Adj'!F135-'Tor Emp Adj'!F135,"")</f>
        <v>6.9719157643612704</v>
      </c>
      <c r="G135" s="65">
        <f>IFERROR(+'CMA Emp Adj'!G135-'Tor Emp Adj'!G135,"")</f>
        <v>11.118279619762596</v>
      </c>
      <c r="H135" s="65">
        <f>IFERROR(+'CMA Emp Adj'!H135-'Tor Emp Adj'!H135,"")</f>
        <v>12.924604732277125</v>
      </c>
      <c r="I135" s="65">
        <f>IFERROR(+'CMA Emp Adj'!I135-'Tor Emp Adj'!I135,"")</f>
        <v>13.262910476106473</v>
      </c>
      <c r="J135" s="65">
        <f>IFERROR(+'CMA Emp Adj'!J135-'Tor Emp Adj'!J135,"")</f>
        <v>9.5717197490931021</v>
      </c>
      <c r="K135" s="65">
        <f>IFERROR(+'CMA Emp Adj'!K135-'Tor Emp Adj'!K135,"")</f>
        <v>10.245437336807168</v>
      </c>
      <c r="L135" s="65">
        <f>IFERROR(+'CMA Emp Adj'!L135-'Tor Emp Adj'!L135,"")</f>
        <v>8.1923741096666305</v>
      </c>
      <c r="M135" s="30">
        <f>IFERROR(+'CMA Emp Adj'!M135-'Tor Emp Adj'!M135,"")</f>
        <v>2.8012716054112445</v>
      </c>
      <c r="N135" s="30">
        <f>IFERROR(+'CMA Emp Adj'!N135-'Tor Emp Adj'!N135,"")</f>
        <v>4.014462746526231</v>
      </c>
      <c r="O135" s="30">
        <f>IFERROR(+'CMA Emp Adj'!O135-'Tor Emp Adj'!O135,"")</f>
        <v>9.5352155594070602</v>
      </c>
      <c r="P135" s="30">
        <f>IFERROR(+'CMA Emp Adj'!P135-'Tor Emp Adj'!P135,"")</f>
        <v>8.6727408160100765</v>
      </c>
      <c r="Q135" s="30">
        <f>IFERROR(+'CMA Emp Adj'!Q135-'Tor Emp Adj'!Q135,"")</f>
        <v>7.1810726441074095</v>
      </c>
      <c r="R135" s="30">
        <f>IFERROR(+'CMA Emp Adj'!R135-'Tor Emp Adj'!R135,"")</f>
        <v>17.460170898346888</v>
      </c>
      <c r="S135" s="30">
        <f>IFERROR(+'CMA Emp Adj'!S135-'Tor Emp Adj'!S135,"")</f>
        <v>13.071669943513442</v>
      </c>
      <c r="T135" s="30">
        <f>IFERROR(+'CMA Emp Adj'!T135-'Tor Emp Adj'!T135,"")</f>
        <v>7.5563499191979773</v>
      </c>
      <c r="U135" s="30">
        <f>IFERROR(+'CMA Emp Adj'!U135-'Tor Emp Adj'!U135,"")</f>
        <v>6.4437225319620772</v>
      </c>
      <c r="V135" s="30">
        <f>IFERROR(+'CMA Emp Adj'!V135-'Tor Emp Adj'!V135,"")</f>
        <v>4.8876556202139696</v>
      </c>
      <c r="W135" s="30">
        <f>IFERROR(+'CMA Emp Adj'!W135-'Tor Emp Adj'!W135,"")</f>
        <v>10.895215892997363</v>
      </c>
      <c r="X135" s="30">
        <f>IFERROR(+'CMA Emp Adj'!X135-'Tor Emp Adj'!X135,"")</f>
        <v>13.235793995381847</v>
      </c>
      <c r="Y135" s="30">
        <f>IFERROR(+'CMA Emp Adj'!Y135-'Tor Emp Adj'!Y135,"")</f>
        <v>9.87809031270519</v>
      </c>
    </row>
    <row r="136" spans="1:25" x14ac:dyDescent="0.25">
      <c r="A136" s="7" t="s">
        <v>129</v>
      </c>
      <c r="B136" s="7"/>
      <c r="C136" s="14">
        <v>5412</v>
      </c>
      <c r="D136" s="65">
        <f>IFERROR(+'CMA Emp Adj'!D136-'Tor Emp Adj'!D136,"")</f>
        <v>7.9218776861974796</v>
      </c>
      <c r="E136" s="65">
        <f>IFERROR(+'CMA Emp Adj'!E136-'Tor Emp Adj'!E136,"")</f>
        <v>9.998825110363029</v>
      </c>
      <c r="F136" s="65">
        <f>IFERROR(+'CMA Emp Adj'!F136-'Tor Emp Adj'!F136,"")</f>
        <v>11.222876589925292</v>
      </c>
      <c r="G136" s="65">
        <f>IFERROR(+'CMA Emp Adj'!G136-'Tor Emp Adj'!G136,"")</f>
        <v>11.807846717696648</v>
      </c>
      <c r="H136" s="65">
        <f>IFERROR(+'CMA Emp Adj'!H136-'Tor Emp Adj'!H136,"")</f>
        <v>13.197782714516878</v>
      </c>
      <c r="I136" s="65">
        <f>IFERROR(+'CMA Emp Adj'!I136-'Tor Emp Adj'!I136,"")</f>
        <v>12.885571581881326</v>
      </c>
      <c r="J136" s="65">
        <f>IFERROR(+'CMA Emp Adj'!J136-'Tor Emp Adj'!J136,"")</f>
        <v>13.062251591596128</v>
      </c>
      <c r="K136" s="65">
        <f>IFERROR(+'CMA Emp Adj'!K136-'Tor Emp Adj'!K136,"")</f>
        <v>16.563409921667443</v>
      </c>
      <c r="L136" s="65">
        <f>IFERROR(+'CMA Emp Adj'!L136-'Tor Emp Adj'!L136,"")</f>
        <v>8.4661319657619245</v>
      </c>
      <c r="M136" s="30">
        <f>IFERROR(+'CMA Emp Adj'!M136-'Tor Emp Adj'!M136,"")</f>
        <v>10.06726629229275</v>
      </c>
      <c r="N136" s="30">
        <f>IFERROR(+'CMA Emp Adj'!N136-'Tor Emp Adj'!N136,"")</f>
        <v>11.248006889276958</v>
      </c>
      <c r="O136" s="30">
        <f>IFERROR(+'CMA Emp Adj'!O136-'Tor Emp Adj'!O136,"")</f>
        <v>8.9775497256386068</v>
      </c>
      <c r="P136" s="30">
        <f>IFERROR(+'CMA Emp Adj'!P136-'Tor Emp Adj'!P136,"")</f>
        <v>8.3770215599285898</v>
      </c>
      <c r="Q136" s="30">
        <f>IFERROR(+'CMA Emp Adj'!Q136-'Tor Emp Adj'!Q136,"")</f>
        <v>13.905458486106841</v>
      </c>
      <c r="R136" s="30">
        <f>IFERROR(+'CMA Emp Adj'!R136-'Tor Emp Adj'!R136,"")</f>
        <v>17.937140302570906</v>
      </c>
      <c r="S136" s="30">
        <f>IFERROR(+'CMA Emp Adj'!S136-'Tor Emp Adj'!S136,"")</f>
        <v>15.131789102459095</v>
      </c>
      <c r="T136" s="30">
        <f>IFERROR(+'CMA Emp Adj'!T136-'Tor Emp Adj'!T136,"")</f>
        <v>16.98378621665578</v>
      </c>
      <c r="U136" s="30">
        <f>IFERROR(+'CMA Emp Adj'!U136-'Tor Emp Adj'!U136,"")</f>
        <v>11.840470265294503</v>
      </c>
      <c r="V136" s="30">
        <f>IFERROR(+'CMA Emp Adj'!V136-'Tor Emp Adj'!V136,"")</f>
        <v>18.409554981440255</v>
      </c>
      <c r="W136" s="30">
        <f>IFERROR(+'CMA Emp Adj'!W136-'Tor Emp Adj'!W136,"")</f>
        <v>19.355031909327568</v>
      </c>
      <c r="X136" s="30">
        <f>IFERROR(+'CMA Emp Adj'!X136-'Tor Emp Adj'!X136,"")</f>
        <v>16.92516612700646</v>
      </c>
      <c r="Y136" s="30">
        <f>IFERROR(+'CMA Emp Adj'!Y136-'Tor Emp Adj'!Y136,"")</f>
        <v>15.583457749951577</v>
      </c>
    </row>
    <row r="137" spans="1:25" x14ac:dyDescent="0.25">
      <c r="A137" s="7" t="s">
        <v>130</v>
      </c>
      <c r="B137" s="7"/>
      <c r="C137" s="14">
        <v>5413</v>
      </c>
      <c r="D137" s="65">
        <f>IFERROR(+'CMA Emp Adj'!D137-'Tor Emp Adj'!D137,"")</f>
        <v>13.274221107775524</v>
      </c>
      <c r="E137" s="65">
        <f>IFERROR(+'CMA Emp Adj'!E137-'Tor Emp Adj'!E137,"")</f>
        <v>12.494468148250931</v>
      </c>
      <c r="F137" s="65">
        <f>IFERROR(+'CMA Emp Adj'!F137-'Tor Emp Adj'!F137,"")</f>
        <v>13.793422904179302</v>
      </c>
      <c r="G137" s="65">
        <f>IFERROR(+'CMA Emp Adj'!G137-'Tor Emp Adj'!G137,"")</f>
        <v>17.153491816155505</v>
      </c>
      <c r="H137" s="65">
        <f>IFERROR(+'CMA Emp Adj'!H137-'Tor Emp Adj'!H137,"")</f>
        <v>17.922787479549406</v>
      </c>
      <c r="I137" s="65">
        <f>IFERROR(+'CMA Emp Adj'!I137-'Tor Emp Adj'!I137,"")</f>
        <v>18.562931522392763</v>
      </c>
      <c r="J137" s="65">
        <f>IFERROR(+'CMA Emp Adj'!J137-'Tor Emp Adj'!J137,"")</f>
        <v>18.746680241837961</v>
      </c>
      <c r="K137" s="65">
        <f>IFERROR(+'CMA Emp Adj'!K137-'Tor Emp Adj'!K137,"")</f>
        <v>17.467013999215432</v>
      </c>
      <c r="L137" s="65">
        <f>IFERROR(+'CMA Emp Adj'!L137-'Tor Emp Adj'!L137,"")</f>
        <v>21.699604385396963</v>
      </c>
      <c r="M137" s="30">
        <f>IFERROR(+'CMA Emp Adj'!M137-'Tor Emp Adj'!M137,"")</f>
        <v>17.361768819792278</v>
      </c>
      <c r="N137" s="30">
        <f>IFERROR(+'CMA Emp Adj'!N137-'Tor Emp Adj'!N137,"")</f>
        <v>25.674465778477952</v>
      </c>
      <c r="O137" s="30">
        <f>IFERROR(+'CMA Emp Adj'!O137-'Tor Emp Adj'!O137,"")</f>
        <v>25.259491206304073</v>
      </c>
      <c r="P137" s="30">
        <f>IFERROR(+'CMA Emp Adj'!P137-'Tor Emp Adj'!P137,"")</f>
        <v>19.497293504749031</v>
      </c>
      <c r="Q137" s="30">
        <f>IFERROR(+'CMA Emp Adj'!Q137-'Tor Emp Adj'!Q137,"")</f>
        <v>29.434318201250345</v>
      </c>
      <c r="R137" s="30">
        <f>IFERROR(+'CMA Emp Adj'!R137-'Tor Emp Adj'!R137,"")</f>
        <v>22.914272391008435</v>
      </c>
      <c r="S137" s="30">
        <f>IFERROR(+'CMA Emp Adj'!S137-'Tor Emp Adj'!S137,"")</f>
        <v>31.720738306726219</v>
      </c>
      <c r="T137" s="30">
        <f>IFERROR(+'CMA Emp Adj'!T137-'Tor Emp Adj'!T137,"")</f>
        <v>31.00585538908819</v>
      </c>
      <c r="U137" s="30">
        <f>IFERROR(+'CMA Emp Adj'!U137-'Tor Emp Adj'!U137,"")</f>
        <v>35.500772997386917</v>
      </c>
      <c r="V137" s="30">
        <f>IFERROR(+'CMA Emp Adj'!V137-'Tor Emp Adj'!V137,"")</f>
        <v>30.444275940652773</v>
      </c>
      <c r="W137" s="30">
        <f>IFERROR(+'CMA Emp Adj'!W137-'Tor Emp Adj'!W137,"")</f>
        <v>30.157206623177732</v>
      </c>
      <c r="X137" s="30">
        <f>IFERROR(+'CMA Emp Adj'!X137-'Tor Emp Adj'!X137,"")</f>
        <v>25.623699648721551</v>
      </c>
      <c r="Y137" s="30">
        <f>IFERROR(+'CMA Emp Adj'!Y137-'Tor Emp Adj'!Y137,"")</f>
        <v>25.999505131017109</v>
      </c>
    </row>
    <row r="138" spans="1:25" x14ac:dyDescent="0.25">
      <c r="A138" s="7" t="s">
        <v>131</v>
      </c>
      <c r="B138" s="7"/>
      <c r="C138" s="14">
        <v>5414</v>
      </c>
      <c r="D138" s="65">
        <f>IFERROR(+'CMA Emp Adj'!D138-'Tor Emp Adj'!D138,"")</f>
        <v>5.9998450685896376</v>
      </c>
      <c r="E138" s="65">
        <f>IFERROR(+'CMA Emp Adj'!E138-'Tor Emp Adj'!E138,"")</f>
        <v>4.4025021948708245</v>
      </c>
      <c r="F138" s="65">
        <f>IFERROR(+'CMA Emp Adj'!F138-'Tor Emp Adj'!F138,"")</f>
        <v>4.9527879805311041</v>
      </c>
      <c r="G138" s="65">
        <f>IFERROR(+'CMA Emp Adj'!G138-'Tor Emp Adj'!G138,"")</f>
        <v>6.9041383916679457</v>
      </c>
      <c r="H138" s="65">
        <f>IFERROR(+'CMA Emp Adj'!H138-'Tor Emp Adj'!H138,"")</f>
        <v>6.8244622412547224</v>
      </c>
      <c r="I138" s="65">
        <f>IFERROR(+'CMA Emp Adj'!I138-'Tor Emp Adj'!I138,"")</f>
        <v>4.8430197624415694</v>
      </c>
      <c r="J138" s="65">
        <f>IFERROR(+'CMA Emp Adj'!J138-'Tor Emp Adj'!J138,"")</f>
        <v>4.5926236124546538</v>
      </c>
      <c r="K138" s="65">
        <f>IFERROR(+'CMA Emp Adj'!K138-'Tor Emp Adj'!K138,"")</f>
        <v>5.6835030970470655</v>
      </c>
      <c r="L138" s="65">
        <f>IFERROR(+'CMA Emp Adj'!L138-'Tor Emp Adj'!L138,"")</f>
        <v>5.8094640763109737</v>
      </c>
      <c r="M138" s="30">
        <f>IFERROR(+'CMA Emp Adj'!M138-'Tor Emp Adj'!M138,"")</f>
        <v>4.827834458246846</v>
      </c>
      <c r="N138" s="30">
        <f>IFERROR(+'CMA Emp Adj'!N138-'Tor Emp Adj'!N138,"")</f>
        <v>6.5963585072149424</v>
      </c>
      <c r="O138" s="30">
        <f>IFERROR(+'CMA Emp Adj'!O138-'Tor Emp Adj'!O138,"")</f>
        <v>5.4774430549107169</v>
      </c>
      <c r="P138" s="30">
        <f>IFERROR(+'CMA Emp Adj'!P138-'Tor Emp Adj'!P138,"")</f>
        <v>6.5225097198933923</v>
      </c>
      <c r="Q138" s="30">
        <f>IFERROR(+'CMA Emp Adj'!Q138-'Tor Emp Adj'!Q138,"")</f>
        <v>6.8674836498210485</v>
      </c>
      <c r="R138" s="30">
        <f>IFERROR(+'CMA Emp Adj'!R138-'Tor Emp Adj'!R138,"")</f>
        <v>6.0201129797251607</v>
      </c>
      <c r="S138" s="30">
        <f>IFERROR(+'CMA Emp Adj'!S138-'Tor Emp Adj'!S138,"")</f>
        <v>2.8522346342172185</v>
      </c>
      <c r="T138" s="30">
        <f>IFERROR(+'CMA Emp Adj'!T138-'Tor Emp Adj'!T138,"")</f>
        <v>6.2079632451445921</v>
      </c>
      <c r="U138" s="30">
        <f>IFERROR(+'CMA Emp Adj'!U138-'Tor Emp Adj'!U138,"")</f>
        <v>4.8523629504133474</v>
      </c>
      <c r="V138" s="30">
        <f>IFERROR(+'CMA Emp Adj'!V138-'Tor Emp Adj'!V138,"")</f>
        <v>4.8513158802990901</v>
      </c>
      <c r="W138" s="30">
        <f>IFERROR(+'CMA Emp Adj'!W138-'Tor Emp Adj'!W138,"")</f>
        <v>9.2424647119497418</v>
      </c>
      <c r="X138" s="30">
        <f>IFERROR(+'CMA Emp Adj'!X138-'Tor Emp Adj'!X138,"")</f>
        <v>6.5869818110181129</v>
      </c>
      <c r="Y138" s="30">
        <f>IFERROR(+'CMA Emp Adj'!Y138-'Tor Emp Adj'!Y138,"")</f>
        <v>4.7324896378942647</v>
      </c>
    </row>
    <row r="139" spans="1:25" x14ac:dyDescent="0.25">
      <c r="A139" s="7" t="s">
        <v>132</v>
      </c>
      <c r="B139" s="7"/>
      <c r="C139" s="14">
        <v>5415</v>
      </c>
      <c r="D139" s="65">
        <f>IFERROR(+'CMA Emp Adj'!D139-'Tor Emp Adj'!D139,"")</f>
        <v>20.830212222110706</v>
      </c>
      <c r="E139" s="65">
        <f>IFERROR(+'CMA Emp Adj'!E139-'Tor Emp Adj'!E139,"")</f>
        <v>25.144461499004457</v>
      </c>
      <c r="F139" s="65">
        <f>IFERROR(+'CMA Emp Adj'!F139-'Tor Emp Adj'!F139,"")</f>
        <v>27.946418861454255</v>
      </c>
      <c r="G139" s="65">
        <f>IFERROR(+'CMA Emp Adj'!G139-'Tor Emp Adj'!G139,"")</f>
        <v>30.213021805181491</v>
      </c>
      <c r="H139" s="65">
        <f>IFERROR(+'CMA Emp Adj'!H139-'Tor Emp Adj'!H139,"")</f>
        <v>34.204413900999477</v>
      </c>
      <c r="I139" s="65">
        <f>IFERROR(+'CMA Emp Adj'!I139-'Tor Emp Adj'!I139,"")</f>
        <v>34.884704531208051</v>
      </c>
      <c r="J139" s="65">
        <f>IFERROR(+'CMA Emp Adj'!J139-'Tor Emp Adj'!J139,"")</f>
        <v>40.194844085550166</v>
      </c>
      <c r="K139" s="65">
        <f>IFERROR(+'CMA Emp Adj'!K139-'Tor Emp Adj'!K139,"")</f>
        <v>37.00172105715226</v>
      </c>
      <c r="L139" s="65">
        <f>IFERROR(+'CMA Emp Adj'!L139-'Tor Emp Adj'!L139,"")</f>
        <v>39.850079802649738</v>
      </c>
      <c r="M139" s="30">
        <f>IFERROR(+'CMA Emp Adj'!M139-'Tor Emp Adj'!M139,"")</f>
        <v>31.609677791603175</v>
      </c>
      <c r="N139" s="30">
        <f>IFERROR(+'CMA Emp Adj'!N139-'Tor Emp Adj'!N139,"")</f>
        <v>37.952713523483929</v>
      </c>
      <c r="O139" s="30">
        <f>IFERROR(+'CMA Emp Adj'!O139-'Tor Emp Adj'!O139,"")</f>
        <v>49.03646277545721</v>
      </c>
      <c r="P139" s="30">
        <f>IFERROR(+'CMA Emp Adj'!P139-'Tor Emp Adj'!P139,"")</f>
        <v>37.581684353647745</v>
      </c>
      <c r="Q139" s="30">
        <f>IFERROR(+'CMA Emp Adj'!Q139-'Tor Emp Adj'!Q139,"")</f>
        <v>39.960874688800494</v>
      </c>
      <c r="R139" s="30">
        <f>IFERROR(+'CMA Emp Adj'!R139-'Tor Emp Adj'!R139,"")</f>
        <v>37.254936428749268</v>
      </c>
      <c r="S139" s="30">
        <f>IFERROR(+'CMA Emp Adj'!S139-'Tor Emp Adj'!S139,"")</f>
        <v>47.761582288277012</v>
      </c>
      <c r="T139" s="30">
        <f>IFERROR(+'CMA Emp Adj'!T139-'Tor Emp Adj'!T139,"")</f>
        <v>43.45402263979912</v>
      </c>
      <c r="U139" s="30">
        <f>IFERROR(+'CMA Emp Adj'!U139-'Tor Emp Adj'!U139,"")</f>
        <v>47.82169877559852</v>
      </c>
      <c r="V139" s="30">
        <f>IFERROR(+'CMA Emp Adj'!V139-'Tor Emp Adj'!V139,"")</f>
        <v>55.096445336099826</v>
      </c>
      <c r="W139" s="30">
        <f>IFERROR(+'CMA Emp Adj'!W139-'Tor Emp Adj'!W139,"")</f>
        <v>50.686352782071673</v>
      </c>
      <c r="X139" s="30">
        <f>IFERROR(+'CMA Emp Adj'!X139-'Tor Emp Adj'!X139,"")</f>
        <v>56.78148116180455</v>
      </c>
      <c r="Y139" s="30">
        <f>IFERROR(+'CMA Emp Adj'!Y139-'Tor Emp Adj'!Y139,"")</f>
        <v>62.744710122453753</v>
      </c>
    </row>
    <row r="140" spans="1:25" x14ac:dyDescent="0.25">
      <c r="A140" s="7" t="s">
        <v>133</v>
      </c>
      <c r="B140" s="7"/>
      <c r="C140" s="14">
        <v>5416</v>
      </c>
      <c r="D140" s="65">
        <f>IFERROR(+'CMA Emp Adj'!D140-'Tor Emp Adj'!D140,"")</f>
        <v>10.467762689477308</v>
      </c>
      <c r="E140" s="65">
        <f>IFERROR(+'CMA Emp Adj'!E140-'Tor Emp Adj'!E140,"")</f>
        <v>10.631126214674833</v>
      </c>
      <c r="F140" s="65">
        <f>IFERROR(+'CMA Emp Adj'!F140-'Tor Emp Adj'!F140,"")</f>
        <v>15.13204246065537</v>
      </c>
      <c r="G140" s="65">
        <f>IFERROR(+'CMA Emp Adj'!G140-'Tor Emp Adj'!G140,"")</f>
        <v>14.730438574919356</v>
      </c>
      <c r="H140" s="65">
        <f>IFERROR(+'CMA Emp Adj'!H140-'Tor Emp Adj'!H140,"")</f>
        <v>12.21419562941001</v>
      </c>
      <c r="I140" s="65">
        <f>IFERROR(+'CMA Emp Adj'!I140-'Tor Emp Adj'!I140,"")</f>
        <v>15.780054257283545</v>
      </c>
      <c r="J140" s="65">
        <f>IFERROR(+'CMA Emp Adj'!J140-'Tor Emp Adj'!J140,"")</f>
        <v>12.18800581469165</v>
      </c>
      <c r="K140" s="65">
        <f>IFERROR(+'CMA Emp Adj'!K140-'Tor Emp Adj'!K140,"")</f>
        <v>15.396982778730239</v>
      </c>
      <c r="L140" s="65">
        <f>IFERROR(+'CMA Emp Adj'!L140-'Tor Emp Adj'!L140,"")</f>
        <v>10.93662701795737</v>
      </c>
      <c r="M140" s="30">
        <f>IFERROR(+'CMA Emp Adj'!M140-'Tor Emp Adj'!M140,"")</f>
        <v>11.813129108396204</v>
      </c>
      <c r="N140" s="30">
        <f>IFERROR(+'CMA Emp Adj'!N140-'Tor Emp Adj'!N140,"")</f>
        <v>10.79007179936454</v>
      </c>
      <c r="O140" s="30">
        <f>IFERROR(+'CMA Emp Adj'!O140-'Tor Emp Adj'!O140,"")</f>
        <v>11.920810862499923</v>
      </c>
      <c r="P140" s="30">
        <f>IFERROR(+'CMA Emp Adj'!P140-'Tor Emp Adj'!P140,"")</f>
        <v>14.801804461780518</v>
      </c>
      <c r="Q140" s="30">
        <f>IFERROR(+'CMA Emp Adj'!Q140-'Tor Emp Adj'!Q140,"")</f>
        <v>12.985546661430671</v>
      </c>
      <c r="R140" s="30">
        <f>IFERROR(+'CMA Emp Adj'!R140-'Tor Emp Adj'!R140,"")</f>
        <v>16.616351058512933</v>
      </c>
      <c r="S140" s="30">
        <f>IFERROR(+'CMA Emp Adj'!S140-'Tor Emp Adj'!S140,"")</f>
        <v>16.2717390339056</v>
      </c>
      <c r="T140" s="30">
        <f>IFERROR(+'CMA Emp Adj'!T140-'Tor Emp Adj'!T140,"")</f>
        <v>18.556414640561737</v>
      </c>
      <c r="U140" s="30">
        <f>IFERROR(+'CMA Emp Adj'!U140-'Tor Emp Adj'!U140,"")</f>
        <v>17.500785918526731</v>
      </c>
      <c r="V140" s="30">
        <f>IFERROR(+'CMA Emp Adj'!V140-'Tor Emp Adj'!V140,"")</f>
        <v>17.347795708127098</v>
      </c>
      <c r="W140" s="30">
        <f>IFERROR(+'CMA Emp Adj'!W140-'Tor Emp Adj'!W140,"")</f>
        <v>12.835296017913908</v>
      </c>
      <c r="X140" s="30">
        <f>IFERROR(+'CMA Emp Adj'!X140-'Tor Emp Adj'!X140,"")</f>
        <v>15.326408716757825</v>
      </c>
      <c r="Y140" s="30">
        <f>IFERROR(+'CMA Emp Adj'!Y140-'Tor Emp Adj'!Y140,"")</f>
        <v>15.145367437790362</v>
      </c>
    </row>
    <row r="141" spans="1:25" x14ac:dyDescent="0.25">
      <c r="A141" s="7" t="s">
        <v>134</v>
      </c>
      <c r="B141" s="7"/>
      <c r="C141" s="14">
        <v>5417</v>
      </c>
      <c r="D141" s="65">
        <f>IFERROR(+'CMA Emp Adj'!D141-'Tor Emp Adj'!D141,"")</f>
        <v>2.08</v>
      </c>
      <c r="E141" s="65">
        <f>IFERROR(+'CMA Emp Adj'!E141-'Tor Emp Adj'!E141,"")</f>
        <v>2.5</v>
      </c>
      <c r="F141" s="65">
        <f>IFERROR(+'CMA Emp Adj'!F141-'Tor Emp Adj'!F141,"")</f>
        <v>2.2999999999999998</v>
      </c>
      <c r="G141" s="65">
        <f>IFERROR(+'CMA Emp Adj'!G141-'Tor Emp Adj'!G141,"")</f>
        <v>2.2200000000000002</v>
      </c>
      <c r="H141" s="65">
        <f>IFERROR(+'CMA Emp Adj'!H141-'Tor Emp Adj'!H141,"")</f>
        <v>3.33</v>
      </c>
      <c r="I141" s="65">
        <f>IFERROR(+'CMA Emp Adj'!I141-'Tor Emp Adj'!I141,"")</f>
        <v>2.42</v>
      </c>
      <c r="J141" s="65">
        <f>IFERROR(+'CMA Emp Adj'!J141-'Tor Emp Adj'!J141,"")</f>
        <v>0.99243984280532005</v>
      </c>
      <c r="K141" s="65">
        <f>IFERROR(+'CMA Emp Adj'!K141-'Tor Emp Adj'!K141,"")</f>
        <v>1.55</v>
      </c>
      <c r="L141" s="65">
        <f>IFERROR(+'CMA Emp Adj'!L141-'Tor Emp Adj'!L141,"")</f>
        <v>2.2312687586679489</v>
      </c>
      <c r="M141" s="30">
        <f>IFERROR(+'CMA Emp Adj'!M141-'Tor Emp Adj'!M141,"")</f>
        <v>2.8459568157222215</v>
      </c>
      <c r="N141" s="30">
        <f>IFERROR(+'CMA Emp Adj'!N141-'Tor Emp Adj'!N141,"")</f>
        <v>2.6222211993098004</v>
      </c>
      <c r="O141" s="30">
        <f>IFERROR(+'CMA Emp Adj'!O141-'Tor Emp Adj'!O141,"")</f>
        <v>2.4776840423756292</v>
      </c>
      <c r="P141" s="30">
        <f>IFERROR(+'CMA Emp Adj'!P141-'Tor Emp Adj'!P141,"")</f>
        <v>2.7251648580105448</v>
      </c>
      <c r="Q141" s="30">
        <f>IFERROR(+'CMA Emp Adj'!Q141-'Tor Emp Adj'!Q141,"")</f>
        <v>2.6579459253313829</v>
      </c>
      <c r="R141" s="30">
        <f>IFERROR(+'CMA Emp Adj'!R141-'Tor Emp Adj'!R141,"")</f>
        <v>2.175117083631195</v>
      </c>
      <c r="S141" s="30">
        <f>IFERROR(+'CMA Emp Adj'!S141-'Tor Emp Adj'!S141,"")</f>
        <v>2.2972521910903829</v>
      </c>
      <c r="T141" s="30">
        <f>IFERROR(+'CMA Emp Adj'!T141-'Tor Emp Adj'!T141,"")</f>
        <v>2.1261853540874371</v>
      </c>
      <c r="U141" s="30">
        <f>IFERROR(+'CMA Emp Adj'!U141-'Tor Emp Adj'!U141,"")</f>
        <v>4.2899976420595269</v>
      </c>
      <c r="V141" s="30">
        <f>IFERROR(+'CMA Emp Adj'!V141-'Tor Emp Adj'!V141,"")</f>
        <v>5.1037388991769728</v>
      </c>
      <c r="W141" s="30">
        <f>IFERROR(+'CMA Emp Adj'!W141-'Tor Emp Adj'!W141,"")</f>
        <v>2.3087774188884667</v>
      </c>
      <c r="X141" s="30">
        <f>IFERROR(+'CMA Emp Adj'!X141-'Tor Emp Adj'!X141,"")</f>
        <v>3.4124159413326471</v>
      </c>
      <c r="Y141" s="30">
        <f>IFERROR(+'CMA Emp Adj'!Y141-'Tor Emp Adj'!Y141,"")</f>
        <v>2.8571532842500709</v>
      </c>
    </row>
    <row r="142" spans="1:25" x14ac:dyDescent="0.25">
      <c r="A142" s="7" t="s">
        <v>135</v>
      </c>
      <c r="B142" s="7"/>
      <c r="C142" s="14">
        <v>5418</v>
      </c>
      <c r="D142" s="65">
        <f>IFERROR(+'CMA Emp Adj'!D142-'Tor Emp Adj'!D142,"")</f>
        <v>9.4166687581099602</v>
      </c>
      <c r="E142" s="65">
        <f>IFERROR(+'CMA Emp Adj'!E142-'Tor Emp Adj'!E142,"")</f>
        <v>8.1969195379227919</v>
      </c>
      <c r="F142" s="65">
        <f>IFERROR(+'CMA Emp Adj'!F142-'Tor Emp Adj'!F142,"")</f>
        <v>5.1583551704711876</v>
      </c>
      <c r="G142" s="65">
        <f>IFERROR(+'CMA Emp Adj'!G142-'Tor Emp Adj'!G142,"")</f>
        <v>9.2315208889244431</v>
      </c>
      <c r="H142" s="65">
        <f>IFERROR(+'CMA Emp Adj'!H142-'Tor Emp Adj'!H142,"")</f>
        <v>8.4773640815847138</v>
      </c>
      <c r="I142" s="65">
        <f>IFERROR(+'CMA Emp Adj'!I142-'Tor Emp Adj'!I142,"")</f>
        <v>8.3256031513107622</v>
      </c>
      <c r="J142" s="65">
        <f>IFERROR(+'CMA Emp Adj'!J142-'Tor Emp Adj'!J142,"")</f>
        <v>8.961508446191047</v>
      </c>
      <c r="K142" s="65">
        <f>IFERROR(+'CMA Emp Adj'!K142-'Tor Emp Adj'!K142,"")</f>
        <v>5.3538216487924242</v>
      </c>
      <c r="L142" s="65">
        <f>IFERROR(+'CMA Emp Adj'!L142-'Tor Emp Adj'!L142,"")</f>
        <v>9.9133074903235165</v>
      </c>
      <c r="M142" s="30">
        <f>IFERROR(+'CMA Emp Adj'!M142-'Tor Emp Adj'!M142,"")</f>
        <v>6.4052516757637115</v>
      </c>
      <c r="N142" s="30">
        <f>IFERROR(+'CMA Emp Adj'!N142-'Tor Emp Adj'!N142,"")</f>
        <v>6.4148636374129104</v>
      </c>
      <c r="O142" s="30">
        <f>IFERROR(+'CMA Emp Adj'!O142-'Tor Emp Adj'!O142,"")</f>
        <v>4.8622098125585751</v>
      </c>
      <c r="P142" s="30">
        <f>IFERROR(+'CMA Emp Adj'!P142-'Tor Emp Adj'!P142,"")</f>
        <v>6.0288382818509305</v>
      </c>
      <c r="Q142" s="30">
        <f>IFERROR(+'CMA Emp Adj'!Q142-'Tor Emp Adj'!Q142,"")</f>
        <v>5.7223376669360491</v>
      </c>
      <c r="R142" s="30">
        <f>IFERROR(+'CMA Emp Adj'!R142-'Tor Emp Adj'!R142,"")</f>
        <v>3.1206802300733507</v>
      </c>
      <c r="S142" s="30">
        <f>IFERROR(+'CMA Emp Adj'!S142-'Tor Emp Adj'!S142,"")</f>
        <v>6.8292229219074407</v>
      </c>
      <c r="T142" s="30">
        <f>IFERROR(+'CMA Emp Adj'!T142-'Tor Emp Adj'!T142,"")</f>
        <v>8.4953150566553859</v>
      </c>
      <c r="U142" s="30">
        <f>IFERROR(+'CMA Emp Adj'!U142-'Tor Emp Adj'!U142,"")</f>
        <v>7.3741189086046326</v>
      </c>
      <c r="V142" s="30">
        <f>IFERROR(+'CMA Emp Adj'!V142-'Tor Emp Adj'!V142,"")</f>
        <v>11.670391069045095</v>
      </c>
      <c r="W142" s="30">
        <f>IFERROR(+'CMA Emp Adj'!W142-'Tor Emp Adj'!W142,"")</f>
        <v>13.248456691939605</v>
      </c>
      <c r="X142" s="30">
        <f>IFERROR(+'CMA Emp Adj'!X142-'Tor Emp Adj'!X142,"")</f>
        <v>10.308715979392002</v>
      </c>
      <c r="Y142" s="30">
        <f>IFERROR(+'CMA Emp Adj'!Y142-'Tor Emp Adj'!Y142,"")</f>
        <v>15.089467519766991</v>
      </c>
    </row>
    <row r="143" spans="1:25" x14ac:dyDescent="0.25">
      <c r="A143" s="7" t="s">
        <v>136</v>
      </c>
      <c r="B143" s="7"/>
      <c r="C143" s="14">
        <v>5419</v>
      </c>
      <c r="D143" s="65">
        <f>IFERROR(+'CMA Emp Adj'!D143-'Tor Emp Adj'!D143,"")</f>
        <v>4.0729177777459178</v>
      </c>
      <c r="E143" s="65">
        <f>IFERROR(+'CMA Emp Adj'!E143-'Tor Emp Adj'!E143,"")</f>
        <v>4.0437566169294739</v>
      </c>
      <c r="F143" s="65">
        <f>IFERROR(+'CMA Emp Adj'!F143-'Tor Emp Adj'!F143,"")</f>
        <v>3.8219919381611049</v>
      </c>
      <c r="G143" s="65">
        <f>IFERROR(+'CMA Emp Adj'!G143-'Tor Emp Adj'!G143,"")</f>
        <v>5.7399487089584076</v>
      </c>
      <c r="H143" s="65">
        <f>IFERROR(+'CMA Emp Adj'!H143-'Tor Emp Adj'!H143,"")</f>
        <v>5.7432823530019572</v>
      </c>
      <c r="I143" s="65">
        <f>IFERROR(+'CMA Emp Adj'!I143-'Tor Emp Adj'!I143,"")</f>
        <v>4.1696178837111617</v>
      </c>
      <c r="J143" s="65">
        <f>IFERROR(+'CMA Emp Adj'!J143-'Tor Emp Adj'!J143,"")</f>
        <v>4.017980970374845</v>
      </c>
      <c r="K143" s="65">
        <f>IFERROR(+'CMA Emp Adj'!K143-'Tor Emp Adj'!K143,"")</f>
        <v>4.7785555385778498</v>
      </c>
      <c r="L143" s="65">
        <f>IFERROR(+'CMA Emp Adj'!L143-'Tor Emp Adj'!L143,"")</f>
        <v>2.4373740349800688</v>
      </c>
      <c r="M143" s="30">
        <f>IFERROR(+'CMA Emp Adj'!M143-'Tor Emp Adj'!M143,"")</f>
        <v>6.1023878783257821</v>
      </c>
      <c r="N143" s="30">
        <f>IFERROR(+'CMA Emp Adj'!N143-'Tor Emp Adj'!N143,"")</f>
        <v>7.7911366262078889</v>
      </c>
      <c r="O143" s="30">
        <f>IFERROR(+'CMA Emp Adj'!O143-'Tor Emp Adj'!O143,"")</f>
        <v>4.4157766423898774</v>
      </c>
      <c r="P143" s="30">
        <f>IFERROR(+'CMA Emp Adj'!P143-'Tor Emp Adj'!P143,"")</f>
        <v>4.4269250477122135</v>
      </c>
      <c r="Q143" s="30">
        <f>IFERROR(+'CMA Emp Adj'!Q143-'Tor Emp Adj'!Q143,"")</f>
        <v>6.6251586936083324</v>
      </c>
      <c r="R143" s="30">
        <f>IFERROR(+'CMA Emp Adj'!R143-'Tor Emp Adj'!R143,"")</f>
        <v>6.9663028894786461</v>
      </c>
      <c r="S143" s="30">
        <f>IFERROR(+'CMA Emp Adj'!S143-'Tor Emp Adj'!S143,"")</f>
        <v>5.3470588947771613</v>
      </c>
      <c r="T143" s="30">
        <f>IFERROR(+'CMA Emp Adj'!T143-'Tor Emp Adj'!T143,"")</f>
        <v>9.4052997973070998</v>
      </c>
      <c r="U143" s="30">
        <f>IFERROR(+'CMA Emp Adj'!U143-'Tor Emp Adj'!U143,"")</f>
        <v>7.074508463049769</v>
      </c>
      <c r="V143" s="30">
        <f>IFERROR(+'CMA Emp Adj'!V143-'Tor Emp Adj'!V143,"")</f>
        <v>6.5312677042331213</v>
      </c>
      <c r="W143" s="30">
        <f>IFERROR(+'CMA Emp Adj'!W143-'Tor Emp Adj'!W143,"")</f>
        <v>10.14503721640137</v>
      </c>
      <c r="X143" s="30">
        <f>IFERROR(+'CMA Emp Adj'!X143-'Tor Emp Adj'!X143,"")</f>
        <v>9.7842310675394408</v>
      </c>
      <c r="Y143" s="30">
        <f>IFERROR(+'CMA Emp Adj'!Y143-'Tor Emp Adj'!Y143,"")</f>
        <v>5.1101764342070055</v>
      </c>
    </row>
    <row r="144" spans="1:25" x14ac:dyDescent="0.25">
      <c r="A144" s="5" t="s">
        <v>137</v>
      </c>
      <c r="B144" s="5"/>
      <c r="C144" s="13">
        <v>55</v>
      </c>
      <c r="D144" s="64">
        <f>IFERROR(+'CMA Emp Adj'!D144-'Tor Emp Adj'!D144,"")</f>
        <v>0</v>
      </c>
      <c r="E144" s="64">
        <f>IFERROR(+'CMA Emp Adj'!E144-'Tor Emp Adj'!E144,"")</f>
        <v>0.41846788145508529</v>
      </c>
      <c r="F144" s="64">
        <f>IFERROR(+'CMA Emp Adj'!F144-'Tor Emp Adj'!F144,"")</f>
        <v>0</v>
      </c>
      <c r="G144" s="64">
        <f>IFERROR(+'CMA Emp Adj'!G144-'Tor Emp Adj'!G144,"")</f>
        <v>0</v>
      </c>
      <c r="H144" s="64">
        <f>IFERROR(+'CMA Emp Adj'!H144-'Tor Emp Adj'!H144,"")</f>
        <v>0</v>
      </c>
      <c r="I144" s="64">
        <f>IFERROR(+'CMA Emp Adj'!I144-'Tor Emp Adj'!I144,"")</f>
        <v>0</v>
      </c>
      <c r="J144" s="64">
        <f>IFERROR(+'CMA Emp Adj'!J144-'Tor Emp Adj'!J144,"")</f>
        <v>0</v>
      </c>
      <c r="K144" s="64">
        <f>IFERROR(+'CMA Emp Adj'!K144-'Tor Emp Adj'!K144,"")</f>
        <v>0</v>
      </c>
      <c r="L144" s="64">
        <f>IFERROR(+'CMA Emp Adj'!L144-'Tor Emp Adj'!L144,"")</f>
        <v>0</v>
      </c>
      <c r="M144" s="29">
        <f>IFERROR(+'CMA Emp Adj'!M144-'Tor Emp Adj'!M144,"")</f>
        <v>0</v>
      </c>
      <c r="N144" s="29">
        <f>IFERROR(+'CMA Emp Adj'!N144-'Tor Emp Adj'!N144,"")</f>
        <v>0</v>
      </c>
      <c r="O144" s="29">
        <f>IFERROR(+'CMA Emp Adj'!O144-'Tor Emp Adj'!O144,"")</f>
        <v>2.9094963560262337</v>
      </c>
      <c r="P144" s="29">
        <f>IFERROR(+'CMA Emp Adj'!P144-'Tor Emp Adj'!P144,"")</f>
        <v>0</v>
      </c>
      <c r="Q144" s="29">
        <f>IFERROR(+'CMA Emp Adj'!Q144-'Tor Emp Adj'!Q144,"")</f>
        <v>0</v>
      </c>
      <c r="R144" s="29">
        <f>IFERROR(+'CMA Emp Adj'!R144-'Tor Emp Adj'!R144,"")</f>
        <v>0</v>
      </c>
      <c r="S144" s="29">
        <f>IFERROR(+'CMA Emp Adj'!S144-'Tor Emp Adj'!S144,"")</f>
        <v>0</v>
      </c>
      <c r="T144" s="29">
        <f>IFERROR(+'CMA Emp Adj'!T144-'Tor Emp Adj'!T144,"")</f>
        <v>0</v>
      </c>
      <c r="U144" s="29">
        <f>IFERROR(+'CMA Emp Adj'!U144-'Tor Emp Adj'!U144,"")</f>
        <v>0</v>
      </c>
      <c r="V144" s="29">
        <f>IFERROR(+'CMA Emp Adj'!V144-'Tor Emp Adj'!V144,"")</f>
        <v>0</v>
      </c>
      <c r="W144" s="29">
        <f>IFERROR(+'CMA Emp Adj'!W144-'Tor Emp Adj'!W144,"")</f>
        <v>0</v>
      </c>
      <c r="X144" s="29">
        <f>IFERROR(+'CMA Emp Adj'!X144-'Tor Emp Adj'!X144,"")</f>
        <v>0</v>
      </c>
      <c r="Y144" s="29">
        <f>IFERROR(+'CMA Emp Adj'!Y144-'Tor Emp Adj'!Y144,"")</f>
        <v>0</v>
      </c>
    </row>
    <row r="145" spans="1:25" x14ac:dyDescent="0.25">
      <c r="A145" s="5" t="s">
        <v>138</v>
      </c>
      <c r="B145" s="5"/>
      <c r="C145" s="13">
        <v>56</v>
      </c>
      <c r="D145" s="64">
        <f>IFERROR(+'CMA Emp Adj'!D145-'Tor Emp Adj'!D145,"")</f>
        <v>41.368863208891035</v>
      </c>
      <c r="E145" s="64">
        <f>IFERROR(+'CMA Emp Adj'!E145-'Tor Emp Adj'!E145,"")</f>
        <v>44.653972339960653</v>
      </c>
      <c r="F145" s="64">
        <f>IFERROR(+'CMA Emp Adj'!F145-'Tor Emp Adj'!F145,"")</f>
        <v>54.446208662415856</v>
      </c>
      <c r="G145" s="64">
        <f>IFERROR(+'CMA Emp Adj'!G145-'Tor Emp Adj'!G145,"")</f>
        <v>54.982076110380063</v>
      </c>
      <c r="H145" s="64">
        <f>IFERROR(+'CMA Emp Adj'!H145-'Tor Emp Adj'!H145,"")</f>
        <v>49.543718896180884</v>
      </c>
      <c r="I145" s="64">
        <f>IFERROR(+'CMA Emp Adj'!I145-'Tor Emp Adj'!I145,"")</f>
        <v>56.743146909959094</v>
      </c>
      <c r="J145" s="64">
        <f>IFERROR(+'CMA Emp Adj'!J145-'Tor Emp Adj'!J145,"")</f>
        <v>59.862636804715834</v>
      </c>
      <c r="K145" s="64">
        <f>IFERROR(+'CMA Emp Adj'!K145-'Tor Emp Adj'!K145,"")</f>
        <v>61.903745055807292</v>
      </c>
      <c r="L145" s="64">
        <f>IFERROR(+'CMA Emp Adj'!L145-'Tor Emp Adj'!L145,"")</f>
        <v>61.548983069635767</v>
      </c>
      <c r="M145" s="29">
        <f>IFERROR(+'CMA Emp Adj'!M145-'Tor Emp Adj'!M145,"")</f>
        <v>62.216773442994963</v>
      </c>
      <c r="N145" s="29">
        <f>IFERROR(+'CMA Emp Adj'!N145-'Tor Emp Adj'!N145,"")</f>
        <v>64.905689514988339</v>
      </c>
      <c r="O145" s="29">
        <f>IFERROR(+'CMA Emp Adj'!O145-'Tor Emp Adj'!O145,"")</f>
        <v>62.26062833909063</v>
      </c>
      <c r="P145" s="29">
        <f>IFERROR(+'CMA Emp Adj'!P145-'Tor Emp Adj'!P145,"")</f>
        <v>64.708091646107661</v>
      </c>
      <c r="Q145" s="29">
        <f>IFERROR(+'CMA Emp Adj'!Q145-'Tor Emp Adj'!Q145,"")</f>
        <v>68.652047712530532</v>
      </c>
      <c r="R145" s="29">
        <f>IFERROR(+'CMA Emp Adj'!R145-'Tor Emp Adj'!R145,"")</f>
        <v>64.21302621035332</v>
      </c>
      <c r="S145" s="29">
        <f>IFERROR(+'CMA Emp Adj'!S145-'Tor Emp Adj'!S145,"")</f>
        <v>69.501730074994839</v>
      </c>
      <c r="T145" s="29">
        <f>IFERROR(+'CMA Emp Adj'!T145-'Tor Emp Adj'!T145,"")</f>
        <v>73.071321111857216</v>
      </c>
      <c r="U145" s="29">
        <f>IFERROR(+'CMA Emp Adj'!U145-'Tor Emp Adj'!U145,"")</f>
        <v>84.697395105236723</v>
      </c>
      <c r="V145" s="29">
        <f>IFERROR(+'CMA Emp Adj'!V145-'Tor Emp Adj'!V145,"")</f>
        <v>79.537978601373069</v>
      </c>
      <c r="W145" s="29">
        <f>IFERROR(+'CMA Emp Adj'!W145-'Tor Emp Adj'!W145,"")</f>
        <v>78.35259054928602</v>
      </c>
      <c r="X145" s="29">
        <f>IFERROR(+'CMA Emp Adj'!X145-'Tor Emp Adj'!X145,"")</f>
        <v>64.17885183498062</v>
      </c>
      <c r="Y145" s="29">
        <f>IFERROR(+'CMA Emp Adj'!Y145-'Tor Emp Adj'!Y145,"")</f>
        <v>71.389429858866222</v>
      </c>
    </row>
    <row r="146" spans="1:25" x14ac:dyDescent="0.25">
      <c r="A146" s="6" t="s">
        <v>139</v>
      </c>
      <c r="B146" s="6"/>
      <c r="C146" s="14">
        <v>561</v>
      </c>
      <c r="D146" s="65">
        <f>IFERROR(+'CMA Emp Adj'!D146-'Tor Emp Adj'!D146,"")</f>
        <v>40.352821391901877</v>
      </c>
      <c r="E146" s="65">
        <f>IFERROR(+'CMA Emp Adj'!E146-'Tor Emp Adj'!E146,"")</f>
        <v>43.784738399233106</v>
      </c>
      <c r="F146" s="65">
        <f>IFERROR(+'CMA Emp Adj'!F146-'Tor Emp Adj'!F146,"")</f>
        <v>53.173901815755606</v>
      </c>
      <c r="G146" s="65">
        <f>IFERROR(+'CMA Emp Adj'!G146-'Tor Emp Adj'!G146,"")</f>
        <v>52.583443243860174</v>
      </c>
      <c r="H146" s="65">
        <f>IFERROR(+'CMA Emp Adj'!H146-'Tor Emp Adj'!H146,"")</f>
        <v>47.362301216255226</v>
      </c>
      <c r="I146" s="65">
        <f>IFERROR(+'CMA Emp Adj'!I146-'Tor Emp Adj'!I146,"")</f>
        <v>54.349585542513715</v>
      </c>
      <c r="J146" s="65">
        <f>IFERROR(+'CMA Emp Adj'!J146-'Tor Emp Adj'!J146,"")</f>
        <v>58.612053480955247</v>
      </c>
      <c r="K146" s="65">
        <f>IFERROR(+'CMA Emp Adj'!K146-'Tor Emp Adj'!K146,"")</f>
        <v>58.921566412954135</v>
      </c>
      <c r="L146" s="65">
        <f>IFERROR(+'CMA Emp Adj'!L146-'Tor Emp Adj'!L146,"")</f>
        <v>58.36036943552908</v>
      </c>
      <c r="M146" s="30">
        <f>IFERROR(+'CMA Emp Adj'!M146-'Tor Emp Adj'!M146,"")</f>
        <v>59.515967749271212</v>
      </c>
      <c r="N146" s="30">
        <f>IFERROR(+'CMA Emp Adj'!N146-'Tor Emp Adj'!N146,"")</f>
        <v>63.343718894439817</v>
      </c>
      <c r="O146" s="30">
        <f>IFERROR(+'CMA Emp Adj'!O146-'Tor Emp Adj'!O146,"")</f>
        <v>59.108516051732622</v>
      </c>
      <c r="P146" s="30">
        <f>IFERROR(+'CMA Emp Adj'!P146-'Tor Emp Adj'!P146,"")</f>
        <v>60.76824083808701</v>
      </c>
      <c r="Q146" s="30">
        <f>IFERROR(+'CMA Emp Adj'!Q146-'Tor Emp Adj'!Q146,"")</f>
        <v>65.799779260008933</v>
      </c>
      <c r="R146" s="30">
        <f>IFERROR(+'CMA Emp Adj'!R146-'Tor Emp Adj'!R146,"")</f>
        <v>60.864518110038745</v>
      </c>
      <c r="S146" s="30">
        <f>IFERROR(+'CMA Emp Adj'!S146-'Tor Emp Adj'!S146,"")</f>
        <v>63.822272991551941</v>
      </c>
      <c r="T146" s="30">
        <f>IFERROR(+'CMA Emp Adj'!T146-'Tor Emp Adj'!T146,"")</f>
        <v>68.228713486963031</v>
      </c>
      <c r="U146" s="30">
        <f>IFERROR(+'CMA Emp Adj'!U146-'Tor Emp Adj'!U146,"")</f>
        <v>81.732305683831228</v>
      </c>
      <c r="V146" s="30">
        <f>IFERROR(+'CMA Emp Adj'!V146-'Tor Emp Adj'!V146,"")</f>
        <v>76.297534562297855</v>
      </c>
      <c r="W146" s="30">
        <f>IFERROR(+'CMA Emp Adj'!W146-'Tor Emp Adj'!W146,"")</f>
        <v>74.014245705490282</v>
      </c>
      <c r="X146" s="30">
        <f>IFERROR(+'CMA Emp Adj'!X146-'Tor Emp Adj'!X146,"")</f>
        <v>60.00927535555914</v>
      </c>
      <c r="Y146" s="30">
        <f>IFERROR(+'CMA Emp Adj'!Y146-'Tor Emp Adj'!Y146,"")</f>
        <v>69.867789761185719</v>
      </c>
    </row>
    <row r="147" spans="1:25" x14ac:dyDescent="0.25">
      <c r="A147" s="7" t="s">
        <v>140</v>
      </c>
      <c r="B147" s="7"/>
      <c r="C147" s="14">
        <v>5611</v>
      </c>
      <c r="D147" s="65">
        <f>IFERROR(+'CMA Emp Adj'!D147-'Tor Emp Adj'!D147,"")</f>
        <v>0</v>
      </c>
      <c r="E147" s="65">
        <f>IFERROR(+'CMA Emp Adj'!E147-'Tor Emp Adj'!E147,"")</f>
        <v>0</v>
      </c>
      <c r="F147" s="65">
        <f>IFERROR(+'CMA Emp Adj'!F147-'Tor Emp Adj'!F147,"")</f>
        <v>0</v>
      </c>
      <c r="G147" s="65">
        <f>IFERROR(+'CMA Emp Adj'!G147-'Tor Emp Adj'!G147,"")</f>
        <v>1.61</v>
      </c>
      <c r="H147" s="65">
        <f>IFERROR(+'CMA Emp Adj'!H147-'Tor Emp Adj'!H147,"")</f>
        <v>0</v>
      </c>
      <c r="I147" s="65">
        <f>IFERROR(+'CMA Emp Adj'!I147-'Tor Emp Adj'!I147,"")</f>
        <v>0</v>
      </c>
      <c r="J147" s="65">
        <f>IFERROR(+'CMA Emp Adj'!J147-'Tor Emp Adj'!J147,"")</f>
        <v>0</v>
      </c>
      <c r="K147" s="65">
        <f>IFERROR(+'CMA Emp Adj'!K147-'Tor Emp Adj'!K147,"")</f>
        <v>0</v>
      </c>
      <c r="L147" s="65">
        <f>IFERROR(+'CMA Emp Adj'!L147-'Tor Emp Adj'!L147,"")</f>
        <v>0</v>
      </c>
      <c r="M147" s="30">
        <f>IFERROR(+'CMA Emp Adj'!M147-'Tor Emp Adj'!M147,"")</f>
        <v>3.2643732845379692</v>
      </c>
      <c r="N147" s="30">
        <f>IFERROR(+'CMA Emp Adj'!N147-'Tor Emp Adj'!N147,"")</f>
        <v>2.0909057639524247</v>
      </c>
      <c r="O147" s="30">
        <f>IFERROR(+'CMA Emp Adj'!O147-'Tor Emp Adj'!O147,"")</f>
        <v>2.5622252359460469</v>
      </c>
      <c r="P147" s="30">
        <f>IFERROR(+'CMA Emp Adj'!P147-'Tor Emp Adj'!P147,"")</f>
        <v>1.813540713632205</v>
      </c>
      <c r="Q147" s="30">
        <f>IFERROR(+'CMA Emp Adj'!Q147-'Tor Emp Adj'!Q147,"")</f>
        <v>1.7388655077767612</v>
      </c>
      <c r="R147" s="30">
        <f>IFERROR(+'CMA Emp Adj'!R147-'Tor Emp Adj'!R147,"")</f>
        <v>1.988707482993197</v>
      </c>
      <c r="S147" s="30">
        <f>IFERROR(+'CMA Emp Adj'!S147-'Tor Emp Adj'!S147,"")</f>
        <v>2.9301700680272109</v>
      </c>
      <c r="T147" s="30">
        <f>IFERROR(+'CMA Emp Adj'!T147-'Tor Emp Adj'!T147,"")</f>
        <v>0</v>
      </c>
      <c r="U147" s="30">
        <f>IFERROR(+'CMA Emp Adj'!U147-'Tor Emp Adj'!U147,"")</f>
        <v>0</v>
      </c>
      <c r="V147" s="30">
        <f>IFERROR(+'CMA Emp Adj'!V147-'Tor Emp Adj'!V147,"")</f>
        <v>0</v>
      </c>
      <c r="W147" s="30">
        <f>IFERROR(+'CMA Emp Adj'!W147-'Tor Emp Adj'!W147,"")</f>
        <v>0</v>
      </c>
      <c r="X147" s="30">
        <f>IFERROR(+'CMA Emp Adj'!X147-'Tor Emp Adj'!X147,"")</f>
        <v>0</v>
      </c>
      <c r="Y147" s="30">
        <f>IFERROR(+'CMA Emp Adj'!Y147-'Tor Emp Adj'!Y147,"")</f>
        <v>0</v>
      </c>
    </row>
    <row r="148" spans="1:25" x14ac:dyDescent="0.25">
      <c r="A148" s="7" t="s">
        <v>141</v>
      </c>
      <c r="B148" s="7"/>
      <c r="C148" s="14">
        <v>5613</v>
      </c>
      <c r="D148" s="65">
        <f>IFERROR(+'CMA Emp Adj'!D148-'Tor Emp Adj'!D148,"")</f>
        <v>11.633960065309813</v>
      </c>
      <c r="E148" s="65">
        <f>IFERROR(+'CMA Emp Adj'!E148-'Tor Emp Adj'!E148,"")</f>
        <v>11.147561112563473</v>
      </c>
      <c r="F148" s="65">
        <f>IFERROR(+'CMA Emp Adj'!F148-'Tor Emp Adj'!F148,"")</f>
        <v>9.6949373729417871</v>
      </c>
      <c r="G148" s="65">
        <f>IFERROR(+'CMA Emp Adj'!G148-'Tor Emp Adj'!G148,"")</f>
        <v>12.499925899864314</v>
      </c>
      <c r="H148" s="65">
        <f>IFERROR(+'CMA Emp Adj'!H148-'Tor Emp Adj'!H148,"")</f>
        <v>8.248972132834691</v>
      </c>
      <c r="I148" s="65">
        <f>IFERROR(+'CMA Emp Adj'!I148-'Tor Emp Adj'!I148,"")</f>
        <v>13.09702397169883</v>
      </c>
      <c r="J148" s="65">
        <f>IFERROR(+'CMA Emp Adj'!J148-'Tor Emp Adj'!J148,"")</f>
        <v>14.814505872128169</v>
      </c>
      <c r="K148" s="65">
        <f>IFERROR(+'CMA Emp Adj'!K148-'Tor Emp Adj'!K148,"")</f>
        <v>13.162443044825359</v>
      </c>
      <c r="L148" s="65">
        <f>IFERROR(+'CMA Emp Adj'!L148-'Tor Emp Adj'!L148,"")</f>
        <v>11.952825117441813</v>
      </c>
      <c r="M148" s="30">
        <f>IFERROR(+'CMA Emp Adj'!M148-'Tor Emp Adj'!M148,"")</f>
        <v>12.013555264475707</v>
      </c>
      <c r="N148" s="30">
        <f>IFERROR(+'CMA Emp Adj'!N148-'Tor Emp Adj'!N148,"")</f>
        <v>12.793368038387968</v>
      </c>
      <c r="O148" s="30">
        <f>IFERROR(+'CMA Emp Adj'!O148-'Tor Emp Adj'!O148,"")</f>
        <v>15.059702863811523</v>
      </c>
      <c r="P148" s="30">
        <f>IFERROR(+'CMA Emp Adj'!P148-'Tor Emp Adj'!P148,"")</f>
        <v>9.1517317813833223</v>
      </c>
      <c r="Q148" s="30">
        <f>IFERROR(+'CMA Emp Adj'!Q148-'Tor Emp Adj'!Q148,"")</f>
        <v>14.802783393391962</v>
      </c>
      <c r="R148" s="30">
        <f>IFERROR(+'CMA Emp Adj'!R148-'Tor Emp Adj'!R148,"")</f>
        <v>13.418968741669703</v>
      </c>
      <c r="S148" s="30">
        <f>IFERROR(+'CMA Emp Adj'!S148-'Tor Emp Adj'!S148,"")</f>
        <v>13.855104496633846</v>
      </c>
      <c r="T148" s="30">
        <f>IFERROR(+'CMA Emp Adj'!T148-'Tor Emp Adj'!T148,"")</f>
        <v>14.783228770342934</v>
      </c>
      <c r="U148" s="30">
        <f>IFERROR(+'CMA Emp Adj'!U148-'Tor Emp Adj'!U148,"")</f>
        <v>14.848044753029839</v>
      </c>
      <c r="V148" s="30">
        <f>IFERROR(+'CMA Emp Adj'!V148-'Tor Emp Adj'!V148,"")</f>
        <v>14.338943344189355</v>
      </c>
      <c r="W148" s="30">
        <f>IFERROR(+'CMA Emp Adj'!W148-'Tor Emp Adj'!W148,"")</f>
        <v>17.998437766043459</v>
      </c>
      <c r="X148" s="30">
        <f>IFERROR(+'CMA Emp Adj'!X148-'Tor Emp Adj'!X148,"")</f>
        <v>10.683031854571322</v>
      </c>
      <c r="Y148" s="30">
        <f>IFERROR(+'CMA Emp Adj'!Y148-'Tor Emp Adj'!Y148,"")</f>
        <v>16.084843651832298</v>
      </c>
    </row>
    <row r="149" spans="1:25" x14ac:dyDescent="0.25">
      <c r="A149" s="7" t="s">
        <v>142</v>
      </c>
      <c r="B149" s="7"/>
      <c r="C149" s="14">
        <v>5614</v>
      </c>
      <c r="D149" s="65">
        <f>IFERROR(+'CMA Emp Adj'!D149-'Tor Emp Adj'!D149,"")</f>
        <v>3.7876572058549423</v>
      </c>
      <c r="E149" s="65">
        <f>IFERROR(+'CMA Emp Adj'!E149-'Tor Emp Adj'!E149,"")</f>
        <v>4.1532969813659992</v>
      </c>
      <c r="F149" s="65">
        <f>IFERROR(+'CMA Emp Adj'!F149-'Tor Emp Adj'!F149,"")</f>
        <v>5.7258366825948652</v>
      </c>
      <c r="G149" s="65">
        <f>IFERROR(+'CMA Emp Adj'!G149-'Tor Emp Adj'!G149,"")</f>
        <v>5.3012617149702166</v>
      </c>
      <c r="H149" s="65">
        <f>IFERROR(+'CMA Emp Adj'!H149-'Tor Emp Adj'!H149,"")</f>
        <v>5.5519692738151765</v>
      </c>
      <c r="I149" s="65">
        <f>IFERROR(+'CMA Emp Adj'!I149-'Tor Emp Adj'!I149,"")</f>
        <v>5.7950113439270527</v>
      </c>
      <c r="J149" s="65">
        <f>IFERROR(+'CMA Emp Adj'!J149-'Tor Emp Adj'!J149,"")</f>
        <v>11.534586679262393</v>
      </c>
      <c r="K149" s="65">
        <f>IFERROR(+'CMA Emp Adj'!K149-'Tor Emp Adj'!K149,"")</f>
        <v>7.8515186100744714</v>
      </c>
      <c r="L149" s="65">
        <f>IFERROR(+'CMA Emp Adj'!L149-'Tor Emp Adj'!L149,"")</f>
        <v>5.5664845426820797</v>
      </c>
      <c r="M149" s="30">
        <f>IFERROR(+'CMA Emp Adj'!M149-'Tor Emp Adj'!M149,"")</f>
        <v>5.5836720273845479</v>
      </c>
      <c r="N149" s="30">
        <f>IFERROR(+'CMA Emp Adj'!N149-'Tor Emp Adj'!N149,"")</f>
        <v>4.2983076612052962</v>
      </c>
      <c r="O149" s="30">
        <f>IFERROR(+'CMA Emp Adj'!O149-'Tor Emp Adj'!O149,"")</f>
        <v>5.8865421861294678</v>
      </c>
      <c r="P149" s="30">
        <f>IFERROR(+'CMA Emp Adj'!P149-'Tor Emp Adj'!P149,"")</f>
        <v>8.7299147406120241</v>
      </c>
      <c r="Q149" s="30">
        <f>IFERROR(+'CMA Emp Adj'!Q149-'Tor Emp Adj'!Q149,"")</f>
        <v>9.2190674860839046</v>
      </c>
      <c r="R149" s="30">
        <f>IFERROR(+'CMA Emp Adj'!R149-'Tor Emp Adj'!R149,"")</f>
        <v>3.7516147718469703</v>
      </c>
      <c r="S149" s="30">
        <f>IFERROR(+'CMA Emp Adj'!S149-'Tor Emp Adj'!S149,"")</f>
        <v>4.8929823859344292</v>
      </c>
      <c r="T149" s="30">
        <f>IFERROR(+'CMA Emp Adj'!T149-'Tor Emp Adj'!T149,"")</f>
        <v>6.128996008178639</v>
      </c>
      <c r="U149" s="30">
        <f>IFERROR(+'CMA Emp Adj'!U149-'Tor Emp Adj'!U149,"")</f>
        <v>7.9500778350266508</v>
      </c>
      <c r="V149" s="30">
        <f>IFERROR(+'CMA Emp Adj'!V149-'Tor Emp Adj'!V149,"")</f>
        <v>6.9830220116580932</v>
      </c>
      <c r="W149" s="30">
        <f>IFERROR(+'CMA Emp Adj'!W149-'Tor Emp Adj'!W149,"")</f>
        <v>9.0666348795207981</v>
      </c>
      <c r="X149" s="30">
        <f>IFERROR(+'CMA Emp Adj'!X149-'Tor Emp Adj'!X149,"")</f>
        <v>9.9169192856028818</v>
      </c>
      <c r="Y149" s="30">
        <f>IFERROR(+'CMA Emp Adj'!Y149-'Tor Emp Adj'!Y149,"")</f>
        <v>5.3762969048548861</v>
      </c>
    </row>
    <row r="150" spans="1:25" x14ac:dyDescent="0.25">
      <c r="A150" s="7" t="s">
        <v>143</v>
      </c>
      <c r="B150" s="7"/>
      <c r="C150" s="14" t="s">
        <v>206</v>
      </c>
      <c r="D150" s="65">
        <f>IFERROR(+'CMA Emp Adj'!D150-'Tor Emp Adj'!D150,"")</f>
        <v>1.4822401339711386</v>
      </c>
      <c r="E150" s="65">
        <f>IFERROR(+'CMA Emp Adj'!E150-'Tor Emp Adj'!E150,"")</f>
        <v>2.0361409764149965</v>
      </c>
      <c r="F150" s="65">
        <f>IFERROR(+'CMA Emp Adj'!F150-'Tor Emp Adj'!F150,"")</f>
        <v>6.0039333538279447</v>
      </c>
      <c r="G150" s="65">
        <f>IFERROR(+'CMA Emp Adj'!G150-'Tor Emp Adj'!G150,"")</f>
        <v>6.804648230296281</v>
      </c>
      <c r="H150" s="65">
        <f>IFERROR(+'CMA Emp Adj'!H150-'Tor Emp Adj'!H150,"")</f>
        <v>3.9472025304322136</v>
      </c>
      <c r="I150" s="65">
        <f>IFERROR(+'CMA Emp Adj'!I150-'Tor Emp Adj'!I150,"")</f>
        <v>5.687431189177607</v>
      </c>
      <c r="J150" s="65">
        <f>IFERROR(+'CMA Emp Adj'!J150-'Tor Emp Adj'!J150,"")</f>
        <v>6.4826245087666239</v>
      </c>
      <c r="K150" s="65">
        <f>IFERROR(+'CMA Emp Adj'!K150-'Tor Emp Adj'!K150,"")</f>
        <v>4.444574856950716</v>
      </c>
      <c r="L150" s="65">
        <f>IFERROR(+'CMA Emp Adj'!L150-'Tor Emp Adj'!L150,"")</f>
        <v>4.9573007178368318</v>
      </c>
      <c r="M150" s="30">
        <f>IFERROR(+'CMA Emp Adj'!M150-'Tor Emp Adj'!M150,"")</f>
        <v>7.9764812546723469</v>
      </c>
      <c r="N150" s="30">
        <f>IFERROR(+'CMA Emp Adj'!N150-'Tor Emp Adj'!N150,"")</f>
        <v>8.6086165193728235</v>
      </c>
      <c r="O150" s="30">
        <f>IFERROR(+'CMA Emp Adj'!O150-'Tor Emp Adj'!O150,"")</f>
        <v>7.9297163861017292</v>
      </c>
      <c r="P150" s="30">
        <f>IFERROR(+'CMA Emp Adj'!P150-'Tor Emp Adj'!P150,"")</f>
        <v>7.7734976082319687</v>
      </c>
      <c r="Q150" s="30">
        <f>IFERROR(+'CMA Emp Adj'!Q150-'Tor Emp Adj'!Q150,"")</f>
        <v>4.5780531301763379</v>
      </c>
      <c r="R150" s="30">
        <f>IFERROR(+'CMA Emp Adj'!R150-'Tor Emp Adj'!R150,"")</f>
        <v>5.5362671806502419</v>
      </c>
      <c r="S150" s="30">
        <f>IFERROR(+'CMA Emp Adj'!S150-'Tor Emp Adj'!S150,"")</f>
        <v>9.2811608485816013</v>
      </c>
      <c r="T150" s="30">
        <f>IFERROR(+'CMA Emp Adj'!T150-'Tor Emp Adj'!T150,"")</f>
        <v>5.9194614938365877</v>
      </c>
      <c r="U150" s="30">
        <f>IFERROR(+'CMA Emp Adj'!U150-'Tor Emp Adj'!U150,"")</f>
        <v>3.9813363733436762</v>
      </c>
      <c r="V150" s="30">
        <f>IFERROR(+'CMA Emp Adj'!V150-'Tor Emp Adj'!V150,"")</f>
        <v>6.2932358450154222</v>
      </c>
      <c r="W150" s="30">
        <f>IFERROR(+'CMA Emp Adj'!W150-'Tor Emp Adj'!W150,"")</f>
        <v>6.7083443020394062</v>
      </c>
      <c r="X150" s="30">
        <f>IFERROR(+'CMA Emp Adj'!X150-'Tor Emp Adj'!X150,"")</f>
        <v>6.4168156321925141</v>
      </c>
      <c r="Y150" s="30">
        <f>IFERROR(+'CMA Emp Adj'!Y150-'Tor Emp Adj'!Y150,"")</f>
        <v>3.4348896153823647</v>
      </c>
    </row>
    <row r="151" spans="1:25" x14ac:dyDescent="0.25">
      <c r="A151" s="7" t="s">
        <v>144</v>
      </c>
      <c r="B151" s="7"/>
      <c r="C151" s="14">
        <v>5615</v>
      </c>
      <c r="D151" s="65">
        <f>IFERROR(+'CMA Emp Adj'!D151-'Tor Emp Adj'!D151,"")</f>
        <v>7.8629700489823584</v>
      </c>
      <c r="E151" s="65">
        <f>IFERROR(+'CMA Emp Adj'!E151-'Tor Emp Adj'!E151,"")</f>
        <v>6.6621861954209347</v>
      </c>
      <c r="F151" s="65">
        <f>IFERROR(+'CMA Emp Adj'!F151-'Tor Emp Adj'!F151,"")</f>
        <v>6.817347486885124</v>
      </c>
      <c r="G151" s="65">
        <f>IFERROR(+'CMA Emp Adj'!G151-'Tor Emp Adj'!G151,"")</f>
        <v>5.5909455771209862</v>
      </c>
      <c r="H151" s="65">
        <f>IFERROR(+'CMA Emp Adj'!H151-'Tor Emp Adj'!H151,"")</f>
        <v>6.0721977653996886</v>
      </c>
      <c r="I151" s="65">
        <f>IFERROR(+'CMA Emp Adj'!I151-'Tor Emp Adj'!I151,"")</f>
        <v>5.5836892867309409</v>
      </c>
      <c r="J151" s="65">
        <f>IFERROR(+'CMA Emp Adj'!J151-'Tor Emp Adj'!J151,"")</f>
        <v>2.770714715840386</v>
      </c>
      <c r="K151" s="65">
        <f>IFERROR(+'CMA Emp Adj'!K151-'Tor Emp Adj'!K151,"")</f>
        <v>8.8137826231859382</v>
      </c>
      <c r="L151" s="65">
        <f>IFERROR(+'CMA Emp Adj'!L151-'Tor Emp Adj'!L151,"")</f>
        <v>4.5842847055773035</v>
      </c>
      <c r="M151" s="30">
        <f>IFERROR(+'CMA Emp Adj'!M151-'Tor Emp Adj'!M151,"")</f>
        <v>4.1409336779729724</v>
      </c>
      <c r="N151" s="30">
        <f>IFERROR(+'CMA Emp Adj'!N151-'Tor Emp Adj'!N151,"")</f>
        <v>6.4886652394489666</v>
      </c>
      <c r="O151" s="30">
        <f>IFERROR(+'CMA Emp Adj'!O151-'Tor Emp Adj'!O151,"")</f>
        <v>3.3431303559660988</v>
      </c>
      <c r="P151" s="30">
        <f>IFERROR(+'CMA Emp Adj'!P151-'Tor Emp Adj'!P151,"")</f>
        <v>1.7139273062632494</v>
      </c>
      <c r="Q151" s="30">
        <f>IFERROR(+'CMA Emp Adj'!Q151-'Tor Emp Adj'!Q151,"")</f>
        <v>5.3928538577835763</v>
      </c>
      <c r="R151" s="30">
        <f>IFERROR(+'CMA Emp Adj'!R151-'Tor Emp Adj'!R151,"")</f>
        <v>4.4904424691441864</v>
      </c>
      <c r="S151" s="30">
        <f>IFERROR(+'CMA Emp Adj'!S151-'Tor Emp Adj'!S151,"")</f>
        <v>3.0325202409653951</v>
      </c>
      <c r="T151" s="30">
        <f>IFERROR(+'CMA Emp Adj'!T151-'Tor Emp Adj'!T151,"")</f>
        <v>6.6276604127238627</v>
      </c>
      <c r="U151" s="30">
        <f>IFERROR(+'CMA Emp Adj'!U151-'Tor Emp Adj'!U151,"")</f>
        <v>8.8867298838361712</v>
      </c>
      <c r="V151" s="30">
        <f>IFERROR(+'CMA Emp Adj'!V151-'Tor Emp Adj'!V151,"")</f>
        <v>3.8385704298029601</v>
      </c>
      <c r="W151" s="30">
        <f>IFERROR(+'CMA Emp Adj'!W151-'Tor Emp Adj'!W151,"")</f>
        <v>5.1977353922047023</v>
      </c>
      <c r="X151" s="30">
        <f>IFERROR(+'CMA Emp Adj'!X151-'Tor Emp Adj'!X151,"")</f>
        <v>3.9322744765515649</v>
      </c>
      <c r="Y151" s="30">
        <f>IFERROR(+'CMA Emp Adj'!Y151-'Tor Emp Adj'!Y151,"")</f>
        <v>7.0624589330747778</v>
      </c>
    </row>
    <row r="152" spans="1:25" x14ac:dyDescent="0.25">
      <c r="A152" s="7" t="s">
        <v>145</v>
      </c>
      <c r="B152" s="7"/>
      <c r="C152" s="14">
        <v>5616</v>
      </c>
      <c r="D152" s="65">
        <f>IFERROR(+'CMA Emp Adj'!D152-'Tor Emp Adj'!D152,"")</f>
        <v>4.9267723594333628</v>
      </c>
      <c r="E152" s="65">
        <f>IFERROR(+'CMA Emp Adj'!E152-'Tor Emp Adj'!E152,"")</f>
        <v>8.4120234078255383</v>
      </c>
      <c r="F152" s="65">
        <f>IFERROR(+'CMA Emp Adj'!F152-'Tor Emp Adj'!F152,"")</f>
        <v>8.7527608870478559</v>
      </c>
      <c r="G152" s="65">
        <f>IFERROR(+'CMA Emp Adj'!G152-'Tor Emp Adj'!G152,"")</f>
        <v>5.0231130415578633</v>
      </c>
      <c r="H152" s="65">
        <f>IFERROR(+'CMA Emp Adj'!H152-'Tor Emp Adj'!H152,"")</f>
        <v>9.3504565232156942</v>
      </c>
      <c r="I152" s="65">
        <f>IFERROR(+'CMA Emp Adj'!I152-'Tor Emp Adj'!I152,"")</f>
        <v>10.043292592395305</v>
      </c>
      <c r="J152" s="65">
        <f>IFERROR(+'CMA Emp Adj'!J152-'Tor Emp Adj'!J152,"")</f>
        <v>6.4277421342200682</v>
      </c>
      <c r="K152" s="65">
        <f>IFERROR(+'CMA Emp Adj'!K152-'Tor Emp Adj'!K152,"")</f>
        <v>8.1863847008460073</v>
      </c>
      <c r="L152" s="65">
        <f>IFERROR(+'CMA Emp Adj'!L152-'Tor Emp Adj'!L152,"")</f>
        <v>10.923137998556316</v>
      </c>
      <c r="M152" s="30">
        <f>IFERROR(+'CMA Emp Adj'!M152-'Tor Emp Adj'!M152,"")</f>
        <v>10.936233287126671</v>
      </c>
      <c r="N152" s="30">
        <f>IFERROR(+'CMA Emp Adj'!N152-'Tor Emp Adj'!N152,"")</f>
        <v>12.580425529212588</v>
      </c>
      <c r="O152" s="30">
        <f>IFERROR(+'CMA Emp Adj'!O152-'Tor Emp Adj'!O152,"")</f>
        <v>8.4171641725581026</v>
      </c>
      <c r="P152" s="30">
        <f>IFERROR(+'CMA Emp Adj'!P152-'Tor Emp Adj'!P152,"")</f>
        <v>11.321614028358441</v>
      </c>
      <c r="Q152" s="30">
        <f>IFERROR(+'CMA Emp Adj'!Q152-'Tor Emp Adj'!Q152,"")</f>
        <v>10.504930382101078</v>
      </c>
      <c r="R152" s="30">
        <f>IFERROR(+'CMA Emp Adj'!R152-'Tor Emp Adj'!R152,"")</f>
        <v>11.989797957574313</v>
      </c>
      <c r="S152" s="30">
        <f>IFERROR(+'CMA Emp Adj'!S152-'Tor Emp Adj'!S152,"")</f>
        <v>9.7882693167032109</v>
      </c>
      <c r="T152" s="30">
        <f>IFERROR(+'CMA Emp Adj'!T152-'Tor Emp Adj'!T152,"")</f>
        <v>8.4323452924495754</v>
      </c>
      <c r="U152" s="30">
        <f>IFERROR(+'CMA Emp Adj'!U152-'Tor Emp Adj'!U152,"")</f>
        <v>17.343484691362061</v>
      </c>
      <c r="V152" s="30">
        <f>IFERROR(+'CMA Emp Adj'!V152-'Tor Emp Adj'!V152,"")</f>
        <v>13.925179596862254</v>
      </c>
      <c r="W152" s="30">
        <f>IFERROR(+'CMA Emp Adj'!W152-'Tor Emp Adj'!W152,"")</f>
        <v>12.677736936046786</v>
      </c>
      <c r="X152" s="30">
        <f>IFERROR(+'CMA Emp Adj'!X152-'Tor Emp Adj'!X152,"")</f>
        <v>6.4063815008242635</v>
      </c>
      <c r="Y152" s="30">
        <f>IFERROR(+'CMA Emp Adj'!Y152-'Tor Emp Adj'!Y152,"")</f>
        <v>10.261434692027352</v>
      </c>
    </row>
    <row r="153" spans="1:25" x14ac:dyDescent="0.25">
      <c r="A153" s="7" t="s">
        <v>146</v>
      </c>
      <c r="B153" s="7"/>
      <c r="C153" s="14">
        <v>5617</v>
      </c>
      <c r="D153" s="65">
        <f>IFERROR(+'CMA Emp Adj'!D153-'Tor Emp Adj'!D153,"")</f>
        <v>10.669481993382995</v>
      </c>
      <c r="E153" s="65">
        <f>IFERROR(+'CMA Emp Adj'!E153-'Tor Emp Adj'!E153,"")</f>
        <v>11.373529725642168</v>
      </c>
      <c r="F153" s="65">
        <f>IFERROR(+'CMA Emp Adj'!F153-'Tor Emp Adj'!F153,"")</f>
        <v>16.17908603245802</v>
      </c>
      <c r="G153" s="65">
        <f>IFERROR(+'CMA Emp Adj'!G153-'Tor Emp Adj'!G153,"")</f>
        <v>17.363577261998014</v>
      </c>
      <c r="H153" s="65">
        <f>IFERROR(+'CMA Emp Adj'!H153-'Tor Emp Adj'!H153,"")</f>
        <v>14.201217548559626</v>
      </c>
      <c r="I153" s="65">
        <f>IFERROR(+'CMA Emp Adj'!I153-'Tor Emp Adj'!I153,"")</f>
        <v>14.143353317918336</v>
      </c>
      <c r="J153" s="65">
        <f>IFERROR(+'CMA Emp Adj'!J153-'Tor Emp Adj'!J153,"")</f>
        <v>16.581667371523572</v>
      </c>
      <c r="K153" s="65">
        <f>IFERROR(+'CMA Emp Adj'!K153-'Tor Emp Adj'!K153,"")</f>
        <v>16.472862577071641</v>
      </c>
      <c r="L153" s="65">
        <f>IFERROR(+'CMA Emp Adj'!L153-'Tor Emp Adj'!L153,"")</f>
        <v>21.843850517737984</v>
      </c>
      <c r="M153" s="30">
        <f>IFERROR(+'CMA Emp Adj'!M153-'Tor Emp Adj'!M153,"")</f>
        <v>20.077188001983906</v>
      </c>
      <c r="N153" s="30">
        <f>IFERROR(+'CMA Emp Adj'!N153-'Tor Emp Adj'!N153,"")</f>
        <v>19.706838159497408</v>
      </c>
      <c r="O153" s="30">
        <f>IFERROR(+'CMA Emp Adj'!O153-'Tor Emp Adj'!O153,"")</f>
        <v>20.411797736089905</v>
      </c>
      <c r="P153" s="30">
        <f>IFERROR(+'CMA Emp Adj'!P153-'Tor Emp Adj'!P153,"")</f>
        <v>22.879816213579435</v>
      </c>
      <c r="Q153" s="30">
        <f>IFERROR(+'CMA Emp Adj'!Q153-'Tor Emp Adj'!Q153,"")</f>
        <v>22.950071735442403</v>
      </c>
      <c r="R153" s="30">
        <f>IFERROR(+'CMA Emp Adj'!R153-'Tor Emp Adj'!R153,"")</f>
        <v>22.814891317792583</v>
      </c>
      <c r="S153" s="30">
        <f>IFERROR(+'CMA Emp Adj'!S153-'Tor Emp Adj'!S153,"")</f>
        <v>24.360086894300078</v>
      </c>
      <c r="T153" s="30">
        <f>IFERROR(+'CMA Emp Adj'!T153-'Tor Emp Adj'!T153,"")</f>
        <v>27.804542497689347</v>
      </c>
      <c r="U153" s="30">
        <f>IFERROR(+'CMA Emp Adj'!U153-'Tor Emp Adj'!U153,"")</f>
        <v>30.424409405348097</v>
      </c>
      <c r="V153" s="30">
        <f>IFERROR(+'CMA Emp Adj'!V153-'Tor Emp Adj'!V153,"")</f>
        <v>32.626567773363682</v>
      </c>
      <c r="W153" s="30">
        <f>IFERROR(+'CMA Emp Adj'!W153-'Tor Emp Adj'!W153,"")</f>
        <v>23.945304477617377</v>
      </c>
      <c r="X153" s="30">
        <f>IFERROR(+'CMA Emp Adj'!X153-'Tor Emp Adj'!X153,"")</f>
        <v>23.383330615077725</v>
      </c>
      <c r="Y153" s="30">
        <f>IFERROR(+'CMA Emp Adj'!Y153-'Tor Emp Adj'!Y153,"")</f>
        <v>28.225489713139474</v>
      </c>
    </row>
    <row r="154" spans="1:25" x14ac:dyDescent="0.25">
      <c r="A154" s="6" t="s">
        <v>147</v>
      </c>
      <c r="B154" s="6"/>
      <c r="C154" s="14">
        <v>562</v>
      </c>
      <c r="D154" s="65">
        <f>IFERROR(+'CMA Emp Adj'!D154-'Tor Emp Adj'!D154,"")</f>
        <v>1.96</v>
      </c>
      <c r="E154" s="65">
        <f>IFERROR(+'CMA Emp Adj'!E154-'Tor Emp Adj'!E154,"")</f>
        <v>1.67</v>
      </c>
      <c r="F154" s="65">
        <f>IFERROR(+'CMA Emp Adj'!F154-'Tor Emp Adj'!F154,"")</f>
        <v>2.02</v>
      </c>
      <c r="G154" s="65">
        <f>IFERROR(+'CMA Emp Adj'!G154-'Tor Emp Adj'!G154,"")</f>
        <v>2.89</v>
      </c>
      <c r="H154" s="65">
        <f>IFERROR(+'CMA Emp Adj'!H154-'Tor Emp Adj'!H154,"")</f>
        <v>2.98</v>
      </c>
      <c r="I154" s="65">
        <f>IFERROR(+'CMA Emp Adj'!I154-'Tor Emp Adj'!I154,"")</f>
        <v>3.46</v>
      </c>
      <c r="J154" s="65">
        <f>IFERROR(+'CMA Emp Adj'!J154-'Tor Emp Adj'!J154,"")</f>
        <v>2.2000000000000002</v>
      </c>
      <c r="K154" s="65">
        <f>IFERROR(+'CMA Emp Adj'!K154-'Tor Emp Adj'!K154,"")</f>
        <v>3.09</v>
      </c>
      <c r="L154" s="65">
        <f>IFERROR(+'CMA Emp Adj'!L154-'Tor Emp Adj'!L154,"")</f>
        <v>4.8656219709208397</v>
      </c>
      <c r="M154" s="30">
        <f>IFERROR(+'CMA Emp Adj'!M154-'Tor Emp Adj'!M154,"")</f>
        <v>3.9404684975767372</v>
      </c>
      <c r="N154" s="30">
        <f>IFERROR(+'CMA Emp Adj'!N154-'Tor Emp Adj'!N154,"")</f>
        <v>2.4442326332794835</v>
      </c>
      <c r="O154" s="30">
        <f>IFERROR(+'CMA Emp Adj'!O154-'Tor Emp Adj'!O154,"")</f>
        <v>4.1232148626817446</v>
      </c>
      <c r="P154" s="30">
        <f>IFERROR(+'CMA Emp Adj'!P154-'Tor Emp Adj'!P154,"")</f>
        <v>3.9636620099271331</v>
      </c>
      <c r="Q154" s="30">
        <f>IFERROR(+'CMA Emp Adj'!Q154-'Tor Emp Adj'!Q154,"")</f>
        <v>3.5064458804523424</v>
      </c>
      <c r="R154" s="30">
        <f>IFERROR(+'CMA Emp Adj'!R154-'Tor Emp Adj'!R154,"")</f>
        <v>4.797647975077882</v>
      </c>
      <c r="S154" s="30">
        <f>IFERROR(+'CMA Emp Adj'!S154-'Tor Emp Adj'!S154,"")</f>
        <v>6.0623297320687071</v>
      </c>
      <c r="T154" s="30">
        <f>IFERROR(+'CMA Emp Adj'!T154-'Tor Emp Adj'!T154,"")</f>
        <v>4.9740549743774247</v>
      </c>
      <c r="U154" s="30">
        <f>IFERROR(+'CMA Emp Adj'!U154-'Tor Emp Adj'!U154,"")</f>
        <v>3.6777725856697825</v>
      </c>
      <c r="V154" s="30">
        <f>IFERROR(+'CMA Emp Adj'!V154-'Tor Emp Adj'!V154,"")</f>
        <v>2.9989835912551572</v>
      </c>
      <c r="W154" s="30">
        <f>IFERROR(+'CMA Emp Adj'!W154-'Tor Emp Adj'!W154,"")</f>
        <v>4.4629213041171329</v>
      </c>
      <c r="X154" s="30">
        <f>IFERROR(+'CMA Emp Adj'!X154-'Tor Emp Adj'!X154,"")</f>
        <v>4.3940045861778447</v>
      </c>
      <c r="Y154" s="30">
        <f>IFERROR(+'CMA Emp Adj'!Y154-'Tor Emp Adj'!Y154,"")</f>
        <v>1.5088856198015623</v>
      </c>
    </row>
    <row r="155" spans="1:25" x14ac:dyDescent="0.25">
      <c r="A155" s="5" t="s">
        <v>148</v>
      </c>
      <c r="B155" s="5"/>
      <c r="C155" s="13">
        <v>61</v>
      </c>
      <c r="D155" s="64">
        <f>IFERROR(+'CMA Emp Adj'!D155-'Tor Emp Adj'!D155,"")</f>
        <v>58.99240855519075</v>
      </c>
      <c r="E155" s="64">
        <f>IFERROR(+'CMA Emp Adj'!E155-'Tor Emp Adj'!E155,"")</f>
        <v>55.538890548034146</v>
      </c>
      <c r="F155" s="64">
        <f>IFERROR(+'CMA Emp Adj'!F155-'Tor Emp Adj'!F155,"")</f>
        <v>60.601511466351056</v>
      </c>
      <c r="G155" s="64">
        <f>IFERROR(+'CMA Emp Adj'!G155-'Tor Emp Adj'!G155,"")</f>
        <v>63.233565680930298</v>
      </c>
      <c r="H155" s="64">
        <f>IFERROR(+'CMA Emp Adj'!H155-'Tor Emp Adj'!H155,"")</f>
        <v>55.621416070088983</v>
      </c>
      <c r="I155" s="64">
        <f>IFERROR(+'CMA Emp Adj'!I155-'Tor Emp Adj'!I155,"")</f>
        <v>67.668544425078636</v>
      </c>
      <c r="J155" s="64">
        <f>IFERROR(+'CMA Emp Adj'!J155-'Tor Emp Adj'!J155,"")</f>
        <v>76.827860977932261</v>
      </c>
      <c r="K155" s="64">
        <f>IFERROR(+'CMA Emp Adj'!K155-'Tor Emp Adj'!K155,"")</f>
        <v>69.870110243850036</v>
      </c>
      <c r="L155" s="64">
        <f>IFERROR(+'CMA Emp Adj'!L155-'Tor Emp Adj'!L155,"")</f>
        <v>67.153569084988078</v>
      </c>
      <c r="M155" s="29">
        <f>IFERROR(+'CMA Emp Adj'!M155-'Tor Emp Adj'!M155,"")</f>
        <v>80.937692691752929</v>
      </c>
      <c r="N155" s="29">
        <f>IFERROR(+'CMA Emp Adj'!N155-'Tor Emp Adj'!N155,"")</f>
        <v>87.881151900610362</v>
      </c>
      <c r="O155" s="29">
        <f>IFERROR(+'CMA Emp Adj'!O155-'Tor Emp Adj'!O155,"")</f>
        <v>84.196074495110352</v>
      </c>
      <c r="P155" s="29">
        <f>IFERROR(+'CMA Emp Adj'!P155-'Tor Emp Adj'!P155,"")</f>
        <v>81.107721071715332</v>
      </c>
      <c r="Q155" s="29">
        <f>IFERROR(+'CMA Emp Adj'!Q155-'Tor Emp Adj'!Q155,"")</f>
        <v>91.919232455981472</v>
      </c>
      <c r="R155" s="29">
        <f>IFERROR(+'CMA Emp Adj'!R155-'Tor Emp Adj'!R155,"")</f>
        <v>76.709911574125641</v>
      </c>
      <c r="S155" s="29">
        <f>IFERROR(+'CMA Emp Adj'!S155-'Tor Emp Adj'!S155,"")</f>
        <v>97.702595529611457</v>
      </c>
      <c r="T155" s="29">
        <f>IFERROR(+'CMA Emp Adj'!T155-'Tor Emp Adj'!T155,"")</f>
        <v>92.856079423957141</v>
      </c>
      <c r="U155" s="29">
        <f>IFERROR(+'CMA Emp Adj'!U155-'Tor Emp Adj'!U155,"")</f>
        <v>105.72061126475593</v>
      </c>
      <c r="V155" s="29">
        <f>IFERROR(+'CMA Emp Adj'!V155-'Tor Emp Adj'!V155,"")</f>
        <v>108.02350156481273</v>
      </c>
      <c r="W155" s="29">
        <f>IFERROR(+'CMA Emp Adj'!W155-'Tor Emp Adj'!W155,"")</f>
        <v>90.349032866666136</v>
      </c>
      <c r="X155" s="29">
        <f>IFERROR(+'CMA Emp Adj'!X155-'Tor Emp Adj'!X155,"")</f>
        <v>98.333202010995493</v>
      </c>
      <c r="Y155" s="29">
        <f>IFERROR(+'CMA Emp Adj'!Y155-'Tor Emp Adj'!Y155,"")</f>
        <v>106.25595259088172</v>
      </c>
    </row>
    <row r="156" spans="1:25" x14ac:dyDescent="0.25">
      <c r="A156" s="7" t="s">
        <v>149</v>
      </c>
      <c r="B156" s="7"/>
      <c r="C156" s="14">
        <v>6111</v>
      </c>
      <c r="D156" s="65">
        <f>IFERROR(+'CMA Emp Adj'!D156-'Tor Emp Adj'!D156,"")</f>
        <v>43.62656986253397</v>
      </c>
      <c r="E156" s="65">
        <f>IFERROR(+'CMA Emp Adj'!E156-'Tor Emp Adj'!E156,"")</f>
        <v>40.078000800387535</v>
      </c>
      <c r="F156" s="65">
        <f>IFERROR(+'CMA Emp Adj'!F156-'Tor Emp Adj'!F156,"")</f>
        <v>41.18831852574894</v>
      </c>
      <c r="G156" s="65">
        <f>IFERROR(+'CMA Emp Adj'!G156-'Tor Emp Adj'!G156,"")</f>
        <v>47.77673296763691</v>
      </c>
      <c r="H156" s="65">
        <f>IFERROR(+'CMA Emp Adj'!H156-'Tor Emp Adj'!H156,"")</f>
        <v>38.658752711361892</v>
      </c>
      <c r="I156" s="65">
        <f>IFERROR(+'CMA Emp Adj'!I156-'Tor Emp Adj'!I156,"")</f>
        <v>52.866479953359175</v>
      </c>
      <c r="J156" s="65">
        <f>IFERROR(+'CMA Emp Adj'!J156-'Tor Emp Adj'!J156,"")</f>
        <v>58.258160258464315</v>
      </c>
      <c r="K156" s="65">
        <f>IFERROR(+'CMA Emp Adj'!K156-'Tor Emp Adj'!K156,"")</f>
        <v>46.278696030761189</v>
      </c>
      <c r="L156" s="65">
        <f>IFERROR(+'CMA Emp Adj'!L156-'Tor Emp Adj'!L156,"")</f>
        <v>54.238007135205642</v>
      </c>
      <c r="M156" s="30">
        <f>IFERROR(+'CMA Emp Adj'!M156-'Tor Emp Adj'!M156,"")</f>
        <v>66.324755223700521</v>
      </c>
      <c r="N156" s="30">
        <f>IFERROR(+'CMA Emp Adj'!N156-'Tor Emp Adj'!N156,"")</f>
        <v>68.373691070620083</v>
      </c>
      <c r="O156" s="30">
        <f>IFERROR(+'CMA Emp Adj'!O156-'Tor Emp Adj'!O156,"")</f>
        <v>70.704730368294733</v>
      </c>
      <c r="P156" s="30">
        <f>IFERROR(+'CMA Emp Adj'!P156-'Tor Emp Adj'!P156,"")</f>
        <v>61.031389250156032</v>
      </c>
      <c r="Q156" s="30">
        <f>IFERROR(+'CMA Emp Adj'!Q156-'Tor Emp Adj'!Q156,"")</f>
        <v>73.328865326845346</v>
      </c>
      <c r="R156" s="30">
        <f>IFERROR(+'CMA Emp Adj'!R156-'Tor Emp Adj'!R156,"")</f>
        <v>59.891152500782326</v>
      </c>
      <c r="S156" s="30">
        <f>IFERROR(+'CMA Emp Adj'!S156-'Tor Emp Adj'!S156,"")</f>
        <v>71.090243378812829</v>
      </c>
      <c r="T156" s="30">
        <f>IFERROR(+'CMA Emp Adj'!T156-'Tor Emp Adj'!T156,"")</f>
        <v>67.269196958171847</v>
      </c>
      <c r="U156" s="30">
        <f>IFERROR(+'CMA Emp Adj'!U156-'Tor Emp Adj'!U156,"")</f>
        <v>78.140170124303907</v>
      </c>
      <c r="V156" s="30">
        <f>IFERROR(+'CMA Emp Adj'!V156-'Tor Emp Adj'!V156,"")</f>
        <v>77.029562860830993</v>
      </c>
      <c r="W156" s="30">
        <f>IFERROR(+'CMA Emp Adj'!W156-'Tor Emp Adj'!W156,"")</f>
        <v>74.104138973337115</v>
      </c>
      <c r="X156" s="30">
        <f>IFERROR(+'CMA Emp Adj'!X156-'Tor Emp Adj'!X156,"")</f>
        <v>73.62153266008832</v>
      </c>
      <c r="Y156" s="30">
        <f>IFERROR(+'CMA Emp Adj'!Y156-'Tor Emp Adj'!Y156,"")</f>
        <v>75.087063216659658</v>
      </c>
    </row>
    <row r="157" spans="1:25" x14ac:dyDescent="0.25">
      <c r="A157" s="7" t="s">
        <v>150</v>
      </c>
      <c r="B157" s="7"/>
      <c r="C157" s="14">
        <v>6112</v>
      </c>
      <c r="D157" s="65">
        <f>IFERROR(+'CMA Emp Adj'!D157-'Tor Emp Adj'!D157,"")</f>
        <v>4.2559382156657524</v>
      </c>
      <c r="E157" s="65">
        <f>IFERROR(+'CMA Emp Adj'!E157-'Tor Emp Adj'!E157,"")</f>
        <v>3.6441492223066065</v>
      </c>
      <c r="F157" s="65">
        <f>IFERROR(+'CMA Emp Adj'!F157-'Tor Emp Adj'!F157,"")</f>
        <v>4.297039907330424</v>
      </c>
      <c r="G157" s="65">
        <f>IFERROR(+'CMA Emp Adj'!G157-'Tor Emp Adj'!G157,"")</f>
        <v>3.0019424452835644</v>
      </c>
      <c r="H157" s="65">
        <f>IFERROR(+'CMA Emp Adj'!H157-'Tor Emp Adj'!H157,"")</f>
        <v>4.0347476832528653</v>
      </c>
      <c r="I157" s="65">
        <f>IFERROR(+'CMA Emp Adj'!I157-'Tor Emp Adj'!I157,"")</f>
        <v>3.7007092035261167</v>
      </c>
      <c r="J157" s="65">
        <f>IFERROR(+'CMA Emp Adj'!J157-'Tor Emp Adj'!J157,"")</f>
        <v>4.5816700604594915</v>
      </c>
      <c r="K157" s="65">
        <f>IFERROR(+'CMA Emp Adj'!K157-'Tor Emp Adj'!K157,"")</f>
        <v>4.8526020776600687</v>
      </c>
      <c r="L157" s="65">
        <f>IFERROR(+'CMA Emp Adj'!L157-'Tor Emp Adj'!L157,"")</f>
        <v>2.3070960233664586</v>
      </c>
      <c r="M157" s="30">
        <f>IFERROR(+'CMA Emp Adj'!M157-'Tor Emp Adj'!M157,"")</f>
        <v>1.3882555382948638</v>
      </c>
      <c r="N157" s="30">
        <f>IFERROR(+'CMA Emp Adj'!N157-'Tor Emp Adj'!N157,"")</f>
        <v>2.1358169078633953</v>
      </c>
      <c r="O157" s="30">
        <f>IFERROR(+'CMA Emp Adj'!O157-'Tor Emp Adj'!O157,"")</f>
        <v>-0.35344778009286593</v>
      </c>
      <c r="P157" s="30">
        <f>IFERROR(+'CMA Emp Adj'!P157-'Tor Emp Adj'!P157,"")</f>
        <v>4.3340070677193907</v>
      </c>
      <c r="Q157" s="30">
        <f>IFERROR(+'CMA Emp Adj'!Q157-'Tor Emp Adj'!Q157,"")</f>
        <v>3.1429580383281976</v>
      </c>
      <c r="R157" s="30">
        <f>IFERROR(+'CMA Emp Adj'!R157-'Tor Emp Adj'!R157,"")</f>
        <v>5.2390909341989129</v>
      </c>
      <c r="S157" s="30">
        <f>IFERROR(+'CMA Emp Adj'!S157-'Tor Emp Adj'!S157,"")</f>
        <v>5.0276047493275478</v>
      </c>
      <c r="T157" s="30">
        <f>IFERROR(+'CMA Emp Adj'!T157-'Tor Emp Adj'!T157,"")</f>
        <v>4.3569927766969556</v>
      </c>
      <c r="U157" s="30">
        <f>IFERROR(+'CMA Emp Adj'!U157-'Tor Emp Adj'!U157,"")</f>
        <v>5.2934201576272759</v>
      </c>
      <c r="V157" s="30">
        <f>IFERROR(+'CMA Emp Adj'!V157-'Tor Emp Adj'!V157,"")</f>
        <v>6.8234984328039552</v>
      </c>
      <c r="W157" s="30">
        <f>IFERROR(+'CMA Emp Adj'!W157-'Tor Emp Adj'!W157,"")</f>
        <v>2.8794118745278894</v>
      </c>
      <c r="X157" s="30">
        <f>IFERROR(+'CMA Emp Adj'!X157-'Tor Emp Adj'!X157,"")</f>
        <v>2.4585218978799723</v>
      </c>
      <c r="Y157" s="30">
        <f>IFERROR(+'CMA Emp Adj'!Y157-'Tor Emp Adj'!Y157,"")</f>
        <v>1.6105796544543178</v>
      </c>
    </row>
    <row r="158" spans="1:25" x14ac:dyDescent="0.25">
      <c r="A158" s="7" t="s">
        <v>151</v>
      </c>
      <c r="B158" s="7"/>
      <c r="C158" s="14">
        <v>6113</v>
      </c>
      <c r="D158" s="65">
        <f>IFERROR(+'CMA Emp Adj'!D158-'Tor Emp Adj'!D158,"")</f>
        <v>5.1338051338994468</v>
      </c>
      <c r="E158" s="65">
        <f>IFERROR(+'CMA Emp Adj'!E158-'Tor Emp Adj'!E158,"")</f>
        <v>4.7465269325456561</v>
      </c>
      <c r="F158" s="65">
        <f>IFERROR(+'CMA Emp Adj'!F158-'Tor Emp Adj'!F158,"")</f>
        <v>6.2590589389747766</v>
      </c>
      <c r="G158" s="65">
        <f>IFERROR(+'CMA Emp Adj'!G158-'Tor Emp Adj'!G158,"")</f>
        <v>4.9193277789667675</v>
      </c>
      <c r="H158" s="65">
        <f>IFERROR(+'CMA Emp Adj'!H158-'Tor Emp Adj'!H158,"")</f>
        <v>6.0033678936107346</v>
      </c>
      <c r="I158" s="65">
        <f>IFERROR(+'CMA Emp Adj'!I158-'Tor Emp Adj'!I158,"")</f>
        <v>4.0958905593113002</v>
      </c>
      <c r="J158" s="65">
        <f>IFERROR(+'CMA Emp Adj'!J158-'Tor Emp Adj'!J158,"")</f>
        <v>7.2629672037484845</v>
      </c>
      <c r="K158" s="65">
        <f>IFERROR(+'CMA Emp Adj'!K158-'Tor Emp Adj'!K158,"")</f>
        <v>8.5664003110886</v>
      </c>
      <c r="L158" s="65">
        <f>IFERROR(+'CMA Emp Adj'!L158-'Tor Emp Adj'!L158,"")</f>
        <v>1.6918707125574883</v>
      </c>
      <c r="M158" s="30">
        <f>IFERROR(+'CMA Emp Adj'!M158-'Tor Emp Adj'!M158,"")</f>
        <v>3.8330276981907332</v>
      </c>
      <c r="N158" s="30">
        <f>IFERROR(+'CMA Emp Adj'!N158-'Tor Emp Adj'!N158,"")</f>
        <v>6.6803373327510371</v>
      </c>
      <c r="O158" s="30">
        <f>IFERROR(+'CMA Emp Adj'!O158-'Tor Emp Adj'!O158,"")</f>
        <v>3.6012510150965404</v>
      </c>
      <c r="P158" s="30">
        <f>IFERROR(+'CMA Emp Adj'!P158-'Tor Emp Adj'!P158,"")</f>
        <v>3.492675772733655</v>
      </c>
      <c r="Q158" s="30">
        <f>IFERROR(+'CMA Emp Adj'!Q158-'Tor Emp Adj'!Q158,"")</f>
        <v>4.9528394051736591</v>
      </c>
      <c r="R158" s="30">
        <f>IFERROR(+'CMA Emp Adj'!R158-'Tor Emp Adj'!R158,"")</f>
        <v>1.8424010921667069</v>
      </c>
      <c r="S158" s="30">
        <f>IFERROR(+'CMA Emp Adj'!S158-'Tor Emp Adj'!S158,"")</f>
        <v>6.6186484750493229</v>
      </c>
      <c r="T158" s="30">
        <f>IFERROR(+'CMA Emp Adj'!T158-'Tor Emp Adj'!T158,"")</f>
        <v>7.6526381444328315</v>
      </c>
      <c r="U158" s="30">
        <f>IFERROR(+'CMA Emp Adj'!U158-'Tor Emp Adj'!U158,"")</f>
        <v>3.5397069588933014</v>
      </c>
      <c r="V158" s="30">
        <f>IFERROR(+'CMA Emp Adj'!V158-'Tor Emp Adj'!V158,"")</f>
        <v>7.1113506777157625</v>
      </c>
      <c r="W158" s="30">
        <f>IFERROR(+'CMA Emp Adj'!W158-'Tor Emp Adj'!W158,"")</f>
        <v>-1.6800035634676362</v>
      </c>
      <c r="X158" s="30">
        <f>IFERROR(+'CMA Emp Adj'!X158-'Tor Emp Adj'!X158,"")</f>
        <v>2.4570513329716164</v>
      </c>
      <c r="Y158" s="30">
        <f>IFERROR(+'CMA Emp Adj'!Y158-'Tor Emp Adj'!Y158,"")</f>
        <v>2.717903857846828</v>
      </c>
    </row>
    <row r="159" spans="1:25" x14ac:dyDescent="0.25">
      <c r="A159" s="7" t="s">
        <v>152</v>
      </c>
      <c r="B159" s="7"/>
      <c r="C159" s="14" t="s">
        <v>207</v>
      </c>
      <c r="D159" s="65">
        <f>IFERROR(+'CMA Emp Adj'!D159-'Tor Emp Adj'!D159,"")</f>
        <v>5.2326576764296835</v>
      </c>
      <c r="E159" s="65">
        <f>IFERROR(+'CMA Emp Adj'!E159-'Tor Emp Adj'!E159,"")</f>
        <v>7.9918414687483299</v>
      </c>
      <c r="F159" s="65">
        <f>IFERROR(+'CMA Emp Adj'!F159-'Tor Emp Adj'!F159,"")</f>
        <v>9.6694353633848653</v>
      </c>
      <c r="G159" s="65">
        <f>IFERROR(+'CMA Emp Adj'!G159-'Tor Emp Adj'!G159,"")</f>
        <v>6.8411164688059998</v>
      </c>
      <c r="H159" s="65">
        <f>IFERROR(+'CMA Emp Adj'!H159-'Tor Emp Adj'!H159,"")</f>
        <v>7.7358799211803788</v>
      </c>
      <c r="I159" s="65">
        <f>IFERROR(+'CMA Emp Adj'!I159-'Tor Emp Adj'!I159,"")</f>
        <v>5.9109820334798524</v>
      </c>
      <c r="J159" s="65">
        <f>IFERROR(+'CMA Emp Adj'!J159-'Tor Emp Adj'!J159,"")</f>
        <v>5.8428091747279307</v>
      </c>
      <c r="K159" s="65">
        <f>IFERROR(+'CMA Emp Adj'!K159-'Tor Emp Adj'!K159,"")</f>
        <v>9.8737904283072346</v>
      </c>
      <c r="L159" s="65">
        <f>IFERROR(+'CMA Emp Adj'!L159-'Tor Emp Adj'!L159,"")</f>
        <v>7.4355844859290219</v>
      </c>
      <c r="M159" s="30">
        <f>IFERROR(+'CMA Emp Adj'!M159-'Tor Emp Adj'!M159,"")</f>
        <v>9.3772091481754725</v>
      </c>
      <c r="N159" s="30">
        <f>IFERROR(+'CMA Emp Adj'!N159-'Tor Emp Adj'!N159,"")</f>
        <v>11.747843812425423</v>
      </c>
      <c r="O159" s="30">
        <f>IFERROR(+'CMA Emp Adj'!O159-'Tor Emp Adj'!O159,"")</f>
        <v>9.1516457329965046</v>
      </c>
      <c r="P159" s="30">
        <f>IFERROR(+'CMA Emp Adj'!P159-'Tor Emp Adj'!P159,"")</f>
        <v>11.829770592949931</v>
      </c>
      <c r="Q159" s="30">
        <f>IFERROR(+'CMA Emp Adj'!Q159-'Tor Emp Adj'!Q159,"")</f>
        <v>9.4654503596382185</v>
      </c>
      <c r="R159" s="30">
        <f>IFERROR(+'CMA Emp Adj'!R159-'Tor Emp Adj'!R159,"")</f>
        <v>12.278008093195563</v>
      </c>
      <c r="S159" s="30">
        <f>IFERROR(+'CMA Emp Adj'!S159-'Tor Emp Adj'!S159,"")</f>
        <v>15.010502337717233</v>
      </c>
      <c r="T159" s="30">
        <f>IFERROR(+'CMA Emp Adj'!T159-'Tor Emp Adj'!T159,"")</f>
        <v>13.370746443765773</v>
      </c>
      <c r="U159" s="30">
        <f>IFERROR(+'CMA Emp Adj'!U159-'Tor Emp Adj'!U159,"")</f>
        <v>18.069709982429814</v>
      </c>
      <c r="V159" s="30">
        <f>IFERROR(+'CMA Emp Adj'!V159-'Tor Emp Adj'!V159,"")</f>
        <v>17.847297612934447</v>
      </c>
      <c r="W159" s="30">
        <f>IFERROR(+'CMA Emp Adj'!W159-'Tor Emp Adj'!W159,"")</f>
        <v>15.334519072498125</v>
      </c>
      <c r="X159" s="30">
        <f>IFERROR(+'CMA Emp Adj'!X159-'Tor Emp Adj'!X159,"")</f>
        <v>20.559223957616908</v>
      </c>
      <c r="Y159" s="30">
        <f>IFERROR(+'CMA Emp Adj'!Y159-'Tor Emp Adj'!Y159,"")</f>
        <v>27.251028981489199</v>
      </c>
    </row>
    <row r="160" spans="1:25" x14ac:dyDescent="0.25">
      <c r="A160" s="5" t="s">
        <v>153</v>
      </c>
      <c r="B160" s="5"/>
      <c r="C160" s="13">
        <v>62</v>
      </c>
      <c r="D160" s="64">
        <f>IFERROR(+'CMA Emp Adj'!D160-'Tor Emp Adj'!D160,"")</f>
        <v>72.736837179329569</v>
      </c>
      <c r="E160" s="64">
        <f>IFERROR(+'CMA Emp Adj'!E160-'Tor Emp Adj'!E160,"")</f>
        <v>84.024925395041592</v>
      </c>
      <c r="F160" s="64">
        <f>IFERROR(+'CMA Emp Adj'!F160-'Tor Emp Adj'!F160,"")</f>
        <v>83.346806941341811</v>
      </c>
      <c r="G160" s="64">
        <f>IFERROR(+'CMA Emp Adj'!G160-'Tor Emp Adj'!G160,"")</f>
        <v>86.101164570379566</v>
      </c>
      <c r="H160" s="64">
        <f>IFERROR(+'CMA Emp Adj'!H160-'Tor Emp Adj'!H160,"")</f>
        <v>85.907847125205549</v>
      </c>
      <c r="I160" s="64">
        <f>IFERROR(+'CMA Emp Adj'!I160-'Tor Emp Adj'!I160,"")</f>
        <v>92.050073760033783</v>
      </c>
      <c r="J160" s="64">
        <f>IFERROR(+'CMA Emp Adj'!J160-'Tor Emp Adj'!J160,"")</f>
        <v>96.976311553808912</v>
      </c>
      <c r="K160" s="64">
        <f>IFERROR(+'CMA Emp Adj'!K160-'Tor Emp Adj'!K160,"")</f>
        <v>99.028701391549646</v>
      </c>
      <c r="L160" s="64">
        <f>IFERROR(+'CMA Emp Adj'!L160-'Tor Emp Adj'!L160,"")</f>
        <v>85.838500934575222</v>
      </c>
      <c r="M160" s="29">
        <f>IFERROR(+'CMA Emp Adj'!M160-'Tor Emp Adj'!M160,"")</f>
        <v>91.043351382843383</v>
      </c>
      <c r="N160" s="29">
        <f>IFERROR(+'CMA Emp Adj'!N160-'Tor Emp Adj'!N160,"")</f>
        <v>90.880552907952818</v>
      </c>
      <c r="O160" s="29">
        <f>IFERROR(+'CMA Emp Adj'!O160-'Tor Emp Adj'!O160,"")</f>
        <v>88.563723398461548</v>
      </c>
      <c r="P160" s="29">
        <f>IFERROR(+'CMA Emp Adj'!P160-'Tor Emp Adj'!P160,"")</f>
        <v>104.37446780963018</v>
      </c>
      <c r="Q160" s="29">
        <f>IFERROR(+'CMA Emp Adj'!Q160-'Tor Emp Adj'!Q160,"")</f>
        <v>107.03512329595344</v>
      </c>
      <c r="R160" s="29">
        <f>IFERROR(+'CMA Emp Adj'!R160-'Tor Emp Adj'!R160,"")</f>
        <v>118.48183554205568</v>
      </c>
      <c r="S160" s="29">
        <f>IFERROR(+'CMA Emp Adj'!S160-'Tor Emp Adj'!S160,"")</f>
        <v>111.70882026003605</v>
      </c>
      <c r="T160" s="29">
        <f>IFERROR(+'CMA Emp Adj'!T160-'Tor Emp Adj'!T160,"")</f>
        <v>112.02788534600728</v>
      </c>
      <c r="U160" s="29">
        <f>IFERROR(+'CMA Emp Adj'!U160-'Tor Emp Adj'!U160,"")</f>
        <v>129.25307332438032</v>
      </c>
      <c r="V160" s="29">
        <f>IFERROR(+'CMA Emp Adj'!V160-'Tor Emp Adj'!V160,"")</f>
        <v>121.18504008193099</v>
      </c>
      <c r="W160" s="29">
        <f>IFERROR(+'CMA Emp Adj'!W160-'Tor Emp Adj'!W160,"")</f>
        <v>133.80288275954456</v>
      </c>
      <c r="X160" s="29">
        <f>IFERROR(+'CMA Emp Adj'!X160-'Tor Emp Adj'!X160,"")</f>
        <v>146.336465087894</v>
      </c>
      <c r="Y160" s="29">
        <f>IFERROR(+'CMA Emp Adj'!Y160-'Tor Emp Adj'!Y160,"")</f>
        <v>138.66048594094167</v>
      </c>
    </row>
    <row r="161" spans="1:25" x14ac:dyDescent="0.25">
      <c r="A161" s="6" t="s">
        <v>154</v>
      </c>
      <c r="B161" s="6"/>
      <c r="C161" s="14">
        <v>621</v>
      </c>
      <c r="D161" s="65">
        <f>IFERROR(+'CMA Emp Adj'!D161-'Tor Emp Adj'!D161,"")</f>
        <v>19.854588261296591</v>
      </c>
      <c r="E161" s="65">
        <f>IFERROR(+'CMA Emp Adj'!E161-'Tor Emp Adj'!E161,"")</f>
        <v>22.579166114283595</v>
      </c>
      <c r="F161" s="65">
        <f>IFERROR(+'CMA Emp Adj'!F161-'Tor Emp Adj'!F161,"")</f>
        <v>25.140055629144165</v>
      </c>
      <c r="G161" s="65">
        <f>IFERROR(+'CMA Emp Adj'!G161-'Tor Emp Adj'!G161,"")</f>
        <v>27.499310642726087</v>
      </c>
      <c r="H161" s="65">
        <f>IFERROR(+'CMA Emp Adj'!H161-'Tor Emp Adj'!H161,"")</f>
        <v>29.515993592030966</v>
      </c>
      <c r="I161" s="65">
        <f>IFERROR(+'CMA Emp Adj'!I161-'Tor Emp Adj'!I161,"")</f>
        <v>26.898137979367888</v>
      </c>
      <c r="J161" s="65">
        <f>IFERROR(+'CMA Emp Adj'!J161-'Tor Emp Adj'!J161,"")</f>
        <v>34.721715267533234</v>
      </c>
      <c r="K161" s="65">
        <f>IFERROR(+'CMA Emp Adj'!K161-'Tor Emp Adj'!K161,"")</f>
        <v>35.892144491959172</v>
      </c>
      <c r="L161" s="65">
        <f>IFERROR(+'CMA Emp Adj'!L161-'Tor Emp Adj'!L161,"")</f>
        <v>26.730486780717818</v>
      </c>
      <c r="M161" s="30">
        <f>IFERROR(+'CMA Emp Adj'!M161-'Tor Emp Adj'!M161,"")</f>
        <v>29.005061321009435</v>
      </c>
      <c r="N161" s="30">
        <f>IFERROR(+'CMA Emp Adj'!N161-'Tor Emp Adj'!N161,"")</f>
        <v>37.954279270364246</v>
      </c>
      <c r="O161" s="30">
        <f>IFERROR(+'CMA Emp Adj'!O161-'Tor Emp Adj'!O161,"")</f>
        <v>36.489275446090041</v>
      </c>
      <c r="P161" s="30">
        <f>IFERROR(+'CMA Emp Adj'!P161-'Tor Emp Adj'!P161,"")</f>
        <v>38.190013305016407</v>
      </c>
      <c r="Q161" s="30">
        <f>IFERROR(+'CMA Emp Adj'!Q161-'Tor Emp Adj'!Q161,"")</f>
        <v>41.914402462806279</v>
      </c>
      <c r="R161" s="30">
        <f>IFERROR(+'CMA Emp Adj'!R161-'Tor Emp Adj'!R161,"")</f>
        <v>47.057810290449915</v>
      </c>
      <c r="S161" s="30">
        <f>IFERROR(+'CMA Emp Adj'!S161-'Tor Emp Adj'!S161,"")</f>
        <v>39.874165870206987</v>
      </c>
      <c r="T161" s="30">
        <f>IFERROR(+'CMA Emp Adj'!T161-'Tor Emp Adj'!T161,"")</f>
        <v>36.792233112272925</v>
      </c>
      <c r="U161" s="30">
        <f>IFERROR(+'CMA Emp Adj'!U161-'Tor Emp Adj'!U161,"")</f>
        <v>49.915214405795666</v>
      </c>
      <c r="V161" s="30">
        <f>IFERROR(+'CMA Emp Adj'!V161-'Tor Emp Adj'!V161,"")</f>
        <v>46.494514108302894</v>
      </c>
      <c r="W161" s="30">
        <f>IFERROR(+'CMA Emp Adj'!W161-'Tor Emp Adj'!W161,"")</f>
        <v>59.205160226054005</v>
      </c>
      <c r="X161" s="30">
        <f>IFERROR(+'CMA Emp Adj'!X161-'Tor Emp Adj'!X161,"")</f>
        <v>64.989466578004141</v>
      </c>
      <c r="Y161" s="30">
        <f>IFERROR(+'CMA Emp Adj'!Y161-'Tor Emp Adj'!Y161,"")</f>
        <v>57.141244078692125</v>
      </c>
    </row>
    <row r="162" spans="1:25" x14ac:dyDescent="0.25">
      <c r="A162" s="6" t="s">
        <v>155</v>
      </c>
      <c r="B162" s="6"/>
      <c r="C162" s="14">
        <v>622</v>
      </c>
      <c r="D162" s="65">
        <f>IFERROR(+'CMA Emp Adj'!D162-'Tor Emp Adj'!D162,"")</f>
        <v>23.505317548874828</v>
      </c>
      <c r="E162" s="65">
        <f>IFERROR(+'CMA Emp Adj'!E162-'Tor Emp Adj'!E162,"")</f>
        <v>22.965508181257611</v>
      </c>
      <c r="F162" s="65">
        <f>IFERROR(+'CMA Emp Adj'!F162-'Tor Emp Adj'!F162,"")</f>
        <v>24.03134746327391</v>
      </c>
      <c r="G162" s="65">
        <f>IFERROR(+'CMA Emp Adj'!G162-'Tor Emp Adj'!G162,"")</f>
        <v>25.898886249940254</v>
      </c>
      <c r="H162" s="65">
        <f>IFERROR(+'CMA Emp Adj'!H162-'Tor Emp Adj'!H162,"")</f>
        <v>22.474575682128645</v>
      </c>
      <c r="I162" s="65">
        <f>IFERROR(+'CMA Emp Adj'!I162-'Tor Emp Adj'!I162,"")</f>
        <v>27.560901903238353</v>
      </c>
      <c r="J162" s="65">
        <f>IFERROR(+'CMA Emp Adj'!J162-'Tor Emp Adj'!J162,"")</f>
        <v>26.636171451027799</v>
      </c>
      <c r="K162" s="65">
        <f>IFERROR(+'CMA Emp Adj'!K162-'Tor Emp Adj'!K162,"")</f>
        <v>26.921425920770787</v>
      </c>
      <c r="L162" s="65">
        <f>IFERROR(+'CMA Emp Adj'!L162-'Tor Emp Adj'!L162,"")</f>
        <v>15.659678578512739</v>
      </c>
      <c r="M162" s="30">
        <f>IFERROR(+'CMA Emp Adj'!M162-'Tor Emp Adj'!M162,"")</f>
        <v>22.92914757891505</v>
      </c>
      <c r="N162" s="30">
        <f>IFERROR(+'CMA Emp Adj'!N162-'Tor Emp Adj'!N162,"")</f>
        <v>22.86911719698486</v>
      </c>
      <c r="O162" s="30">
        <f>IFERROR(+'CMA Emp Adj'!O162-'Tor Emp Adj'!O162,"")</f>
        <v>18.963436423175438</v>
      </c>
      <c r="P162" s="30">
        <f>IFERROR(+'CMA Emp Adj'!P162-'Tor Emp Adj'!P162,"")</f>
        <v>24.195175030613441</v>
      </c>
      <c r="Q162" s="30">
        <f>IFERROR(+'CMA Emp Adj'!Q162-'Tor Emp Adj'!Q162,"")</f>
        <v>20.703726006520725</v>
      </c>
      <c r="R162" s="30">
        <f>IFERROR(+'CMA Emp Adj'!R162-'Tor Emp Adj'!R162,"")</f>
        <v>27.07168837111341</v>
      </c>
      <c r="S162" s="30">
        <f>IFERROR(+'CMA Emp Adj'!S162-'Tor Emp Adj'!S162,"")</f>
        <v>20.280117369877416</v>
      </c>
      <c r="T162" s="30">
        <f>IFERROR(+'CMA Emp Adj'!T162-'Tor Emp Adj'!T162,"")</f>
        <v>24.719509991428708</v>
      </c>
      <c r="U162" s="30">
        <f>IFERROR(+'CMA Emp Adj'!U162-'Tor Emp Adj'!U162,"")</f>
        <v>26.096483211892874</v>
      </c>
      <c r="V162" s="30">
        <f>IFERROR(+'CMA Emp Adj'!V162-'Tor Emp Adj'!V162,"")</f>
        <v>26.104881052872628</v>
      </c>
      <c r="W162" s="30">
        <f>IFERROR(+'CMA Emp Adj'!W162-'Tor Emp Adj'!W162,"")</f>
        <v>21.259035025538736</v>
      </c>
      <c r="X162" s="30">
        <f>IFERROR(+'CMA Emp Adj'!X162-'Tor Emp Adj'!X162,"")</f>
        <v>23.617691084274156</v>
      </c>
      <c r="Y162" s="30">
        <f>IFERROR(+'CMA Emp Adj'!Y162-'Tor Emp Adj'!Y162,"")</f>
        <v>32.851823825455241</v>
      </c>
    </row>
    <row r="163" spans="1:25" x14ac:dyDescent="0.25">
      <c r="A163" s="6" t="s">
        <v>156</v>
      </c>
      <c r="B163" s="6"/>
      <c r="C163" s="14">
        <v>623</v>
      </c>
      <c r="D163" s="65">
        <f>IFERROR(+'CMA Emp Adj'!D163-'Tor Emp Adj'!D163,"")</f>
        <v>9.8385955783789427</v>
      </c>
      <c r="E163" s="65">
        <f>IFERROR(+'CMA Emp Adj'!E163-'Tor Emp Adj'!E163,"")</f>
        <v>14.863644634533038</v>
      </c>
      <c r="F163" s="65">
        <f>IFERROR(+'CMA Emp Adj'!F163-'Tor Emp Adj'!F163,"")</f>
        <v>13.70850896024854</v>
      </c>
      <c r="G163" s="65">
        <f>IFERROR(+'CMA Emp Adj'!G163-'Tor Emp Adj'!G163,"")</f>
        <v>9.8513784791869288</v>
      </c>
      <c r="H163" s="65">
        <f>IFERROR(+'CMA Emp Adj'!H163-'Tor Emp Adj'!H163,"")</f>
        <v>10.27279700961445</v>
      </c>
      <c r="I163" s="65">
        <f>IFERROR(+'CMA Emp Adj'!I163-'Tor Emp Adj'!I163,"")</f>
        <v>11.378073198941198</v>
      </c>
      <c r="J163" s="65">
        <f>IFERROR(+'CMA Emp Adj'!J163-'Tor Emp Adj'!J163,"")</f>
        <v>13.047688860338567</v>
      </c>
      <c r="K163" s="65">
        <f>IFERROR(+'CMA Emp Adj'!K163-'Tor Emp Adj'!K163,"")</f>
        <v>12.629375090267168</v>
      </c>
      <c r="L163" s="65">
        <f>IFERROR(+'CMA Emp Adj'!L163-'Tor Emp Adj'!L163,"")</f>
        <v>14.467796771111491</v>
      </c>
      <c r="M163" s="30">
        <f>IFERROR(+'CMA Emp Adj'!M163-'Tor Emp Adj'!M163,"")</f>
        <v>14.325620405460935</v>
      </c>
      <c r="N163" s="30">
        <f>IFERROR(+'CMA Emp Adj'!N163-'Tor Emp Adj'!N163,"")</f>
        <v>9.7645258088925146</v>
      </c>
      <c r="O163" s="30">
        <f>IFERROR(+'CMA Emp Adj'!O163-'Tor Emp Adj'!O163,"")</f>
        <v>12.840138542807004</v>
      </c>
      <c r="P163" s="30">
        <f>IFERROR(+'CMA Emp Adj'!P163-'Tor Emp Adj'!P163,"")</f>
        <v>16.274546859671968</v>
      </c>
      <c r="Q163" s="30">
        <f>IFERROR(+'CMA Emp Adj'!Q163-'Tor Emp Adj'!Q163,"")</f>
        <v>18.003996287722291</v>
      </c>
      <c r="R163" s="30">
        <f>IFERROR(+'CMA Emp Adj'!R163-'Tor Emp Adj'!R163,"")</f>
        <v>18.554839636897242</v>
      </c>
      <c r="S163" s="30">
        <f>IFERROR(+'CMA Emp Adj'!S163-'Tor Emp Adj'!S163,"")</f>
        <v>19.861331930319519</v>
      </c>
      <c r="T163" s="30">
        <f>IFERROR(+'CMA Emp Adj'!T163-'Tor Emp Adj'!T163,"")</f>
        <v>21.478829587495476</v>
      </c>
      <c r="U163" s="30">
        <f>IFERROR(+'CMA Emp Adj'!U163-'Tor Emp Adj'!U163,"")</f>
        <v>18.042451893864911</v>
      </c>
      <c r="V163" s="30">
        <f>IFERROR(+'CMA Emp Adj'!V163-'Tor Emp Adj'!V163,"")</f>
        <v>20.109781733699716</v>
      </c>
      <c r="W163" s="30">
        <f>IFERROR(+'CMA Emp Adj'!W163-'Tor Emp Adj'!W163,"")</f>
        <v>22.850702508697303</v>
      </c>
      <c r="X163" s="30">
        <f>IFERROR(+'CMA Emp Adj'!X163-'Tor Emp Adj'!X163,"")</f>
        <v>28.630128032326123</v>
      </c>
      <c r="Y163" s="30">
        <f>IFERROR(+'CMA Emp Adj'!Y163-'Tor Emp Adj'!Y163,"")</f>
        <v>20.594475214141731</v>
      </c>
    </row>
    <row r="164" spans="1:25" x14ac:dyDescent="0.25">
      <c r="A164" s="6" t="s">
        <v>157</v>
      </c>
      <c r="B164" s="6"/>
      <c r="C164" s="14">
        <v>624</v>
      </c>
      <c r="D164" s="65">
        <f>IFERROR(+'CMA Emp Adj'!D164-'Tor Emp Adj'!D164,"")</f>
        <v>19.528335790779206</v>
      </c>
      <c r="E164" s="65">
        <f>IFERROR(+'CMA Emp Adj'!E164-'Tor Emp Adj'!E164,"")</f>
        <v>23.626616040708239</v>
      </c>
      <c r="F164" s="65">
        <f>IFERROR(+'CMA Emp Adj'!F164-'Tor Emp Adj'!F164,"")</f>
        <v>20.456894888675201</v>
      </c>
      <c r="G164" s="65">
        <f>IFERROR(+'CMA Emp Adj'!G164-'Tor Emp Adj'!G164,"")</f>
        <v>22.85158919852627</v>
      </c>
      <c r="H164" s="65">
        <f>IFERROR(+'CMA Emp Adj'!H164-'Tor Emp Adj'!H164,"")</f>
        <v>23.644480841431484</v>
      </c>
      <c r="I164" s="65">
        <f>IFERROR(+'CMA Emp Adj'!I164-'Tor Emp Adj'!I164,"")</f>
        <v>26.222960678486352</v>
      </c>
      <c r="J164" s="65">
        <f>IFERROR(+'CMA Emp Adj'!J164-'Tor Emp Adj'!J164,"")</f>
        <v>22.580523775695276</v>
      </c>
      <c r="K164" s="65">
        <f>IFERROR(+'CMA Emp Adj'!K164-'Tor Emp Adj'!K164,"")</f>
        <v>23.585755888552526</v>
      </c>
      <c r="L164" s="65">
        <f>IFERROR(+'CMA Emp Adj'!L164-'Tor Emp Adj'!L164,"")</f>
        <v>29.414486322251545</v>
      </c>
      <c r="M164" s="30">
        <f>IFERROR(+'CMA Emp Adj'!M164-'Tor Emp Adj'!M164,"")</f>
        <v>25.441188130904003</v>
      </c>
      <c r="N164" s="30">
        <f>IFERROR(+'CMA Emp Adj'!N164-'Tor Emp Adj'!N164,"")</f>
        <v>21.796025500404511</v>
      </c>
      <c r="O164" s="30">
        <f>IFERROR(+'CMA Emp Adj'!O164-'Tor Emp Adj'!O164,"")</f>
        <v>21.022064824792054</v>
      </c>
      <c r="P164" s="30">
        <f>IFERROR(+'CMA Emp Adj'!P164-'Tor Emp Adj'!P164,"")</f>
        <v>26.619727811075535</v>
      </c>
      <c r="Q164" s="30">
        <f>IFERROR(+'CMA Emp Adj'!Q164-'Tor Emp Adj'!Q164,"")</f>
        <v>27.233004986066341</v>
      </c>
      <c r="R164" s="30">
        <f>IFERROR(+'CMA Emp Adj'!R164-'Tor Emp Adj'!R164,"")</f>
        <v>25.445826360348949</v>
      </c>
      <c r="S164" s="30">
        <f>IFERROR(+'CMA Emp Adj'!S164-'Tor Emp Adj'!S164,"")</f>
        <v>33.90117712674656</v>
      </c>
      <c r="T164" s="30">
        <f>IFERROR(+'CMA Emp Adj'!T164-'Tor Emp Adj'!T164,"")</f>
        <v>30.509226863154261</v>
      </c>
      <c r="U164" s="30">
        <f>IFERROR(+'CMA Emp Adj'!U164-'Tor Emp Adj'!U164,"")</f>
        <v>36.19595036049521</v>
      </c>
      <c r="V164" s="30">
        <f>IFERROR(+'CMA Emp Adj'!V164-'Tor Emp Adj'!V164,"")</f>
        <v>30.712723097430938</v>
      </c>
      <c r="W164" s="30">
        <f>IFERROR(+'CMA Emp Adj'!W164-'Tor Emp Adj'!W164,"")</f>
        <v>31.006960646609194</v>
      </c>
      <c r="X164" s="30">
        <f>IFERROR(+'CMA Emp Adj'!X164-'Tor Emp Adj'!X164,"")</f>
        <v>28.424913411181898</v>
      </c>
      <c r="Y164" s="30">
        <f>IFERROR(+'CMA Emp Adj'!Y164-'Tor Emp Adj'!Y164,"")</f>
        <v>25.917285427653312</v>
      </c>
    </row>
    <row r="165" spans="1:25" x14ac:dyDescent="0.25">
      <c r="A165" s="5" t="s">
        <v>158</v>
      </c>
      <c r="B165" s="5"/>
      <c r="C165" s="13">
        <v>71</v>
      </c>
      <c r="D165" s="64">
        <f>IFERROR(+'CMA Emp Adj'!D165-'Tor Emp Adj'!D165,"")</f>
        <v>14.543337829936416</v>
      </c>
      <c r="E165" s="64">
        <f>IFERROR(+'CMA Emp Adj'!E165-'Tor Emp Adj'!E165,"")</f>
        <v>12.985103073645135</v>
      </c>
      <c r="F165" s="64">
        <f>IFERROR(+'CMA Emp Adj'!F165-'Tor Emp Adj'!F165,"")</f>
        <v>17.637144616791183</v>
      </c>
      <c r="G165" s="64">
        <f>IFERROR(+'CMA Emp Adj'!G165-'Tor Emp Adj'!G165,"")</f>
        <v>21.462301247213823</v>
      </c>
      <c r="H165" s="64">
        <f>IFERROR(+'CMA Emp Adj'!H165-'Tor Emp Adj'!H165,"")</f>
        <v>23.829323825334843</v>
      </c>
      <c r="I165" s="64">
        <f>IFERROR(+'CMA Emp Adj'!I165-'Tor Emp Adj'!I165,"")</f>
        <v>25.600994198190811</v>
      </c>
      <c r="J165" s="64">
        <f>IFERROR(+'CMA Emp Adj'!J165-'Tor Emp Adj'!J165,"")</f>
        <v>21.205323550483669</v>
      </c>
      <c r="K165" s="64">
        <f>IFERROR(+'CMA Emp Adj'!K165-'Tor Emp Adj'!K165,"")</f>
        <v>26.774975362469696</v>
      </c>
      <c r="L165" s="64">
        <f>IFERROR(+'CMA Emp Adj'!L165-'Tor Emp Adj'!L165,"")</f>
        <v>20.593164993341091</v>
      </c>
      <c r="M165" s="29">
        <f>IFERROR(+'CMA Emp Adj'!M165-'Tor Emp Adj'!M165,"")</f>
        <v>21.464903112509958</v>
      </c>
      <c r="N165" s="29">
        <f>IFERROR(+'CMA Emp Adj'!N165-'Tor Emp Adj'!N165,"")</f>
        <v>27.557731514961645</v>
      </c>
      <c r="O165" s="29">
        <f>IFERROR(+'CMA Emp Adj'!O165-'Tor Emp Adj'!O165,"")</f>
        <v>24.340478822206414</v>
      </c>
      <c r="P165" s="29">
        <f>IFERROR(+'CMA Emp Adj'!P165-'Tor Emp Adj'!P165,"")</f>
        <v>27.70023155131782</v>
      </c>
      <c r="Q165" s="29">
        <f>IFERROR(+'CMA Emp Adj'!Q165-'Tor Emp Adj'!Q165,"")</f>
        <v>33.185316417298488</v>
      </c>
      <c r="R165" s="29">
        <f>IFERROR(+'CMA Emp Adj'!R165-'Tor Emp Adj'!R165,"")</f>
        <v>40.363304550466388</v>
      </c>
      <c r="S165" s="29">
        <f>IFERROR(+'CMA Emp Adj'!S165-'Tor Emp Adj'!S165,"")</f>
        <v>29.743443766626037</v>
      </c>
      <c r="T165" s="29">
        <f>IFERROR(+'CMA Emp Adj'!T165-'Tor Emp Adj'!T165,"")</f>
        <v>28.58245883176955</v>
      </c>
      <c r="U165" s="29">
        <f>IFERROR(+'CMA Emp Adj'!U165-'Tor Emp Adj'!U165,"")</f>
        <v>43.976551862848233</v>
      </c>
      <c r="V165" s="29">
        <f>IFERROR(+'CMA Emp Adj'!V165-'Tor Emp Adj'!V165,"")</f>
        <v>32.534837956926417</v>
      </c>
      <c r="W165" s="29">
        <f>IFERROR(+'CMA Emp Adj'!W165-'Tor Emp Adj'!W165,"")</f>
        <v>30.294219295774148</v>
      </c>
      <c r="X165" s="29">
        <f>IFERROR(+'CMA Emp Adj'!X165-'Tor Emp Adj'!X165,"")</f>
        <v>35.964568177254399</v>
      </c>
      <c r="Y165" s="29">
        <f>IFERROR(+'CMA Emp Adj'!Y165-'Tor Emp Adj'!Y165,"")</f>
        <v>32.882049825903565</v>
      </c>
    </row>
    <row r="166" spans="1:25" x14ac:dyDescent="0.25">
      <c r="A166" s="6" t="s">
        <v>159</v>
      </c>
      <c r="B166" s="6"/>
      <c r="C166" s="14" t="s">
        <v>208</v>
      </c>
      <c r="D166" s="65">
        <f>IFERROR(+'CMA Emp Adj'!D166-'Tor Emp Adj'!D166,"")</f>
        <v>4.6422426437030921</v>
      </c>
      <c r="E166" s="65">
        <f>IFERROR(+'CMA Emp Adj'!E166-'Tor Emp Adj'!E166,"")</f>
        <v>5.9514805170883456</v>
      </c>
      <c r="F166" s="65">
        <f>IFERROR(+'CMA Emp Adj'!F166-'Tor Emp Adj'!F166,"")</f>
        <v>6.8195239727790504</v>
      </c>
      <c r="G166" s="65">
        <f>IFERROR(+'CMA Emp Adj'!G166-'Tor Emp Adj'!G166,"")</f>
        <v>8.1001281099235349</v>
      </c>
      <c r="H166" s="65">
        <f>IFERROR(+'CMA Emp Adj'!H166-'Tor Emp Adj'!H166,"")</f>
        <v>9.9584486691869856</v>
      </c>
      <c r="I166" s="65">
        <f>IFERROR(+'CMA Emp Adj'!I166-'Tor Emp Adj'!I166,"")</f>
        <v>11.836492889838151</v>
      </c>
      <c r="J166" s="65">
        <f>IFERROR(+'CMA Emp Adj'!J166-'Tor Emp Adj'!J166,"")</f>
        <v>8.7627541082224845</v>
      </c>
      <c r="K166" s="65">
        <f>IFERROR(+'CMA Emp Adj'!K166-'Tor Emp Adj'!K166,"")</f>
        <v>9.7714683628619774</v>
      </c>
      <c r="L166" s="65">
        <f>IFERROR(+'CMA Emp Adj'!L166-'Tor Emp Adj'!L166,"")</f>
        <v>5.8310670186869054</v>
      </c>
      <c r="M166" s="30">
        <f>IFERROR(+'CMA Emp Adj'!M166-'Tor Emp Adj'!M166,"")</f>
        <v>6.8114019377929118</v>
      </c>
      <c r="N166" s="30">
        <f>IFERROR(+'CMA Emp Adj'!N166-'Tor Emp Adj'!N166,"")</f>
        <v>9.7492654730876289</v>
      </c>
      <c r="O166" s="30">
        <f>IFERROR(+'CMA Emp Adj'!O166-'Tor Emp Adj'!O166,"")</f>
        <v>7.341747562226189</v>
      </c>
      <c r="P166" s="30">
        <f>IFERROR(+'CMA Emp Adj'!P166-'Tor Emp Adj'!P166,"")</f>
        <v>7.0576630640433073</v>
      </c>
      <c r="Q166" s="30">
        <f>IFERROR(+'CMA Emp Adj'!Q166-'Tor Emp Adj'!Q166,"")</f>
        <v>11.239989097012813</v>
      </c>
      <c r="R166" s="30">
        <f>IFERROR(+'CMA Emp Adj'!R166-'Tor Emp Adj'!R166,"")</f>
        <v>12.339982785297295</v>
      </c>
      <c r="S166" s="30">
        <f>IFERROR(+'CMA Emp Adj'!S166-'Tor Emp Adj'!S166,"")</f>
        <v>9.6531241171633795</v>
      </c>
      <c r="T166" s="30">
        <f>IFERROR(+'CMA Emp Adj'!T166-'Tor Emp Adj'!T166,"")</f>
        <v>6.8781831754675515</v>
      </c>
      <c r="U166" s="30">
        <f>IFERROR(+'CMA Emp Adj'!U166-'Tor Emp Adj'!U166,"")</f>
        <v>13.660685851551211</v>
      </c>
      <c r="V166" s="30">
        <f>IFERROR(+'CMA Emp Adj'!V166-'Tor Emp Adj'!V166,"")</f>
        <v>9.3217530331080702</v>
      </c>
      <c r="W166" s="30">
        <f>IFERROR(+'CMA Emp Adj'!W166-'Tor Emp Adj'!W166,"")</f>
        <v>7.2472930246206992</v>
      </c>
      <c r="X166" s="30">
        <f>IFERROR(+'CMA Emp Adj'!X166-'Tor Emp Adj'!X166,"")</f>
        <v>7.4021554682101396</v>
      </c>
      <c r="Y166" s="30">
        <f>IFERROR(+'CMA Emp Adj'!Y166-'Tor Emp Adj'!Y166,"")</f>
        <v>7.9649720153613082</v>
      </c>
    </row>
    <row r="167" spans="1:25" x14ac:dyDescent="0.25">
      <c r="A167" s="6" t="s">
        <v>160</v>
      </c>
      <c r="B167" s="6"/>
      <c r="C167" s="14">
        <v>713</v>
      </c>
      <c r="D167" s="65">
        <f>IFERROR(+'CMA Emp Adj'!D167-'Tor Emp Adj'!D167,"")</f>
        <v>9.9110951862333252</v>
      </c>
      <c r="E167" s="65">
        <f>IFERROR(+'CMA Emp Adj'!E167-'Tor Emp Adj'!E167,"")</f>
        <v>7.0436225565567936</v>
      </c>
      <c r="F167" s="65">
        <f>IFERROR(+'CMA Emp Adj'!F167-'Tor Emp Adj'!F167,"")</f>
        <v>10.813406804112727</v>
      </c>
      <c r="G167" s="65">
        <f>IFERROR(+'CMA Emp Adj'!G167-'Tor Emp Adj'!G167,"")</f>
        <v>12.503739644402913</v>
      </c>
      <c r="H167" s="65">
        <f>IFERROR(+'CMA Emp Adj'!H167-'Tor Emp Adj'!H167,"")</f>
        <v>13.870875156147855</v>
      </c>
      <c r="I167" s="65">
        <f>IFERROR(+'CMA Emp Adj'!I167-'Tor Emp Adj'!I167,"")</f>
        <v>14.899642984901107</v>
      </c>
      <c r="J167" s="65">
        <f>IFERROR(+'CMA Emp Adj'!J167-'Tor Emp Adj'!J167,"")</f>
        <v>12.432569442261181</v>
      </c>
      <c r="K167" s="65">
        <f>IFERROR(+'CMA Emp Adj'!K167-'Tor Emp Adj'!K167,"")</f>
        <v>16.975879798341403</v>
      </c>
      <c r="L167" s="65">
        <f>IFERROR(+'CMA Emp Adj'!L167-'Tor Emp Adj'!L167,"")</f>
        <v>16.130678355161436</v>
      </c>
      <c r="M167" s="30">
        <f>IFERROR(+'CMA Emp Adj'!M167-'Tor Emp Adj'!M167,"")</f>
        <v>14.256464679153028</v>
      </c>
      <c r="N167" s="30">
        <f>IFERROR(+'CMA Emp Adj'!N167-'Tor Emp Adj'!N167,"")</f>
        <v>19.374166725822299</v>
      </c>
      <c r="O167" s="30">
        <f>IFERROR(+'CMA Emp Adj'!O167-'Tor Emp Adj'!O167,"")</f>
        <v>16.433655959797477</v>
      </c>
      <c r="P167" s="30">
        <f>IFERROR(+'CMA Emp Adj'!P167-'Tor Emp Adj'!P167,"")</f>
        <v>20.538317289038044</v>
      </c>
      <c r="Q167" s="30">
        <f>IFERROR(+'CMA Emp Adj'!Q167-'Tor Emp Adj'!Q167,"")</f>
        <v>22.817382418108167</v>
      </c>
      <c r="R167" s="30">
        <f>IFERROR(+'CMA Emp Adj'!R167-'Tor Emp Adj'!R167,"")</f>
        <v>28.17164107074759</v>
      </c>
      <c r="S167" s="30">
        <f>IFERROR(+'CMA Emp Adj'!S167-'Tor Emp Adj'!S167,"")</f>
        <v>20.071040679150816</v>
      </c>
      <c r="T167" s="30">
        <f>IFERROR(+'CMA Emp Adj'!T167-'Tor Emp Adj'!T167,"")</f>
        <v>21.951117345220091</v>
      </c>
      <c r="U167" s="30">
        <f>IFERROR(+'CMA Emp Adj'!U167-'Tor Emp Adj'!U167,"")</f>
        <v>31.416935873168395</v>
      </c>
      <c r="V167" s="30">
        <f>IFERROR(+'CMA Emp Adj'!V167-'Tor Emp Adj'!V167,"")</f>
        <v>23.05994568439754</v>
      </c>
      <c r="W167" s="30">
        <f>IFERROR(+'CMA Emp Adj'!W167-'Tor Emp Adj'!W167,"")</f>
        <v>23.045368377581429</v>
      </c>
      <c r="X167" s="30">
        <f>IFERROR(+'CMA Emp Adj'!X167-'Tor Emp Adj'!X167,"")</f>
        <v>28.407526177118935</v>
      </c>
      <c r="Y167" s="30">
        <f>IFERROR(+'CMA Emp Adj'!Y167-'Tor Emp Adj'!Y167,"")</f>
        <v>26.51755486973277</v>
      </c>
    </row>
    <row r="168" spans="1:25" x14ac:dyDescent="0.25">
      <c r="A168" s="5" t="s">
        <v>161</v>
      </c>
      <c r="B168" s="5"/>
      <c r="C168" s="13">
        <v>72</v>
      </c>
      <c r="D168" s="64">
        <f>IFERROR(+'CMA Emp Adj'!D168-'Tor Emp Adj'!D168,"")</f>
        <v>54.930636038899138</v>
      </c>
      <c r="E168" s="64">
        <f>IFERROR(+'CMA Emp Adj'!E168-'Tor Emp Adj'!E168,"")</f>
        <v>54.795871263154424</v>
      </c>
      <c r="F168" s="64">
        <f>IFERROR(+'CMA Emp Adj'!F168-'Tor Emp Adj'!F168,"")</f>
        <v>53.903863728855683</v>
      </c>
      <c r="G168" s="64">
        <f>IFERROR(+'CMA Emp Adj'!G168-'Tor Emp Adj'!G168,"")</f>
        <v>55.229689299643283</v>
      </c>
      <c r="H168" s="64">
        <f>IFERROR(+'CMA Emp Adj'!H168-'Tor Emp Adj'!H168,"")</f>
        <v>55.034223069721818</v>
      </c>
      <c r="I168" s="64">
        <f>IFERROR(+'CMA Emp Adj'!I168-'Tor Emp Adj'!I168,"")</f>
        <v>59.724647088820646</v>
      </c>
      <c r="J168" s="64">
        <f>IFERROR(+'CMA Emp Adj'!J168-'Tor Emp Adj'!J168,"")</f>
        <v>63.113535290205533</v>
      </c>
      <c r="K168" s="64">
        <f>IFERROR(+'CMA Emp Adj'!K168-'Tor Emp Adj'!K168,"")</f>
        <v>59.642172295959668</v>
      </c>
      <c r="L168" s="64">
        <f>IFERROR(+'CMA Emp Adj'!L168-'Tor Emp Adj'!L168,"")</f>
        <v>64.076125304087938</v>
      </c>
      <c r="M168" s="29">
        <f>IFERROR(+'CMA Emp Adj'!M168-'Tor Emp Adj'!M168,"")</f>
        <v>65.564321178914497</v>
      </c>
      <c r="N168" s="29">
        <f>IFERROR(+'CMA Emp Adj'!N168-'Tor Emp Adj'!N168,"")</f>
        <v>75.461921524887316</v>
      </c>
      <c r="O168" s="29">
        <f>IFERROR(+'CMA Emp Adj'!O168-'Tor Emp Adj'!O168,"")</f>
        <v>62.325151134129442</v>
      </c>
      <c r="P168" s="29">
        <f>IFERROR(+'CMA Emp Adj'!P168-'Tor Emp Adj'!P168,"")</f>
        <v>70.523864959840139</v>
      </c>
      <c r="Q168" s="29">
        <f>IFERROR(+'CMA Emp Adj'!Q168-'Tor Emp Adj'!Q168,"")</f>
        <v>75.302478081558718</v>
      </c>
      <c r="R168" s="29">
        <f>IFERROR(+'CMA Emp Adj'!R168-'Tor Emp Adj'!R168,"")</f>
        <v>74.794600063296187</v>
      </c>
      <c r="S168" s="29">
        <f>IFERROR(+'CMA Emp Adj'!S168-'Tor Emp Adj'!S168,"")</f>
        <v>82.13957167556994</v>
      </c>
      <c r="T168" s="29">
        <f>IFERROR(+'CMA Emp Adj'!T168-'Tor Emp Adj'!T168,"")</f>
        <v>85.039603106226366</v>
      </c>
      <c r="U168" s="29">
        <f>IFERROR(+'CMA Emp Adj'!U168-'Tor Emp Adj'!U168,"")</f>
        <v>89.101441834802188</v>
      </c>
      <c r="V168" s="29">
        <f>IFERROR(+'CMA Emp Adj'!V168-'Tor Emp Adj'!V168,"")</f>
        <v>86.999453793734475</v>
      </c>
      <c r="W168" s="29">
        <f>IFERROR(+'CMA Emp Adj'!W168-'Tor Emp Adj'!W168,"")</f>
        <v>94.626073140397082</v>
      </c>
      <c r="X168" s="29">
        <f>IFERROR(+'CMA Emp Adj'!X168-'Tor Emp Adj'!X168,"")</f>
        <v>74.483550302892397</v>
      </c>
      <c r="Y168" s="29">
        <f>IFERROR(+'CMA Emp Adj'!Y168-'Tor Emp Adj'!Y168,"")</f>
        <v>94.995432161884295</v>
      </c>
    </row>
    <row r="169" spans="1:25" x14ac:dyDescent="0.25">
      <c r="A169" s="6" t="s">
        <v>162</v>
      </c>
      <c r="B169" s="6"/>
      <c r="C169" s="14">
        <v>721</v>
      </c>
      <c r="D169" s="65">
        <f>IFERROR(+'CMA Emp Adj'!D169-'Tor Emp Adj'!D169,"")</f>
        <v>8.5659914280516762</v>
      </c>
      <c r="E169" s="65">
        <f>IFERROR(+'CMA Emp Adj'!E169-'Tor Emp Adj'!E169,"")</f>
        <v>8.4865460840274682</v>
      </c>
      <c r="F169" s="65">
        <f>IFERROR(+'CMA Emp Adj'!F169-'Tor Emp Adj'!F169,"")</f>
        <v>7.9965712090539238</v>
      </c>
      <c r="G169" s="65">
        <f>IFERROR(+'CMA Emp Adj'!G169-'Tor Emp Adj'!G169,"")</f>
        <v>8.4454257521589575</v>
      </c>
      <c r="H169" s="65">
        <f>IFERROR(+'CMA Emp Adj'!H169-'Tor Emp Adj'!H169,"")</f>
        <v>5.5322833060084644</v>
      </c>
      <c r="I169" s="65">
        <f>IFERROR(+'CMA Emp Adj'!I169-'Tor Emp Adj'!I169,"")</f>
        <v>7.2015884189103598</v>
      </c>
      <c r="J169" s="65">
        <f>IFERROR(+'CMA Emp Adj'!J169-'Tor Emp Adj'!J169,"")</f>
        <v>10.001163062273271</v>
      </c>
      <c r="K169" s="65">
        <f>IFERROR(+'CMA Emp Adj'!K169-'Tor Emp Adj'!K169,"")</f>
        <v>5.6977633048130727</v>
      </c>
      <c r="L169" s="65">
        <f>IFERROR(+'CMA Emp Adj'!L169-'Tor Emp Adj'!L169,"")</f>
        <v>7.4614595963915651</v>
      </c>
      <c r="M169" s="30">
        <f>IFERROR(+'CMA Emp Adj'!M169-'Tor Emp Adj'!M169,"")</f>
        <v>3.8459336208831214</v>
      </c>
      <c r="N169" s="30">
        <f>IFERROR(+'CMA Emp Adj'!N169-'Tor Emp Adj'!N169,"")</f>
        <v>8.0325209140945191</v>
      </c>
      <c r="O169" s="30">
        <f>IFERROR(+'CMA Emp Adj'!O169-'Tor Emp Adj'!O169,"")</f>
        <v>4.448339550443432</v>
      </c>
      <c r="P169" s="30">
        <f>IFERROR(+'CMA Emp Adj'!P169-'Tor Emp Adj'!P169,"")</f>
        <v>4.8356107758579459</v>
      </c>
      <c r="Q169" s="30">
        <f>IFERROR(+'CMA Emp Adj'!Q169-'Tor Emp Adj'!Q169,"")</f>
        <v>6.9261598251865593</v>
      </c>
      <c r="R169" s="30">
        <f>IFERROR(+'CMA Emp Adj'!R169-'Tor Emp Adj'!R169,"")</f>
        <v>8.9296754300663412</v>
      </c>
      <c r="S169" s="30">
        <f>IFERROR(+'CMA Emp Adj'!S169-'Tor Emp Adj'!S169,"")</f>
        <v>8.2698834354971602</v>
      </c>
      <c r="T169" s="30">
        <f>IFERROR(+'CMA Emp Adj'!T169-'Tor Emp Adj'!T169,"")</f>
        <v>7.3238334214066541</v>
      </c>
      <c r="U169" s="30">
        <f>IFERROR(+'CMA Emp Adj'!U169-'Tor Emp Adj'!U169,"")</f>
        <v>9.9281777129499069</v>
      </c>
      <c r="V169" s="30">
        <f>IFERROR(+'CMA Emp Adj'!V169-'Tor Emp Adj'!V169,"")</f>
        <v>5.6668187951042377</v>
      </c>
      <c r="W169" s="30">
        <f>IFERROR(+'CMA Emp Adj'!W169-'Tor Emp Adj'!W169,"")</f>
        <v>6.5616622781336531</v>
      </c>
      <c r="X169" s="30">
        <f>IFERROR(+'CMA Emp Adj'!X169-'Tor Emp Adj'!X169,"")</f>
        <v>4.7273262405167884</v>
      </c>
      <c r="Y169" s="30">
        <f>IFERROR(+'CMA Emp Adj'!Y169-'Tor Emp Adj'!Y169,"")</f>
        <v>6.0954093275481966</v>
      </c>
    </row>
    <row r="170" spans="1:25" x14ac:dyDescent="0.25">
      <c r="A170" s="6" t="s">
        <v>163</v>
      </c>
      <c r="B170" s="6"/>
      <c r="C170" s="14">
        <v>722</v>
      </c>
      <c r="D170" s="65">
        <f>IFERROR(+'CMA Emp Adj'!D170-'Tor Emp Adj'!D170,"")</f>
        <v>46.364644610847449</v>
      </c>
      <c r="E170" s="65">
        <f>IFERROR(+'CMA Emp Adj'!E170-'Tor Emp Adj'!E170,"")</f>
        <v>46.299315603386049</v>
      </c>
      <c r="F170" s="65">
        <f>IFERROR(+'CMA Emp Adj'!F170-'Tor Emp Adj'!F170,"")</f>
        <v>45.90729251980175</v>
      </c>
      <c r="G170" s="65">
        <f>IFERROR(+'CMA Emp Adj'!G170-'Tor Emp Adj'!G170,"")</f>
        <v>46.774263547484324</v>
      </c>
      <c r="H170" s="65">
        <f>IFERROR(+'CMA Emp Adj'!H170-'Tor Emp Adj'!H170,"")</f>
        <v>49.501939763713359</v>
      </c>
      <c r="I170" s="65">
        <f>IFERROR(+'CMA Emp Adj'!I170-'Tor Emp Adj'!I170,"")</f>
        <v>52.532842510575918</v>
      </c>
      <c r="J170" s="65">
        <f>IFERROR(+'CMA Emp Adj'!J170-'Tor Emp Adj'!J170,"")</f>
        <v>53.10258442714629</v>
      </c>
      <c r="K170" s="65">
        <f>IFERROR(+'CMA Emp Adj'!K170-'Tor Emp Adj'!K170,"")</f>
        <v>53.954408991146593</v>
      </c>
      <c r="L170" s="65">
        <f>IFERROR(+'CMA Emp Adj'!L170-'Tor Emp Adj'!L170,"")</f>
        <v>56.403148874676027</v>
      </c>
      <c r="M170" s="30">
        <f>IFERROR(+'CMA Emp Adj'!M170-'Tor Emp Adj'!M170,"")</f>
        <v>61.435178207912728</v>
      </c>
      <c r="N170" s="30">
        <f>IFERROR(+'CMA Emp Adj'!N170-'Tor Emp Adj'!N170,"")</f>
        <v>67.027207777401244</v>
      </c>
      <c r="O170" s="30">
        <f>IFERROR(+'CMA Emp Adj'!O170-'Tor Emp Adj'!O170,"")</f>
        <v>58.071121071608744</v>
      </c>
      <c r="P170" s="30">
        <f>IFERROR(+'CMA Emp Adj'!P170-'Tor Emp Adj'!P170,"")</f>
        <v>65.758756472847793</v>
      </c>
      <c r="Q170" s="30">
        <f>IFERROR(+'CMA Emp Adj'!Q170-'Tor Emp Adj'!Q170,"")</f>
        <v>68.390765387933953</v>
      </c>
      <c r="R170" s="30">
        <f>IFERROR(+'CMA Emp Adj'!R170-'Tor Emp Adj'!R170,"")</f>
        <v>65.735015279217251</v>
      </c>
      <c r="S170" s="30">
        <f>IFERROR(+'CMA Emp Adj'!S170-'Tor Emp Adj'!S170,"")</f>
        <v>73.835398588203702</v>
      </c>
      <c r="T170" s="30">
        <f>IFERROR(+'CMA Emp Adj'!T170-'Tor Emp Adj'!T170,"")</f>
        <v>77.678615254329898</v>
      </c>
      <c r="U170" s="30">
        <f>IFERROR(+'CMA Emp Adj'!U170-'Tor Emp Adj'!U170,"")</f>
        <v>79.290824196620321</v>
      </c>
      <c r="V170" s="30">
        <f>IFERROR(+'CMA Emp Adj'!V170-'Tor Emp Adj'!V170,"")</f>
        <v>81.15540845841997</v>
      </c>
      <c r="W170" s="30">
        <f>IFERROR(+'CMA Emp Adj'!W170-'Tor Emp Adj'!W170,"")</f>
        <v>88.006625429326888</v>
      </c>
      <c r="X170" s="30">
        <f>IFERROR(+'CMA Emp Adj'!X170-'Tor Emp Adj'!X170,"")</f>
        <v>69.73600581662788</v>
      </c>
      <c r="Y170" s="30">
        <f>IFERROR(+'CMA Emp Adj'!Y170-'Tor Emp Adj'!Y170,"")</f>
        <v>88.620747070364899</v>
      </c>
    </row>
    <row r="171" spans="1:25" x14ac:dyDescent="0.25">
      <c r="A171" s="5" t="s">
        <v>164</v>
      </c>
      <c r="B171" s="5"/>
      <c r="C171" s="13">
        <v>81</v>
      </c>
      <c r="D171" s="64">
        <f>IFERROR(+'CMA Emp Adj'!D171-'Tor Emp Adj'!D171,"")</f>
        <v>44.288394022629028</v>
      </c>
      <c r="E171" s="64">
        <f>IFERROR(+'CMA Emp Adj'!E171-'Tor Emp Adj'!E171,"")</f>
        <v>51.437381303723086</v>
      </c>
      <c r="F171" s="64">
        <f>IFERROR(+'CMA Emp Adj'!F171-'Tor Emp Adj'!F171,"")</f>
        <v>42.686062201582956</v>
      </c>
      <c r="G171" s="64">
        <f>IFERROR(+'CMA Emp Adj'!G171-'Tor Emp Adj'!G171,"")</f>
        <v>42.112859422776609</v>
      </c>
      <c r="H171" s="64">
        <f>IFERROR(+'CMA Emp Adj'!H171-'Tor Emp Adj'!H171,"")</f>
        <v>48.623624055483724</v>
      </c>
      <c r="I171" s="64">
        <f>IFERROR(+'CMA Emp Adj'!I171-'Tor Emp Adj'!I171,"")</f>
        <v>49.756494531405963</v>
      </c>
      <c r="J171" s="64">
        <f>IFERROR(+'CMA Emp Adj'!J171-'Tor Emp Adj'!J171,"")</f>
        <v>55.11449422007253</v>
      </c>
      <c r="K171" s="64">
        <f>IFERROR(+'CMA Emp Adj'!K171-'Tor Emp Adj'!K171,"")</f>
        <v>47.740630270521301</v>
      </c>
      <c r="L171" s="64">
        <f>IFERROR(+'CMA Emp Adj'!L171-'Tor Emp Adj'!L171,"")</f>
        <v>45.489164595817655</v>
      </c>
      <c r="M171" s="29">
        <f>IFERROR(+'CMA Emp Adj'!M171-'Tor Emp Adj'!M171,"")</f>
        <v>48.202562597475875</v>
      </c>
      <c r="N171" s="29">
        <f>IFERROR(+'CMA Emp Adj'!N171-'Tor Emp Adj'!N171,"")</f>
        <v>51.518153091769591</v>
      </c>
      <c r="O171" s="29">
        <f>IFERROR(+'CMA Emp Adj'!O171-'Tor Emp Adj'!O171,"")</f>
        <v>60.526377994086303</v>
      </c>
      <c r="P171" s="29">
        <f>IFERROR(+'CMA Emp Adj'!P171-'Tor Emp Adj'!P171,"")</f>
        <v>72.496158449014757</v>
      </c>
      <c r="Q171" s="29">
        <f>IFERROR(+'CMA Emp Adj'!Q171-'Tor Emp Adj'!Q171,"")</f>
        <v>59.0370306516201</v>
      </c>
      <c r="R171" s="29">
        <f>IFERROR(+'CMA Emp Adj'!R171-'Tor Emp Adj'!R171,"")</f>
        <v>55.178147095971724</v>
      </c>
      <c r="S171" s="29">
        <f>IFERROR(+'CMA Emp Adj'!S171-'Tor Emp Adj'!S171,"")</f>
        <v>64.06717348411469</v>
      </c>
      <c r="T171" s="29">
        <f>IFERROR(+'CMA Emp Adj'!T171-'Tor Emp Adj'!T171,"")</f>
        <v>51.025038424295204</v>
      </c>
      <c r="U171" s="29">
        <f>IFERROR(+'CMA Emp Adj'!U171-'Tor Emp Adj'!U171,"")</f>
        <v>59.725748574834881</v>
      </c>
      <c r="V171" s="29">
        <f>IFERROR(+'CMA Emp Adj'!V171-'Tor Emp Adj'!V171,"")</f>
        <v>62.40136421538331</v>
      </c>
      <c r="W171" s="29">
        <f>IFERROR(+'CMA Emp Adj'!W171-'Tor Emp Adj'!W171,"")</f>
        <v>56.789032245437511</v>
      </c>
      <c r="X171" s="29">
        <f>IFERROR(+'CMA Emp Adj'!X171-'Tor Emp Adj'!X171,"")</f>
        <v>61.226489739504572</v>
      </c>
      <c r="Y171" s="29">
        <f>IFERROR(+'CMA Emp Adj'!Y171-'Tor Emp Adj'!Y171,"")</f>
        <v>60.283181778326352</v>
      </c>
    </row>
    <row r="172" spans="1:25" x14ac:dyDescent="0.25">
      <c r="A172" s="6" t="s">
        <v>165</v>
      </c>
      <c r="B172" s="6"/>
      <c r="C172" s="14">
        <v>811</v>
      </c>
      <c r="D172" s="65">
        <f>IFERROR(+'CMA Emp Adj'!D172-'Tor Emp Adj'!D172,"")</f>
        <v>17.687294130648294</v>
      </c>
      <c r="E172" s="65">
        <f>IFERROR(+'CMA Emp Adj'!E172-'Tor Emp Adj'!E172,"")</f>
        <v>22.773443543974015</v>
      </c>
      <c r="F172" s="65">
        <f>IFERROR(+'CMA Emp Adj'!F172-'Tor Emp Adj'!F172,"")</f>
        <v>15.687978746061095</v>
      </c>
      <c r="G172" s="65">
        <f>IFERROR(+'CMA Emp Adj'!G172-'Tor Emp Adj'!G172,"")</f>
        <v>18.644739348992196</v>
      </c>
      <c r="H172" s="65">
        <f>IFERROR(+'CMA Emp Adj'!H172-'Tor Emp Adj'!H172,"")</f>
        <v>21.043681925804023</v>
      </c>
      <c r="I172" s="65">
        <f>IFERROR(+'CMA Emp Adj'!I172-'Tor Emp Adj'!I172,"")</f>
        <v>22.29192844262662</v>
      </c>
      <c r="J172" s="65">
        <f>IFERROR(+'CMA Emp Adj'!J172-'Tor Emp Adj'!J172,"")</f>
        <v>21.362145043833124</v>
      </c>
      <c r="K172" s="65">
        <f>IFERROR(+'CMA Emp Adj'!K172-'Tor Emp Adj'!K172,"")</f>
        <v>18.354811940998395</v>
      </c>
      <c r="L172" s="65">
        <f>IFERROR(+'CMA Emp Adj'!L172-'Tor Emp Adj'!L172,"")</f>
        <v>19.260699975868373</v>
      </c>
      <c r="M172" s="30">
        <f>IFERROR(+'CMA Emp Adj'!M172-'Tor Emp Adj'!M172,"")</f>
        <v>18.600403832940355</v>
      </c>
      <c r="N172" s="30">
        <f>IFERROR(+'CMA Emp Adj'!N172-'Tor Emp Adj'!N172,"")</f>
        <v>22.501327971753632</v>
      </c>
      <c r="O172" s="30">
        <f>IFERROR(+'CMA Emp Adj'!O172-'Tor Emp Adj'!O172,"")</f>
        <v>25.595244804829729</v>
      </c>
      <c r="P172" s="30">
        <f>IFERROR(+'CMA Emp Adj'!P172-'Tor Emp Adj'!P172,"")</f>
        <v>29.320572091402092</v>
      </c>
      <c r="Q172" s="30">
        <f>IFERROR(+'CMA Emp Adj'!Q172-'Tor Emp Adj'!Q172,"")</f>
        <v>22.397069231801289</v>
      </c>
      <c r="R172" s="30">
        <f>IFERROR(+'CMA Emp Adj'!R172-'Tor Emp Adj'!R172,"")</f>
        <v>23.406528963236713</v>
      </c>
      <c r="S172" s="30">
        <f>IFERROR(+'CMA Emp Adj'!S172-'Tor Emp Adj'!S172,"")</f>
        <v>26.426058323745629</v>
      </c>
      <c r="T172" s="30">
        <f>IFERROR(+'CMA Emp Adj'!T172-'Tor Emp Adj'!T172,"")</f>
        <v>21.147912035592796</v>
      </c>
      <c r="U172" s="30">
        <f>IFERROR(+'CMA Emp Adj'!U172-'Tor Emp Adj'!U172,"")</f>
        <v>21.686405602839731</v>
      </c>
      <c r="V172" s="30">
        <f>IFERROR(+'CMA Emp Adj'!V172-'Tor Emp Adj'!V172,"")</f>
        <v>29.20062109380401</v>
      </c>
      <c r="W172" s="30">
        <f>IFERROR(+'CMA Emp Adj'!W172-'Tor Emp Adj'!W172,"")</f>
        <v>23.784975906604608</v>
      </c>
      <c r="X172" s="30">
        <f>IFERROR(+'CMA Emp Adj'!X172-'Tor Emp Adj'!X172,"")</f>
        <v>24.406636795589293</v>
      </c>
      <c r="Y172" s="30">
        <f>IFERROR(+'CMA Emp Adj'!Y172-'Tor Emp Adj'!Y172,"")</f>
        <v>26.447851856652015</v>
      </c>
    </row>
    <row r="173" spans="1:25" x14ac:dyDescent="0.25">
      <c r="A173" s="7" t="s">
        <v>166</v>
      </c>
      <c r="B173" s="7"/>
      <c r="C173" s="14">
        <v>8111</v>
      </c>
      <c r="D173" s="65">
        <f>IFERROR(+'CMA Emp Adj'!D173-'Tor Emp Adj'!D173,"")</f>
        <v>9.1532304640150848</v>
      </c>
      <c r="E173" s="65">
        <f>IFERROR(+'CMA Emp Adj'!E173-'Tor Emp Adj'!E173,"")</f>
        <v>11.7014584391121</v>
      </c>
      <c r="F173" s="65">
        <f>IFERROR(+'CMA Emp Adj'!F173-'Tor Emp Adj'!F173,"")</f>
        <v>9.3930955600858059</v>
      </c>
      <c r="G173" s="65">
        <f>IFERROR(+'CMA Emp Adj'!G173-'Tor Emp Adj'!G173,"")</f>
        <v>10.084505820558768</v>
      </c>
      <c r="H173" s="65">
        <f>IFERROR(+'CMA Emp Adj'!H173-'Tor Emp Adj'!H173,"")</f>
        <v>12.546898028303973</v>
      </c>
      <c r="I173" s="65">
        <f>IFERROR(+'CMA Emp Adj'!I173-'Tor Emp Adj'!I173,"")</f>
        <v>15.080071248666176</v>
      </c>
      <c r="J173" s="65">
        <f>IFERROR(+'CMA Emp Adj'!J173-'Tor Emp Adj'!J173,"")</f>
        <v>14.528857300483672</v>
      </c>
      <c r="K173" s="65">
        <f>IFERROR(+'CMA Emp Adj'!K173-'Tor Emp Adj'!K173,"")</f>
        <v>9.9570642464279171</v>
      </c>
      <c r="L173" s="65">
        <f>IFERROR(+'CMA Emp Adj'!L173-'Tor Emp Adj'!L173,"")</f>
        <v>8.1610881320478903</v>
      </c>
      <c r="M173" s="30">
        <f>IFERROR(+'CMA Emp Adj'!M173-'Tor Emp Adj'!M173,"")</f>
        <v>10.697284650819279</v>
      </c>
      <c r="N173" s="30">
        <f>IFERROR(+'CMA Emp Adj'!N173-'Tor Emp Adj'!N173,"")</f>
        <v>14.192902484718671</v>
      </c>
      <c r="O173" s="30">
        <f>IFERROR(+'CMA Emp Adj'!O173-'Tor Emp Adj'!O173,"")</f>
        <v>13.82424028242793</v>
      </c>
      <c r="P173" s="30">
        <f>IFERROR(+'CMA Emp Adj'!P173-'Tor Emp Adj'!P173,"")</f>
        <v>19.710038932189285</v>
      </c>
      <c r="Q173" s="30">
        <f>IFERROR(+'CMA Emp Adj'!Q173-'Tor Emp Adj'!Q173,"")</f>
        <v>12.932953204063883</v>
      </c>
      <c r="R173" s="30">
        <f>IFERROR(+'CMA Emp Adj'!R173-'Tor Emp Adj'!R173,"")</f>
        <v>13.930823116678006</v>
      </c>
      <c r="S173" s="30">
        <f>IFERROR(+'CMA Emp Adj'!S173-'Tor Emp Adj'!S173,"")</f>
        <v>15.539361869822258</v>
      </c>
      <c r="T173" s="30">
        <f>IFERROR(+'CMA Emp Adj'!T173-'Tor Emp Adj'!T173,"")</f>
        <v>12.598267076729375</v>
      </c>
      <c r="U173" s="30">
        <f>IFERROR(+'CMA Emp Adj'!U173-'Tor Emp Adj'!U173,"")</f>
        <v>14.141986366944526</v>
      </c>
      <c r="V173" s="30">
        <f>IFERROR(+'CMA Emp Adj'!V173-'Tor Emp Adj'!V173,"")</f>
        <v>19.034569748398845</v>
      </c>
      <c r="W173" s="30">
        <f>IFERROR(+'CMA Emp Adj'!W173-'Tor Emp Adj'!W173,"")</f>
        <v>14.256393572092389</v>
      </c>
      <c r="X173" s="30">
        <f>IFERROR(+'CMA Emp Adj'!X173-'Tor Emp Adj'!X173,"")</f>
        <v>18.344073314382587</v>
      </c>
      <c r="Y173" s="30">
        <f>IFERROR(+'CMA Emp Adj'!Y173-'Tor Emp Adj'!Y173,"")</f>
        <v>15.753755734500817</v>
      </c>
    </row>
    <row r="174" spans="1:25" x14ac:dyDescent="0.25">
      <c r="A174" s="7" t="s">
        <v>167</v>
      </c>
      <c r="B174" s="7"/>
      <c r="C174" s="14" t="s">
        <v>209</v>
      </c>
      <c r="D174" s="65">
        <f>IFERROR(+'CMA Emp Adj'!D174-'Tor Emp Adj'!D174,"")</f>
        <v>9.4064593594476982</v>
      </c>
      <c r="E174" s="65">
        <f>IFERROR(+'CMA Emp Adj'!E174-'Tor Emp Adj'!E174,"")</f>
        <v>12.313162920993319</v>
      </c>
      <c r="F174" s="65">
        <f>IFERROR(+'CMA Emp Adj'!F174-'Tor Emp Adj'!F174,"")</f>
        <v>7.7703617665211935</v>
      </c>
      <c r="G174" s="65">
        <f>IFERROR(+'CMA Emp Adj'!G174-'Tor Emp Adj'!G174,"")</f>
        <v>8.5802620103809293</v>
      </c>
      <c r="H174" s="65">
        <f>IFERROR(+'CMA Emp Adj'!H174-'Tor Emp Adj'!H174,"")</f>
        <v>9.117649753559526</v>
      </c>
      <c r="I174" s="65">
        <f>IFERROR(+'CMA Emp Adj'!I174-'Tor Emp Adj'!I174,"")</f>
        <v>8.6598656124749578</v>
      </c>
      <c r="J174" s="65">
        <f>IFERROR(+'CMA Emp Adj'!J174-'Tor Emp Adj'!J174,"")</f>
        <v>8.0273994392382093</v>
      </c>
      <c r="K174" s="65">
        <f>IFERROR(+'CMA Emp Adj'!K174-'Tor Emp Adj'!K174,"")</f>
        <v>8.3779457530116694</v>
      </c>
      <c r="L174" s="65">
        <f>IFERROR(+'CMA Emp Adj'!L174-'Tor Emp Adj'!L174,"")</f>
        <v>11.361729933801179</v>
      </c>
      <c r="M174" s="30">
        <f>IFERROR(+'CMA Emp Adj'!M174-'Tor Emp Adj'!M174,"")</f>
        <v>9.1383073087406643</v>
      </c>
      <c r="N174" s="30">
        <f>IFERROR(+'CMA Emp Adj'!N174-'Tor Emp Adj'!N174,"")</f>
        <v>8.7087076529362708</v>
      </c>
      <c r="O174" s="30">
        <f>IFERROR(+'CMA Emp Adj'!O174-'Tor Emp Adj'!O174,"")</f>
        <v>12.988583474359343</v>
      </c>
      <c r="P174" s="30">
        <f>IFERROR(+'CMA Emp Adj'!P174-'Tor Emp Adj'!P174,"")</f>
        <v>10.576495953139483</v>
      </c>
      <c r="Q174" s="30">
        <f>IFERROR(+'CMA Emp Adj'!Q174-'Tor Emp Adj'!Q174,"")</f>
        <v>10.707442983144672</v>
      </c>
      <c r="R174" s="30">
        <f>IFERROR(+'CMA Emp Adj'!R174-'Tor Emp Adj'!R174,"")</f>
        <v>11.11499127889385</v>
      </c>
      <c r="S174" s="30">
        <f>IFERROR(+'CMA Emp Adj'!S174-'Tor Emp Adj'!S174,"")</f>
        <v>12.255156866326018</v>
      </c>
      <c r="T174" s="30">
        <f>IFERROR(+'CMA Emp Adj'!T174-'Tor Emp Adj'!T174,"")</f>
        <v>9.890955453482416</v>
      </c>
      <c r="U174" s="30">
        <f>IFERROR(+'CMA Emp Adj'!U174-'Tor Emp Adj'!U174,"")</f>
        <v>8.9547090448621898</v>
      </c>
      <c r="V174" s="30">
        <f>IFERROR(+'CMA Emp Adj'!V174-'Tor Emp Adj'!V174,"")</f>
        <v>11.803785731638396</v>
      </c>
      <c r="W174" s="30">
        <f>IFERROR(+'CMA Emp Adj'!W174-'Tor Emp Adj'!W174,"")</f>
        <v>11.210359389550037</v>
      </c>
      <c r="X174" s="30">
        <f>IFERROR(+'CMA Emp Adj'!X174-'Tor Emp Adj'!X174,"")</f>
        <v>8.4317283761478432</v>
      </c>
      <c r="Y174" s="30">
        <f>IFERROR(+'CMA Emp Adj'!Y174-'Tor Emp Adj'!Y174,"")</f>
        <v>13.804932048283092</v>
      </c>
    </row>
    <row r="175" spans="1:25" x14ac:dyDescent="0.25">
      <c r="A175" s="6" t="s">
        <v>168</v>
      </c>
      <c r="B175" s="6"/>
      <c r="C175" s="14">
        <v>812</v>
      </c>
      <c r="D175" s="65">
        <f>IFERROR(+'CMA Emp Adj'!D175-'Tor Emp Adj'!D175,"")</f>
        <v>12.531356542415534</v>
      </c>
      <c r="E175" s="65">
        <f>IFERROR(+'CMA Emp Adj'!E175-'Tor Emp Adj'!E175,"")</f>
        <v>14.995904509386785</v>
      </c>
      <c r="F175" s="65">
        <f>IFERROR(+'CMA Emp Adj'!F175-'Tor Emp Adj'!F175,"")</f>
        <v>12.308908813669651</v>
      </c>
      <c r="G175" s="65">
        <f>IFERROR(+'CMA Emp Adj'!G175-'Tor Emp Adj'!G175,"")</f>
        <v>12.197701471532433</v>
      </c>
      <c r="H175" s="65">
        <f>IFERROR(+'CMA Emp Adj'!H175-'Tor Emp Adj'!H175,"")</f>
        <v>13.193834176868144</v>
      </c>
      <c r="I175" s="65">
        <f>IFERROR(+'CMA Emp Adj'!I175-'Tor Emp Adj'!I175,"")</f>
        <v>13.494125660303318</v>
      </c>
      <c r="J175" s="65">
        <f>IFERROR(+'CMA Emp Adj'!J175-'Tor Emp Adj'!J175,"")</f>
        <v>18.583018685006039</v>
      </c>
      <c r="K175" s="65">
        <f>IFERROR(+'CMA Emp Adj'!K175-'Tor Emp Adj'!K175,"")</f>
        <v>15.096497389028876</v>
      </c>
      <c r="L175" s="65">
        <f>IFERROR(+'CMA Emp Adj'!L175-'Tor Emp Adj'!L175,"")</f>
        <v>16.223347627901443</v>
      </c>
      <c r="M175" s="30">
        <f>IFERROR(+'CMA Emp Adj'!M175-'Tor Emp Adj'!M175,"")</f>
        <v>17.503846954817256</v>
      </c>
      <c r="N175" s="30">
        <f>IFERROR(+'CMA Emp Adj'!N175-'Tor Emp Adj'!N175,"")</f>
        <v>16.097247362890364</v>
      </c>
      <c r="O175" s="30">
        <f>IFERROR(+'CMA Emp Adj'!O175-'Tor Emp Adj'!O175,"")</f>
        <v>18.119298667055169</v>
      </c>
      <c r="P175" s="30">
        <f>IFERROR(+'CMA Emp Adj'!P175-'Tor Emp Adj'!P175,"")</f>
        <v>24.72156649370028</v>
      </c>
      <c r="Q175" s="30">
        <f>IFERROR(+'CMA Emp Adj'!Q175-'Tor Emp Adj'!Q175,"")</f>
        <v>18.121389389641063</v>
      </c>
      <c r="R175" s="30">
        <f>IFERROR(+'CMA Emp Adj'!R175-'Tor Emp Adj'!R175,"")</f>
        <v>15.878002341607932</v>
      </c>
      <c r="S175" s="30">
        <f>IFERROR(+'CMA Emp Adj'!S175-'Tor Emp Adj'!S175,"")</f>
        <v>18.289333117213275</v>
      </c>
      <c r="T175" s="30">
        <f>IFERROR(+'CMA Emp Adj'!T175-'Tor Emp Adj'!T175,"")</f>
        <v>14.211130469667491</v>
      </c>
      <c r="U175" s="30">
        <f>IFERROR(+'CMA Emp Adj'!U175-'Tor Emp Adj'!U175,"")</f>
        <v>17.380234684608766</v>
      </c>
      <c r="V175" s="30">
        <f>IFERROR(+'CMA Emp Adj'!V175-'Tor Emp Adj'!V175,"")</f>
        <v>15.214516682730572</v>
      </c>
      <c r="W175" s="30">
        <f>IFERROR(+'CMA Emp Adj'!W175-'Tor Emp Adj'!W175,"")</f>
        <v>17.999650729068158</v>
      </c>
      <c r="X175" s="30">
        <f>IFERROR(+'CMA Emp Adj'!X175-'Tor Emp Adj'!X175,"")</f>
        <v>22.346803583633477</v>
      </c>
      <c r="Y175" s="30">
        <f>IFERROR(+'CMA Emp Adj'!Y175-'Tor Emp Adj'!Y175,"")</f>
        <v>18.087835996600774</v>
      </c>
    </row>
    <row r="176" spans="1:25" x14ac:dyDescent="0.25">
      <c r="A176" s="6" t="s">
        <v>169</v>
      </c>
      <c r="B176" s="6"/>
      <c r="C176" s="14">
        <v>813</v>
      </c>
      <c r="D176" s="65">
        <f>IFERROR(+'CMA Emp Adj'!D176-'Tor Emp Adj'!D176,"")</f>
        <v>8.521877686197481</v>
      </c>
      <c r="E176" s="65">
        <f>IFERROR(+'CMA Emp Adj'!E176-'Tor Emp Adj'!E176,"")</f>
        <v>9.3358949336458785</v>
      </c>
      <c r="F176" s="65">
        <f>IFERROR(+'CMA Emp Adj'!F176-'Tor Emp Adj'!F176,"")</f>
        <v>9.6243222138323823</v>
      </c>
      <c r="G176" s="65">
        <f>IFERROR(+'CMA Emp Adj'!G176-'Tor Emp Adj'!G176,"")</f>
        <v>5.985511198001463</v>
      </c>
      <c r="H176" s="65">
        <f>IFERROR(+'CMA Emp Adj'!H176-'Tor Emp Adj'!H176,"")</f>
        <v>9.6107798554973627</v>
      </c>
      <c r="I176" s="65">
        <f>IFERROR(+'CMA Emp Adj'!I176-'Tor Emp Adj'!I176,"")</f>
        <v>9.041836147674152</v>
      </c>
      <c r="J176" s="65">
        <f>IFERROR(+'CMA Emp Adj'!J176-'Tor Emp Adj'!J176,"")</f>
        <v>9.5637627267230929</v>
      </c>
      <c r="K176" s="65">
        <f>IFERROR(+'CMA Emp Adj'!K176-'Tor Emp Adj'!K176,"")</f>
        <v>9.8298760902111262</v>
      </c>
      <c r="L176" s="65">
        <f>IFERROR(+'CMA Emp Adj'!L176-'Tor Emp Adj'!L176,"")</f>
        <v>6.4816134734257425</v>
      </c>
      <c r="M176" s="30">
        <f>IFERROR(+'CMA Emp Adj'!M176-'Tor Emp Adj'!M176,"")</f>
        <v>6.0161222701078607</v>
      </c>
      <c r="N176" s="30">
        <f>IFERROR(+'CMA Emp Adj'!N176-'Tor Emp Adj'!N176,"")</f>
        <v>7.9805037975984199</v>
      </c>
      <c r="O176" s="30">
        <f>IFERROR(+'CMA Emp Adj'!O176-'Tor Emp Adj'!O176,"")</f>
        <v>10.653250558014843</v>
      </c>
      <c r="P176" s="30">
        <f>IFERROR(+'CMA Emp Adj'!P176-'Tor Emp Adj'!P176,"")</f>
        <v>9.9279557142436836</v>
      </c>
      <c r="Q176" s="30">
        <f>IFERROR(+'CMA Emp Adj'!Q176-'Tor Emp Adj'!Q176,"")</f>
        <v>11.57877021073946</v>
      </c>
      <c r="R176" s="30">
        <f>IFERROR(+'CMA Emp Adj'!R176-'Tor Emp Adj'!R176,"")</f>
        <v>9.3740395343525016</v>
      </c>
      <c r="S176" s="30">
        <f>IFERROR(+'CMA Emp Adj'!S176-'Tor Emp Adj'!S176,"")</f>
        <v>12.028164095034143</v>
      </c>
      <c r="T176" s="30">
        <f>IFERROR(+'CMA Emp Adj'!T176-'Tor Emp Adj'!T176,"")</f>
        <v>10.165293555034935</v>
      </c>
      <c r="U176" s="30">
        <f>IFERROR(+'CMA Emp Adj'!U176-'Tor Emp Adj'!U176,"")</f>
        <v>13.545890903591044</v>
      </c>
      <c r="V176" s="30">
        <f>IFERROR(+'CMA Emp Adj'!V176-'Tor Emp Adj'!V176,"")</f>
        <v>12.13675913861865</v>
      </c>
      <c r="W176" s="30">
        <f>IFERROR(+'CMA Emp Adj'!W176-'Tor Emp Adj'!W176,"")</f>
        <v>10.621147693896027</v>
      </c>
      <c r="X176" s="30">
        <f>IFERROR(+'CMA Emp Adj'!X176-'Tor Emp Adj'!X176,"")</f>
        <v>9.4698953973243896</v>
      </c>
      <c r="Y176" s="30">
        <f>IFERROR(+'CMA Emp Adj'!Y176-'Tor Emp Adj'!Y176,"")</f>
        <v>12.791211245672542</v>
      </c>
    </row>
    <row r="177" spans="1:25" x14ac:dyDescent="0.25">
      <c r="A177" s="6" t="s">
        <v>170</v>
      </c>
      <c r="B177" s="6"/>
      <c r="C177" s="14">
        <v>814</v>
      </c>
      <c r="D177" s="65">
        <f>IFERROR(+'CMA Emp Adj'!D177-'Tor Emp Adj'!D177,"")</f>
        <v>5.5581260784004494</v>
      </c>
      <c r="E177" s="65">
        <f>IFERROR(+'CMA Emp Adj'!E177-'Tor Emp Adj'!E177,"")</f>
        <v>4.3321383167164065</v>
      </c>
      <c r="F177" s="65">
        <f>IFERROR(+'CMA Emp Adj'!F177-'Tor Emp Adj'!F177,"")</f>
        <v>5.0548524280198226</v>
      </c>
      <c r="G177" s="65">
        <f>IFERROR(+'CMA Emp Adj'!G177-'Tor Emp Adj'!G177,"")</f>
        <v>5.2849358861980065</v>
      </c>
      <c r="H177" s="65">
        <f>IFERROR(+'CMA Emp Adj'!H177-'Tor Emp Adj'!H177,"")</f>
        <v>4.7754708183132673</v>
      </c>
      <c r="I177" s="65">
        <f>IFERROR(+'CMA Emp Adj'!I177-'Tor Emp Adj'!I177,"")</f>
        <v>4.9386042808018775</v>
      </c>
      <c r="J177" s="65">
        <f>IFERROR(+'CMA Emp Adj'!J177-'Tor Emp Adj'!J177,"")</f>
        <v>5.5957799637243024</v>
      </c>
      <c r="K177" s="65">
        <f>IFERROR(+'CMA Emp Adj'!K177-'Tor Emp Adj'!K177,"")</f>
        <v>4.4792467918417067</v>
      </c>
      <c r="L177" s="65">
        <f>IFERROR(+'CMA Emp Adj'!L177-'Tor Emp Adj'!L177,"")</f>
        <v>4.1984058747487127</v>
      </c>
      <c r="M177" s="30">
        <f>IFERROR(+'CMA Emp Adj'!M177-'Tor Emp Adj'!M177,"")</f>
        <v>6.3471271556280655</v>
      </c>
      <c r="N177" s="30">
        <f>IFERROR(+'CMA Emp Adj'!N177-'Tor Emp Adj'!N177,"")</f>
        <v>5.3500071870448114</v>
      </c>
      <c r="O177" s="30">
        <f>IFERROR(+'CMA Emp Adj'!O177-'Tor Emp Adj'!O177,"")</f>
        <v>7.4993468386083819</v>
      </c>
      <c r="P177" s="30">
        <f>IFERROR(+'CMA Emp Adj'!P177-'Tor Emp Adj'!P177,"")</f>
        <v>8.5479360956220845</v>
      </c>
      <c r="Q177" s="30">
        <f>IFERROR(+'CMA Emp Adj'!Q177-'Tor Emp Adj'!Q177,"")</f>
        <v>8.0214641711079704</v>
      </c>
      <c r="R177" s="30">
        <f>IFERROR(+'CMA Emp Adj'!R177-'Tor Emp Adj'!R177,"")</f>
        <v>6.9441263752899918</v>
      </c>
      <c r="S177" s="30">
        <f>IFERROR(+'CMA Emp Adj'!S177-'Tor Emp Adj'!S177,"")</f>
        <v>8.303098981109434</v>
      </c>
      <c r="T177" s="30">
        <f>IFERROR(+'CMA Emp Adj'!T177-'Tor Emp Adj'!T177,"")</f>
        <v>7.1228907367306959</v>
      </c>
      <c r="U177" s="30">
        <f>IFERROR(+'CMA Emp Adj'!U177-'Tor Emp Adj'!U177,"")</f>
        <v>8.0580237143713553</v>
      </c>
      <c r="V177" s="30">
        <f>IFERROR(+'CMA Emp Adj'!V177-'Tor Emp Adj'!V177,"")</f>
        <v>5.9999000394408206</v>
      </c>
      <c r="W177" s="30">
        <f>IFERROR(+'CMA Emp Adj'!W177-'Tor Emp Adj'!W177,"")</f>
        <v>4.7240216581770547</v>
      </c>
      <c r="X177" s="30">
        <f>IFERROR(+'CMA Emp Adj'!X177-'Tor Emp Adj'!X177,"")</f>
        <v>5.2506502766905534</v>
      </c>
      <c r="Y177" s="30">
        <f>IFERROR(+'CMA Emp Adj'!Y177-'Tor Emp Adj'!Y177,"")</f>
        <v>3.6288474765241414</v>
      </c>
    </row>
    <row r="178" spans="1:25" x14ac:dyDescent="0.25">
      <c r="A178" s="5" t="s">
        <v>171</v>
      </c>
      <c r="B178" s="5"/>
      <c r="C178" s="13">
        <v>91</v>
      </c>
      <c r="D178" s="64">
        <f>IFERROR(+'CMA Emp Adj'!D178-'Tor Emp Adj'!D178,"")</f>
        <v>41.362923424642808</v>
      </c>
      <c r="E178" s="64">
        <f>IFERROR(+'CMA Emp Adj'!E178-'Tor Emp Adj'!E178,"")</f>
        <v>43.409504191709722</v>
      </c>
      <c r="F178" s="64">
        <f>IFERROR(+'CMA Emp Adj'!F178-'Tor Emp Adj'!F178,"")</f>
        <v>36.970010213299787</v>
      </c>
      <c r="G178" s="64">
        <f>IFERROR(+'CMA Emp Adj'!G178-'Tor Emp Adj'!G178,"")</f>
        <v>36.488413402539535</v>
      </c>
      <c r="H178" s="64">
        <f>IFERROR(+'CMA Emp Adj'!H178-'Tor Emp Adj'!H178,"")</f>
        <v>43.325650969642524</v>
      </c>
      <c r="I178" s="64">
        <f>IFERROR(+'CMA Emp Adj'!I178-'Tor Emp Adj'!I178,"")</f>
        <v>41.905739180403614</v>
      </c>
      <c r="J178" s="64">
        <f>IFERROR(+'CMA Emp Adj'!J178-'Tor Emp Adj'!J178,"")</f>
        <v>41.490943692563462</v>
      </c>
      <c r="K178" s="64">
        <f>IFERROR(+'CMA Emp Adj'!K178-'Tor Emp Adj'!K178,"")</f>
        <v>39.303029901103592</v>
      </c>
      <c r="L178" s="64">
        <f>IFERROR(+'CMA Emp Adj'!L178-'Tor Emp Adj'!L178,"")</f>
        <v>33.826802521158186</v>
      </c>
      <c r="M178" s="29">
        <f>IFERROR(+'CMA Emp Adj'!M178-'Tor Emp Adj'!M178,"")</f>
        <v>29.63918231181087</v>
      </c>
      <c r="N178" s="29">
        <f>IFERROR(+'CMA Emp Adj'!N178-'Tor Emp Adj'!N178,"")</f>
        <v>30.026075853933108</v>
      </c>
      <c r="O178" s="29">
        <f>IFERROR(+'CMA Emp Adj'!O178-'Tor Emp Adj'!O178,"")</f>
        <v>40.63955796219922</v>
      </c>
      <c r="P178" s="29">
        <f>IFERROR(+'CMA Emp Adj'!P178-'Tor Emp Adj'!P178,"")</f>
        <v>38.862329105393471</v>
      </c>
      <c r="Q178" s="29">
        <f>IFERROR(+'CMA Emp Adj'!Q178-'Tor Emp Adj'!Q178,"")</f>
        <v>47.105877777374346</v>
      </c>
      <c r="R178" s="29">
        <f>IFERROR(+'CMA Emp Adj'!R178-'Tor Emp Adj'!R178,"")</f>
        <v>44.621749832712752</v>
      </c>
      <c r="S178" s="29">
        <f>IFERROR(+'CMA Emp Adj'!S178-'Tor Emp Adj'!S178,"")</f>
        <v>32.173161617311663</v>
      </c>
      <c r="T178" s="29">
        <f>IFERROR(+'CMA Emp Adj'!T178-'Tor Emp Adj'!T178,"")</f>
        <v>42.599289318021917</v>
      </c>
      <c r="U178" s="29">
        <f>IFERROR(+'CMA Emp Adj'!U178-'Tor Emp Adj'!U178,"")</f>
        <v>44.389243067462502</v>
      </c>
      <c r="V178" s="29">
        <f>IFERROR(+'CMA Emp Adj'!V178-'Tor Emp Adj'!V178,"")</f>
        <v>37.729127190619238</v>
      </c>
      <c r="W178" s="29">
        <f>IFERROR(+'CMA Emp Adj'!W178-'Tor Emp Adj'!W178,"")</f>
        <v>52.328621230433669</v>
      </c>
      <c r="X178" s="29">
        <f>IFERROR(+'CMA Emp Adj'!X178-'Tor Emp Adj'!X178,"")</f>
        <v>32.068587500967766</v>
      </c>
      <c r="Y178" s="29">
        <f>IFERROR(+'CMA Emp Adj'!Y178-'Tor Emp Adj'!Y178,"")</f>
        <v>46.848022994686914</v>
      </c>
    </row>
    <row r="179" spans="1:25" x14ac:dyDescent="0.25">
      <c r="A179" s="6" t="s">
        <v>172</v>
      </c>
      <c r="B179" s="6"/>
      <c r="C179" s="14">
        <v>911</v>
      </c>
      <c r="D179" s="65">
        <f>IFERROR(+'CMA Emp Adj'!D179-'Tor Emp Adj'!D179,"")</f>
        <v>6.2778140195642678</v>
      </c>
      <c r="E179" s="65">
        <f>IFERROR(+'CMA Emp Adj'!E179-'Tor Emp Adj'!E179,"")</f>
        <v>6.6405104407624336</v>
      </c>
      <c r="F179" s="65">
        <f>IFERROR(+'CMA Emp Adj'!F179-'Tor Emp Adj'!F179,"")</f>
        <v>5.8302350702270882</v>
      </c>
      <c r="G179" s="65">
        <f>IFERROR(+'CMA Emp Adj'!G179-'Tor Emp Adj'!G179,"")</f>
        <v>7.4392964605925602</v>
      </c>
      <c r="H179" s="65">
        <f>IFERROR(+'CMA Emp Adj'!H179-'Tor Emp Adj'!H179,"")</f>
        <v>10.27156970101311</v>
      </c>
      <c r="I179" s="65">
        <f>IFERROR(+'CMA Emp Adj'!I179-'Tor Emp Adj'!I179,"")</f>
        <v>10.542278989486022</v>
      </c>
      <c r="J179" s="65">
        <f>IFERROR(+'CMA Emp Adj'!J179-'Tor Emp Adj'!J179,"")</f>
        <v>9.0912705063482431</v>
      </c>
      <c r="K179" s="65">
        <f>IFERROR(+'CMA Emp Adj'!K179-'Tor Emp Adj'!K179,"")</f>
        <v>8.6556895450215023</v>
      </c>
      <c r="L179" s="65">
        <f>IFERROR(+'CMA Emp Adj'!L179-'Tor Emp Adj'!L179,"")</f>
        <v>5.3965157407751931</v>
      </c>
      <c r="M179" s="30">
        <f>IFERROR(+'CMA Emp Adj'!M179-'Tor Emp Adj'!M179,"")</f>
        <v>1.7892529616232018</v>
      </c>
      <c r="N179" s="30">
        <f>IFERROR(+'CMA Emp Adj'!N179-'Tor Emp Adj'!N179,"")</f>
        <v>6.2345270201117113</v>
      </c>
      <c r="O179" s="30">
        <f>IFERROR(+'CMA Emp Adj'!O179-'Tor Emp Adj'!O179,"")</f>
        <v>6.3283576531266483</v>
      </c>
      <c r="P179" s="30">
        <f>IFERROR(+'CMA Emp Adj'!P179-'Tor Emp Adj'!P179,"")</f>
        <v>5.9090154315110652</v>
      </c>
      <c r="Q179" s="30">
        <f>IFERROR(+'CMA Emp Adj'!Q179-'Tor Emp Adj'!Q179,"")</f>
        <v>10.12343493291031</v>
      </c>
      <c r="R179" s="30">
        <f>IFERROR(+'CMA Emp Adj'!R179-'Tor Emp Adj'!R179,"")</f>
        <v>11.32888303892717</v>
      </c>
      <c r="S179" s="30">
        <f>IFERROR(+'CMA Emp Adj'!S179-'Tor Emp Adj'!S179,"")</f>
        <v>6.0340618781858169</v>
      </c>
      <c r="T179" s="30">
        <f>IFERROR(+'CMA Emp Adj'!T179-'Tor Emp Adj'!T179,"")</f>
        <v>5.6635899151635432</v>
      </c>
      <c r="U179" s="30">
        <f>IFERROR(+'CMA Emp Adj'!U179-'Tor Emp Adj'!U179,"")</f>
        <v>7.1543500824107831</v>
      </c>
      <c r="V179" s="30">
        <f>IFERROR(+'CMA Emp Adj'!V179-'Tor Emp Adj'!V179,"")</f>
        <v>9.9847559249922675</v>
      </c>
      <c r="W179" s="30">
        <f>IFERROR(+'CMA Emp Adj'!W179-'Tor Emp Adj'!W179,"")</f>
        <v>6.1041380976573478</v>
      </c>
      <c r="X179" s="30">
        <f>IFERROR(+'CMA Emp Adj'!X179-'Tor Emp Adj'!X179,"")</f>
        <v>3.0011802907778424</v>
      </c>
      <c r="Y179" s="30">
        <f>IFERROR(+'CMA Emp Adj'!Y179-'Tor Emp Adj'!Y179,"")</f>
        <v>8.6830397313862342</v>
      </c>
    </row>
    <row r="180" spans="1:25" x14ac:dyDescent="0.25">
      <c r="A180" s="6" t="s">
        <v>173</v>
      </c>
      <c r="B180" s="6"/>
      <c r="C180" s="14">
        <v>912</v>
      </c>
      <c r="D180" s="65">
        <f>IFERROR(+'CMA Emp Adj'!D180-'Tor Emp Adj'!D180,"")</f>
        <v>8.3506272548373026</v>
      </c>
      <c r="E180" s="65">
        <f>IFERROR(+'CMA Emp Adj'!E180-'Tor Emp Adj'!E180,"")</f>
        <v>8.6179154149769861</v>
      </c>
      <c r="F180" s="65">
        <f>IFERROR(+'CMA Emp Adj'!F180-'Tor Emp Adj'!F180,"")</f>
        <v>11.285425835757081</v>
      </c>
      <c r="G180" s="65">
        <f>IFERROR(+'CMA Emp Adj'!G180-'Tor Emp Adj'!G180,"")</f>
        <v>9.9185616028109145</v>
      </c>
      <c r="H180" s="65">
        <f>IFERROR(+'CMA Emp Adj'!H180-'Tor Emp Adj'!H180,"")</f>
        <v>12.697126289911818</v>
      </c>
      <c r="I180" s="65">
        <f>IFERROR(+'CMA Emp Adj'!I180-'Tor Emp Adj'!I180,"")</f>
        <v>10.344295672161449</v>
      </c>
      <c r="J180" s="65">
        <f>IFERROR(+'CMA Emp Adj'!J180-'Tor Emp Adj'!J180,"")</f>
        <v>11.943364068923817</v>
      </c>
      <c r="K180" s="65">
        <f>IFERROR(+'CMA Emp Adj'!K180-'Tor Emp Adj'!K180,"")</f>
        <v>10.275406116321982</v>
      </c>
      <c r="L180" s="65">
        <f>IFERROR(+'CMA Emp Adj'!L180-'Tor Emp Adj'!L180,"")</f>
        <v>2.6449286474355453</v>
      </c>
      <c r="M180" s="30">
        <f>IFERROR(+'CMA Emp Adj'!M180-'Tor Emp Adj'!M180,"")</f>
        <v>7.5827851987833768</v>
      </c>
      <c r="N180" s="30">
        <f>IFERROR(+'CMA Emp Adj'!N180-'Tor Emp Adj'!N180,"")</f>
        <v>5.1005786704884883</v>
      </c>
      <c r="O180" s="30">
        <f>IFERROR(+'CMA Emp Adj'!O180-'Tor Emp Adj'!O180,"")</f>
        <v>7.6869079474553317</v>
      </c>
      <c r="P180" s="30">
        <f>IFERROR(+'CMA Emp Adj'!P180-'Tor Emp Adj'!P180,"")</f>
        <v>12.846550290263227</v>
      </c>
      <c r="Q180" s="30">
        <f>IFERROR(+'CMA Emp Adj'!Q180-'Tor Emp Adj'!Q180,"")</f>
        <v>9.857391208752631</v>
      </c>
      <c r="R180" s="30">
        <f>IFERROR(+'CMA Emp Adj'!R180-'Tor Emp Adj'!R180,"")</f>
        <v>7.5449728423328395</v>
      </c>
      <c r="S180" s="30">
        <f>IFERROR(+'CMA Emp Adj'!S180-'Tor Emp Adj'!S180,"")</f>
        <v>3.39423419616611</v>
      </c>
      <c r="T180" s="30">
        <f>IFERROR(+'CMA Emp Adj'!T180-'Tor Emp Adj'!T180,"")</f>
        <v>11.521516957037967</v>
      </c>
      <c r="U180" s="30">
        <f>IFERROR(+'CMA Emp Adj'!U180-'Tor Emp Adj'!U180,"")</f>
        <v>8.4272853851075098</v>
      </c>
      <c r="V180" s="30">
        <f>IFERROR(+'CMA Emp Adj'!V180-'Tor Emp Adj'!V180,"")</f>
        <v>7.8176446378918882</v>
      </c>
      <c r="W180" s="30">
        <f>IFERROR(+'CMA Emp Adj'!W180-'Tor Emp Adj'!W180,"")</f>
        <v>13.92302366565432</v>
      </c>
      <c r="X180" s="30">
        <f>IFERROR(+'CMA Emp Adj'!X180-'Tor Emp Adj'!X180,"")</f>
        <v>3.8886080297357886</v>
      </c>
      <c r="Y180" s="30">
        <f>IFERROR(+'CMA Emp Adj'!Y180-'Tor Emp Adj'!Y180,"")</f>
        <v>5.9730832028765448</v>
      </c>
    </row>
    <row r="181" spans="1:25" x14ac:dyDescent="0.25">
      <c r="A181" s="6" t="s">
        <v>174</v>
      </c>
      <c r="B181" s="6"/>
      <c r="C181" s="14">
        <v>913</v>
      </c>
      <c r="D181" s="65">
        <f>IFERROR(+'CMA Emp Adj'!D181-'Tor Emp Adj'!D181,"")</f>
        <v>26.643596676386675</v>
      </c>
      <c r="E181" s="65">
        <f>IFERROR(+'CMA Emp Adj'!E181-'Tor Emp Adj'!E181,"")</f>
        <v>27.131413486902009</v>
      </c>
      <c r="F181" s="65">
        <f>IFERROR(+'CMA Emp Adj'!F181-'Tor Emp Adj'!F181,"")</f>
        <v>19.86416475958281</v>
      </c>
      <c r="G181" s="65">
        <f>IFERROR(+'CMA Emp Adj'!G181-'Tor Emp Adj'!G181,"")</f>
        <v>19.071580689246151</v>
      </c>
      <c r="H181" s="65">
        <f>IFERROR(+'CMA Emp Adj'!H181-'Tor Emp Adj'!H181,"")</f>
        <v>20.168248997774292</v>
      </c>
      <c r="I181" s="65">
        <f>IFERROR(+'CMA Emp Adj'!I181-'Tor Emp Adj'!I181,"")</f>
        <v>20.694625172734561</v>
      </c>
      <c r="J181" s="65">
        <f>IFERROR(+'CMA Emp Adj'!J181-'Tor Emp Adj'!J181,"")</f>
        <v>20.45185293379685</v>
      </c>
      <c r="K181" s="65">
        <f>IFERROR(+'CMA Emp Adj'!K181-'Tor Emp Adj'!K181,"")</f>
        <v>20.359557538465772</v>
      </c>
      <c r="L181" s="65">
        <f>IFERROR(+'CMA Emp Adj'!L181-'Tor Emp Adj'!L181,"")</f>
        <v>26.61949256624067</v>
      </c>
      <c r="M181" s="30">
        <f>IFERROR(+'CMA Emp Adj'!M181-'Tor Emp Adj'!M181,"")</f>
        <v>20.787135450008108</v>
      </c>
      <c r="N181" s="30">
        <f>IFERROR(+'CMA Emp Adj'!N181-'Tor Emp Adj'!N181,"")</f>
        <v>17.676076344594776</v>
      </c>
      <c r="O181" s="30">
        <f>IFERROR(+'CMA Emp Adj'!O181-'Tor Emp Adj'!O181,"")</f>
        <v>27.209737681686917</v>
      </c>
      <c r="P181" s="30">
        <f>IFERROR(+'CMA Emp Adj'!P181-'Tor Emp Adj'!P181,"")</f>
        <v>19.65681730256172</v>
      </c>
      <c r="Q181" s="30">
        <f>IFERROR(+'CMA Emp Adj'!Q181-'Tor Emp Adj'!Q181,"")</f>
        <v>26.444107840002804</v>
      </c>
      <c r="R181" s="30">
        <f>IFERROR(+'CMA Emp Adj'!R181-'Tor Emp Adj'!R181,"")</f>
        <v>25.526582534993768</v>
      </c>
      <c r="S181" s="30">
        <f>IFERROR(+'CMA Emp Adj'!S181-'Tor Emp Adj'!S181,"")</f>
        <v>22.210842244913469</v>
      </c>
      <c r="T181" s="30">
        <f>IFERROR(+'CMA Emp Adj'!T181-'Tor Emp Adj'!T181,"")</f>
        <v>25.239759326350192</v>
      </c>
      <c r="U181" s="30">
        <f>IFERROR(+'CMA Emp Adj'!U181-'Tor Emp Adj'!U181,"")</f>
        <v>28.318648223794806</v>
      </c>
      <c r="V181" s="30">
        <f>IFERROR(+'CMA Emp Adj'!V181-'Tor Emp Adj'!V181,"")</f>
        <v>18.948413960133127</v>
      </c>
      <c r="W181" s="30">
        <f>IFERROR(+'CMA Emp Adj'!W181-'Tor Emp Adj'!W181,"")</f>
        <v>32.423287631910178</v>
      </c>
      <c r="X181" s="30">
        <f>IFERROR(+'CMA Emp Adj'!X181-'Tor Emp Adj'!X181,"")</f>
        <v>25.12947150876775</v>
      </c>
      <c r="Y181" s="30">
        <f>IFERROR(+'CMA Emp Adj'!Y181-'Tor Emp Adj'!Y181,"")</f>
        <v>32.017962066355153</v>
      </c>
    </row>
    <row r="182" spans="1:25" x14ac:dyDescent="0.25">
      <c r="A182" s="6" t="s">
        <v>175</v>
      </c>
      <c r="B182" s="6"/>
      <c r="C182" s="14" t="s">
        <v>210</v>
      </c>
      <c r="D182" s="65">
        <f>IFERROR(+'CMA Emp Adj'!D182-'Tor Emp Adj'!D182,"")</f>
        <v>0</v>
      </c>
      <c r="E182" s="65">
        <f>IFERROR(+'CMA Emp Adj'!E182-'Tor Emp Adj'!E182,"")</f>
        <v>0</v>
      </c>
      <c r="F182" s="65">
        <f>IFERROR(+'CMA Emp Adj'!F182-'Tor Emp Adj'!F182,"")</f>
        <v>0</v>
      </c>
      <c r="G182" s="65">
        <f>IFERROR(+'CMA Emp Adj'!G182-'Tor Emp Adj'!G182,"")</f>
        <v>0</v>
      </c>
      <c r="H182" s="65">
        <f>IFERROR(+'CMA Emp Adj'!H182-'Tor Emp Adj'!H182,"")</f>
        <v>0</v>
      </c>
      <c r="I182" s="65">
        <f>IFERROR(+'CMA Emp Adj'!I182-'Tor Emp Adj'!I182,"")</f>
        <v>0</v>
      </c>
      <c r="J182" s="65">
        <f>IFERROR(+'CMA Emp Adj'!J182-'Tor Emp Adj'!J182,"")</f>
        <v>0</v>
      </c>
      <c r="K182" s="65">
        <f>IFERROR(+'CMA Emp Adj'!K182-'Tor Emp Adj'!K182,"")</f>
        <v>0</v>
      </c>
      <c r="L182" s="65">
        <f>IFERROR(+'CMA Emp Adj'!L182-'Tor Emp Adj'!L182,"")</f>
        <v>0</v>
      </c>
      <c r="M182" s="30">
        <f>IFERROR(+'CMA Emp Adj'!M182-'Tor Emp Adj'!M182,"")</f>
        <v>0</v>
      </c>
      <c r="N182" s="30">
        <f>IFERROR(+'CMA Emp Adj'!N182-'Tor Emp Adj'!N182,"")</f>
        <v>0</v>
      </c>
      <c r="O182" s="30">
        <f>IFERROR(+'CMA Emp Adj'!O182-'Tor Emp Adj'!O182,"")</f>
        <v>0</v>
      </c>
      <c r="P182" s="30">
        <f>IFERROR(+'CMA Emp Adj'!P182-'Tor Emp Adj'!P182,"")</f>
        <v>0</v>
      </c>
      <c r="Q182" s="30">
        <f>IFERROR(+'CMA Emp Adj'!Q182-'Tor Emp Adj'!Q182,"")</f>
        <v>0</v>
      </c>
      <c r="R182" s="30">
        <f>IFERROR(+'CMA Emp Adj'!R182-'Tor Emp Adj'!R182,"")</f>
        <v>0</v>
      </c>
      <c r="S182" s="30">
        <f>IFERROR(+'CMA Emp Adj'!S182-'Tor Emp Adj'!S182,"")</f>
        <v>0</v>
      </c>
      <c r="T182" s="30">
        <f>IFERROR(+'CMA Emp Adj'!T182-'Tor Emp Adj'!T182,"")</f>
        <v>1.7979452054794522</v>
      </c>
      <c r="U182" s="30">
        <f>IFERROR(+'CMA Emp Adj'!U182-'Tor Emp Adj'!U182,"")</f>
        <v>1.9417808219178083</v>
      </c>
      <c r="V182" s="30">
        <f>IFERROR(+'CMA Emp Adj'!V182-'Tor Emp Adj'!V182,"")</f>
        <v>0</v>
      </c>
      <c r="W182" s="30">
        <f>IFERROR(+'CMA Emp Adj'!W182-'Tor Emp Adj'!W182,"")</f>
        <v>0</v>
      </c>
      <c r="X182" s="30">
        <f>IFERROR(+'CMA Emp Adj'!X182-'Tor Emp Adj'!X182,"")</f>
        <v>0</v>
      </c>
      <c r="Y182" s="30">
        <f>IFERROR(+'CMA Emp Adj'!Y182-'Tor Emp Adj'!Y182,"")</f>
        <v>0</v>
      </c>
    </row>
    <row r="187" spans="1:25" x14ac:dyDescent="0.25">
      <c r="A187" s="123" t="s">
        <v>532</v>
      </c>
      <c r="B187" s="124"/>
      <c r="C187" s="124"/>
    </row>
    <row r="188" spans="1:25" x14ac:dyDescent="0.25">
      <c r="A188" s="125" t="s">
        <v>380</v>
      </c>
      <c r="B188" s="126"/>
      <c r="C188" s="127" t="s">
        <v>533</v>
      </c>
      <c r="D188" s="128">
        <f>SUMIF($C$198:$C$277,334511,D$198:D$277)+SUMIF($C$198:$C$277,3364,D$198:D$277)+SUMIF($C$198:$C$277,488190,D$198:D$277)</f>
        <v>9.0789712069753783</v>
      </c>
      <c r="E188" s="128">
        <f t="shared" ref="E188:Y188" si="0">SUMIF($C$198:$C$277,334511,E$198:E$277)+SUMIF($C$198:$C$277,3364,E$198:E$277)+SUMIF($C$198:$C$277,488190,E$198:E$277)</f>
        <v>7.7004616013512193</v>
      </c>
      <c r="F188" s="128">
        <f t="shared" si="0"/>
        <v>8.5806988954438577</v>
      </c>
      <c r="G188" s="128">
        <f t="shared" si="0"/>
        <v>8.2669788083525262</v>
      </c>
      <c r="H188" s="128">
        <f t="shared" si="0"/>
        <v>10.18723987342058</v>
      </c>
      <c r="I188" s="128">
        <f t="shared" si="0"/>
        <v>9.067988982388222</v>
      </c>
      <c r="J188" s="128">
        <f t="shared" si="0"/>
        <v>5.4351160011320445</v>
      </c>
      <c r="K188" s="128">
        <f t="shared" si="0"/>
        <v>6.0929950777110982</v>
      </c>
      <c r="L188" s="128">
        <f t="shared" si="0"/>
        <v>7.5529028191529317</v>
      </c>
      <c r="M188" s="128">
        <f t="shared" si="0"/>
        <v>10.104805436598701</v>
      </c>
      <c r="N188" s="128">
        <f t="shared" si="0"/>
        <v>7.5131470080378691</v>
      </c>
      <c r="O188" s="128">
        <f t="shared" si="0"/>
        <v>8.41615196774843</v>
      </c>
      <c r="P188" s="128">
        <f t="shared" si="0"/>
        <v>7.4160666989757811</v>
      </c>
      <c r="Q188" s="128">
        <f t="shared" si="0"/>
        <v>11.017936070528604</v>
      </c>
      <c r="R188" s="128">
        <f t="shared" si="0"/>
        <v>8.7861841259290223</v>
      </c>
      <c r="S188" s="128">
        <f t="shared" si="0"/>
        <v>10.093437749098113</v>
      </c>
      <c r="T188" s="128">
        <f t="shared" si="0"/>
        <v>8.9629294304932152</v>
      </c>
      <c r="U188" s="128">
        <f t="shared" si="0"/>
        <v>15.260675374684183</v>
      </c>
      <c r="V188" s="128">
        <f t="shared" si="0"/>
        <v>6.8272606687172459</v>
      </c>
      <c r="W188" s="128">
        <f t="shared" si="0"/>
        <v>8.6334980412688722</v>
      </c>
      <c r="X188" s="128">
        <f t="shared" si="0"/>
        <v>12.26439177257004</v>
      </c>
      <c r="Y188" s="128">
        <f t="shared" si="0"/>
        <v>8.4473551871998218</v>
      </c>
    </row>
    <row r="189" spans="1:25" x14ac:dyDescent="0.25">
      <c r="A189" s="125" t="s">
        <v>407</v>
      </c>
      <c r="B189" s="126"/>
      <c r="C189" s="127" t="s">
        <v>596</v>
      </c>
      <c r="D189" s="128">
        <f>SUMIF($C$198:$C$277,541310,D$198:D$277)+SUMIF($C$198:$C$277,541320,D$198:D$277)+SUMIF($C$198:$C$277,541410,D$198:D$277)+SUMIF($C$198:$C$277,541420,D$198:D$277)+SUMIF($C$198:$C$277,541430,D$198:D$277)+SUMIF($C$198:$C$277,541490,D$198:D$277)</f>
        <v>8.8770191093967394</v>
      </c>
      <c r="E189" s="128">
        <f t="shared" ref="E189:Y189" si="1">SUMIF($C$198:$C$277,541310,E$198:E$277)+SUMIF($C$198:$C$277,541320,E$198:E$277)+SUMIF($C$198:$C$277,541410,E$198:E$277)+SUMIF($C$198:$C$277,541420,E$198:E$277)+SUMIF($C$198:$C$277,541430,E$198:E$277)+SUMIF($C$198:$C$277,541490,E$198:E$277)</f>
        <v>7.1106655679203641</v>
      </c>
      <c r="F189" s="128">
        <f t="shared" si="1"/>
        <v>7.9424984872012265</v>
      </c>
      <c r="G189" s="128">
        <f t="shared" si="1"/>
        <v>10.622140447075195</v>
      </c>
      <c r="H189" s="128">
        <f t="shared" si="1"/>
        <v>10.709208356027224</v>
      </c>
      <c r="I189" s="128">
        <f t="shared" si="1"/>
        <v>8.8665164530476606</v>
      </c>
      <c r="J189" s="128">
        <f t="shared" si="1"/>
        <v>8.6559476527279564</v>
      </c>
      <c r="K189" s="128">
        <f t="shared" si="1"/>
        <v>9.4694607695103556</v>
      </c>
      <c r="L189" s="128">
        <f t="shared" si="1"/>
        <v>10.512831447288166</v>
      </c>
      <c r="M189" s="128">
        <f t="shared" si="1"/>
        <v>8.5909803441881376</v>
      </c>
      <c r="N189" s="128">
        <f t="shared" si="1"/>
        <v>12.16127307731781</v>
      </c>
      <c r="O189" s="128">
        <f t="shared" si="1"/>
        <v>10.952412304910823</v>
      </c>
      <c r="P189" s="128">
        <f t="shared" si="1"/>
        <v>10.748528428064626</v>
      </c>
      <c r="Q189" s="128">
        <f t="shared" si="1"/>
        <v>13.247342441527232</v>
      </c>
      <c r="R189" s="128">
        <f t="shared" si="1"/>
        <v>10.180139521451638</v>
      </c>
      <c r="S189" s="128">
        <f t="shared" si="1"/>
        <v>8.6110521531588891</v>
      </c>
      <c r="T189" s="128">
        <f t="shared" si="1"/>
        <v>11.836995630137693</v>
      </c>
      <c r="U189" s="128">
        <f t="shared" si="1"/>
        <v>11.297435933786254</v>
      </c>
      <c r="V189" s="128">
        <f t="shared" si="1"/>
        <v>10.378394977362518</v>
      </c>
      <c r="W189" s="128">
        <f t="shared" si="1"/>
        <v>15.182122764707373</v>
      </c>
      <c r="X189" s="128">
        <f t="shared" si="1"/>
        <v>11.63373616932793</v>
      </c>
      <c r="Y189" s="128">
        <f t="shared" si="1"/>
        <v>9.8532613310016526</v>
      </c>
    </row>
    <row r="190" spans="1:25" x14ac:dyDescent="0.25">
      <c r="A190" s="125" t="s">
        <v>420</v>
      </c>
      <c r="B190" s="126"/>
      <c r="C190" s="127">
        <v>61</v>
      </c>
      <c r="D190" s="128">
        <f>SUMIF($C$198:$C$277,61,D$198:D$277)</f>
        <v>58.99240855519075</v>
      </c>
      <c r="E190" s="128">
        <f t="shared" ref="E190:Y190" si="2">SUMIF($C$198:$C$277,61,E$198:E$277)</f>
        <v>55.538890548034146</v>
      </c>
      <c r="F190" s="128">
        <f t="shared" si="2"/>
        <v>60.601511466351056</v>
      </c>
      <c r="G190" s="128">
        <f t="shared" si="2"/>
        <v>63.233565680930298</v>
      </c>
      <c r="H190" s="128">
        <f t="shared" si="2"/>
        <v>55.621416070088983</v>
      </c>
      <c r="I190" s="128">
        <f t="shared" si="2"/>
        <v>67.668544425078636</v>
      </c>
      <c r="J190" s="128">
        <f t="shared" si="2"/>
        <v>76.827860977932261</v>
      </c>
      <c r="K190" s="128">
        <f t="shared" si="2"/>
        <v>69.870110243850036</v>
      </c>
      <c r="L190" s="128">
        <f t="shared" si="2"/>
        <v>67.153569084988078</v>
      </c>
      <c r="M190" s="128">
        <f t="shared" si="2"/>
        <v>80.937692691752929</v>
      </c>
      <c r="N190" s="128">
        <f t="shared" si="2"/>
        <v>87.881151900610362</v>
      </c>
      <c r="O190" s="128">
        <f t="shared" si="2"/>
        <v>84.196074495110352</v>
      </c>
      <c r="P190" s="128">
        <f t="shared" si="2"/>
        <v>81.107721071715332</v>
      </c>
      <c r="Q190" s="128">
        <f t="shared" si="2"/>
        <v>91.919232455981472</v>
      </c>
      <c r="R190" s="128">
        <f t="shared" si="2"/>
        <v>76.709911574125641</v>
      </c>
      <c r="S190" s="128">
        <f t="shared" si="2"/>
        <v>97.702595529611457</v>
      </c>
      <c r="T190" s="128">
        <f t="shared" si="2"/>
        <v>92.856079423957141</v>
      </c>
      <c r="U190" s="128">
        <f t="shared" si="2"/>
        <v>105.72061126475593</v>
      </c>
      <c r="V190" s="128">
        <f t="shared" si="2"/>
        <v>108.02350156481273</v>
      </c>
      <c r="W190" s="128">
        <f t="shared" si="2"/>
        <v>90.349032866666136</v>
      </c>
      <c r="X190" s="128">
        <f t="shared" si="2"/>
        <v>98.333202010995493</v>
      </c>
      <c r="Y190" s="128">
        <f t="shared" si="2"/>
        <v>106.25595259088172</v>
      </c>
    </row>
    <row r="191" spans="1:25" x14ac:dyDescent="0.25">
      <c r="A191" s="125" t="s">
        <v>430</v>
      </c>
      <c r="B191" s="126"/>
      <c r="C191" s="127" t="s">
        <v>534</v>
      </c>
      <c r="D191" s="128">
        <f>SUMIF($C$198:$C$277,"313, 314",D$198:D$277)+SUMIF($C$198:$C$277,315,D$198:D$277)+SUMIF($C$198:$C$277,4141,D$198:D$277)+SUMIF($C$198:$C$277,448,D$198:D$277)</f>
        <v>25.519537715500867</v>
      </c>
      <c r="E191" s="128">
        <f t="shared" ref="E191:Y191" si="3">SUMIF($C$198:$C$277,"313, 314",E$198:E$277)+SUMIF($C$198:$C$277,315,E$198:E$277)+SUMIF($C$198:$C$277,4141,E$198:E$277)+SUMIF($C$198:$C$277,448,E$198:E$277)</f>
        <v>26.514694243280623</v>
      </c>
      <c r="F191" s="128">
        <f t="shared" si="3"/>
        <v>23.183274221051846</v>
      </c>
      <c r="G191" s="128">
        <f t="shared" si="3"/>
        <v>28.316009573242532</v>
      </c>
      <c r="H191" s="128">
        <f t="shared" si="3"/>
        <v>27.393129412007838</v>
      </c>
      <c r="I191" s="128">
        <f t="shared" si="3"/>
        <v>29.846675066407244</v>
      </c>
      <c r="J191" s="128">
        <f t="shared" si="3"/>
        <v>31.83160782345827</v>
      </c>
      <c r="K191" s="128">
        <f t="shared" si="3"/>
        <v>30.403123076483205</v>
      </c>
      <c r="L191" s="128">
        <f t="shared" si="3"/>
        <v>21.657339989670252</v>
      </c>
      <c r="M191" s="128">
        <f t="shared" si="3"/>
        <v>26.546225115938455</v>
      </c>
      <c r="N191" s="128">
        <f t="shared" si="3"/>
        <v>32.445673736282146</v>
      </c>
      <c r="O191" s="128">
        <f t="shared" si="3"/>
        <v>37.809115491268159</v>
      </c>
      <c r="P191" s="128">
        <f t="shared" si="3"/>
        <v>31.460767873814355</v>
      </c>
      <c r="Q191" s="128">
        <f t="shared" si="3"/>
        <v>31.121565533654987</v>
      </c>
      <c r="R191" s="128">
        <f t="shared" si="3"/>
        <v>30.936831501070984</v>
      </c>
      <c r="S191" s="128">
        <f t="shared" si="3"/>
        <v>24.344920064088463</v>
      </c>
      <c r="T191" s="128">
        <f t="shared" si="3"/>
        <v>24.259789261576202</v>
      </c>
      <c r="U191" s="128">
        <f t="shared" si="3"/>
        <v>25.524340135347614</v>
      </c>
      <c r="V191" s="128">
        <f t="shared" si="3"/>
        <v>26.588971443434531</v>
      </c>
      <c r="W191" s="128">
        <f t="shared" si="3"/>
        <v>30.310067642931529</v>
      </c>
      <c r="X191" s="128">
        <f t="shared" si="3"/>
        <v>34.215433698380366</v>
      </c>
      <c r="Y191" s="128">
        <f t="shared" si="3"/>
        <v>25.148724911369907</v>
      </c>
    </row>
    <row r="192" spans="1:25" x14ac:dyDescent="0.25">
      <c r="A192" s="125" t="s">
        <v>535</v>
      </c>
      <c r="B192" s="126"/>
      <c r="C192" s="127">
        <v>52</v>
      </c>
      <c r="D192" s="128">
        <f>SUMIF($C$198:$C$277,52,D$198:D$277)</f>
        <v>71.242827038798765</v>
      </c>
      <c r="E192" s="128">
        <f t="shared" ref="E192:Y192" si="4">SUMIF($C$198:$C$277,52,E$198:E$277)</f>
        <v>66.129145370286565</v>
      </c>
      <c r="F192" s="128">
        <f t="shared" si="4"/>
        <v>69.172815736075165</v>
      </c>
      <c r="G192" s="128">
        <f t="shared" si="4"/>
        <v>71.313947291954648</v>
      </c>
      <c r="H192" s="128">
        <f t="shared" si="4"/>
        <v>81.390597404401419</v>
      </c>
      <c r="I192" s="128">
        <f t="shared" si="4"/>
        <v>86.899704580223926</v>
      </c>
      <c r="J192" s="128">
        <f t="shared" si="4"/>
        <v>82.27422068016925</v>
      </c>
      <c r="K192" s="128">
        <f t="shared" si="4"/>
        <v>93.89295330811845</v>
      </c>
      <c r="L192" s="128">
        <f t="shared" si="4"/>
        <v>57.232893604398612</v>
      </c>
      <c r="M192" s="128">
        <f t="shared" si="4"/>
        <v>61.010881008919142</v>
      </c>
      <c r="N192" s="128">
        <f t="shared" si="4"/>
        <v>64.736199970409245</v>
      </c>
      <c r="O192" s="128">
        <f t="shared" si="4"/>
        <v>51.079169291939536</v>
      </c>
      <c r="P192" s="128">
        <f t="shared" si="4"/>
        <v>57.791097283394748</v>
      </c>
      <c r="Q192" s="128">
        <f t="shared" si="4"/>
        <v>71.941640892894839</v>
      </c>
      <c r="R192" s="128">
        <f t="shared" si="4"/>
        <v>65.738289769615903</v>
      </c>
      <c r="S192" s="128">
        <f t="shared" si="4"/>
        <v>65.112461797924254</v>
      </c>
      <c r="T192" s="128">
        <f t="shared" si="4"/>
        <v>77.764766233801453</v>
      </c>
      <c r="U192" s="128">
        <f t="shared" si="4"/>
        <v>70.170481836942514</v>
      </c>
      <c r="V192" s="128">
        <f t="shared" si="4"/>
        <v>74.817300075291485</v>
      </c>
      <c r="W192" s="128">
        <f t="shared" si="4"/>
        <v>80.259792648802943</v>
      </c>
      <c r="X192" s="128">
        <f t="shared" si="4"/>
        <v>94.335466724513026</v>
      </c>
      <c r="Y192" s="128">
        <f t="shared" si="4"/>
        <v>102.69774509478134</v>
      </c>
    </row>
    <row r="193" spans="1:25" x14ac:dyDescent="0.25">
      <c r="A193" s="125" t="s">
        <v>492</v>
      </c>
      <c r="B193" s="126"/>
      <c r="C193" s="127" t="s">
        <v>536</v>
      </c>
      <c r="D193" s="128">
        <f>SUMIF($C$198:$C$277,311,D$198:D$277)+SUMIF($C$198:$C$277,3121,D$198:D$277)</f>
        <v>25.850367780954059</v>
      </c>
      <c r="E193" s="128">
        <f t="shared" ref="E193:Y193" si="5">SUMIF($C$198:$C$277,311,E$198:E$277)+SUMIF($C$198:$C$277,3121,E$198:E$277)</f>
        <v>26.985581860690424</v>
      </c>
      <c r="F193" s="128">
        <f t="shared" si="5"/>
        <v>24.494068821244174</v>
      </c>
      <c r="G193" s="128">
        <f t="shared" si="5"/>
        <v>21.628080246130079</v>
      </c>
      <c r="H193" s="128">
        <f t="shared" si="5"/>
        <v>23.297087939674956</v>
      </c>
      <c r="I193" s="128">
        <f t="shared" si="5"/>
        <v>23.79136579133651</v>
      </c>
      <c r="J193" s="128">
        <f t="shared" si="5"/>
        <v>25.927792719165652</v>
      </c>
      <c r="K193" s="128">
        <f t="shared" si="5"/>
        <v>30.250586856278225</v>
      </c>
      <c r="L193" s="128">
        <f t="shared" si="5"/>
        <v>23.292663494241864</v>
      </c>
      <c r="M193" s="128">
        <f t="shared" si="5"/>
        <v>19.273665273562852</v>
      </c>
      <c r="N193" s="128">
        <f t="shared" si="5"/>
        <v>24.437175309847429</v>
      </c>
      <c r="O193" s="128">
        <f t="shared" si="5"/>
        <v>23.319820602203059</v>
      </c>
      <c r="P193" s="128">
        <f t="shared" si="5"/>
        <v>32.883723876584902</v>
      </c>
      <c r="Q193" s="128">
        <f t="shared" si="5"/>
        <v>26.388135803209192</v>
      </c>
      <c r="R193" s="128">
        <f t="shared" si="5"/>
        <v>29.755318136005314</v>
      </c>
      <c r="S193" s="128">
        <f t="shared" si="5"/>
        <v>25.542210000476782</v>
      </c>
      <c r="T193" s="128">
        <f t="shared" si="5"/>
        <v>24.825176683710268</v>
      </c>
      <c r="U193" s="128">
        <f t="shared" si="5"/>
        <v>30.57349253890434</v>
      </c>
      <c r="V193" s="128">
        <f t="shared" si="5"/>
        <v>28.877603317033355</v>
      </c>
      <c r="W193" s="128">
        <f t="shared" si="5"/>
        <v>30.750059207255671</v>
      </c>
      <c r="X193" s="128">
        <f t="shared" si="5"/>
        <v>30.723601227847972</v>
      </c>
      <c r="Y193" s="128">
        <f t="shared" si="5"/>
        <v>33.128420270481016</v>
      </c>
    </row>
    <row r="194" spans="1:25" x14ac:dyDescent="0.25">
      <c r="A194" s="125" t="s">
        <v>537</v>
      </c>
      <c r="B194" s="126"/>
      <c r="C194" s="127" t="s">
        <v>538</v>
      </c>
      <c r="D194" s="128">
        <f>SUMIF($C$198:$C$277,3254,D$198:D$277)+SUMIF($C$198:$C$277,334512,D$198:D$277)+SUMIF($C$198:$C$277,3391,D$198:D$277)+SUMIF($C$198:$C$277,414510,D$198:D$277)+SUMIF($C$198:$C$277,5417,D$198:D$277)+SUMIF($C$198:$C$277,6215,D$198:D$277)</f>
        <v>22.10687029755637</v>
      </c>
      <c r="E194" s="128">
        <f t="shared" ref="E194:Y194" si="6">SUMIF($C$198:$C$277,3254,E$198:E$277)+SUMIF($C$198:$C$277,334512,E$198:E$277)+SUMIF($C$198:$C$277,3391,E$198:E$277)+SUMIF($C$198:$C$277,414510,E$198:E$277)+SUMIF($C$198:$C$277,5417,E$198:E$277)+SUMIF($C$198:$C$277,6215,E$198:E$277)</f>
        <v>24.8234705730464</v>
      </c>
      <c r="F194" s="128">
        <f t="shared" si="6"/>
        <v>22.828136592995829</v>
      </c>
      <c r="G194" s="128">
        <f t="shared" si="6"/>
        <v>17.934942035760614</v>
      </c>
      <c r="H194" s="128">
        <f t="shared" si="6"/>
        <v>22.255115131608061</v>
      </c>
      <c r="I194" s="128">
        <f t="shared" si="6"/>
        <v>24.866571592247485</v>
      </c>
      <c r="J194" s="128">
        <f t="shared" si="6"/>
        <v>24.480902494672662</v>
      </c>
      <c r="K194" s="128">
        <f t="shared" si="6"/>
        <v>23.140534969842513</v>
      </c>
      <c r="L194" s="128">
        <f t="shared" si="6"/>
        <v>24.705263412834768</v>
      </c>
      <c r="M194" s="128">
        <f t="shared" si="6"/>
        <v>19.07027258483501</v>
      </c>
      <c r="N194" s="128">
        <f t="shared" si="6"/>
        <v>25.947689015969061</v>
      </c>
      <c r="O194" s="128">
        <f t="shared" si="6"/>
        <v>25.506672069073613</v>
      </c>
      <c r="P194" s="128">
        <f t="shared" si="6"/>
        <v>23.872875809158458</v>
      </c>
      <c r="Q194" s="128">
        <f t="shared" si="6"/>
        <v>23.360734795304587</v>
      </c>
      <c r="R194" s="128">
        <f t="shared" si="6"/>
        <v>21.275960074524427</v>
      </c>
      <c r="S194" s="128">
        <f t="shared" si="6"/>
        <v>17.318016398878012</v>
      </c>
      <c r="T194" s="128">
        <f t="shared" si="6"/>
        <v>23.660154889075319</v>
      </c>
      <c r="U194" s="128">
        <f t="shared" si="6"/>
        <v>22.760913264286192</v>
      </c>
      <c r="V194" s="128">
        <f t="shared" si="6"/>
        <v>25.47996518653575</v>
      </c>
      <c r="W194" s="128">
        <f t="shared" si="6"/>
        <v>28.037872206371816</v>
      </c>
      <c r="X194" s="128">
        <f t="shared" si="6"/>
        <v>26.014576706537685</v>
      </c>
      <c r="Y194" s="128">
        <f t="shared" si="6"/>
        <v>28.202050100789439</v>
      </c>
    </row>
    <row r="195" spans="1:25" x14ac:dyDescent="0.25">
      <c r="A195" s="125" t="s">
        <v>539</v>
      </c>
      <c r="B195" s="126"/>
      <c r="C195" s="127" t="s">
        <v>540</v>
      </c>
      <c r="D195" s="128">
        <f>SUMIF($C$198:$C$277,3341,D$198:D$277)+SUMIF($C$198:$C$277,3342,D$198:D$277)+SUMIF($C$198:$C$277,3343,D$198:D$277)+SUMIF($C$198:$C$277,3344,D$198:D$277)+SUMIF($C$198:$C$277,3345,D$198:D$277)+SUMIF($C$198:$C$277,4173,D$198:D$277)+SUMIF($C$198:$C$277,5112,D$198:D$277)+SUMIF($C$198:$C$277,517,D$198:D$277)+SUMIF($C$198:$C$277,518,D$198:D$277)+SUMIF($C$198:$C$277,5415,D$198:D$277)+SUMIF($C$198:$C$277,8112,D$198:D$277)</f>
        <v>62.547041872244414</v>
      </c>
      <c r="E195" s="128">
        <f t="shared" ref="E195:Y195" si="7">SUMIF($C$198:$C$277,3341,E$198:E$277)+SUMIF($C$198:$C$277,3342,E$198:E$277)+SUMIF($C$198:$C$277,3343,E$198:E$277)+SUMIF($C$198:$C$277,3344,E$198:E$277)+SUMIF($C$198:$C$277,3345,E$198:E$277)+SUMIF($C$198:$C$277,4173,E$198:E$277)+SUMIF($C$198:$C$277,5112,E$198:E$277)+SUMIF($C$198:$C$277,517,E$198:E$277)+SUMIF($C$198:$C$277,518,E$198:E$277)+SUMIF($C$198:$C$277,5415,E$198:E$277)+SUMIF($C$198:$C$277,8112,E$198:E$277)</f>
        <v>71.347298048549376</v>
      </c>
      <c r="F195" s="128">
        <f t="shared" si="7"/>
        <v>77.638585796109183</v>
      </c>
      <c r="G195" s="128">
        <f t="shared" si="7"/>
        <v>87.227903446230755</v>
      </c>
      <c r="H195" s="128">
        <f t="shared" si="7"/>
        <v>98.401948373871761</v>
      </c>
      <c r="I195" s="128">
        <f t="shared" si="7"/>
        <v>88.173201167242638</v>
      </c>
      <c r="J195" s="128">
        <f t="shared" si="7"/>
        <v>80.472074740024155</v>
      </c>
      <c r="K195" s="128">
        <f t="shared" si="7"/>
        <v>84.807213029808509</v>
      </c>
      <c r="L195" s="128">
        <f t="shared" si="7"/>
        <v>90.049703844573244</v>
      </c>
      <c r="M195" s="128">
        <f t="shared" si="7"/>
        <v>78.283328330607759</v>
      </c>
      <c r="N195" s="128">
        <f t="shared" si="7"/>
        <v>78.466253360059994</v>
      </c>
      <c r="O195" s="128">
        <f t="shared" si="7"/>
        <v>98.267843853496501</v>
      </c>
      <c r="P195" s="128">
        <f t="shared" si="7"/>
        <v>77.774469001230287</v>
      </c>
      <c r="Q195" s="128">
        <f t="shared" si="7"/>
        <v>92.394297777902068</v>
      </c>
      <c r="R195" s="128">
        <f t="shared" si="7"/>
        <v>84.980024468205741</v>
      </c>
      <c r="S195" s="128">
        <f t="shared" si="7"/>
        <v>94.184272831160428</v>
      </c>
      <c r="T195" s="128">
        <f t="shared" si="7"/>
        <v>83.88823820971507</v>
      </c>
      <c r="U195" s="128">
        <f t="shared" si="7"/>
        <v>88.129186610539591</v>
      </c>
      <c r="V195" s="128">
        <f t="shared" si="7"/>
        <v>110.97508825685252</v>
      </c>
      <c r="W195" s="128">
        <f t="shared" si="7"/>
        <v>101.14924453608891</v>
      </c>
      <c r="X195" s="128">
        <f t="shared" si="7"/>
        <v>98.568480303647206</v>
      </c>
      <c r="Y195" s="128">
        <f t="shared" si="7"/>
        <v>113.79430672784754</v>
      </c>
    </row>
    <row r="196" spans="1:25" x14ac:dyDescent="0.25">
      <c r="B196" s="124"/>
      <c r="C196" s="124"/>
    </row>
    <row r="197" spans="1:25" x14ac:dyDescent="0.25">
      <c r="A197" s="138" t="s">
        <v>593</v>
      </c>
      <c r="B197" s="124"/>
      <c r="C197" s="124"/>
    </row>
    <row r="198" spans="1:25" x14ac:dyDescent="0.25">
      <c r="A198" s="106" t="s">
        <v>380</v>
      </c>
      <c r="B198" s="129"/>
      <c r="C198" s="130"/>
      <c r="D198" s="139"/>
      <c r="E198" s="129"/>
      <c r="F198" s="129"/>
      <c r="G198" s="129"/>
      <c r="H198" s="129"/>
      <c r="I198" s="129"/>
      <c r="J198" s="129"/>
      <c r="K198" s="129"/>
      <c r="L198" s="129"/>
      <c r="M198" s="131"/>
      <c r="N198" s="131"/>
      <c r="O198" s="131"/>
      <c r="P198" s="131"/>
      <c r="Q198" s="131"/>
      <c r="R198" s="131"/>
      <c r="S198" s="131"/>
      <c r="T198" s="131"/>
      <c r="U198" s="131"/>
      <c r="V198" s="131"/>
      <c r="W198" s="131"/>
      <c r="X198" s="131"/>
      <c r="Y198" s="131"/>
    </row>
    <row r="199" spans="1:25" x14ac:dyDescent="0.25">
      <c r="A199" t="s">
        <v>382</v>
      </c>
      <c r="B199" s="137" t="s">
        <v>193</v>
      </c>
      <c r="C199" s="133">
        <v>334511</v>
      </c>
      <c r="D199" s="65">
        <f>IFERROR(+'CMA Emp Adj'!D199-'Tor Emp Adj'!D199,"")</f>
        <v>0.53308463511307991</v>
      </c>
      <c r="E199" s="65">
        <f>IFERROR(+'CMA Emp Adj'!E199-'Tor Emp Adj'!E199,"")</f>
        <v>0.52784289912982008</v>
      </c>
      <c r="F199" s="65">
        <f>IFERROR(+'CMA Emp Adj'!F199-'Tor Emp Adj'!F199,"")</f>
        <v>0.6413674516204243</v>
      </c>
      <c r="G199" s="65">
        <f>IFERROR(+'CMA Emp Adj'!G199-'Tor Emp Adj'!G199,"")</f>
        <v>0.53389646461453333</v>
      </c>
      <c r="H199" s="65">
        <f>IFERROR(+'CMA Emp Adj'!H199-'Tor Emp Adj'!H199,"")</f>
        <v>0.50042780336045123</v>
      </c>
      <c r="I199" s="65">
        <f>IFERROR(+'CMA Emp Adj'!I199-'Tor Emp Adj'!I199,"")</f>
        <v>0.90361934906946273</v>
      </c>
      <c r="J199" s="65">
        <f>IFERROR(+'CMA Emp Adj'!J199-'Tor Emp Adj'!J199,"")</f>
        <v>0.36710980033125834</v>
      </c>
      <c r="K199" s="65">
        <f>IFERROR(+'CMA Emp Adj'!K199-'Tor Emp Adj'!K199,"")</f>
        <v>0.48977150851014217</v>
      </c>
      <c r="L199" s="65">
        <f>IFERROR(+'CMA Emp Adj'!L199-'Tor Emp Adj'!L199,"")</f>
        <v>0.79786230783156942</v>
      </c>
      <c r="M199" s="30">
        <f>IFERROR(+'CMA Emp Adj'!M199-'Tor Emp Adj'!M199,"")</f>
        <v>0.6882821784120956</v>
      </c>
      <c r="N199" s="30">
        <f>IFERROR(+'CMA Emp Adj'!N199-'Tor Emp Adj'!N199,"")</f>
        <v>0.62637606519808731</v>
      </c>
      <c r="O199" s="30">
        <f>IFERROR(+'CMA Emp Adj'!O199-'Tor Emp Adj'!O199,"")</f>
        <v>0.99100997058717555</v>
      </c>
      <c r="P199" s="30">
        <f>IFERROR(+'CMA Emp Adj'!P199-'Tor Emp Adj'!P199,"")</f>
        <v>0.76898041433540387</v>
      </c>
      <c r="Q199" s="30">
        <f>IFERROR(+'CMA Emp Adj'!Q199-'Tor Emp Adj'!Q199,"")</f>
        <v>0.67930101802891452</v>
      </c>
      <c r="R199" s="30">
        <f>IFERROR(+'CMA Emp Adj'!R199-'Tor Emp Adj'!R199,"")</f>
        <v>0.71849692090574735</v>
      </c>
      <c r="S199" s="30">
        <f>IFERROR(+'CMA Emp Adj'!S199-'Tor Emp Adj'!S199,"")</f>
        <v>0.57306789256343216</v>
      </c>
      <c r="T199" s="30">
        <f>IFERROR(+'CMA Emp Adj'!T199-'Tor Emp Adj'!T199,"")</f>
        <v>0.48476578766164036</v>
      </c>
      <c r="U199" s="30">
        <f>IFERROR(+'CMA Emp Adj'!U199-'Tor Emp Adj'!U199,"")</f>
        <v>0.81672496834298103</v>
      </c>
      <c r="V199" s="30">
        <f>IFERROR(+'CMA Emp Adj'!V199-'Tor Emp Adj'!V199,"")</f>
        <v>0.75302589960123822</v>
      </c>
      <c r="W199" s="30">
        <f>IFERROR(+'CMA Emp Adj'!W199-'Tor Emp Adj'!W199,"")</f>
        <v>0.68686366668460086</v>
      </c>
      <c r="X199" s="30">
        <f>IFERROR(+'CMA Emp Adj'!X199-'Tor Emp Adj'!X199,"")</f>
        <v>0.42597866773376658</v>
      </c>
      <c r="Y199" s="30">
        <f>IFERROR(+'CMA Emp Adj'!Y199-'Tor Emp Adj'!Y199,"")</f>
        <v>0.68562615103796221</v>
      </c>
    </row>
    <row r="200" spans="1:25" x14ac:dyDescent="0.25">
      <c r="A200" t="s">
        <v>544</v>
      </c>
      <c r="B200" s="137">
        <f t="shared" ref="B200:B206" si="8">VALUE(LEFT(C200,4))</f>
        <v>3364</v>
      </c>
      <c r="C200" s="133">
        <v>3364</v>
      </c>
      <c r="D200" s="65">
        <f>IFERROR(+'CMA Emp Adj'!D200-'Tor Emp Adj'!D200,"")</f>
        <v>8.5458865718622992</v>
      </c>
      <c r="E200" s="65">
        <f>IFERROR(+'CMA Emp Adj'!E200-'Tor Emp Adj'!E200,"")</f>
        <v>6.2740726163793621</v>
      </c>
      <c r="F200" s="65">
        <f>IFERROR(+'CMA Emp Adj'!F200-'Tor Emp Adj'!F200,"")</f>
        <v>5.9060864107108504</v>
      </c>
      <c r="G200" s="65">
        <f>IFERROR(+'CMA Emp Adj'!G200-'Tor Emp Adj'!G200,"")</f>
        <v>6.6061862554614033</v>
      </c>
      <c r="H200" s="65">
        <f>IFERROR(+'CMA Emp Adj'!H200-'Tor Emp Adj'!H200,"")</f>
        <v>8.4046716727091368</v>
      </c>
      <c r="I200" s="65">
        <f>IFERROR(+'CMA Emp Adj'!I200-'Tor Emp Adj'!I200,"")</f>
        <v>7.046031415075829</v>
      </c>
      <c r="J200" s="65">
        <f>IFERROR(+'CMA Emp Adj'!J200-'Tor Emp Adj'!J200,"")</f>
        <v>4.175967318621522</v>
      </c>
      <c r="K200" s="65">
        <f>IFERROR(+'CMA Emp Adj'!K200-'Tor Emp Adj'!K200,"")</f>
        <v>3.3355573440353927</v>
      </c>
      <c r="L200" s="65">
        <f>IFERROR(+'CMA Emp Adj'!L200-'Tor Emp Adj'!L200,"")</f>
        <v>4.8913095700820293</v>
      </c>
      <c r="M200" s="30">
        <f>IFERROR(+'CMA Emp Adj'!M200-'Tor Emp Adj'!M200,"")</f>
        <v>7.8120062651945519</v>
      </c>
      <c r="N200" s="30">
        <f>IFERROR(+'CMA Emp Adj'!N200-'Tor Emp Adj'!N200,"")</f>
        <v>5.1906566114033286</v>
      </c>
      <c r="O200" s="30">
        <f>IFERROR(+'CMA Emp Adj'!O200-'Tor Emp Adj'!O200,"")</f>
        <v>3.8754347998296925</v>
      </c>
      <c r="P200" s="30">
        <f>IFERROR(+'CMA Emp Adj'!P200-'Tor Emp Adj'!P200,"")</f>
        <v>3.694963912193983</v>
      </c>
      <c r="Q200" s="30">
        <f>IFERROR(+'CMA Emp Adj'!Q200-'Tor Emp Adj'!Q200,"")</f>
        <v>7.4061716271529097</v>
      </c>
      <c r="R200" s="30">
        <f>IFERROR(+'CMA Emp Adj'!R200-'Tor Emp Adj'!R200,"")</f>
        <v>5.6706946388994588</v>
      </c>
      <c r="S200" s="30">
        <f>IFERROR(+'CMA Emp Adj'!S200-'Tor Emp Adj'!S200,"")</f>
        <v>7.7442199595645551</v>
      </c>
      <c r="T200" s="30">
        <f>IFERROR(+'CMA Emp Adj'!T200-'Tor Emp Adj'!T200,"")</f>
        <v>5.7464558985553342</v>
      </c>
      <c r="U200" s="30">
        <f>IFERROR(+'CMA Emp Adj'!U200-'Tor Emp Adj'!U200,"")</f>
        <v>11.307928380176378</v>
      </c>
      <c r="V200" s="30">
        <f>IFERROR(+'CMA Emp Adj'!V200-'Tor Emp Adj'!V200,"")</f>
        <v>4.0497478044844053</v>
      </c>
      <c r="W200" s="30">
        <f>IFERROR(+'CMA Emp Adj'!W200-'Tor Emp Adj'!W200,"")</f>
        <v>6.2123104296626259</v>
      </c>
      <c r="X200" s="30">
        <f>IFERROR(+'CMA Emp Adj'!X200-'Tor Emp Adj'!X200,"")</f>
        <v>7.2704791491912735</v>
      </c>
      <c r="Y200" s="30">
        <f>IFERROR(+'CMA Emp Adj'!Y200-'Tor Emp Adj'!Y200,"")</f>
        <v>5.028310788753914</v>
      </c>
    </row>
    <row r="201" spans="1:25" x14ac:dyDescent="0.25">
      <c r="A201" t="s">
        <v>386</v>
      </c>
      <c r="B201" s="137">
        <f t="shared" si="8"/>
        <v>3364</v>
      </c>
      <c r="C201" s="133">
        <v>336411</v>
      </c>
      <c r="D201" s="65">
        <f>IFERROR(+'CMA Emp Adj'!D201-'Tor Emp Adj'!D201,"")</f>
        <v>0</v>
      </c>
      <c r="E201" s="65">
        <f>IFERROR(+'CMA Emp Adj'!E201-'Tor Emp Adj'!E201,"")</f>
        <v>0</v>
      </c>
      <c r="F201" s="65">
        <f>IFERROR(+'CMA Emp Adj'!F201-'Tor Emp Adj'!F201,"")</f>
        <v>0</v>
      </c>
      <c r="G201" s="65">
        <f>IFERROR(+'CMA Emp Adj'!G201-'Tor Emp Adj'!G201,"")</f>
        <v>0</v>
      </c>
      <c r="H201" s="65">
        <f>IFERROR(+'CMA Emp Adj'!H201-'Tor Emp Adj'!H201,"")</f>
        <v>0</v>
      </c>
      <c r="I201" s="65">
        <f>IFERROR(+'CMA Emp Adj'!I201-'Tor Emp Adj'!I201,"")</f>
        <v>0</v>
      </c>
      <c r="J201" s="65">
        <f>IFERROR(+'CMA Emp Adj'!J201-'Tor Emp Adj'!J201,"")</f>
        <v>0</v>
      </c>
      <c r="K201" s="65">
        <f>IFERROR(+'CMA Emp Adj'!K201-'Tor Emp Adj'!K201,"")</f>
        <v>0</v>
      </c>
      <c r="L201" s="65">
        <f>IFERROR(+'CMA Emp Adj'!L201-'Tor Emp Adj'!L201,"")</f>
        <v>0</v>
      </c>
      <c r="M201" s="30">
        <f>IFERROR(+'CMA Emp Adj'!M201-'Tor Emp Adj'!M201,"")</f>
        <v>0</v>
      </c>
      <c r="N201" s="30">
        <f>IFERROR(+'CMA Emp Adj'!N201-'Tor Emp Adj'!N201,"")</f>
        <v>0</v>
      </c>
      <c r="O201" s="30">
        <f>IFERROR(+'CMA Emp Adj'!O201-'Tor Emp Adj'!O201,"")</f>
        <v>0</v>
      </c>
      <c r="P201" s="30">
        <f>IFERROR(+'CMA Emp Adj'!P201-'Tor Emp Adj'!P201,"")</f>
        <v>0</v>
      </c>
      <c r="Q201" s="30">
        <f>IFERROR(+'CMA Emp Adj'!Q201-'Tor Emp Adj'!Q201,"")</f>
        <v>0</v>
      </c>
      <c r="R201" s="30">
        <f>IFERROR(+'CMA Emp Adj'!R201-'Tor Emp Adj'!R201,"")</f>
        <v>0</v>
      </c>
      <c r="S201" s="30">
        <f>IFERROR(+'CMA Emp Adj'!S201-'Tor Emp Adj'!S201,"")</f>
        <v>0</v>
      </c>
      <c r="T201" s="30">
        <f>IFERROR(+'CMA Emp Adj'!T201-'Tor Emp Adj'!T201,"")</f>
        <v>0</v>
      </c>
      <c r="U201" s="30">
        <f>IFERROR(+'CMA Emp Adj'!U201-'Tor Emp Adj'!U201,"")</f>
        <v>0</v>
      </c>
      <c r="V201" s="30">
        <f>IFERROR(+'CMA Emp Adj'!V201-'Tor Emp Adj'!V201,"")</f>
        <v>0</v>
      </c>
      <c r="W201" s="30">
        <f>IFERROR(+'CMA Emp Adj'!W201-'Tor Emp Adj'!W201,"")</f>
        <v>0</v>
      </c>
      <c r="X201" s="30">
        <f>IFERROR(+'CMA Emp Adj'!X201-'Tor Emp Adj'!X201,"")</f>
        <v>0</v>
      </c>
      <c r="Y201" s="30">
        <f>IFERROR(+'CMA Emp Adj'!Y201-'Tor Emp Adj'!Y201,"")</f>
        <v>0</v>
      </c>
    </row>
    <row r="202" spans="1:25" x14ac:dyDescent="0.25">
      <c r="A202" t="s">
        <v>387</v>
      </c>
      <c r="B202" s="137">
        <f t="shared" si="8"/>
        <v>3364</v>
      </c>
      <c r="C202" s="133">
        <v>336412</v>
      </c>
      <c r="D202" s="65">
        <f>IFERROR(+'CMA Emp Adj'!D202-'Tor Emp Adj'!D202,"")</f>
        <v>0</v>
      </c>
      <c r="E202" s="65">
        <f>IFERROR(+'CMA Emp Adj'!E202-'Tor Emp Adj'!E202,"")</f>
        <v>0</v>
      </c>
      <c r="F202" s="65">
        <f>IFERROR(+'CMA Emp Adj'!F202-'Tor Emp Adj'!F202,"")</f>
        <v>0</v>
      </c>
      <c r="G202" s="65">
        <f>IFERROR(+'CMA Emp Adj'!G202-'Tor Emp Adj'!G202,"")</f>
        <v>0</v>
      </c>
      <c r="H202" s="65">
        <f>IFERROR(+'CMA Emp Adj'!H202-'Tor Emp Adj'!H202,"")</f>
        <v>0</v>
      </c>
      <c r="I202" s="65">
        <f>IFERROR(+'CMA Emp Adj'!I202-'Tor Emp Adj'!I202,"")</f>
        <v>0</v>
      </c>
      <c r="J202" s="65">
        <f>IFERROR(+'CMA Emp Adj'!J202-'Tor Emp Adj'!J202,"")</f>
        <v>0</v>
      </c>
      <c r="K202" s="65">
        <f>IFERROR(+'CMA Emp Adj'!K202-'Tor Emp Adj'!K202,"")</f>
        <v>0</v>
      </c>
      <c r="L202" s="65">
        <f>IFERROR(+'CMA Emp Adj'!L202-'Tor Emp Adj'!L202,"")</f>
        <v>0</v>
      </c>
      <c r="M202" s="30">
        <f>IFERROR(+'CMA Emp Adj'!M202-'Tor Emp Adj'!M202,"")</f>
        <v>0</v>
      </c>
      <c r="N202" s="30">
        <f>IFERROR(+'CMA Emp Adj'!N202-'Tor Emp Adj'!N202,"")</f>
        <v>0</v>
      </c>
      <c r="O202" s="30">
        <f>IFERROR(+'CMA Emp Adj'!O202-'Tor Emp Adj'!O202,"")</f>
        <v>0</v>
      </c>
      <c r="P202" s="30">
        <f>IFERROR(+'CMA Emp Adj'!P202-'Tor Emp Adj'!P202,"")</f>
        <v>0</v>
      </c>
      <c r="Q202" s="30">
        <f>IFERROR(+'CMA Emp Adj'!Q202-'Tor Emp Adj'!Q202,"")</f>
        <v>0</v>
      </c>
      <c r="R202" s="30">
        <f>IFERROR(+'CMA Emp Adj'!R202-'Tor Emp Adj'!R202,"")</f>
        <v>0</v>
      </c>
      <c r="S202" s="30">
        <f>IFERROR(+'CMA Emp Adj'!S202-'Tor Emp Adj'!S202,"")</f>
        <v>0</v>
      </c>
      <c r="T202" s="30">
        <f>IFERROR(+'CMA Emp Adj'!T202-'Tor Emp Adj'!T202,"")</f>
        <v>0</v>
      </c>
      <c r="U202" s="30">
        <f>IFERROR(+'CMA Emp Adj'!U202-'Tor Emp Adj'!U202,"")</f>
        <v>0</v>
      </c>
      <c r="V202" s="30">
        <f>IFERROR(+'CMA Emp Adj'!V202-'Tor Emp Adj'!V202,"")</f>
        <v>0</v>
      </c>
      <c r="W202" s="30">
        <f>IFERROR(+'CMA Emp Adj'!W202-'Tor Emp Adj'!W202,"")</f>
        <v>0</v>
      </c>
      <c r="X202" s="30">
        <f>IFERROR(+'CMA Emp Adj'!X202-'Tor Emp Adj'!X202,"")</f>
        <v>0</v>
      </c>
      <c r="Y202" s="30">
        <f>IFERROR(+'CMA Emp Adj'!Y202-'Tor Emp Adj'!Y202,"")</f>
        <v>0</v>
      </c>
    </row>
    <row r="203" spans="1:25" x14ac:dyDescent="0.25">
      <c r="A203" t="s">
        <v>388</v>
      </c>
      <c r="B203" s="137">
        <f t="shared" si="8"/>
        <v>3364</v>
      </c>
      <c r="C203" s="133">
        <v>336413</v>
      </c>
      <c r="D203" s="65">
        <f>IFERROR(+'CMA Emp Adj'!D203-'Tor Emp Adj'!D203,"")</f>
        <v>0</v>
      </c>
      <c r="E203" s="65">
        <f>IFERROR(+'CMA Emp Adj'!E203-'Tor Emp Adj'!E203,"")</f>
        <v>0</v>
      </c>
      <c r="F203" s="65">
        <f>IFERROR(+'CMA Emp Adj'!F203-'Tor Emp Adj'!F203,"")</f>
        <v>0</v>
      </c>
      <c r="G203" s="65">
        <f>IFERROR(+'CMA Emp Adj'!G203-'Tor Emp Adj'!G203,"")</f>
        <v>0</v>
      </c>
      <c r="H203" s="65">
        <f>IFERROR(+'CMA Emp Adj'!H203-'Tor Emp Adj'!H203,"")</f>
        <v>0</v>
      </c>
      <c r="I203" s="65">
        <f>IFERROR(+'CMA Emp Adj'!I203-'Tor Emp Adj'!I203,"")</f>
        <v>0</v>
      </c>
      <c r="J203" s="65">
        <f>IFERROR(+'CMA Emp Adj'!J203-'Tor Emp Adj'!J203,"")</f>
        <v>0</v>
      </c>
      <c r="K203" s="65">
        <f>IFERROR(+'CMA Emp Adj'!K203-'Tor Emp Adj'!K203,"")</f>
        <v>0</v>
      </c>
      <c r="L203" s="65">
        <f>IFERROR(+'CMA Emp Adj'!L203-'Tor Emp Adj'!L203,"")</f>
        <v>0</v>
      </c>
      <c r="M203" s="30">
        <f>IFERROR(+'CMA Emp Adj'!M203-'Tor Emp Adj'!M203,"")</f>
        <v>0</v>
      </c>
      <c r="N203" s="30">
        <f>IFERROR(+'CMA Emp Adj'!N203-'Tor Emp Adj'!N203,"")</f>
        <v>0</v>
      </c>
      <c r="O203" s="30">
        <f>IFERROR(+'CMA Emp Adj'!O203-'Tor Emp Adj'!O203,"")</f>
        <v>0</v>
      </c>
      <c r="P203" s="30">
        <f>IFERROR(+'CMA Emp Adj'!P203-'Tor Emp Adj'!P203,"")</f>
        <v>0</v>
      </c>
      <c r="Q203" s="30">
        <f>IFERROR(+'CMA Emp Adj'!Q203-'Tor Emp Adj'!Q203,"")</f>
        <v>0</v>
      </c>
      <c r="R203" s="30">
        <f>IFERROR(+'CMA Emp Adj'!R203-'Tor Emp Adj'!R203,"")</f>
        <v>0</v>
      </c>
      <c r="S203" s="30">
        <f>IFERROR(+'CMA Emp Adj'!S203-'Tor Emp Adj'!S203,"")</f>
        <v>0</v>
      </c>
      <c r="T203" s="30">
        <f>IFERROR(+'CMA Emp Adj'!T203-'Tor Emp Adj'!T203,"")</f>
        <v>0</v>
      </c>
      <c r="U203" s="30">
        <f>IFERROR(+'CMA Emp Adj'!U203-'Tor Emp Adj'!U203,"")</f>
        <v>0</v>
      </c>
      <c r="V203" s="30">
        <f>IFERROR(+'CMA Emp Adj'!V203-'Tor Emp Adj'!V203,"")</f>
        <v>0</v>
      </c>
      <c r="W203" s="30">
        <f>IFERROR(+'CMA Emp Adj'!W203-'Tor Emp Adj'!W203,"")</f>
        <v>0</v>
      </c>
      <c r="X203" s="30">
        <f>IFERROR(+'CMA Emp Adj'!X203-'Tor Emp Adj'!X203,"")</f>
        <v>0</v>
      </c>
      <c r="Y203" s="30">
        <f>IFERROR(+'CMA Emp Adj'!Y203-'Tor Emp Adj'!Y203,"")</f>
        <v>0</v>
      </c>
    </row>
    <row r="204" spans="1:25" x14ac:dyDescent="0.25">
      <c r="A204" t="s">
        <v>389</v>
      </c>
      <c r="B204" s="137">
        <f t="shared" si="8"/>
        <v>3364</v>
      </c>
      <c r="C204" s="133">
        <v>336414</v>
      </c>
      <c r="D204" s="65">
        <f>IFERROR(+'CMA Emp Adj'!D204-'Tor Emp Adj'!D204,"")</f>
        <v>0</v>
      </c>
      <c r="E204" s="65">
        <f>IFERROR(+'CMA Emp Adj'!E204-'Tor Emp Adj'!E204,"")</f>
        <v>0</v>
      </c>
      <c r="F204" s="65">
        <f>IFERROR(+'CMA Emp Adj'!F204-'Tor Emp Adj'!F204,"")</f>
        <v>0</v>
      </c>
      <c r="G204" s="65">
        <f>IFERROR(+'CMA Emp Adj'!G204-'Tor Emp Adj'!G204,"")</f>
        <v>0</v>
      </c>
      <c r="H204" s="65">
        <f>IFERROR(+'CMA Emp Adj'!H204-'Tor Emp Adj'!H204,"")</f>
        <v>0</v>
      </c>
      <c r="I204" s="65">
        <f>IFERROR(+'CMA Emp Adj'!I204-'Tor Emp Adj'!I204,"")</f>
        <v>0</v>
      </c>
      <c r="J204" s="65">
        <f>IFERROR(+'CMA Emp Adj'!J204-'Tor Emp Adj'!J204,"")</f>
        <v>0</v>
      </c>
      <c r="K204" s="65">
        <f>IFERROR(+'CMA Emp Adj'!K204-'Tor Emp Adj'!K204,"")</f>
        <v>0</v>
      </c>
      <c r="L204" s="65">
        <f>IFERROR(+'CMA Emp Adj'!L204-'Tor Emp Adj'!L204,"")</f>
        <v>0</v>
      </c>
      <c r="M204" s="30">
        <f>IFERROR(+'CMA Emp Adj'!M204-'Tor Emp Adj'!M204,"")</f>
        <v>0</v>
      </c>
      <c r="N204" s="30">
        <f>IFERROR(+'CMA Emp Adj'!N204-'Tor Emp Adj'!N204,"")</f>
        <v>0</v>
      </c>
      <c r="O204" s="30">
        <f>IFERROR(+'CMA Emp Adj'!O204-'Tor Emp Adj'!O204,"")</f>
        <v>0</v>
      </c>
      <c r="P204" s="30">
        <f>IFERROR(+'CMA Emp Adj'!P204-'Tor Emp Adj'!P204,"")</f>
        <v>0</v>
      </c>
      <c r="Q204" s="30">
        <f>IFERROR(+'CMA Emp Adj'!Q204-'Tor Emp Adj'!Q204,"")</f>
        <v>0</v>
      </c>
      <c r="R204" s="30">
        <f>IFERROR(+'CMA Emp Adj'!R204-'Tor Emp Adj'!R204,"")</f>
        <v>0</v>
      </c>
      <c r="S204" s="30">
        <f>IFERROR(+'CMA Emp Adj'!S204-'Tor Emp Adj'!S204,"")</f>
        <v>0</v>
      </c>
      <c r="T204" s="30">
        <f>IFERROR(+'CMA Emp Adj'!T204-'Tor Emp Adj'!T204,"")</f>
        <v>0</v>
      </c>
      <c r="U204" s="30">
        <f>IFERROR(+'CMA Emp Adj'!U204-'Tor Emp Adj'!U204,"")</f>
        <v>0</v>
      </c>
      <c r="V204" s="30">
        <f>IFERROR(+'CMA Emp Adj'!V204-'Tor Emp Adj'!V204,"")</f>
        <v>0</v>
      </c>
      <c r="W204" s="30">
        <f>IFERROR(+'CMA Emp Adj'!W204-'Tor Emp Adj'!W204,"")</f>
        <v>0</v>
      </c>
      <c r="X204" s="30">
        <f>IFERROR(+'CMA Emp Adj'!X204-'Tor Emp Adj'!X204,"")</f>
        <v>0</v>
      </c>
      <c r="Y204" s="30">
        <f>IFERROR(+'CMA Emp Adj'!Y204-'Tor Emp Adj'!Y204,"")</f>
        <v>0</v>
      </c>
    </row>
    <row r="205" spans="1:25" x14ac:dyDescent="0.25">
      <c r="A205" t="s">
        <v>390</v>
      </c>
      <c r="B205" s="137">
        <f t="shared" si="8"/>
        <v>3364</v>
      </c>
      <c r="C205" s="133">
        <v>336415</v>
      </c>
      <c r="D205" s="65">
        <f>IFERROR(+'CMA Emp Adj'!D205-'Tor Emp Adj'!D205,"")</f>
        <v>0</v>
      </c>
      <c r="E205" s="65">
        <f>IFERROR(+'CMA Emp Adj'!E205-'Tor Emp Adj'!E205,"")</f>
        <v>0</v>
      </c>
      <c r="F205" s="65">
        <f>IFERROR(+'CMA Emp Adj'!F205-'Tor Emp Adj'!F205,"")</f>
        <v>0</v>
      </c>
      <c r="G205" s="65">
        <f>IFERROR(+'CMA Emp Adj'!G205-'Tor Emp Adj'!G205,"")</f>
        <v>0</v>
      </c>
      <c r="H205" s="65">
        <f>IFERROR(+'CMA Emp Adj'!H205-'Tor Emp Adj'!H205,"")</f>
        <v>0</v>
      </c>
      <c r="I205" s="65">
        <f>IFERROR(+'CMA Emp Adj'!I205-'Tor Emp Adj'!I205,"")</f>
        <v>0</v>
      </c>
      <c r="J205" s="65">
        <f>IFERROR(+'CMA Emp Adj'!J205-'Tor Emp Adj'!J205,"")</f>
        <v>0</v>
      </c>
      <c r="K205" s="65">
        <f>IFERROR(+'CMA Emp Adj'!K205-'Tor Emp Adj'!K205,"")</f>
        <v>0</v>
      </c>
      <c r="L205" s="65">
        <f>IFERROR(+'CMA Emp Adj'!L205-'Tor Emp Adj'!L205,"")</f>
        <v>0</v>
      </c>
      <c r="M205" s="30">
        <f>IFERROR(+'CMA Emp Adj'!M205-'Tor Emp Adj'!M205,"")</f>
        <v>0</v>
      </c>
      <c r="N205" s="30">
        <f>IFERROR(+'CMA Emp Adj'!N205-'Tor Emp Adj'!N205,"")</f>
        <v>0</v>
      </c>
      <c r="O205" s="30">
        <f>IFERROR(+'CMA Emp Adj'!O205-'Tor Emp Adj'!O205,"")</f>
        <v>0</v>
      </c>
      <c r="P205" s="30">
        <f>IFERROR(+'CMA Emp Adj'!P205-'Tor Emp Adj'!P205,"")</f>
        <v>0</v>
      </c>
      <c r="Q205" s="30">
        <f>IFERROR(+'CMA Emp Adj'!Q205-'Tor Emp Adj'!Q205,"")</f>
        <v>0</v>
      </c>
      <c r="R205" s="30">
        <f>IFERROR(+'CMA Emp Adj'!R205-'Tor Emp Adj'!R205,"")</f>
        <v>0</v>
      </c>
      <c r="S205" s="30">
        <f>IFERROR(+'CMA Emp Adj'!S205-'Tor Emp Adj'!S205,"")</f>
        <v>0</v>
      </c>
      <c r="T205" s="30">
        <f>IFERROR(+'CMA Emp Adj'!T205-'Tor Emp Adj'!T205,"")</f>
        <v>0</v>
      </c>
      <c r="U205" s="30">
        <f>IFERROR(+'CMA Emp Adj'!U205-'Tor Emp Adj'!U205,"")</f>
        <v>0</v>
      </c>
      <c r="V205" s="30">
        <f>IFERROR(+'CMA Emp Adj'!V205-'Tor Emp Adj'!V205,"")</f>
        <v>0</v>
      </c>
      <c r="W205" s="30">
        <f>IFERROR(+'CMA Emp Adj'!W205-'Tor Emp Adj'!W205,"")</f>
        <v>0</v>
      </c>
      <c r="X205" s="30">
        <f>IFERROR(+'CMA Emp Adj'!X205-'Tor Emp Adj'!X205,"")</f>
        <v>0</v>
      </c>
      <c r="Y205" s="30">
        <f>IFERROR(+'CMA Emp Adj'!Y205-'Tor Emp Adj'!Y205,"")</f>
        <v>0</v>
      </c>
    </row>
    <row r="206" spans="1:25" x14ac:dyDescent="0.25">
      <c r="A206" t="s">
        <v>391</v>
      </c>
      <c r="B206" s="137">
        <f t="shared" si="8"/>
        <v>3364</v>
      </c>
      <c r="C206" s="133">
        <v>336419</v>
      </c>
      <c r="D206" s="65">
        <f>IFERROR(+'CMA Emp Adj'!D206-'Tor Emp Adj'!D206,"")</f>
        <v>0</v>
      </c>
      <c r="E206" s="65">
        <f>IFERROR(+'CMA Emp Adj'!E206-'Tor Emp Adj'!E206,"")</f>
        <v>0</v>
      </c>
      <c r="F206" s="65">
        <f>IFERROR(+'CMA Emp Adj'!F206-'Tor Emp Adj'!F206,"")</f>
        <v>0</v>
      </c>
      <c r="G206" s="65">
        <f>IFERROR(+'CMA Emp Adj'!G206-'Tor Emp Adj'!G206,"")</f>
        <v>0</v>
      </c>
      <c r="H206" s="65">
        <f>IFERROR(+'CMA Emp Adj'!H206-'Tor Emp Adj'!H206,"")</f>
        <v>0</v>
      </c>
      <c r="I206" s="65">
        <f>IFERROR(+'CMA Emp Adj'!I206-'Tor Emp Adj'!I206,"")</f>
        <v>0</v>
      </c>
      <c r="J206" s="65">
        <f>IFERROR(+'CMA Emp Adj'!J206-'Tor Emp Adj'!J206,"")</f>
        <v>0</v>
      </c>
      <c r="K206" s="65">
        <f>IFERROR(+'CMA Emp Adj'!K206-'Tor Emp Adj'!K206,"")</f>
        <v>0</v>
      </c>
      <c r="L206" s="65">
        <f>IFERROR(+'CMA Emp Adj'!L206-'Tor Emp Adj'!L206,"")</f>
        <v>0</v>
      </c>
      <c r="M206" s="30">
        <f>IFERROR(+'CMA Emp Adj'!M206-'Tor Emp Adj'!M206,"")</f>
        <v>0</v>
      </c>
      <c r="N206" s="30">
        <f>IFERROR(+'CMA Emp Adj'!N206-'Tor Emp Adj'!N206,"")</f>
        <v>0</v>
      </c>
      <c r="O206" s="30">
        <f>IFERROR(+'CMA Emp Adj'!O206-'Tor Emp Adj'!O206,"")</f>
        <v>0</v>
      </c>
      <c r="P206" s="30">
        <f>IFERROR(+'CMA Emp Adj'!P206-'Tor Emp Adj'!P206,"")</f>
        <v>0</v>
      </c>
      <c r="Q206" s="30">
        <f>IFERROR(+'CMA Emp Adj'!Q206-'Tor Emp Adj'!Q206,"")</f>
        <v>0</v>
      </c>
      <c r="R206" s="30">
        <f>IFERROR(+'CMA Emp Adj'!R206-'Tor Emp Adj'!R206,"")</f>
        <v>0</v>
      </c>
      <c r="S206" s="30">
        <f>IFERROR(+'CMA Emp Adj'!S206-'Tor Emp Adj'!S206,"")</f>
        <v>0</v>
      </c>
      <c r="T206" s="30">
        <f>IFERROR(+'CMA Emp Adj'!T206-'Tor Emp Adj'!T206,"")</f>
        <v>0</v>
      </c>
      <c r="U206" s="30">
        <f>IFERROR(+'CMA Emp Adj'!U206-'Tor Emp Adj'!U206,"")</f>
        <v>0</v>
      </c>
      <c r="V206" s="30">
        <f>IFERROR(+'CMA Emp Adj'!V206-'Tor Emp Adj'!V206,"")</f>
        <v>0</v>
      </c>
      <c r="W206" s="30">
        <f>IFERROR(+'CMA Emp Adj'!W206-'Tor Emp Adj'!W206,"")</f>
        <v>0</v>
      </c>
      <c r="X206" s="30">
        <f>IFERROR(+'CMA Emp Adj'!X206-'Tor Emp Adj'!X206,"")</f>
        <v>0</v>
      </c>
      <c r="Y206" s="30">
        <f>IFERROR(+'CMA Emp Adj'!Y206-'Tor Emp Adj'!Y206,"")</f>
        <v>0</v>
      </c>
    </row>
    <row r="207" spans="1:25" x14ac:dyDescent="0.25">
      <c r="A207" t="s">
        <v>545</v>
      </c>
      <c r="B207" s="137">
        <v>488</v>
      </c>
      <c r="C207" s="133">
        <v>488190</v>
      </c>
      <c r="D207" s="65">
        <f>IFERROR(+'CMA Emp Adj'!D207-'Tor Emp Adj'!D207,"")</f>
        <v>0</v>
      </c>
      <c r="E207" s="65">
        <f>IFERROR(+'CMA Emp Adj'!E207-'Tor Emp Adj'!E207,"")</f>
        <v>0.89854608584203677</v>
      </c>
      <c r="F207" s="65">
        <f>IFERROR(+'CMA Emp Adj'!F207-'Tor Emp Adj'!F207,"")</f>
        <v>2.0332450331125829</v>
      </c>
      <c r="G207" s="65">
        <f>IFERROR(+'CMA Emp Adj'!G207-'Tor Emp Adj'!G207,"")</f>
        <v>1.126896088276589</v>
      </c>
      <c r="H207" s="65">
        <f>IFERROR(+'CMA Emp Adj'!H207-'Tor Emp Adj'!H207,"")</f>
        <v>1.2821403973509935</v>
      </c>
      <c r="I207" s="65">
        <f>IFERROR(+'CMA Emp Adj'!I207-'Tor Emp Adj'!I207,"")</f>
        <v>1.1183382182429291</v>
      </c>
      <c r="J207" s="65">
        <f>IFERROR(+'CMA Emp Adj'!J207-'Tor Emp Adj'!J207,"")</f>
        <v>0.89203888217926408</v>
      </c>
      <c r="K207" s="65">
        <f>IFERROR(+'CMA Emp Adj'!K207-'Tor Emp Adj'!K207,"")</f>
        <v>2.2676662251655628</v>
      </c>
      <c r="L207" s="65">
        <f>IFERROR(+'CMA Emp Adj'!L207-'Tor Emp Adj'!L207,"")</f>
        <v>1.8637309412393335</v>
      </c>
      <c r="M207" s="30">
        <f>IFERROR(+'CMA Emp Adj'!M207-'Tor Emp Adj'!M207,"")</f>
        <v>1.6045169929920529</v>
      </c>
      <c r="N207" s="30">
        <f>IFERROR(+'CMA Emp Adj'!N207-'Tor Emp Adj'!N207,"")</f>
        <v>1.6961143314364526</v>
      </c>
      <c r="O207" s="30">
        <f>IFERROR(+'CMA Emp Adj'!O207-'Tor Emp Adj'!O207,"")</f>
        <v>3.5497071973315628</v>
      </c>
      <c r="P207" s="30">
        <f>IFERROR(+'CMA Emp Adj'!P207-'Tor Emp Adj'!P207,"")</f>
        <v>2.9521223724463939</v>
      </c>
      <c r="Q207" s="30">
        <f>IFERROR(+'CMA Emp Adj'!Q207-'Tor Emp Adj'!Q207,"")</f>
        <v>2.9324634253467807</v>
      </c>
      <c r="R207" s="30">
        <f>IFERROR(+'CMA Emp Adj'!R207-'Tor Emp Adj'!R207,"")</f>
        <v>2.3969925661238172</v>
      </c>
      <c r="S207" s="30">
        <f>IFERROR(+'CMA Emp Adj'!S207-'Tor Emp Adj'!S207,"")</f>
        <v>1.7761498969701257</v>
      </c>
      <c r="T207" s="30">
        <f>IFERROR(+'CMA Emp Adj'!T207-'Tor Emp Adj'!T207,"")</f>
        <v>2.7317077442762416</v>
      </c>
      <c r="U207" s="30">
        <f>IFERROR(+'CMA Emp Adj'!U207-'Tor Emp Adj'!U207,"")</f>
        <v>3.1360220261648233</v>
      </c>
      <c r="V207" s="30">
        <f>IFERROR(+'CMA Emp Adj'!V207-'Tor Emp Adj'!V207,"")</f>
        <v>2.0244869646316022</v>
      </c>
      <c r="W207" s="30">
        <f>IFERROR(+'CMA Emp Adj'!W207-'Tor Emp Adj'!W207,"")</f>
        <v>1.7343239449216461</v>
      </c>
      <c r="X207" s="30">
        <f>IFERROR(+'CMA Emp Adj'!X207-'Tor Emp Adj'!X207,"")</f>
        <v>4.5679339556449987</v>
      </c>
      <c r="Y207" s="30">
        <f>IFERROR(+'CMA Emp Adj'!Y207-'Tor Emp Adj'!Y207,"")</f>
        <v>2.7334182474079451</v>
      </c>
    </row>
    <row r="208" spans="1:25" x14ac:dyDescent="0.25">
      <c r="A208" s="106" t="s">
        <v>407</v>
      </c>
      <c r="B208" s="129"/>
      <c r="C208" s="130"/>
      <c r="D208" s="141"/>
      <c r="E208" s="141"/>
      <c r="F208" s="141"/>
      <c r="G208" s="141"/>
      <c r="H208" s="141"/>
      <c r="I208" s="141"/>
      <c r="J208" s="141"/>
      <c r="K208" s="141"/>
      <c r="L208" s="141"/>
      <c r="M208" s="135"/>
      <c r="N208" s="135"/>
      <c r="O208" s="135"/>
      <c r="P208" s="135"/>
      <c r="Q208" s="135"/>
      <c r="R208" s="135"/>
      <c r="S208" s="135"/>
      <c r="T208" s="135"/>
      <c r="U208" s="135"/>
      <c r="V208" s="135"/>
      <c r="W208" s="135"/>
      <c r="X208" s="135"/>
      <c r="Y208" s="135"/>
    </row>
    <row r="209" spans="1:25" x14ac:dyDescent="0.25">
      <c r="A209" t="s">
        <v>546</v>
      </c>
      <c r="B209" s="132">
        <f t="shared" ref="B209:B222" si="9">VALUE(LEFT(C209,4))</f>
        <v>5413</v>
      </c>
      <c r="C209" s="133">
        <v>5413</v>
      </c>
      <c r="D209" s="65">
        <f>IFERROR(+'CMA Emp Adj'!D209-'Tor Emp Adj'!D209,"")</f>
        <v>13.274221107775524</v>
      </c>
      <c r="E209" s="65">
        <f>IFERROR(+'CMA Emp Adj'!E209-'Tor Emp Adj'!E209,"")</f>
        <v>12.494468148250931</v>
      </c>
      <c r="F209" s="65">
        <f>IFERROR(+'CMA Emp Adj'!F209-'Tor Emp Adj'!F209,"")</f>
        <v>13.793422904179302</v>
      </c>
      <c r="G209" s="65">
        <f>IFERROR(+'CMA Emp Adj'!G209-'Tor Emp Adj'!G209,"")</f>
        <v>17.153491816155505</v>
      </c>
      <c r="H209" s="65">
        <f>IFERROR(+'CMA Emp Adj'!H209-'Tor Emp Adj'!H209,"")</f>
        <v>17.922787479549406</v>
      </c>
      <c r="I209" s="65">
        <f>IFERROR(+'CMA Emp Adj'!I209-'Tor Emp Adj'!I209,"")</f>
        <v>18.562931522392763</v>
      </c>
      <c r="J209" s="65">
        <f>IFERROR(+'CMA Emp Adj'!J209-'Tor Emp Adj'!J209,"")</f>
        <v>18.746680241837961</v>
      </c>
      <c r="K209" s="65">
        <f>IFERROR(+'CMA Emp Adj'!K209-'Tor Emp Adj'!K209,"")</f>
        <v>17.467013999215432</v>
      </c>
      <c r="L209" s="65">
        <f>IFERROR(+'CMA Emp Adj'!L209-'Tor Emp Adj'!L209,"")</f>
        <v>21.699604385396963</v>
      </c>
      <c r="M209" s="30">
        <f>IFERROR(+'CMA Emp Adj'!M209-'Tor Emp Adj'!M209,"")</f>
        <v>17.361768819792278</v>
      </c>
      <c r="N209" s="30">
        <f>IFERROR(+'CMA Emp Adj'!N209-'Tor Emp Adj'!N209,"")</f>
        <v>25.674465778477952</v>
      </c>
      <c r="O209" s="30">
        <f>IFERROR(+'CMA Emp Adj'!O209-'Tor Emp Adj'!O209,"")</f>
        <v>25.259491206304073</v>
      </c>
      <c r="P209" s="30">
        <f>IFERROR(+'CMA Emp Adj'!P209-'Tor Emp Adj'!P209,"")</f>
        <v>19.497293504749031</v>
      </c>
      <c r="Q209" s="30">
        <f>IFERROR(+'CMA Emp Adj'!Q209-'Tor Emp Adj'!Q209,"")</f>
        <v>29.434318201250345</v>
      </c>
      <c r="R209" s="30">
        <f>IFERROR(+'CMA Emp Adj'!R209-'Tor Emp Adj'!R209,"")</f>
        <v>22.914272391008435</v>
      </c>
      <c r="S209" s="30">
        <f>IFERROR(+'CMA Emp Adj'!S209-'Tor Emp Adj'!S209,"")</f>
        <v>31.720738306726219</v>
      </c>
      <c r="T209" s="30">
        <f>IFERROR(+'CMA Emp Adj'!T209-'Tor Emp Adj'!T209,"")</f>
        <v>31.00585538908819</v>
      </c>
      <c r="U209" s="30">
        <f>IFERROR(+'CMA Emp Adj'!U209-'Tor Emp Adj'!U209,"")</f>
        <v>35.500772997386917</v>
      </c>
      <c r="V209" s="30">
        <f>IFERROR(+'CMA Emp Adj'!V209-'Tor Emp Adj'!V209,"")</f>
        <v>30.444275940652773</v>
      </c>
      <c r="W209" s="30">
        <f>IFERROR(+'CMA Emp Adj'!W209-'Tor Emp Adj'!W209,"")</f>
        <v>30.157206623177732</v>
      </c>
      <c r="X209" s="30">
        <f>IFERROR(+'CMA Emp Adj'!X209-'Tor Emp Adj'!X209,"")</f>
        <v>25.623699648721551</v>
      </c>
      <c r="Y209" s="30">
        <f>IFERROR(+'CMA Emp Adj'!Y209-'Tor Emp Adj'!Y209,"")</f>
        <v>25.999505131017109</v>
      </c>
    </row>
    <row r="210" spans="1:25" x14ac:dyDescent="0.25">
      <c r="A210" t="s">
        <v>408</v>
      </c>
      <c r="B210" s="132">
        <f t="shared" si="9"/>
        <v>5413</v>
      </c>
      <c r="C210" s="133">
        <v>541310</v>
      </c>
      <c r="D210" s="65">
        <f>IFERROR(+'CMA Emp Adj'!D210-'Tor Emp Adj'!D210,"")</f>
        <v>2.3141309920520432</v>
      </c>
      <c r="E210" s="65">
        <f>IFERROR(+'CMA Emp Adj'!E210-'Tor Emp Adj'!E210,"")</f>
        <v>2.1781945423628639</v>
      </c>
      <c r="F210" s="65">
        <f>IFERROR(+'CMA Emp Adj'!F210-'Tor Emp Adj'!F210,"")</f>
        <v>2.4046448503366014</v>
      </c>
      <c r="G210" s="65">
        <f>IFERROR(+'CMA Emp Adj'!G210-'Tor Emp Adj'!G210,"")</f>
        <v>2.9904147830131071</v>
      </c>
      <c r="H210" s="65">
        <f>IFERROR(+'CMA Emp Adj'!H210-'Tor Emp Adj'!H210,"")</f>
        <v>3.1245281838866434</v>
      </c>
      <c r="I210" s="65">
        <f>IFERROR(+'CMA Emp Adj'!I210-'Tor Emp Adj'!I210,"")</f>
        <v>3.2361262322311579</v>
      </c>
      <c r="J210" s="65">
        <f>IFERROR(+'CMA Emp Adj'!J210-'Tor Emp Adj'!J210,"")</f>
        <v>3.2681596451874122</v>
      </c>
      <c r="K210" s="65">
        <f>IFERROR(+'CMA Emp Adj'!K210-'Tor Emp Adj'!K210,"")</f>
        <v>3.0450719560874502</v>
      </c>
      <c r="L210" s="65">
        <f>IFERROR(+'CMA Emp Adj'!L210-'Tor Emp Adj'!L210,"")</f>
        <v>3.7829509253918574</v>
      </c>
      <c r="M210" s="30">
        <f>IFERROR(+'CMA Emp Adj'!M210-'Tor Emp Adj'!M210,"")</f>
        <v>3.0267242783224222</v>
      </c>
      <c r="N210" s="30">
        <f>IFERROR(+'CMA Emp Adj'!N210-'Tor Emp Adj'!N210,"")</f>
        <v>4.475899299850667</v>
      </c>
      <c r="O210" s="30">
        <f>IFERROR(+'CMA Emp Adj'!O210-'Tor Emp Adj'!O210,"")</f>
        <v>4.4035556564395595</v>
      </c>
      <c r="P210" s="30">
        <f>IFERROR(+'CMA Emp Adj'!P210-'Tor Emp Adj'!P210,"")</f>
        <v>3.3990160924806054</v>
      </c>
      <c r="Q210" s="30">
        <f>IFERROR(+'CMA Emp Adj'!Q210-'Tor Emp Adj'!Q210,"")</f>
        <v>5.1313645769796548</v>
      </c>
      <c r="R210" s="30">
        <f>IFERROR(+'CMA Emp Adj'!R210-'Tor Emp Adj'!R210,"")</f>
        <v>3.4659530578240259</v>
      </c>
      <c r="S210" s="30">
        <f>IFERROR(+'CMA Emp Adj'!S210-'Tor Emp Adj'!S210,"")</f>
        <v>4.7979961158956517</v>
      </c>
      <c r="T210" s="30">
        <f>IFERROR(+'CMA Emp Adj'!T210-'Tor Emp Adj'!T210,"")</f>
        <v>4.6898647909251956</v>
      </c>
      <c r="U210" s="30">
        <f>IFERROR(+'CMA Emp Adj'!U210-'Tor Emp Adj'!U210,"")</f>
        <v>5.3697543009784727</v>
      </c>
      <c r="V210" s="30">
        <f>IFERROR(+'CMA Emp Adj'!V210-'Tor Emp Adj'!V210,"")</f>
        <v>4.6049217487328713</v>
      </c>
      <c r="W210" s="30">
        <f>IFERROR(+'CMA Emp Adj'!W210-'Tor Emp Adj'!W210,"")</f>
        <v>4.9707547046420357</v>
      </c>
      <c r="X210" s="30">
        <f>IFERROR(+'CMA Emp Adj'!X210-'Tor Emp Adj'!X210,"")</f>
        <v>4.2235054184801673</v>
      </c>
      <c r="Y210" s="30">
        <f>IFERROR(+'CMA Emp Adj'!Y210-'Tor Emp Adj'!Y210,"")</f>
        <v>4.2854487175559921</v>
      </c>
    </row>
    <row r="211" spans="1:25" x14ac:dyDescent="0.25">
      <c r="A211" t="s">
        <v>409</v>
      </c>
      <c r="B211" s="132">
        <f t="shared" si="9"/>
        <v>5413</v>
      </c>
      <c r="C211" s="133">
        <v>541320</v>
      </c>
      <c r="D211" s="65">
        <f>IFERROR(+'CMA Emp Adj'!D211-'Tor Emp Adj'!D211,"")</f>
        <v>0.56304304875505917</v>
      </c>
      <c r="E211" s="65">
        <f>IFERROR(+'CMA Emp Adj'!E211-'Tor Emp Adj'!E211,"")</f>
        <v>0.52996883068667566</v>
      </c>
      <c r="F211" s="65">
        <f>IFERROR(+'CMA Emp Adj'!F211-'Tor Emp Adj'!F211,"")</f>
        <v>0.58506565633352192</v>
      </c>
      <c r="G211" s="65">
        <f>IFERROR(+'CMA Emp Adj'!G211-'Tor Emp Adj'!G211,"")</f>
        <v>0.72758727239414289</v>
      </c>
      <c r="H211" s="65">
        <f>IFERROR(+'CMA Emp Adj'!H211-'Tor Emp Adj'!H211,"")</f>
        <v>0.76021793088585865</v>
      </c>
      <c r="I211" s="65">
        <f>IFERROR(+'CMA Emp Adj'!I211-'Tor Emp Adj'!I211,"")</f>
        <v>0.78737045837493214</v>
      </c>
      <c r="J211" s="65">
        <f>IFERROR(+'CMA Emp Adj'!J211-'Tor Emp Adj'!J211,"")</f>
        <v>0.79516439508588999</v>
      </c>
      <c r="K211" s="65">
        <f>IFERROR(+'CMA Emp Adj'!K211-'Tor Emp Adj'!K211,"")</f>
        <v>0.74088571637583922</v>
      </c>
      <c r="L211" s="65">
        <f>IFERROR(+'CMA Emp Adj'!L211-'Tor Emp Adj'!L211,"")</f>
        <v>0.92041644558533375</v>
      </c>
      <c r="M211" s="30">
        <f>IFERROR(+'CMA Emp Adj'!M211-'Tor Emp Adj'!M211,"")</f>
        <v>0.73642160761886866</v>
      </c>
      <c r="N211" s="30">
        <f>IFERROR(+'CMA Emp Adj'!N211-'Tor Emp Adj'!N211,"")</f>
        <v>1.0890152702522029</v>
      </c>
      <c r="O211" s="30">
        <f>IFERROR(+'CMA Emp Adj'!O211-'Tor Emp Adj'!O211,"")</f>
        <v>1.071413593560548</v>
      </c>
      <c r="P211" s="30">
        <f>IFERROR(+'CMA Emp Adj'!P211-'Tor Emp Adj'!P211,"")</f>
        <v>0.82700261569062827</v>
      </c>
      <c r="Q211" s="30">
        <f>IFERROR(+'CMA Emp Adj'!Q211-'Tor Emp Adj'!Q211,"")</f>
        <v>1.2484942147265294</v>
      </c>
      <c r="R211" s="30">
        <f>IFERROR(+'CMA Emp Adj'!R211-'Tor Emp Adj'!R211,"")</f>
        <v>0.69407348390245027</v>
      </c>
      <c r="S211" s="30">
        <f>IFERROR(+'CMA Emp Adj'!S211-'Tor Emp Adj'!S211,"")</f>
        <v>0.96082140304601871</v>
      </c>
      <c r="T211" s="30">
        <f>IFERROR(+'CMA Emp Adj'!T211-'Tor Emp Adj'!T211,"")</f>
        <v>0.9391675940679044</v>
      </c>
      <c r="U211" s="30">
        <f>IFERROR(+'CMA Emp Adj'!U211-'Tor Emp Adj'!U211,"")</f>
        <v>1.075318682394435</v>
      </c>
      <c r="V211" s="30">
        <f>IFERROR(+'CMA Emp Adj'!V211-'Tor Emp Adj'!V211,"")</f>
        <v>0.92215734833055618</v>
      </c>
      <c r="W211" s="30">
        <f>IFERROR(+'CMA Emp Adj'!W211-'Tor Emp Adj'!W211,"")</f>
        <v>0.96890334811559575</v>
      </c>
      <c r="X211" s="30">
        <f>IFERROR(+'CMA Emp Adj'!X211-'Tor Emp Adj'!X211,"")</f>
        <v>0.82324893982964864</v>
      </c>
      <c r="Y211" s="30">
        <f>IFERROR(+'CMA Emp Adj'!Y211-'Tor Emp Adj'!Y211,"")</f>
        <v>0.83532297555139579</v>
      </c>
    </row>
    <row r="212" spans="1:25" x14ac:dyDescent="0.25">
      <c r="A212" t="s">
        <v>410</v>
      </c>
      <c r="B212" s="132">
        <f t="shared" si="9"/>
        <v>5413</v>
      </c>
      <c r="C212" s="133">
        <v>541330</v>
      </c>
      <c r="D212" s="65">
        <f>IFERROR(+'CMA Emp Adj'!D212-'Tor Emp Adj'!D212,"")</f>
        <v>8.3152615637856524</v>
      </c>
      <c r="E212" s="65">
        <f>IFERROR(+'CMA Emp Adj'!E212-'Tor Emp Adj'!E212,"")</f>
        <v>7.8268073063991324</v>
      </c>
      <c r="F212" s="65">
        <f>IFERROR(+'CMA Emp Adj'!F212-'Tor Emp Adj'!F212,"")</f>
        <v>8.6405008909320031</v>
      </c>
      <c r="G212" s="65">
        <f>IFERROR(+'CMA Emp Adj'!G212-'Tor Emp Adj'!G212,"")</f>
        <v>10.745321328122154</v>
      </c>
      <c r="H212" s="65">
        <f>IFERROR(+'CMA Emp Adj'!H212-'Tor Emp Adj'!H212,"")</f>
        <v>11.227224907177293</v>
      </c>
      <c r="I212" s="65">
        <f>IFERROR(+'CMA Emp Adj'!I212-'Tor Emp Adj'!I212,"")</f>
        <v>11.628225094798374</v>
      </c>
      <c r="J212" s="65">
        <f>IFERROR(+'CMA Emp Adj'!J212-'Tor Emp Adj'!J212,"")</f>
        <v>11.743329299541694</v>
      </c>
      <c r="K212" s="65">
        <f>IFERROR(+'CMA Emp Adj'!K212-'Tor Emp Adj'!K212,"")</f>
        <v>10.941718460355041</v>
      </c>
      <c r="L212" s="65">
        <f>IFERROR(+'CMA Emp Adj'!L212-'Tor Emp Adj'!L212,"")</f>
        <v>13.593105375467372</v>
      </c>
      <c r="M212" s="30">
        <f>IFERROR(+'CMA Emp Adj'!M212-'Tor Emp Adj'!M212,"")</f>
        <v>10.875790584954618</v>
      </c>
      <c r="N212" s="30">
        <f>IFERROR(+'CMA Emp Adj'!N212-'Tor Emp Adj'!N212,"")</f>
        <v>16.083045229181373</v>
      </c>
      <c r="O212" s="30">
        <f>IFERROR(+'CMA Emp Adj'!O212-'Tor Emp Adj'!O212,"")</f>
        <v>15.823096108104536</v>
      </c>
      <c r="P212" s="30">
        <f>IFERROR(+'CMA Emp Adj'!P212-'Tor Emp Adj'!P212,"")</f>
        <v>12.213529815540037</v>
      </c>
      <c r="Q212" s="30">
        <f>IFERROR(+'CMA Emp Adj'!Q212-'Tor Emp Adj'!Q212,"")</f>
        <v>18.438298775340272</v>
      </c>
      <c r="R212" s="30">
        <f>IFERROR(+'CMA Emp Adj'!R212-'Tor Emp Adj'!R212,"")</f>
        <v>13.462784450235052</v>
      </c>
      <c r="S212" s="30">
        <f>IFERROR(+'CMA Emp Adj'!S212-'Tor Emp Adj'!S212,"")</f>
        <v>18.636832762507584</v>
      </c>
      <c r="T212" s="30">
        <f>IFERROR(+'CMA Emp Adj'!T212-'Tor Emp Adj'!T212,"")</f>
        <v>18.216818787676228</v>
      </c>
      <c r="U212" s="30">
        <f>IFERROR(+'CMA Emp Adj'!U212-'Tor Emp Adj'!U212,"")</f>
        <v>20.857710274409083</v>
      </c>
      <c r="V212" s="30">
        <f>IFERROR(+'CMA Emp Adj'!V212-'Tor Emp Adj'!V212,"")</f>
        <v>17.886874945822683</v>
      </c>
      <c r="W212" s="30">
        <f>IFERROR(+'CMA Emp Adj'!W212-'Tor Emp Adj'!W212,"")</f>
        <v>18.993238980692126</v>
      </c>
      <c r="X212" s="30">
        <f>IFERROR(+'CMA Emp Adj'!X212-'Tor Emp Adj'!X212,"")</f>
        <v>16.138001674982824</v>
      </c>
      <c r="Y212" s="30">
        <f>IFERROR(+'CMA Emp Adj'!Y212-'Tor Emp Adj'!Y212,"")</f>
        <v>16.374686836996737</v>
      </c>
    </row>
    <row r="213" spans="1:25" x14ac:dyDescent="0.25">
      <c r="A213" t="s">
        <v>411</v>
      </c>
      <c r="B213" s="132">
        <f t="shared" si="9"/>
        <v>5413</v>
      </c>
      <c r="C213" s="133">
        <v>541340</v>
      </c>
      <c r="D213" s="65">
        <f>IFERROR(+'CMA Emp Adj'!D213-'Tor Emp Adj'!D213,"")</f>
        <v>0.25535445961166942</v>
      </c>
      <c r="E213" s="65">
        <f>IFERROR(+'CMA Emp Adj'!E213-'Tor Emp Adj'!E213,"")</f>
        <v>0.24035445366078401</v>
      </c>
      <c r="F213" s="65">
        <f>IFERROR(+'CMA Emp Adj'!F213-'Tor Emp Adj'!F213,"")</f>
        <v>0.2653422768307479</v>
      </c>
      <c r="G213" s="65">
        <f>IFERROR(+'CMA Emp Adj'!G213-'Tor Emp Adj'!G213,"")</f>
        <v>0.32997948411465133</v>
      </c>
      <c r="H213" s="65">
        <f>IFERROR(+'CMA Emp Adj'!H213-'Tor Emp Adj'!H213,"")</f>
        <v>0.34477832442419554</v>
      </c>
      <c r="I213" s="65">
        <f>IFERROR(+'CMA Emp Adj'!I213-'Tor Emp Adj'!I213,"")</f>
        <v>0.35709269185914388</v>
      </c>
      <c r="J213" s="65">
        <f>IFERROR(+'CMA Emp Adj'!J213-'Tor Emp Adj'!J213,"")</f>
        <v>0.36062744200209423</v>
      </c>
      <c r="K213" s="65">
        <f>IFERROR(+'CMA Emp Adj'!K213-'Tor Emp Adj'!K213,"")</f>
        <v>0.3360106694460937</v>
      </c>
      <c r="L213" s="65">
        <f>IFERROR(+'CMA Emp Adj'!L213-'Tor Emp Adj'!L213,"")</f>
        <v>0.41743245849463045</v>
      </c>
      <c r="M213" s="30">
        <f>IFERROR(+'CMA Emp Adj'!M213-'Tor Emp Adj'!M213,"")</f>
        <v>0.33398608166048038</v>
      </c>
      <c r="N213" s="30">
        <f>IFERROR(+'CMA Emp Adj'!N213-'Tor Emp Adj'!N213,"")</f>
        <v>0.49389634852784203</v>
      </c>
      <c r="O213" s="30">
        <f>IFERROR(+'CMA Emp Adj'!O213-'Tor Emp Adj'!O213,"")</f>
        <v>0.48591353682313315</v>
      </c>
      <c r="P213" s="30">
        <f>IFERROR(+'CMA Emp Adj'!P213-'Tor Emp Adj'!P213,"")</f>
        <v>0.37506689141097399</v>
      </c>
      <c r="Q213" s="30">
        <f>IFERROR(+'CMA Emp Adj'!Q213-'Tor Emp Adj'!Q213,"")</f>
        <v>0.5662241390506535</v>
      </c>
      <c r="R213" s="30">
        <f>IFERROR(+'CMA Emp Adj'!R213-'Tor Emp Adj'!R213,"")</f>
        <v>0.50561419644361449</v>
      </c>
      <c r="S213" s="30">
        <f>IFERROR(+'CMA Emp Adj'!S213-'Tor Emp Adj'!S213,"")</f>
        <v>0.69993300838332762</v>
      </c>
      <c r="T213" s="30">
        <f>IFERROR(+'CMA Emp Adj'!T213-'Tor Emp Adj'!T213,"")</f>
        <v>0.68415878061013202</v>
      </c>
      <c r="U213" s="30">
        <f>IFERROR(+'CMA Emp Adj'!U213-'Tor Emp Adj'!U213,"")</f>
        <v>0.783341251509449</v>
      </c>
      <c r="V213" s="30">
        <f>IFERROR(+'CMA Emp Adj'!V213-'Tor Emp Adj'!V213,"")</f>
        <v>0.67176726598052749</v>
      </c>
      <c r="W213" s="30">
        <f>IFERROR(+'CMA Emp Adj'!W213-'Tor Emp Adj'!W213,"")</f>
        <v>0.55638213791196223</v>
      </c>
      <c r="X213" s="30">
        <f>IFERROR(+'CMA Emp Adj'!X213-'Tor Emp Adj'!X213,"")</f>
        <v>0.47274168890737428</v>
      </c>
      <c r="Y213" s="30">
        <f>IFERROR(+'CMA Emp Adj'!Y213-'Tor Emp Adj'!Y213,"")</f>
        <v>0.47967507170675927</v>
      </c>
    </row>
    <row r="214" spans="1:25" x14ac:dyDescent="0.25">
      <c r="A214" t="s">
        <v>412</v>
      </c>
      <c r="B214" s="132">
        <f t="shared" si="9"/>
        <v>5413</v>
      </c>
      <c r="C214" s="133">
        <v>541350</v>
      </c>
      <c r="D214" s="65">
        <f>IFERROR(+'CMA Emp Adj'!D214-'Tor Emp Adj'!D214,"")</f>
        <v>9.8051300157131038E-2</v>
      </c>
      <c r="E214" s="65">
        <f>IFERROR(+'CMA Emp Adj'!E214-'Tor Emp Adj'!E214,"")</f>
        <v>9.2291580557615507E-2</v>
      </c>
      <c r="F214" s="65">
        <f>IFERROR(+'CMA Emp Adj'!F214-'Tor Emp Adj'!F214,"")</f>
        <v>0.10188643374184195</v>
      </c>
      <c r="G214" s="65">
        <f>IFERROR(+'CMA Emp Adj'!G214-'Tor Emp Adj'!G214,"")</f>
        <v>0.12670590320539027</v>
      </c>
      <c r="H214" s="65">
        <f>IFERROR(+'CMA Emp Adj'!H214-'Tor Emp Adj'!H214,"")</f>
        <v>0.13238837898973821</v>
      </c>
      <c r="I214" s="65">
        <f>IFERROR(+'CMA Emp Adj'!I214-'Tor Emp Adj'!I214,"")</f>
        <v>0.1371168640118739</v>
      </c>
      <c r="J214" s="65">
        <f>IFERROR(+'CMA Emp Adj'!J214-'Tor Emp Adj'!J214,"")</f>
        <v>0.13847414145192311</v>
      </c>
      <c r="K214" s="65">
        <f>IFERROR(+'CMA Emp Adj'!K214-'Tor Emp Adj'!K214,"")</f>
        <v>0.1290217647107498</v>
      </c>
      <c r="L214" s="65">
        <f>IFERROR(+'CMA Emp Adj'!L214-'Tor Emp Adj'!L214,"")</f>
        <v>0.16028619725471085</v>
      </c>
      <c r="M214" s="30">
        <f>IFERROR(+'CMA Emp Adj'!M214-'Tor Emp Adj'!M214,"")</f>
        <v>0.12824436115584995</v>
      </c>
      <c r="N214" s="30">
        <f>IFERROR(+'CMA Emp Adj'!N214-'Tor Emp Adj'!N214,"")</f>
        <v>0.18964689001186869</v>
      </c>
      <c r="O214" s="30">
        <f>IFERROR(+'CMA Emp Adj'!O214-'Tor Emp Adj'!O214,"")</f>
        <v>0.1865816407589416</v>
      </c>
      <c r="P214" s="30">
        <f>IFERROR(+'CMA Emp Adj'!P214-'Tor Emp Adj'!P214,"")</f>
        <v>0.14401861790338932</v>
      </c>
      <c r="Q214" s="30">
        <f>IFERROR(+'CMA Emp Adj'!Q214-'Tor Emp Adj'!Q214,"")</f>
        <v>0.21741939850472677</v>
      </c>
      <c r="R214" s="30">
        <f>IFERROR(+'CMA Emp Adj'!R214-'Tor Emp Adj'!R214,"")</f>
        <v>0.32258796952413293</v>
      </c>
      <c r="S214" s="30">
        <f>IFERROR(+'CMA Emp Adj'!S214-'Tor Emp Adj'!S214,"")</f>
        <v>0.4465657205937954</v>
      </c>
      <c r="T214" s="30">
        <f>IFERROR(+'CMA Emp Adj'!T214-'Tor Emp Adj'!T214,"")</f>
        <v>0.43650157258537631</v>
      </c>
      <c r="U214" s="30">
        <f>IFERROR(+'CMA Emp Adj'!U214-'Tor Emp Adj'!U214,"")</f>
        <v>0.49978118800132748</v>
      </c>
      <c r="V214" s="30">
        <f>IFERROR(+'CMA Emp Adj'!V214-'Tor Emp Adj'!V214,"")</f>
        <v>0.42859563645500415</v>
      </c>
      <c r="W214" s="30">
        <f>IFERROR(+'CMA Emp Adj'!W214-'Tor Emp Adj'!W214,"")</f>
        <v>0.4815744555036312</v>
      </c>
      <c r="X214" s="30">
        <f>IFERROR(+'CMA Emp Adj'!X214-'Tor Emp Adj'!X214,"")</f>
        <v>0.40917978115512227</v>
      </c>
      <c r="Y214" s="30">
        <f>IFERROR(+'CMA Emp Adj'!Y214-'Tor Emp Adj'!Y214,"")</f>
        <v>0.41518094441845543</v>
      </c>
    </row>
    <row r="215" spans="1:25" x14ac:dyDescent="0.25">
      <c r="A215" t="s">
        <v>413</v>
      </c>
      <c r="B215" s="132">
        <f t="shared" si="9"/>
        <v>5413</v>
      </c>
      <c r="C215" s="133">
        <v>541360</v>
      </c>
      <c r="D215" s="65">
        <f>IFERROR(+'CMA Emp Adj'!D215-'Tor Emp Adj'!D215,"")</f>
        <v>8.8877788946111105E-2</v>
      </c>
      <c r="E215" s="65">
        <f>IFERROR(+'CMA Emp Adj'!E215-'Tor Emp Adj'!E215,"")</f>
        <v>8.3656938818329418E-2</v>
      </c>
      <c r="F215" s="65">
        <f>IFERROR(+'CMA Emp Adj'!F215-'Tor Emp Adj'!F215,"")</f>
        <v>9.2354114020596012E-2</v>
      </c>
      <c r="G215" s="65">
        <f>IFERROR(+'CMA Emp Adj'!G215-'Tor Emp Adj'!G215,"")</f>
        <v>0.11485151655580622</v>
      </c>
      <c r="H215" s="65">
        <f>IFERROR(+'CMA Emp Adj'!H215-'Tor Emp Adj'!H215,"")</f>
        <v>0.12000234966707866</v>
      </c>
      <c r="I215" s="65">
        <f>IFERROR(+'CMA Emp Adj'!I215-'Tor Emp Adj'!I215,"")</f>
        <v>0.12428844575309425</v>
      </c>
      <c r="J215" s="65">
        <f>IFERROR(+'CMA Emp Adj'!J215-'Tor Emp Adj'!J215,"")</f>
        <v>0.12551873864737206</v>
      </c>
      <c r="K215" s="65">
        <f>IFERROR(+'CMA Emp Adj'!K215-'Tor Emp Adj'!K215,"")</f>
        <v>0.11695071003689131</v>
      </c>
      <c r="L215" s="65">
        <f>IFERROR(+'CMA Emp Adj'!L215-'Tor Emp Adj'!L215,"")</f>
        <v>0.14529009597781309</v>
      </c>
      <c r="M215" s="30">
        <f>IFERROR(+'CMA Emp Adj'!M215-'Tor Emp Adj'!M215,"")</f>
        <v>0.11624603902317075</v>
      </c>
      <c r="N215" s="30">
        <f>IFERROR(+'CMA Emp Adj'!N215-'Tor Emp Adj'!N215,"")</f>
        <v>0.17190385275615702</v>
      </c>
      <c r="O215" s="30">
        <f>IFERROR(+'CMA Emp Adj'!O215-'Tor Emp Adj'!O215,"")</f>
        <v>0.16912538295787494</v>
      </c>
      <c r="P215" s="30">
        <f>IFERROR(+'CMA Emp Adj'!P215-'Tor Emp Adj'!P215,"")</f>
        <v>0.1305444834062931</v>
      </c>
      <c r="Q215" s="30">
        <f>IFERROR(+'CMA Emp Adj'!Q215-'Tor Emp Adj'!Q215,"")</f>
        <v>0.19707801306179995</v>
      </c>
      <c r="R215" s="30">
        <f>IFERROR(+'CMA Emp Adj'!R215-'Tor Emp Adj'!R215,"")</f>
        <v>0.31817360783590787</v>
      </c>
      <c r="S215" s="30">
        <f>IFERROR(+'CMA Emp Adj'!S215-'Tor Emp Adj'!S215,"")</f>
        <v>0.44045482125935398</v>
      </c>
      <c r="T215" s="30">
        <f>IFERROR(+'CMA Emp Adj'!T215-'Tor Emp Adj'!T215,"")</f>
        <v>0.43052839317105007</v>
      </c>
      <c r="U215" s="30">
        <f>IFERROR(+'CMA Emp Adj'!U215-'Tor Emp Adj'!U215,"")</f>
        <v>0.49294207700762499</v>
      </c>
      <c r="V215" s="30">
        <f>IFERROR(+'CMA Emp Adj'!V215-'Tor Emp Adj'!V215,"")</f>
        <v>0.4227306435350936</v>
      </c>
      <c r="W215" s="30">
        <f>IFERROR(+'CMA Emp Adj'!W215-'Tor Emp Adj'!W215,"")</f>
        <v>0.31577473631978215</v>
      </c>
      <c r="X215" s="30">
        <f>IFERROR(+'CMA Emp Adj'!X215-'Tor Emp Adj'!X215,"")</f>
        <v>0.26830459137729457</v>
      </c>
      <c r="Y215" s="30">
        <f>IFERROR(+'CMA Emp Adj'!Y215-'Tor Emp Adj'!Y215,"")</f>
        <v>0.27223963345735919</v>
      </c>
    </row>
    <row r="216" spans="1:25" x14ac:dyDescent="0.25">
      <c r="A216" t="s">
        <v>414</v>
      </c>
      <c r="B216" s="132">
        <f t="shared" si="9"/>
        <v>5413</v>
      </c>
      <c r="C216" s="133">
        <v>541370</v>
      </c>
      <c r="D216" s="65">
        <f>IFERROR(+'CMA Emp Adj'!D216-'Tor Emp Adj'!D216,"")</f>
        <v>0.57357002883327868</v>
      </c>
      <c r="E216" s="65">
        <f>IFERROR(+'CMA Emp Adj'!E216-'Tor Emp Adj'!E216,"")</f>
        <v>0.53987743596126625</v>
      </c>
      <c r="F216" s="65">
        <f>IFERROR(+'CMA Emp Adj'!F216-'Tor Emp Adj'!F216,"")</f>
        <v>0.59600438388249255</v>
      </c>
      <c r="G216" s="65">
        <f>IFERROR(+'CMA Emp Adj'!G216-'Tor Emp Adj'!G216,"")</f>
        <v>0.74119066691005908</v>
      </c>
      <c r="H216" s="65">
        <f>IFERROR(+'CMA Emp Adj'!H216-'Tor Emp Adj'!H216,"")</f>
        <v>0.77443140715776304</v>
      </c>
      <c r="I216" s="65">
        <f>IFERROR(+'CMA Emp Adj'!I216-'Tor Emp Adj'!I216,"")</f>
        <v>0.80209159408172825</v>
      </c>
      <c r="J216" s="65">
        <f>IFERROR(+'CMA Emp Adj'!J216-'Tor Emp Adj'!J216,"")</f>
        <v>0.81003125076324356</v>
      </c>
      <c r="K216" s="65">
        <f>IFERROR(+'CMA Emp Adj'!K216-'Tor Emp Adj'!K216,"")</f>
        <v>0.75473774632944735</v>
      </c>
      <c r="L216" s="65">
        <f>IFERROR(+'CMA Emp Adj'!L216-'Tor Emp Adj'!L216,"")</f>
        <v>0.9376250863948884</v>
      </c>
      <c r="M216" s="30">
        <f>IFERROR(+'CMA Emp Adj'!M216-'Tor Emp Adj'!M216,"")</f>
        <v>0.75019017400063159</v>
      </c>
      <c r="N216" s="30">
        <f>IFERROR(+'CMA Emp Adj'!N216-'Tor Emp Adj'!N216,"")</f>
        <v>1.1093761326767901</v>
      </c>
      <c r="O216" s="30">
        <f>IFERROR(+'CMA Emp Adj'!O216-'Tor Emp Adj'!O216,"")</f>
        <v>1.0914453648076736</v>
      </c>
      <c r="P216" s="30">
        <f>IFERROR(+'CMA Emp Adj'!P216-'Tor Emp Adj'!P216,"")</f>
        <v>0.84246473724467297</v>
      </c>
      <c r="Q216" s="30">
        <f>IFERROR(+'CMA Emp Adj'!Q216-'Tor Emp Adj'!Q216,"")</f>
        <v>1.2718367881856256</v>
      </c>
      <c r="R216" s="30">
        <f>IFERROR(+'CMA Emp Adj'!R216-'Tor Emp Adj'!R216,"")</f>
        <v>0.68388649539116175</v>
      </c>
      <c r="S216" s="30">
        <f>IFERROR(+'CMA Emp Adj'!S216-'Tor Emp Adj'!S216,"")</f>
        <v>0.94671932765884625</v>
      </c>
      <c r="T216" s="30">
        <f>IFERROR(+'CMA Emp Adj'!T216-'Tor Emp Adj'!T216,"")</f>
        <v>0.92538333388099769</v>
      </c>
      <c r="U216" s="30">
        <f>IFERROR(+'CMA Emp Adj'!U216-'Tor Emp Adj'!U216,"")</f>
        <v>1.0595361185628138</v>
      </c>
      <c r="V216" s="30">
        <f>IFERROR(+'CMA Emp Adj'!V216-'Tor Emp Adj'!V216,"")</f>
        <v>0.90862274928460873</v>
      </c>
      <c r="W216" s="30">
        <f>IFERROR(+'CMA Emp Adj'!W216-'Tor Emp Adj'!W216,"")</f>
        <v>0.86927965567757781</v>
      </c>
      <c r="X216" s="30">
        <f>IFERROR(+'CMA Emp Adj'!X216-'Tor Emp Adj'!X216,"")</f>
        <v>0.73860159152496674</v>
      </c>
      <c r="Y216" s="30">
        <f>IFERROR(+'CMA Emp Adj'!Y216-'Tor Emp Adj'!Y216,"")</f>
        <v>0.74943416180687605</v>
      </c>
    </row>
    <row r="217" spans="1:25" x14ac:dyDescent="0.25">
      <c r="A217" t="s">
        <v>415</v>
      </c>
      <c r="B217" s="132">
        <f t="shared" si="9"/>
        <v>5413</v>
      </c>
      <c r="C217" s="133">
        <v>541380</v>
      </c>
      <c r="D217" s="65">
        <f>IFERROR(+'CMA Emp Adj'!D217-'Tor Emp Adj'!D217,"")</f>
        <v>1.0659319256345776</v>
      </c>
      <c r="E217" s="65">
        <f>IFERROR(+'CMA Emp Adj'!E217-'Tor Emp Adj'!E217,"")</f>
        <v>1.0033170598042622</v>
      </c>
      <c r="F217" s="65">
        <f>IFERROR(+'CMA Emp Adj'!F217-'Tor Emp Adj'!F217,"")</f>
        <v>1.1076242981014963</v>
      </c>
      <c r="G217" s="65">
        <f>IFERROR(+'CMA Emp Adj'!G217-'Tor Emp Adj'!G217,"")</f>
        <v>1.3774408618401937</v>
      </c>
      <c r="H217" s="65">
        <f>IFERROR(+'CMA Emp Adj'!H217-'Tor Emp Adj'!H217,"")</f>
        <v>1.4392159973608349</v>
      </c>
      <c r="I217" s="65">
        <f>IFERROR(+'CMA Emp Adj'!I217-'Tor Emp Adj'!I217,"")</f>
        <v>1.4906201412824567</v>
      </c>
      <c r="J217" s="65">
        <f>IFERROR(+'CMA Emp Adj'!J217-'Tor Emp Adj'!J217,"")</f>
        <v>1.5053753291583298</v>
      </c>
      <c r="K217" s="65">
        <f>IFERROR(+'CMA Emp Adj'!K217-'Tor Emp Adj'!K217,"")</f>
        <v>1.4026169758739178</v>
      </c>
      <c r="L217" s="65">
        <f>IFERROR(+'CMA Emp Adj'!L217-'Tor Emp Adj'!L217,"")</f>
        <v>1.7424978008303535</v>
      </c>
      <c r="M217" s="30">
        <f>IFERROR(+'CMA Emp Adj'!M217-'Tor Emp Adj'!M217,"")</f>
        <v>1.3941656930562341</v>
      </c>
      <c r="N217" s="30">
        <f>IFERROR(+'CMA Emp Adj'!N217-'Tor Emp Adj'!N217,"")</f>
        <v>2.0616827552210504</v>
      </c>
      <c r="O217" s="30">
        <f>IFERROR(+'CMA Emp Adj'!O217-'Tor Emp Adj'!O217,"")</f>
        <v>2.0283599228518066</v>
      </c>
      <c r="P217" s="30">
        <f>IFERROR(+'CMA Emp Adj'!P217-'Tor Emp Adj'!P217,"")</f>
        <v>1.5656502510724284</v>
      </c>
      <c r="Q217" s="30">
        <f>IFERROR(+'CMA Emp Adj'!Q217-'Tor Emp Adj'!Q217,"")</f>
        <v>2.3636022954010789</v>
      </c>
      <c r="R217" s="30">
        <f>IFERROR(+'CMA Emp Adj'!R217-'Tor Emp Adj'!R217,"")</f>
        <v>3.4611991298520919</v>
      </c>
      <c r="S217" s="30">
        <f>IFERROR(+'CMA Emp Adj'!S217-'Tor Emp Adj'!S217,"")</f>
        <v>4.7914151473816382</v>
      </c>
      <c r="T217" s="30">
        <f>IFERROR(+'CMA Emp Adj'!T217-'Tor Emp Adj'!T217,"")</f>
        <v>4.6834321361713069</v>
      </c>
      <c r="U217" s="30">
        <f>IFERROR(+'CMA Emp Adj'!U217-'Tor Emp Adj'!U217,"")</f>
        <v>5.3623891045237162</v>
      </c>
      <c r="V217" s="30">
        <f>IFERROR(+'CMA Emp Adj'!V217-'Tor Emp Adj'!V217,"")</f>
        <v>4.5986056025114292</v>
      </c>
      <c r="W217" s="30">
        <f>IFERROR(+'CMA Emp Adj'!W217-'Tor Emp Adj'!W217,"")</f>
        <v>3.0012986043150134</v>
      </c>
      <c r="X217" s="30">
        <f>IFERROR(+'CMA Emp Adj'!X217-'Tor Emp Adj'!X217,"")</f>
        <v>2.5501159624641487</v>
      </c>
      <c r="Y217" s="30">
        <f>IFERROR(+'CMA Emp Adj'!Y217-'Tor Emp Adj'!Y217,"")</f>
        <v>2.5875167895235331</v>
      </c>
    </row>
    <row r="218" spans="1:25" x14ac:dyDescent="0.25">
      <c r="A218" t="s">
        <v>547</v>
      </c>
      <c r="B218" s="132">
        <f t="shared" si="9"/>
        <v>5414</v>
      </c>
      <c r="C218" s="133">
        <v>5414</v>
      </c>
      <c r="D218" s="65">
        <f>IFERROR(+'CMA Emp Adj'!D218-'Tor Emp Adj'!D218,"")</f>
        <v>5.9998450685896376</v>
      </c>
      <c r="E218" s="65">
        <f>IFERROR(+'CMA Emp Adj'!E218-'Tor Emp Adj'!E218,"")</f>
        <v>4.4025021948708245</v>
      </c>
      <c r="F218" s="65">
        <f>IFERROR(+'CMA Emp Adj'!F218-'Tor Emp Adj'!F218,"")</f>
        <v>4.9527879805311041</v>
      </c>
      <c r="G218" s="65">
        <f>IFERROR(+'CMA Emp Adj'!G218-'Tor Emp Adj'!G218,"")</f>
        <v>6.9041383916679457</v>
      </c>
      <c r="H218" s="65">
        <f>IFERROR(+'CMA Emp Adj'!H218-'Tor Emp Adj'!H218,"")</f>
        <v>6.8244622412547224</v>
      </c>
      <c r="I218" s="65">
        <f>IFERROR(+'CMA Emp Adj'!I218-'Tor Emp Adj'!I218,"")</f>
        <v>4.8430197624415694</v>
      </c>
      <c r="J218" s="65">
        <f>IFERROR(+'CMA Emp Adj'!J218-'Tor Emp Adj'!J218,"")</f>
        <v>4.5926236124546538</v>
      </c>
      <c r="K218" s="65">
        <f>IFERROR(+'CMA Emp Adj'!K218-'Tor Emp Adj'!K218,"")</f>
        <v>5.6835030970470655</v>
      </c>
      <c r="L218" s="65">
        <f>IFERROR(+'CMA Emp Adj'!L218-'Tor Emp Adj'!L218,"")</f>
        <v>5.8094640763109737</v>
      </c>
      <c r="M218" s="30">
        <f>IFERROR(+'CMA Emp Adj'!M218-'Tor Emp Adj'!M218,"")</f>
        <v>4.827834458246846</v>
      </c>
      <c r="N218" s="30">
        <f>IFERROR(+'CMA Emp Adj'!N218-'Tor Emp Adj'!N218,"")</f>
        <v>6.5963585072149424</v>
      </c>
      <c r="O218" s="30">
        <f>IFERROR(+'CMA Emp Adj'!O218-'Tor Emp Adj'!O218,"")</f>
        <v>5.4774430549107169</v>
      </c>
      <c r="P218" s="30">
        <f>IFERROR(+'CMA Emp Adj'!P218-'Tor Emp Adj'!P218,"")</f>
        <v>6.5225097198933923</v>
      </c>
      <c r="Q218" s="30">
        <f>IFERROR(+'CMA Emp Adj'!Q218-'Tor Emp Adj'!Q218,"")</f>
        <v>6.8674836498210485</v>
      </c>
      <c r="R218" s="30">
        <f>IFERROR(+'CMA Emp Adj'!R218-'Tor Emp Adj'!R218,"")</f>
        <v>6.0201129797251607</v>
      </c>
      <c r="S218" s="30">
        <f>IFERROR(+'CMA Emp Adj'!S218-'Tor Emp Adj'!S218,"")</f>
        <v>2.8522346342172185</v>
      </c>
      <c r="T218" s="30">
        <f>IFERROR(+'CMA Emp Adj'!T218-'Tor Emp Adj'!T218,"")</f>
        <v>6.2079632451445921</v>
      </c>
      <c r="U218" s="30">
        <f>IFERROR(+'CMA Emp Adj'!U218-'Tor Emp Adj'!U218,"")</f>
        <v>4.8523629504133474</v>
      </c>
      <c r="V218" s="30">
        <f>IFERROR(+'CMA Emp Adj'!V218-'Tor Emp Adj'!V218,"")</f>
        <v>4.8513158802990901</v>
      </c>
      <c r="W218" s="30">
        <f>IFERROR(+'CMA Emp Adj'!W218-'Tor Emp Adj'!W218,"")</f>
        <v>9.2424647119497418</v>
      </c>
      <c r="X218" s="30">
        <f>IFERROR(+'CMA Emp Adj'!X218-'Tor Emp Adj'!X218,"")</f>
        <v>6.5869818110181129</v>
      </c>
      <c r="Y218" s="30">
        <f>IFERROR(+'CMA Emp Adj'!Y218-'Tor Emp Adj'!Y218,"")</f>
        <v>4.7324896378942647</v>
      </c>
    </row>
    <row r="219" spans="1:25" x14ac:dyDescent="0.25">
      <c r="A219" t="s">
        <v>416</v>
      </c>
      <c r="B219" s="132">
        <f t="shared" si="9"/>
        <v>5414</v>
      </c>
      <c r="C219" s="133">
        <v>541410</v>
      </c>
      <c r="D219" s="65">
        <f>IFERROR(+'CMA Emp Adj'!D219-'Tor Emp Adj'!D219,"")</f>
        <v>1.6918697512129666</v>
      </c>
      <c r="E219" s="65">
        <f>IFERROR(+'CMA Emp Adj'!E219-'Tor Emp Adj'!E219,"")</f>
        <v>1.2414421052544817</v>
      </c>
      <c r="F219" s="65">
        <f>IFERROR(+'CMA Emp Adj'!F219-'Tor Emp Adj'!F219,"")</f>
        <v>1.3966147579876531</v>
      </c>
      <c r="G219" s="65">
        <f>IFERROR(+'CMA Emp Adj'!G219-'Tor Emp Adj'!G219,"")</f>
        <v>1.9468674223277778</v>
      </c>
      <c r="H219" s="65">
        <f>IFERROR(+'CMA Emp Adj'!H219-'Tor Emp Adj'!H219,"")</f>
        <v>1.9243998973773522</v>
      </c>
      <c r="I219" s="65">
        <f>IFERROR(+'CMA Emp Adj'!I219-'Tor Emp Adj'!I219,"")</f>
        <v>1.3656617040825645</v>
      </c>
      <c r="J219" s="65">
        <f>IFERROR(+'CMA Emp Adj'!J219-'Tor Emp Adj'!J219,"")</f>
        <v>1.2950536021832555</v>
      </c>
      <c r="K219" s="65">
        <f>IFERROR(+'CMA Emp Adj'!K219-'Tor Emp Adj'!K219,"")</f>
        <v>1.6026658790173536</v>
      </c>
      <c r="L219" s="65">
        <f>IFERROR(+'CMA Emp Adj'!L219-'Tor Emp Adj'!L219,"")</f>
        <v>1.638185057965063</v>
      </c>
      <c r="M219" s="30">
        <f>IFERROR(+'CMA Emp Adj'!M219-'Tor Emp Adj'!M219,"")</f>
        <v>1.3613796673738965</v>
      </c>
      <c r="N219" s="30">
        <f>IFERROR(+'CMA Emp Adj'!N219-'Tor Emp Adj'!N219,"")</f>
        <v>1.8600779351685266</v>
      </c>
      <c r="O219" s="30">
        <f>IFERROR(+'CMA Emp Adj'!O219-'Tor Emp Adj'!O219,"")</f>
        <v>1.5445599199069604</v>
      </c>
      <c r="P219" s="30">
        <f>IFERROR(+'CMA Emp Adj'!P219-'Tor Emp Adj'!P219,"")</f>
        <v>1.8392536425401738</v>
      </c>
      <c r="Q219" s="30">
        <f>IFERROR(+'CMA Emp Adj'!Q219-'Tor Emp Adj'!Q219,"")</f>
        <v>1.9365313139349221</v>
      </c>
      <c r="R219" s="30">
        <f>IFERROR(+'CMA Emp Adj'!R219-'Tor Emp Adj'!R219,"")</f>
        <v>2.1397350191219182</v>
      </c>
      <c r="S219" s="30">
        <f>IFERROR(+'CMA Emp Adj'!S219-'Tor Emp Adj'!S219,"")</f>
        <v>1.0137727232264671</v>
      </c>
      <c r="T219" s="30">
        <f>IFERROR(+'CMA Emp Adj'!T219-'Tor Emp Adj'!T219,"")</f>
        <v>2.2065028343810358</v>
      </c>
      <c r="U219" s="30">
        <f>IFERROR(+'CMA Emp Adj'!U219-'Tor Emp Adj'!U219,"")</f>
        <v>1.7246804113904188</v>
      </c>
      <c r="V219" s="30">
        <f>IFERROR(+'CMA Emp Adj'!V219-'Tor Emp Adj'!V219,"")</f>
        <v>1.7243082501704392</v>
      </c>
      <c r="W219" s="30">
        <f>IFERROR(+'CMA Emp Adj'!W219-'Tor Emp Adj'!W219,"")</f>
        <v>3.7381999675048752</v>
      </c>
      <c r="X219" s="30">
        <f>IFERROR(+'CMA Emp Adj'!X219-'Tor Emp Adj'!X219,"")</f>
        <v>2.6641654536226715</v>
      </c>
      <c r="Y219" s="30">
        <f>IFERROR(+'CMA Emp Adj'!Y219-'Tor Emp Adj'!Y219,"")</f>
        <v>1.9140990160038704</v>
      </c>
    </row>
    <row r="220" spans="1:25" x14ac:dyDescent="0.25">
      <c r="A220" t="s">
        <v>417</v>
      </c>
      <c r="B220" s="132">
        <f t="shared" si="9"/>
        <v>5414</v>
      </c>
      <c r="C220" s="133">
        <v>541420</v>
      </c>
      <c r="D220" s="65">
        <f>IFERROR(+'CMA Emp Adj'!D220-'Tor Emp Adj'!D220,"")</f>
        <v>0.45955533127864823</v>
      </c>
      <c r="E220" s="65">
        <f>IFERROR(+'CMA Emp Adj'!E220-'Tor Emp Adj'!E220,"")</f>
        <v>0.3372075997779761</v>
      </c>
      <c r="F220" s="65">
        <f>IFERROR(+'CMA Emp Adj'!F220-'Tor Emp Adj'!F220,"")</f>
        <v>0.37935648256345877</v>
      </c>
      <c r="G220" s="65">
        <f>IFERROR(+'CMA Emp Adj'!G220-'Tor Emp Adj'!G220,"")</f>
        <v>0.52881925608162794</v>
      </c>
      <c r="H220" s="65">
        <f>IFERROR(+'CMA Emp Adj'!H220-'Tor Emp Adj'!H220,"")</f>
        <v>0.52271649854712998</v>
      </c>
      <c r="I220" s="65">
        <f>IFERROR(+'CMA Emp Adj'!I220-'Tor Emp Adj'!I220,"")</f>
        <v>0.37094883715739824</v>
      </c>
      <c r="J220" s="65">
        <f>IFERROR(+'CMA Emp Adj'!J220-'Tor Emp Adj'!J220,"")</f>
        <v>0.35176986097673746</v>
      </c>
      <c r="K220" s="65">
        <f>IFERROR(+'CMA Emp Adj'!K220-'Tor Emp Adj'!K220,"")</f>
        <v>0.43532526569067798</v>
      </c>
      <c r="L220" s="65">
        <f>IFERROR(+'CMA Emp Adj'!L220-'Tor Emp Adj'!L220,"")</f>
        <v>0.44497318807734976</v>
      </c>
      <c r="M220" s="30">
        <f>IFERROR(+'CMA Emp Adj'!M220-'Tor Emp Adj'!M220,"")</f>
        <v>0.36978572587369074</v>
      </c>
      <c r="N220" s="30">
        <f>IFERROR(+'CMA Emp Adj'!N220-'Tor Emp Adj'!N220,"")</f>
        <v>0.50524499955604196</v>
      </c>
      <c r="O220" s="30">
        <f>IFERROR(+'CMA Emp Adj'!O220-'Tor Emp Adj'!O220,"")</f>
        <v>0.41954219298718187</v>
      </c>
      <c r="P220" s="30">
        <f>IFERROR(+'CMA Emp Adj'!P220-'Tor Emp Adj'!P220,"")</f>
        <v>0.49958858617634472</v>
      </c>
      <c r="Q220" s="30">
        <f>IFERROR(+'CMA Emp Adj'!Q220-'Tor Emp Adj'!Q220,"")</f>
        <v>0.526011703246544</v>
      </c>
      <c r="R220" s="30">
        <f>IFERROR(+'CMA Emp Adj'!R220-'Tor Emp Adj'!R220,"")</f>
        <v>0.50638363415496856</v>
      </c>
      <c r="S220" s="30">
        <f>IFERROR(+'CMA Emp Adj'!S220-'Tor Emp Adj'!S220,"")</f>
        <v>0.23991658369234148</v>
      </c>
      <c r="T220" s="30">
        <f>IFERROR(+'CMA Emp Adj'!T220-'Tor Emp Adj'!T220,"")</f>
        <v>0.52218471636064012</v>
      </c>
      <c r="U220" s="30">
        <f>IFERROR(+'CMA Emp Adj'!U220-'Tor Emp Adj'!U220,"")</f>
        <v>0.40815798529771352</v>
      </c>
      <c r="V220" s="30">
        <f>IFERROR(+'CMA Emp Adj'!V220-'Tor Emp Adj'!V220,"")</f>
        <v>0.4080699106766128</v>
      </c>
      <c r="W220" s="30">
        <f>IFERROR(+'CMA Emp Adj'!W220-'Tor Emp Adj'!W220,"")</f>
        <v>0.55030838251690795</v>
      </c>
      <c r="X220" s="30">
        <f>IFERROR(+'CMA Emp Adj'!X220-'Tor Emp Adj'!X220,"")</f>
        <v>0.39219747319164899</v>
      </c>
      <c r="Y220" s="30">
        <f>IFERROR(+'CMA Emp Adj'!Y220-'Tor Emp Adj'!Y220,"")</f>
        <v>0.28177859467945154</v>
      </c>
    </row>
    <row r="221" spans="1:25" x14ac:dyDescent="0.25">
      <c r="A221" t="s">
        <v>418</v>
      </c>
      <c r="B221" s="132">
        <f t="shared" si="9"/>
        <v>5414</v>
      </c>
      <c r="C221" s="133">
        <v>541430</v>
      </c>
      <c r="D221" s="65">
        <f>IFERROR(+'CMA Emp Adj'!D221-'Tor Emp Adj'!D221,"")</f>
        <v>3.4691587089833016</v>
      </c>
      <c r="E221" s="65">
        <f>IFERROR(+'CMA Emp Adj'!E221-'Tor Emp Adj'!E221,"")</f>
        <v>2.5455622030327509</v>
      </c>
      <c r="F221" s="65">
        <f>IFERROR(+'CMA Emp Adj'!F221-'Tor Emp Adj'!F221,"")</f>
        <v>2.8637418733291078</v>
      </c>
      <c r="G221" s="65">
        <f>IFERROR(+'CMA Emp Adj'!G221-'Tor Emp Adj'!G221,"")</f>
        <v>3.9920283866781627</v>
      </c>
      <c r="H221" s="65">
        <f>IFERROR(+'CMA Emp Adj'!H221-'Tor Emp Adj'!H221,"")</f>
        <v>3.945958995228148</v>
      </c>
      <c r="I221" s="65">
        <f>IFERROR(+'CMA Emp Adj'!I221-'Tor Emp Adj'!I221,"")</f>
        <v>2.8002730061497756</v>
      </c>
      <c r="J221" s="65">
        <f>IFERROR(+'CMA Emp Adj'!J221-'Tor Emp Adj'!J221,"")</f>
        <v>2.6554919368900674</v>
      </c>
      <c r="K221" s="65">
        <f>IFERROR(+'CMA Emp Adj'!K221-'Tor Emp Adj'!K221,"")</f>
        <v>3.2862472349288838</v>
      </c>
      <c r="L221" s="65">
        <f>IFERROR(+'CMA Emp Adj'!L221-'Tor Emp Adj'!L221,"")</f>
        <v>3.35907888694822</v>
      </c>
      <c r="M221" s="30">
        <f>IFERROR(+'CMA Emp Adj'!M221-'Tor Emp Adj'!M221,"")</f>
        <v>2.7914927410440198</v>
      </c>
      <c r="N221" s="30">
        <f>IFERROR(+'CMA Emp Adj'!N221-'Tor Emp Adj'!N221,"")</f>
        <v>3.8140675802917068</v>
      </c>
      <c r="O221" s="30">
        <f>IFERROR(+'CMA Emp Adj'!O221-'Tor Emp Adj'!O221,"")</f>
        <v>3.1671016600717614</v>
      </c>
      <c r="P221" s="30">
        <f>IFERROR(+'CMA Emp Adj'!P221-'Tor Emp Adj'!P221,"")</f>
        <v>3.7713676170833859</v>
      </c>
      <c r="Q221" s="30">
        <f>IFERROR(+'CMA Emp Adj'!Q221-'Tor Emp Adj'!Q221,"")</f>
        <v>3.970834319923104</v>
      </c>
      <c r="R221" s="30">
        <f>IFERROR(+'CMA Emp Adj'!R221-'Tor Emp Adj'!R221,"")</f>
        <v>2.9407640262803794</v>
      </c>
      <c r="S221" s="30">
        <f>IFERROR(+'CMA Emp Adj'!S221-'Tor Emp Adj'!S221,"")</f>
        <v>1.3932876401266316</v>
      </c>
      <c r="T221" s="30">
        <f>IFERROR(+'CMA Emp Adj'!T221-'Tor Emp Adj'!T221,"")</f>
        <v>3.0325269723800896</v>
      </c>
      <c r="U221" s="30">
        <f>IFERROR(+'CMA Emp Adj'!U221-'Tor Emp Adj'!U221,"")</f>
        <v>2.3703300012955495</v>
      </c>
      <c r="V221" s="30">
        <f>IFERROR(+'CMA Emp Adj'!V221-'Tor Emp Adj'!V221,"")</f>
        <v>2.3698185181829627</v>
      </c>
      <c r="W221" s="30">
        <f>IFERROR(+'CMA Emp Adj'!W221-'Tor Emp Adj'!W221,"")</f>
        <v>4.2802419150912714</v>
      </c>
      <c r="X221" s="30">
        <f>IFERROR(+'CMA Emp Adj'!X221-'Tor Emp Adj'!X221,"")</f>
        <v>3.0504715484616556</v>
      </c>
      <c r="Y221" s="30">
        <f>IFERROR(+'CMA Emp Adj'!Y221-'Tor Emp Adj'!Y221,"")</f>
        <v>2.191644885012173</v>
      </c>
    </row>
    <row r="222" spans="1:25" x14ac:dyDescent="0.25">
      <c r="A222" t="s">
        <v>419</v>
      </c>
      <c r="B222" s="132">
        <f t="shared" si="9"/>
        <v>5414</v>
      </c>
      <c r="C222" s="133">
        <v>541490</v>
      </c>
      <c r="D222" s="65">
        <f>IFERROR(+'CMA Emp Adj'!D222-'Tor Emp Adj'!D222,"")</f>
        <v>0.37926127711472091</v>
      </c>
      <c r="E222" s="65">
        <f>IFERROR(+'CMA Emp Adj'!E222-'Tor Emp Adj'!E222,"")</f>
        <v>0.27829028680561596</v>
      </c>
      <c r="F222" s="65">
        <f>IFERROR(+'CMA Emp Adj'!F222-'Tor Emp Adj'!F222,"")</f>
        <v>0.31307486665088413</v>
      </c>
      <c r="G222" s="65">
        <f>IFERROR(+'CMA Emp Adj'!G222-'Tor Emp Adj'!G222,"")</f>
        <v>0.43642332658037708</v>
      </c>
      <c r="H222" s="65">
        <f>IFERROR(+'CMA Emp Adj'!H222-'Tor Emp Adj'!H222,"")</f>
        <v>0.43138685010209243</v>
      </c>
      <c r="I222" s="65">
        <f>IFERROR(+'CMA Emp Adj'!I222-'Tor Emp Adj'!I222,"")</f>
        <v>0.30613621505183042</v>
      </c>
      <c r="J222" s="65">
        <f>IFERROR(+'CMA Emp Adj'!J222-'Tor Emp Adj'!J222,"")</f>
        <v>0.2903082124045937</v>
      </c>
      <c r="K222" s="65">
        <f>IFERROR(+'CMA Emp Adj'!K222-'Tor Emp Adj'!K222,"")</f>
        <v>0.35926471741015054</v>
      </c>
      <c r="L222" s="65">
        <f>IFERROR(+'CMA Emp Adj'!L222-'Tor Emp Adj'!L222,"")</f>
        <v>0.36722694332034067</v>
      </c>
      <c r="M222" s="30">
        <f>IFERROR(+'CMA Emp Adj'!M222-'Tor Emp Adj'!M222,"")</f>
        <v>0.30517632395523919</v>
      </c>
      <c r="N222" s="30">
        <f>IFERROR(+'CMA Emp Adj'!N222-'Tor Emp Adj'!N222,"")</f>
        <v>0.41696799219866676</v>
      </c>
      <c r="O222" s="30">
        <f>IFERROR(+'CMA Emp Adj'!O222-'Tor Emp Adj'!O222,"")</f>
        <v>0.34623928194481179</v>
      </c>
      <c r="P222" s="30">
        <f>IFERROR(+'CMA Emp Adj'!P222-'Tor Emp Adj'!P222,"")</f>
        <v>0.412299874093489</v>
      </c>
      <c r="Q222" s="30">
        <f>IFERROR(+'CMA Emp Adj'!Q222-'Tor Emp Adj'!Q222,"")</f>
        <v>0.43410631271647848</v>
      </c>
      <c r="R222" s="30">
        <f>IFERROR(+'CMA Emp Adj'!R222-'Tor Emp Adj'!R222,"")</f>
        <v>0.43323030016789454</v>
      </c>
      <c r="S222" s="30">
        <f>IFERROR(+'CMA Emp Adj'!S222-'Tor Emp Adj'!S222,"")</f>
        <v>0.2052576871717785</v>
      </c>
      <c r="T222" s="30">
        <f>IFERROR(+'CMA Emp Adj'!T222-'Tor Emp Adj'!T222,"")</f>
        <v>0.44674872202282701</v>
      </c>
      <c r="U222" s="30">
        <f>IFERROR(+'CMA Emp Adj'!U222-'Tor Emp Adj'!U222,"")</f>
        <v>0.34919455242966513</v>
      </c>
      <c r="V222" s="30">
        <f>IFERROR(+'CMA Emp Adj'!V222-'Tor Emp Adj'!V222,"")</f>
        <v>0.34911920126907647</v>
      </c>
      <c r="W222" s="30">
        <f>IFERROR(+'CMA Emp Adj'!W222-'Tor Emp Adj'!W222,"")</f>
        <v>0.67371444683668669</v>
      </c>
      <c r="X222" s="30">
        <f>IFERROR(+'CMA Emp Adj'!X222-'Tor Emp Adj'!X222,"")</f>
        <v>0.48014733574213675</v>
      </c>
      <c r="Y222" s="30">
        <f>IFERROR(+'CMA Emp Adj'!Y222-'Tor Emp Adj'!Y222,"")</f>
        <v>0.34496714219877078</v>
      </c>
    </row>
    <row r="223" spans="1:25" x14ac:dyDescent="0.25">
      <c r="A223" s="106" t="s">
        <v>420</v>
      </c>
      <c r="B223" s="129"/>
      <c r="C223" s="130"/>
      <c r="D223" s="141"/>
      <c r="E223" s="141"/>
      <c r="F223" s="141"/>
      <c r="G223" s="141"/>
      <c r="H223" s="141"/>
      <c r="I223" s="141"/>
      <c r="J223" s="141"/>
      <c r="K223" s="141"/>
      <c r="L223" s="141"/>
      <c r="M223" s="135"/>
      <c r="N223" s="135"/>
      <c r="O223" s="135"/>
      <c r="P223" s="135"/>
      <c r="Q223" s="135"/>
      <c r="R223" s="135"/>
      <c r="S223" s="135"/>
      <c r="T223" s="135"/>
      <c r="U223" s="135"/>
      <c r="V223" s="135"/>
      <c r="W223" s="135"/>
      <c r="X223" s="135"/>
      <c r="Y223" s="135"/>
    </row>
    <row r="224" spans="1:25" x14ac:dyDescent="0.25">
      <c r="A224" t="s">
        <v>548</v>
      </c>
      <c r="B224" s="132">
        <f t="shared" ref="B224:B227" si="10">VALUE(LEFT(C224,4))</f>
        <v>61</v>
      </c>
      <c r="C224" s="133">
        <v>61</v>
      </c>
      <c r="D224" s="65">
        <f>IFERROR(+'CMA Emp Adj'!D224-'Tor Emp Adj'!D224,"")</f>
        <v>58.99240855519075</v>
      </c>
      <c r="E224" s="65">
        <f>IFERROR(+'CMA Emp Adj'!E224-'Tor Emp Adj'!E224,"")</f>
        <v>55.538890548034146</v>
      </c>
      <c r="F224" s="65">
        <f>IFERROR(+'CMA Emp Adj'!F224-'Tor Emp Adj'!F224,"")</f>
        <v>60.601511466351056</v>
      </c>
      <c r="G224" s="65">
        <f>IFERROR(+'CMA Emp Adj'!G224-'Tor Emp Adj'!G224,"")</f>
        <v>63.233565680930298</v>
      </c>
      <c r="H224" s="65">
        <f>IFERROR(+'CMA Emp Adj'!H224-'Tor Emp Adj'!H224,"")</f>
        <v>55.621416070088983</v>
      </c>
      <c r="I224" s="65">
        <f>IFERROR(+'CMA Emp Adj'!I224-'Tor Emp Adj'!I224,"")</f>
        <v>67.668544425078636</v>
      </c>
      <c r="J224" s="65">
        <f>IFERROR(+'CMA Emp Adj'!J224-'Tor Emp Adj'!J224,"")</f>
        <v>76.827860977932261</v>
      </c>
      <c r="K224" s="65">
        <f>IFERROR(+'CMA Emp Adj'!K224-'Tor Emp Adj'!K224,"")</f>
        <v>69.870110243850036</v>
      </c>
      <c r="L224" s="65">
        <f>IFERROR(+'CMA Emp Adj'!L224-'Tor Emp Adj'!L224,"")</f>
        <v>67.153569084988078</v>
      </c>
      <c r="M224" s="30">
        <f>IFERROR(+'CMA Emp Adj'!M224-'Tor Emp Adj'!M224,"")</f>
        <v>80.937692691752929</v>
      </c>
      <c r="N224" s="30">
        <f>IFERROR(+'CMA Emp Adj'!N224-'Tor Emp Adj'!N224,"")</f>
        <v>87.881151900610362</v>
      </c>
      <c r="O224" s="30">
        <f>IFERROR(+'CMA Emp Adj'!O224-'Tor Emp Adj'!O224,"")</f>
        <v>84.196074495110352</v>
      </c>
      <c r="P224" s="30">
        <f>IFERROR(+'CMA Emp Adj'!P224-'Tor Emp Adj'!P224,"")</f>
        <v>81.107721071715332</v>
      </c>
      <c r="Q224" s="30">
        <f>IFERROR(+'CMA Emp Adj'!Q224-'Tor Emp Adj'!Q224,"")</f>
        <v>91.919232455981472</v>
      </c>
      <c r="R224" s="30">
        <f>IFERROR(+'CMA Emp Adj'!R224-'Tor Emp Adj'!R224,"")</f>
        <v>76.709911574125641</v>
      </c>
      <c r="S224" s="30">
        <f>IFERROR(+'CMA Emp Adj'!S224-'Tor Emp Adj'!S224,"")</f>
        <v>97.702595529611457</v>
      </c>
      <c r="T224" s="30">
        <f>IFERROR(+'CMA Emp Adj'!T224-'Tor Emp Adj'!T224,"")</f>
        <v>92.856079423957141</v>
      </c>
      <c r="U224" s="30">
        <f>IFERROR(+'CMA Emp Adj'!U224-'Tor Emp Adj'!U224,"")</f>
        <v>105.72061126475593</v>
      </c>
      <c r="V224" s="30">
        <f>IFERROR(+'CMA Emp Adj'!V224-'Tor Emp Adj'!V224,"")</f>
        <v>108.02350156481273</v>
      </c>
      <c r="W224" s="30">
        <f>IFERROR(+'CMA Emp Adj'!W224-'Tor Emp Adj'!W224,"")</f>
        <v>90.349032866666136</v>
      </c>
      <c r="X224" s="30">
        <f>IFERROR(+'CMA Emp Adj'!X224-'Tor Emp Adj'!X224,"")</f>
        <v>98.333202010995493</v>
      </c>
      <c r="Y224" s="30">
        <f>IFERROR(+'CMA Emp Adj'!Y224-'Tor Emp Adj'!Y224,"")</f>
        <v>106.25595259088172</v>
      </c>
    </row>
    <row r="225" spans="1:25" x14ac:dyDescent="0.25">
      <c r="A225" t="s">
        <v>549</v>
      </c>
      <c r="B225" s="132">
        <f t="shared" si="10"/>
        <v>6111</v>
      </c>
      <c r="C225" s="133">
        <v>6111</v>
      </c>
      <c r="D225" s="65">
        <f>IFERROR(+'CMA Emp Adj'!D225-'Tor Emp Adj'!D225,"")</f>
        <v>43.62656986253397</v>
      </c>
      <c r="E225" s="65">
        <f>IFERROR(+'CMA Emp Adj'!E225-'Tor Emp Adj'!E225,"")</f>
        <v>40.078000800387535</v>
      </c>
      <c r="F225" s="65">
        <f>IFERROR(+'CMA Emp Adj'!F225-'Tor Emp Adj'!F225,"")</f>
        <v>41.18831852574894</v>
      </c>
      <c r="G225" s="65">
        <f>IFERROR(+'CMA Emp Adj'!G225-'Tor Emp Adj'!G225,"")</f>
        <v>47.77673296763691</v>
      </c>
      <c r="H225" s="65">
        <f>IFERROR(+'CMA Emp Adj'!H225-'Tor Emp Adj'!H225,"")</f>
        <v>38.658752711361892</v>
      </c>
      <c r="I225" s="65">
        <f>IFERROR(+'CMA Emp Adj'!I225-'Tor Emp Adj'!I225,"")</f>
        <v>52.866479953359175</v>
      </c>
      <c r="J225" s="65">
        <f>IFERROR(+'CMA Emp Adj'!J225-'Tor Emp Adj'!J225,"")</f>
        <v>58.258160258464315</v>
      </c>
      <c r="K225" s="65">
        <f>IFERROR(+'CMA Emp Adj'!K225-'Tor Emp Adj'!K225,"")</f>
        <v>46.278696030761189</v>
      </c>
      <c r="L225" s="65">
        <f>IFERROR(+'CMA Emp Adj'!L225-'Tor Emp Adj'!L225,"")</f>
        <v>54.238007135205642</v>
      </c>
      <c r="M225" s="30">
        <f>IFERROR(+'CMA Emp Adj'!M225-'Tor Emp Adj'!M225,"")</f>
        <v>66.324755223700521</v>
      </c>
      <c r="N225" s="30">
        <f>IFERROR(+'CMA Emp Adj'!N225-'Tor Emp Adj'!N225,"")</f>
        <v>68.373691070620083</v>
      </c>
      <c r="O225" s="30">
        <f>IFERROR(+'CMA Emp Adj'!O225-'Tor Emp Adj'!O225,"")</f>
        <v>70.704730368294733</v>
      </c>
      <c r="P225" s="30">
        <f>IFERROR(+'CMA Emp Adj'!P225-'Tor Emp Adj'!P225,"")</f>
        <v>61.031389250156032</v>
      </c>
      <c r="Q225" s="30">
        <f>IFERROR(+'CMA Emp Adj'!Q225-'Tor Emp Adj'!Q225,"")</f>
        <v>73.328865326845346</v>
      </c>
      <c r="R225" s="30">
        <f>IFERROR(+'CMA Emp Adj'!R225-'Tor Emp Adj'!R225,"")</f>
        <v>59.891152500782326</v>
      </c>
      <c r="S225" s="30">
        <f>IFERROR(+'CMA Emp Adj'!S225-'Tor Emp Adj'!S225,"")</f>
        <v>71.090243378812829</v>
      </c>
      <c r="T225" s="30">
        <f>IFERROR(+'CMA Emp Adj'!T225-'Tor Emp Adj'!T225,"")</f>
        <v>67.269196958171847</v>
      </c>
      <c r="U225" s="30">
        <f>IFERROR(+'CMA Emp Adj'!U225-'Tor Emp Adj'!U225,"")</f>
        <v>78.140170124303907</v>
      </c>
      <c r="V225" s="30">
        <f>IFERROR(+'CMA Emp Adj'!V225-'Tor Emp Adj'!V225,"")</f>
        <v>77.029562860830993</v>
      </c>
      <c r="W225" s="30">
        <f>IFERROR(+'CMA Emp Adj'!W225-'Tor Emp Adj'!W225,"")</f>
        <v>74.104138973337115</v>
      </c>
      <c r="X225" s="30">
        <f>IFERROR(+'CMA Emp Adj'!X225-'Tor Emp Adj'!X225,"")</f>
        <v>73.62153266008832</v>
      </c>
      <c r="Y225" s="30">
        <f>IFERROR(+'CMA Emp Adj'!Y225-'Tor Emp Adj'!Y225,"")</f>
        <v>75.087063216659658</v>
      </c>
    </row>
    <row r="226" spans="1:25" x14ac:dyDescent="0.25">
      <c r="A226" t="s">
        <v>550</v>
      </c>
      <c r="B226" s="132">
        <f t="shared" si="10"/>
        <v>6112</v>
      </c>
      <c r="C226" s="133">
        <v>6112</v>
      </c>
      <c r="D226" s="65">
        <f>IFERROR(+'CMA Emp Adj'!D226-'Tor Emp Adj'!D226,"")</f>
        <v>4.2559382156657524</v>
      </c>
      <c r="E226" s="65">
        <f>IFERROR(+'CMA Emp Adj'!E226-'Tor Emp Adj'!E226,"")</f>
        <v>3.6441492223066065</v>
      </c>
      <c r="F226" s="65">
        <f>IFERROR(+'CMA Emp Adj'!F226-'Tor Emp Adj'!F226,"")</f>
        <v>4.297039907330424</v>
      </c>
      <c r="G226" s="65">
        <f>IFERROR(+'CMA Emp Adj'!G226-'Tor Emp Adj'!G226,"")</f>
        <v>3.0019424452835644</v>
      </c>
      <c r="H226" s="65">
        <f>IFERROR(+'CMA Emp Adj'!H226-'Tor Emp Adj'!H226,"")</f>
        <v>4.0347476832528653</v>
      </c>
      <c r="I226" s="65">
        <f>IFERROR(+'CMA Emp Adj'!I226-'Tor Emp Adj'!I226,"")</f>
        <v>3.7007092035261167</v>
      </c>
      <c r="J226" s="65">
        <f>IFERROR(+'CMA Emp Adj'!J226-'Tor Emp Adj'!J226,"")</f>
        <v>4.5816700604594915</v>
      </c>
      <c r="K226" s="65">
        <f>IFERROR(+'CMA Emp Adj'!K226-'Tor Emp Adj'!K226,"")</f>
        <v>4.8526020776600687</v>
      </c>
      <c r="L226" s="65">
        <f>IFERROR(+'CMA Emp Adj'!L226-'Tor Emp Adj'!L226,"")</f>
        <v>2.3070960233664586</v>
      </c>
      <c r="M226" s="30">
        <f>IFERROR(+'CMA Emp Adj'!M226-'Tor Emp Adj'!M226,"")</f>
        <v>1.3882555382948638</v>
      </c>
      <c r="N226" s="30">
        <f>IFERROR(+'CMA Emp Adj'!N226-'Tor Emp Adj'!N226,"")</f>
        <v>2.1358169078633953</v>
      </c>
      <c r="O226" s="30">
        <f>IFERROR(+'CMA Emp Adj'!O226-'Tor Emp Adj'!O226,"")</f>
        <v>-0.35344778009286593</v>
      </c>
      <c r="P226" s="30">
        <f>IFERROR(+'CMA Emp Adj'!P226-'Tor Emp Adj'!P226,"")</f>
        <v>4.3340070677193907</v>
      </c>
      <c r="Q226" s="30">
        <f>IFERROR(+'CMA Emp Adj'!Q226-'Tor Emp Adj'!Q226,"")</f>
        <v>3.1429580383281976</v>
      </c>
      <c r="R226" s="30">
        <f>IFERROR(+'CMA Emp Adj'!R226-'Tor Emp Adj'!R226,"")</f>
        <v>5.2390909341989129</v>
      </c>
      <c r="S226" s="30">
        <f>IFERROR(+'CMA Emp Adj'!S226-'Tor Emp Adj'!S226,"")</f>
        <v>5.0276047493275478</v>
      </c>
      <c r="T226" s="30">
        <f>IFERROR(+'CMA Emp Adj'!T226-'Tor Emp Adj'!T226,"")</f>
        <v>4.3569927766969556</v>
      </c>
      <c r="U226" s="30">
        <f>IFERROR(+'CMA Emp Adj'!U226-'Tor Emp Adj'!U226,"")</f>
        <v>5.2934201576272759</v>
      </c>
      <c r="V226" s="30">
        <f>IFERROR(+'CMA Emp Adj'!V226-'Tor Emp Adj'!V226,"")</f>
        <v>6.8234984328039552</v>
      </c>
      <c r="W226" s="30">
        <f>IFERROR(+'CMA Emp Adj'!W226-'Tor Emp Adj'!W226,"")</f>
        <v>2.8794118745278894</v>
      </c>
      <c r="X226" s="30">
        <f>IFERROR(+'CMA Emp Adj'!X226-'Tor Emp Adj'!X226,"")</f>
        <v>2.4585218978799723</v>
      </c>
      <c r="Y226" s="30">
        <f>IFERROR(+'CMA Emp Adj'!Y226-'Tor Emp Adj'!Y226,"")</f>
        <v>1.6105796544543178</v>
      </c>
    </row>
    <row r="227" spans="1:25" x14ac:dyDescent="0.25">
      <c r="A227" t="s">
        <v>151</v>
      </c>
      <c r="B227" s="137">
        <f t="shared" si="10"/>
        <v>6113</v>
      </c>
      <c r="C227" s="133">
        <v>6113</v>
      </c>
      <c r="D227" s="65">
        <f>IFERROR(+'CMA Emp Adj'!D227-'Tor Emp Adj'!D227,"")</f>
        <v>5.1338051338994468</v>
      </c>
      <c r="E227" s="65">
        <f>IFERROR(+'CMA Emp Adj'!E227-'Tor Emp Adj'!E227,"")</f>
        <v>4.7465269325456561</v>
      </c>
      <c r="F227" s="65">
        <f>IFERROR(+'CMA Emp Adj'!F227-'Tor Emp Adj'!F227,"")</f>
        <v>6.2590589389747766</v>
      </c>
      <c r="G227" s="65">
        <f>IFERROR(+'CMA Emp Adj'!G227-'Tor Emp Adj'!G227,"")</f>
        <v>4.9193277789667675</v>
      </c>
      <c r="H227" s="65">
        <f>IFERROR(+'CMA Emp Adj'!H227-'Tor Emp Adj'!H227,"")</f>
        <v>6.0033678936107346</v>
      </c>
      <c r="I227" s="65">
        <f>IFERROR(+'CMA Emp Adj'!I227-'Tor Emp Adj'!I227,"")</f>
        <v>4.0958905593113002</v>
      </c>
      <c r="J227" s="65">
        <f>IFERROR(+'CMA Emp Adj'!J227-'Tor Emp Adj'!J227,"")</f>
        <v>7.2629672037484845</v>
      </c>
      <c r="K227" s="65">
        <f>IFERROR(+'CMA Emp Adj'!K227-'Tor Emp Adj'!K227,"")</f>
        <v>8.5664003110886</v>
      </c>
      <c r="L227" s="65">
        <f>IFERROR(+'CMA Emp Adj'!L227-'Tor Emp Adj'!L227,"")</f>
        <v>1.6918707125574883</v>
      </c>
      <c r="M227" s="30">
        <f>IFERROR(+'CMA Emp Adj'!M227-'Tor Emp Adj'!M227,"")</f>
        <v>3.8330276981907332</v>
      </c>
      <c r="N227" s="30">
        <f>IFERROR(+'CMA Emp Adj'!N227-'Tor Emp Adj'!N227,"")</f>
        <v>6.6803373327510371</v>
      </c>
      <c r="O227" s="30">
        <f>IFERROR(+'CMA Emp Adj'!O227-'Tor Emp Adj'!O227,"")</f>
        <v>3.6012510150965404</v>
      </c>
      <c r="P227" s="30">
        <f>IFERROR(+'CMA Emp Adj'!P227-'Tor Emp Adj'!P227,"")</f>
        <v>3.492675772733655</v>
      </c>
      <c r="Q227" s="30">
        <f>IFERROR(+'CMA Emp Adj'!Q227-'Tor Emp Adj'!Q227,"")</f>
        <v>4.9528394051736591</v>
      </c>
      <c r="R227" s="30">
        <f>IFERROR(+'CMA Emp Adj'!R227-'Tor Emp Adj'!R227,"")</f>
        <v>1.8424010921667069</v>
      </c>
      <c r="S227" s="30">
        <f>IFERROR(+'CMA Emp Adj'!S227-'Tor Emp Adj'!S227,"")</f>
        <v>6.6186484750493229</v>
      </c>
      <c r="T227" s="30">
        <f>IFERROR(+'CMA Emp Adj'!T227-'Tor Emp Adj'!T227,"")</f>
        <v>7.6526381444328315</v>
      </c>
      <c r="U227" s="30">
        <f>IFERROR(+'CMA Emp Adj'!U227-'Tor Emp Adj'!U227,"")</f>
        <v>3.5397069588933014</v>
      </c>
      <c r="V227" s="30">
        <f>IFERROR(+'CMA Emp Adj'!V227-'Tor Emp Adj'!V227,"")</f>
        <v>7.1113506777157625</v>
      </c>
      <c r="W227" s="30">
        <f>IFERROR(+'CMA Emp Adj'!W227-'Tor Emp Adj'!W227,"")</f>
        <v>-1.6800035634676362</v>
      </c>
      <c r="X227" s="30">
        <f>IFERROR(+'CMA Emp Adj'!X227-'Tor Emp Adj'!X227,"")</f>
        <v>2.4570513329716164</v>
      </c>
      <c r="Y227" s="30">
        <f>IFERROR(+'CMA Emp Adj'!Y227-'Tor Emp Adj'!Y227,"")</f>
        <v>2.717903857846828</v>
      </c>
    </row>
    <row r="228" spans="1:25" x14ac:dyDescent="0.25">
      <c r="A228" t="s">
        <v>551</v>
      </c>
      <c r="B228" s="137" t="s">
        <v>207</v>
      </c>
      <c r="C228" s="133">
        <v>6114</v>
      </c>
      <c r="D228" s="65">
        <f>IFERROR(+'CMA Emp Adj'!D228-'Tor Emp Adj'!D228,"")</f>
        <v>1.6443234542329503</v>
      </c>
      <c r="E228" s="65">
        <f>IFERROR(+'CMA Emp Adj'!E228-'Tor Emp Adj'!E228,"")</f>
        <v>2.5169070356874537</v>
      </c>
      <c r="F228" s="65">
        <f>IFERROR(+'CMA Emp Adj'!F228-'Tor Emp Adj'!F228,"")</f>
        <v>2.76</v>
      </c>
      <c r="G228" s="65">
        <f>IFERROR(+'CMA Emp Adj'!G228-'Tor Emp Adj'!G228,"")</f>
        <v>1.69</v>
      </c>
      <c r="H228" s="65">
        <f>IFERROR(+'CMA Emp Adj'!H228-'Tor Emp Adj'!H228,"")</f>
        <v>0</v>
      </c>
      <c r="I228" s="65">
        <f>IFERROR(+'CMA Emp Adj'!I228-'Tor Emp Adj'!I228,"")</f>
        <v>0</v>
      </c>
      <c r="J228" s="65">
        <f>IFERROR(+'CMA Emp Adj'!J228-'Tor Emp Adj'!J228,"")</f>
        <v>0</v>
      </c>
      <c r="K228" s="65">
        <f>IFERROR(+'CMA Emp Adj'!K228-'Tor Emp Adj'!K228,"")</f>
        <v>0</v>
      </c>
      <c r="L228" s="65">
        <f>IFERROR(+'CMA Emp Adj'!L228-'Tor Emp Adj'!L228,"")</f>
        <v>0</v>
      </c>
      <c r="M228" s="30">
        <f>IFERROR(+'CMA Emp Adj'!M228-'Tor Emp Adj'!M228,"")</f>
        <v>0</v>
      </c>
      <c r="N228" s="30">
        <f>IFERROR(+'CMA Emp Adj'!N228-'Tor Emp Adj'!N228,"")</f>
        <v>-0.68754737481044925</v>
      </c>
      <c r="O228" s="30">
        <f>IFERROR(+'CMA Emp Adj'!O228-'Tor Emp Adj'!O228,"")</f>
        <v>0</v>
      </c>
      <c r="P228" s="30">
        <f>IFERROR(+'CMA Emp Adj'!P228-'Tor Emp Adj'!P228,"")</f>
        <v>1.6768842729970328</v>
      </c>
      <c r="Q228" s="30">
        <f>IFERROR(+'CMA Emp Adj'!Q228-'Tor Emp Adj'!Q228,"")</f>
        <v>1.7602077151335314</v>
      </c>
      <c r="R228" s="30">
        <f>IFERROR(+'CMA Emp Adj'!R228-'Tor Emp Adj'!R228,"")</f>
        <v>0</v>
      </c>
      <c r="S228" s="30">
        <f>IFERROR(+'CMA Emp Adj'!S228-'Tor Emp Adj'!S228,"")</f>
        <v>0</v>
      </c>
      <c r="T228" s="30">
        <f>IFERROR(+'CMA Emp Adj'!T228-'Tor Emp Adj'!T228,"")</f>
        <v>0</v>
      </c>
      <c r="U228" s="30">
        <f>IFERROR(+'CMA Emp Adj'!U228-'Tor Emp Adj'!U228,"")</f>
        <v>0</v>
      </c>
      <c r="V228" s="30">
        <f>IFERROR(+'CMA Emp Adj'!V228-'Tor Emp Adj'!V228,"")</f>
        <v>1.8403212851405621</v>
      </c>
      <c r="W228" s="30">
        <f>IFERROR(+'CMA Emp Adj'!W228-'Tor Emp Adj'!W228,"")</f>
        <v>0</v>
      </c>
      <c r="X228" s="30">
        <f>IFERROR(+'CMA Emp Adj'!X228-'Tor Emp Adj'!X228,"")</f>
        <v>1.5370370370370372</v>
      </c>
      <c r="Y228" s="30">
        <f>IFERROR(+'CMA Emp Adj'!Y228-'Tor Emp Adj'!Y228,"")</f>
        <v>1.7829629629629631</v>
      </c>
    </row>
    <row r="229" spans="1:25" x14ac:dyDescent="0.25">
      <c r="A229" t="s">
        <v>552</v>
      </c>
      <c r="B229" s="137" t="s">
        <v>207</v>
      </c>
      <c r="C229" s="133">
        <v>6115</v>
      </c>
      <c r="D229" s="65">
        <f>IFERROR(+'CMA Emp Adj'!D229-'Tor Emp Adj'!D229,"")</f>
        <v>0</v>
      </c>
      <c r="E229" s="65">
        <f>IFERROR(+'CMA Emp Adj'!E229-'Tor Emp Adj'!E229,"")</f>
        <v>1.55</v>
      </c>
      <c r="F229" s="65">
        <f>IFERROR(+'CMA Emp Adj'!F229-'Tor Emp Adj'!F229,"")</f>
        <v>0</v>
      </c>
      <c r="G229" s="65">
        <f>IFERROR(+'CMA Emp Adj'!G229-'Tor Emp Adj'!G229,"")</f>
        <v>0</v>
      </c>
      <c r="H229" s="65">
        <f>IFERROR(+'CMA Emp Adj'!H229-'Tor Emp Adj'!H229,"")</f>
        <v>2.16</v>
      </c>
      <c r="I229" s="65">
        <f>IFERROR(+'CMA Emp Adj'!I229-'Tor Emp Adj'!I229,"")</f>
        <v>0</v>
      </c>
      <c r="J229" s="65">
        <f>IFERROR(+'CMA Emp Adj'!J229-'Tor Emp Adj'!J229,"")</f>
        <v>0</v>
      </c>
      <c r="K229" s="65">
        <f>IFERROR(+'CMA Emp Adj'!K229-'Tor Emp Adj'!K229,"")</f>
        <v>1.91</v>
      </c>
      <c r="L229" s="65">
        <f>IFERROR(+'CMA Emp Adj'!L229-'Tor Emp Adj'!L229,"")</f>
        <v>0</v>
      </c>
      <c r="M229" s="30">
        <f>IFERROR(+'CMA Emp Adj'!M229-'Tor Emp Adj'!M229,"")</f>
        <v>2.0639175257731961</v>
      </c>
      <c r="N229" s="30">
        <f>IFERROR(+'CMA Emp Adj'!N229-'Tor Emp Adj'!N229,"")</f>
        <v>1.9618556701030927</v>
      </c>
      <c r="O229" s="30">
        <f>IFERROR(+'CMA Emp Adj'!O229-'Tor Emp Adj'!O229,"")</f>
        <v>0</v>
      </c>
      <c r="P229" s="30">
        <f>IFERROR(+'CMA Emp Adj'!P229-'Tor Emp Adj'!P229,"")</f>
        <v>0</v>
      </c>
      <c r="Q229" s="30">
        <f>IFERROR(+'CMA Emp Adj'!Q229-'Tor Emp Adj'!Q229,"")</f>
        <v>0</v>
      </c>
      <c r="R229" s="30">
        <f>IFERROR(+'CMA Emp Adj'!R229-'Tor Emp Adj'!R229,"")</f>
        <v>1.6144137931034486</v>
      </c>
      <c r="S229" s="30">
        <f>IFERROR(+'CMA Emp Adj'!S229-'Tor Emp Adj'!S229,"")</f>
        <v>0</v>
      </c>
      <c r="T229" s="30">
        <f>IFERROR(+'CMA Emp Adj'!T229-'Tor Emp Adj'!T229,"")</f>
        <v>0</v>
      </c>
      <c r="U229" s="30">
        <f>IFERROR(+'CMA Emp Adj'!U229-'Tor Emp Adj'!U229,"")</f>
        <v>0</v>
      </c>
      <c r="V229" s="30">
        <f>IFERROR(+'CMA Emp Adj'!V229-'Tor Emp Adj'!V229,"")</f>
        <v>0</v>
      </c>
      <c r="W229" s="30">
        <f>IFERROR(+'CMA Emp Adj'!W229-'Tor Emp Adj'!W229,"")</f>
        <v>1.8550602409638555</v>
      </c>
      <c r="X229" s="30">
        <f>IFERROR(+'CMA Emp Adj'!X229-'Tor Emp Adj'!X229,"")</f>
        <v>1.8121686746987951</v>
      </c>
      <c r="Y229" s="30">
        <f>IFERROR(+'CMA Emp Adj'!Y229-'Tor Emp Adj'!Y229,"")</f>
        <v>1.9408433734939761</v>
      </c>
    </row>
    <row r="230" spans="1:25" x14ac:dyDescent="0.25">
      <c r="A230" t="s">
        <v>553</v>
      </c>
      <c r="B230" s="137" t="s">
        <v>207</v>
      </c>
      <c r="C230" s="133">
        <v>6116</v>
      </c>
      <c r="D230" s="65">
        <f>IFERROR(+'CMA Emp Adj'!D230-'Tor Emp Adj'!D230,"")</f>
        <v>3.5883342221967327</v>
      </c>
      <c r="E230" s="65">
        <f>IFERROR(+'CMA Emp Adj'!E230-'Tor Emp Adj'!E230,"")</f>
        <v>3.9249344330608764</v>
      </c>
      <c r="F230" s="65">
        <f>IFERROR(+'CMA Emp Adj'!F230-'Tor Emp Adj'!F230,"")</f>
        <v>6.9094353633848637</v>
      </c>
      <c r="G230" s="65">
        <f>IFERROR(+'CMA Emp Adj'!G230-'Tor Emp Adj'!G230,"")</f>
        <v>5.1511164688060003</v>
      </c>
      <c r="H230" s="65">
        <f>IFERROR(+'CMA Emp Adj'!H230-'Tor Emp Adj'!H230,"")</f>
        <v>5.5758799211803787</v>
      </c>
      <c r="I230" s="65">
        <f>IFERROR(+'CMA Emp Adj'!I230-'Tor Emp Adj'!I230,"")</f>
        <v>5.9109820334798524</v>
      </c>
      <c r="J230" s="65">
        <f>IFERROR(+'CMA Emp Adj'!J230-'Tor Emp Adj'!J230,"")</f>
        <v>5.8428091747279307</v>
      </c>
      <c r="K230" s="65">
        <f>IFERROR(+'CMA Emp Adj'!K230-'Tor Emp Adj'!K230,"")</f>
        <v>7.9637904283072363</v>
      </c>
      <c r="L230" s="65">
        <f>IFERROR(+'CMA Emp Adj'!L230-'Tor Emp Adj'!L230,"")</f>
        <v>7.2180973842707257</v>
      </c>
      <c r="M230" s="30">
        <f>IFERROR(+'CMA Emp Adj'!M230-'Tor Emp Adj'!M230,"")</f>
        <v>7.7201330324386053</v>
      </c>
      <c r="N230" s="30">
        <f>IFERROR(+'CMA Emp Adj'!N230-'Tor Emp Adj'!N230,"")</f>
        <v>8.7064044458970269</v>
      </c>
      <c r="O230" s="30">
        <f>IFERROR(+'CMA Emp Adj'!O230-'Tor Emp Adj'!O230,"")</f>
        <v>9.2219570289913513</v>
      </c>
      <c r="P230" s="30">
        <f>IFERROR(+'CMA Emp Adj'!P230-'Tor Emp Adj'!P230,"")</f>
        <v>10.463492783017836</v>
      </c>
      <c r="Q230" s="30">
        <f>IFERROR(+'CMA Emp Adj'!Q230-'Tor Emp Adj'!Q230,"")</f>
        <v>8.0460338697764069</v>
      </c>
      <c r="R230" s="30">
        <f>IFERROR(+'CMA Emp Adj'!R230-'Tor Emp Adj'!R230,"")</f>
        <v>8.6828175611405793</v>
      </c>
      <c r="S230" s="30">
        <f>IFERROR(+'CMA Emp Adj'!S230-'Tor Emp Adj'!S230,"")</f>
        <v>13.777468945515825</v>
      </c>
      <c r="T230" s="30">
        <f>IFERROR(+'CMA Emp Adj'!T230-'Tor Emp Adj'!T230,"")</f>
        <v>13.697884624472746</v>
      </c>
      <c r="U230" s="30">
        <f>IFERROR(+'CMA Emp Adj'!U230-'Tor Emp Adj'!U230,"")</f>
        <v>16.628245788930208</v>
      </c>
      <c r="V230" s="30">
        <f>IFERROR(+'CMA Emp Adj'!V230-'Tor Emp Adj'!V230,"")</f>
        <v>15.742178876203788</v>
      </c>
      <c r="W230" s="30">
        <f>IFERROR(+'CMA Emp Adj'!W230-'Tor Emp Adj'!W230,"")</f>
        <v>14.034978534100599</v>
      </c>
      <c r="X230" s="30">
        <f>IFERROR(+'CMA Emp Adj'!X230-'Tor Emp Adj'!X230,"")</f>
        <v>17.829258525713065</v>
      </c>
      <c r="Y230" s="30">
        <f>IFERROR(+'CMA Emp Adj'!Y230-'Tor Emp Adj'!Y230,"")</f>
        <v>22.867570074548581</v>
      </c>
    </row>
    <row r="231" spans="1:25" x14ac:dyDescent="0.25">
      <c r="A231" t="s">
        <v>554</v>
      </c>
      <c r="B231" s="137" t="s">
        <v>207</v>
      </c>
      <c r="C231" s="133">
        <v>6117</v>
      </c>
      <c r="D231" s="65">
        <f>IFERROR(+'CMA Emp Adj'!D231-'Tor Emp Adj'!D231,"")</f>
        <v>0</v>
      </c>
      <c r="E231" s="65">
        <f>IFERROR(+'CMA Emp Adj'!E231-'Tor Emp Adj'!E231,"")</f>
        <v>0</v>
      </c>
      <c r="F231" s="65">
        <f>IFERROR(+'CMA Emp Adj'!F231-'Tor Emp Adj'!F231,"")</f>
        <v>0</v>
      </c>
      <c r="G231" s="65">
        <f>IFERROR(+'CMA Emp Adj'!G231-'Tor Emp Adj'!G231,"")</f>
        <v>0</v>
      </c>
      <c r="H231" s="65">
        <f>IFERROR(+'CMA Emp Adj'!H231-'Tor Emp Adj'!H231,"")</f>
        <v>0</v>
      </c>
      <c r="I231" s="65">
        <f>IFERROR(+'CMA Emp Adj'!I231-'Tor Emp Adj'!I231,"")</f>
        <v>0</v>
      </c>
      <c r="J231" s="65">
        <f>IFERROR(+'CMA Emp Adj'!J231-'Tor Emp Adj'!J231,"")</f>
        <v>0</v>
      </c>
      <c r="K231" s="65">
        <f>IFERROR(+'CMA Emp Adj'!K231-'Tor Emp Adj'!K231,"")</f>
        <v>0</v>
      </c>
      <c r="L231" s="65">
        <f>IFERROR(+'CMA Emp Adj'!L231-'Tor Emp Adj'!L231,"")</f>
        <v>0.38049436669363912</v>
      </c>
      <c r="M231" s="30">
        <f>IFERROR(+'CMA Emp Adj'!M231-'Tor Emp Adj'!M231,"")</f>
        <v>0</v>
      </c>
      <c r="N231" s="30">
        <f>IFERROR(+'CMA Emp Adj'!N231-'Tor Emp Adj'!N231,"")</f>
        <v>1.542135922330097</v>
      </c>
      <c r="O231" s="30">
        <f>IFERROR(+'CMA Emp Adj'!O231-'Tor Emp Adj'!O231,"")</f>
        <v>0.1021302935451236</v>
      </c>
      <c r="P231" s="30">
        <f>IFERROR(+'CMA Emp Adj'!P231-'Tor Emp Adj'!P231,"")</f>
        <v>0</v>
      </c>
      <c r="Q231" s="30">
        <f>IFERROR(+'CMA Emp Adj'!Q231-'Tor Emp Adj'!Q231,"")</f>
        <v>0</v>
      </c>
      <c r="R231" s="30">
        <f>IFERROR(+'CMA Emp Adj'!R231-'Tor Emp Adj'!R231,"")</f>
        <v>2.4065921787709499</v>
      </c>
      <c r="S231" s="30">
        <f>IFERROR(+'CMA Emp Adj'!S231-'Tor Emp Adj'!S231,"")</f>
        <v>1.5268715083798885</v>
      </c>
      <c r="T231" s="30">
        <f>IFERROR(+'CMA Emp Adj'!T231-'Tor Emp Adj'!T231,"")</f>
        <v>0</v>
      </c>
      <c r="U231" s="30">
        <f>IFERROR(+'CMA Emp Adj'!U231-'Tor Emp Adj'!U231,"")</f>
        <v>1.7189944134078214</v>
      </c>
      <c r="V231" s="30">
        <f>IFERROR(+'CMA Emp Adj'!V231-'Tor Emp Adj'!V231,"")</f>
        <v>0.84056508247389905</v>
      </c>
      <c r="W231" s="30">
        <f>IFERROR(+'CMA Emp Adj'!W231-'Tor Emp Adj'!W231,"")</f>
        <v>0</v>
      </c>
      <c r="X231" s="30">
        <f>IFERROR(+'CMA Emp Adj'!X231-'Tor Emp Adj'!X231,"")</f>
        <v>0</v>
      </c>
      <c r="Y231" s="30">
        <f>IFERROR(+'CMA Emp Adj'!Y231-'Tor Emp Adj'!Y231,"")</f>
        <v>0.93918001197569678</v>
      </c>
    </row>
    <row r="232" spans="1:25" x14ac:dyDescent="0.25">
      <c r="A232" s="106" t="s">
        <v>430</v>
      </c>
      <c r="B232" s="129"/>
      <c r="C232" s="130"/>
      <c r="D232" s="141"/>
      <c r="E232" s="141"/>
      <c r="F232" s="141"/>
      <c r="G232" s="141"/>
      <c r="H232" s="141"/>
      <c r="I232" s="141"/>
      <c r="J232" s="141"/>
      <c r="K232" s="141"/>
      <c r="L232" s="141"/>
      <c r="M232" s="135"/>
      <c r="N232" s="135"/>
      <c r="O232" s="135"/>
      <c r="P232" s="135"/>
      <c r="Q232" s="135"/>
      <c r="R232" s="135"/>
      <c r="S232" s="135"/>
      <c r="T232" s="135"/>
      <c r="U232" s="135"/>
      <c r="V232" s="135"/>
      <c r="W232" s="135"/>
      <c r="X232" s="135"/>
      <c r="Y232" s="135"/>
    </row>
    <row r="233" spans="1:25" x14ac:dyDescent="0.25">
      <c r="A233" t="s">
        <v>555</v>
      </c>
      <c r="B233" s="137"/>
      <c r="C233" s="133" t="s">
        <v>189</v>
      </c>
      <c r="D233" s="65">
        <f>IFERROR(+'CMA Emp Adj'!D233-'Tor Emp Adj'!D233,"")</f>
        <v>2.6429171503129281</v>
      </c>
      <c r="E233" s="65">
        <f>IFERROR(+'CMA Emp Adj'!E233-'Tor Emp Adj'!E233,"")</f>
        <v>4.4562080066013365</v>
      </c>
      <c r="F233" s="65">
        <f>IFERROR(+'CMA Emp Adj'!F233-'Tor Emp Adj'!F233,"")</f>
        <v>1.6821493924106812</v>
      </c>
      <c r="G233" s="65">
        <f>IFERROR(+'CMA Emp Adj'!G233-'Tor Emp Adj'!G233,"")</f>
        <v>2.2432497784419634</v>
      </c>
      <c r="H233" s="65">
        <f>IFERROR(+'CMA Emp Adj'!H233-'Tor Emp Adj'!H233,"")</f>
        <v>2.368658330618068</v>
      </c>
      <c r="I233" s="65">
        <f>IFERROR(+'CMA Emp Adj'!I233-'Tor Emp Adj'!I233,"")</f>
        <v>2.2624028538679175</v>
      </c>
      <c r="J233" s="65">
        <f>IFERROR(+'CMA Emp Adj'!J233-'Tor Emp Adj'!J233,"")</f>
        <v>2.5516966974002409</v>
      </c>
      <c r="K233" s="65">
        <f>IFERROR(+'CMA Emp Adj'!K233-'Tor Emp Adj'!K233,"")</f>
        <v>1.482695253039692</v>
      </c>
      <c r="L233" s="65">
        <f>IFERROR(+'CMA Emp Adj'!L233-'Tor Emp Adj'!L233,"")</f>
        <v>1.4398974294258644</v>
      </c>
      <c r="M233" s="30">
        <f>IFERROR(+'CMA Emp Adj'!M233-'Tor Emp Adj'!M233,"")</f>
        <v>2.07541819620862</v>
      </c>
      <c r="N233" s="30">
        <f>IFERROR(+'CMA Emp Adj'!N233-'Tor Emp Adj'!N233,"")</f>
        <v>1.4062689529854784</v>
      </c>
      <c r="O233" s="30">
        <f>IFERROR(+'CMA Emp Adj'!O233-'Tor Emp Adj'!O233,"")</f>
        <v>3.0789806182328134</v>
      </c>
      <c r="P233" s="30">
        <f>IFERROR(+'CMA Emp Adj'!P233-'Tor Emp Adj'!P233,"")</f>
        <v>4.6628938156359396</v>
      </c>
      <c r="Q233" s="30">
        <f>IFERROR(+'CMA Emp Adj'!Q233-'Tor Emp Adj'!Q233,"")</f>
        <v>1.8726857785799635</v>
      </c>
      <c r="R233" s="30">
        <f>IFERROR(+'CMA Emp Adj'!R233-'Tor Emp Adj'!R233,"")</f>
        <v>1.299623060869036</v>
      </c>
      <c r="S233" s="30">
        <f>IFERROR(+'CMA Emp Adj'!S233-'Tor Emp Adj'!S233,"")</f>
        <v>1.1610138263667509</v>
      </c>
      <c r="T233" s="30">
        <f>IFERROR(+'CMA Emp Adj'!T233-'Tor Emp Adj'!T233,"")</f>
        <v>3.0451113854833487</v>
      </c>
      <c r="U233" s="30">
        <f>IFERROR(+'CMA Emp Adj'!U233-'Tor Emp Adj'!U233,"")</f>
        <v>1.647091390702339</v>
      </c>
      <c r="V233" s="30">
        <f>IFERROR(+'CMA Emp Adj'!V233-'Tor Emp Adj'!V233,"")</f>
        <v>3.7206050459395046</v>
      </c>
      <c r="W233" s="30">
        <f>IFERROR(+'CMA Emp Adj'!W233-'Tor Emp Adj'!W233,"")</f>
        <v>0.84509744620852834</v>
      </c>
      <c r="X233" s="30">
        <f>IFERROR(+'CMA Emp Adj'!X233-'Tor Emp Adj'!X233,"")</f>
        <v>2.0723593937890907</v>
      </c>
      <c r="Y233" s="30">
        <f>IFERROR(+'CMA Emp Adj'!Y233-'Tor Emp Adj'!Y233,"")</f>
        <v>0.73385189954296259</v>
      </c>
    </row>
    <row r="234" spans="1:25" x14ac:dyDescent="0.25">
      <c r="A234" t="s">
        <v>556</v>
      </c>
      <c r="B234" s="137">
        <f t="shared" ref="B234:B244" si="11">VALUE(LEFT(C234,4))</f>
        <v>3131</v>
      </c>
      <c r="C234" s="133">
        <v>3131</v>
      </c>
      <c r="D234" s="65">
        <f>IFERROR(+'CMA Emp Adj'!D234-'Tor Emp Adj'!D234,"")</f>
        <v>0</v>
      </c>
      <c r="E234" s="65">
        <f>IFERROR(+'CMA Emp Adj'!E234-'Tor Emp Adj'!E234,"")</f>
        <v>0</v>
      </c>
      <c r="F234" s="65">
        <f>IFERROR(+'CMA Emp Adj'!F234-'Tor Emp Adj'!F234,"")</f>
        <v>0</v>
      </c>
      <c r="G234" s="65">
        <f>IFERROR(+'CMA Emp Adj'!G234-'Tor Emp Adj'!G234,"")</f>
        <v>0</v>
      </c>
      <c r="H234" s="65">
        <f>IFERROR(+'CMA Emp Adj'!H234-'Tor Emp Adj'!H234,"")</f>
        <v>0</v>
      </c>
      <c r="I234" s="65">
        <f>IFERROR(+'CMA Emp Adj'!I234-'Tor Emp Adj'!I234,"")</f>
        <v>0</v>
      </c>
      <c r="J234" s="65">
        <f>IFERROR(+'CMA Emp Adj'!J234-'Tor Emp Adj'!J234,"")</f>
        <v>0</v>
      </c>
      <c r="K234" s="65">
        <f>IFERROR(+'CMA Emp Adj'!K234-'Tor Emp Adj'!K234,"")</f>
        <v>0</v>
      </c>
      <c r="L234" s="65">
        <f>IFERROR(+'CMA Emp Adj'!L234-'Tor Emp Adj'!L234,"")</f>
        <v>0</v>
      </c>
      <c r="M234" s="30">
        <f>IFERROR(+'CMA Emp Adj'!M234-'Tor Emp Adj'!M234,"")</f>
        <v>0</v>
      </c>
      <c r="N234" s="30">
        <f>IFERROR(+'CMA Emp Adj'!N234-'Tor Emp Adj'!N234,"")</f>
        <v>0</v>
      </c>
      <c r="O234" s="30">
        <f>IFERROR(+'CMA Emp Adj'!O234-'Tor Emp Adj'!O234,"")</f>
        <v>0</v>
      </c>
      <c r="P234" s="30">
        <f>IFERROR(+'CMA Emp Adj'!P234-'Tor Emp Adj'!P234,"")</f>
        <v>0</v>
      </c>
      <c r="Q234" s="30">
        <f>IFERROR(+'CMA Emp Adj'!Q234-'Tor Emp Adj'!Q234,"")</f>
        <v>0</v>
      </c>
      <c r="R234" s="30">
        <f>IFERROR(+'CMA Emp Adj'!R234-'Tor Emp Adj'!R234,"")</f>
        <v>0</v>
      </c>
      <c r="S234" s="30">
        <f>IFERROR(+'CMA Emp Adj'!S234-'Tor Emp Adj'!S234,"")</f>
        <v>0</v>
      </c>
      <c r="T234" s="30">
        <f>IFERROR(+'CMA Emp Adj'!T234-'Tor Emp Adj'!T234,"")</f>
        <v>0</v>
      </c>
      <c r="U234" s="30">
        <f>IFERROR(+'CMA Emp Adj'!U234-'Tor Emp Adj'!U234,"")</f>
        <v>0</v>
      </c>
      <c r="V234" s="30">
        <f>IFERROR(+'CMA Emp Adj'!V234-'Tor Emp Adj'!V234,"")</f>
        <v>0</v>
      </c>
      <c r="W234" s="30">
        <f>IFERROR(+'CMA Emp Adj'!W234-'Tor Emp Adj'!W234,"")</f>
        <v>0</v>
      </c>
      <c r="X234" s="30">
        <f>IFERROR(+'CMA Emp Adj'!X234-'Tor Emp Adj'!X234,"")</f>
        <v>0</v>
      </c>
      <c r="Y234" s="30">
        <f>IFERROR(+'CMA Emp Adj'!Y234-'Tor Emp Adj'!Y234,"")</f>
        <v>0</v>
      </c>
    </row>
    <row r="235" spans="1:25" x14ac:dyDescent="0.25">
      <c r="A235" t="s">
        <v>557</v>
      </c>
      <c r="B235" s="137">
        <f t="shared" si="11"/>
        <v>3132</v>
      </c>
      <c r="C235" s="133">
        <v>3132</v>
      </c>
      <c r="D235" s="65">
        <f>IFERROR(+'CMA Emp Adj'!D235-'Tor Emp Adj'!D235,"")</f>
        <v>0</v>
      </c>
      <c r="E235" s="65">
        <f>IFERROR(+'CMA Emp Adj'!E235-'Tor Emp Adj'!E235,"")</f>
        <v>0</v>
      </c>
      <c r="F235" s="65">
        <f>IFERROR(+'CMA Emp Adj'!F235-'Tor Emp Adj'!F235,"")</f>
        <v>0</v>
      </c>
      <c r="G235" s="65">
        <f>IFERROR(+'CMA Emp Adj'!G235-'Tor Emp Adj'!G235,"")</f>
        <v>0</v>
      </c>
      <c r="H235" s="65">
        <f>IFERROR(+'CMA Emp Adj'!H235-'Tor Emp Adj'!H235,"")</f>
        <v>0</v>
      </c>
      <c r="I235" s="65">
        <f>IFERROR(+'CMA Emp Adj'!I235-'Tor Emp Adj'!I235,"")</f>
        <v>0</v>
      </c>
      <c r="J235" s="65">
        <f>IFERROR(+'CMA Emp Adj'!J235-'Tor Emp Adj'!J235,"")</f>
        <v>0</v>
      </c>
      <c r="K235" s="65">
        <f>IFERROR(+'CMA Emp Adj'!K235-'Tor Emp Adj'!K235,"")</f>
        <v>0</v>
      </c>
      <c r="L235" s="65">
        <f>IFERROR(+'CMA Emp Adj'!L235-'Tor Emp Adj'!L235,"")</f>
        <v>0</v>
      </c>
      <c r="M235" s="30">
        <f>IFERROR(+'CMA Emp Adj'!M235-'Tor Emp Adj'!M235,"")</f>
        <v>0</v>
      </c>
      <c r="N235" s="30">
        <f>IFERROR(+'CMA Emp Adj'!N235-'Tor Emp Adj'!N235,"")</f>
        <v>0</v>
      </c>
      <c r="O235" s="30">
        <f>IFERROR(+'CMA Emp Adj'!O235-'Tor Emp Adj'!O235,"")</f>
        <v>0</v>
      </c>
      <c r="P235" s="30">
        <f>IFERROR(+'CMA Emp Adj'!P235-'Tor Emp Adj'!P235,"")</f>
        <v>0</v>
      </c>
      <c r="Q235" s="30">
        <f>IFERROR(+'CMA Emp Adj'!Q235-'Tor Emp Adj'!Q235,"")</f>
        <v>0</v>
      </c>
      <c r="R235" s="30">
        <f>IFERROR(+'CMA Emp Adj'!R235-'Tor Emp Adj'!R235,"")</f>
        <v>0</v>
      </c>
      <c r="S235" s="30">
        <f>IFERROR(+'CMA Emp Adj'!S235-'Tor Emp Adj'!S235,"")</f>
        <v>0</v>
      </c>
      <c r="T235" s="30">
        <f>IFERROR(+'CMA Emp Adj'!T235-'Tor Emp Adj'!T235,"")</f>
        <v>0</v>
      </c>
      <c r="U235" s="30">
        <f>IFERROR(+'CMA Emp Adj'!U235-'Tor Emp Adj'!U235,"")</f>
        <v>0</v>
      </c>
      <c r="V235" s="30">
        <f>IFERROR(+'CMA Emp Adj'!V235-'Tor Emp Adj'!V235,"")</f>
        <v>0</v>
      </c>
      <c r="W235" s="30">
        <f>IFERROR(+'CMA Emp Adj'!W235-'Tor Emp Adj'!W235,"")</f>
        <v>0</v>
      </c>
      <c r="X235" s="30">
        <f>IFERROR(+'CMA Emp Adj'!X235-'Tor Emp Adj'!X235,"")</f>
        <v>0</v>
      </c>
      <c r="Y235" s="30">
        <f>IFERROR(+'CMA Emp Adj'!Y235-'Tor Emp Adj'!Y235,"")</f>
        <v>0</v>
      </c>
    </row>
    <row r="236" spans="1:25" x14ac:dyDescent="0.25">
      <c r="A236" t="s">
        <v>558</v>
      </c>
      <c r="B236" s="137">
        <f t="shared" si="11"/>
        <v>3133</v>
      </c>
      <c r="C236" s="133">
        <v>3133</v>
      </c>
      <c r="D236" s="65">
        <f>IFERROR(+'CMA Emp Adj'!D236-'Tor Emp Adj'!D236,"")</f>
        <v>0</v>
      </c>
      <c r="E236" s="65">
        <f>IFERROR(+'CMA Emp Adj'!E236-'Tor Emp Adj'!E236,"")</f>
        <v>0</v>
      </c>
      <c r="F236" s="65">
        <f>IFERROR(+'CMA Emp Adj'!F236-'Tor Emp Adj'!F236,"")</f>
        <v>0</v>
      </c>
      <c r="G236" s="65">
        <f>IFERROR(+'CMA Emp Adj'!G236-'Tor Emp Adj'!G236,"")</f>
        <v>0</v>
      </c>
      <c r="H236" s="65">
        <f>IFERROR(+'CMA Emp Adj'!H236-'Tor Emp Adj'!H236,"")</f>
        <v>0</v>
      </c>
      <c r="I236" s="65">
        <f>IFERROR(+'CMA Emp Adj'!I236-'Tor Emp Adj'!I236,"")</f>
        <v>0</v>
      </c>
      <c r="J236" s="65">
        <f>IFERROR(+'CMA Emp Adj'!J236-'Tor Emp Adj'!J236,"")</f>
        <v>0</v>
      </c>
      <c r="K236" s="65">
        <f>IFERROR(+'CMA Emp Adj'!K236-'Tor Emp Adj'!K236,"")</f>
        <v>0</v>
      </c>
      <c r="L236" s="65">
        <f>IFERROR(+'CMA Emp Adj'!L236-'Tor Emp Adj'!L236,"")</f>
        <v>0</v>
      </c>
      <c r="M236" s="30">
        <f>IFERROR(+'CMA Emp Adj'!M236-'Tor Emp Adj'!M236,"")</f>
        <v>0</v>
      </c>
      <c r="N236" s="30">
        <f>IFERROR(+'CMA Emp Adj'!N236-'Tor Emp Adj'!N236,"")</f>
        <v>0</v>
      </c>
      <c r="O236" s="30">
        <f>IFERROR(+'CMA Emp Adj'!O236-'Tor Emp Adj'!O236,"")</f>
        <v>0</v>
      </c>
      <c r="P236" s="30">
        <f>IFERROR(+'CMA Emp Adj'!P236-'Tor Emp Adj'!P236,"")</f>
        <v>0</v>
      </c>
      <c r="Q236" s="30">
        <f>IFERROR(+'CMA Emp Adj'!Q236-'Tor Emp Adj'!Q236,"")</f>
        <v>0</v>
      </c>
      <c r="R236" s="30">
        <f>IFERROR(+'CMA Emp Adj'!R236-'Tor Emp Adj'!R236,"")</f>
        <v>0</v>
      </c>
      <c r="S236" s="30">
        <f>IFERROR(+'CMA Emp Adj'!S236-'Tor Emp Adj'!S236,"")</f>
        <v>0</v>
      </c>
      <c r="T236" s="30">
        <f>IFERROR(+'CMA Emp Adj'!T236-'Tor Emp Adj'!T236,"")</f>
        <v>0</v>
      </c>
      <c r="U236" s="30">
        <f>IFERROR(+'CMA Emp Adj'!U236-'Tor Emp Adj'!U236,"")</f>
        <v>0</v>
      </c>
      <c r="V236" s="30">
        <f>IFERROR(+'CMA Emp Adj'!V236-'Tor Emp Adj'!V236,"")</f>
        <v>0</v>
      </c>
      <c r="W236" s="30">
        <f>IFERROR(+'CMA Emp Adj'!W236-'Tor Emp Adj'!W236,"")</f>
        <v>0</v>
      </c>
      <c r="X236" s="30">
        <f>IFERROR(+'CMA Emp Adj'!X236-'Tor Emp Adj'!X236,"")</f>
        <v>0</v>
      </c>
      <c r="Y236" s="30">
        <f>IFERROR(+'CMA Emp Adj'!Y236-'Tor Emp Adj'!Y236,"")</f>
        <v>0</v>
      </c>
    </row>
    <row r="237" spans="1:25" x14ac:dyDescent="0.25">
      <c r="A237" t="s">
        <v>559</v>
      </c>
      <c r="B237" s="137">
        <f t="shared" si="11"/>
        <v>3141</v>
      </c>
      <c r="C237" s="133">
        <v>3141</v>
      </c>
      <c r="D237" s="65">
        <f>IFERROR(+'CMA Emp Adj'!D237-'Tor Emp Adj'!D237,"")</f>
        <v>0</v>
      </c>
      <c r="E237" s="65">
        <f>IFERROR(+'CMA Emp Adj'!E237-'Tor Emp Adj'!E237,"")</f>
        <v>0</v>
      </c>
      <c r="F237" s="65">
        <f>IFERROR(+'CMA Emp Adj'!F237-'Tor Emp Adj'!F237,"")</f>
        <v>0</v>
      </c>
      <c r="G237" s="65">
        <f>IFERROR(+'CMA Emp Adj'!G237-'Tor Emp Adj'!G237,"")</f>
        <v>0</v>
      </c>
      <c r="H237" s="65">
        <f>IFERROR(+'CMA Emp Adj'!H237-'Tor Emp Adj'!H237,"")</f>
        <v>0</v>
      </c>
      <c r="I237" s="65">
        <f>IFERROR(+'CMA Emp Adj'!I237-'Tor Emp Adj'!I237,"")</f>
        <v>0</v>
      </c>
      <c r="J237" s="65">
        <f>IFERROR(+'CMA Emp Adj'!J237-'Tor Emp Adj'!J237,"")</f>
        <v>0</v>
      </c>
      <c r="K237" s="65">
        <f>IFERROR(+'CMA Emp Adj'!K237-'Tor Emp Adj'!K237,"")</f>
        <v>0</v>
      </c>
      <c r="L237" s="65">
        <f>IFERROR(+'CMA Emp Adj'!L237-'Tor Emp Adj'!L237,"")</f>
        <v>0</v>
      </c>
      <c r="M237" s="30">
        <f>IFERROR(+'CMA Emp Adj'!M237-'Tor Emp Adj'!M237,"")</f>
        <v>0</v>
      </c>
      <c r="N237" s="30">
        <f>IFERROR(+'CMA Emp Adj'!N237-'Tor Emp Adj'!N237,"")</f>
        <v>0</v>
      </c>
      <c r="O237" s="30">
        <f>IFERROR(+'CMA Emp Adj'!O237-'Tor Emp Adj'!O237,"")</f>
        <v>0</v>
      </c>
      <c r="P237" s="30">
        <f>IFERROR(+'CMA Emp Adj'!P237-'Tor Emp Adj'!P237,"")</f>
        <v>0</v>
      </c>
      <c r="Q237" s="30">
        <f>IFERROR(+'CMA Emp Adj'!Q237-'Tor Emp Adj'!Q237,"")</f>
        <v>0</v>
      </c>
      <c r="R237" s="30">
        <f>IFERROR(+'CMA Emp Adj'!R237-'Tor Emp Adj'!R237,"")</f>
        <v>0</v>
      </c>
      <c r="S237" s="30">
        <f>IFERROR(+'CMA Emp Adj'!S237-'Tor Emp Adj'!S237,"")</f>
        <v>0</v>
      </c>
      <c r="T237" s="30">
        <f>IFERROR(+'CMA Emp Adj'!T237-'Tor Emp Adj'!T237,"")</f>
        <v>0</v>
      </c>
      <c r="U237" s="30">
        <f>IFERROR(+'CMA Emp Adj'!U237-'Tor Emp Adj'!U237,"")</f>
        <v>0</v>
      </c>
      <c r="V237" s="30">
        <f>IFERROR(+'CMA Emp Adj'!V237-'Tor Emp Adj'!V237,"")</f>
        <v>0</v>
      </c>
      <c r="W237" s="30">
        <f>IFERROR(+'CMA Emp Adj'!W237-'Tor Emp Adj'!W237,"")</f>
        <v>0</v>
      </c>
      <c r="X237" s="30">
        <f>IFERROR(+'CMA Emp Adj'!X237-'Tor Emp Adj'!X237,"")</f>
        <v>0</v>
      </c>
      <c r="Y237" s="30">
        <f>IFERROR(+'CMA Emp Adj'!Y237-'Tor Emp Adj'!Y237,"")</f>
        <v>0</v>
      </c>
    </row>
    <row r="238" spans="1:25" x14ac:dyDescent="0.25">
      <c r="A238" t="s">
        <v>560</v>
      </c>
      <c r="B238" s="137">
        <f t="shared" si="11"/>
        <v>3149</v>
      </c>
      <c r="C238" s="133">
        <v>3149</v>
      </c>
      <c r="D238" s="65">
        <f>IFERROR(+'CMA Emp Adj'!D238-'Tor Emp Adj'!D238,"")</f>
        <v>0</v>
      </c>
      <c r="E238" s="65">
        <f>IFERROR(+'CMA Emp Adj'!E238-'Tor Emp Adj'!E238,"")</f>
        <v>0</v>
      </c>
      <c r="F238" s="65">
        <f>IFERROR(+'CMA Emp Adj'!F238-'Tor Emp Adj'!F238,"")</f>
        <v>0</v>
      </c>
      <c r="G238" s="65">
        <f>IFERROR(+'CMA Emp Adj'!G238-'Tor Emp Adj'!G238,"")</f>
        <v>0</v>
      </c>
      <c r="H238" s="65">
        <f>IFERROR(+'CMA Emp Adj'!H238-'Tor Emp Adj'!H238,"")</f>
        <v>0</v>
      </c>
      <c r="I238" s="65">
        <f>IFERROR(+'CMA Emp Adj'!I238-'Tor Emp Adj'!I238,"")</f>
        <v>0</v>
      </c>
      <c r="J238" s="65">
        <f>IFERROR(+'CMA Emp Adj'!J238-'Tor Emp Adj'!J238,"")</f>
        <v>0</v>
      </c>
      <c r="K238" s="65">
        <f>IFERROR(+'CMA Emp Adj'!K238-'Tor Emp Adj'!K238,"")</f>
        <v>0</v>
      </c>
      <c r="L238" s="65">
        <f>IFERROR(+'CMA Emp Adj'!L238-'Tor Emp Adj'!L238,"")</f>
        <v>0</v>
      </c>
      <c r="M238" s="30">
        <f>IFERROR(+'CMA Emp Adj'!M238-'Tor Emp Adj'!M238,"")</f>
        <v>0</v>
      </c>
      <c r="N238" s="30">
        <f>IFERROR(+'CMA Emp Adj'!N238-'Tor Emp Adj'!N238,"")</f>
        <v>0</v>
      </c>
      <c r="O238" s="30">
        <f>IFERROR(+'CMA Emp Adj'!O238-'Tor Emp Adj'!O238,"")</f>
        <v>0</v>
      </c>
      <c r="P238" s="30">
        <f>IFERROR(+'CMA Emp Adj'!P238-'Tor Emp Adj'!P238,"")</f>
        <v>0</v>
      </c>
      <c r="Q238" s="30">
        <f>IFERROR(+'CMA Emp Adj'!Q238-'Tor Emp Adj'!Q238,"")</f>
        <v>0</v>
      </c>
      <c r="R238" s="30">
        <f>IFERROR(+'CMA Emp Adj'!R238-'Tor Emp Adj'!R238,"")</f>
        <v>0</v>
      </c>
      <c r="S238" s="30">
        <f>IFERROR(+'CMA Emp Adj'!S238-'Tor Emp Adj'!S238,"")</f>
        <v>0</v>
      </c>
      <c r="T238" s="30">
        <f>IFERROR(+'CMA Emp Adj'!T238-'Tor Emp Adj'!T238,"")</f>
        <v>0</v>
      </c>
      <c r="U238" s="30">
        <f>IFERROR(+'CMA Emp Adj'!U238-'Tor Emp Adj'!U238,"")</f>
        <v>0</v>
      </c>
      <c r="V238" s="30">
        <f>IFERROR(+'CMA Emp Adj'!V238-'Tor Emp Adj'!V238,"")</f>
        <v>0</v>
      </c>
      <c r="W238" s="30">
        <f>IFERROR(+'CMA Emp Adj'!W238-'Tor Emp Adj'!W238,"")</f>
        <v>0</v>
      </c>
      <c r="X238" s="30">
        <f>IFERROR(+'CMA Emp Adj'!X238-'Tor Emp Adj'!X238,"")</f>
        <v>0</v>
      </c>
      <c r="Y238" s="30">
        <f>IFERROR(+'CMA Emp Adj'!Y238-'Tor Emp Adj'!Y238,"")</f>
        <v>0</v>
      </c>
    </row>
    <row r="239" spans="1:25" x14ac:dyDescent="0.25">
      <c r="A239" t="s">
        <v>561</v>
      </c>
      <c r="B239" s="137" t="s">
        <v>190</v>
      </c>
      <c r="C239" s="133">
        <v>315</v>
      </c>
      <c r="D239" s="65">
        <f>IFERROR(+'CMA Emp Adj'!D239-'Tor Emp Adj'!D239,"")</f>
        <v>3.4824504737828796</v>
      </c>
      <c r="E239" s="65">
        <f>IFERROR(+'CMA Emp Adj'!E239-'Tor Emp Adj'!E239,"")</f>
        <v>5.5975132338589457</v>
      </c>
      <c r="F239" s="65">
        <f>IFERROR(+'CMA Emp Adj'!F239-'Tor Emp Adj'!F239,"")</f>
        <v>5.796932975575114</v>
      </c>
      <c r="G239" s="65">
        <f>IFERROR(+'CMA Emp Adj'!G239-'Tor Emp Adj'!G239,"")</f>
        <v>6.7725462390345239</v>
      </c>
      <c r="H239" s="65">
        <f>IFERROR(+'CMA Emp Adj'!H239-'Tor Emp Adj'!H239,"")</f>
        <v>4.7253755176627745</v>
      </c>
      <c r="I239" s="65">
        <f>IFERROR(+'CMA Emp Adj'!I239-'Tor Emp Adj'!I239,"")</f>
        <v>6.5423040906759642</v>
      </c>
      <c r="J239" s="65">
        <f>IFERROR(+'CMA Emp Adj'!J239-'Tor Emp Adj'!J239,"")</f>
        <v>5.5645582496976971</v>
      </c>
      <c r="K239" s="65">
        <f>IFERROR(+'CMA Emp Adj'!K239-'Tor Emp Adj'!K239,"")</f>
        <v>6.4497516943463129</v>
      </c>
      <c r="L239" s="65">
        <f>IFERROR(+'CMA Emp Adj'!L239-'Tor Emp Adj'!L239,"")</f>
        <v>3.4857289327855092</v>
      </c>
      <c r="M239" s="30">
        <f>IFERROR(+'CMA Emp Adj'!M239-'Tor Emp Adj'!M239,"")</f>
        <v>2.9531996611623725</v>
      </c>
      <c r="N239" s="30">
        <f>IFERROR(+'CMA Emp Adj'!N239-'Tor Emp Adj'!N239,"")</f>
        <v>3.0225706486563126</v>
      </c>
      <c r="O239" s="30">
        <f>IFERROR(+'CMA Emp Adj'!O239-'Tor Emp Adj'!O239,"")</f>
        <v>1.8281807423255358</v>
      </c>
      <c r="P239" s="30">
        <f>IFERROR(+'CMA Emp Adj'!P239-'Tor Emp Adj'!P239,"")</f>
        <v>1.0027174400630248</v>
      </c>
      <c r="Q239" s="30">
        <f>IFERROR(+'CMA Emp Adj'!Q239-'Tor Emp Adj'!Q239,"")</f>
        <v>3.2086434428973183</v>
      </c>
      <c r="R239" s="30">
        <f>IFERROR(+'CMA Emp Adj'!R239-'Tor Emp Adj'!R239,"")</f>
        <v>1.090907257084921</v>
      </c>
      <c r="S239" s="30">
        <f>IFERROR(+'CMA Emp Adj'!S239-'Tor Emp Adj'!S239,"")</f>
        <v>0.81872284156430375</v>
      </c>
      <c r="T239" s="30">
        <f>IFERROR(+'CMA Emp Adj'!T239-'Tor Emp Adj'!T239,"")</f>
        <v>-4.8249634939560693E-2</v>
      </c>
      <c r="U239" s="30">
        <f>IFERROR(+'CMA Emp Adj'!U239-'Tor Emp Adj'!U239,"")</f>
        <v>1.2987972329446729</v>
      </c>
      <c r="V239" s="30">
        <f>IFERROR(+'CMA Emp Adj'!V239-'Tor Emp Adj'!V239,"")</f>
        <v>0.60066507424214244</v>
      </c>
      <c r="W239" s="30">
        <f>IFERROR(+'CMA Emp Adj'!W239-'Tor Emp Adj'!W239,"")</f>
        <v>3.2606808076187308</v>
      </c>
      <c r="X239" s="30">
        <f>IFERROR(+'CMA Emp Adj'!X239-'Tor Emp Adj'!X239,"")</f>
        <v>1.2469436701463508</v>
      </c>
      <c r="Y239" s="30">
        <f>IFERROR(+'CMA Emp Adj'!Y239-'Tor Emp Adj'!Y239,"")</f>
        <v>2.311583487347205</v>
      </c>
    </row>
    <row r="240" spans="1:25" x14ac:dyDescent="0.25">
      <c r="A240" t="s">
        <v>562</v>
      </c>
      <c r="B240" s="137">
        <f t="shared" si="11"/>
        <v>3151</v>
      </c>
      <c r="C240" s="133">
        <v>3151</v>
      </c>
      <c r="D240" s="65">
        <f>IFERROR(+'CMA Emp Adj'!D240-'Tor Emp Adj'!D240,"")</f>
        <v>0</v>
      </c>
      <c r="E240" s="65">
        <f>IFERROR(+'CMA Emp Adj'!E240-'Tor Emp Adj'!E240,"")</f>
        <v>0</v>
      </c>
      <c r="F240" s="65">
        <f>IFERROR(+'CMA Emp Adj'!F240-'Tor Emp Adj'!F240,"")</f>
        <v>0</v>
      </c>
      <c r="G240" s="65">
        <f>IFERROR(+'CMA Emp Adj'!G240-'Tor Emp Adj'!G240,"")</f>
        <v>0</v>
      </c>
      <c r="H240" s="65">
        <f>IFERROR(+'CMA Emp Adj'!H240-'Tor Emp Adj'!H240,"")</f>
        <v>0</v>
      </c>
      <c r="I240" s="65">
        <f>IFERROR(+'CMA Emp Adj'!I240-'Tor Emp Adj'!I240,"")</f>
        <v>0</v>
      </c>
      <c r="J240" s="65">
        <f>IFERROR(+'CMA Emp Adj'!J240-'Tor Emp Adj'!J240,"")</f>
        <v>0</v>
      </c>
      <c r="K240" s="65">
        <f>IFERROR(+'CMA Emp Adj'!K240-'Tor Emp Adj'!K240,"")</f>
        <v>0</v>
      </c>
      <c r="L240" s="65">
        <f>IFERROR(+'CMA Emp Adj'!L240-'Tor Emp Adj'!L240,"")</f>
        <v>0</v>
      </c>
      <c r="M240" s="30">
        <f>IFERROR(+'CMA Emp Adj'!M240-'Tor Emp Adj'!M240,"")</f>
        <v>0</v>
      </c>
      <c r="N240" s="30">
        <f>IFERROR(+'CMA Emp Adj'!N240-'Tor Emp Adj'!N240,"")</f>
        <v>0</v>
      </c>
      <c r="O240" s="30">
        <f>IFERROR(+'CMA Emp Adj'!O240-'Tor Emp Adj'!O240,"")</f>
        <v>0</v>
      </c>
      <c r="P240" s="30">
        <f>IFERROR(+'CMA Emp Adj'!P240-'Tor Emp Adj'!P240,"")</f>
        <v>0</v>
      </c>
      <c r="Q240" s="30">
        <f>IFERROR(+'CMA Emp Adj'!Q240-'Tor Emp Adj'!Q240,"")</f>
        <v>0</v>
      </c>
      <c r="R240" s="30">
        <f>IFERROR(+'CMA Emp Adj'!R240-'Tor Emp Adj'!R240,"")</f>
        <v>0</v>
      </c>
      <c r="S240" s="30">
        <f>IFERROR(+'CMA Emp Adj'!S240-'Tor Emp Adj'!S240,"")</f>
        <v>0</v>
      </c>
      <c r="T240" s="30">
        <f>IFERROR(+'CMA Emp Adj'!T240-'Tor Emp Adj'!T240,"")</f>
        <v>0</v>
      </c>
      <c r="U240" s="30">
        <f>IFERROR(+'CMA Emp Adj'!U240-'Tor Emp Adj'!U240,"")</f>
        <v>0</v>
      </c>
      <c r="V240" s="30">
        <f>IFERROR(+'CMA Emp Adj'!V240-'Tor Emp Adj'!V240,"")</f>
        <v>0</v>
      </c>
      <c r="W240" s="30">
        <f>IFERROR(+'CMA Emp Adj'!W240-'Tor Emp Adj'!W240,"")</f>
        <v>0</v>
      </c>
      <c r="X240" s="30">
        <f>IFERROR(+'CMA Emp Adj'!X240-'Tor Emp Adj'!X240,"")</f>
        <v>0</v>
      </c>
      <c r="Y240" s="30">
        <f>IFERROR(+'CMA Emp Adj'!Y240-'Tor Emp Adj'!Y240,"")</f>
        <v>0</v>
      </c>
    </row>
    <row r="241" spans="1:25" x14ac:dyDescent="0.25">
      <c r="A241" t="s">
        <v>563</v>
      </c>
      <c r="B241" s="137">
        <f t="shared" si="11"/>
        <v>3152</v>
      </c>
      <c r="C241" s="133">
        <v>3152</v>
      </c>
      <c r="D241" s="65">
        <f>IFERROR(+'CMA Emp Adj'!D241-'Tor Emp Adj'!D241,"")</f>
        <v>0</v>
      </c>
      <c r="E241" s="65">
        <f>IFERROR(+'CMA Emp Adj'!E241-'Tor Emp Adj'!E241,"")</f>
        <v>0</v>
      </c>
      <c r="F241" s="65">
        <f>IFERROR(+'CMA Emp Adj'!F241-'Tor Emp Adj'!F241,"")</f>
        <v>0</v>
      </c>
      <c r="G241" s="65">
        <f>IFERROR(+'CMA Emp Adj'!G241-'Tor Emp Adj'!G241,"")</f>
        <v>0</v>
      </c>
      <c r="H241" s="65">
        <f>IFERROR(+'CMA Emp Adj'!H241-'Tor Emp Adj'!H241,"")</f>
        <v>0</v>
      </c>
      <c r="I241" s="65">
        <f>IFERROR(+'CMA Emp Adj'!I241-'Tor Emp Adj'!I241,"")</f>
        <v>0</v>
      </c>
      <c r="J241" s="65">
        <f>IFERROR(+'CMA Emp Adj'!J241-'Tor Emp Adj'!J241,"")</f>
        <v>0</v>
      </c>
      <c r="K241" s="65">
        <f>IFERROR(+'CMA Emp Adj'!K241-'Tor Emp Adj'!K241,"")</f>
        <v>0</v>
      </c>
      <c r="L241" s="65">
        <f>IFERROR(+'CMA Emp Adj'!L241-'Tor Emp Adj'!L241,"")</f>
        <v>0</v>
      </c>
      <c r="M241" s="30">
        <f>IFERROR(+'CMA Emp Adj'!M241-'Tor Emp Adj'!M241,"")</f>
        <v>0</v>
      </c>
      <c r="N241" s="30">
        <f>IFERROR(+'CMA Emp Adj'!N241-'Tor Emp Adj'!N241,"")</f>
        <v>0</v>
      </c>
      <c r="O241" s="30">
        <f>IFERROR(+'CMA Emp Adj'!O241-'Tor Emp Adj'!O241,"")</f>
        <v>0</v>
      </c>
      <c r="P241" s="30">
        <f>IFERROR(+'CMA Emp Adj'!P241-'Tor Emp Adj'!P241,"")</f>
        <v>0</v>
      </c>
      <c r="Q241" s="30">
        <f>IFERROR(+'CMA Emp Adj'!Q241-'Tor Emp Adj'!Q241,"")</f>
        <v>0</v>
      </c>
      <c r="R241" s="30">
        <f>IFERROR(+'CMA Emp Adj'!R241-'Tor Emp Adj'!R241,"")</f>
        <v>0</v>
      </c>
      <c r="S241" s="30">
        <f>IFERROR(+'CMA Emp Adj'!S241-'Tor Emp Adj'!S241,"")</f>
        <v>0</v>
      </c>
      <c r="T241" s="30">
        <f>IFERROR(+'CMA Emp Adj'!T241-'Tor Emp Adj'!T241,"")</f>
        <v>0</v>
      </c>
      <c r="U241" s="30">
        <f>IFERROR(+'CMA Emp Adj'!U241-'Tor Emp Adj'!U241,"")</f>
        <v>0</v>
      </c>
      <c r="V241" s="30">
        <f>IFERROR(+'CMA Emp Adj'!V241-'Tor Emp Adj'!V241,"")</f>
        <v>0</v>
      </c>
      <c r="W241" s="30">
        <f>IFERROR(+'CMA Emp Adj'!W241-'Tor Emp Adj'!W241,"")</f>
        <v>0</v>
      </c>
      <c r="X241" s="30">
        <f>IFERROR(+'CMA Emp Adj'!X241-'Tor Emp Adj'!X241,"")</f>
        <v>0</v>
      </c>
      <c r="Y241" s="30">
        <f>IFERROR(+'CMA Emp Adj'!Y241-'Tor Emp Adj'!Y241,"")</f>
        <v>0</v>
      </c>
    </row>
    <row r="242" spans="1:25" x14ac:dyDescent="0.25">
      <c r="A242" t="s">
        <v>564</v>
      </c>
      <c r="B242" s="137">
        <f t="shared" si="11"/>
        <v>3159</v>
      </c>
      <c r="C242" s="133">
        <v>3159</v>
      </c>
      <c r="D242" s="65">
        <f>IFERROR(+'CMA Emp Adj'!D242-'Tor Emp Adj'!D242,"")</f>
        <v>0</v>
      </c>
      <c r="E242" s="65">
        <f>IFERROR(+'CMA Emp Adj'!E242-'Tor Emp Adj'!E242,"")</f>
        <v>0</v>
      </c>
      <c r="F242" s="65">
        <f>IFERROR(+'CMA Emp Adj'!F242-'Tor Emp Adj'!F242,"")</f>
        <v>0</v>
      </c>
      <c r="G242" s="65">
        <f>IFERROR(+'CMA Emp Adj'!G242-'Tor Emp Adj'!G242,"")</f>
        <v>0</v>
      </c>
      <c r="H242" s="65">
        <f>IFERROR(+'CMA Emp Adj'!H242-'Tor Emp Adj'!H242,"")</f>
        <v>0</v>
      </c>
      <c r="I242" s="65">
        <f>IFERROR(+'CMA Emp Adj'!I242-'Tor Emp Adj'!I242,"")</f>
        <v>0</v>
      </c>
      <c r="J242" s="65">
        <f>IFERROR(+'CMA Emp Adj'!J242-'Tor Emp Adj'!J242,"")</f>
        <v>0</v>
      </c>
      <c r="K242" s="65">
        <f>IFERROR(+'CMA Emp Adj'!K242-'Tor Emp Adj'!K242,"")</f>
        <v>0</v>
      </c>
      <c r="L242" s="65">
        <f>IFERROR(+'CMA Emp Adj'!L242-'Tor Emp Adj'!L242,"")</f>
        <v>0</v>
      </c>
      <c r="M242" s="30">
        <f>IFERROR(+'CMA Emp Adj'!M242-'Tor Emp Adj'!M242,"")</f>
        <v>0</v>
      </c>
      <c r="N242" s="30">
        <f>IFERROR(+'CMA Emp Adj'!N242-'Tor Emp Adj'!N242,"")</f>
        <v>0</v>
      </c>
      <c r="O242" s="30">
        <f>IFERROR(+'CMA Emp Adj'!O242-'Tor Emp Adj'!O242,"")</f>
        <v>0</v>
      </c>
      <c r="P242" s="30">
        <f>IFERROR(+'CMA Emp Adj'!P242-'Tor Emp Adj'!P242,"")</f>
        <v>0</v>
      </c>
      <c r="Q242" s="30">
        <f>IFERROR(+'CMA Emp Adj'!Q242-'Tor Emp Adj'!Q242,"")</f>
        <v>0</v>
      </c>
      <c r="R242" s="30">
        <f>IFERROR(+'CMA Emp Adj'!R242-'Tor Emp Adj'!R242,"")</f>
        <v>0</v>
      </c>
      <c r="S242" s="30">
        <f>IFERROR(+'CMA Emp Adj'!S242-'Tor Emp Adj'!S242,"")</f>
        <v>0</v>
      </c>
      <c r="T242" s="30">
        <f>IFERROR(+'CMA Emp Adj'!T242-'Tor Emp Adj'!T242,"")</f>
        <v>0</v>
      </c>
      <c r="U242" s="30">
        <f>IFERROR(+'CMA Emp Adj'!U242-'Tor Emp Adj'!U242,"")</f>
        <v>0</v>
      </c>
      <c r="V242" s="30">
        <f>IFERROR(+'CMA Emp Adj'!V242-'Tor Emp Adj'!V242,"")</f>
        <v>0</v>
      </c>
      <c r="W242" s="30">
        <f>IFERROR(+'CMA Emp Adj'!W242-'Tor Emp Adj'!W242,"")</f>
        <v>0</v>
      </c>
      <c r="X242" s="30">
        <f>IFERROR(+'CMA Emp Adj'!X242-'Tor Emp Adj'!X242,"")</f>
        <v>0</v>
      </c>
      <c r="Y242" s="30">
        <f>IFERROR(+'CMA Emp Adj'!Y242-'Tor Emp Adj'!Y242,"")</f>
        <v>0</v>
      </c>
    </row>
    <row r="243" spans="1:25" x14ac:dyDescent="0.25">
      <c r="A243" t="s">
        <v>565</v>
      </c>
      <c r="B243" s="137">
        <v>414</v>
      </c>
      <c r="C243" s="133">
        <v>4141</v>
      </c>
      <c r="D243" s="65">
        <f>IFERROR(+'CMA Emp Adj'!D243-'Tor Emp Adj'!D243,"")</f>
        <v>5.981354660116569</v>
      </c>
      <c r="E243" s="65">
        <f>IFERROR(+'CMA Emp Adj'!E243-'Tor Emp Adj'!E243,"")</f>
        <v>2.1800000000000002</v>
      </c>
      <c r="F243" s="65">
        <f>IFERROR(+'CMA Emp Adj'!F243-'Tor Emp Adj'!F243,"")</f>
        <v>2.2366437183815364</v>
      </c>
      <c r="G243" s="65">
        <f>IFERROR(+'CMA Emp Adj'!G243-'Tor Emp Adj'!G243,"")</f>
        <v>4.25</v>
      </c>
      <c r="H243" s="65">
        <f>IFERROR(+'CMA Emp Adj'!H243-'Tor Emp Adj'!H243,"")</f>
        <v>2.7625403877881256</v>
      </c>
      <c r="I243" s="65">
        <f>IFERROR(+'CMA Emp Adj'!I243-'Tor Emp Adj'!I243,"")</f>
        <v>2.0317082283886028</v>
      </c>
      <c r="J243" s="65">
        <f>IFERROR(+'CMA Emp Adj'!J243-'Tor Emp Adj'!J243,"")</f>
        <v>3.8747473972188629</v>
      </c>
      <c r="K243" s="65">
        <f>IFERROR(+'CMA Emp Adj'!K243-'Tor Emp Adj'!K243,"")</f>
        <v>3.5166447141816386</v>
      </c>
      <c r="L243" s="65">
        <f>IFERROR(+'CMA Emp Adj'!L243-'Tor Emp Adj'!L243,"")</f>
        <v>3.6956421032143019</v>
      </c>
      <c r="M243" s="30">
        <f>IFERROR(+'CMA Emp Adj'!M243-'Tor Emp Adj'!M243,"")</f>
        <v>2.9942370436850334</v>
      </c>
      <c r="N243" s="30">
        <f>IFERROR(+'CMA Emp Adj'!N243-'Tor Emp Adj'!N243,"")</f>
        <v>2.8805814983738718</v>
      </c>
      <c r="O243" s="30">
        <f>IFERROR(+'CMA Emp Adj'!O243-'Tor Emp Adj'!O243,"")</f>
        <v>5.3146359801451748</v>
      </c>
      <c r="P243" s="30">
        <f>IFERROR(+'CMA Emp Adj'!P243-'Tor Emp Adj'!P243,"")</f>
        <v>2.2534470409010421</v>
      </c>
      <c r="Q243" s="30">
        <f>IFERROR(+'CMA Emp Adj'!Q243-'Tor Emp Adj'!Q243,"")</f>
        <v>3.2763858177628751</v>
      </c>
      <c r="R243" s="30">
        <f>IFERROR(+'CMA Emp Adj'!R243-'Tor Emp Adj'!R243,"")</f>
        <v>4.1748962520204262</v>
      </c>
      <c r="S243" s="30">
        <f>IFERROR(+'CMA Emp Adj'!S243-'Tor Emp Adj'!S243,"")</f>
        <v>2.026424084051329</v>
      </c>
      <c r="T243" s="30">
        <f>IFERROR(+'CMA Emp Adj'!T243-'Tor Emp Adj'!T243,"")</f>
        <v>1.9282750203417414</v>
      </c>
      <c r="U243" s="30">
        <f>IFERROR(+'CMA Emp Adj'!U243-'Tor Emp Adj'!U243,"")</f>
        <v>1.9228858026042404</v>
      </c>
      <c r="V243" s="30">
        <f>IFERROR(+'CMA Emp Adj'!V243-'Tor Emp Adj'!V243,"")</f>
        <v>2.8538698195358738</v>
      </c>
      <c r="W243" s="30">
        <f>IFERROR(+'CMA Emp Adj'!W243-'Tor Emp Adj'!W243,"")</f>
        <v>2.4802225358805066</v>
      </c>
      <c r="X243" s="30">
        <f>IFERROR(+'CMA Emp Adj'!X243-'Tor Emp Adj'!X243,"")</f>
        <v>3.4632831023182034</v>
      </c>
      <c r="Y243" s="30">
        <f>IFERROR(+'CMA Emp Adj'!Y243-'Tor Emp Adj'!Y243,"")</f>
        <v>3.5108387096774196</v>
      </c>
    </row>
    <row r="244" spans="1:25" x14ac:dyDescent="0.25">
      <c r="A244" t="s">
        <v>566</v>
      </c>
      <c r="B244" s="137">
        <f t="shared" si="11"/>
        <v>448</v>
      </c>
      <c r="C244" s="133">
        <v>448</v>
      </c>
      <c r="D244" s="65">
        <f>IFERROR(+'CMA Emp Adj'!D244-'Tor Emp Adj'!D244,"")</f>
        <v>13.41281543128849</v>
      </c>
      <c r="E244" s="65">
        <f>IFERROR(+'CMA Emp Adj'!E244-'Tor Emp Adj'!E244,"")</f>
        <v>14.280973002820343</v>
      </c>
      <c r="F244" s="65">
        <f>IFERROR(+'CMA Emp Adj'!F244-'Tor Emp Adj'!F244,"")</f>
        <v>13.467548134684513</v>
      </c>
      <c r="G244" s="65">
        <f>IFERROR(+'CMA Emp Adj'!G244-'Tor Emp Adj'!G244,"")</f>
        <v>15.050213555766042</v>
      </c>
      <c r="H244" s="65">
        <f>IFERROR(+'CMA Emp Adj'!H244-'Tor Emp Adj'!H244,"")</f>
        <v>17.536555175938869</v>
      </c>
      <c r="I244" s="65">
        <f>IFERROR(+'CMA Emp Adj'!I244-'Tor Emp Adj'!I244,"")</f>
        <v>19.01025989347476</v>
      </c>
      <c r="J244" s="65">
        <f>IFERROR(+'CMA Emp Adj'!J244-'Tor Emp Adj'!J244,"")</f>
        <v>19.84060547914147</v>
      </c>
      <c r="K244" s="65">
        <f>IFERROR(+'CMA Emp Adj'!K244-'Tor Emp Adj'!K244,"")</f>
        <v>18.954031414915562</v>
      </c>
      <c r="L244" s="65">
        <f>IFERROR(+'CMA Emp Adj'!L244-'Tor Emp Adj'!L244,"")</f>
        <v>13.036071524244576</v>
      </c>
      <c r="M244" s="30">
        <f>IFERROR(+'CMA Emp Adj'!M244-'Tor Emp Adj'!M244,"")</f>
        <v>18.52337021488243</v>
      </c>
      <c r="N244" s="30">
        <f>IFERROR(+'CMA Emp Adj'!N244-'Tor Emp Adj'!N244,"")</f>
        <v>25.13625263626648</v>
      </c>
      <c r="O244" s="30">
        <f>IFERROR(+'CMA Emp Adj'!O244-'Tor Emp Adj'!O244,"")</f>
        <v>27.587318150564631</v>
      </c>
      <c r="P244" s="30">
        <f>IFERROR(+'CMA Emp Adj'!P244-'Tor Emp Adj'!P244,"")</f>
        <v>23.541709577214348</v>
      </c>
      <c r="Q244" s="30">
        <f>IFERROR(+'CMA Emp Adj'!Q244-'Tor Emp Adj'!Q244,"")</f>
        <v>22.763850494414829</v>
      </c>
      <c r="R244" s="30">
        <f>IFERROR(+'CMA Emp Adj'!R244-'Tor Emp Adj'!R244,"")</f>
        <v>24.371404931096603</v>
      </c>
      <c r="S244" s="30">
        <f>IFERROR(+'CMA Emp Adj'!S244-'Tor Emp Adj'!S244,"")</f>
        <v>20.338759312106077</v>
      </c>
      <c r="T244" s="30">
        <f>IFERROR(+'CMA Emp Adj'!T244-'Tor Emp Adj'!T244,"")</f>
        <v>19.334652490690672</v>
      </c>
      <c r="U244" s="30">
        <f>IFERROR(+'CMA Emp Adj'!U244-'Tor Emp Adj'!U244,"")</f>
        <v>20.655565709096361</v>
      </c>
      <c r="V244" s="30">
        <f>IFERROR(+'CMA Emp Adj'!V244-'Tor Emp Adj'!V244,"")</f>
        <v>19.413831503717009</v>
      </c>
      <c r="W244" s="30">
        <f>IFERROR(+'CMA Emp Adj'!W244-'Tor Emp Adj'!W244,"")</f>
        <v>23.724066853223764</v>
      </c>
      <c r="X244" s="30">
        <f>IFERROR(+'CMA Emp Adj'!X244-'Tor Emp Adj'!X244,"")</f>
        <v>27.432847532126722</v>
      </c>
      <c r="Y244" s="30">
        <f>IFERROR(+'CMA Emp Adj'!Y244-'Tor Emp Adj'!Y244,"")</f>
        <v>18.592450814802319</v>
      </c>
    </row>
    <row r="245" spans="1:25" x14ac:dyDescent="0.25">
      <c r="A245" s="106" t="s">
        <v>535</v>
      </c>
      <c r="B245" s="129"/>
      <c r="C245" s="130"/>
      <c r="D245" s="141"/>
      <c r="E245" s="141"/>
      <c r="F245" s="141"/>
      <c r="G245" s="141"/>
      <c r="H245" s="141"/>
      <c r="I245" s="141"/>
      <c r="J245" s="141"/>
      <c r="K245" s="141"/>
      <c r="L245" s="141"/>
      <c r="M245" s="135"/>
      <c r="N245" s="135"/>
      <c r="O245" s="135"/>
      <c r="P245" s="135"/>
      <c r="Q245" s="135"/>
      <c r="R245" s="135"/>
      <c r="S245" s="135"/>
      <c r="T245" s="135"/>
      <c r="U245" s="135"/>
      <c r="V245" s="135"/>
      <c r="W245" s="135"/>
      <c r="X245" s="135"/>
      <c r="Y245" s="135"/>
    </row>
    <row r="246" spans="1:25" x14ac:dyDescent="0.25">
      <c r="A246" t="s">
        <v>567</v>
      </c>
      <c r="B246" s="132">
        <f t="shared" ref="B246:B253" si="12">VALUE(LEFT(C246,4))</f>
        <v>52</v>
      </c>
      <c r="C246" s="133">
        <v>52</v>
      </c>
      <c r="D246" s="65">
        <f>IFERROR(+'CMA Emp Adj'!D246-'Tor Emp Adj'!D246,"")</f>
        <v>71.242827038798765</v>
      </c>
      <c r="E246" s="65">
        <f>IFERROR(+'CMA Emp Adj'!E246-'Tor Emp Adj'!E246,"")</f>
        <v>66.129145370286565</v>
      </c>
      <c r="F246" s="65">
        <f>IFERROR(+'CMA Emp Adj'!F246-'Tor Emp Adj'!F246,"")</f>
        <v>69.172815736075165</v>
      </c>
      <c r="G246" s="65">
        <f>IFERROR(+'CMA Emp Adj'!G246-'Tor Emp Adj'!G246,"")</f>
        <v>71.313947291954648</v>
      </c>
      <c r="H246" s="65">
        <f>IFERROR(+'CMA Emp Adj'!H246-'Tor Emp Adj'!H246,"")</f>
        <v>81.390597404401419</v>
      </c>
      <c r="I246" s="65">
        <f>IFERROR(+'CMA Emp Adj'!I246-'Tor Emp Adj'!I246,"")</f>
        <v>86.899704580223926</v>
      </c>
      <c r="J246" s="65">
        <f>IFERROR(+'CMA Emp Adj'!J246-'Tor Emp Adj'!J246,"")</f>
        <v>82.27422068016925</v>
      </c>
      <c r="K246" s="65">
        <f>IFERROR(+'CMA Emp Adj'!K246-'Tor Emp Adj'!K246,"")</f>
        <v>93.89295330811845</v>
      </c>
      <c r="L246" s="65">
        <f>IFERROR(+'CMA Emp Adj'!L246-'Tor Emp Adj'!L246,"")</f>
        <v>57.232893604398612</v>
      </c>
      <c r="M246" s="30">
        <f>IFERROR(+'CMA Emp Adj'!M246-'Tor Emp Adj'!M246,"")</f>
        <v>61.010881008919142</v>
      </c>
      <c r="N246" s="30">
        <f>IFERROR(+'CMA Emp Adj'!N246-'Tor Emp Adj'!N246,"")</f>
        <v>64.736199970409245</v>
      </c>
      <c r="O246" s="30">
        <f>IFERROR(+'CMA Emp Adj'!O246-'Tor Emp Adj'!O246,"")</f>
        <v>51.079169291939536</v>
      </c>
      <c r="P246" s="30">
        <f>IFERROR(+'CMA Emp Adj'!P246-'Tor Emp Adj'!P246,"")</f>
        <v>57.791097283394748</v>
      </c>
      <c r="Q246" s="30">
        <f>IFERROR(+'CMA Emp Adj'!Q246-'Tor Emp Adj'!Q246,"")</f>
        <v>71.941640892894839</v>
      </c>
      <c r="R246" s="30">
        <f>IFERROR(+'CMA Emp Adj'!R246-'Tor Emp Adj'!R246,"")</f>
        <v>65.738289769615903</v>
      </c>
      <c r="S246" s="30">
        <f>IFERROR(+'CMA Emp Adj'!S246-'Tor Emp Adj'!S246,"")</f>
        <v>65.112461797924254</v>
      </c>
      <c r="T246" s="30">
        <f>IFERROR(+'CMA Emp Adj'!T246-'Tor Emp Adj'!T246,"")</f>
        <v>77.764766233801453</v>
      </c>
      <c r="U246" s="30">
        <f>IFERROR(+'CMA Emp Adj'!U246-'Tor Emp Adj'!U246,"")</f>
        <v>70.170481836942514</v>
      </c>
      <c r="V246" s="30">
        <f>IFERROR(+'CMA Emp Adj'!V246-'Tor Emp Adj'!V246,"")</f>
        <v>74.817300075291485</v>
      </c>
      <c r="W246" s="30">
        <f>IFERROR(+'CMA Emp Adj'!W246-'Tor Emp Adj'!W246,"")</f>
        <v>80.259792648802943</v>
      </c>
      <c r="X246" s="30">
        <f>IFERROR(+'CMA Emp Adj'!X246-'Tor Emp Adj'!X246,"")</f>
        <v>94.335466724513026</v>
      </c>
      <c r="Y246" s="30">
        <f>IFERROR(+'CMA Emp Adj'!Y246-'Tor Emp Adj'!Y246,"")</f>
        <v>102.69774509478134</v>
      </c>
    </row>
    <row r="247" spans="1:25" x14ac:dyDescent="0.25">
      <c r="A247" t="s">
        <v>568</v>
      </c>
      <c r="B247" s="132">
        <f t="shared" si="12"/>
        <v>521</v>
      </c>
      <c r="C247" s="133">
        <v>521</v>
      </c>
      <c r="D247" s="65">
        <f>IFERROR(+'CMA Emp Adj'!D247-'Tor Emp Adj'!D247,"")</f>
        <v>0</v>
      </c>
      <c r="E247" s="65">
        <f>IFERROR(+'CMA Emp Adj'!E247-'Tor Emp Adj'!E247,"")</f>
        <v>0</v>
      </c>
      <c r="F247" s="65">
        <f>IFERROR(+'CMA Emp Adj'!F247-'Tor Emp Adj'!F247,"")</f>
        <v>0</v>
      </c>
      <c r="G247" s="65">
        <f>IFERROR(+'CMA Emp Adj'!G247-'Tor Emp Adj'!G247,"")</f>
        <v>0</v>
      </c>
      <c r="H247" s="65">
        <f>IFERROR(+'CMA Emp Adj'!H247-'Tor Emp Adj'!H247,"")</f>
        <v>0</v>
      </c>
      <c r="I247" s="65">
        <f>IFERROR(+'CMA Emp Adj'!I247-'Tor Emp Adj'!I247,"")</f>
        <v>0</v>
      </c>
      <c r="J247" s="65">
        <f>IFERROR(+'CMA Emp Adj'!J247-'Tor Emp Adj'!J247,"")</f>
        <v>0</v>
      </c>
      <c r="K247" s="65">
        <f>IFERROR(+'CMA Emp Adj'!K247-'Tor Emp Adj'!K247,"")</f>
        <v>0</v>
      </c>
      <c r="L247" s="65">
        <f>IFERROR(+'CMA Emp Adj'!L247-'Tor Emp Adj'!L247,"")</f>
        <v>0</v>
      </c>
      <c r="M247" s="30">
        <f>IFERROR(+'CMA Emp Adj'!M247-'Tor Emp Adj'!M247,"")</f>
        <v>0</v>
      </c>
      <c r="N247" s="30">
        <f>IFERROR(+'CMA Emp Adj'!N247-'Tor Emp Adj'!N247,"")</f>
        <v>0</v>
      </c>
      <c r="O247" s="30">
        <f>IFERROR(+'CMA Emp Adj'!O247-'Tor Emp Adj'!O247,"")</f>
        <v>0</v>
      </c>
      <c r="P247" s="30">
        <f>IFERROR(+'CMA Emp Adj'!P247-'Tor Emp Adj'!P247,"")</f>
        <v>0</v>
      </c>
      <c r="Q247" s="30">
        <f>IFERROR(+'CMA Emp Adj'!Q247-'Tor Emp Adj'!Q247,"")</f>
        <v>0</v>
      </c>
      <c r="R247" s="30">
        <f>IFERROR(+'CMA Emp Adj'!R247-'Tor Emp Adj'!R247,"")</f>
        <v>0</v>
      </c>
      <c r="S247" s="30">
        <f>IFERROR(+'CMA Emp Adj'!S247-'Tor Emp Adj'!S247,"")</f>
        <v>0</v>
      </c>
      <c r="T247" s="30">
        <f>IFERROR(+'CMA Emp Adj'!T247-'Tor Emp Adj'!T247,"")</f>
        <v>0</v>
      </c>
      <c r="U247" s="30">
        <f>IFERROR(+'CMA Emp Adj'!U247-'Tor Emp Adj'!U247,"")</f>
        <v>0</v>
      </c>
      <c r="V247" s="30">
        <f>IFERROR(+'CMA Emp Adj'!V247-'Tor Emp Adj'!V247,"")</f>
        <v>0</v>
      </c>
      <c r="W247" s="30">
        <f>IFERROR(+'CMA Emp Adj'!W247-'Tor Emp Adj'!W247,"")</f>
        <v>0</v>
      </c>
      <c r="X247" s="30">
        <f>IFERROR(+'CMA Emp Adj'!X247-'Tor Emp Adj'!X247,"")</f>
        <v>0</v>
      </c>
      <c r="Y247" s="30">
        <f>IFERROR(+'CMA Emp Adj'!Y247-'Tor Emp Adj'!Y247,"")</f>
        <v>0</v>
      </c>
    </row>
    <row r="248" spans="1:25" x14ac:dyDescent="0.25">
      <c r="A248" t="s">
        <v>569</v>
      </c>
      <c r="B248" s="137">
        <f t="shared" si="12"/>
        <v>522</v>
      </c>
      <c r="C248" s="133">
        <v>522</v>
      </c>
      <c r="D248" s="65">
        <f>IFERROR(+'CMA Emp Adj'!D248-'Tor Emp Adj'!D248,"")</f>
        <v>42.264434584752216</v>
      </c>
      <c r="E248" s="65">
        <f>IFERROR(+'CMA Emp Adj'!E248-'Tor Emp Adj'!E248,"")</f>
        <v>40.673978989207129</v>
      </c>
      <c r="F248" s="65">
        <f>IFERROR(+'CMA Emp Adj'!F248-'Tor Emp Adj'!F248,"")</f>
        <v>36.255385526562613</v>
      </c>
      <c r="G248" s="65">
        <f>IFERROR(+'CMA Emp Adj'!G248-'Tor Emp Adj'!G248,"")</f>
        <v>40.083454707247441</v>
      </c>
      <c r="H248" s="65">
        <f>IFERROR(+'CMA Emp Adj'!H248-'Tor Emp Adj'!H248,"")</f>
        <v>46.065355767602668</v>
      </c>
      <c r="I248" s="65">
        <f>IFERROR(+'CMA Emp Adj'!I248-'Tor Emp Adj'!I248,"")</f>
        <v>43.667008621884001</v>
      </c>
      <c r="J248" s="65">
        <f>IFERROR(+'CMA Emp Adj'!J248-'Tor Emp Adj'!J248,"")</f>
        <v>43.500862885429243</v>
      </c>
      <c r="K248" s="65">
        <f>IFERROR(+'CMA Emp Adj'!K248-'Tor Emp Adj'!K248,"")</f>
        <v>44.250094147531499</v>
      </c>
      <c r="L248" s="65">
        <f>IFERROR(+'CMA Emp Adj'!L248-'Tor Emp Adj'!L248,"")</f>
        <v>26.987092928407606</v>
      </c>
      <c r="M248" s="30">
        <f>IFERROR(+'CMA Emp Adj'!M248-'Tor Emp Adj'!M248,"")</f>
        <v>35.661302291715046</v>
      </c>
      <c r="N248" s="30">
        <f>IFERROR(+'CMA Emp Adj'!N248-'Tor Emp Adj'!N248,"")</f>
        <v>28.47585623936267</v>
      </c>
      <c r="O248" s="30">
        <f>IFERROR(+'CMA Emp Adj'!O248-'Tor Emp Adj'!O248,"")</f>
        <v>25.742096768860023</v>
      </c>
      <c r="P248" s="30">
        <f>IFERROR(+'CMA Emp Adj'!P248-'Tor Emp Adj'!P248,"")</f>
        <v>37.245444574152287</v>
      </c>
      <c r="Q248" s="30">
        <f>IFERROR(+'CMA Emp Adj'!Q248-'Tor Emp Adj'!Q248,"")</f>
        <v>38.810955203010749</v>
      </c>
      <c r="R248" s="30">
        <f>IFERROR(+'CMA Emp Adj'!R248-'Tor Emp Adj'!R248,"")</f>
        <v>31.304745328449982</v>
      </c>
      <c r="S248" s="30">
        <f>IFERROR(+'CMA Emp Adj'!S248-'Tor Emp Adj'!S248,"")</f>
        <v>30.745114039619168</v>
      </c>
      <c r="T248" s="30">
        <f>IFERROR(+'CMA Emp Adj'!T248-'Tor Emp Adj'!T248,"")</f>
        <v>40.243292155439008</v>
      </c>
      <c r="U248" s="30">
        <f>IFERROR(+'CMA Emp Adj'!U248-'Tor Emp Adj'!U248,"")</f>
        <v>35.983809522730439</v>
      </c>
      <c r="V248" s="30">
        <f>IFERROR(+'CMA Emp Adj'!V248-'Tor Emp Adj'!V248,"")</f>
        <v>37.673982150685177</v>
      </c>
      <c r="W248" s="30">
        <f>IFERROR(+'CMA Emp Adj'!W248-'Tor Emp Adj'!W248,"")</f>
        <v>42.054804550242025</v>
      </c>
      <c r="X248" s="30">
        <f>IFERROR(+'CMA Emp Adj'!X248-'Tor Emp Adj'!X248,"")</f>
        <v>48.844767513291117</v>
      </c>
      <c r="Y248" s="30">
        <f>IFERROR(+'CMA Emp Adj'!Y248-'Tor Emp Adj'!Y248,"")</f>
        <v>47.870878288647731</v>
      </c>
    </row>
    <row r="249" spans="1:25" x14ac:dyDescent="0.25">
      <c r="A249" t="s">
        <v>570</v>
      </c>
      <c r="B249" s="137">
        <f t="shared" si="12"/>
        <v>5221</v>
      </c>
      <c r="C249" s="133">
        <v>5221</v>
      </c>
      <c r="D249" s="65">
        <f>IFERROR(+'CMA Emp Adj'!D249-'Tor Emp Adj'!D249,"")</f>
        <v>41.566361091304692</v>
      </c>
      <c r="E249" s="65">
        <f>IFERROR(+'CMA Emp Adj'!E249-'Tor Emp Adj'!E249,"")</f>
        <v>38.197378377228659</v>
      </c>
      <c r="F249" s="65">
        <f>IFERROR(+'CMA Emp Adj'!F249-'Tor Emp Adj'!F249,"")</f>
        <v>33.686588751298174</v>
      </c>
      <c r="G249" s="65">
        <f>IFERROR(+'CMA Emp Adj'!G249-'Tor Emp Adj'!G249,"")</f>
        <v>37.30083153165053</v>
      </c>
      <c r="H249" s="65">
        <f>IFERROR(+'CMA Emp Adj'!H249-'Tor Emp Adj'!H249,"")</f>
        <v>43.78409986880618</v>
      </c>
      <c r="I249" s="65">
        <f>IFERROR(+'CMA Emp Adj'!I249-'Tor Emp Adj'!I249,"")</f>
        <v>40.170920536188802</v>
      </c>
      <c r="J249" s="65">
        <f>IFERROR(+'CMA Emp Adj'!J249-'Tor Emp Adj'!J249,"")</f>
        <v>39.136594056831917</v>
      </c>
      <c r="K249" s="65">
        <f>IFERROR(+'CMA Emp Adj'!K249-'Tor Emp Adj'!K249,"")</f>
        <v>39.114532900935458</v>
      </c>
      <c r="L249" s="65">
        <f>IFERROR(+'CMA Emp Adj'!L249-'Tor Emp Adj'!L249,"")</f>
        <v>21.492989322562678</v>
      </c>
      <c r="M249" s="30">
        <f>IFERROR(+'CMA Emp Adj'!M249-'Tor Emp Adj'!M249,"")</f>
        <v>26.155461236385648</v>
      </c>
      <c r="N249" s="30">
        <f>IFERROR(+'CMA Emp Adj'!N249-'Tor Emp Adj'!N249,"")</f>
        <v>21.808375758125237</v>
      </c>
      <c r="O249" s="30">
        <f>IFERROR(+'CMA Emp Adj'!O249-'Tor Emp Adj'!O249,"")</f>
        <v>18.929017994805051</v>
      </c>
      <c r="P249" s="30">
        <f>IFERROR(+'CMA Emp Adj'!P249-'Tor Emp Adj'!P249,"")</f>
        <v>27.827329105022812</v>
      </c>
      <c r="Q249" s="30">
        <f>IFERROR(+'CMA Emp Adj'!Q249-'Tor Emp Adj'!Q249,"")</f>
        <v>30.016520797964304</v>
      </c>
      <c r="R249" s="30">
        <f>IFERROR(+'CMA Emp Adj'!R249-'Tor Emp Adj'!R249,"")</f>
        <v>24.771851348813811</v>
      </c>
      <c r="S249" s="30">
        <f>IFERROR(+'CMA Emp Adj'!S249-'Tor Emp Adj'!S249,"")</f>
        <v>24.434224892568636</v>
      </c>
      <c r="T249" s="30">
        <f>IFERROR(+'CMA Emp Adj'!T249-'Tor Emp Adj'!T249,"")</f>
        <v>32.425612195886032</v>
      </c>
      <c r="U249" s="30">
        <f>IFERROR(+'CMA Emp Adj'!U249-'Tor Emp Adj'!U249,"")</f>
        <v>23.252579615585589</v>
      </c>
      <c r="V249" s="30">
        <f>IFERROR(+'CMA Emp Adj'!V249-'Tor Emp Adj'!V249,"")</f>
        <v>26.890018492061714</v>
      </c>
      <c r="W249" s="30">
        <f>IFERROR(+'CMA Emp Adj'!W249-'Tor Emp Adj'!W249,"")</f>
        <v>32.196685763202979</v>
      </c>
      <c r="X249" s="30">
        <f>IFERROR(+'CMA Emp Adj'!X249-'Tor Emp Adj'!X249,"")</f>
        <v>36.511553829902297</v>
      </c>
      <c r="Y249" s="30">
        <f>IFERROR(+'CMA Emp Adj'!Y249-'Tor Emp Adj'!Y249,"")</f>
        <v>41.60171028236806</v>
      </c>
    </row>
    <row r="250" spans="1:25" x14ac:dyDescent="0.25">
      <c r="A250" t="s">
        <v>571</v>
      </c>
      <c r="B250" s="137" t="s">
        <v>204</v>
      </c>
      <c r="C250" s="133">
        <v>523</v>
      </c>
      <c r="D250" s="65">
        <f>IFERROR(+'CMA Emp Adj'!D250-'Tor Emp Adj'!D250,"")</f>
        <v>8.2888046633247079</v>
      </c>
      <c r="E250" s="65">
        <f>IFERROR(+'CMA Emp Adj'!E250-'Tor Emp Adj'!E250,"")</f>
        <v>8.4013560324565724</v>
      </c>
      <c r="F250" s="65">
        <f>IFERROR(+'CMA Emp Adj'!F250-'Tor Emp Adj'!F250,"")</f>
        <v>13.891177573429985</v>
      </c>
      <c r="G250" s="65">
        <f>IFERROR(+'CMA Emp Adj'!G250-'Tor Emp Adj'!G250,"")</f>
        <v>13.159105596240163</v>
      </c>
      <c r="H250" s="65">
        <f>IFERROR(+'CMA Emp Adj'!H250-'Tor Emp Adj'!H250,"")</f>
        <v>14.811398159842231</v>
      </c>
      <c r="I250" s="65">
        <f>IFERROR(+'CMA Emp Adj'!I250-'Tor Emp Adj'!I250,"")</f>
        <v>17.999158050516662</v>
      </c>
      <c r="J250" s="65">
        <f>IFERROR(+'CMA Emp Adj'!J250-'Tor Emp Adj'!J250,"")</f>
        <v>13.347579623639657</v>
      </c>
      <c r="K250" s="65">
        <f>IFERROR(+'CMA Emp Adj'!K250-'Tor Emp Adj'!K250,"")</f>
        <v>19.728812135428768</v>
      </c>
      <c r="L250" s="65">
        <f>IFERROR(+'CMA Emp Adj'!L250-'Tor Emp Adj'!L250,"")</f>
        <v>12.403643384945347</v>
      </c>
      <c r="M250" s="30">
        <f>IFERROR(+'CMA Emp Adj'!M250-'Tor Emp Adj'!M250,"")</f>
        <v>4.2325452889519113</v>
      </c>
      <c r="N250" s="30">
        <f>IFERROR(+'CMA Emp Adj'!N250-'Tor Emp Adj'!N250,"")</f>
        <v>11.900029009987762</v>
      </c>
      <c r="O250" s="30">
        <f>IFERROR(+'CMA Emp Adj'!O250-'Tor Emp Adj'!O250,"")</f>
        <v>3.302278076391417</v>
      </c>
      <c r="P250" s="30">
        <f>IFERROR(+'CMA Emp Adj'!P250-'Tor Emp Adj'!P250,"")</f>
        <v>3.8536750689134465</v>
      </c>
      <c r="Q250" s="30">
        <f>IFERROR(+'CMA Emp Adj'!Q250-'Tor Emp Adj'!Q250,"")</f>
        <v>11.16463126159913</v>
      </c>
      <c r="R250" s="30">
        <f>IFERROR(+'CMA Emp Adj'!R250-'Tor Emp Adj'!R250,"")</f>
        <v>8.5904752214849864</v>
      </c>
      <c r="S250" s="30">
        <f>IFERROR(+'CMA Emp Adj'!S250-'Tor Emp Adj'!S250,"")</f>
        <v>13.688701740101131</v>
      </c>
      <c r="T250" s="30">
        <f>IFERROR(+'CMA Emp Adj'!T250-'Tor Emp Adj'!T250,"")</f>
        <v>12.192398279331421</v>
      </c>
      <c r="U250" s="30">
        <f>IFERROR(+'CMA Emp Adj'!U250-'Tor Emp Adj'!U250,"")</f>
        <v>12.28619433678633</v>
      </c>
      <c r="V250" s="30">
        <f>IFERROR(+'CMA Emp Adj'!V250-'Tor Emp Adj'!V250,"")</f>
        <v>12.468795410481071</v>
      </c>
      <c r="W250" s="30">
        <f>IFERROR(+'CMA Emp Adj'!W250-'Tor Emp Adj'!W250,"")</f>
        <v>11.990739083045909</v>
      </c>
      <c r="X250" s="30">
        <f>IFERROR(+'CMA Emp Adj'!X250-'Tor Emp Adj'!X250,"")</f>
        <v>17.29915514702116</v>
      </c>
      <c r="Y250" s="30">
        <f>IFERROR(+'CMA Emp Adj'!Y250-'Tor Emp Adj'!Y250,"")</f>
        <v>18.84458905308275</v>
      </c>
    </row>
    <row r="251" spans="1:25" x14ac:dyDescent="0.25">
      <c r="A251" t="s">
        <v>572</v>
      </c>
      <c r="B251" s="137">
        <f t="shared" si="12"/>
        <v>524</v>
      </c>
      <c r="C251" s="133">
        <v>524</v>
      </c>
      <c r="D251" s="65">
        <f>IFERROR(+'CMA Emp Adj'!D251-'Tor Emp Adj'!D251,"")</f>
        <v>20.419587790721849</v>
      </c>
      <c r="E251" s="65">
        <f>IFERROR(+'CMA Emp Adj'!E251-'Tor Emp Adj'!E251,"")</f>
        <v>17.003810348622867</v>
      </c>
      <c r="F251" s="65">
        <f>IFERROR(+'CMA Emp Adj'!F251-'Tor Emp Adj'!F251,"")</f>
        <v>18.506252636082547</v>
      </c>
      <c r="G251" s="65">
        <f>IFERROR(+'CMA Emp Adj'!G251-'Tor Emp Adj'!G251,"")</f>
        <v>17.90238385662963</v>
      </c>
      <c r="H251" s="65">
        <f>IFERROR(+'CMA Emp Adj'!H251-'Tor Emp Adj'!H251,"")</f>
        <v>20.214709333015996</v>
      </c>
      <c r="I251" s="65">
        <f>IFERROR(+'CMA Emp Adj'!I251-'Tor Emp Adj'!I251,"")</f>
        <v>25.232024792482736</v>
      </c>
      <c r="J251" s="65">
        <f>IFERROR(+'CMA Emp Adj'!J251-'Tor Emp Adj'!J251,"")</f>
        <v>25.420473190749693</v>
      </c>
      <c r="K251" s="65">
        <f>IFERROR(+'CMA Emp Adj'!K251-'Tor Emp Adj'!K251,"")</f>
        <v>29.432858674510992</v>
      </c>
      <c r="L251" s="65">
        <f>IFERROR(+'CMA Emp Adj'!L251-'Tor Emp Adj'!L251,"")</f>
        <v>17.336349617197854</v>
      </c>
      <c r="M251" s="30">
        <f>IFERROR(+'CMA Emp Adj'!M251-'Tor Emp Adj'!M251,"")</f>
        <v>20.070457470730162</v>
      </c>
      <c r="N251" s="30">
        <f>IFERROR(+'CMA Emp Adj'!N251-'Tor Emp Adj'!N251,"")</f>
        <v>23.5913274061039</v>
      </c>
      <c r="O251" s="30">
        <f>IFERROR(+'CMA Emp Adj'!O251-'Tor Emp Adj'!O251,"")</f>
        <v>21.131028933008004</v>
      </c>
      <c r="P251" s="30">
        <f>IFERROR(+'CMA Emp Adj'!P251-'Tor Emp Adj'!P251,"")</f>
        <v>16.443052105771379</v>
      </c>
      <c r="Q251" s="30">
        <f>IFERROR(+'CMA Emp Adj'!Q251-'Tor Emp Adj'!Q251,"")</f>
        <v>21.450892090500233</v>
      </c>
      <c r="R251" s="30">
        <f>IFERROR(+'CMA Emp Adj'!R251-'Tor Emp Adj'!R251,"")</f>
        <v>25.096660758337102</v>
      </c>
      <c r="S251" s="30">
        <f>IFERROR(+'CMA Emp Adj'!S251-'Tor Emp Adj'!S251,"")</f>
        <v>19.036671834090981</v>
      </c>
      <c r="T251" s="30">
        <f>IFERROR(+'CMA Emp Adj'!T251-'Tor Emp Adj'!T251,"")</f>
        <v>26.337070689745666</v>
      </c>
      <c r="U251" s="30">
        <f>IFERROR(+'CMA Emp Adj'!U251-'Tor Emp Adj'!U251,"")</f>
        <v>20.695345763564347</v>
      </c>
      <c r="V251" s="30">
        <f>IFERROR(+'CMA Emp Adj'!V251-'Tor Emp Adj'!V251,"")</f>
        <v>22.968505260345118</v>
      </c>
      <c r="W251" s="30">
        <f>IFERROR(+'CMA Emp Adj'!W251-'Tor Emp Adj'!W251,"")</f>
        <v>24.811588897977686</v>
      </c>
      <c r="X251" s="30">
        <f>IFERROR(+'CMA Emp Adj'!X251-'Tor Emp Adj'!X251,"")</f>
        <v>28.038010749768176</v>
      </c>
      <c r="Y251" s="30">
        <f>IFERROR(+'CMA Emp Adj'!Y251-'Tor Emp Adj'!Y251,"")</f>
        <v>34.983281233346027</v>
      </c>
    </row>
    <row r="252" spans="1:25" x14ac:dyDescent="0.25">
      <c r="A252" t="s">
        <v>573</v>
      </c>
      <c r="B252" s="137">
        <f t="shared" si="12"/>
        <v>5241</v>
      </c>
      <c r="C252" s="133">
        <v>5241</v>
      </c>
      <c r="D252" s="65">
        <f>IFERROR(+'CMA Emp Adj'!D252-'Tor Emp Adj'!D252,"")</f>
        <v>15.685472794001679</v>
      </c>
      <c r="E252" s="65">
        <f>IFERROR(+'CMA Emp Adj'!E252-'Tor Emp Adj'!E252,"")</f>
        <v>15.567650220726058</v>
      </c>
      <c r="F252" s="65">
        <f>IFERROR(+'CMA Emp Adj'!F252-'Tor Emp Adj'!F252,"")</f>
        <v>13.408935907152895</v>
      </c>
      <c r="G252" s="65">
        <f>IFERROR(+'CMA Emp Adj'!G252-'Tor Emp Adj'!G252,"")</f>
        <v>13.66639697480074</v>
      </c>
      <c r="H252" s="65">
        <f>IFERROR(+'CMA Emp Adj'!H252-'Tor Emp Adj'!H252,"")</f>
        <v>14.896774137458333</v>
      </c>
      <c r="I252" s="65">
        <f>IFERROR(+'CMA Emp Adj'!I252-'Tor Emp Adj'!I252,"")</f>
        <v>17.541840202577806</v>
      </c>
      <c r="J252" s="65">
        <f>IFERROR(+'CMA Emp Adj'!J252-'Tor Emp Adj'!J252,"")</f>
        <v>18.271137321644495</v>
      </c>
      <c r="K252" s="65">
        <f>IFERROR(+'CMA Emp Adj'!K252-'Tor Emp Adj'!K252,"")</f>
        <v>19.81768964223669</v>
      </c>
      <c r="L252" s="65">
        <f>IFERROR(+'CMA Emp Adj'!L252-'Tor Emp Adj'!L252,"")</f>
        <v>8.9046036633994738</v>
      </c>
      <c r="M252" s="30">
        <f>IFERROR(+'CMA Emp Adj'!M252-'Tor Emp Adj'!M252,"")</f>
        <v>12.441913267216641</v>
      </c>
      <c r="N252" s="30">
        <f>IFERROR(+'CMA Emp Adj'!N252-'Tor Emp Adj'!N252,"")</f>
        <v>16.053950342239162</v>
      </c>
      <c r="O252" s="30">
        <f>IFERROR(+'CMA Emp Adj'!O252-'Tor Emp Adj'!O252,"")</f>
        <v>10.0750948529144</v>
      </c>
      <c r="P252" s="30">
        <f>IFERROR(+'CMA Emp Adj'!P252-'Tor Emp Adj'!P252,"")</f>
        <v>11.220756791606373</v>
      </c>
      <c r="Q252" s="30">
        <f>IFERROR(+'CMA Emp Adj'!Q252-'Tor Emp Adj'!Q252,"")</f>
        <v>15.897430257896346</v>
      </c>
      <c r="R252" s="30">
        <f>IFERROR(+'CMA Emp Adj'!R252-'Tor Emp Adj'!R252,"")</f>
        <v>16.217015520727976</v>
      </c>
      <c r="S252" s="30">
        <f>IFERROR(+'CMA Emp Adj'!S252-'Tor Emp Adj'!S252,"")</f>
        <v>10.535738645117142</v>
      </c>
      <c r="T252" s="30">
        <f>IFERROR(+'CMA Emp Adj'!T252-'Tor Emp Adj'!T252,"")</f>
        <v>12.109882831256076</v>
      </c>
      <c r="U252" s="30">
        <f>IFERROR(+'CMA Emp Adj'!U252-'Tor Emp Adj'!U252,"")</f>
        <v>9.3866360010505225</v>
      </c>
      <c r="V252" s="30">
        <f>IFERROR(+'CMA Emp Adj'!V252-'Tor Emp Adj'!V252,"")</f>
        <v>10.277559377608647</v>
      </c>
      <c r="W252" s="30">
        <f>IFERROR(+'CMA Emp Adj'!W252-'Tor Emp Adj'!W252,"")</f>
        <v>14.913763615450396</v>
      </c>
      <c r="X252" s="30">
        <f>IFERROR(+'CMA Emp Adj'!X252-'Tor Emp Adj'!X252,"")</f>
        <v>15.469571928917809</v>
      </c>
      <c r="Y252" s="30">
        <f>IFERROR(+'CMA Emp Adj'!Y252-'Tor Emp Adj'!Y252,"")</f>
        <v>17.584856101418634</v>
      </c>
    </row>
    <row r="253" spans="1:25" x14ac:dyDescent="0.25">
      <c r="A253" t="s">
        <v>574</v>
      </c>
      <c r="B253" s="137">
        <f t="shared" si="12"/>
        <v>5242</v>
      </c>
      <c r="C253" s="133">
        <v>5242</v>
      </c>
      <c r="D253" s="65">
        <f>IFERROR(+'CMA Emp Adj'!D253-'Tor Emp Adj'!D253,"")</f>
        <v>4.7341149967201721</v>
      </c>
      <c r="E253" s="65">
        <f>IFERROR(+'CMA Emp Adj'!E253-'Tor Emp Adj'!E253,"")</f>
        <v>1.4461697036377137</v>
      </c>
      <c r="F253" s="65">
        <f>IFERROR(+'CMA Emp Adj'!F253-'Tor Emp Adj'!F253,"")</f>
        <v>5.0973167289296555</v>
      </c>
      <c r="G253" s="65">
        <f>IFERROR(+'CMA Emp Adj'!G253-'Tor Emp Adj'!G253,"")</f>
        <v>4.2259583998813843</v>
      </c>
      <c r="H253" s="65">
        <f>IFERROR(+'CMA Emp Adj'!H253-'Tor Emp Adj'!H253,"")</f>
        <v>5.3179351955576655</v>
      </c>
      <c r="I253" s="65">
        <f>IFERROR(+'CMA Emp Adj'!I253-'Tor Emp Adj'!I253,"")</f>
        <v>7.6901845899049288</v>
      </c>
      <c r="J253" s="65">
        <f>IFERROR(+'CMA Emp Adj'!J253-'Tor Emp Adj'!J253,"")</f>
        <v>7.1393358691051985</v>
      </c>
      <c r="K253" s="65">
        <f>IFERROR(+'CMA Emp Adj'!K253-'Tor Emp Adj'!K253,"")</f>
        <v>9.6349709738331057</v>
      </c>
      <c r="L253" s="65">
        <f>IFERROR(+'CMA Emp Adj'!L253-'Tor Emp Adj'!L253,"")</f>
        <v>8.7086251660982743</v>
      </c>
      <c r="M253" s="30">
        <f>IFERROR(+'CMA Emp Adj'!M253-'Tor Emp Adj'!M253,"")</f>
        <v>8.0467332476241999</v>
      </c>
      <c r="N253" s="30">
        <f>IFERROR(+'CMA Emp Adj'!N253-'Tor Emp Adj'!N253,"")</f>
        <v>7.4459223021643446</v>
      </c>
      <c r="O253" s="30">
        <f>IFERROR(+'CMA Emp Adj'!O253-'Tor Emp Adj'!O253,"")</f>
        <v>10.562578975693295</v>
      </c>
      <c r="P253" s="30">
        <f>IFERROR(+'CMA Emp Adj'!P253-'Tor Emp Adj'!P253,"")</f>
        <v>5.0564155406400939</v>
      </c>
      <c r="Q253" s="30">
        <f>IFERROR(+'CMA Emp Adj'!Q253-'Tor Emp Adj'!Q253,"")</f>
        <v>5.4292802257744324</v>
      </c>
      <c r="R253" s="30">
        <f>IFERROR(+'CMA Emp Adj'!R253-'Tor Emp Adj'!R253,"")</f>
        <v>8.4782343133334859</v>
      </c>
      <c r="S253" s="30">
        <f>IFERROR(+'CMA Emp Adj'!S253-'Tor Emp Adj'!S253,"")</f>
        <v>8.3441929054168789</v>
      </c>
      <c r="T253" s="30">
        <f>IFERROR(+'CMA Emp Adj'!T253-'Tor Emp Adj'!T253,"")</f>
        <v>13.943114480143359</v>
      </c>
      <c r="U253" s="30">
        <f>IFERROR(+'CMA Emp Adj'!U253-'Tor Emp Adj'!U253,"")</f>
        <v>11.171894858628963</v>
      </c>
      <c r="V253" s="30">
        <f>IFERROR(+'CMA Emp Adj'!V253-'Tor Emp Adj'!V253,"")</f>
        <v>12.159256817755324</v>
      </c>
      <c r="W253" s="30">
        <f>IFERROR(+'CMA Emp Adj'!W253-'Tor Emp Adj'!W253,"")</f>
        <v>10.060897123442265</v>
      </c>
      <c r="X253" s="30">
        <f>IFERROR(+'CMA Emp Adj'!X253-'Tor Emp Adj'!X253,"")</f>
        <v>12.44655818671577</v>
      </c>
      <c r="Y253" s="30">
        <f>IFERROR(+'CMA Emp Adj'!Y253-'Tor Emp Adj'!Y253,"")</f>
        <v>17.039297351659645</v>
      </c>
    </row>
    <row r="254" spans="1:25" x14ac:dyDescent="0.25">
      <c r="A254" t="s">
        <v>575</v>
      </c>
      <c r="B254" s="137" t="s">
        <v>204</v>
      </c>
      <c r="C254" s="133">
        <v>526</v>
      </c>
      <c r="D254" s="65">
        <f>IFERROR(+'CMA Emp Adj'!D254-'Tor Emp Adj'!D254,"")</f>
        <v>0</v>
      </c>
      <c r="E254" s="65">
        <f>IFERROR(+'CMA Emp Adj'!E254-'Tor Emp Adj'!E254,"")</f>
        <v>0</v>
      </c>
      <c r="F254" s="65">
        <f>IFERROR(+'CMA Emp Adj'!F254-'Tor Emp Adj'!F254,"")</f>
        <v>0</v>
      </c>
      <c r="G254" s="65">
        <f>IFERROR(+'CMA Emp Adj'!G254-'Tor Emp Adj'!G254,"")</f>
        <v>0</v>
      </c>
      <c r="H254" s="65">
        <f>IFERROR(+'CMA Emp Adj'!H254-'Tor Emp Adj'!H254,"")</f>
        <v>0</v>
      </c>
      <c r="I254" s="65">
        <f>IFERROR(+'CMA Emp Adj'!I254-'Tor Emp Adj'!I254,"")</f>
        <v>0</v>
      </c>
      <c r="J254" s="65">
        <f>IFERROR(+'CMA Emp Adj'!J254-'Tor Emp Adj'!J254,"")</f>
        <v>0</v>
      </c>
      <c r="K254" s="65">
        <f>IFERROR(+'CMA Emp Adj'!K254-'Tor Emp Adj'!K254,"")</f>
        <v>0</v>
      </c>
      <c r="L254" s="65">
        <f>IFERROR(+'CMA Emp Adj'!L254-'Tor Emp Adj'!L254,"")</f>
        <v>0</v>
      </c>
      <c r="M254" s="30">
        <f>IFERROR(+'CMA Emp Adj'!M254-'Tor Emp Adj'!M254,"")</f>
        <v>1.6263812154696133</v>
      </c>
      <c r="N254" s="30">
        <f>IFERROR(+'CMA Emp Adj'!N254-'Tor Emp Adj'!N254,"")</f>
        <v>0</v>
      </c>
      <c r="O254" s="30">
        <f>IFERROR(+'CMA Emp Adj'!O254-'Tor Emp Adj'!O254,"")</f>
        <v>0</v>
      </c>
      <c r="P254" s="30">
        <f>IFERROR(+'CMA Emp Adj'!P254-'Tor Emp Adj'!P254,"")</f>
        <v>0.1025914802570127</v>
      </c>
      <c r="Q254" s="30">
        <f>IFERROR(+'CMA Emp Adj'!Q254-'Tor Emp Adj'!Q254,"")</f>
        <v>-0.30700546389742556</v>
      </c>
      <c r="R254" s="30">
        <f>IFERROR(+'CMA Emp Adj'!R254-'Tor Emp Adj'!R254,"")</f>
        <v>0.91421612717089573</v>
      </c>
      <c r="S254" s="30">
        <f>IFERROR(+'CMA Emp Adj'!S254-'Tor Emp Adj'!S254,"")</f>
        <v>1.7091739894551843</v>
      </c>
      <c r="T254" s="30">
        <f>IFERROR(+'CMA Emp Adj'!T254-'Tor Emp Adj'!T254,"")</f>
        <v>-0.2515246629329666</v>
      </c>
      <c r="U254" s="30">
        <f>IFERROR(+'CMA Emp Adj'!U254-'Tor Emp Adj'!U254,"")</f>
        <v>0.92718010981177823</v>
      </c>
      <c r="V254" s="30">
        <f>IFERROR(+'CMA Emp Adj'!V254-'Tor Emp Adj'!V254,"")</f>
        <v>1.7612829525483302</v>
      </c>
      <c r="W254" s="30">
        <f>IFERROR(+'CMA Emp Adj'!W254-'Tor Emp Adj'!W254,"")</f>
        <v>0.92798855023988303</v>
      </c>
      <c r="X254" s="30">
        <f>IFERROR(+'CMA Emp Adj'!X254-'Tor Emp Adj'!X254,"")</f>
        <v>2.0057175398633253</v>
      </c>
      <c r="Y254" s="30">
        <f>IFERROR(+'CMA Emp Adj'!Y254-'Tor Emp Adj'!Y254,"")</f>
        <v>2.2052391799544417</v>
      </c>
    </row>
    <row r="255" spans="1:25" x14ac:dyDescent="0.25">
      <c r="A255" s="106" t="s">
        <v>492</v>
      </c>
      <c r="B255" s="129"/>
      <c r="C255" s="130"/>
      <c r="D255" s="141"/>
      <c r="E255" s="141"/>
      <c r="F255" s="141"/>
      <c r="G255" s="141"/>
      <c r="H255" s="141"/>
      <c r="I255" s="141"/>
      <c r="J255" s="141"/>
      <c r="K255" s="141"/>
      <c r="L255" s="141"/>
      <c r="M255" s="135"/>
      <c r="N255" s="135"/>
      <c r="O255" s="135"/>
      <c r="P255" s="135"/>
      <c r="Q255" s="135"/>
      <c r="R255" s="135"/>
      <c r="S255" s="135"/>
      <c r="T255" s="135"/>
      <c r="U255" s="135"/>
      <c r="V255" s="135"/>
      <c r="W255" s="135"/>
      <c r="X255" s="135"/>
      <c r="Y255" s="135"/>
    </row>
    <row r="256" spans="1:25" x14ac:dyDescent="0.25">
      <c r="A256" t="s">
        <v>576</v>
      </c>
      <c r="B256" s="132">
        <f t="shared" ref="B256:B257" si="13">VALUE(LEFT(C256,4))</f>
        <v>311</v>
      </c>
      <c r="C256" s="133">
        <v>311</v>
      </c>
      <c r="D256" s="65">
        <f>IFERROR(+'CMA Emp Adj'!D256-'Tor Emp Adj'!D256,"")</f>
        <v>23.267138258088455</v>
      </c>
      <c r="E256" s="65">
        <f>IFERROR(+'CMA Emp Adj'!E256-'Tor Emp Adj'!E256,"")</f>
        <v>23.420072883175205</v>
      </c>
      <c r="F256" s="65">
        <f>IFERROR(+'CMA Emp Adj'!F256-'Tor Emp Adj'!F256,"")</f>
        <v>21.253549600473406</v>
      </c>
      <c r="G256" s="65">
        <f>IFERROR(+'CMA Emp Adj'!G256-'Tor Emp Adj'!G256,"")</f>
        <v>17.97577037195569</v>
      </c>
      <c r="H256" s="65">
        <f>IFERROR(+'CMA Emp Adj'!H256-'Tor Emp Adj'!H256,"")</f>
        <v>19.841264968908202</v>
      </c>
      <c r="I256" s="65">
        <f>IFERROR(+'CMA Emp Adj'!I256-'Tor Emp Adj'!I256,"")</f>
        <v>20.485323853117535</v>
      </c>
      <c r="J256" s="65">
        <f>IFERROR(+'CMA Emp Adj'!J256-'Tor Emp Adj'!J256,"")</f>
        <v>23.001401002116076</v>
      </c>
      <c r="K256" s="65">
        <f>IFERROR(+'CMA Emp Adj'!K256-'Tor Emp Adj'!K256,"")</f>
        <v>26.390586856278226</v>
      </c>
      <c r="L256" s="65">
        <f>IFERROR(+'CMA Emp Adj'!L256-'Tor Emp Adj'!L256,"")</f>
        <v>21.020795943092757</v>
      </c>
      <c r="M256" s="30">
        <f>IFERROR(+'CMA Emp Adj'!M256-'Tor Emp Adj'!M256,"")</f>
        <v>17.439321149249331</v>
      </c>
      <c r="N256" s="30">
        <f>IFERROR(+'CMA Emp Adj'!N256-'Tor Emp Adj'!N256,"")</f>
        <v>21.706669066508617</v>
      </c>
      <c r="O256" s="30">
        <f>IFERROR(+'CMA Emp Adj'!O256-'Tor Emp Adj'!O256,"")</f>
        <v>20.726233508410893</v>
      </c>
      <c r="P256" s="30">
        <f>IFERROR(+'CMA Emp Adj'!P256-'Tor Emp Adj'!P256,"")</f>
        <v>27.676444806817461</v>
      </c>
      <c r="Q256" s="30">
        <f>IFERROR(+'CMA Emp Adj'!Q256-'Tor Emp Adj'!Q256,"")</f>
        <v>22.848875981698285</v>
      </c>
      <c r="R256" s="30">
        <f>IFERROR(+'CMA Emp Adj'!R256-'Tor Emp Adj'!R256,"")</f>
        <v>22.834985451673813</v>
      </c>
      <c r="S256" s="30">
        <f>IFERROR(+'CMA Emp Adj'!S256-'Tor Emp Adj'!S256,"")</f>
        <v>22.588770606478015</v>
      </c>
      <c r="T256" s="30">
        <f>IFERROR(+'CMA Emp Adj'!T256-'Tor Emp Adj'!T256,"")</f>
        <v>20.060479399076321</v>
      </c>
      <c r="U256" s="30">
        <f>IFERROR(+'CMA Emp Adj'!U256-'Tor Emp Adj'!U256,"")</f>
        <v>27.211427221290094</v>
      </c>
      <c r="V256" s="30">
        <f>IFERROR(+'CMA Emp Adj'!V256-'Tor Emp Adj'!V256,"")</f>
        <v>24.748169037727465</v>
      </c>
      <c r="W256" s="30">
        <f>IFERROR(+'CMA Emp Adj'!W256-'Tor Emp Adj'!W256,"")</f>
        <v>28.421550867611991</v>
      </c>
      <c r="X256" s="30">
        <f>IFERROR(+'CMA Emp Adj'!X256-'Tor Emp Adj'!X256,"")</f>
        <v>27.618251750527055</v>
      </c>
      <c r="Y256" s="30">
        <f>IFERROR(+'CMA Emp Adj'!Y256-'Tor Emp Adj'!Y256,"")</f>
        <v>28.133825675886424</v>
      </c>
    </row>
    <row r="257" spans="1:25" x14ac:dyDescent="0.25">
      <c r="A257" t="s">
        <v>577</v>
      </c>
      <c r="B257" s="132">
        <f t="shared" si="13"/>
        <v>3121</v>
      </c>
      <c r="C257" s="133">
        <v>3121</v>
      </c>
      <c r="D257" s="65">
        <f>IFERROR(+'CMA Emp Adj'!D257-'Tor Emp Adj'!D257,"")</f>
        <v>2.583229522865603</v>
      </c>
      <c r="E257" s="65">
        <f>IFERROR(+'CMA Emp Adj'!E257-'Tor Emp Adj'!E257,"")</f>
        <v>3.5655089775152184</v>
      </c>
      <c r="F257" s="65">
        <f>IFERROR(+'CMA Emp Adj'!F257-'Tor Emp Adj'!F257,"")</f>
        <v>3.2405192207707674</v>
      </c>
      <c r="G257" s="65">
        <f>IFERROR(+'CMA Emp Adj'!G257-'Tor Emp Adj'!G257,"")</f>
        <v>3.6523098741743891</v>
      </c>
      <c r="H257" s="65">
        <f>IFERROR(+'CMA Emp Adj'!H257-'Tor Emp Adj'!H257,"")</f>
        <v>3.4558229707667523</v>
      </c>
      <c r="I257" s="65">
        <f>IFERROR(+'CMA Emp Adj'!I257-'Tor Emp Adj'!I257,"")</f>
        <v>3.3060419382189741</v>
      </c>
      <c r="J257" s="65">
        <f>IFERROR(+'CMA Emp Adj'!J257-'Tor Emp Adj'!J257,"")</f>
        <v>2.9263917170495759</v>
      </c>
      <c r="K257" s="65">
        <f>IFERROR(+'CMA Emp Adj'!K257-'Tor Emp Adj'!K257,"")</f>
        <v>3.86</v>
      </c>
      <c r="L257" s="65">
        <f>IFERROR(+'CMA Emp Adj'!L257-'Tor Emp Adj'!L257,"")</f>
        <v>2.2718675511491071</v>
      </c>
      <c r="M257" s="30">
        <f>IFERROR(+'CMA Emp Adj'!M257-'Tor Emp Adj'!M257,"")</f>
        <v>1.8343441243135197</v>
      </c>
      <c r="N257" s="30">
        <f>IFERROR(+'CMA Emp Adj'!N257-'Tor Emp Adj'!N257,"")</f>
        <v>2.7305062433388128</v>
      </c>
      <c r="O257" s="30">
        <f>IFERROR(+'CMA Emp Adj'!O257-'Tor Emp Adj'!O257,"")</f>
        <v>2.5935870937921659</v>
      </c>
      <c r="P257" s="30">
        <f>IFERROR(+'CMA Emp Adj'!P257-'Tor Emp Adj'!P257,"")</f>
        <v>5.2072790697674414</v>
      </c>
      <c r="Q257" s="30">
        <f>IFERROR(+'CMA Emp Adj'!Q257-'Tor Emp Adj'!Q257,"")</f>
        <v>3.5392598215109072</v>
      </c>
      <c r="R257" s="30">
        <f>IFERROR(+'CMA Emp Adj'!R257-'Tor Emp Adj'!R257,"")</f>
        <v>6.9203326843315018</v>
      </c>
      <c r="S257" s="30">
        <f>IFERROR(+'CMA Emp Adj'!S257-'Tor Emp Adj'!S257,"")</f>
        <v>2.953439393998766</v>
      </c>
      <c r="T257" s="30">
        <f>IFERROR(+'CMA Emp Adj'!T257-'Tor Emp Adj'!T257,"")</f>
        <v>4.7646972846339466</v>
      </c>
      <c r="U257" s="30">
        <f>IFERROR(+'CMA Emp Adj'!U257-'Tor Emp Adj'!U257,"")</f>
        <v>3.3620653176142445</v>
      </c>
      <c r="V257" s="30">
        <f>IFERROR(+'CMA Emp Adj'!V257-'Tor Emp Adj'!V257,"")</f>
        <v>4.1294342793058911</v>
      </c>
      <c r="W257" s="30">
        <f>IFERROR(+'CMA Emp Adj'!W257-'Tor Emp Adj'!W257,"")</f>
        <v>2.3285083396436796</v>
      </c>
      <c r="X257" s="30">
        <f>IFERROR(+'CMA Emp Adj'!X257-'Tor Emp Adj'!X257,"")</f>
        <v>3.1053494773209191</v>
      </c>
      <c r="Y257" s="30">
        <f>IFERROR(+'CMA Emp Adj'!Y257-'Tor Emp Adj'!Y257,"")</f>
        <v>4.9945945945945951</v>
      </c>
    </row>
    <row r="258" spans="1:25" x14ac:dyDescent="0.25">
      <c r="A258" s="106" t="s">
        <v>537</v>
      </c>
      <c r="B258" s="129"/>
      <c r="C258" s="130"/>
      <c r="D258" s="141"/>
      <c r="E258" s="141"/>
      <c r="F258" s="141"/>
      <c r="G258" s="141"/>
      <c r="H258" s="141"/>
      <c r="I258" s="141"/>
      <c r="J258" s="141"/>
      <c r="K258" s="141"/>
      <c r="L258" s="141"/>
      <c r="M258" s="135"/>
      <c r="N258" s="135"/>
      <c r="O258" s="135"/>
      <c r="P258" s="135"/>
      <c r="Q258" s="135"/>
      <c r="R258" s="135"/>
      <c r="S258" s="135"/>
      <c r="T258" s="135"/>
      <c r="U258" s="135"/>
      <c r="V258" s="135"/>
      <c r="W258" s="135"/>
      <c r="X258" s="135"/>
      <c r="Y258" s="135"/>
    </row>
    <row r="259" spans="1:25" x14ac:dyDescent="0.25">
      <c r="A259" t="s">
        <v>578</v>
      </c>
      <c r="B259" s="137">
        <f t="shared" ref="B259:B263" si="14">VALUE(LEFT(C259,4))</f>
        <v>3254</v>
      </c>
      <c r="C259" s="133">
        <v>3254</v>
      </c>
      <c r="D259" s="65">
        <f>IFERROR(+'CMA Emp Adj'!D259-'Tor Emp Adj'!D259,"")</f>
        <v>7.8818235326620742</v>
      </c>
      <c r="E259" s="65">
        <f>IFERROR(+'CMA Emp Adj'!E259-'Tor Emp Adj'!E259,"")</f>
        <v>8.8212956515167065</v>
      </c>
      <c r="F259" s="65">
        <f>IFERROR(+'CMA Emp Adj'!F259-'Tor Emp Adj'!F259,"")</f>
        <v>9.0775012766624741</v>
      </c>
      <c r="G259" s="65">
        <f>IFERROR(+'CMA Emp Adj'!G259-'Tor Emp Adj'!G259,"")</f>
        <v>6.5084106837932838</v>
      </c>
      <c r="H259" s="65">
        <f>IFERROR(+'CMA Emp Adj'!H259-'Tor Emp Adj'!H259,"")</f>
        <v>8.0532063424582336</v>
      </c>
      <c r="I259" s="65">
        <f>IFERROR(+'CMA Emp Adj'!I259-'Tor Emp Adj'!I259,"")</f>
        <v>9.3289904519943683</v>
      </c>
      <c r="J259" s="65">
        <f>IFERROR(+'CMA Emp Adj'!J259-'Tor Emp Adj'!J259,"")</f>
        <v>11.504852152357918</v>
      </c>
      <c r="K259" s="65">
        <f>IFERROR(+'CMA Emp Adj'!K259-'Tor Emp Adj'!K259,"")</f>
        <v>9.7101243958648098</v>
      </c>
      <c r="L259" s="65">
        <f>IFERROR(+'CMA Emp Adj'!L259-'Tor Emp Adj'!L259,"")</f>
        <v>9.3366129014682162</v>
      </c>
      <c r="M259" s="30">
        <f>IFERROR(+'CMA Emp Adj'!M259-'Tor Emp Adj'!M259,"")</f>
        <v>5.3195364371487166</v>
      </c>
      <c r="N259" s="30">
        <f>IFERROR(+'CMA Emp Adj'!N259-'Tor Emp Adj'!N259,"")</f>
        <v>10.523988815017855</v>
      </c>
      <c r="O259" s="30">
        <f>IFERROR(+'CMA Emp Adj'!O259-'Tor Emp Adj'!O259,"")</f>
        <v>8.6169978331725918</v>
      </c>
      <c r="P259" s="30">
        <f>IFERROR(+'CMA Emp Adj'!P259-'Tor Emp Adj'!P259,"")</f>
        <v>5.8636454732324772</v>
      </c>
      <c r="Q259" s="30">
        <f>IFERROR(+'CMA Emp Adj'!Q259-'Tor Emp Adj'!Q259,"")</f>
        <v>6.9827285243119519</v>
      </c>
      <c r="R259" s="30">
        <f>IFERROR(+'CMA Emp Adj'!R259-'Tor Emp Adj'!R259,"")</f>
        <v>6.8808571183278922</v>
      </c>
      <c r="S259" s="30">
        <f>IFERROR(+'CMA Emp Adj'!S259-'Tor Emp Adj'!S259,"")</f>
        <v>1.2287632314835966</v>
      </c>
      <c r="T259" s="30">
        <f>IFERROR(+'CMA Emp Adj'!T259-'Tor Emp Adj'!T259,"")</f>
        <v>8.8891535384310654</v>
      </c>
      <c r="U259" s="30">
        <f>IFERROR(+'CMA Emp Adj'!U259-'Tor Emp Adj'!U259,"")</f>
        <v>6.0877597382792246</v>
      </c>
      <c r="V259" s="30">
        <f>IFERROR(+'CMA Emp Adj'!V259-'Tor Emp Adj'!V259,"")</f>
        <v>5.0352857377056726</v>
      </c>
      <c r="W259" s="30">
        <f>IFERROR(+'CMA Emp Adj'!W259-'Tor Emp Adj'!W259,"")</f>
        <v>6.0162702236275019</v>
      </c>
      <c r="X259" s="30">
        <f>IFERROR(+'CMA Emp Adj'!X259-'Tor Emp Adj'!X259,"")</f>
        <v>7.0588094792976097</v>
      </c>
      <c r="Y259" s="30">
        <f>IFERROR(+'CMA Emp Adj'!Y259-'Tor Emp Adj'!Y259,"")</f>
        <v>5.6894972838890787</v>
      </c>
    </row>
    <row r="260" spans="1:25" x14ac:dyDescent="0.25">
      <c r="A260" t="s">
        <v>384</v>
      </c>
      <c r="B260" s="137" t="s">
        <v>193</v>
      </c>
      <c r="C260" s="133">
        <v>334512</v>
      </c>
      <c r="D260" s="65">
        <f>IFERROR(+'CMA Emp Adj'!D260-'Tor Emp Adj'!D260,"")</f>
        <v>2.6669153648869202</v>
      </c>
      <c r="E260" s="65">
        <f>IFERROR(+'CMA Emp Adj'!E260-'Tor Emp Adj'!E260,"")</f>
        <v>2.6406920125116056</v>
      </c>
      <c r="F260" s="65">
        <f>IFERROR(+'CMA Emp Adj'!F260-'Tor Emp Adj'!F260,"")</f>
        <v>3.2086325483795757</v>
      </c>
      <c r="G260" s="65">
        <f>IFERROR(+'CMA Emp Adj'!G260-'Tor Emp Adj'!G260,"")</f>
        <v>2.6709767848350587</v>
      </c>
      <c r="H260" s="65">
        <f>IFERROR(+'CMA Emp Adj'!H260-'Tor Emp Adj'!H260,"")</f>
        <v>2.5035397944183817</v>
      </c>
      <c r="I260" s="65">
        <f>IFERROR(+'CMA Emp Adj'!I260-'Tor Emp Adj'!I260,"")</f>
        <v>4.520626120712099</v>
      </c>
      <c r="J260" s="65">
        <f>IFERROR(+'CMA Emp Adj'!J260-'Tor Emp Adj'!J260,"")</f>
        <v>1.8365766008174713</v>
      </c>
      <c r="K260" s="65">
        <f>IFERROR(+'CMA Emp Adj'!K260-'Tor Emp Adj'!K260,"")</f>
        <v>2.4502284914898578</v>
      </c>
      <c r="L260" s="65">
        <f>IFERROR(+'CMA Emp Adj'!L260-'Tor Emp Adj'!L260,"")</f>
        <v>3.991544883616438</v>
      </c>
      <c r="M260" s="30">
        <f>IFERROR(+'CMA Emp Adj'!M260-'Tor Emp Adj'!M260,"")</f>
        <v>3.4433375041763972</v>
      </c>
      <c r="N260" s="30">
        <f>IFERROR(+'CMA Emp Adj'!N260-'Tor Emp Adj'!N260,"")</f>
        <v>3.133633652974896</v>
      </c>
      <c r="O260" s="30">
        <f>IFERROR(+'CMA Emp Adj'!O260-'Tor Emp Adj'!O260,"")</f>
        <v>4.9578238486548072</v>
      </c>
      <c r="P260" s="30">
        <f>IFERROR(+'CMA Emp Adj'!P260-'Tor Emp Adj'!P260,"")</f>
        <v>3.8470545710873361</v>
      </c>
      <c r="Q260" s="30">
        <f>IFERROR(+'CMA Emp Adj'!Q260-'Tor Emp Adj'!Q260,"")</f>
        <v>3.3984065625533315</v>
      </c>
      <c r="R260" s="30">
        <f>IFERROR(+'CMA Emp Adj'!R260-'Tor Emp Adj'!R260,"")</f>
        <v>3.5413175136362645</v>
      </c>
      <c r="S260" s="30">
        <f>IFERROR(+'CMA Emp Adj'!S260-'Tor Emp Adj'!S260,"")</f>
        <v>2.8245289651056504</v>
      </c>
      <c r="T260" s="30">
        <f>IFERROR(+'CMA Emp Adj'!T260-'Tor Emp Adj'!T260,"")</f>
        <v>2.3893067929835206</v>
      </c>
      <c r="U260" s="30">
        <f>IFERROR(+'CMA Emp Adj'!U260-'Tor Emp Adj'!U260,"")</f>
        <v>4.0254625316570181</v>
      </c>
      <c r="V260" s="30">
        <f>IFERROR(+'CMA Emp Adj'!V260-'Tor Emp Adj'!V260,"")</f>
        <v>3.7115034579659492</v>
      </c>
      <c r="W260" s="30">
        <f>IFERROR(+'CMA Emp Adj'!W260-'Tor Emp Adj'!W260,"")</f>
        <v>4.62144108682587</v>
      </c>
      <c r="X260" s="30">
        <f>IFERROR(+'CMA Emp Adj'!X260-'Tor Emp Adj'!X260,"")</f>
        <v>2.8661223655612966</v>
      </c>
      <c r="Y260" s="30">
        <f>IFERROR(+'CMA Emp Adj'!Y260-'Tor Emp Adj'!Y260,"")</f>
        <v>4.6131146809721848</v>
      </c>
    </row>
    <row r="261" spans="1:25" x14ac:dyDescent="0.25">
      <c r="A261" t="s">
        <v>579</v>
      </c>
      <c r="B261" s="137">
        <f t="shared" si="14"/>
        <v>3391</v>
      </c>
      <c r="C261" s="133">
        <v>3391</v>
      </c>
      <c r="D261" s="65">
        <f>IFERROR(+'CMA Emp Adj'!D261-'Tor Emp Adj'!D261,"")</f>
        <v>4.9064587320147108</v>
      </c>
      <c r="E261" s="65">
        <f>IFERROR(+'CMA Emp Adj'!E261-'Tor Emp Adj'!E261,"")</f>
        <v>2.7471655806919082</v>
      </c>
      <c r="F261" s="65">
        <f>IFERROR(+'CMA Emp Adj'!F261-'Tor Emp Adj'!F261,"")</f>
        <v>1.9282431320659805</v>
      </c>
      <c r="G261" s="65">
        <f>IFERROR(+'CMA Emp Adj'!G261-'Tor Emp Adj'!G261,"")</f>
        <v>3.12</v>
      </c>
      <c r="H261" s="65">
        <f>IFERROR(+'CMA Emp Adj'!H261-'Tor Emp Adj'!H261,"")</f>
        <v>3.9686773907481663</v>
      </c>
      <c r="I261" s="65">
        <f>IFERROR(+'CMA Emp Adj'!I261-'Tor Emp Adj'!I261,"")</f>
        <v>4.0552801189771372</v>
      </c>
      <c r="J261" s="65">
        <f>IFERROR(+'CMA Emp Adj'!J261-'Tor Emp Adj'!J261,"")</f>
        <v>5.86</v>
      </c>
      <c r="K261" s="65">
        <f>IFERROR(+'CMA Emp Adj'!K261-'Tor Emp Adj'!K261,"")</f>
        <v>3.4735728570627984</v>
      </c>
      <c r="L261" s="65">
        <f>IFERROR(+'CMA Emp Adj'!L261-'Tor Emp Adj'!L261,"")</f>
        <v>2.8739583333333329</v>
      </c>
      <c r="M261" s="30">
        <f>IFERROR(+'CMA Emp Adj'!M261-'Tor Emp Adj'!M261,"")</f>
        <v>2.4502418997487898</v>
      </c>
      <c r="N261" s="30">
        <f>IFERROR(+'CMA Emp Adj'!N261-'Tor Emp Adj'!N261,"")</f>
        <v>2.1577306383658201</v>
      </c>
      <c r="O261" s="30">
        <f>IFERROR(+'CMA Emp Adj'!O261-'Tor Emp Adj'!O261,"")</f>
        <v>3.8932166715233487</v>
      </c>
      <c r="P261" s="30">
        <f>IFERROR(+'CMA Emp Adj'!P261-'Tor Emp Adj'!P261,"")</f>
        <v>4.053602190369717</v>
      </c>
      <c r="Q261" s="30">
        <f>IFERROR(+'CMA Emp Adj'!Q261-'Tor Emp Adj'!Q261,"")</f>
        <v>3.0329426731318332</v>
      </c>
      <c r="R261" s="30">
        <f>IFERROR(+'CMA Emp Adj'!R261-'Tor Emp Adj'!R261,"")</f>
        <v>0.94666012266974664</v>
      </c>
      <c r="S261" s="30">
        <f>IFERROR(+'CMA Emp Adj'!S261-'Tor Emp Adj'!S261,"")</f>
        <v>3.6030820259176344</v>
      </c>
      <c r="T261" s="30">
        <f>IFERROR(+'CMA Emp Adj'!T261-'Tor Emp Adj'!T261,"")</f>
        <v>5.3874927911504837</v>
      </c>
      <c r="U261" s="30">
        <f>IFERROR(+'CMA Emp Adj'!U261-'Tor Emp Adj'!U261,"")</f>
        <v>2.3879700948718048</v>
      </c>
      <c r="V261" s="30">
        <f>IFERROR(+'CMA Emp Adj'!V261-'Tor Emp Adj'!V261,"")</f>
        <v>3.8249211714635112</v>
      </c>
      <c r="W261" s="30">
        <f>IFERROR(+'CMA Emp Adj'!W261-'Tor Emp Adj'!W261,"")</f>
        <v>3.0963492163747279</v>
      </c>
      <c r="X261" s="30">
        <f>IFERROR(+'CMA Emp Adj'!X261-'Tor Emp Adj'!X261,"")</f>
        <v>5.2343751826676765</v>
      </c>
      <c r="Y261" s="30">
        <f>IFERROR(+'CMA Emp Adj'!Y261-'Tor Emp Adj'!Y261,"")</f>
        <v>3.968403337842167</v>
      </c>
    </row>
    <row r="262" spans="1:25" x14ac:dyDescent="0.25">
      <c r="A262" t="s">
        <v>467</v>
      </c>
      <c r="B262" s="137">
        <v>414</v>
      </c>
      <c r="C262" s="133">
        <v>414510</v>
      </c>
      <c r="D262" s="65">
        <f>IFERROR(+'CMA Emp Adj'!D262-'Tor Emp Adj'!D262,"")</f>
        <v>1.0420366843487938</v>
      </c>
      <c r="E262" s="65">
        <f>IFERROR(+'CMA Emp Adj'!E262-'Tor Emp Adj'!E262,"")</f>
        <v>2.39431732832618</v>
      </c>
      <c r="F262" s="65">
        <f>IFERROR(+'CMA Emp Adj'!F262-'Tor Emp Adj'!F262,"")</f>
        <v>2.3257933254210492</v>
      </c>
      <c r="G262" s="65">
        <f>IFERROR(+'CMA Emp Adj'!G262-'Tor Emp Adj'!G262,"")</f>
        <v>1.1399692689951202</v>
      </c>
      <c r="H262" s="65">
        <f>IFERROR(+'CMA Emp Adj'!H262-'Tor Emp Adj'!H262,"")</f>
        <v>1.9971607462602048</v>
      </c>
      <c r="I262" s="65">
        <f>IFERROR(+'CMA Emp Adj'!I262-'Tor Emp Adj'!I262,"")</f>
        <v>3.631160810085837</v>
      </c>
      <c r="J262" s="65">
        <f>IFERROR(+'CMA Emp Adj'!J262-'Tor Emp Adj'!J262,"")</f>
        <v>1.7182014425250869</v>
      </c>
      <c r="K262" s="65">
        <f>IFERROR(+'CMA Emp Adj'!K262-'Tor Emp Adj'!K262,"")</f>
        <v>3.1130363683622466</v>
      </c>
      <c r="L262" s="65">
        <f>IFERROR(+'CMA Emp Adj'!L262-'Tor Emp Adj'!L262,"")</f>
        <v>3.7039840524014447</v>
      </c>
      <c r="M262" s="30">
        <f>IFERROR(+'CMA Emp Adj'!M262-'Tor Emp Adj'!M262,"")</f>
        <v>4.1615307533986217</v>
      </c>
      <c r="N262" s="30">
        <f>IFERROR(+'CMA Emp Adj'!N262-'Tor Emp Adj'!N262,"")</f>
        <v>4.2564577220170925</v>
      </c>
      <c r="O262" s="30">
        <f>IFERROR(+'CMA Emp Adj'!O262-'Tor Emp Adj'!O262,"")</f>
        <v>2.9152309928546081</v>
      </c>
      <c r="P262" s="30">
        <f>IFERROR(+'CMA Emp Adj'!P262-'Tor Emp Adj'!P262,"")</f>
        <v>2.7998802110654708</v>
      </c>
      <c r="Q262" s="30">
        <f>IFERROR(+'CMA Emp Adj'!Q262-'Tor Emp Adj'!Q262,"")</f>
        <v>4.2886077293022442</v>
      </c>
      <c r="R262" s="30">
        <f>IFERROR(+'CMA Emp Adj'!R262-'Tor Emp Adj'!R262,"")</f>
        <v>4.2687883373904025</v>
      </c>
      <c r="S262" s="30">
        <f>IFERROR(+'CMA Emp Adj'!S262-'Tor Emp Adj'!S262,"")</f>
        <v>4.5691673786574682</v>
      </c>
      <c r="T262" s="30">
        <f>IFERROR(+'CMA Emp Adj'!T262-'Tor Emp Adj'!T262,"")</f>
        <v>2.0346142187674956</v>
      </c>
      <c r="U262" s="30">
        <f>IFERROR(+'CMA Emp Adj'!U262-'Tor Emp Adj'!U262,"")</f>
        <v>2.9641405371894627</v>
      </c>
      <c r="V262" s="30">
        <f>IFERROR(+'CMA Emp Adj'!V262-'Tor Emp Adj'!V262,"")</f>
        <v>4.2637615317069884</v>
      </c>
      <c r="W262" s="30">
        <f>IFERROR(+'CMA Emp Adj'!W262-'Tor Emp Adj'!W262,"")</f>
        <v>5.197646748993531</v>
      </c>
      <c r="X262" s="30">
        <f>IFERROR(+'CMA Emp Adj'!X262-'Tor Emp Adj'!X262,"")</f>
        <v>5.3400159867232366</v>
      </c>
      <c r="Y262" s="30">
        <f>IFERROR(+'CMA Emp Adj'!Y262-'Tor Emp Adj'!Y262,"")</f>
        <v>6.8587602794494593</v>
      </c>
    </row>
    <row r="263" spans="1:25" x14ac:dyDescent="0.25">
      <c r="A263" t="s">
        <v>580</v>
      </c>
      <c r="B263" s="137">
        <f t="shared" si="14"/>
        <v>5417</v>
      </c>
      <c r="C263" s="133">
        <v>5417</v>
      </c>
      <c r="D263" s="65">
        <f>IFERROR(+'CMA Emp Adj'!D263-'Tor Emp Adj'!D263,"")</f>
        <v>2.08</v>
      </c>
      <c r="E263" s="65">
        <f>IFERROR(+'CMA Emp Adj'!E263-'Tor Emp Adj'!E263,"")</f>
        <v>2.5</v>
      </c>
      <c r="F263" s="65">
        <f>IFERROR(+'CMA Emp Adj'!F263-'Tor Emp Adj'!F263,"")</f>
        <v>2.2999999999999998</v>
      </c>
      <c r="G263" s="65">
        <f>IFERROR(+'CMA Emp Adj'!G263-'Tor Emp Adj'!G263,"")</f>
        <v>2.2200000000000002</v>
      </c>
      <c r="H263" s="65">
        <f>IFERROR(+'CMA Emp Adj'!H263-'Tor Emp Adj'!H263,"")</f>
        <v>3.33</v>
      </c>
      <c r="I263" s="65">
        <f>IFERROR(+'CMA Emp Adj'!I263-'Tor Emp Adj'!I263,"")</f>
        <v>2.42</v>
      </c>
      <c r="J263" s="65">
        <f>IFERROR(+'CMA Emp Adj'!J263-'Tor Emp Adj'!J263,"")</f>
        <v>0.99243984280532005</v>
      </c>
      <c r="K263" s="65">
        <f>IFERROR(+'CMA Emp Adj'!K263-'Tor Emp Adj'!K263,"")</f>
        <v>1.55</v>
      </c>
      <c r="L263" s="65">
        <f>IFERROR(+'CMA Emp Adj'!L263-'Tor Emp Adj'!L263,"")</f>
        <v>2.2312687586679489</v>
      </c>
      <c r="M263" s="30">
        <f>IFERROR(+'CMA Emp Adj'!M263-'Tor Emp Adj'!M263,"")</f>
        <v>2.8459568157222215</v>
      </c>
      <c r="N263" s="30">
        <f>IFERROR(+'CMA Emp Adj'!N263-'Tor Emp Adj'!N263,"")</f>
        <v>2.6222211993098004</v>
      </c>
      <c r="O263" s="30">
        <f>IFERROR(+'CMA Emp Adj'!O263-'Tor Emp Adj'!O263,"")</f>
        <v>2.4776840423756292</v>
      </c>
      <c r="P263" s="30">
        <f>IFERROR(+'CMA Emp Adj'!P263-'Tor Emp Adj'!P263,"")</f>
        <v>2.7251648580105448</v>
      </c>
      <c r="Q263" s="30">
        <f>IFERROR(+'CMA Emp Adj'!Q263-'Tor Emp Adj'!Q263,"")</f>
        <v>2.6579459253313829</v>
      </c>
      <c r="R263" s="30">
        <f>IFERROR(+'CMA Emp Adj'!R263-'Tor Emp Adj'!R263,"")</f>
        <v>2.175117083631195</v>
      </c>
      <c r="S263" s="30">
        <f>IFERROR(+'CMA Emp Adj'!S263-'Tor Emp Adj'!S263,"")</f>
        <v>2.2972521910903829</v>
      </c>
      <c r="T263" s="30">
        <f>IFERROR(+'CMA Emp Adj'!T263-'Tor Emp Adj'!T263,"")</f>
        <v>2.1261853540874371</v>
      </c>
      <c r="U263" s="30">
        <f>IFERROR(+'CMA Emp Adj'!U263-'Tor Emp Adj'!U263,"")</f>
        <v>4.2899976420595269</v>
      </c>
      <c r="V263" s="30">
        <f>IFERROR(+'CMA Emp Adj'!V263-'Tor Emp Adj'!V263,"")</f>
        <v>5.1037388991769728</v>
      </c>
      <c r="W263" s="30">
        <f>IFERROR(+'CMA Emp Adj'!W263-'Tor Emp Adj'!W263,"")</f>
        <v>2.3087774188884667</v>
      </c>
      <c r="X263" s="30">
        <f>IFERROR(+'CMA Emp Adj'!X263-'Tor Emp Adj'!X263,"")</f>
        <v>3.4124159413326471</v>
      </c>
      <c r="Y263" s="30">
        <f>IFERROR(+'CMA Emp Adj'!Y263-'Tor Emp Adj'!Y263,"")</f>
        <v>2.8571532842500709</v>
      </c>
    </row>
    <row r="264" spans="1:25" x14ac:dyDescent="0.25">
      <c r="A264" t="s">
        <v>581</v>
      </c>
      <c r="B264" s="137">
        <v>621</v>
      </c>
      <c r="C264" s="133">
        <v>6215</v>
      </c>
      <c r="D264" s="65">
        <f>IFERROR(+'CMA Emp Adj'!D264-'Tor Emp Adj'!D264,"")</f>
        <v>3.529635983643872</v>
      </c>
      <c r="E264" s="65">
        <f>IFERROR(+'CMA Emp Adj'!E264-'Tor Emp Adj'!E264,"")</f>
        <v>5.72</v>
      </c>
      <c r="F264" s="65">
        <f>IFERROR(+'CMA Emp Adj'!F264-'Tor Emp Adj'!F264,"")</f>
        <v>3.9879663104667507</v>
      </c>
      <c r="G264" s="65">
        <f>IFERROR(+'CMA Emp Adj'!G264-'Tor Emp Adj'!G264,"")</f>
        <v>2.2755852981371492</v>
      </c>
      <c r="H264" s="65">
        <f>IFERROR(+'CMA Emp Adj'!H264-'Tor Emp Adj'!H264,"")</f>
        <v>2.4025308577230762</v>
      </c>
      <c r="I264" s="65">
        <f>IFERROR(+'CMA Emp Adj'!I264-'Tor Emp Adj'!I264,"")</f>
        <v>0.91051409047804199</v>
      </c>
      <c r="J264" s="65">
        <f>IFERROR(+'CMA Emp Adj'!J264-'Tor Emp Adj'!J264,"")</f>
        <v>2.5688324561668678</v>
      </c>
      <c r="K264" s="65">
        <f>IFERROR(+'CMA Emp Adj'!K264-'Tor Emp Adj'!K264,"")</f>
        <v>2.8435728570627985</v>
      </c>
      <c r="L264" s="65">
        <f>IFERROR(+'CMA Emp Adj'!L264-'Tor Emp Adj'!L264,"")</f>
        <v>2.5678944833473882</v>
      </c>
      <c r="M264" s="30">
        <f>IFERROR(+'CMA Emp Adj'!M264-'Tor Emp Adj'!M264,"")</f>
        <v>0.8496691746402627</v>
      </c>
      <c r="N264" s="30">
        <f>IFERROR(+'CMA Emp Adj'!N264-'Tor Emp Adj'!N264,"")</f>
        <v>3.2536569882835931</v>
      </c>
      <c r="O264" s="30">
        <f>IFERROR(+'CMA Emp Adj'!O264-'Tor Emp Adj'!O264,"")</f>
        <v>2.645718680492632</v>
      </c>
      <c r="P264" s="30">
        <f>IFERROR(+'CMA Emp Adj'!P264-'Tor Emp Adj'!P264,"")</f>
        <v>4.5835285053929127</v>
      </c>
      <c r="Q264" s="30">
        <f>IFERROR(+'CMA Emp Adj'!Q264-'Tor Emp Adj'!Q264,"")</f>
        <v>3.0001033806738406</v>
      </c>
      <c r="R264" s="30">
        <f>IFERROR(+'CMA Emp Adj'!R264-'Tor Emp Adj'!R264,"")</f>
        <v>3.463219898868926</v>
      </c>
      <c r="S264" s="30">
        <f>IFERROR(+'CMA Emp Adj'!S264-'Tor Emp Adj'!S264,"")</f>
        <v>2.7952226066232795</v>
      </c>
      <c r="T264" s="30">
        <f>IFERROR(+'CMA Emp Adj'!T264-'Tor Emp Adj'!T264,"")</f>
        <v>2.8334021936553184</v>
      </c>
      <c r="U264" s="30">
        <f>IFERROR(+'CMA Emp Adj'!U264-'Tor Emp Adj'!U264,"")</f>
        <v>3.0055827202291532</v>
      </c>
      <c r="V264" s="30">
        <f>IFERROR(+'CMA Emp Adj'!V264-'Tor Emp Adj'!V264,"")</f>
        <v>3.5407543885166524</v>
      </c>
      <c r="W264" s="30">
        <f>IFERROR(+'CMA Emp Adj'!W264-'Tor Emp Adj'!W264,"")</f>
        <v>6.7973875116617162</v>
      </c>
      <c r="X264" s="30">
        <f>IFERROR(+'CMA Emp Adj'!X264-'Tor Emp Adj'!X264,"")</f>
        <v>2.1028377509552167</v>
      </c>
      <c r="Y264" s="30">
        <f>IFERROR(+'CMA Emp Adj'!Y264-'Tor Emp Adj'!Y264,"")</f>
        <v>4.2151212343864799</v>
      </c>
    </row>
    <row r="265" spans="1:25" x14ac:dyDescent="0.25">
      <c r="A265" t="s">
        <v>582</v>
      </c>
      <c r="B265" s="137"/>
      <c r="C265" s="136" t="s">
        <v>583</v>
      </c>
      <c r="D265" s="65">
        <f>IFERROR(+'CMA Emp Adj'!D265-'Tor Emp Adj'!D265,"")</f>
        <v>0</v>
      </c>
      <c r="E265" s="65">
        <f>IFERROR(+'CMA Emp Adj'!E265-'Tor Emp Adj'!E265,"")</f>
        <v>0</v>
      </c>
      <c r="F265" s="65">
        <f>IFERROR(+'CMA Emp Adj'!F265-'Tor Emp Adj'!F265,"")</f>
        <v>0</v>
      </c>
      <c r="G265" s="65">
        <f>IFERROR(+'CMA Emp Adj'!G265-'Tor Emp Adj'!G265,"")</f>
        <v>0</v>
      </c>
      <c r="H265" s="65">
        <f>IFERROR(+'CMA Emp Adj'!H265-'Tor Emp Adj'!H265,"")</f>
        <v>0</v>
      </c>
      <c r="I265" s="65">
        <f>IFERROR(+'CMA Emp Adj'!I265-'Tor Emp Adj'!I265,"")</f>
        <v>0</v>
      </c>
      <c r="J265" s="65">
        <f>IFERROR(+'CMA Emp Adj'!J265-'Tor Emp Adj'!J265,"")</f>
        <v>0</v>
      </c>
      <c r="K265" s="65">
        <f>IFERROR(+'CMA Emp Adj'!K265-'Tor Emp Adj'!K265,"")</f>
        <v>0</v>
      </c>
      <c r="L265" s="65">
        <f>IFERROR(+'CMA Emp Adj'!L265-'Tor Emp Adj'!L265,"")</f>
        <v>0</v>
      </c>
      <c r="M265" s="30">
        <f>IFERROR(+'CMA Emp Adj'!M265-'Tor Emp Adj'!M265,"")</f>
        <v>0</v>
      </c>
      <c r="N265" s="30">
        <f>IFERROR(+'CMA Emp Adj'!N265-'Tor Emp Adj'!N265,"")</f>
        <v>0</v>
      </c>
      <c r="O265" s="30">
        <f>IFERROR(+'CMA Emp Adj'!O265-'Tor Emp Adj'!O265,"")</f>
        <v>0</v>
      </c>
      <c r="P265" s="30">
        <f>IFERROR(+'CMA Emp Adj'!P265-'Tor Emp Adj'!P265,"")</f>
        <v>0</v>
      </c>
      <c r="Q265" s="30">
        <f>IFERROR(+'CMA Emp Adj'!Q265-'Tor Emp Adj'!Q265,"")</f>
        <v>0</v>
      </c>
      <c r="R265" s="30">
        <f>IFERROR(+'CMA Emp Adj'!R265-'Tor Emp Adj'!R265,"")</f>
        <v>0</v>
      </c>
      <c r="S265" s="30">
        <f>IFERROR(+'CMA Emp Adj'!S265-'Tor Emp Adj'!S265,"")</f>
        <v>0</v>
      </c>
      <c r="T265" s="30">
        <f>IFERROR(+'CMA Emp Adj'!T265-'Tor Emp Adj'!T265,"")</f>
        <v>0</v>
      </c>
      <c r="U265" s="30">
        <f>IFERROR(+'CMA Emp Adj'!U265-'Tor Emp Adj'!U265,"")</f>
        <v>0</v>
      </c>
      <c r="V265" s="30">
        <f>IFERROR(+'CMA Emp Adj'!V265-'Tor Emp Adj'!V265,"")</f>
        <v>0</v>
      </c>
      <c r="W265" s="30">
        <f>IFERROR(+'CMA Emp Adj'!W265-'Tor Emp Adj'!W265,"")</f>
        <v>0</v>
      </c>
      <c r="X265" s="30">
        <f>IFERROR(+'CMA Emp Adj'!X265-'Tor Emp Adj'!X265,"")</f>
        <v>0</v>
      </c>
      <c r="Y265" s="30">
        <f>IFERROR(+'CMA Emp Adj'!Y265-'Tor Emp Adj'!Y265,"")</f>
        <v>0</v>
      </c>
    </row>
    <row r="266" spans="1:25" x14ac:dyDescent="0.25">
      <c r="A266" s="106" t="s">
        <v>539</v>
      </c>
      <c r="B266" s="129"/>
      <c r="C266" s="130"/>
      <c r="D266" s="141"/>
      <c r="E266" s="141"/>
      <c r="F266" s="141"/>
      <c r="G266" s="141"/>
      <c r="H266" s="141"/>
      <c r="I266" s="141"/>
      <c r="J266" s="141"/>
      <c r="K266" s="141"/>
      <c r="L266" s="141"/>
      <c r="M266" s="135"/>
      <c r="N266" s="135"/>
      <c r="O266" s="135"/>
      <c r="P266" s="135"/>
      <c r="Q266" s="135"/>
      <c r="R266" s="135"/>
      <c r="S266" s="135"/>
      <c r="T266" s="135"/>
      <c r="U266" s="135"/>
      <c r="V266" s="135"/>
      <c r="W266" s="135"/>
      <c r="X266" s="135"/>
      <c r="Y266" s="135"/>
    </row>
    <row r="267" spans="1:25" x14ac:dyDescent="0.25">
      <c r="A267" t="s">
        <v>584</v>
      </c>
      <c r="B267" s="137">
        <f t="shared" ref="B267:B276" si="15">VALUE(LEFT(C267,4))</f>
        <v>3341</v>
      </c>
      <c r="C267" s="133">
        <v>3341</v>
      </c>
      <c r="D267" s="65">
        <f>IFERROR(+'CMA Emp Adj'!D267-'Tor Emp Adj'!D267,"")</f>
        <v>5.4939597515933176</v>
      </c>
      <c r="E267" s="65">
        <f>IFERROR(+'CMA Emp Adj'!E267-'Tor Emp Adj'!E267,"")</f>
        <v>4.4434214659977735</v>
      </c>
      <c r="F267" s="65">
        <f>IFERROR(+'CMA Emp Adj'!F267-'Tor Emp Adj'!F267,"")</f>
        <v>5.3020497895998222</v>
      </c>
      <c r="G267" s="65">
        <f>IFERROR(+'CMA Emp Adj'!G267-'Tor Emp Adj'!G267,"")</f>
        <v>7.5202648468076365</v>
      </c>
      <c r="H267" s="65">
        <f>IFERROR(+'CMA Emp Adj'!H267-'Tor Emp Adj'!H267,"")</f>
        <v>11.74587992118038</v>
      </c>
      <c r="I267" s="65">
        <f>IFERROR(+'CMA Emp Adj'!I267-'Tor Emp Adj'!I267,"")</f>
        <v>7.4908792153842434</v>
      </c>
      <c r="J267" s="65">
        <f>IFERROR(+'CMA Emp Adj'!J267-'Tor Emp Adj'!J267,"")</f>
        <v>6.1604758796856096</v>
      </c>
      <c r="K267" s="65">
        <f>IFERROR(+'CMA Emp Adj'!K267-'Tor Emp Adj'!K267,"")</f>
        <v>4.7917010582730724</v>
      </c>
      <c r="L267" s="65">
        <f>IFERROR(+'CMA Emp Adj'!L267-'Tor Emp Adj'!L267,"")</f>
        <v>4.9348666615087042</v>
      </c>
      <c r="M267" s="30">
        <f>IFERROR(+'CMA Emp Adj'!M267-'Tor Emp Adj'!M267,"")</f>
        <v>3.5651969660329481</v>
      </c>
      <c r="N267" s="30">
        <f>IFERROR(+'CMA Emp Adj'!N267-'Tor Emp Adj'!N267,"")</f>
        <v>3.9198598847564901</v>
      </c>
      <c r="O267" s="30">
        <f>IFERROR(+'CMA Emp Adj'!O267-'Tor Emp Adj'!O267,"")</f>
        <v>2.673330447061316</v>
      </c>
      <c r="P267" s="30">
        <f>IFERROR(+'CMA Emp Adj'!P267-'Tor Emp Adj'!P267,"")</f>
        <v>3.4961581601010261</v>
      </c>
      <c r="Q267" s="30">
        <f>IFERROR(+'CMA Emp Adj'!Q267-'Tor Emp Adj'!Q267,"")</f>
        <v>2.9365748923074921</v>
      </c>
      <c r="R267" s="30">
        <f>IFERROR(+'CMA Emp Adj'!R267-'Tor Emp Adj'!R267,"")</f>
        <v>3.1489504519435405</v>
      </c>
      <c r="S267" s="30">
        <f>IFERROR(+'CMA Emp Adj'!S267-'Tor Emp Adj'!S267,"")</f>
        <v>2.6796059581261624</v>
      </c>
      <c r="T267" s="30">
        <f>IFERROR(+'CMA Emp Adj'!T267-'Tor Emp Adj'!T267,"")</f>
        <v>1.5292610565866851</v>
      </c>
      <c r="U267" s="30">
        <f>IFERROR(+'CMA Emp Adj'!U267-'Tor Emp Adj'!U267,"")</f>
        <v>1.1934672944582245</v>
      </c>
      <c r="V267" s="30">
        <f>IFERROR(+'CMA Emp Adj'!V267-'Tor Emp Adj'!V267,"")</f>
        <v>3.5759530791788854</v>
      </c>
      <c r="W267" s="30">
        <f>IFERROR(+'CMA Emp Adj'!W267-'Tor Emp Adj'!W267,"")</f>
        <v>2.4255306122448981</v>
      </c>
      <c r="X267" s="30">
        <f>IFERROR(+'CMA Emp Adj'!X267-'Tor Emp Adj'!X267,"")</f>
        <v>0</v>
      </c>
      <c r="Y267" s="30">
        <f>IFERROR(+'CMA Emp Adj'!Y267-'Tor Emp Adj'!Y267,"")</f>
        <v>1.8112040816326531</v>
      </c>
    </row>
    <row r="268" spans="1:25" x14ac:dyDescent="0.25">
      <c r="A268" t="s">
        <v>585</v>
      </c>
      <c r="B268" s="137">
        <f t="shared" si="15"/>
        <v>3342</v>
      </c>
      <c r="C268" s="133">
        <v>3342</v>
      </c>
      <c r="D268" s="65">
        <f>IFERROR(+'CMA Emp Adj'!D268-'Tor Emp Adj'!D268,"")</f>
        <v>2.83</v>
      </c>
      <c r="E268" s="65">
        <f>IFERROR(+'CMA Emp Adj'!E268-'Tor Emp Adj'!E268,"")</f>
        <v>3.75</v>
      </c>
      <c r="F268" s="65">
        <f>IFERROR(+'CMA Emp Adj'!F268-'Tor Emp Adj'!F268,"")</f>
        <v>4.0589198070863226</v>
      </c>
      <c r="G268" s="65">
        <f>IFERROR(+'CMA Emp Adj'!G268-'Tor Emp Adj'!G268,"")</f>
        <v>6.5440757549195299</v>
      </c>
      <c r="H268" s="65">
        <f>IFERROR(+'CMA Emp Adj'!H268-'Tor Emp Adj'!H268,"")</f>
        <v>3.9405422938011352</v>
      </c>
      <c r="I268" s="65">
        <f>IFERROR(+'CMA Emp Adj'!I268-'Tor Emp Adj'!I268,"")</f>
        <v>2.950354601763058</v>
      </c>
      <c r="J268" s="65">
        <f>IFERROR(+'CMA Emp Adj'!J268-'Tor Emp Adj'!J268,"")</f>
        <v>1.6536331272672298</v>
      </c>
      <c r="K268" s="65">
        <f>IFERROR(+'CMA Emp Adj'!K268-'Tor Emp Adj'!K268,"")</f>
        <v>3.46</v>
      </c>
      <c r="L268" s="65">
        <f>IFERROR(+'CMA Emp Adj'!L268-'Tor Emp Adj'!L268,"")</f>
        <v>3.5041279799247174</v>
      </c>
      <c r="M268" s="30">
        <f>IFERROR(+'CMA Emp Adj'!M268-'Tor Emp Adj'!M268,"")</f>
        <v>2.1442496341062207</v>
      </c>
      <c r="N268" s="30">
        <f>IFERROR(+'CMA Emp Adj'!N268-'Tor Emp Adj'!N268,"")</f>
        <v>4.1412421580928482</v>
      </c>
      <c r="O268" s="30">
        <f>IFERROR(+'CMA Emp Adj'!O268-'Tor Emp Adj'!O268,"")</f>
        <v>7.3781932245922199</v>
      </c>
      <c r="P268" s="30">
        <f>IFERROR(+'CMA Emp Adj'!P268-'Tor Emp Adj'!P268,"")</f>
        <v>4.5420075282308652</v>
      </c>
      <c r="Q268" s="30">
        <f>IFERROR(+'CMA Emp Adj'!Q268-'Tor Emp Adj'!Q268,"")</f>
        <v>4.8103242311711965</v>
      </c>
      <c r="R268" s="30">
        <f>IFERROR(+'CMA Emp Adj'!R268-'Tor Emp Adj'!R268,"")</f>
        <v>3.171107774529804</v>
      </c>
      <c r="S268" s="30">
        <f>IFERROR(+'CMA Emp Adj'!S268-'Tor Emp Adj'!S268,"")</f>
        <v>2.7679684686385744</v>
      </c>
      <c r="T268" s="30">
        <f>IFERROR(+'CMA Emp Adj'!T268-'Tor Emp Adj'!T268,"")</f>
        <v>2.1116493873704054</v>
      </c>
      <c r="U268" s="30">
        <f>IFERROR(+'CMA Emp Adj'!U268-'Tor Emp Adj'!U268,"")</f>
        <v>1.0335086275962631</v>
      </c>
      <c r="V268" s="30">
        <f>IFERROR(+'CMA Emp Adj'!V268-'Tor Emp Adj'!V268,"")</f>
        <v>4.1624693685202638</v>
      </c>
      <c r="W268" s="30">
        <f>IFERROR(+'CMA Emp Adj'!W268-'Tor Emp Adj'!W268,"")</f>
        <v>1.61</v>
      </c>
      <c r="X268" s="30">
        <f>IFERROR(+'CMA Emp Adj'!X268-'Tor Emp Adj'!X268,"")</f>
        <v>3.56</v>
      </c>
      <c r="Y268" s="30">
        <f>IFERROR(+'CMA Emp Adj'!Y268-'Tor Emp Adj'!Y268,"")</f>
        <v>1.74</v>
      </c>
    </row>
    <row r="269" spans="1:25" x14ac:dyDescent="0.25">
      <c r="A269" t="s">
        <v>586</v>
      </c>
      <c r="B269" s="137" t="s">
        <v>193</v>
      </c>
      <c r="C269" s="133">
        <v>3343</v>
      </c>
      <c r="D269" s="65">
        <f>IFERROR(+'CMA Emp Adj'!D269-'Tor Emp Adj'!D269,"")</f>
        <v>0.61067733005828462</v>
      </c>
      <c r="E269" s="65">
        <f>IFERROR(+'CMA Emp Adj'!E269-'Tor Emp Adj'!E269,"")</f>
        <v>0</v>
      </c>
      <c r="F269" s="65">
        <f>IFERROR(+'CMA Emp Adj'!F269-'Tor Emp Adj'!F269,"")</f>
        <v>1.7</v>
      </c>
      <c r="G269" s="65">
        <f>IFERROR(+'CMA Emp Adj'!G269-'Tor Emp Adj'!G269,"")</f>
        <v>1.7</v>
      </c>
      <c r="H269" s="65">
        <f>IFERROR(+'CMA Emp Adj'!H269-'Tor Emp Adj'!H269,"")</f>
        <v>0.4521217548559624</v>
      </c>
      <c r="I269" s="65">
        <f>IFERROR(+'CMA Emp Adj'!I269-'Tor Emp Adj'!I269,"")</f>
        <v>0</v>
      </c>
      <c r="J269" s="65">
        <f>IFERROR(+'CMA Emp Adj'!J269-'Tor Emp Adj'!J269,"")</f>
        <v>0</v>
      </c>
      <c r="K269" s="65">
        <f>IFERROR(+'CMA Emp Adj'!K269-'Tor Emp Adj'!K269,"")</f>
        <v>2.97</v>
      </c>
      <c r="L269" s="65">
        <f>IFERROR(+'CMA Emp Adj'!L269-'Tor Emp Adj'!L269,"")</f>
        <v>0</v>
      </c>
      <c r="M269" s="30">
        <f>IFERROR(+'CMA Emp Adj'!M269-'Tor Emp Adj'!M269,"")</f>
        <v>0</v>
      </c>
      <c r="N269" s="30">
        <f>IFERROR(+'CMA Emp Adj'!N269-'Tor Emp Adj'!N269,"")</f>
        <v>0</v>
      </c>
      <c r="O269" s="30">
        <f>IFERROR(+'CMA Emp Adj'!O269-'Tor Emp Adj'!O269,"")</f>
        <v>0</v>
      </c>
      <c r="P269" s="30">
        <f>IFERROR(+'CMA Emp Adj'!P269-'Tor Emp Adj'!P269,"")</f>
        <v>0</v>
      </c>
      <c r="Q269" s="30">
        <f>IFERROR(+'CMA Emp Adj'!Q269-'Tor Emp Adj'!Q269,"")</f>
        <v>0</v>
      </c>
      <c r="R269" s="30">
        <f>IFERROR(+'CMA Emp Adj'!R269-'Tor Emp Adj'!R269,"")</f>
        <v>0</v>
      </c>
      <c r="S269" s="30">
        <f>IFERROR(+'CMA Emp Adj'!S269-'Tor Emp Adj'!S269,"")</f>
        <v>0</v>
      </c>
      <c r="T269" s="30">
        <f>IFERROR(+'CMA Emp Adj'!T269-'Tor Emp Adj'!T269,"")</f>
        <v>0</v>
      </c>
      <c r="U269" s="30">
        <f>IFERROR(+'CMA Emp Adj'!U269-'Tor Emp Adj'!U269,"")</f>
        <v>1.6136999999999999</v>
      </c>
      <c r="V269" s="30">
        <f>IFERROR(+'CMA Emp Adj'!V269-'Tor Emp Adj'!V269,"")</f>
        <v>0</v>
      </c>
      <c r="W269" s="30">
        <f>IFERROR(+'CMA Emp Adj'!W269-'Tor Emp Adj'!W269,"")</f>
        <v>0</v>
      </c>
      <c r="X269" s="30">
        <f>IFERROR(+'CMA Emp Adj'!X269-'Tor Emp Adj'!X269,"")</f>
        <v>0</v>
      </c>
      <c r="Y269" s="30">
        <f>IFERROR(+'CMA Emp Adj'!Y269-'Tor Emp Adj'!Y269,"")</f>
        <v>0</v>
      </c>
    </row>
    <row r="270" spans="1:25" x14ac:dyDescent="0.25">
      <c r="A270" t="s">
        <v>587</v>
      </c>
      <c r="B270" s="137">
        <f t="shared" si="15"/>
        <v>3344</v>
      </c>
      <c r="C270" s="133">
        <v>3344</v>
      </c>
      <c r="D270" s="65">
        <f>IFERROR(+'CMA Emp Adj'!D270-'Tor Emp Adj'!D270,"")</f>
        <v>4.8775007058621123</v>
      </c>
      <c r="E270" s="65">
        <f>IFERROR(+'CMA Emp Adj'!E270-'Tor Emp Adj'!E270,"")</f>
        <v>3.0658249769651071</v>
      </c>
      <c r="F270" s="65">
        <f>IFERROR(+'CMA Emp Adj'!F270-'Tor Emp Adj'!F270,"")</f>
        <v>3.5397810298394847</v>
      </c>
      <c r="G270" s="65">
        <f>IFERROR(+'CMA Emp Adj'!G270-'Tor Emp Adj'!G270,"")</f>
        <v>3.4905155114817461</v>
      </c>
      <c r="H270" s="65">
        <f>IFERROR(+'CMA Emp Adj'!H270-'Tor Emp Adj'!H270,"")</f>
        <v>3.8897905685455862</v>
      </c>
      <c r="I270" s="65">
        <f>IFERROR(+'CMA Emp Adj'!I270-'Tor Emp Adj'!I270,"")</f>
        <v>4.1199117599511901</v>
      </c>
      <c r="J270" s="65">
        <f>IFERROR(+'CMA Emp Adj'!J270-'Tor Emp Adj'!J270,"")</f>
        <v>6.1732611064087042</v>
      </c>
      <c r="K270" s="65">
        <f>IFERROR(+'CMA Emp Adj'!K270-'Tor Emp Adj'!K270,"")</f>
        <v>5.6878486750713995</v>
      </c>
      <c r="L270" s="65">
        <f>IFERROR(+'CMA Emp Adj'!L270-'Tor Emp Adj'!L270,"")</f>
        <v>9.1743831968898597</v>
      </c>
      <c r="M270" s="30">
        <f>IFERROR(+'CMA Emp Adj'!M270-'Tor Emp Adj'!M270,"")</f>
        <v>8.489256787477018</v>
      </c>
      <c r="N270" s="30">
        <f>IFERROR(+'CMA Emp Adj'!N270-'Tor Emp Adj'!N270,"")</f>
        <v>4.5987894559136162</v>
      </c>
      <c r="O270" s="30">
        <f>IFERROR(+'CMA Emp Adj'!O270-'Tor Emp Adj'!O270,"")</f>
        <v>6.1659704800198654</v>
      </c>
      <c r="P270" s="30">
        <f>IFERROR(+'CMA Emp Adj'!P270-'Tor Emp Adj'!P270,"")</f>
        <v>4.8676306288688993</v>
      </c>
      <c r="Q270" s="30">
        <f>IFERROR(+'CMA Emp Adj'!Q270-'Tor Emp Adj'!Q270,"")</f>
        <v>5.7218244857975806</v>
      </c>
      <c r="R270" s="30">
        <f>IFERROR(+'CMA Emp Adj'!R270-'Tor Emp Adj'!R270,"")</f>
        <v>2.624541373755005</v>
      </c>
      <c r="S270" s="30">
        <f>IFERROR(+'CMA Emp Adj'!S270-'Tor Emp Adj'!S270,"")</f>
        <v>4.7073353472108046</v>
      </c>
      <c r="T270" s="30">
        <f>IFERROR(+'CMA Emp Adj'!T270-'Tor Emp Adj'!T270,"")</f>
        <v>3.1251070984587379</v>
      </c>
      <c r="U270" s="30">
        <f>IFERROR(+'CMA Emp Adj'!U270-'Tor Emp Adj'!U270,"")</f>
        <v>2.8233078580341293</v>
      </c>
      <c r="V270" s="30">
        <f>IFERROR(+'CMA Emp Adj'!V270-'Tor Emp Adj'!V270,"")</f>
        <v>2.6879492600422834</v>
      </c>
      <c r="W270" s="30">
        <f>IFERROR(+'CMA Emp Adj'!W270-'Tor Emp Adj'!W270,"")</f>
        <v>5.2601178996212088</v>
      </c>
      <c r="X270" s="30">
        <f>IFERROR(+'CMA Emp Adj'!X270-'Tor Emp Adj'!X270,"")</f>
        <v>5.1910152667603704</v>
      </c>
      <c r="Y270" s="30">
        <f>IFERROR(+'CMA Emp Adj'!Y270-'Tor Emp Adj'!Y270,"")</f>
        <v>4.9599862827343761</v>
      </c>
    </row>
    <row r="271" spans="1:25" x14ac:dyDescent="0.25">
      <c r="A271" t="s">
        <v>588</v>
      </c>
      <c r="B271" s="137" t="s">
        <v>193</v>
      </c>
      <c r="C271" s="133">
        <v>3345</v>
      </c>
      <c r="D271" s="65">
        <f>IFERROR(+'CMA Emp Adj'!D271-'Tor Emp Adj'!D271,"")</f>
        <v>3.2</v>
      </c>
      <c r="E271" s="65">
        <f>IFERROR(+'CMA Emp Adj'!E271-'Tor Emp Adj'!E271,"")</f>
        <v>3.1685349116414256</v>
      </c>
      <c r="F271" s="65">
        <f>IFERROR(+'CMA Emp Adj'!F271-'Tor Emp Adj'!F271,"")</f>
        <v>3.85</v>
      </c>
      <c r="G271" s="65">
        <f>IFERROR(+'CMA Emp Adj'!G271-'Tor Emp Adj'!G271,"")</f>
        <v>3.2048732494495926</v>
      </c>
      <c r="H271" s="65">
        <f>IFERROR(+'CMA Emp Adj'!H271-'Tor Emp Adj'!H271,"")</f>
        <v>3.0039675977788325</v>
      </c>
      <c r="I271" s="65">
        <f>IFERROR(+'CMA Emp Adj'!I271-'Tor Emp Adj'!I271,"")</f>
        <v>5.4242454697815612</v>
      </c>
      <c r="J271" s="65">
        <f>IFERROR(+'CMA Emp Adj'!J271-'Tor Emp Adj'!J271,"")</f>
        <v>2.2036864011487296</v>
      </c>
      <c r="K271" s="65">
        <f>IFERROR(+'CMA Emp Adj'!K271-'Tor Emp Adj'!K271,"")</f>
        <v>2.94</v>
      </c>
      <c r="L271" s="65">
        <f>IFERROR(+'CMA Emp Adj'!L271-'Tor Emp Adj'!L271,"")</f>
        <v>4.7894071914480074</v>
      </c>
      <c r="M271" s="30">
        <f>IFERROR(+'CMA Emp Adj'!M271-'Tor Emp Adj'!M271,"")</f>
        <v>4.131619682588493</v>
      </c>
      <c r="N271" s="30">
        <f>IFERROR(+'CMA Emp Adj'!N271-'Tor Emp Adj'!N271,"")</f>
        <v>3.7600097181729835</v>
      </c>
      <c r="O271" s="30">
        <f>IFERROR(+'CMA Emp Adj'!O271-'Tor Emp Adj'!O271,"")</f>
        <v>5.9488338192419823</v>
      </c>
      <c r="P271" s="30">
        <f>IFERROR(+'CMA Emp Adj'!P271-'Tor Emp Adj'!P271,"")</f>
        <v>4.6160349854227398</v>
      </c>
      <c r="Q271" s="30">
        <f>IFERROR(+'CMA Emp Adj'!Q271-'Tor Emp Adj'!Q271,"")</f>
        <v>4.0777075805822456</v>
      </c>
      <c r="R271" s="30">
        <f>IFERROR(+'CMA Emp Adj'!R271-'Tor Emp Adj'!R271,"")</f>
        <v>4.2598144345420117</v>
      </c>
      <c r="S271" s="30">
        <f>IFERROR(+'CMA Emp Adj'!S271-'Tor Emp Adj'!S271,"")</f>
        <v>3.3975968576690829</v>
      </c>
      <c r="T271" s="30">
        <f>IFERROR(+'CMA Emp Adj'!T271-'Tor Emp Adj'!T271,"")</f>
        <v>2.8740725806451608</v>
      </c>
      <c r="U271" s="30">
        <f>IFERROR(+'CMA Emp Adj'!U271-'Tor Emp Adj'!U271,"")</f>
        <v>4.8421874999999996</v>
      </c>
      <c r="V271" s="30">
        <f>IFERROR(+'CMA Emp Adj'!V271-'Tor Emp Adj'!V271,"")</f>
        <v>4.4645293575671881</v>
      </c>
      <c r="W271" s="30">
        <f>IFERROR(+'CMA Emp Adj'!W271-'Tor Emp Adj'!W271,"")</f>
        <v>5.3083047535104706</v>
      </c>
      <c r="X271" s="30">
        <f>IFERROR(+'CMA Emp Adj'!X271-'Tor Emp Adj'!X271,"")</f>
        <v>3.2921010332950633</v>
      </c>
      <c r="Y271" s="30">
        <f>IFERROR(+'CMA Emp Adj'!Y271-'Tor Emp Adj'!Y271,"")</f>
        <v>5.2987408320101475</v>
      </c>
    </row>
    <row r="272" spans="1:25" x14ac:dyDescent="0.25">
      <c r="A272" t="s">
        <v>589</v>
      </c>
      <c r="B272" s="137">
        <v>417</v>
      </c>
      <c r="C272" s="133">
        <v>4173</v>
      </c>
      <c r="D272" s="65">
        <f>IFERROR(+'CMA Emp Adj'!D272-'Tor Emp Adj'!D272,"")</f>
        <v>5.3576049346185011</v>
      </c>
      <c r="E272" s="65">
        <f>IFERROR(+'CMA Emp Adj'!E272-'Tor Emp Adj'!E272,"")</f>
        <v>6.3082380636733486</v>
      </c>
      <c r="F272" s="65">
        <f>IFERROR(+'CMA Emp Adj'!F272-'Tor Emp Adj'!F272,"")</f>
        <v>8.0985470471484575</v>
      </c>
      <c r="G272" s="65">
        <f>IFERROR(+'CMA Emp Adj'!G272-'Tor Emp Adj'!G272,"")</f>
        <v>7.0935117888228962</v>
      </c>
      <c r="H272" s="65">
        <f>IFERROR(+'CMA Emp Adj'!H272-'Tor Emp Adj'!H272,"")</f>
        <v>8.1243099901906017</v>
      </c>
      <c r="I272" s="65">
        <f>IFERROR(+'CMA Emp Adj'!I272-'Tor Emp Adj'!I272,"")</f>
        <v>7.7804007492392895</v>
      </c>
      <c r="J272" s="65">
        <f>IFERROR(+'CMA Emp Adj'!J272-'Tor Emp Adj'!J272,"")</f>
        <v>7.6494148836154752</v>
      </c>
      <c r="K272" s="65">
        <f>IFERROR(+'CMA Emp Adj'!K272-'Tor Emp Adj'!K272,"")</f>
        <v>9.5483379673334134</v>
      </c>
      <c r="L272" s="65">
        <f>IFERROR(+'CMA Emp Adj'!L272-'Tor Emp Adj'!L272,"")</f>
        <v>11.005587218298469</v>
      </c>
      <c r="M272" s="30">
        <f>IFERROR(+'CMA Emp Adj'!M272-'Tor Emp Adj'!M272,"")</f>
        <v>9.6081690034707741</v>
      </c>
      <c r="N272" s="30">
        <f>IFERROR(+'CMA Emp Adj'!N272-'Tor Emp Adj'!N272,"")</f>
        <v>10.031109884925668</v>
      </c>
      <c r="O272" s="30">
        <f>IFERROR(+'CMA Emp Adj'!O272-'Tor Emp Adj'!O272,"")</f>
        <v>8.9857551534083644</v>
      </c>
      <c r="P272" s="30">
        <f>IFERROR(+'CMA Emp Adj'!P272-'Tor Emp Adj'!P272,"")</f>
        <v>7.8098324570845019</v>
      </c>
      <c r="Q272" s="30">
        <f>IFERROR(+'CMA Emp Adj'!Q272-'Tor Emp Adj'!Q272,"")</f>
        <v>10.146272264284768</v>
      </c>
      <c r="R272" s="30">
        <f>IFERROR(+'CMA Emp Adj'!R272-'Tor Emp Adj'!R272,"")</f>
        <v>9.4823923041510589</v>
      </c>
      <c r="S272" s="30">
        <f>IFERROR(+'CMA Emp Adj'!S272-'Tor Emp Adj'!S272,"")</f>
        <v>9.4081984810693289</v>
      </c>
      <c r="T272" s="30">
        <f>IFERROR(+'CMA Emp Adj'!T272-'Tor Emp Adj'!T272,"")</f>
        <v>9.1108168606702336</v>
      </c>
      <c r="U272" s="30">
        <f>IFERROR(+'CMA Emp Adj'!U272-'Tor Emp Adj'!U272,"")</f>
        <v>11.980537873457155</v>
      </c>
      <c r="V272" s="30">
        <f>IFERROR(+'CMA Emp Adj'!V272-'Tor Emp Adj'!V272,"")</f>
        <v>13.463498219826638</v>
      </c>
      <c r="W272" s="30">
        <f>IFERROR(+'CMA Emp Adj'!W272-'Tor Emp Adj'!W272,"")</f>
        <v>11.203662118970753</v>
      </c>
      <c r="X272" s="30">
        <f>IFERROR(+'CMA Emp Adj'!X272-'Tor Emp Adj'!X272,"")</f>
        <v>10.732672019946691</v>
      </c>
      <c r="Y272" s="30">
        <f>IFERROR(+'CMA Emp Adj'!Y272-'Tor Emp Adj'!Y272,"")</f>
        <v>11.435319779954755</v>
      </c>
    </row>
    <row r="273" spans="1:25" x14ac:dyDescent="0.25">
      <c r="A273" t="s">
        <v>590</v>
      </c>
      <c r="B273" s="137">
        <f t="shared" si="15"/>
        <v>5112</v>
      </c>
      <c r="C273" s="133">
        <v>5112</v>
      </c>
      <c r="D273" s="65">
        <f>IFERROR(+'CMA Emp Adj'!D273-'Tor Emp Adj'!D273,"")</f>
        <v>0</v>
      </c>
      <c r="E273" s="65">
        <f>IFERROR(+'CMA Emp Adj'!E273-'Tor Emp Adj'!E273,"")</f>
        <v>0</v>
      </c>
      <c r="F273" s="65">
        <f>IFERROR(+'CMA Emp Adj'!F273-'Tor Emp Adj'!F273,"")</f>
        <v>2.23</v>
      </c>
      <c r="G273" s="65">
        <f>IFERROR(+'CMA Emp Adj'!G273-'Tor Emp Adj'!G273,"")</f>
        <v>0</v>
      </c>
      <c r="H273" s="65">
        <f>IFERROR(+'CMA Emp Adj'!H273-'Tor Emp Adj'!H273,"")</f>
        <v>1.95</v>
      </c>
      <c r="I273" s="65">
        <f>IFERROR(+'CMA Emp Adj'!I273-'Tor Emp Adj'!I273,"")</f>
        <v>0</v>
      </c>
      <c r="J273" s="65">
        <f>IFERROR(+'CMA Emp Adj'!J273-'Tor Emp Adj'!J273,"")</f>
        <v>0.33204208131801649</v>
      </c>
      <c r="K273" s="65">
        <f>IFERROR(+'CMA Emp Adj'!K273-'Tor Emp Adj'!K273,"")</f>
        <v>0</v>
      </c>
      <c r="L273" s="65">
        <f>IFERROR(+'CMA Emp Adj'!L273-'Tor Emp Adj'!L273,"")</f>
        <v>1.599375109693949</v>
      </c>
      <c r="M273" s="30">
        <f>IFERROR(+'CMA Emp Adj'!M273-'Tor Emp Adj'!M273,"")</f>
        <v>1.7806478873239437</v>
      </c>
      <c r="N273" s="30">
        <f>IFERROR(+'CMA Emp Adj'!N273-'Tor Emp Adj'!N273,"")</f>
        <v>0</v>
      </c>
      <c r="O273" s="30">
        <f>IFERROR(+'CMA Emp Adj'!O273-'Tor Emp Adj'!O273,"")</f>
        <v>0</v>
      </c>
      <c r="P273" s="30">
        <f>IFERROR(+'CMA Emp Adj'!P273-'Tor Emp Adj'!P273,"")</f>
        <v>0</v>
      </c>
      <c r="Q273" s="30">
        <f>IFERROR(+'CMA Emp Adj'!Q273-'Tor Emp Adj'!Q273,"")</f>
        <v>1.8223004694835681</v>
      </c>
      <c r="R273" s="30">
        <f>IFERROR(+'CMA Emp Adj'!R273-'Tor Emp Adj'!R273,"")</f>
        <v>2.9828620394173093</v>
      </c>
      <c r="S273" s="30">
        <f>IFERROR(+'CMA Emp Adj'!S273-'Tor Emp Adj'!S273,"")</f>
        <v>2.6896315338474719</v>
      </c>
      <c r="T273" s="30">
        <f>IFERROR(+'CMA Emp Adj'!T273-'Tor Emp Adj'!T273,"")</f>
        <v>2.2447300771208227</v>
      </c>
      <c r="U273" s="30">
        <f>IFERROR(+'CMA Emp Adj'!U273-'Tor Emp Adj'!U273,"")</f>
        <v>0.85287379204793146</v>
      </c>
      <c r="V273" s="30">
        <f>IFERROR(+'CMA Emp Adj'!V273-'Tor Emp Adj'!V273,"")</f>
        <v>0.87695373744439475</v>
      </c>
      <c r="W273" s="30">
        <f>IFERROR(+'CMA Emp Adj'!W273-'Tor Emp Adj'!W273,"")</f>
        <v>1.7898210862945159</v>
      </c>
      <c r="X273" s="30">
        <f>IFERROR(+'CMA Emp Adj'!X273-'Tor Emp Adj'!X273,"")</f>
        <v>1.2842753152536419</v>
      </c>
      <c r="Y273" s="30">
        <f>IFERROR(+'CMA Emp Adj'!Y273-'Tor Emp Adj'!Y273,"")</f>
        <v>2.342031305437255</v>
      </c>
    </row>
    <row r="274" spans="1:25" x14ac:dyDescent="0.25">
      <c r="A274" t="s">
        <v>108</v>
      </c>
      <c r="B274" s="137">
        <f t="shared" si="15"/>
        <v>517</v>
      </c>
      <c r="C274" s="133">
        <v>517</v>
      </c>
      <c r="D274" s="65">
        <f>IFERROR(+'CMA Emp Adj'!D274-'Tor Emp Adj'!D274,"")</f>
        <v>15.883752862663009</v>
      </c>
      <c r="E274" s="65">
        <f>IFERROR(+'CMA Emp Adj'!E274-'Tor Emp Adj'!E274,"")</f>
        <v>19.318885491302897</v>
      </c>
      <c r="F274" s="65">
        <f>IFERROR(+'CMA Emp Adj'!F274-'Tor Emp Adj'!F274,"")</f>
        <v>16.872869260980838</v>
      </c>
      <c r="G274" s="65">
        <f>IFERROR(+'CMA Emp Adj'!G274-'Tor Emp Adj'!G274,"")</f>
        <v>23.247536252700829</v>
      </c>
      <c r="H274" s="65">
        <f>IFERROR(+'CMA Emp Adj'!H274-'Tor Emp Adj'!H274,"")</f>
        <v>26.117230660674025</v>
      </c>
      <c r="I274" s="65">
        <f>IFERROR(+'CMA Emp Adj'!I274-'Tor Emp Adj'!I274,"")</f>
        <v>19.162704839915254</v>
      </c>
      <c r="J274" s="65">
        <f>IFERROR(+'CMA Emp Adj'!J274-'Tor Emp Adj'!J274,"")</f>
        <v>13.604717175030228</v>
      </c>
      <c r="K274" s="65">
        <f>IFERROR(+'CMA Emp Adj'!K274-'Tor Emp Adj'!K274,"")</f>
        <v>14.017499388916796</v>
      </c>
      <c r="L274" s="65">
        <f>IFERROR(+'CMA Emp Adj'!L274-'Tor Emp Adj'!L274,"")</f>
        <v>7.9015392713447206</v>
      </c>
      <c r="M274" s="30">
        <f>IFERROR(+'CMA Emp Adj'!M274-'Tor Emp Adj'!M274,"")</f>
        <v>14.618329531329081</v>
      </c>
      <c r="N274" s="30">
        <f>IFERROR(+'CMA Emp Adj'!N274-'Tor Emp Adj'!N274,"")</f>
        <v>9.3402886269290164</v>
      </c>
      <c r="O274" s="30">
        <f>IFERROR(+'CMA Emp Adj'!O274-'Tor Emp Adj'!O274,"")</f>
        <v>13.088557456195222</v>
      </c>
      <c r="P274" s="30">
        <f>IFERROR(+'CMA Emp Adj'!P274-'Tor Emp Adj'!P274,"")</f>
        <v>11.209663916281901</v>
      </c>
      <c r="Q274" s="30">
        <f>IFERROR(+'CMA Emp Adj'!Q274-'Tor Emp Adj'!Q274,"")</f>
        <v>14.108757194917235</v>
      </c>
      <c r="R274" s="30">
        <f>IFERROR(+'CMA Emp Adj'!R274-'Tor Emp Adj'!R274,"")</f>
        <v>17.317782469425136</v>
      </c>
      <c r="S274" s="30">
        <f>IFERROR(+'CMA Emp Adj'!S274-'Tor Emp Adj'!S274,"")</f>
        <v>15.329981908268838</v>
      </c>
      <c r="T274" s="30">
        <f>IFERROR(+'CMA Emp Adj'!T274-'Tor Emp Adj'!T274,"")</f>
        <v>13.919819984541437</v>
      </c>
      <c r="U274" s="30">
        <f>IFERROR(+'CMA Emp Adj'!U274-'Tor Emp Adj'!U274,"")</f>
        <v>11.706949300742746</v>
      </c>
      <c r="V274" s="30">
        <f>IFERROR(+'CMA Emp Adj'!V274-'Tor Emp Adj'!V274,"")</f>
        <v>19.133845760900414</v>
      </c>
      <c r="W274" s="30">
        <f>IFERROR(+'CMA Emp Adj'!W274-'Tor Emp Adj'!W274,"")</f>
        <v>18.806516412814926</v>
      </c>
      <c r="X274" s="30">
        <f>IFERROR(+'CMA Emp Adj'!X274-'Tor Emp Adj'!X274,"")</f>
        <v>11.719943218904644</v>
      </c>
      <c r="Y274" s="30">
        <f>IFERROR(+'CMA Emp Adj'!Y274-'Tor Emp Adj'!Y274,"")</f>
        <v>16.069246667142384</v>
      </c>
    </row>
    <row r="275" spans="1:25" x14ac:dyDescent="0.25">
      <c r="A275" t="s">
        <v>591</v>
      </c>
      <c r="B275" s="137">
        <f t="shared" si="15"/>
        <v>518</v>
      </c>
      <c r="C275" s="133">
        <v>518</v>
      </c>
      <c r="D275" s="65">
        <f>IFERROR(+'CMA Emp Adj'!D275-'Tor Emp Adj'!D275,"")</f>
        <v>1.1710419738474007</v>
      </c>
      <c r="E275" s="65">
        <f>IFERROR(+'CMA Emp Adj'!E275-'Tor Emp Adj'!E275,"")</f>
        <v>2.4</v>
      </c>
      <c r="F275" s="65">
        <f>IFERROR(+'CMA Emp Adj'!F275-'Tor Emp Adj'!F275,"")</f>
        <v>1.76</v>
      </c>
      <c r="G275" s="65">
        <f>IFERROR(+'CMA Emp Adj'!G275-'Tor Emp Adj'!G275,"")</f>
        <v>2.02</v>
      </c>
      <c r="H275" s="65">
        <f>IFERROR(+'CMA Emp Adj'!H275-'Tor Emp Adj'!H275,"")</f>
        <v>1.7936916858457408</v>
      </c>
      <c r="I275" s="65">
        <f>IFERROR(+'CMA Emp Adj'!I275-'Tor Emp Adj'!I275,"")</f>
        <v>3.7</v>
      </c>
      <c r="J275" s="65">
        <f>IFERROR(+'CMA Emp Adj'!J275-'Tor Emp Adj'!J275,"")</f>
        <v>0</v>
      </c>
      <c r="K275" s="65">
        <f>IFERROR(+'CMA Emp Adj'!K275-'Tor Emp Adj'!K275,"")</f>
        <v>2.37</v>
      </c>
      <c r="L275" s="65">
        <f>IFERROR(+'CMA Emp Adj'!L275-'Tor Emp Adj'!L275,"")</f>
        <v>2.1882080924855494</v>
      </c>
      <c r="M275" s="30">
        <f>IFERROR(+'CMA Emp Adj'!M275-'Tor Emp Adj'!M275,"")</f>
        <v>0</v>
      </c>
      <c r="N275" s="30">
        <f>IFERROR(+'CMA Emp Adj'!N275-'Tor Emp Adj'!N275,"")</f>
        <v>1.2379911833931119</v>
      </c>
      <c r="O275" s="30">
        <f>IFERROR(+'CMA Emp Adj'!O275-'Tor Emp Adj'!O275,"")</f>
        <v>1.8512430448381716</v>
      </c>
      <c r="P275" s="30">
        <f>IFERROR(+'CMA Emp Adj'!P275-'Tor Emp Adj'!P275,"")</f>
        <v>1.072880396631573</v>
      </c>
      <c r="Q275" s="30">
        <f>IFERROR(+'CMA Emp Adj'!Q275-'Tor Emp Adj'!Q275,"")</f>
        <v>3.9240462427745664</v>
      </c>
      <c r="R275" s="30">
        <f>IFERROR(+'CMA Emp Adj'!R275-'Tor Emp Adj'!R275,"")</f>
        <v>1.2591100559060344</v>
      </c>
      <c r="S275" s="30">
        <f>IFERROR(+'CMA Emp Adj'!S275-'Tor Emp Adj'!S275,"")</f>
        <v>2.2369859154929581</v>
      </c>
      <c r="T275" s="30">
        <f>IFERROR(+'CMA Emp Adj'!T275-'Tor Emp Adj'!T275,"")</f>
        <v>1.7882984832953697</v>
      </c>
      <c r="U275" s="30">
        <f>IFERROR(+'CMA Emp Adj'!U275-'Tor Emp Adj'!U275,"")</f>
        <v>1.2785428314835821</v>
      </c>
      <c r="V275" s="30">
        <f>IFERROR(+'CMA Emp Adj'!V275-'Tor Emp Adj'!V275,"")</f>
        <v>2.5876656461008647</v>
      </c>
      <c r="W275" s="30">
        <f>IFERROR(+'CMA Emp Adj'!W275-'Tor Emp Adj'!W275,"")</f>
        <v>2.3926945525291829</v>
      </c>
      <c r="X275" s="30">
        <f>IFERROR(+'CMA Emp Adj'!X275-'Tor Emp Adj'!X275,"")</f>
        <v>2.2964356658012433</v>
      </c>
      <c r="Y275" s="30">
        <f>IFERROR(+'CMA Emp Adj'!Y275-'Tor Emp Adj'!Y275,"")</f>
        <v>2.8326070038910505</v>
      </c>
    </row>
    <row r="276" spans="1:25" x14ac:dyDescent="0.25">
      <c r="A276" t="s">
        <v>592</v>
      </c>
      <c r="B276" s="137">
        <f t="shared" si="15"/>
        <v>5415</v>
      </c>
      <c r="C276" s="133">
        <v>5415</v>
      </c>
      <c r="D276" s="65">
        <f>IFERROR(+'CMA Emp Adj'!D276-'Tor Emp Adj'!D276,"")</f>
        <v>20.830212222110706</v>
      </c>
      <c r="E276" s="65">
        <f>IFERROR(+'CMA Emp Adj'!E276-'Tor Emp Adj'!E276,"")</f>
        <v>25.144461499004457</v>
      </c>
      <c r="F276" s="65">
        <f>IFERROR(+'CMA Emp Adj'!F276-'Tor Emp Adj'!F276,"")</f>
        <v>27.946418861454255</v>
      </c>
      <c r="G276" s="65">
        <f>IFERROR(+'CMA Emp Adj'!G276-'Tor Emp Adj'!G276,"")</f>
        <v>30.213021805181491</v>
      </c>
      <c r="H276" s="65">
        <f>IFERROR(+'CMA Emp Adj'!H276-'Tor Emp Adj'!H276,"")</f>
        <v>34.204413900999477</v>
      </c>
      <c r="I276" s="65">
        <f>IFERROR(+'CMA Emp Adj'!I276-'Tor Emp Adj'!I276,"")</f>
        <v>34.884704531208051</v>
      </c>
      <c r="J276" s="65">
        <f>IFERROR(+'CMA Emp Adj'!J276-'Tor Emp Adj'!J276,"")</f>
        <v>40.194844085550166</v>
      </c>
      <c r="K276" s="65">
        <f>IFERROR(+'CMA Emp Adj'!K276-'Tor Emp Adj'!K276,"")</f>
        <v>37.00172105715226</v>
      </c>
      <c r="L276" s="65">
        <f>IFERROR(+'CMA Emp Adj'!L276-'Tor Emp Adj'!L276,"")</f>
        <v>39.850079802649738</v>
      </c>
      <c r="M276" s="30">
        <f>IFERROR(+'CMA Emp Adj'!M276-'Tor Emp Adj'!M276,"")</f>
        <v>31.609677791603175</v>
      </c>
      <c r="N276" s="30">
        <f>IFERROR(+'CMA Emp Adj'!N276-'Tor Emp Adj'!N276,"")</f>
        <v>37.952713523483929</v>
      </c>
      <c r="O276" s="30">
        <f>IFERROR(+'CMA Emp Adj'!O276-'Tor Emp Adj'!O276,"")</f>
        <v>49.03646277545721</v>
      </c>
      <c r="P276" s="30">
        <f>IFERROR(+'CMA Emp Adj'!P276-'Tor Emp Adj'!P276,"")</f>
        <v>37.581684353647745</v>
      </c>
      <c r="Q276" s="30">
        <f>IFERROR(+'CMA Emp Adj'!Q276-'Tor Emp Adj'!Q276,"")</f>
        <v>39.960874688800494</v>
      </c>
      <c r="R276" s="30">
        <f>IFERROR(+'CMA Emp Adj'!R276-'Tor Emp Adj'!R276,"")</f>
        <v>37.254936428749268</v>
      </c>
      <c r="S276" s="30">
        <f>IFERROR(+'CMA Emp Adj'!S276-'Tor Emp Adj'!S276,"")</f>
        <v>47.761582288277012</v>
      </c>
      <c r="T276" s="30">
        <f>IFERROR(+'CMA Emp Adj'!T276-'Tor Emp Adj'!T276,"")</f>
        <v>43.45402263979912</v>
      </c>
      <c r="U276" s="30">
        <f>IFERROR(+'CMA Emp Adj'!U276-'Tor Emp Adj'!U276,"")</f>
        <v>47.82169877559852</v>
      </c>
      <c r="V276" s="30">
        <f>IFERROR(+'CMA Emp Adj'!V276-'Tor Emp Adj'!V276,"")</f>
        <v>55.096445336099826</v>
      </c>
      <c r="W276" s="30">
        <f>IFERROR(+'CMA Emp Adj'!W276-'Tor Emp Adj'!W276,"")</f>
        <v>50.686352782071673</v>
      </c>
      <c r="X276" s="30">
        <f>IFERROR(+'CMA Emp Adj'!X276-'Tor Emp Adj'!X276,"")</f>
        <v>56.78148116180455</v>
      </c>
      <c r="Y276" s="30">
        <f>IFERROR(+'CMA Emp Adj'!Y276-'Tor Emp Adj'!Y276,"")</f>
        <v>62.744710122453753</v>
      </c>
    </row>
    <row r="277" spans="1:25" x14ac:dyDescent="0.25">
      <c r="A277" t="s">
        <v>525</v>
      </c>
      <c r="B277" s="137" t="s">
        <v>209</v>
      </c>
      <c r="C277" s="133">
        <v>8112</v>
      </c>
      <c r="D277" s="65">
        <f>IFERROR(+'CMA Emp Adj'!D277-'Tor Emp Adj'!D277,"")</f>
        <v>2.2922920914910856</v>
      </c>
      <c r="E277" s="65">
        <f>IFERROR(+'CMA Emp Adj'!E277-'Tor Emp Adj'!E277,"")</f>
        <v>3.7479316399643654</v>
      </c>
      <c r="F277" s="65">
        <f>IFERROR(+'CMA Emp Adj'!F277-'Tor Emp Adj'!F277,"")</f>
        <v>2.2799999999999998</v>
      </c>
      <c r="G277" s="65">
        <f>IFERROR(+'CMA Emp Adj'!G277-'Tor Emp Adj'!G277,"")</f>
        <v>2.1941042368670312</v>
      </c>
      <c r="H277" s="65">
        <f>IFERROR(+'CMA Emp Adj'!H277-'Tor Emp Adj'!H277,"")</f>
        <v>3.18</v>
      </c>
      <c r="I277" s="65">
        <f>IFERROR(+'CMA Emp Adj'!I277-'Tor Emp Adj'!I277,"")</f>
        <v>2.66</v>
      </c>
      <c r="J277" s="65">
        <f>IFERROR(+'CMA Emp Adj'!J277-'Tor Emp Adj'!J277,"")</f>
        <v>2.5</v>
      </c>
      <c r="K277" s="65">
        <f>IFERROR(+'CMA Emp Adj'!K277-'Tor Emp Adj'!K277,"")</f>
        <v>2.0201048830615695</v>
      </c>
      <c r="L277" s="65">
        <f>IFERROR(+'CMA Emp Adj'!L277-'Tor Emp Adj'!L277,"")</f>
        <v>5.1021293203295226</v>
      </c>
      <c r="M277" s="30">
        <f>IFERROR(+'CMA Emp Adj'!M277-'Tor Emp Adj'!M277,"")</f>
        <v>2.3361810466760962</v>
      </c>
      <c r="N277" s="30">
        <f>IFERROR(+'CMA Emp Adj'!N277-'Tor Emp Adj'!N277,"")</f>
        <v>3.4842489243923334</v>
      </c>
      <c r="O277" s="30">
        <f>IFERROR(+'CMA Emp Adj'!O277-'Tor Emp Adj'!O277,"")</f>
        <v>3.1394974526821433</v>
      </c>
      <c r="P277" s="30">
        <f>IFERROR(+'CMA Emp Adj'!P277-'Tor Emp Adj'!P277,"")</f>
        <v>2.5785765749610277</v>
      </c>
      <c r="Q277" s="30">
        <f>IFERROR(+'CMA Emp Adj'!Q277-'Tor Emp Adj'!Q277,"")</f>
        <v>4.8856157277829197</v>
      </c>
      <c r="R277" s="30">
        <f>IFERROR(+'CMA Emp Adj'!R277-'Tor Emp Adj'!R277,"")</f>
        <v>3.4785271357865617</v>
      </c>
      <c r="S277" s="30">
        <f>IFERROR(+'CMA Emp Adj'!S277-'Tor Emp Adj'!S277,"")</f>
        <v>3.2053860725601981</v>
      </c>
      <c r="T277" s="30">
        <f>IFERROR(+'CMA Emp Adj'!T277-'Tor Emp Adj'!T277,"")</f>
        <v>3.730460041227099</v>
      </c>
      <c r="U277" s="30">
        <f>IFERROR(+'CMA Emp Adj'!U277-'Tor Emp Adj'!U277,"")</f>
        <v>2.982412757121037</v>
      </c>
      <c r="V277" s="30">
        <f>IFERROR(+'CMA Emp Adj'!V277-'Tor Emp Adj'!V277,"")</f>
        <v>4.9257784911717506</v>
      </c>
      <c r="W277" s="30">
        <f>IFERROR(+'CMA Emp Adj'!W277-'Tor Emp Adj'!W277,"")</f>
        <v>1.6662443180312831</v>
      </c>
      <c r="X277" s="30">
        <f>IFERROR(+'CMA Emp Adj'!X277-'Tor Emp Adj'!X277,"")</f>
        <v>3.7105566218809978</v>
      </c>
      <c r="Y277" s="30">
        <f>IFERROR(+'CMA Emp Adj'!Y277-'Tor Emp Adj'!Y277,"")</f>
        <v>4.5604606525911704</v>
      </c>
    </row>
    <row r="282" spans="1:25" x14ac:dyDescent="0.25">
      <c r="A282" s="144" t="s">
        <v>598</v>
      </c>
      <c r="B282" s="145"/>
      <c r="C282" s="146"/>
      <c r="D282" s="146">
        <f t="shared" ref="D282:X282" si="16">SUM(D283:D301)</f>
        <v>485.65258682103979</v>
      </c>
      <c r="E282" s="146">
        <f t="shared" si="16"/>
        <v>504.07757922990129</v>
      </c>
      <c r="F282" s="146">
        <f t="shared" si="16"/>
        <v>525.89928254356096</v>
      </c>
      <c r="G282" s="146">
        <f t="shared" si="16"/>
        <v>558.6797616345724</v>
      </c>
      <c r="H282" s="146">
        <f t="shared" si="16"/>
        <v>571.64279320103276</v>
      </c>
      <c r="I282" s="146">
        <f t="shared" si="16"/>
        <v>598.7681133683368</v>
      </c>
      <c r="J282" s="146">
        <f t="shared" si="16"/>
        <v>602.26905748186209</v>
      </c>
      <c r="K282" s="146">
        <f t="shared" si="16"/>
        <v>649.16756862099726</v>
      </c>
      <c r="L282" s="146">
        <f t="shared" si="16"/>
        <v>614.39005944106498</v>
      </c>
      <c r="M282" s="146">
        <f t="shared" si="16"/>
        <v>580.01753326852224</v>
      </c>
      <c r="N282" s="146">
        <f t="shared" si="16"/>
        <v>595.43328889834163</v>
      </c>
      <c r="O282" s="146">
        <f t="shared" si="16"/>
        <v>561.95564735291384</v>
      </c>
      <c r="P282" s="146">
        <f t="shared" si="16"/>
        <v>557.40795884587828</v>
      </c>
      <c r="Q282" s="146">
        <f t="shared" si="16"/>
        <v>605.56851755965954</v>
      </c>
      <c r="R282" s="146">
        <f t="shared" si="16"/>
        <v>574.47057471585879</v>
      </c>
      <c r="S282" s="146">
        <f t="shared" si="16"/>
        <v>576.42220274317538</v>
      </c>
      <c r="T282" s="146">
        <f t="shared" si="16"/>
        <v>591.06158422066756</v>
      </c>
      <c r="U282" s="146">
        <f t="shared" si="16"/>
        <v>595.91282226397368</v>
      </c>
      <c r="V282" s="146">
        <f t="shared" si="16"/>
        <v>625.77910681988919</v>
      </c>
      <c r="W282" s="146">
        <f t="shared" si="16"/>
        <v>649.76215728526279</v>
      </c>
      <c r="X282" s="146">
        <f t="shared" si="16"/>
        <v>670.71773768579601</v>
      </c>
      <c r="Y282" s="147">
        <f>SUM(Y283:Y301)</f>
        <v>644.82524931393255</v>
      </c>
    </row>
    <row r="283" spans="1:25" x14ac:dyDescent="0.25">
      <c r="A283" s="5" t="s">
        <v>13</v>
      </c>
      <c r="B283" s="5"/>
      <c r="C283" s="13">
        <v>11</v>
      </c>
      <c r="D283" s="64">
        <f>IFERROR(+'CMA Emp Adj'!D283-'Tor Emp Adj'!D283,"")</f>
        <v>6.35</v>
      </c>
      <c r="E283" s="64">
        <f>IFERROR(+'CMA Emp Adj'!E283-'Tor Emp Adj'!E283,"")</f>
        <v>6.1481231547824793</v>
      </c>
      <c r="F283" s="64">
        <f>IFERROR(+'CMA Emp Adj'!F283-'Tor Emp Adj'!F283,"")</f>
        <v>6.93</v>
      </c>
      <c r="G283" s="64">
        <f>IFERROR(+'CMA Emp Adj'!G283-'Tor Emp Adj'!G283,"")</f>
        <v>7.4157277078746606</v>
      </c>
      <c r="H283" s="64">
        <f>IFERROR(+'CMA Emp Adj'!H283-'Tor Emp Adj'!H283,"")</f>
        <v>6.7915413407946312</v>
      </c>
      <c r="I283" s="64">
        <f>IFERROR(+'CMA Emp Adj'!I283-'Tor Emp Adj'!I283,"")</f>
        <v>4.7895004875687563</v>
      </c>
      <c r="J283" s="64">
        <f>IFERROR(+'CMA Emp Adj'!J283-'Tor Emp Adj'!J283,"")</f>
        <v>5.2920154443772667</v>
      </c>
      <c r="K283" s="64">
        <f>IFERROR(+'CMA Emp Adj'!K283-'Tor Emp Adj'!K283,"")</f>
        <v>7.63</v>
      </c>
      <c r="L283" s="64">
        <f>IFERROR(+'CMA Emp Adj'!L283-'Tor Emp Adj'!L283,"")</f>
        <v>7.9304125121679911</v>
      </c>
      <c r="M283" s="20">
        <f>IFERROR(+'CMA Emp Adj'!M283-'Tor Emp Adj'!M283,"")</f>
        <v>7.8624393480137451</v>
      </c>
      <c r="N283" s="20">
        <f>IFERROR(+'CMA Emp Adj'!N283-'Tor Emp Adj'!N283,"")</f>
        <v>8.0307568243676979</v>
      </c>
      <c r="O283" s="20">
        <f>IFERROR(+'CMA Emp Adj'!O283-'Tor Emp Adj'!O283,"")</f>
        <v>8.1304751712590182</v>
      </c>
      <c r="P283" s="20">
        <f>IFERROR(+'CMA Emp Adj'!P283-'Tor Emp Adj'!P283,"")</f>
        <v>9.5642293689320397</v>
      </c>
      <c r="Q283" s="20">
        <f>IFERROR(+'CMA Emp Adj'!Q283-'Tor Emp Adj'!Q283,"")</f>
        <v>9.8992475728155345</v>
      </c>
      <c r="R283" s="20">
        <f>IFERROR(+'CMA Emp Adj'!R283-'Tor Emp Adj'!R283,"")</f>
        <v>8.7514177215189886</v>
      </c>
      <c r="S283" s="20">
        <f>IFERROR(+'CMA Emp Adj'!S283-'Tor Emp Adj'!S283,"")</f>
        <v>7.6389493670886086</v>
      </c>
      <c r="T283" s="20">
        <f>IFERROR(+'CMA Emp Adj'!T283-'Tor Emp Adj'!T283,"")</f>
        <v>6.643025316455696</v>
      </c>
      <c r="U283" s="20">
        <f>IFERROR(+'CMA Emp Adj'!U283-'Tor Emp Adj'!U283,"")</f>
        <v>7.2968207058731771</v>
      </c>
      <c r="V283" s="20">
        <f>IFERROR(+'CMA Emp Adj'!V283-'Tor Emp Adj'!V283,"")</f>
        <v>9.2453862919647545</v>
      </c>
      <c r="W283" s="20">
        <f>IFERROR(+'CMA Emp Adj'!W283-'Tor Emp Adj'!W283,"")</f>
        <v>9.4300989445910286</v>
      </c>
      <c r="X283" s="20">
        <f>IFERROR(+'CMA Emp Adj'!X283-'Tor Emp Adj'!X283,"")</f>
        <v>7.1059960422163586</v>
      </c>
      <c r="Y283" s="20">
        <f>IFERROR(+'CMA Emp Adj'!Y283-'Tor Emp Adj'!Y283,"")</f>
        <v>3.7432453825857519</v>
      </c>
    </row>
    <row r="284" spans="1:25" x14ac:dyDescent="0.25">
      <c r="A284" s="5" t="s">
        <v>18</v>
      </c>
      <c r="B284" s="5"/>
      <c r="C284" s="13">
        <v>21</v>
      </c>
      <c r="D284" s="64">
        <f>IFERROR(+'CMA Emp Adj'!D284-'Tor Emp Adj'!D284,"")</f>
        <v>1.2688544248291984</v>
      </c>
      <c r="E284" s="64">
        <f>IFERROR(+'CMA Emp Adj'!E284-'Tor Emp Adj'!E284,"")</f>
        <v>2.0082284879324424</v>
      </c>
      <c r="F284" s="64">
        <f>IFERROR(+'CMA Emp Adj'!F284-'Tor Emp Adj'!F284,"")</f>
        <v>2.71</v>
      </c>
      <c r="G284" s="64">
        <f>IFERROR(+'CMA Emp Adj'!G284-'Tor Emp Adj'!G284,"")</f>
        <v>2.2599999999999998</v>
      </c>
      <c r="H284" s="64">
        <f>IFERROR(+'CMA Emp Adj'!H284-'Tor Emp Adj'!H284,"")</f>
        <v>1.6589723628113577</v>
      </c>
      <c r="I284" s="64">
        <f>IFERROR(+'CMA Emp Adj'!I284-'Tor Emp Adj'!I284,"")</f>
        <v>3.36</v>
      </c>
      <c r="J284" s="64">
        <f>IFERROR(+'CMA Emp Adj'!J284-'Tor Emp Adj'!J284,"")</f>
        <v>2.2000000000000002</v>
      </c>
      <c r="K284" s="64">
        <f>IFERROR(+'CMA Emp Adj'!K284-'Tor Emp Adj'!K284,"")</f>
        <v>1.93</v>
      </c>
      <c r="L284" s="64">
        <f>IFERROR(+'CMA Emp Adj'!L284-'Tor Emp Adj'!L284,"")</f>
        <v>3.1491091593475535</v>
      </c>
      <c r="M284" s="20">
        <f>IFERROR(+'CMA Emp Adj'!M284-'Tor Emp Adj'!M284,"")</f>
        <v>3.4709159347553324</v>
      </c>
      <c r="N284" s="20">
        <f>IFERROR(+'CMA Emp Adj'!N284-'Tor Emp Adj'!N284,"")</f>
        <v>3.3559849435382683</v>
      </c>
      <c r="O284" s="20">
        <f>IFERROR(+'CMA Emp Adj'!O284-'Tor Emp Adj'!O284,"")</f>
        <v>0.79598715814458609</v>
      </c>
      <c r="P284" s="20">
        <f>IFERROR(+'CMA Emp Adj'!P284-'Tor Emp Adj'!P284,"")</f>
        <v>2.8502885821831869</v>
      </c>
      <c r="Q284" s="20">
        <f>IFERROR(+'CMA Emp Adj'!Q284-'Tor Emp Adj'!Q284,"")</f>
        <v>1.7093272935203192</v>
      </c>
      <c r="R284" s="20">
        <f>IFERROR(+'CMA Emp Adj'!R284-'Tor Emp Adj'!R284,"")</f>
        <v>1.8301461681545934</v>
      </c>
      <c r="S284" s="20">
        <f>IFERROR(+'CMA Emp Adj'!S284-'Tor Emp Adj'!S284,"")</f>
        <v>3.3420394736842103</v>
      </c>
      <c r="T284" s="20">
        <f>IFERROR(+'CMA Emp Adj'!T284-'Tor Emp Adj'!T284,"")</f>
        <v>2.0218573455459392</v>
      </c>
      <c r="U284" s="20">
        <f>IFERROR(+'CMA Emp Adj'!U284-'Tor Emp Adj'!U284,"")</f>
        <v>2.2781966124841628</v>
      </c>
      <c r="V284" s="20">
        <f>IFERROR(+'CMA Emp Adj'!V284-'Tor Emp Adj'!V284,"")</f>
        <v>2.5427470342449578</v>
      </c>
      <c r="W284" s="20">
        <f>IFERROR(+'CMA Emp Adj'!W284-'Tor Emp Adj'!W284,"")</f>
        <v>1.8592683196439603</v>
      </c>
      <c r="X284" s="20">
        <f>IFERROR(+'CMA Emp Adj'!X284-'Tor Emp Adj'!X284,"")</f>
        <v>0.83811453259801416</v>
      </c>
      <c r="Y284" s="20">
        <f>IFERROR(+'CMA Emp Adj'!Y284-'Tor Emp Adj'!Y284,"")</f>
        <v>0.85840432059023897</v>
      </c>
    </row>
    <row r="285" spans="1:25" x14ac:dyDescent="0.25">
      <c r="A285" s="7" t="s">
        <v>20</v>
      </c>
      <c r="B285" s="7"/>
      <c r="C285" s="14">
        <v>2211</v>
      </c>
      <c r="D285" s="65">
        <f>IFERROR(+'CMA Emp Adj'!D285-'Tor Emp Adj'!D285,"")</f>
        <v>5.4769801895131529</v>
      </c>
      <c r="E285" s="65">
        <f>IFERROR(+'CMA Emp Adj'!E285-'Tor Emp Adj'!E285,"")</f>
        <v>6.1953844928834441</v>
      </c>
      <c r="F285" s="65">
        <f>IFERROR(+'CMA Emp Adj'!F285-'Tor Emp Adj'!F285,"")</f>
        <v>7.0507652844145268</v>
      </c>
      <c r="G285" s="65">
        <f>IFERROR(+'CMA Emp Adj'!G285-'Tor Emp Adj'!G285,"")</f>
        <v>5.8629962773411481</v>
      </c>
      <c r="H285" s="65">
        <f>IFERROR(+'CMA Emp Adj'!H285-'Tor Emp Adj'!H285,"")</f>
        <v>7.1893814656784709</v>
      </c>
      <c r="I285" s="65">
        <f>IFERROR(+'CMA Emp Adj'!I285-'Tor Emp Adj'!I285,"")</f>
        <v>7.9358047325983243</v>
      </c>
      <c r="J285" s="65">
        <f>IFERROR(+'CMA Emp Adj'!J285-'Tor Emp Adj'!J285,"")</f>
        <v>7.8572138769649325</v>
      </c>
      <c r="K285" s="65">
        <f>IFERROR(+'CMA Emp Adj'!K285-'Tor Emp Adj'!K285,"")</f>
        <v>7.7549709738331059</v>
      </c>
      <c r="L285" s="65">
        <f>IFERROR(+'CMA Emp Adj'!L285-'Tor Emp Adj'!L285,"")</f>
        <v>8.7261518684969204</v>
      </c>
      <c r="M285" s="21">
        <f>IFERROR(+'CMA Emp Adj'!M285-'Tor Emp Adj'!M285,"")</f>
        <v>6.5160965326270395</v>
      </c>
      <c r="N285" s="21">
        <f>IFERROR(+'CMA Emp Adj'!N285-'Tor Emp Adj'!N285,"")</f>
        <v>5.1320039314429851</v>
      </c>
      <c r="O285" s="21">
        <f>IFERROR(+'CMA Emp Adj'!O285-'Tor Emp Adj'!O285,"")</f>
        <v>8.2480515105817265</v>
      </c>
      <c r="P285" s="21">
        <f>IFERROR(+'CMA Emp Adj'!P285-'Tor Emp Adj'!P285,"")</f>
        <v>6.163982624083018</v>
      </c>
      <c r="Q285" s="21">
        <f>IFERROR(+'CMA Emp Adj'!Q285-'Tor Emp Adj'!Q285,"")</f>
        <v>8.1129927689904555</v>
      </c>
      <c r="R285" s="21">
        <f>IFERROR(+'CMA Emp Adj'!R285-'Tor Emp Adj'!R285,"")</f>
        <v>9.5583491949860893</v>
      </c>
      <c r="S285" s="21">
        <f>IFERROR(+'CMA Emp Adj'!S285-'Tor Emp Adj'!S285,"")</f>
        <v>11.125394533100621</v>
      </c>
      <c r="T285" s="21">
        <f>IFERROR(+'CMA Emp Adj'!T285-'Tor Emp Adj'!T285,"")</f>
        <v>8.8146601757354155</v>
      </c>
      <c r="U285" s="21">
        <f>IFERROR(+'CMA Emp Adj'!U285-'Tor Emp Adj'!U285,"")</f>
        <v>8.1841298192720426</v>
      </c>
      <c r="V285" s="21">
        <f>IFERROR(+'CMA Emp Adj'!V285-'Tor Emp Adj'!V285,"")</f>
        <v>9.5248501398779482</v>
      </c>
      <c r="W285" s="21">
        <f>IFERROR(+'CMA Emp Adj'!W285-'Tor Emp Adj'!W285,"")</f>
        <v>8.1194635703125879</v>
      </c>
      <c r="X285" s="21">
        <f>IFERROR(+'CMA Emp Adj'!X285-'Tor Emp Adj'!X285,"")</f>
        <v>10.930001917588136</v>
      </c>
      <c r="Y285" s="21">
        <f>IFERROR(+'CMA Emp Adj'!Y285-'Tor Emp Adj'!Y285,"")</f>
        <v>10.038755672864413</v>
      </c>
    </row>
    <row r="286" spans="1:25" x14ac:dyDescent="0.25">
      <c r="A286" s="5" t="s">
        <v>23</v>
      </c>
      <c r="B286" s="5"/>
      <c r="C286" s="13" t="s">
        <v>188</v>
      </c>
      <c r="D286" s="64">
        <f>IFERROR(+'CMA Emp Adj'!D286-'Tor Emp Adj'!D286,"")</f>
        <v>212.38966641414382</v>
      </c>
      <c r="E286" s="64">
        <f>IFERROR(+'CMA Emp Adj'!E286-'Tor Emp Adj'!E286,"")</f>
        <v>230.3343197345917</v>
      </c>
      <c r="F286" s="64">
        <f>IFERROR(+'CMA Emp Adj'!F286-'Tor Emp Adj'!F286,"")</f>
        <v>237.47035353940376</v>
      </c>
      <c r="G286" s="64">
        <f>IFERROR(+'CMA Emp Adj'!G286-'Tor Emp Adj'!G286,"")</f>
        <v>239.07968315606811</v>
      </c>
      <c r="H286" s="64">
        <f>IFERROR(+'CMA Emp Adj'!H286-'Tor Emp Adj'!H286,"")</f>
        <v>238.25890105282269</v>
      </c>
      <c r="I286" s="64">
        <f>IFERROR(+'CMA Emp Adj'!I286-'Tor Emp Adj'!I286,"")</f>
        <v>249.83592473814014</v>
      </c>
      <c r="J286" s="64">
        <f>IFERROR(+'CMA Emp Adj'!J286-'Tor Emp Adj'!J286,"")</f>
        <v>256.99445836759367</v>
      </c>
      <c r="K286" s="64">
        <f>IFERROR(+'CMA Emp Adj'!K286-'Tor Emp Adj'!K286,"")</f>
        <v>280.69319233646991</v>
      </c>
      <c r="L286" s="64">
        <f>IFERROR(+'CMA Emp Adj'!L286-'Tor Emp Adj'!L286,"")</f>
        <v>289.33840407738785</v>
      </c>
      <c r="M286" s="20">
        <f>IFERROR(+'CMA Emp Adj'!M286-'Tor Emp Adj'!M286,"")</f>
        <v>265.66907999213731</v>
      </c>
      <c r="N286" s="20">
        <f>IFERROR(+'CMA Emp Adj'!N286-'Tor Emp Adj'!N286,"")</f>
        <v>263.10412536748993</v>
      </c>
      <c r="O286" s="20">
        <f>IFERROR(+'CMA Emp Adj'!O286-'Tor Emp Adj'!O286,"")</f>
        <v>252.75371095713089</v>
      </c>
      <c r="P286" s="20">
        <f>IFERROR(+'CMA Emp Adj'!P286-'Tor Emp Adj'!P286,"")</f>
        <v>223.17830992384509</v>
      </c>
      <c r="Q286" s="20">
        <f>IFERROR(+'CMA Emp Adj'!Q286-'Tor Emp Adj'!Q286,"")</f>
        <v>230.61214009394632</v>
      </c>
      <c r="R286" s="20">
        <f>IFERROR(+'CMA Emp Adj'!R286-'Tor Emp Adj'!R286,"")</f>
        <v>221.15858679645299</v>
      </c>
      <c r="S286" s="20">
        <f>IFERROR(+'CMA Emp Adj'!S286-'Tor Emp Adj'!S286,"")</f>
        <v>210.88734321945805</v>
      </c>
      <c r="T286" s="20">
        <f>IFERROR(+'CMA Emp Adj'!T286-'Tor Emp Adj'!T286,"")</f>
        <v>211.67651968743615</v>
      </c>
      <c r="U286" s="20">
        <f>IFERROR(+'CMA Emp Adj'!U286-'Tor Emp Adj'!U286,"")</f>
        <v>210.94839100046804</v>
      </c>
      <c r="V286" s="20">
        <f>IFERROR(+'CMA Emp Adj'!V286-'Tor Emp Adj'!V286,"")</f>
        <v>206.7845928565194</v>
      </c>
      <c r="W286" s="20">
        <f>IFERROR(+'CMA Emp Adj'!W286-'Tor Emp Adj'!W286,"")</f>
        <v>238.00850377658867</v>
      </c>
      <c r="X286" s="20">
        <f>IFERROR(+'CMA Emp Adj'!X286-'Tor Emp Adj'!X286,"")</f>
        <v>250.41428696819403</v>
      </c>
      <c r="Y286" s="20">
        <f>IFERROR(+'CMA Emp Adj'!Y286-'Tor Emp Adj'!Y286,"")</f>
        <v>219.71472246582442</v>
      </c>
    </row>
    <row r="287" spans="1:25" x14ac:dyDescent="0.25">
      <c r="A287" s="5" t="s">
        <v>63</v>
      </c>
      <c r="B287" s="5"/>
      <c r="C287" s="13">
        <v>41</v>
      </c>
      <c r="D287" s="64">
        <f>IFERROR(+'CMA Emp Adj'!D287-'Tor Emp Adj'!D287,"")</f>
        <v>53.174849617478806</v>
      </c>
      <c r="E287" s="64">
        <f>IFERROR(+'CMA Emp Adj'!E287-'Tor Emp Adj'!E287,"")</f>
        <v>51.667059451284331</v>
      </c>
      <c r="F287" s="64">
        <f>IFERROR(+'CMA Emp Adj'!F287-'Tor Emp Adj'!F287,"")</f>
        <v>55.005830795828103</v>
      </c>
      <c r="G287" s="64">
        <f>IFERROR(+'CMA Emp Adj'!G287-'Tor Emp Adj'!G287,"")</f>
        <v>61.951631862607307</v>
      </c>
      <c r="H287" s="64">
        <f>IFERROR(+'CMA Emp Adj'!H287-'Tor Emp Adj'!H287,"")</f>
        <v>66.762567828099932</v>
      </c>
      <c r="I287" s="64">
        <f>IFERROR(+'CMA Emp Adj'!I287-'Tor Emp Adj'!I287,"")</f>
        <v>72.085187052256657</v>
      </c>
      <c r="J287" s="64">
        <f>IFERROR(+'CMA Emp Adj'!J287-'Tor Emp Adj'!J287,"")</f>
        <v>73.009273632103969</v>
      </c>
      <c r="K287" s="64">
        <f>IFERROR(+'CMA Emp Adj'!K287-'Tor Emp Adj'!K287,"")</f>
        <v>83.144820232195642</v>
      </c>
      <c r="L287" s="64">
        <f>IFERROR(+'CMA Emp Adj'!L287-'Tor Emp Adj'!L287,"")</f>
        <v>94.393327783040036</v>
      </c>
      <c r="M287" s="20">
        <f>IFERROR(+'CMA Emp Adj'!M287-'Tor Emp Adj'!M287,"")</f>
        <v>96.650650241288446</v>
      </c>
      <c r="N287" s="20">
        <f>IFERROR(+'CMA Emp Adj'!N287-'Tor Emp Adj'!N287,"")</f>
        <v>88.728436540952515</v>
      </c>
      <c r="O287" s="20">
        <f>IFERROR(+'CMA Emp Adj'!O287-'Tor Emp Adj'!O287,"")</f>
        <v>82.71721579988936</v>
      </c>
      <c r="P287" s="20">
        <f>IFERROR(+'CMA Emp Adj'!P287-'Tor Emp Adj'!P287,"")</f>
        <v>96.764722438270439</v>
      </c>
      <c r="Q287" s="20">
        <f>IFERROR(+'CMA Emp Adj'!Q287-'Tor Emp Adj'!Q287,"")</f>
        <v>100.11981314131418</v>
      </c>
      <c r="R287" s="20">
        <f>IFERROR(+'CMA Emp Adj'!R287-'Tor Emp Adj'!R287,"")</f>
        <v>80.730393349784066</v>
      </c>
      <c r="S287" s="20">
        <f>IFERROR(+'CMA Emp Adj'!S287-'Tor Emp Adj'!S287,"")</f>
        <v>84.491093256436983</v>
      </c>
      <c r="T287" s="20">
        <f>IFERROR(+'CMA Emp Adj'!T287-'Tor Emp Adj'!T287,"")</f>
        <v>88.234471669337836</v>
      </c>
      <c r="U287" s="20">
        <f>IFERROR(+'CMA Emp Adj'!U287-'Tor Emp Adj'!U287,"")</f>
        <v>96.575831131701023</v>
      </c>
      <c r="V287" s="20">
        <f>IFERROR(+'CMA Emp Adj'!V287-'Tor Emp Adj'!V287,"")</f>
        <v>117.01088918891224</v>
      </c>
      <c r="W287" s="20">
        <f>IFERROR(+'CMA Emp Adj'!W287-'Tor Emp Adj'!W287,"")</f>
        <v>107.29862135332476</v>
      </c>
      <c r="X287" s="20">
        <f>IFERROR(+'CMA Emp Adj'!X287-'Tor Emp Adj'!X287,"")</f>
        <v>104.49652312907676</v>
      </c>
      <c r="Y287" s="20">
        <f>IFERROR(+'CMA Emp Adj'!Y287-'Tor Emp Adj'!Y287,"")</f>
        <v>95.399228151014626</v>
      </c>
    </row>
    <row r="288" spans="1:25" x14ac:dyDescent="0.25">
      <c r="A288" s="6" t="s">
        <v>85</v>
      </c>
      <c r="C288" s="14">
        <v>454</v>
      </c>
      <c r="D288" s="65">
        <f>IFERROR(+'CMA Emp Adj'!D288-'Tor Emp Adj'!D288,"")</f>
        <v>2.8708857875710634</v>
      </c>
      <c r="E288" s="65">
        <f>IFERROR(+'CMA Emp Adj'!E288-'Tor Emp Adj'!E288,"")</f>
        <v>3.1369644901328875</v>
      </c>
      <c r="F288" s="65">
        <f>IFERROR(+'CMA Emp Adj'!F288-'Tor Emp Adj'!F288,"")</f>
        <v>5.2996272400621347</v>
      </c>
      <c r="G288" s="65">
        <f>IFERROR(+'CMA Emp Adj'!G288-'Tor Emp Adj'!G288,"")</f>
        <v>3.9305155114817456</v>
      </c>
      <c r="H288" s="65">
        <f>IFERROR(+'CMA Emp Adj'!H288-'Tor Emp Adj'!H288,"")</f>
        <v>4.8489247124861121</v>
      </c>
      <c r="I288" s="65">
        <f>IFERROR(+'CMA Emp Adj'!I288-'Tor Emp Adj'!I288,"")</f>
        <v>3.6608435910511568</v>
      </c>
      <c r="J288" s="65">
        <f>IFERROR(+'CMA Emp Adj'!J288-'Tor Emp Adj'!J288,"")</f>
        <v>4.8221743697097939</v>
      </c>
      <c r="K288" s="65">
        <f>IFERROR(+'CMA Emp Adj'!K288-'Tor Emp Adj'!K288,"")</f>
        <v>4.1626874479183957</v>
      </c>
      <c r="L288" s="65">
        <f>IFERROR(+'CMA Emp Adj'!L288-'Tor Emp Adj'!L288,"")</f>
        <v>4.684267732096191</v>
      </c>
      <c r="M288" s="21">
        <f>IFERROR(+'CMA Emp Adj'!M288-'Tor Emp Adj'!M288,"")</f>
        <v>3.2438346771855464</v>
      </c>
      <c r="N288" s="21">
        <f>IFERROR(+'CMA Emp Adj'!N288-'Tor Emp Adj'!N288,"")</f>
        <v>3.7459059857531694</v>
      </c>
      <c r="O288" s="21">
        <f>IFERROR(+'CMA Emp Adj'!O288-'Tor Emp Adj'!O288,"")</f>
        <v>5.0907076454013955</v>
      </c>
      <c r="P288" s="21">
        <f>IFERROR(+'CMA Emp Adj'!P288-'Tor Emp Adj'!P288,"")</f>
        <v>5.6128193909639545</v>
      </c>
      <c r="Q288" s="21">
        <f>IFERROR(+'CMA Emp Adj'!Q288-'Tor Emp Adj'!Q288,"")</f>
        <v>5.6746227203431809</v>
      </c>
      <c r="R288" s="21">
        <f>IFERROR(+'CMA Emp Adj'!R288-'Tor Emp Adj'!R288,"")</f>
        <v>6.5450416784336074</v>
      </c>
      <c r="S288" s="21">
        <f>IFERROR(+'CMA Emp Adj'!S288-'Tor Emp Adj'!S288,"")</f>
        <v>7.2563175406994054</v>
      </c>
      <c r="T288" s="21">
        <f>IFERROR(+'CMA Emp Adj'!T288-'Tor Emp Adj'!T288,"")</f>
        <v>8.2124406394491327</v>
      </c>
      <c r="U288" s="21">
        <f>IFERROR(+'CMA Emp Adj'!U288-'Tor Emp Adj'!U288,"")</f>
        <v>6.7804193703336955</v>
      </c>
      <c r="V288" s="21">
        <f>IFERROR(+'CMA Emp Adj'!V288-'Tor Emp Adj'!V288,"")</f>
        <v>5.2365012424272868</v>
      </c>
      <c r="W288" s="21">
        <f>IFERROR(+'CMA Emp Adj'!W288-'Tor Emp Adj'!W288,"")</f>
        <v>8.7060868817325812</v>
      </c>
      <c r="X288" s="21">
        <f>IFERROR(+'CMA Emp Adj'!X288-'Tor Emp Adj'!X288,"")</f>
        <v>8.2424622803316137</v>
      </c>
      <c r="Y288" s="21">
        <f>IFERROR(+'CMA Emp Adj'!Y288-'Tor Emp Adj'!Y288,"")</f>
        <v>9.4179357320512285</v>
      </c>
    </row>
    <row r="289" spans="1:25" x14ac:dyDescent="0.25">
      <c r="A289" s="6" t="s">
        <v>101</v>
      </c>
      <c r="C289" s="14">
        <v>511</v>
      </c>
      <c r="D289" s="65">
        <f>IFERROR(+'CMA Emp Adj'!D289-'Tor Emp Adj'!D289,"")</f>
        <v>7.2988563071281618</v>
      </c>
      <c r="E289" s="65">
        <f>IFERROR(+'CMA Emp Adj'!E289-'Tor Emp Adj'!E289,"")</f>
        <v>5.5017744385619896</v>
      </c>
      <c r="F289" s="65">
        <f>IFERROR(+'CMA Emp Adj'!F289-'Tor Emp Adj'!F289,"")</f>
        <v>6.6389395716251212</v>
      </c>
      <c r="G289" s="65">
        <f>IFERROR(+'CMA Emp Adj'!G289-'Tor Emp Adj'!G289,"")</f>
        <v>7.2450270048939256</v>
      </c>
      <c r="H289" s="65">
        <f>IFERROR(+'CMA Emp Adj'!H289-'Tor Emp Adj'!H289,"")</f>
        <v>7.2988484719657158</v>
      </c>
      <c r="I289" s="65">
        <f>IFERROR(+'CMA Emp Adj'!I289-'Tor Emp Adj'!I289,"")</f>
        <v>5.8601068729992605</v>
      </c>
      <c r="J289" s="65">
        <f>IFERROR(+'CMA Emp Adj'!J289-'Tor Emp Adj'!J289,"")</f>
        <v>8.5098907633010867</v>
      </c>
      <c r="K289" s="65">
        <f>IFERROR(+'CMA Emp Adj'!K289-'Tor Emp Adj'!K289,"")</f>
        <v>9.0697477917856677</v>
      </c>
      <c r="L289" s="65">
        <f>IFERROR(+'CMA Emp Adj'!L289-'Tor Emp Adj'!L289,"")</f>
        <v>8.3969190111497483</v>
      </c>
      <c r="M289" s="21">
        <f>IFERROR(+'CMA Emp Adj'!M289-'Tor Emp Adj'!M289,"")</f>
        <v>7.4732068828037388</v>
      </c>
      <c r="N289" s="21">
        <f>IFERROR(+'CMA Emp Adj'!N289-'Tor Emp Adj'!N289,"")</f>
        <v>7.3002967632738613</v>
      </c>
      <c r="O289" s="21">
        <f>IFERROR(+'CMA Emp Adj'!O289-'Tor Emp Adj'!O289,"")</f>
        <v>7.1050621682332782</v>
      </c>
      <c r="P289" s="21">
        <f>IFERROR(+'CMA Emp Adj'!P289-'Tor Emp Adj'!P289,"")</f>
        <v>5.8799118875353003</v>
      </c>
      <c r="Q289" s="21">
        <f>IFERROR(+'CMA Emp Adj'!Q289-'Tor Emp Adj'!Q289,"")</f>
        <v>5.8498732731956657</v>
      </c>
      <c r="R289" s="21">
        <f>IFERROR(+'CMA Emp Adj'!R289-'Tor Emp Adj'!R289,"")</f>
        <v>7.8633956563834371</v>
      </c>
      <c r="S289" s="21">
        <f>IFERROR(+'CMA Emp Adj'!S289-'Tor Emp Adj'!S289,"")</f>
        <v>8.5324571111970826</v>
      </c>
      <c r="T289" s="21">
        <f>IFERROR(+'CMA Emp Adj'!T289-'Tor Emp Adj'!T289,"")</f>
        <v>4.985682767337714</v>
      </c>
      <c r="U289" s="21">
        <f>IFERROR(+'CMA Emp Adj'!U289-'Tor Emp Adj'!U289,"")</f>
        <v>7.6703978375724056</v>
      </c>
      <c r="V289" s="21">
        <f>IFERROR(+'CMA Emp Adj'!V289-'Tor Emp Adj'!V289,"")</f>
        <v>6.9413819960698344</v>
      </c>
      <c r="W289" s="21">
        <f>IFERROR(+'CMA Emp Adj'!W289-'Tor Emp Adj'!W289,"")</f>
        <v>5.5486442476736606</v>
      </c>
      <c r="X289" s="21">
        <f>IFERROR(+'CMA Emp Adj'!X289-'Tor Emp Adj'!X289,"")</f>
        <v>6.5911715067392365</v>
      </c>
      <c r="Y289" s="21">
        <f>IFERROR(+'CMA Emp Adj'!Y289-'Tor Emp Adj'!Y289,"")</f>
        <v>9.379734304274276</v>
      </c>
    </row>
    <row r="290" spans="1:25" x14ac:dyDescent="0.25">
      <c r="A290" s="6" t="s">
        <v>104</v>
      </c>
      <c r="C290" s="14">
        <v>512</v>
      </c>
      <c r="D290" s="65">
        <f>IFERROR(+'CMA Emp Adj'!D290-'Tor Emp Adj'!D290,"")</f>
        <v>3.3358346143423514</v>
      </c>
      <c r="E290" s="65">
        <f>IFERROR(+'CMA Emp Adj'!E290-'Tor Emp Adj'!E290,"")</f>
        <v>0.99269370968893966</v>
      </c>
      <c r="F290" s="65">
        <f>IFERROR(+'CMA Emp Adj'!F290-'Tor Emp Adj'!F290,"")</f>
        <v>4.4120497895998234</v>
      </c>
      <c r="G290" s="65">
        <f>IFERROR(+'CMA Emp Adj'!G290-'Tor Emp Adj'!G290,"")</f>
        <v>4.9185530935307957</v>
      </c>
      <c r="H290" s="65">
        <f>IFERROR(+'CMA Emp Adj'!H290-'Tor Emp Adj'!H290,"")</f>
        <v>3.3259654617891581</v>
      </c>
      <c r="I290" s="65">
        <f>IFERROR(+'CMA Emp Adj'!I290-'Tor Emp Adj'!I290,"")</f>
        <v>5.6353869919764001</v>
      </c>
      <c r="J290" s="65">
        <f>IFERROR(+'CMA Emp Adj'!J290-'Tor Emp Adj'!J290,"")</f>
        <v>4.203683712212813</v>
      </c>
      <c r="K290" s="65">
        <f>IFERROR(+'CMA Emp Adj'!K290-'Tor Emp Adj'!K290,"")</f>
        <v>5.606186642404813</v>
      </c>
      <c r="L290" s="65">
        <f>IFERROR(+'CMA Emp Adj'!L290-'Tor Emp Adj'!L290,"")</f>
        <v>4.9590008979395606</v>
      </c>
      <c r="M290" s="21">
        <f>IFERROR(+'CMA Emp Adj'!M290-'Tor Emp Adj'!M290,"")</f>
        <v>5.6325054718317311</v>
      </c>
      <c r="N290" s="21">
        <f>IFERROR(+'CMA Emp Adj'!N290-'Tor Emp Adj'!N290,"")</f>
        <v>2.7189854309587442</v>
      </c>
      <c r="O290" s="21">
        <f>IFERROR(+'CMA Emp Adj'!O290-'Tor Emp Adj'!O290,"")</f>
        <v>2.8187479402005895</v>
      </c>
      <c r="P290" s="21">
        <f>IFERROR(+'CMA Emp Adj'!P290-'Tor Emp Adj'!P290,"")</f>
        <v>2.4180762294048055</v>
      </c>
      <c r="Q290" s="21">
        <f>IFERROR(+'CMA Emp Adj'!Q290-'Tor Emp Adj'!Q290,"")</f>
        <v>6.6816369842507779</v>
      </c>
      <c r="R290" s="21">
        <f>IFERROR(+'CMA Emp Adj'!R290-'Tor Emp Adj'!R290,"")</f>
        <v>4.3676864342061918</v>
      </c>
      <c r="S290" s="21">
        <f>IFERROR(+'CMA Emp Adj'!S290-'Tor Emp Adj'!S290,"")</f>
        <v>3.3924449138815067</v>
      </c>
      <c r="T290" s="21">
        <f>IFERROR(+'CMA Emp Adj'!T290-'Tor Emp Adj'!T290,"")</f>
        <v>3.7496408331179758</v>
      </c>
      <c r="U290" s="21">
        <f>IFERROR(+'CMA Emp Adj'!U290-'Tor Emp Adj'!U290,"")</f>
        <v>5.8646224497788335</v>
      </c>
      <c r="V290" s="21">
        <f>IFERROR(+'CMA Emp Adj'!V290-'Tor Emp Adj'!V290,"")</f>
        <v>4.5174383011920991</v>
      </c>
      <c r="W290" s="21">
        <f>IFERROR(+'CMA Emp Adj'!W290-'Tor Emp Adj'!W290,"")</f>
        <v>2.9545428644157177</v>
      </c>
      <c r="X290" s="21">
        <f>IFERROR(+'CMA Emp Adj'!X290-'Tor Emp Adj'!X290,"")</f>
        <v>0.80721638030916054</v>
      </c>
      <c r="Y290" s="21">
        <f>IFERROR(+'CMA Emp Adj'!Y290-'Tor Emp Adj'!Y290,"")</f>
        <v>3.6516377089047971</v>
      </c>
    </row>
    <row r="291" spans="1:25" x14ac:dyDescent="0.25">
      <c r="A291" s="6" t="s">
        <v>107</v>
      </c>
      <c r="C291" s="14">
        <v>515</v>
      </c>
      <c r="D291" s="65">
        <f>IFERROR(+'CMA Emp Adj'!D291-'Tor Emp Adj'!D291,"")</f>
        <v>2.9503655849385986</v>
      </c>
      <c r="E291" s="65">
        <f>IFERROR(+'CMA Emp Adj'!E291-'Tor Emp Adj'!E291,"")</f>
        <v>3.4837661926703793</v>
      </c>
      <c r="F291" s="65">
        <f>IFERROR(+'CMA Emp Adj'!F291-'Tor Emp Adj'!F291,"")</f>
        <v>1.9040219632221316</v>
      </c>
      <c r="G291" s="65">
        <f>IFERROR(+'CMA Emp Adj'!G291-'Tor Emp Adj'!G291,"")</f>
        <v>4.1756479348855642</v>
      </c>
      <c r="H291" s="65">
        <f>IFERROR(+'CMA Emp Adj'!H291-'Tor Emp Adj'!H291,"")</f>
        <v>3.320903746343002</v>
      </c>
      <c r="I291" s="65">
        <f>IFERROR(+'CMA Emp Adj'!I291-'Tor Emp Adj'!I291,"")</f>
        <v>2.4635297980159585</v>
      </c>
      <c r="J291" s="65">
        <f>IFERROR(+'CMA Emp Adj'!J291-'Tor Emp Adj'!J291,"")</f>
        <v>3.4407413527811341</v>
      </c>
      <c r="K291" s="65">
        <f>IFERROR(+'CMA Emp Adj'!K291-'Tor Emp Adj'!K291,"")</f>
        <v>2.8745826620720134</v>
      </c>
      <c r="L291" s="65">
        <f>IFERROR(+'CMA Emp Adj'!L291-'Tor Emp Adj'!L291,"")</f>
        <v>3.8870732541573094</v>
      </c>
      <c r="M291" s="21">
        <f>IFERROR(+'CMA Emp Adj'!M291-'Tor Emp Adj'!M291,"")</f>
        <v>1.454225659428797</v>
      </c>
      <c r="N291" s="21">
        <f>IFERROR(+'CMA Emp Adj'!N291-'Tor Emp Adj'!N291,"")</f>
        <v>1.6227192255720784</v>
      </c>
      <c r="O291" s="21">
        <f>IFERROR(+'CMA Emp Adj'!O291-'Tor Emp Adj'!O291,"")</f>
        <v>4.2161500243511316</v>
      </c>
      <c r="P291" s="21">
        <f>IFERROR(+'CMA Emp Adj'!P291-'Tor Emp Adj'!P291,"")</f>
        <v>1.1970780802867989</v>
      </c>
      <c r="Q291" s="21">
        <f>IFERROR(+'CMA Emp Adj'!Q291-'Tor Emp Adj'!Q291,"")</f>
        <v>2.6479209557937331</v>
      </c>
      <c r="R291" s="21">
        <f>IFERROR(+'CMA Emp Adj'!R291-'Tor Emp Adj'!R291,"")</f>
        <v>0.36954705566324186</v>
      </c>
      <c r="S291" s="21">
        <f>IFERROR(+'CMA Emp Adj'!S291-'Tor Emp Adj'!S291,"")</f>
        <v>-1.2440624039591039</v>
      </c>
      <c r="T291" s="21">
        <f>IFERROR(+'CMA Emp Adj'!T291-'Tor Emp Adj'!T291,"")</f>
        <v>1.9657006198310203</v>
      </c>
      <c r="U291" s="21">
        <f>IFERROR(+'CMA Emp Adj'!U291-'Tor Emp Adj'!U291,"")</f>
        <v>2.540696207358911</v>
      </c>
      <c r="V291" s="21">
        <f>IFERROR(+'CMA Emp Adj'!V291-'Tor Emp Adj'!V291,"")</f>
        <v>0.40046947247222597</v>
      </c>
      <c r="W291" s="21">
        <f>IFERROR(+'CMA Emp Adj'!W291-'Tor Emp Adj'!W291,"")</f>
        <v>4.4066526874286405</v>
      </c>
      <c r="X291" s="21">
        <f>IFERROR(+'CMA Emp Adj'!X291-'Tor Emp Adj'!X291,"")</f>
        <v>0.9820369001036795</v>
      </c>
      <c r="Y291" s="21">
        <f>IFERROR(+'CMA Emp Adj'!Y291-'Tor Emp Adj'!Y291,"")</f>
        <v>0.68031786938245986</v>
      </c>
    </row>
    <row r="292" spans="1:25" x14ac:dyDescent="0.25">
      <c r="A292" s="6" t="s">
        <v>109</v>
      </c>
      <c r="C292" s="14">
        <v>518</v>
      </c>
      <c r="D292" s="65">
        <f>IFERROR(+'CMA Emp Adj'!D292-'Tor Emp Adj'!D292,"")</f>
        <v>1.1710419738474007</v>
      </c>
      <c r="E292" s="65">
        <f>IFERROR(+'CMA Emp Adj'!E292-'Tor Emp Adj'!E292,"")</f>
        <v>2.4</v>
      </c>
      <c r="F292" s="65">
        <f>IFERROR(+'CMA Emp Adj'!F292-'Tor Emp Adj'!F292,"")</f>
        <v>1.76</v>
      </c>
      <c r="G292" s="65">
        <f>IFERROR(+'CMA Emp Adj'!G292-'Tor Emp Adj'!G292,"")</f>
        <v>2.02</v>
      </c>
      <c r="H292" s="65">
        <f>IFERROR(+'CMA Emp Adj'!H292-'Tor Emp Adj'!H292,"")</f>
        <v>1.7936916858457408</v>
      </c>
      <c r="I292" s="65">
        <f>IFERROR(+'CMA Emp Adj'!I292-'Tor Emp Adj'!I292,"")</f>
        <v>3.7</v>
      </c>
      <c r="J292" s="65">
        <f>IFERROR(+'CMA Emp Adj'!J292-'Tor Emp Adj'!J292,"")</f>
        <v>0</v>
      </c>
      <c r="K292" s="65">
        <f>IFERROR(+'CMA Emp Adj'!K292-'Tor Emp Adj'!K292,"")</f>
        <v>2.37</v>
      </c>
      <c r="L292" s="65">
        <f>IFERROR(+'CMA Emp Adj'!L292-'Tor Emp Adj'!L292,"")</f>
        <v>2.1882080924855494</v>
      </c>
      <c r="M292" s="21">
        <f>IFERROR(+'CMA Emp Adj'!M292-'Tor Emp Adj'!M292,"")</f>
        <v>0</v>
      </c>
      <c r="N292" s="21">
        <f>IFERROR(+'CMA Emp Adj'!N292-'Tor Emp Adj'!N292,"")</f>
        <v>1.2379911833931119</v>
      </c>
      <c r="O292" s="21">
        <f>IFERROR(+'CMA Emp Adj'!O292-'Tor Emp Adj'!O292,"")</f>
        <v>1.8512430448381716</v>
      </c>
      <c r="P292" s="21">
        <f>IFERROR(+'CMA Emp Adj'!P292-'Tor Emp Adj'!P292,"")</f>
        <v>1.072880396631573</v>
      </c>
      <c r="Q292" s="21">
        <f>IFERROR(+'CMA Emp Adj'!Q292-'Tor Emp Adj'!Q292,"")</f>
        <v>3.9240462427745664</v>
      </c>
      <c r="R292" s="21">
        <f>IFERROR(+'CMA Emp Adj'!R292-'Tor Emp Adj'!R292,"")</f>
        <v>1.2591100559060344</v>
      </c>
      <c r="S292" s="21">
        <f>IFERROR(+'CMA Emp Adj'!S292-'Tor Emp Adj'!S292,"")</f>
        <v>2.2369859154929581</v>
      </c>
      <c r="T292" s="21">
        <f>IFERROR(+'CMA Emp Adj'!T292-'Tor Emp Adj'!T292,"")</f>
        <v>1.7882984832953697</v>
      </c>
      <c r="U292" s="21">
        <f>IFERROR(+'CMA Emp Adj'!U292-'Tor Emp Adj'!U292,"")</f>
        <v>1.2785428314835821</v>
      </c>
      <c r="V292" s="21">
        <f>IFERROR(+'CMA Emp Adj'!V292-'Tor Emp Adj'!V292,"")</f>
        <v>2.5876656461008647</v>
      </c>
      <c r="W292" s="21">
        <f>IFERROR(+'CMA Emp Adj'!W292-'Tor Emp Adj'!W292,"")</f>
        <v>2.3926945525291829</v>
      </c>
      <c r="X292" s="21">
        <f>IFERROR(+'CMA Emp Adj'!X292-'Tor Emp Adj'!X292,"")</f>
        <v>2.2964356658012433</v>
      </c>
      <c r="Y292" s="21">
        <f>IFERROR(+'CMA Emp Adj'!Y292-'Tor Emp Adj'!Y292,"")</f>
        <v>2.8326070038910505</v>
      </c>
    </row>
    <row r="293" spans="1:25" x14ac:dyDescent="0.25">
      <c r="A293" s="6" t="s">
        <v>114</v>
      </c>
      <c r="C293" s="14">
        <v>522</v>
      </c>
      <c r="D293" s="65">
        <f>IFERROR(+'CMA Emp Adj'!D293-'Tor Emp Adj'!D293,"")</f>
        <v>42.264434584752216</v>
      </c>
      <c r="E293" s="65">
        <f>IFERROR(+'CMA Emp Adj'!E293-'Tor Emp Adj'!E293,"")</f>
        <v>40.673978989207129</v>
      </c>
      <c r="F293" s="65">
        <f>IFERROR(+'CMA Emp Adj'!F293-'Tor Emp Adj'!F293,"")</f>
        <v>36.255385526562613</v>
      </c>
      <c r="G293" s="65">
        <f>IFERROR(+'CMA Emp Adj'!G293-'Tor Emp Adj'!G293,"")</f>
        <v>40.083454707247441</v>
      </c>
      <c r="H293" s="65">
        <f>IFERROR(+'CMA Emp Adj'!H293-'Tor Emp Adj'!H293,"")</f>
        <v>46.065355767602668</v>
      </c>
      <c r="I293" s="65">
        <f>IFERROR(+'CMA Emp Adj'!I293-'Tor Emp Adj'!I293,"")</f>
        <v>43.667008621884001</v>
      </c>
      <c r="J293" s="65">
        <f>IFERROR(+'CMA Emp Adj'!J293-'Tor Emp Adj'!J293,"")</f>
        <v>43.500862885429243</v>
      </c>
      <c r="K293" s="65">
        <f>IFERROR(+'CMA Emp Adj'!K293-'Tor Emp Adj'!K293,"")</f>
        <v>44.250094147531499</v>
      </c>
      <c r="L293" s="65">
        <f>IFERROR(+'CMA Emp Adj'!L293-'Tor Emp Adj'!L293,"")</f>
        <v>26.987092928407606</v>
      </c>
      <c r="M293" s="21">
        <f>IFERROR(+'CMA Emp Adj'!M293-'Tor Emp Adj'!M293,"")</f>
        <v>35.661302291715046</v>
      </c>
      <c r="N293" s="21">
        <f>IFERROR(+'CMA Emp Adj'!N293-'Tor Emp Adj'!N293,"")</f>
        <v>28.47585623936267</v>
      </c>
      <c r="O293" s="21">
        <f>IFERROR(+'CMA Emp Adj'!O293-'Tor Emp Adj'!O293,"")</f>
        <v>25.742096768860023</v>
      </c>
      <c r="P293" s="21">
        <f>IFERROR(+'CMA Emp Adj'!P293-'Tor Emp Adj'!P293,"")</f>
        <v>37.245444574152287</v>
      </c>
      <c r="Q293" s="21">
        <f>IFERROR(+'CMA Emp Adj'!Q293-'Tor Emp Adj'!Q293,"")</f>
        <v>38.810955203010749</v>
      </c>
      <c r="R293" s="21">
        <f>IFERROR(+'CMA Emp Adj'!R293-'Tor Emp Adj'!R293,"")</f>
        <v>31.304745328449982</v>
      </c>
      <c r="S293" s="21">
        <f>IFERROR(+'CMA Emp Adj'!S293-'Tor Emp Adj'!S293,"")</f>
        <v>30.745114039619168</v>
      </c>
      <c r="T293" s="21">
        <f>IFERROR(+'CMA Emp Adj'!T293-'Tor Emp Adj'!T293,"")</f>
        <v>40.243292155439008</v>
      </c>
      <c r="U293" s="21">
        <f>IFERROR(+'CMA Emp Adj'!U293-'Tor Emp Adj'!U293,"")</f>
        <v>35.983809522730439</v>
      </c>
      <c r="V293" s="21">
        <f>IFERROR(+'CMA Emp Adj'!V293-'Tor Emp Adj'!V293,"")</f>
        <v>37.673982150685177</v>
      </c>
      <c r="W293" s="21">
        <f>IFERROR(+'CMA Emp Adj'!W293-'Tor Emp Adj'!W293,"")</f>
        <v>42.054804550242025</v>
      </c>
      <c r="X293" s="21">
        <f>IFERROR(+'CMA Emp Adj'!X293-'Tor Emp Adj'!X293,"")</f>
        <v>48.844767513291117</v>
      </c>
      <c r="Y293" s="21">
        <f>IFERROR(+'CMA Emp Adj'!Y293-'Tor Emp Adj'!Y293,"")</f>
        <v>47.870878288647731</v>
      </c>
    </row>
    <row r="294" spans="1:25" x14ac:dyDescent="0.25">
      <c r="A294" s="7" t="s">
        <v>117</v>
      </c>
      <c r="C294" s="14">
        <v>5241</v>
      </c>
      <c r="D294" s="65">
        <f>IFERROR(+'CMA Emp Adj'!D294-'Tor Emp Adj'!D294,"")</f>
        <v>15.685472794001679</v>
      </c>
      <c r="E294" s="65">
        <f>IFERROR(+'CMA Emp Adj'!E294-'Tor Emp Adj'!E294,"")</f>
        <v>15.567650220726058</v>
      </c>
      <c r="F294" s="65">
        <f>IFERROR(+'CMA Emp Adj'!F294-'Tor Emp Adj'!F294,"")</f>
        <v>13.408935907152895</v>
      </c>
      <c r="G294" s="65">
        <f>IFERROR(+'CMA Emp Adj'!G294-'Tor Emp Adj'!G294,"")</f>
        <v>13.66639697480074</v>
      </c>
      <c r="H294" s="65">
        <f>IFERROR(+'CMA Emp Adj'!H294-'Tor Emp Adj'!H294,"")</f>
        <v>14.896774137458333</v>
      </c>
      <c r="I294" s="65">
        <f>IFERROR(+'CMA Emp Adj'!I294-'Tor Emp Adj'!I294,"")</f>
        <v>17.541840202577806</v>
      </c>
      <c r="J294" s="65">
        <f>IFERROR(+'CMA Emp Adj'!J294-'Tor Emp Adj'!J294,"")</f>
        <v>18.271137321644495</v>
      </c>
      <c r="K294" s="65">
        <f>IFERROR(+'CMA Emp Adj'!K294-'Tor Emp Adj'!K294,"")</f>
        <v>19.81768964223669</v>
      </c>
      <c r="L294" s="65">
        <f>IFERROR(+'CMA Emp Adj'!L294-'Tor Emp Adj'!L294,"")</f>
        <v>8.9046036633994738</v>
      </c>
      <c r="M294" s="21">
        <f>IFERROR(+'CMA Emp Adj'!M294-'Tor Emp Adj'!M294,"")</f>
        <v>12.441913267216641</v>
      </c>
      <c r="N294" s="21">
        <f>IFERROR(+'CMA Emp Adj'!N294-'Tor Emp Adj'!N294,"")</f>
        <v>16.053950342239162</v>
      </c>
      <c r="O294" s="21">
        <f>IFERROR(+'CMA Emp Adj'!O294-'Tor Emp Adj'!O294,"")</f>
        <v>10.0750948529144</v>
      </c>
      <c r="P294" s="21">
        <f>IFERROR(+'CMA Emp Adj'!P294-'Tor Emp Adj'!P294,"")</f>
        <v>11.220756791606373</v>
      </c>
      <c r="Q294" s="21">
        <f>IFERROR(+'CMA Emp Adj'!Q294-'Tor Emp Adj'!Q294,"")</f>
        <v>15.897430257896346</v>
      </c>
      <c r="R294" s="21">
        <f>IFERROR(+'CMA Emp Adj'!R294-'Tor Emp Adj'!R294,"")</f>
        <v>16.217015520727976</v>
      </c>
      <c r="S294" s="21">
        <f>IFERROR(+'CMA Emp Adj'!S294-'Tor Emp Adj'!S294,"")</f>
        <v>10.535738645117142</v>
      </c>
      <c r="T294" s="21">
        <f>IFERROR(+'CMA Emp Adj'!T294-'Tor Emp Adj'!T294,"")</f>
        <v>12.109882831256076</v>
      </c>
      <c r="U294" s="21">
        <f>IFERROR(+'CMA Emp Adj'!U294-'Tor Emp Adj'!U294,"")</f>
        <v>9.3866360010505225</v>
      </c>
      <c r="V294" s="21">
        <f>IFERROR(+'CMA Emp Adj'!V294-'Tor Emp Adj'!V294,"")</f>
        <v>10.277559377608647</v>
      </c>
      <c r="W294" s="21">
        <f>IFERROR(+'CMA Emp Adj'!W294-'Tor Emp Adj'!W294,"")</f>
        <v>14.913763615450396</v>
      </c>
      <c r="X294" s="21">
        <f>IFERROR(+'CMA Emp Adj'!X294-'Tor Emp Adj'!X294,"")</f>
        <v>15.469571928917809</v>
      </c>
      <c r="Y294" s="21">
        <f>IFERROR(+'CMA Emp Adj'!Y294-'Tor Emp Adj'!Y294,"")</f>
        <v>17.584856101418634</v>
      </c>
    </row>
    <row r="295" spans="1:25" x14ac:dyDescent="0.25">
      <c r="A295" s="6" t="s">
        <v>119</v>
      </c>
      <c r="C295" s="14" t="s">
        <v>204</v>
      </c>
      <c r="D295" s="65">
        <f>IFERROR(+'CMA Emp Adj'!D295-'Tor Emp Adj'!D295,"")</f>
        <v>8.2888046633247079</v>
      </c>
      <c r="E295" s="65">
        <f>IFERROR(+'CMA Emp Adj'!E295-'Tor Emp Adj'!E295,"")</f>
        <v>8.4013560324565724</v>
      </c>
      <c r="F295" s="65">
        <f>IFERROR(+'CMA Emp Adj'!F295-'Tor Emp Adj'!F295,"")</f>
        <v>13.891177573429985</v>
      </c>
      <c r="G295" s="65">
        <f>IFERROR(+'CMA Emp Adj'!G295-'Tor Emp Adj'!G295,"")</f>
        <v>13.159105596240163</v>
      </c>
      <c r="H295" s="65">
        <f>IFERROR(+'CMA Emp Adj'!H295-'Tor Emp Adj'!H295,"")</f>
        <v>14.811398159842231</v>
      </c>
      <c r="I295" s="65">
        <f>IFERROR(+'CMA Emp Adj'!I295-'Tor Emp Adj'!I295,"")</f>
        <v>17.999158050516662</v>
      </c>
      <c r="J295" s="65">
        <f>IFERROR(+'CMA Emp Adj'!J295-'Tor Emp Adj'!J295,"")</f>
        <v>13.347579623639657</v>
      </c>
      <c r="K295" s="65">
        <f>IFERROR(+'CMA Emp Adj'!K295-'Tor Emp Adj'!K295,"")</f>
        <v>19.728812135428768</v>
      </c>
      <c r="L295" s="65">
        <f>IFERROR(+'CMA Emp Adj'!L295-'Tor Emp Adj'!L295,"")</f>
        <v>12.359794339157546</v>
      </c>
      <c r="M295" s="21">
        <f>IFERROR(+'CMA Emp Adj'!M295-'Tor Emp Adj'!M295,"")</f>
        <v>5.8404513585127233</v>
      </c>
      <c r="N295" s="21">
        <f>IFERROR(+'CMA Emp Adj'!N295-'Tor Emp Adj'!N295,"")</f>
        <v>11.859887714711576</v>
      </c>
      <c r="O295" s="21">
        <f>IFERROR(+'CMA Emp Adj'!O295-'Tor Emp Adj'!O295,"")</f>
        <v>3.2646746417954162</v>
      </c>
      <c r="P295" s="21">
        <f>IFERROR(+'CMA Emp Adj'!P295-'Tor Emp Adj'!P295,"")</f>
        <v>3.971487523718487</v>
      </c>
      <c r="Q295" s="21">
        <f>IFERROR(+'CMA Emp Adj'!Q295-'Tor Emp Adj'!Q295,"")</f>
        <v>10.887832027459279</v>
      </c>
      <c r="R295" s="21">
        <f>IFERROR(+'CMA Emp Adj'!R295-'Tor Emp Adj'!R295,"")</f>
        <v>9.5030994809280074</v>
      </c>
      <c r="S295" s="21">
        <f>IFERROR(+'CMA Emp Adj'!S295-'Tor Emp Adj'!S295,"")</f>
        <v>15.466071863360927</v>
      </c>
      <c r="T295" s="21">
        <f>IFERROR(+'CMA Emp Adj'!T295-'Tor Emp Adj'!T295,"")</f>
        <v>11.931623540308806</v>
      </c>
      <c r="U295" s="21">
        <f>IFERROR(+'CMA Emp Adj'!U295-'Tor Emp Adj'!U295,"")</f>
        <v>13.250088544788923</v>
      </c>
      <c r="V295" s="21">
        <f>IFERROR(+'CMA Emp Adj'!V295-'Tor Emp Adj'!V295,"")</f>
        <v>14.321759539948857</v>
      </c>
      <c r="W295" s="21">
        <f>IFERROR(+'CMA Emp Adj'!W295-'Tor Emp Adj'!W295,"")</f>
        <v>12.875911419958292</v>
      </c>
      <c r="X295" s="21">
        <f>IFERROR(+'CMA Emp Adj'!X295-'Tor Emp Adj'!X295,"")</f>
        <v>18.858631059554398</v>
      </c>
      <c r="Y295" s="21">
        <f>IFERROR(+'CMA Emp Adj'!Y295-'Tor Emp Adj'!Y295,"")</f>
        <v>20.54517821373792</v>
      </c>
    </row>
    <row r="296" spans="1:25" x14ac:dyDescent="0.25">
      <c r="A296" s="148" t="s">
        <v>599</v>
      </c>
      <c r="C296" s="149">
        <v>5324</v>
      </c>
      <c r="D296" s="65">
        <f>IFERROR(+'CMA Emp Adj'!D296-'Tor Emp Adj'!D296,"")</f>
        <v>0</v>
      </c>
      <c r="E296" s="65">
        <f>IFERROR(+'CMA Emp Adj'!E296-'Tor Emp Adj'!E296,"")</f>
        <v>1.67</v>
      </c>
      <c r="F296" s="65">
        <f>IFERROR(+'CMA Emp Adj'!F296-'Tor Emp Adj'!F296,"")</f>
        <v>0.17562870585102441</v>
      </c>
      <c r="G296" s="65">
        <f>IFERROR(+'CMA Emp Adj'!G296-'Tor Emp Adj'!G296,"")</f>
        <v>2.67</v>
      </c>
      <c r="H296" s="65">
        <f>IFERROR(+'CMA Emp Adj'!H296-'Tor Emp Adj'!H296,"")</f>
        <v>2.83</v>
      </c>
      <c r="I296" s="65">
        <f>IFERROR(+'CMA Emp Adj'!I296-'Tor Emp Adj'!I296,"")</f>
        <v>3.46</v>
      </c>
      <c r="J296" s="65">
        <f>IFERROR(+'CMA Emp Adj'!J296-'Tor Emp Adj'!J296,"")</f>
        <v>0</v>
      </c>
      <c r="K296" s="65">
        <f>IFERROR(+'CMA Emp Adj'!K296-'Tor Emp Adj'!K296,"")</f>
        <v>0.63446216876784978</v>
      </c>
      <c r="L296" s="65">
        <f>IFERROR(+'CMA Emp Adj'!L296-'Tor Emp Adj'!L296,"")</f>
        <v>3.0816793893129768</v>
      </c>
      <c r="M296" s="21">
        <f>IFERROR(+'CMA Emp Adj'!M296-'Tor Emp Adj'!M296,"")</f>
        <v>2.4205190839694657</v>
      </c>
      <c r="N296" s="21">
        <f>IFERROR(+'CMA Emp Adj'!N296-'Tor Emp Adj'!N296,"")</f>
        <v>2.1515725190839694</v>
      </c>
      <c r="O296" s="21">
        <f>IFERROR(+'CMA Emp Adj'!O296-'Tor Emp Adj'!O296,"")</f>
        <v>3.6307786259541985</v>
      </c>
      <c r="P296" s="21">
        <f>IFERROR(+'CMA Emp Adj'!P296-'Tor Emp Adj'!P296,"")</f>
        <v>4.1798778625954194</v>
      </c>
      <c r="Q296" s="21">
        <f>IFERROR(+'CMA Emp Adj'!Q296-'Tor Emp Adj'!Q296,"")</f>
        <v>3.1152977099236638</v>
      </c>
      <c r="R296" s="21">
        <f>IFERROR(+'CMA Emp Adj'!R296-'Tor Emp Adj'!R296,"")</f>
        <v>2.5026215644820295</v>
      </c>
      <c r="S296" s="21">
        <f>IFERROR(+'CMA Emp Adj'!S296-'Tor Emp Adj'!S296,"")</f>
        <v>1.9171458773784353</v>
      </c>
      <c r="T296" s="21">
        <f>IFERROR(+'CMA Emp Adj'!T296-'Tor Emp Adj'!T296,"")</f>
        <v>1.7908668076109935</v>
      </c>
      <c r="U296" s="21">
        <f>IFERROR(+'CMA Emp Adj'!U296-'Tor Emp Adj'!U296,"")</f>
        <v>2.4681818181818178</v>
      </c>
      <c r="V296" s="21">
        <f>IFERROR(+'CMA Emp Adj'!V296-'Tor Emp Adj'!V296,"")</f>
        <v>0</v>
      </c>
      <c r="W296" s="21">
        <f>IFERROR(+'CMA Emp Adj'!W296-'Tor Emp Adj'!W296,"")</f>
        <v>3.3115384615384613</v>
      </c>
      <c r="X296" s="21">
        <f>IFERROR(+'CMA Emp Adj'!X296-'Tor Emp Adj'!X296,"")</f>
        <v>3.83076923076923</v>
      </c>
      <c r="Y296" s="21">
        <f>IFERROR(+'CMA Emp Adj'!Y296-'Tor Emp Adj'!Y296,"")</f>
        <v>3.0197725956753438</v>
      </c>
    </row>
    <row r="297" spans="1:25" x14ac:dyDescent="0.25">
      <c r="A297" s="5" t="s">
        <v>127</v>
      </c>
      <c r="B297" s="5"/>
      <c r="C297" s="13">
        <v>54</v>
      </c>
      <c r="D297" s="64">
        <f>IFERROR(+'CMA Emp Adj'!D297-'Tor Emp Adj'!D297,"")</f>
        <v>81.665487538676913</v>
      </c>
      <c r="E297" s="64">
        <f>IFERROR(+'CMA Emp Adj'!E297-'Tor Emp Adj'!E297,"")</f>
        <v>86.053549414845591</v>
      </c>
      <c r="F297" s="64">
        <f>IFERROR(+'CMA Emp Adj'!F297-'Tor Emp Adj'!F297,"")</f>
        <v>90.402549127775728</v>
      </c>
      <c r="G297" s="64">
        <f>IFERROR(+'CMA Emp Adj'!G297-'Tor Emp Adj'!G297,"")</f>
        <v>107.97543958125115</v>
      </c>
      <c r="H297" s="64">
        <f>IFERROR(+'CMA Emp Adj'!H297-'Tor Emp Adj'!H297,"")</f>
        <v>113.74459244249203</v>
      </c>
      <c r="I297" s="64">
        <f>IFERROR(+'CMA Emp Adj'!I297-'Tor Emp Adj'!I297,"")</f>
        <v>114.21473214376562</v>
      </c>
      <c r="J297" s="64">
        <f>IFERROR(+'CMA Emp Adj'!J297-'Tor Emp Adj'!J297,"")</f>
        <v>112.3380543545949</v>
      </c>
      <c r="K297" s="64">
        <f>IFERROR(+'CMA Emp Adj'!K297-'Tor Emp Adj'!K297,"")</f>
        <v>113.46213082602034</v>
      </c>
      <c r="L297" s="64">
        <f>IFERROR(+'CMA Emp Adj'!L297-'Tor Emp Adj'!L297,"")</f>
        <v>108.28390982169032</v>
      </c>
      <c r="M297" s="20">
        <f>IFERROR(+'CMA Emp Adj'!M297-'Tor Emp Adj'!M297,"")</f>
        <v>93.684028090752975</v>
      </c>
      <c r="N297" s="20">
        <f>IFERROR(+'CMA Emp Adj'!N297-'Tor Emp Adj'!N297,"")</f>
        <v>112.19702353450799</v>
      </c>
      <c r="O297" s="20">
        <f>IFERROR(+'CMA Emp Adj'!O297-'Tor Emp Adj'!O297,"")</f>
        <v>118.85607183473726</v>
      </c>
      <c r="P297" s="20">
        <f>IFERROR(+'CMA Emp Adj'!P297-'Tor Emp Adj'!P297,"")</f>
        <v>109.23062452474505</v>
      </c>
      <c r="Q297" s="20">
        <f>IFERROR(+'CMA Emp Adj'!Q297-'Tor Emp Adj'!Q297,"")</f>
        <v>125.89969803921568</v>
      </c>
      <c r="R297" s="20">
        <f>IFERROR(+'CMA Emp Adj'!R297-'Tor Emp Adj'!R297,"")</f>
        <v>129.42656288223623</v>
      </c>
      <c r="S297" s="20">
        <f>IFERROR(+'CMA Emp Adj'!S297-'Tor Emp Adj'!S297,"")</f>
        <v>139.90291536086804</v>
      </c>
      <c r="T297" s="20">
        <f>IFERROR(+'CMA Emp Adj'!T297-'Tor Emp Adj'!T297,"")</f>
        <v>142.84064701454534</v>
      </c>
      <c r="U297" s="20">
        <f>IFERROR(+'CMA Emp Adj'!U297-'Tor Emp Adj'!U297,"")</f>
        <v>140.5482703695329</v>
      </c>
      <c r="V297" s="20">
        <f>IFERROR(+'CMA Emp Adj'!V297-'Tor Emp Adj'!V297,"")</f>
        <v>153.00733462336828</v>
      </c>
      <c r="W297" s="20">
        <f>IFERROR(+'CMA Emp Adj'!W297-'Tor Emp Adj'!W297,"")</f>
        <v>158.86145642510004</v>
      </c>
      <c r="X297" s="20">
        <f>IFERROR(+'CMA Emp Adj'!X297-'Tor Emp Adj'!X297,"")</f>
        <v>157.74916207466256</v>
      </c>
      <c r="Y297" s="20">
        <f>IFERROR(+'CMA Emp Adj'!Y297-'Tor Emp Adj'!Y297,"")</f>
        <v>156.812258837765</v>
      </c>
    </row>
    <row r="298" spans="1:25" x14ac:dyDescent="0.25">
      <c r="A298" s="7" t="s">
        <v>150</v>
      </c>
      <c r="C298" s="14">
        <v>6112</v>
      </c>
      <c r="D298" s="65">
        <f>IFERROR(+'CMA Emp Adj'!D298-'Tor Emp Adj'!D298,"")</f>
        <v>4.2559382156657524</v>
      </c>
      <c r="E298" s="65">
        <f>IFERROR(+'CMA Emp Adj'!E298-'Tor Emp Adj'!E298,"")</f>
        <v>3.6441492223066065</v>
      </c>
      <c r="F298" s="65">
        <f>IFERROR(+'CMA Emp Adj'!F298-'Tor Emp Adj'!F298,"")</f>
        <v>4.297039907330424</v>
      </c>
      <c r="G298" s="65">
        <f>IFERROR(+'CMA Emp Adj'!G298-'Tor Emp Adj'!G298,"")</f>
        <v>3.0019424452835644</v>
      </c>
      <c r="H298" s="65">
        <f>IFERROR(+'CMA Emp Adj'!H298-'Tor Emp Adj'!H298,"")</f>
        <v>4.0347476832528653</v>
      </c>
      <c r="I298" s="65">
        <f>IFERROR(+'CMA Emp Adj'!I298-'Tor Emp Adj'!I298,"")</f>
        <v>3.7007092035261167</v>
      </c>
      <c r="J298" s="65">
        <f>IFERROR(+'CMA Emp Adj'!J298-'Tor Emp Adj'!J298,"")</f>
        <v>4.5816700604594915</v>
      </c>
      <c r="K298" s="65">
        <f>IFERROR(+'CMA Emp Adj'!K298-'Tor Emp Adj'!K298,"")</f>
        <v>4.8526020776600687</v>
      </c>
      <c r="L298" s="65">
        <f>IFERROR(+'CMA Emp Adj'!L298-'Tor Emp Adj'!L298,"")</f>
        <v>2.3070960233664586</v>
      </c>
      <c r="M298" s="21">
        <f>IFERROR(+'CMA Emp Adj'!M298-'Tor Emp Adj'!M298,"")</f>
        <v>1.3882555382948638</v>
      </c>
      <c r="N298" s="21">
        <f>IFERROR(+'CMA Emp Adj'!N298-'Tor Emp Adj'!N298,"")</f>
        <v>2.1358169078633953</v>
      </c>
      <c r="O298" s="21">
        <f>IFERROR(+'CMA Emp Adj'!O298-'Tor Emp Adj'!O298,"")</f>
        <v>-0.35344778009286593</v>
      </c>
      <c r="P298" s="21">
        <f>IFERROR(+'CMA Emp Adj'!P298-'Tor Emp Adj'!P298,"")</f>
        <v>4.3340070677193907</v>
      </c>
      <c r="Q298" s="21">
        <f>IFERROR(+'CMA Emp Adj'!Q298-'Tor Emp Adj'!Q298,"")</f>
        <v>3.1429580383281976</v>
      </c>
      <c r="R298" s="21">
        <f>IFERROR(+'CMA Emp Adj'!R298-'Tor Emp Adj'!R298,"")</f>
        <v>5.2390909341989129</v>
      </c>
      <c r="S298" s="21">
        <f>IFERROR(+'CMA Emp Adj'!S298-'Tor Emp Adj'!S298,"")</f>
        <v>5.0276047493275478</v>
      </c>
      <c r="T298" s="21">
        <f>IFERROR(+'CMA Emp Adj'!T298-'Tor Emp Adj'!T298,"")</f>
        <v>4.3569927766969556</v>
      </c>
      <c r="U298" s="21">
        <f>IFERROR(+'CMA Emp Adj'!U298-'Tor Emp Adj'!U298,"")</f>
        <v>5.2934201576272759</v>
      </c>
      <c r="V298" s="21">
        <f>IFERROR(+'CMA Emp Adj'!V298-'Tor Emp Adj'!V298,"")</f>
        <v>6.8234984328039552</v>
      </c>
      <c r="W298" s="21">
        <f>IFERROR(+'CMA Emp Adj'!W298-'Tor Emp Adj'!W298,"")</f>
        <v>2.8794118745278894</v>
      </c>
      <c r="X298" s="21">
        <f>IFERROR(+'CMA Emp Adj'!X298-'Tor Emp Adj'!X298,"")</f>
        <v>2.4585218978799723</v>
      </c>
      <c r="Y298" s="21">
        <f>IFERROR(+'CMA Emp Adj'!Y298-'Tor Emp Adj'!Y298,"")</f>
        <v>1.6105796544543178</v>
      </c>
    </row>
    <row r="299" spans="1:25" x14ac:dyDescent="0.25">
      <c r="A299" s="7" t="s">
        <v>151</v>
      </c>
      <c r="C299" s="14">
        <v>6113</v>
      </c>
      <c r="D299" s="65">
        <f>IFERROR(+'CMA Emp Adj'!D299-'Tor Emp Adj'!D299,"")</f>
        <v>5.1338051338994468</v>
      </c>
      <c r="E299" s="65">
        <f>IFERROR(+'CMA Emp Adj'!E299-'Tor Emp Adj'!E299,"")</f>
        <v>4.7465269325456561</v>
      </c>
      <c r="F299" s="65">
        <f>IFERROR(+'CMA Emp Adj'!F299-'Tor Emp Adj'!F299,"")</f>
        <v>6.2590589389747766</v>
      </c>
      <c r="G299" s="65">
        <f>IFERROR(+'CMA Emp Adj'!G299-'Tor Emp Adj'!G299,"")</f>
        <v>4.9193277789667675</v>
      </c>
      <c r="H299" s="65">
        <f>IFERROR(+'CMA Emp Adj'!H299-'Tor Emp Adj'!H299,"")</f>
        <v>6.0033678936107346</v>
      </c>
      <c r="I299" s="65">
        <f>IFERROR(+'CMA Emp Adj'!I299-'Tor Emp Adj'!I299,"")</f>
        <v>4.0958905593113002</v>
      </c>
      <c r="J299" s="65">
        <f>IFERROR(+'CMA Emp Adj'!J299-'Tor Emp Adj'!J299,"")</f>
        <v>7.2629672037484845</v>
      </c>
      <c r="K299" s="65">
        <f>IFERROR(+'CMA Emp Adj'!K299-'Tor Emp Adj'!K299,"")</f>
        <v>8.5664003110886</v>
      </c>
      <c r="L299" s="65">
        <f>IFERROR(+'CMA Emp Adj'!L299-'Tor Emp Adj'!L299,"")</f>
        <v>1.6918707125574883</v>
      </c>
      <c r="M299" s="21">
        <f>IFERROR(+'CMA Emp Adj'!M299-'Tor Emp Adj'!M299,"")</f>
        <v>3.8330276981907332</v>
      </c>
      <c r="N299" s="21">
        <f>IFERROR(+'CMA Emp Adj'!N299-'Tor Emp Adj'!N299,"")</f>
        <v>6.6803373327510371</v>
      </c>
      <c r="O299" s="21">
        <f>IFERROR(+'CMA Emp Adj'!O299-'Tor Emp Adj'!O299,"")</f>
        <v>3.6012510150965404</v>
      </c>
      <c r="P299" s="21">
        <f>IFERROR(+'CMA Emp Adj'!P299-'Tor Emp Adj'!P299,"")</f>
        <v>3.492675772733655</v>
      </c>
      <c r="Q299" s="21">
        <f>IFERROR(+'CMA Emp Adj'!Q299-'Tor Emp Adj'!Q299,"")</f>
        <v>4.9528394051736591</v>
      </c>
      <c r="R299" s="21">
        <f>IFERROR(+'CMA Emp Adj'!R299-'Tor Emp Adj'!R299,"")</f>
        <v>1.8424010921667069</v>
      </c>
      <c r="S299" s="21">
        <f>IFERROR(+'CMA Emp Adj'!S299-'Tor Emp Adj'!S299,"")</f>
        <v>6.6186484750493229</v>
      </c>
      <c r="T299" s="21">
        <f>IFERROR(+'CMA Emp Adj'!T299-'Tor Emp Adj'!T299,"")</f>
        <v>7.6526381444328315</v>
      </c>
      <c r="U299" s="21">
        <f>IFERROR(+'CMA Emp Adj'!U299-'Tor Emp Adj'!U299,"")</f>
        <v>3.5397069588933014</v>
      </c>
      <c r="V299" s="21">
        <f>IFERROR(+'CMA Emp Adj'!V299-'Tor Emp Adj'!V299,"")</f>
        <v>7.1113506777157625</v>
      </c>
      <c r="W299" s="21">
        <f>IFERROR(+'CMA Emp Adj'!W299-'Tor Emp Adj'!W299,"")</f>
        <v>-1.6800035634676362</v>
      </c>
      <c r="X299" s="21">
        <f>IFERROR(+'CMA Emp Adj'!X299-'Tor Emp Adj'!X299,"")</f>
        <v>2.4570513329716164</v>
      </c>
      <c r="Y299" s="21">
        <f>IFERROR(+'CMA Emp Adj'!Y299-'Tor Emp Adj'!Y299,"")</f>
        <v>2.717903857846828</v>
      </c>
    </row>
    <row r="300" spans="1:25" x14ac:dyDescent="0.25">
      <c r="A300" s="6" t="s">
        <v>155</v>
      </c>
      <c r="C300" s="14">
        <v>622</v>
      </c>
      <c r="D300" s="65">
        <f>IFERROR(+'CMA Emp Adj'!D300-'Tor Emp Adj'!D300,"")</f>
        <v>23.505317548874828</v>
      </c>
      <c r="E300" s="65">
        <f>IFERROR(+'CMA Emp Adj'!E300-'Tor Emp Adj'!E300,"")</f>
        <v>22.965508181257611</v>
      </c>
      <c r="F300" s="65">
        <f>IFERROR(+'CMA Emp Adj'!F300-'Tor Emp Adj'!F300,"")</f>
        <v>24.03134746327391</v>
      </c>
      <c r="G300" s="65">
        <f>IFERROR(+'CMA Emp Adj'!G300-'Tor Emp Adj'!G300,"")</f>
        <v>25.898886249940254</v>
      </c>
      <c r="H300" s="65">
        <f>IFERROR(+'CMA Emp Adj'!H300-'Tor Emp Adj'!H300,"")</f>
        <v>22.474575682128645</v>
      </c>
      <c r="I300" s="65">
        <f>IFERROR(+'CMA Emp Adj'!I300-'Tor Emp Adj'!I300,"")</f>
        <v>27.560901903238353</v>
      </c>
      <c r="J300" s="65">
        <f>IFERROR(+'CMA Emp Adj'!J300-'Tor Emp Adj'!J300,"")</f>
        <v>26.636171451027799</v>
      </c>
      <c r="K300" s="65">
        <f>IFERROR(+'CMA Emp Adj'!K300-'Tor Emp Adj'!K300,"")</f>
        <v>26.921425920770787</v>
      </c>
      <c r="L300" s="65">
        <f>IFERROR(+'CMA Emp Adj'!L300-'Tor Emp Adj'!L300,"")</f>
        <v>15.659678578512739</v>
      </c>
      <c r="M300" s="21">
        <f>IFERROR(+'CMA Emp Adj'!M300-'Tor Emp Adj'!M300,"")</f>
        <v>22.92914757891505</v>
      </c>
      <c r="N300" s="21">
        <f>IFERROR(+'CMA Emp Adj'!N300-'Tor Emp Adj'!N300,"")</f>
        <v>22.86911719698486</v>
      </c>
      <c r="O300" s="21">
        <f>IFERROR(+'CMA Emp Adj'!O300-'Tor Emp Adj'!O300,"")</f>
        <v>18.963436423175438</v>
      </c>
      <c r="P300" s="21">
        <f>IFERROR(+'CMA Emp Adj'!P300-'Tor Emp Adj'!P300,"")</f>
        <v>24.195175030613441</v>
      </c>
      <c r="Q300" s="21">
        <f>IFERROR(+'CMA Emp Adj'!Q300-'Tor Emp Adj'!Q300,"")</f>
        <v>20.703726006520725</v>
      </c>
      <c r="R300" s="21">
        <f>IFERROR(+'CMA Emp Adj'!R300-'Tor Emp Adj'!R300,"")</f>
        <v>27.07168837111341</v>
      </c>
      <c r="S300" s="21">
        <f>IFERROR(+'CMA Emp Adj'!S300-'Tor Emp Adj'!S300,"")</f>
        <v>20.280117369877416</v>
      </c>
      <c r="T300" s="21">
        <f>IFERROR(+'CMA Emp Adj'!T300-'Tor Emp Adj'!T300,"")</f>
        <v>24.719509991428708</v>
      </c>
      <c r="U300" s="21">
        <f>IFERROR(+'CMA Emp Adj'!U300-'Tor Emp Adj'!U300,"")</f>
        <v>26.096483211892874</v>
      </c>
      <c r="V300" s="21">
        <f>IFERROR(+'CMA Emp Adj'!V300-'Tor Emp Adj'!V300,"")</f>
        <v>26.104881052872628</v>
      </c>
      <c r="W300" s="21">
        <f>IFERROR(+'CMA Emp Adj'!W300-'Tor Emp Adj'!W300,"")</f>
        <v>21.259035025538736</v>
      </c>
      <c r="X300" s="21">
        <f>IFERROR(+'CMA Emp Adj'!X300-'Tor Emp Adj'!X300,"")</f>
        <v>23.617691084274156</v>
      </c>
      <c r="Y300" s="21">
        <f>IFERROR(+'CMA Emp Adj'!Y300-'Tor Emp Adj'!Y300,"")</f>
        <v>32.851823825455241</v>
      </c>
    </row>
    <row r="301" spans="1:25" x14ac:dyDescent="0.25">
      <c r="A301" s="6" t="s">
        <v>162</v>
      </c>
      <c r="C301" s="14">
        <v>721</v>
      </c>
      <c r="D301" s="65">
        <f>IFERROR(+'CMA Emp Adj'!D301-'Tor Emp Adj'!D301,"")</f>
        <v>8.5659914280516762</v>
      </c>
      <c r="E301" s="65">
        <f>IFERROR(+'CMA Emp Adj'!E301-'Tor Emp Adj'!E301,"")</f>
        <v>8.4865460840274682</v>
      </c>
      <c r="F301" s="65">
        <f>IFERROR(+'CMA Emp Adj'!F301-'Tor Emp Adj'!F301,"")</f>
        <v>7.9965712090539238</v>
      </c>
      <c r="G301" s="65">
        <f>IFERROR(+'CMA Emp Adj'!G301-'Tor Emp Adj'!G301,"")</f>
        <v>8.4454257521589575</v>
      </c>
      <c r="H301" s="65">
        <f>IFERROR(+'CMA Emp Adj'!H301-'Tor Emp Adj'!H301,"")</f>
        <v>5.5322833060084644</v>
      </c>
      <c r="I301" s="65">
        <f>IFERROR(+'CMA Emp Adj'!I301-'Tor Emp Adj'!I301,"")</f>
        <v>7.2015884189103598</v>
      </c>
      <c r="J301" s="65">
        <f>IFERROR(+'CMA Emp Adj'!J301-'Tor Emp Adj'!J301,"")</f>
        <v>10.001163062273271</v>
      </c>
      <c r="K301" s="65">
        <f>IFERROR(+'CMA Emp Adj'!K301-'Tor Emp Adj'!K301,"")</f>
        <v>5.6977633048130727</v>
      </c>
      <c r="L301" s="65">
        <f>IFERROR(+'CMA Emp Adj'!L301-'Tor Emp Adj'!L301,"")</f>
        <v>7.4614595963915651</v>
      </c>
      <c r="M301" s="21">
        <f>IFERROR(+'CMA Emp Adj'!M301-'Tor Emp Adj'!M301,"")</f>
        <v>3.8459336208831214</v>
      </c>
      <c r="N301" s="21">
        <f>IFERROR(+'CMA Emp Adj'!N301-'Tor Emp Adj'!N301,"")</f>
        <v>8.0325209140945191</v>
      </c>
      <c r="O301" s="21">
        <f>IFERROR(+'CMA Emp Adj'!O301-'Tor Emp Adj'!O301,"")</f>
        <v>4.448339550443432</v>
      </c>
      <c r="P301" s="21">
        <f>IFERROR(+'CMA Emp Adj'!P301-'Tor Emp Adj'!P301,"")</f>
        <v>4.8356107758579459</v>
      </c>
      <c r="Q301" s="21">
        <f>IFERROR(+'CMA Emp Adj'!Q301-'Tor Emp Adj'!Q301,"")</f>
        <v>6.9261598251865593</v>
      </c>
      <c r="R301" s="21">
        <f>IFERROR(+'CMA Emp Adj'!R301-'Tor Emp Adj'!R301,"")</f>
        <v>8.9296754300663412</v>
      </c>
      <c r="S301" s="21">
        <f>IFERROR(+'CMA Emp Adj'!S301-'Tor Emp Adj'!S301,"")</f>
        <v>8.2698834354971602</v>
      </c>
      <c r="T301" s="21">
        <f>IFERROR(+'CMA Emp Adj'!T301-'Tor Emp Adj'!T301,"")</f>
        <v>7.3238334214066541</v>
      </c>
      <c r="U301" s="21">
        <f>IFERROR(+'CMA Emp Adj'!U301-'Tor Emp Adj'!U301,"")</f>
        <v>9.9281777129499069</v>
      </c>
      <c r="V301" s="21">
        <f>IFERROR(+'CMA Emp Adj'!V301-'Tor Emp Adj'!V301,"")</f>
        <v>5.6668187951042377</v>
      </c>
      <c r="W301" s="21">
        <f>IFERROR(+'CMA Emp Adj'!W301-'Tor Emp Adj'!W301,"")</f>
        <v>6.5616622781336531</v>
      </c>
      <c r="X301" s="21">
        <f>IFERROR(+'CMA Emp Adj'!X301-'Tor Emp Adj'!X301,"")</f>
        <v>4.7273262405167884</v>
      </c>
      <c r="Y301" s="21">
        <f>IFERROR(+'CMA Emp Adj'!Y301-'Tor Emp Adj'!Y301,"")</f>
        <v>6.0954093275481966</v>
      </c>
    </row>
    <row r="310" spans="1:25" x14ac:dyDescent="0.25">
      <c r="A310" t="s">
        <v>643</v>
      </c>
      <c r="C310" s="97" t="s">
        <v>642</v>
      </c>
      <c r="D310" s="150">
        <f t="shared" ref="D310:L310" si="17">SUMIF($C$6:$C$182,11,D$6:D$182)+SUMIF($C$6:$C$182,21,D$6:D$182)+SUMIF($C$6:$C$182,22,D$6:D$182)</f>
        <v>15.047657833287932</v>
      </c>
      <c r="E310" s="150">
        <f t="shared" si="17"/>
        <v>16.700031653717147</v>
      </c>
      <c r="F310" s="150">
        <f t="shared" si="17"/>
        <v>19.650946167675126</v>
      </c>
      <c r="G310" s="150">
        <f t="shared" si="17"/>
        <v>17.78026484680764</v>
      </c>
      <c r="H310" s="150">
        <f t="shared" si="17"/>
        <v>17.678001676036345</v>
      </c>
      <c r="I310" s="150">
        <f t="shared" si="17"/>
        <v>18.293724911064032</v>
      </c>
      <c r="J310" s="150">
        <f t="shared" si="17"/>
        <v>17.20169580108827</v>
      </c>
      <c r="K310" s="150">
        <f t="shared" si="17"/>
        <v>20.746563246483959</v>
      </c>
      <c r="L310" s="150">
        <f t="shared" si="17"/>
        <v>21.916947239340818</v>
      </c>
      <c r="M310" s="150">
        <f>SUMIF($C$6:$C$182,11,M$6:M$182)+SUMIF($C$6:$C$182,21,M$6:M$182)+SUMIF($C$6:$C$182,22,M$6:M$182)</f>
        <v>18.659496190052163</v>
      </c>
      <c r="N310" s="150">
        <f t="shared" ref="N310:Y310" si="18">SUMIF($C$6:$C$182,11,N$6:N$182)+SUMIF($C$6:$C$182,21,N$6:N$182)+SUMIF($C$6:$C$182,22,N$6:N$182)</f>
        <v>19.494385527453588</v>
      </c>
      <c r="O310" s="150">
        <f t="shared" si="18"/>
        <v>21.234031840073655</v>
      </c>
      <c r="P310" s="150">
        <f t="shared" si="18"/>
        <v>21.304433249713082</v>
      </c>
      <c r="Q310" s="150">
        <f t="shared" si="18"/>
        <v>21.19913309880106</v>
      </c>
      <c r="R310" s="150">
        <f t="shared" si="18"/>
        <v>20.889998352670617</v>
      </c>
      <c r="S310" s="150">
        <f t="shared" si="18"/>
        <v>23.529097973795913</v>
      </c>
      <c r="T310" s="150">
        <f t="shared" si="18"/>
        <v>20.047130101564598</v>
      </c>
      <c r="U310" s="150">
        <f t="shared" si="18"/>
        <v>18.226785179623533</v>
      </c>
      <c r="V310" s="150">
        <f t="shared" si="18"/>
        <v>24.814649595446625</v>
      </c>
      <c r="W310" s="150">
        <f t="shared" si="18"/>
        <v>26.186505160193317</v>
      </c>
      <c r="X310" s="150">
        <f t="shared" si="18"/>
        <v>19.465090784436214</v>
      </c>
      <c r="Y310" s="150">
        <f t="shared" si="18"/>
        <v>18.139157656903617</v>
      </c>
    </row>
    <row r="311" spans="1:25" x14ac:dyDescent="0.25">
      <c r="A311" t="s">
        <v>22</v>
      </c>
      <c r="C311" s="97">
        <v>23</v>
      </c>
      <c r="D311" s="150">
        <f t="shared" ref="D311:L311" si="19">SUMIF($C$6:$C$182,23,D$6:D$182)</f>
        <v>63.201934976897824</v>
      </c>
      <c r="E311" s="150">
        <f t="shared" si="19"/>
        <v>57.399497542463251</v>
      </c>
      <c r="F311" s="150">
        <f t="shared" si="19"/>
        <v>67.102125183282794</v>
      </c>
      <c r="G311" s="150">
        <f t="shared" si="19"/>
        <v>65.681389707213299</v>
      </c>
      <c r="H311" s="150">
        <f t="shared" si="19"/>
        <v>76.111454420325856</v>
      </c>
      <c r="I311" s="150">
        <f t="shared" si="19"/>
        <v>74.238731428319397</v>
      </c>
      <c r="J311" s="150">
        <f t="shared" si="19"/>
        <v>85.062955551692852</v>
      </c>
      <c r="K311" s="150">
        <f t="shared" si="19"/>
        <v>80.471647880651815</v>
      </c>
      <c r="L311" s="150">
        <f t="shared" si="19"/>
        <v>95.060915581711797</v>
      </c>
      <c r="M311" s="150">
        <f>SUMIF($C$6:$C$182,23,M$6:M$182)</f>
        <v>107.52555403559697</v>
      </c>
      <c r="N311" s="150">
        <f t="shared" ref="N311:Y311" si="20">SUMIF($C$6:$C$182,23,N$6:N$182)</f>
        <v>111.56162994057942</v>
      </c>
      <c r="O311" s="150">
        <f t="shared" si="20"/>
        <v>116.06589220086457</v>
      </c>
      <c r="P311" s="150">
        <f t="shared" si="20"/>
        <v>102.15908854249949</v>
      </c>
      <c r="Q311" s="150">
        <f t="shared" si="20"/>
        <v>114.05232971937107</v>
      </c>
      <c r="R311" s="150">
        <f t="shared" si="20"/>
        <v>119.01049769312742</v>
      </c>
      <c r="S311" s="150">
        <f t="shared" si="20"/>
        <v>112.53362566092376</v>
      </c>
      <c r="T311" s="150">
        <f t="shared" si="20"/>
        <v>117.37246627342121</v>
      </c>
      <c r="U311" s="150">
        <f t="shared" si="20"/>
        <v>117.49423225294196</v>
      </c>
      <c r="V311" s="150">
        <f t="shared" si="20"/>
        <v>127.77439564647544</v>
      </c>
      <c r="W311" s="150">
        <f t="shared" si="20"/>
        <v>131.20309529479061</v>
      </c>
      <c r="X311" s="150">
        <f t="shared" si="20"/>
        <v>119.28884258592555</v>
      </c>
      <c r="Y311" s="150">
        <f t="shared" si="20"/>
        <v>144.67190307785199</v>
      </c>
    </row>
    <row r="312" spans="1:25" x14ac:dyDescent="0.25">
      <c r="A312" t="s">
        <v>23</v>
      </c>
      <c r="C312" s="97" t="s">
        <v>188</v>
      </c>
      <c r="D312" s="150">
        <f t="shared" ref="D312:L312" si="21">SUMIF($C$6:$C$182,"31-33",D$6:D$182)</f>
        <v>212.38966641414382</v>
      </c>
      <c r="E312" s="150">
        <f t="shared" si="21"/>
        <v>230.3343197345917</v>
      </c>
      <c r="F312" s="150">
        <f t="shared" si="21"/>
        <v>237.47035353940376</v>
      </c>
      <c r="G312" s="150">
        <f t="shared" si="21"/>
        <v>239.07968315606811</v>
      </c>
      <c r="H312" s="150">
        <f t="shared" si="21"/>
        <v>238.25890105282269</v>
      </c>
      <c r="I312" s="150">
        <f t="shared" si="21"/>
        <v>249.83592473814014</v>
      </c>
      <c r="J312" s="150">
        <f t="shared" si="21"/>
        <v>256.99445836759367</v>
      </c>
      <c r="K312" s="150">
        <f t="shared" si="21"/>
        <v>280.69319233646991</v>
      </c>
      <c r="L312" s="150">
        <f t="shared" si="21"/>
        <v>289.33840407738785</v>
      </c>
      <c r="M312" s="150">
        <f>SUMIF($C$6:$C$182,"31-33",M$6:M$182)</f>
        <v>265.66907999213731</v>
      </c>
      <c r="N312" s="150">
        <f t="shared" ref="N312:Y312" si="22">SUMIF($C$6:$C$182,"31-33",N$6:N$182)</f>
        <v>263.10412536748993</v>
      </c>
      <c r="O312" s="150">
        <f t="shared" si="22"/>
        <v>252.75371095713089</v>
      </c>
      <c r="P312" s="150">
        <f t="shared" si="22"/>
        <v>223.17830992384509</v>
      </c>
      <c r="Q312" s="150">
        <f t="shared" si="22"/>
        <v>230.61214009394632</v>
      </c>
      <c r="R312" s="150">
        <f t="shared" si="22"/>
        <v>221.15858679645299</v>
      </c>
      <c r="S312" s="150">
        <f t="shared" si="22"/>
        <v>210.88734321945805</v>
      </c>
      <c r="T312" s="150">
        <f t="shared" si="22"/>
        <v>211.67651968743615</v>
      </c>
      <c r="U312" s="150">
        <f t="shared" si="22"/>
        <v>210.94839100046804</v>
      </c>
      <c r="V312" s="150">
        <f t="shared" si="22"/>
        <v>206.7845928565194</v>
      </c>
      <c r="W312" s="150">
        <f t="shared" si="22"/>
        <v>238.00850377658867</v>
      </c>
      <c r="X312" s="150">
        <f t="shared" si="22"/>
        <v>250.41428696819403</v>
      </c>
      <c r="Y312" s="150">
        <f t="shared" si="22"/>
        <v>219.71472246582442</v>
      </c>
    </row>
    <row r="313" spans="1:25" x14ac:dyDescent="0.25">
      <c r="A313" t="s">
        <v>648</v>
      </c>
      <c r="C313" s="97">
        <v>41</v>
      </c>
      <c r="D313" s="150">
        <f t="shared" ref="D313:L313" si="23">SUMIF($C$6:$C$182,41,D$6:D$182)</f>
        <v>53.174849617478806</v>
      </c>
      <c r="E313" s="150">
        <f t="shared" si="23"/>
        <v>51.667059451284331</v>
      </c>
      <c r="F313" s="150">
        <f t="shared" si="23"/>
        <v>55.005830795828103</v>
      </c>
      <c r="G313" s="150">
        <f t="shared" si="23"/>
        <v>61.951631862607307</v>
      </c>
      <c r="H313" s="150">
        <f t="shared" si="23"/>
        <v>66.762567828099932</v>
      </c>
      <c r="I313" s="150">
        <f t="shared" si="23"/>
        <v>72.085187052256657</v>
      </c>
      <c r="J313" s="150">
        <f t="shared" si="23"/>
        <v>73.009273632103969</v>
      </c>
      <c r="K313" s="150">
        <f t="shared" si="23"/>
        <v>83.144820232195642</v>
      </c>
      <c r="L313" s="150">
        <f t="shared" si="23"/>
        <v>94.393327783040036</v>
      </c>
      <c r="M313" s="150">
        <f>SUMIF($C$6:$C$182,41,M$6:M$182)</f>
        <v>96.650650241288446</v>
      </c>
      <c r="N313" s="150">
        <f t="shared" ref="N313:Y313" si="24">SUMIF($C$6:$C$182,41,N$6:N$182)</f>
        <v>88.728436540952515</v>
      </c>
      <c r="O313" s="150">
        <f t="shared" si="24"/>
        <v>82.71721579988936</v>
      </c>
      <c r="P313" s="150">
        <f t="shared" si="24"/>
        <v>96.764722438270439</v>
      </c>
      <c r="Q313" s="150">
        <f t="shared" si="24"/>
        <v>100.11981314131418</v>
      </c>
      <c r="R313" s="150">
        <f t="shared" si="24"/>
        <v>80.730393349784066</v>
      </c>
      <c r="S313" s="150">
        <f t="shared" si="24"/>
        <v>84.491093256436983</v>
      </c>
      <c r="T313" s="150">
        <f t="shared" si="24"/>
        <v>88.234471669337836</v>
      </c>
      <c r="U313" s="150">
        <f t="shared" si="24"/>
        <v>96.575831131701023</v>
      </c>
      <c r="V313" s="150">
        <f t="shared" si="24"/>
        <v>117.01088918891224</v>
      </c>
      <c r="W313" s="150">
        <f t="shared" si="24"/>
        <v>107.29862135332476</v>
      </c>
      <c r="X313" s="150">
        <f t="shared" si="24"/>
        <v>104.49652312907676</v>
      </c>
      <c r="Y313" s="150">
        <f t="shared" si="24"/>
        <v>95.399228151014626</v>
      </c>
    </row>
    <row r="314" spans="1:25" x14ac:dyDescent="0.25">
      <c r="A314" t="s">
        <v>649</v>
      </c>
      <c r="C314" s="97" t="s">
        <v>199</v>
      </c>
      <c r="D314" s="150">
        <f t="shared" ref="D314:L314" si="25">SUMIF($C$6:$C$182,"44-45",D$6:D$182)</f>
        <v>120.27559239486629</v>
      </c>
      <c r="E314" s="150">
        <f t="shared" si="25"/>
        <v>119.25690385065701</v>
      </c>
      <c r="F314" s="150">
        <f t="shared" si="25"/>
        <v>125.25354437576746</v>
      </c>
      <c r="G314" s="150">
        <f t="shared" si="25"/>
        <v>143.04044673115817</v>
      </c>
      <c r="H314" s="150">
        <f t="shared" si="25"/>
        <v>148.66158577144654</v>
      </c>
      <c r="I314" s="150">
        <f t="shared" si="25"/>
        <v>149.20316477114153</v>
      </c>
      <c r="J314" s="150">
        <f t="shared" si="25"/>
        <v>151.24421261336147</v>
      </c>
      <c r="K314" s="150">
        <f t="shared" si="25"/>
        <v>154.39261231316107</v>
      </c>
      <c r="L314" s="150">
        <f t="shared" si="25"/>
        <v>158.69236829947283</v>
      </c>
      <c r="M314" s="150">
        <f>SUMIF($C$6:$C$182,"44-45",M$6:M$182)</f>
        <v>177.14586825830716</v>
      </c>
      <c r="N314" s="150">
        <f t="shared" ref="N314:Y314" si="26">SUMIF($C$6:$C$182,"44-45",N$6:N$182)</f>
        <v>187.00722137817522</v>
      </c>
      <c r="O314" s="150">
        <f t="shared" si="26"/>
        <v>196.23704598841474</v>
      </c>
      <c r="P314" s="150">
        <f t="shared" si="26"/>
        <v>171.02722729588021</v>
      </c>
      <c r="Q314" s="150">
        <f t="shared" si="26"/>
        <v>172.66293686335376</v>
      </c>
      <c r="R314" s="150">
        <f t="shared" si="26"/>
        <v>186.43932003019617</v>
      </c>
      <c r="S314" s="150">
        <f t="shared" si="26"/>
        <v>185.32175270405529</v>
      </c>
      <c r="T314" s="150">
        <f t="shared" si="26"/>
        <v>201.07348523477745</v>
      </c>
      <c r="U314" s="150">
        <f t="shared" si="26"/>
        <v>187.65231693009275</v>
      </c>
      <c r="V314" s="150">
        <f t="shared" si="26"/>
        <v>189.67406178375305</v>
      </c>
      <c r="W314" s="150">
        <f t="shared" si="26"/>
        <v>199.97104872187333</v>
      </c>
      <c r="X314" s="150">
        <f t="shared" si="26"/>
        <v>225.37594186637659</v>
      </c>
      <c r="Y314" s="150">
        <f t="shared" si="26"/>
        <v>207.21816442861757</v>
      </c>
    </row>
    <row r="315" spans="1:25" x14ac:dyDescent="0.25">
      <c r="A315" t="s">
        <v>650</v>
      </c>
      <c r="C315" s="97" t="s">
        <v>200</v>
      </c>
      <c r="D315" s="150">
        <f t="shared" ref="D315:L315" si="27">SUMIF($C$6:$C$182,"48-49",D$6:D$182)</f>
        <v>65.843445195857754</v>
      </c>
      <c r="E315" s="150">
        <f t="shared" si="27"/>
        <v>66.944390746066077</v>
      </c>
      <c r="F315" s="150">
        <f t="shared" si="27"/>
        <v>68.317088207530134</v>
      </c>
      <c r="G315" s="150">
        <f t="shared" si="27"/>
        <v>73.325511080321021</v>
      </c>
      <c r="H315" s="150">
        <f t="shared" si="27"/>
        <v>77.162272856036751</v>
      </c>
      <c r="I315" s="150">
        <f t="shared" si="27"/>
        <v>77.924404186728538</v>
      </c>
      <c r="J315" s="150">
        <f t="shared" si="27"/>
        <v>88.625478890568303</v>
      </c>
      <c r="K315" s="150">
        <f t="shared" si="27"/>
        <v>87.400979556675907</v>
      </c>
      <c r="L315" s="150">
        <f t="shared" si="27"/>
        <v>95.758728119618326</v>
      </c>
      <c r="M315" s="150">
        <f>SUMIF($C$6:$C$182,"48-49",M$6:M$182)</f>
        <v>94.674010149281472</v>
      </c>
      <c r="N315" s="150">
        <f t="shared" ref="N315:Y315" si="28">SUMIF($C$6:$C$182,"48-49",N$6:N$182)</f>
        <v>95.686356424772669</v>
      </c>
      <c r="O315" s="150">
        <f t="shared" si="28"/>
        <v>115.28414879605397</v>
      </c>
      <c r="P315" s="150">
        <f t="shared" si="28"/>
        <v>115.14550229596873</v>
      </c>
      <c r="Q315" s="150">
        <f t="shared" si="28"/>
        <v>110.77254474368601</v>
      </c>
      <c r="R315" s="150">
        <f t="shared" si="28"/>
        <v>111.6085998439556</v>
      </c>
      <c r="S315" s="150">
        <f t="shared" si="28"/>
        <v>104.80038000880467</v>
      </c>
      <c r="T315" s="150">
        <f t="shared" si="28"/>
        <v>124.061104507869</v>
      </c>
      <c r="U315" s="150">
        <f t="shared" si="28"/>
        <v>105.19833810288291</v>
      </c>
      <c r="V315" s="150">
        <f t="shared" si="28"/>
        <v>121.44884581169475</v>
      </c>
      <c r="W315" s="150">
        <f t="shared" si="28"/>
        <v>133.33489838050889</v>
      </c>
      <c r="X315" s="150">
        <f t="shared" si="28"/>
        <v>147.89316478843091</v>
      </c>
      <c r="Y315" s="150">
        <f t="shared" si="28"/>
        <v>160.62603967549705</v>
      </c>
    </row>
    <row r="316" spans="1:25" x14ac:dyDescent="0.25">
      <c r="A316" t="s">
        <v>651</v>
      </c>
      <c r="C316" s="97">
        <v>51</v>
      </c>
      <c r="D316" s="150">
        <f t="shared" ref="D316:L316" si="29">SUMIF($C$6:$C$182,51,D$6:D$182)</f>
        <v>31.748653810228774</v>
      </c>
      <c r="E316" s="150">
        <f t="shared" si="29"/>
        <v>32.683279960121006</v>
      </c>
      <c r="F316" s="150">
        <f t="shared" si="29"/>
        <v>32.487384793668163</v>
      </c>
      <c r="G316" s="150">
        <f t="shared" si="29"/>
        <v>42.295599362590224</v>
      </c>
      <c r="H316" s="150">
        <f t="shared" si="29"/>
        <v>44.115878771297048</v>
      </c>
      <c r="I316" s="150">
        <f t="shared" si="29"/>
        <v>35.9866791213109</v>
      </c>
      <c r="J316" s="150">
        <f t="shared" si="29"/>
        <v>33.299934177750892</v>
      </c>
      <c r="K316" s="150">
        <f t="shared" si="29"/>
        <v>35.508929212248226</v>
      </c>
      <c r="L316" s="150">
        <f t="shared" si="29"/>
        <v>27.64308690232609</v>
      </c>
      <c r="M316" s="150">
        <f>SUMIF($C$6:$C$182,51,M$6:M$182)</f>
        <v>34.161927979791329</v>
      </c>
      <c r="N316" s="150">
        <f t="shared" ref="N316:Y316" si="30">SUMIF($C$6:$C$182,51,N$6:N$182)</f>
        <v>27.247349615021136</v>
      </c>
      <c r="O316" s="150">
        <f t="shared" si="30"/>
        <v>32.102872365217806</v>
      </c>
      <c r="P316" s="150">
        <f t="shared" si="30"/>
        <v>26.162243825224849</v>
      </c>
      <c r="Q316" s="150">
        <f t="shared" si="30"/>
        <v>36.71615480703106</v>
      </c>
      <c r="R316" s="150">
        <f t="shared" si="30"/>
        <v>34.587702166100243</v>
      </c>
      <c r="S316" s="150">
        <f t="shared" si="30"/>
        <v>31.958683160436976</v>
      </c>
      <c r="T316" s="150">
        <f t="shared" si="30"/>
        <v>29.922568124571654</v>
      </c>
      <c r="U316" s="150">
        <f t="shared" si="30"/>
        <v>32.133928717835012</v>
      </c>
      <c r="V316" s="150">
        <f t="shared" si="30"/>
        <v>35.381327820866588</v>
      </c>
      <c r="W316" s="150">
        <f t="shared" si="30"/>
        <v>33.859909317255784</v>
      </c>
      <c r="X316" s="150">
        <f t="shared" si="30"/>
        <v>23.806455179265512</v>
      </c>
      <c r="Y316" s="150">
        <f t="shared" si="30"/>
        <v>36.398543478089955</v>
      </c>
    </row>
    <row r="317" spans="1:25" x14ac:dyDescent="0.25">
      <c r="A317" t="s">
        <v>567</v>
      </c>
      <c r="C317" s="97">
        <v>52</v>
      </c>
      <c r="D317" s="150">
        <f t="shared" ref="D317:L317" si="31">SUMIF($C$6:$C$182,52,D$6:D$182)</f>
        <v>71.242827038798765</v>
      </c>
      <c r="E317" s="150">
        <f t="shared" si="31"/>
        <v>66.129145370286565</v>
      </c>
      <c r="F317" s="150">
        <f t="shared" si="31"/>
        <v>69.172815736075165</v>
      </c>
      <c r="G317" s="150">
        <f t="shared" si="31"/>
        <v>71.313947291954648</v>
      </c>
      <c r="H317" s="150">
        <f t="shared" si="31"/>
        <v>81.390597404401419</v>
      </c>
      <c r="I317" s="150">
        <f t="shared" si="31"/>
        <v>86.899704580223926</v>
      </c>
      <c r="J317" s="150">
        <f t="shared" si="31"/>
        <v>82.27422068016925</v>
      </c>
      <c r="K317" s="150">
        <f t="shared" si="31"/>
        <v>93.89295330811845</v>
      </c>
      <c r="L317" s="150">
        <f t="shared" si="31"/>
        <v>57.232893604398612</v>
      </c>
      <c r="M317" s="150">
        <f>SUMIF($C$6:$C$182,52,M$6:M$182)</f>
        <v>61.010881008919142</v>
      </c>
      <c r="N317" s="150">
        <f t="shared" ref="N317:Y317" si="32">SUMIF($C$6:$C$182,52,N$6:N$182)</f>
        <v>64.736199970409245</v>
      </c>
      <c r="O317" s="150">
        <f t="shared" si="32"/>
        <v>51.079169291939536</v>
      </c>
      <c r="P317" s="150">
        <f t="shared" si="32"/>
        <v>57.791097283394748</v>
      </c>
      <c r="Q317" s="150">
        <f t="shared" si="32"/>
        <v>71.941640892894839</v>
      </c>
      <c r="R317" s="150">
        <f t="shared" si="32"/>
        <v>65.738289769615903</v>
      </c>
      <c r="S317" s="150">
        <f t="shared" si="32"/>
        <v>65.112461797924254</v>
      </c>
      <c r="T317" s="150">
        <f t="shared" si="32"/>
        <v>77.764766233801453</v>
      </c>
      <c r="U317" s="150">
        <f t="shared" si="32"/>
        <v>70.170481836942514</v>
      </c>
      <c r="V317" s="150">
        <f t="shared" si="32"/>
        <v>74.817300075291485</v>
      </c>
      <c r="W317" s="150">
        <f t="shared" si="32"/>
        <v>80.259792648802943</v>
      </c>
      <c r="X317" s="150">
        <f t="shared" si="32"/>
        <v>94.335466724513026</v>
      </c>
      <c r="Y317" s="150">
        <f t="shared" si="32"/>
        <v>102.69774509478134</v>
      </c>
    </row>
    <row r="318" spans="1:25" x14ac:dyDescent="0.25">
      <c r="A318" t="s">
        <v>652</v>
      </c>
      <c r="C318" s="97">
        <v>53</v>
      </c>
      <c r="D318" s="150">
        <f t="shared" ref="D318:L318" si="33">SUMIF($C$6:$C$182,53,D$6:D$182)</f>
        <v>19.918650045630841</v>
      </c>
      <c r="E318" s="150">
        <f t="shared" si="33"/>
        <v>19.462795320086858</v>
      </c>
      <c r="F318" s="150">
        <f t="shared" si="33"/>
        <v>20.162054896249721</v>
      </c>
      <c r="G318" s="150">
        <f t="shared" si="33"/>
        <v>22.765237724233263</v>
      </c>
      <c r="H318" s="150">
        <f t="shared" si="33"/>
        <v>26.567202070478881</v>
      </c>
      <c r="I318" s="150">
        <f t="shared" si="33"/>
        <v>23.648396231274823</v>
      </c>
      <c r="J318" s="150">
        <f t="shared" si="33"/>
        <v>25.972778056227316</v>
      </c>
      <c r="K318" s="150">
        <f t="shared" si="33"/>
        <v>27.306967654563586</v>
      </c>
      <c r="L318" s="150">
        <f t="shared" si="33"/>
        <v>27.251487475709645</v>
      </c>
      <c r="M318" s="150">
        <f>SUMIF($C$6:$C$182,53,M$6:M$182)</f>
        <v>23.031661151903371</v>
      </c>
      <c r="N318" s="150">
        <f t="shared" ref="N318:Y318" si="34">SUMIF($C$6:$C$182,53,N$6:N$182)</f>
        <v>31.086747083167666</v>
      </c>
      <c r="O318" s="150">
        <f t="shared" si="34"/>
        <v>29.069846091590193</v>
      </c>
      <c r="P318" s="150">
        <f t="shared" si="34"/>
        <v>32.246758615906501</v>
      </c>
      <c r="Q318" s="150">
        <f t="shared" si="34"/>
        <v>25.542459195444906</v>
      </c>
      <c r="R318" s="150">
        <f t="shared" si="34"/>
        <v>32.610940903493159</v>
      </c>
      <c r="S318" s="150">
        <f t="shared" si="34"/>
        <v>35.891477627817927</v>
      </c>
      <c r="T318" s="150">
        <f t="shared" si="34"/>
        <v>34.909400105505654</v>
      </c>
      <c r="U318" s="150">
        <f t="shared" si="34"/>
        <v>36.009135596561855</v>
      </c>
      <c r="V318" s="150">
        <f t="shared" si="34"/>
        <v>44.144123231329118</v>
      </c>
      <c r="W318" s="150">
        <f t="shared" si="34"/>
        <v>41.534041826643964</v>
      </c>
      <c r="X318" s="150">
        <f t="shared" si="34"/>
        <v>37.830188883645626</v>
      </c>
      <c r="Y318" s="150">
        <f t="shared" si="34"/>
        <v>48.589299166050644</v>
      </c>
    </row>
    <row r="319" spans="1:25" x14ac:dyDescent="0.25">
      <c r="A319" t="s">
        <v>653</v>
      </c>
      <c r="C319" s="97">
        <v>54</v>
      </c>
      <c r="D319" s="150">
        <f t="shared" ref="D319:L319" si="35">SUMIF($C$6:$C$182,54,D$6:D$182)</f>
        <v>81.665487538676913</v>
      </c>
      <c r="E319" s="150">
        <f t="shared" si="35"/>
        <v>86.053549414845591</v>
      </c>
      <c r="F319" s="150">
        <f t="shared" si="35"/>
        <v>90.402549127775728</v>
      </c>
      <c r="G319" s="150">
        <f t="shared" si="35"/>
        <v>107.97543958125115</v>
      </c>
      <c r="H319" s="150">
        <f t="shared" si="35"/>
        <v>113.74459244249203</v>
      </c>
      <c r="I319" s="150">
        <f t="shared" si="35"/>
        <v>114.21473214376562</v>
      </c>
      <c r="J319" s="150">
        <f t="shared" si="35"/>
        <v>112.3380543545949</v>
      </c>
      <c r="K319" s="150">
        <f t="shared" si="35"/>
        <v>113.46213082602034</v>
      </c>
      <c r="L319" s="150">
        <f t="shared" si="35"/>
        <v>108.28390982169032</v>
      </c>
      <c r="M319" s="150">
        <f>SUMIF($C$6:$C$182,54,M$6:M$182)</f>
        <v>93.684028090752975</v>
      </c>
      <c r="N319" s="150">
        <f t="shared" ref="N319:Y319" si="36">SUMIF($C$6:$C$182,54,N$6:N$182)</f>
        <v>112.19702353450799</v>
      </c>
      <c r="O319" s="150">
        <f t="shared" si="36"/>
        <v>118.85607183473726</v>
      </c>
      <c r="P319" s="150">
        <f t="shared" si="36"/>
        <v>109.23062452474505</v>
      </c>
      <c r="Q319" s="150">
        <f t="shared" si="36"/>
        <v>125.89969803921568</v>
      </c>
      <c r="R319" s="150">
        <f t="shared" si="36"/>
        <v>129.42656288223623</v>
      </c>
      <c r="S319" s="150">
        <f t="shared" si="36"/>
        <v>139.90291536086804</v>
      </c>
      <c r="T319" s="150">
        <f t="shared" si="36"/>
        <v>142.84064701454534</v>
      </c>
      <c r="U319" s="150">
        <f t="shared" si="36"/>
        <v>140.5482703695329</v>
      </c>
      <c r="V319" s="150">
        <f t="shared" si="36"/>
        <v>153.00733462336828</v>
      </c>
      <c r="W319" s="150">
        <f t="shared" si="36"/>
        <v>158.86145642510004</v>
      </c>
      <c r="X319" s="150">
        <f t="shared" si="36"/>
        <v>157.74916207466256</v>
      </c>
      <c r="Y319" s="150">
        <f t="shared" si="36"/>
        <v>156.812258837765</v>
      </c>
    </row>
    <row r="320" spans="1:25" x14ac:dyDescent="0.25">
      <c r="A320" t="s">
        <v>644</v>
      </c>
      <c r="C320" s="97" t="s">
        <v>645</v>
      </c>
      <c r="D320" s="150">
        <f t="shared" ref="D320:L320" si="37">SUMIF($C$6:$C$182,55,D$6:D$182)+SUMIF($C$6:$C$182,56,D$6:D$182)</f>
        <v>41.368863208891035</v>
      </c>
      <c r="E320" s="150">
        <f t="shared" si="37"/>
        <v>45.072440221415739</v>
      </c>
      <c r="F320" s="150">
        <f t="shared" si="37"/>
        <v>54.446208662415856</v>
      </c>
      <c r="G320" s="150">
        <f t="shared" si="37"/>
        <v>54.982076110380063</v>
      </c>
      <c r="H320" s="150">
        <f t="shared" si="37"/>
        <v>49.543718896180884</v>
      </c>
      <c r="I320" s="150">
        <f t="shared" si="37"/>
        <v>56.743146909959094</v>
      </c>
      <c r="J320" s="150">
        <f t="shared" si="37"/>
        <v>59.862636804715834</v>
      </c>
      <c r="K320" s="150">
        <f t="shared" si="37"/>
        <v>61.903745055807292</v>
      </c>
      <c r="L320" s="150">
        <f t="shared" si="37"/>
        <v>61.548983069635767</v>
      </c>
      <c r="M320" s="150">
        <f>SUMIF($C$6:$C$182,55,M$6:M$182)+SUMIF($C$6:$C$182,56,M$6:M$182)</f>
        <v>62.216773442994963</v>
      </c>
      <c r="N320" s="150">
        <f t="shared" ref="N320:Y320" si="38">SUMIF($C$6:$C$182,55,N$6:N$182)+SUMIF($C$6:$C$182,56,N$6:N$182)</f>
        <v>64.905689514988339</v>
      </c>
      <c r="O320" s="150">
        <f t="shared" si="38"/>
        <v>65.170124695116868</v>
      </c>
      <c r="P320" s="150">
        <f t="shared" si="38"/>
        <v>64.708091646107661</v>
      </c>
      <c r="Q320" s="150">
        <f t="shared" si="38"/>
        <v>68.652047712530532</v>
      </c>
      <c r="R320" s="150">
        <f t="shared" si="38"/>
        <v>64.21302621035332</v>
      </c>
      <c r="S320" s="150">
        <f t="shared" si="38"/>
        <v>69.501730074994839</v>
      </c>
      <c r="T320" s="150">
        <f t="shared" si="38"/>
        <v>73.071321111857216</v>
      </c>
      <c r="U320" s="150">
        <f t="shared" si="38"/>
        <v>84.697395105236723</v>
      </c>
      <c r="V320" s="150">
        <f t="shared" si="38"/>
        <v>79.537978601373069</v>
      </c>
      <c r="W320" s="150">
        <f t="shared" si="38"/>
        <v>78.35259054928602</v>
      </c>
      <c r="X320" s="150">
        <f t="shared" si="38"/>
        <v>64.17885183498062</v>
      </c>
      <c r="Y320" s="150">
        <f t="shared" si="38"/>
        <v>71.389429858866222</v>
      </c>
    </row>
    <row r="321" spans="1:25" x14ac:dyDescent="0.25">
      <c r="A321" t="s">
        <v>647</v>
      </c>
      <c r="C321" s="97" t="s">
        <v>646</v>
      </c>
      <c r="D321" s="150">
        <f t="shared" ref="D321:L321" si="39">SUMIF($C$6:$C$182,61,D$6:D$182)+SUMIF($C$6:$C$182,62,D$6:D$182)+SUMIF($C$6:$C$182,91,D$6:D$182)</f>
        <v>173.09216915916312</v>
      </c>
      <c r="E321" s="150">
        <f t="shared" si="39"/>
        <v>182.97332013478544</v>
      </c>
      <c r="F321" s="150">
        <f t="shared" si="39"/>
        <v>180.91832862099264</v>
      </c>
      <c r="G321" s="150">
        <f t="shared" si="39"/>
        <v>185.8231436538494</v>
      </c>
      <c r="H321" s="150">
        <f t="shared" si="39"/>
        <v>184.85491416493704</v>
      </c>
      <c r="I321" s="150">
        <f t="shared" si="39"/>
        <v>201.624357365516</v>
      </c>
      <c r="J321" s="150">
        <f t="shared" si="39"/>
        <v>215.29511622430465</v>
      </c>
      <c r="K321" s="150">
        <f t="shared" si="39"/>
        <v>208.20184153650328</v>
      </c>
      <c r="L321" s="150">
        <f t="shared" si="39"/>
        <v>186.81887254072149</v>
      </c>
      <c r="M321" s="150">
        <f>SUMIF($C$6:$C$182,61,M$6:M$182)+SUMIF($C$6:$C$182,62,M$6:M$182)+SUMIF($C$6:$C$182,91,M$6:M$182)</f>
        <v>201.62022638640718</v>
      </c>
      <c r="N321" s="150">
        <f t="shared" ref="N321:Y321" si="40">SUMIF($C$6:$C$182,61,N$6:N$182)+SUMIF($C$6:$C$182,62,N$6:N$182)+SUMIF($C$6:$C$182,91,N$6:N$182)</f>
        <v>208.78778066249629</v>
      </c>
      <c r="O321" s="150">
        <f t="shared" si="40"/>
        <v>213.39935585577109</v>
      </c>
      <c r="P321" s="150">
        <f t="shared" si="40"/>
        <v>224.34451798673899</v>
      </c>
      <c r="Q321" s="150">
        <f t="shared" si="40"/>
        <v>246.06023352930924</v>
      </c>
      <c r="R321" s="150">
        <f t="shared" si="40"/>
        <v>239.81349694889406</v>
      </c>
      <c r="S321" s="150">
        <f t="shared" si="40"/>
        <v>241.58457740695917</v>
      </c>
      <c r="T321" s="150">
        <f t="shared" si="40"/>
        <v>247.48325408798632</v>
      </c>
      <c r="U321" s="150">
        <f t="shared" si="40"/>
        <v>279.3629276565988</v>
      </c>
      <c r="V321" s="150">
        <f t="shared" si="40"/>
        <v>266.93766883736293</v>
      </c>
      <c r="W321" s="150">
        <f t="shared" si="40"/>
        <v>276.48053685664433</v>
      </c>
      <c r="X321" s="150">
        <f t="shared" si="40"/>
        <v>276.73825459985721</v>
      </c>
      <c r="Y321" s="150">
        <f t="shared" si="40"/>
        <v>291.76446152651033</v>
      </c>
    </row>
    <row r="322" spans="1:25" x14ac:dyDescent="0.25">
      <c r="A322" t="s">
        <v>654</v>
      </c>
      <c r="C322" s="97">
        <v>71</v>
      </c>
      <c r="D322" s="150">
        <f t="shared" ref="D322:L322" si="41">SUMIF($C$6:$C$182,71,D$6:D$182)</f>
        <v>14.543337829936416</v>
      </c>
      <c r="E322" s="150">
        <f t="shared" si="41"/>
        <v>12.985103073645135</v>
      </c>
      <c r="F322" s="150">
        <f t="shared" si="41"/>
        <v>17.637144616791183</v>
      </c>
      <c r="G322" s="150">
        <f t="shared" si="41"/>
        <v>21.462301247213823</v>
      </c>
      <c r="H322" s="150">
        <f t="shared" si="41"/>
        <v>23.829323825334843</v>
      </c>
      <c r="I322" s="150">
        <f t="shared" si="41"/>
        <v>25.600994198190811</v>
      </c>
      <c r="J322" s="150">
        <f t="shared" si="41"/>
        <v>21.205323550483669</v>
      </c>
      <c r="K322" s="150">
        <f t="shared" si="41"/>
        <v>26.774975362469696</v>
      </c>
      <c r="L322" s="150">
        <f t="shared" si="41"/>
        <v>20.593164993341091</v>
      </c>
      <c r="M322" s="150">
        <f>SUMIF($C$6:$C$182,71,M$6:M$182)</f>
        <v>21.464903112509958</v>
      </c>
      <c r="N322" s="150">
        <f t="shared" ref="N322:Y322" si="42">SUMIF($C$6:$C$182,71,N$6:N$182)</f>
        <v>27.557731514961645</v>
      </c>
      <c r="O322" s="150">
        <f t="shared" si="42"/>
        <v>24.340478822206414</v>
      </c>
      <c r="P322" s="150">
        <f t="shared" si="42"/>
        <v>27.70023155131782</v>
      </c>
      <c r="Q322" s="150">
        <f t="shared" si="42"/>
        <v>33.185316417298488</v>
      </c>
      <c r="R322" s="150">
        <f t="shared" si="42"/>
        <v>40.363304550466388</v>
      </c>
      <c r="S322" s="150">
        <f t="shared" si="42"/>
        <v>29.743443766626037</v>
      </c>
      <c r="T322" s="150">
        <f t="shared" si="42"/>
        <v>28.58245883176955</v>
      </c>
      <c r="U322" s="150">
        <f t="shared" si="42"/>
        <v>43.976551862848233</v>
      </c>
      <c r="V322" s="150">
        <f t="shared" si="42"/>
        <v>32.534837956926417</v>
      </c>
      <c r="W322" s="150">
        <f t="shared" si="42"/>
        <v>30.294219295774148</v>
      </c>
      <c r="X322" s="150">
        <f t="shared" si="42"/>
        <v>35.964568177254399</v>
      </c>
      <c r="Y322" s="150">
        <f t="shared" si="42"/>
        <v>32.882049825903565</v>
      </c>
    </row>
    <row r="323" spans="1:25" x14ac:dyDescent="0.25">
      <c r="A323" t="s">
        <v>655</v>
      </c>
      <c r="C323" s="97">
        <v>72</v>
      </c>
      <c r="D323" s="150">
        <f t="shared" ref="D323:L323" si="43">SUMIF($C$6:$C$182,72,D$6:D$182)</f>
        <v>54.930636038899138</v>
      </c>
      <c r="E323" s="150">
        <f t="shared" si="43"/>
        <v>54.795871263154424</v>
      </c>
      <c r="F323" s="150">
        <f t="shared" si="43"/>
        <v>53.903863728855683</v>
      </c>
      <c r="G323" s="150">
        <f t="shared" si="43"/>
        <v>55.229689299643283</v>
      </c>
      <c r="H323" s="150">
        <f t="shared" si="43"/>
        <v>55.034223069721818</v>
      </c>
      <c r="I323" s="150">
        <f t="shared" si="43"/>
        <v>59.724647088820646</v>
      </c>
      <c r="J323" s="150">
        <f t="shared" si="43"/>
        <v>63.113535290205533</v>
      </c>
      <c r="K323" s="150">
        <f t="shared" si="43"/>
        <v>59.642172295959668</v>
      </c>
      <c r="L323" s="150">
        <f t="shared" si="43"/>
        <v>64.076125304087938</v>
      </c>
      <c r="M323" s="150">
        <f>SUMIF($C$6:$C$182,72,M$6:M$182)</f>
        <v>65.564321178914497</v>
      </c>
      <c r="N323" s="150">
        <f t="shared" ref="N323:Y323" si="44">SUMIF($C$6:$C$182,72,N$6:N$182)</f>
        <v>75.461921524887316</v>
      </c>
      <c r="O323" s="150">
        <f t="shared" si="44"/>
        <v>62.325151134129442</v>
      </c>
      <c r="P323" s="150">
        <f t="shared" si="44"/>
        <v>70.523864959840139</v>
      </c>
      <c r="Q323" s="150">
        <f t="shared" si="44"/>
        <v>75.302478081558718</v>
      </c>
      <c r="R323" s="150">
        <f t="shared" si="44"/>
        <v>74.794600063296187</v>
      </c>
      <c r="S323" s="150">
        <f t="shared" si="44"/>
        <v>82.13957167556994</v>
      </c>
      <c r="T323" s="150">
        <f t="shared" si="44"/>
        <v>85.039603106226366</v>
      </c>
      <c r="U323" s="150">
        <f t="shared" si="44"/>
        <v>89.101441834802188</v>
      </c>
      <c r="V323" s="150">
        <f t="shared" si="44"/>
        <v>86.999453793734475</v>
      </c>
      <c r="W323" s="150">
        <f t="shared" si="44"/>
        <v>94.626073140397082</v>
      </c>
      <c r="X323" s="150">
        <f t="shared" si="44"/>
        <v>74.483550302892397</v>
      </c>
      <c r="Y323" s="150">
        <f t="shared" si="44"/>
        <v>94.995432161884295</v>
      </c>
    </row>
    <row r="324" spans="1:25" x14ac:dyDescent="0.25">
      <c r="A324" t="s">
        <v>656</v>
      </c>
      <c r="C324" s="97">
        <v>81</v>
      </c>
      <c r="D324" s="150">
        <f t="shared" ref="D324:L324" si="45">SUMIF($C$6:$C$182,81,D$6:D$182)</f>
        <v>44.288394022629028</v>
      </c>
      <c r="E324" s="150">
        <f t="shared" si="45"/>
        <v>51.437381303723086</v>
      </c>
      <c r="F324" s="150">
        <f t="shared" si="45"/>
        <v>42.686062201582956</v>
      </c>
      <c r="G324" s="150">
        <f t="shared" si="45"/>
        <v>42.112859422776609</v>
      </c>
      <c r="H324" s="150">
        <f t="shared" si="45"/>
        <v>48.623624055483724</v>
      </c>
      <c r="I324" s="150">
        <f t="shared" si="45"/>
        <v>49.756494531405963</v>
      </c>
      <c r="J324" s="150">
        <f t="shared" si="45"/>
        <v>55.11449422007253</v>
      </c>
      <c r="K324" s="150">
        <f t="shared" si="45"/>
        <v>47.740630270521301</v>
      </c>
      <c r="L324" s="150">
        <f t="shared" si="45"/>
        <v>45.489164595817655</v>
      </c>
      <c r="M324" s="150">
        <f>SUMIF($C$6:$C$182,81,M$6:M$182)</f>
        <v>48.202562597475875</v>
      </c>
      <c r="N324" s="150">
        <f t="shared" ref="N324:Y324" si="46">SUMIF($C$6:$C$182,81,N$6:N$182)</f>
        <v>51.518153091769591</v>
      </c>
      <c r="O324" s="150">
        <f t="shared" si="46"/>
        <v>60.526377994086303</v>
      </c>
      <c r="P324" s="150">
        <f t="shared" si="46"/>
        <v>72.496158449014757</v>
      </c>
      <c r="Q324" s="150">
        <f t="shared" si="46"/>
        <v>59.0370306516201</v>
      </c>
      <c r="R324" s="150">
        <f t="shared" si="46"/>
        <v>55.178147095971724</v>
      </c>
      <c r="S324" s="150">
        <f t="shared" si="46"/>
        <v>64.06717348411469</v>
      </c>
      <c r="T324" s="150">
        <f t="shared" si="46"/>
        <v>51.025038424295204</v>
      </c>
      <c r="U324" s="150">
        <f t="shared" si="46"/>
        <v>59.725748574834881</v>
      </c>
      <c r="V324" s="150">
        <f t="shared" si="46"/>
        <v>62.40136421538331</v>
      </c>
      <c r="W324" s="150">
        <f t="shared" si="46"/>
        <v>56.789032245437511</v>
      </c>
      <c r="X324" s="150">
        <f t="shared" si="46"/>
        <v>61.226489739504572</v>
      </c>
      <c r="Y324" s="150">
        <f t="shared" si="46"/>
        <v>60.283181778326352</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77"/>
  <sheetViews>
    <sheetView workbookViewId="0">
      <pane xSplit="3" ySplit="5" topLeftCell="D6" activePane="bottomRight" state="frozen"/>
      <selection pane="topRight"/>
      <selection pane="bottomLeft"/>
      <selection pane="bottomRight" activeCell="M3" sqref="M3"/>
    </sheetView>
  </sheetViews>
  <sheetFormatPr defaultRowHeight="15" x14ac:dyDescent="0.25"/>
  <cols>
    <col min="1" max="1" width="50.7109375" customWidth="1"/>
    <col min="2" max="2" width="5.7109375" hidden="1" customWidth="1"/>
    <col min="3" max="3" width="20.7109375" customWidth="1"/>
    <col min="4" max="12" width="10.140625" hidden="1" customWidth="1"/>
    <col min="13" max="25" width="10.140625" bestFit="1" customWidth="1"/>
  </cols>
  <sheetData>
    <row r="1" spans="1:25" ht="15.75" x14ac:dyDescent="0.25">
      <c r="A1" s="24" t="s">
        <v>214</v>
      </c>
      <c r="B1" s="24"/>
    </row>
    <row r="2" spans="1:25" x14ac:dyDescent="0.25">
      <c r="A2" s="26" t="s">
        <v>215</v>
      </c>
      <c r="B2" s="26"/>
      <c r="R2" s="150"/>
      <c r="S2" s="150"/>
      <c r="T2" s="150"/>
      <c r="U2" s="150"/>
      <c r="V2" s="150"/>
      <c r="W2" s="150"/>
      <c r="X2" s="150"/>
      <c r="Y2" s="150"/>
    </row>
    <row r="3" spans="1:25" x14ac:dyDescent="0.25">
      <c r="A3" s="25" t="s">
        <v>303</v>
      </c>
      <c r="B3" s="25"/>
      <c r="R3" s="150"/>
      <c r="S3" s="150"/>
      <c r="T3" s="150"/>
      <c r="U3" s="150"/>
      <c r="V3" s="150"/>
      <c r="W3" s="150"/>
      <c r="X3" s="150"/>
      <c r="Y3" s="150"/>
    </row>
    <row r="4" spans="1:25" s="16" customFormat="1" x14ac:dyDescent="0.25">
      <c r="A4" s="72" t="s">
        <v>314</v>
      </c>
      <c r="B4" s="72"/>
    </row>
    <row r="5" spans="1:25" s="1" customFormat="1" x14ac:dyDescent="0.25">
      <c r="A5" s="1" t="s">
        <v>212</v>
      </c>
      <c r="C5" s="1" t="s">
        <v>213</v>
      </c>
      <c r="D5" s="17">
        <v>1997</v>
      </c>
      <c r="E5" s="17">
        <v>1998</v>
      </c>
      <c r="F5" s="17">
        <v>1999</v>
      </c>
      <c r="G5" s="17">
        <v>2000</v>
      </c>
      <c r="H5" s="17">
        <v>2001</v>
      </c>
      <c r="I5" s="17">
        <v>2002</v>
      </c>
      <c r="J5" s="17">
        <v>2003</v>
      </c>
      <c r="K5" s="17">
        <v>2004</v>
      </c>
      <c r="L5" s="17">
        <v>2005</v>
      </c>
      <c r="M5" s="17">
        <v>2006</v>
      </c>
      <c r="N5" s="17">
        <v>2007</v>
      </c>
      <c r="O5" s="17">
        <v>2008</v>
      </c>
      <c r="P5" s="17">
        <v>2009</v>
      </c>
      <c r="Q5" s="17">
        <v>2010</v>
      </c>
      <c r="R5" s="17">
        <v>2011</v>
      </c>
      <c r="S5" s="17">
        <v>2012</v>
      </c>
      <c r="T5" s="17">
        <v>2013</v>
      </c>
      <c r="U5" s="17">
        <v>2014</v>
      </c>
      <c r="V5" s="17">
        <v>2015</v>
      </c>
      <c r="W5" s="17">
        <v>2016</v>
      </c>
      <c r="X5" s="17">
        <v>2017</v>
      </c>
      <c r="Y5" s="17">
        <v>2018</v>
      </c>
    </row>
    <row r="6" spans="1:25" x14ac:dyDescent="0.25">
      <c r="A6" s="3" t="s">
        <v>2</v>
      </c>
      <c r="B6" s="3"/>
      <c r="C6" s="11" t="s">
        <v>176</v>
      </c>
      <c r="D6" s="67">
        <f>IFERROR(+'CMA Emp Adj'!D6/'Ont LFS Emp'!D6,"")</f>
        <v>0.42170273330220936</v>
      </c>
      <c r="E6" s="67">
        <f>IFERROR(+'CMA Emp Adj'!E6/'Ont LFS Emp'!E6,"")</f>
        <v>0.42192424828607944</v>
      </c>
      <c r="F6" s="67">
        <f>IFERROR(+'CMA Emp Adj'!F6/'Ont LFS Emp'!F6,"")</f>
        <v>0.41977768865764975</v>
      </c>
      <c r="G6" s="67">
        <f>IFERROR(+'CMA Emp Adj'!G6/'Ont LFS Emp'!G6,"")</f>
        <v>0.42401979751911906</v>
      </c>
      <c r="H6" s="67">
        <f>IFERROR(+'CMA Emp Adj'!H6/'Ont LFS Emp'!H6,"")</f>
        <v>0.42815959954874927</v>
      </c>
      <c r="I6" s="67">
        <f>IFERROR(+'CMA Emp Adj'!I6/'Ont LFS Emp'!I6,"")</f>
        <v>0.42849117108457696</v>
      </c>
      <c r="J6" s="67">
        <f>IFERROR(+'CMA Emp Adj'!J6/'Ont LFS Emp'!J6,"")</f>
        <v>0.42434314299878317</v>
      </c>
      <c r="K6" s="67">
        <f>IFERROR(+'CMA Emp Adj'!K6/'Ont LFS Emp'!K6,"")</f>
        <v>0.42577752579082895</v>
      </c>
      <c r="L6" s="67">
        <f>IFERROR(+'CMA Emp Adj'!L6/'Ont LFS Emp'!L6,"")</f>
        <v>0.45768898349879678</v>
      </c>
      <c r="M6" s="32">
        <f>IFERROR(+'CMA Emp Adj'!M6/'Ont LFS Emp'!M6,"")</f>
        <v>0.4572450805639342</v>
      </c>
      <c r="N6" s="32">
        <f>IFERROR(+'CMA Emp Adj'!N6/'Ont LFS Emp'!N6,"")</f>
        <v>0.46119335314133902</v>
      </c>
      <c r="O6" s="32">
        <f>IFERROR(+'CMA Emp Adj'!O6/'Ont LFS Emp'!O6,"")</f>
        <v>0.4635843694085886</v>
      </c>
      <c r="P6" s="32">
        <f>IFERROR(+'CMA Emp Adj'!P6/'Ont LFS Emp'!P6,"")</f>
        <v>0.46816065269905172</v>
      </c>
      <c r="Q6" s="32">
        <f>IFERROR(+'CMA Emp Adj'!Q6/'Ont LFS Emp'!Q6,"")</f>
        <v>0.47099081511104751</v>
      </c>
      <c r="R6" s="32">
        <f>IFERROR(+'CMA Emp Adj'!R6/'Ont LFS Emp'!R6,"")</f>
        <v>0.46557935813895862</v>
      </c>
      <c r="S6" s="32">
        <f>IFERROR(+'CMA Emp Adj'!S6/'Ont LFS Emp'!S6,"")</f>
        <v>0.46839214231841914</v>
      </c>
      <c r="T6" s="32">
        <f>IFERROR(+'CMA Emp Adj'!T6/'Ont LFS Emp'!T6,"")</f>
        <v>0.48053167629739724</v>
      </c>
      <c r="U6" s="32">
        <f>IFERROR(+'CMA Emp Adj'!U6/'Ont LFS Emp'!U6,"")</f>
        <v>0.47599274999589475</v>
      </c>
      <c r="V6" s="32">
        <f>IFERROR(+'CMA Emp Adj'!V6/'Ont LFS Emp'!V6,"")</f>
        <v>0.4865626384029364</v>
      </c>
      <c r="W6" s="32">
        <f>IFERROR(+'CMA Emp Adj'!W6/'Ont LFS Emp'!W6,"")</f>
        <v>0.48839697824560752</v>
      </c>
      <c r="X6" s="32">
        <f>IFERROR(+'CMA Emp Adj'!X6/'Ont LFS Emp'!X6,"")</f>
        <v>0.49072250059354866</v>
      </c>
      <c r="Y6" s="32">
        <f>IFERROR(+'CMA Emp Adj'!Y6/'Ont LFS Emp'!Y6,"")</f>
        <v>0.4922753307354602</v>
      </c>
    </row>
    <row r="7" spans="1:25" x14ac:dyDescent="0.25">
      <c r="A7" s="4" t="s">
        <v>3</v>
      </c>
      <c r="B7" s="4"/>
      <c r="C7" s="12" t="s">
        <v>177</v>
      </c>
      <c r="D7" s="68">
        <f>IFERROR(+'CMA Emp Adj'!D7/'Ont LFS Emp'!D7,"")</f>
        <v>0.38615293016926083</v>
      </c>
      <c r="E7" s="68">
        <f>IFERROR(+'CMA Emp Adj'!E7/'Ont LFS Emp'!E7,"")</f>
        <v>0.39143105370812503</v>
      </c>
      <c r="F7" s="68">
        <f>IFERROR(+'CMA Emp Adj'!F7/'Ont LFS Emp'!F7,"")</f>
        <v>0.38407662454755714</v>
      </c>
      <c r="G7" s="68">
        <f>IFERROR(+'CMA Emp Adj'!G7/'Ont LFS Emp'!G7,"")</f>
        <v>0.38478059972594886</v>
      </c>
      <c r="H7" s="68">
        <f>IFERROR(+'CMA Emp Adj'!H7/'Ont LFS Emp'!H7,"")</f>
        <v>0.39348332535503433</v>
      </c>
      <c r="I7" s="68">
        <f>IFERROR(+'CMA Emp Adj'!I7/'Ont LFS Emp'!I7,"")</f>
        <v>0.40502978160158837</v>
      </c>
      <c r="J7" s="68">
        <f>IFERROR(+'CMA Emp Adj'!J7/'Ont LFS Emp'!J7,"")</f>
        <v>0.39122691050640818</v>
      </c>
      <c r="K7" s="68">
        <f>IFERROR(+'CMA Emp Adj'!K7/'Ont LFS Emp'!K7,"")</f>
        <v>0.40246850589793121</v>
      </c>
      <c r="L7" s="68">
        <f>IFERROR(+'CMA Emp Adj'!L7/'Ont LFS Emp'!L7,"")</f>
        <v>0.43646667844007159</v>
      </c>
      <c r="M7" s="33">
        <f>IFERROR(+'CMA Emp Adj'!M7/'Ont LFS Emp'!M7,"")</f>
        <v>0.42001670590979662</v>
      </c>
      <c r="N7" s="33">
        <f>IFERROR(+'CMA Emp Adj'!N7/'Ont LFS Emp'!N7,"")</f>
        <v>0.42501858637055001</v>
      </c>
      <c r="O7" s="33">
        <f>IFERROR(+'CMA Emp Adj'!O7/'Ont LFS Emp'!O7,"")</f>
        <v>0.43431319559792408</v>
      </c>
      <c r="P7" s="33">
        <f>IFERROR(+'CMA Emp Adj'!P7/'Ont LFS Emp'!P7,"")</f>
        <v>0.41429533676421459</v>
      </c>
      <c r="Q7" s="33">
        <f>IFERROR(+'CMA Emp Adj'!Q7/'Ont LFS Emp'!Q7,"")</f>
        <v>0.41747734593668606</v>
      </c>
      <c r="R7" s="33">
        <f>IFERROR(+'CMA Emp Adj'!R7/'Ont LFS Emp'!R7,"")</f>
        <v>0.42408144614193688</v>
      </c>
      <c r="S7" s="33">
        <f>IFERROR(+'CMA Emp Adj'!S7/'Ont LFS Emp'!S7,"")</f>
        <v>0.42040394180017726</v>
      </c>
      <c r="T7" s="33">
        <f>IFERROR(+'CMA Emp Adj'!T7/'Ont LFS Emp'!T7,"")</f>
        <v>0.43506744926365487</v>
      </c>
      <c r="U7" s="33">
        <f>IFERROR(+'CMA Emp Adj'!U7/'Ont LFS Emp'!U7,"")</f>
        <v>0.42748823848361933</v>
      </c>
      <c r="V7" s="33">
        <f>IFERROR(+'CMA Emp Adj'!V7/'Ont LFS Emp'!V7,"")</f>
        <v>0.43492004775091547</v>
      </c>
      <c r="W7" s="33">
        <f>IFERROR(+'CMA Emp Adj'!W7/'Ont LFS Emp'!W7,"")</f>
        <v>0.44748904253485028</v>
      </c>
      <c r="X7" s="33">
        <f>IFERROR(+'CMA Emp Adj'!X7/'Ont LFS Emp'!X7,"")</f>
        <v>0.43511034653960379</v>
      </c>
      <c r="Y7" s="33">
        <f>IFERROR(+'CMA Emp Adj'!Y7/'Ont LFS Emp'!Y7,"")</f>
        <v>0.43315792229224936</v>
      </c>
    </row>
    <row r="8" spans="1:25" x14ac:dyDescent="0.25">
      <c r="A8" s="4" t="s">
        <v>4</v>
      </c>
      <c r="B8" s="4"/>
      <c r="C8" s="12" t="s">
        <v>178</v>
      </c>
      <c r="D8" s="68">
        <f>IFERROR(+'CMA Emp Adj'!D8/'Ont LFS Emp'!D8,"")</f>
        <v>0.43462689799738552</v>
      </c>
      <c r="E8" s="68">
        <f>IFERROR(+'CMA Emp Adj'!E8/'Ont LFS Emp'!E8,"")</f>
        <v>0.43309469296553665</v>
      </c>
      <c r="F8" s="68">
        <f>IFERROR(+'CMA Emp Adj'!F8/'Ont LFS Emp'!F8,"")</f>
        <v>0.43308736804140796</v>
      </c>
      <c r="G8" s="68">
        <f>IFERROR(+'CMA Emp Adj'!G8/'Ont LFS Emp'!G8,"")</f>
        <v>0.43859967349900236</v>
      </c>
      <c r="H8" s="68">
        <f>IFERROR(+'CMA Emp Adj'!H8/'Ont LFS Emp'!H8,"")</f>
        <v>0.44062494257731388</v>
      </c>
      <c r="I8" s="68">
        <f>IFERROR(+'CMA Emp Adj'!I8/'Ont LFS Emp'!I8,"")</f>
        <v>0.43694342262643593</v>
      </c>
      <c r="J8" s="68">
        <f>IFERROR(+'CMA Emp Adj'!J8/'Ont LFS Emp'!J8,"")</f>
        <v>0.43610518865451486</v>
      </c>
      <c r="K8" s="68">
        <f>IFERROR(+'CMA Emp Adj'!K8/'Ont LFS Emp'!K8,"")</f>
        <v>0.43400208704297732</v>
      </c>
      <c r="L8" s="68">
        <f>IFERROR(+'CMA Emp Adj'!L8/'Ont LFS Emp'!L8,"")</f>
        <v>0.46630825652931035</v>
      </c>
      <c r="M8" s="33">
        <f>IFERROR(+'CMA Emp Adj'!M8/'Ont LFS Emp'!M8,"")</f>
        <v>0.47008479440089146</v>
      </c>
      <c r="N8" s="33">
        <f>IFERROR(+'CMA Emp Adj'!N8/'Ont LFS Emp'!N8,"")</f>
        <v>0.47269729092177887</v>
      </c>
      <c r="O8" s="33">
        <f>IFERROR(+'CMA Emp Adj'!O8/'Ont LFS Emp'!O8,"")</f>
        <v>0.4727571188769662</v>
      </c>
      <c r="P8" s="33">
        <f>IFERROR(+'CMA Emp Adj'!P8/'Ont LFS Emp'!P8,"")</f>
        <v>0.48262142661022422</v>
      </c>
      <c r="Q8" s="33">
        <f>IFERROR(+'CMA Emp Adj'!Q8/'Ont LFS Emp'!Q8,"")</f>
        <v>0.48529317500085983</v>
      </c>
      <c r="R8" s="33">
        <f>IFERROR(+'CMA Emp Adj'!R8/'Ont LFS Emp'!R8,"")</f>
        <v>0.47765479474879269</v>
      </c>
      <c r="S8" s="33">
        <f>IFERROR(+'CMA Emp Adj'!S8/'Ont LFS Emp'!S8,"")</f>
        <v>0.48208110565652462</v>
      </c>
      <c r="T8" s="33">
        <f>IFERROR(+'CMA Emp Adj'!T8/'Ont LFS Emp'!T8,"")</f>
        <v>0.4930843512536946</v>
      </c>
      <c r="U8" s="33">
        <f>IFERROR(+'CMA Emp Adj'!U8/'Ont LFS Emp'!U8,"")</f>
        <v>0.48880043865694939</v>
      </c>
      <c r="V8" s="33">
        <f>IFERROR(+'CMA Emp Adj'!V8/'Ont LFS Emp'!V8,"")</f>
        <v>0.5003616840311913</v>
      </c>
      <c r="W8" s="33">
        <f>IFERROR(+'CMA Emp Adj'!W8/'Ont LFS Emp'!W8,"")</f>
        <v>0.49974894933593178</v>
      </c>
      <c r="X8" s="33">
        <f>IFERROR(+'CMA Emp Adj'!X8/'Ont LFS Emp'!X8,"")</f>
        <v>0.50566296939379451</v>
      </c>
      <c r="Y8" s="33">
        <f>IFERROR(+'CMA Emp Adj'!Y8/'Ont LFS Emp'!Y8,"")</f>
        <v>0.50806210523072837</v>
      </c>
    </row>
    <row r="9" spans="1:25" x14ac:dyDescent="0.25">
      <c r="A9" s="4" t="s">
        <v>5</v>
      </c>
      <c r="B9" s="4"/>
      <c r="C9" s="12" t="s">
        <v>179</v>
      </c>
      <c r="D9" s="68">
        <f>IFERROR(+'CMA Emp Adj'!D9/'Ont LFS Emp'!D9,"")</f>
        <v>0.41593961853073058</v>
      </c>
      <c r="E9" s="68">
        <f>IFERROR(+'CMA Emp Adj'!E9/'Ont LFS Emp'!E9,"")</f>
        <v>0.42691806689220207</v>
      </c>
      <c r="F9" s="68">
        <f>IFERROR(+'CMA Emp Adj'!F9/'Ont LFS Emp'!F9,"")</f>
        <v>0.413241642584466</v>
      </c>
      <c r="G9" s="68">
        <f>IFERROR(+'CMA Emp Adj'!G9/'Ont LFS Emp'!G9,"")</f>
        <v>0.40731544265113162</v>
      </c>
      <c r="H9" s="68">
        <f>IFERROR(+'CMA Emp Adj'!H9/'Ont LFS Emp'!H9,"")</f>
        <v>0.41308059514268802</v>
      </c>
      <c r="I9" s="68">
        <f>IFERROR(+'CMA Emp Adj'!I9/'Ont LFS Emp'!I9,"")</f>
        <v>0.43214179956850962</v>
      </c>
      <c r="J9" s="68">
        <f>IFERROR(+'CMA Emp Adj'!J9/'Ont LFS Emp'!J9,"")</f>
        <v>0.41186535431736954</v>
      </c>
      <c r="K9" s="68">
        <f>IFERROR(+'CMA Emp Adj'!K9/'Ont LFS Emp'!K9,"")</f>
        <v>0.42770842397670611</v>
      </c>
      <c r="L9" s="68">
        <f>IFERROR(+'CMA Emp Adj'!L9/'Ont LFS Emp'!L9,"")</f>
        <v>0.46189302163794554</v>
      </c>
      <c r="M9" s="33">
        <f>IFERROR(+'CMA Emp Adj'!M9/'Ont LFS Emp'!M9,"")</f>
        <v>0.442916766467086</v>
      </c>
      <c r="N9" s="33">
        <f>IFERROR(+'CMA Emp Adj'!N9/'Ont LFS Emp'!N9,"")</f>
        <v>0.44742569180603031</v>
      </c>
      <c r="O9" s="33">
        <f>IFERROR(+'CMA Emp Adj'!O9/'Ont LFS Emp'!O9,"")</f>
        <v>0.45507729785192114</v>
      </c>
      <c r="P9" s="33">
        <f>IFERROR(+'CMA Emp Adj'!P9/'Ont LFS Emp'!P9,"")</f>
        <v>0.44813085897711341</v>
      </c>
      <c r="Q9" s="33">
        <f>IFERROR(+'CMA Emp Adj'!Q9/'Ont LFS Emp'!Q9,"")</f>
        <v>0.446802835802872</v>
      </c>
      <c r="R9" s="33">
        <f>IFERROR(+'CMA Emp Adj'!R9/'Ont LFS Emp'!R9,"")</f>
        <v>0.45146071653911224</v>
      </c>
      <c r="S9" s="33">
        <f>IFERROR(+'CMA Emp Adj'!S9/'Ont LFS Emp'!S9,"")</f>
        <v>0.45214847831298016</v>
      </c>
      <c r="T9" s="33">
        <f>IFERROR(+'CMA Emp Adj'!T9/'Ont LFS Emp'!T9,"")</f>
        <v>0.46191518111751817</v>
      </c>
      <c r="U9" s="33">
        <f>IFERROR(+'CMA Emp Adj'!U9/'Ont LFS Emp'!U9,"")</f>
        <v>0.45237499430289674</v>
      </c>
      <c r="V9" s="33">
        <f>IFERROR(+'CMA Emp Adj'!V9/'Ont LFS Emp'!V9,"")</f>
        <v>0.45084949113070072</v>
      </c>
      <c r="W9" s="33">
        <f>IFERROR(+'CMA Emp Adj'!W9/'Ont LFS Emp'!W9,"")</f>
        <v>0.47115142013302969</v>
      </c>
      <c r="X9" s="33">
        <f>IFERROR(+'CMA Emp Adj'!X9/'Ont LFS Emp'!X9,"")</f>
        <v>0.46406909798399754</v>
      </c>
      <c r="Y9" s="33">
        <f>IFERROR(+'CMA Emp Adj'!Y9/'Ont LFS Emp'!Y9,"")</f>
        <v>0.44331657861069296</v>
      </c>
    </row>
    <row r="10" spans="1:25" x14ac:dyDescent="0.25">
      <c r="A10" s="4" t="s">
        <v>6</v>
      </c>
      <c r="B10" s="4"/>
      <c r="C10" s="12" t="s">
        <v>180</v>
      </c>
      <c r="D10" s="68">
        <f>IFERROR(+'CMA Emp Adj'!D10/'Ont LFS Emp'!D10,"")</f>
        <v>0.50010458688181691</v>
      </c>
      <c r="E10" s="68">
        <f>IFERROR(+'CMA Emp Adj'!E10/'Ont LFS Emp'!E10,"")</f>
        <v>0.51595521929702115</v>
      </c>
      <c r="F10" s="68">
        <f>IFERROR(+'CMA Emp Adj'!F10/'Ont LFS Emp'!F10,"")</f>
        <v>0.49693897337876397</v>
      </c>
      <c r="G10" s="68">
        <f>IFERROR(+'CMA Emp Adj'!G10/'Ont LFS Emp'!G10,"")</f>
        <v>0.49434185339488806</v>
      </c>
      <c r="H10" s="68">
        <f>IFERROR(+'CMA Emp Adj'!H10/'Ont LFS Emp'!H10,"")</f>
        <v>0.4958446330154842</v>
      </c>
      <c r="I10" s="68">
        <f>IFERROR(+'CMA Emp Adj'!I10/'Ont LFS Emp'!I10,"")</f>
        <v>0.52575165526972756</v>
      </c>
      <c r="J10" s="68">
        <f>IFERROR(+'CMA Emp Adj'!J10/'Ont LFS Emp'!J10,"")</f>
        <v>0.50819153146022955</v>
      </c>
      <c r="K10" s="68">
        <f>IFERROR(+'CMA Emp Adj'!K10/'Ont LFS Emp'!K10,"")</f>
        <v>0.51690756482797451</v>
      </c>
      <c r="L10" s="68">
        <f>IFERROR(+'CMA Emp Adj'!L10/'Ont LFS Emp'!L10,"")</f>
        <v>0.54688222348295246</v>
      </c>
      <c r="M10" s="33">
        <f>IFERROR(+'CMA Emp Adj'!M10/'Ont LFS Emp'!M10,"")</f>
        <v>0.51898027109193301</v>
      </c>
      <c r="N10" s="33">
        <f>IFERROR(+'CMA Emp Adj'!N10/'Ont LFS Emp'!N10,"")</f>
        <v>0.55640854492156078</v>
      </c>
      <c r="O10" s="33">
        <f>IFERROR(+'CMA Emp Adj'!O10/'Ont LFS Emp'!O10,"")</f>
        <v>0.54175433600889278</v>
      </c>
      <c r="P10" s="33">
        <f>IFERROR(+'CMA Emp Adj'!P10/'Ont LFS Emp'!P10,"")</f>
        <v>0.53534127043741031</v>
      </c>
      <c r="Q10" s="33">
        <f>IFERROR(+'CMA Emp Adj'!Q10/'Ont LFS Emp'!Q10,"")</f>
        <v>0.53215465618944069</v>
      </c>
      <c r="R10" s="33">
        <f>IFERROR(+'CMA Emp Adj'!R10/'Ont LFS Emp'!R10,"")</f>
        <v>0.52100172144821244</v>
      </c>
      <c r="S10" s="33">
        <f>IFERROR(+'CMA Emp Adj'!S10/'Ont LFS Emp'!S10,"")</f>
        <v>0.52298978893844805</v>
      </c>
      <c r="T10" s="33">
        <f>IFERROR(+'CMA Emp Adj'!T10/'Ont LFS Emp'!T10,"")</f>
        <v>0.53276064173548909</v>
      </c>
      <c r="U10" s="33">
        <f>IFERROR(+'CMA Emp Adj'!U10/'Ont LFS Emp'!U10,"")</f>
        <v>0.55113592724940452</v>
      </c>
      <c r="V10" s="33">
        <f>IFERROR(+'CMA Emp Adj'!V10/'Ont LFS Emp'!V10,"")</f>
        <v>0.55573596539422443</v>
      </c>
      <c r="W10" s="33">
        <f>IFERROR(+'CMA Emp Adj'!W10/'Ont LFS Emp'!W10,"")</f>
        <v>0.56469488800373324</v>
      </c>
      <c r="X10" s="33">
        <f>IFERROR(+'CMA Emp Adj'!X10/'Ont LFS Emp'!X10,"")</f>
        <v>0.54034814798370978</v>
      </c>
      <c r="Y10" s="33">
        <f>IFERROR(+'CMA Emp Adj'!Y10/'Ont LFS Emp'!Y10,"")</f>
        <v>0.53842500253579029</v>
      </c>
    </row>
    <row r="11" spans="1:25" x14ac:dyDescent="0.25">
      <c r="A11" s="4" t="s">
        <v>7</v>
      </c>
      <c r="B11" s="4"/>
      <c r="C11" s="12" t="s">
        <v>181</v>
      </c>
      <c r="D11" s="68">
        <f>IFERROR(+'CMA Emp Adj'!D11/'Ont LFS Emp'!D11,"")</f>
        <v>0.39630758807588073</v>
      </c>
      <c r="E11" s="68">
        <f>IFERROR(+'CMA Emp Adj'!E11/'Ont LFS Emp'!E11,"")</f>
        <v>0.39506314958558081</v>
      </c>
      <c r="F11" s="68">
        <f>IFERROR(+'CMA Emp Adj'!F11/'Ont LFS Emp'!F11,"")</f>
        <v>0.38643743740705894</v>
      </c>
      <c r="G11" s="68">
        <f>IFERROR(+'CMA Emp Adj'!G11/'Ont LFS Emp'!G11,"")</f>
        <v>0.37874351980120247</v>
      </c>
      <c r="H11" s="68">
        <f>IFERROR(+'CMA Emp Adj'!H11/'Ont LFS Emp'!H11,"")</f>
        <v>0.39203411100336555</v>
      </c>
      <c r="I11" s="68">
        <f>IFERROR(+'CMA Emp Adj'!I11/'Ont LFS Emp'!I11,"")</f>
        <v>0.40018339564082661</v>
      </c>
      <c r="J11" s="68">
        <f>IFERROR(+'CMA Emp Adj'!J11/'Ont LFS Emp'!J11,"")</f>
        <v>0.38256388232767874</v>
      </c>
      <c r="K11" s="68">
        <f>IFERROR(+'CMA Emp Adj'!K11/'Ont LFS Emp'!K11,"")</f>
        <v>0.40221020718946027</v>
      </c>
      <c r="L11" s="68">
        <f>IFERROR(+'CMA Emp Adj'!L11/'Ont LFS Emp'!L11,"")</f>
        <v>0.43136661857127501</v>
      </c>
      <c r="M11" s="33">
        <f>IFERROR(+'CMA Emp Adj'!M11/'Ont LFS Emp'!M11,"")</f>
        <v>0.42365554314520643</v>
      </c>
      <c r="N11" s="33">
        <f>IFERROR(+'CMA Emp Adj'!N11/'Ont LFS Emp'!N11,"")</f>
        <v>0.41550165748182932</v>
      </c>
      <c r="O11" s="33">
        <f>IFERROR(+'CMA Emp Adj'!O11/'Ont LFS Emp'!O11,"")</f>
        <v>0.42899177359713614</v>
      </c>
      <c r="P11" s="33">
        <f>IFERROR(+'CMA Emp Adj'!P11/'Ont LFS Emp'!P11,"")</f>
        <v>0.41623583239051776</v>
      </c>
      <c r="Q11" s="33">
        <f>IFERROR(+'CMA Emp Adj'!Q11/'Ont LFS Emp'!Q11,"")</f>
        <v>0.42458991358787096</v>
      </c>
      <c r="R11" s="33">
        <f>IFERROR(+'CMA Emp Adj'!R11/'Ont LFS Emp'!R11,"")</f>
        <v>0.43157626603749344</v>
      </c>
      <c r="S11" s="33">
        <f>IFERROR(+'CMA Emp Adj'!S11/'Ont LFS Emp'!S11,"")</f>
        <v>0.43975127746230042</v>
      </c>
      <c r="T11" s="33">
        <f>IFERROR(+'CMA Emp Adj'!T11/'Ont LFS Emp'!T11,"")</f>
        <v>0.44037450167168957</v>
      </c>
      <c r="U11" s="33">
        <f>IFERROR(+'CMA Emp Adj'!U11/'Ont LFS Emp'!U11,"")</f>
        <v>0.42682828201979395</v>
      </c>
      <c r="V11" s="33">
        <f>IFERROR(+'CMA Emp Adj'!V11/'Ont LFS Emp'!V11,"")</f>
        <v>0.41490482136543344</v>
      </c>
      <c r="W11" s="33">
        <f>IFERROR(+'CMA Emp Adj'!W11/'Ont LFS Emp'!W11,"")</f>
        <v>0.44809932737427122</v>
      </c>
      <c r="X11" s="33">
        <f>IFERROR(+'CMA Emp Adj'!X11/'Ont LFS Emp'!X11,"")</f>
        <v>0.45259793037767254</v>
      </c>
      <c r="Y11" s="33">
        <f>IFERROR(+'CMA Emp Adj'!Y11/'Ont LFS Emp'!Y11,"")</f>
        <v>0.41805178529369291</v>
      </c>
    </row>
    <row r="12" spans="1:25" x14ac:dyDescent="0.25">
      <c r="A12" s="4" t="s">
        <v>8</v>
      </c>
      <c r="B12" s="4"/>
      <c r="C12" s="12" t="s">
        <v>182</v>
      </c>
      <c r="D12" s="68">
        <f>IFERROR(+'CMA Emp Adj'!D12/'Ont LFS Emp'!D12,"")</f>
        <v>0.56118421052631562</v>
      </c>
      <c r="E12" s="68">
        <f>IFERROR(+'CMA Emp Adj'!E12/'Ont LFS Emp'!E12,"")</f>
        <v>0.59030745898248982</v>
      </c>
      <c r="F12" s="68">
        <f>IFERROR(+'CMA Emp Adj'!F12/'Ont LFS Emp'!F12,"")</f>
        <v>0.62028430836522674</v>
      </c>
      <c r="G12" s="68">
        <f>IFERROR(+'CMA Emp Adj'!G12/'Ont LFS Emp'!G12,"")</f>
        <v>0.63002892453326353</v>
      </c>
      <c r="H12" s="68">
        <f>IFERROR(+'CMA Emp Adj'!H12/'Ont LFS Emp'!H12,"")</f>
        <v>0.66805686090225569</v>
      </c>
      <c r="I12" s="68">
        <f>IFERROR(+'CMA Emp Adj'!I12/'Ont LFS Emp'!I12,"")</f>
        <v>0.56880788766059154</v>
      </c>
      <c r="J12" s="68">
        <f>IFERROR(+'CMA Emp Adj'!J12/'Ont LFS Emp'!J12,"")</f>
        <v>0.61237022030893873</v>
      </c>
      <c r="K12" s="68">
        <f>IFERROR(+'CMA Emp Adj'!K12/'Ont LFS Emp'!K12,"")</f>
        <v>0.60641362094348072</v>
      </c>
      <c r="L12" s="68">
        <f>IFERROR(+'CMA Emp Adj'!L12/'Ont LFS Emp'!L12,"")</f>
        <v>0.6355389541382197</v>
      </c>
      <c r="M12" s="33">
        <f>IFERROR(+'CMA Emp Adj'!M12/'Ont LFS Emp'!M12,"")</f>
        <v>0.65527305591352236</v>
      </c>
      <c r="N12" s="33">
        <f>IFERROR(+'CMA Emp Adj'!N12/'Ont LFS Emp'!N12,"")</f>
        <v>0.67462495376132769</v>
      </c>
      <c r="O12" s="33">
        <f>IFERROR(+'CMA Emp Adj'!O12/'Ont LFS Emp'!O12,"")</f>
        <v>0.71341023902186973</v>
      </c>
      <c r="P12" s="33">
        <f>IFERROR(+'CMA Emp Adj'!P12/'Ont LFS Emp'!P12,"")</f>
        <v>0.66004467242087428</v>
      </c>
      <c r="Q12" s="33">
        <f>IFERROR(+'CMA Emp Adj'!Q12/'Ont LFS Emp'!Q12,"")</f>
        <v>0.70655366381366957</v>
      </c>
      <c r="R12" s="33">
        <f>IFERROR(+'CMA Emp Adj'!R12/'Ont LFS Emp'!R12,"")</f>
        <v>0.6766196395560421</v>
      </c>
      <c r="S12" s="33">
        <f>IFERROR(+'CMA Emp Adj'!S12/'Ont LFS Emp'!S12,"")</f>
        <v>0.65451030445160396</v>
      </c>
      <c r="T12" s="33">
        <f>IFERROR(+'CMA Emp Adj'!T12/'Ont LFS Emp'!T12,"")</f>
        <v>0.62230454264148605</v>
      </c>
      <c r="U12" s="33">
        <f>IFERROR(+'CMA Emp Adj'!U12/'Ont LFS Emp'!U12,"")</f>
        <v>0.62410468952556442</v>
      </c>
      <c r="V12" s="33">
        <f>IFERROR(+'CMA Emp Adj'!V12/'Ont LFS Emp'!V12,"")</f>
        <v>0.69964627573430416</v>
      </c>
      <c r="W12" s="33">
        <f>IFERROR(+'CMA Emp Adj'!W12/'Ont LFS Emp'!W12,"")</f>
        <v>0.66395787698270881</v>
      </c>
      <c r="X12" s="33">
        <f>IFERROR(+'CMA Emp Adj'!X12/'Ont LFS Emp'!X12,"")</f>
        <v>0.66905175364965219</v>
      </c>
      <c r="Y12" s="33">
        <f>IFERROR(+'CMA Emp Adj'!Y12/'Ont LFS Emp'!Y12,"")</f>
        <v>0.67407549666611721</v>
      </c>
    </row>
    <row r="13" spans="1:25" x14ac:dyDescent="0.25">
      <c r="A13" s="4" t="s">
        <v>9</v>
      </c>
      <c r="B13" s="4"/>
      <c r="C13" s="12" t="s">
        <v>183</v>
      </c>
      <c r="D13" s="68">
        <f>IFERROR(+'CMA Emp Adj'!D13/'Ont LFS Emp'!D13,"")</f>
        <v>0.55069996216420736</v>
      </c>
      <c r="E13" s="68">
        <f>IFERROR(+'CMA Emp Adj'!E13/'Ont LFS Emp'!E13,"")</f>
        <v>0.47047321079389914</v>
      </c>
      <c r="F13" s="68">
        <f>IFERROR(+'CMA Emp Adj'!F13/'Ont LFS Emp'!F13,"")</f>
        <v>0.52969894222945479</v>
      </c>
      <c r="G13" s="68">
        <f>IFERROR(+'CMA Emp Adj'!G13/'Ont LFS Emp'!G13,"")</f>
        <v>0.49078185977661148</v>
      </c>
      <c r="H13" s="68">
        <f>IFERROR(+'CMA Emp Adj'!H13/'Ont LFS Emp'!H13,"")</f>
        <v>0.52015483182060873</v>
      </c>
      <c r="I13" s="68">
        <f>IFERROR(+'CMA Emp Adj'!I13/'Ont LFS Emp'!I13,"")</f>
        <v>0.54784454604833444</v>
      </c>
      <c r="J13" s="68">
        <f>IFERROR(+'CMA Emp Adj'!J13/'Ont LFS Emp'!J13,"")</f>
        <v>0.55883306320907611</v>
      </c>
      <c r="K13" s="68">
        <f>IFERROR(+'CMA Emp Adj'!K13/'Ont LFS Emp'!K13,"")</f>
        <v>0.57132146204311152</v>
      </c>
      <c r="L13" s="68">
        <f>IFERROR(+'CMA Emp Adj'!L13/'Ont LFS Emp'!L13,"")</f>
        <v>0.56725636860238848</v>
      </c>
      <c r="M13" s="33">
        <f>IFERROR(+'CMA Emp Adj'!M13/'Ont LFS Emp'!M13,"")</f>
        <v>0.46524307133121312</v>
      </c>
      <c r="N13" s="33">
        <f>IFERROR(+'CMA Emp Adj'!N13/'Ont LFS Emp'!N13,"")</f>
        <v>0.39009146837668052</v>
      </c>
      <c r="O13" s="33">
        <f>IFERROR(+'CMA Emp Adj'!O13/'Ont LFS Emp'!O13,"")</f>
        <v>0.4427710667002383</v>
      </c>
      <c r="P13" s="33">
        <f>IFERROR(+'CMA Emp Adj'!P13/'Ont LFS Emp'!P13,"")</f>
        <v>0.49220545479717559</v>
      </c>
      <c r="Q13" s="33">
        <f>IFERROR(+'CMA Emp Adj'!Q13/'Ont LFS Emp'!Q13,"")</f>
        <v>0.51783309004567113</v>
      </c>
      <c r="R13" s="33">
        <f>IFERROR(+'CMA Emp Adj'!R13/'Ont LFS Emp'!R13,"")</f>
        <v>0.46178783006643581</v>
      </c>
      <c r="S13" s="33">
        <f>IFERROR(+'CMA Emp Adj'!S13/'Ont LFS Emp'!S13,"")</f>
        <v>0.55286596510129082</v>
      </c>
      <c r="T13" s="33">
        <f>IFERROR(+'CMA Emp Adj'!T13/'Ont LFS Emp'!T13,"")</f>
        <v>0.46270637480271731</v>
      </c>
      <c r="U13" s="33">
        <f>IFERROR(+'CMA Emp Adj'!U13/'Ont LFS Emp'!U13,"")</f>
        <v>0.50778630367702959</v>
      </c>
      <c r="V13" s="33">
        <f>IFERROR(+'CMA Emp Adj'!V13/'Ont LFS Emp'!V13,"")</f>
        <v>0.49269913361822765</v>
      </c>
      <c r="W13" s="33">
        <f>IFERROR(+'CMA Emp Adj'!W13/'Ont LFS Emp'!W13,"")</f>
        <v>0.53412350248747609</v>
      </c>
      <c r="X13" s="33">
        <f>IFERROR(+'CMA Emp Adj'!X13/'Ont LFS Emp'!X13,"")</f>
        <v>0.53730541401980425</v>
      </c>
      <c r="Y13" s="33">
        <f>IFERROR(+'CMA Emp Adj'!Y13/'Ont LFS Emp'!Y13,"")</f>
        <v>0.60147217596788649</v>
      </c>
    </row>
    <row r="14" spans="1:25" x14ac:dyDescent="0.25">
      <c r="A14" s="4" t="s">
        <v>10</v>
      </c>
      <c r="B14" s="4"/>
      <c r="C14" s="12" t="s">
        <v>184</v>
      </c>
      <c r="D14" s="68">
        <f>IFERROR(+'CMA Emp Adj'!D14/'Ont LFS Emp'!D14,"")</f>
        <v>0.5580075662042876</v>
      </c>
      <c r="E14" s="68">
        <f>IFERROR(+'CMA Emp Adj'!E14/'Ont LFS Emp'!E14,"")</f>
        <v>0.55907237512742092</v>
      </c>
      <c r="F14" s="68">
        <f>IFERROR(+'CMA Emp Adj'!F14/'Ont LFS Emp'!F14,"")</f>
        <v>0.59349280454348552</v>
      </c>
      <c r="G14" s="68">
        <f>IFERROR(+'CMA Emp Adj'!G14/'Ont LFS Emp'!G14,"")</f>
        <v>0.58433069822903327</v>
      </c>
      <c r="H14" s="68">
        <f>IFERROR(+'CMA Emp Adj'!H14/'Ont LFS Emp'!H14,"")</f>
        <v>0.62285854136074403</v>
      </c>
      <c r="I14" s="68">
        <f>IFERROR(+'CMA Emp Adj'!I14/'Ont LFS Emp'!I14,"")</f>
        <v>0.56319174067107047</v>
      </c>
      <c r="J14" s="68">
        <f>IFERROR(+'CMA Emp Adj'!J14/'Ont LFS Emp'!J14,"")</f>
        <v>0.59733224073568236</v>
      </c>
      <c r="K14" s="68">
        <f>IFERROR(+'CMA Emp Adj'!K14/'Ont LFS Emp'!K14,"")</f>
        <v>0.59748067563698826</v>
      </c>
      <c r="L14" s="68">
        <f>IFERROR(+'CMA Emp Adj'!L14/'Ont LFS Emp'!L14,"")</f>
        <v>0.62036010121501961</v>
      </c>
      <c r="M14" s="33">
        <f>IFERROR(+'CMA Emp Adj'!M14/'Ont LFS Emp'!M14,"")</f>
        <v>0.61025531277460432</v>
      </c>
      <c r="N14" s="33">
        <f>IFERROR(+'CMA Emp Adj'!N14/'Ont LFS Emp'!N14,"")</f>
        <v>0.59932032936557389</v>
      </c>
      <c r="O14" s="33">
        <f>IFERROR(+'CMA Emp Adj'!O14/'Ont LFS Emp'!O14,"")</f>
        <v>0.65194521529074922</v>
      </c>
      <c r="P14" s="33">
        <f>IFERROR(+'CMA Emp Adj'!P14/'Ont LFS Emp'!P14,"")</f>
        <v>0.62460204821572773</v>
      </c>
      <c r="Q14" s="33">
        <f>IFERROR(+'CMA Emp Adj'!Q14/'Ont LFS Emp'!Q14,"")</f>
        <v>0.66280751253917503</v>
      </c>
      <c r="R14" s="33">
        <f>IFERROR(+'CMA Emp Adj'!R14/'Ont LFS Emp'!R14,"")</f>
        <v>0.64164825081051413</v>
      </c>
      <c r="S14" s="33">
        <f>IFERROR(+'CMA Emp Adj'!S14/'Ont LFS Emp'!S14,"")</f>
        <v>0.64029608994300968</v>
      </c>
      <c r="T14" s="33">
        <f>IFERROR(+'CMA Emp Adj'!T14/'Ont LFS Emp'!T14,"")</f>
        <v>0.60173867359215727</v>
      </c>
      <c r="U14" s="33">
        <f>IFERROR(+'CMA Emp Adj'!U14/'Ont LFS Emp'!U14,"")</f>
        <v>0.61091491024327893</v>
      </c>
      <c r="V14" s="33">
        <f>IFERROR(+'CMA Emp Adj'!V14/'Ont LFS Emp'!V14,"")</f>
        <v>0.67785684805844193</v>
      </c>
      <c r="W14" s="33">
        <f>IFERROR(+'CMA Emp Adj'!W14/'Ont LFS Emp'!W14,"")</f>
        <v>0.65304944326106218</v>
      </c>
      <c r="X14" s="33">
        <f>IFERROR(+'CMA Emp Adj'!X14/'Ont LFS Emp'!X14,"")</f>
        <v>0.65681871102212963</v>
      </c>
      <c r="Y14" s="33">
        <f>IFERROR(+'CMA Emp Adj'!Y14/'Ont LFS Emp'!Y14,"")</f>
        <v>0.66876234702946913</v>
      </c>
    </row>
    <row r="15" spans="1:25" x14ac:dyDescent="0.25">
      <c r="A15" s="4" t="s">
        <v>11</v>
      </c>
      <c r="B15" s="4"/>
      <c r="C15" s="12" t="s">
        <v>185</v>
      </c>
      <c r="D15" s="68">
        <f>IFERROR(+'CMA Emp Adj'!D15/'Ont LFS Emp'!D15,"")</f>
        <v>0.31852248394004284</v>
      </c>
      <c r="E15" s="68">
        <f>IFERROR(+'CMA Emp Adj'!E15/'Ont LFS Emp'!E15,"")</f>
        <v>0.29099551095854237</v>
      </c>
      <c r="F15" s="68">
        <f>IFERROR(+'CMA Emp Adj'!F15/'Ont LFS Emp'!F15,"")</f>
        <v>0.30471234460826824</v>
      </c>
      <c r="G15" s="68">
        <f>IFERROR(+'CMA Emp Adj'!G15/'Ont LFS Emp'!G15,"")</f>
        <v>0.33876500857632935</v>
      </c>
      <c r="H15" s="68">
        <f>IFERROR(+'CMA Emp Adj'!H15/'Ont LFS Emp'!H15,"")</f>
        <v>0.27983104540654696</v>
      </c>
      <c r="I15" s="68">
        <f>IFERROR(+'CMA Emp Adj'!I15/'Ont LFS Emp'!I15,"")</f>
        <v>0.34532556371928047</v>
      </c>
      <c r="J15" s="68">
        <f>IFERROR(+'CMA Emp Adj'!J15/'Ont LFS Emp'!J15,"")</f>
        <v>0.30399181166837258</v>
      </c>
      <c r="K15" s="68">
        <f>IFERROR(+'CMA Emp Adj'!K15/'Ont LFS Emp'!K15,"")</f>
        <v>0.30130293159609123</v>
      </c>
      <c r="L15" s="68">
        <f>IFERROR(+'CMA Emp Adj'!L15/'Ont LFS Emp'!L15,"")</f>
        <v>0.40284532979141247</v>
      </c>
      <c r="M15" s="33">
        <f>IFERROR(+'CMA Emp Adj'!M15/'Ont LFS Emp'!M15,"")</f>
        <v>0.30694037145650055</v>
      </c>
      <c r="N15" s="33">
        <f>IFERROR(+'CMA Emp Adj'!N15/'Ont LFS Emp'!N15,"")</f>
        <v>0.28315406493421985</v>
      </c>
      <c r="O15" s="33">
        <f>IFERROR(+'CMA Emp Adj'!O15/'Ont LFS Emp'!O15,"")</f>
        <v>0.32407848301852393</v>
      </c>
      <c r="P15" s="33">
        <f>IFERROR(+'CMA Emp Adj'!P15/'Ont LFS Emp'!P15,"")</f>
        <v>0.29826250593052411</v>
      </c>
      <c r="Q15" s="33">
        <f>IFERROR(+'CMA Emp Adj'!Q15/'Ont LFS Emp'!Q15,"")</f>
        <v>0.2846971171672229</v>
      </c>
      <c r="R15" s="33">
        <f>IFERROR(+'CMA Emp Adj'!R15/'Ont LFS Emp'!R15,"")</f>
        <v>0.3804229981243577</v>
      </c>
      <c r="S15" s="33">
        <f>IFERROR(+'CMA Emp Adj'!S15/'Ont LFS Emp'!S15,"")</f>
        <v>0.35823143289938747</v>
      </c>
      <c r="T15" s="33">
        <f>IFERROR(+'CMA Emp Adj'!T15/'Ont LFS Emp'!T15,"")</f>
        <v>0.39606789159688105</v>
      </c>
      <c r="U15" s="33">
        <f>IFERROR(+'CMA Emp Adj'!U15/'Ont LFS Emp'!U15,"")</f>
        <v>0.31950789742185753</v>
      </c>
      <c r="V15" s="33">
        <f>IFERROR(+'CMA Emp Adj'!V15/'Ont LFS Emp'!V15,"")</f>
        <v>0.41432649735711491</v>
      </c>
      <c r="W15" s="33">
        <f>IFERROR(+'CMA Emp Adj'!W15/'Ont LFS Emp'!W15,"")</f>
        <v>0.35183472093740359</v>
      </c>
      <c r="X15" s="33">
        <f>IFERROR(+'CMA Emp Adj'!X15/'Ont LFS Emp'!X15,"")</f>
        <v>0.35166057681835589</v>
      </c>
      <c r="Y15" s="33">
        <f>IFERROR(+'CMA Emp Adj'!Y15/'Ont LFS Emp'!Y15,"")</f>
        <v>0.35818341874397958</v>
      </c>
    </row>
    <row r="16" spans="1:25" x14ac:dyDescent="0.25">
      <c r="A16" s="4" t="s">
        <v>12</v>
      </c>
      <c r="B16" s="4"/>
      <c r="C16" s="12" t="s">
        <v>186</v>
      </c>
      <c r="D16" s="68">
        <f>IFERROR(+'CMA Emp Adj'!D16/'Ont LFS Emp'!D16,"")</f>
        <v>0.34536646631380641</v>
      </c>
      <c r="E16" s="68">
        <f>IFERROR(+'CMA Emp Adj'!E16/'Ont LFS Emp'!E16,"")</f>
        <v>0.35795961185418307</v>
      </c>
      <c r="F16" s="68">
        <f>IFERROR(+'CMA Emp Adj'!F16/'Ont LFS Emp'!F16,"")</f>
        <v>0.35038242151540444</v>
      </c>
      <c r="G16" s="68">
        <f>IFERROR(+'CMA Emp Adj'!G16/'Ont LFS Emp'!G16,"")</f>
        <v>0.34523518863079555</v>
      </c>
      <c r="H16" s="68">
        <f>IFERROR(+'CMA Emp Adj'!H16/'Ont LFS Emp'!H16,"")</f>
        <v>0.33996419501228198</v>
      </c>
      <c r="I16" s="68">
        <f>IFERROR(+'CMA Emp Adj'!I16/'Ont LFS Emp'!I16,"")</f>
        <v>0.33703545836918847</v>
      </c>
      <c r="J16" s="68">
        <f>IFERROR(+'CMA Emp Adj'!J16/'Ont LFS Emp'!J16,"")</f>
        <v>0.34349043253553191</v>
      </c>
      <c r="K16" s="68">
        <f>IFERROR(+'CMA Emp Adj'!K16/'Ont LFS Emp'!K16,"")</f>
        <v>0.33741607966236609</v>
      </c>
      <c r="L16" s="68">
        <f>IFERROR(+'CMA Emp Adj'!L16/'Ont LFS Emp'!L16,"")</f>
        <v>0.37096890454587317</v>
      </c>
      <c r="M16" s="33">
        <f>IFERROR(+'CMA Emp Adj'!M16/'Ont LFS Emp'!M16,"")</f>
        <v>0.3751196085019613</v>
      </c>
      <c r="N16" s="33">
        <f>IFERROR(+'CMA Emp Adj'!N16/'Ont LFS Emp'!N16,"")</f>
        <v>0.38213715012000665</v>
      </c>
      <c r="O16" s="33">
        <f>IFERROR(+'CMA Emp Adj'!O16/'Ont LFS Emp'!O16,"")</f>
        <v>0.37276617499939585</v>
      </c>
      <c r="P16" s="33">
        <f>IFERROR(+'CMA Emp Adj'!P16/'Ont LFS Emp'!P16,"")</f>
        <v>0.37613003091729774</v>
      </c>
      <c r="Q16" s="33">
        <f>IFERROR(+'CMA Emp Adj'!Q16/'Ont LFS Emp'!Q16,"")</f>
        <v>0.39516524750794213</v>
      </c>
      <c r="R16" s="33">
        <f>IFERROR(+'CMA Emp Adj'!R16/'Ont LFS Emp'!R16,"")</f>
        <v>0.38302337627262101</v>
      </c>
      <c r="S16" s="33">
        <f>IFERROR(+'CMA Emp Adj'!S16/'Ont LFS Emp'!S16,"")</f>
        <v>0.39084068551624701</v>
      </c>
      <c r="T16" s="33">
        <f>IFERROR(+'CMA Emp Adj'!T16/'Ont LFS Emp'!T16,"")</f>
        <v>0.39540835897655952</v>
      </c>
      <c r="U16" s="33">
        <f>IFERROR(+'CMA Emp Adj'!U16/'Ont LFS Emp'!U16,"")</f>
        <v>0.39873836178925998</v>
      </c>
      <c r="V16" s="33">
        <f>IFERROR(+'CMA Emp Adj'!V16/'Ont LFS Emp'!V16,"")</f>
        <v>0.39494763656958831</v>
      </c>
      <c r="W16" s="33">
        <f>IFERROR(+'CMA Emp Adj'!W16/'Ont LFS Emp'!W16,"")</f>
        <v>0.39896234389760515</v>
      </c>
      <c r="X16" s="33">
        <f>IFERROR(+'CMA Emp Adj'!X16/'Ont LFS Emp'!X16,"")</f>
        <v>0.39675001338793459</v>
      </c>
      <c r="Y16" s="33">
        <f>IFERROR(+'CMA Emp Adj'!Y16/'Ont LFS Emp'!Y16,"")</f>
        <v>0.41012509108019402</v>
      </c>
    </row>
    <row r="17" spans="1:25" x14ac:dyDescent="0.25">
      <c r="A17" s="4" t="s">
        <v>606</v>
      </c>
      <c r="B17" s="4"/>
      <c r="C17" s="12" t="s">
        <v>608</v>
      </c>
      <c r="D17" s="68"/>
      <c r="E17" s="68"/>
      <c r="F17" s="68"/>
      <c r="G17" s="68"/>
      <c r="H17" s="68"/>
      <c r="I17" s="68"/>
      <c r="J17" s="68"/>
      <c r="K17" s="68"/>
      <c r="L17" s="68"/>
      <c r="M17" s="33"/>
      <c r="N17" s="33"/>
      <c r="O17" s="33"/>
      <c r="P17" s="33"/>
      <c r="Q17" s="33"/>
      <c r="R17" s="33"/>
      <c r="S17" s="33"/>
      <c r="T17" s="33"/>
      <c r="U17" s="33"/>
      <c r="V17" s="33"/>
      <c r="W17" s="33"/>
      <c r="X17" s="33"/>
      <c r="Y17" s="33"/>
    </row>
    <row r="18" spans="1:25" x14ac:dyDescent="0.25">
      <c r="A18" s="4" t="s">
        <v>607</v>
      </c>
      <c r="B18" s="4"/>
      <c r="C18" s="12" t="s">
        <v>609</v>
      </c>
      <c r="D18" s="68"/>
      <c r="E18" s="68"/>
      <c r="F18" s="68"/>
      <c r="G18" s="68"/>
      <c r="H18" s="68"/>
      <c r="I18" s="68"/>
      <c r="J18" s="68"/>
      <c r="K18" s="68"/>
      <c r="L18" s="68"/>
      <c r="M18" s="33"/>
      <c r="N18" s="33"/>
      <c r="O18" s="33"/>
      <c r="P18" s="33"/>
      <c r="Q18" s="33"/>
      <c r="R18" s="33"/>
      <c r="S18" s="33"/>
      <c r="T18" s="33"/>
      <c r="U18" s="33"/>
      <c r="V18" s="33"/>
      <c r="W18" s="33"/>
      <c r="X18" s="33"/>
      <c r="Y18" s="33"/>
    </row>
    <row r="19" spans="1:25" x14ac:dyDescent="0.25">
      <c r="A19" s="5" t="s">
        <v>13</v>
      </c>
      <c r="B19" s="5"/>
      <c r="C19" s="13">
        <v>11</v>
      </c>
      <c r="D19" s="69">
        <f>IFERROR(+'CMA Emp Adj'!D19/'Ont LFS Emp'!D19,"")</f>
        <v>5.7969691436918012E-2</v>
      </c>
      <c r="E19" s="69">
        <f>IFERROR(+'CMA Emp Adj'!E19/'Ont LFS Emp'!E19,"")</f>
        <v>7.0743196092114435E-2</v>
      </c>
      <c r="F19" s="69">
        <f>IFERROR(+'CMA Emp Adj'!F19/'Ont LFS Emp'!F19,"")</f>
        <v>5.6300268096514741E-2</v>
      </c>
      <c r="G19" s="69">
        <f>IFERROR(+'CMA Emp Adj'!G19/'Ont LFS Emp'!G19,"")</f>
        <v>8.3317765738838034E-2</v>
      </c>
      <c r="H19" s="69">
        <f>IFERROR(+'CMA Emp Adj'!H19/'Ont LFS Emp'!H19,"")</f>
        <v>9.604882749759075E-2</v>
      </c>
      <c r="I19" s="69">
        <f>IFERROR(+'CMA Emp Adj'!I19/'Ont LFS Emp'!I19,"")</f>
        <v>8.2174167153711286E-2</v>
      </c>
      <c r="J19" s="69">
        <f>IFERROR(+'CMA Emp Adj'!J19/'Ont LFS Emp'!J19,"")</f>
        <v>8.0818242790073783E-2</v>
      </c>
      <c r="K19" s="69">
        <f>IFERROR(+'CMA Emp Adj'!K19/'Ont LFS Emp'!K19,"")</f>
        <v>8.5004456327985728E-2</v>
      </c>
      <c r="L19" s="69">
        <f>IFERROR(+'CMA Emp Adj'!L19/'Ont LFS Emp'!L19,"")</f>
        <v>9.7280868315001184E-2</v>
      </c>
      <c r="M19" s="34">
        <f>IFERROR(+'CMA Emp Adj'!M19/'Ont LFS Emp'!M19,"")</f>
        <v>8.5367012153490185E-2</v>
      </c>
      <c r="N19" s="34">
        <f>IFERROR(+'CMA Emp Adj'!N19/'Ont LFS Emp'!N19,"")</f>
        <v>9.4512579461672089E-2</v>
      </c>
      <c r="O19" s="34">
        <f>IFERROR(+'CMA Emp Adj'!O19/'Ont LFS Emp'!O19,"")</f>
        <v>0.10061764927681266</v>
      </c>
      <c r="P19" s="34">
        <f>IFERROR(+'CMA Emp Adj'!P19/'Ont LFS Emp'!P19,"")</f>
        <v>9.9939700824786204E-2</v>
      </c>
      <c r="Q19" s="34">
        <f>IFERROR(+'CMA Emp Adj'!Q19/'Ont LFS Emp'!Q19,"")</f>
        <v>0.10758882265857553</v>
      </c>
      <c r="R19" s="34">
        <f>IFERROR(+'CMA Emp Adj'!R19/'Ont LFS Emp'!R19,"")</f>
        <v>8.869380481928639E-2</v>
      </c>
      <c r="S19" s="34">
        <f>IFERROR(+'CMA Emp Adj'!S19/'Ont LFS Emp'!S19,"")</f>
        <v>7.6565594538324233E-2</v>
      </c>
      <c r="T19" s="34">
        <f>IFERROR(+'CMA Emp Adj'!T19/'Ont LFS Emp'!T19,"")</f>
        <v>7.338737645222819E-2</v>
      </c>
      <c r="U19" s="34">
        <f>IFERROR(+'CMA Emp Adj'!U19/'Ont LFS Emp'!U19,"")</f>
        <v>0.11156386073058042</v>
      </c>
      <c r="V19" s="34">
        <f>IFERROR(+'CMA Emp Adj'!V19/'Ont LFS Emp'!V19,"")</f>
        <v>0.13558442597804488</v>
      </c>
      <c r="W19" s="34">
        <f>IFERROR(+'CMA Emp Adj'!W19/'Ont LFS Emp'!W19,"")</f>
        <v>0.11155919726240422</v>
      </c>
      <c r="X19" s="34">
        <f>IFERROR(+'CMA Emp Adj'!X19/'Ont LFS Emp'!X19,"")</f>
        <v>9.5382497210957831E-2</v>
      </c>
      <c r="Y19" s="34">
        <f>IFERROR(+'CMA Emp Adj'!Y19/'Ont LFS Emp'!Y19,"")</f>
        <v>5.0090263382654245E-2</v>
      </c>
    </row>
    <row r="20" spans="1:25" x14ac:dyDescent="0.25">
      <c r="A20" s="6" t="s">
        <v>14</v>
      </c>
      <c r="B20" s="6"/>
      <c r="C20" s="14" t="s">
        <v>187</v>
      </c>
      <c r="D20" s="70">
        <f>IFERROR(+'CMA Emp Adj'!D20/'Ont LFS Emp'!D20,"")</f>
        <v>6.0751224823081117E-2</v>
      </c>
      <c r="E20" s="70">
        <f>IFERROR(+'CMA Emp Adj'!E20/'Ont LFS Emp'!E20,"")</f>
        <v>6.2911725955204209E-2</v>
      </c>
      <c r="F20" s="70">
        <f>IFERROR(+'CMA Emp Adj'!F20/'Ont LFS Emp'!F20,"")</f>
        <v>4.7875465047973374E-2</v>
      </c>
      <c r="G20" s="70">
        <f>IFERROR(+'CMA Emp Adj'!G20/'Ont LFS Emp'!G20,"")</f>
        <v>7.0146433632498811E-2</v>
      </c>
      <c r="H20" s="70">
        <f>IFERROR(+'CMA Emp Adj'!H20/'Ont LFS Emp'!H20,"")</f>
        <v>9.4392151663794222E-2</v>
      </c>
      <c r="I20" s="70">
        <f>IFERROR(+'CMA Emp Adj'!I20/'Ont LFS Emp'!I20,"")</f>
        <v>7.8035108423071237E-2</v>
      </c>
      <c r="J20" s="70">
        <f>IFERROR(+'CMA Emp Adj'!J20/'Ont LFS Emp'!J20,"")</f>
        <v>9.1909298269153353E-2</v>
      </c>
      <c r="K20" s="70">
        <f>IFERROR(+'CMA Emp Adj'!K20/'Ont LFS Emp'!K20,"")</f>
        <v>7.9738003702121613E-2</v>
      </c>
      <c r="L20" s="70">
        <f>IFERROR(+'CMA Emp Adj'!L20/'Ont LFS Emp'!L20,"")</f>
        <v>9.3455522264905708E-2</v>
      </c>
      <c r="M20" s="35">
        <f>IFERROR(+'CMA Emp Adj'!M20/'Ont LFS Emp'!M20,"")</f>
        <v>8.4815016825230863E-2</v>
      </c>
      <c r="N20" s="35">
        <f>IFERROR(+'CMA Emp Adj'!N20/'Ont LFS Emp'!N20,"")</f>
        <v>8.411851562393681E-2</v>
      </c>
      <c r="O20" s="35">
        <f>IFERROR(+'CMA Emp Adj'!O20/'Ont LFS Emp'!O20,"")</f>
        <v>0.10551795750923249</v>
      </c>
      <c r="P20" s="35">
        <f>IFERROR(+'CMA Emp Adj'!P20/'Ont LFS Emp'!P20,"")</f>
        <v>9.5835882493233923E-2</v>
      </c>
      <c r="Q20" s="35">
        <f>IFERROR(+'CMA Emp Adj'!Q20/'Ont LFS Emp'!Q20,"")</f>
        <v>0.10814965499214781</v>
      </c>
      <c r="R20" s="35">
        <f>IFERROR(+'CMA Emp Adj'!R20/'Ont LFS Emp'!R20,"")</f>
        <v>7.942189557200266E-2</v>
      </c>
      <c r="S20" s="35">
        <f>IFERROR(+'CMA Emp Adj'!S20/'Ont LFS Emp'!S20,"")</f>
        <v>7.549792501137452E-2</v>
      </c>
      <c r="T20" s="35">
        <f>IFERROR(+'CMA Emp Adj'!T20/'Ont LFS Emp'!T20,"")</f>
        <v>6.9162803212696661E-2</v>
      </c>
      <c r="U20" s="35">
        <f>IFERROR(+'CMA Emp Adj'!U20/'Ont LFS Emp'!U20,"")</f>
        <v>0.10083707501222836</v>
      </c>
      <c r="V20" s="35">
        <f>IFERROR(+'CMA Emp Adj'!V20/'Ont LFS Emp'!V20,"")</f>
        <v>0.12933613826335438</v>
      </c>
      <c r="W20" s="35">
        <f>IFERROR(+'CMA Emp Adj'!W20/'Ont LFS Emp'!W20,"")</f>
        <v>9.584968196062002E-2</v>
      </c>
      <c r="X20" s="35">
        <f>IFERROR(+'CMA Emp Adj'!X20/'Ont LFS Emp'!X20,"")</f>
        <v>9.0092680951698881E-2</v>
      </c>
      <c r="Y20" s="35">
        <f>IFERROR(+'CMA Emp Adj'!Y20/'Ont LFS Emp'!Y20,"")</f>
        <v>5.1060218686854994E-2</v>
      </c>
    </row>
    <row r="21" spans="1:25" x14ac:dyDescent="0.25">
      <c r="A21" s="6" t="s">
        <v>15</v>
      </c>
      <c r="B21" s="6"/>
      <c r="C21" s="14">
        <v>113</v>
      </c>
      <c r="D21" s="70">
        <f>IFERROR(+'CMA Emp Adj'!D21/'Ont LFS Emp'!D21,"")</f>
        <v>0</v>
      </c>
      <c r="E21" s="70">
        <f>IFERROR(+'CMA Emp Adj'!E21/'Ont LFS Emp'!E21,"")</f>
        <v>0</v>
      </c>
      <c r="F21" s="70">
        <f>IFERROR(+'CMA Emp Adj'!F21/'Ont LFS Emp'!F21,"")</f>
        <v>0</v>
      </c>
      <c r="G21" s="70">
        <f>IFERROR(+'CMA Emp Adj'!G21/'Ont LFS Emp'!G21,"")</f>
        <v>0</v>
      </c>
      <c r="H21" s="70">
        <f>IFERROR(+'CMA Emp Adj'!H21/'Ont LFS Emp'!H21,"")</f>
        <v>0</v>
      </c>
      <c r="I21" s="70">
        <f>IFERROR(+'CMA Emp Adj'!I21/'Ont LFS Emp'!I21,"")</f>
        <v>0</v>
      </c>
      <c r="J21" s="70">
        <f>IFERROR(+'CMA Emp Adj'!J21/'Ont LFS Emp'!J21,"")</f>
        <v>0</v>
      </c>
      <c r="K21" s="70">
        <f>IFERROR(+'CMA Emp Adj'!K21/'Ont LFS Emp'!K21,"")</f>
        <v>0</v>
      </c>
      <c r="L21" s="70">
        <f>IFERROR(+'CMA Emp Adj'!L21/'Ont LFS Emp'!L21,"")</f>
        <v>0</v>
      </c>
      <c r="M21" s="35">
        <f>IFERROR(+'CMA Emp Adj'!M21/'Ont LFS Emp'!M21,"")</f>
        <v>0</v>
      </c>
      <c r="N21" s="35">
        <f>IFERROR(+'CMA Emp Adj'!N21/'Ont LFS Emp'!N21,"")</f>
        <v>0</v>
      </c>
      <c r="O21" s="35">
        <f>IFERROR(+'CMA Emp Adj'!O21/'Ont LFS Emp'!O21,"")</f>
        <v>0</v>
      </c>
      <c r="P21" s="35">
        <f>IFERROR(+'CMA Emp Adj'!P21/'Ont LFS Emp'!P21,"")</f>
        <v>0</v>
      </c>
      <c r="Q21" s="35">
        <f>IFERROR(+'CMA Emp Adj'!Q21/'Ont LFS Emp'!Q21,"")</f>
        <v>0</v>
      </c>
      <c r="R21" s="35">
        <f>IFERROR(+'CMA Emp Adj'!R21/'Ont LFS Emp'!R21,"")</f>
        <v>0</v>
      </c>
      <c r="S21" s="35">
        <f>IFERROR(+'CMA Emp Adj'!S21/'Ont LFS Emp'!S21,"")</f>
        <v>0</v>
      </c>
      <c r="T21" s="35">
        <f>IFERROR(+'CMA Emp Adj'!T21/'Ont LFS Emp'!T21,"")</f>
        <v>0</v>
      </c>
      <c r="U21" s="35">
        <f>IFERROR(+'CMA Emp Adj'!U21/'Ont LFS Emp'!U21,"")</f>
        <v>0</v>
      </c>
      <c r="V21" s="35">
        <f>IFERROR(+'CMA Emp Adj'!V21/'Ont LFS Emp'!V21,"")</f>
        <v>0</v>
      </c>
      <c r="W21" s="35">
        <f>IFERROR(+'CMA Emp Adj'!W21/'Ont LFS Emp'!W21,"")</f>
        <v>0</v>
      </c>
      <c r="X21" s="35">
        <f>IFERROR(+'CMA Emp Adj'!X21/'Ont LFS Emp'!X21,"")</f>
        <v>0</v>
      </c>
      <c r="Y21" s="35">
        <f>IFERROR(+'CMA Emp Adj'!Y21/'Ont LFS Emp'!Y21,"")</f>
        <v>0</v>
      </c>
    </row>
    <row r="22" spans="1:25" x14ac:dyDescent="0.25">
      <c r="A22" s="6" t="s">
        <v>16</v>
      </c>
      <c r="B22" s="6"/>
      <c r="C22" s="14">
        <v>114</v>
      </c>
      <c r="D22" s="70" t="str">
        <f>IFERROR(+'CMA Emp Adj'!D22/'Ont LFS Emp'!D22,"")</f>
        <v/>
      </c>
      <c r="E22" s="70" t="str">
        <f>IFERROR(+'CMA Emp Adj'!E22/'Ont LFS Emp'!E22,"")</f>
        <v/>
      </c>
      <c r="F22" s="70">
        <f>IFERROR(+'CMA Emp Adj'!F22/'Ont LFS Emp'!F22,"")</f>
        <v>0</v>
      </c>
      <c r="G22" s="70" t="str">
        <f>IFERROR(+'CMA Emp Adj'!G22/'Ont LFS Emp'!G22,"")</f>
        <v/>
      </c>
      <c r="H22" s="70" t="str">
        <f>IFERROR(+'CMA Emp Adj'!H22/'Ont LFS Emp'!H22,"")</f>
        <v/>
      </c>
      <c r="I22" s="70" t="str">
        <f>IFERROR(+'CMA Emp Adj'!I22/'Ont LFS Emp'!I22,"")</f>
        <v/>
      </c>
      <c r="J22" s="70" t="str">
        <f>IFERROR(+'CMA Emp Adj'!J22/'Ont LFS Emp'!J22,"")</f>
        <v/>
      </c>
      <c r="K22" s="70" t="str">
        <f>IFERROR(+'CMA Emp Adj'!K22/'Ont LFS Emp'!K22,"")</f>
        <v/>
      </c>
      <c r="L22" s="70" t="str">
        <f>IFERROR(+'CMA Emp Adj'!L22/'Ont LFS Emp'!L22,"")</f>
        <v/>
      </c>
      <c r="M22" s="35" t="str">
        <f>IFERROR(+'CMA Emp Adj'!M22/'Ont LFS Emp'!M22,"")</f>
        <v/>
      </c>
      <c r="N22" s="35" t="str">
        <f>IFERROR(+'CMA Emp Adj'!N22/'Ont LFS Emp'!N22,"")</f>
        <v/>
      </c>
      <c r="O22" s="35" t="str">
        <f>IFERROR(+'CMA Emp Adj'!O22/'Ont LFS Emp'!O22,"")</f>
        <v/>
      </c>
      <c r="P22" s="35" t="str">
        <f>IFERROR(+'CMA Emp Adj'!P22/'Ont LFS Emp'!P22,"")</f>
        <v/>
      </c>
      <c r="Q22" s="35" t="str">
        <f>IFERROR(+'CMA Emp Adj'!Q22/'Ont LFS Emp'!Q22,"")</f>
        <v/>
      </c>
      <c r="R22" s="35" t="str">
        <f>IFERROR(+'CMA Emp Adj'!R22/'Ont LFS Emp'!R22,"")</f>
        <v/>
      </c>
      <c r="S22" s="35" t="str">
        <f>IFERROR(+'CMA Emp Adj'!S22/'Ont LFS Emp'!S22,"")</f>
        <v/>
      </c>
      <c r="T22" s="35" t="str">
        <f>IFERROR(+'CMA Emp Adj'!T22/'Ont LFS Emp'!T22,"")</f>
        <v/>
      </c>
      <c r="U22" s="35" t="str">
        <f>IFERROR(+'CMA Emp Adj'!U22/'Ont LFS Emp'!U22,"")</f>
        <v/>
      </c>
      <c r="V22" s="35" t="str">
        <f>IFERROR(+'CMA Emp Adj'!V22/'Ont LFS Emp'!V22,"")</f>
        <v/>
      </c>
      <c r="W22" s="35" t="str">
        <f>IFERROR(+'CMA Emp Adj'!W22/'Ont LFS Emp'!W22,"")</f>
        <v/>
      </c>
      <c r="X22" s="35" t="str">
        <f>IFERROR(+'CMA Emp Adj'!X22/'Ont LFS Emp'!X22,"")</f>
        <v/>
      </c>
      <c r="Y22" s="35" t="str">
        <f>IFERROR(+'CMA Emp Adj'!Y22/'Ont LFS Emp'!Y22,"")</f>
        <v/>
      </c>
    </row>
    <row r="23" spans="1:25" x14ac:dyDescent="0.25">
      <c r="A23" s="6" t="s">
        <v>17</v>
      </c>
      <c r="B23" s="6"/>
      <c r="C23" s="14">
        <v>115</v>
      </c>
      <c r="D23" s="70">
        <f>IFERROR(+'CMA Emp Adj'!D23/'Ont LFS Emp'!D23,"")</f>
        <v>0</v>
      </c>
      <c r="E23" s="70">
        <f>IFERROR(+'CMA Emp Adj'!E23/'Ont LFS Emp'!E23,"")</f>
        <v>0.25454545454545452</v>
      </c>
      <c r="F23" s="70">
        <f>IFERROR(+'CMA Emp Adj'!F23/'Ont LFS Emp'!F23,"")</f>
        <v>0</v>
      </c>
      <c r="G23" s="70">
        <f>IFERROR(+'CMA Emp Adj'!G23/'Ont LFS Emp'!G23,"")</f>
        <v>0.21333333333333335</v>
      </c>
      <c r="H23" s="70">
        <f>IFERROR(+'CMA Emp Adj'!H23/'Ont LFS Emp'!H23,"")</f>
        <v>0</v>
      </c>
      <c r="I23" s="70">
        <f>IFERROR(+'CMA Emp Adj'!I23/'Ont LFS Emp'!I23,"")</f>
        <v>0</v>
      </c>
      <c r="J23" s="70">
        <f>IFERROR(+'CMA Emp Adj'!J23/'Ont LFS Emp'!J23,"")</f>
        <v>0</v>
      </c>
      <c r="K23" s="70">
        <f>IFERROR(+'CMA Emp Adj'!K23/'Ont LFS Emp'!K23,"")</f>
        <v>0</v>
      </c>
      <c r="L23" s="70">
        <f>IFERROR(+'CMA Emp Adj'!L23/'Ont LFS Emp'!L23,"")</f>
        <v>0</v>
      </c>
      <c r="M23" s="35">
        <f>IFERROR(+'CMA Emp Adj'!M23/'Ont LFS Emp'!M23,"")</f>
        <v>0</v>
      </c>
      <c r="N23" s="35">
        <f>IFERROR(+'CMA Emp Adj'!N23/'Ont LFS Emp'!N23,"")</f>
        <v>0</v>
      </c>
      <c r="O23" s="35">
        <f>IFERROR(+'CMA Emp Adj'!O23/'Ont LFS Emp'!O23,"")</f>
        <v>0</v>
      </c>
      <c r="P23" s="35">
        <f>IFERROR(+'CMA Emp Adj'!P23/'Ont LFS Emp'!P23,"")</f>
        <v>0</v>
      </c>
      <c r="Q23" s="35">
        <f>IFERROR(+'CMA Emp Adj'!Q23/'Ont LFS Emp'!Q23,"")</f>
        <v>0</v>
      </c>
      <c r="R23" s="35">
        <f>IFERROR(+'CMA Emp Adj'!R23/'Ont LFS Emp'!R23,"")</f>
        <v>0</v>
      </c>
      <c r="S23" s="35">
        <f>IFERROR(+'CMA Emp Adj'!S23/'Ont LFS Emp'!S23,"")</f>
        <v>0</v>
      </c>
      <c r="T23" s="35">
        <f>IFERROR(+'CMA Emp Adj'!T23/'Ont LFS Emp'!T23,"")</f>
        <v>0</v>
      </c>
      <c r="U23" s="35">
        <f>IFERROR(+'CMA Emp Adj'!U23/'Ont LFS Emp'!U23,"")</f>
        <v>0</v>
      </c>
      <c r="V23" s="35">
        <f>IFERROR(+'CMA Emp Adj'!V23/'Ont LFS Emp'!V23,"")</f>
        <v>0</v>
      </c>
      <c r="W23" s="35">
        <f>IFERROR(+'CMA Emp Adj'!W23/'Ont LFS Emp'!W23,"")</f>
        <v>0.20993762993762996</v>
      </c>
      <c r="X23" s="35">
        <f>IFERROR(+'CMA Emp Adj'!X23/'Ont LFS Emp'!X23,"")</f>
        <v>0</v>
      </c>
      <c r="Y23" s="35">
        <f>IFERROR(+'CMA Emp Adj'!Y23/'Ont LFS Emp'!Y23,"")</f>
        <v>0</v>
      </c>
    </row>
    <row r="24" spans="1:25" x14ac:dyDescent="0.25">
      <c r="A24" s="5" t="s">
        <v>18</v>
      </c>
      <c r="B24" s="5"/>
      <c r="C24" s="13">
        <v>21</v>
      </c>
      <c r="D24" s="69">
        <f>IFERROR(+'CMA Emp Adj'!D24/'Ont LFS Emp'!D24,"")</f>
        <v>9.2896174863387984E-2</v>
      </c>
      <c r="E24" s="69">
        <f>IFERROR(+'CMA Emp Adj'!E24/'Ont LFS Emp'!E24,"")</f>
        <v>0.14721586575133486</v>
      </c>
      <c r="F24" s="69">
        <f>IFERROR(+'CMA Emp Adj'!F24/'Ont LFS Emp'!F24,"")</f>
        <v>0.10363288718929255</v>
      </c>
      <c r="G24" s="69">
        <f>IFERROR(+'CMA Emp Adj'!G24/'Ont LFS Emp'!G24,"")</f>
        <v>9.3659345213427267E-2</v>
      </c>
      <c r="H24" s="69">
        <f>IFERROR(+'CMA Emp Adj'!H24/'Ont LFS Emp'!H24,"")</f>
        <v>0.13958810068649888</v>
      </c>
      <c r="I24" s="69">
        <f>IFERROR(+'CMA Emp Adj'!I24/'Ont LFS Emp'!I24,"")</f>
        <v>0.13493975903614458</v>
      </c>
      <c r="J24" s="69">
        <f>IFERROR(+'CMA Emp Adj'!J24/'Ont LFS Emp'!J24,"")</f>
        <v>9.9412562132851351E-2</v>
      </c>
      <c r="K24" s="69">
        <f>IFERROR(+'CMA Emp Adj'!K24/'Ont LFS Emp'!K24,"")</f>
        <v>9.1296121097445601E-2</v>
      </c>
      <c r="L24" s="69">
        <f>IFERROR(+'CMA Emp Adj'!L24/'Ont LFS Emp'!L24,"")</f>
        <v>0.13515489954281346</v>
      </c>
      <c r="M24" s="34">
        <f>IFERROR(+'CMA Emp Adj'!M24/'Ont LFS Emp'!M24,"")</f>
        <v>0.12788931226069758</v>
      </c>
      <c r="N24" s="34">
        <f>IFERROR(+'CMA Emp Adj'!N24/'Ont LFS Emp'!N24,"")</f>
        <v>0.12688033812999125</v>
      </c>
      <c r="O24" s="34">
        <f>IFERROR(+'CMA Emp Adj'!O24/'Ont LFS Emp'!O24,"")</f>
        <v>0.12287703979016107</v>
      </c>
      <c r="P24" s="34">
        <f>IFERROR(+'CMA Emp Adj'!P24/'Ont LFS Emp'!P24,"")</f>
        <v>0.11437755145197379</v>
      </c>
      <c r="Q24" s="34">
        <f>IFERROR(+'CMA Emp Adj'!Q24/'Ont LFS Emp'!Q24,"")</f>
        <v>0.19641603852470099</v>
      </c>
      <c r="R24" s="34">
        <f>IFERROR(+'CMA Emp Adj'!R24/'Ont LFS Emp'!R24,"")</f>
        <v>0.15803468661713926</v>
      </c>
      <c r="S24" s="34">
        <f>IFERROR(+'CMA Emp Adj'!S24/'Ont LFS Emp'!S24,"")</f>
        <v>0.12993932634853073</v>
      </c>
      <c r="T24" s="34">
        <f>IFERROR(+'CMA Emp Adj'!T24/'Ont LFS Emp'!T24,"")</f>
        <v>0.21015567086730913</v>
      </c>
      <c r="U24" s="34">
        <f>IFERROR(+'CMA Emp Adj'!U24/'Ont LFS Emp'!U24,"")</f>
        <v>0.18585586277030527</v>
      </c>
      <c r="V24" s="34">
        <f>IFERROR(+'CMA Emp Adj'!V24/'Ont LFS Emp'!V24,"")</f>
        <v>0.17561986285818079</v>
      </c>
      <c r="W24" s="34">
        <f>IFERROR(+'CMA Emp Adj'!W24/'Ont LFS Emp'!W24,"")</f>
        <v>0.17090693832094608</v>
      </c>
      <c r="X24" s="34">
        <f>IFERROR(+'CMA Emp Adj'!X24/'Ont LFS Emp'!X24,"")</f>
        <v>0.1495262332300292</v>
      </c>
      <c r="Y24" s="34">
        <f>IFERROR(+'CMA Emp Adj'!Y24/'Ont LFS Emp'!Y24,"")</f>
        <v>0.16736260377935108</v>
      </c>
    </row>
    <row r="25" spans="1:25" x14ac:dyDescent="0.25">
      <c r="A25" s="5" t="s">
        <v>19</v>
      </c>
      <c r="B25" s="5"/>
      <c r="C25" s="13">
        <v>22</v>
      </c>
      <c r="D25" s="69">
        <f>IFERROR(+'CMA Emp Adj'!D25/'Ont LFS Emp'!D25,"")</f>
        <v>0.32374100719424459</v>
      </c>
      <c r="E25" s="69">
        <f>IFERROR(+'CMA Emp Adj'!E25/'Ont LFS Emp'!E25,"")</f>
        <v>0.31198517298187806</v>
      </c>
      <c r="F25" s="69">
        <f>IFERROR(+'CMA Emp Adj'!F25/'Ont LFS Emp'!F25,"")</f>
        <v>0.34215885947046842</v>
      </c>
      <c r="G25" s="69">
        <f>IFERROR(+'CMA Emp Adj'!G25/'Ont LFS Emp'!G25,"")</f>
        <v>0.37262606417812705</v>
      </c>
      <c r="H25" s="69">
        <f>IFERROR(+'CMA Emp Adj'!H25/'Ont LFS Emp'!H25,"")</f>
        <v>0.30466879489225857</v>
      </c>
      <c r="I25" s="69">
        <f>IFERROR(+'CMA Emp Adj'!I25/'Ont LFS Emp'!I25,"")</f>
        <v>0.34579976985040278</v>
      </c>
      <c r="J25" s="69">
        <f>IFERROR(+'CMA Emp Adj'!J25/'Ont LFS Emp'!J25,"")</f>
        <v>0.28334883720930232</v>
      </c>
      <c r="K25" s="69">
        <f>IFERROR(+'CMA Emp Adj'!K25/'Ont LFS Emp'!K25,"")</f>
        <v>0.32226494232785741</v>
      </c>
      <c r="L25" s="69">
        <f>IFERROR(+'CMA Emp Adj'!L25/'Ont LFS Emp'!L25,"")</f>
        <v>0.40226809393403407</v>
      </c>
      <c r="M25" s="34">
        <f>IFERROR(+'CMA Emp Adj'!M25/'Ont LFS Emp'!M25,"")</f>
        <v>0.32069117199832009</v>
      </c>
      <c r="N25" s="34">
        <f>IFERROR(+'CMA Emp Adj'!N25/'Ont LFS Emp'!N25,"")</f>
        <v>0.34210114023419314</v>
      </c>
      <c r="O25" s="34">
        <f>IFERROR(+'CMA Emp Adj'!O25/'Ont LFS Emp'!O25,"")</f>
        <v>0.40262134879133354</v>
      </c>
      <c r="P25" s="34">
        <f>IFERROR(+'CMA Emp Adj'!P25/'Ont LFS Emp'!P25,"")</f>
        <v>0.36876031297416528</v>
      </c>
      <c r="Q25" s="34">
        <f>IFERROR(+'CMA Emp Adj'!Q25/'Ont LFS Emp'!Q25,"")</f>
        <v>0.31014455960255405</v>
      </c>
      <c r="R25" s="34">
        <f>IFERROR(+'CMA Emp Adj'!R25/'Ont LFS Emp'!R25,"")</f>
        <v>0.37174491381023728</v>
      </c>
      <c r="S25" s="34">
        <f>IFERROR(+'CMA Emp Adj'!S25/'Ont LFS Emp'!S25,"")</f>
        <v>0.35058469478247989</v>
      </c>
      <c r="T25" s="34">
        <f>IFERROR(+'CMA Emp Adj'!T25/'Ont LFS Emp'!T25,"")</f>
        <v>0.40749201754481557</v>
      </c>
      <c r="U25" s="34">
        <f>IFERROR(+'CMA Emp Adj'!U25/'Ont LFS Emp'!U25,"")</f>
        <v>0.34180611783226433</v>
      </c>
      <c r="V25" s="34">
        <f>IFERROR(+'CMA Emp Adj'!V25/'Ont LFS Emp'!V25,"")</f>
        <v>0.42270758086498617</v>
      </c>
      <c r="W25" s="34">
        <f>IFERROR(+'CMA Emp Adj'!W25/'Ont LFS Emp'!W25,"")</f>
        <v>0.44811150758576046</v>
      </c>
      <c r="X25" s="34">
        <f>IFERROR(+'CMA Emp Adj'!X25/'Ont LFS Emp'!X25,"")</f>
        <v>0.35000824786401663</v>
      </c>
      <c r="Y25" s="34">
        <f>IFERROR(+'CMA Emp Adj'!Y25/'Ont LFS Emp'!Y25,"")</f>
        <v>0.36198169385733098</v>
      </c>
    </row>
    <row r="26" spans="1:25" x14ac:dyDescent="0.25">
      <c r="A26" s="7" t="s">
        <v>20</v>
      </c>
      <c r="B26" s="7"/>
      <c r="C26" s="14">
        <v>2211</v>
      </c>
      <c r="D26" s="70">
        <f>IFERROR(+'CMA Emp Adj'!D26/'Ont LFS Emp'!D26,"")</f>
        <v>0.31852248394004284</v>
      </c>
      <c r="E26" s="70">
        <f>IFERROR(+'CMA Emp Adj'!E26/'Ont LFS Emp'!E26,"")</f>
        <v>0.29099551095854237</v>
      </c>
      <c r="F26" s="70">
        <f>IFERROR(+'CMA Emp Adj'!F26/'Ont LFS Emp'!F26,"")</f>
        <v>0.30471234460826824</v>
      </c>
      <c r="G26" s="70">
        <f>IFERROR(+'CMA Emp Adj'!G26/'Ont LFS Emp'!G26,"")</f>
        <v>0.33876500857632935</v>
      </c>
      <c r="H26" s="70">
        <f>IFERROR(+'CMA Emp Adj'!H26/'Ont LFS Emp'!H26,"")</f>
        <v>0.27983104540654696</v>
      </c>
      <c r="I26" s="70">
        <f>IFERROR(+'CMA Emp Adj'!I26/'Ont LFS Emp'!I26,"")</f>
        <v>0.34532556371928047</v>
      </c>
      <c r="J26" s="70">
        <f>IFERROR(+'CMA Emp Adj'!J26/'Ont LFS Emp'!J26,"")</f>
        <v>0.30399181166837258</v>
      </c>
      <c r="K26" s="70">
        <f>IFERROR(+'CMA Emp Adj'!K26/'Ont LFS Emp'!K26,"")</f>
        <v>0.30130293159609123</v>
      </c>
      <c r="L26" s="70">
        <f>IFERROR(+'CMA Emp Adj'!L26/'Ont LFS Emp'!L26,"")</f>
        <v>0.41801895026926728</v>
      </c>
      <c r="M26" s="35">
        <f>IFERROR(+'CMA Emp Adj'!M26/'Ont LFS Emp'!M26,"")</f>
        <v>0.31850162427833228</v>
      </c>
      <c r="N26" s="35">
        <f>IFERROR(+'CMA Emp Adj'!N26/'Ont LFS Emp'!N26,"")</f>
        <v>0.29381937988350415</v>
      </c>
      <c r="O26" s="35">
        <f>IFERROR(+'CMA Emp Adj'!O26/'Ont LFS Emp'!O26,"")</f>
        <v>0.3362852620046628</v>
      </c>
      <c r="P26" s="35">
        <f>IFERROR(+'CMA Emp Adj'!P26/'Ont LFS Emp'!P26,"")</f>
        <v>0.3094968972293064</v>
      </c>
      <c r="Q26" s="35">
        <f>IFERROR(+'CMA Emp Adj'!Q26/'Ont LFS Emp'!Q26,"")</f>
        <v>0.29542055290686908</v>
      </c>
      <c r="R26" s="35">
        <f>IFERROR(+'CMA Emp Adj'!R26/'Ont LFS Emp'!R26,"")</f>
        <v>0.3978622465140485</v>
      </c>
      <c r="S26" s="35">
        <f>IFERROR(+'CMA Emp Adj'!S26/'Ont LFS Emp'!S26,"")</f>
        <v>0.37465338154636452</v>
      </c>
      <c r="T26" s="35">
        <f>IFERROR(+'CMA Emp Adj'!T26/'Ont LFS Emp'!T26,"")</f>
        <v>0.41422432897000017</v>
      </c>
      <c r="U26" s="35">
        <f>IFERROR(+'CMA Emp Adj'!U26/'Ont LFS Emp'!U26,"")</f>
        <v>0.33415469220839711</v>
      </c>
      <c r="V26" s="35">
        <f>IFERROR(+'CMA Emp Adj'!V26/'Ont LFS Emp'!V26,"")</f>
        <v>0.43331994080681735</v>
      </c>
      <c r="W26" s="35">
        <f>IFERROR(+'CMA Emp Adj'!W26/'Ont LFS Emp'!W26,"")</f>
        <v>0.36167095079753631</v>
      </c>
      <c r="X26" s="35">
        <f>IFERROR(+'CMA Emp Adj'!X26/'Ont LFS Emp'!X26,"")</f>
        <v>0.37690104643564964</v>
      </c>
      <c r="Y26" s="35">
        <f>IFERROR(+'CMA Emp Adj'!Y26/'Ont LFS Emp'!Y26,"")</f>
        <v>0.3681971389062963</v>
      </c>
    </row>
    <row r="27" spans="1:25" x14ac:dyDescent="0.25">
      <c r="A27" s="7" t="s">
        <v>21</v>
      </c>
      <c r="B27" s="7"/>
      <c r="C27" s="14">
        <v>2213</v>
      </c>
      <c r="D27" s="70">
        <f>IFERROR(+'CMA Emp Adj'!D27/'Ont LFS Emp'!D27,"")</f>
        <v>0</v>
      </c>
      <c r="E27" s="70">
        <f>IFERROR(+'CMA Emp Adj'!E27/'Ont LFS Emp'!E27,"")</f>
        <v>0</v>
      </c>
      <c r="F27" s="70">
        <f>IFERROR(+'CMA Emp Adj'!F27/'Ont LFS Emp'!F27,"")</f>
        <v>0</v>
      </c>
      <c r="G27" s="70">
        <f>IFERROR(+'CMA Emp Adj'!G27/'Ont LFS Emp'!G27,"")</f>
        <v>0</v>
      </c>
      <c r="H27" s="70">
        <f>IFERROR(+'CMA Emp Adj'!H27/'Ont LFS Emp'!H27,"")</f>
        <v>0</v>
      </c>
      <c r="I27" s="70">
        <f>IFERROR(+'CMA Emp Adj'!I27/'Ont LFS Emp'!I27,"")</f>
        <v>0</v>
      </c>
      <c r="J27" s="70">
        <f>IFERROR(+'CMA Emp Adj'!J27/'Ont LFS Emp'!J27,"")</f>
        <v>0</v>
      </c>
      <c r="K27" s="70">
        <f>IFERROR(+'CMA Emp Adj'!K27/'Ont LFS Emp'!K27,"")</f>
        <v>0</v>
      </c>
      <c r="L27" s="70">
        <f>IFERROR(+'CMA Emp Adj'!L27/'Ont LFS Emp'!L27,"")</f>
        <v>0</v>
      </c>
      <c r="M27" s="35">
        <f>IFERROR(+'CMA Emp Adj'!M27/'Ont LFS Emp'!M27,"")</f>
        <v>0</v>
      </c>
      <c r="N27" s="35">
        <f>IFERROR(+'CMA Emp Adj'!N27/'Ont LFS Emp'!N27,"")</f>
        <v>0.43122819502897786</v>
      </c>
      <c r="O27" s="35">
        <f>IFERROR(+'CMA Emp Adj'!O27/'Ont LFS Emp'!O27,"")</f>
        <v>0.35170483035266586</v>
      </c>
      <c r="P27" s="35">
        <f>IFERROR(+'CMA Emp Adj'!P27/'Ont LFS Emp'!P27,"")</f>
        <v>0.47367386570015646</v>
      </c>
      <c r="Q27" s="35">
        <f>IFERROR(+'CMA Emp Adj'!Q27/'Ont LFS Emp'!Q27,"")</f>
        <v>0.42184679669697117</v>
      </c>
      <c r="R27" s="35">
        <f>IFERROR(+'CMA Emp Adj'!R27/'Ont LFS Emp'!R27,"")</f>
        <v>0.38519865428926886</v>
      </c>
      <c r="S27" s="35">
        <f>IFERROR(+'CMA Emp Adj'!S27/'Ont LFS Emp'!S27,"")</f>
        <v>0</v>
      </c>
      <c r="T27" s="35">
        <f>IFERROR(+'CMA Emp Adj'!T27/'Ont LFS Emp'!T27,"")</f>
        <v>0</v>
      </c>
      <c r="U27" s="35">
        <f>IFERROR(+'CMA Emp Adj'!U27/'Ont LFS Emp'!U27,"")</f>
        <v>0.30205712594346606</v>
      </c>
      <c r="V27" s="35">
        <f>IFERROR(+'CMA Emp Adj'!V27/'Ont LFS Emp'!V27,"")</f>
        <v>0.30596704970233973</v>
      </c>
      <c r="W27" s="35">
        <f>IFERROR(+'CMA Emp Adj'!W27/'Ont LFS Emp'!W27,"")</f>
        <v>0.56247869960140462</v>
      </c>
      <c r="X27" s="35">
        <f>IFERROR(+'CMA Emp Adj'!X27/'Ont LFS Emp'!X27,"")</f>
        <v>0</v>
      </c>
      <c r="Y27" s="35">
        <f>IFERROR(+'CMA Emp Adj'!Y27/'Ont LFS Emp'!Y27,"")</f>
        <v>0.398121682319314</v>
      </c>
    </row>
    <row r="28" spans="1:25" x14ac:dyDescent="0.25">
      <c r="A28" s="5" t="s">
        <v>22</v>
      </c>
      <c r="B28" s="5"/>
      <c r="C28" s="13">
        <v>23</v>
      </c>
      <c r="D28" s="69">
        <f>IFERROR(+'CMA Emp Adj'!D28/'Ont LFS Emp'!D28,"")</f>
        <v>0.40127388535031849</v>
      </c>
      <c r="E28" s="69">
        <f>IFERROR(+'CMA Emp Adj'!E28/'Ont LFS Emp'!E28,"")</f>
        <v>0.3852393105618292</v>
      </c>
      <c r="F28" s="69">
        <f>IFERROR(+'CMA Emp Adj'!F28/'Ont LFS Emp'!F28,"")</f>
        <v>0.4038954901431272</v>
      </c>
      <c r="G28" s="69">
        <f>IFERROR(+'CMA Emp Adj'!G28/'Ont LFS Emp'!G28,"")</f>
        <v>0.40166828079602612</v>
      </c>
      <c r="H28" s="69">
        <f>IFERROR(+'CMA Emp Adj'!H28/'Ont LFS Emp'!H28,"")</f>
        <v>0.40697500821116123</v>
      </c>
      <c r="I28" s="69">
        <f>IFERROR(+'CMA Emp Adj'!I28/'Ont LFS Emp'!I28,"")</f>
        <v>0.3899254272698256</v>
      </c>
      <c r="J28" s="69">
        <f>IFERROR(+'CMA Emp Adj'!J28/'Ont LFS Emp'!J28,"")</f>
        <v>0.39695701175334086</v>
      </c>
      <c r="K28" s="69">
        <f>IFERROR(+'CMA Emp Adj'!K28/'Ont LFS Emp'!K28,"")</f>
        <v>0.3948861344876724</v>
      </c>
      <c r="L28" s="69">
        <f>IFERROR(+'CMA Emp Adj'!L28/'Ont LFS Emp'!L28,"")</f>
        <v>0.45174389225455036</v>
      </c>
      <c r="M28" s="34">
        <f>IFERROR(+'CMA Emp Adj'!M28/'Ont LFS Emp'!M28,"")</f>
        <v>0.45053112803234985</v>
      </c>
      <c r="N28" s="34">
        <f>IFERROR(+'CMA Emp Adj'!N28/'Ont LFS Emp'!N28,"")</f>
        <v>0.44976094705715369</v>
      </c>
      <c r="O28" s="34">
        <f>IFERROR(+'CMA Emp Adj'!O28/'Ont LFS Emp'!O28,"")</f>
        <v>0.45754576433095367</v>
      </c>
      <c r="P28" s="34">
        <f>IFERROR(+'CMA Emp Adj'!P28/'Ont LFS Emp'!P28,"")</f>
        <v>0.4162063399915179</v>
      </c>
      <c r="Q28" s="34">
        <f>IFERROR(+'CMA Emp Adj'!Q28/'Ont LFS Emp'!Q28,"")</f>
        <v>0.42320665800717</v>
      </c>
      <c r="R28" s="34">
        <f>IFERROR(+'CMA Emp Adj'!R28/'Ont LFS Emp'!R28,"")</f>
        <v>0.44517492099656991</v>
      </c>
      <c r="S28" s="34">
        <f>IFERROR(+'CMA Emp Adj'!S28/'Ont LFS Emp'!S28,"")</f>
        <v>0.43833744102049427</v>
      </c>
      <c r="T28" s="34">
        <f>IFERROR(+'CMA Emp Adj'!T28/'Ont LFS Emp'!T28,"")</f>
        <v>0.45764445622389988</v>
      </c>
      <c r="U28" s="34">
        <f>IFERROR(+'CMA Emp Adj'!U28/'Ont LFS Emp'!U28,"")</f>
        <v>0.43861907601039707</v>
      </c>
      <c r="V28" s="34">
        <f>IFERROR(+'CMA Emp Adj'!V28/'Ont LFS Emp'!V28,"")</f>
        <v>0.45730940020089178</v>
      </c>
      <c r="W28" s="34">
        <f>IFERROR(+'CMA Emp Adj'!W28/'Ont LFS Emp'!W28,"")</f>
        <v>0.46241673719097781</v>
      </c>
      <c r="X28" s="34">
        <f>IFERROR(+'CMA Emp Adj'!X28/'Ont LFS Emp'!X28,"")</f>
        <v>0.43576972590721164</v>
      </c>
      <c r="Y28" s="34">
        <f>IFERROR(+'CMA Emp Adj'!Y28/'Ont LFS Emp'!Y28,"")</f>
        <v>0.47147344936762081</v>
      </c>
    </row>
    <row r="29" spans="1:25" x14ac:dyDescent="0.25">
      <c r="A29" s="5" t="s">
        <v>23</v>
      </c>
      <c r="B29" s="5"/>
      <c r="C29" s="13" t="s">
        <v>188</v>
      </c>
      <c r="D29" s="69">
        <f>IFERROR(+'CMA Emp Adj'!D29/'Ont LFS Emp'!D29,"")</f>
        <v>0.43278646691688555</v>
      </c>
      <c r="E29" s="69">
        <f>IFERROR(+'CMA Emp Adj'!E29/'Ont LFS Emp'!E29,"")</f>
        <v>0.44089826126628479</v>
      </c>
      <c r="F29" s="69">
        <f>IFERROR(+'CMA Emp Adj'!F29/'Ont LFS Emp'!F29,"")</f>
        <v>0.42642857142857138</v>
      </c>
      <c r="G29" s="69">
        <f>IFERROR(+'CMA Emp Adj'!G29/'Ont LFS Emp'!G29,"")</f>
        <v>0.41692787044292695</v>
      </c>
      <c r="H29" s="69">
        <f>IFERROR(+'CMA Emp Adj'!H29/'Ont LFS Emp'!H29,"")</f>
        <v>0.42583700523481344</v>
      </c>
      <c r="I29" s="69">
        <f>IFERROR(+'CMA Emp Adj'!I29/'Ont LFS Emp'!I29,"")</f>
        <v>0.44398962026241728</v>
      </c>
      <c r="J29" s="69">
        <f>IFERROR(+'CMA Emp Adj'!J29/'Ont LFS Emp'!J29,"")</f>
        <v>0.42579344076798137</v>
      </c>
      <c r="K29" s="69">
        <f>IFERROR(+'CMA Emp Adj'!K29/'Ont LFS Emp'!K29,"")</f>
        <v>0.44086488050041583</v>
      </c>
      <c r="L29" s="69">
        <f>IFERROR(+'CMA Emp Adj'!L29/'Ont LFS Emp'!L29,"")</f>
        <v>0.47171743978158559</v>
      </c>
      <c r="M29" s="34">
        <f>IFERROR(+'CMA Emp Adj'!M29/'Ont LFS Emp'!M29,"")</f>
        <v>0.45700584704672231</v>
      </c>
      <c r="N29" s="34">
        <f>IFERROR(+'CMA Emp Adj'!N29/'Ont LFS Emp'!N29,"")</f>
        <v>0.46444874043530388</v>
      </c>
      <c r="O29" s="34">
        <f>IFERROR(+'CMA Emp Adj'!O29/'Ont LFS Emp'!O29,"")</f>
        <v>0.47199382892236186</v>
      </c>
      <c r="P29" s="34">
        <f>IFERROR(+'CMA Emp Adj'!P29/'Ont LFS Emp'!P29,"")</f>
        <v>0.46577753775255759</v>
      </c>
      <c r="Q29" s="34">
        <f>IFERROR(+'CMA Emp Adj'!Q29/'Ont LFS Emp'!Q29,"")</f>
        <v>0.4676923867800547</v>
      </c>
      <c r="R29" s="34">
        <f>IFERROR(+'CMA Emp Adj'!R29/'Ont LFS Emp'!R29,"")</f>
        <v>0.46774732223954035</v>
      </c>
      <c r="S29" s="34">
        <f>IFERROR(+'CMA Emp Adj'!S29/'Ont LFS Emp'!S29,"")</f>
        <v>0.46726627580970964</v>
      </c>
      <c r="T29" s="34">
        <f>IFERROR(+'CMA Emp Adj'!T29/'Ont LFS Emp'!T29,"")</f>
        <v>0.47437619405510234</v>
      </c>
      <c r="U29" s="34">
        <f>IFERROR(+'CMA Emp Adj'!U29/'Ont LFS Emp'!U29,"")</f>
        <v>0.471214259355829</v>
      </c>
      <c r="V29" s="34">
        <f>IFERROR(+'CMA Emp Adj'!V29/'Ont LFS Emp'!V29,"")</f>
        <v>0.46720321627088485</v>
      </c>
      <c r="W29" s="34">
        <f>IFERROR(+'CMA Emp Adj'!W29/'Ont LFS Emp'!W29,"")</f>
        <v>0.48695637116902446</v>
      </c>
      <c r="X29" s="34">
        <f>IFERROR(+'CMA Emp Adj'!X29/'Ont LFS Emp'!X29,"")</f>
        <v>0.48383863655506176</v>
      </c>
      <c r="Y29" s="34">
        <f>IFERROR(+'CMA Emp Adj'!Y29/'Ont LFS Emp'!Y29,"")</f>
        <v>0.46116388356240995</v>
      </c>
    </row>
    <row r="30" spans="1:25" x14ac:dyDescent="0.25">
      <c r="A30" s="6" t="s">
        <v>24</v>
      </c>
      <c r="B30" s="6"/>
      <c r="C30" s="14">
        <v>311</v>
      </c>
      <c r="D30" s="70">
        <f>IFERROR(+'CMA Emp Adj'!D30/'Ont LFS Emp'!D30,"")</f>
        <v>0.46774377062236888</v>
      </c>
      <c r="E30" s="70">
        <f>IFERROR(+'CMA Emp Adj'!E30/'Ont LFS Emp'!E30,"")</f>
        <v>0.48695939253879167</v>
      </c>
      <c r="F30" s="70">
        <f>IFERROR(+'CMA Emp Adj'!F30/'Ont LFS Emp'!F30,"")</f>
        <v>0.45773562537048018</v>
      </c>
      <c r="G30" s="70">
        <f>IFERROR(+'CMA Emp Adj'!G30/'Ont LFS Emp'!G30,"")</f>
        <v>0.42736914918146185</v>
      </c>
      <c r="H30" s="70">
        <f>IFERROR(+'CMA Emp Adj'!H30/'Ont LFS Emp'!H30,"")</f>
        <v>0.49757310287676099</v>
      </c>
      <c r="I30" s="70">
        <f>IFERROR(+'CMA Emp Adj'!I30/'Ont LFS Emp'!I30,"")</f>
        <v>0.48068904981347382</v>
      </c>
      <c r="J30" s="70">
        <f>IFERROR(+'CMA Emp Adj'!J30/'Ont LFS Emp'!J30,"")</f>
        <v>0.46138954613895455</v>
      </c>
      <c r="K30" s="70">
        <f>IFERROR(+'CMA Emp Adj'!K30/'Ont LFS Emp'!K30,"")</f>
        <v>0.49202733485193623</v>
      </c>
      <c r="L30" s="70">
        <f>IFERROR(+'CMA Emp Adj'!L30/'Ont LFS Emp'!L30,"")</f>
        <v>0.51931621735155298</v>
      </c>
      <c r="M30" s="35">
        <f>IFERROR(+'CMA Emp Adj'!M30/'Ont LFS Emp'!M30,"")</f>
        <v>0.48933745403815448</v>
      </c>
      <c r="N30" s="35">
        <f>IFERROR(+'CMA Emp Adj'!N30/'Ont LFS Emp'!N30,"")</f>
        <v>0.47998800849255685</v>
      </c>
      <c r="O30" s="35">
        <f>IFERROR(+'CMA Emp Adj'!O30/'Ont LFS Emp'!O30,"")</f>
        <v>0.52629743869100276</v>
      </c>
      <c r="P30" s="35">
        <f>IFERROR(+'CMA Emp Adj'!P30/'Ont LFS Emp'!P30,"")</f>
        <v>0.54525133865035103</v>
      </c>
      <c r="Q30" s="35">
        <f>IFERROR(+'CMA Emp Adj'!Q30/'Ont LFS Emp'!Q30,"")</f>
        <v>0.48696735724346396</v>
      </c>
      <c r="R30" s="35">
        <f>IFERROR(+'CMA Emp Adj'!R30/'Ont LFS Emp'!R30,"")</f>
        <v>0.48379734891196569</v>
      </c>
      <c r="S30" s="35">
        <f>IFERROR(+'CMA Emp Adj'!S30/'Ont LFS Emp'!S30,"")</f>
        <v>0.53566381893635107</v>
      </c>
      <c r="T30" s="35">
        <f>IFERROR(+'CMA Emp Adj'!T30/'Ont LFS Emp'!T30,"")</f>
        <v>0.48935435727540622</v>
      </c>
      <c r="U30" s="35">
        <f>IFERROR(+'CMA Emp Adj'!U30/'Ont LFS Emp'!U30,"")</f>
        <v>0.56864325228004831</v>
      </c>
      <c r="V30" s="35">
        <f>IFERROR(+'CMA Emp Adj'!V30/'Ont LFS Emp'!V30,"")</f>
        <v>0.54313838142153403</v>
      </c>
      <c r="W30" s="35">
        <f>IFERROR(+'CMA Emp Adj'!W30/'Ont LFS Emp'!W30,"")</f>
        <v>0.58268453153873667</v>
      </c>
      <c r="X30" s="35">
        <f>IFERROR(+'CMA Emp Adj'!X30/'Ont LFS Emp'!X30,"")</f>
        <v>0.51853609029691283</v>
      </c>
      <c r="Y30" s="35">
        <f>IFERROR(+'CMA Emp Adj'!Y30/'Ont LFS Emp'!Y30,"")</f>
        <v>0.51415106012763123</v>
      </c>
    </row>
    <row r="31" spans="1:25" x14ac:dyDescent="0.25">
      <c r="A31" s="6" t="s">
        <v>25</v>
      </c>
      <c r="B31" s="6"/>
      <c r="C31" s="14">
        <v>312</v>
      </c>
      <c r="D31" s="70">
        <f>IFERROR(+'CMA Emp Adj'!D31/'Ont LFS Emp'!D31,"")</f>
        <v>0.37833594976452123</v>
      </c>
      <c r="E31" s="70">
        <f>IFERROR(+'CMA Emp Adj'!E31/'Ont LFS Emp'!E31,"")</f>
        <v>0.50635978195033304</v>
      </c>
      <c r="F31" s="70">
        <f>IFERROR(+'CMA Emp Adj'!F31/'Ont LFS Emp'!F31,"")</f>
        <v>0.4323493234932349</v>
      </c>
      <c r="G31" s="70">
        <f>IFERROR(+'CMA Emp Adj'!G31/'Ont LFS Emp'!G31,"")</f>
        <v>0.45550428477257748</v>
      </c>
      <c r="H31" s="70">
        <f>IFERROR(+'CMA Emp Adj'!H31/'Ont LFS Emp'!H31,"")</f>
        <v>0.43632567849686849</v>
      </c>
      <c r="I31" s="70">
        <f>IFERROR(+'CMA Emp Adj'!I31/'Ont LFS Emp'!I31,"")</f>
        <v>0.37890137328339579</v>
      </c>
      <c r="J31" s="70">
        <f>IFERROR(+'CMA Emp Adj'!J31/'Ont LFS Emp'!J31,"")</f>
        <v>0.50876132930513596</v>
      </c>
      <c r="K31" s="70">
        <f>IFERROR(+'CMA Emp Adj'!K31/'Ont LFS Emp'!K31,"")</f>
        <v>0.3461538461538462</v>
      </c>
      <c r="L31" s="70">
        <f>IFERROR(+'CMA Emp Adj'!L31/'Ont LFS Emp'!L31,"")</f>
        <v>0.48500010691299417</v>
      </c>
      <c r="M31" s="35">
        <f>IFERROR(+'CMA Emp Adj'!M31/'Ont LFS Emp'!M31,"")</f>
        <v>0.43155656896114913</v>
      </c>
      <c r="N31" s="35">
        <f>IFERROR(+'CMA Emp Adj'!N31/'Ont LFS Emp'!N31,"")</f>
        <v>0.39980675003695743</v>
      </c>
      <c r="O31" s="35">
        <f>IFERROR(+'CMA Emp Adj'!O31/'Ont LFS Emp'!O31,"")</f>
        <v>0.52740439474868495</v>
      </c>
      <c r="P31" s="35">
        <f>IFERROR(+'CMA Emp Adj'!P31/'Ont LFS Emp'!P31,"")</f>
        <v>0.43051141185083369</v>
      </c>
      <c r="Q31" s="35">
        <f>IFERROR(+'CMA Emp Adj'!Q31/'Ont LFS Emp'!Q31,"")</f>
        <v>0.49588652915839931</v>
      </c>
      <c r="R31" s="35">
        <f>IFERROR(+'CMA Emp Adj'!R31/'Ont LFS Emp'!R31,"")</f>
        <v>0.5958929226255959</v>
      </c>
      <c r="S31" s="35">
        <f>IFERROR(+'CMA Emp Adj'!S31/'Ont LFS Emp'!S31,"")</f>
        <v>0.45931516422082458</v>
      </c>
      <c r="T31" s="35">
        <f>IFERROR(+'CMA Emp Adj'!T31/'Ont LFS Emp'!T31,"")</f>
        <v>0.5691836679400688</v>
      </c>
      <c r="U31" s="35">
        <f>IFERROR(+'CMA Emp Adj'!U31/'Ont LFS Emp'!U31,"")</f>
        <v>0.55360454753474475</v>
      </c>
      <c r="V31" s="35">
        <f>IFERROR(+'CMA Emp Adj'!V31/'Ont LFS Emp'!V31,"")</f>
        <v>0.63936646868813163</v>
      </c>
      <c r="W31" s="35">
        <f>IFERROR(+'CMA Emp Adj'!W31/'Ont LFS Emp'!W31,"")</f>
        <v>0.59507254474573545</v>
      </c>
      <c r="X31" s="35">
        <f>IFERROR(+'CMA Emp Adj'!X31/'Ont LFS Emp'!X31,"")</f>
        <v>0.37184279517471325</v>
      </c>
      <c r="Y31" s="35">
        <f>IFERROR(+'CMA Emp Adj'!Y31/'Ont LFS Emp'!Y31,"")</f>
        <v>0.42202537405365209</v>
      </c>
    </row>
    <row r="32" spans="1:25" x14ac:dyDescent="0.25">
      <c r="A32" s="6" t="s">
        <v>26</v>
      </c>
      <c r="B32" s="6"/>
      <c r="C32" s="14">
        <v>3121</v>
      </c>
      <c r="D32" s="70">
        <f>IFERROR(+'CMA Emp Adj'!D32/'Ont LFS Emp'!D32,"")</f>
        <v>0.44098810612991768</v>
      </c>
      <c r="E32" s="70">
        <f>IFERROR(+'CMA Emp Adj'!E32/'Ont LFS Emp'!E32,"")</f>
        <v>0.56305385139740971</v>
      </c>
      <c r="F32" s="70">
        <f>IFERROR(+'CMA Emp Adj'!F32/'Ont LFS Emp'!F32,"")</f>
        <v>0.47602004294917682</v>
      </c>
      <c r="G32" s="70">
        <f>IFERROR(+'CMA Emp Adj'!G32/'Ont LFS Emp'!G32,"")</f>
        <v>0.49532710280373837</v>
      </c>
      <c r="H32" s="70">
        <f>IFERROR(+'CMA Emp Adj'!H32/'Ont LFS Emp'!H32,"")</f>
        <v>0.46183800623052956</v>
      </c>
      <c r="I32" s="70">
        <f>IFERROR(+'CMA Emp Adj'!I32/'Ont LFS Emp'!I32,"")</f>
        <v>0.38390313390313391</v>
      </c>
      <c r="J32" s="70">
        <f>IFERROR(+'CMA Emp Adj'!J32/'Ont LFS Emp'!J32,"")</f>
        <v>0.4820627802690583</v>
      </c>
      <c r="K32" s="70">
        <f>IFERROR(+'CMA Emp Adj'!K32/'Ont LFS Emp'!K32,"")</f>
        <v>0.33948988566402816</v>
      </c>
      <c r="L32" s="70">
        <f>IFERROR(+'CMA Emp Adj'!L32/'Ont LFS Emp'!L32,"")</f>
        <v>0.50205012110754033</v>
      </c>
      <c r="M32" s="35">
        <f>IFERROR(+'CMA Emp Adj'!M32/'Ont LFS Emp'!M32,"")</f>
        <v>0.43169852479018006</v>
      </c>
      <c r="N32" s="35">
        <f>IFERROR(+'CMA Emp Adj'!N32/'Ont LFS Emp'!N32,"")</f>
        <v>0.41355360376965361</v>
      </c>
      <c r="O32" s="35">
        <f>IFERROR(+'CMA Emp Adj'!O32/'Ont LFS Emp'!O32,"")</f>
        <v>0.5095167001626949</v>
      </c>
      <c r="P32" s="35">
        <f>IFERROR(+'CMA Emp Adj'!P32/'Ont LFS Emp'!P32,"")</f>
        <v>0.43321789265952093</v>
      </c>
      <c r="Q32" s="35">
        <f>IFERROR(+'CMA Emp Adj'!Q32/'Ont LFS Emp'!Q32,"")</f>
        <v>0.51850077653845372</v>
      </c>
      <c r="R32" s="35">
        <f>IFERROR(+'CMA Emp Adj'!R32/'Ont LFS Emp'!R32,"")</f>
        <v>0.60632752321333006</v>
      </c>
      <c r="S32" s="35">
        <f>IFERROR(+'CMA Emp Adj'!S32/'Ont LFS Emp'!S32,"")</f>
        <v>0.45331148626859696</v>
      </c>
      <c r="T32" s="35">
        <f>IFERROR(+'CMA Emp Adj'!T32/'Ont LFS Emp'!T32,"")</f>
        <v>0.57854688056060344</v>
      </c>
      <c r="U32" s="35">
        <f>IFERROR(+'CMA Emp Adj'!U32/'Ont LFS Emp'!U32,"")</f>
        <v>0.57182881401592223</v>
      </c>
      <c r="V32" s="35">
        <f>IFERROR(+'CMA Emp Adj'!V32/'Ont LFS Emp'!V32,"")</f>
        <v>0.6301453048172736</v>
      </c>
      <c r="W32" s="35">
        <f>IFERROR(+'CMA Emp Adj'!W32/'Ont LFS Emp'!W32,"")</f>
        <v>0.61034624108436053</v>
      </c>
      <c r="X32" s="35">
        <f>IFERROR(+'CMA Emp Adj'!X32/'Ont LFS Emp'!X32,"")</f>
        <v>0.37243955122360317</v>
      </c>
      <c r="Y32" s="35">
        <f>IFERROR(+'CMA Emp Adj'!Y32/'Ont LFS Emp'!Y32,"")</f>
        <v>0.43093999953361478</v>
      </c>
    </row>
    <row r="33" spans="1:25" x14ac:dyDescent="0.25">
      <c r="A33" s="6" t="s">
        <v>27</v>
      </c>
      <c r="B33" s="6"/>
      <c r="C33" s="14" t="s">
        <v>189</v>
      </c>
      <c r="D33" s="70">
        <f>IFERROR(+'CMA Emp Adj'!D33/'Ont LFS Emp'!D33,"")</f>
        <v>0.36787564766839376</v>
      </c>
      <c r="E33" s="70">
        <f>IFERROR(+'CMA Emp Adj'!E33/'Ont LFS Emp'!E33,"")</f>
        <v>0.41869716558925907</v>
      </c>
      <c r="F33" s="70">
        <f>IFERROR(+'CMA Emp Adj'!F33/'Ont LFS Emp'!F33,"")</f>
        <v>0.35190983093299938</v>
      </c>
      <c r="G33" s="70">
        <f>IFERROR(+'CMA Emp Adj'!G33/'Ont LFS Emp'!G33,"")</f>
        <v>0.27949183303085295</v>
      </c>
      <c r="H33" s="70">
        <f>IFERROR(+'CMA Emp Adj'!H33/'Ont LFS Emp'!H33,"")</f>
        <v>0.35766016713091925</v>
      </c>
      <c r="I33" s="70">
        <f>IFERROR(+'CMA Emp Adj'!I33/'Ont LFS Emp'!I33,"")</f>
        <v>0.43057996485061506</v>
      </c>
      <c r="J33" s="70">
        <f>IFERROR(+'CMA Emp Adj'!J33/'Ont LFS Emp'!J33,"")</f>
        <v>0.36851311953352772</v>
      </c>
      <c r="K33" s="70">
        <f>IFERROR(+'CMA Emp Adj'!K33/'Ont LFS Emp'!K33,"")</f>
        <v>0.40068104426787737</v>
      </c>
      <c r="L33" s="70">
        <f>IFERROR(+'CMA Emp Adj'!L33/'Ont LFS Emp'!L33,"")</f>
        <v>0.3825600497084925</v>
      </c>
      <c r="M33" s="35">
        <f>IFERROR(+'CMA Emp Adj'!M33/'Ont LFS Emp'!M33,"")</f>
        <v>0.43507832393618695</v>
      </c>
      <c r="N33" s="35">
        <f>IFERROR(+'CMA Emp Adj'!N33/'Ont LFS Emp'!N33,"")</f>
        <v>0.36626137885232896</v>
      </c>
      <c r="O33" s="35">
        <f>IFERROR(+'CMA Emp Adj'!O33/'Ont LFS Emp'!O33,"")</f>
        <v>0.48560926662832538</v>
      </c>
      <c r="P33" s="35">
        <f>IFERROR(+'CMA Emp Adj'!P33/'Ont LFS Emp'!P33,"")</f>
        <v>0.50683628430825434</v>
      </c>
      <c r="Q33" s="35">
        <f>IFERROR(+'CMA Emp Adj'!Q33/'Ont LFS Emp'!Q33,"")</f>
        <v>0.44457544465503396</v>
      </c>
      <c r="R33" s="35">
        <f>IFERROR(+'CMA Emp Adj'!R33/'Ont LFS Emp'!R33,"")</f>
        <v>0.53762996626041448</v>
      </c>
      <c r="S33" s="35">
        <f>IFERROR(+'CMA Emp Adj'!S33/'Ont LFS Emp'!S33,"")</f>
        <v>0.3530732681422083</v>
      </c>
      <c r="T33" s="35">
        <f>IFERROR(+'CMA Emp Adj'!T33/'Ont LFS Emp'!T33,"")</f>
        <v>0.56758775205377143</v>
      </c>
      <c r="U33" s="35">
        <f>IFERROR(+'CMA Emp Adj'!U33/'Ont LFS Emp'!U33,"")</f>
        <v>0.45138175208663306</v>
      </c>
      <c r="V33" s="35">
        <f>IFERROR(+'CMA Emp Adj'!V33/'Ont LFS Emp'!V33,"")</f>
        <v>0.64233337429847193</v>
      </c>
      <c r="W33" s="35">
        <f>IFERROR(+'CMA Emp Adj'!W33/'Ont LFS Emp'!W33,"")</f>
        <v>0.33969553243574058</v>
      </c>
      <c r="X33" s="35">
        <f>IFERROR(+'CMA Emp Adj'!X33/'Ont LFS Emp'!X33,"")</f>
        <v>0.52421937767355009</v>
      </c>
      <c r="Y33" s="35">
        <f>IFERROR(+'CMA Emp Adj'!Y33/'Ont LFS Emp'!Y33,"")</f>
        <v>0.43729895058798718</v>
      </c>
    </row>
    <row r="34" spans="1:25" x14ac:dyDescent="0.25">
      <c r="A34" s="6" t="s">
        <v>28</v>
      </c>
      <c r="B34" s="6"/>
      <c r="C34" s="14" t="s">
        <v>190</v>
      </c>
      <c r="D34" s="70">
        <f>IFERROR(+'CMA Emp Adj'!D34/'Ont LFS Emp'!D34,"")</f>
        <v>0.59427141268075634</v>
      </c>
      <c r="E34" s="70">
        <f>IFERROR(+'CMA Emp Adj'!E34/'Ont LFS Emp'!E34,"")</f>
        <v>0.59052453468697119</v>
      </c>
      <c r="F34" s="70">
        <f>IFERROR(+'CMA Emp Adj'!F34/'Ont LFS Emp'!F34,"")</f>
        <v>0.64614974686917126</v>
      </c>
      <c r="G34" s="70">
        <f>IFERROR(+'CMA Emp Adj'!G34/'Ont LFS Emp'!G34,"")</f>
        <v>0.6828600752651387</v>
      </c>
      <c r="H34" s="70">
        <f>IFERROR(+'CMA Emp Adj'!H34/'Ont LFS Emp'!H34,"")</f>
        <v>0.70154148901279112</v>
      </c>
      <c r="I34" s="70">
        <f>IFERROR(+'CMA Emp Adj'!I34/'Ont LFS Emp'!I34,"")</f>
        <v>0.73382254836557703</v>
      </c>
      <c r="J34" s="70">
        <f>IFERROR(+'CMA Emp Adj'!J34/'Ont LFS Emp'!J34,"")</f>
        <v>0.76278118609406953</v>
      </c>
      <c r="K34" s="70">
        <f>IFERROR(+'CMA Emp Adj'!K34/'Ont LFS Emp'!K34,"")</f>
        <v>0.72233748271092668</v>
      </c>
      <c r="L34" s="70">
        <f>IFERROR(+'CMA Emp Adj'!L34/'Ont LFS Emp'!L34,"")</f>
        <v>0.81116643948034606</v>
      </c>
      <c r="M34" s="35">
        <f>IFERROR(+'CMA Emp Adj'!M34/'Ont LFS Emp'!M34,"")</f>
        <v>0.71386661099192228</v>
      </c>
      <c r="N34" s="35">
        <f>IFERROR(+'CMA Emp Adj'!N34/'Ont LFS Emp'!N34,"")</f>
        <v>0.80321787654128707</v>
      </c>
      <c r="O34" s="35">
        <f>IFERROR(+'CMA Emp Adj'!O34/'Ont LFS Emp'!O34,"")</f>
        <v>0.57971270182717893</v>
      </c>
      <c r="P34" s="35">
        <f>IFERROR(+'CMA Emp Adj'!P34/'Ont LFS Emp'!P34,"")</f>
        <v>0.5787000717381181</v>
      </c>
      <c r="Q34" s="35">
        <f>IFERROR(+'CMA Emp Adj'!Q34/'Ont LFS Emp'!Q34,"")</f>
        <v>0.620916031868055</v>
      </c>
      <c r="R34" s="35">
        <f>IFERROR(+'CMA Emp Adj'!R34/'Ont LFS Emp'!R34,"")</f>
        <v>0.62715071817629353</v>
      </c>
      <c r="S34" s="35">
        <f>IFERROR(+'CMA Emp Adj'!S34/'Ont LFS Emp'!S34,"")</f>
        <v>0.74035506916531957</v>
      </c>
      <c r="T34" s="35">
        <f>IFERROR(+'CMA Emp Adj'!T34/'Ont LFS Emp'!T34,"")</f>
        <v>0.8093340183216049</v>
      </c>
      <c r="U34" s="35">
        <f>IFERROR(+'CMA Emp Adj'!U34/'Ont LFS Emp'!U34,"")</f>
        <v>0.77369340609564063</v>
      </c>
      <c r="V34" s="35">
        <f>IFERROR(+'CMA Emp Adj'!V34/'Ont LFS Emp'!V34,"")</f>
        <v>0.73400375130029272</v>
      </c>
      <c r="W34" s="35">
        <f>IFERROR(+'CMA Emp Adj'!W34/'Ont LFS Emp'!W34,"")</f>
        <v>0.81575295271672932</v>
      </c>
      <c r="X34" s="35">
        <f>IFERROR(+'CMA Emp Adj'!X34/'Ont LFS Emp'!X34,"")</f>
        <v>0.7161376520028957</v>
      </c>
      <c r="Y34" s="35">
        <f>IFERROR(+'CMA Emp Adj'!Y34/'Ont LFS Emp'!Y34,"")</f>
        <v>0.59521180843240795</v>
      </c>
    </row>
    <row r="35" spans="1:25" x14ac:dyDescent="0.25">
      <c r="A35" s="6" t="s">
        <v>29</v>
      </c>
      <c r="B35" s="6"/>
      <c r="C35" s="14">
        <v>321</v>
      </c>
      <c r="D35" s="70">
        <f>IFERROR(+'CMA Emp Adj'!D35/'Ont LFS Emp'!D35,"")</f>
        <v>0.33399545970488076</v>
      </c>
      <c r="E35" s="70">
        <f>IFERROR(+'CMA Emp Adj'!E35/'Ont LFS Emp'!E35,"")</f>
        <v>0.37116255661801711</v>
      </c>
      <c r="F35" s="70">
        <f>IFERROR(+'CMA Emp Adj'!F35/'Ont LFS Emp'!F35,"")</f>
        <v>0.37111111111111111</v>
      </c>
      <c r="G35" s="70">
        <f>IFERROR(+'CMA Emp Adj'!G35/'Ont LFS Emp'!G35,"")</f>
        <v>0.3361575452255553</v>
      </c>
      <c r="H35" s="70">
        <f>IFERROR(+'CMA Emp Adj'!H35/'Ont LFS Emp'!H35,"")</f>
        <v>0.35267656320287899</v>
      </c>
      <c r="I35" s="70">
        <f>IFERROR(+'CMA Emp Adj'!I35/'Ont LFS Emp'!I35,"")</f>
        <v>0.36982369823698236</v>
      </c>
      <c r="J35" s="70">
        <f>IFERROR(+'CMA Emp Adj'!J35/'Ont LFS Emp'!J35,"")</f>
        <v>0.36962025316455693</v>
      </c>
      <c r="K35" s="70">
        <f>IFERROR(+'CMA Emp Adj'!K35/'Ont LFS Emp'!K35,"")</f>
        <v>0.44750430292598969</v>
      </c>
      <c r="L35" s="70">
        <f>IFERROR(+'CMA Emp Adj'!L35/'Ont LFS Emp'!L35,"")</f>
        <v>0.39924275108847546</v>
      </c>
      <c r="M35" s="35">
        <f>IFERROR(+'CMA Emp Adj'!M35/'Ont LFS Emp'!M35,"")</f>
        <v>0.43066102157880365</v>
      </c>
      <c r="N35" s="35">
        <f>IFERROR(+'CMA Emp Adj'!N35/'Ont LFS Emp'!N35,"")</f>
        <v>0.37109466743021846</v>
      </c>
      <c r="O35" s="35">
        <f>IFERROR(+'CMA Emp Adj'!O35/'Ont LFS Emp'!O35,"")</f>
        <v>0.42575309857998861</v>
      </c>
      <c r="P35" s="35">
        <f>IFERROR(+'CMA Emp Adj'!P35/'Ont LFS Emp'!P35,"")</f>
        <v>0.36161313102753323</v>
      </c>
      <c r="Q35" s="35">
        <f>IFERROR(+'CMA Emp Adj'!Q35/'Ont LFS Emp'!Q35,"")</f>
        <v>0.43914290379601167</v>
      </c>
      <c r="R35" s="35">
        <f>IFERROR(+'CMA Emp Adj'!R35/'Ont LFS Emp'!R35,"")</f>
        <v>0.38745477125098954</v>
      </c>
      <c r="S35" s="35">
        <f>IFERROR(+'CMA Emp Adj'!S35/'Ont LFS Emp'!S35,"")</f>
        <v>0.39213407096269937</v>
      </c>
      <c r="T35" s="35">
        <f>IFERROR(+'CMA Emp Adj'!T35/'Ont LFS Emp'!T35,"")</f>
        <v>0.44905413427413332</v>
      </c>
      <c r="U35" s="35">
        <f>IFERROR(+'CMA Emp Adj'!U35/'Ont LFS Emp'!U35,"")</f>
        <v>0.38388138737394606</v>
      </c>
      <c r="V35" s="35">
        <f>IFERROR(+'CMA Emp Adj'!V35/'Ont LFS Emp'!V35,"")</f>
        <v>0.36871642850985042</v>
      </c>
      <c r="W35" s="35">
        <f>IFERROR(+'CMA Emp Adj'!W35/'Ont LFS Emp'!W35,"")</f>
        <v>0.37967457639588781</v>
      </c>
      <c r="X35" s="35">
        <f>IFERROR(+'CMA Emp Adj'!X35/'Ont LFS Emp'!X35,"")</f>
        <v>0.25210955953314035</v>
      </c>
      <c r="Y35" s="35">
        <f>IFERROR(+'CMA Emp Adj'!Y35/'Ont LFS Emp'!Y35,"")</f>
        <v>0.34871758599942781</v>
      </c>
    </row>
    <row r="36" spans="1:25" x14ac:dyDescent="0.25">
      <c r="A36" s="6" t="s">
        <v>30</v>
      </c>
      <c r="B36" s="6"/>
      <c r="C36" s="14">
        <v>322</v>
      </c>
      <c r="D36" s="70">
        <f>IFERROR(+'CMA Emp Adj'!D36/'Ont LFS Emp'!D36,"")</f>
        <v>0.30477386934673373</v>
      </c>
      <c r="E36" s="70">
        <f>IFERROR(+'CMA Emp Adj'!E36/'Ont LFS Emp'!E36,"")</f>
        <v>0.37203166226912932</v>
      </c>
      <c r="F36" s="70">
        <f>IFERROR(+'CMA Emp Adj'!F36/'Ont LFS Emp'!F36,"")</f>
        <v>0.31883664039141074</v>
      </c>
      <c r="G36" s="70">
        <f>IFERROR(+'CMA Emp Adj'!G36/'Ont LFS Emp'!G36,"")</f>
        <v>0.3961593172119488</v>
      </c>
      <c r="H36" s="70">
        <f>IFERROR(+'CMA Emp Adj'!H36/'Ont LFS Emp'!H36,"")</f>
        <v>0.28372915613946442</v>
      </c>
      <c r="I36" s="70">
        <f>IFERROR(+'CMA Emp Adj'!I36/'Ont LFS Emp'!I36,"")</f>
        <v>0.34211873080859773</v>
      </c>
      <c r="J36" s="70">
        <f>IFERROR(+'CMA Emp Adj'!J36/'Ont LFS Emp'!J36,"")</f>
        <v>0.28468727534148097</v>
      </c>
      <c r="K36" s="70">
        <f>IFERROR(+'CMA Emp Adj'!K36/'Ont LFS Emp'!K36,"")</f>
        <v>0.37179818887451488</v>
      </c>
      <c r="L36" s="70">
        <f>IFERROR(+'CMA Emp Adj'!L36/'Ont LFS Emp'!L36,"")</f>
        <v>0.37643613759528849</v>
      </c>
      <c r="M36" s="35">
        <f>IFERROR(+'CMA Emp Adj'!M36/'Ont LFS Emp'!M36,"")</f>
        <v>0.38226378387843851</v>
      </c>
      <c r="N36" s="35">
        <f>IFERROR(+'CMA Emp Adj'!N36/'Ont LFS Emp'!N36,"")</f>
        <v>0.44078899180409037</v>
      </c>
      <c r="O36" s="35">
        <f>IFERROR(+'CMA Emp Adj'!O36/'Ont LFS Emp'!O36,"")</f>
        <v>0.33474979516982739</v>
      </c>
      <c r="P36" s="35">
        <f>IFERROR(+'CMA Emp Adj'!P36/'Ont LFS Emp'!P36,"")</f>
        <v>0.32388612315365256</v>
      </c>
      <c r="Q36" s="35">
        <f>IFERROR(+'CMA Emp Adj'!Q36/'Ont LFS Emp'!Q36,"")</f>
        <v>0.41105609921737701</v>
      </c>
      <c r="R36" s="35">
        <f>IFERROR(+'CMA Emp Adj'!R36/'Ont LFS Emp'!R36,"")</f>
        <v>0.45352513736588679</v>
      </c>
      <c r="S36" s="35">
        <f>IFERROR(+'CMA Emp Adj'!S36/'Ont LFS Emp'!S36,"")</f>
        <v>0.41105227757991053</v>
      </c>
      <c r="T36" s="35">
        <f>IFERROR(+'CMA Emp Adj'!T36/'Ont LFS Emp'!T36,"")</f>
        <v>0.24674729395890585</v>
      </c>
      <c r="U36" s="35">
        <f>IFERROR(+'CMA Emp Adj'!U36/'Ont LFS Emp'!U36,"")</f>
        <v>0.37772654995853588</v>
      </c>
      <c r="V36" s="35">
        <f>IFERROR(+'CMA Emp Adj'!V36/'Ont LFS Emp'!V36,"")</f>
        <v>0.4395394437119054</v>
      </c>
      <c r="W36" s="35">
        <f>IFERROR(+'CMA Emp Adj'!W36/'Ont LFS Emp'!W36,"")</f>
        <v>0.55850868598616954</v>
      </c>
      <c r="X36" s="35">
        <f>IFERROR(+'CMA Emp Adj'!X36/'Ont LFS Emp'!X36,"")</f>
        <v>0.47376470396124953</v>
      </c>
      <c r="Y36" s="35">
        <f>IFERROR(+'CMA Emp Adj'!Y36/'Ont LFS Emp'!Y36,"")</f>
        <v>0.52609537625115488</v>
      </c>
    </row>
    <row r="37" spans="1:25" x14ac:dyDescent="0.25">
      <c r="A37" s="6" t="s">
        <v>31</v>
      </c>
      <c r="B37" s="6"/>
      <c r="C37" s="14">
        <v>323</v>
      </c>
      <c r="D37" s="70">
        <f>IFERROR(+'CMA Emp Adj'!D37/'Ont LFS Emp'!D37,"")</f>
        <v>0.63313197026022305</v>
      </c>
      <c r="E37" s="70">
        <f>IFERROR(+'CMA Emp Adj'!E37/'Ont LFS Emp'!E37,"")</f>
        <v>0.67891725352112686</v>
      </c>
      <c r="F37" s="70">
        <f>IFERROR(+'CMA Emp Adj'!F37/'Ont LFS Emp'!F37,"")</f>
        <v>0.61883855517860709</v>
      </c>
      <c r="G37" s="70">
        <f>IFERROR(+'CMA Emp Adj'!G37/'Ont LFS Emp'!G37,"")</f>
        <v>0.65312990800987214</v>
      </c>
      <c r="H37" s="70">
        <f>IFERROR(+'CMA Emp Adj'!H37/'Ont LFS Emp'!H37,"")</f>
        <v>0.62660174269605329</v>
      </c>
      <c r="I37" s="70">
        <f>IFERROR(+'CMA Emp Adj'!I37/'Ont LFS Emp'!I37,"")</f>
        <v>0.59722514189615306</v>
      </c>
      <c r="J37" s="70">
        <f>IFERROR(+'CMA Emp Adj'!J37/'Ont LFS Emp'!J37,"")</f>
        <v>0.601123595505618</v>
      </c>
      <c r="K37" s="70">
        <f>IFERROR(+'CMA Emp Adj'!K37/'Ont LFS Emp'!K37,"")</f>
        <v>0.55359269551409285</v>
      </c>
      <c r="L37" s="70">
        <f>IFERROR(+'CMA Emp Adj'!L37/'Ont LFS Emp'!L37,"")</f>
        <v>0.58782863300868216</v>
      </c>
      <c r="M37" s="35">
        <f>IFERROR(+'CMA Emp Adj'!M37/'Ont LFS Emp'!M37,"")</f>
        <v>0.59259615248703124</v>
      </c>
      <c r="N37" s="35">
        <f>IFERROR(+'CMA Emp Adj'!N37/'Ont LFS Emp'!N37,"")</f>
        <v>0.66746922212534754</v>
      </c>
      <c r="O37" s="35">
        <f>IFERROR(+'CMA Emp Adj'!O37/'Ont LFS Emp'!O37,"")</f>
        <v>0.68564557537941562</v>
      </c>
      <c r="P37" s="35">
        <f>IFERROR(+'CMA Emp Adj'!P37/'Ont LFS Emp'!P37,"")</f>
        <v>0.61977462841341169</v>
      </c>
      <c r="Q37" s="35">
        <f>IFERROR(+'CMA Emp Adj'!Q37/'Ont LFS Emp'!Q37,"")</f>
        <v>0.64733146457217394</v>
      </c>
      <c r="R37" s="35">
        <f>IFERROR(+'CMA Emp Adj'!R37/'Ont LFS Emp'!R37,"")</f>
        <v>0.66904420953778088</v>
      </c>
      <c r="S37" s="35">
        <f>IFERROR(+'CMA Emp Adj'!S37/'Ont LFS Emp'!S37,"")</f>
        <v>0.62508766495857082</v>
      </c>
      <c r="T37" s="35">
        <f>IFERROR(+'CMA Emp Adj'!T37/'Ont LFS Emp'!T37,"")</f>
        <v>0.66444244646347617</v>
      </c>
      <c r="U37" s="35">
        <f>IFERROR(+'CMA Emp Adj'!U37/'Ont LFS Emp'!U37,"")</f>
        <v>0.6675907988925539</v>
      </c>
      <c r="V37" s="35">
        <f>IFERROR(+'CMA Emp Adj'!V37/'Ont LFS Emp'!V37,"")</f>
        <v>0.55435874857557232</v>
      </c>
      <c r="W37" s="35">
        <f>IFERROR(+'CMA Emp Adj'!W37/'Ont LFS Emp'!W37,"")</f>
        <v>0.57268598506379109</v>
      </c>
      <c r="X37" s="35">
        <f>IFERROR(+'CMA Emp Adj'!X37/'Ont LFS Emp'!X37,"")</f>
        <v>0.63712962309470622</v>
      </c>
      <c r="Y37" s="35">
        <f>IFERROR(+'CMA Emp Adj'!Y37/'Ont LFS Emp'!Y37,"")</f>
        <v>0.54613237995928299</v>
      </c>
    </row>
    <row r="38" spans="1:25" x14ac:dyDescent="0.25">
      <c r="A38" s="6" t="s">
        <v>32</v>
      </c>
      <c r="B38" s="6"/>
      <c r="C38" s="14">
        <v>324</v>
      </c>
      <c r="D38" s="70">
        <f>IFERROR(+'CMA Emp Adj'!D38/'Ont LFS Emp'!D38,"")</f>
        <v>0.45714285714285718</v>
      </c>
      <c r="E38" s="70">
        <f>IFERROR(+'CMA Emp Adj'!E38/'Ont LFS Emp'!E38,"")</f>
        <v>0</v>
      </c>
      <c r="F38" s="70">
        <f>IFERROR(+'CMA Emp Adj'!F38/'Ont LFS Emp'!F38,"")</f>
        <v>0</v>
      </c>
      <c r="G38" s="70">
        <f>IFERROR(+'CMA Emp Adj'!G38/'Ont LFS Emp'!G38,"")</f>
        <v>0.51737451737451745</v>
      </c>
      <c r="H38" s="70">
        <f>IFERROR(+'CMA Emp Adj'!H38/'Ont LFS Emp'!H38,"")</f>
        <v>0</v>
      </c>
      <c r="I38" s="70">
        <f>IFERROR(+'CMA Emp Adj'!I38/'Ont LFS Emp'!I38,"")</f>
        <v>0</v>
      </c>
      <c r="J38" s="70">
        <f>IFERROR(+'CMA Emp Adj'!J38/'Ont LFS Emp'!J38,"")</f>
        <v>0.47522522522522515</v>
      </c>
      <c r="K38" s="70">
        <f>IFERROR(+'CMA Emp Adj'!K38/'Ont LFS Emp'!K38,"")</f>
        <v>0.45131086142322102</v>
      </c>
      <c r="L38" s="70">
        <f>IFERROR(+'CMA Emp Adj'!L38/'Ont LFS Emp'!L38,"")</f>
        <v>0.43809701492537306</v>
      </c>
      <c r="M38" s="35">
        <f>IFERROR(+'CMA Emp Adj'!M38/'Ont LFS Emp'!M38,"")</f>
        <v>0.53636363636363638</v>
      </c>
      <c r="N38" s="35">
        <f>IFERROR(+'CMA Emp Adj'!N38/'Ont LFS Emp'!N38,"")</f>
        <v>0</v>
      </c>
      <c r="O38" s="35">
        <f>IFERROR(+'CMA Emp Adj'!O38/'Ont LFS Emp'!O38,"")</f>
        <v>0.41807127882599582</v>
      </c>
      <c r="P38" s="35">
        <f>IFERROR(+'CMA Emp Adj'!P38/'Ont LFS Emp'!P38,"")</f>
        <v>0</v>
      </c>
      <c r="Q38" s="35">
        <f>IFERROR(+'CMA Emp Adj'!Q38/'Ont LFS Emp'!Q38,"")</f>
        <v>0.56990712074303407</v>
      </c>
      <c r="R38" s="35">
        <f>IFERROR(+'CMA Emp Adj'!R38/'Ont LFS Emp'!R38,"")</f>
        <v>0</v>
      </c>
      <c r="S38" s="35">
        <f>IFERROR(+'CMA Emp Adj'!S38/'Ont LFS Emp'!S38,"")</f>
        <v>0.44754161827332561</v>
      </c>
      <c r="T38" s="35">
        <f>IFERROR(+'CMA Emp Adj'!T38/'Ont LFS Emp'!T38,"")</f>
        <v>0</v>
      </c>
      <c r="U38" s="35">
        <f>IFERROR(+'CMA Emp Adj'!U38/'Ont LFS Emp'!U38,"")</f>
        <v>0</v>
      </c>
      <c r="V38" s="35">
        <f>IFERROR(+'CMA Emp Adj'!V38/'Ont LFS Emp'!V38,"")</f>
        <v>0.45314517616675892</v>
      </c>
      <c r="W38" s="35">
        <f>IFERROR(+'CMA Emp Adj'!W38/'Ont LFS Emp'!W38,"")</f>
        <v>0</v>
      </c>
      <c r="X38" s="35">
        <f>IFERROR(+'CMA Emp Adj'!X38/'Ont LFS Emp'!X38,"")</f>
        <v>0</v>
      </c>
      <c r="Y38" s="35">
        <f>IFERROR(+'CMA Emp Adj'!Y38/'Ont LFS Emp'!Y38,"")</f>
        <v>0.59063610736609884</v>
      </c>
    </row>
    <row r="39" spans="1:25" x14ac:dyDescent="0.25">
      <c r="A39" s="6" t="s">
        <v>33</v>
      </c>
      <c r="B39" s="6"/>
      <c r="C39" s="14">
        <v>325</v>
      </c>
      <c r="D39" s="70">
        <f>IFERROR(+'CMA Emp Adj'!D39/'Ont LFS Emp'!D39,"")</f>
        <v>0.56784404555105195</v>
      </c>
      <c r="E39" s="70">
        <f>IFERROR(+'CMA Emp Adj'!E39/'Ont LFS Emp'!E39,"")</f>
        <v>0.60419815281276235</v>
      </c>
      <c r="F39" s="70">
        <f>IFERROR(+'CMA Emp Adj'!F39/'Ont LFS Emp'!F39,"")</f>
        <v>0.55077995353468301</v>
      </c>
      <c r="G39" s="70">
        <f>IFERROR(+'CMA Emp Adj'!G39/'Ont LFS Emp'!G39,"")</f>
        <v>0.54270850813894955</v>
      </c>
      <c r="H39" s="70">
        <f>IFERROR(+'CMA Emp Adj'!H39/'Ont LFS Emp'!H39,"")</f>
        <v>0.53432075171205606</v>
      </c>
      <c r="I39" s="70">
        <f>IFERROR(+'CMA Emp Adj'!I39/'Ont LFS Emp'!I39,"")</f>
        <v>0.56057526965765203</v>
      </c>
      <c r="J39" s="70">
        <f>IFERROR(+'CMA Emp Adj'!J39/'Ont LFS Emp'!J39,"")</f>
        <v>0.5261302681992337</v>
      </c>
      <c r="K39" s="70">
        <f>IFERROR(+'CMA Emp Adj'!K39/'Ont LFS Emp'!K39,"")</f>
        <v>0.54731689630166791</v>
      </c>
      <c r="L39" s="70">
        <f>IFERROR(+'CMA Emp Adj'!L39/'Ont LFS Emp'!L39,"")</f>
        <v>0.6335654421578093</v>
      </c>
      <c r="M39" s="35">
        <f>IFERROR(+'CMA Emp Adj'!M39/'Ont LFS Emp'!M39,"")</f>
        <v>0.54782536524463354</v>
      </c>
      <c r="N39" s="35">
        <f>IFERROR(+'CMA Emp Adj'!N39/'Ont LFS Emp'!N39,"")</f>
        <v>0.64391129861795582</v>
      </c>
      <c r="O39" s="35">
        <f>IFERROR(+'CMA Emp Adj'!O39/'Ont LFS Emp'!O39,"")</f>
        <v>0.5930394112923294</v>
      </c>
      <c r="P39" s="35">
        <f>IFERROR(+'CMA Emp Adj'!P39/'Ont LFS Emp'!P39,"")</f>
        <v>0.5846477628699992</v>
      </c>
      <c r="Q39" s="35">
        <f>IFERROR(+'CMA Emp Adj'!Q39/'Ont LFS Emp'!Q39,"")</f>
        <v>0.58040760380181855</v>
      </c>
      <c r="R39" s="35">
        <f>IFERROR(+'CMA Emp Adj'!R39/'Ont LFS Emp'!R39,"")</f>
        <v>0.55170253432641458</v>
      </c>
      <c r="S39" s="35">
        <f>IFERROR(+'CMA Emp Adj'!S39/'Ont LFS Emp'!S39,"")</f>
        <v>0.45033500235579721</v>
      </c>
      <c r="T39" s="35">
        <f>IFERROR(+'CMA Emp Adj'!T39/'Ont LFS Emp'!T39,"")</f>
        <v>0.60016203444476246</v>
      </c>
      <c r="U39" s="35">
        <f>IFERROR(+'CMA Emp Adj'!U39/'Ont LFS Emp'!U39,"")</f>
        <v>0.5725062609222169</v>
      </c>
      <c r="V39" s="35">
        <f>IFERROR(+'CMA Emp Adj'!V39/'Ont LFS Emp'!V39,"")</f>
        <v>0.60421732859694421</v>
      </c>
      <c r="W39" s="35">
        <f>IFERROR(+'CMA Emp Adj'!W39/'Ont LFS Emp'!W39,"")</f>
        <v>0.59980539754033579</v>
      </c>
      <c r="X39" s="35">
        <f>IFERROR(+'CMA Emp Adj'!X39/'Ont LFS Emp'!X39,"")</f>
        <v>0.59521940826531472</v>
      </c>
      <c r="Y39" s="35">
        <f>IFERROR(+'CMA Emp Adj'!Y39/'Ont LFS Emp'!Y39,"")</f>
        <v>0.63859443834426211</v>
      </c>
    </row>
    <row r="40" spans="1:25" x14ac:dyDescent="0.25">
      <c r="A40" s="7" t="s">
        <v>34</v>
      </c>
      <c r="B40" s="7"/>
      <c r="C40" s="14" t="s">
        <v>191</v>
      </c>
      <c r="D40" s="70">
        <f>IFERROR(+'CMA Emp Adj'!D40/'Ont LFS Emp'!D40,"")</f>
        <v>0.39416058394160586</v>
      </c>
      <c r="E40" s="70">
        <f>IFERROR(+'CMA Emp Adj'!E40/'Ont LFS Emp'!E40,"")</f>
        <v>0.24976613657623947</v>
      </c>
      <c r="F40" s="70">
        <f>IFERROR(+'CMA Emp Adj'!F40/'Ont LFS Emp'!F40,"")</f>
        <v>0.2397525135344161</v>
      </c>
      <c r="G40" s="70">
        <f>IFERROR(+'CMA Emp Adj'!G40/'Ont LFS Emp'!G40,"")</f>
        <v>0.27064220183486237</v>
      </c>
      <c r="H40" s="70">
        <f>IFERROR(+'CMA Emp Adj'!H40/'Ont LFS Emp'!H40,"")</f>
        <v>0.23932253313696614</v>
      </c>
      <c r="I40" s="70">
        <f>IFERROR(+'CMA Emp Adj'!I40/'Ont LFS Emp'!I40,"")</f>
        <v>0.24754098360655738</v>
      </c>
      <c r="J40" s="70">
        <f>IFERROR(+'CMA Emp Adj'!J40/'Ont LFS Emp'!J40,"")</f>
        <v>0.22117202268431002</v>
      </c>
      <c r="K40" s="70">
        <f>IFERROR(+'CMA Emp Adj'!K40/'Ont LFS Emp'!K40,"")</f>
        <v>0.25196850393700787</v>
      </c>
      <c r="L40" s="70">
        <f>IFERROR(+'CMA Emp Adj'!L40/'Ont LFS Emp'!L40,"")</f>
        <v>0.31373913947684634</v>
      </c>
      <c r="M40" s="35">
        <f>IFERROR(+'CMA Emp Adj'!M40/'Ont LFS Emp'!M40,"")</f>
        <v>0.37589752233271539</v>
      </c>
      <c r="N40" s="35">
        <f>IFERROR(+'CMA Emp Adj'!N40/'Ont LFS Emp'!N40,"")</f>
        <v>0.35763792532757371</v>
      </c>
      <c r="O40" s="35">
        <f>IFERROR(+'CMA Emp Adj'!O40/'Ont LFS Emp'!O40,"")</f>
        <v>0</v>
      </c>
      <c r="P40" s="35">
        <f>IFERROR(+'CMA Emp Adj'!P40/'Ont LFS Emp'!P40,"")</f>
        <v>0.34780376087336073</v>
      </c>
      <c r="Q40" s="35">
        <f>IFERROR(+'CMA Emp Adj'!Q40/'Ont LFS Emp'!Q40,"")</f>
        <v>0.2923316703986279</v>
      </c>
      <c r="R40" s="35">
        <f>IFERROR(+'CMA Emp Adj'!R40/'Ont LFS Emp'!R40,"")</f>
        <v>0.37930644979103129</v>
      </c>
      <c r="S40" s="35">
        <f>IFERROR(+'CMA Emp Adj'!S40/'Ont LFS Emp'!S40,"")</f>
        <v>0</v>
      </c>
      <c r="T40" s="35">
        <f>IFERROR(+'CMA Emp Adj'!T40/'Ont LFS Emp'!T40,"")</f>
        <v>0.42261408867907069</v>
      </c>
      <c r="U40" s="35">
        <f>IFERROR(+'CMA Emp Adj'!U40/'Ont LFS Emp'!U40,"")</f>
        <v>0</v>
      </c>
      <c r="V40" s="35">
        <f>IFERROR(+'CMA Emp Adj'!V40/'Ont LFS Emp'!V40,"")</f>
        <v>0.28657616892911009</v>
      </c>
      <c r="W40" s="35">
        <f>IFERROR(+'CMA Emp Adj'!W40/'Ont LFS Emp'!W40,"")</f>
        <v>0.45972029908612572</v>
      </c>
      <c r="X40" s="35">
        <f>IFERROR(+'CMA Emp Adj'!X40/'Ont LFS Emp'!X40,"")</f>
        <v>0</v>
      </c>
      <c r="Y40" s="35">
        <f>IFERROR(+'CMA Emp Adj'!Y40/'Ont LFS Emp'!Y40,"")</f>
        <v>0</v>
      </c>
    </row>
    <row r="41" spans="1:25" x14ac:dyDescent="0.25">
      <c r="A41" s="7" t="s">
        <v>35</v>
      </c>
      <c r="B41" s="7"/>
      <c r="C41" s="14" t="s">
        <v>192</v>
      </c>
      <c r="D41" s="70">
        <f>IFERROR(+'CMA Emp Adj'!D41/'Ont LFS Emp'!D41,"")</f>
        <v>0.39723926380368096</v>
      </c>
      <c r="E41" s="70">
        <f>IFERROR(+'CMA Emp Adj'!E41/'Ont LFS Emp'!E41,"")</f>
        <v>0.5223214285714286</v>
      </c>
      <c r="F41" s="70">
        <f>IFERROR(+'CMA Emp Adj'!F41/'Ont LFS Emp'!F41,"")</f>
        <v>0.44869215291750503</v>
      </c>
      <c r="G41" s="70">
        <f>IFERROR(+'CMA Emp Adj'!G41/'Ont LFS Emp'!G41,"")</f>
        <v>0.38449612403100775</v>
      </c>
      <c r="H41" s="70">
        <f>IFERROR(+'CMA Emp Adj'!H41/'Ont LFS Emp'!H41,"")</f>
        <v>0.53654618473895588</v>
      </c>
      <c r="I41" s="70">
        <f>IFERROR(+'CMA Emp Adj'!I41/'Ont LFS Emp'!I41,"")</f>
        <v>0.47904191616766467</v>
      </c>
      <c r="J41" s="70">
        <f>IFERROR(+'CMA Emp Adj'!J41/'Ont LFS Emp'!J41,"")</f>
        <v>0.40662983425414362</v>
      </c>
      <c r="K41" s="70">
        <f>IFERROR(+'CMA Emp Adj'!K41/'Ont LFS Emp'!K41,"")</f>
        <v>0.43135245901639346</v>
      </c>
      <c r="L41" s="70">
        <f>IFERROR(+'CMA Emp Adj'!L41/'Ont LFS Emp'!L41,"")</f>
        <v>0.41124670098513161</v>
      </c>
      <c r="M41" s="35">
        <f>IFERROR(+'CMA Emp Adj'!M41/'Ont LFS Emp'!M41,"")</f>
        <v>0.40787078771036323</v>
      </c>
      <c r="N41" s="35">
        <f>IFERROR(+'CMA Emp Adj'!N41/'Ont LFS Emp'!N41,"")</f>
        <v>0.50071162731506125</v>
      </c>
      <c r="O41" s="35">
        <f>IFERROR(+'CMA Emp Adj'!O41/'Ont LFS Emp'!O41,"")</f>
        <v>0.51275399432166113</v>
      </c>
      <c r="P41" s="35">
        <f>IFERROR(+'CMA Emp Adj'!P41/'Ont LFS Emp'!P41,"")</f>
        <v>0.48744494368544161</v>
      </c>
      <c r="Q41" s="35">
        <f>IFERROR(+'CMA Emp Adj'!Q41/'Ont LFS Emp'!Q41,"")</f>
        <v>0.48009702171033791</v>
      </c>
      <c r="R41" s="35">
        <f>IFERROR(+'CMA Emp Adj'!R41/'Ont LFS Emp'!R41,"")</f>
        <v>0</v>
      </c>
      <c r="S41" s="35">
        <f>IFERROR(+'CMA Emp Adj'!S41/'Ont LFS Emp'!S41,"")</f>
        <v>0</v>
      </c>
      <c r="T41" s="35">
        <f>IFERROR(+'CMA Emp Adj'!T41/'Ont LFS Emp'!T41,"")</f>
        <v>0</v>
      </c>
      <c r="U41" s="35">
        <f>IFERROR(+'CMA Emp Adj'!U41/'Ont LFS Emp'!U41,"")</f>
        <v>0</v>
      </c>
      <c r="V41" s="35">
        <f>IFERROR(+'CMA Emp Adj'!V41/'Ont LFS Emp'!V41,"")</f>
        <v>0</v>
      </c>
      <c r="W41" s="35">
        <f>IFERROR(+'CMA Emp Adj'!W41/'Ont LFS Emp'!W41,"")</f>
        <v>0.58394549052530587</v>
      </c>
      <c r="X41" s="35">
        <f>IFERROR(+'CMA Emp Adj'!X41/'Ont LFS Emp'!X41,"")</f>
        <v>0.45602073458332359</v>
      </c>
      <c r="Y41" s="35">
        <f>IFERROR(+'CMA Emp Adj'!Y41/'Ont LFS Emp'!Y41,"")</f>
        <v>0.58727811654265383</v>
      </c>
    </row>
    <row r="42" spans="1:25" x14ac:dyDescent="0.25">
      <c r="A42" s="7" t="s">
        <v>36</v>
      </c>
      <c r="B42" s="7"/>
      <c r="C42" s="14">
        <v>3254</v>
      </c>
      <c r="D42" s="70">
        <f>IFERROR(+'CMA Emp Adj'!D42/'Ont LFS Emp'!D42,"")</f>
        <v>0.68313953488372092</v>
      </c>
      <c r="E42" s="70">
        <f>IFERROR(+'CMA Emp Adj'!E42/'Ont LFS Emp'!E42,"")</f>
        <v>0.76613937580162472</v>
      </c>
      <c r="F42" s="70">
        <f>IFERROR(+'CMA Emp Adj'!F42/'Ont LFS Emp'!F42,"")</f>
        <v>0.75025432349949139</v>
      </c>
      <c r="G42" s="70">
        <f>IFERROR(+'CMA Emp Adj'!G42/'Ont LFS Emp'!G42,"")</f>
        <v>0.65384615384615385</v>
      </c>
      <c r="H42" s="70">
        <f>IFERROR(+'CMA Emp Adj'!H42/'Ont LFS Emp'!H42,"")</f>
        <v>0.63071297989031083</v>
      </c>
      <c r="I42" s="70">
        <f>IFERROR(+'CMA Emp Adj'!I42/'Ont LFS Emp'!I42,"")</f>
        <v>0.63495934959349587</v>
      </c>
      <c r="J42" s="70">
        <f>IFERROR(+'CMA Emp Adj'!J42/'Ont LFS Emp'!J42,"")</f>
        <v>0.69942816297355259</v>
      </c>
      <c r="K42" s="70">
        <f>IFERROR(+'CMA Emp Adj'!K42/'Ont LFS Emp'!K42,"")</f>
        <v>0.68287526427061307</v>
      </c>
      <c r="L42" s="70">
        <f>IFERROR(+'CMA Emp Adj'!L42/'Ont LFS Emp'!L42,"")</f>
        <v>0.79523903591474954</v>
      </c>
      <c r="M42" s="35">
        <f>IFERROR(+'CMA Emp Adj'!M42/'Ont LFS Emp'!M42,"")</f>
        <v>0.67482203951822373</v>
      </c>
      <c r="N42" s="35">
        <f>IFERROR(+'CMA Emp Adj'!N42/'Ont LFS Emp'!N42,"")</f>
        <v>0.75851408721578895</v>
      </c>
      <c r="O42" s="35">
        <f>IFERROR(+'CMA Emp Adj'!O42/'Ont LFS Emp'!O42,"")</f>
        <v>0.751556702090869</v>
      </c>
      <c r="P42" s="35">
        <f>IFERROR(+'CMA Emp Adj'!P42/'Ont LFS Emp'!P42,"")</f>
        <v>0.61664101005828287</v>
      </c>
      <c r="Q42" s="35">
        <f>IFERROR(+'CMA Emp Adj'!Q42/'Ont LFS Emp'!Q42,"")</f>
        <v>0.72352630580903998</v>
      </c>
      <c r="R42" s="35">
        <f>IFERROR(+'CMA Emp Adj'!R42/'Ont LFS Emp'!R42,"")</f>
        <v>0.64997891031794519</v>
      </c>
      <c r="S42" s="35">
        <f>IFERROR(+'CMA Emp Adj'!S42/'Ont LFS Emp'!S42,"")</f>
        <v>0.52522644229660631</v>
      </c>
      <c r="T42" s="35">
        <f>IFERROR(+'CMA Emp Adj'!T42/'Ont LFS Emp'!T42,"")</f>
        <v>0.72010407076165228</v>
      </c>
      <c r="U42" s="35">
        <f>IFERROR(+'CMA Emp Adj'!U42/'Ont LFS Emp'!U42,"")</f>
        <v>0.72589529278623222</v>
      </c>
      <c r="V42" s="35">
        <f>IFERROR(+'CMA Emp Adj'!V42/'Ont LFS Emp'!V42,"")</f>
        <v>0.72575835104716346</v>
      </c>
      <c r="W42" s="35">
        <f>IFERROR(+'CMA Emp Adj'!W42/'Ont LFS Emp'!W42,"")</f>
        <v>0.73430584799920018</v>
      </c>
      <c r="X42" s="35">
        <f>IFERROR(+'CMA Emp Adj'!X42/'Ont LFS Emp'!X42,"")</f>
        <v>0.7197399396879135</v>
      </c>
      <c r="Y42" s="35">
        <f>IFERROR(+'CMA Emp Adj'!Y42/'Ont LFS Emp'!Y42,"")</f>
        <v>0.72991201629796065</v>
      </c>
    </row>
    <row r="43" spans="1:25" x14ac:dyDescent="0.25">
      <c r="A43" s="6" t="s">
        <v>37</v>
      </c>
      <c r="B43" s="6"/>
      <c r="C43" s="14">
        <v>326</v>
      </c>
      <c r="D43" s="70">
        <f>IFERROR(+'CMA Emp Adj'!D43/'Ont LFS Emp'!D43,"")</f>
        <v>0.49742953377060806</v>
      </c>
      <c r="E43" s="70">
        <f>IFERROR(+'CMA Emp Adj'!E43/'Ont LFS Emp'!E43,"")</f>
        <v>0.46547561564461615</v>
      </c>
      <c r="F43" s="70">
        <f>IFERROR(+'CMA Emp Adj'!F43/'Ont LFS Emp'!F43,"")</f>
        <v>0.46431535269709545</v>
      </c>
      <c r="G43" s="70">
        <f>IFERROR(+'CMA Emp Adj'!G43/'Ont LFS Emp'!G43,"")</f>
        <v>0.42477266464590796</v>
      </c>
      <c r="H43" s="70">
        <f>IFERROR(+'CMA Emp Adj'!H43/'Ont LFS Emp'!H43,"")</f>
        <v>0.45832106038291603</v>
      </c>
      <c r="I43" s="70">
        <f>IFERROR(+'CMA Emp Adj'!I43/'Ont LFS Emp'!I43,"")</f>
        <v>0.58366323568223799</v>
      </c>
      <c r="J43" s="70">
        <f>IFERROR(+'CMA Emp Adj'!J43/'Ont LFS Emp'!J43,"")</f>
        <v>0.51309307752138966</v>
      </c>
      <c r="K43" s="70">
        <f>IFERROR(+'CMA Emp Adj'!K43/'Ont LFS Emp'!K43,"")</f>
        <v>0.53455003146633095</v>
      </c>
      <c r="L43" s="70">
        <f>IFERROR(+'CMA Emp Adj'!L43/'Ont LFS Emp'!L43,"")</f>
        <v>0.48748424363424475</v>
      </c>
      <c r="M43" s="35">
        <f>IFERROR(+'CMA Emp Adj'!M43/'Ont LFS Emp'!M43,"")</f>
        <v>0.50498127383496161</v>
      </c>
      <c r="N43" s="35">
        <f>IFERROR(+'CMA Emp Adj'!N43/'Ont LFS Emp'!N43,"")</f>
        <v>0.59238441424046684</v>
      </c>
      <c r="O43" s="35">
        <f>IFERROR(+'CMA Emp Adj'!O43/'Ont LFS Emp'!O43,"")</f>
        <v>0.52103844250482978</v>
      </c>
      <c r="P43" s="35">
        <f>IFERROR(+'CMA Emp Adj'!P43/'Ont LFS Emp'!P43,"")</f>
        <v>0.56682015136981445</v>
      </c>
      <c r="Q43" s="35">
        <f>IFERROR(+'CMA Emp Adj'!Q43/'Ont LFS Emp'!Q43,"")</f>
        <v>0.52858539866877041</v>
      </c>
      <c r="R43" s="35">
        <f>IFERROR(+'CMA Emp Adj'!R43/'Ont LFS Emp'!R43,"")</f>
        <v>0.48562417662969787</v>
      </c>
      <c r="S43" s="35">
        <f>IFERROR(+'CMA Emp Adj'!S43/'Ont LFS Emp'!S43,"")</f>
        <v>0.49545016645099638</v>
      </c>
      <c r="T43" s="35">
        <f>IFERROR(+'CMA Emp Adj'!T43/'Ont LFS Emp'!T43,"")</f>
        <v>0.51520713679765096</v>
      </c>
      <c r="U43" s="35">
        <f>IFERROR(+'CMA Emp Adj'!U43/'Ont LFS Emp'!U43,"")</f>
        <v>0.50771796262634517</v>
      </c>
      <c r="V43" s="35">
        <f>IFERROR(+'CMA Emp Adj'!V43/'Ont LFS Emp'!V43,"")</f>
        <v>0.53353399819016756</v>
      </c>
      <c r="W43" s="35">
        <f>IFERROR(+'CMA Emp Adj'!W43/'Ont LFS Emp'!W43,"")</f>
        <v>0.46316950047393074</v>
      </c>
      <c r="X43" s="35">
        <f>IFERROR(+'CMA Emp Adj'!X43/'Ont LFS Emp'!X43,"")</f>
        <v>0.54203638370721641</v>
      </c>
      <c r="Y43" s="35">
        <f>IFERROR(+'CMA Emp Adj'!Y43/'Ont LFS Emp'!Y43,"")</f>
        <v>0.4893756755490008</v>
      </c>
    </row>
    <row r="44" spans="1:25" x14ac:dyDescent="0.25">
      <c r="A44" s="6" t="s">
        <v>38</v>
      </c>
      <c r="B44" s="6"/>
      <c r="C44" s="14">
        <v>327</v>
      </c>
      <c r="D44" s="70">
        <f>IFERROR(+'CMA Emp Adj'!D44/'Ont LFS Emp'!D44,"")</f>
        <v>0.30775646371976645</v>
      </c>
      <c r="E44" s="70">
        <f>IFERROR(+'CMA Emp Adj'!E44/'Ont LFS Emp'!E44,"")</f>
        <v>0.32996632996632996</v>
      </c>
      <c r="F44" s="70">
        <f>IFERROR(+'CMA Emp Adj'!F44/'Ont LFS Emp'!F44,"")</f>
        <v>0.28274760383386582</v>
      </c>
      <c r="G44" s="70">
        <f>IFERROR(+'CMA Emp Adj'!G44/'Ont LFS Emp'!G44,"")</f>
        <v>0.29254223320972395</v>
      </c>
      <c r="H44" s="70">
        <f>IFERROR(+'CMA Emp Adj'!H44/'Ont LFS Emp'!H44,"")</f>
        <v>0.36105713175281767</v>
      </c>
      <c r="I44" s="70">
        <f>IFERROR(+'CMA Emp Adj'!I44/'Ont LFS Emp'!I44,"")</f>
        <v>0.26227944682880305</v>
      </c>
      <c r="J44" s="70">
        <f>IFERROR(+'CMA Emp Adj'!J44/'Ont LFS Emp'!J44,"")</f>
        <v>0.28319783197831977</v>
      </c>
      <c r="K44" s="70">
        <f>IFERROR(+'CMA Emp Adj'!K44/'Ont LFS Emp'!K44,"")</f>
        <v>0.46814218645204564</v>
      </c>
      <c r="L44" s="70">
        <f>IFERROR(+'CMA Emp Adj'!L44/'Ont LFS Emp'!L44,"")</f>
        <v>0.36899195740612284</v>
      </c>
      <c r="M44" s="35">
        <f>IFERROR(+'CMA Emp Adj'!M44/'Ont LFS Emp'!M44,"")</f>
        <v>0.45479767978195529</v>
      </c>
      <c r="N44" s="35">
        <f>IFERROR(+'CMA Emp Adj'!N44/'Ont LFS Emp'!N44,"")</f>
        <v>0.50647513236698205</v>
      </c>
      <c r="O44" s="35">
        <f>IFERROR(+'CMA Emp Adj'!O44/'Ont LFS Emp'!O44,"")</f>
        <v>0.43103800340328985</v>
      </c>
      <c r="P44" s="35">
        <f>IFERROR(+'CMA Emp Adj'!P44/'Ont LFS Emp'!P44,"")</f>
        <v>0.41745827984595635</v>
      </c>
      <c r="Q44" s="35">
        <f>IFERROR(+'CMA Emp Adj'!Q44/'Ont LFS Emp'!Q44,"")</f>
        <v>0.48830647689510304</v>
      </c>
      <c r="R44" s="35">
        <f>IFERROR(+'CMA Emp Adj'!R44/'Ont LFS Emp'!R44,"")</f>
        <v>0.52186893566203907</v>
      </c>
      <c r="S44" s="35">
        <f>IFERROR(+'CMA Emp Adj'!S44/'Ont LFS Emp'!S44,"")</f>
        <v>0.36343732895457032</v>
      </c>
      <c r="T44" s="35">
        <f>IFERROR(+'CMA Emp Adj'!T44/'Ont LFS Emp'!T44,"")</f>
        <v>0.43650381792571724</v>
      </c>
      <c r="U44" s="35">
        <f>IFERROR(+'CMA Emp Adj'!U44/'Ont LFS Emp'!U44,"")</f>
        <v>0.51300862713130901</v>
      </c>
      <c r="V44" s="35">
        <f>IFERROR(+'CMA Emp Adj'!V44/'Ont LFS Emp'!V44,"")</f>
        <v>0.44143534190927558</v>
      </c>
      <c r="W44" s="35">
        <f>IFERROR(+'CMA Emp Adj'!W44/'Ont LFS Emp'!W44,"")</f>
        <v>0.44878196218799377</v>
      </c>
      <c r="X44" s="35">
        <f>IFERROR(+'CMA Emp Adj'!X44/'Ont LFS Emp'!X44,"")</f>
        <v>0.56048860804556777</v>
      </c>
      <c r="Y44" s="35">
        <f>IFERROR(+'CMA Emp Adj'!Y44/'Ont LFS Emp'!Y44,"")</f>
        <v>0.26769831135377908</v>
      </c>
    </row>
    <row r="45" spans="1:25" x14ac:dyDescent="0.25">
      <c r="A45" s="6" t="s">
        <v>39</v>
      </c>
      <c r="B45" s="6"/>
      <c r="C45" s="14">
        <v>331</v>
      </c>
      <c r="D45" s="70">
        <f>IFERROR(+'CMA Emp Adj'!D45/'Ont LFS Emp'!D45,"")</f>
        <v>0.21004987991871418</v>
      </c>
      <c r="E45" s="70">
        <f>IFERROR(+'CMA Emp Adj'!E45/'Ont LFS Emp'!E45,"")</f>
        <v>0.21694850115295924</v>
      </c>
      <c r="F45" s="70">
        <f>IFERROR(+'CMA Emp Adj'!F45/'Ont LFS Emp'!F45,"")</f>
        <v>0.22111155537784885</v>
      </c>
      <c r="G45" s="70">
        <f>IFERROR(+'CMA Emp Adj'!G45/'Ont LFS Emp'!G45,"")</f>
        <v>0.20797773654916515</v>
      </c>
      <c r="H45" s="70">
        <f>IFERROR(+'CMA Emp Adj'!H45/'Ont LFS Emp'!H45,"")</f>
        <v>0.22506952721493839</v>
      </c>
      <c r="I45" s="70">
        <f>IFERROR(+'CMA Emp Adj'!I45/'Ont LFS Emp'!I45,"")</f>
        <v>0.19996227126957178</v>
      </c>
      <c r="J45" s="70">
        <f>IFERROR(+'CMA Emp Adj'!J45/'Ont LFS Emp'!J45,"")</f>
        <v>0.17427716849451647</v>
      </c>
      <c r="K45" s="70">
        <f>IFERROR(+'CMA Emp Adj'!K45/'Ont LFS Emp'!K45,"")</f>
        <v>0.12710935787858862</v>
      </c>
      <c r="L45" s="70">
        <f>IFERROR(+'CMA Emp Adj'!L45/'Ont LFS Emp'!L45,"")</f>
        <v>0.22398653636572341</v>
      </c>
      <c r="M45" s="35">
        <f>IFERROR(+'CMA Emp Adj'!M45/'Ont LFS Emp'!M45,"")</f>
        <v>0.23116943324791056</v>
      </c>
      <c r="N45" s="35">
        <f>IFERROR(+'CMA Emp Adj'!N45/'Ont LFS Emp'!N45,"")</f>
        <v>0.22072946544473723</v>
      </c>
      <c r="O45" s="35">
        <f>IFERROR(+'CMA Emp Adj'!O45/'Ont LFS Emp'!O45,"")</f>
        <v>0.24900786664349622</v>
      </c>
      <c r="P45" s="35">
        <f>IFERROR(+'CMA Emp Adj'!P45/'Ont LFS Emp'!P45,"")</f>
        <v>0.17016928981583412</v>
      </c>
      <c r="Q45" s="35">
        <f>IFERROR(+'CMA Emp Adj'!Q45/'Ont LFS Emp'!Q45,"")</f>
        <v>0.16334069993732889</v>
      </c>
      <c r="R45" s="35">
        <f>IFERROR(+'CMA Emp Adj'!R45/'Ont LFS Emp'!R45,"")</f>
        <v>0.17081652951375709</v>
      </c>
      <c r="S45" s="35">
        <f>IFERROR(+'CMA Emp Adj'!S45/'Ont LFS Emp'!S45,"")</f>
        <v>0.19407015903051922</v>
      </c>
      <c r="T45" s="35">
        <f>IFERROR(+'CMA Emp Adj'!T45/'Ont LFS Emp'!T45,"")</f>
        <v>0.19201685345476194</v>
      </c>
      <c r="U45" s="35">
        <f>IFERROR(+'CMA Emp Adj'!U45/'Ont LFS Emp'!U45,"")</f>
        <v>0.25130763835192044</v>
      </c>
      <c r="V45" s="35">
        <f>IFERROR(+'CMA Emp Adj'!V45/'Ont LFS Emp'!V45,"")</f>
        <v>0.17020638601916277</v>
      </c>
      <c r="W45" s="35">
        <f>IFERROR(+'CMA Emp Adj'!W45/'Ont LFS Emp'!W45,"")</f>
        <v>0.25927731201663745</v>
      </c>
      <c r="X45" s="35">
        <f>IFERROR(+'CMA Emp Adj'!X45/'Ont LFS Emp'!X45,"")</f>
        <v>0.32232079340502989</v>
      </c>
      <c r="Y45" s="35">
        <f>IFERROR(+'CMA Emp Adj'!Y45/'Ont LFS Emp'!Y45,"")</f>
        <v>0.16143651816347851</v>
      </c>
    </row>
    <row r="46" spans="1:25" x14ac:dyDescent="0.25">
      <c r="A46" s="6" t="s">
        <v>40</v>
      </c>
      <c r="B46" s="6"/>
      <c r="C46" s="14">
        <v>332</v>
      </c>
      <c r="D46" s="70">
        <f>IFERROR(+'CMA Emp Adj'!D46/'Ont LFS Emp'!D46,"")</f>
        <v>0.37472021066491112</v>
      </c>
      <c r="E46" s="70">
        <f>IFERROR(+'CMA Emp Adj'!E46/'Ont LFS Emp'!E46,"")</f>
        <v>0.447078842881452</v>
      </c>
      <c r="F46" s="70">
        <f>IFERROR(+'CMA Emp Adj'!F46/'Ont LFS Emp'!F46,"")</f>
        <v>0.3822742474916388</v>
      </c>
      <c r="G46" s="70">
        <f>IFERROR(+'CMA Emp Adj'!G46/'Ont LFS Emp'!G46,"")</f>
        <v>0.40963323022536458</v>
      </c>
      <c r="H46" s="70">
        <f>IFERROR(+'CMA Emp Adj'!H46/'Ont LFS Emp'!H46,"")</f>
        <v>0.3526520347508002</v>
      </c>
      <c r="I46" s="70">
        <f>IFERROR(+'CMA Emp Adj'!I46/'Ont LFS Emp'!I46,"")</f>
        <v>0.3917131299879742</v>
      </c>
      <c r="J46" s="70">
        <f>IFERROR(+'CMA Emp Adj'!J46/'Ont LFS Emp'!J46,"")</f>
        <v>0.37841963132558409</v>
      </c>
      <c r="K46" s="70">
        <f>IFERROR(+'CMA Emp Adj'!K46/'Ont LFS Emp'!K46,"")</f>
        <v>0.43390421495231257</v>
      </c>
      <c r="L46" s="70">
        <f>IFERROR(+'CMA Emp Adj'!L46/'Ont LFS Emp'!L46,"")</f>
        <v>0.44152524095994722</v>
      </c>
      <c r="M46" s="35">
        <f>IFERROR(+'CMA Emp Adj'!M46/'Ont LFS Emp'!M46,"")</f>
        <v>0.45706512735170368</v>
      </c>
      <c r="N46" s="35">
        <f>IFERROR(+'CMA Emp Adj'!N46/'Ont LFS Emp'!N46,"")</f>
        <v>0.41847626101761082</v>
      </c>
      <c r="O46" s="35">
        <f>IFERROR(+'CMA Emp Adj'!O46/'Ont LFS Emp'!O46,"")</f>
        <v>0.45626587073867536</v>
      </c>
      <c r="P46" s="35">
        <f>IFERROR(+'CMA Emp Adj'!P46/'Ont LFS Emp'!P46,"")</f>
        <v>0.44850264603714551</v>
      </c>
      <c r="Q46" s="35">
        <f>IFERROR(+'CMA Emp Adj'!Q46/'Ont LFS Emp'!Q46,"")</f>
        <v>0.42041233238271897</v>
      </c>
      <c r="R46" s="35">
        <f>IFERROR(+'CMA Emp Adj'!R46/'Ont LFS Emp'!R46,"")</f>
        <v>0.47691703972200278</v>
      </c>
      <c r="S46" s="35">
        <f>IFERROR(+'CMA Emp Adj'!S46/'Ont LFS Emp'!S46,"")</f>
        <v>0.35515085576285094</v>
      </c>
      <c r="T46" s="35">
        <f>IFERROR(+'CMA Emp Adj'!T46/'Ont LFS Emp'!T46,"")</f>
        <v>0.42902389834082533</v>
      </c>
      <c r="U46" s="35">
        <f>IFERROR(+'CMA Emp Adj'!U46/'Ont LFS Emp'!U46,"")</f>
        <v>0.43682449628053682</v>
      </c>
      <c r="V46" s="35">
        <f>IFERROR(+'CMA Emp Adj'!V46/'Ont LFS Emp'!V46,"")</f>
        <v>0.45159897452017245</v>
      </c>
      <c r="W46" s="35">
        <f>IFERROR(+'CMA Emp Adj'!W46/'Ont LFS Emp'!W46,"")</f>
        <v>0.42522333960755704</v>
      </c>
      <c r="X46" s="35">
        <f>IFERROR(+'CMA Emp Adj'!X46/'Ont LFS Emp'!X46,"")</f>
        <v>0.41433970480592397</v>
      </c>
      <c r="Y46" s="35">
        <f>IFERROR(+'CMA Emp Adj'!Y46/'Ont LFS Emp'!Y46,"")</f>
        <v>0.35032622089116311</v>
      </c>
    </row>
    <row r="47" spans="1:25" x14ac:dyDescent="0.25">
      <c r="A47" s="6" t="s">
        <v>41</v>
      </c>
      <c r="B47" s="6"/>
      <c r="C47" s="14">
        <v>333</v>
      </c>
      <c r="D47" s="70">
        <f>IFERROR(+'CMA Emp Adj'!D47/'Ont LFS Emp'!D47,"")</f>
        <v>0.36662497766660712</v>
      </c>
      <c r="E47" s="70">
        <f>IFERROR(+'CMA Emp Adj'!E47/'Ont LFS Emp'!E47,"")</f>
        <v>0.36915345960572093</v>
      </c>
      <c r="F47" s="70">
        <f>IFERROR(+'CMA Emp Adj'!F47/'Ont LFS Emp'!F47,"")</f>
        <v>0.34856871738099005</v>
      </c>
      <c r="G47" s="70">
        <f>IFERROR(+'CMA Emp Adj'!G47/'Ont LFS Emp'!G47,"")</f>
        <v>0.32992289442467382</v>
      </c>
      <c r="H47" s="70">
        <f>IFERROR(+'CMA Emp Adj'!H47/'Ont LFS Emp'!H47,"")</f>
        <v>0.40014771048744457</v>
      </c>
      <c r="I47" s="70">
        <f>IFERROR(+'CMA Emp Adj'!I47/'Ont LFS Emp'!I47,"")</f>
        <v>0.42818582184969456</v>
      </c>
      <c r="J47" s="70">
        <f>IFERROR(+'CMA Emp Adj'!J47/'Ont LFS Emp'!J47,"")</f>
        <v>0.38416041546451241</v>
      </c>
      <c r="K47" s="70">
        <f>IFERROR(+'CMA Emp Adj'!K47/'Ont LFS Emp'!K47,"")</f>
        <v>0.40628861732802418</v>
      </c>
      <c r="L47" s="70">
        <f>IFERROR(+'CMA Emp Adj'!L47/'Ont LFS Emp'!L47,"")</f>
        <v>0.41509948902175975</v>
      </c>
      <c r="M47" s="35">
        <f>IFERROR(+'CMA Emp Adj'!M47/'Ont LFS Emp'!M47,"")</f>
        <v>0.34964020108014038</v>
      </c>
      <c r="N47" s="35">
        <f>IFERROR(+'CMA Emp Adj'!N47/'Ont LFS Emp'!N47,"")</f>
        <v>0.42062976303230171</v>
      </c>
      <c r="O47" s="35">
        <f>IFERROR(+'CMA Emp Adj'!O47/'Ont LFS Emp'!O47,"")</f>
        <v>0.38731408423659813</v>
      </c>
      <c r="P47" s="35">
        <f>IFERROR(+'CMA Emp Adj'!P47/'Ont LFS Emp'!P47,"")</f>
        <v>0.38224992106959182</v>
      </c>
      <c r="Q47" s="35">
        <f>IFERROR(+'CMA Emp Adj'!Q47/'Ont LFS Emp'!Q47,"")</f>
        <v>0.29312670379898914</v>
      </c>
      <c r="R47" s="35">
        <f>IFERROR(+'CMA Emp Adj'!R47/'Ont LFS Emp'!R47,"")</f>
        <v>0.3750487666750566</v>
      </c>
      <c r="S47" s="35">
        <f>IFERROR(+'CMA Emp Adj'!S47/'Ont LFS Emp'!S47,"")</f>
        <v>0.34094457493634406</v>
      </c>
      <c r="T47" s="35">
        <f>IFERROR(+'CMA Emp Adj'!T47/'Ont LFS Emp'!T47,"")</f>
        <v>0.38598459466341439</v>
      </c>
      <c r="U47" s="35">
        <f>IFERROR(+'CMA Emp Adj'!U47/'Ont LFS Emp'!U47,"")</f>
        <v>0.38332816634232286</v>
      </c>
      <c r="V47" s="35">
        <f>IFERROR(+'CMA Emp Adj'!V47/'Ont LFS Emp'!V47,"")</f>
        <v>0.33075631515637527</v>
      </c>
      <c r="W47" s="35">
        <f>IFERROR(+'CMA Emp Adj'!W47/'Ont LFS Emp'!W47,"")</f>
        <v>0.31384068051239733</v>
      </c>
      <c r="X47" s="35">
        <f>IFERROR(+'CMA Emp Adj'!X47/'Ont LFS Emp'!X47,"")</f>
        <v>0.32840789660442637</v>
      </c>
      <c r="Y47" s="35">
        <f>IFERROR(+'CMA Emp Adj'!Y47/'Ont LFS Emp'!Y47,"")</f>
        <v>0.31635916236625555</v>
      </c>
    </row>
    <row r="48" spans="1:25" x14ac:dyDescent="0.25">
      <c r="A48" s="7" t="s">
        <v>42</v>
      </c>
      <c r="B48" s="7"/>
      <c r="C48" s="14">
        <v>3336</v>
      </c>
      <c r="D48" s="70">
        <f>IFERROR(+'CMA Emp Adj'!D48/'Ont LFS Emp'!D48,"")</f>
        <v>0</v>
      </c>
      <c r="E48" s="70">
        <f>IFERROR(+'CMA Emp Adj'!E48/'Ont LFS Emp'!E48,"")</f>
        <v>0</v>
      </c>
      <c r="F48" s="70">
        <f>IFERROR(+'CMA Emp Adj'!F48/'Ont LFS Emp'!F48,"")</f>
        <v>0</v>
      </c>
      <c r="G48" s="70">
        <f>IFERROR(+'CMA Emp Adj'!G48/'Ont LFS Emp'!G48,"")</f>
        <v>0.35982339955849885</v>
      </c>
      <c r="H48" s="70">
        <f>IFERROR(+'CMA Emp Adj'!H48/'Ont LFS Emp'!H48,"")</f>
        <v>0</v>
      </c>
      <c r="I48" s="70">
        <f>IFERROR(+'CMA Emp Adj'!I48/'Ont LFS Emp'!I48,"")</f>
        <v>0</v>
      </c>
      <c r="J48" s="70">
        <f>IFERROR(+'CMA Emp Adj'!J48/'Ont LFS Emp'!J48,"")</f>
        <v>0</v>
      </c>
      <c r="K48" s="70">
        <f>IFERROR(+'CMA Emp Adj'!K48/'Ont LFS Emp'!K48,"")</f>
        <v>0</v>
      </c>
      <c r="L48" s="70">
        <f>IFERROR(+'CMA Emp Adj'!L48/'Ont LFS Emp'!L48,"")</f>
        <v>0</v>
      </c>
      <c r="M48" s="35" t="str">
        <f>IFERROR(+'CMA Emp Adj'!M48/'Ont LFS Emp'!M48,"")</f>
        <v/>
      </c>
      <c r="N48" s="35" t="str">
        <f>IFERROR(+'CMA Emp Adj'!N48/'Ont LFS Emp'!N48,"")</f>
        <v/>
      </c>
      <c r="O48" s="35">
        <f>IFERROR(+'CMA Emp Adj'!O48/'Ont LFS Emp'!O48,"")</f>
        <v>0</v>
      </c>
      <c r="P48" s="35">
        <f>IFERROR(+'CMA Emp Adj'!P48/'Ont LFS Emp'!P48,"")</f>
        <v>0</v>
      </c>
      <c r="Q48" s="35">
        <f>IFERROR(+'CMA Emp Adj'!Q48/'Ont LFS Emp'!Q48,"")</f>
        <v>0</v>
      </c>
      <c r="R48" s="35" t="str">
        <f>IFERROR(+'CMA Emp Adj'!R48/'Ont LFS Emp'!R48,"")</f>
        <v/>
      </c>
      <c r="S48" s="35">
        <f>IFERROR(+'CMA Emp Adj'!S48/'Ont LFS Emp'!S48,"")</f>
        <v>0</v>
      </c>
      <c r="T48" s="35" t="str">
        <f>IFERROR(+'CMA Emp Adj'!T48/'Ont LFS Emp'!T48,"")</f>
        <v/>
      </c>
      <c r="U48" s="35">
        <f>IFERROR(+'CMA Emp Adj'!U48/'Ont LFS Emp'!U48,"")</f>
        <v>0</v>
      </c>
      <c r="V48" s="35">
        <f>IFERROR(+'CMA Emp Adj'!V48/'Ont LFS Emp'!V48,"")</f>
        <v>0</v>
      </c>
      <c r="W48" s="35">
        <f>IFERROR(+'CMA Emp Adj'!W48/'Ont LFS Emp'!W48,"")</f>
        <v>0</v>
      </c>
      <c r="X48" s="35">
        <f>IFERROR(+'CMA Emp Adj'!X48/'Ont LFS Emp'!X48,"")</f>
        <v>0</v>
      </c>
      <c r="Y48" s="35" t="str">
        <f>IFERROR(+'CMA Emp Adj'!Y48/'Ont LFS Emp'!Y48,"")</f>
        <v/>
      </c>
    </row>
    <row r="49" spans="1:25" x14ac:dyDescent="0.25">
      <c r="A49" s="6" t="s">
        <v>43</v>
      </c>
      <c r="B49" s="6"/>
      <c r="C49" s="14">
        <v>334</v>
      </c>
      <c r="D49" s="70">
        <f>IFERROR(+'CMA Emp Adj'!D49/'Ont LFS Emp'!D49,"")</f>
        <v>0.53957915831663328</v>
      </c>
      <c r="E49" s="70">
        <f>IFERROR(+'CMA Emp Adj'!E49/'Ont LFS Emp'!E49,"")</f>
        <v>0.49162393162393164</v>
      </c>
      <c r="F49" s="70">
        <f>IFERROR(+'CMA Emp Adj'!F49/'Ont LFS Emp'!F49,"")</f>
        <v>0.52494952408422257</v>
      </c>
      <c r="G49" s="70">
        <f>IFERROR(+'CMA Emp Adj'!G49/'Ont LFS Emp'!G49,"")</f>
        <v>0.49915764139590851</v>
      </c>
      <c r="H49" s="70">
        <f>IFERROR(+'CMA Emp Adj'!H49/'Ont LFS Emp'!H49,"")</f>
        <v>0.51945616502578529</v>
      </c>
      <c r="I49" s="70">
        <f>IFERROR(+'CMA Emp Adj'!I49/'Ont LFS Emp'!I49,"")</f>
        <v>0.57370306487992573</v>
      </c>
      <c r="J49" s="70">
        <f>IFERROR(+'CMA Emp Adj'!J49/'Ont LFS Emp'!J49,"")</f>
        <v>0.55688282138794087</v>
      </c>
      <c r="K49" s="70">
        <f>IFERROR(+'CMA Emp Adj'!K49/'Ont LFS Emp'!K49,"")</f>
        <v>0.54226837579101084</v>
      </c>
      <c r="L49" s="70">
        <f>IFERROR(+'CMA Emp Adj'!L49/'Ont LFS Emp'!L49,"")</f>
        <v>0.56468827865708771</v>
      </c>
      <c r="M49" s="35">
        <f>IFERROR(+'CMA Emp Adj'!M49/'Ont LFS Emp'!M49,"")</f>
        <v>0.47703247525144193</v>
      </c>
      <c r="N49" s="35">
        <f>IFERROR(+'CMA Emp Adj'!N49/'Ont LFS Emp'!N49,"")</f>
        <v>0.39499728151205715</v>
      </c>
      <c r="O49" s="35">
        <f>IFERROR(+'CMA Emp Adj'!O49/'Ont LFS Emp'!O49,"")</f>
        <v>0.43660230418571422</v>
      </c>
      <c r="P49" s="35">
        <f>IFERROR(+'CMA Emp Adj'!P49/'Ont LFS Emp'!P49,"")</f>
        <v>0.47792142549589095</v>
      </c>
      <c r="Q49" s="35">
        <f>IFERROR(+'CMA Emp Adj'!Q49/'Ont LFS Emp'!Q49,"")</f>
        <v>0.53241540612920024</v>
      </c>
      <c r="R49" s="35">
        <f>IFERROR(+'CMA Emp Adj'!R49/'Ont LFS Emp'!R49,"")</f>
        <v>0.46691790882256168</v>
      </c>
      <c r="S49" s="35">
        <f>IFERROR(+'CMA Emp Adj'!S49/'Ont LFS Emp'!S49,"")</f>
        <v>0.54578297851483581</v>
      </c>
      <c r="T49" s="35">
        <f>IFERROR(+'CMA Emp Adj'!T49/'Ont LFS Emp'!T49,"")</f>
        <v>0.44636780968584078</v>
      </c>
      <c r="U49" s="35">
        <f>IFERROR(+'CMA Emp Adj'!U49/'Ont LFS Emp'!U49,"")</f>
        <v>0.49742918413044956</v>
      </c>
      <c r="V49" s="35">
        <f>IFERROR(+'CMA Emp Adj'!V49/'Ont LFS Emp'!V49,"")</f>
        <v>0.5169636954530209</v>
      </c>
      <c r="W49" s="35">
        <f>IFERROR(+'CMA Emp Adj'!W49/'Ont LFS Emp'!W49,"")</f>
        <v>0.55086640613692295</v>
      </c>
      <c r="X49" s="35">
        <f>IFERROR(+'CMA Emp Adj'!X49/'Ont LFS Emp'!X49,"")</f>
        <v>0.48615337410541942</v>
      </c>
      <c r="Y49" s="35">
        <f>IFERROR(+'CMA Emp Adj'!Y49/'Ont LFS Emp'!Y49,"")</f>
        <v>0.5572187340536463</v>
      </c>
    </row>
    <row r="50" spans="1:25" x14ac:dyDescent="0.25">
      <c r="A50" s="7" t="s">
        <v>44</v>
      </c>
      <c r="B50" s="7"/>
      <c r="C50" s="14">
        <v>3341</v>
      </c>
      <c r="D50" s="70">
        <f>IFERROR(+'CMA Emp Adj'!D50/'Ont LFS Emp'!D50,"")</f>
        <v>0.65783462768387391</v>
      </c>
      <c r="E50" s="70">
        <f>IFERROR(+'CMA Emp Adj'!E50/'Ont LFS Emp'!E50,"")</f>
        <v>0.56571714142928531</v>
      </c>
      <c r="F50" s="70">
        <f>IFERROR(+'CMA Emp Adj'!F50/'Ont LFS Emp'!F50,"")</f>
        <v>0.69118942731277533</v>
      </c>
      <c r="G50" s="70">
        <f>IFERROR(+'CMA Emp Adj'!G50/'Ont LFS Emp'!G50,"")</f>
        <v>0.72893030794165314</v>
      </c>
      <c r="H50" s="70">
        <f>IFERROR(+'CMA Emp Adj'!H50/'Ont LFS Emp'!H50,"")</f>
        <v>0.73631123919308361</v>
      </c>
      <c r="I50" s="70">
        <f>IFERROR(+'CMA Emp Adj'!I50/'Ont LFS Emp'!I50,"")</f>
        <v>0.68714011516314777</v>
      </c>
      <c r="J50" s="70">
        <f>IFERROR(+'CMA Emp Adj'!J50/'Ont LFS Emp'!J50,"")</f>
        <v>0.77214416615760539</v>
      </c>
      <c r="K50" s="70">
        <f>IFERROR(+'CMA Emp Adj'!K50/'Ont LFS Emp'!K50,"")</f>
        <v>0.70789074355083459</v>
      </c>
      <c r="L50" s="70">
        <f>IFERROR(+'CMA Emp Adj'!L50/'Ont LFS Emp'!L50,"")</f>
        <v>0.70348306144033845</v>
      </c>
      <c r="M50" s="35">
        <f>IFERROR(+'CMA Emp Adj'!M50/'Ont LFS Emp'!M50,"")</f>
        <v>0.61091522718940716</v>
      </c>
      <c r="N50" s="35">
        <f>IFERROR(+'CMA Emp Adj'!N50/'Ont LFS Emp'!N50,"")</f>
        <v>0.56155199611697626</v>
      </c>
      <c r="O50" s="35">
        <f>IFERROR(+'CMA Emp Adj'!O50/'Ont LFS Emp'!O50,"")</f>
        <v>0.61608423857347816</v>
      </c>
      <c r="P50" s="35">
        <f>IFERROR(+'CMA Emp Adj'!P50/'Ont LFS Emp'!P50,"")</f>
        <v>0.75144443068796174</v>
      </c>
      <c r="Q50" s="35">
        <f>IFERROR(+'CMA Emp Adj'!Q50/'Ont LFS Emp'!Q50,"")</f>
        <v>0.69134802676151763</v>
      </c>
      <c r="R50" s="35">
        <f>IFERROR(+'CMA Emp Adj'!R50/'Ont LFS Emp'!R50,"")</f>
        <v>0.66768702316832373</v>
      </c>
      <c r="S50" s="35">
        <f>IFERROR(+'CMA Emp Adj'!S50/'Ont LFS Emp'!S50,"")</f>
        <v>0.81804478307342332</v>
      </c>
      <c r="T50" s="35">
        <f>IFERROR(+'CMA Emp Adj'!T50/'Ont LFS Emp'!T50,"")</f>
        <v>0.63028877198899358</v>
      </c>
      <c r="U50" s="35">
        <f>IFERROR(+'CMA Emp Adj'!U50/'Ont LFS Emp'!U50,"")</f>
        <v>0.77204267882837352</v>
      </c>
      <c r="V50" s="35">
        <f>IFERROR(+'CMA Emp Adj'!V50/'Ont LFS Emp'!V50,"")</f>
        <v>0.61023090088376886</v>
      </c>
      <c r="W50" s="35">
        <f>IFERROR(+'CMA Emp Adj'!W50/'Ont LFS Emp'!W50,"")</f>
        <v>0.58446520776985489</v>
      </c>
      <c r="X50" s="35">
        <f>IFERROR(+'CMA Emp Adj'!X50/'Ont LFS Emp'!X50,"")</f>
        <v>0</v>
      </c>
      <c r="Y50" s="35">
        <f>IFERROR(+'CMA Emp Adj'!Y50/'Ont LFS Emp'!Y50,"")</f>
        <v>0.81219913974558433</v>
      </c>
    </row>
    <row r="51" spans="1:25" x14ac:dyDescent="0.25">
      <c r="A51" s="7" t="s">
        <v>45</v>
      </c>
      <c r="B51" s="7"/>
      <c r="C51" s="14">
        <v>3342</v>
      </c>
      <c r="D51" s="70">
        <f>IFERROR(+'CMA Emp Adj'!D51/'Ont LFS Emp'!D51,"")</f>
        <v>0.26399253731343281</v>
      </c>
      <c r="E51" s="70">
        <f>IFERROR(+'CMA Emp Adj'!E51/'Ont LFS Emp'!E51,"")</f>
        <v>0.29228371005455961</v>
      </c>
      <c r="F51" s="70">
        <f>IFERROR(+'CMA Emp Adj'!F51/'Ont LFS Emp'!F51,"")</f>
        <v>0.31880733944954126</v>
      </c>
      <c r="G51" s="70">
        <f>IFERROR(+'CMA Emp Adj'!G51/'Ont LFS Emp'!G51,"")</f>
        <v>0.29403747870528113</v>
      </c>
      <c r="H51" s="70">
        <f>IFERROR(+'CMA Emp Adj'!H51/'Ont LFS Emp'!H51,"")</f>
        <v>0.25548986486486486</v>
      </c>
      <c r="I51" s="70">
        <f>IFERROR(+'CMA Emp Adj'!I51/'Ont LFS Emp'!I51,"")</f>
        <v>0.3604710701484895</v>
      </c>
      <c r="J51" s="70">
        <f>IFERROR(+'CMA Emp Adj'!J51/'Ont LFS Emp'!J51,"")</f>
        <v>0.26495278069254985</v>
      </c>
      <c r="K51" s="70">
        <f>IFERROR(+'CMA Emp Adj'!K51/'Ont LFS Emp'!K51,"")</f>
        <v>0.2258485639686684</v>
      </c>
      <c r="L51" s="70">
        <f>IFERROR(+'CMA Emp Adj'!L51/'Ont LFS Emp'!L51,"")</f>
        <v>0.23886352964721999</v>
      </c>
      <c r="M51" s="35">
        <f>IFERROR(+'CMA Emp Adj'!M51/'Ont LFS Emp'!M51,"")</f>
        <v>0.18076133383207543</v>
      </c>
      <c r="N51" s="35">
        <f>IFERROR(+'CMA Emp Adj'!N51/'Ont LFS Emp'!N51,"")</f>
        <v>0.17063214495644205</v>
      </c>
      <c r="O51" s="35">
        <f>IFERROR(+'CMA Emp Adj'!O51/'Ont LFS Emp'!O51,"")</f>
        <v>0.28911415456866069</v>
      </c>
      <c r="P51" s="35">
        <f>IFERROR(+'CMA Emp Adj'!P51/'Ont LFS Emp'!P51,"")</f>
        <v>0.20863608306067363</v>
      </c>
      <c r="Q51" s="35">
        <f>IFERROR(+'CMA Emp Adj'!Q51/'Ont LFS Emp'!Q51,"")</f>
        <v>0.34338552179368287</v>
      </c>
      <c r="R51" s="35">
        <f>IFERROR(+'CMA Emp Adj'!R51/'Ont LFS Emp'!R51,"")</f>
        <v>0.24115330891820125</v>
      </c>
      <c r="S51" s="35">
        <f>IFERROR(+'CMA Emp Adj'!S51/'Ont LFS Emp'!S51,"")</f>
        <v>0.30670288850695793</v>
      </c>
      <c r="T51" s="35">
        <f>IFERROR(+'CMA Emp Adj'!T51/'Ont LFS Emp'!T51,"")</f>
        <v>0.20641733991890571</v>
      </c>
      <c r="U51" s="35">
        <f>IFERROR(+'CMA Emp Adj'!U51/'Ont LFS Emp'!U51,"")</f>
        <v>0.22665150565765763</v>
      </c>
      <c r="V51" s="35">
        <f>IFERROR(+'CMA Emp Adj'!V51/'Ont LFS Emp'!V51,"")</f>
        <v>0.39642565414478703</v>
      </c>
      <c r="W51" s="35">
        <f>IFERROR(+'CMA Emp Adj'!W51/'Ont LFS Emp'!W51,"")</f>
        <v>0.32200000000000001</v>
      </c>
      <c r="X51" s="35">
        <f>IFERROR(+'CMA Emp Adj'!X51/'Ont LFS Emp'!X51,"")</f>
        <v>0.44444444444444448</v>
      </c>
      <c r="Y51" s="35">
        <f>IFERROR(+'CMA Emp Adj'!Y51/'Ont LFS Emp'!Y51,"")</f>
        <v>0.38666666666666666</v>
      </c>
    </row>
    <row r="52" spans="1:25" x14ac:dyDescent="0.25">
      <c r="A52" s="7" t="s">
        <v>46</v>
      </c>
      <c r="B52" s="7"/>
      <c r="C52" s="14">
        <v>3344</v>
      </c>
      <c r="D52" s="70">
        <f>IFERROR(+'CMA Emp Adj'!D52/'Ont LFS Emp'!D52,"")</f>
        <v>0.54764705882352949</v>
      </c>
      <c r="E52" s="70">
        <f>IFERROR(+'CMA Emp Adj'!E52/'Ont LFS Emp'!E52,"")</f>
        <v>0.47174603174603175</v>
      </c>
      <c r="F52" s="70">
        <f>IFERROR(+'CMA Emp Adj'!F52/'Ont LFS Emp'!F52,"")</f>
        <v>0.5181467181467182</v>
      </c>
      <c r="G52" s="70">
        <f>IFERROR(+'CMA Emp Adj'!G52/'Ont LFS Emp'!G52,"")</f>
        <v>0.43420216147488871</v>
      </c>
      <c r="H52" s="70">
        <f>IFERROR(+'CMA Emp Adj'!H52/'Ont LFS Emp'!H52,"")</f>
        <v>0.47132034632034636</v>
      </c>
      <c r="I52" s="70">
        <f>IFERROR(+'CMA Emp Adj'!I52/'Ont LFS Emp'!I52,"")</f>
        <v>0.57870370370370372</v>
      </c>
      <c r="J52" s="70">
        <f>IFERROR(+'CMA Emp Adj'!J52/'Ont LFS Emp'!J52,"")</f>
        <v>0.60779477059694131</v>
      </c>
      <c r="K52" s="70">
        <f>IFERROR(+'CMA Emp Adj'!K52/'Ont LFS Emp'!K52,"")</f>
        <v>0.6577287066246057</v>
      </c>
      <c r="L52" s="70">
        <f>IFERROR(+'CMA Emp Adj'!L52/'Ont LFS Emp'!L52,"")</f>
        <v>0.6697145374872624</v>
      </c>
      <c r="M52" s="35">
        <f>IFERROR(+'CMA Emp Adj'!M52/'Ont LFS Emp'!M52,"")</f>
        <v>0.73381425300986558</v>
      </c>
      <c r="N52" s="35">
        <f>IFERROR(+'CMA Emp Adj'!N52/'Ont LFS Emp'!N52,"")</f>
        <v>0.50965752925171437</v>
      </c>
      <c r="O52" s="35">
        <f>IFERROR(+'CMA Emp Adj'!O52/'Ont LFS Emp'!O52,"")</f>
        <v>0.55516626280262082</v>
      </c>
      <c r="P52" s="35">
        <f>IFERROR(+'CMA Emp Adj'!P52/'Ont LFS Emp'!P52,"")</f>
        <v>0.67981872289570056</v>
      </c>
      <c r="Q52" s="35">
        <f>IFERROR(+'CMA Emp Adj'!Q52/'Ont LFS Emp'!Q52,"")</f>
        <v>0.65136939320799347</v>
      </c>
      <c r="R52" s="35">
        <f>IFERROR(+'CMA Emp Adj'!R52/'Ont LFS Emp'!R52,"")</f>
        <v>0.58526549368371394</v>
      </c>
      <c r="S52" s="35">
        <f>IFERROR(+'CMA Emp Adj'!S52/'Ont LFS Emp'!S52,"")</f>
        <v>0.67651328416519707</v>
      </c>
      <c r="T52" s="35">
        <f>IFERROR(+'CMA Emp Adj'!T52/'Ont LFS Emp'!T52,"")</f>
        <v>0.6178424570838208</v>
      </c>
      <c r="U52" s="35">
        <f>IFERROR(+'CMA Emp Adj'!U52/'Ont LFS Emp'!U52,"")</f>
        <v>0.60456383858810558</v>
      </c>
      <c r="V52" s="35">
        <f>IFERROR(+'CMA Emp Adj'!V52/'Ont LFS Emp'!V52,"")</f>
        <v>0.48606677396786319</v>
      </c>
      <c r="W52" s="35">
        <f>IFERROR(+'CMA Emp Adj'!W52/'Ont LFS Emp'!W52,"")</f>
        <v>0.66450933172787474</v>
      </c>
      <c r="X52" s="35">
        <f>IFERROR(+'CMA Emp Adj'!X52/'Ont LFS Emp'!X52,"")</f>
        <v>0.6267399461908808</v>
      </c>
      <c r="Y52" s="35">
        <f>IFERROR(+'CMA Emp Adj'!Y52/'Ont LFS Emp'!Y52,"")</f>
        <v>0.65868951612903226</v>
      </c>
    </row>
    <row r="53" spans="1:25" x14ac:dyDescent="0.25">
      <c r="A53" s="8" t="s">
        <v>47</v>
      </c>
      <c r="B53" s="8"/>
      <c r="C53" s="15" t="s">
        <v>193</v>
      </c>
      <c r="D53" s="71">
        <f>IFERROR(+'CMA Emp Adj'!D53/'Ont LFS Emp'!D53,"")</f>
        <v>0.5571725571725572</v>
      </c>
      <c r="E53" s="71">
        <f>IFERROR(+'CMA Emp Adj'!E53/'Ont LFS Emp'!E53,"")</f>
        <v>0.50483351235230933</v>
      </c>
      <c r="F53" s="71">
        <f>IFERROR(+'CMA Emp Adj'!F53/'Ont LFS Emp'!F53,"")</f>
        <v>0.4663865546218488</v>
      </c>
      <c r="G53" s="71">
        <f>IFERROR(+'CMA Emp Adj'!G53/'Ont LFS Emp'!G53,"")</f>
        <v>0.50375375375375375</v>
      </c>
      <c r="H53" s="71">
        <f>IFERROR(+'CMA Emp Adj'!H53/'Ont LFS Emp'!H53,"")</f>
        <v>0.59220779220779229</v>
      </c>
      <c r="I53" s="71">
        <f>IFERROR(+'CMA Emp Adj'!I53/'Ont LFS Emp'!I53,"")</f>
        <v>0.54653130287648055</v>
      </c>
      <c r="J53" s="71">
        <f>IFERROR(+'CMA Emp Adj'!J53/'Ont LFS Emp'!J53,"")</f>
        <v>0.54682159945317843</v>
      </c>
      <c r="K53" s="71">
        <f>IFERROR(+'CMA Emp Adj'!K53/'Ont LFS Emp'!K53,"")</f>
        <v>0.57588652482269509</v>
      </c>
      <c r="L53" s="71">
        <f>IFERROR(+'CMA Emp Adj'!L53/'Ont LFS Emp'!L53,"")</f>
        <v>0.5106909261838839</v>
      </c>
      <c r="M53" s="36">
        <f>IFERROR(+'CMA Emp Adj'!M53/'Ont LFS Emp'!M53,"")</f>
        <v>0.57031126035629232</v>
      </c>
      <c r="N53" s="36">
        <f>IFERROR(+'CMA Emp Adj'!N53/'Ont LFS Emp'!N53,"")</f>
        <v>0.47349059802729188</v>
      </c>
      <c r="O53" s="36">
        <f>IFERROR(+'CMA Emp Adj'!O53/'Ont LFS Emp'!O53,"")</f>
        <v>0.4512690176144587</v>
      </c>
      <c r="P53" s="36">
        <f>IFERROR(+'CMA Emp Adj'!P53/'Ont LFS Emp'!P53,"")</f>
        <v>0.40728940996559193</v>
      </c>
      <c r="Q53" s="36">
        <f>IFERROR(+'CMA Emp Adj'!Q53/'Ont LFS Emp'!Q53,"")</f>
        <v>0.51054253131162941</v>
      </c>
      <c r="R53" s="36">
        <f>IFERROR(+'CMA Emp Adj'!R53/'Ont LFS Emp'!R53,"")</f>
        <v>0.48902582519900956</v>
      </c>
      <c r="S53" s="36">
        <f>IFERROR(+'CMA Emp Adj'!S53/'Ont LFS Emp'!S53,"")</f>
        <v>0.57881981204293387</v>
      </c>
      <c r="T53" s="36">
        <f>IFERROR(+'CMA Emp Adj'!T53/'Ont LFS Emp'!T53,"")</f>
        <v>0.30168103415582964</v>
      </c>
      <c r="U53" s="36">
        <f>IFERROR(+'CMA Emp Adj'!U53/'Ont LFS Emp'!U53,"")</f>
        <v>0.52045850567125695</v>
      </c>
      <c r="V53" s="36">
        <f>IFERROR(+'CMA Emp Adj'!V53/'Ont LFS Emp'!V53,"")</f>
        <v>0.50339974335151871</v>
      </c>
      <c r="W53" s="36">
        <f>IFERROR(+'CMA Emp Adj'!W53/'Ont LFS Emp'!W53,"")</f>
        <v>0.51694144052234237</v>
      </c>
      <c r="X53" s="36">
        <f>IFERROR(+'CMA Emp Adj'!X53/'Ont LFS Emp'!X53,"")</f>
        <v>0.29405276797481</v>
      </c>
      <c r="Y53" s="36">
        <f>IFERROR(+'CMA Emp Adj'!Y53/'Ont LFS Emp'!Y53,"")</f>
        <v>0.49279265393035848</v>
      </c>
    </row>
    <row r="54" spans="1:25" x14ac:dyDescent="0.25">
      <c r="A54" s="6" t="s">
        <v>48</v>
      </c>
      <c r="B54" s="6"/>
      <c r="C54" s="14">
        <v>335</v>
      </c>
      <c r="D54" s="70">
        <f>IFERROR(+'CMA Emp Adj'!D54/'Ont LFS Emp'!D54,"")</f>
        <v>0.47930283224400871</v>
      </c>
      <c r="E54" s="70">
        <f>IFERROR(+'CMA Emp Adj'!E54/'Ont LFS Emp'!E54,"")</f>
        <v>0.4315589353612167</v>
      </c>
      <c r="F54" s="70">
        <f>IFERROR(+'CMA Emp Adj'!F54/'Ont LFS Emp'!F54,"")</f>
        <v>0.40615384615384614</v>
      </c>
      <c r="G54" s="70">
        <f>IFERROR(+'CMA Emp Adj'!G54/'Ont LFS Emp'!G54,"")</f>
        <v>0.40917721518987338</v>
      </c>
      <c r="H54" s="70">
        <f>IFERROR(+'CMA Emp Adj'!H54/'Ont LFS Emp'!H54,"")</f>
        <v>0.44891304347826089</v>
      </c>
      <c r="I54" s="70">
        <f>IFERROR(+'CMA Emp Adj'!I54/'Ont LFS Emp'!I54,"")</f>
        <v>0.40053843852826804</v>
      </c>
      <c r="J54" s="70">
        <f>IFERROR(+'CMA Emp Adj'!J54/'Ont LFS Emp'!J54,"")</f>
        <v>0.47535211267605632</v>
      </c>
      <c r="K54" s="70">
        <f>IFERROR(+'CMA Emp Adj'!K54/'Ont LFS Emp'!K54,"")</f>
        <v>0.37672651933701656</v>
      </c>
      <c r="L54" s="70">
        <f>IFERROR(+'CMA Emp Adj'!L54/'Ont LFS Emp'!L54,"")</f>
        <v>0.3811192386756127</v>
      </c>
      <c r="M54" s="35">
        <f>IFERROR(+'CMA Emp Adj'!M54/'Ont LFS Emp'!M54,"")</f>
        <v>0.51816702198872311</v>
      </c>
      <c r="N54" s="35">
        <f>IFERROR(+'CMA Emp Adj'!N54/'Ont LFS Emp'!N54,"")</f>
        <v>0.47234483134434091</v>
      </c>
      <c r="O54" s="35">
        <f>IFERROR(+'CMA Emp Adj'!O54/'Ont LFS Emp'!O54,"")</f>
        <v>0.54458381522114374</v>
      </c>
      <c r="P54" s="35">
        <f>IFERROR(+'CMA Emp Adj'!P54/'Ont LFS Emp'!P54,"")</f>
        <v>0.40516382160768244</v>
      </c>
      <c r="Q54" s="35">
        <f>IFERROR(+'CMA Emp Adj'!Q54/'Ont LFS Emp'!Q54,"")</f>
        <v>0.45094140006090283</v>
      </c>
      <c r="R54" s="35">
        <f>IFERROR(+'CMA Emp Adj'!R54/'Ont LFS Emp'!R54,"")</f>
        <v>0.46898244309661258</v>
      </c>
      <c r="S54" s="35">
        <f>IFERROR(+'CMA Emp Adj'!S54/'Ont LFS Emp'!S54,"")</f>
        <v>0.54162354867946616</v>
      </c>
      <c r="T54" s="35">
        <f>IFERROR(+'CMA Emp Adj'!T54/'Ont LFS Emp'!T54,"")</f>
        <v>0.41289029579946662</v>
      </c>
      <c r="U54" s="35">
        <f>IFERROR(+'CMA Emp Adj'!U54/'Ont LFS Emp'!U54,"")</f>
        <v>0.57018210407200975</v>
      </c>
      <c r="V54" s="35">
        <f>IFERROR(+'CMA Emp Adj'!V54/'Ont LFS Emp'!V54,"")</f>
        <v>0.5751255580357143</v>
      </c>
      <c r="W54" s="35">
        <f>IFERROR(+'CMA Emp Adj'!W54/'Ont LFS Emp'!W54,"")</f>
        <v>0.46394752230584946</v>
      </c>
      <c r="X54" s="35">
        <f>IFERROR(+'CMA Emp Adj'!X54/'Ont LFS Emp'!X54,"")</f>
        <v>0.54136801492625497</v>
      </c>
      <c r="Y54" s="35">
        <f>IFERROR(+'CMA Emp Adj'!Y54/'Ont LFS Emp'!Y54,"")</f>
        <v>0.56609158919813607</v>
      </c>
    </row>
    <row r="55" spans="1:25" x14ac:dyDescent="0.25">
      <c r="A55" s="6" t="s">
        <v>49</v>
      </c>
      <c r="B55" s="6"/>
      <c r="C55" s="14">
        <v>336</v>
      </c>
      <c r="D55" s="70">
        <f>IFERROR(+'CMA Emp Adj'!D55/'Ont LFS Emp'!D55,"")</f>
        <v>0.35021324839388873</v>
      </c>
      <c r="E55" s="70">
        <f>IFERROR(+'CMA Emp Adj'!E55/'Ont LFS Emp'!E55,"")</f>
        <v>0.31690029925972596</v>
      </c>
      <c r="F55" s="70">
        <f>IFERROR(+'CMA Emp Adj'!F55/'Ont LFS Emp'!F55,"")</f>
        <v>0.31839411237439258</v>
      </c>
      <c r="G55" s="70">
        <f>IFERROR(+'CMA Emp Adj'!G55/'Ont LFS Emp'!G55,"")</f>
        <v>0.30407606303371776</v>
      </c>
      <c r="H55" s="70">
        <f>IFERROR(+'CMA Emp Adj'!H55/'Ont LFS Emp'!H55,"")</f>
        <v>0.30053300533005328</v>
      </c>
      <c r="I55" s="70">
        <f>IFERROR(+'CMA Emp Adj'!I55/'Ont LFS Emp'!I55,"")</f>
        <v>0.32030542254432509</v>
      </c>
      <c r="J55" s="70">
        <f>IFERROR(+'CMA Emp Adj'!J55/'Ont LFS Emp'!J55,"")</f>
        <v>0.29606927000728706</v>
      </c>
      <c r="K55" s="70">
        <f>IFERROR(+'CMA Emp Adj'!K55/'Ont LFS Emp'!K55,"")</f>
        <v>0.30664791950437192</v>
      </c>
      <c r="L55" s="70">
        <f>IFERROR(+'CMA Emp Adj'!L55/'Ont LFS Emp'!L55,"")</f>
        <v>0.39891702689396924</v>
      </c>
      <c r="M55" s="35">
        <f>IFERROR(+'CMA Emp Adj'!M55/'Ont LFS Emp'!M55,"")</f>
        <v>0.37643645833397721</v>
      </c>
      <c r="N55" s="35">
        <f>IFERROR(+'CMA Emp Adj'!N55/'Ont LFS Emp'!N55,"")</f>
        <v>0.37400597057724122</v>
      </c>
      <c r="O55" s="35">
        <f>IFERROR(+'CMA Emp Adj'!O55/'Ont LFS Emp'!O55,"")</f>
        <v>0.37787180043838481</v>
      </c>
      <c r="P55" s="35">
        <f>IFERROR(+'CMA Emp Adj'!P55/'Ont LFS Emp'!P55,"")</f>
        <v>0.39415147285586327</v>
      </c>
      <c r="Q55" s="35">
        <f>IFERROR(+'CMA Emp Adj'!Q55/'Ont LFS Emp'!Q55,"")</f>
        <v>0.35946278649245988</v>
      </c>
      <c r="R55" s="35">
        <f>IFERROR(+'CMA Emp Adj'!R55/'Ont LFS Emp'!R55,"")</f>
        <v>0.43317925488990339</v>
      </c>
      <c r="S55" s="35">
        <f>IFERROR(+'CMA Emp Adj'!S55/'Ont LFS Emp'!S55,"")</f>
        <v>0.42938668223995263</v>
      </c>
      <c r="T55" s="35">
        <f>IFERROR(+'CMA Emp Adj'!T55/'Ont LFS Emp'!T55,"")</f>
        <v>0.44070921852387984</v>
      </c>
      <c r="U55" s="35">
        <f>IFERROR(+'CMA Emp Adj'!U55/'Ont LFS Emp'!U55,"")</f>
        <v>0.38999483947033575</v>
      </c>
      <c r="V55" s="35">
        <f>IFERROR(+'CMA Emp Adj'!V55/'Ont LFS Emp'!V55,"")</f>
        <v>0.36542796263212335</v>
      </c>
      <c r="W55" s="35">
        <f>IFERROR(+'CMA Emp Adj'!W55/'Ont LFS Emp'!W55,"")</f>
        <v>0.42791508640388776</v>
      </c>
      <c r="X55" s="35">
        <f>IFERROR(+'CMA Emp Adj'!X55/'Ont LFS Emp'!X55,"")</f>
        <v>0.43429247245152891</v>
      </c>
      <c r="Y55" s="35">
        <f>IFERROR(+'CMA Emp Adj'!Y55/'Ont LFS Emp'!Y55,"")</f>
        <v>0.3535928070011834</v>
      </c>
    </row>
    <row r="56" spans="1:25" x14ac:dyDescent="0.25">
      <c r="A56" s="8" t="s">
        <v>50</v>
      </c>
      <c r="B56" s="8"/>
      <c r="C56" s="15" t="s">
        <v>194</v>
      </c>
      <c r="D56" s="71">
        <f>IFERROR(+'CMA Emp Adj'!D56/'Ont LFS Emp'!D56,"")</f>
        <v>0.30766783328030545</v>
      </c>
      <c r="E56" s="71">
        <f>IFERROR(+'CMA Emp Adj'!E56/'Ont LFS Emp'!E56,"")</f>
        <v>0.28386300524529462</v>
      </c>
      <c r="F56" s="71">
        <f>IFERROR(+'CMA Emp Adj'!F56/'Ont LFS Emp'!F56,"")</f>
        <v>0.29680218544110554</v>
      </c>
      <c r="G56" s="71">
        <f>IFERROR(+'CMA Emp Adj'!G56/'Ont LFS Emp'!G56,"")</f>
        <v>0.28038646375650783</v>
      </c>
      <c r="H56" s="71">
        <f>IFERROR(+'CMA Emp Adj'!H56/'Ont LFS Emp'!H56,"")</f>
        <v>0.27939323955490236</v>
      </c>
      <c r="I56" s="71">
        <f>IFERROR(+'CMA Emp Adj'!I56/'Ont LFS Emp'!I56,"")</f>
        <v>0.30280982241156479</v>
      </c>
      <c r="J56" s="71">
        <f>IFERROR(+'CMA Emp Adj'!J56/'Ont LFS Emp'!J56,"")</f>
        <v>0.2878889100973468</v>
      </c>
      <c r="K56" s="71">
        <f>IFERROR(+'CMA Emp Adj'!K56/'Ont LFS Emp'!K56,"")</f>
        <v>0.30003825188868705</v>
      </c>
      <c r="L56" s="71">
        <f>IFERROR(+'CMA Emp Adj'!L56/'Ont LFS Emp'!L56,"")</f>
        <v>0.39273922823374074</v>
      </c>
      <c r="M56" s="36">
        <f>IFERROR(+'CMA Emp Adj'!M56/'Ont LFS Emp'!M56,"")</f>
        <v>0.3455373444160314</v>
      </c>
      <c r="N56" s="36">
        <f>IFERROR(+'CMA Emp Adj'!N56/'Ont LFS Emp'!N56,"")</f>
        <v>0.35577166805792043</v>
      </c>
      <c r="O56" s="36">
        <f>IFERROR(+'CMA Emp Adj'!O56/'Ont LFS Emp'!O56,"")</f>
        <v>0.36003224563717773</v>
      </c>
      <c r="P56" s="36">
        <f>IFERROR(+'CMA Emp Adj'!P56/'Ont LFS Emp'!P56,"")</f>
        <v>0.37683926261599965</v>
      </c>
      <c r="Q56" s="36">
        <f>IFERROR(+'CMA Emp Adj'!Q56/'Ont LFS Emp'!Q56,"")</f>
        <v>0.33063054859363933</v>
      </c>
      <c r="R56" s="36">
        <f>IFERROR(+'CMA Emp Adj'!R56/'Ont LFS Emp'!R56,"")</f>
        <v>0.39570460210541575</v>
      </c>
      <c r="S56" s="36">
        <f>IFERROR(+'CMA Emp Adj'!S56/'Ont LFS Emp'!S56,"")</f>
        <v>0.41568515184846022</v>
      </c>
      <c r="T56" s="36">
        <f>IFERROR(+'CMA Emp Adj'!T56/'Ont LFS Emp'!T56,"")</f>
        <v>0.41913246729280995</v>
      </c>
      <c r="U56" s="36">
        <f>IFERROR(+'CMA Emp Adj'!U56/'Ont LFS Emp'!U56,"")</f>
        <v>0.34119944695928422</v>
      </c>
      <c r="V56" s="36">
        <f>IFERROR(+'CMA Emp Adj'!V56/'Ont LFS Emp'!V56,"")</f>
        <v>0.35368133461719214</v>
      </c>
      <c r="W56" s="36">
        <f>IFERROR(+'CMA Emp Adj'!W56/'Ont LFS Emp'!W56,"")</f>
        <v>0.40087082375077665</v>
      </c>
      <c r="X56" s="36">
        <f>IFERROR(+'CMA Emp Adj'!X56/'Ont LFS Emp'!X56,"")</f>
        <v>0.41873828871726293</v>
      </c>
      <c r="Y56" s="36">
        <f>IFERROR(+'CMA Emp Adj'!Y56/'Ont LFS Emp'!Y56,"")</f>
        <v>0.32445957226789462</v>
      </c>
    </row>
    <row r="57" spans="1:25" x14ac:dyDescent="0.25">
      <c r="A57" s="7" t="s">
        <v>51</v>
      </c>
      <c r="B57" s="7"/>
      <c r="C57" s="14">
        <v>3361</v>
      </c>
      <c r="D57" s="70">
        <f>IFERROR(+'CMA Emp Adj'!D57/'Ont LFS Emp'!D57,"")</f>
        <v>0.24809043690803545</v>
      </c>
      <c r="E57" s="70">
        <f>IFERROR(+'CMA Emp Adj'!E57/'Ont LFS Emp'!E57,"")</f>
        <v>0.22073937720509282</v>
      </c>
      <c r="F57" s="70">
        <f>IFERROR(+'CMA Emp Adj'!F57/'Ont LFS Emp'!F57,"")</f>
        <v>0.2416210910110784</v>
      </c>
      <c r="G57" s="70">
        <f>IFERROR(+'CMA Emp Adj'!G57/'Ont LFS Emp'!G57,"")</f>
        <v>0.24695796460176991</v>
      </c>
      <c r="H57" s="70">
        <f>IFERROR(+'CMA Emp Adj'!H57/'Ont LFS Emp'!H57,"")</f>
        <v>0.19994355862847465</v>
      </c>
      <c r="I57" s="70">
        <f>IFERROR(+'CMA Emp Adj'!I57/'Ont LFS Emp'!I57,"")</f>
        <v>0.1833568406205924</v>
      </c>
      <c r="J57" s="70">
        <f>IFERROR(+'CMA Emp Adj'!J57/'Ont LFS Emp'!J57,"")</f>
        <v>0.18126475338551373</v>
      </c>
      <c r="K57" s="70">
        <f>IFERROR(+'CMA Emp Adj'!K57/'Ont LFS Emp'!K57,"")</f>
        <v>0.18359057676685622</v>
      </c>
      <c r="L57" s="70">
        <f>IFERROR(+'CMA Emp Adj'!L57/'Ont LFS Emp'!L57,"")</f>
        <v>0.32783763659095932</v>
      </c>
      <c r="M57" s="35">
        <f>IFERROR(+'CMA Emp Adj'!M57/'Ont LFS Emp'!M57,"")</f>
        <v>0.31084429672749248</v>
      </c>
      <c r="N57" s="35">
        <f>IFERROR(+'CMA Emp Adj'!N57/'Ont LFS Emp'!N57,"")</f>
        <v>0.30688411366940249</v>
      </c>
      <c r="O57" s="35">
        <f>IFERROR(+'CMA Emp Adj'!O57/'Ont LFS Emp'!O57,"")</f>
        <v>0.29433905983556058</v>
      </c>
      <c r="P57" s="35">
        <f>IFERROR(+'CMA Emp Adj'!P57/'Ont LFS Emp'!P57,"")</f>
        <v>0.3717970946755822</v>
      </c>
      <c r="Q57" s="35">
        <f>IFERROR(+'CMA Emp Adj'!Q57/'Ont LFS Emp'!Q57,"")</f>
        <v>0.31228936216104924</v>
      </c>
      <c r="R57" s="35">
        <f>IFERROR(+'CMA Emp Adj'!R57/'Ont LFS Emp'!R57,"")</f>
        <v>0.35745918048512898</v>
      </c>
      <c r="S57" s="35">
        <f>IFERROR(+'CMA Emp Adj'!S57/'Ont LFS Emp'!S57,"")</f>
        <v>0.45972706433483529</v>
      </c>
      <c r="T57" s="35">
        <f>IFERROR(+'CMA Emp Adj'!T57/'Ont LFS Emp'!T57,"")</f>
        <v>0.42932920176069139</v>
      </c>
      <c r="U57" s="35">
        <f>IFERROR(+'CMA Emp Adj'!U57/'Ont LFS Emp'!U57,"")</f>
        <v>0.36125585317257458</v>
      </c>
      <c r="V57" s="35">
        <f>IFERROR(+'CMA Emp Adj'!V57/'Ont LFS Emp'!V57,"")</f>
        <v>0.3766917680155068</v>
      </c>
      <c r="W57" s="35">
        <f>IFERROR(+'CMA Emp Adj'!W57/'Ont LFS Emp'!W57,"")</f>
        <v>0.32688577528158791</v>
      </c>
      <c r="X57" s="35">
        <f>IFERROR(+'CMA Emp Adj'!X57/'Ont LFS Emp'!X57,"")</f>
        <v>0.36010430331613269</v>
      </c>
      <c r="Y57" s="35">
        <f>IFERROR(+'CMA Emp Adj'!Y57/'Ont LFS Emp'!Y57,"")</f>
        <v>0.31340498508187686</v>
      </c>
    </row>
    <row r="58" spans="1:25" x14ac:dyDescent="0.25">
      <c r="A58" s="7" t="s">
        <v>52</v>
      </c>
      <c r="B58" s="7"/>
      <c r="C58" s="14">
        <v>3362</v>
      </c>
      <c r="D58" s="70">
        <f>IFERROR(+'CMA Emp Adj'!D58/'Ont LFS Emp'!D58,"")</f>
        <v>0</v>
      </c>
      <c r="E58" s="70">
        <f>IFERROR(+'CMA Emp Adj'!E58/'Ont LFS Emp'!E58,"")</f>
        <v>0</v>
      </c>
      <c r="F58" s="70">
        <f>IFERROR(+'CMA Emp Adj'!F58/'Ont LFS Emp'!F58,"")</f>
        <v>0</v>
      </c>
      <c r="G58" s="70">
        <f>IFERROR(+'CMA Emp Adj'!G58/'Ont LFS Emp'!G58,"")</f>
        <v>0</v>
      </c>
      <c r="H58" s="70">
        <f>IFERROR(+'CMA Emp Adj'!H58/'Ont LFS Emp'!H58,"")</f>
        <v>0</v>
      </c>
      <c r="I58" s="70">
        <f>IFERROR(+'CMA Emp Adj'!I58/'Ont LFS Emp'!I58,"")</f>
        <v>0</v>
      </c>
      <c r="J58" s="70">
        <f>IFERROR(+'CMA Emp Adj'!J58/'Ont LFS Emp'!J58,"")</f>
        <v>0</v>
      </c>
      <c r="K58" s="70">
        <f>IFERROR(+'CMA Emp Adj'!K58/'Ont LFS Emp'!K58,"")</f>
        <v>0</v>
      </c>
      <c r="L58" s="70">
        <f>IFERROR(+'CMA Emp Adj'!L58/'Ont LFS Emp'!L58,"")</f>
        <v>0.38598522251353473</v>
      </c>
      <c r="M58" s="35">
        <f>IFERROR(+'CMA Emp Adj'!M58/'Ont LFS Emp'!M58,"")</f>
        <v>0</v>
      </c>
      <c r="N58" s="35">
        <f>IFERROR(+'CMA Emp Adj'!N58/'Ont LFS Emp'!N58,"")</f>
        <v>0</v>
      </c>
      <c r="O58" s="35">
        <f>IFERROR(+'CMA Emp Adj'!O58/'Ont LFS Emp'!O58,"")</f>
        <v>0.2799310938845822</v>
      </c>
      <c r="P58" s="35">
        <f>IFERROR(+'CMA Emp Adj'!P58/'Ont LFS Emp'!P58,"")</f>
        <v>0</v>
      </c>
      <c r="Q58" s="35">
        <f>IFERROR(+'CMA Emp Adj'!Q58/'Ont LFS Emp'!Q58,"")</f>
        <v>0</v>
      </c>
      <c r="R58" s="35">
        <f>IFERROR(+'CMA Emp Adj'!R58/'Ont LFS Emp'!R58,"")</f>
        <v>0</v>
      </c>
      <c r="S58" s="35">
        <f>IFERROR(+'CMA Emp Adj'!S58/'Ont LFS Emp'!S58,"")</f>
        <v>0.47988334808409389</v>
      </c>
      <c r="T58" s="35">
        <f>IFERROR(+'CMA Emp Adj'!T58/'Ont LFS Emp'!T58,"")</f>
        <v>0</v>
      </c>
      <c r="U58" s="35">
        <f>IFERROR(+'CMA Emp Adj'!U58/'Ont LFS Emp'!U58,"")</f>
        <v>0</v>
      </c>
      <c r="V58" s="35">
        <f>IFERROR(+'CMA Emp Adj'!V58/'Ont LFS Emp'!V58,"")</f>
        <v>0</v>
      </c>
      <c r="W58" s="35">
        <f>IFERROR(+'CMA Emp Adj'!W58/'Ont LFS Emp'!W58,"")</f>
        <v>0</v>
      </c>
      <c r="X58" s="35">
        <f>IFERROR(+'CMA Emp Adj'!X58/'Ont LFS Emp'!X58,"")</f>
        <v>0</v>
      </c>
      <c r="Y58" s="35">
        <f>IFERROR(+'CMA Emp Adj'!Y58/'Ont LFS Emp'!Y58,"")</f>
        <v>0</v>
      </c>
    </row>
    <row r="59" spans="1:25" x14ac:dyDescent="0.25">
      <c r="A59" s="7" t="s">
        <v>53</v>
      </c>
      <c r="B59" s="7"/>
      <c r="C59" s="14">
        <v>3363</v>
      </c>
      <c r="D59" s="70">
        <f>IFERROR(+'CMA Emp Adj'!D59/'Ont LFS Emp'!D59,"")</f>
        <v>0.35486063902107406</v>
      </c>
      <c r="E59" s="70">
        <f>IFERROR(+'CMA Emp Adj'!E59/'Ont LFS Emp'!E59,"")</f>
        <v>0.33709434773264563</v>
      </c>
      <c r="F59" s="70">
        <f>IFERROR(+'CMA Emp Adj'!F59/'Ont LFS Emp'!F59,"")</f>
        <v>0.3377555656519764</v>
      </c>
      <c r="G59" s="70">
        <f>IFERROR(+'CMA Emp Adj'!G59/'Ont LFS Emp'!G59,"")</f>
        <v>0.30627580511973579</v>
      </c>
      <c r="H59" s="70">
        <f>IFERROR(+'CMA Emp Adj'!H59/'Ont LFS Emp'!H59,"")</f>
        <v>0.33659871149942633</v>
      </c>
      <c r="I59" s="70">
        <f>IFERROR(+'CMA Emp Adj'!I59/'Ont LFS Emp'!I59,"")</f>
        <v>0.38343261954596686</v>
      </c>
      <c r="J59" s="70">
        <f>IFERROR(+'CMA Emp Adj'!J59/'Ont LFS Emp'!J59,"")</f>
        <v>0.3655110088728229</v>
      </c>
      <c r="K59" s="70">
        <f>IFERROR(+'CMA Emp Adj'!K59/'Ont LFS Emp'!K59,"")</f>
        <v>0.37269831403931314</v>
      </c>
      <c r="L59" s="70">
        <f>IFERROR(+'CMA Emp Adj'!L59/'Ont LFS Emp'!L59,"")</f>
        <v>0.4336845120580719</v>
      </c>
      <c r="M59" s="35">
        <f>IFERROR(+'CMA Emp Adj'!M59/'Ont LFS Emp'!M59,"")</f>
        <v>0.38650344340903725</v>
      </c>
      <c r="N59" s="35">
        <f>IFERROR(+'CMA Emp Adj'!N59/'Ont LFS Emp'!N59,"")</f>
        <v>0.39960993651526133</v>
      </c>
      <c r="O59" s="35">
        <f>IFERROR(+'CMA Emp Adj'!O59/'Ont LFS Emp'!O59,"")</f>
        <v>0.41132984740035167</v>
      </c>
      <c r="P59" s="35">
        <f>IFERROR(+'CMA Emp Adj'!P59/'Ont LFS Emp'!P59,"")</f>
        <v>0.41149308847908922</v>
      </c>
      <c r="Q59" s="35">
        <f>IFERROR(+'CMA Emp Adj'!Q59/'Ont LFS Emp'!Q59,"")</f>
        <v>0.3594317518355416</v>
      </c>
      <c r="R59" s="35">
        <f>IFERROR(+'CMA Emp Adj'!R59/'Ont LFS Emp'!R59,"")</f>
        <v>0.43316555446739707</v>
      </c>
      <c r="S59" s="35">
        <f>IFERROR(+'CMA Emp Adj'!S59/'Ont LFS Emp'!S59,"")</f>
        <v>0.39581091539069757</v>
      </c>
      <c r="T59" s="35">
        <f>IFERROR(+'CMA Emp Adj'!T59/'Ont LFS Emp'!T59,"")</f>
        <v>0.41846986440114287</v>
      </c>
      <c r="U59" s="35">
        <f>IFERROR(+'CMA Emp Adj'!U59/'Ont LFS Emp'!U59,"")</f>
        <v>0.33451068116112659</v>
      </c>
      <c r="V59" s="35">
        <f>IFERROR(+'CMA Emp Adj'!V59/'Ont LFS Emp'!V59,"")</f>
        <v>0.34330287239972118</v>
      </c>
      <c r="W59" s="35">
        <f>IFERROR(+'CMA Emp Adj'!W59/'Ont LFS Emp'!W59,"")</f>
        <v>0.41457323825797621</v>
      </c>
      <c r="X59" s="35">
        <f>IFERROR(+'CMA Emp Adj'!X59/'Ont LFS Emp'!X59,"")</f>
        <v>0.4336524122972179</v>
      </c>
      <c r="Y59" s="35">
        <f>IFERROR(+'CMA Emp Adj'!Y59/'Ont LFS Emp'!Y59,"")</f>
        <v>0.32125354271765461</v>
      </c>
    </row>
    <row r="60" spans="1:25" x14ac:dyDescent="0.25">
      <c r="A60" s="7" t="s">
        <v>54</v>
      </c>
      <c r="B60" s="7"/>
      <c r="C60" s="14">
        <v>3364</v>
      </c>
      <c r="D60" s="70">
        <f>IFERROR(+'CMA Emp Adj'!D60/'Ont LFS Emp'!D60,"")</f>
        <v>0.75525812619502863</v>
      </c>
      <c r="E60" s="70">
        <f>IFERROR(+'CMA Emp Adj'!E60/'Ont LFS Emp'!E60,"")</f>
        <v>0.70372460496614009</v>
      </c>
      <c r="F60" s="70">
        <f>IFERROR(+'CMA Emp Adj'!F60/'Ont LFS Emp'!F60,"")</f>
        <v>0.6533490011750881</v>
      </c>
      <c r="G60" s="70">
        <f>IFERROR(+'CMA Emp Adj'!G60/'Ont LFS Emp'!G60,"")</f>
        <v>0.68764988009592332</v>
      </c>
      <c r="H60" s="70">
        <f>IFERROR(+'CMA Emp Adj'!H60/'Ont LFS Emp'!H60,"")</f>
        <v>0.59719334719334727</v>
      </c>
      <c r="I60" s="70">
        <f>IFERROR(+'CMA Emp Adj'!I60/'Ont LFS Emp'!I60,"")</f>
        <v>0.63493905977945442</v>
      </c>
      <c r="J60" s="70">
        <f>IFERROR(+'CMA Emp Adj'!J60/'Ont LFS Emp'!J60,"")</f>
        <v>0.51200000000000001</v>
      </c>
      <c r="K60" s="70">
        <f>IFERROR(+'CMA Emp Adj'!K60/'Ont LFS Emp'!K60,"")</f>
        <v>0.51166407465007779</v>
      </c>
      <c r="L60" s="70">
        <f>IFERROR(+'CMA Emp Adj'!L60/'Ont LFS Emp'!L60,"")</f>
        <v>0.64126990284309282</v>
      </c>
      <c r="M60" s="35">
        <f>IFERROR(+'CMA Emp Adj'!M60/'Ont LFS Emp'!M60,"")</f>
        <v>0.80968801696218462</v>
      </c>
      <c r="N60" s="35">
        <f>IFERROR(+'CMA Emp Adj'!N60/'Ont LFS Emp'!N60,"")</f>
        <v>0.72700344171762699</v>
      </c>
      <c r="O60" s="35">
        <f>IFERROR(+'CMA Emp Adj'!O60/'Ont LFS Emp'!O60,"")</f>
        <v>0.55619329026625686</v>
      </c>
      <c r="P60" s="35">
        <f>IFERROR(+'CMA Emp Adj'!P60/'Ont LFS Emp'!P60,"")</f>
        <v>0.59703154442894557</v>
      </c>
      <c r="Q60" s="35">
        <f>IFERROR(+'CMA Emp Adj'!Q60/'Ont LFS Emp'!Q60,"")</f>
        <v>0.58793953526922615</v>
      </c>
      <c r="R60" s="35">
        <f>IFERROR(+'CMA Emp Adj'!R60/'Ont LFS Emp'!R60,"")</f>
        <v>0.76966984381370118</v>
      </c>
      <c r="S60" s="35">
        <f>IFERROR(+'CMA Emp Adj'!S60/'Ont LFS Emp'!S60,"")</f>
        <v>0.57715195182444712</v>
      </c>
      <c r="T60" s="35">
        <f>IFERROR(+'CMA Emp Adj'!T60/'Ont LFS Emp'!T60,"")</f>
        <v>0.68844287636332391</v>
      </c>
      <c r="U60" s="35">
        <f>IFERROR(+'CMA Emp Adj'!U60/'Ont LFS Emp'!U60,"")</f>
        <v>0.74894206150943787</v>
      </c>
      <c r="V60" s="35">
        <f>IFERROR(+'CMA Emp Adj'!V60/'Ont LFS Emp'!V60,"")</f>
        <v>0.63628798342541437</v>
      </c>
      <c r="W60" s="35">
        <f>IFERROR(+'CMA Emp Adj'!W60/'Ont LFS Emp'!W60,"")</f>
        <v>0.81415282270592315</v>
      </c>
      <c r="X60" s="35">
        <f>IFERROR(+'CMA Emp Adj'!X60/'Ont LFS Emp'!X60,"")</f>
        <v>0.72024014068848419</v>
      </c>
      <c r="Y60" s="35">
        <f>IFERROR(+'CMA Emp Adj'!Y60/'Ont LFS Emp'!Y60,"")</f>
        <v>0.71345236382152066</v>
      </c>
    </row>
    <row r="61" spans="1:25" x14ac:dyDescent="0.25">
      <c r="A61" s="7" t="s">
        <v>55</v>
      </c>
      <c r="B61" s="7"/>
      <c r="C61" s="14" t="s">
        <v>195</v>
      </c>
      <c r="D61" s="70">
        <f>IFERROR(+'CMA Emp Adj'!D61/'Ont LFS Emp'!D61,"")</f>
        <v>0</v>
      </c>
      <c r="E61" s="70">
        <f>IFERROR(+'CMA Emp Adj'!E61/'Ont LFS Emp'!E61,"")</f>
        <v>0.17570093457943925</v>
      </c>
      <c r="F61" s="70">
        <f>IFERROR(+'CMA Emp Adj'!F61/'Ont LFS Emp'!F61,"")</f>
        <v>0</v>
      </c>
      <c r="G61" s="70">
        <f>IFERROR(+'CMA Emp Adj'!G61/'Ont LFS Emp'!G61,"")</f>
        <v>0.14883720930232558</v>
      </c>
      <c r="H61" s="70">
        <f>IFERROR(+'CMA Emp Adj'!H61/'Ont LFS Emp'!H61,"")</f>
        <v>0</v>
      </c>
      <c r="I61" s="70">
        <f>IFERROR(+'CMA Emp Adj'!I61/'Ont LFS Emp'!I61,"")</f>
        <v>0</v>
      </c>
      <c r="J61" s="70">
        <f>IFERROR(+'CMA Emp Adj'!J61/'Ont LFS Emp'!J61,"")</f>
        <v>0</v>
      </c>
      <c r="K61" s="70">
        <f>IFERROR(+'CMA Emp Adj'!K61/'Ont LFS Emp'!K61,"")</f>
        <v>0</v>
      </c>
      <c r="L61" s="70">
        <f>IFERROR(+'CMA Emp Adj'!L61/'Ont LFS Emp'!L61,"")</f>
        <v>0</v>
      </c>
      <c r="M61" s="35">
        <f>IFERROR(+'CMA Emp Adj'!M61/'Ont LFS Emp'!M61,"")</f>
        <v>0.1755156668241222</v>
      </c>
      <c r="N61" s="35">
        <f>IFERROR(+'CMA Emp Adj'!N61/'Ont LFS Emp'!N61,"")</f>
        <v>0</v>
      </c>
      <c r="O61" s="35">
        <f>IFERROR(+'CMA Emp Adj'!O61/'Ont LFS Emp'!O61,"")</f>
        <v>0.22649652842934886</v>
      </c>
      <c r="P61" s="35">
        <f>IFERROR(+'CMA Emp Adj'!P61/'Ont LFS Emp'!P61,"")</f>
        <v>0</v>
      </c>
      <c r="Q61" s="35">
        <f>IFERROR(+'CMA Emp Adj'!Q61/'Ont LFS Emp'!Q61,"")</f>
        <v>0</v>
      </c>
      <c r="R61" s="35">
        <f>IFERROR(+'CMA Emp Adj'!R61/'Ont LFS Emp'!R61,"")</f>
        <v>0</v>
      </c>
      <c r="S61" s="35">
        <f>IFERROR(+'CMA Emp Adj'!S61/'Ont LFS Emp'!S61,"")</f>
        <v>0.23487580128205127</v>
      </c>
      <c r="T61" s="35">
        <f>IFERROR(+'CMA Emp Adj'!T61/'Ont LFS Emp'!T61,"")</f>
        <v>0.25209030100334445</v>
      </c>
      <c r="U61" s="35">
        <f>IFERROR(+'CMA Emp Adj'!U61/'Ont LFS Emp'!U61,"")</f>
        <v>0</v>
      </c>
      <c r="V61" s="35">
        <f>IFERROR(+'CMA Emp Adj'!V61/'Ont LFS Emp'!V61,"")</f>
        <v>0</v>
      </c>
      <c r="W61" s="35">
        <f>IFERROR(+'CMA Emp Adj'!W61/'Ont LFS Emp'!W61,"")</f>
        <v>0</v>
      </c>
      <c r="X61" s="35">
        <f>IFERROR(+'CMA Emp Adj'!X61/'Ont LFS Emp'!X61,"")</f>
        <v>0</v>
      </c>
      <c r="Y61" s="35">
        <f>IFERROR(+'CMA Emp Adj'!Y61/'Ont LFS Emp'!Y61,"")</f>
        <v>0</v>
      </c>
    </row>
    <row r="62" spans="1:25" x14ac:dyDescent="0.25">
      <c r="A62" s="6" t="s">
        <v>56</v>
      </c>
      <c r="B62" s="6"/>
      <c r="C62" s="14">
        <v>337</v>
      </c>
      <c r="D62" s="70">
        <f>IFERROR(+'CMA Emp Adj'!D62/'Ont LFS Emp'!D62,"")</f>
        <v>0.603494623655914</v>
      </c>
      <c r="E62" s="70">
        <f>IFERROR(+'CMA Emp Adj'!E62/'Ont LFS Emp'!E62,"")</f>
        <v>0.643426294820717</v>
      </c>
      <c r="F62" s="70">
        <f>IFERROR(+'CMA Emp Adj'!F62/'Ont LFS Emp'!F62,"")</f>
        <v>0.68268963601000276</v>
      </c>
      <c r="G62" s="70">
        <f>IFERROR(+'CMA Emp Adj'!G62/'Ont LFS Emp'!G62,"")</f>
        <v>0.72532666110647759</v>
      </c>
      <c r="H62" s="70">
        <f>IFERROR(+'CMA Emp Adj'!H62/'Ont LFS Emp'!H62,"")</f>
        <v>0.70169491525423733</v>
      </c>
      <c r="I62" s="70">
        <f>IFERROR(+'CMA Emp Adj'!I62/'Ont LFS Emp'!I62,"")</f>
        <v>0.69849665924276161</v>
      </c>
      <c r="J62" s="70">
        <f>IFERROR(+'CMA Emp Adj'!J62/'Ont LFS Emp'!J62,"")</f>
        <v>0.68941885964912286</v>
      </c>
      <c r="K62" s="70">
        <f>IFERROR(+'CMA Emp Adj'!K62/'Ont LFS Emp'!K62,"")</f>
        <v>0.69476025704399402</v>
      </c>
      <c r="L62" s="70">
        <f>IFERROR(+'CMA Emp Adj'!L62/'Ont LFS Emp'!L62,"")</f>
        <v>0.66450581180889678</v>
      </c>
      <c r="M62" s="35">
        <f>IFERROR(+'CMA Emp Adj'!M62/'Ont LFS Emp'!M62,"")</f>
        <v>0.71952739874872751</v>
      </c>
      <c r="N62" s="35">
        <f>IFERROR(+'CMA Emp Adj'!N62/'Ont LFS Emp'!N62,"")</f>
        <v>0.70484989234007478</v>
      </c>
      <c r="O62" s="35">
        <f>IFERROR(+'CMA Emp Adj'!O62/'Ont LFS Emp'!O62,"")</f>
        <v>0.69917418623282823</v>
      </c>
      <c r="P62" s="35">
        <f>IFERROR(+'CMA Emp Adj'!P62/'Ont LFS Emp'!P62,"")</f>
        <v>0.60399796994645971</v>
      </c>
      <c r="Q62" s="35">
        <f>IFERROR(+'CMA Emp Adj'!Q62/'Ont LFS Emp'!Q62,"")</f>
        <v>0.71855366385624519</v>
      </c>
      <c r="R62" s="35">
        <f>IFERROR(+'CMA Emp Adj'!R62/'Ont LFS Emp'!R62,"")</f>
        <v>0.67974746598036195</v>
      </c>
      <c r="S62" s="35">
        <f>IFERROR(+'CMA Emp Adj'!S62/'Ont LFS Emp'!S62,"")</f>
        <v>0.78079161436714462</v>
      </c>
      <c r="T62" s="35">
        <f>IFERROR(+'CMA Emp Adj'!T62/'Ont LFS Emp'!T62,"")</f>
        <v>0.67981644745065284</v>
      </c>
      <c r="U62" s="35">
        <f>IFERROR(+'CMA Emp Adj'!U62/'Ont LFS Emp'!U62,"")</f>
        <v>0.67021224695773995</v>
      </c>
      <c r="V62" s="35">
        <f>IFERROR(+'CMA Emp Adj'!V62/'Ont LFS Emp'!V62,"")</f>
        <v>0.75532261421886293</v>
      </c>
      <c r="W62" s="35">
        <f>IFERROR(+'CMA Emp Adj'!W62/'Ont LFS Emp'!W62,"")</f>
        <v>0.65075164443473477</v>
      </c>
      <c r="X62" s="35">
        <f>IFERROR(+'CMA Emp Adj'!X62/'Ont LFS Emp'!X62,"")</f>
        <v>0.64104341299001177</v>
      </c>
      <c r="Y62" s="35">
        <f>IFERROR(+'CMA Emp Adj'!Y62/'Ont LFS Emp'!Y62,"")</f>
        <v>0.70149152715668095</v>
      </c>
    </row>
    <row r="63" spans="1:25" x14ac:dyDescent="0.25">
      <c r="A63" s="7" t="s">
        <v>57</v>
      </c>
      <c r="B63" s="7"/>
      <c r="C63" s="14">
        <v>3372</v>
      </c>
      <c r="D63" s="70">
        <f>IFERROR(+'CMA Emp Adj'!D63/'Ont LFS Emp'!D63,"")</f>
        <v>0.70848056537102466</v>
      </c>
      <c r="E63" s="70">
        <f>IFERROR(+'CMA Emp Adj'!E63/'Ont LFS Emp'!E63,"")</f>
        <v>0.74964438122332855</v>
      </c>
      <c r="F63" s="70">
        <f>IFERROR(+'CMA Emp Adj'!F63/'Ont LFS Emp'!F63,"")</f>
        <v>0.80852775543041033</v>
      </c>
      <c r="G63" s="70">
        <f>IFERROR(+'CMA Emp Adj'!G63/'Ont LFS Emp'!G63,"")</f>
        <v>0.78466666666666662</v>
      </c>
      <c r="H63" s="70">
        <f>IFERROR(+'CMA Emp Adj'!H63/'Ont LFS Emp'!H63,"")</f>
        <v>0.78658101356174159</v>
      </c>
      <c r="I63" s="70">
        <f>IFERROR(+'CMA Emp Adj'!I63/'Ont LFS Emp'!I63,"")</f>
        <v>0.7939739413680782</v>
      </c>
      <c r="J63" s="70">
        <f>IFERROR(+'CMA Emp Adj'!J63/'Ont LFS Emp'!J63,"")</f>
        <v>0.7485525227460712</v>
      </c>
      <c r="K63" s="70">
        <f>IFERROR(+'CMA Emp Adj'!K63/'Ont LFS Emp'!K63,"")</f>
        <v>0.81048034934497815</v>
      </c>
      <c r="L63" s="70">
        <f>IFERROR(+'CMA Emp Adj'!L63/'Ont LFS Emp'!L63,"")</f>
        <v>0.70563423538186665</v>
      </c>
      <c r="M63" s="35">
        <f>IFERROR(+'CMA Emp Adj'!M63/'Ont LFS Emp'!M63,"")</f>
        <v>0.78048727330185819</v>
      </c>
      <c r="N63" s="35">
        <f>IFERROR(+'CMA Emp Adj'!N63/'Ont LFS Emp'!N63,"")</f>
        <v>0.79336913247736407</v>
      </c>
      <c r="O63" s="35">
        <f>IFERROR(+'CMA Emp Adj'!O63/'Ont LFS Emp'!O63,"")</f>
        <v>0.80109781623444998</v>
      </c>
      <c r="P63" s="35">
        <f>IFERROR(+'CMA Emp Adj'!P63/'Ont LFS Emp'!P63,"")</f>
        <v>0.79754403905786098</v>
      </c>
      <c r="Q63" s="35">
        <f>IFERROR(+'CMA Emp Adj'!Q63/'Ont LFS Emp'!Q63,"")</f>
        <v>0.73559299554126956</v>
      </c>
      <c r="R63" s="35">
        <f>IFERROR(+'CMA Emp Adj'!R63/'Ont LFS Emp'!R63,"")</f>
        <v>0.760749257576949</v>
      </c>
      <c r="S63" s="35">
        <f>IFERROR(+'CMA Emp Adj'!S63/'Ont LFS Emp'!S63,"")</f>
        <v>0.78499793348959879</v>
      </c>
      <c r="T63" s="35">
        <f>IFERROR(+'CMA Emp Adj'!T63/'Ont LFS Emp'!T63,"")</f>
        <v>0.69396089554916673</v>
      </c>
      <c r="U63" s="35">
        <f>IFERROR(+'CMA Emp Adj'!U63/'Ont LFS Emp'!U63,"")</f>
        <v>0.74225606031258839</v>
      </c>
      <c r="V63" s="35">
        <f>IFERROR(+'CMA Emp Adj'!V63/'Ont LFS Emp'!V63,"")</f>
        <v>0.90746562951816467</v>
      </c>
      <c r="W63" s="35">
        <f>IFERROR(+'CMA Emp Adj'!W63/'Ont LFS Emp'!W63,"")</f>
        <v>0.88848117016684025</v>
      </c>
      <c r="X63" s="35">
        <f>IFERROR(+'CMA Emp Adj'!X63/'Ont LFS Emp'!X63,"")</f>
        <v>0.77148813765075341</v>
      </c>
      <c r="Y63" s="35">
        <f>IFERROR(+'CMA Emp Adj'!Y63/'Ont LFS Emp'!Y63,"")</f>
        <v>0.73052896213717977</v>
      </c>
    </row>
    <row r="64" spans="1:25" x14ac:dyDescent="0.25">
      <c r="A64" s="6" t="s">
        <v>58</v>
      </c>
      <c r="B64" s="6"/>
      <c r="C64" s="14">
        <v>339</v>
      </c>
      <c r="D64" s="70">
        <f>IFERROR(+'CMA Emp Adj'!D64/'Ont LFS Emp'!D64,"")</f>
        <v>0.62387535659425064</v>
      </c>
      <c r="E64" s="70">
        <f>IFERROR(+'CMA Emp Adj'!E64/'Ont LFS Emp'!E64,"")</f>
        <v>0.61569544874521476</v>
      </c>
      <c r="F64" s="70">
        <f>IFERROR(+'CMA Emp Adj'!F64/'Ont LFS Emp'!F64,"")</f>
        <v>0.59204909284951979</v>
      </c>
      <c r="G64" s="70">
        <f>IFERROR(+'CMA Emp Adj'!G64/'Ont LFS Emp'!G64,"")</f>
        <v>0.54746240601503759</v>
      </c>
      <c r="H64" s="70">
        <f>IFERROR(+'CMA Emp Adj'!H64/'Ont LFS Emp'!H64,"")</f>
        <v>0.59835051546391749</v>
      </c>
      <c r="I64" s="70">
        <f>IFERROR(+'CMA Emp Adj'!I64/'Ont LFS Emp'!I64,"")</f>
        <v>0.57840670859538779</v>
      </c>
      <c r="J64" s="70">
        <f>IFERROR(+'CMA Emp Adj'!J64/'Ont LFS Emp'!J64,"")</f>
        <v>0.53643243243243244</v>
      </c>
      <c r="K64" s="70">
        <f>IFERROR(+'CMA Emp Adj'!K64/'Ont LFS Emp'!K64,"")</f>
        <v>0.53552603837233814</v>
      </c>
      <c r="L64" s="70">
        <f>IFERROR(+'CMA Emp Adj'!L64/'Ont LFS Emp'!L64,"")</f>
        <v>0.5444757708248803</v>
      </c>
      <c r="M64" s="35">
        <f>IFERROR(+'CMA Emp Adj'!M64/'Ont LFS Emp'!M64,"")</f>
        <v>0.53527880169756192</v>
      </c>
      <c r="N64" s="35">
        <f>IFERROR(+'CMA Emp Adj'!N64/'Ont LFS Emp'!N64,"")</f>
        <v>0.54328473389950882</v>
      </c>
      <c r="O64" s="35">
        <f>IFERROR(+'CMA Emp Adj'!O64/'Ont LFS Emp'!O64,"")</f>
        <v>0.55393884049643805</v>
      </c>
      <c r="P64" s="35">
        <f>IFERROR(+'CMA Emp Adj'!P64/'Ont LFS Emp'!P64,"")</f>
        <v>0.54097015186673014</v>
      </c>
      <c r="Q64" s="35">
        <f>IFERROR(+'CMA Emp Adj'!Q64/'Ont LFS Emp'!Q64,"")</f>
        <v>0.53685611321386195</v>
      </c>
      <c r="R64" s="35">
        <f>IFERROR(+'CMA Emp Adj'!R64/'Ont LFS Emp'!R64,"")</f>
        <v>0.44618484745891918</v>
      </c>
      <c r="S64" s="35">
        <f>IFERROR(+'CMA Emp Adj'!S64/'Ont LFS Emp'!S64,"")</f>
        <v>0.60811264887883432</v>
      </c>
      <c r="T64" s="35">
        <f>IFERROR(+'CMA Emp Adj'!T64/'Ont LFS Emp'!T64,"")</f>
        <v>0.64332412498608149</v>
      </c>
      <c r="U64" s="35">
        <f>IFERROR(+'CMA Emp Adj'!U64/'Ont LFS Emp'!U64,"")</f>
        <v>0.53744299231805226</v>
      </c>
      <c r="V64" s="35">
        <f>IFERROR(+'CMA Emp Adj'!V64/'Ont LFS Emp'!V64,"")</f>
        <v>0.5342150417918512</v>
      </c>
      <c r="W64" s="35">
        <f>IFERROR(+'CMA Emp Adj'!W64/'Ont LFS Emp'!W64,"")</f>
        <v>0.59971930798341178</v>
      </c>
      <c r="X64" s="35">
        <f>IFERROR(+'CMA Emp Adj'!X64/'Ont LFS Emp'!X64,"")</f>
        <v>0.59909379359729376</v>
      </c>
      <c r="Y64" s="35">
        <f>IFERROR(+'CMA Emp Adj'!Y64/'Ont LFS Emp'!Y64,"")</f>
        <v>0.58555715747635284</v>
      </c>
    </row>
    <row r="65" spans="1:25" x14ac:dyDescent="0.25">
      <c r="A65" s="7" t="s">
        <v>59</v>
      </c>
      <c r="B65" s="7"/>
      <c r="C65" s="14">
        <v>3391</v>
      </c>
      <c r="D65" s="70">
        <f>IFERROR(+'CMA Emp Adj'!D65/'Ont LFS Emp'!D65,"")</f>
        <v>0.6098765432098765</v>
      </c>
      <c r="E65" s="70">
        <f>IFERROR(+'CMA Emp Adj'!E65/'Ont LFS Emp'!E65,"")</f>
        <v>0.49394463667820065</v>
      </c>
      <c r="F65" s="70">
        <f>IFERROR(+'CMA Emp Adj'!F65/'Ont LFS Emp'!F65,"")</f>
        <v>0.48832271762208063</v>
      </c>
      <c r="G65" s="70">
        <f>IFERROR(+'CMA Emp Adj'!G65/'Ont LFS Emp'!G65,"")</f>
        <v>0.32911392405063289</v>
      </c>
      <c r="H65" s="70">
        <f>IFERROR(+'CMA Emp Adj'!H65/'Ont LFS Emp'!H65,"")</f>
        <v>0.52656621728786679</v>
      </c>
      <c r="I65" s="70">
        <f>IFERROR(+'CMA Emp Adj'!I65/'Ont LFS Emp'!I65,"")</f>
        <v>0.51205259313367424</v>
      </c>
      <c r="J65" s="70">
        <f>IFERROR(+'CMA Emp Adj'!J65/'Ont LFS Emp'!J65,"")</f>
        <v>0.48190789473684215</v>
      </c>
      <c r="K65" s="70">
        <f>IFERROR(+'CMA Emp Adj'!K65/'Ont LFS Emp'!K65,"")</f>
        <v>0.45476575121163165</v>
      </c>
      <c r="L65" s="70">
        <f>IFERROR(+'CMA Emp Adj'!L65/'Ont LFS Emp'!L65,"")</f>
        <v>0.32510840874811459</v>
      </c>
      <c r="M65" s="35">
        <f>IFERROR(+'CMA Emp Adj'!M65/'Ont LFS Emp'!M65,"")</f>
        <v>0.51242175273865409</v>
      </c>
      <c r="N65" s="35">
        <f>IFERROR(+'CMA Emp Adj'!N65/'Ont LFS Emp'!N65,"")</f>
        <v>0.50779433984193389</v>
      </c>
      <c r="O65" s="35">
        <f>IFERROR(+'CMA Emp Adj'!O65/'Ont LFS Emp'!O65,"")</f>
        <v>0.58650020147073634</v>
      </c>
      <c r="P65" s="35">
        <f>IFERROR(+'CMA Emp Adj'!P65/'Ont LFS Emp'!P65,"")</f>
        <v>0.52948911089967221</v>
      </c>
      <c r="Q65" s="35">
        <f>IFERROR(+'CMA Emp Adj'!Q65/'Ont LFS Emp'!Q65,"")</f>
        <v>0.55230441115272577</v>
      </c>
      <c r="R65" s="35">
        <f>IFERROR(+'CMA Emp Adj'!R65/'Ont LFS Emp'!R65,"")</f>
        <v>0.385935041147486</v>
      </c>
      <c r="S65" s="35">
        <f>IFERROR(+'CMA Emp Adj'!S65/'Ont LFS Emp'!S65,"")</f>
        <v>0.58061402531833539</v>
      </c>
      <c r="T65" s="35">
        <f>IFERROR(+'CMA Emp Adj'!T65/'Ont LFS Emp'!T65,"")</f>
        <v>0.70446994352998038</v>
      </c>
      <c r="U65" s="35">
        <f>IFERROR(+'CMA Emp Adj'!U65/'Ont LFS Emp'!U65,"")</f>
        <v>0.44227197446677258</v>
      </c>
      <c r="V65" s="35">
        <f>IFERROR(+'CMA Emp Adj'!V65/'Ont LFS Emp'!V65,"")</f>
        <v>0.53333725493079598</v>
      </c>
      <c r="W65" s="35">
        <f>IFERROR(+'CMA Emp Adj'!W65/'Ont LFS Emp'!W65,"")</f>
        <v>0.3973589532613781</v>
      </c>
      <c r="X65" s="35">
        <f>IFERROR(+'CMA Emp Adj'!X65/'Ont LFS Emp'!X65,"")</f>
        <v>0.49524993095829883</v>
      </c>
      <c r="Y65" s="35">
        <f>IFERROR(+'CMA Emp Adj'!Y65/'Ont LFS Emp'!Y65,"")</f>
        <v>0.52219641330665911</v>
      </c>
    </row>
    <row r="66" spans="1:25" x14ac:dyDescent="0.25">
      <c r="A66" s="9" t="s">
        <v>60</v>
      </c>
      <c r="B66" s="9"/>
      <c r="C66" s="15" t="s">
        <v>196</v>
      </c>
      <c r="D66" s="71">
        <f>IFERROR(+'CMA Emp Adj'!D66/'Ont LFS Emp'!D66,"")</f>
        <v>0.39631110057247387</v>
      </c>
      <c r="E66" s="71">
        <f>IFERROR(+'CMA Emp Adj'!E66/'Ont LFS Emp'!E66,"")</f>
        <v>0.39509258954708421</v>
      </c>
      <c r="F66" s="71">
        <f>IFERROR(+'CMA Emp Adj'!F66/'Ont LFS Emp'!F66,"")</f>
        <v>0.38642571012381643</v>
      </c>
      <c r="G66" s="71">
        <f>IFERROR(+'CMA Emp Adj'!G66/'Ont LFS Emp'!G66,"")</f>
        <v>0.37874892887746353</v>
      </c>
      <c r="H66" s="71">
        <f>IFERROR(+'CMA Emp Adj'!H66/'Ont LFS Emp'!H66,"")</f>
        <v>0.39204837145627747</v>
      </c>
      <c r="I66" s="71">
        <f>IFERROR(+'CMA Emp Adj'!I66/'Ont LFS Emp'!I66,"")</f>
        <v>0.40020596450639051</v>
      </c>
      <c r="J66" s="71">
        <f>IFERROR(+'CMA Emp Adj'!J66/'Ont LFS Emp'!J66,"")</f>
        <v>0.38254409070087042</v>
      </c>
      <c r="K66" s="71">
        <f>IFERROR(+'CMA Emp Adj'!K66/'Ont LFS Emp'!K66,"")</f>
        <v>0.40221582653403376</v>
      </c>
      <c r="L66" s="71">
        <f>IFERROR(+'CMA Emp Adj'!L66/'Ont LFS Emp'!L66,"")</f>
        <v>0.43136661857127501</v>
      </c>
      <c r="M66" s="36">
        <f>IFERROR(+'CMA Emp Adj'!M66/'Ont LFS Emp'!M66,"")</f>
        <v>0.42363848296145307</v>
      </c>
      <c r="N66" s="36">
        <f>IFERROR(+'CMA Emp Adj'!N66/'Ont LFS Emp'!N66,"")</f>
        <v>0.41549702335555189</v>
      </c>
      <c r="O66" s="36">
        <f>IFERROR(+'CMA Emp Adj'!O66/'Ont LFS Emp'!O66,"")</f>
        <v>0.42897950414645464</v>
      </c>
      <c r="P66" s="36">
        <f>IFERROR(+'CMA Emp Adj'!P66/'Ont LFS Emp'!P66,"")</f>
        <v>0.41629132662158491</v>
      </c>
      <c r="Q66" s="36">
        <f>IFERROR(+'CMA Emp Adj'!Q66/'Ont LFS Emp'!Q66,"")</f>
        <v>0.42461372147805759</v>
      </c>
      <c r="R66" s="36">
        <f>IFERROR(+'CMA Emp Adj'!R66/'Ont LFS Emp'!R66,"")</f>
        <v>0.43155332815463199</v>
      </c>
      <c r="S66" s="36">
        <f>IFERROR(+'CMA Emp Adj'!S66/'Ont LFS Emp'!S66,"")</f>
        <v>0.43976446832354554</v>
      </c>
      <c r="T66" s="36">
        <f>IFERROR(+'CMA Emp Adj'!T66/'Ont LFS Emp'!T66,"")</f>
        <v>0.44039700190169528</v>
      </c>
      <c r="U66" s="36">
        <f>IFERROR(+'CMA Emp Adj'!U66/'Ont LFS Emp'!U66,"")</f>
        <v>0.42685137379008298</v>
      </c>
      <c r="V66" s="36">
        <f>IFERROR(+'CMA Emp Adj'!V66/'Ont LFS Emp'!V66,"")</f>
        <v>0.41486691440299961</v>
      </c>
      <c r="W66" s="36">
        <f>IFERROR(+'CMA Emp Adj'!W66/'Ont LFS Emp'!W66,"")</f>
        <v>0.44809932737427133</v>
      </c>
      <c r="X66" s="36">
        <f>IFERROR(+'CMA Emp Adj'!X66/'Ont LFS Emp'!X66,"")</f>
        <v>0.45258448142199725</v>
      </c>
      <c r="Y66" s="36">
        <f>IFERROR(+'CMA Emp Adj'!Y66/'Ont LFS Emp'!Y66,"")</f>
        <v>0.41802044757043744</v>
      </c>
    </row>
    <row r="67" spans="1:25" x14ac:dyDescent="0.25">
      <c r="A67" s="9" t="s">
        <v>61</v>
      </c>
      <c r="B67" s="9"/>
      <c r="C67" s="15" t="s">
        <v>197</v>
      </c>
      <c r="D67" s="71">
        <f>IFERROR(+'CMA Emp Adj'!D67/'Ont LFS Emp'!D67,"")</f>
        <v>0.4943014653374847</v>
      </c>
      <c r="E67" s="71">
        <f>IFERROR(+'CMA Emp Adj'!E67/'Ont LFS Emp'!E67,"")</f>
        <v>0.51452589283354033</v>
      </c>
      <c r="F67" s="71">
        <f>IFERROR(+'CMA Emp Adj'!F67/'Ont LFS Emp'!F67,"")</f>
        <v>0.49636566213921907</v>
      </c>
      <c r="G67" s="71">
        <f>IFERROR(+'CMA Emp Adj'!G67/'Ont LFS Emp'!G67,"")</f>
        <v>0.48883688401119002</v>
      </c>
      <c r="H67" s="71">
        <f>IFERROR(+'CMA Emp Adj'!H67/'Ont LFS Emp'!H67,"")</f>
        <v>0.49149301706938597</v>
      </c>
      <c r="I67" s="71">
        <f>IFERROR(+'CMA Emp Adj'!I67/'Ont LFS Emp'!I67,"")</f>
        <v>0.52448259764510607</v>
      </c>
      <c r="J67" s="71">
        <f>IFERROR(+'CMA Emp Adj'!J67/'Ont LFS Emp'!J67,"")</f>
        <v>0.50183740246664987</v>
      </c>
      <c r="K67" s="71">
        <f>IFERROR(+'CMA Emp Adj'!K67/'Ont LFS Emp'!K67,"")</f>
        <v>0.51170234559049477</v>
      </c>
      <c r="L67" s="71">
        <f>IFERROR(+'CMA Emp Adj'!L67/'Ont LFS Emp'!L67,"")</f>
        <v>0.54242900858222176</v>
      </c>
      <c r="M67" s="36">
        <f>IFERROR(+'CMA Emp Adj'!M67/'Ont LFS Emp'!M67,"")</f>
        <v>0.52064240719947208</v>
      </c>
      <c r="N67" s="36">
        <f>IFERROR(+'CMA Emp Adj'!N67/'Ont LFS Emp'!N67,"")</f>
        <v>0.55278157105205317</v>
      </c>
      <c r="O67" s="36">
        <f>IFERROR(+'CMA Emp Adj'!O67/'Ont LFS Emp'!O67,"")</f>
        <v>0.54452962079167555</v>
      </c>
      <c r="P67" s="36">
        <f>IFERROR(+'CMA Emp Adj'!P67/'Ont LFS Emp'!P67,"")</f>
        <v>0.54326128375794536</v>
      </c>
      <c r="Q67" s="36">
        <f>IFERROR(+'CMA Emp Adj'!Q67/'Ont LFS Emp'!Q67,"")</f>
        <v>0.53420694531573898</v>
      </c>
      <c r="R67" s="36">
        <f>IFERROR(+'CMA Emp Adj'!R67/'Ont LFS Emp'!R67,"")</f>
        <v>0.52732141497784246</v>
      </c>
      <c r="S67" s="36">
        <f>IFERROR(+'CMA Emp Adj'!S67/'Ont LFS Emp'!S67,"")</f>
        <v>0.51827656650180531</v>
      </c>
      <c r="T67" s="36">
        <f>IFERROR(+'CMA Emp Adj'!T67/'Ont LFS Emp'!T67,"")</f>
        <v>0.53519889370896268</v>
      </c>
      <c r="U67" s="36">
        <f>IFERROR(+'CMA Emp Adj'!U67/'Ont LFS Emp'!U67,"")</f>
        <v>0.54949077448585759</v>
      </c>
      <c r="V67" s="36">
        <f>IFERROR(+'CMA Emp Adj'!V67/'Ont LFS Emp'!V67,"")</f>
        <v>0.55751452596110562</v>
      </c>
      <c r="W67" s="36">
        <f>IFERROR(+'CMA Emp Adj'!W67/'Ont LFS Emp'!W67,"")</f>
        <v>0.56040500487048495</v>
      </c>
      <c r="X67" s="36">
        <f>IFERROR(+'CMA Emp Adj'!X67/'Ont LFS Emp'!X67,"")</f>
        <v>0.54566684815588828</v>
      </c>
      <c r="Y67" s="36">
        <f>IFERROR(+'CMA Emp Adj'!Y67/'Ont LFS Emp'!Y67,"")</f>
        <v>0.53931114909100153</v>
      </c>
    </row>
    <row r="68" spans="1:25" x14ac:dyDescent="0.25">
      <c r="A68" s="4" t="s">
        <v>62</v>
      </c>
      <c r="B68" s="4"/>
      <c r="C68" s="12" t="s">
        <v>198</v>
      </c>
      <c r="D68" s="68">
        <f>IFERROR(+'CMA Emp Adj'!D68/'Ont LFS Emp'!D68,"")</f>
        <v>0.43462986780348623</v>
      </c>
      <c r="E68" s="68">
        <f>IFERROR(+'CMA Emp Adj'!E68/'Ont LFS Emp'!E68,"")</f>
        <v>0.43309252319592795</v>
      </c>
      <c r="F68" s="68">
        <f>IFERROR(+'CMA Emp Adj'!F68/'Ont LFS Emp'!F68,"")</f>
        <v>0.43308987614379402</v>
      </c>
      <c r="G68" s="68">
        <f>IFERROR(+'CMA Emp Adj'!G68/'Ont LFS Emp'!G68,"")</f>
        <v>0.43851938734893925</v>
      </c>
      <c r="H68" s="68">
        <f>IFERROR(+'CMA Emp Adj'!H68/'Ont LFS Emp'!H68,"")</f>
        <v>0.44063592960958259</v>
      </c>
      <c r="I68" s="68">
        <f>IFERROR(+'CMA Emp Adj'!I68/'Ont LFS Emp'!I68,"")</f>
        <v>0.43696883692913013</v>
      </c>
      <c r="J68" s="68">
        <f>IFERROR(+'CMA Emp Adj'!J68/'Ont LFS Emp'!J68,"")</f>
        <v>0.43616157027861613</v>
      </c>
      <c r="K68" s="68">
        <f>IFERROR(+'CMA Emp Adj'!K68/'Ont LFS Emp'!K68,"")</f>
        <v>0.43399937016780527</v>
      </c>
      <c r="L68" s="68">
        <f>IFERROR(+'CMA Emp Adj'!L68/'Ont LFS Emp'!L68,"")</f>
        <v>0.46637177064171592</v>
      </c>
      <c r="M68" s="33">
        <f>IFERROR(+'CMA Emp Adj'!M68/'Ont LFS Emp'!M68,"")</f>
        <v>0.47027671381441477</v>
      </c>
      <c r="N68" s="33">
        <f>IFERROR(+'CMA Emp Adj'!N68/'Ont LFS Emp'!N68,"")</f>
        <v>0.4729080732192753</v>
      </c>
      <c r="O68" s="33">
        <f>IFERROR(+'CMA Emp Adj'!O68/'Ont LFS Emp'!O68,"")</f>
        <v>0.47275411633608494</v>
      </c>
      <c r="P68" s="33">
        <f>IFERROR(+'CMA Emp Adj'!P68/'Ont LFS Emp'!P68,"")</f>
        <v>0.48263525391413892</v>
      </c>
      <c r="Q68" s="33">
        <f>IFERROR(+'CMA Emp Adj'!Q68/'Ont LFS Emp'!Q68,"")</f>
        <v>0.4852670969433947</v>
      </c>
      <c r="R68" s="33">
        <f>IFERROR(+'CMA Emp Adj'!R68/'Ont LFS Emp'!R68,"")</f>
        <v>0.47769487082033524</v>
      </c>
      <c r="S68" s="33">
        <f>IFERROR(+'CMA Emp Adj'!S68/'Ont LFS Emp'!S68,"")</f>
        <v>0.48214788423857952</v>
      </c>
      <c r="T68" s="33">
        <f>IFERROR(+'CMA Emp Adj'!T68/'Ont LFS Emp'!T68,"")</f>
        <v>0.49306446056408115</v>
      </c>
      <c r="U68" s="33">
        <f>IFERROR(+'CMA Emp Adj'!U68/'Ont LFS Emp'!U68,"")</f>
        <v>0.48887892181634646</v>
      </c>
      <c r="V68" s="33">
        <f>IFERROR(+'CMA Emp Adj'!V68/'Ont LFS Emp'!V68,"")</f>
        <v>0.50038775430002758</v>
      </c>
      <c r="W68" s="33">
        <f>IFERROR(+'CMA Emp Adj'!W68/'Ont LFS Emp'!W68,"")</f>
        <v>0.500023069243833</v>
      </c>
      <c r="X68" s="33">
        <f>IFERROR(+'CMA Emp Adj'!X68/'Ont LFS Emp'!X68,"")</f>
        <v>0.50570646245959427</v>
      </c>
      <c r="Y68" s="33">
        <f>IFERROR(+'CMA Emp Adj'!Y68/'Ont LFS Emp'!Y68,"")</f>
        <v>0.5080594050119277</v>
      </c>
    </row>
    <row r="69" spans="1:25" x14ac:dyDescent="0.25">
      <c r="A69" s="5" t="s">
        <v>63</v>
      </c>
      <c r="B69" s="5"/>
      <c r="C69" s="13">
        <v>41</v>
      </c>
      <c r="D69" s="69">
        <f>IFERROR(+'CMA Emp Adj'!D69/'Ont LFS Emp'!D69,"")</f>
        <v>0.52878289473684204</v>
      </c>
      <c r="E69" s="69">
        <f>IFERROR(+'CMA Emp Adj'!E69/'Ont LFS Emp'!E69,"")</f>
        <v>0.49814857671835217</v>
      </c>
      <c r="F69" s="69">
        <f>IFERROR(+'CMA Emp Adj'!F69/'Ont LFS Emp'!F69,"")</f>
        <v>0.50125588697017276</v>
      </c>
      <c r="G69" s="69">
        <f>IFERROR(+'CMA Emp Adj'!G69/'Ont LFS Emp'!G69,"")</f>
        <v>0.50808478353644082</v>
      </c>
      <c r="H69" s="69">
        <f>IFERROR(+'CMA Emp Adj'!H69/'Ont LFS Emp'!H69,"")</f>
        <v>0.5270540192640597</v>
      </c>
      <c r="I69" s="69">
        <f>IFERROR(+'CMA Emp Adj'!I69/'Ont LFS Emp'!I69,"")</f>
        <v>0.53098214285714285</v>
      </c>
      <c r="J69" s="69">
        <f>IFERROR(+'CMA Emp Adj'!J69/'Ont LFS Emp'!J69,"")</f>
        <v>0.51163929318556112</v>
      </c>
      <c r="K69" s="69">
        <f>IFERROR(+'CMA Emp Adj'!K69/'Ont LFS Emp'!K69,"")</f>
        <v>0.52606197844592617</v>
      </c>
      <c r="L69" s="69">
        <f>IFERROR(+'CMA Emp Adj'!L69/'Ont LFS Emp'!L69,"")</f>
        <v>0.5748785206294591</v>
      </c>
      <c r="M69" s="34">
        <f>IFERROR(+'CMA Emp Adj'!M69/'Ont LFS Emp'!M69,"")</f>
        <v>0.58330159583093077</v>
      </c>
      <c r="N69" s="34">
        <f>IFERROR(+'CMA Emp Adj'!N69/'Ont LFS Emp'!N69,"")</f>
        <v>0.59617243795425146</v>
      </c>
      <c r="O69" s="34">
        <f>IFERROR(+'CMA Emp Adj'!O69/'Ont LFS Emp'!O69,"")</f>
        <v>0.57754999503054594</v>
      </c>
      <c r="P69" s="34">
        <f>IFERROR(+'CMA Emp Adj'!P69/'Ont LFS Emp'!P69,"")</f>
        <v>0.57939274498967486</v>
      </c>
      <c r="Q69" s="34">
        <f>IFERROR(+'CMA Emp Adj'!Q69/'Ont LFS Emp'!Q69,"")</f>
        <v>0.59554929634292919</v>
      </c>
      <c r="R69" s="34">
        <f>IFERROR(+'CMA Emp Adj'!R69/'Ont LFS Emp'!R69,"")</f>
        <v>0.53766168573104489</v>
      </c>
      <c r="S69" s="34">
        <f>IFERROR(+'CMA Emp Adj'!S69/'Ont LFS Emp'!S69,"")</f>
        <v>0.56578581871017386</v>
      </c>
      <c r="T69" s="34">
        <f>IFERROR(+'CMA Emp Adj'!T69/'Ont LFS Emp'!T69,"")</f>
        <v>0.54831583940823625</v>
      </c>
      <c r="U69" s="34">
        <f>IFERROR(+'CMA Emp Adj'!U69/'Ont LFS Emp'!U69,"")</f>
        <v>0.57103028202469386</v>
      </c>
      <c r="V69" s="34">
        <f>IFERROR(+'CMA Emp Adj'!V69/'Ont LFS Emp'!V69,"")</f>
        <v>0.61874957377180528</v>
      </c>
      <c r="W69" s="34">
        <f>IFERROR(+'CMA Emp Adj'!W69/'Ont LFS Emp'!W69,"")</f>
        <v>0.58604834484182089</v>
      </c>
      <c r="X69" s="34">
        <f>IFERROR(+'CMA Emp Adj'!X69/'Ont LFS Emp'!X69,"")</f>
        <v>0.58339963471275413</v>
      </c>
      <c r="Y69" s="34">
        <f>IFERROR(+'CMA Emp Adj'!Y69/'Ont LFS Emp'!Y69,"")</f>
        <v>0.53384973821036463</v>
      </c>
    </row>
    <row r="70" spans="1:25" x14ac:dyDescent="0.25">
      <c r="A70" s="6" t="s">
        <v>64</v>
      </c>
      <c r="B70" s="6"/>
      <c r="C70" s="14">
        <v>411</v>
      </c>
      <c r="D70" s="70">
        <f>IFERROR(+'CMA Emp Adj'!D70/'Ont LFS Emp'!D70,"")</f>
        <v>0.38260869565217392</v>
      </c>
      <c r="E70" s="70">
        <f>IFERROR(+'CMA Emp Adj'!E70/'Ont LFS Emp'!E70,"")</f>
        <v>0</v>
      </c>
      <c r="F70" s="70">
        <f>IFERROR(+'CMA Emp Adj'!F70/'Ont LFS Emp'!F70,"")</f>
        <v>0</v>
      </c>
      <c r="G70" s="70">
        <f>IFERROR(+'CMA Emp Adj'!G70/'Ont LFS Emp'!G70,"")</f>
        <v>0</v>
      </c>
      <c r="H70" s="70">
        <f>IFERROR(+'CMA Emp Adj'!H70/'Ont LFS Emp'!H70,"")</f>
        <v>0</v>
      </c>
      <c r="I70" s="70">
        <f>IFERROR(+'CMA Emp Adj'!I70/'Ont LFS Emp'!I70,"")</f>
        <v>0</v>
      </c>
      <c r="J70" s="70">
        <f>IFERROR(+'CMA Emp Adj'!J70/'Ont LFS Emp'!J70,"")</f>
        <v>0</v>
      </c>
      <c r="K70" s="70">
        <f>IFERROR(+'CMA Emp Adj'!K70/'Ont LFS Emp'!K70,"")</f>
        <v>0</v>
      </c>
      <c r="L70" s="70">
        <f>IFERROR(+'CMA Emp Adj'!L70/'Ont LFS Emp'!L70,"")</f>
        <v>0</v>
      </c>
      <c r="M70" s="35">
        <f>IFERROR(+'CMA Emp Adj'!M70/'Ont LFS Emp'!M70,"")</f>
        <v>0</v>
      </c>
      <c r="N70" s="35">
        <f>IFERROR(+'CMA Emp Adj'!N70/'Ont LFS Emp'!N70,"")</f>
        <v>0</v>
      </c>
      <c r="O70" s="35">
        <f>IFERROR(+'CMA Emp Adj'!O70/'Ont LFS Emp'!O70,"")</f>
        <v>0</v>
      </c>
      <c r="P70" s="35">
        <f>IFERROR(+'CMA Emp Adj'!P70/'Ont LFS Emp'!P70,"")</f>
        <v>0</v>
      </c>
      <c r="Q70" s="35">
        <f>IFERROR(+'CMA Emp Adj'!Q70/'Ont LFS Emp'!Q70,"")</f>
        <v>0</v>
      </c>
      <c r="R70" s="35">
        <f>IFERROR(+'CMA Emp Adj'!R70/'Ont LFS Emp'!R70,"")</f>
        <v>0</v>
      </c>
      <c r="S70" s="35">
        <f>IFERROR(+'CMA Emp Adj'!S70/'Ont LFS Emp'!S70,"")</f>
        <v>0</v>
      </c>
      <c r="T70" s="35">
        <f>IFERROR(+'CMA Emp Adj'!T70/'Ont LFS Emp'!T70,"")</f>
        <v>0</v>
      </c>
      <c r="U70" s="35">
        <f>IFERROR(+'CMA Emp Adj'!U70/'Ont LFS Emp'!U70,"")</f>
        <v>0</v>
      </c>
      <c r="V70" s="35">
        <f>IFERROR(+'CMA Emp Adj'!V70/'Ont LFS Emp'!V70,"")</f>
        <v>0</v>
      </c>
      <c r="W70" s="35">
        <f>IFERROR(+'CMA Emp Adj'!W70/'Ont LFS Emp'!W70,"")</f>
        <v>0</v>
      </c>
      <c r="X70" s="35">
        <f>IFERROR(+'CMA Emp Adj'!X70/'Ont LFS Emp'!X70,"")</f>
        <v>0</v>
      </c>
      <c r="Y70" s="35">
        <f>IFERROR(+'CMA Emp Adj'!Y70/'Ont LFS Emp'!Y70,"")</f>
        <v>0</v>
      </c>
    </row>
    <row r="71" spans="1:25" x14ac:dyDescent="0.25">
      <c r="A71" s="6" t="s">
        <v>65</v>
      </c>
      <c r="B71" s="6"/>
      <c r="C71" s="14">
        <v>412</v>
      </c>
      <c r="D71" s="70">
        <f>IFERROR(+'CMA Emp Adj'!D71/'Ont LFS Emp'!D71,"")</f>
        <v>0</v>
      </c>
      <c r="E71" s="70">
        <f>IFERROR(+'CMA Emp Adj'!E71/'Ont LFS Emp'!E71,"")</f>
        <v>0</v>
      </c>
      <c r="F71" s="70">
        <f>IFERROR(+'CMA Emp Adj'!F71/'Ont LFS Emp'!F71,"")</f>
        <v>0.38139534883720927</v>
      </c>
      <c r="G71" s="70">
        <f>IFERROR(+'CMA Emp Adj'!G71/'Ont LFS Emp'!G71,"")</f>
        <v>0.31289308176100628</v>
      </c>
      <c r="H71" s="70">
        <f>IFERROR(+'CMA Emp Adj'!H71/'Ont LFS Emp'!H71,"")</f>
        <v>0.54260089686098645</v>
      </c>
      <c r="I71" s="70">
        <f>IFERROR(+'CMA Emp Adj'!I71/'Ont LFS Emp'!I71,"")</f>
        <v>0.49253731343283585</v>
      </c>
      <c r="J71" s="70">
        <f>IFERROR(+'CMA Emp Adj'!J71/'Ont LFS Emp'!J71,"")</f>
        <v>0.439121756487026</v>
      </c>
      <c r="K71" s="70">
        <f>IFERROR(+'CMA Emp Adj'!K71/'Ont LFS Emp'!K71,"")</f>
        <v>0.32544378698224846</v>
      </c>
      <c r="L71" s="70">
        <f>IFERROR(+'CMA Emp Adj'!L71/'Ont LFS Emp'!L71,"")</f>
        <v>0</v>
      </c>
      <c r="M71" s="35">
        <f>IFERROR(+'CMA Emp Adj'!M71/'Ont LFS Emp'!M71,"")</f>
        <v>0</v>
      </c>
      <c r="N71" s="35">
        <f>IFERROR(+'CMA Emp Adj'!N71/'Ont LFS Emp'!N71,"")</f>
        <v>0.53412410111943054</v>
      </c>
      <c r="O71" s="35">
        <f>IFERROR(+'CMA Emp Adj'!O71/'Ont LFS Emp'!O71,"")</f>
        <v>0</v>
      </c>
      <c r="P71" s="35">
        <f>IFERROR(+'CMA Emp Adj'!P71/'Ont LFS Emp'!P71,"")</f>
        <v>0</v>
      </c>
      <c r="Q71" s="35" t="str">
        <f>IFERROR(+'CMA Emp Adj'!Q71/'Ont LFS Emp'!Q71,"")</f>
        <v/>
      </c>
      <c r="R71" s="35">
        <f>IFERROR(+'CMA Emp Adj'!R71/'Ont LFS Emp'!R71,"")</f>
        <v>0</v>
      </c>
      <c r="S71" s="35">
        <f>IFERROR(+'CMA Emp Adj'!S71/'Ont LFS Emp'!S71,"")</f>
        <v>0</v>
      </c>
      <c r="T71" s="35">
        <f>IFERROR(+'CMA Emp Adj'!T71/'Ont LFS Emp'!T71,"")</f>
        <v>0</v>
      </c>
      <c r="U71" s="35">
        <f>IFERROR(+'CMA Emp Adj'!U71/'Ont LFS Emp'!U71,"")</f>
        <v>0</v>
      </c>
      <c r="V71" s="35">
        <f>IFERROR(+'CMA Emp Adj'!V71/'Ont LFS Emp'!V71,"")</f>
        <v>0</v>
      </c>
      <c r="W71" s="35">
        <f>IFERROR(+'CMA Emp Adj'!W71/'Ont LFS Emp'!W71,"")</f>
        <v>0.58366800535475238</v>
      </c>
      <c r="X71" s="35">
        <f>IFERROR(+'CMA Emp Adj'!X71/'Ont LFS Emp'!X71,"")</f>
        <v>0</v>
      </c>
      <c r="Y71" s="35">
        <f>IFERROR(+'CMA Emp Adj'!Y71/'Ont LFS Emp'!Y71,"")</f>
        <v>0.5493569690649982</v>
      </c>
    </row>
    <row r="72" spans="1:25" x14ac:dyDescent="0.25">
      <c r="A72" s="6" t="s">
        <v>66</v>
      </c>
      <c r="B72" s="6"/>
      <c r="C72" s="14">
        <v>413</v>
      </c>
      <c r="D72" s="70">
        <f>IFERROR(+'CMA Emp Adj'!D72/'Ont LFS Emp'!D72,"")</f>
        <v>0.53301662707838482</v>
      </c>
      <c r="E72" s="70">
        <f>IFERROR(+'CMA Emp Adj'!E72/'Ont LFS Emp'!E72,"")</f>
        <v>0.54210336104083845</v>
      </c>
      <c r="F72" s="70">
        <f>IFERROR(+'CMA Emp Adj'!F72/'Ont LFS Emp'!F72,"")</f>
        <v>0.62979189485213583</v>
      </c>
      <c r="G72" s="70">
        <f>IFERROR(+'CMA Emp Adj'!G72/'Ont LFS Emp'!G72,"")</f>
        <v>0.51438707134410722</v>
      </c>
      <c r="H72" s="70">
        <f>IFERROR(+'CMA Emp Adj'!H72/'Ont LFS Emp'!H72,"")</f>
        <v>0.48183556405353728</v>
      </c>
      <c r="I72" s="70">
        <f>IFERROR(+'CMA Emp Adj'!I72/'Ont LFS Emp'!I72,"")</f>
        <v>0.57746967071057187</v>
      </c>
      <c r="J72" s="70">
        <f>IFERROR(+'CMA Emp Adj'!J72/'Ont LFS Emp'!J72,"")</f>
        <v>0.58376005852231172</v>
      </c>
      <c r="K72" s="70">
        <f>IFERROR(+'CMA Emp Adj'!K72/'Ont LFS Emp'!K72,"")</f>
        <v>0.59615384615384615</v>
      </c>
      <c r="L72" s="70">
        <f>IFERROR(+'CMA Emp Adj'!L72/'Ont LFS Emp'!L72,"")</f>
        <v>0.64577515565239951</v>
      </c>
      <c r="M72" s="35">
        <f>IFERROR(+'CMA Emp Adj'!M72/'Ont LFS Emp'!M72,"")</f>
        <v>0.68834247217821709</v>
      </c>
      <c r="N72" s="35">
        <f>IFERROR(+'CMA Emp Adj'!N72/'Ont LFS Emp'!N72,"")</f>
        <v>0.55723430694783127</v>
      </c>
      <c r="O72" s="35">
        <f>IFERROR(+'CMA Emp Adj'!O72/'Ont LFS Emp'!O72,"")</f>
        <v>0.51610641099140231</v>
      </c>
      <c r="P72" s="35">
        <f>IFERROR(+'CMA Emp Adj'!P72/'Ont LFS Emp'!P72,"")</f>
        <v>0.66340385843984073</v>
      </c>
      <c r="Q72" s="35">
        <f>IFERROR(+'CMA Emp Adj'!Q72/'Ont LFS Emp'!Q72,"")</f>
        <v>0.70511038582861607</v>
      </c>
      <c r="R72" s="35">
        <f>IFERROR(+'CMA Emp Adj'!R72/'Ont LFS Emp'!R72,"")</f>
        <v>0.56784503783400875</v>
      </c>
      <c r="S72" s="35">
        <f>IFERROR(+'CMA Emp Adj'!S72/'Ont LFS Emp'!S72,"")</f>
        <v>0.63735594383481997</v>
      </c>
      <c r="T72" s="35">
        <f>IFERROR(+'CMA Emp Adj'!T72/'Ont LFS Emp'!T72,"")</f>
        <v>0.69385734472083516</v>
      </c>
      <c r="U72" s="35">
        <f>IFERROR(+'CMA Emp Adj'!U72/'Ont LFS Emp'!U72,"")</f>
        <v>0.52999384416118389</v>
      </c>
      <c r="V72" s="35">
        <f>IFERROR(+'CMA Emp Adj'!V72/'Ont LFS Emp'!V72,"")</f>
        <v>0.65957246828219518</v>
      </c>
      <c r="W72" s="35">
        <f>IFERROR(+'CMA Emp Adj'!W72/'Ont LFS Emp'!W72,"")</f>
        <v>0.63221644612476369</v>
      </c>
      <c r="X72" s="35">
        <f>IFERROR(+'CMA Emp Adj'!X72/'Ont LFS Emp'!X72,"")</f>
        <v>0.6676595931545577</v>
      </c>
      <c r="Y72" s="35">
        <f>IFERROR(+'CMA Emp Adj'!Y72/'Ont LFS Emp'!Y72,"")</f>
        <v>0.55790243003313489</v>
      </c>
    </row>
    <row r="73" spans="1:25" x14ac:dyDescent="0.25">
      <c r="A73" s="6" t="s">
        <v>67</v>
      </c>
      <c r="B73" s="6"/>
      <c r="C73" s="14">
        <v>414</v>
      </c>
      <c r="D73" s="70">
        <f>IFERROR(+'CMA Emp Adj'!D73/'Ont LFS Emp'!D73,"")</f>
        <v>0.81018898931799499</v>
      </c>
      <c r="E73" s="70">
        <f>IFERROR(+'CMA Emp Adj'!E73/'Ont LFS Emp'!E73,"")</f>
        <v>0.66104651162790695</v>
      </c>
      <c r="F73" s="70">
        <f>IFERROR(+'CMA Emp Adj'!F73/'Ont LFS Emp'!F73,"")</f>
        <v>0.67042889390519189</v>
      </c>
      <c r="G73" s="70">
        <f>IFERROR(+'CMA Emp Adj'!G73/'Ont LFS Emp'!G73,"")</f>
        <v>0.67580803134182177</v>
      </c>
      <c r="H73" s="70">
        <f>IFERROR(+'CMA Emp Adj'!H73/'Ont LFS Emp'!H73,"")</f>
        <v>0.67634004779788326</v>
      </c>
      <c r="I73" s="70">
        <f>IFERROR(+'CMA Emp Adj'!I73/'Ont LFS Emp'!I73,"")</f>
        <v>0.70117994100294989</v>
      </c>
      <c r="J73" s="70">
        <f>IFERROR(+'CMA Emp Adj'!J73/'Ont LFS Emp'!J73,"")</f>
        <v>0.66764898493778657</v>
      </c>
      <c r="K73" s="70">
        <f>IFERROR(+'CMA Emp Adj'!K73/'Ont LFS Emp'!K73,"")</f>
        <v>0.71864134795399837</v>
      </c>
      <c r="L73" s="70">
        <f>IFERROR(+'CMA Emp Adj'!L73/'Ont LFS Emp'!L73,"")</f>
        <v>0.72237845053969907</v>
      </c>
      <c r="M73" s="35">
        <f>IFERROR(+'CMA Emp Adj'!M73/'Ont LFS Emp'!M73,"")</f>
        <v>0.7766770746884889</v>
      </c>
      <c r="N73" s="35">
        <f>IFERROR(+'CMA Emp Adj'!N73/'Ont LFS Emp'!N73,"")</f>
        <v>0.73766791374215712</v>
      </c>
      <c r="O73" s="35">
        <f>IFERROR(+'CMA Emp Adj'!O73/'Ont LFS Emp'!O73,"")</f>
        <v>0.7328727728204415</v>
      </c>
      <c r="P73" s="35">
        <f>IFERROR(+'CMA Emp Adj'!P73/'Ont LFS Emp'!P73,"")</f>
        <v>0.64125785860236462</v>
      </c>
      <c r="Q73" s="35">
        <f>IFERROR(+'CMA Emp Adj'!Q73/'Ont LFS Emp'!Q73,"")</f>
        <v>0.76641451166564367</v>
      </c>
      <c r="R73" s="35">
        <f>IFERROR(+'CMA Emp Adj'!R73/'Ont LFS Emp'!R73,"")</f>
        <v>0.68903057968776837</v>
      </c>
      <c r="S73" s="35">
        <f>IFERROR(+'CMA Emp Adj'!S73/'Ont LFS Emp'!S73,"")</f>
        <v>0.72153939182816351</v>
      </c>
      <c r="T73" s="35">
        <f>IFERROR(+'CMA Emp Adj'!T73/'Ont LFS Emp'!T73,"")</f>
        <v>0.61237389181012114</v>
      </c>
      <c r="U73" s="35">
        <f>IFERROR(+'CMA Emp Adj'!U73/'Ont LFS Emp'!U73,"")</f>
        <v>0.75846623422242554</v>
      </c>
      <c r="V73" s="35">
        <f>IFERROR(+'CMA Emp Adj'!V73/'Ont LFS Emp'!V73,"")</f>
        <v>0.78519786546736348</v>
      </c>
      <c r="W73" s="35">
        <f>IFERROR(+'CMA Emp Adj'!W73/'Ont LFS Emp'!W73,"")</f>
        <v>0.77867065214712683</v>
      </c>
      <c r="X73" s="35">
        <f>IFERROR(+'CMA Emp Adj'!X73/'Ont LFS Emp'!X73,"")</f>
        <v>0.69898037830230408</v>
      </c>
      <c r="Y73" s="35">
        <f>IFERROR(+'CMA Emp Adj'!Y73/'Ont LFS Emp'!Y73,"")</f>
        <v>0.6792348165316846</v>
      </c>
    </row>
    <row r="74" spans="1:25" x14ac:dyDescent="0.25">
      <c r="A74" s="6" t="s">
        <v>68</v>
      </c>
      <c r="B74" s="6"/>
      <c r="C74" s="14">
        <v>415</v>
      </c>
      <c r="D74" s="70">
        <f>IFERROR(+'CMA Emp Adj'!D74/'Ont LFS Emp'!D74,"")</f>
        <v>0.36775631500742939</v>
      </c>
      <c r="E74" s="70">
        <f>IFERROR(+'CMA Emp Adj'!E74/'Ont LFS Emp'!E74,"")</f>
        <v>0.50725593667546176</v>
      </c>
      <c r="F74" s="70">
        <f>IFERROR(+'CMA Emp Adj'!F74/'Ont LFS Emp'!F74,"")</f>
        <v>0.36793183578621225</v>
      </c>
      <c r="G74" s="70">
        <f>IFERROR(+'CMA Emp Adj'!G74/'Ont LFS Emp'!G74,"")</f>
        <v>0.2316715542521994</v>
      </c>
      <c r="H74" s="70">
        <f>IFERROR(+'CMA Emp Adj'!H74/'Ont LFS Emp'!H74,"")</f>
        <v>0.42167182662538699</v>
      </c>
      <c r="I74" s="70">
        <f>IFERROR(+'CMA Emp Adj'!I74/'Ont LFS Emp'!I74,"")</f>
        <v>0.39124999999999999</v>
      </c>
      <c r="J74" s="70">
        <f>IFERROR(+'CMA Emp Adj'!J74/'Ont LFS Emp'!J74,"")</f>
        <v>0.43543388429752067</v>
      </c>
      <c r="K74" s="70">
        <f>IFERROR(+'CMA Emp Adj'!K74/'Ont LFS Emp'!K74,"")</f>
        <v>0.44660194174757284</v>
      </c>
      <c r="L74" s="70">
        <f>IFERROR(+'CMA Emp Adj'!L74/'Ont LFS Emp'!L74,"")</f>
        <v>0.42577991834466178</v>
      </c>
      <c r="M74" s="35">
        <f>IFERROR(+'CMA Emp Adj'!M74/'Ont LFS Emp'!M74,"")</f>
        <v>0.5699872302928839</v>
      </c>
      <c r="N74" s="35">
        <f>IFERROR(+'CMA Emp Adj'!N74/'Ont LFS Emp'!N74,"")</f>
        <v>0.50339349684685197</v>
      </c>
      <c r="O74" s="35">
        <f>IFERROR(+'CMA Emp Adj'!O74/'Ont LFS Emp'!O74,"")</f>
        <v>0.51454360708879987</v>
      </c>
      <c r="P74" s="35">
        <f>IFERROR(+'CMA Emp Adj'!P74/'Ont LFS Emp'!P74,"")</f>
        <v>0.48560490210473911</v>
      </c>
      <c r="Q74" s="35">
        <f>IFERROR(+'CMA Emp Adj'!Q74/'Ont LFS Emp'!Q74,"")</f>
        <v>0.63260827069686498</v>
      </c>
      <c r="R74" s="35">
        <f>IFERROR(+'CMA Emp Adj'!R74/'Ont LFS Emp'!R74,"")</f>
        <v>0.57510260148413006</v>
      </c>
      <c r="S74" s="35">
        <f>IFERROR(+'CMA Emp Adj'!S74/'Ont LFS Emp'!S74,"")</f>
        <v>0.55217476975566571</v>
      </c>
      <c r="T74" s="35">
        <f>IFERROR(+'CMA Emp Adj'!T74/'Ont LFS Emp'!T74,"")</f>
        <v>0.48841545925608115</v>
      </c>
      <c r="U74" s="35">
        <f>IFERROR(+'CMA Emp Adj'!U74/'Ont LFS Emp'!U74,"")</f>
        <v>0.56481421000605292</v>
      </c>
      <c r="V74" s="35">
        <f>IFERROR(+'CMA Emp Adj'!V74/'Ont LFS Emp'!V74,"")</f>
        <v>0.53889719147042747</v>
      </c>
      <c r="W74" s="35">
        <f>IFERROR(+'CMA Emp Adj'!W74/'Ont LFS Emp'!W74,"")</f>
        <v>0.44851926065740877</v>
      </c>
      <c r="X74" s="35">
        <f>IFERROR(+'CMA Emp Adj'!X74/'Ont LFS Emp'!X74,"")</f>
        <v>0.56314051617104255</v>
      </c>
      <c r="Y74" s="35">
        <f>IFERROR(+'CMA Emp Adj'!Y74/'Ont LFS Emp'!Y74,"")</f>
        <v>0.42091116662746275</v>
      </c>
    </row>
    <row r="75" spans="1:25" x14ac:dyDescent="0.25">
      <c r="A75" s="6" t="s">
        <v>69</v>
      </c>
      <c r="B75" s="6"/>
      <c r="C75" s="14">
        <v>416</v>
      </c>
      <c r="D75" s="70">
        <f>IFERROR(+'CMA Emp Adj'!D75/'Ont LFS Emp'!D75,"")</f>
        <v>0.50437317784256563</v>
      </c>
      <c r="E75" s="70">
        <f>IFERROR(+'CMA Emp Adj'!E75/'Ont LFS Emp'!E75,"")</f>
        <v>0.39142461964038727</v>
      </c>
      <c r="F75" s="70">
        <f>IFERROR(+'CMA Emp Adj'!F75/'Ont LFS Emp'!F75,"")</f>
        <v>0.39952234732173325</v>
      </c>
      <c r="G75" s="70">
        <f>IFERROR(+'CMA Emp Adj'!G75/'Ont LFS Emp'!G75,"")</f>
        <v>0.41984208719533128</v>
      </c>
      <c r="H75" s="70">
        <f>IFERROR(+'CMA Emp Adj'!H75/'Ont LFS Emp'!H75,"")</f>
        <v>0.45867879112062043</v>
      </c>
      <c r="I75" s="70">
        <f>IFERROR(+'CMA Emp Adj'!I75/'Ont LFS Emp'!I75,"")</f>
        <v>0.50071571714858287</v>
      </c>
      <c r="J75" s="70">
        <f>IFERROR(+'CMA Emp Adj'!J75/'Ont LFS Emp'!J75,"")</f>
        <v>0.39839407041383568</v>
      </c>
      <c r="K75" s="70">
        <f>IFERROR(+'CMA Emp Adj'!K75/'Ont LFS Emp'!K75,"")</f>
        <v>0.5015023217700082</v>
      </c>
      <c r="L75" s="70">
        <f>IFERROR(+'CMA Emp Adj'!L75/'Ont LFS Emp'!L75,"")</f>
        <v>0.53715055899744335</v>
      </c>
      <c r="M75" s="35">
        <f>IFERROR(+'CMA Emp Adj'!M75/'Ont LFS Emp'!M75,"")</f>
        <v>0.50834690926081283</v>
      </c>
      <c r="N75" s="35">
        <f>IFERROR(+'CMA Emp Adj'!N75/'Ont LFS Emp'!N75,"")</f>
        <v>0.53444565638199015</v>
      </c>
      <c r="O75" s="35">
        <f>IFERROR(+'CMA Emp Adj'!O75/'Ont LFS Emp'!O75,"")</f>
        <v>0.53529446634680422</v>
      </c>
      <c r="P75" s="35">
        <f>IFERROR(+'CMA Emp Adj'!P75/'Ont LFS Emp'!P75,"")</f>
        <v>0.54507200851457116</v>
      </c>
      <c r="Q75" s="35">
        <f>IFERROR(+'CMA Emp Adj'!Q75/'Ont LFS Emp'!Q75,"")</f>
        <v>0.46887214944079397</v>
      </c>
      <c r="R75" s="35">
        <f>IFERROR(+'CMA Emp Adj'!R75/'Ont LFS Emp'!R75,"")</f>
        <v>0.39303898005134974</v>
      </c>
      <c r="S75" s="35">
        <f>IFERROR(+'CMA Emp Adj'!S75/'Ont LFS Emp'!S75,"")</f>
        <v>0.46225505970835218</v>
      </c>
      <c r="T75" s="35">
        <f>IFERROR(+'CMA Emp Adj'!T75/'Ont LFS Emp'!T75,"")</f>
        <v>0.49333982668986875</v>
      </c>
      <c r="U75" s="35">
        <f>IFERROR(+'CMA Emp Adj'!U75/'Ont LFS Emp'!U75,"")</f>
        <v>0.62629539680624691</v>
      </c>
      <c r="V75" s="35">
        <f>IFERROR(+'CMA Emp Adj'!V75/'Ont LFS Emp'!V75,"")</f>
        <v>0.5268590755973166</v>
      </c>
      <c r="W75" s="35">
        <f>IFERROR(+'CMA Emp Adj'!W75/'Ont LFS Emp'!W75,"")</f>
        <v>0.56430147069342229</v>
      </c>
      <c r="X75" s="35">
        <f>IFERROR(+'CMA Emp Adj'!X75/'Ont LFS Emp'!X75,"")</f>
        <v>0.5840374988865743</v>
      </c>
      <c r="Y75" s="35">
        <f>IFERROR(+'CMA Emp Adj'!Y75/'Ont LFS Emp'!Y75,"")</f>
        <v>0.46416219939923564</v>
      </c>
    </row>
    <row r="76" spans="1:25" x14ac:dyDescent="0.25">
      <c r="A76" s="6" t="s">
        <v>70</v>
      </c>
      <c r="B76" s="6"/>
      <c r="C76" s="14">
        <v>417</v>
      </c>
      <c r="D76" s="70">
        <f>IFERROR(+'CMA Emp Adj'!D76/'Ont LFS Emp'!D76,"")</f>
        <v>0.49132589838909541</v>
      </c>
      <c r="E76" s="70">
        <f>IFERROR(+'CMA Emp Adj'!E76/'Ont LFS Emp'!E76,"")</f>
        <v>0.49515190691661287</v>
      </c>
      <c r="F76" s="70">
        <f>IFERROR(+'CMA Emp Adj'!F76/'Ont LFS Emp'!F76,"")</f>
        <v>0.51510189228529835</v>
      </c>
      <c r="G76" s="70">
        <f>IFERROR(+'CMA Emp Adj'!G76/'Ont LFS Emp'!G76,"")</f>
        <v>0.55615885820663991</v>
      </c>
      <c r="H76" s="70">
        <f>IFERROR(+'CMA Emp Adj'!H76/'Ont LFS Emp'!H76,"")</f>
        <v>0.55505210693248763</v>
      </c>
      <c r="I76" s="70">
        <f>IFERROR(+'CMA Emp Adj'!I76/'Ont LFS Emp'!I76,"")</f>
        <v>0.48831999999999998</v>
      </c>
      <c r="J76" s="70">
        <f>IFERROR(+'CMA Emp Adj'!J76/'Ont LFS Emp'!J76,"")</f>
        <v>0.47846964064436182</v>
      </c>
      <c r="K76" s="70">
        <f>IFERROR(+'CMA Emp Adj'!K76/'Ont LFS Emp'!K76,"")</f>
        <v>0.49776302496752778</v>
      </c>
      <c r="L76" s="70">
        <f>IFERROR(+'CMA Emp Adj'!L76/'Ont LFS Emp'!L76,"")</f>
        <v>0.58751147694377959</v>
      </c>
      <c r="M76" s="35">
        <f>IFERROR(+'CMA Emp Adj'!M76/'Ont LFS Emp'!M76,"")</f>
        <v>0.55872722059441182</v>
      </c>
      <c r="N76" s="35">
        <f>IFERROR(+'CMA Emp Adj'!N76/'Ont LFS Emp'!N76,"")</f>
        <v>0.60286135158229415</v>
      </c>
      <c r="O76" s="35">
        <f>IFERROR(+'CMA Emp Adj'!O76/'Ont LFS Emp'!O76,"")</f>
        <v>0.53842280214132332</v>
      </c>
      <c r="P76" s="35">
        <f>IFERROR(+'CMA Emp Adj'!P76/'Ont LFS Emp'!P76,"")</f>
        <v>0.57146525739754017</v>
      </c>
      <c r="Q76" s="35">
        <f>IFERROR(+'CMA Emp Adj'!Q76/'Ont LFS Emp'!Q76,"")</f>
        <v>0.56469050546645272</v>
      </c>
      <c r="R76" s="35">
        <f>IFERROR(+'CMA Emp Adj'!R76/'Ont LFS Emp'!R76,"")</f>
        <v>0.54143539267438034</v>
      </c>
      <c r="S76" s="35">
        <f>IFERROR(+'CMA Emp Adj'!S76/'Ont LFS Emp'!S76,"")</f>
        <v>0.52791165319495181</v>
      </c>
      <c r="T76" s="35">
        <f>IFERROR(+'CMA Emp Adj'!T76/'Ont LFS Emp'!T76,"")</f>
        <v>0.52351236394004164</v>
      </c>
      <c r="U76" s="35">
        <f>IFERROR(+'CMA Emp Adj'!U76/'Ont LFS Emp'!U76,"")</f>
        <v>0.50879368176107775</v>
      </c>
      <c r="V76" s="35">
        <f>IFERROR(+'CMA Emp Adj'!V76/'Ont LFS Emp'!V76,"")</f>
        <v>0.59610064698797571</v>
      </c>
      <c r="W76" s="35">
        <f>IFERROR(+'CMA Emp Adj'!W76/'Ont LFS Emp'!W76,"")</f>
        <v>0.53695150723745677</v>
      </c>
      <c r="X76" s="35">
        <f>IFERROR(+'CMA Emp Adj'!X76/'Ont LFS Emp'!X76,"")</f>
        <v>0.56426463620220568</v>
      </c>
      <c r="Y76" s="35">
        <f>IFERROR(+'CMA Emp Adj'!Y76/'Ont LFS Emp'!Y76,"")</f>
        <v>0.49906204657666053</v>
      </c>
    </row>
    <row r="77" spans="1:25" x14ac:dyDescent="0.25">
      <c r="A77" s="6" t="s">
        <v>71</v>
      </c>
      <c r="B77" s="6"/>
      <c r="C77" s="14">
        <v>418</v>
      </c>
      <c r="D77" s="70">
        <f>IFERROR(+'CMA Emp Adj'!D77/'Ont LFS Emp'!D77,"")</f>
        <v>0.50172117039586916</v>
      </c>
      <c r="E77" s="70">
        <f>IFERROR(+'CMA Emp Adj'!E77/'Ont LFS Emp'!E77,"")</f>
        <v>0.49948822927328557</v>
      </c>
      <c r="F77" s="70">
        <f>IFERROR(+'CMA Emp Adj'!F77/'Ont LFS Emp'!F77,"")</f>
        <v>0.41605351170568561</v>
      </c>
      <c r="G77" s="70">
        <f>IFERROR(+'CMA Emp Adj'!G77/'Ont LFS Emp'!G77,"")</f>
        <v>0.51777777777777778</v>
      </c>
      <c r="H77" s="70">
        <f>IFERROR(+'CMA Emp Adj'!H77/'Ont LFS Emp'!H77,"")</f>
        <v>0.5463196193674783</v>
      </c>
      <c r="I77" s="70">
        <f>IFERROR(+'CMA Emp Adj'!I77/'Ont LFS Emp'!I77,"")</f>
        <v>0.5350635008282717</v>
      </c>
      <c r="J77" s="70">
        <f>IFERROR(+'CMA Emp Adj'!J77/'Ont LFS Emp'!J77,"")</f>
        <v>0.54743809757293449</v>
      </c>
      <c r="K77" s="70">
        <f>IFERROR(+'CMA Emp Adj'!K77/'Ont LFS Emp'!K77,"")</f>
        <v>0.45366237857705433</v>
      </c>
      <c r="L77" s="70">
        <f>IFERROR(+'CMA Emp Adj'!L77/'Ont LFS Emp'!L77,"")</f>
        <v>0.53484498587854745</v>
      </c>
      <c r="M77" s="35">
        <f>IFERROR(+'CMA Emp Adj'!M77/'Ont LFS Emp'!M77,"")</f>
        <v>0.5138947074430944</v>
      </c>
      <c r="N77" s="35">
        <f>IFERROR(+'CMA Emp Adj'!N77/'Ont LFS Emp'!N77,"")</f>
        <v>0.61405331662396789</v>
      </c>
      <c r="O77" s="35">
        <f>IFERROR(+'CMA Emp Adj'!O77/'Ont LFS Emp'!O77,"")</f>
        <v>0.61725431357839455</v>
      </c>
      <c r="P77" s="35">
        <f>IFERROR(+'CMA Emp Adj'!P77/'Ont LFS Emp'!P77,"")</f>
        <v>0.5794128657889811</v>
      </c>
      <c r="Q77" s="35">
        <f>IFERROR(+'CMA Emp Adj'!Q77/'Ont LFS Emp'!Q77,"")</f>
        <v>0.57573991772410604</v>
      </c>
      <c r="R77" s="35">
        <f>IFERROR(+'CMA Emp Adj'!R77/'Ont LFS Emp'!R77,"")</f>
        <v>0.49197453267220698</v>
      </c>
      <c r="S77" s="35">
        <f>IFERROR(+'CMA Emp Adj'!S77/'Ont LFS Emp'!S77,"")</f>
        <v>0.57803201812394001</v>
      </c>
      <c r="T77" s="35">
        <f>IFERROR(+'CMA Emp Adj'!T77/'Ont LFS Emp'!T77,"")</f>
        <v>0.56731693174763487</v>
      </c>
      <c r="U77" s="35">
        <f>IFERROR(+'CMA Emp Adj'!U77/'Ont LFS Emp'!U77,"")</f>
        <v>0.59405498042637062</v>
      </c>
      <c r="V77" s="35">
        <f>IFERROR(+'CMA Emp Adj'!V77/'Ont LFS Emp'!V77,"")</f>
        <v>0.62708913474323269</v>
      </c>
      <c r="W77" s="35">
        <f>IFERROR(+'CMA Emp Adj'!W77/'Ont LFS Emp'!W77,"")</f>
        <v>0.56438729572794444</v>
      </c>
      <c r="X77" s="35">
        <f>IFERROR(+'CMA Emp Adj'!X77/'Ont LFS Emp'!X77,"")</f>
        <v>0.5434722162714799</v>
      </c>
      <c r="Y77" s="35">
        <f>IFERROR(+'CMA Emp Adj'!Y77/'Ont LFS Emp'!Y77,"")</f>
        <v>0.5980894399035338</v>
      </c>
    </row>
    <row r="78" spans="1:25" x14ac:dyDescent="0.25">
      <c r="A78" s="6" t="s">
        <v>72</v>
      </c>
      <c r="B78" s="6"/>
      <c r="C78" s="14">
        <v>419</v>
      </c>
      <c r="D78" s="70" t="str">
        <f>IFERROR(+'CMA Emp Adj'!D78/'Ont LFS Emp'!D78,"")</f>
        <v/>
      </c>
      <c r="E78" s="70" t="str">
        <f>IFERROR(+'CMA Emp Adj'!E78/'Ont LFS Emp'!E78,"")</f>
        <v/>
      </c>
      <c r="F78" s="70">
        <f>IFERROR(+'CMA Emp Adj'!F78/'Ont LFS Emp'!F78,"")</f>
        <v>0</v>
      </c>
      <c r="G78" s="70">
        <f>IFERROR(+'CMA Emp Adj'!G78/'Ont LFS Emp'!G78,"")</f>
        <v>0</v>
      </c>
      <c r="H78" s="70">
        <f>IFERROR(+'CMA Emp Adj'!H78/'Ont LFS Emp'!H78,"")</f>
        <v>0.5223880597014926</v>
      </c>
      <c r="I78" s="70">
        <f>IFERROR(+'CMA Emp Adj'!I78/'Ont LFS Emp'!I78,"")</f>
        <v>0</v>
      </c>
      <c r="J78" s="70">
        <f>IFERROR(+'CMA Emp Adj'!J78/'Ont LFS Emp'!J78,"")</f>
        <v>0</v>
      </c>
      <c r="K78" s="70">
        <f>IFERROR(+'CMA Emp Adj'!K78/'Ont LFS Emp'!K78,"")</f>
        <v>0.6</v>
      </c>
      <c r="L78" s="70">
        <f>IFERROR(+'CMA Emp Adj'!L78/'Ont LFS Emp'!L78,"")</f>
        <v>0.62480222920159634</v>
      </c>
      <c r="M78" s="35">
        <f>IFERROR(+'CMA Emp Adj'!M78/'Ont LFS Emp'!M78,"")</f>
        <v>0.50443262411347523</v>
      </c>
      <c r="N78" s="35">
        <f>IFERROR(+'CMA Emp Adj'!N78/'Ont LFS Emp'!N78,"")</f>
        <v>0.58045309736343986</v>
      </c>
      <c r="O78" s="35">
        <f>IFERROR(+'CMA Emp Adj'!O78/'Ont LFS Emp'!O78,"")</f>
        <v>0.69969017215575413</v>
      </c>
      <c r="P78" s="35" t="str">
        <f>IFERROR(+'CMA Emp Adj'!P78/'Ont LFS Emp'!P78,"")</f>
        <v/>
      </c>
      <c r="Q78" s="35" t="str">
        <f>IFERROR(+'CMA Emp Adj'!Q78/'Ont LFS Emp'!Q78,"")</f>
        <v/>
      </c>
      <c r="R78" s="35" t="str">
        <f>IFERROR(+'CMA Emp Adj'!R78/'Ont LFS Emp'!R78,"")</f>
        <v/>
      </c>
      <c r="S78" s="35" t="str">
        <f>IFERROR(+'CMA Emp Adj'!S78/'Ont LFS Emp'!S78,"")</f>
        <v/>
      </c>
      <c r="T78" s="35" t="str">
        <f>IFERROR(+'CMA Emp Adj'!T78/'Ont LFS Emp'!T78,"")</f>
        <v/>
      </c>
      <c r="U78" s="35" t="str">
        <f>IFERROR(+'CMA Emp Adj'!U78/'Ont LFS Emp'!U78,"")</f>
        <v/>
      </c>
      <c r="V78" s="35" t="str">
        <f>IFERROR(+'CMA Emp Adj'!V78/'Ont LFS Emp'!V78,"")</f>
        <v/>
      </c>
      <c r="W78" s="35" t="str">
        <f>IFERROR(+'CMA Emp Adj'!W78/'Ont LFS Emp'!W78,"")</f>
        <v/>
      </c>
      <c r="X78" s="35" t="str">
        <f>IFERROR(+'CMA Emp Adj'!X78/'Ont LFS Emp'!X78,"")</f>
        <v/>
      </c>
      <c r="Y78" s="35" t="str">
        <f>IFERROR(+'CMA Emp Adj'!Y78/'Ont LFS Emp'!Y78,"")</f>
        <v/>
      </c>
    </row>
    <row r="79" spans="1:25" x14ac:dyDescent="0.25">
      <c r="A79" s="5" t="s">
        <v>73</v>
      </c>
      <c r="B79" s="5"/>
      <c r="C79" s="13" t="s">
        <v>199</v>
      </c>
      <c r="D79" s="69">
        <f>IFERROR(+'CMA Emp Adj'!D79/'Ont LFS Emp'!D79,"")</f>
        <v>0.3866777180929914</v>
      </c>
      <c r="E79" s="69">
        <f>IFERROR(+'CMA Emp Adj'!E79/'Ont LFS Emp'!E79,"")</f>
        <v>0.39347722583716871</v>
      </c>
      <c r="F79" s="69">
        <f>IFERROR(+'CMA Emp Adj'!F79/'Ont LFS Emp'!F79,"")</f>
        <v>0.39351140345484731</v>
      </c>
      <c r="G79" s="69">
        <f>IFERROR(+'CMA Emp Adj'!G79/'Ont LFS Emp'!G79,"")</f>
        <v>0.40865298306504699</v>
      </c>
      <c r="H79" s="69">
        <f>IFERROR(+'CMA Emp Adj'!H79/'Ont LFS Emp'!H79,"")</f>
        <v>0.41531862919146156</v>
      </c>
      <c r="I79" s="69">
        <f>IFERROR(+'CMA Emp Adj'!I79/'Ont LFS Emp'!I79,"")</f>
        <v>0.39207753777536347</v>
      </c>
      <c r="J79" s="69">
        <f>IFERROR(+'CMA Emp Adj'!J79/'Ont LFS Emp'!J79,"")</f>
        <v>0.39248296988432108</v>
      </c>
      <c r="K79" s="69">
        <f>IFERROR(+'CMA Emp Adj'!K79/'Ont LFS Emp'!K79,"")</f>
        <v>0.3999143918368474</v>
      </c>
      <c r="L79" s="69">
        <f>IFERROR(+'CMA Emp Adj'!L79/'Ont LFS Emp'!L79,"")</f>
        <v>0.43483289352229176</v>
      </c>
      <c r="M79" s="34">
        <f>IFERROR(+'CMA Emp Adj'!M79/'Ont LFS Emp'!M79,"")</f>
        <v>0.44130202686348424</v>
      </c>
      <c r="N79" s="34">
        <f>IFERROR(+'CMA Emp Adj'!N79/'Ont LFS Emp'!N79,"")</f>
        <v>0.44047200631605715</v>
      </c>
      <c r="O79" s="34">
        <f>IFERROR(+'CMA Emp Adj'!O79/'Ont LFS Emp'!O79,"")</f>
        <v>0.43505913716433076</v>
      </c>
      <c r="P79" s="34">
        <f>IFERROR(+'CMA Emp Adj'!P79/'Ont LFS Emp'!P79,"")</f>
        <v>0.43340759303143034</v>
      </c>
      <c r="Q79" s="34">
        <f>IFERROR(+'CMA Emp Adj'!Q79/'Ont LFS Emp'!Q79,"")</f>
        <v>0.43299003777582651</v>
      </c>
      <c r="R79" s="34">
        <f>IFERROR(+'CMA Emp Adj'!R79/'Ont LFS Emp'!R79,"")</f>
        <v>0.42858188803814146</v>
      </c>
      <c r="S79" s="34">
        <f>IFERROR(+'CMA Emp Adj'!S79/'Ont LFS Emp'!S79,"")</f>
        <v>0.43837812166485324</v>
      </c>
      <c r="T79" s="34">
        <f>IFERROR(+'CMA Emp Adj'!T79/'Ont LFS Emp'!T79,"")</f>
        <v>0.46815195277470922</v>
      </c>
      <c r="U79" s="34">
        <f>IFERROR(+'CMA Emp Adj'!U79/'Ont LFS Emp'!U79,"")</f>
        <v>0.43563311712973474</v>
      </c>
      <c r="V79" s="34">
        <f>IFERROR(+'CMA Emp Adj'!V79/'Ont LFS Emp'!V79,"")</f>
        <v>0.4435385119947835</v>
      </c>
      <c r="W79" s="34">
        <f>IFERROR(+'CMA Emp Adj'!W79/'Ont LFS Emp'!W79,"")</f>
        <v>0.46046164393254324</v>
      </c>
      <c r="X79" s="34">
        <f>IFERROR(+'CMA Emp Adj'!X79/'Ont LFS Emp'!X79,"")</f>
        <v>0.47704934152741862</v>
      </c>
      <c r="Y79" s="34">
        <f>IFERROR(+'CMA Emp Adj'!Y79/'Ont LFS Emp'!Y79,"")</f>
        <v>0.46624988886684648</v>
      </c>
    </row>
    <row r="80" spans="1:25" x14ac:dyDescent="0.25">
      <c r="A80" s="6" t="s">
        <v>74</v>
      </c>
      <c r="B80" s="6"/>
      <c r="C80" s="14">
        <v>441</v>
      </c>
      <c r="D80" s="70">
        <f>IFERROR(+'CMA Emp Adj'!D80/'Ont LFS Emp'!D80,"")</f>
        <v>0.30661799714331062</v>
      </c>
      <c r="E80" s="70">
        <f>IFERROR(+'CMA Emp Adj'!E80/'Ont LFS Emp'!E80,"")</f>
        <v>0.35881207400194742</v>
      </c>
      <c r="F80" s="70">
        <f>IFERROR(+'CMA Emp Adj'!F80/'Ont LFS Emp'!F80,"")</f>
        <v>0.33972096150613551</v>
      </c>
      <c r="G80" s="70">
        <f>IFERROR(+'CMA Emp Adj'!G80/'Ont LFS Emp'!G80,"")</f>
        <v>0.31806814629571745</v>
      </c>
      <c r="H80" s="70">
        <f>IFERROR(+'CMA Emp Adj'!H80/'Ont LFS Emp'!H80,"")</f>
        <v>0.32778864970645794</v>
      </c>
      <c r="I80" s="70">
        <f>IFERROR(+'CMA Emp Adj'!I80/'Ont LFS Emp'!I80,"")</f>
        <v>0.32760540970564839</v>
      </c>
      <c r="J80" s="70">
        <f>IFERROR(+'CMA Emp Adj'!J80/'Ont LFS Emp'!J80,"")</f>
        <v>0.37906295754026359</v>
      </c>
      <c r="K80" s="70">
        <f>IFERROR(+'CMA Emp Adj'!K80/'Ont LFS Emp'!K80,"")</f>
        <v>0.37448118891417859</v>
      </c>
      <c r="L80" s="70">
        <f>IFERROR(+'CMA Emp Adj'!L80/'Ont LFS Emp'!L80,"")</f>
        <v>0.37698907223596462</v>
      </c>
      <c r="M80" s="35">
        <f>IFERROR(+'CMA Emp Adj'!M80/'Ont LFS Emp'!M80,"")</f>
        <v>0.36446101721067498</v>
      </c>
      <c r="N80" s="35">
        <f>IFERROR(+'CMA Emp Adj'!N80/'Ont LFS Emp'!N80,"")</f>
        <v>0.43256749672346007</v>
      </c>
      <c r="O80" s="35">
        <f>IFERROR(+'CMA Emp Adj'!O80/'Ont LFS Emp'!O80,"")</f>
        <v>0.40021350212560214</v>
      </c>
      <c r="P80" s="35">
        <f>IFERROR(+'CMA Emp Adj'!P80/'Ont LFS Emp'!P80,"")</f>
        <v>0.35233118099538202</v>
      </c>
      <c r="Q80" s="35">
        <f>IFERROR(+'CMA Emp Adj'!Q80/'Ont LFS Emp'!Q80,"")</f>
        <v>0.37758514720873065</v>
      </c>
      <c r="R80" s="35">
        <f>IFERROR(+'CMA Emp Adj'!R80/'Ont LFS Emp'!R80,"")</f>
        <v>0.36218828276527515</v>
      </c>
      <c r="S80" s="35">
        <f>IFERROR(+'CMA Emp Adj'!S80/'Ont LFS Emp'!S80,"")</f>
        <v>0.31913274261721875</v>
      </c>
      <c r="T80" s="35">
        <f>IFERROR(+'CMA Emp Adj'!T80/'Ont LFS Emp'!T80,"")</f>
        <v>0.42787056659699052</v>
      </c>
      <c r="U80" s="35">
        <f>IFERROR(+'CMA Emp Adj'!U80/'Ont LFS Emp'!U80,"")</f>
        <v>0.33671992013127844</v>
      </c>
      <c r="V80" s="35">
        <f>IFERROR(+'CMA Emp Adj'!V80/'Ont LFS Emp'!V80,"")</f>
        <v>0.40181302366797378</v>
      </c>
      <c r="W80" s="35">
        <f>IFERROR(+'CMA Emp Adj'!W80/'Ont LFS Emp'!W80,"")</f>
        <v>0.39451961146530051</v>
      </c>
      <c r="X80" s="35">
        <f>IFERROR(+'CMA Emp Adj'!X80/'Ont LFS Emp'!X80,"")</f>
        <v>0.45137966568956656</v>
      </c>
      <c r="Y80" s="35">
        <f>IFERROR(+'CMA Emp Adj'!Y80/'Ont LFS Emp'!Y80,"")</f>
        <v>0.41369621097950526</v>
      </c>
    </row>
    <row r="81" spans="1:25" x14ac:dyDescent="0.25">
      <c r="A81" s="6" t="s">
        <v>75</v>
      </c>
      <c r="B81" s="6"/>
      <c r="C81" s="14">
        <v>442</v>
      </c>
      <c r="D81" s="70">
        <f>IFERROR(+'CMA Emp Adj'!D81/'Ont LFS Emp'!D81,"")</f>
        <v>0.41750989881214257</v>
      </c>
      <c r="E81" s="70">
        <f>IFERROR(+'CMA Emp Adj'!E81/'Ont LFS Emp'!E81,"")</f>
        <v>0.36826640548481876</v>
      </c>
      <c r="F81" s="70">
        <f>IFERROR(+'CMA Emp Adj'!F81/'Ont LFS Emp'!F81,"")</f>
        <v>0.4230330672748005</v>
      </c>
      <c r="G81" s="70">
        <f>IFERROR(+'CMA Emp Adj'!G81/'Ont LFS Emp'!G81,"")</f>
        <v>0.41898052217157067</v>
      </c>
      <c r="H81" s="70">
        <f>IFERROR(+'CMA Emp Adj'!H81/'Ont LFS Emp'!H81,"")</f>
        <v>0.42744063324538256</v>
      </c>
      <c r="I81" s="70">
        <f>IFERROR(+'CMA Emp Adj'!I81/'Ont LFS Emp'!I81,"")</f>
        <v>0.4340983606557377</v>
      </c>
      <c r="J81" s="70">
        <f>IFERROR(+'CMA Emp Adj'!J81/'Ont LFS Emp'!J81,"")</f>
        <v>0.43277160272499104</v>
      </c>
      <c r="K81" s="70">
        <f>IFERROR(+'CMA Emp Adj'!K81/'Ont LFS Emp'!K81,"")</f>
        <v>0.37999280316660672</v>
      </c>
      <c r="L81" s="70">
        <f>IFERROR(+'CMA Emp Adj'!L81/'Ont LFS Emp'!L81,"")</f>
        <v>0.48728079911209765</v>
      </c>
      <c r="M81" s="35">
        <f>IFERROR(+'CMA Emp Adj'!M81/'Ont LFS Emp'!M81,"")</f>
        <v>0.49545052427015496</v>
      </c>
      <c r="N81" s="35">
        <f>IFERROR(+'CMA Emp Adj'!N81/'Ont LFS Emp'!N81,"")</f>
        <v>0.52823492837841068</v>
      </c>
      <c r="O81" s="35">
        <f>IFERROR(+'CMA Emp Adj'!O81/'Ont LFS Emp'!O81,"")</f>
        <v>0.55555991751485945</v>
      </c>
      <c r="P81" s="35">
        <f>IFERROR(+'CMA Emp Adj'!P81/'Ont LFS Emp'!P81,"")</f>
        <v>0.4498199296936653</v>
      </c>
      <c r="Q81" s="35">
        <f>IFERROR(+'CMA Emp Adj'!Q81/'Ont LFS Emp'!Q81,"")</f>
        <v>0.36469138853098471</v>
      </c>
      <c r="R81" s="35">
        <f>IFERROR(+'CMA Emp Adj'!R81/'Ont LFS Emp'!R81,"")</f>
        <v>0.4029488310670315</v>
      </c>
      <c r="S81" s="35">
        <f>IFERROR(+'CMA Emp Adj'!S81/'Ont LFS Emp'!S81,"")</f>
        <v>0.50528122382357132</v>
      </c>
      <c r="T81" s="35">
        <f>IFERROR(+'CMA Emp Adj'!T81/'Ont LFS Emp'!T81,"")</f>
        <v>0.4990860281480976</v>
      </c>
      <c r="U81" s="35">
        <f>IFERROR(+'CMA Emp Adj'!U81/'Ont LFS Emp'!U81,"")</f>
        <v>0.41426579166227839</v>
      </c>
      <c r="V81" s="35">
        <f>IFERROR(+'CMA Emp Adj'!V81/'Ont LFS Emp'!V81,"")</f>
        <v>0.49306998588662015</v>
      </c>
      <c r="W81" s="35">
        <f>IFERROR(+'CMA Emp Adj'!W81/'Ont LFS Emp'!W81,"")</f>
        <v>0.50481715528851123</v>
      </c>
      <c r="X81" s="35">
        <f>IFERROR(+'CMA Emp Adj'!X81/'Ont LFS Emp'!X81,"")</f>
        <v>0.51327566101370159</v>
      </c>
      <c r="Y81" s="35">
        <f>IFERROR(+'CMA Emp Adj'!Y81/'Ont LFS Emp'!Y81,"")</f>
        <v>0.50212126886298369</v>
      </c>
    </row>
    <row r="82" spans="1:25" x14ac:dyDescent="0.25">
      <c r="A82" s="6" t="s">
        <v>76</v>
      </c>
      <c r="B82" s="6"/>
      <c r="C82" s="14">
        <v>443</v>
      </c>
      <c r="D82" s="70">
        <f>IFERROR(+'CMA Emp Adj'!D82/'Ont LFS Emp'!D82,"")</f>
        <v>0.44159431728492499</v>
      </c>
      <c r="E82" s="70">
        <f>IFERROR(+'CMA Emp Adj'!E82/'Ont LFS Emp'!E82,"")</f>
        <v>0.55849329952915616</v>
      </c>
      <c r="F82" s="70">
        <f>IFERROR(+'CMA Emp Adj'!F82/'Ont LFS Emp'!F82,"")</f>
        <v>0.48662420382165605</v>
      </c>
      <c r="G82" s="70">
        <f>IFERROR(+'CMA Emp Adj'!G82/'Ont LFS Emp'!G82,"")</f>
        <v>0.52102478418267895</v>
      </c>
      <c r="H82" s="70">
        <f>IFERROR(+'CMA Emp Adj'!H82/'Ont LFS Emp'!H82,"")</f>
        <v>0.49154297549188819</v>
      </c>
      <c r="I82" s="70">
        <f>IFERROR(+'CMA Emp Adj'!I82/'Ont LFS Emp'!I82,"")</f>
        <v>0.42017444065225634</v>
      </c>
      <c r="J82" s="70">
        <f>IFERROR(+'CMA Emp Adj'!J82/'Ont LFS Emp'!J82,"")</f>
        <v>0.48138957816377165</v>
      </c>
      <c r="K82" s="70">
        <f>IFERROR(+'CMA Emp Adj'!K82/'Ont LFS Emp'!K82,"")</f>
        <v>0.42069785884218874</v>
      </c>
      <c r="L82" s="70">
        <f>IFERROR(+'CMA Emp Adj'!L82/'Ont LFS Emp'!L82,"")</f>
        <v>0.57605559138316575</v>
      </c>
      <c r="M82" s="35">
        <f>IFERROR(+'CMA Emp Adj'!M82/'Ont LFS Emp'!M82,"")</f>
        <v>0.48588693021472906</v>
      </c>
      <c r="N82" s="35">
        <f>IFERROR(+'CMA Emp Adj'!N82/'Ont LFS Emp'!N82,"")</f>
        <v>0.48480235224073909</v>
      </c>
      <c r="O82" s="35">
        <f>IFERROR(+'CMA Emp Adj'!O82/'Ont LFS Emp'!O82,"")</f>
        <v>0.55477903448995136</v>
      </c>
      <c r="P82" s="35">
        <f>IFERROR(+'CMA Emp Adj'!P82/'Ont LFS Emp'!P82,"")</f>
        <v>0.50662158469601826</v>
      </c>
      <c r="Q82" s="35">
        <f>IFERROR(+'CMA Emp Adj'!Q82/'Ont LFS Emp'!Q82,"")</f>
        <v>0.48860025032601934</v>
      </c>
      <c r="R82" s="35">
        <f>IFERROR(+'CMA Emp Adj'!R82/'Ont LFS Emp'!R82,"")</f>
        <v>0.49153634645128036</v>
      </c>
      <c r="S82" s="35">
        <f>IFERROR(+'CMA Emp Adj'!S82/'Ont LFS Emp'!S82,"")</f>
        <v>0.49587672354126117</v>
      </c>
      <c r="T82" s="35">
        <f>IFERROR(+'CMA Emp Adj'!T82/'Ont LFS Emp'!T82,"")</f>
        <v>0.55101908614973294</v>
      </c>
      <c r="U82" s="35">
        <f>IFERROR(+'CMA Emp Adj'!U82/'Ont LFS Emp'!U82,"")</f>
        <v>0.4751731557002753</v>
      </c>
      <c r="V82" s="35">
        <f>IFERROR(+'CMA Emp Adj'!V82/'Ont LFS Emp'!V82,"")</f>
        <v>0.56407549921794797</v>
      </c>
      <c r="W82" s="35">
        <f>IFERROR(+'CMA Emp Adj'!W82/'Ont LFS Emp'!W82,"")</f>
        <v>0.54930726351701586</v>
      </c>
      <c r="X82" s="35">
        <f>IFERROR(+'CMA Emp Adj'!X82/'Ont LFS Emp'!X82,"")</f>
        <v>0.61357054059272453</v>
      </c>
      <c r="Y82" s="35">
        <f>IFERROR(+'CMA Emp Adj'!Y82/'Ont LFS Emp'!Y82,"")</f>
        <v>0.57792375261548945</v>
      </c>
    </row>
    <row r="83" spans="1:25" x14ac:dyDescent="0.25">
      <c r="A83" s="6" t="s">
        <v>77</v>
      </c>
      <c r="B83" s="6"/>
      <c r="C83" s="14">
        <v>444</v>
      </c>
      <c r="D83" s="70">
        <f>IFERROR(+'CMA Emp Adj'!D83/'Ont LFS Emp'!D83,"")</f>
        <v>0.34110558029866384</v>
      </c>
      <c r="E83" s="70">
        <f>IFERROR(+'CMA Emp Adj'!E83/'Ont LFS Emp'!E83,"")</f>
        <v>0.29310800105624507</v>
      </c>
      <c r="F83" s="70">
        <f>IFERROR(+'CMA Emp Adj'!F83/'Ont LFS Emp'!F83,"")</f>
        <v>0.27020433058859405</v>
      </c>
      <c r="G83" s="70">
        <f>IFERROR(+'CMA Emp Adj'!G83/'Ont LFS Emp'!G83,"")</f>
        <v>0.3149755832881172</v>
      </c>
      <c r="H83" s="70">
        <f>IFERROR(+'CMA Emp Adj'!H83/'Ont LFS Emp'!H83,"")</f>
        <v>0.36759493670886073</v>
      </c>
      <c r="I83" s="70">
        <f>IFERROR(+'CMA Emp Adj'!I83/'Ont LFS Emp'!I83,"")</f>
        <v>0.26769690927218348</v>
      </c>
      <c r="J83" s="70">
        <f>IFERROR(+'CMA Emp Adj'!J83/'Ont LFS Emp'!J83,"")</f>
        <v>0.21309267241379312</v>
      </c>
      <c r="K83" s="70">
        <f>IFERROR(+'CMA Emp Adj'!K83/'Ont LFS Emp'!K83,"")</f>
        <v>0.3066608045724335</v>
      </c>
      <c r="L83" s="70">
        <f>IFERROR(+'CMA Emp Adj'!L83/'Ont LFS Emp'!L83,"")</f>
        <v>0.38535154550764988</v>
      </c>
      <c r="M83" s="35">
        <f>IFERROR(+'CMA Emp Adj'!M83/'Ont LFS Emp'!M83,"")</f>
        <v>0.30926726542338734</v>
      </c>
      <c r="N83" s="35">
        <f>IFERROR(+'CMA Emp Adj'!N83/'Ont LFS Emp'!N83,"")</f>
        <v>0.26820206509994476</v>
      </c>
      <c r="O83" s="35">
        <f>IFERROR(+'CMA Emp Adj'!O83/'Ont LFS Emp'!O83,"")</f>
        <v>0.31294688435725493</v>
      </c>
      <c r="P83" s="35">
        <f>IFERROR(+'CMA Emp Adj'!P83/'Ont LFS Emp'!P83,"")</f>
        <v>0.39542679519975621</v>
      </c>
      <c r="Q83" s="35">
        <f>IFERROR(+'CMA Emp Adj'!Q83/'Ont LFS Emp'!Q83,"")</f>
        <v>0.32194767216970183</v>
      </c>
      <c r="R83" s="35">
        <f>IFERROR(+'CMA Emp Adj'!R83/'Ont LFS Emp'!R83,"")</f>
        <v>0.28964622276184787</v>
      </c>
      <c r="S83" s="35">
        <f>IFERROR(+'CMA Emp Adj'!S83/'Ont LFS Emp'!S83,"")</f>
        <v>0.37317262824522257</v>
      </c>
      <c r="T83" s="35">
        <f>IFERROR(+'CMA Emp Adj'!T83/'Ont LFS Emp'!T83,"")</f>
        <v>0.34606621033117752</v>
      </c>
      <c r="U83" s="35">
        <f>IFERROR(+'CMA Emp Adj'!U83/'Ont LFS Emp'!U83,"")</f>
        <v>0.39720677526184095</v>
      </c>
      <c r="V83" s="35">
        <f>IFERROR(+'CMA Emp Adj'!V83/'Ont LFS Emp'!V83,"")</f>
        <v>0.38550430811148506</v>
      </c>
      <c r="W83" s="35">
        <f>IFERROR(+'CMA Emp Adj'!W83/'Ont LFS Emp'!W83,"")</f>
        <v>0.36133891255349609</v>
      </c>
      <c r="X83" s="35">
        <f>IFERROR(+'CMA Emp Adj'!X83/'Ont LFS Emp'!X83,"")</f>
        <v>0.37220645923646084</v>
      </c>
      <c r="Y83" s="35">
        <f>IFERROR(+'CMA Emp Adj'!Y83/'Ont LFS Emp'!Y83,"")</f>
        <v>0.36199451526338228</v>
      </c>
    </row>
    <row r="84" spans="1:25" x14ac:dyDescent="0.25">
      <c r="A84" s="6" t="s">
        <v>78</v>
      </c>
      <c r="B84" s="6"/>
      <c r="C84" s="14">
        <v>445</v>
      </c>
      <c r="D84" s="70">
        <f>IFERROR(+'CMA Emp Adj'!D84/'Ont LFS Emp'!D84,"")</f>
        <v>0.35535500246774304</v>
      </c>
      <c r="E84" s="70">
        <f>IFERROR(+'CMA Emp Adj'!E84/'Ont LFS Emp'!E84,"")</f>
        <v>0.36095577020843927</v>
      </c>
      <c r="F84" s="70">
        <f>IFERROR(+'CMA Emp Adj'!F84/'Ont LFS Emp'!F84,"")</f>
        <v>0.38055609315528033</v>
      </c>
      <c r="G84" s="70">
        <f>IFERROR(+'CMA Emp Adj'!G84/'Ont LFS Emp'!G84,"")</f>
        <v>0.40985113030692893</v>
      </c>
      <c r="H84" s="70">
        <f>IFERROR(+'CMA Emp Adj'!H84/'Ont LFS Emp'!H84,"")</f>
        <v>0.40600192446475825</v>
      </c>
      <c r="I84" s="70">
        <f>IFERROR(+'CMA Emp Adj'!I84/'Ont LFS Emp'!I84,"")</f>
        <v>0.38405535499398319</v>
      </c>
      <c r="J84" s="70">
        <f>IFERROR(+'CMA Emp Adj'!J84/'Ont LFS Emp'!J84,"")</f>
        <v>0.39079473985134355</v>
      </c>
      <c r="K84" s="70">
        <f>IFERROR(+'CMA Emp Adj'!K84/'Ont LFS Emp'!K84,"")</f>
        <v>0.37817674531449019</v>
      </c>
      <c r="L84" s="70">
        <f>IFERROR(+'CMA Emp Adj'!L84/'Ont LFS Emp'!L84,"")</f>
        <v>0.40023219540819943</v>
      </c>
      <c r="M84" s="35">
        <f>IFERROR(+'CMA Emp Adj'!M84/'Ont LFS Emp'!M84,"")</f>
        <v>0.43551371356903262</v>
      </c>
      <c r="N84" s="35">
        <f>IFERROR(+'CMA Emp Adj'!N84/'Ont LFS Emp'!N84,"")</f>
        <v>0.41755888261220098</v>
      </c>
      <c r="O84" s="35">
        <f>IFERROR(+'CMA Emp Adj'!O84/'Ont LFS Emp'!O84,"")</f>
        <v>0.42161748595408888</v>
      </c>
      <c r="P84" s="35">
        <f>IFERROR(+'CMA Emp Adj'!P84/'Ont LFS Emp'!P84,"")</f>
        <v>0.41057511889013182</v>
      </c>
      <c r="Q84" s="35">
        <f>IFERROR(+'CMA Emp Adj'!Q84/'Ont LFS Emp'!Q84,"")</f>
        <v>0.43688820634763126</v>
      </c>
      <c r="R84" s="35">
        <f>IFERROR(+'CMA Emp Adj'!R84/'Ont LFS Emp'!R84,"")</f>
        <v>0.41537785908493757</v>
      </c>
      <c r="S84" s="35">
        <f>IFERROR(+'CMA Emp Adj'!S84/'Ont LFS Emp'!S84,"")</f>
        <v>0.43042348301809813</v>
      </c>
      <c r="T84" s="35">
        <f>IFERROR(+'CMA Emp Adj'!T84/'Ont LFS Emp'!T84,"")</f>
        <v>0.48496446783334801</v>
      </c>
      <c r="U84" s="35">
        <f>IFERROR(+'CMA Emp Adj'!U84/'Ont LFS Emp'!U84,"")</f>
        <v>0.42726983439378519</v>
      </c>
      <c r="V84" s="35">
        <f>IFERROR(+'CMA Emp Adj'!V84/'Ont LFS Emp'!V84,"")</f>
        <v>0.42222620132361288</v>
      </c>
      <c r="W84" s="35">
        <f>IFERROR(+'CMA Emp Adj'!W84/'Ont LFS Emp'!W84,"")</f>
        <v>0.43853722459774164</v>
      </c>
      <c r="X84" s="35">
        <f>IFERROR(+'CMA Emp Adj'!X84/'Ont LFS Emp'!X84,"")</f>
        <v>0.45156307063080109</v>
      </c>
      <c r="Y84" s="35">
        <f>IFERROR(+'CMA Emp Adj'!Y84/'Ont LFS Emp'!Y84,"")</f>
        <v>0.42930964170717062</v>
      </c>
    </row>
    <row r="85" spans="1:25" x14ac:dyDescent="0.25">
      <c r="A85" s="6" t="s">
        <v>79</v>
      </c>
      <c r="B85" s="6"/>
      <c r="C85" s="14">
        <v>446</v>
      </c>
      <c r="D85" s="70">
        <f>IFERROR(+'CMA Emp Adj'!D85/'Ont LFS Emp'!D85,"")</f>
        <v>0.44886769964243139</v>
      </c>
      <c r="E85" s="70">
        <f>IFERROR(+'CMA Emp Adj'!E85/'Ont LFS Emp'!E85,"")</f>
        <v>0.38734177215189874</v>
      </c>
      <c r="F85" s="70">
        <f>IFERROR(+'CMA Emp Adj'!F85/'Ont LFS Emp'!F85,"")</f>
        <v>0.37296532200990801</v>
      </c>
      <c r="G85" s="70">
        <f>IFERROR(+'CMA Emp Adj'!G85/'Ont LFS Emp'!G85,"")</f>
        <v>0.42611907866145149</v>
      </c>
      <c r="H85" s="70">
        <f>IFERROR(+'CMA Emp Adj'!H85/'Ont LFS Emp'!H85,"")</f>
        <v>0.45333853963295584</v>
      </c>
      <c r="I85" s="70">
        <f>IFERROR(+'CMA Emp Adj'!I85/'Ont LFS Emp'!I85,"")</f>
        <v>0.38626104023552499</v>
      </c>
      <c r="J85" s="70">
        <f>IFERROR(+'CMA Emp Adj'!J85/'Ont LFS Emp'!J85,"")</f>
        <v>0.38182238667900092</v>
      </c>
      <c r="K85" s="70">
        <f>IFERROR(+'CMA Emp Adj'!K85/'Ont LFS Emp'!K85,"")</f>
        <v>0.45403034180222995</v>
      </c>
      <c r="L85" s="70">
        <f>IFERROR(+'CMA Emp Adj'!L85/'Ont LFS Emp'!L85,"")</f>
        <v>0.45025167704513314</v>
      </c>
      <c r="M85" s="35">
        <f>IFERROR(+'CMA Emp Adj'!M85/'Ont LFS Emp'!M85,"")</f>
        <v>0.42734293365897003</v>
      </c>
      <c r="N85" s="35">
        <f>IFERROR(+'CMA Emp Adj'!N85/'Ont LFS Emp'!N85,"")</f>
        <v>0.44430694279150712</v>
      </c>
      <c r="O85" s="35">
        <f>IFERROR(+'CMA Emp Adj'!O85/'Ont LFS Emp'!O85,"")</f>
        <v>0.38693758453340499</v>
      </c>
      <c r="P85" s="35">
        <f>IFERROR(+'CMA Emp Adj'!P85/'Ont LFS Emp'!P85,"")</f>
        <v>0.41928529001040121</v>
      </c>
      <c r="Q85" s="35">
        <f>IFERROR(+'CMA Emp Adj'!Q85/'Ont LFS Emp'!Q85,"")</f>
        <v>0.39551953909529702</v>
      </c>
      <c r="R85" s="35">
        <f>IFERROR(+'CMA Emp Adj'!R85/'Ont LFS Emp'!R85,"")</f>
        <v>0.46476254473908246</v>
      </c>
      <c r="S85" s="35">
        <f>IFERROR(+'CMA Emp Adj'!S85/'Ont LFS Emp'!S85,"")</f>
        <v>0.44869609030159585</v>
      </c>
      <c r="T85" s="35">
        <f>IFERROR(+'CMA Emp Adj'!T85/'Ont LFS Emp'!T85,"")</f>
        <v>0.41242225925775378</v>
      </c>
      <c r="U85" s="35">
        <f>IFERROR(+'CMA Emp Adj'!U85/'Ont LFS Emp'!U85,"")</f>
        <v>0.444458701376022</v>
      </c>
      <c r="V85" s="35">
        <f>IFERROR(+'CMA Emp Adj'!V85/'Ont LFS Emp'!V85,"")</f>
        <v>0.43891233419020453</v>
      </c>
      <c r="W85" s="35">
        <f>IFERROR(+'CMA Emp Adj'!W85/'Ont LFS Emp'!W85,"")</f>
        <v>0.51136284562282575</v>
      </c>
      <c r="X85" s="35">
        <f>IFERROR(+'CMA Emp Adj'!X85/'Ont LFS Emp'!X85,"")</f>
        <v>0.50206386147981508</v>
      </c>
      <c r="Y85" s="35">
        <f>IFERROR(+'CMA Emp Adj'!Y85/'Ont LFS Emp'!Y85,"")</f>
        <v>0.51847309239079298</v>
      </c>
    </row>
    <row r="86" spans="1:25" x14ac:dyDescent="0.25">
      <c r="A86" s="6" t="s">
        <v>80</v>
      </c>
      <c r="B86" s="6"/>
      <c r="C86" s="14">
        <v>447</v>
      </c>
      <c r="D86" s="70">
        <f>IFERROR(+'CMA Emp Adj'!D86/'Ont LFS Emp'!D86,"")</f>
        <v>0.25334608030592731</v>
      </c>
      <c r="E86" s="70">
        <f>IFERROR(+'CMA Emp Adj'!E86/'Ont LFS Emp'!E86,"")</f>
        <v>0.27633779264214048</v>
      </c>
      <c r="F86" s="70">
        <f>IFERROR(+'CMA Emp Adj'!F86/'Ont LFS Emp'!F86,"")</f>
        <v>0.25631313131313127</v>
      </c>
      <c r="G86" s="70">
        <f>IFERROR(+'CMA Emp Adj'!G86/'Ont LFS Emp'!G86,"")</f>
        <v>0.34273056786145795</v>
      </c>
      <c r="H86" s="70">
        <f>IFERROR(+'CMA Emp Adj'!H86/'Ont LFS Emp'!H86,"")</f>
        <v>0.22111269614835949</v>
      </c>
      <c r="I86" s="70">
        <f>IFERROR(+'CMA Emp Adj'!I86/'Ont LFS Emp'!I86,"")</f>
        <v>0.21569506726457396</v>
      </c>
      <c r="J86" s="70">
        <f>IFERROR(+'CMA Emp Adj'!J86/'Ont LFS Emp'!J86,"")</f>
        <v>0.14285714285714288</v>
      </c>
      <c r="K86" s="70">
        <f>IFERROR(+'CMA Emp Adj'!K86/'Ont LFS Emp'!K86,"")</f>
        <v>0.3043848446147297</v>
      </c>
      <c r="L86" s="70">
        <f>IFERROR(+'CMA Emp Adj'!L86/'Ont LFS Emp'!L86,"")</f>
        <v>0.36470443462011759</v>
      </c>
      <c r="M86" s="35">
        <f>IFERROR(+'CMA Emp Adj'!M86/'Ont LFS Emp'!M86,"")</f>
        <v>0.17903954006143788</v>
      </c>
      <c r="N86" s="35">
        <f>IFERROR(+'CMA Emp Adj'!N86/'Ont LFS Emp'!N86,"")</f>
        <v>0.27075622274305045</v>
      </c>
      <c r="O86" s="35">
        <f>IFERROR(+'CMA Emp Adj'!O86/'Ont LFS Emp'!O86,"")</f>
        <v>0.26916823206184909</v>
      </c>
      <c r="P86" s="35">
        <f>IFERROR(+'CMA Emp Adj'!P86/'Ont LFS Emp'!P86,"")</f>
        <v>0.26427907265063227</v>
      </c>
      <c r="Q86" s="35">
        <f>IFERROR(+'CMA Emp Adj'!Q86/'Ont LFS Emp'!Q86,"")</f>
        <v>0.28363243243243247</v>
      </c>
      <c r="R86" s="35">
        <f>IFERROR(+'CMA Emp Adj'!R86/'Ont LFS Emp'!R86,"")</f>
        <v>0.21993624691928004</v>
      </c>
      <c r="S86" s="35">
        <f>IFERROR(+'CMA Emp Adj'!S86/'Ont LFS Emp'!S86,"")</f>
        <v>0.28910556827262995</v>
      </c>
      <c r="T86" s="35">
        <f>IFERROR(+'CMA Emp Adj'!T86/'Ont LFS Emp'!T86,"")</f>
        <v>0.36322129930139174</v>
      </c>
      <c r="U86" s="35">
        <f>IFERROR(+'CMA Emp Adj'!U86/'Ont LFS Emp'!U86,"")</f>
        <v>0.27276890403759446</v>
      </c>
      <c r="V86" s="35">
        <f>IFERROR(+'CMA Emp Adj'!V86/'Ont LFS Emp'!V86,"")</f>
        <v>0.23445776508294111</v>
      </c>
      <c r="W86" s="35">
        <f>IFERROR(+'CMA Emp Adj'!W86/'Ont LFS Emp'!W86,"")</f>
        <v>0.35836055482841467</v>
      </c>
      <c r="X86" s="35">
        <f>IFERROR(+'CMA Emp Adj'!X86/'Ont LFS Emp'!X86,"")</f>
        <v>0.27642709529276693</v>
      </c>
      <c r="Y86" s="35">
        <f>IFERROR(+'CMA Emp Adj'!Y86/'Ont LFS Emp'!Y86,"")</f>
        <v>0.41905921208204971</v>
      </c>
    </row>
    <row r="87" spans="1:25" x14ac:dyDescent="0.25">
      <c r="A87" s="6" t="s">
        <v>81</v>
      </c>
      <c r="B87" s="6"/>
      <c r="C87" s="14">
        <v>448</v>
      </c>
      <c r="D87" s="70">
        <f>IFERROR(+'CMA Emp Adj'!D87/'Ont LFS Emp'!D87,"")</f>
        <v>0.5087130295763389</v>
      </c>
      <c r="E87" s="70">
        <f>IFERROR(+'CMA Emp Adj'!E87/'Ont LFS Emp'!E87,"")</f>
        <v>0.50420540061974328</v>
      </c>
      <c r="F87" s="70">
        <f>IFERROR(+'CMA Emp Adj'!F87/'Ont LFS Emp'!F87,"")</f>
        <v>0.49241146711635742</v>
      </c>
      <c r="G87" s="70">
        <f>IFERROR(+'CMA Emp Adj'!G87/'Ont LFS Emp'!G87,"")</f>
        <v>0.49702517162471394</v>
      </c>
      <c r="H87" s="70">
        <f>IFERROR(+'CMA Emp Adj'!H87/'Ont LFS Emp'!H87,"")</f>
        <v>0.51773981603153751</v>
      </c>
      <c r="I87" s="70">
        <f>IFERROR(+'CMA Emp Adj'!I87/'Ont LFS Emp'!I87,"")</f>
        <v>0.50216726160122394</v>
      </c>
      <c r="J87" s="70">
        <f>IFERROR(+'CMA Emp Adj'!J87/'Ont LFS Emp'!J87,"")</f>
        <v>0.51439182915506032</v>
      </c>
      <c r="K87" s="70">
        <f>IFERROR(+'CMA Emp Adj'!K87/'Ont LFS Emp'!K87,"")</f>
        <v>0.49188398084087281</v>
      </c>
      <c r="L87" s="70">
        <f>IFERROR(+'CMA Emp Adj'!L87/'Ont LFS Emp'!L87,"")</f>
        <v>0.49668331079702976</v>
      </c>
      <c r="M87" s="35">
        <f>IFERROR(+'CMA Emp Adj'!M87/'Ont LFS Emp'!M87,"")</f>
        <v>0.58218309968121718</v>
      </c>
      <c r="N87" s="35">
        <f>IFERROR(+'CMA Emp Adj'!N87/'Ont LFS Emp'!N87,"")</f>
        <v>0.56400253856771254</v>
      </c>
      <c r="O87" s="35">
        <f>IFERROR(+'CMA Emp Adj'!O87/'Ont LFS Emp'!O87,"")</f>
        <v>0.59520479795640513</v>
      </c>
      <c r="P87" s="35">
        <f>IFERROR(+'CMA Emp Adj'!P87/'Ont LFS Emp'!P87,"")</f>
        <v>0.58896183245864786</v>
      </c>
      <c r="Q87" s="35">
        <f>IFERROR(+'CMA Emp Adj'!Q87/'Ont LFS Emp'!Q87,"")</f>
        <v>0.54154736716162366</v>
      </c>
      <c r="R87" s="35">
        <f>IFERROR(+'CMA Emp Adj'!R87/'Ont LFS Emp'!R87,"")</f>
        <v>0.57598154515998001</v>
      </c>
      <c r="S87" s="35">
        <f>IFERROR(+'CMA Emp Adj'!S87/'Ont LFS Emp'!S87,"")</f>
        <v>0.53417419784634002</v>
      </c>
      <c r="T87" s="35">
        <f>IFERROR(+'CMA Emp Adj'!T87/'Ont LFS Emp'!T87,"")</f>
        <v>0.55302706820547287</v>
      </c>
      <c r="U87" s="35">
        <f>IFERROR(+'CMA Emp Adj'!U87/'Ont LFS Emp'!U87,"")</f>
        <v>0.53219097987381192</v>
      </c>
      <c r="V87" s="35">
        <f>IFERROR(+'CMA Emp Adj'!V87/'Ont LFS Emp'!V87,"")</f>
        <v>0.54159568938110425</v>
      </c>
      <c r="W87" s="35">
        <f>IFERROR(+'CMA Emp Adj'!W87/'Ont LFS Emp'!W87,"")</f>
        <v>0.57111506946361268</v>
      </c>
      <c r="X87" s="35">
        <f>IFERROR(+'CMA Emp Adj'!X87/'Ont LFS Emp'!X87,"")</f>
        <v>0.55552001159097575</v>
      </c>
      <c r="Y87" s="35">
        <f>IFERROR(+'CMA Emp Adj'!Y87/'Ont LFS Emp'!Y87,"")</f>
        <v>0.47943099358017449</v>
      </c>
    </row>
    <row r="88" spans="1:25" x14ac:dyDescent="0.25">
      <c r="A88" s="6" t="s">
        <v>82</v>
      </c>
      <c r="B88" s="6"/>
      <c r="C88" s="14">
        <v>451</v>
      </c>
      <c r="D88" s="70">
        <f>IFERROR(+'CMA Emp Adj'!D88/'Ont LFS Emp'!D88,"")</f>
        <v>0.44832041343669254</v>
      </c>
      <c r="E88" s="70">
        <f>IFERROR(+'CMA Emp Adj'!E88/'Ont LFS Emp'!E88,"")</f>
        <v>0.40226171243941844</v>
      </c>
      <c r="F88" s="70">
        <f>IFERROR(+'CMA Emp Adj'!F88/'Ont LFS Emp'!F88,"")</f>
        <v>0.46023415421881309</v>
      </c>
      <c r="G88" s="70">
        <f>IFERROR(+'CMA Emp Adj'!G88/'Ont LFS Emp'!G88,"")</f>
        <v>0.50681198910081748</v>
      </c>
      <c r="H88" s="70">
        <f>IFERROR(+'CMA Emp Adj'!H88/'Ont LFS Emp'!H88,"")</f>
        <v>0.47648394421018492</v>
      </c>
      <c r="I88" s="70">
        <f>IFERROR(+'CMA Emp Adj'!I88/'Ont LFS Emp'!I88,"")</f>
        <v>0.42405551272166536</v>
      </c>
      <c r="J88" s="70">
        <f>IFERROR(+'CMA Emp Adj'!J88/'Ont LFS Emp'!J88,"")</f>
        <v>0.43053480729011057</v>
      </c>
      <c r="K88" s="70">
        <f>IFERROR(+'CMA Emp Adj'!K88/'Ont LFS Emp'!K88,"")</f>
        <v>0.47039897039897038</v>
      </c>
      <c r="L88" s="70">
        <f>IFERROR(+'CMA Emp Adj'!L88/'Ont LFS Emp'!L88,"")</f>
        <v>0.44372349351027857</v>
      </c>
      <c r="M88" s="35">
        <f>IFERROR(+'CMA Emp Adj'!M88/'Ont LFS Emp'!M88,"")</f>
        <v>0.46952924635297949</v>
      </c>
      <c r="N88" s="35">
        <f>IFERROR(+'CMA Emp Adj'!N88/'Ont LFS Emp'!N88,"")</f>
        <v>0.44266579732988409</v>
      </c>
      <c r="O88" s="35">
        <f>IFERROR(+'CMA Emp Adj'!O88/'Ont LFS Emp'!O88,"")</f>
        <v>0.49210152128019058</v>
      </c>
      <c r="P88" s="35">
        <f>IFERROR(+'CMA Emp Adj'!P88/'Ont LFS Emp'!P88,"")</f>
        <v>0.49147254165572368</v>
      </c>
      <c r="Q88" s="35">
        <f>IFERROR(+'CMA Emp Adj'!Q88/'Ont LFS Emp'!Q88,"")</f>
        <v>0.52535173978730632</v>
      </c>
      <c r="R88" s="35">
        <f>IFERROR(+'CMA Emp Adj'!R88/'Ont LFS Emp'!R88,"")</f>
        <v>0.44309839849703531</v>
      </c>
      <c r="S88" s="35">
        <f>IFERROR(+'CMA Emp Adj'!S88/'Ont LFS Emp'!S88,"")</f>
        <v>0.46189680427472096</v>
      </c>
      <c r="T88" s="35">
        <f>IFERROR(+'CMA Emp Adj'!T88/'Ont LFS Emp'!T88,"")</f>
        <v>0.47127869087263224</v>
      </c>
      <c r="U88" s="35">
        <f>IFERROR(+'CMA Emp Adj'!U88/'Ont LFS Emp'!U88,"")</f>
        <v>0.42719038910048818</v>
      </c>
      <c r="V88" s="35">
        <f>IFERROR(+'CMA Emp Adj'!V88/'Ont LFS Emp'!V88,"")</f>
        <v>0.34955989804587934</v>
      </c>
      <c r="W88" s="35">
        <f>IFERROR(+'CMA Emp Adj'!W88/'Ont LFS Emp'!W88,"")</f>
        <v>0.46416238836664925</v>
      </c>
      <c r="X88" s="35">
        <f>IFERROR(+'CMA Emp Adj'!X88/'Ont LFS Emp'!X88,"")</f>
        <v>0.54902232146797414</v>
      </c>
      <c r="Y88" s="35">
        <f>IFERROR(+'CMA Emp Adj'!Y88/'Ont LFS Emp'!Y88,"")</f>
        <v>0.49428223844282237</v>
      </c>
    </row>
    <row r="89" spans="1:25" x14ac:dyDescent="0.25">
      <c r="A89" s="6" t="s">
        <v>83</v>
      </c>
      <c r="B89" s="6"/>
      <c r="C89" s="14">
        <v>452</v>
      </c>
      <c r="D89" s="70">
        <f>IFERROR(+'CMA Emp Adj'!D89/'Ont LFS Emp'!D89,"")</f>
        <v>0.42181752938010231</v>
      </c>
      <c r="E89" s="70">
        <f>IFERROR(+'CMA Emp Adj'!E89/'Ont LFS Emp'!E89,"")</f>
        <v>0.43569844789356982</v>
      </c>
      <c r="F89" s="70">
        <f>IFERROR(+'CMA Emp Adj'!F89/'Ont LFS Emp'!F89,"")</f>
        <v>0.41083761289180093</v>
      </c>
      <c r="G89" s="70">
        <f>IFERROR(+'CMA Emp Adj'!G89/'Ont LFS Emp'!G89,"")</f>
        <v>0.40743487531287664</v>
      </c>
      <c r="H89" s="70">
        <f>IFERROR(+'CMA Emp Adj'!H89/'Ont LFS Emp'!H89,"")</f>
        <v>0.40386606834656541</v>
      </c>
      <c r="I89" s="70">
        <f>IFERROR(+'CMA Emp Adj'!I89/'Ont LFS Emp'!I89,"")</f>
        <v>0.41298763846524322</v>
      </c>
      <c r="J89" s="70">
        <f>IFERROR(+'CMA Emp Adj'!J89/'Ont LFS Emp'!J89,"")</f>
        <v>0.36948327312706136</v>
      </c>
      <c r="K89" s="70">
        <f>IFERROR(+'CMA Emp Adj'!K89/'Ont LFS Emp'!K89,"")</f>
        <v>0.40302246646193629</v>
      </c>
      <c r="L89" s="70">
        <f>IFERROR(+'CMA Emp Adj'!L89/'Ont LFS Emp'!L89,"")</f>
        <v>0.45057916430761485</v>
      </c>
      <c r="M89" s="35">
        <f>IFERROR(+'CMA Emp Adj'!M89/'Ont LFS Emp'!M89,"")</f>
        <v>0.47478557860724901</v>
      </c>
      <c r="N89" s="35">
        <f>IFERROR(+'CMA Emp Adj'!N89/'Ont LFS Emp'!N89,"")</f>
        <v>0.42739063306637853</v>
      </c>
      <c r="O89" s="35">
        <f>IFERROR(+'CMA Emp Adj'!O89/'Ont LFS Emp'!O89,"")</f>
        <v>0.41198585928408166</v>
      </c>
      <c r="P89" s="35">
        <f>IFERROR(+'CMA Emp Adj'!P89/'Ont LFS Emp'!P89,"")</f>
        <v>0.42720512595749677</v>
      </c>
      <c r="Q89" s="35">
        <f>IFERROR(+'CMA Emp Adj'!Q89/'Ont LFS Emp'!Q89,"")</f>
        <v>0.41982034880687752</v>
      </c>
      <c r="R89" s="35">
        <f>IFERROR(+'CMA Emp Adj'!R89/'Ont LFS Emp'!R89,"")</f>
        <v>0.41680132918421925</v>
      </c>
      <c r="S89" s="35">
        <f>IFERROR(+'CMA Emp Adj'!S89/'Ont LFS Emp'!S89,"")</f>
        <v>0.44086091678273404</v>
      </c>
      <c r="T89" s="35">
        <f>IFERROR(+'CMA Emp Adj'!T89/'Ont LFS Emp'!T89,"")</f>
        <v>0.4570197941606749</v>
      </c>
      <c r="U89" s="35">
        <f>IFERROR(+'CMA Emp Adj'!U89/'Ont LFS Emp'!U89,"")</f>
        <v>0.41531337977171473</v>
      </c>
      <c r="V89" s="35">
        <f>IFERROR(+'CMA Emp Adj'!V89/'Ont LFS Emp'!V89,"")</f>
        <v>0.44556620875154412</v>
      </c>
      <c r="W89" s="35">
        <f>IFERROR(+'CMA Emp Adj'!W89/'Ont LFS Emp'!W89,"")</f>
        <v>0.45780083653960296</v>
      </c>
      <c r="X89" s="35">
        <f>IFERROR(+'CMA Emp Adj'!X89/'Ont LFS Emp'!X89,"")</f>
        <v>0.43788478152566446</v>
      </c>
      <c r="Y89" s="35">
        <f>IFERROR(+'CMA Emp Adj'!Y89/'Ont LFS Emp'!Y89,"")</f>
        <v>0.41644688336852848</v>
      </c>
    </row>
    <row r="90" spans="1:25" x14ac:dyDescent="0.25">
      <c r="A90" s="6" t="s">
        <v>84</v>
      </c>
      <c r="B90" s="6"/>
      <c r="C90" s="14">
        <v>453</v>
      </c>
      <c r="D90" s="70">
        <f>IFERROR(+'CMA Emp Adj'!D90/'Ont LFS Emp'!D90,"")</f>
        <v>0.3516051912568306</v>
      </c>
      <c r="E90" s="70">
        <f>IFERROR(+'CMA Emp Adj'!E90/'Ont LFS Emp'!E90,"")</f>
        <v>0.38045492839090139</v>
      </c>
      <c r="F90" s="70">
        <f>IFERROR(+'CMA Emp Adj'!F90/'Ont LFS Emp'!F90,"")</f>
        <v>0.39267978664704806</v>
      </c>
      <c r="G90" s="70">
        <f>IFERROR(+'CMA Emp Adj'!G90/'Ont LFS Emp'!G90,"")</f>
        <v>0.35073225685317311</v>
      </c>
      <c r="H90" s="70">
        <f>IFERROR(+'CMA Emp Adj'!H90/'Ont LFS Emp'!H90,"")</f>
        <v>0.41125541125541126</v>
      </c>
      <c r="I90" s="70">
        <f>IFERROR(+'CMA Emp Adj'!I90/'Ont LFS Emp'!I90,"")</f>
        <v>0.41049562682215746</v>
      </c>
      <c r="J90" s="70">
        <f>IFERROR(+'CMA Emp Adj'!J90/'Ont LFS Emp'!J90,"")</f>
        <v>0.43727865796831317</v>
      </c>
      <c r="K90" s="70">
        <f>IFERROR(+'CMA Emp Adj'!K90/'Ont LFS Emp'!K90,"")</f>
        <v>0.37626841243862519</v>
      </c>
      <c r="L90" s="70">
        <f>IFERROR(+'CMA Emp Adj'!L90/'Ont LFS Emp'!L90,"")</f>
        <v>0.43725352114710203</v>
      </c>
      <c r="M90" s="35">
        <f>IFERROR(+'CMA Emp Adj'!M90/'Ont LFS Emp'!M90,"")</f>
        <v>0.4365417485554926</v>
      </c>
      <c r="N90" s="35">
        <f>IFERROR(+'CMA Emp Adj'!N90/'Ont LFS Emp'!N90,"")</f>
        <v>0.49978503557148357</v>
      </c>
      <c r="O90" s="35">
        <f>IFERROR(+'CMA Emp Adj'!O90/'Ont LFS Emp'!O90,"")</f>
        <v>0.38020439697015501</v>
      </c>
      <c r="P90" s="35">
        <f>IFERROR(+'CMA Emp Adj'!P90/'Ont LFS Emp'!P90,"")</f>
        <v>0.38801226437243325</v>
      </c>
      <c r="Q90" s="35">
        <f>IFERROR(+'CMA Emp Adj'!Q90/'Ont LFS Emp'!Q90,"")</f>
        <v>0.46141812530255544</v>
      </c>
      <c r="R90" s="35">
        <f>IFERROR(+'CMA Emp Adj'!R90/'Ont LFS Emp'!R90,"")</f>
        <v>0.46370993341591821</v>
      </c>
      <c r="S90" s="35">
        <f>IFERROR(+'CMA Emp Adj'!S90/'Ont LFS Emp'!S90,"")</f>
        <v>0.47440995843670181</v>
      </c>
      <c r="T90" s="35">
        <f>IFERROR(+'CMA Emp Adj'!T90/'Ont LFS Emp'!T90,"")</f>
        <v>0.48061192721176049</v>
      </c>
      <c r="U90" s="35">
        <f>IFERROR(+'CMA Emp Adj'!U90/'Ont LFS Emp'!U90,"")</f>
        <v>0.51491920342046404</v>
      </c>
      <c r="V90" s="35">
        <f>IFERROR(+'CMA Emp Adj'!V90/'Ont LFS Emp'!V90,"")</f>
        <v>0.48722474133532567</v>
      </c>
      <c r="W90" s="35">
        <f>IFERROR(+'CMA Emp Adj'!W90/'Ont LFS Emp'!W90,"")</f>
        <v>0.44220933143342184</v>
      </c>
      <c r="X90" s="35">
        <f>IFERROR(+'CMA Emp Adj'!X90/'Ont LFS Emp'!X90,"")</f>
        <v>0.50647231386937319</v>
      </c>
      <c r="Y90" s="35">
        <f>IFERROR(+'CMA Emp Adj'!Y90/'Ont LFS Emp'!Y90,"")</f>
        <v>0.55895837425320438</v>
      </c>
    </row>
    <row r="91" spans="1:25" x14ac:dyDescent="0.25">
      <c r="A91" s="6" t="s">
        <v>85</v>
      </c>
      <c r="B91" s="6"/>
      <c r="C91" s="14">
        <v>454</v>
      </c>
      <c r="D91" s="70">
        <f>IFERROR(+'CMA Emp Adj'!D91/'Ont LFS Emp'!D91,"")</f>
        <v>0.29495178672716965</v>
      </c>
      <c r="E91" s="70">
        <f>IFERROR(+'CMA Emp Adj'!E91/'Ont LFS Emp'!E91,"")</f>
        <v>0.29582747304266294</v>
      </c>
      <c r="F91" s="70">
        <f>IFERROR(+'CMA Emp Adj'!F91/'Ont LFS Emp'!F91,"")</f>
        <v>0.37876743139901031</v>
      </c>
      <c r="G91" s="70">
        <f>IFERROR(+'CMA Emp Adj'!G91/'Ont LFS Emp'!G91,"")</f>
        <v>0.41709695926563395</v>
      </c>
      <c r="H91" s="70">
        <f>IFERROR(+'CMA Emp Adj'!H91/'Ont LFS Emp'!H91,"")</f>
        <v>0.42756330427563305</v>
      </c>
      <c r="I91" s="70">
        <f>IFERROR(+'CMA Emp Adj'!I91/'Ont LFS Emp'!I91,"")</f>
        <v>0.36951034830893492</v>
      </c>
      <c r="J91" s="70">
        <f>IFERROR(+'CMA Emp Adj'!J91/'Ont LFS Emp'!J91,"")</f>
        <v>0.37131820376629648</v>
      </c>
      <c r="K91" s="70">
        <f>IFERROR(+'CMA Emp Adj'!K91/'Ont LFS Emp'!K91,"")</f>
        <v>0.45944345766725869</v>
      </c>
      <c r="L91" s="70">
        <f>IFERROR(+'CMA Emp Adj'!L91/'Ont LFS Emp'!L91,"")</f>
        <v>0.44232388125830746</v>
      </c>
      <c r="M91" s="35">
        <f>IFERROR(+'CMA Emp Adj'!M91/'Ont LFS Emp'!M91,"")</f>
        <v>0.36663605352925738</v>
      </c>
      <c r="N91" s="35">
        <f>IFERROR(+'CMA Emp Adj'!N91/'Ont LFS Emp'!N91,"")</f>
        <v>0.43864173341785273</v>
      </c>
      <c r="O91" s="35">
        <f>IFERROR(+'CMA Emp Adj'!O91/'Ont LFS Emp'!O91,"")</f>
        <v>0.42577402200043707</v>
      </c>
      <c r="P91" s="35">
        <f>IFERROR(+'CMA Emp Adj'!P91/'Ont LFS Emp'!P91,"")</f>
        <v>0.41285892405295394</v>
      </c>
      <c r="Q91" s="35">
        <f>IFERROR(+'CMA Emp Adj'!Q91/'Ont LFS Emp'!Q91,"")</f>
        <v>0.529227636621179</v>
      </c>
      <c r="R91" s="35">
        <f>IFERROR(+'CMA Emp Adj'!R91/'Ont LFS Emp'!R91,"")</f>
        <v>0.47185094463129135</v>
      </c>
      <c r="S91" s="35">
        <f>IFERROR(+'CMA Emp Adj'!S91/'Ont LFS Emp'!S91,"")</f>
        <v>0.45552188453074022</v>
      </c>
      <c r="T91" s="35">
        <f>IFERROR(+'CMA Emp Adj'!T91/'Ont LFS Emp'!T91,"")</f>
        <v>0.5315385811279405</v>
      </c>
      <c r="U91" s="35">
        <f>IFERROR(+'CMA Emp Adj'!U91/'Ont LFS Emp'!U91,"")</f>
        <v>0.53017654739479148</v>
      </c>
      <c r="V91" s="35">
        <f>IFERROR(+'CMA Emp Adj'!V91/'Ont LFS Emp'!V91,"")</f>
        <v>0.46723157443082691</v>
      </c>
      <c r="W91" s="35">
        <f>IFERROR(+'CMA Emp Adj'!W91/'Ont LFS Emp'!W91,"")</f>
        <v>0.4861866315153513</v>
      </c>
      <c r="X91" s="35">
        <f>IFERROR(+'CMA Emp Adj'!X91/'Ont LFS Emp'!X91,"")</f>
        <v>0.48239144017132629</v>
      </c>
      <c r="Y91" s="35">
        <f>IFERROR(+'CMA Emp Adj'!Y91/'Ont LFS Emp'!Y91,"")</f>
        <v>0.62379370747450802</v>
      </c>
    </row>
    <row r="92" spans="1:25" x14ac:dyDescent="0.25">
      <c r="A92" s="5" t="s">
        <v>86</v>
      </c>
      <c r="B92" s="5"/>
      <c r="C92" s="13" t="s">
        <v>200</v>
      </c>
      <c r="D92" s="69">
        <f>IFERROR(+'CMA Emp Adj'!D92/'Ont LFS Emp'!D92,"")</f>
        <v>0.46746918887933508</v>
      </c>
      <c r="E92" s="69">
        <f>IFERROR(+'CMA Emp Adj'!E92/'Ont LFS Emp'!E92,"")</f>
        <v>0.44306146115191347</v>
      </c>
      <c r="F92" s="69">
        <f>IFERROR(+'CMA Emp Adj'!F92/'Ont LFS Emp'!F92,"")</f>
        <v>0.43654173764906307</v>
      </c>
      <c r="G92" s="69">
        <f>IFERROR(+'CMA Emp Adj'!G92/'Ont LFS Emp'!G92,"")</f>
        <v>0.45476181758265899</v>
      </c>
      <c r="H92" s="69">
        <f>IFERROR(+'CMA Emp Adj'!H92/'Ont LFS Emp'!H92,"")</f>
        <v>0.4639551091890346</v>
      </c>
      <c r="I92" s="69">
        <f>IFERROR(+'CMA Emp Adj'!I92/'Ont LFS Emp'!I92,"")</f>
        <v>0.462372129623006</v>
      </c>
      <c r="J92" s="69">
        <f>IFERROR(+'CMA Emp Adj'!J92/'Ont LFS Emp'!J92,"")</f>
        <v>0.47294458030517</v>
      </c>
      <c r="K92" s="69">
        <f>IFERROR(+'CMA Emp Adj'!K92/'Ont LFS Emp'!K92,"")</f>
        <v>0.44928259928759284</v>
      </c>
      <c r="L92" s="69">
        <f>IFERROR(+'CMA Emp Adj'!L92/'Ont LFS Emp'!L92,"")</f>
        <v>0.49086456492663028</v>
      </c>
      <c r="M92" s="34">
        <f>IFERROR(+'CMA Emp Adj'!M92/'Ont LFS Emp'!M92,"")</f>
        <v>0.52655712618544503</v>
      </c>
      <c r="N92" s="34">
        <f>IFERROR(+'CMA Emp Adj'!N92/'Ont LFS Emp'!N92,"")</f>
        <v>0.50403053178255186</v>
      </c>
      <c r="O92" s="34">
        <f>IFERROR(+'CMA Emp Adj'!O92/'Ont LFS Emp'!O92,"")</f>
        <v>0.54311262808025185</v>
      </c>
      <c r="P92" s="34">
        <f>IFERROR(+'CMA Emp Adj'!P92/'Ont LFS Emp'!P92,"")</f>
        <v>0.55838916219649459</v>
      </c>
      <c r="Q92" s="34">
        <f>IFERROR(+'CMA Emp Adj'!Q92/'Ont LFS Emp'!Q92,"")</f>
        <v>0.53937141963205759</v>
      </c>
      <c r="R92" s="34">
        <f>IFERROR(+'CMA Emp Adj'!R92/'Ont LFS Emp'!R92,"")</f>
        <v>0.54554644778031114</v>
      </c>
      <c r="S92" s="34">
        <f>IFERROR(+'CMA Emp Adj'!S92/'Ont LFS Emp'!S92,"")</f>
        <v>0.52454940396970418</v>
      </c>
      <c r="T92" s="34">
        <f>IFERROR(+'CMA Emp Adj'!T92/'Ont LFS Emp'!T92,"")</f>
        <v>0.57096750149477571</v>
      </c>
      <c r="U92" s="34">
        <f>IFERROR(+'CMA Emp Adj'!U92/'Ont LFS Emp'!U92,"")</f>
        <v>0.51712956980239033</v>
      </c>
      <c r="V92" s="34">
        <f>IFERROR(+'CMA Emp Adj'!V92/'Ont LFS Emp'!V92,"")</f>
        <v>0.56691715996280223</v>
      </c>
      <c r="W92" s="34">
        <f>IFERROR(+'CMA Emp Adj'!W92/'Ont LFS Emp'!W92,"")</f>
        <v>0.55824003143616219</v>
      </c>
      <c r="X92" s="34">
        <f>IFERROR(+'CMA Emp Adj'!X92/'Ont LFS Emp'!X92,"")</f>
        <v>0.61326151175869892</v>
      </c>
      <c r="Y92" s="34">
        <f>IFERROR(+'CMA Emp Adj'!Y92/'Ont LFS Emp'!Y92,"")</f>
        <v>0.61114239046094887</v>
      </c>
    </row>
    <row r="93" spans="1:25" x14ac:dyDescent="0.25">
      <c r="A93" s="6" t="s">
        <v>87</v>
      </c>
      <c r="B93" s="6"/>
      <c r="C93" s="14">
        <v>481</v>
      </c>
      <c r="D93" s="70">
        <f>IFERROR(+'CMA Emp Adj'!D93/'Ont LFS Emp'!D93,"")</f>
        <v>0.65651709401709402</v>
      </c>
      <c r="E93" s="70">
        <f>IFERROR(+'CMA Emp Adj'!E93/'Ont LFS Emp'!E93,"")</f>
        <v>0.6596491228070176</v>
      </c>
      <c r="F93" s="70">
        <f>IFERROR(+'CMA Emp Adj'!F93/'Ont LFS Emp'!F93,"")</f>
        <v>0.63138874548270518</v>
      </c>
      <c r="G93" s="70">
        <f>IFERROR(+'CMA Emp Adj'!G93/'Ont LFS Emp'!G93,"")</f>
        <v>0.65176715176715183</v>
      </c>
      <c r="H93" s="70">
        <f>IFERROR(+'CMA Emp Adj'!H93/'Ont LFS Emp'!H93,"")</f>
        <v>0.62171541893901827</v>
      </c>
      <c r="I93" s="70">
        <f>IFERROR(+'CMA Emp Adj'!I93/'Ont LFS Emp'!I93,"")</f>
        <v>0.61391474767270937</v>
      </c>
      <c r="J93" s="70">
        <f>IFERROR(+'CMA Emp Adj'!J93/'Ont LFS Emp'!J93,"")</f>
        <v>0.603883495145631</v>
      </c>
      <c r="K93" s="70">
        <f>IFERROR(+'CMA Emp Adj'!K93/'Ont LFS Emp'!K93,"")</f>
        <v>0.6518431831480398</v>
      </c>
      <c r="L93" s="70">
        <f>IFERROR(+'CMA Emp Adj'!L93/'Ont LFS Emp'!L93,"")</f>
        <v>0.69175690444603477</v>
      </c>
      <c r="M93" s="35">
        <f>IFERROR(+'CMA Emp Adj'!M93/'Ont LFS Emp'!M93,"")</f>
        <v>0.62896475203767765</v>
      </c>
      <c r="N93" s="35">
        <f>IFERROR(+'CMA Emp Adj'!N93/'Ont LFS Emp'!N93,"")</f>
        <v>0.73458822794997958</v>
      </c>
      <c r="O93" s="35">
        <f>IFERROR(+'CMA Emp Adj'!O93/'Ont LFS Emp'!O93,"")</f>
        <v>0.84760434700986631</v>
      </c>
      <c r="P93" s="35">
        <f>IFERROR(+'CMA Emp Adj'!P93/'Ont LFS Emp'!P93,"")</f>
        <v>0.81311776487516352</v>
      </c>
      <c r="Q93" s="35">
        <f>IFERROR(+'CMA Emp Adj'!Q93/'Ont LFS Emp'!Q93,"")</f>
        <v>0.75504961672815918</v>
      </c>
      <c r="R93" s="35">
        <f>IFERROR(+'CMA Emp Adj'!R93/'Ont LFS Emp'!R93,"")</f>
        <v>0.70029982542029434</v>
      </c>
      <c r="S93" s="35">
        <f>IFERROR(+'CMA Emp Adj'!S93/'Ont LFS Emp'!S93,"")</f>
        <v>0.7093782403952209</v>
      </c>
      <c r="T93" s="35">
        <f>IFERROR(+'CMA Emp Adj'!T93/'Ont LFS Emp'!T93,"")</f>
        <v>0.7686582011239631</v>
      </c>
      <c r="U93" s="35">
        <f>IFERROR(+'CMA Emp Adj'!U93/'Ont LFS Emp'!U93,"")</f>
        <v>0.83050782301157111</v>
      </c>
      <c r="V93" s="35">
        <f>IFERROR(+'CMA Emp Adj'!V93/'Ont LFS Emp'!V93,"")</f>
        <v>0.77996811679996902</v>
      </c>
      <c r="W93" s="35">
        <f>IFERROR(+'CMA Emp Adj'!W93/'Ont LFS Emp'!W93,"")</f>
        <v>0.67623388347897728</v>
      </c>
      <c r="X93" s="35">
        <f>IFERROR(+'CMA Emp Adj'!X93/'Ont LFS Emp'!X93,"")</f>
        <v>0.86948087451480216</v>
      </c>
      <c r="Y93" s="35">
        <f>IFERROR(+'CMA Emp Adj'!Y93/'Ont LFS Emp'!Y93,"")</f>
        <v>0.79789381820306315</v>
      </c>
    </row>
    <row r="94" spans="1:25" x14ac:dyDescent="0.25">
      <c r="A94" s="6" t="s">
        <v>88</v>
      </c>
      <c r="B94" s="6"/>
      <c r="C94" s="14">
        <v>482</v>
      </c>
      <c r="D94" s="70">
        <f>IFERROR(+'CMA Emp Adj'!D94/'Ont LFS Emp'!D94,"")</f>
        <v>0.42611683848797249</v>
      </c>
      <c r="E94" s="70">
        <f>IFERROR(+'CMA Emp Adj'!E94/'Ont LFS Emp'!E94,"")</f>
        <v>0.35864297253634897</v>
      </c>
      <c r="F94" s="70">
        <f>IFERROR(+'CMA Emp Adj'!F94/'Ont LFS Emp'!F94,"")</f>
        <v>0.33109243697478991</v>
      </c>
      <c r="G94" s="70">
        <f>IFERROR(+'CMA Emp Adj'!G94/'Ont LFS Emp'!G94,"")</f>
        <v>0.24195223260643819</v>
      </c>
      <c r="H94" s="70">
        <f>IFERROR(+'CMA Emp Adj'!H94/'Ont LFS Emp'!H94,"")</f>
        <v>0.23400191021967526</v>
      </c>
      <c r="I94" s="70">
        <f>IFERROR(+'CMA Emp Adj'!I94/'Ont LFS Emp'!I94,"")</f>
        <v>0.26450511945392491</v>
      </c>
      <c r="J94" s="70">
        <f>IFERROR(+'CMA Emp Adj'!J94/'Ont LFS Emp'!J94,"")</f>
        <v>0.35646958011996571</v>
      </c>
      <c r="K94" s="70">
        <f>IFERROR(+'CMA Emp Adj'!K94/'Ont LFS Emp'!K94,"")</f>
        <v>0.34820562560620755</v>
      </c>
      <c r="L94" s="70">
        <f>IFERROR(+'CMA Emp Adj'!L94/'Ont LFS Emp'!L94,"")</f>
        <v>0.41503095455199884</v>
      </c>
      <c r="M94" s="35">
        <f>IFERROR(+'CMA Emp Adj'!M94/'Ont LFS Emp'!M94,"")</f>
        <v>0.46079713790597582</v>
      </c>
      <c r="N94" s="35">
        <f>IFERROR(+'CMA Emp Adj'!N94/'Ont LFS Emp'!N94,"")</f>
        <v>0.32992624426505607</v>
      </c>
      <c r="O94" s="35">
        <f>IFERROR(+'CMA Emp Adj'!O94/'Ont LFS Emp'!O94,"")</f>
        <v>0.31514558355762173</v>
      </c>
      <c r="P94" s="35">
        <f>IFERROR(+'CMA Emp Adj'!P94/'Ont LFS Emp'!P94,"")</f>
        <v>0.52285227960105229</v>
      </c>
      <c r="Q94" s="35">
        <f>IFERROR(+'CMA Emp Adj'!Q94/'Ont LFS Emp'!Q94,"")</f>
        <v>0.59060537958418569</v>
      </c>
      <c r="R94" s="35">
        <f>IFERROR(+'CMA Emp Adj'!R94/'Ont LFS Emp'!R94,"")</f>
        <v>0.41774418142033015</v>
      </c>
      <c r="S94" s="35">
        <f>IFERROR(+'CMA Emp Adj'!S94/'Ont LFS Emp'!S94,"")</f>
        <v>0.46776054965228153</v>
      </c>
      <c r="T94" s="35">
        <f>IFERROR(+'CMA Emp Adj'!T94/'Ont LFS Emp'!T94,"")</f>
        <v>0.28426011153825331</v>
      </c>
      <c r="U94" s="35">
        <f>IFERROR(+'CMA Emp Adj'!U94/'Ont LFS Emp'!U94,"")</f>
        <v>0.43966005144321696</v>
      </c>
      <c r="V94" s="35">
        <f>IFERROR(+'CMA Emp Adj'!V94/'Ont LFS Emp'!V94,"")</f>
        <v>0.29854015959430236</v>
      </c>
      <c r="W94" s="35">
        <f>IFERROR(+'CMA Emp Adj'!W94/'Ont LFS Emp'!W94,"")</f>
        <v>0.34104247735987314</v>
      </c>
      <c r="X94" s="35">
        <f>IFERROR(+'CMA Emp Adj'!X94/'Ont LFS Emp'!X94,"")</f>
        <v>0.28093645484949836</v>
      </c>
      <c r="Y94" s="35">
        <f>IFERROR(+'CMA Emp Adj'!Y94/'Ont LFS Emp'!Y94,"")</f>
        <v>0</v>
      </c>
    </row>
    <row r="95" spans="1:25" x14ac:dyDescent="0.25">
      <c r="A95" s="6" t="s">
        <v>89</v>
      </c>
      <c r="B95" s="6"/>
      <c r="C95" s="14">
        <v>483</v>
      </c>
      <c r="D95" s="70">
        <f>IFERROR(+'CMA Emp Adj'!D95/'Ont LFS Emp'!D95,"")</f>
        <v>0</v>
      </c>
      <c r="E95" s="70">
        <f>IFERROR(+'CMA Emp Adj'!E95/'Ont LFS Emp'!E95,"")</f>
        <v>0.52971576227390171</v>
      </c>
      <c r="F95" s="70">
        <f>IFERROR(+'CMA Emp Adj'!F95/'Ont LFS Emp'!F95,"")</f>
        <v>0</v>
      </c>
      <c r="G95" s="70" t="str">
        <f>IFERROR(+'CMA Emp Adj'!G95/'Ont LFS Emp'!G95,"")</f>
        <v/>
      </c>
      <c r="H95" s="70">
        <f>IFERROR(+'CMA Emp Adj'!H95/'Ont LFS Emp'!H95,"")</f>
        <v>0</v>
      </c>
      <c r="I95" s="70" t="str">
        <f>IFERROR(+'CMA Emp Adj'!I95/'Ont LFS Emp'!I95,"")</f>
        <v/>
      </c>
      <c r="J95" s="70" t="str">
        <f>IFERROR(+'CMA Emp Adj'!J95/'Ont LFS Emp'!J95,"")</f>
        <v/>
      </c>
      <c r="K95" s="70" t="str">
        <f>IFERROR(+'CMA Emp Adj'!K95/'Ont LFS Emp'!K95,"")</f>
        <v/>
      </c>
      <c r="L95" s="70" t="str">
        <f>IFERROR(+'CMA Emp Adj'!L95/'Ont LFS Emp'!L95,"")</f>
        <v/>
      </c>
      <c r="M95" s="35" t="str">
        <f>IFERROR(+'CMA Emp Adj'!M95/'Ont LFS Emp'!M95,"")</f>
        <v/>
      </c>
      <c r="N95" s="35" t="str">
        <f>IFERROR(+'CMA Emp Adj'!N95/'Ont LFS Emp'!N95,"")</f>
        <v/>
      </c>
      <c r="O95" s="35" t="str">
        <f>IFERROR(+'CMA Emp Adj'!O95/'Ont LFS Emp'!O95,"")</f>
        <v/>
      </c>
      <c r="P95" s="35" t="str">
        <f>IFERROR(+'CMA Emp Adj'!P95/'Ont LFS Emp'!P95,"")</f>
        <v/>
      </c>
      <c r="Q95" s="35" t="str">
        <f>IFERROR(+'CMA Emp Adj'!Q95/'Ont LFS Emp'!Q95,"")</f>
        <v/>
      </c>
      <c r="R95" s="35">
        <f>IFERROR(+'CMA Emp Adj'!R95/'Ont LFS Emp'!R95,"")</f>
        <v>0</v>
      </c>
      <c r="S95" s="35" t="str">
        <f>IFERROR(+'CMA Emp Adj'!S95/'Ont LFS Emp'!S95,"")</f>
        <v/>
      </c>
      <c r="T95" s="35" t="str">
        <f>IFERROR(+'CMA Emp Adj'!T95/'Ont LFS Emp'!T95,"")</f>
        <v/>
      </c>
      <c r="U95" s="35">
        <f>IFERROR(+'CMA Emp Adj'!U95/'Ont LFS Emp'!U95,"")</f>
        <v>0</v>
      </c>
      <c r="V95" s="35" t="str">
        <f>IFERROR(+'CMA Emp Adj'!V95/'Ont LFS Emp'!V95,"")</f>
        <v/>
      </c>
      <c r="W95" s="35" t="str">
        <f>IFERROR(+'CMA Emp Adj'!W95/'Ont LFS Emp'!W95,"")</f>
        <v/>
      </c>
      <c r="X95" s="35" t="str">
        <f>IFERROR(+'CMA Emp Adj'!X95/'Ont LFS Emp'!X95,"")</f>
        <v/>
      </c>
      <c r="Y95" s="35" t="str">
        <f>IFERROR(+'CMA Emp Adj'!Y95/'Ont LFS Emp'!Y95,"")</f>
        <v/>
      </c>
    </row>
    <row r="96" spans="1:25" x14ac:dyDescent="0.25">
      <c r="A96" s="6" t="s">
        <v>90</v>
      </c>
      <c r="B96" s="6"/>
      <c r="C96" s="14">
        <v>484</v>
      </c>
      <c r="D96" s="70">
        <f>IFERROR(+'CMA Emp Adj'!D96/'Ont LFS Emp'!D96,"")</f>
        <v>0.39347981848578939</v>
      </c>
      <c r="E96" s="70">
        <f>IFERROR(+'CMA Emp Adj'!E96/'Ont LFS Emp'!E96,"")</f>
        <v>0.31543624161073824</v>
      </c>
      <c r="F96" s="70">
        <f>IFERROR(+'CMA Emp Adj'!F96/'Ont LFS Emp'!F96,"")</f>
        <v>0.31166197183098593</v>
      </c>
      <c r="G96" s="70">
        <f>IFERROR(+'CMA Emp Adj'!G96/'Ont LFS Emp'!G96,"")</f>
        <v>0.34953703703703698</v>
      </c>
      <c r="H96" s="70">
        <f>IFERROR(+'CMA Emp Adj'!H96/'Ont LFS Emp'!H96,"")</f>
        <v>0.34903016033187578</v>
      </c>
      <c r="I96" s="70">
        <f>IFERROR(+'CMA Emp Adj'!I96/'Ont LFS Emp'!I96,"")</f>
        <v>0.35645211604450455</v>
      </c>
      <c r="J96" s="70">
        <f>IFERROR(+'CMA Emp Adj'!J96/'Ont LFS Emp'!J96,"")</f>
        <v>0.40493213138534861</v>
      </c>
      <c r="K96" s="70">
        <f>IFERROR(+'CMA Emp Adj'!K96/'Ont LFS Emp'!K96,"")</f>
        <v>0.37633683399171403</v>
      </c>
      <c r="L96" s="70">
        <f>IFERROR(+'CMA Emp Adj'!L96/'Ont LFS Emp'!L96,"")</f>
        <v>0.35898719859472278</v>
      </c>
      <c r="M96" s="35">
        <f>IFERROR(+'CMA Emp Adj'!M96/'Ont LFS Emp'!M96,"")</f>
        <v>0.43886571284161024</v>
      </c>
      <c r="N96" s="35">
        <f>IFERROR(+'CMA Emp Adj'!N96/'Ont LFS Emp'!N96,"")</f>
        <v>0.45409703376534782</v>
      </c>
      <c r="O96" s="35">
        <f>IFERROR(+'CMA Emp Adj'!O96/'Ont LFS Emp'!O96,"")</f>
        <v>0.46780286938202859</v>
      </c>
      <c r="P96" s="35">
        <f>IFERROR(+'CMA Emp Adj'!P96/'Ont LFS Emp'!P96,"")</f>
        <v>0.47900317166130846</v>
      </c>
      <c r="Q96" s="35">
        <f>IFERROR(+'CMA Emp Adj'!Q96/'Ont LFS Emp'!Q96,"")</f>
        <v>0.4676026472974229</v>
      </c>
      <c r="R96" s="35">
        <f>IFERROR(+'CMA Emp Adj'!R96/'Ont LFS Emp'!R96,"")</f>
        <v>0.47845871350453861</v>
      </c>
      <c r="S96" s="35">
        <f>IFERROR(+'CMA Emp Adj'!S96/'Ont LFS Emp'!S96,"")</f>
        <v>0.47442689938894783</v>
      </c>
      <c r="T96" s="35">
        <f>IFERROR(+'CMA Emp Adj'!T96/'Ont LFS Emp'!T96,"")</f>
        <v>0.53245369572381496</v>
      </c>
      <c r="U96" s="35">
        <f>IFERROR(+'CMA Emp Adj'!U96/'Ont LFS Emp'!U96,"")</f>
        <v>0.40715993970440723</v>
      </c>
      <c r="V96" s="35">
        <f>IFERROR(+'CMA Emp Adj'!V96/'Ont LFS Emp'!V96,"")</f>
        <v>0.54066949393818275</v>
      </c>
      <c r="W96" s="35">
        <f>IFERROR(+'CMA Emp Adj'!W96/'Ont LFS Emp'!W96,"")</f>
        <v>0.52209165133951607</v>
      </c>
      <c r="X96" s="35">
        <f>IFERROR(+'CMA Emp Adj'!X96/'Ont LFS Emp'!X96,"")</f>
        <v>0.5809081498208144</v>
      </c>
      <c r="Y96" s="35">
        <f>IFERROR(+'CMA Emp Adj'!Y96/'Ont LFS Emp'!Y96,"")</f>
        <v>0.5761328064089104</v>
      </c>
    </row>
    <row r="97" spans="1:25" x14ac:dyDescent="0.25">
      <c r="A97" s="6" t="s">
        <v>91</v>
      </c>
      <c r="B97" s="6"/>
      <c r="C97" s="14" t="s">
        <v>201</v>
      </c>
      <c r="D97" s="70">
        <f>IFERROR(+'CMA Emp Adj'!D97/'Ont LFS Emp'!D97,"")</f>
        <v>0.51106382978723408</v>
      </c>
      <c r="E97" s="70">
        <f>IFERROR(+'CMA Emp Adj'!E97/'Ont LFS Emp'!E97,"")</f>
        <v>0.48535825545171341</v>
      </c>
      <c r="F97" s="70">
        <f>IFERROR(+'CMA Emp Adj'!F97/'Ont LFS Emp'!F97,"")</f>
        <v>0.47418776161052417</v>
      </c>
      <c r="G97" s="70">
        <f>IFERROR(+'CMA Emp Adj'!G97/'Ont LFS Emp'!G97,"")</f>
        <v>0.46505471231909634</v>
      </c>
      <c r="H97" s="70">
        <f>IFERROR(+'CMA Emp Adj'!H97/'Ont LFS Emp'!H97,"")</f>
        <v>0.50398199445983383</v>
      </c>
      <c r="I97" s="70">
        <f>IFERROR(+'CMA Emp Adj'!I97/'Ont LFS Emp'!I97,"")</f>
        <v>0.47830578512396693</v>
      </c>
      <c r="J97" s="70">
        <f>IFERROR(+'CMA Emp Adj'!J97/'Ont LFS Emp'!J97,"")</f>
        <v>0.42901594710229479</v>
      </c>
      <c r="K97" s="70">
        <f>IFERROR(+'CMA Emp Adj'!K97/'Ont LFS Emp'!K97,"")</f>
        <v>0.45226998101156568</v>
      </c>
      <c r="L97" s="70">
        <f>IFERROR(+'CMA Emp Adj'!L97/'Ont LFS Emp'!L97,"")</f>
        <v>0.51580377783193687</v>
      </c>
      <c r="M97" s="35">
        <f>IFERROR(+'CMA Emp Adj'!M97/'Ont LFS Emp'!M97,"")</f>
        <v>0.55689619480684649</v>
      </c>
      <c r="N97" s="35">
        <f>IFERROR(+'CMA Emp Adj'!N97/'Ont LFS Emp'!N97,"")</f>
        <v>0.53222881929894417</v>
      </c>
      <c r="O97" s="35">
        <f>IFERROR(+'CMA Emp Adj'!O97/'Ont LFS Emp'!O97,"")</f>
        <v>0.56064711089415697</v>
      </c>
      <c r="P97" s="35">
        <f>IFERROR(+'CMA Emp Adj'!P97/'Ont LFS Emp'!P97,"")</f>
        <v>0.58537887731827798</v>
      </c>
      <c r="Q97" s="35">
        <f>IFERROR(+'CMA Emp Adj'!Q97/'Ont LFS Emp'!Q97,"")</f>
        <v>0.50857597486803197</v>
      </c>
      <c r="R97" s="35">
        <f>IFERROR(+'CMA Emp Adj'!R97/'Ont LFS Emp'!R97,"")</f>
        <v>0.55964637793818128</v>
      </c>
      <c r="S97" s="35">
        <f>IFERROR(+'CMA Emp Adj'!S97/'Ont LFS Emp'!S97,"")</f>
        <v>0.53690301407472762</v>
      </c>
      <c r="T97" s="35">
        <f>IFERROR(+'CMA Emp Adj'!T97/'Ont LFS Emp'!T97,"")</f>
        <v>0.58548246517582736</v>
      </c>
      <c r="U97" s="35">
        <f>IFERROR(+'CMA Emp Adj'!U97/'Ont LFS Emp'!U97,"")</f>
        <v>0.48592118156995839</v>
      </c>
      <c r="V97" s="35">
        <f>IFERROR(+'CMA Emp Adj'!V97/'Ont LFS Emp'!V97,"")</f>
        <v>0.53041758541981854</v>
      </c>
      <c r="W97" s="35">
        <f>IFERROR(+'CMA Emp Adj'!W97/'Ont LFS Emp'!W97,"")</f>
        <v>0.59595985013970765</v>
      </c>
      <c r="X97" s="35">
        <f>IFERROR(+'CMA Emp Adj'!X97/'Ont LFS Emp'!X97,"")</f>
        <v>0.60921175552214923</v>
      </c>
      <c r="Y97" s="35">
        <f>IFERROR(+'CMA Emp Adj'!Y97/'Ont LFS Emp'!Y97,"")</f>
        <v>0.59127726209058173</v>
      </c>
    </row>
    <row r="98" spans="1:25" x14ac:dyDescent="0.25">
      <c r="A98" s="7" t="s">
        <v>92</v>
      </c>
      <c r="B98" s="7"/>
      <c r="C98" s="14">
        <v>4851</v>
      </c>
      <c r="D98" s="70">
        <f>IFERROR(+'CMA Emp Adj'!D98/'Ont LFS Emp'!D98,"")</f>
        <v>0.71679344645991805</v>
      </c>
      <c r="E98" s="70">
        <f>IFERROR(+'CMA Emp Adj'!E98/'Ont LFS Emp'!E98,"")</f>
        <v>0.59181216134858516</v>
      </c>
      <c r="F98" s="70">
        <f>IFERROR(+'CMA Emp Adj'!F98/'Ont LFS Emp'!F98,"")</f>
        <v>0.62205270457697648</v>
      </c>
      <c r="G98" s="70">
        <f>IFERROR(+'CMA Emp Adj'!G98/'Ont LFS Emp'!G98,"")</f>
        <v>0.6813616071428571</v>
      </c>
      <c r="H98" s="70">
        <f>IFERROR(+'CMA Emp Adj'!H98/'Ont LFS Emp'!H98,"")</f>
        <v>0.70894788593903635</v>
      </c>
      <c r="I98" s="70">
        <f>IFERROR(+'CMA Emp Adj'!I98/'Ont LFS Emp'!I98,"")</f>
        <v>0.70866625691456664</v>
      </c>
      <c r="J98" s="70">
        <f>IFERROR(+'CMA Emp Adj'!J98/'Ont LFS Emp'!J98,"")</f>
        <v>0.52690166975881259</v>
      </c>
      <c r="K98" s="70">
        <f>IFERROR(+'CMA Emp Adj'!K98/'Ont LFS Emp'!K98,"")</f>
        <v>0.5995130858186245</v>
      </c>
      <c r="L98" s="70">
        <f>IFERROR(+'CMA Emp Adj'!L98/'Ont LFS Emp'!L98,"")</f>
        <v>0.67300650918438942</v>
      </c>
      <c r="M98" s="35">
        <f>IFERROR(+'CMA Emp Adj'!M98/'Ont LFS Emp'!M98,"")</f>
        <v>0.71382373966027834</v>
      </c>
      <c r="N98" s="35">
        <f>IFERROR(+'CMA Emp Adj'!N98/'Ont LFS Emp'!N98,"")</f>
        <v>0.67041025604137217</v>
      </c>
      <c r="O98" s="35">
        <f>IFERROR(+'CMA Emp Adj'!O98/'Ont LFS Emp'!O98,"")</f>
        <v>0.73658606035093255</v>
      </c>
      <c r="P98" s="35">
        <f>IFERROR(+'CMA Emp Adj'!P98/'Ont LFS Emp'!P98,"")</f>
        <v>0.75102355866914738</v>
      </c>
      <c r="Q98" s="35">
        <f>IFERROR(+'CMA Emp Adj'!Q98/'Ont LFS Emp'!Q98,"")</f>
        <v>0.69599155382729239</v>
      </c>
      <c r="R98" s="35">
        <f>IFERROR(+'CMA Emp Adj'!R98/'Ont LFS Emp'!R98,"")</f>
        <v>0.75129757549505372</v>
      </c>
      <c r="S98" s="35">
        <f>IFERROR(+'CMA Emp Adj'!S98/'Ont LFS Emp'!S98,"")</f>
        <v>0.72520654744957935</v>
      </c>
      <c r="T98" s="35">
        <f>IFERROR(+'CMA Emp Adj'!T98/'Ont LFS Emp'!T98,"")</f>
        <v>0.72999796969654063</v>
      </c>
      <c r="U98" s="35">
        <f>IFERROR(+'CMA Emp Adj'!U98/'Ont LFS Emp'!U98,"")</f>
        <v>0.68716166714151994</v>
      </c>
      <c r="V98" s="35">
        <f>IFERROR(+'CMA Emp Adj'!V98/'Ont LFS Emp'!V98,"")</f>
        <v>0.72430360884257605</v>
      </c>
      <c r="W98" s="35">
        <f>IFERROR(+'CMA Emp Adj'!W98/'Ont LFS Emp'!W98,"")</f>
        <v>0.72292922955371963</v>
      </c>
      <c r="X98" s="35">
        <f>IFERROR(+'CMA Emp Adj'!X98/'Ont LFS Emp'!X98,"")</f>
        <v>0.60877030523750053</v>
      </c>
      <c r="Y98" s="35">
        <f>IFERROR(+'CMA Emp Adj'!Y98/'Ont LFS Emp'!Y98,"")</f>
        <v>0.67758542357697649</v>
      </c>
    </row>
    <row r="99" spans="1:25" x14ac:dyDescent="0.25">
      <c r="A99" s="7" t="s">
        <v>93</v>
      </c>
      <c r="B99" s="7"/>
      <c r="C99" s="14">
        <v>4853</v>
      </c>
      <c r="D99" s="70">
        <f>IFERROR(+'CMA Emp Adj'!D99/'Ont LFS Emp'!D99,"")</f>
        <v>0.43921916592724047</v>
      </c>
      <c r="E99" s="70">
        <f>IFERROR(+'CMA Emp Adj'!E99/'Ont LFS Emp'!E99,"")</f>
        <v>0.54644808743169393</v>
      </c>
      <c r="F99" s="70">
        <f>IFERROR(+'CMA Emp Adj'!F99/'Ont LFS Emp'!F99,"")</f>
        <v>0.56617210682492569</v>
      </c>
      <c r="G99" s="70">
        <f>IFERROR(+'CMA Emp Adj'!G99/'Ont LFS Emp'!G99,"")</f>
        <v>0.57214484679665734</v>
      </c>
      <c r="H99" s="70">
        <f>IFERROR(+'CMA Emp Adj'!H99/'Ont LFS Emp'!H99,"")</f>
        <v>0.50903225806451613</v>
      </c>
      <c r="I99" s="70">
        <f>IFERROR(+'CMA Emp Adj'!I99/'Ont LFS Emp'!I99,"")</f>
        <v>0.55524861878453036</v>
      </c>
      <c r="J99" s="70">
        <f>IFERROR(+'CMA Emp Adj'!J99/'Ont LFS Emp'!J99,"")</f>
        <v>0.52089642640823741</v>
      </c>
      <c r="K99" s="70">
        <f>IFERROR(+'CMA Emp Adj'!K99/'Ont LFS Emp'!K99,"")</f>
        <v>0.53179890975166555</v>
      </c>
      <c r="L99" s="70">
        <f>IFERROR(+'CMA Emp Adj'!L99/'Ont LFS Emp'!L99,"")</f>
        <v>0.52562063789733593</v>
      </c>
      <c r="M99" s="35">
        <f>IFERROR(+'CMA Emp Adj'!M99/'Ont LFS Emp'!M99,"")</f>
        <v>0.54968141139848181</v>
      </c>
      <c r="N99" s="35">
        <f>IFERROR(+'CMA Emp Adj'!N99/'Ont LFS Emp'!N99,"")</f>
        <v>0.61863690022769757</v>
      </c>
      <c r="O99" s="35">
        <f>IFERROR(+'CMA Emp Adj'!O99/'Ont LFS Emp'!O99,"")</f>
        <v>0.53493079087932915</v>
      </c>
      <c r="P99" s="35">
        <f>IFERROR(+'CMA Emp Adj'!P99/'Ont LFS Emp'!P99,"")</f>
        <v>0.62201526235510163</v>
      </c>
      <c r="Q99" s="35">
        <f>IFERROR(+'CMA Emp Adj'!Q99/'Ont LFS Emp'!Q99,"")</f>
        <v>0.53444135437669471</v>
      </c>
      <c r="R99" s="35">
        <f>IFERROR(+'CMA Emp Adj'!R99/'Ont LFS Emp'!R99,"")</f>
        <v>0.57968449211230277</v>
      </c>
      <c r="S99" s="35">
        <f>IFERROR(+'CMA Emp Adj'!S99/'Ont LFS Emp'!S99,"")</f>
        <v>0.56150019135093765</v>
      </c>
      <c r="T99" s="35">
        <f>IFERROR(+'CMA Emp Adj'!T99/'Ont LFS Emp'!T99,"")</f>
        <v>0.64527363184079611</v>
      </c>
      <c r="U99" s="35">
        <f>IFERROR(+'CMA Emp Adj'!U99/'Ont LFS Emp'!U99,"")</f>
        <v>0.5003601221039008</v>
      </c>
      <c r="V99" s="35">
        <f>IFERROR(+'CMA Emp Adj'!V99/'Ont LFS Emp'!V99,"")</f>
        <v>0.55684734223618759</v>
      </c>
      <c r="W99" s="35">
        <f>IFERROR(+'CMA Emp Adj'!W99/'Ont LFS Emp'!W99,"")</f>
        <v>0.69304812834224594</v>
      </c>
      <c r="X99" s="35">
        <f>IFERROR(+'CMA Emp Adj'!X99/'Ont LFS Emp'!X99,"")</f>
        <v>0.7096418732782368</v>
      </c>
      <c r="Y99" s="35">
        <f>IFERROR(+'CMA Emp Adj'!Y99/'Ont LFS Emp'!Y99,"")</f>
        <v>0.67614351486092561</v>
      </c>
    </row>
    <row r="100" spans="1:25" x14ac:dyDescent="0.25">
      <c r="A100" s="8" t="s">
        <v>94</v>
      </c>
      <c r="B100" s="8"/>
      <c r="C100" s="15" t="s">
        <v>202</v>
      </c>
      <c r="D100" s="71">
        <f>IFERROR(+'CMA Emp Adj'!D100/'Ont LFS Emp'!D100,"")</f>
        <v>0.24332006822057989</v>
      </c>
      <c r="E100" s="71">
        <f>IFERROR(+'CMA Emp Adj'!E100/'Ont LFS Emp'!E100,"")</f>
        <v>0.28361344537815125</v>
      </c>
      <c r="F100" s="71">
        <f>IFERROR(+'CMA Emp Adj'!F100/'Ont LFS Emp'!F100,"")</f>
        <v>0.12427287149656267</v>
      </c>
      <c r="G100" s="71">
        <f>IFERROR(+'CMA Emp Adj'!G100/'Ont LFS Emp'!G100,"")</f>
        <v>0.18652291105121296</v>
      </c>
      <c r="H100" s="71">
        <f>IFERROR(+'CMA Emp Adj'!H100/'Ont LFS Emp'!H100,"")</f>
        <v>0.28235294117647058</v>
      </c>
      <c r="I100" s="71">
        <f>IFERROR(+'CMA Emp Adj'!I100/'Ont LFS Emp'!I100,"")</f>
        <v>0.18309002433090021</v>
      </c>
      <c r="J100" s="71">
        <f>IFERROR(+'CMA Emp Adj'!J100/'Ont LFS Emp'!J100,"")</f>
        <v>0.22841726618705036</v>
      </c>
      <c r="K100" s="71">
        <f>IFERROR(+'CMA Emp Adj'!K100/'Ont LFS Emp'!K100,"")</f>
        <v>0.21737389911929539</v>
      </c>
      <c r="L100" s="71">
        <f>IFERROR(+'CMA Emp Adj'!L100/'Ont LFS Emp'!L100,"")</f>
        <v>0.24506388356577924</v>
      </c>
      <c r="M100" s="36">
        <f>IFERROR(+'CMA Emp Adj'!M100/'Ont LFS Emp'!M100,"")</f>
        <v>0.35985400135926826</v>
      </c>
      <c r="N100" s="36">
        <f>IFERROR(+'CMA Emp Adj'!N100/'Ont LFS Emp'!N100,"")</f>
        <v>0.28551034975017847</v>
      </c>
      <c r="O100" s="36">
        <f>IFERROR(+'CMA Emp Adj'!O100/'Ont LFS Emp'!O100,"")</f>
        <v>0.30419605147069911</v>
      </c>
      <c r="P100" s="36">
        <f>IFERROR(+'CMA Emp Adj'!P100/'Ont LFS Emp'!P100,"")</f>
        <v>0.30862244647104797</v>
      </c>
      <c r="Q100" s="36">
        <f>IFERROR(+'CMA Emp Adj'!Q100/'Ont LFS Emp'!Q100,"")</f>
        <v>0.21837014636178026</v>
      </c>
      <c r="R100" s="36">
        <f>IFERROR(+'CMA Emp Adj'!R100/'Ont LFS Emp'!R100,"")</f>
        <v>0.23797677583083587</v>
      </c>
      <c r="S100" s="36">
        <f>IFERROR(+'CMA Emp Adj'!S100/'Ont LFS Emp'!S100,"")</f>
        <v>0.20787400900669512</v>
      </c>
      <c r="T100" s="36">
        <f>IFERROR(+'CMA Emp Adj'!T100/'Ont LFS Emp'!T100,"")</f>
        <v>0.29547149880807455</v>
      </c>
      <c r="U100" s="36">
        <f>IFERROR(+'CMA Emp Adj'!U100/'Ont LFS Emp'!U100,"")</f>
        <v>0.14855984449343107</v>
      </c>
      <c r="V100" s="36">
        <f>IFERROR(+'CMA Emp Adj'!V100/'Ont LFS Emp'!V100,"")</f>
        <v>0.19780373805836346</v>
      </c>
      <c r="W100" s="36">
        <f>IFERROR(+'CMA Emp Adj'!W100/'Ont LFS Emp'!W100,"")</f>
        <v>0.2065488165085155</v>
      </c>
      <c r="X100" s="36">
        <f>IFERROR(+'CMA Emp Adj'!X100/'Ont LFS Emp'!X100,"")</f>
        <v>0.31295560164958486</v>
      </c>
      <c r="Y100" s="36">
        <f>IFERROR(+'CMA Emp Adj'!Y100/'Ont LFS Emp'!Y100,"")</f>
        <v>0.27655588746326121</v>
      </c>
    </row>
    <row r="101" spans="1:25" x14ac:dyDescent="0.25">
      <c r="A101" s="6" t="s">
        <v>95</v>
      </c>
      <c r="B101" s="6"/>
      <c r="C101" s="14">
        <v>486</v>
      </c>
      <c r="D101" s="70" t="str">
        <f>IFERROR(+'CMA Emp Adj'!D101/'Ont LFS Emp'!D101,"")</f>
        <v/>
      </c>
      <c r="E101" s="70" t="str">
        <f>IFERROR(+'CMA Emp Adj'!E101/'Ont LFS Emp'!E101,"")</f>
        <v/>
      </c>
      <c r="F101" s="70" t="str">
        <f>IFERROR(+'CMA Emp Adj'!F101/'Ont LFS Emp'!F101,"")</f>
        <v/>
      </c>
      <c r="G101" s="70" t="str">
        <f>IFERROR(+'CMA Emp Adj'!G101/'Ont LFS Emp'!G101,"")</f>
        <v/>
      </c>
      <c r="H101" s="70" t="str">
        <f>IFERROR(+'CMA Emp Adj'!H101/'Ont LFS Emp'!H101,"")</f>
        <v/>
      </c>
      <c r="I101" s="70" t="str">
        <f>IFERROR(+'CMA Emp Adj'!I101/'Ont LFS Emp'!I101,"")</f>
        <v/>
      </c>
      <c r="J101" s="70" t="str">
        <f>IFERROR(+'CMA Emp Adj'!J101/'Ont LFS Emp'!J101,"")</f>
        <v/>
      </c>
      <c r="K101" s="70" t="str">
        <f>IFERROR(+'CMA Emp Adj'!K101/'Ont LFS Emp'!K101,"")</f>
        <v/>
      </c>
      <c r="L101" s="70" t="str">
        <f>IFERROR(+'CMA Emp Adj'!L101/'Ont LFS Emp'!L101,"")</f>
        <v/>
      </c>
      <c r="M101" s="35" t="str">
        <f>IFERROR(+'CMA Emp Adj'!M101/'Ont LFS Emp'!M101,"")</f>
        <v/>
      </c>
      <c r="N101" s="35" t="str">
        <f>IFERROR(+'CMA Emp Adj'!N101/'Ont LFS Emp'!N101,"")</f>
        <v/>
      </c>
      <c r="O101" s="35" t="str">
        <f>IFERROR(+'CMA Emp Adj'!O101/'Ont LFS Emp'!O101,"")</f>
        <v/>
      </c>
      <c r="P101" s="35" t="str">
        <f>IFERROR(+'CMA Emp Adj'!P101/'Ont LFS Emp'!P101,"")</f>
        <v/>
      </c>
      <c r="Q101" s="35" t="str">
        <f>IFERROR(+'CMA Emp Adj'!Q101/'Ont LFS Emp'!Q101,"")</f>
        <v/>
      </c>
      <c r="R101" s="35" t="str">
        <f>IFERROR(+'CMA Emp Adj'!R101/'Ont LFS Emp'!R101,"")</f>
        <v/>
      </c>
      <c r="S101" s="35" t="str">
        <f>IFERROR(+'CMA Emp Adj'!S101/'Ont LFS Emp'!S101,"")</f>
        <v/>
      </c>
      <c r="T101" s="35" t="str">
        <f>IFERROR(+'CMA Emp Adj'!T101/'Ont LFS Emp'!T101,"")</f>
        <v/>
      </c>
      <c r="U101" s="35" t="str">
        <f>IFERROR(+'CMA Emp Adj'!U101/'Ont LFS Emp'!U101,"")</f>
        <v/>
      </c>
      <c r="V101" s="35" t="str">
        <f>IFERROR(+'CMA Emp Adj'!V101/'Ont LFS Emp'!V101,"")</f>
        <v/>
      </c>
      <c r="W101" s="35" t="str">
        <f>IFERROR(+'CMA Emp Adj'!W101/'Ont LFS Emp'!W101,"")</f>
        <v/>
      </c>
      <c r="X101" s="35">
        <f>IFERROR(+'CMA Emp Adj'!X101/'Ont LFS Emp'!X101,"")</f>
        <v>0</v>
      </c>
      <c r="Y101" s="35" t="str">
        <f>IFERROR(+'CMA Emp Adj'!Y101/'Ont LFS Emp'!Y101,"")</f>
        <v/>
      </c>
    </row>
    <row r="102" spans="1:25" x14ac:dyDescent="0.25">
      <c r="A102" s="6" t="s">
        <v>96</v>
      </c>
      <c r="B102" s="6"/>
      <c r="C102" s="14">
        <v>488</v>
      </c>
      <c r="D102" s="70">
        <f>IFERROR(+'CMA Emp Adj'!D102/'Ont LFS Emp'!D102,"")</f>
        <v>0.48648648648648651</v>
      </c>
      <c r="E102" s="70">
        <f>IFERROR(+'CMA Emp Adj'!E102/'Ont LFS Emp'!E102,"")</f>
        <v>0.532258064516129</v>
      </c>
      <c r="F102" s="70">
        <f>IFERROR(+'CMA Emp Adj'!F102/'Ont LFS Emp'!F102,"")</f>
        <v>0.50469579420171495</v>
      </c>
      <c r="G102" s="70">
        <f>IFERROR(+'CMA Emp Adj'!G102/'Ont LFS Emp'!G102,"")</f>
        <v>0.45168539325842699</v>
      </c>
      <c r="H102" s="70">
        <f>IFERROR(+'CMA Emp Adj'!H102/'Ont LFS Emp'!H102,"")</f>
        <v>0.57380073800738007</v>
      </c>
      <c r="I102" s="70">
        <f>IFERROR(+'CMA Emp Adj'!I102/'Ont LFS Emp'!I102,"")</f>
        <v>0.53271983640081799</v>
      </c>
      <c r="J102" s="70">
        <f>IFERROR(+'CMA Emp Adj'!J102/'Ont LFS Emp'!J102,"")</f>
        <v>0.54587724736515808</v>
      </c>
      <c r="K102" s="70">
        <f>IFERROR(+'CMA Emp Adj'!K102/'Ont LFS Emp'!K102,"")</f>
        <v>0.48406437361943827</v>
      </c>
      <c r="L102" s="70">
        <f>IFERROR(+'CMA Emp Adj'!L102/'Ont LFS Emp'!L102,"")</f>
        <v>0.58631510891418137</v>
      </c>
      <c r="M102" s="35">
        <f>IFERROR(+'CMA Emp Adj'!M102/'Ont LFS Emp'!M102,"")</f>
        <v>0.58307700445117128</v>
      </c>
      <c r="N102" s="35">
        <f>IFERROR(+'CMA Emp Adj'!N102/'Ont LFS Emp'!N102,"")</f>
        <v>0.54793817527984856</v>
      </c>
      <c r="O102" s="35">
        <f>IFERROR(+'CMA Emp Adj'!O102/'Ont LFS Emp'!O102,"")</f>
        <v>0.5877713831180984</v>
      </c>
      <c r="P102" s="35">
        <f>IFERROR(+'CMA Emp Adj'!P102/'Ont LFS Emp'!P102,"")</f>
        <v>0.52868001226790229</v>
      </c>
      <c r="Q102" s="35">
        <f>IFERROR(+'CMA Emp Adj'!Q102/'Ont LFS Emp'!Q102,"")</f>
        <v>0.60474567410007996</v>
      </c>
      <c r="R102" s="35">
        <f>IFERROR(+'CMA Emp Adj'!R102/'Ont LFS Emp'!R102,"")</f>
        <v>0.60739813150388577</v>
      </c>
      <c r="S102" s="35">
        <f>IFERROR(+'CMA Emp Adj'!S102/'Ont LFS Emp'!S102,"")</f>
        <v>0.49035493756154119</v>
      </c>
      <c r="T102" s="35">
        <f>IFERROR(+'CMA Emp Adj'!T102/'Ont LFS Emp'!T102,"")</f>
        <v>0.56422457260809222</v>
      </c>
      <c r="U102" s="35">
        <f>IFERROR(+'CMA Emp Adj'!U102/'Ont LFS Emp'!U102,"")</f>
        <v>0.53540518332786713</v>
      </c>
      <c r="V102" s="35">
        <f>IFERROR(+'CMA Emp Adj'!V102/'Ont LFS Emp'!V102,"")</f>
        <v>0.57512671222931344</v>
      </c>
      <c r="W102" s="35">
        <f>IFERROR(+'CMA Emp Adj'!W102/'Ont LFS Emp'!W102,"")</f>
        <v>0.52878982034842525</v>
      </c>
      <c r="X102" s="35">
        <f>IFERROR(+'CMA Emp Adj'!X102/'Ont LFS Emp'!X102,"")</f>
        <v>0.62101721545372734</v>
      </c>
      <c r="Y102" s="35">
        <f>IFERROR(+'CMA Emp Adj'!Y102/'Ont LFS Emp'!Y102,"")</f>
        <v>0.48686510858439391</v>
      </c>
    </row>
    <row r="103" spans="1:25" x14ac:dyDescent="0.25">
      <c r="A103" s="6" t="s">
        <v>97</v>
      </c>
      <c r="B103" s="6"/>
      <c r="C103" s="14">
        <v>491</v>
      </c>
      <c r="D103" s="70">
        <f>IFERROR(+'CMA Emp Adj'!D103/'Ont LFS Emp'!D103,"")</f>
        <v>0.40480882932597551</v>
      </c>
      <c r="E103" s="70">
        <f>IFERROR(+'CMA Emp Adj'!E103/'Ont LFS Emp'!E103,"")</f>
        <v>0.43093351705132621</v>
      </c>
      <c r="F103" s="70">
        <f>IFERROR(+'CMA Emp Adj'!F103/'Ont LFS Emp'!F103,"")</f>
        <v>0.45298068849706125</v>
      </c>
      <c r="G103" s="70">
        <f>IFERROR(+'CMA Emp Adj'!G103/'Ont LFS Emp'!G103,"")</f>
        <v>0.39829366861248311</v>
      </c>
      <c r="H103" s="70">
        <f>IFERROR(+'CMA Emp Adj'!H103/'Ont LFS Emp'!H103,"")</f>
        <v>0.40014630577907828</v>
      </c>
      <c r="I103" s="70">
        <f>IFERROR(+'CMA Emp Adj'!I103/'Ont LFS Emp'!I103,"")</f>
        <v>0.46142433234421359</v>
      </c>
      <c r="J103" s="70">
        <f>IFERROR(+'CMA Emp Adj'!J103/'Ont LFS Emp'!J103,"")</f>
        <v>0.44817073170731708</v>
      </c>
      <c r="K103" s="70">
        <f>IFERROR(+'CMA Emp Adj'!K103/'Ont LFS Emp'!K103,"")</f>
        <v>0.43985881075210426</v>
      </c>
      <c r="L103" s="70">
        <f>IFERROR(+'CMA Emp Adj'!L103/'Ont LFS Emp'!L103,"")</f>
        <v>0.45799031833650455</v>
      </c>
      <c r="M103" s="35">
        <f>IFERROR(+'CMA Emp Adj'!M103/'Ont LFS Emp'!M103,"")</f>
        <v>0.47654982544805219</v>
      </c>
      <c r="N103" s="35">
        <f>IFERROR(+'CMA Emp Adj'!N103/'Ont LFS Emp'!N103,"")</f>
        <v>0.37100978403485341</v>
      </c>
      <c r="O103" s="35">
        <f>IFERROR(+'CMA Emp Adj'!O103/'Ont LFS Emp'!O103,"")</f>
        <v>0.49270827913449167</v>
      </c>
      <c r="P103" s="35">
        <f>IFERROR(+'CMA Emp Adj'!P103/'Ont LFS Emp'!P103,"")</f>
        <v>0.45400505868667268</v>
      </c>
      <c r="Q103" s="35">
        <f>IFERROR(+'CMA Emp Adj'!Q103/'Ont LFS Emp'!Q103,"")</f>
        <v>0.49028802078471145</v>
      </c>
      <c r="R103" s="35">
        <f>IFERROR(+'CMA Emp Adj'!R103/'Ont LFS Emp'!R103,"")</f>
        <v>0.38918947567858175</v>
      </c>
      <c r="S103" s="35">
        <f>IFERROR(+'CMA Emp Adj'!S103/'Ont LFS Emp'!S103,"")</f>
        <v>0.49482262365160351</v>
      </c>
      <c r="T103" s="35">
        <f>IFERROR(+'CMA Emp Adj'!T103/'Ont LFS Emp'!T103,"")</f>
        <v>0.51692289231889854</v>
      </c>
      <c r="U103" s="35">
        <f>IFERROR(+'CMA Emp Adj'!U103/'Ont LFS Emp'!U103,"")</f>
        <v>0.54026991728341323</v>
      </c>
      <c r="V103" s="35">
        <f>IFERROR(+'CMA Emp Adj'!V103/'Ont LFS Emp'!V103,"")</f>
        <v>0.44999782100132407</v>
      </c>
      <c r="W103" s="35">
        <f>IFERROR(+'CMA Emp Adj'!W103/'Ont LFS Emp'!W103,"")</f>
        <v>0.51114509049207124</v>
      </c>
      <c r="X103" s="35">
        <f>IFERROR(+'CMA Emp Adj'!X103/'Ont LFS Emp'!X103,"")</f>
        <v>0.49349493033105746</v>
      </c>
      <c r="Y103" s="35">
        <f>IFERROR(+'CMA Emp Adj'!Y103/'Ont LFS Emp'!Y103,"")</f>
        <v>0.61465347810208015</v>
      </c>
    </row>
    <row r="104" spans="1:25" x14ac:dyDescent="0.25">
      <c r="A104" s="6" t="s">
        <v>98</v>
      </c>
      <c r="B104" s="6"/>
      <c r="C104" s="14">
        <v>492</v>
      </c>
      <c r="D104" s="70">
        <f>IFERROR(+'CMA Emp Adj'!D104/'Ont LFS Emp'!D104,"")</f>
        <v>0.56175771971496435</v>
      </c>
      <c r="E104" s="70">
        <f>IFERROR(+'CMA Emp Adj'!E104/'Ont LFS Emp'!E104,"")</f>
        <v>0.55124169289961522</v>
      </c>
      <c r="F104" s="70">
        <f>IFERROR(+'CMA Emp Adj'!F104/'Ont LFS Emp'!F104,"")</f>
        <v>0.54436152570480933</v>
      </c>
      <c r="G104" s="70">
        <f>IFERROR(+'CMA Emp Adj'!G104/'Ont LFS Emp'!G104,"")</f>
        <v>0.58895889588958894</v>
      </c>
      <c r="H104" s="70">
        <f>IFERROR(+'CMA Emp Adj'!H104/'Ont LFS Emp'!H104,"")</f>
        <v>0.60912628227803323</v>
      </c>
      <c r="I104" s="70">
        <f>IFERROR(+'CMA Emp Adj'!I104/'Ont LFS Emp'!I104,"")</f>
        <v>0.61142676767676774</v>
      </c>
      <c r="J104" s="70">
        <f>IFERROR(+'CMA Emp Adj'!J104/'Ont LFS Emp'!J104,"")</f>
        <v>0.56834532374100721</v>
      </c>
      <c r="K104" s="70">
        <f>IFERROR(+'CMA Emp Adj'!K104/'Ont LFS Emp'!K104,"")</f>
        <v>0.56772838641932089</v>
      </c>
      <c r="L104" s="70">
        <f>IFERROR(+'CMA Emp Adj'!L104/'Ont LFS Emp'!L104,"")</f>
        <v>0.60715491810605982</v>
      </c>
      <c r="M104" s="35">
        <f>IFERROR(+'CMA Emp Adj'!M104/'Ont LFS Emp'!M104,"")</f>
        <v>0.66649213233449223</v>
      </c>
      <c r="N104" s="35">
        <f>IFERROR(+'CMA Emp Adj'!N104/'Ont LFS Emp'!N104,"")</f>
        <v>0.58584038463393762</v>
      </c>
      <c r="O104" s="35">
        <f>IFERROR(+'CMA Emp Adj'!O104/'Ont LFS Emp'!O104,"")</f>
        <v>0.60563992711709702</v>
      </c>
      <c r="P104" s="35">
        <f>IFERROR(+'CMA Emp Adj'!P104/'Ont LFS Emp'!P104,"")</f>
        <v>0.63466344677156084</v>
      </c>
      <c r="Q104" s="35">
        <f>IFERROR(+'CMA Emp Adj'!Q104/'Ont LFS Emp'!Q104,"")</f>
        <v>0.65581116111201532</v>
      </c>
      <c r="R104" s="35">
        <f>IFERROR(+'CMA Emp Adj'!R104/'Ont LFS Emp'!R104,"")</f>
        <v>0.66662539583344882</v>
      </c>
      <c r="S104" s="35">
        <f>IFERROR(+'CMA Emp Adj'!S104/'Ont LFS Emp'!S104,"")</f>
        <v>0.59007594262555163</v>
      </c>
      <c r="T104" s="35">
        <f>IFERROR(+'CMA Emp Adj'!T104/'Ont LFS Emp'!T104,"")</f>
        <v>0.64567408753173017</v>
      </c>
      <c r="U104" s="35">
        <f>IFERROR(+'CMA Emp Adj'!U104/'Ont LFS Emp'!U104,"")</f>
        <v>0.66974552192153969</v>
      </c>
      <c r="V104" s="35">
        <f>IFERROR(+'CMA Emp Adj'!V104/'Ont LFS Emp'!V104,"")</f>
        <v>0.68707775457560494</v>
      </c>
      <c r="W104" s="35">
        <f>IFERROR(+'CMA Emp Adj'!W104/'Ont LFS Emp'!W104,"")</f>
        <v>0.55891629688866173</v>
      </c>
      <c r="X104" s="35">
        <f>IFERROR(+'CMA Emp Adj'!X104/'Ont LFS Emp'!X104,"")</f>
        <v>0.59795236327767565</v>
      </c>
      <c r="Y104" s="35">
        <f>IFERROR(+'CMA Emp Adj'!Y104/'Ont LFS Emp'!Y104,"")</f>
        <v>0.59554320763523549</v>
      </c>
    </row>
    <row r="105" spans="1:25" x14ac:dyDescent="0.25">
      <c r="A105" s="6" t="s">
        <v>99</v>
      </c>
      <c r="B105" s="6"/>
      <c r="C105" s="14">
        <v>493</v>
      </c>
      <c r="D105" s="70">
        <f>IFERROR(+'CMA Emp Adj'!D105/'Ont LFS Emp'!D105,"")</f>
        <v>0.55729596042868912</v>
      </c>
      <c r="E105" s="70">
        <f>IFERROR(+'CMA Emp Adj'!E105/'Ont LFS Emp'!E105,"")</f>
        <v>0.58865248226950351</v>
      </c>
      <c r="F105" s="70">
        <f>IFERROR(+'CMA Emp Adj'!F105/'Ont LFS Emp'!F105,"")</f>
        <v>0.65153970826580221</v>
      </c>
      <c r="G105" s="70">
        <f>IFERROR(+'CMA Emp Adj'!G105/'Ont LFS Emp'!G105,"")</f>
        <v>0.67627627627627629</v>
      </c>
      <c r="H105" s="70">
        <f>IFERROR(+'CMA Emp Adj'!H105/'Ont LFS Emp'!H105,"")</f>
        <v>0.61523809523809525</v>
      </c>
      <c r="I105" s="70">
        <f>IFERROR(+'CMA Emp Adj'!I105/'Ont LFS Emp'!I105,"")</f>
        <v>0.6287650602409639</v>
      </c>
      <c r="J105" s="70">
        <f>IFERROR(+'CMA Emp Adj'!J105/'Ont LFS Emp'!J105,"")</f>
        <v>0.67100977198697076</v>
      </c>
      <c r="K105" s="70">
        <f>IFERROR(+'CMA Emp Adj'!K105/'Ont LFS Emp'!K105,"")</f>
        <v>0.53551476456504388</v>
      </c>
      <c r="L105" s="70">
        <f>IFERROR(+'CMA Emp Adj'!L105/'Ont LFS Emp'!L105,"")</f>
        <v>0.75125726797206671</v>
      </c>
      <c r="M105" s="35">
        <f>IFERROR(+'CMA Emp Adj'!M105/'Ont LFS Emp'!M105,"")</f>
        <v>0.64805183969741642</v>
      </c>
      <c r="N105" s="35">
        <f>IFERROR(+'CMA Emp Adj'!N105/'Ont LFS Emp'!N105,"")</f>
        <v>0.62716671617335651</v>
      </c>
      <c r="O105" s="35">
        <f>IFERROR(+'CMA Emp Adj'!O105/'Ont LFS Emp'!O105,"")</f>
        <v>0.64450890071147215</v>
      </c>
      <c r="P105" s="35">
        <f>IFERROR(+'CMA Emp Adj'!P105/'Ont LFS Emp'!P105,"")</f>
        <v>0.66321010674206571</v>
      </c>
      <c r="Q105" s="35">
        <f>IFERROR(+'CMA Emp Adj'!Q105/'Ont LFS Emp'!Q105,"")</f>
        <v>0.59466270458288706</v>
      </c>
      <c r="R105" s="35">
        <f>IFERROR(+'CMA Emp Adj'!R105/'Ont LFS Emp'!R105,"")</f>
        <v>0.63898128051084124</v>
      </c>
      <c r="S105" s="35">
        <f>IFERROR(+'CMA Emp Adj'!S105/'Ont LFS Emp'!S105,"")</f>
        <v>0.63749516247333682</v>
      </c>
      <c r="T105" s="35">
        <f>IFERROR(+'CMA Emp Adj'!T105/'Ont LFS Emp'!T105,"")</f>
        <v>0.58247493023590668</v>
      </c>
      <c r="U105" s="35">
        <f>IFERROR(+'CMA Emp Adj'!U105/'Ont LFS Emp'!U105,"")</f>
        <v>0.64038908864728528</v>
      </c>
      <c r="V105" s="35">
        <f>IFERROR(+'CMA Emp Adj'!V105/'Ont LFS Emp'!V105,"")</f>
        <v>0.64219983264876446</v>
      </c>
      <c r="W105" s="35">
        <f>IFERROR(+'CMA Emp Adj'!W105/'Ont LFS Emp'!W105,"")</f>
        <v>0.66546122794041518</v>
      </c>
      <c r="X105" s="35">
        <f>IFERROR(+'CMA Emp Adj'!X105/'Ont LFS Emp'!X105,"")</f>
        <v>0.69759796535834551</v>
      </c>
      <c r="Y105" s="35">
        <f>IFERROR(+'CMA Emp Adj'!Y105/'Ont LFS Emp'!Y105,"")</f>
        <v>0.82685442928448816</v>
      </c>
    </row>
    <row r="106" spans="1:25" x14ac:dyDescent="0.25">
      <c r="A106" s="5" t="s">
        <v>100</v>
      </c>
      <c r="B106" s="5"/>
      <c r="C106" s="13">
        <v>51</v>
      </c>
      <c r="D106" s="69">
        <f>IFERROR(+'CMA Emp Adj'!D106/'Ont LFS Emp'!D106,"")</f>
        <v>0.5500739346686383</v>
      </c>
      <c r="E106" s="69">
        <f>IFERROR(+'CMA Emp Adj'!E106/'Ont LFS Emp'!E106,"")</f>
        <v>0.54638069705093839</v>
      </c>
      <c r="F106" s="69">
        <f>IFERROR(+'CMA Emp Adj'!F106/'Ont LFS Emp'!F106,"")</f>
        <v>0.55907186593619074</v>
      </c>
      <c r="G106" s="69">
        <f>IFERROR(+'CMA Emp Adj'!G106/'Ont LFS Emp'!G106,"")</f>
        <v>0.585321545355456</v>
      </c>
      <c r="H106" s="69">
        <f>IFERROR(+'CMA Emp Adj'!H106/'Ont LFS Emp'!H106,"")</f>
        <v>0.60724444186451498</v>
      </c>
      <c r="I106" s="69">
        <f>IFERROR(+'CMA Emp Adj'!I106/'Ont LFS Emp'!I106,"")</f>
        <v>0.56239438450539447</v>
      </c>
      <c r="J106" s="69">
        <f>IFERROR(+'CMA Emp Adj'!J106/'Ont LFS Emp'!J106,"")</f>
        <v>0.55654202579223633</v>
      </c>
      <c r="K106" s="69">
        <f>IFERROR(+'CMA Emp Adj'!K106/'Ont LFS Emp'!K106,"")</f>
        <v>0.58595877090626214</v>
      </c>
      <c r="L106" s="69">
        <f>IFERROR(+'CMA Emp Adj'!L106/'Ont LFS Emp'!L106,"")</f>
        <v>0.62090645994622706</v>
      </c>
      <c r="M106" s="34">
        <f>IFERROR(+'CMA Emp Adj'!M106/'Ont LFS Emp'!M106,"")</f>
        <v>0.63365358750870615</v>
      </c>
      <c r="N106" s="34">
        <f>IFERROR(+'CMA Emp Adj'!N106/'Ont LFS Emp'!N106,"")</f>
        <v>0.61006014016333876</v>
      </c>
      <c r="O106" s="34">
        <f>IFERROR(+'CMA Emp Adj'!O106/'Ont LFS Emp'!O106,"")</f>
        <v>0.62122006088327641</v>
      </c>
      <c r="P106" s="34">
        <f>IFERROR(+'CMA Emp Adj'!P106/'Ont LFS Emp'!P106,"")</f>
        <v>0.67981166860688835</v>
      </c>
      <c r="Q106" s="34">
        <f>IFERROR(+'CMA Emp Adj'!Q106/'Ont LFS Emp'!Q106,"")</f>
        <v>0.66080931120217834</v>
      </c>
      <c r="R106" s="34">
        <f>IFERROR(+'CMA Emp Adj'!R106/'Ont LFS Emp'!R106,"")</f>
        <v>0.6729846680742414</v>
      </c>
      <c r="S106" s="34">
        <f>IFERROR(+'CMA Emp Adj'!S106/'Ont LFS Emp'!S106,"")</f>
        <v>0.60686208474182091</v>
      </c>
      <c r="T106" s="34">
        <f>IFERROR(+'CMA Emp Adj'!T106/'Ont LFS Emp'!T106,"")</f>
        <v>0.63881172375998363</v>
      </c>
      <c r="U106" s="34">
        <f>IFERROR(+'CMA Emp Adj'!U106/'Ont LFS Emp'!U106,"")</f>
        <v>0.62220639573642622</v>
      </c>
      <c r="V106" s="34">
        <f>IFERROR(+'CMA Emp Adj'!V106/'Ont LFS Emp'!V106,"")</f>
        <v>0.68042726923173946</v>
      </c>
      <c r="W106" s="34">
        <f>IFERROR(+'CMA Emp Adj'!W106/'Ont LFS Emp'!W106,"")</f>
        <v>0.63943892187050966</v>
      </c>
      <c r="X106" s="34">
        <f>IFERROR(+'CMA Emp Adj'!X106/'Ont LFS Emp'!X106,"")</f>
        <v>0.64186481951083052</v>
      </c>
      <c r="Y106" s="34">
        <f>IFERROR(+'CMA Emp Adj'!Y106/'Ont LFS Emp'!Y106,"")</f>
        <v>0.65890426858105677</v>
      </c>
    </row>
    <row r="107" spans="1:25" x14ac:dyDescent="0.25">
      <c r="A107" s="6" t="s">
        <v>101</v>
      </c>
      <c r="B107" s="6"/>
      <c r="C107" s="14">
        <v>511</v>
      </c>
      <c r="D107" s="70">
        <f>IFERROR(+'CMA Emp Adj'!D107/'Ont LFS Emp'!D107,"")</f>
        <v>0.55633047210300424</v>
      </c>
      <c r="E107" s="70">
        <f>IFERROR(+'CMA Emp Adj'!E107/'Ont LFS Emp'!E107,"")</f>
        <v>0.48304213771839666</v>
      </c>
      <c r="F107" s="70">
        <f>IFERROR(+'CMA Emp Adj'!F107/'Ont LFS Emp'!F107,"")</f>
        <v>0.54161979752530931</v>
      </c>
      <c r="G107" s="70">
        <f>IFERROR(+'CMA Emp Adj'!G107/'Ont LFS Emp'!G107,"")</f>
        <v>0.53525046382189234</v>
      </c>
      <c r="H107" s="70">
        <f>IFERROR(+'CMA Emp Adj'!H107/'Ont LFS Emp'!H107,"")</f>
        <v>0.50178522383960455</v>
      </c>
      <c r="I107" s="70">
        <f>IFERROR(+'CMA Emp Adj'!I107/'Ont LFS Emp'!I107,"")</f>
        <v>0.46731529340224987</v>
      </c>
      <c r="J107" s="70">
        <f>IFERROR(+'CMA Emp Adj'!J107/'Ont LFS Emp'!J107,"")</f>
        <v>0.54063604240282692</v>
      </c>
      <c r="K107" s="70">
        <f>IFERROR(+'CMA Emp Adj'!K107/'Ont LFS Emp'!K107,"")</f>
        <v>0.52182792953791168</v>
      </c>
      <c r="L107" s="70">
        <f>IFERROR(+'CMA Emp Adj'!L107/'Ont LFS Emp'!L107,"")</f>
        <v>0.53912628235064686</v>
      </c>
      <c r="M107" s="35">
        <f>IFERROR(+'CMA Emp Adj'!M107/'Ont LFS Emp'!M107,"")</f>
        <v>0.54779489846515861</v>
      </c>
      <c r="N107" s="35">
        <f>IFERROR(+'CMA Emp Adj'!N107/'Ont LFS Emp'!N107,"")</f>
        <v>0.56822801859854821</v>
      </c>
      <c r="O107" s="35">
        <f>IFERROR(+'CMA Emp Adj'!O107/'Ont LFS Emp'!O107,"")</f>
        <v>0.54395521912147327</v>
      </c>
      <c r="P107" s="35">
        <f>IFERROR(+'CMA Emp Adj'!P107/'Ont LFS Emp'!P107,"")</f>
        <v>0.62523971618183882</v>
      </c>
      <c r="Q107" s="35">
        <f>IFERROR(+'CMA Emp Adj'!Q107/'Ont LFS Emp'!Q107,"")</f>
        <v>0.63128299641959651</v>
      </c>
      <c r="R107" s="35">
        <f>IFERROR(+'CMA Emp Adj'!R107/'Ont LFS Emp'!R107,"")</f>
        <v>0.5742353876684837</v>
      </c>
      <c r="S107" s="35">
        <f>IFERROR(+'CMA Emp Adj'!S107/'Ont LFS Emp'!S107,"")</f>
        <v>0.57075620318558085</v>
      </c>
      <c r="T107" s="35">
        <f>IFERROR(+'CMA Emp Adj'!T107/'Ont LFS Emp'!T107,"")</f>
        <v>0.59766287477915092</v>
      </c>
      <c r="U107" s="35">
        <f>IFERROR(+'CMA Emp Adj'!U107/'Ont LFS Emp'!U107,"")</f>
        <v>0.61370117538637325</v>
      </c>
      <c r="V107" s="35">
        <f>IFERROR(+'CMA Emp Adj'!V107/'Ont LFS Emp'!V107,"")</f>
        <v>0.66852927542403884</v>
      </c>
      <c r="W107" s="35">
        <f>IFERROR(+'CMA Emp Adj'!W107/'Ont LFS Emp'!W107,"")</f>
        <v>0.52983941254846167</v>
      </c>
      <c r="X107" s="35">
        <f>IFERROR(+'CMA Emp Adj'!X107/'Ont LFS Emp'!X107,"")</f>
        <v>0.65106230488186023</v>
      </c>
      <c r="Y107" s="35">
        <f>IFERROR(+'CMA Emp Adj'!Y107/'Ont LFS Emp'!Y107,"")</f>
        <v>0.60032828839959396</v>
      </c>
    </row>
    <row r="108" spans="1:25" x14ac:dyDescent="0.25">
      <c r="A108" s="7" t="s">
        <v>102</v>
      </c>
      <c r="B108" s="7"/>
      <c r="C108" s="14">
        <v>5111</v>
      </c>
      <c r="D108" s="70">
        <f>IFERROR(+'CMA Emp Adj'!D108/'Ont LFS Emp'!D108,"")</f>
        <v>0.55558560995401673</v>
      </c>
      <c r="E108" s="70">
        <f>IFERROR(+'CMA Emp Adj'!E108/'Ont LFS Emp'!E108,"")</f>
        <v>0.48839625909248352</v>
      </c>
      <c r="F108" s="70">
        <f>IFERROR(+'CMA Emp Adj'!F108/'Ont LFS Emp'!F108,"")</f>
        <v>0.54443734015345269</v>
      </c>
      <c r="G108" s="70">
        <f>IFERROR(+'CMA Emp Adj'!G108/'Ont LFS Emp'!G108,"")</f>
        <v>0.55600711201422404</v>
      </c>
      <c r="H108" s="70">
        <f>IFERROR(+'CMA Emp Adj'!H108/'Ont LFS Emp'!H108,"")</f>
        <v>0.50277264325323479</v>
      </c>
      <c r="I108" s="70">
        <f>IFERROR(+'CMA Emp Adj'!I108/'Ont LFS Emp'!I108,"")</f>
        <v>0.46664454032525726</v>
      </c>
      <c r="J108" s="70">
        <f>IFERROR(+'CMA Emp Adj'!J108/'Ont LFS Emp'!J108,"")</f>
        <v>0.5330252786083175</v>
      </c>
      <c r="K108" s="70">
        <f>IFERROR(+'CMA Emp Adj'!K108/'Ont LFS Emp'!K108,"")</f>
        <v>0.52709227467811148</v>
      </c>
      <c r="L108" s="70">
        <f>IFERROR(+'CMA Emp Adj'!L108/'Ont LFS Emp'!L108,"")</f>
        <v>0.5304326676486748</v>
      </c>
      <c r="M108" s="35">
        <f>IFERROR(+'CMA Emp Adj'!M108/'Ont LFS Emp'!M108,"")</f>
        <v>0.55743640482950485</v>
      </c>
      <c r="N108" s="35">
        <f>IFERROR(+'CMA Emp Adj'!N108/'Ont LFS Emp'!N108,"")</f>
        <v>0.66377062892126326</v>
      </c>
      <c r="O108" s="35">
        <f>IFERROR(+'CMA Emp Adj'!O108/'Ont LFS Emp'!O108,"")</f>
        <v>0.55688930391260383</v>
      </c>
      <c r="P108" s="35">
        <f>IFERROR(+'CMA Emp Adj'!P108/'Ont LFS Emp'!P108,"")</f>
        <v>0.668393719565474</v>
      </c>
      <c r="Q108" s="35">
        <f>IFERROR(+'CMA Emp Adj'!Q108/'Ont LFS Emp'!Q108,"")</f>
        <v>0.65099650258992714</v>
      </c>
      <c r="R108" s="35">
        <f>IFERROR(+'CMA Emp Adj'!R108/'Ont LFS Emp'!R108,"")</f>
        <v>0.56672459663042085</v>
      </c>
      <c r="S108" s="35">
        <f>IFERROR(+'CMA Emp Adj'!S108/'Ont LFS Emp'!S108,"")</f>
        <v>0.59194409070359866</v>
      </c>
      <c r="T108" s="35">
        <f>IFERROR(+'CMA Emp Adj'!T108/'Ont LFS Emp'!T108,"")</f>
        <v>0.61241325014937054</v>
      </c>
      <c r="U108" s="35">
        <f>IFERROR(+'CMA Emp Adj'!U108/'Ont LFS Emp'!U108,"")</f>
        <v>0.66784181255246811</v>
      </c>
      <c r="V108" s="35">
        <f>IFERROR(+'CMA Emp Adj'!V108/'Ont LFS Emp'!V108,"")</f>
        <v>0.666293476696173</v>
      </c>
      <c r="W108" s="35">
        <f>IFERROR(+'CMA Emp Adj'!W108/'Ont LFS Emp'!W108,"")</f>
        <v>0.4950765569332648</v>
      </c>
      <c r="X108" s="35">
        <f>IFERROR(+'CMA Emp Adj'!X108/'Ont LFS Emp'!X108,"")</f>
        <v>0.71696139220721666</v>
      </c>
      <c r="Y108" s="35">
        <f>IFERROR(+'CMA Emp Adj'!Y108/'Ont LFS Emp'!Y108,"")</f>
        <v>0.67867382839399515</v>
      </c>
    </row>
    <row r="109" spans="1:25" x14ac:dyDescent="0.25">
      <c r="A109" s="7" t="s">
        <v>103</v>
      </c>
      <c r="B109" s="7"/>
      <c r="C109" s="14">
        <v>5112</v>
      </c>
      <c r="D109" s="70" t="str">
        <f>IFERROR(+'CMA Emp Adj'!D109/'Ont LFS Emp'!D109,"")</f>
        <v/>
      </c>
      <c r="E109" s="70" t="str">
        <f>IFERROR(+'CMA Emp Adj'!E109/'Ont LFS Emp'!E109,"")</f>
        <v/>
      </c>
      <c r="F109" s="70">
        <f>IFERROR(+'CMA Emp Adj'!F109/'Ont LFS Emp'!F109,"")</f>
        <v>0.52102803738317749</v>
      </c>
      <c r="G109" s="70">
        <f>IFERROR(+'CMA Emp Adj'!G109/'Ont LFS Emp'!G109,"")</f>
        <v>0</v>
      </c>
      <c r="H109" s="70">
        <f>IFERROR(+'CMA Emp Adj'!H109/'Ont LFS Emp'!H109,"")</f>
        <v>0.49367088607594933</v>
      </c>
      <c r="I109" s="70">
        <f>IFERROR(+'CMA Emp Adj'!I109/'Ont LFS Emp'!I109,"")</f>
        <v>0</v>
      </c>
      <c r="J109" s="70">
        <f>IFERROR(+'CMA Emp Adj'!J109/'Ont LFS Emp'!J109,"")</f>
        <v>0.63957597173144876</v>
      </c>
      <c r="K109" s="70">
        <f>IFERROR(+'CMA Emp Adj'!K109/'Ont LFS Emp'!K109,"")</f>
        <v>0</v>
      </c>
      <c r="L109" s="70">
        <f>IFERROR(+'CMA Emp Adj'!L109/'Ont LFS Emp'!L109,"")</f>
        <v>0.61632931048573847</v>
      </c>
      <c r="M109" s="35">
        <f>IFERROR(+'CMA Emp Adj'!M109/'Ont LFS Emp'!M109,"")</f>
        <v>0.4878487362531353</v>
      </c>
      <c r="N109" s="35">
        <f>IFERROR(+'CMA Emp Adj'!N109/'Ont LFS Emp'!N109,"")</f>
        <v>0</v>
      </c>
      <c r="O109" s="35">
        <f>IFERROR(+'CMA Emp Adj'!O109/'Ont LFS Emp'!O109,"")</f>
        <v>0</v>
      </c>
      <c r="P109" s="35">
        <f>IFERROR(+'CMA Emp Adj'!P109/'Ont LFS Emp'!P109,"")</f>
        <v>0</v>
      </c>
      <c r="Q109" s="35">
        <f>IFERROR(+'CMA Emp Adj'!Q109/'Ont LFS Emp'!Q109,"")</f>
        <v>0.48465438018180002</v>
      </c>
      <c r="R109" s="35">
        <f>IFERROR(+'CMA Emp Adj'!R109/'Ont LFS Emp'!R109,"")</f>
        <v>0.65557407459721084</v>
      </c>
      <c r="S109" s="35">
        <f>IFERROR(+'CMA Emp Adj'!S109/'Ont LFS Emp'!S109,"")</f>
        <v>0.46533417540613697</v>
      </c>
      <c r="T109" s="35">
        <f>IFERROR(+'CMA Emp Adj'!T109/'Ont LFS Emp'!T109,"")</f>
        <v>0.53319004207145437</v>
      </c>
      <c r="U109" s="35">
        <f>IFERROR(+'CMA Emp Adj'!U109/'Ont LFS Emp'!U109,"")</f>
        <v>0.41490092808080659</v>
      </c>
      <c r="V109" s="35">
        <f>IFERROR(+'CMA Emp Adj'!V109/'Ont LFS Emp'!V109,"")</f>
        <v>0.6789269000065915</v>
      </c>
      <c r="W109" s="35">
        <f>IFERROR(+'CMA Emp Adj'!W109/'Ont LFS Emp'!W109,"")</f>
        <v>0.61024282609334146</v>
      </c>
      <c r="X109" s="35">
        <f>IFERROR(+'CMA Emp Adj'!X109/'Ont LFS Emp'!X109,"")</f>
        <v>0.49810543600736523</v>
      </c>
      <c r="Y109" s="35">
        <f>IFERROR(+'CMA Emp Adj'!Y109/'Ont LFS Emp'!Y109,"")</f>
        <v>0.47660307528728579</v>
      </c>
    </row>
    <row r="110" spans="1:25" x14ac:dyDescent="0.25">
      <c r="A110" s="6" t="s">
        <v>104</v>
      </c>
      <c r="B110" s="6"/>
      <c r="C110" s="14">
        <v>512</v>
      </c>
      <c r="D110" s="70">
        <f>IFERROR(+'CMA Emp Adj'!D110/'Ont LFS Emp'!D110,"")</f>
        <v>0.74330502939255394</v>
      </c>
      <c r="E110" s="70">
        <f>IFERROR(+'CMA Emp Adj'!E110/'Ont LFS Emp'!E110,"")</f>
        <v>0.70391517128874392</v>
      </c>
      <c r="F110" s="70">
        <f>IFERROR(+'CMA Emp Adj'!F110/'Ont LFS Emp'!F110,"")</f>
        <v>0.77771939043615346</v>
      </c>
      <c r="G110" s="70">
        <f>IFERROR(+'CMA Emp Adj'!G110/'Ont LFS Emp'!G110,"")</f>
        <v>0.75713418336369165</v>
      </c>
      <c r="H110" s="70">
        <f>IFERROR(+'CMA Emp Adj'!H110/'Ont LFS Emp'!H110,"")</f>
        <v>0.78916544655929732</v>
      </c>
      <c r="I110" s="70">
        <f>IFERROR(+'CMA Emp Adj'!I110/'Ont LFS Emp'!I110,"")</f>
        <v>0.76532769556025382</v>
      </c>
      <c r="J110" s="70">
        <f>IFERROR(+'CMA Emp Adj'!J110/'Ont LFS Emp'!J110,"")</f>
        <v>0.74205685618729089</v>
      </c>
      <c r="K110" s="70">
        <f>IFERROR(+'CMA Emp Adj'!K110/'Ont LFS Emp'!K110,"")</f>
        <v>0.79490616621983912</v>
      </c>
      <c r="L110" s="70">
        <f>IFERROR(+'CMA Emp Adj'!L110/'Ont LFS Emp'!L110,"")</f>
        <v>0.8094726849896996</v>
      </c>
      <c r="M110" s="35">
        <f>IFERROR(+'CMA Emp Adj'!M110/'Ont LFS Emp'!M110,"")</f>
        <v>0.77799687275310359</v>
      </c>
      <c r="N110" s="35">
        <f>IFERROR(+'CMA Emp Adj'!N110/'Ont LFS Emp'!N110,"")</f>
        <v>0.7071026485944617</v>
      </c>
      <c r="O110" s="35">
        <f>IFERROR(+'CMA Emp Adj'!O110/'Ont LFS Emp'!O110,"")</f>
        <v>0.69748600720638687</v>
      </c>
      <c r="P110" s="35">
        <f>IFERROR(+'CMA Emp Adj'!P110/'Ont LFS Emp'!P110,"")</f>
        <v>0.78934174955827829</v>
      </c>
      <c r="Q110" s="35">
        <f>IFERROR(+'CMA Emp Adj'!Q110/'Ont LFS Emp'!Q110,"")</f>
        <v>0.75598283123473231</v>
      </c>
      <c r="R110" s="35">
        <f>IFERROR(+'CMA Emp Adj'!R110/'Ont LFS Emp'!R110,"")</f>
        <v>0.82397051077704675</v>
      </c>
      <c r="S110" s="35">
        <f>IFERROR(+'CMA Emp Adj'!S110/'Ont LFS Emp'!S110,"")</f>
        <v>0.66933287932233354</v>
      </c>
      <c r="T110" s="35">
        <f>IFERROR(+'CMA Emp Adj'!T110/'Ont LFS Emp'!T110,"")</f>
        <v>0.71857220723624016</v>
      </c>
      <c r="U110" s="35">
        <f>IFERROR(+'CMA Emp Adj'!U110/'Ont LFS Emp'!U110,"")</f>
        <v>0.81118209368452576</v>
      </c>
      <c r="V110" s="35">
        <f>IFERROR(+'CMA Emp Adj'!V110/'Ont LFS Emp'!V110,"")</f>
        <v>0.74464780716759027</v>
      </c>
      <c r="W110" s="35">
        <f>IFERROR(+'CMA Emp Adj'!W110/'Ont LFS Emp'!W110,"")</f>
        <v>0.74406685017615271</v>
      </c>
      <c r="X110" s="35">
        <f>IFERROR(+'CMA Emp Adj'!X110/'Ont LFS Emp'!X110,"")</f>
        <v>0.6385433429770031</v>
      </c>
      <c r="Y110" s="35">
        <f>IFERROR(+'CMA Emp Adj'!Y110/'Ont LFS Emp'!Y110,"")</f>
        <v>0.75410958421824326</v>
      </c>
    </row>
    <row r="111" spans="1:25" x14ac:dyDescent="0.25">
      <c r="A111" s="7" t="s">
        <v>105</v>
      </c>
      <c r="B111" s="7"/>
      <c r="C111" s="14">
        <v>5121</v>
      </c>
      <c r="D111" s="70">
        <f>IFERROR(+'CMA Emp Adj'!D111/'Ont LFS Emp'!D111,"")</f>
        <v>0.72832369942196529</v>
      </c>
      <c r="E111" s="70">
        <f>IFERROR(+'CMA Emp Adj'!E111/'Ont LFS Emp'!E111,"")</f>
        <v>0.68558558558558569</v>
      </c>
      <c r="F111" s="70">
        <f>IFERROR(+'CMA Emp Adj'!F111/'Ont LFS Emp'!F111,"")</f>
        <v>0.77602339181286539</v>
      </c>
      <c r="G111" s="70">
        <f>IFERROR(+'CMA Emp Adj'!G111/'Ont LFS Emp'!G111,"")</f>
        <v>0.73541383989145181</v>
      </c>
      <c r="H111" s="70">
        <f>IFERROR(+'CMA Emp Adj'!H111/'Ont LFS Emp'!H111,"")</f>
        <v>0.77834757834757828</v>
      </c>
      <c r="I111" s="70">
        <f>IFERROR(+'CMA Emp Adj'!I111/'Ont LFS Emp'!I111,"")</f>
        <v>0.76470588235294124</v>
      </c>
      <c r="J111" s="70">
        <f>IFERROR(+'CMA Emp Adj'!J111/'Ont LFS Emp'!J111,"")</f>
        <v>0.71852211959163825</v>
      </c>
      <c r="K111" s="70">
        <f>IFERROR(+'CMA Emp Adj'!K111/'Ont LFS Emp'!K111,"")</f>
        <v>0.7777199375325351</v>
      </c>
      <c r="L111" s="70">
        <f>IFERROR(+'CMA Emp Adj'!L111/'Ont LFS Emp'!L111,"")</f>
        <v>0.79049543027639801</v>
      </c>
      <c r="M111" s="35">
        <f>IFERROR(+'CMA Emp Adj'!M111/'Ont LFS Emp'!M111,"")</f>
        <v>0.73753214672198464</v>
      </c>
      <c r="N111" s="35">
        <f>IFERROR(+'CMA Emp Adj'!N111/'Ont LFS Emp'!N111,"")</f>
        <v>0.67122906740172572</v>
      </c>
      <c r="O111" s="35">
        <f>IFERROR(+'CMA Emp Adj'!O111/'Ont LFS Emp'!O111,"")</f>
        <v>0.71313904579634801</v>
      </c>
      <c r="P111" s="35">
        <f>IFERROR(+'CMA Emp Adj'!P111/'Ont LFS Emp'!P111,"")</f>
        <v>0.78761233512983186</v>
      </c>
      <c r="Q111" s="35">
        <f>IFERROR(+'CMA Emp Adj'!Q111/'Ont LFS Emp'!Q111,"")</f>
        <v>0.76451332021765561</v>
      </c>
      <c r="R111" s="35">
        <f>IFERROR(+'CMA Emp Adj'!R111/'Ont LFS Emp'!R111,"")</f>
        <v>0.83711883876357573</v>
      </c>
      <c r="S111" s="35">
        <f>IFERROR(+'CMA Emp Adj'!S111/'Ont LFS Emp'!S111,"")</f>
        <v>0.67440727569359138</v>
      </c>
      <c r="T111" s="35">
        <f>IFERROR(+'CMA Emp Adj'!T111/'Ont LFS Emp'!T111,"")</f>
        <v>0.71258794064976871</v>
      </c>
      <c r="U111" s="35">
        <f>IFERROR(+'CMA Emp Adj'!U111/'Ont LFS Emp'!U111,"")</f>
        <v>0.79536401567713144</v>
      </c>
      <c r="V111" s="35">
        <f>IFERROR(+'CMA Emp Adj'!V111/'Ont LFS Emp'!V111,"")</f>
        <v>0.72922343536854772</v>
      </c>
      <c r="W111" s="35">
        <f>IFERROR(+'CMA Emp Adj'!W111/'Ont LFS Emp'!W111,"")</f>
        <v>0.75158877396095336</v>
      </c>
      <c r="X111" s="35">
        <f>IFERROR(+'CMA Emp Adj'!X111/'Ont LFS Emp'!X111,"")</f>
        <v>0.63281370841104867</v>
      </c>
      <c r="Y111" s="35">
        <f>IFERROR(+'CMA Emp Adj'!Y111/'Ont LFS Emp'!Y111,"")</f>
        <v>0.76682465595124194</v>
      </c>
    </row>
    <row r="112" spans="1:25" x14ac:dyDescent="0.25">
      <c r="A112" s="7" t="s">
        <v>106</v>
      </c>
      <c r="B112" s="7"/>
      <c r="C112" s="14">
        <v>5122</v>
      </c>
      <c r="D112" s="70" t="str">
        <f>IFERROR(+'CMA Emp Adj'!D112/'Ont LFS Emp'!D112,"")</f>
        <v/>
      </c>
      <c r="E112" s="70" t="str">
        <f>IFERROR(+'CMA Emp Adj'!E112/'Ont LFS Emp'!E112,"")</f>
        <v/>
      </c>
      <c r="F112" s="70">
        <f>IFERROR(+'CMA Emp Adj'!F112/'Ont LFS Emp'!F112,"")</f>
        <v>0.78756476683937826</v>
      </c>
      <c r="G112" s="70">
        <f>IFERROR(+'CMA Emp Adj'!G112/'Ont LFS Emp'!G112,"")</f>
        <v>0.94219653179190743</v>
      </c>
      <c r="H112" s="70">
        <f>IFERROR(+'CMA Emp Adj'!H112/'Ont LFS Emp'!H112,"")</f>
        <v>0.8537414965986394</v>
      </c>
      <c r="I112" s="70" t="str">
        <f>IFERROR(+'CMA Emp Adj'!I112/'Ont LFS Emp'!I112,"")</f>
        <v/>
      </c>
      <c r="J112" s="70">
        <f>IFERROR(+'CMA Emp Adj'!J112/'Ont LFS Emp'!J112,"")</f>
        <v>0.88690476190476197</v>
      </c>
      <c r="K112" s="70">
        <f>IFERROR(+'CMA Emp Adj'!K112/'Ont LFS Emp'!K112,"")</f>
        <v>0.89905362776025244</v>
      </c>
      <c r="L112" s="70">
        <f>IFERROR(+'CMA Emp Adj'!L112/'Ont LFS Emp'!L112,"")</f>
        <v>0.91922120961060494</v>
      </c>
      <c r="M112" s="35">
        <f>IFERROR(+'CMA Emp Adj'!M112/'Ont LFS Emp'!M112,"")</f>
        <v>0.98342078615483763</v>
      </c>
      <c r="N112" s="35">
        <f>IFERROR(+'CMA Emp Adj'!N112/'Ont LFS Emp'!N112,"")</f>
        <v>0.94725355895782981</v>
      </c>
      <c r="O112" s="35">
        <f>IFERROR(+'CMA Emp Adj'!O112/'Ont LFS Emp'!O112,"")</f>
        <v>0</v>
      </c>
      <c r="P112" s="35">
        <f>IFERROR(+'CMA Emp Adj'!P112/'Ont LFS Emp'!P112,"")</f>
        <v>0</v>
      </c>
      <c r="Q112" s="35">
        <f>IFERROR(+'CMA Emp Adj'!Q112/'Ont LFS Emp'!Q112,"")</f>
        <v>0.69303819088611063</v>
      </c>
      <c r="R112" s="35" t="str">
        <f>IFERROR(+'CMA Emp Adj'!R112/'Ont LFS Emp'!R112,"")</f>
        <v/>
      </c>
      <c r="S112" s="35" t="str">
        <f>IFERROR(+'CMA Emp Adj'!S112/'Ont LFS Emp'!S112,"")</f>
        <v/>
      </c>
      <c r="T112" s="35">
        <f>IFERROR(+'CMA Emp Adj'!T112/'Ont LFS Emp'!T112,"")</f>
        <v>0.78077204415480783</v>
      </c>
      <c r="U112" s="35" t="str">
        <f>IFERROR(+'CMA Emp Adj'!U112/'Ont LFS Emp'!U112,"")</f>
        <v/>
      </c>
      <c r="V112" s="35">
        <f>IFERROR(+'CMA Emp Adj'!V112/'Ont LFS Emp'!V112,"")</f>
        <v>0.91652179959669011</v>
      </c>
      <c r="W112" s="35">
        <f>IFERROR(+'CMA Emp Adj'!W112/'Ont LFS Emp'!W112,"")</f>
        <v>0.69198020144681738</v>
      </c>
      <c r="X112" s="35" t="str">
        <f>IFERROR(+'CMA Emp Adj'!X112/'Ont LFS Emp'!X112,"")</f>
        <v/>
      </c>
      <c r="Y112" s="35">
        <f>IFERROR(+'CMA Emp Adj'!Y112/'Ont LFS Emp'!Y112,"")</f>
        <v>0</v>
      </c>
    </row>
    <row r="113" spans="1:25" x14ac:dyDescent="0.25">
      <c r="A113" s="6" t="s">
        <v>107</v>
      </c>
      <c r="B113" s="6"/>
      <c r="C113" s="14">
        <v>515</v>
      </c>
      <c r="D113" s="70">
        <f>IFERROR(+'CMA Emp Adj'!D113/'Ont LFS Emp'!D113,"")</f>
        <v>0.59421221864951768</v>
      </c>
      <c r="E113" s="70">
        <f>IFERROR(+'CMA Emp Adj'!E113/'Ont LFS Emp'!E113,"")</f>
        <v>0.64061499039077519</v>
      </c>
      <c r="F113" s="70">
        <f>IFERROR(+'CMA Emp Adj'!F113/'Ont LFS Emp'!F113,"")</f>
        <v>0.59594095940959402</v>
      </c>
      <c r="G113" s="70">
        <f>IFERROR(+'CMA Emp Adj'!G113/'Ont LFS Emp'!G113,"")</f>
        <v>0.70872707059477491</v>
      </c>
      <c r="H113" s="70">
        <f>IFERROR(+'CMA Emp Adj'!H113/'Ont LFS Emp'!H113,"")</f>
        <v>0.59860383944153572</v>
      </c>
      <c r="I113" s="70">
        <f>IFERROR(+'CMA Emp Adj'!I113/'Ont LFS Emp'!I113,"")</f>
        <v>0.70000000000000007</v>
      </c>
      <c r="J113" s="70">
        <f>IFERROR(+'CMA Emp Adj'!J113/'Ont LFS Emp'!J113,"")</f>
        <v>0.60388739946380698</v>
      </c>
      <c r="K113" s="70">
        <f>IFERROR(+'CMA Emp Adj'!K113/'Ont LFS Emp'!K113,"")</f>
        <v>0.6071428571428571</v>
      </c>
      <c r="L113" s="70">
        <f>IFERROR(+'CMA Emp Adj'!L113/'Ont LFS Emp'!L113,"")</f>
        <v>0.76545599768133921</v>
      </c>
      <c r="M113" s="35">
        <f>IFERROR(+'CMA Emp Adj'!M113/'Ont LFS Emp'!M113,"")</f>
        <v>0.69449970734268229</v>
      </c>
      <c r="N113" s="35">
        <f>IFERROR(+'CMA Emp Adj'!N113/'Ont LFS Emp'!N113,"")</f>
        <v>0.67243897449559686</v>
      </c>
      <c r="O113" s="35">
        <f>IFERROR(+'CMA Emp Adj'!O113/'Ont LFS Emp'!O113,"")</f>
        <v>0.71079709147945225</v>
      </c>
      <c r="P113" s="35">
        <f>IFERROR(+'CMA Emp Adj'!P113/'Ont LFS Emp'!P113,"")</f>
        <v>0.80984391131015021</v>
      </c>
      <c r="Q113" s="35">
        <f>IFERROR(+'CMA Emp Adj'!Q113/'Ont LFS Emp'!Q113,"")</f>
        <v>0.72065219509591172</v>
      </c>
      <c r="R113" s="35">
        <f>IFERROR(+'CMA Emp Adj'!R113/'Ont LFS Emp'!R113,"")</f>
        <v>0.79348110285253526</v>
      </c>
      <c r="S113" s="35">
        <f>IFERROR(+'CMA Emp Adj'!S113/'Ont LFS Emp'!S113,"")</f>
        <v>0.65758322605102759</v>
      </c>
      <c r="T113" s="35">
        <f>IFERROR(+'CMA Emp Adj'!T113/'Ont LFS Emp'!T113,"")</f>
        <v>0.80136151803735101</v>
      </c>
      <c r="U113" s="35">
        <f>IFERROR(+'CMA Emp Adj'!U113/'Ont LFS Emp'!U113,"")</f>
        <v>0.65874319674970105</v>
      </c>
      <c r="V113" s="35">
        <f>IFERROR(+'CMA Emp Adj'!V113/'Ont LFS Emp'!V113,"")</f>
        <v>0.80202181238450676</v>
      </c>
      <c r="W113" s="35">
        <f>IFERROR(+'CMA Emp Adj'!W113/'Ont LFS Emp'!W113,"")</f>
        <v>0.71456891623656849</v>
      </c>
      <c r="X113" s="35">
        <f>IFERROR(+'CMA Emp Adj'!X113/'Ont LFS Emp'!X113,"")</f>
        <v>0.73255572120423318</v>
      </c>
      <c r="Y113" s="35">
        <f>IFERROR(+'CMA Emp Adj'!Y113/'Ont LFS Emp'!Y113,"")</f>
        <v>0.70206385645193237</v>
      </c>
    </row>
    <row r="114" spans="1:25" x14ac:dyDescent="0.25">
      <c r="A114" s="6" t="s">
        <v>108</v>
      </c>
      <c r="B114" s="6"/>
      <c r="C114" s="14">
        <v>517</v>
      </c>
      <c r="D114" s="70">
        <f>IFERROR(+'CMA Emp Adj'!D114/'Ont LFS Emp'!D114,"")</f>
        <v>0.49488453668517973</v>
      </c>
      <c r="E114" s="70">
        <f>IFERROR(+'CMA Emp Adj'!E114/'Ont LFS Emp'!E114,"")</f>
        <v>0.53662647478283421</v>
      </c>
      <c r="F114" s="70">
        <f>IFERROR(+'CMA Emp Adj'!F114/'Ont LFS Emp'!F114,"")</f>
        <v>0.53374408941109042</v>
      </c>
      <c r="G114" s="70">
        <f>IFERROR(+'CMA Emp Adj'!G114/'Ont LFS Emp'!G114,"")</f>
        <v>0.57221231655465643</v>
      </c>
      <c r="H114" s="70">
        <f>IFERROR(+'CMA Emp Adj'!H114/'Ont LFS Emp'!H114,"")</f>
        <v>0.62672754195459024</v>
      </c>
      <c r="I114" s="70">
        <f>IFERROR(+'CMA Emp Adj'!I114/'Ont LFS Emp'!I114,"")</f>
        <v>0.54687728535907554</v>
      </c>
      <c r="J114" s="70">
        <f>IFERROR(+'CMA Emp Adj'!J114/'Ont LFS Emp'!J114,"")</f>
        <v>0.527866644216198</v>
      </c>
      <c r="K114" s="70">
        <f>IFERROR(+'CMA Emp Adj'!K114/'Ont LFS Emp'!K114,"")</f>
        <v>0.56672443674176776</v>
      </c>
      <c r="L114" s="70">
        <f>IFERROR(+'CMA Emp Adj'!L114/'Ont LFS Emp'!L114,"")</f>
        <v>0.57964263574771202</v>
      </c>
      <c r="M114" s="35">
        <f>IFERROR(+'CMA Emp Adj'!M114/'Ont LFS Emp'!M114,"")</f>
        <v>0.66664891831227735</v>
      </c>
      <c r="N114" s="35">
        <f>IFERROR(+'CMA Emp Adj'!N114/'Ont LFS Emp'!N114,"")</f>
        <v>0.61576160249049705</v>
      </c>
      <c r="O114" s="35">
        <f>IFERROR(+'CMA Emp Adj'!O114/'Ont LFS Emp'!O114,"")</f>
        <v>0.62406973426144352</v>
      </c>
      <c r="P114" s="35">
        <f>IFERROR(+'CMA Emp Adj'!P114/'Ont LFS Emp'!P114,"")</f>
        <v>0.64662343037824166</v>
      </c>
      <c r="Q114" s="35">
        <f>IFERROR(+'CMA Emp Adj'!Q114/'Ont LFS Emp'!Q114,"")</f>
        <v>0.64090863761984973</v>
      </c>
      <c r="R114" s="35">
        <f>IFERROR(+'CMA Emp Adj'!R114/'Ont LFS Emp'!R114,"")</f>
        <v>0.67302463810217483</v>
      </c>
      <c r="S114" s="35">
        <f>IFERROR(+'CMA Emp Adj'!S114/'Ont LFS Emp'!S114,"")</f>
        <v>0.58958578312002385</v>
      </c>
      <c r="T114" s="35">
        <f>IFERROR(+'CMA Emp Adj'!T114/'Ont LFS Emp'!T114,"")</f>
        <v>0.59741278462951863</v>
      </c>
      <c r="U114" s="35">
        <f>IFERROR(+'CMA Emp Adj'!U114/'Ont LFS Emp'!U114,"")</f>
        <v>0.57157467870658729</v>
      </c>
      <c r="V114" s="35">
        <f>IFERROR(+'CMA Emp Adj'!V114/'Ont LFS Emp'!V114,"")</f>
        <v>0.65586311802320718</v>
      </c>
      <c r="W114" s="35">
        <f>IFERROR(+'CMA Emp Adj'!W114/'Ont LFS Emp'!W114,"")</f>
        <v>0.65070249393947643</v>
      </c>
      <c r="X114" s="35">
        <f>IFERROR(+'CMA Emp Adj'!X114/'Ont LFS Emp'!X114,"")</f>
        <v>0.64630412649615587</v>
      </c>
      <c r="Y114" s="35">
        <f>IFERROR(+'CMA Emp Adj'!Y114/'Ont LFS Emp'!Y114,"")</f>
        <v>0.66735899911577967</v>
      </c>
    </row>
    <row r="115" spans="1:25" x14ac:dyDescent="0.25">
      <c r="A115" s="6" t="s">
        <v>109</v>
      </c>
      <c r="B115" s="6"/>
      <c r="C115" s="14">
        <v>518</v>
      </c>
      <c r="D115" s="70">
        <f>IFERROR(+'CMA Emp Adj'!D115/'Ont LFS Emp'!D115,"")</f>
        <v>0.7398568019093078</v>
      </c>
      <c r="E115" s="70">
        <f>IFERROR(+'CMA Emp Adj'!E115/'Ont LFS Emp'!E115,"")</f>
        <v>0.64343163538873993</v>
      </c>
      <c r="F115" s="70">
        <f>IFERROR(+'CMA Emp Adj'!F115/'Ont LFS Emp'!F115,"")</f>
        <v>0.52694610778443118</v>
      </c>
      <c r="G115" s="70">
        <f>IFERROR(+'CMA Emp Adj'!G115/'Ont LFS Emp'!G115,"")</f>
        <v>0.72924187725631773</v>
      </c>
      <c r="H115" s="70">
        <f>IFERROR(+'CMA Emp Adj'!H115/'Ont LFS Emp'!H115,"")</f>
        <v>0.75717439293598232</v>
      </c>
      <c r="I115" s="70">
        <f>IFERROR(+'CMA Emp Adj'!I115/'Ont LFS Emp'!I115,"")</f>
        <v>0.71290944123314059</v>
      </c>
      <c r="J115" s="70">
        <f>IFERROR(+'CMA Emp Adj'!J115/'Ont LFS Emp'!J115,"")</f>
        <v>0</v>
      </c>
      <c r="K115" s="70">
        <f>IFERROR(+'CMA Emp Adj'!K115/'Ont LFS Emp'!K115,"")</f>
        <v>0.77704918032786896</v>
      </c>
      <c r="L115" s="70">
        <f>IFERROR(+'CMA Emp Adj'!L115/'Ont LFS Emp'!L115,"")</f>
        <v>0.77596031648423736</v>
      </c>
      <c r="M115" s="35">
        <f>IFERROR(+'CMA Emp Adj'!M115/'Ont LFS Emp'!M115,"")</f>
        <v>0</v>
      </c>
      <c r="N115" s="35">
        <f>IFERROR(+'CMA Emp Adj'!N115/'Ont LFS Emp'!N115,"")</f>
        <v>0.67381646204557399</v>
      </c>
      <c r="O115" s="35">
        <f>IFERROR(+'CMA Emp Adj'!O115/'Ont LFS Emp'!O115,"")</f>
        <v>0.7202312138728324</v>
      </c>
      <c r="P115" s="35">
        <f>IFERROR(+'CMA Emp Adj'!P115/'Ont LFS Emp'!P115,"")</f>
        <v>0.80615704357991813</v>
      </c>
      <c r="Q115" s="35">
        <f>IFERROR(+'CMA Emp Adj'!Q115/'Ont LFS Emp'!Q115,"")</f>
        <v>0.90001060614095552</v>
      </c>
      <c r="R115" s="35">
        <f>IFERROR(+'CMA Emp Adj'!R115/'Ont LFS Emp'!R115,"")</f>
        <v>0.81741990403962239</v>
      </c>
      <c r="S115" s="35">
        <f>IFERROR(+'CMA Emp Adj'!S115/'Ont LFS Emp'!S115,"")</f>
        <v>0.84414562848790875</v>
      </c>
      <c r="T115" s="35">
        <f>IFERROR(+'CMA Emp Adj'!T115/'Ont LFS Emp'!T115,"")</f>
        <v>0.91216901408450712</v>
      </c>
      <c r="U115" s="35">
        <f>IFERROR(+'CMA Emp Adj'!U115/'Ont LFS Emp'!U115,"")</f>
        <v>0.88340692805481535</v>
      </c>
      <c r="V115" s="35">
        <f>IFERROR(+'CMA Emp Adj'!V115/'Ont LFS Emp'!V115,"")</f>
        <v>0.96602673365030967</v>
      </c>
      <c r="W115" s="35">
        <f>IFERROR(+'CMA Emp Adj'!W115/'Ont LFS Emp'!W115,"")</f>
        <v>0.63975790174577085</v>
      </c>
      <c r="X115" s="35">
        <f>IFERROR(+'CMA Emp Adj'!X115/'Ont LFS Emp'!X115,"")</f>
        <v>0.71644200849968764</v>
      </c>
      <c r="Y115" s="35">
        <f>IFERROR(+'CMA Emp Adj'!Y115/'Ont LFS Emp'!Y115,"")</f>
        <v>0.66337400559509385</v>
      </c>
    </row>
    <row r="116" spans="1:25" x14ac:dyDescent="0.25">
      <c r="A116" s="6" t="s">
        <v>110</v>
      </c>
      <c r="B116" s="6"/>
      <c r="C116" s="14">
        <v>519</v>
      </c>
      <c r="D116" s="70">
        <f>IFERROR(+'CMA Emp Adj'!D116/'Ont LFS Emp'!D116,"")</f>
        <v>0.43890274314214467</v>
      </c>
      <c r="E116" s="70">
        <f>IFERROR(+'CMA Emp Adj'!E116/'Ont LFS Emp'!E116,"")</f>
        <v>0.44414893617021278</v>
      </c>
      <c r="F116" s="70">
        <f>IFERROR(+'CMA Emp Adj'!F116/'Ont LFS Emp'!F116,"")</f>
        <v>0.35663082437275984</v>
      </c>
      <c r="G116" s="70">
        <f>IFERROR(+'CMA Emp Adj'!G116/'Ont LFS Emp'!G116,"")</f>
        <v>0.3888888888888889</v>
      </c>
      <c r="H116" s="70">
        <f>IFERROR(+'CMA Emp Adj'!H116/'Ont LFS Emp'!H116,"")</f>
        <v>0.45</v>
      </c>
      <c r="I116" s="70">
        <f>IFERROR(+'CMA Emp Adj'!I116/'Ont LFS Emp'!I116,"")</f>
        <v>0.27504553734061932</v>
      </c>
      <c r="J116" s="70">
        <f>IFERROR(+'CMA Emp Adj'!J116/'Ont LFS Emp'!J116,"")</f>
        <v>0.36552649228705569</v>
      </c>
      <c r="K116" s="70">
        <f>IFERROR(+'CMA Emp Adj'!K116/'Ont LFS Emp'!K116,"")</f>
        <v>0.45725388601036271</v>
      </c>
      <c r="L116" s="70">
        <f>IFERROR(+'CMA Emp Adj'!L116/'Ont LFS Emp'!L116,"")</f>
        <v>0.46272897192426693</v>
      </c>
      <c r="M116" s="35">
        <f>IFERROR(+'CMA Emp Adj'!M116/'Ont LFS Emp'!M116,"")</f>
        <v>0.49862863309887984</v>
      </c>
      <c r="N116" s="35">
        <f>IFERROR(+'CMA Emp Adj'!N116/'Ont LFS Emp'!N116,"")</f>
        <v>0.44088605727677682</v>
      </c>
      <c r="O116" s="35">
        <f>IFERROR(+'CMA Emp Adj'!O116/'Ont LFS Emp'!O116,"")</f>
        <v>0.50719051815614835</v>
      </c>
      <c r="P116" s="35">
        <f>IFERROR(+'CMA Emp Adj'!P116/'Ont LFS Emp'!P116,"")</f>
        <v>0.59970518110438542</v>
      </c>
      <c r="Q116" s="35">
        <f>IFERROR(+'CMA Emp Adj'!Q116/'Ont LFS Emp'!Q116,"")</f>
        <v>0.55409575364394636</v>
      </c>
      <c r="R116" s="35">
        <f>IFERROR(+'CMA Emp Adj'!R116/'Ont LFS Emp'!R116,"")</f>
        <v>0.53371282841338852</v>
      </c>
      <c r="S116" s="35">
        <f>IFERROR(+'CMA Emp Adj'!S116/'Ont LFS Emp'!S116,"")</f>
        <v>0.57229964508810149</v>
      </c>
      <c r="T116" s="35">
        <f>IFERROR(+'CMA Emp Adj'!T116/'Ont LFS Emp'!T116,"")</f>
        <v>0.49362007535301783</v>
      </c>
      <c r="U116" s="35">
        <f>IFERROR(+'CMA Emp Adj'!U116/'Ont LFS Emp'!U116,"")</f>
        <v>0.46800695391229702</v>
      </c>
      <c r="V116" s="35">
        <f>IFERROR(+'CMA Emp Adj'!V116/'Ont LFS Emp'!V116,"")</f>
        <v>0.45368141453534427</v>
      </c>
      <c r="W116" s="35">
        <f>IFERROR(+'CMA Emp Adj'!W116/'Ont LFS Emp'!W116,"")</f>
        <v>0.49901668082709566</v>
      </c>
      <c r="X116" s="35">
        <f>IFERROR(+'CMA Emp Adj'!X116/'Ont LFS Emp'!X116,"")</f>
        <v>0.4884962220692351</v>
      </c>
      <c r="Y116" s="35">
        <f>IFERROR(+'CMA Emp Adj'!Y116/'Ont LFS Emp'!Y116,"")</f>
        <v>0.54494912469697976</v>
      </c>
    </row>
    <row r="117" spans="1:25" x14ac:dyDescent="0.25">
      <c r="A117" s="4" t="s">
        <v>111</v>
      </c>
      <c r="B117" s="4"/>
      <c r="C117" s="12" t="s">
        <v>203</v>
      </c>
      <c r="D117" s="68">
        <f>IFERROR(+'CMA Emp Adj'!D117/'Ont LFS Emp'!D117,"")</f>
        <v>0.56200903906165922</v>
      </c>
      <c r="E117" s="68">
        <f>IFERROR(+'CMA Emp Adj'!E117/'Ont LFS Emp'!E117,"")</f>
        <v>0.56364617044228693</v>
      </c>
      <c r="F117" s="68">
        <f>IFERROR(+'CMA Emp Adj'!F117/'Ont LFS Emp'!F117,"")</f>
        <v>0.57207539222912496</v>
      </c>
      <c r="G117" s="68">
        <f>IFERROR(+'CMA Emp Adj'!G117/'Ont LFS Emp'!G117,"")</f>
        <v>0.56507852712155204</v>
      </c>
      <c r="H117" s="68">
        <f>IFERROR(+'CMA Emp Adj'!H117/'Ont LFS Emp'!H117,"")</f>
        <v>0.57937525646286414</v>
      </c>
      <c r="I117" s="68">
        <f>IFERROR(+'CMA Emp Adj'!I117/'Ont LFS Emp'!I117,"")</f>
        <v>0.59102801839103813</v>
      </c>
      <c r="J117" s="68">
        <f>IFERROR(+'CMA Emp Adj'!J117/'Ont LFS Emp'!J117,"")</f>
        <v>0.56816910315973823</v>
      </c>
      <c r="K117" s="68">
        <f>IFERROR(+'CMA Emp Adj'!K117/'Ont LFS Emp'!K117,"")</f>
        <v>0.58700820436322954</v>
      </c>
      <c r="L117" s="68">
        <f>IFERROR(+'CMA Emp Adj'!L117/'Ont LFS Emp'!L117,"")</f>
        <v>0.63811997492764094</v>
      </c>
      <c r="M117" s="33">
        <f>IFERROR(+'CMA Emp Adj'!M117/'Ont LFS Emp'!M117,"")</f>
        <v>0.6366051712081735</v>
      </c>
      <c r="N117" s="33">
        <f>IFERROR(+'CMA Emp Adj'!N117/'Ont LFS Emp'!N117,"")</f>
        <v>0.6402364078464593</v>
      </c>
      <c r="O117" s="33">
        <f>IFERROR(+'CMA Emp Adj'!O117/'Ont LFS Emp'!O117,"")</f>
        <v>0.64155358725397149</v>
      </c>
      <c r="P117" s="33">
        <f>IFERROR(+'CMA Emp Adj'!P117/'Ont LFS Emp'!P117,"")</f>
        <v>0.65404401171560067</v>
      </c>
      <c r="Q117" s="33">
        <f>IFERROR(+'CMA Emp Adj'!Q117/'Ont LFS Emp'!Q117,"")</f>
        <v>0.63688053019370916</v>
      </c>
      <c r="R117" s="33">
        <f>IFERROR(+'CMA Emp Adj'!R117/'Ont LFS Emp'!R117,"")</f>
        <v>0.64429427818950857</v>
      </c>
      <c r="S117" s="33">
        <f>IFERROR(+'CMA Emp Adj'!S117/'Ont LFS Emp'!S117,"")</f>
        <v>0.62655301451992762</v>
      </c>
      <c r="T117" s="33">
        <f>IFERROR(+'CMA Emp Adj'!T117/'Ont LFS Emp'!T117,"")</f>
        <v>0.65098937151790892</v>
      </c>
      <c r="U117" s="33">
        <f>IFERROR(+'CMA Emp Adj'!U117/'Ont LFS Emp'!U117,"")</f>
        <v>0.67401148593061866</v>
      </c>
      <c r="V117" s="33">
        <f>IFERROR(+'CMA Emp Adj'!V117/'Ont LFS Emp'!V117,"")</f>
        <v>0.66788200100675943</v>
      </c>
      <c r="W117" s="33">
        <f>IFERROR(+'CMA Emp Adj'!W117/'Ont LFS Emp'!W117,"")</f>
        <v>0.68916977483001673</v>
      </c>
      <c r="X117" s="33">
        <f>IFERROR(+'CMA Emp Adj'!X117/'Ont LFS Emp'!X117,"")</f>
        <v>0.69311499826375167</v>
      </c>
      <c r="Y117" s="33">
        <f>IFERROR(+'CMA Emp Adj'!Y117/'Ont LFS Emp'!Y117,"")</f>
        <v>0.69929414369235887</v>
      </c>
    </row>
    <row r="118" spans="1:25" x14ac:dyDescent="0.25">
      <c r="A118" s="5" t="s">
        <v>112</v>
      </c>
      <c r="B118" s="5"/>
      <c r="C118" s="13">
        <v>52</v>
      </c>
      <c r="D118" s="69">
        <f>IFERROR(+'CMA Emp Adj'!D118/'Ont LFS Emp'!D118,"")</f>
        <v>0.59210957706458778</v>
      </c>
      <c r="E118" s="69">
        <f>IFERROR(+'CMA Emp Adj'!E118/'Ont LFS Emp'!E118,"")</f>
        <v>0.59560780834072757</v>
      </c>
      <c r="F118" s="69">
        <f>IFERROR(+'CMA Emp Adj'!F118/'Ont LFS Emp'!F118,"")</f>
        <v>0.5892196645958272</v>
      </c>
      <c r="G118" s="69">
        <f>IFERROR(+'CMA Emp Adj'!G118/'Ont LFS Emp'!G118,"")</f>
        <v>0.59244175380664099</v>
      </c>
      <c r="H118" s="69">
        <f>IFERROR(+'CMA Emp Adj'!H118/'Ont LFS Emp'!H118,"")</f>
        <v>0.59741788100100368</v>
      </c>
      <c r="I118" s="69">
        <f>IFERROR(+'CMA Emp Adj'!I118/'Ont LFS Emp'!I118,"")</f>
        <v>0.61915966386554622</v>
      </c>
      <c r="J118" s="69">
        <f>IFERROR(+'CMA Emp Adj'!J118/'Ont LFS Emp'!J118,"")</f>
        <v>0.59029248279512969</v>
      </c>
      <c r="K118" s="69">
        <f>IFERROR(+'CMA Emp Adj'!K118/'Ont LFS Emp'!K118,"")</f>
        <v>0.59954572699454245</v>
      </c>
      <c r="L118" s="69">
        <f>IFERROR(+'CMA Emp Adj'!L118/'Ont LFS Emp'!L118,"")</f>
        <v>0.66643528656933004</v>
      </c>
      <c r="M118" s="34">
        <f>IFERROR(+'CMA Emp Adj'!M118/'Ont LFS Emp'!M118,"")</f>
        <v>0.67294996844525456</v>
      </c>
      <c r="N118" s="34">
        <f>IFERROR(+'CMA Emp Adj'!N118/'Ont LFS Emp'!N118,"")</f>
        <v>0.66330082559275561</v>
      </c>
      <c r="O118" s="34">
        <f>IFERROR(+'CMA Emp Adj'!O118/'Ont LFS Emp'!O118,"")</f>
        <v>0.67170133946646204</v>
      </c>
      <c r="P118" s="34">
        <f>IFERROR(+'CMA Emp Adj'!P118/'Ont LFS Emp'!P118,"")</f>
        <v>0.67792527255927071</v>
      </c>
      <c r="Q118" s="34">
        <f>IFERROR(+'CMA Emp Adj'!Q118/'Ont LFS Emp'!Q118,"")</f>
        <v>0.66128209573224661</v>
      </c>
      <c r="R118" s="34">
        <f>IFERROR(+'CMA Emp Adj'!R118/'Ont LFS Emp'!R118,"")</f>
        <v>0.66030409481815044</v>
      </c>
      <c r="S118" s="34">
        <f>IFERROR(+'CMA Emp Adj'!S118/'Ont LFS Emp'!S118,"")</f>
        <v>0.6535219016609306</v>
      </c>
      <c r="T118" s="34">
        <f>IFERROR(+'CMA Emp Adj'!T118/'Ont LFS Emp'!T118,"")</f>
        <v>0.67946600549799241</v>
      </c>
      <c r="U118" s="34">
        <f>IFERROR(+'CMA Emp Adj'!U118/'Ont LFS Emp'!U118,"")</f>
        <v>0.70231494535241223</v>
      </c>
      <c r="V118" s="34">
        <f>IFERROR(+'CMA Emp Adj'!V118/'Ont LFS Emp'!V118,"")</f>
        <v>0.68705952932548486</v>
      </c>
      <c r="W118" s="34">
        <f>IFERROR(+'CMA Emp Adj'!W118/'Ont LFS Emp'!W118,"")</f>
        <v>0.7093944954543937</v>
      </c>
      <c r="X118" s="34">
        <f>IFERROR(+'CMA Emp Adj'!X118/'Ont LFS Emp'!X118,"")</f>
        <v>0.7189198992321163</v>
      </c>
      <c r="Y118" s="34">
        <f>IFERROR(+'CMA Emp Adj'!Y118/'Ont LFS Emp'!Y118,"")</f>
        <v>0.71558586323966811</v>
      </c>
    </row>
    <row r="119" spans="1:25" x14ac:dyDescent="0.25">
      <c r="A119" s="6" t="s">
        <v>113</v>
      </c>
      <c r="B119" s="6"/>
      <c r="C119" s="14">
        <v>521</v>
      </c>
      <c r="D119" s="70" t="str">
        <f>IFERROR(+'CMA Emp Adj'!D119/'Ont LFS Emp'!D119,"")</f>
        <v/>
      </c>
      <c r="E119" s="70" t="str">
        <f>IFERROR(+'CMA Emp Adj'!E119/'Ont LFS Emp'!E119,"")</f>
        <v/>
      </c>
      <c r="F119" s="70" t="str">
        <f>IFERROR(+'CMA Emp Adj'!F119/'Ont LFS Emp'!F119,"")</f>
        <v/>
      </c>
      <c r="G119" s="70" t="str">
        <f>IFERROR(+'CMA Emp Adj'!G119/'Ont LFS Emp'!G119,"")</f>
        <v/>
      </c>
      <c r="H119" s="70" t="str">
        <f>IFERROR(+'CMA Emp Adj'!H119/'Ont LFS Emp'!H119,"")</f>
        <v/>
      </c>
      <c r="I119" s="70" t="str">
        <f>IFERROR(+'CMA Emp Adj'!I119/'Ont LFS Emp'!I119,"")</f>
        <v/>
      </c>
      <c r="J119" s="70" t="str">
        <f>IFERROR(+'CMA Emp Adj'!J119/'Ont LFS Emp'!J119,"")</f>
        <v/>
      </c>
      <c r="K119" s="70" t="str">
        <f>IFERROR(+'CMA Emp Adj'!K119/'Ont LFS Emp'!K119,"")</f>
        <v/>
      </c>
      <c r="L119" s="70" t="str">
        <f>IFERROR(+'CMA Emp Adj'!L119/'Ont LFS Emp'!L119,"")</f>
        <v/>
      </c>
      <c r="M119" s="35" t="str">
        <f>IFERROR(+'CMA Emp Adj'!M119/'Ont LFS Emp'!M119,"")</f>
        <v/>
      </c>
      <c r="N119" s="35" t="str">
        <f>IFERROR(+'CMA Emp Adj'!N119/'Ont LFS Emp'!N119,"")</f>
        <v/>
      </c>
      <c r="O119" s="35" t="str">
        <f>IFERROR(+'CMA Emp Adj'!O119/'Ont LFS Emp'!O119,"")</f>
        <v/>
      </c>
      <c r="P119" s="35" t="str">
        <f>IFERROR(+'CMA Emp Adj'!P119/'Ont LFS Emp'!P119,"")</f>
        <v/>
      </c>
      <c r="Q119" s="35" t="str">
        <f>IFERROR(+'CMA Emp Adj'!Q119/'Ont LFS Emp'!Q119,"")</f>
        <v/>
      </c>
      <c r="R119" s="35" t="str">
        <f>IFERROR(+'CMA Emp Adj'!R119/'Ont LFS Emp'!R119,"")</f>
        <v/>
      </c>
      <c r="S119" s="35" t="str">
        <f>IFERROR(+'CMA Emp Adj'!S119/'Ont LFS Emp'!S119,"")</f>
        <v/>
      </c>
      <c r="T119" s="35" t="str">
        <f>IFERROR(+'CMA Emp Adj'!T119/'Ont LFS Emp'!T119,"")</f>
        <v/>
      </c>
      <c r="U119" s="35" t="str">
        <f>IFERROR(+'CMA Emp Adj'!U119/'Ont LFS Emp'!U119,"")</f>
        <v/>
      </c>
      <c r="V119" s="35">
        <f>IFERROR(+'CMA Emp Adj'!V119/'Ont LFS Emp'!V119,"")</f>
        <v>0</v>
      </c>
      <c r="W119" s="35">
        <f>IFERROR(+'CMA Emp Adj'!W119/'Ont LFS Emp'!W119,"")</f>
        <v>0</v>
      </c>
      <c r="X119" s="35" t="str">
        <f>IFERROR(+'CMA Emp Adj'!X119/'Ont LFS Emp'!X119,"")</f>
        <v/>
      </c>
      <c r="Y119" s="35" t="str">
        <f>IFERROR(+'CMA Emp Adj'!Y119/'Ont LFS Emp'!Y119,"")</f>
        <v/>
      </c>
    </row>
    <row r="120" spans="1:25" x14ac:dyDescent="0.25">
      <c r="A120" s="6" t="s">
        <v>114</v>
      </c>
      <c r="B120" s="6"/>
      <c r="C120" s="14">
        <v>522</v>
      </c>
      <c r="D120" s="70">
        <f>IFERROR(+'CMA Emp Adj'!D120/'Ont LFS Emp'!D120,"")</f>
        <v>0.60271108713245214</v>
      </c>
      <c r="E120" s="70">
        <f>IFERROR(+'CMA Emp Adj'!E120/'Ont LFS Emp'!E120,"")</f>
        <v>0.61712776310301676</v>
      </c>
      <c r="F120" s="70">
        <f>IFERROR(+'CMA Emp Adj'!F120/'Ont LFS Emp'!F120,"")</f>
        <v>0.60679316631777969</v>
      </c>
      <c r="G120" s="70">
        <f>IFERROR(+'CMA Emp Adj'!G120/'Ont LFS Emp'!G120,"")</f>
        <v>0.60643404743139651</v>
      </c>
      <c r="H120" s="70">
        <f>IFERROR(+'CMA Emp Adj'!H120/'Ont LFS Emp'!H120,"")</f>
        <v>0.61045631131889111</v>
      </c>
      <c r="I120" s="70">
        <f>IFERROR(+'CMA Emp Adj'!I120/'Ont LFS Emp'!I120,"")</f>
        <v>0.62926500337154412</v>
      </c>
      <c r="J120" s="70">
        <f>IFERROR(+'CMA Emp Adj'!J120/'Ont LFS Emp'!J120,"")</f>
        <v>0.61844767935243816</v>
      </c>
      <c r="K120" s="70">
        <f>IFERROR(+'CMA Emp Adj'!K120/'Ont LFS Emp'!K120,"")</f>
        <v>0.59664725830187471</v>
      </c>
      <c r="L120" s="70">
        <f>IFERROR(+'CMA Emp Adj'!L120/'Ont LFS Emp'!L120,"")</f>
        <v>0.67720221501172706</v>
      </c>
      <c r="M120" s="35">
        <f>IFERROR(+'CMA Emp Adj'!M120/'Ont LFS Emp'!M120,"")</f>
        <v>0.70539222502627774</v>
      </c>
      <c r="N120" s="35">
        <f>IFERROR(+'CMA Emp Adj'!N120/'Ont LFS Emp'!N120,"")</f>
        <v>0.67210339558065368</v>
      </c>
      <c r="O120" s="35">
        <f>IFERROR(+'CMA Emp Adj'!O120/'Ont LFS Emp'!O120,"")</f>
        <v>0.69624273214920229</v>
      </c>
      <c r="P120" s="35">
        <f>IFERROR(+'CMA Emp Adj'!P120/'Ont LFS Emp'!P120,"")</f>
        <v>0.69612734670315657</v>
      </c>
      <c r="Q120" s="35">
        <f>IFERROR(+'CMA Emp Adj'!Q120/'Ont LFS Emp'!Q120,"")</f>
        <v>0.70426695778212067</v>
      </c>
      <c r="R120" s="35">
        <f>IFERROR(+'CMA Emp Adj'!R120/'Ont LFS Emp'!R120,"")</f>
        <v>0.69260851297439963</v>
      </c>
      <c r="S120" s="35">
        <f>IFERROR(+'CMA Emp Adj'!S120/'Ont LFS Emp'!S120,"")</f>
        <v>0.71094046457135462</v>
      </c>
      <c r="T120" s="35">
        <f>IFERROR(+'CMA Emp Adj'!T120/'Ont LFS Emp'!T120,"")</f>
        <v>0.68575177115899477</v>
      </c>
      <c r="U120" s="35">
        <f>IFERROR(+'CMA Emp Adj'!U120/'Ont LFS Emp'!U120,"")</f>
        <v>0.74760975159125043</v>
      </c>
      <c r="V120" s="35">
        <f>IFERROR(+'CMA Emp Adj'!V120/'Ont LFS Emp'!V120,"")</f>
        <v>0.74522118235878421</v>
      </c>
      <c r="W120" s="35">
        <f>IFERROR(+'CMA Emp Adj'!W120/'Ont LFS Emp'!W120,"")</f>
        <v>0.77871969786191553</v>
      </c>
      <c r="X120" s="35">
        <f>IFERROR(+'CMA Emp Adj'!X120/'Ont LFS Emp'!X120,"")</f>
        <v>0.7864412318805748</v>
      </c>
      <c r="Y120" s="35">
        <f>IFERROR(+'CMA Emp Adj'!Y120/'Ont LFS Emp'!Y120,"")</f>
        <v>0.76112514581334967</v>
      </c>
    </row>
    <row r="121" spans="1:25" x14ac:dyDescent="0.25">
      <c r="A121" s="7" t="s">
        <v>115</v>
      </c>
      <c r="B121" s="7"/>
      <c r="C121" s="14">
        <v>5221</v>
      </c>
      <c r="D121" s="70">
        <f>IFERROR(+'CMA Emp Adj'!D121/'Ont LFS Emp'!D121,"")</f>
        <v>0.61421246479381819</v>
      </c>
      <c r="E121" s="70">
        <f>IFERROR(+'CMA Emp Adj'!E121/'Ont LFS Emp'!E121,"")</f>
        <v>0.6246225845410629</v>
      </c>
      <c r="F121" s="70">
        <f>IFERROR(+'CMA Emp Adj'!F121/'Ont LFS Emp'!F121,"")</f>
        <v>0.61815519765739391</v>
      </c>
      <c r="G121" s="70">
        <f>IFERROR(+'CMA Emp Adj'!G121/'Ont LFS Emp'!G121,"")</f>
        <v>0.62360346184107007</v>
      </c>
      <c r="H121" s="70">
        <f>IFERROR(+'CMA Emp Adj'!H121/'Ont LFS Emp'!H121,"")</f>
        <v>0.63176352705410821</v>
      </c>
      <c r="I121" s="70">
        <f>IFERROR(+'CMA Emp Adj'!I121/'Ont LFS Emp'!I121,"")</f>
        <v>0.64578349282296654</v>
      </c>
      <c r="J121" s="70">
        <f>IFERROR(+'CMA Emp Adj'!J121/'Ont LFS Emp'!J121,"")</f>
        <v>0.62120420801313148</v>
      </c>
      <c r="K121" s="70">
        <f>IFERROR(+'CMA Emp Adj'!K121/'Ont LFS Emp'!K121,"")</f>
        <v>0.61163774245296776</v>
      </c>
      <c r="L121" s="70">
        <f>IFERROR(+'CMA Emp Adj'!L121/'Ont LFS Emp'!L121,"")</f>
        <v>0.68508403421683761</v>
      </c>
      <c r="M121" s="35">
        <f>IFERROR(+'CMA Emp Adj'!M121/'Ont LFS Emp'!M121,"")</f>
        <v>0.72190636100071415</v>
      </c>
      <c r="N121" s="35">
        <f>IFERROR(+'CMA Emp Adj'!N121/'Ont LFS Emp'!N121,"")</f>
        <v>0.68482487320191943</v>
      </c>
      <c r="O121" s="35">
        <f>IFERROR(+'CMA Emp Adj'!O121/'Ont LFS Emp'!O121,"")</f>
        <v>0.71479240904466101</v>
      </c>
      <c r="P121" s="35">
        <f>IFERROR(+'CMA Emp Adj'!P121/'Ont LFS Emp'!P121,"")</f>
        <v>0.71513166757494384</v>
      </c>
      <c r="Q121" s="35">
        <f>IFERROR(+'CMA Emp Adj'!Q121/'Ont LFS Emp'!Q121,"")</f>
        <v>0.72185103856141497</v>
      </c>
      <c r="R121" s="35">
        <f>IFERROR(+'CMA Emp Adj'!R121/'Ont LFS Emp'!R121,"")</f>
        <v>0.69836773199232227</v>
      </c>
      <c r="S121" s="35">
        <f>IFERROR(+'CMA Emp Adj'!S121/'Ont LFS Emp'!S121,"")</f>
        <v>0.71745291139511846</v>
      </c>
      <c r="T121" s="35">
        <f>IFERROR(+'CMA Emp Adj'!T121/'Ont LFS Emp'!T121,"")</f>
        <v>0.68679846790153043</v>
      </c>
      <c r="U121" s="35">
        <f>IFERROR(+'CMA Emp Adj'!U121/'Ont LFS Emp'!U121,"")</f>
        <v>0.74699731330598174</v>
      </c>
      <c r="V121" s="35">
        <f>IFERROR(+'CMA Emp Adj'!V121/'Ont LFS Emp'!V121,"")</f>
        <v>0.76182512054576468</v>
      </c>
      <c r="W121" s="35">
        <f>IFERROR(+'CMA Emp Adj'!W121/'Ont LFS Emp'!W121,"")</f>
        <v>0.80607198537570335</v>
      </c>
      <c r="X121" s="35">
        <f>IFERROR(+'CMA Emp Adj'!X121/'Ont LFS Emp'!X121,"")</f>
        <v>0.7954448377300648</v>
      </c>
      <c r="Y121" s="35">
        <f>IFERROR(+'CMA Emp Adj'!Y121/'Ont LFS Emp'!Y121,"")</f>
        <v>0.76936092375142207</v>
      </c>
    </row>
    <row r="122" spans="1:25" x14ac:dyDescent="0.25">
      <c r="A122" s="6" t="s">
        <v>116</v>
      </c>
      <c r="B122" s="6"/>
      <c r="C122" s="14">
        <v>524</v>
      </c>
      <c r="D122" s="70">
        <f>IFERROR(+'CMA Emp Adj'!D122/'Ont LFS Emp'!D122,"")</f>
        <v>0.54016960499888411</v>
      </c>
      <c r="E122" s="70">
        <f>IFERROR(+'CMA Emp Adj'!E122/'Ont LFS Emp'!E122,"")</f>
        <v>0.53010033444816063</v>
      </c>
      <c r="F122" s="70">
        <f>IFERROR(+'CMA Emp Adj'!F122/'Ont LFS Emp'!F122,"")</f>
        <v>0.48923152227116984</v>
      </c>
      <c r="G122" s="70">
        <f>IFERROR(+'CMA Emp Adj'!G122/'Ont LFS Emp'!G122,"")</f>
        <v>0.51627676692659985</v>
      </c>
      <c r="H122" s="70">
        <f>IFERROR(+'CMA Emp Adj'!H122/'Ont LFS Emp'!H122,"")</f>
        <v>0.50588523786169692</v>
      </c>
      <c r="I122" s="70">
        <f>IFERROR(+'CMA Emp Adj'!I122/'Ont LFS Emp'!I122,"")</f>
        <v>0.54942089283706286</v>
      </c>
      <c r="J122" s="70">
        <f>IFERROR(+'CMA Emp Adj'!J122/'Ont LFS Emp'!J122,"")</f>
        <v>0.47591095359397495</v>
      </c>
      <c r="K122" s="70">
        <f>IFERROR(+'CMA Emp Adj'!K122/'Ont LFS Emp'!K122,"")</f>
        <v>0.53228983103555516</v>
      </c>
      <c r="L122" s="70">
        <f>IFERROR(+'CMA Emp Adj'!L122/'Ont LFS Emp'!L122,"")</f>
        <v>0.6058861801094092</v>
      </c>
      <c r="M122" s="35">
        <f>IFERROR(+'CMA Emp Adj'!M122/'Ont LFS Emp'!M122,"")</f>
        <v>0.59315861176598572</v>
      </c>
      <c r="N122" s="35">
        <f>IFERROR(+'CMA Emp Adj'!N122/'Ont LFS Emp'!N122,"")</f>
        <v>0.59594138716570244</v>
      </c>
      <c r="O122" s="35">
        <f>IFERROR(+'CMA Emp Adj'!O122/'Ont LFS Emp'!O122,"")</f>
        <v>0.60898851590106007</v>
      </c>
      <c r="P122" s="35">
        <f>IFERROR(+'CMA Emp Adj'!P122/'Ont LFS Emp'!P122,"")</f>
        <v>0.61617259095252441</v>
      </c>
      <c r="Q122" s="35">
        <f>IFERROR(+'CMA Emp Adj'!Q122/'Ont LFS Emp'!Q122,"")</f>
        <v>0.56731695826597839</v>
      </c>
      <c r="R122" s="35">
        <f>IFERROR(+'CMA Emp Adj'!R122/'Ont LFS Emp'!R122,"")</f>
        <v>0.56527712915200012</v>
      </c>
      <c r="S122" s="35">
        <f>IFERROR(+'CMA Emp Adj'!S122/'Ont LFS Emp'!S122,"")</f>
        <v>0.52690353547562463</v>
      </c>
      <c r="T122" s="35">
        <f>IFERROR(+'CMA Emp Adj'!T122/'Ont LFS Emp'!T122,"")</f>
        <v>0.58634735499801005</v>
      </c>
      <c r="U122" s="35">
        <f>IFERROR(+'CMA Emp Adj'!U122/'Ont LFS Emp'!U122,"")</f>
        <v>0.55149498137874131</v>
      </c>
      <c r="V122" s="35">
        <f>IFERROR(+'CMA Emp Adj'!V122/'Ont LFS Emp'!V122,"")</f>
        <v>0.54302504402639462</v>
      </c>
      <c r="W122" s="35">
        <f>IFERROR(+'CMA Emp Adj'!W122/'Ont LFS Emp'!W122,"")</f>
        <v>0.55066212440265083</v>
      </c>
      <c r="X122" s="35">
        <f>IFERROR(+'CMA Emp Adj'!X122/'Ont LFS Emp'!X122,"")</f>
        <v>0.57210525949304958</v>
      </c>
      <c r="Y122" s="35">
        <f>IFERROR(+'CMA Emp Adj'!Y122/'Ont LFS Emp'!Y122,"")</f>
        <v>0.5829487992809167</v>
      </c>
    </row>
    <row r="123" spans="1:25" x14ac:dyDescent="0.25">
      <c r="A123" s="7" t="s">
        <v>117</v>
      </c>
      <c r="B123" s="7"/>
      <c r="C123" s="14">
        <v>5241</v>
      </c>
      <c r="D123" s="70">
        <f>IFERROR(+'CMA Emp Adj'!D123/'Ont LFS Emp'!D123,"")</f>
        <v>0.5525218560860794</v>
      </c>
      <c r="E123" s="70">
        <f>IFERROR(+'CMA Emp Adj'!E123/'Ont LFS Emp'!E123,"")</f>
        <v>0.55087024196971834</v>
      </c>
      <c r="F123" s="70">
        <f>IFERROR(+'CMA Emp Adj'!F123/'Ont LFS Emp'!F123,"")</f>
        <v>0.53578619805967409</v>
      </c>
      <c r="G123" s="70">
        <f>IFERROR(+'CMA Emp Adj'!G123/'Ont LFS Emp'!G123,"")</f>
        <v>0.56878168152420905</v>
      </c>
      <c r="H123" s="70">
        <f>IFERROR(+'CMA Emp Adj'!H123/'Ont LFS Emp'!H123,"")</f>
        <v>0.53318546323153049</v>
      </c>
      <c r="I123" s="70">
        <f>IFERROR(+'CMA Emp Adj'!I123/'Ont LFS Emp'!I123,"")</f>
        <v>0.57573316145665476</v>
      </c>
      <c r="J123" s="70">
        <f>IFERROR(+'CMA Emp Adj'!J123/'Ont LFS Emp'!J123,"")</f>
        <v>0.52614107883817429</v>
      </c>
      <c r="K123" s="70">
        <f>IFERROR(+'CMA Emp Adj'!K123/'Ont LFS Emp'!K123,"")</f>
        <v>0.55830658719241932</v>
      </c>
      <c r="L123" s="70">
        <f>IFERROR(+'CMA Emp Adj'!L123/'Ont LFS Emp'!L123,"")</f>
        <v>0.6077213730497204</v>
      </c>
      <c r="M123" s="35">
        <f>IFERROR(+'CMA Emp Adj'!M123/'Ont LFS Emp'!M123,"")</f>
        <v>0.60950828315953653</v>
      </c>
      <c r="N123" s="35">
        <f>IFERROR(+'CMA Emp Adj'!N123/'Ont LFS Emp'!N123,"")</f>
        <v>0.64026392656267217</v>
      </c>
      <c r="O123" s="35">
        <f>IFERROR(+'CMA Emp Adj'!O123/'Ont LFS Emp'!O123,"")</f>
        <v>0.60954917436583467</v>
      </c>
      <c r="P123" s="35">
        <f>IFERROR(+'CMA Emp Adj'!P123/'Ont LFS Emp'!P123,"")</f>
        <v>0.63771649660465735</v>
      </c>
      <c r="Q123" s="35">
        <f>IFERROR(+'CMA Emp Adj'!Q123/'Ont LFS Emp'!Q123,"")</f>
        <v>0.61334759068038047</v>
      </c>
      <c r="R123" s="35">
        <f>IFERROR(+'CMA Emp Adj'!R123/'Ont LFS Emp'!R123,"")</f>
        <v>0.58231026901204896</v>
      </c>
      <c r="S123" s="35">
        <f>IFERROR(+'CMA Emp Adj'!S123/'Ont LFS Emp'!S123,"")</f>
        <v>0.52722772389028771</v>
      </c>
      <c r="T123" s="35">
        <f>IFERROR(+'CMA Emp Adj'!T123/'Ont LFS Emp'!T123,"")</f>
        <v>0.59142346870461726</v>
      </c>
      <c r="U123" s="35">
        <f>IFERROR(+'CMA Emp Adj'!U123/'Ont LFS Emp'!U123,"")</f>
        <v>0.58349707540122164</v>
      </c>
      <c r="V123" s="35">
        <f>IFERROR(+'CMA Emp Adj'!V123/'Ont LFS Emp'!V123,"")</f>
        <v>0.59204559228442677</v>
      </c>
      <c r="W123" s="35">
        <f>IFERROR(+'CMA Emp Adj'!W123/'Ont LFS Emp'!W123,"")</f>
        <v>0.64090907326239122</v>
      </c>
      <c r="X123" s="35">
        <f>IFERROR(+'CMA Emp Adj'!X123/'Ont LFS Emp'!X123,"")</f>
        <v>0.64194792190551275</v>
      </c>
      <c r="Y123" s="35">
        <f>IFERROR(+'CMA Emp Adj'!Y123/'Ont LFS Emp'!Y123,"")</f>
        <v>0.63536182808246489</v>
      </c>
    </row>
    <row r="124" spans="1:25" x14ac:dyDescent="0.25">
      <c r="A124" s="7" t="s">
        <v>118</v>
      </c>
      <c r="B124" s="7"/>
      <c r="C124" s="14">
        <v>5242</v>
      </c>
      <c r="D124" s="70">
        <f>IFERROR(+'CMA Emp Adj'!D124/'Ont LFS Emp'!D124,"")</f>
        <v>0.47971204188481675</v>
      </c>
      <c r="E124" s="70">
        <f>IFERROR(+'CMA Emp Adj'!E124/'Ont LFS Emp'!E124,"")</f>
        <v>0.41762452107279691</v>
      </c>
      <c r="F124" s="70">
        <f>IFERROR(+'CMA Emp Adj'!F124/'Ont LFS Emp'!F124,"")</f>
        <v>0.39534883720930236</v>
      </c>
      <c r="G124" s="70">
        <f>IFERROR(+'CMA Emp Adj'!G124/'Ont LFS Emp'!G124,"")</f>
        <v>0.3888888888888889</v>
      </c>
      <c r="H124" s="70">
        <f>IFERROR(+'CMA Emp Adj'!H124/'Ont LFS Emp'!H124,"")</f>
        <v>0.43616557734204792</v>
      </c>
      <c r="I124" s="70">
        <f>IFERROR(+'CMA Emp Adj'!I124/'Ont LFS Emp'!I124,"")</f>
        <v>0.48864905098623002</v>
      </c>
      <c r="J124" s="70">
        <f>IFERROR(+'CMA Emp Adj'!J124/'Ont LFS Emp'!J124,"")</f>
        <v>0.37470881863560729</v>
      </c>
      <c r="K124" s="70">
        <f>IFERROR(+'CMA Emp Adj'!K124/'Ont LFS Emp'!K124,"")</f>
        <v>0.4779245891073155</v>
      </c>
      <c r="L124" s="70">
        <f>IFERROR(+'CMA Emp Adj'!L124/'Ont LFS Emp'!L124,"")</f>
        <v>0.60381558361038157</v>
      </c>
      <c r="M124" s="35">
        <f>IFERROR(+'CMA Emp Adj'!M124/'Ont LFS Emp'!M124,"")</f>
        <v>0.5706347895035454</v>
      </c>
      <c r="N124" s="35">
        <f>IFERROR(+'CMA Emp Adj'!N124/'Ont LFS Emp'!N124,"")</f>
        <v>0.52035174133017692</v>
      </c>
      <c r="O124" s="35">
        <f>IFERROR(+'CMA Emp Adj'!O124/'Ont LFS Emp'!O124,"")</f>
        <v>0.61078864248117215</v>
      </c>
      <c r="P124" s="35">
        <f>IFERROR(+'CMA Emp Adj'!P124/'Ont LFS Emp'!P124,"")</f>
        <v>0.57677112704787981</v>
      </c>
      <c r="Q124" s="35">
        <f>IFERROR(+'CMA Emp Adj'!Q124/'Ont LFS Emp'!Q124,"")</f>
        <v>0.47953051376667621</v>
      </c>
      <c r="R124" s="35">
        <f>IFERROR(+'CMA Emp Adj'!R124/'Ont LFS Emp'!R124,"")</f>
        <v>0.53411245052208789</v>
      </c>
      <c r="S124" s="35">
        <f>IFERROR(+'CMA Emp Adj'!S124/'Ont LFS Emp'!S124,"")</f>
        <v>0.52762959212201965</v>
      </c>
      <c r="T124" s="35">
        <f>IFERROR(+'CMA Emp Adj'!T124/'Ont LFS Emp'!T124,"")</f>
        <v>0.57986182183654145</v>
      </c>
      <c r="U124" s="35">
        <f>IFERROR(+'CMA Emp Adj'!U124/'Ont LFS Emp'!U124,"")</f>
        <v>0.51180610416634387</v>
      </c>
      <c r="V124" s="35">
        <f>IFERROR(+'CMA Emp Adj'!V124/'Ont LFS Emp'!V124,"")</f>
        <v>0.4796440599616984</v>
      </c>
      <c r="W124" s="35">
        <f>IFERROR(+'CMA Emp Adj'!W124/'Ont LFS Emp'!W124,"")</f>
        <v>0.45297071682457052</v>
      </c>
      <c r="X124" s="35">
        <f>IFERROR(+'CMA Emp Adj'!X124/'Ont LFS Emp'!X124,"")</f>
        <v>0.48704624187722856</v>
      </c>
      <c r="Y124" s="35">
        <f>IFERROR(+'CMA Emp Adj'!Y124/'Ont LFS Emp'!Y124,"")</f>
        <v>0.51660597671590358</v>
      </c>
    </row>
    <row r="125" spans="1:25" x14ac:dyDescent="0.25">
      <c r="A125" s="6" t="s">
        <v>119</v>
      </c>
      <c r="B125" s="6"/>
      <c r="C125" s="14" t="s">
        <v>204</v>
      </c>
      <c r="D125" s="70">
        <f>IFERROR(+'CMA Emp Adj'!D125/'Ont LFS Emp'!D125,"")</f>
        <v>0.68888888888888888</v>
      </c>
      <c r="E125" s="70">
        <f>IFERROR(+'CMA Emp Adj'!E125/'Ont LFS Emp'!E125,"")</f>
        <v>0.67269657501205982</v>
      </c>
      <c r="F125" s="70">
        <f>IFERROR(+'CMA Emp Adj'!F125/'Ont LFS Emp'!F125,"")</f>
        <v>0.71440677966101684</v>
      </c>
      <c r="G125" s="70">
        <f>IFERROR(+'CMA Emp Adj'!G125/'Ont LFS Emp'!G125,"")</f>
        <v>0.68447082096933731</v>
      </c>
      <c r="H125" s="70">
        <f>IFERROR(+'CMA Emp Adj'!H125/'Ont LFS Emp'!H125,"")</f>
        <v>0.70375210005600153</v>
      </c>
      <c r="I125" s="70">
        <f>IFERROR(+'CMA Emp Adj'!I125/'Ont LFS Emp'!I125,"")</f>
        <v>0.70646682384641291</v>
      </c>
      <c r="J125" s="70">
        <f>IFERROR(+'CMA Emp Adj'!J125/'Ont LFS Emp'!J125,"")</f>
        <v>0.69849766879640829</v>
      </c>
      <c r="K125" s="70">
        <f>IFERROR(+'CMA Emp Adj'!K125/'Ont LFS Emp'!K125,"")</f>
        <v>0.72028869286287078</v>
      </c>
      <c r="L125" s="70">
        <f>IFERROR(+'CMA Emp Adj'!L125/'Ont LFS Emp'!L125,"")</f>
        <v>0.74112614132446553</v>
      </c>
      <c r="M125" s="35">
        <f>IFERROR(+'CMA Emp Adj'!M125/'Ont LFS Emp'!M125,"")</f>
        <v>0.72499605779543763</v>
      </c>
      <c r="N125" s="35">
        <f>IFERROR(+'CMA Emp Adj'!N125/'Ont LFS Emp'!N125,"")</f>
        <v>0.75581362926692564</v>
      </c>
      <c r="O125" s="35">
        <f>IFERROR(+'CMA Emp Adj'!O125/'Ont LFS Emp'!O125,"")</f>
        <v>0.71319839467313006</v>
      </c>
      <c r="P125" s="35">
        <f>IFERROR(+'CMA Emp Adj'!P125/'Ont LFS Emp'!P125,"")</f>
        <v>0.73192556593283331</v>
      </c>
      <c r="Q125" s="35">
        <f>IFERROR(+'CMA Emp Adj'!Q125/'Ont LFS Emp'!Q125,"")</f>
        <v>0.68882360378317786</v>
      </c>
      <c r="R125" s="35">
        <f>IFERROR(+'CMA Emp Adj'!R125/'Ont LFS Emp'!R125,"")</f>
        <v>0.73838185749306928</v>
      </c>
      <c r="S125" s="35">
        <f>IFERROR(+'CMA Emp Adj'!S125/'Ont LFS Emp'!S125,"")</f>
        <v>0.7053772475788892</v>
      </c>
      <c r="T125" s="35">
        <f>IFERROR(+'CMA Emp Adj'!T125/'Ont LFS Emp'!T125,"")</f>
        <v>0.79144829907969994</v>
      </c>
      <c r="U125" s="35">
        <f>IFERROR(+'CMA Emp Adj'!U125/'Ont LFS Emp'!U125,"")</f>
        <v>0.78199699613260532</v>
      </c>
      <c r="V125" s="35">
        <f>IFERROR(+'CMA Emp Adj'!V125/'Ont LFS Emp'!V125,"")</f>
        <v>0.73785946394177038</v>
      </c>
      <c r="W125" s="35">
        <f>IFERROR(+'CMA Emp Adj'!W125/'Ont LFS Emp'!W125,"")</f>
        <v>0.74987902979830612</v>
      </c>
      <c r="X125" s="35">
        <f>IFERROR(+'CMA Emp Adj'!X125/'Ont LFS Emp'!X125,"")</f>
        <v>0.74630393749812884</v>
      </c>
      <c r="Y125" s="35">
        <f>IFERROR(+'CMA Emp Adj'!Y125/'Ont LFS Emp'!Y125,"")</f>
        <v>0.77807649100713483</v>
      </c>
    </row>
    <row r="126" spans="1:25" x14ac:dyDescent="0.25">
      <c r="A126" s="5" t="s">
        <v>120</v>
      </c>
      <c r="B126" s="5"/>
      <c r="C126" s="13">
        <v>53</v>
      </c>
      <c r="D126" s="69">
        <f>IFERROR(+'CMA Emp Adj'!D126/'Ont LFS Emp'!D126,"")</f>
        <v>0.4770085382162329</v>
      </c>
      <c r="E126" s="69">
        <f>IFERROR(+'CMA Emp Adj'!E126/'Ont LFS Emp'!E126,"")</f>
        <v>0.4774720893141946</v>
      </c>
      <c r="F126" s="69">
        <f>IFERROR(+'CMA Emp Adj'!F126/'Ont LFS Emp'!F126,"")</f>
        <v>0.52494577006507592</v>
      </c>
      <c r="G126" s="69">
        <f>IFERROR(+'CMA Emp Adj'!G126/'Ont LFS Emp'!G126,"")</f>
        <v>0.49492003762935088</v>
      </c>
      <c r="H126" s="69">
        <f>IFERROR(+'CMA Emp Adj'!H126/'Ont LFS Emp'!H126,"")</f>
        <v>0.52782178217821785</v>
      </c>
      <c r="I126" s="69">
        <f>IFERROR(+'CMA Emp Adj'!I126/'Ont LFS Emp'!I126,"")</f>
        <v>0.50400332744098986</v>
      </c>
      <c r="J126" s="69">
        <f>IFERROR(+'CMA Emp Adj'!J126/'Ont LFS Emp'!J126,"")</f>
        <v>0.506659318453201</v>
      </c>
      <c r="K126" s="69">
        <f>IFERROR(+'CMA Emp Adj'!K126/'Ont LFS Emp'!K126,"")</f>
        <v>0.55153949129852742</v>
      </c>
      <c r="L126" s="69">
        <f>IFERROR(+'CMA Emp Adj'!L126/'Ont LFS Emp'!L126,"")</f>
        <v>0.55657118979619535</v>
      </c>
      <c r="M126" s="34">
        <f>IFERROR(+'CMA Emp Adj'!M126/'Ont LFS Emp'!M126,"")</f>
        <v>0.53711506578248147</v>
      </c>
      <c r="N126" s="34">
        <f>IFERROR(+'CMA Emp Adj'!N126/'Ont LFS Emp'!N126,"")</f>
        <v>0.57990746465443654</v>
      </c>
      <c r="O126" s="34">
        <f>IFERROR(+'CMA Emp Adj'!O126/'Ont LFS Emp'!O126,"")</f>
        <v>0.55650278787652563</v>
      </c>
      <c r="P126" s="34">
        <f>IFERROR(+'CMA Emp Adj'!P126/'Ont LFS Emp'!P126,"")</f>
        <v>0.59229335334580646</v>
      </c>
      <c r="Q126" s="34">
        <f>IFERROR(+'CMA Emp Adj'!Q126/'Ont LFS Emp'!Q126,"")</f>
        <v>0.57427688169460633</v>
      </c>
      <c r="R126" s="34">
        <f>IFERROR(+'CMA Emp Adj'!R126/'Ont LFS Emp'!R126,"")</f>
        <v>0.60308761814379963</v>
      </c>
      <c r="S126" s="34">
        <f>IFERROR(+'CMA Emp Adj'!S126/'Ont LFS Emp'!S126,"")</f>
        <v>0.55619836650421428</v>
      </c>
      <c r="T126" s="34">
        <f>IFERROR(+'CMA Emp Adj'!T126/'Ont LFS Emp'!T126,"")</f>
        <v>0.57126166467706796</v>
      </c>
      <c r="U126" s="34">
        <f>IFERROR(+'CMA Emp Adj'!U126/'Ont LFS Emp'!U126,"")</f>
        <v>0.59194870794814503</v>
      </c>
      <c r="V126" s="34">
        <f>IFERROR(+'CMA Emp Adj'!V126/'Ont LFS Emp'!V126,"")</f>
        <v>0.61823464822929586</v>
      </c>
      <c r="W126" s="34">
        <f>IFERROR(+'CMA Emp Adj'!W126/'Ont LFS Emp'!W126,"")</f>
        <v>0.63175421392598763</v>
      </c>
      <c r="X126" s="34">
        <f>IFERROR(+'CMA Emp Adj'!X126/'Ont LFS Emp'!X126,"")</f>
        <v>0.62346300532542598</v>
      </c>
      <c r="Y126" s="34">
        <f>IFERROR(+'CMA Emp Adj'!Y126/'Ont LFS Emp'!Y126,"")</f>
        <v>0.65319615717390456</v>
      </c>
    </row>
    <row r="127" spans="1:25" x14ac:dyDescent="0.25">
      <c r="A127" s="10" t="s">
        <v>121</v>
      </c>
      <c r="B127" s="10"/>
      <c r="C127" s="14">
        <v>531</v>
      </c>
      <c r="D127" s="70">
        <f>IFERROR(+'CMA Emp Adj'!D127/'Ont LFS Emp'!D127,"")</f>
        <v>0.49101045296167245</v>
      </c>
      <c r="E127" s="70">
        <f>IFERROR(+'CMA Emp Adj'!E127/'Ont LFS Emp'!E127,"")</f>
        <v>0.47634069400630918</v>
      </c>
      <c r="F127" s="70">
        <f>IFERROR(+'CMA Emp Adj'!F127/'Ont LFS Emp'!F127,"")</f>
        <v>0.55347773442755277</v>
      </c>
      <c r="G127" s="70">
        <f>IFERROR(+'CMA Emp Adj'!G127/'Ont LFS Emp'!G127,"")</f>
        <v>0.50817982738631984</v>
      </c>
      <c r="H127" s="70">
        <f>IFERROR(+'CMA Emp Adj'!H127/'Ont LFS Emp'!H127,"")</f>
        <v>0.55433342168036048</v>
      </c>
      <c r="I127" s="70">
        <f>IFERROR(+'CMA Emp Adj'!I127/'Ont LFS Emp'!I127,"")</f>
        <v>0.52522255192878342</v>
      </c>
      <c r="J127" s="70">
        <f>IFERROR(+'CMA Emp Adj'!J127/'Ont LFS Emp'!J127,"")</f>
        <v>0.53715898400752582</v>
      </c>
      <c r="K127" s="70">
        <f>IFERROR(+'CMA Emp Adj'!K127/'Ont LFS Emp'!K127,"")</f>
        <v>0.56064690026954178</v>
      </c>
      <c r="L127" s="70">
        <f>IFERROR(+'CMA Emp Adj'!L127/'Ont LFS Emp'!L127,"")</f>
        <v>0.59551037049557998</v>
      </c>
      <c r="M127" s="35">
        <f>IFERROR(+'CMA Emp Adj'!M127/'Ont LFS Emp'!M127,"")</f>
        <v>0.56423273113762651</v>
      </c>
      <c r="N127" s="35">
        <f>IFERROR(+'CMA Emp Adj'!N127/'Ont LFS Emp'!N127,"")</f>
        <v>0.59832808394666837</v>
      </c>
      <c r="O127" s="35">
        <f>IFERROR(+'CMA Emp Adj'!O127/'Ont LFS Emp'!O127,"")</f>
        <v>0.5821701472930576</v>
      </c>
      <c r="P127" s="35">
        <f>IFERROR(+'CMA Emp Adj'!P127/'Ont LFS Emp'!P127,"")</f>
        <v>0.6054258311197448</v>
      </c>
      <c r="Q127" s="35">
        <f>IFERROR(+'CMA Emp Adj'!Q127/'Ont LFS Emp'!Q127,"")</f>
        <v>0.56647694139598481</v>
      </c>
      <c r="R127" s="35">
        <f>IFERROR(+'CMA Emp Adj'!R127/'Ont LFS Emp'!R127,"")</f>
        <v>0.62387658718831818</v>
      </c>
      <c r="S127" s="35">
        <f>IFERROR(+'CMA Emp Adj'!S127/'Ont LFS Emp'!S127,"")</f>
        <v>0.57572853140488578</v>
      </c>
      <c r="T127" s="35">
        <f>IFERROR(+'CMA Emp Adj'!T127/'Ont LFS Emp'!T127,"")</f>
        <v>0.57290851566956036</v>
      </c>
      <c r="U127" s="35">
        <f>IFERROR(+'CMA Emp Adj'!U127/'Ont LFS Emp'!U127,"")</f>
        <v>0.6043812643267672</v>
      </c>
      <c r="V127" s="35">
        <f>IFERROR(+'CMA Emp Adj'!V127/'Ont LFS Emp'!V127,"")</f>
        <v>0.62910340601362957</v>
      </c>
      <c r="W127" s="35">
        <f>IFERROR(+'CMA Emp Adj'!W127/'Ont LFS Emp'!W127,"")</f>
        <v>0.63660050295073167</v>
      </c>
      <c r="X127" s="35">
        <f>IFERROR(+'CMA Emp Adj'!X127/'Ont LFS Emp'!X127,"")</f>
        <v>0.6324702092594211</v>
      </c>
      <c r="Y127" s="35">
        <f>IFERROR(+'CMA Emp Adj'!Y127/'Ont LFS Emp'!Y127,"")</f>
        <v>0.65296446747310044</v>
      </c>
    </row>
    <row r="128" spans="1:25" x14ac:dyDescent="0.25">
      <c r="A128" s="6" t="s">
        <v>122</v>
      </c>
      <c r="B128" s="6"/>
      <c r="C128" s="14">
        <v>5311</v>
      </c>
      <c r="D128" s="70">
        <f>IFERROR(+'CMA Emp Adj'!D128/'Ont LFS Emp'!D128,"")</f>
        <v>0.46576151121605663</v>
      </c>
      <c r="E128" s="70">
        <f>IFERROR(+'CMA Emp Adj'!E128/'Ont LFS Emp'!E128,"")</f>
        <v>0.47571523619427813</v>
      </c>
      <c r="F128" s="70">
        <f>IFERROR(+'CMA Emp Adj'!F128/'Ont LFS Emp'!F128,"")</f>
        <v>0.48320518008903274</v>
      </c>
      <c r="G128" s="70">
        <f>IFERROR(+'CMA Emp Adj'!G128/'Ont LFS Emp'!G128,"")</f>
        <v>0.54119910227637058</v>
      </c>
      <c r="H128" s="70">
        <f>IFERROR(+'CMA Emp Adj'!H128/'Ont LFS Emp'!H128,"")</f>
        <v>0.54726688102893883</v>
      </c>
      <c r="I128" s="70">
        <f>IFERROR(+'CMA Emp Adj'!I128/'Ont LFS Emp'!I128,"")</f>
        <v>0.51320918146383709</v>
      </c>
      <c r="J128" s="70">
        <f>IFERROR(+'CMA Emp Adj'!J128/'Ont LFS Emp'!J128,"")</f>
        <v>0.46640926640926644</v>
      </c>
      <c r="K128" s="70">
        <f>IFERROR(+'CMA Emp Adj'!K128/'Ont LFS Emp'!K128,"")</f>
        <v>0.5230460921843687</v>
      </c>
      <c r="L128" s="70">
        <f>IFERROR(+'CMA Emp Adj'!L128/'Ont LFS Emp'!L128,"")</f>
        <v>0.55097324614906695</v>
      </c>
      <c r="M128" s="35">
        <f>IFERROR(+'CMA Emp Adj'!M128/'Ont LFS Emp'!M128,"")</f>
        <v>0.55656662628821085</v>
      </c>
      <c r="N128" s="35">
        <f>IFERROR(+'CMA Emp Adj'!N128/'Ont LFS Emp'!N128,"")</f>
        <v>0.5931346656195734</v>
      </c>
      <c r="O128" s="35">
        <f>IFERROR(+'CMA Emp Adj'!O128/'Ont LFS Emp'!O128,"")</f>
        <v>0.53311606407768652</v>
      </c>
      <c r="P128" s="35">
        <f>IFERROR(+'CMA Emp Adj'!P128/'Ont LFS Emp'!P128,"")</f>
        <v>0.6214863234816449</v>
      </c>
      <c r="Q128" s="35">
        <f>IFERROR(+'CMA Emp Adj'!Q128/'Ont LFS Emp'!Q128,"")</f>
        <v>0.50909842122061366</v>
      </c>
      <c r="R128" s="35">
        <f>IFERROR(+'CMA Emp Adj'!R128/'Ont LFS Emp'!R128,"")</f>
        <v>0.59791942212254001</v>
      </c>
      <c r="S128" s="35">
        <f>IFERROR(+'CMA Emp Adj'!S128/'Ont LFS Emp'!S128,"")</f>
        <v>0.56515792224634365</v>
      </c>
      <c r="T128" s="35">
        <f>IFERROR(+'CMA Emp Adj'!T128/'Ont LFS Emp'!T128,"")</f>
        <v>0.48433844152634153</v>
      </c>
      <c r="U128" s="35">
        <f>IFERROR(+'CMA Emp Adj'!U128/'Ont LFS Emp'!U128,"")</f>
        <v>0.51795685057355179</v>
      </c>
      <c r="V128" s="35">
        <f>IFERROR(+'CMA Emp Adj'!V128/'Ont LFS Emp'!V128,"")</f>
        <v>0.54698241486433907</v>
      </c>
      <c r="W128" s="35">
        <f>IFERROR(+'CMA Emp Adj'!W128/'Ont LFS Emp'!W128,"")</f>
        <v>0.54264074329262701</v>
      </c>
      <c r="X128" s="35">
        <f>IFERROR(+'CMA Emp Adj'!X128/'Ont LFS Emp'!X128,"")</f>
        <v>0.58472016328467136</v>
      </c>
      <c r="Y128" s="35">
        <f>IFERROR(+'CMA Emp Adj'!Y128/'Ont LFS Emp'!Y128,"")</f>
        <v>0.55522526455870846</v>
      </c>
    </row>
    <row r="129" spans="1:25" x14ac:dyDescent="0.25">
      <c r="A129" s="6" t="s">
        <v>309</v>
      </c>
      <c r="B129" s="6"/>
      <c r="C129" s="14" t="s">
        <v>310</v>
      </c>
      <c r="D129" s="70" t="str">
        <f>IFERROR(+'CMA Emp Adj'!D129/'Ont LFS Emp'!D129,"")</f>
        <v/>
      </c>
      <c r="E129" s="70" t="str">
        <f>IFERROR(+'CMA Emp Adj'!E129/'Ont LFS Emp'!E129,"")</f>
        <v/>
      </c>
      <c r="F129" s="70" t="str">
        <f>IFERROR(+'CMA Emp Adj'!F129/'Ont LFS Emp'!F129,"")</f>
        <v/>
      </c>
      <c r="G129" s="70" t="str">
        <f>IFERROR(+'CMA Emp Adj'!G129/'Ont LFS Emp'!G129,"")</f>
        <v/>
      </c>
      <c r="H129" s="70" t="str">
        <f>IFERROR(+'CMA Emp Adj'!H129/'Ont LFS Emp'!H129,"")</f>
        <v/>
      </c>
      <c r="I129" s="70" t="str">
        <f>IFERROR(+'CMA Emp Adj'!I129/'Ont LFS Emp'!I129,"")</f>
        <v/>
      </c>
      <c r="J129" s="70" t="str">
        <f>IFERROR(+'CMA Emp Adj'!J129/'Ont LFS Emp'!J129,"")</f>
        <v/>
      </c>
      <c r="K129" s="70" t="str">
        <f>IFERROR(+'CMA Emp Adj'!K129/'Ont LFS Emp'!K129,"")</f>
        <v/>
      </c>
      <c r="L129" s="70" t="str">
        <f>IFERROR(+'CMA Emp Adj'!L129/'Ont LFS Emp'!L129,"")</f>
        <v/>
      </c>
      <c r="M129" s="35" t="str">
        <f>IFERROR(+'CMA Emp Adj'!M129/'Ont LFS Emp'!M129,"")</f>
        <v/>
      </c>
      <c r="N129" s="35" t="str">
        <f>IFERROR(+'CMA Emp Adj'!N129/'Ont LFS Emp'!N129,"")</f>
        <v/>
      </c>
      <c r="O129" s="35" t="str">
        <f>IFERROR(+'CMA Emp Adj'!O129/'Ont LFS Emp'!O129,"")</f>
        <v/>
      </c>
      <c r="P129" s="35" t="str">
        <f>IFERROR(+'CMA Emp Adj'!P129/'Ont LFS Emp'!P129,"")</f>
        <v/>
      </c>
      <c r="Q129" s="35" t="str">
        <f>IFERROR(+'CMA Emp Adj'!Q129/'Ont LFS Emp'!Q129,"")</f>
        <v/>
      </c>
      <c r="R129" s="35" t="str">
        <f>IFERROR(+'CMA Emp Adj'!R129/'Ont LFS Emp'!R129,"")</f>
        <v/>
      </c>
      <c r="S129" s="35" t="str">
        <f>IFERROR(+'CMA Emp Adj'!S129/'Ont LFS Emp'!S129,"")</f>
        <v/>
      </c>
      <c r="T129" s="35" t="str">
        <f>IFERROR(+'CMA Emp Adj'!T129/'Ont LFS Emp'!T129,"")</f>
        <v/>
      </c>
      <c r="U129" s="35" t="str">
        <f>IFERROR(+'CMA Emp Adj'!U129/'Ont LFS Emp'!U129,"")</f>
        <v/>
      </c>
      <c r="V129" s="35" t="str">
        <f>IFERROR(+'CMA Emp Adj'!V129/'Ont LFS Emp'!V129,"")</f>
        <v/>
      </c>
      <c r="W129" s="35" t="str">
        <f>IFERROR(+'CMA Emp Adj'!W129/'Ont LFS Emp'!W129,"")</f>
        <v/>
      </c>
      <c r="X129" s="35" t="str">
        <f>IFERROR(+'CMA Emp Adj'!X129/'Ont LFS Emp'!X129,"")</f>
        <v/>
      </c>
      <c r="Y129" s="35" t="str">
        <f>IFERROR(+'CMA Emp Adj'!Y129/'Ont LFS Emp'!Y129,"")</f>
        <v/>
      </c>
    </row>
    <row r="130" spans="1:25" x14ac:dyDescent="0.25">
      <c r="A130" s="6" t="s">
        <v>123</v>
      </c>
      <c r="B130" s="6"/>
      <c r="C130" s="14" t="s">
        <v>205</v>
      </c>
      <c r="D130" s="70">
        <f>IFERROR(+'CMA Emp Adj'!D130/'Ont LFS Emp'!D130,"")</f>
        <v>0.49881408502098157</v>
      </c>
      <c r="E130" s="70">
        <f>IFERROR(+'CMA Emp Adj'!E130/'Ont LFS Emp'!E130,"")</f>
        <v>0.47657273918741805</v>
      </c>
      <c r="F130" s="70">
        <f>IFERROR(+'CMA Emp Adj'!F130/'Ont LFS Emp'!F130,"")</f>
        <v>0.58859100987704094</v>
      </c>
      <c r="G130" s="70">
        <f>IFERROR(+'CMA Emp Adj'!G130/'Ont LFS Emp'!G130,"")</f>
        <v>0.48589881593110867</v>
      </c>
      <c r="H130" s="70">
        <f>IFERROR(+'CMA Emp Adj'!H130/'Ont LFS Emp'!H130,"")</f>
        <v>0.5592876465284039</v>
      </c>
      <c r="I130" s="70">
        <f>IFERROR(+'CMA Emp Adj'!I130/'Ont LFS Emp'!I130,"")</f>
        <v>0.53125</v>
      </c>
      <c r="J130" s="70">
        <f>IFERROR(+'CMA Emp Adj'!J130/'Ont LFS Emp'!J130,"")</f>
        <v>0.56823947234906136</v>
      </c>
      <c r="K130" s="70">
        <f>IFERROR(+'CMA Emp Adj'!K130/'Ont LFS Emp'!K130,"")</f>
        <v>0.58115183246073299</v>
      </c>
      <c r="L130" s="70">
        <f>IFERROR(+'CMA Emp Adj'!L130/'Ont LFS Emp'!L130,"")</f>
        <v>0.61443315140348342</v>
      </c>
      <c r="M130" s="35">
        <f>IFERROR(+'CMA Emp Adj'!M130/'Ont LFS Emp'!M130,"")</f>
        <v>0.56865097312818758</v>
      </c>
      <c r="N130" s="35">
        <f>IFERROR(+'CMA Emp Adj'!N130/'Ont LFS Emp'!N130,"")</f>
        <v>0.60074842008633556</v>
      </c>
      <c r="O130" s="35">
        <f>IFERROR(+'CMA Emp Adj'!O130/'Ont LFS Emp'!O130,"")</f>
        <v>0.60272574117016509</v>
      </c>
      <c r="P130" s="35">
        <f>IFERROR(+'CMA Emp Adj'!P130/'Ont LFS Emp'!P130,"")</f>
        <v>0.59731812535561113</v>
      </c>
      <c r="Q130" s="35">
        <f>IFERROR(+'CMA Emp Adj'!Q130/'Ont LFS Emp'!Q130,"")</f>
        <v>0.59134680125134842</v>
      </c>
      <c r="R130" s="35">
        <f>IFERROR(+'CMA Emp Adj'!R130/'Ont LFS Emp'!R130,"")</f>
        <v>0.63892642865027682</v>
      </c>
      <c r="S130" s="35">
        <f>IFERROR(+'CMA Emp Adj'!S130/'Ont LFS Emp'!S130,"")</f>
        <v>0.58074112962325342</v>
      </c>
      <c r="T130" s="35">
        <f>IFERROR(+'CMA Emp Adj'!T130/'Ont LFS Emp'!T130,"")</f>
        <v>0.61133568293756357</v>
      </c>
      <c r="U130" s="35">
        <f>IFERROR(+'CMA Emp Adj'!U130/'Ont LFS Emp'!U130,"")</f>
        <v>0.63766955825043548</v>
      </c>
      <c r="V130" s="35">
        <f>IFERROR(+'CMA Emp Adj'!V130/'Ont LFS Emp'!V130,"")</f>
        <v>0.66130328771361357</v>
      </c>
      <c r="W130" s="35">
        <f>IFERROR(+'CMA Emp Adj'!W130/'Ont LFS Emp'!W130,"")</f>
        <v>0.6784239888281629</v>
      </c>
      <c r="X130" s="35">
        <f>IFERROR(+'CMA Emp Adj'!X130/'Ont LFS Emp'!X130,"")</f>
        <v>0.65358669074482389</v>
      </c>
      <c r="Y130" s="35">
        <f>IFERROR(+'CMA Emp Adj'!Y130/'Ont LFS Emp'!Y130,"")</f>
        <v>0.6936824929639348</v>
      </c>
    </row>
    <row r="131" spans="1:25" x14ac:dyDescent="0.25">
      <c r="A131" s="10" t="s">
        <v>124</v>
      </c>
      <c r="B131" s="10"/>
      <c r="C131" s="14">
        <v>532</v>
      </c>
      <c r="D131" s="70">
        <f>IFERROR(+'CMA Emp Adj'!D131/'Ont LFS Emp'!D131,"")</f>
        <v>0.43789308176100628</v>
      </c>
      <c r="E131" s="70">
        <f>IFERROR(+'CMA Emp Adj'!E131/'Ont LFS Emp'!E131,"")</f>
        <v>0.48102310231023104</v>
      </c>
      <c r="F131" s="70">
        <f>IFERROR(+'CMA Emp Adj'!F131/'Ont LFS Emp'!F131,"")</f>
        <v>0.44650129581636433</v>
      </c>
      <c r="G131" s="70">
        <f>IFERROR(+'CMA Emp Adj'!G131/'Ont LFS Emp'!G131,"")</f>
        <v>0.45995103182931096</v>
      </c>
      <c r="H131" s="70">
        <f>IFERROR(+'CMA Emp Adj'!H131/'Ont LFS Emp'!H131,"")</f>
        <v>0.44966705836271054</v>
      </c>
      <c r="I131" s="70">
        <f>IFERROR(+'CMA Emp Adj'!I131/'Ont LFS Emp'!I131,"")</f>
        <v>0.44448818897637793</v>
      </c>
      <c r="J131" s="70">
        <f>IFERROR(+'CMA Emp Adj'!J131/'Ont LFS Emp'!J131,"")</f>
        <v>0.39823751573646665</v>
      </c>
      <c r="K131" s="70">
        <f>IFERROR(+'CMA Emp Adj'!K131/'Ont LFS Emp'!K131,"")</f>
        <v>0.52601809954751133</v>
      </c>
      <c r="L131" s="70">
        <f>IFERROR(+'CMA Emp Adj'!L131/'Ont LFS Emp'!L131,"")</f>
        <v>0.41015984958574098</v>
      </c>
      <c r="M131" s="35">
        <f>IFERROR(+'CMA Emp Adj'!M131/'Ont LFS Emp'!M131,"")</f>
        <v>0.42295613160518447</v>
      </c>
      <c r="N131" s="35">
        <f>IFERROR(+'CMA Emp Adj'!N131/'Ont LFS Emp'!N131,"")</f>
        <v>0.49450344441603838</v>
      </c>
      <c r="O131" s="35">
        <f>IFERROR(+'CMA Emp Adj'!O131/'Ont LFS Emp'!O131,"")</f>
        <v>0.44767897799139889</v>
      </c>
      <c r="P131" s="35">
        <f>IFERROR(+'CMA Emp Adj'!P131/'Ont LFS Emp'!P131,"")</f>
        <v>0.51914834010365596</v>
      </c>
      <c r="Q131" s="35">
        <f>IFERROR(+'CMA Emp Adj'!Q131/'Ont LFS Emp'!Q131,"")</f>
        <v>0.61025749674054752</v>
      </c>
      <c r="R131" s="35">
        <f>IFERROR(+'CMA Emp Adj'!R131/'Ont LFS Emp'!R131,"")</f>
        <v>0.45851748835867556</v>
      </c>
      <c r="S131" s="35">
        <f>IFERROR(+'CMA Emp Adj'!S131/'Ont LFS Emp'!S131,"")</f>
        <v>0.42951494304097149</v>
      </c>
      <c r="T131" s="35">
        <f>IFERROR(+'CMA Emp Adj'!T131/'Ont LFS Emp'!T131,"")</f>
        <v>0.54104214927847327</v>
      </c>
      <c r="U131" s="35">
        <f>IFERROR(+'CMA Emp Adj'!U131/'Ont LFS Emp'!U131,"")</f>
        <v>0.48554098239848908</v>
      </c>
      <c r="V131" s="35">
        <f>IFERROR(+'CMA Emp Adj'!V131/'Ont LFS Emp'!V131,"")</f>
        <v>0.51492394696737309</v>
      </c>
      <c r="W131" s="35">
        <f>IFERROR(+'CMA Emp Adj'!W131/'Ont LFS Emp'!W131,"")</f>
        <v>0.60735526223624003</v>
      </c>
      <c r="X131" s="35">
        <f>IFERROR(+'CMA Emp Adj'!X131/'Ont LFS Emp'!X131,"")</f>
        <v>0.54537017000083099</v>
      </c>
      <c r="Y131" s="35">
        <f>IFERROR(+'CMA Emp Adj'!Y131/'Ont LFS Emp'!Y131,"")</f>
        <v>0.65983057605038808</v>
      </c>
    </row>
    <row r="132" spans="1:25" x14ac:dyDescent="0.25">
      <c r="A132" s="6" t="s">
        <v>125</v>
      </c>
      <c r="B132" s="6"/>
      <c r="C132" s="14">
        <v>5321</v>
      </c>
      <c r="D132" s="70">
        <f>IFERROR(+'CMA Emp Adj'!D132/'Ont LFS Emp'!D132,"")</f>
        <v>0.69891411648568602</v>
      </c>
      <c r="E132" s="70">
        <f>IFERROR(+'CMA Emp Adj'!E132/'Ont LFS Emp'!E132,"")</f>
        <v>0.62613065326633177</v>
      </c>
      <c r="F132" s="70">
        <f>IFERROR(+'CMA Emp Adj'!F132/'Ont LFS Emp'!F132,"")</f>
        <v>0.5631808278867102</v>
      </c>
      <c r="G132" s="70">
        <f>IFERROR(+'CMA Emp Adj'!G132/'Ont LFS Emp'!G132,"")</f>
        <v>0.49125000000000002</v>
      </c>
      <c r="H132" s="70">
        <f>IFERROR(+'CMA Emp Adj'!H132/'Ont LFS Emp'!H132,"")</f>
        <v>0.4459770114942529</v>
      </c>
      <c r="I132" s="70">
        <f>IFERROR(+'CMA Emp Adj'!I132/'Ont LFS Emp'!I132,"")</f>
        <v>0.35378031383737518</v>
      </c>
      <c r="J132" s="70">
        <f>IFERROR(+'CMA Emp Adj'!J132/'Ont LFS Emp'!J132,"")</f>
        <v>0.50545851528384278</v>
      </c>
      <c r="K132" s="70">
        <f>IFERROR(+'CMA Emp Adj'!K132/'Ont LFS Emp'!K132,"")</f>
        <v>0.65747613997879117</v>
      </c>
      <c r="L132" s="70">
        <f>IFERROR(+'CMA Emp Adj'!L132/'Ont LFS Emp'!L132,"")</f>
        <v>0.50035805626598462</v>
      </c>
      <c r="M132" s="35">
        <f>IFERROR(+'CMA Emp Adj'!M132/'Ont LFS Emp'!M132,"")</f>
        <v>0.62584422657952077</v>
      </c>
      <c r="N132" s="35">
        <f>IFERROR(+'CMA Emp Adj'!N132/'Ont LFS Emp'!N132,"")</f>
        <v>0.69361623828416985</v>
      </c>
      <c r="O132" s="35">
        <f>IFERROR(+'CMA Emp Adj'!O132/'Ont LFS Emp'!O132,"")</f>
        <v>0.56749196590750317</v>
      </c>
      <c r="P132" s="35">
        <f>IFERROR(+'CMA Emp Adj'!P132/'Ont LFS Emp'!P132,"")</f>
        <v>0.59587492781123663</v>
      </c>
      <c r="Q132" s="35">
        <f>IFERROR(+'CMA Emp Adj'!Q132/'Ont LFS Emp'!Q132,"")</f>
        <v>0.66764129808615502</v>
      </c>
      <c r="R132" s="35">
        <f>IFERROR(+'CMA Emp Adj'!R132/'Ont LFS Emp'!R132,"")</f>
        <v>0.61349843925781555</v>
      </c>
      <c r="S132" s="35">
        <f>IFERROR(+'CMA Emp Adj'!S132/'Ont LFS Emp'!S132,"")</f>
        <v>0.53366119258803901</v>
      </c>
      <c r="T132" s="35">
        <f>IFERROR(+'CMA Emp Adj'!T132/'Ont LFS Emp'!T132,"")</f>
        <v>0.66155747664204001</v>
      </c>
      <c r="U132" s="35">
        <f>IFERROR(+'CMA Emp Adj'!U132/'Ont LFS Emp'!U132,"")</f>
        <v>0.59739607668114836</v>
      </c>
      <c r="V132" s="35">
        <f>IFERROR(+'CMA Emp Adj'!V132/'Ont LFS Emp'!V132,"")</f>
        <v>0.69902193987912586</v>
      </c>
      <c r="W132" s="35">
        <f>IFERROR(+'CMA Emp Adj'!W132/'Ont LFS Emp'!W132,"")</f>
        <v>0.64943139982001152</v>
      </c>
      <c r="X132" s="35">
        <f>IFERROR(+'CMA Emp Adj'!X132/'Ont LFS Emp'!X132,"")</f>
        <v>0.66851899634358936</v>
      </c>
      <c r="Y132" s="35">
        <f>IFERROR(+'CMA Emp Adj'!Y132/'Ont LFS Emp'!Y132,"")</f>
        <v>0.61281349544618424</v>
      </c>
    </row>
    <row r="133" spans="1:25" x14ac:dyDescent="0.25">
      <c r="A133" s="10" t="s">
        <v>126</v>
      </c>
      <c r="B133" s="10"/>
      <c r="C133" s="14">
        <v>533</v>
      </c>
      <c r="D133" s="70" t="str">
        <f>IFERROR(+'CMA Emp Adj'!D133/'Ont LFS Emp'!D133,"")</f>
        <v/>
      </c>
      <c r="E133" s="70" t="str">
        <f>IFERROR(+'CMA Emp Adj'!E133/'Ont LFS Emp'!E133,"")</f>
        <v/>
      </c>
      <c r="F133" s="70" t="str">
        <f>IFERROR(+'CMA Emp Adj'!F133/'Ont LFS Emp'!F133,"")</f>
        <v/>
      </c>
      <c r="G133" s="70" t="str">
        <f>IFERROR(+'CMA Emp Adj'!G133/'Ont LFS Emp'!G133,"")</f>
        <v/>
      </c>
      <c r="H133" s="70" t="str">
        <f>IFERROR(+'CMA Emp Adj'!H133/'Ont LFS Emp'!H133,"")</f>
        <v/>
      </c>
      <c r="I133" s="70" t="str">
        <f>IFERROR(+'CMA Emp Adj'!I133/'Ont LFS Emp'!I133,"")</f>
        <v/>
      </c>
      <c r="J133" s="70" t="str">
        <f>IFERROR(+'CMA Emp Adj'!J133/'Ont LFS Emp'!J133,"")</f>
        <v/>
      </c>
      <c r="K133" s="70" t="str">
        <f>IFERROR(+'CMA Emp Adj'!K133/'Ont LFS Emp'!K133,"")</f>
        <v/>
      </c>
      <c r="L133" s="70" t="str">
        <f>IFERROR(+'CMA Emp Adj'!L133/'Ont LFS Emp'!L133,"")</f>
        <v/>
      </c>
      <c r="M133" s="35" t="str">
        <f>IFERROR(+'CMA Emp Adj'!M133/'Ont LFS Emp'!M133,"")</f>
        <v/>
      </c>
      <c r="N133" s="35" t="str">
        <f>IFERROR(+'CMA Emp Adj'!N133/'Ont LFS Emp'!N133,"")</f>
        <v/>
      </c>
      <c r="O133" s="35" t="str">
        <f>IFERROR(+'CMA Emp Adj'!O133/'Ont LFS Emp'!O133,"")</f>
        <v/>
      </c>
      <c r="P133" s="35" t="str">
        <f>IFERROR(+'CMA Emp Adj'!P133/'Ont LFS Emp'!P133,"")</f>
        <v/>
      </c>
      <c r="Q133" s="35" t="str">
        <f>IFERROR(+'CMA Emp Adj'!Q133/'Ont LFS Emp'!Q133,"")</f>
        <v/>
      </c>
      <c r="R133" s="35" t="str">
        <f>IFERROR(+'CMA Emp Adj'!R133/'Ont LFS Emp'!R133,"")</f>
        <v/>
      </c>
      <c r="S133" s="35" t="str">
        <f>IFERROR(+'CMA Emp Adj'!S133/'Ont LFS Emp'!S133,"")</f>
        <v/>
      </c>
      <c r="T133" s="35" t="str">
        <f>IFERROR(+'CMA Emp Adj'!T133/'Ont LFS Emp'!T133,"")</f>
        <v/>
      </c>
      <c r="U133" s="35" t="str">
        <f>IFERROR(+'CMA Emp Adj'!U133/'Ont LFS Emp'!U133,"")</f>
        <v/>
      </c>
      <c r="V133" s="35" t="str">
        <f>IFERROR(+'CMA Emp Adj'!V133/'Ont LFS Emp'!V133,"")</f>
        <v/>
      </c>
      <c r="W133" s="35" t="str">
        <f>IFERROR(+'CMA Emp Adj'!W133/'Ont LFS Emp'!W133,"")</f>
        <v/>
      </c>
      <c r="X133" s="35" t="str">
        <f>IFERROR(+'CMA Emp Adj'!X133/'Ont LFS Emp'!X133,"")</f>
        <v/>
      </c>
      <c r="Y133" s="35" t="str">
        <f>IFERROR(+'CMA Emp Adj'!Y133/'Ont LFS Emp'!Y133,"")</f>
        <v/>
      </c>
    </row>
    <row r="134" spans="1:25" x14ac:dyDescent="0.25">
      <c r="A134" s="5" t="s">
        <v>127</v>
      </c>
      <c r="B134" s="5"/>
      <c r="C134" s="13">
        <v>54</v>
      </c>
      <c r="D134" s="69">
        <f>IFERROR(+'CMA Emp Adj'!D134/'Ont LFS Emp'!D134,"")</f>
        <v>0.57160444342647743</v>
      </c>
      <c r="E134" s="69">
        <f>IFERROR(+'CMA Emp Adj'!E134/'Ont LFS Emp'!E134,"")</f>
        <v>0.55827825245848783</v>
      </c>
      <c r="F134" s="69">
        <f>IFERROR(+'CMA Emp Adj'!F134/'Ont LFS Emp'!F134,"")</f>
        <v>0.58526433339255346</v>
      </c>
      <c r="G134" s="69">
        <f>IFERROR(+'CMA Emp Adj'!G134/'Ont LFS Emp'!G134,"")</f>
        <v>0.59222835212281122</v>
      </c>
      <c r="H134" s="69">
        <f>IFERROR(+'CMA Emp Adj'!H134/'Ont LFS Emp'!H134,"")</f>
        <v>0.58590348537691761</v>
      </c>
      <c r="I134" s="69">
        <f>IFERROR(+'CMA Emp Adj'!I134/'Ont LFS Emp'!I134,"")</f>
        <v>0.58845943232636677</v>
      </c>
      <c r="J134" s="69">
        <f>IFERROR(+'CMA Emp Adj'!J134/'Ont LFS Emp'!J134,"")</f>
        <v>0.57833121898021411</v>
      </c>
      <c r="K134" s="69">
        <f>IFERROR(+'CMA Emp Adj'!K134/'Ont LFS Emp'!K134,"")</f>
        <v>0.57650448143405886</v>
      </c>
      <c r="L134" s="69">
        <f>IFERROR(+'CMA Emp Adj'!L134/'Ont LFS Emp'!L134,"")</f>
        <v>0.60040676684871197</v>
      </c>
      <c r="M134" s="34">
        <f>IFERROR(+'CMA Emp Adj'!M134/'Ont LFS Emp'!M134,"")</f>
        <v>0.58240328715771594</v>
      </c>
      <c r="N134" s="34">
        <f>IFERROR(+'CMA Emp Adj'!N134/'Ont LFS Emp'!N134,"")</f>
        <v>0.59829793326609237</v>
      </c>
      <c r="O134" s="34">
        <f>IFERROR(+'CMA Emp Adj'!O134/'Ont LFS Emp'!O134,"")</f>
        <v>0.60785851943440139</v>
      </c>
      <c r="P134" s="34">
        <f>IFERROR(+'CMA Emp Adj'!P134/'Ont LFS Emp'!P134,"")</f>
        <v>0.61288077447179234</v>
      </c>
      <c r="Q134" s="34">
        <f>IFERROR(+'CMA Emp Adj'!Q134/'Ont LFS Emp'!Q134,"")</f>
        <v>0.62539310561488737</v>
      </c>
      <c r="R134" s="34">
        <f>IFERROR(+'CMA Emp Adj'!R134/'Ont LFS Emp'!R134,"")</f>
        <v>0.61244598337737044</v>
      </c>
      <c r="S134" s="34">
        <f>IFERROR(+'CMA Emp Adj'!S134/'Ont LFS Emp'!S134,"")</f>
        <v>0.60673067946012604</v>
      </c>
      <c r="T134" s="34">
        <f>IFERROR(+'CMA Emp Adj'!T134/'Ont LFS Emp'!T134,"")</f>
        <v>0.60100468506859561</v>
      </c>
      <c r="U134" s="34">
        <f>IFERROR(+'CMA Emp Adj'!U134/'Ont LFS Emp'!U134,"")</f>
        <v>0.62192636066045259</v>
      </c>
      <c r="V134" s="34">
        <f>IFERROR(+'CMA Emp Adj'!V134/'Ont LFS Emp'!V134,"")</f>
        <v>0.63773507239107941</v>
      </c>
      <c r="W134" s="34">
        <f>IFERROR(+'CMA Emp Adj'!W134/'Ont LFS Emp'!W134,"")</f>
        <v>0.62543074458906556</v>
      </c>
      <c r="X134" s="34">
        <f>IFERROR(+'CMA Emp Adj'!X134/'Ont LFS Emp'!X134,"")</f>
        <v>0.61996902952056732</v>
      </c>
      <c r="Y134" s="34">
        <f>IFERROR(+'CMA Emp Adj'!Y134/'Ont LFS Emp'!Y134,"")</f>
        <v>0.63020572701463529</v>
      </c>
    </row>
    <row r="135" spans="1:25" x14ac:dyDescent="0.25">
      <c r="A135" s="7" t="s">
        <v>128</v>
      </c>
      <c r="B135" s="7"/>
      <c r="C135" s="14">
        <v>5411</v>
      </c>
      <c r="D135" s="70">
        <f>IFERROR(+'CMA Emp Adj'!D135/'Ont LFS Emp'!D135,"")</f>
        <v>0.58001730103806226</v>
      </c>
      <c r="E135" s="70">
        <f>IFERROR(+'CMA Emp Adj'!E135/'Ont LFS Emp'!E135,"")</f>
        <v>0.56261306532663313</v>
      </c>
      <c r="F135" s="70">
        <f>IFERROR(+'CMA Emp Adj'!F135/'Ont LFS Emp'!F135,"")</f>
        <v>0.55432554325543248</v>
      </c>
      <c r="G135" s="70">
        <f>IFERROR(+'CMA Emp Adj'!G135/'Ont LFS Emp'!G135,"")</f>
        <v>0.61969439728353148</v>
      </c>
      <c r="H135" s="70">
        <f>IFERROR(+'CMA Emp Adj'!H135/'Ont LFS Emp'!H135,"")</f>
        <v>0.55934026532807457</v>
      </c>
      <c r="I135" s="70">
        <f>IFERROR(+'CMA Emp Adj'!I135/'Ont LFS Emp'!I135,"")</f>
        <v>0.58397615708274897</v>
      </c>
      <c r="J135" s="70">
        <f>IFERROR(+'CMA Emp Adj'!J135/'Ont LFS Emp'!J135,"")</f>
        <v>0.53493323011418614</v>
      </c>
      <c r="K135" s="70">
        <f>IFERROR(+'CMA Emp Adj'!K135/'Ont LFS Emp'!K135,"")</f>
        <v>0.57409004657581508</v>
      </c>
      <c r="L135" s="70">
        <f>IFERROR(+'CMA Emp Adj'!L135/'Ont LFS Emp'!L135,"")</f>
        <v>0.66266510613647156</v>
      </c>
      <c r="M135" s="35">
        <f>IFERROR(+'CMA Emp Adj'!M135/'Ont LFS Emp'!M135,"")</f>
        <v>0.61454939674681341</v>
      </c>
      <c r="N135" s="35">
        <f>IFERROR(+'CMA Emp Adj'!N135/'Ont LFS Emp'!N135,"")</f>
        <v>0.60144003405767421</v>
      </c>
      <c r="O135" s="35">
        <f>IFERROR(+'CMA Emp Adj'!O135/'Ont LFS Emp'!O135,"")</f>
        <v>0.61227977995404104</v>
      </c>
      <c r="P135" s="35">
        <f>IFERROR(+'CMA Emp Adj'!P135/'Ont LFS Emp'!P135,"")</f>
        <v>0.69281396058844891</v>
      </c>
      <c r="Q135" s="35">
        <f>IFERROR(+'CMA Emp Adj'!Q135/'Ont LFS Emp'!Q135,"")</f>
        <v>0.68461518490479412</v>
      </c>
      <c r="R135" s="35">
        <f>IFERROR(+'CMA Emp Adj'!R135/'Ont LFS Emp'!R135,"")</f>
        <v>0.67329845248333153</v>
      </c>
      <c r="S135" s="35">
        <f>IFERROR(+'CMA Emp Adj'!S135/'Ont LFS Emp'!S135,"")</f>
        <v>0.64805411818701164</v>
      </c>
      <c r="T135" s="35">
        <f>IFERROR(+'CMA Emp Adj'!T135/'Ont LFS Emp'!T135,"")</f>
        <v>0.64901909911468292</v>
      </c>
      <c r="U135" s="35">
        <f>IFERROR(+'CMA Emp Adj'!U135/'Ont LFS Emp'!U135,"")</f>
        <v>0.59580987154700449</v>
      </c>
      <c r="V135" s="35">
        <f>IFERROR(+'CMA Emp Adj'!V135/'Ont LFS Emp'!V135,"")</f>
        <v>0.61838696375924962</v>
      </c>
      <c r="W135" s="35">
        <f>IFERROR(+'CMA Emp Adj'!W135/'Ont LFS Emp'!W135,"")</f>
        <v>0.6317727555463406</v>
      </c>
      <c r="X135" s="35">
        <f>IFERROR(+'CMA Emp Adj'!X135/'Ont LFS Emp'!X135,"")</f>
        <v>0.59049897018359321</v>
      </c>
      <c r="Y135" s="35">
        <f>IFERROR(+'CMA Emp Adj'!Y135/'Ont LFS Emp'!Y135,"")</f>
        <v>0.63235134262596082</v>
      </c>
    </row>
    <row r="136" spans="1:25" x14ac:dyDescent="0.25">
      <c r="A136" s="7" t="s">
        <v>129</v>
      </c>
      <c r="B136" s="7"/>
      <c r="C136" s="14">
        <v>5412</v>
      </c>
      <c r="D136" s="70">
        <f>IFERROR(+'CMA Emp Adj'!D136/'Ont LFS Emp'!D136,"")</f>
        <v>0.56649908592321752</v>
      </c>
      <c r="E136" s="70">
        <f>IFERROR(+'CMA Emp Adj'!E136/'Ont LFS Emp'!E136,"")</f>
        <v>0.54719838465421511</v>
      </c>
      <c r="F136" s="70">
        <f>IFERROR(+'CMA Emp Adj'!F136/'Ont LFS Emp'!F136,"")</f>
        <v>0.55896751223854035</v>
      </c>
      <c r="G136" s="70">
        <f>IFERROR(+'CMA Emp Adj'!G136/'Ont LFS Emp'!G136,"")</f>
        <v>0.55210275533457631</v>
      </c>
      <c r="H136" s="70">
        <f>IFERROR(+'CMA Emp Adj'!H136/'Ont LFS Emp'!H136,"")</f>
        <v>0.56514944325063488</v>
      </c>
      <c r="I136" s="70">
        <f>IFERROR(+'CMA Emp Adj'!I136/'Ont LFS Emp'!I136,"")</f>
        <v>0.58039585296889729</v>
      </c>
      <c r="J136" s="70">
        <f>IFERROR(+'CMA Emp Adj'!J136/'Ont LFS Emp'!J136,"")</f>
        <v>0.55002146844139121</v>
      </c>
      <c r="K136" s="70">
        <f>IFERROR(+'CMA Emp Adj'!K136/'Ont LFS Emp'!K136,"")</f>
        <v>0.58728471188603015</v>
      </c>
      <c r="L136" s="70">
        <f>IFERROR(+'CMA Emp Adj'!L136/'Ont LFS Emp'!L136,"")</f>
        <v>0.5213467552180393</v>
      </c>
      <c r="M136" s="35">
        <f>IFERROR(+'CMA Emp Adj'!M136/'Ont LFS Emp'!M136,"")</f>
        <v>0.58198832601861139</v>
      </c>
      <c r="N136" s="35">
        <f>IFERROR(+'CMA Emp Adj'!N136/'Ont LFS Emp'!N136,"")</f>
        <v>0.59753549806901674</v>
      </c>
      <c r="O136" s="35">
        <f>IFERROR(+'CMA Emp Adj'!O136/'Ont LFS Emp'!O136,"")</f>
        <v>0.52116490391574677</v>
      </c>
      <c r="P136" s="35">
        <f>IFERROR(+'CMA Emp Adj'!P136/'Ont LFS Emp'!P136,"")</f>
        <v>0.57750648851292896</v>
      </c>
      <c r="Q136" s="35">
        <f>IFERROR(+'CMA Emp Adj'!Q136/'Ont LFS Emp'!Q136,"")</f>
        <v>0.6093432052640847</v>
      </c>
      <c r="R136" s="35">
        <f>IFERROR(+'CMA Emp Adj'!R136/'Ont LFS Emp'!R136,"")</f>
        <v>0.62698951291450933</v>
      </c>
      <c r="S136" s="35">
        <f>IFERROR(+'CMA Emp Adj'!S136/'Ont LFS Emp'!S136,"")</f>
        <v>0.59437136784601663</v>
      </c>
      <c r="T136" s="35">
        <f>IFERROR(+'CMA Emp Adj'!T136/'Ont LFS Emp'!T136,"")</f>
        <v>0.56699157615235107</v>
      </c>
      <c r="U136" s="35">
        <f>IFERROR(+'CMA Emp Adj'!U136/'Ont LFS Emp'!U136,"")</f>
        <v>0.59317342813976193</v>
      </c>
      <c r="V136" s="35">
        <f>IFERROR(+'CMA Emp Adj'!V136/'Ont LFS Emp'!V136,"")</f>
        <v>0.63403586966025038</v>
      </c>
      <c r="W136" s="35">
        <f>IFERROR(+'CMA Emp Adj'!W136/'Ont LFS Emp'!W136,"")</f>
        <v>0.64729815160621096</v>
      </c>
      <c r="X136" s="35">
        <f>IFERROR(+'CMA Emp Adj'!X136/'Ont LFS Emp'!X136,"")</f>
        <v>0.60735650727793045</v>
      </c>
      <c r="Y136" s="35">
        <f>IFERROR(+'CMA Emp Adj'!Y136/'Ont LFS Emp'!Y136,"")</f>
        <v>0.62659205066494084</v>
      </c>
    </row>
    <row r="137" spans="1:25" x14ac:dyDescent="0.25">
      <c r="A137" s="7" t="s">
        <v>130</v>
      </c>
      <c r="B137" s="7"/>
      <c r="C137" s="14">
        <v>5413</v>
      </c>
      <c r="D137" s="70">
        <f>IFERROR(+'CMA Emp Adj'!D137/'Ont LFS Emp'!D137,"")</f>
        <v>0.49306409130816498</v>
      </c>
      <c r="E137" s="70">
        <f>IFERROR(+'CMA Emp Adj'!E137/'Ont LFS Emp'!E137,"")</f>
        <v>0.51887303594003975</v>
      </c>
      <c r="F137" s="70">
        <f>IFERROR(+'CMA Emp Adj'!F137/'Ont LFS Emp'!F137,"")</f>
        <v>0.51739719837324905</v>
      </c>
      <c r="G137" s="70">
        <f>IFERROR(+'CMA Emp Adj'!G137/'Ont LFS Emp'!G137,"")</f>
        <v>0.5336309952470113</v>
      </c>
      <c r="H137" s="70">
        <f>IFERROR(+'CMA Emp Adj'!H137/'Ont LFS Emp'!H137,"")</f>
        <v>0.50271657108361001</v>
      </c>
      <c r="I137" s="70">
        <f>IFERROR(+'CMA Emp Adj'!I137/'Ont LFS Emp'!I137,"")</f>
        <v>0.52372399341415954</v>
      </c>
      <c r="J137" s="70">
        <f>IFERROR(+'CMA Emp Adj'!J137/'Ont LFS Emp'!J137,"")</f>
        <v>0.51673670482538758</v>
      </c>
      <c r="K137" s="70">
        <f>IFERROR(+'CMA Emp Adj'!K137/'Ont LFS Emp'!K137,"")</f>
        <v>0.52183317561173448</v>
      </c>
      <c r="L137" s="70">
        <f>IFERROR(+'CMA Emp Adj'!L137/'Ont LFS Emp'!L137,"")</f>
        <v>0.55543877303010902</v>
      </c>
      <c r="M137" s="35">
        <f>IFERROR(+'CMA Emp Adj'!M137/'Ont LFS Emp'!M137,"")</f>
        <v>0.49579724082324383</v>
      </c>
      <c r="N137" s="35">
        <f>IFERROR(+'CMA Emp Adj'!N137/'Ont LFS Emp'!N137,"")</f>
        <v>0.55376446365710685</v>
      </c>
      <c r="O137" s="35">
        <f>IFERROR(+'CMA Emp Adj'!O137/'Ont LFS Emp'!O137,"")</f>
        <v>0.55094293458346255</v>
      </c>
      <c r="P137" s="35">
        <f>IFERROR(+'CMA Emp Adj'!P137/'Ont LFS Emp'!P137,"")</f>
        <v>0.53393321277105044</v>
      </c>
      <c r="Q137" s="35">
        <f>IFERROR(+'CMA Emp Adj'!Q137/'Ont LFS Emp'!Q137,"")</f>
        <v>0.5829681809457441</v>
      </c>
      <c r="R137" s="35">
        <f>IFERROR(+'CMA Emp Adj'!R137/'Ont LFS Emp'!R137,"")</f>
        <v>0.5335037811618043</v>
      </c>
      <c r="S137" s="35">
        <f>IFERROR(+'CMA Emp Adj'!S137/'Ont LFS Emp'!S137,"")</f>
        <v>0.57610085115273579</v>
      </c>
      <c r="T137" s="35">
        <f>IFERROR(+'CMA Emp Adj'!T137/'Ont LFS Emp'!T137,"")</f>
        <v>0.58489152761270613</v>
      </c>
      <c r="U137" s="35">
        <f>IFERROR(+'CMA Emp Adj'!U137/'Ont LFS Emp'!U137,"")</f>
        <v>0.61176419714423147</v>
      </c>
      <c r="V137" s="35">
        <f>IFERROR(+'CMA Emp Adj'!V137/'Ont LFS Emp'!V137,"")</f>
        <v>0.57773238360198431</v>
      </c>
      <c r="W137" s="35">
        <f>IFERROR(+'CMA Emp Adj'!W137/'Ont LFS Emp'!W137,"")</f>
        <v>0.5397406254877386</v>
      </c>
      <c r="X137" s="35">
        <f>IFERROR(+'CMA Emp Adj'!X137/'Ont LFS Emp'!X137,"")</f>
        <v>0.51371813426280655</v>
      </c>
      <c r="Y137" s="35">
        <f>IFERROR(+'CMA Emp Adj'!Y137/'Ont LFS Emp'!Y137,"")</f>
        <v>0.51297388482521211</v>
      </c>
    </row>
    <row r="138" spans="1:25" x14ac:dyDescent="0.25">
      <c r="A138" s="7" t="s">
        <v>131</v>
      </c>
      <c r="B138" s="7"/>
      <c r="C138" s="14">
        <v>5414</v>
      </c>
      <c r="D138" s="70">
        <f>IFERROR(+'CMA Emp Adj'!D138/'Ont LFS Emp'!D138,"")</f>
        <v>0.70483711747285283</v>
      </c>
      <c r="E138" s="70">
        <f>IFERROR(+'CMA Emp Adj'!E138/'Ont LFS Emp'!E138,"")</f>
        <v>0.61445783132530118</v>
      </c>
      <c r="F138" s="70">
        <f>IFERROR(+'CMA Emp Adj'!F138/'Ont LFS Emp'!F138,"")</f>
        <v>0.7002247191011236</v>
      </c>
      <c r="G138" s="70">
        <f>IFERROR(+'CMA Emp Adj'!G138/'Ont LFS Emp'!G138,"")</f>
        <v>0.69851657940663181</v>
      </c>
      <c r="H138" s="70">
        <f>IFERROR(+'CMA Emp Adj'!H138/'Ont LFS Emp'!H138,"")</f>
        <v>0.68194444444444446</v>
      </c>
      <c r="I138" s="70">
        <f>IFERROR(+'CMA Emp Adj'!I138/'Ont LFS Emp'!I138,"")</f>
        <v>0.70628728774667282</v>
      </c>
      <c r="J138" s="70">
        <f>IFERROR(+'CMA Emp Adj'!J138/'Ont LFS Emp'!J138,"")</f>
        <v>0.66115702479338845</v>
      </c>
      <c r="K138" s="70">
        <f>IFERROR(+'CMA Emp Adj'!K138/'Ont LFS Emp'!K138,"")</f>
        <v>0.6728395061728395</v>
      </c>
      <c r="L138" s="70">
        <f>IFERROR(+'CMA Emp Adj'!L138/'Ont LFS Emp'!L138,"")</f>
        <v>0.73598191482168906</v>
      </c>
      <c r="M138" s="35">
        <f>IFERROR(+'CMA Emp Adj'!M138/'Ont LFS Emp'!M138,"")</f>
        <v>0.70385129900126431</v>
      </c>
      <c r="N138" s="35">
        <f>IFERROR(+'CMA Emp Adj'!N138/'Ont LFS Emp'!N138,"")</f>
        <v>0.69747468444439287</v>
      </c>
      <c r="O138" s="35">
        <f>IFERROR(+'CMA Emp Adj'!O138/'Ont LFS Emp'!O138,"")</f>
        <v>0.73472198142730893</v>
      </c>
      <c r="P138" s="35">
        <f>IFERROR(+'CMA Emp Adj'!P138/'Ont LFS Emp'!P138,"")</f>
        <v>0.70960296292957892</v>
      </c>
      <c r="Q138" s="35">
        <f>IFERROR(+'CMA Emp Adj'!Q138/'Ont LFS Emp'!Q138,"")</f>
        <v>0.70129008477699972</v>
      </c>
      <c r="R138" s="35">
        <f>IFERROR(+'CMA Emp Adj'!R138/'Ont LFS Emp'!R138,"")</f>
        <v>0.69934799798602676</v>
      </c>
      <c r="S138" s="35">
        <f>IFERROR(+'CMA Emp Adj'!S138/'Ont LFS Emp'!S138,"")</f>
        <v>0.59367269618266372</v>
      </c>
      <c r="T138" s="35">
        <f>IFERROR(+'CMA Emp Adj'!T138/'Ont LFS Emp'!T138,"")</f>
        <v>0.59693789405996611</v>
      </c>
      <c r="U138" s="35">
        <f>IFERROR(+'CMA Emp Adj'!U138/'Ont LFS Emp'!U138,"")</f>
        <v>0.62939873590029394</v>
      </c>
      <c r="V138" s="35">
        <f>IFERROR(+'CMA Emp Adj'!V138/'Ont LFS Emp'!V138,"")</f>
        <v>0.66825003435394614</v>
      </c>
      <c r="W138" s="35">
        <f>IFERROR(+'CMA Emp Adj'!W138/'Ont LFS Emp'!W138,"")</f>
        <v>0.666296701219244</v>
      </c>
      <c r="X138" s="35">
        <f>IFERROR(+'CMA Emp Adj'!X138/'Ont LFS Emp'!X138,"")</f>
        <v>0.67900013103049384</v>
      </c>
      <c r="Y138" s="35">
        <f>IFERROR(+'CMA Emp Adj'!Y138/'Ont LFS Emp'!Y138,"")</f>
        <v>0.62496999898960737</v>
      </c>
    </row>
    <row r="139" spans="1:25" x14ac:dyDescent="0.25">
      <c r="A139" s="7" t="s">
        <v>132</v>
      </c>
      <c r="B139" s="7"/>
      <c r="C139" s="14">
        <v>5415</v>
      </c>
      <c r="D139" s="70">
        <f>IFERROR(+'CMA Emp Adj'!D139/'Ont LFS Emp'!D139,"")</f>
        <v>0.6016487169259408</v>
      </c>
      <c r="E139" s="70">
        <f>IFERROR(+'CMA Emp Adj'!E139/'Ont LFS Emp'!E139,"")</f>
        <v>0.56804733727810652</v>
      </c>
      <c r="F139" s="70">
        <f>IFERROR(+'CMA Emp Adj'!F139/'Ont LFS Emp'!F139,"")</f>
        <v>0.62665776166396336</v>
      </c>
      <c r="G139" s="70">
        <f>IFERROR(+'CMA Emp Adj'!G139/'Ont LFS Emp'!G139,"")</f>
        <v>0.57937862751792424</v>
      </c>
      <c r="H139" s="70">
        <f>IFERROR(+'CMA Emp Adj'!H139/'Ont LFS Emp'!H139,"")</f>
        <v>0.60753071739992071</v>
      </c>
      <c r="I139" s="70">
        <f>IFERROR(+'CMA Emp Adj'!I139/'Ont LFS Emp'!I139,"")</f>
        <v>0.58317757009345805</v>
      </c>
      <c r="J139" s="70">
        <f>IFERROR(+'CMA Emp Adj'!J139/'Ont LFS Emp'!J139,"")</f>
        <v>0.63262929026246306</v>
      </c>
      <c r="K139" s="70">
        <f>IFERROR(+'CMA Emp Adj'!K139/'Ont LFS Emp'!K139,"")</f>
        <v>0.61062398910360094</v>
      </c>
      <c r="L139" s="70">
        <f>IFERROR(+'CMA Emp Adj'!L139/'Ont LFS Emp'!L139,"")</f>
        <v>0.61537454378815404</v>
      </c>
      <c r="M139" s="35">
        <f>IFERROR(+'CMA Emp Adj'!M139/'Ont LFS Emp'!M139,"")</f>
        <v>0.59327199285478638</v>
      </c>
      <c r="N139" s="35">
        <f>IFERROR(+'CMA Emp Adj'!N139/'Ont LFS Emp'!N139,"")</f>
        <v>0.59628354058211519</v>
      </c>
      <c r="O139" s="35">
        <f>IFERROR(+'CMA Emp Adj'!O139/'Ont LFS Emp'!O139,"")</f>
        <v>0.66803851508108891</v>
      </c>
      <c r="P139" s="35">
        <f>IFERROR(+'CMA Emp Adj'!P139/'Ont LFS Emp'!P139,"")</f>
        <v>0.61656474414232687</v>
      </c>
      <c r="Q139" s="35">
        <f>IFERROR(+'CMA Emp Adj'!Q139/'Ont LFS Emp'!Q139,"")</f>
        <v>0.66721921391735639</v>
      </c>
      <c r="R139" s="35">
        <f>IFERROR(+'CMA Emp Adj'!R139/'Ont LFS Emp'!R139,"")</f>
        <v>0.60981501335374944</v>
      </c>
      <c r="S139" s="35">
        <f>IFERROR(+'CMA Emp Adj'!S139/'Ont LFS Emp'!S139,"")</f>
        <v>0.65849131756839441</v>
      </c>
      <c r="T139" s="35">
        <f>IFERROR(+'CMA Emp Adj'!T139/'Ont LFS Emp'!T139,"")</f>
        <v>0.59217090392512572</v>
      </c>
      <c r="U139" s="35">
        <f>IFERROR(+'CMA Emp Adj'!U139/'Ont LFS Emp'!U139,"")</f>
        <v>0.62808565475924061</v>
      </c>
      <c r="V139" s="35">
        <f>IFERROR(+'CMA Emp Adj'!V139/'Ont LFS Emp'!V139,"")</f>
        <v>0.67226774274390111</v>
      </c>
      <c r="W139" s="35">
        <f>IFERROR(+'CMA Emp Adj'!W139/'Ont LFS Emp'!W139,"")</f>
        <v>0.68209581992036306</v>
      </c>
      <c r="X139" s="35">
        <f>IFERROR(+'CMA Emp Adj'!X139/'Ont LFS Emp'!X139,"")</f>
        <v>0.66686742846579505</v>
      </c>
      <c r="Y139" s="35">
        <f>IFERROR(+'CMA Emp Adj'!Y139/'Ont LFS Emp'!Y139,"")</f>
        <v>0.67752227317061953</v>
      </c>
    </row>
    <row r="140" spans="1:25" x14ac:dyDescent="0.25">
      <c r="A140" s="7" t="s">
        <v>133</v>
      </c>
      <c r="B140" s="7"/>
      <c r="C140" s="14">
        <v>5416</v>
      </c>
      <c r="D140" s="70">
        <f>IFERROR(+'CMA Emp Adj'!D140/'Ont LFS Emp'!D140,"")</f>
        <v>0.5118973722325677</v>
      </c>
      <c r="E140" s="70">
        <f>IFERROR(+'CMA Emp Adj'!E140/'Ont LFS Emp'!E140,"")</f>
        <v>0.56097560975609762</v>
      </c>
      <c r="F140" s="70">
        <f>IFERROR(+'CMA Emp Adj'!F140/'Ont LFS Emp'!F140,"")</f>
        <v>0.62160062160062168</v>
      </c>
      <c r="G140" s="70">
        <f>IFERROR(+'CMA Emp Adj'!G140/'Ont LFS Emp'!G140,"")</f>
        <v>0.63491360212671688</v>
      </c>
      <c r="H140" s="70">
        <f>IFERROR(+'CMA Emp Adj'!H140/'Ont LFS Emp'!H140,"")</f>
        <v>0.61649353402586382</v>
      </c>
      <c r="I140" s="70">
        <f>IFERROR(+'CMA Emp Adj'!I140/'Ont LFS Emp'!I140,"")</f>
        <v>0.63698757187905775</v>
      </c>
      <c r="J140" s="70">
        <f>IFERROR(+'CMA Emp Adj'!J140/'Ont LFS Emp'!J140,"")</f>
        <v>0.55870516185476815</v>
      </c>
      <c r="K140" s="70">
        <f>IFERROR(+'CMA Emp Adj'!K140/'Ont LFS Emp'!K140,"")</f>
        <v>0.56619829804076782</v>
      </c>
      <c r="L140" s="70">
        <f>IFERROR(+'CMA Emp Adj'!L140/'Ont LFS Emp'!L140,"")</f>
        <v>0.59089454119595164</v>
      </c>
      <c r="M140" s="35">
        <f>IFERROR(+'CMA Emp Adj'!M140/'Ont LFS Emp'!M140,"")</f>
        <v>0.54125899217946272</v>
      </c>
      <c r="N140" s="35">
        <f>IFERROR(+'CMA Emp Adj'!N140/'Ont LFS Emp'!N140,"")</f>
        <v>0.55016621916180164</v>
      </c>
      <c r="O140" s="35">
        <f>IFERROR(+'CMA Emp Adj'!O140/'Ont LFS Emp'!O140,"")</f>
        <v>0.5582122998128235</v>
      </c>
      <c r="P140" s="35">
        <f>IFERROR(+'CMA Emp Adj'!P140/'Ont LFS Emp'!P140,"")</f>
        <v>0.56150082550702618</v>
      </c>
      <c r="Q140" s="35">
        <f>IFERROR(+'CMA Emp Adj'!Q140/'Ont LFS Emp'!Q140,"")</f>
        <v>0.58155091457004693</v>
      </c>
      <c r="R140" s="35">
        <f>IFERROR(+'CMA Emp Adj'!R140/'Ont LFS Emp'!R140,"")</f>
        <v>0.6391750209608098</v>
      </c>
      <c r="S140" s="35">
        <f>IFERROR(+'CMA Emp Adj'!S140/'Ont LFS Emp'!S140,"")</f>
        <v>0.60211773822275905</v>
      </c>
      <c r="T140" s="35">
        <f>IFERROR(+'CMA Emp Adj'!T140/'Ont LFS Emp'!T140,"")</f>
        <v>0.60135774836821809</v>
      </c>
      <c r="U140" s="35">
        <f>IFERROR(+'CMA Emp Adj'!U140/'Ont LFS Emp'!U140,"")</f>
        <v>0.61988525288515817</v>
      </c>
      <c r="V140" s="35">
        <f>IFERROR(+'CMA Emp Adj'!V140/'Ont LFS Emp'!V140,"")</f>
        <v>0.64041984940861341</v>
      </c>
      <c r="W140" s="35">
        <f>IFERROR(+'CMA Emp Adj'!W140/'Ont LFS Emp'!W140,"")</f>
        <v>0.5385023084557079</v>
      </c>
      <c r="X140" s="35">
        <f>IFERROR(+'CMA Emp Adj'!X140/'Ont LFS Emp'!X140,"")</f>
        <v>0.60906622585665693</v>
      </c>
      <c r="Y140" s="35">
        <f>IFERROR(+'CMA Emp Adj'!Y140/'Ont LFS Emp'!Y140,"")</f>
        <v>0.64821427050174207</v>
      </c>
    </row>
    <row r="141" spans="1:25" x14ac:dyDescent="0.25">
      <c r="A141" s="7" t="s">
        <v>134</v>
      </c>
      <c r="B141" s="7"/>
      <c r="C141" s="14">
        <v>5417</v>
      </c>
      <c r="D141" s="70">
        <f>IFERROR(+'CMA Emp Adj'!D141/'Ont LFS Emp'!D141,"")</f>
        <v>0.35924006908462869</v>
      </c>
      <c r="E141" s="70">
        <f>IFERROR(+'CMA Emp Adj'!E141/'Ont LFS Emp'!E141,"")</f>
        <v>0.38699690402476783</v>
      </c>
      <c r="F141" s="70">
        <f>IFERROR(+'CMA Emp Adj'!F141/'Ont LFS Emp'!F141,"")</f>
        <v>0.35384615384615381</v>
      </c>
      <c r="G141" s="70">
        <f>IFERROR(+'CMA Emp Adj'!G141/'Ont LFS Emp'!G141,"")</f>
        <v>0.46934460887949259</v>
      </c>
      <c r="H141" s="70">
        <f>IFERROR(+'CMA Emp Adj'!H141/'Ont LFS Emp'!H141,"")</f>
        <v>0.46967559943582515</v>
      </c>
      <c r="I141" s="70">
        <f>IFERROR(+'CMA Emp Adj'!I141/'Ont LFS Emp'!I141,"")</f>
        <v>0.35535976505139499</v>
      </c>
      <c r="J141" s="70">
        <f>IFERROR(+'CMA Emp Adj'!J141/'Ont LFS Emp'!J141,"")</f>
        <v>0.39597315436241615</v>
      </c>
      <c r="K141" s="70">
        <f>IFERROR(+'CMA Emp Adj'!K141/'Ont LFS Emp'!K141,"")</f>
        <v>0.24603174603174605</v>
      </c>
      <c r="L141" s="70">
        <f>IFERROR(+'CMA Emp Adj'!L141/'Ont LFS Emp'!L141,"")</f>
        <v>0.44329180051933126</v>
      </c>
      <c r="M141" s="35">
        <f>IFERROR(+'CMA Emp Adj'!M141/'Ont LFS Emp'!M141,"")</f>
        <v>0.41891615686053396</v>
      </c>
      <c r="N141" s="35">
        <f>IFERROR(+'CMA Emp Adj'!N141/'Ont LFS Emp'!N141,"")</f>
        <v>0.553118749379371</v>
      </c>
      <c r="O141" s="35">
        <f>IFERROR(+'CMA Emp Adj'!O141/'Ont LFS Emp'!O141,"")</f>
        <v>0.53875543535899895</v>
      </c>
      <c r="P141" s="35">
        <f>IFERROR(+'CMA Emp Adj'!P141/'Ont LFS Emp'!P141,"")</f>
        <v>0.60123491796062967</v>
      </c>
      <c r="Q141" s="35">
        <f>IFERROR(+'CMA Emp Adj'!Q141/'Ont LFS Emp'!Q141,"")</f>
        <v>0.47364428597699271</v>
      </c>
      <c r="R141" s="35">
        <f>IFERROR(+'CMA Emp Adj'!R141/'Ont LFS Emp'!R141,"")</f>
        <v>0.4696407620999058</v>
      </c>
      <c r="S141" s="35">
        <f>IFERROR(+'CMA Emp Adj'!S141/'Ont LFS Emp'!S141,"")</f>
        <v>0.46637422949643642</v>
      </c>
      <c r="T141" s="35">
        <f>IFERROR(+'CMA Emp Adj'!T141/'Ont LFS Emp'!T141,"")</f>
        <v>0.43932730353480121</v>
      </c>
      <c r="U141" s="35">
        <f>IFERROR(+'CMA Emp Adj'!U141/'Ont LFS Emp'!U141,"")</f>
        <v>0.55336827859549464</v>
      </c>
      <c r="V141" s="35">
        <f>IFERROR(+'CMA Emp Adj'!V141/'Ont LFS Emp'!V141,"")</f>
        <v>0.53509140207111072</v>
      </c>
      <c r="W141" s="35">
        <f>IFERROR(+'CMA Emp Adj'!W141/'Ont LFS Emp'!W141,"")</f>
        <v>0.42679445350734097</v>
      </c>
      <c r="X141" s="35">
        <f>IFERROR(+'CMA Emp Adj'!X141/'Ont LFS Emp'!X141,"")</f>
        <v>0.37801534556586769</v>
      </c>
      <c r="Y141" s="35">
        <f>IFERROR(+'CMA Emp Adj'!Y141/'Ont LFS Emp'!Y141,"")</f>
        <v>0.4375535102739726</v>
      </c>
    </row>
    <row r="142" spans="1:25" x14ac:dyDescent="0.25">
      <c r="A142" s="7" t="s">
        <v>135</v>
      </c>
      <c r="B142" s="7"/>
      <c r="C142" s="14">
        <v>5418</v>
      </c>
      <c r="D142" s="70">
        <f>IFERROR(+'CMA Emp Adj'!D142/'Ont LFS Emp'!D142,"")</f>
        <v>0.68271268543748109</v>
      </c>
      <c r="E142" s="70">
        <f>IFERROR(+'CMA Emp Adj'!E142/'Ont LFS Emp'!E142,"")</f>
        <v>0.64172535211267612</v>
      </c>
      <c r="F142" s="70">
        <f>IFERROR(+'CMA Emp Adj'!F142/'Ont LFS Emp'!F142,"")</f>
        <v>0.67214367596484514</v>
      </c>
      <c r="G142" s="70">
        <f>IFERROR(+'CMA Emp Adj'!G142/'Ont LFS Emp'!G142,"")</f>
        <v>0.68490679494888762</v>
      </c>
      <c r="H142" s="70">
        <f>IFERROR(+'CMA Emp Adj'!H142/'Ont LFS Emp'!H142,"")</f>
        <v>0.6730659025787965</v>
      </c>
      <c r="I142" s="70">
        <f>IFERROR(+'CMA Emp Adj'!I142/'Ont LFS Emp'!I142,"")</f>
        <v>0.69057104913678624</v>
      </c>
      <c r="J142" s="70">
        <f>IFERROR(+'CMA Emp Adj'!J142/'Ont LFS Emp'!J142,"")</f>
        <v>0.6982939239748579</v>
      </c>
      <c r="K142" s="70">
        <f>IFERROR(+'CMA Emp Adj'!K142/'Ont LFS Emp'!K142,"")</f>
        <v>0.60811213838353717</v>
      </c>
      <c r="L142" s="70">
        <f>IFERROR(+'CMA Emp Adj'!L142/'Ont LFS Emp'!L142,"")</f>
        <v>0.76753378732699484</v>
      </c>
      <c r="M142" s="35">
        <f>IFERROR(+'CMA Emp Adj'!M142/'Ont LFS Emp'!M142,"")</f>
        <v>0.7458384775443172</v>
      </c>
      <c r="N142" s="35">
        <f>IFERROR(+'CMA Emp Adj'!N142/'Ont LFS Emp'!N142,"")</f>
        <v>0.74209476625826831</v>
      </c>
      <c r="O142" s="35">
        <f>IFERROR(+'CMA Emp Adj'!O142/'Ont LFS Emp'!O142,"")</f>
        <v>0.76531680875542918</v>
      </c>
      <c r="P142" s="35">
        <f>IFERROR(+'CMA Emp Adj'!P142/'Ont LFS Emp'!P142,"")</f>
        <v>0.76971353078318705</v>
      </c>
      <c r="Q142" s="35">
        <f>IFERROR(+'CMA Emp Adj'!Q142/'Ont LFS Emp'!Q142,"")</f>
        <v>0.67310425780382599</v>
      </c>
      <c r="R142" s="35">
        <f>IFERROR(+'CMA Emp Adj'!R142/'Ont LFS Emp'!R142,"")</f>
        <v>0.66112563895488607</v>
      </c>
      <c r="S142" s="35">
        <f>IFERROR(+'CMA Emp Adj'!S142/'Ont LFS Emp'!S142,"")</f>
        <v>0.62777055462716624</v>
      </c>
      <c r="T142" s="35">
        <f>IFERROR(+'CMA Emp Adj'!T142/'Ont LFS Emp'!T142,"")</f>
        <v>0.74283182667813064</v>
      </c>
      <c r="U142" s="35">
        <f>IFERROR(+'CMA Emp Adj'!U142/'Ont LFS Emp'!U142,"")</f>
        <v>0.78120165991013646</v>
      </c>
      <c r="V142" s="35">
        <f>IFERROR(+'CMA Emp Adj'!V142/'Ont LFS Emp'!V142,"")</f>
        <v>0.77587256980475683</v>
      </c>
      <c r="W142" s="35">
        <f>IFERROR(+'CMA Emp Adj'!W142/'Ont LFS Emp'!W142,"")</f>
        <v>0.7100111855198995</v>
      </c>
      <c r="X142" s="35">
        <f>IFERROR(+'CMA Emp Adj'!X142/'Ont LFS Emp'!X142,"")</f>
        <v>0.76024679142649332</v>
      </c>
      <c r="Y142" s="35">
        <f>IFERROR(+'CMA Emp Adj'!Y142/'Ont LFS Emp'!Y142,"")</f>
        <v>0.7712811367038529</v>
      </c>
    </row>
    <row r="143" spans="1:25" x14ac:dyDescent="0.25">
      <c r="A143" s="7" t="s">
        <v>136</v>
      </c>
      <c r="B143" s="7"/>
      <c r="C143" s="14">
        <v>5419</v>
      </c>
      <c r="D143" s="70">
        <f>IFERROR(+'CMA Emp Adj'!D143/'Ont LFS Emp'!D143,"")</f>
        <v>0.56091370558375642</v>
      </c>
      <c r="E143" s="70">
        <f>IFERROR(+'CMA Emp Adj'!E143/'Ont LFS Emp'!E143,"")</f>
        <v>0.48957850856878188</v>
      </c>
      <c r="F143" s="70">
        <f>IFERROR(+'CMA Emp Adj'!F143/'Ont LFS Emp'!F143,"")</f>
        <v>0.48237885462555063</v>
      </c>
      <c r="G143" s="70">
        <f>IFERROR(+'CMA Emp Adj'!G143/'Ont LFS Emp'!G143,"")</f>
        <v>0.557006092254134</v>
      </c>
      <c r="H143" s="70">
        <f>IFERROR(+'CMA Emp Adj'!H143/'Ont LFS Emp'!H143,"")</f>
        <v>0.57197898423817861</v>
      </c>
      <c r="I143" s="70">
        <f>IFERROR(+'CMA Emp Adj'!I143/'Ont LFS Emp'!I143,"")</f>
        <v>0.54924094978590887</v>
      </c>
      <c r="J143" s="70">
        <f>IFERROR(+'CMA Emp Adj'!J143/'Ont LFS Emp'!J143,"")</f>
        <v>0.50298685782556751</v>
      </c>
      <c r="K143" s="70">
        <f>IFERROR(+'CMA Emp Adj'!K143/'Ont LFS Emp'!K143,"")</f>
        <v>0.54141269272140546</v>
      </c>
      <c r="L143" s="70">
        <f>IFERROR(+'CMA Emp Adj'!L143/'Ont LFS Emp'!L143,"")</f>
        <v>0.44414813689669691</v>
      </c>
      <c r="M143" s="35">
        <f>IFERROR(+'CMA Emp Adj'!M143/'Ont LFS Emp'!M143,"")</f>
        <v>0.54731835649492833</v>
      </c>
      <c r="N143" s="35">
        <f>IFERROR(+'CMA Emp Adj'!N143/'Ont LFS Emp'!N143,"")</f>
        <v>0.5729681194151176</v>
      </c>
      <c r="O143" s="35">
        <f>IFERROR(+'CMA Emp Adj'!O143/'Ont LFS Emp'!O143,"")</f>
        <v>0.48818306148368867</v>
      </c>
      <c r="P143" s="35">
        <f>IFERROR(+'CMA Emp Adj'!P143/'Ont LFS Emp'!P143,"")</f>
        <v>0.51895416884416434</v>
      </c>
      <c r="Q143" s="35">
        <f>IFERROR(+'CMA Emp Adj'!Q143/'Ont LFS Emp'!Q143,"")</f>
        <v>0.50811135283710673</v>
      </c>
      <c r="R143" s="35">
        <f>IFERROR(+'CMA Emp Adj'!R143/'Ont LFS Emp'!R143,"")</f>
        <v>0.54536450658891633</v>
      </c>
      <c r="S143" s="35">
        <f>IFERROR(+'CMA Emp Adj'!S143/'Ont LFS Emp'!S143,"")</f>
        <v>0.46036272105257453</v>
      </c>
      <c r="T143" s="35">
        <f>IFERROR(+'CMA Emp Adj'!T143/'Ont LFS Emp'!T143,"")</f>
        <v>0.56253735446699649</v>
      </c>
      <c r="U143" s="35">
        <f>IFERROR(+'CMA Emp Adj'!U143/'Ont LFS Emp'!U143,"")</f>
        <v>0.56338478797217129</v>
      </c>
      <c r="V143" s="35">
        <f>IFERROR(+'CMA Emp Adj'!V143/'Ont LFS Emp'!V143,"")</f>
        <v>0.5193161764274784</v>
      </c>
      <c r="W143" s="35">
        <f>IFERROR(+'CMA Emp Adj'!W143/'Ont LFS Emp'!W143,"")</f>
        <v>0.60261158420030525</v>
      </c>
      <c r="X143" s="35">
        <f>IFERROR(+'CMA Emp Adj'!X143/'Ont LFS Emp'!X143,"")</f>
        <v>0.58691339625679007</v>
      </c>
      <c r="Y143" s="35">
        <f>IFERROR(+'CMA Emp Adj'!Y143/'Ont LFS Emp'!Y143,"")</f>
        <v>0.46951543338939911</v>
      </c>
    </row>
    <row r="144" spans="1:25" x14ac:dyDescent="0.25">
      <c r="A144" s="5" t="s">
        <v>137</v>
      </c>
      <c r="B144" s="5"/>
      <c r="C144" s="13">
        <v>55</v>
      </c>
      <c r="D144" s="69" t="str">
        <f>IFERROR(+'CMA Emp Adj'!D144/'Ont LFS Emp'!D144,"")</f>
        <v/>
      </c>
      <c r="E144" s="69">
        <f>IFERROR(+'CMA Emp Adj'!E144/'Ont LFS Emp'!E144,"")</f>
        <v>0.83471074380165289</v>
      </c>
      <c r="F144" s="69" t="str">
        <f>IFERROR(+'CMA Emp Adj'!F144/'Ont LFS Emp'!F144,"")</f>
        <v/>
      </c>
      <c r="G144" s="69" t="str">
        <f>IFERROR(+'CMA Emp Adj'!G144/'Ont LFS Emp'!G144,"")</f>
        <v/>
      </c>
      <c r="H144" s="69" t="str">
        <f>IFERROR(+'CMA Emp Adj'!H144/'Ont LFS Emp'!H144,"")</f>
        <v/>
      </c>
      <c r="I144" s="69" t="str">
        <f>IFERROR(+'CMA Emp Adj'!I144/'Ont LFS Emp'!I144,"")</f>
        <v/>
      </c>
      <c r="J144" s="69" t="str">
        <f>IFERROR(+'CMA Emp Adj'!J144/'Ont LFS Emp'!J144,"")</f>
        <v/>
      </c>
      <c r="K144" s="69" t="str">
        <f>IFERROR(+'CMA Emp Adj'!K144/'Ont LFS Emp'!K144,"")</f>
        <v/>
      </c>
      <c r="L144" s="69" t="str">
        <f>IFERROR(+'CMA Emp Adj'!L144/'Ont LFS Emp'!L144,"")</f>
        <v/>
      </c>
      <c r="M144" s="34">
        <f>IFERROR(+'CMA Emp Adj'!M144/'Ont LFS Emp'!M144,"")</f>
        <v>0</v>
      </c>
      <c r="N144" s="34">
        <f>IFERROR(+'CMA Emp Adj'!N144/'Ont LFS Emp'!N144,"")</f>
        <v>0</v>
      </c>
      <c r="O144" s="34">
        <f>IFERROR(+'CMA Emp Adj'!O144/'Ont LFS Emp'!O144,"")</f>
        <v>0.90513433934486587</v>
      </c>
      <c r="P144" s="34" t="str">
        <f>IFERROR(+'CMA Emp Adj'!P144/'Ont LFS Emp'!P144,"")</f>
        <v/>
      </c>
      <c r="Q144" s="34" t="str">
        <f>IFERROR(+'CMA Emp Adj'!Q144/'Ont LFS Emp'!Q144,"")</f>
        <v/>
      </c>
      <c r="R144" s="34" t="str">
        <f>IFERROR(+'CMA Emp Adj'!R144/'Ont LFS Emp'!R144,"")</f>
        <v/>
      </c>
      <c r="S144" s="34" t="str">
        <f>IFERROR(+'CMA Emp Adj'!S144/'Ont LFS Emp'!S144,"")</f>
        <v/>
      </c>
      <c r="T144" s="34" t="str">
        <f>IFERROR(+'CMA Emp Adj'!T144/'Ont LFS Emp'!T144,"")</f>
        <v/>
      </c>
      <c r="U144" s="34" t="str">
        <f>IFERROR(+'CMA Emp Adj'!U144/'Ont LFS Emp'!U144,"")</f>
        <v/>
      </c>
      <c r="V144" s="34" t="str">
        <f>IFERROR(+'CMA Emp Adj'!V144/'Ont LFS Emp'!V144,"")</f>
        <v/>
      </c>
      <c r="W144" s="34">
        <f>IFERROR(+'CMA Emp Adj'!W144/'Ont LFS Emp'!W144,"")</f>
        <v>0</v>
      </c>
      <c r="X144" s="34" t="str">
        <f>IFERROR(+'CMA Emp Adj'!X144/'Ont LFS Emp'!X144,"")</f>
        <v/>
      </c>
      <c r="Y144" s="34" t="str">
        <f>IFERROR(+'CMA Emp Adj'!Y144/'Ont LFS Emp'!Y144,"")</f>
        <v/>
      </c>
    </row>
    <row r="145" spans="1:25" x14ac:dyDescent="0.25">
      <c r="A145" s="5" t="s">
        <v>138</v>
      </c>
      <c r="B145" s="5"/>
      <c r="C145" s="13">
        <v>56</v>
      </c>
      <c r="D145" s="69">
        <f>IFERROR(+'CMA Emp Adj'!D145/'Ont LFS Emp'!D145,"")</f>
        <v>0.51061283945479141</v>
      </c>
      <c r="E145" s="69">
        <f>IFERROR(+'CMA Emp Adj'!E145/'Ont LFS Emp'!E145,"")</f>
        <v>0.50214049425958351</v>
      </c>
      <c r="F145" s="69">
        <f>IFERROR(+'CMA Emp Adj'!F145/'Ont LFS Emp'!F145,"")</f>
        <v>0.52032815120337217</v>
      </c>
      <c r="G145" s="69">
        <f>IFERROR(+'CMA Emp Adj'!G145/'Ont LFS Emp'!G145,"")</f>
        <v>0.50563439065108517</v>
      </c>
      <c r="H145" s="69">
        <f>IFERROR(+'CMA Emp Adj'!H145/'Ont LFS Emp'!H145,"")</f>
        <v>0.46880134821992836</v>
      </c>
      <c r="I145" s="69">
        <f>IFERROR(+'CMA Emp Adj'!I145/'Ont LFS Emp'!I145,"")</f>
        <v>0.48620129870129869</v>
      </c>
      <c r="J145" s="69">
        <f>IFERROR(+'CMA Emp Adj'!J145/'Ont LFS Emp'!J145,"")</f>
        <v>0.47381033892502572</v>
      </c>
      <c r="K145" s="69">
        <f>IFERROR(+'CMA Emp Adj'!K145/'Ont LFS Emp'!K145,"")</f>
        <v>0.47988152857039662</v>
      </c>
      <c r="L145" s="69">
        <f>IFERROR(+'CMA Emp Adj'!L145/'Ont LFS Emp'!L145,"")</f>
        <v>0.48555876608555032</v>
      </c>
      <c r="M145" s="34">
        <f>IFERROR(+'CMA Emp Adj'!M145/'Ont LFS Emp'!M145,"")</f>
        <v>0.47608852202919172</v>
      </c>
      <c r="N145" s="34">
        <f>IFERROR(+'CMA Emp Adj'!N145/'Ont LFS Emp'!N145,"")</f>
        <v>0.47885243552839885</v>
      </c>
      <c r="O145" s="34">
        <f>IFERROR(+'CMA Emp Adj'!O145/'Ont LFS Emp'!O145,"")</f>
        <v>0.48382129891758807</v>
      </c>
      <c r="P145" s="34">
        <f>IFERROR(+'CMA Emp Adj'!P145/'Ont LFS Emp'!P145,"")</f>
        <v>0.49010291704892073</v>
      </c>
      <c r="Q145" s="34">
        <f>IFERROR(+'CMA Emp Adj'!Q145/'Ont LFS Emp'!Q145,"")</f>
        <v>0.5068674180744982</v>
      </c>
      <c r="R145" s="34">
        <f>IFERROR(+'CMA Emp Adj'!R145/'Ont LFS Emp'!R145,"")</f>
        <v>0.5007949445117964</v>
      </c>
      <c r="S145" s="34">
        <f>IFERROR(+'CMA Emp Adj'!S145/'Ont LFS Emp'!S145,"")</f>
        <v>0.50840876823624814</v>
      </c>
      <c r="T145" s="34">
        <f>IFERROR(+'CMA Emp Adj'!T145/'Ont LFS Emp'!T145,"")</f>
        <v>0.52955957566022793</v>
      </c>
      <c r="U145" s="34">
        <f>IFERROR(+'CMA Emp Adj'!U145/'Ont LFS Emp'!U145,"")</f>
        <v>0.49847059868188986</v>
      </c>
      <c r="V145" s="34">
        <f>IFERROR(+'CMA Emp Adj'!V145/'Ont LFS Emp'!V145,"")</f>
        <v>0.50876434346250599</v>
      </c>
      <c r="W145" s="34">
        <f>IFERROR(+'CMA Emp Adj'!W145/'Ont LFS Emp'!W145,"")</f>
        <v>0.49667965500159295</v>
      </c>
      <c r="X145" s="34">
        <f>IFERROR(+'CMA Emp Adj'!X145/'Ont LFS Emp'!X145,"")</f>
        <v>0.51113167246957592</v>
      </c>
      <c r="Y145" s="34">
        <f>IFERROR(+'CMA Emp Adj'!Y145/'Ont LFS Emp'!Y145,"")</f>
        <v>0.51357606295501268</v>
      </c>
    </row>
    <row r="146" spans="1:25" x14ac:dyDescent="0.25">
      <c r="A146" s="6" t="s">
        <v>139</v>
      </c>
      <c r="B146" s="6"/>
      <c r="C146" s="14">
        <v>561</v>
      </c>
      <c r="D146" s="70">
        <f>IFERROR(+'CMA Emp Adj'!D146/'Ont LFS Emp'!D146,"")</f>
        <v>0.52175092210891727</v>
      </c>
      <c r="E146" s="70">
        <f>IFERROR(+'CMA Emp Adj'!E146/'Ont LFS Emp'!E146,"")</f>
        <v>0.50876753507014028</v>
      </c>
      <c r="F146" s="70">
        <f>IFERROR(+'CMA Emp Adj'!F146/'Ont LFS Emp'!F146,"")</f>
        <v>0.53521260440394836</v>
      </c>
      <c r="G146" s="70">
        <f>IFERROR(+'CMA Emp Adj'!G146/'Ont LFS Emp'!G146,"")</f>
        <v>0.51491140232487265</v>
      </c>
      <c r="H146" s="70">
        <f>IFERROR(+'CMA Emp Adj'!H146/'Ont LFS Emp'!H146,"")</f>
        <v>0.47531270572745227</v>
      </c>
      <c r="I146" s="70">
        <f>IFERROR(+'CMA Emp Adj'!I146/'Ont LFS Emp'!I146,"")</f>
        <v>0.49313326551373349</v>
      </c>
      <c r="J146" s="70">
        <f>IFERROR(+'CMA Emp Adj'!J146/'Ont LFS Emp'!J146,"")</f>
        <v>0.48161851531134375</v>
      </c>
      <c r="K146" s="70">
        <f>IFERROR(+'CMA Emp Adj'!K146/'Ont LFS Emp'!K146,"")</f>
        <v>0.48725265647880456</v>
      </c>
      <c r="L146" s="70">
        <f>IFERROR(+'CMA Emp Adj'!L146/'Ont LFS Emp'!L146,"")</f>
        <v>0.48957590010872853</v>
      </c>
      <c r="M146" s="35">
        <f>IFERROR(+'CMA Emp Adj'!M146/'Ont LFS Emp'!M146,"")</f>
        <v>0.47976915125475822</v>
      </c>
      <c r="N146" s="35">
        <f>IFERROR(+'CMA Emp Adj'!N146/'Ont LFS Emp'!N146,"")</f>
        <v>0.48578410226577184</v>
      </c>
      <c r="O146" s="35">
        <f>IFERROR(+'CMA Emp Adj'!O146/'Ont LFS Emp'!O146,"")</f>
        <v>0.4906186539772508</v>
      </c>
      <c r="P146" s="35">
        <f>IFERROR(+'CMA Emp Adj'!P146/'Ont LFS Emp'!P146,"")</f>
        <v>0.49453035917901939</v>
      </c>
      <c r="Q146" s="35">
        <f>IFERROR(+'CMA Emp Adj'!Q146/'Ont LFS Emp'!Q146,"")</f>
        <v>0.51323888758867664</v>
      </c>
      <c r="R146" s="35">
        <f>IFERROR(+'CMA Emp Adj'!R146/'Ont LFS Emp'!R146,"")</f>
        <v>0.50365374960356524</v>
      </c>
      <c r="S146" s="35">
        <f>IFERROR(+'CMA Emp Adj'!S146/'Ont LFS Emp'!S146,"")</f>
        <v>0.50987397698532677</v>
      </c>
      <c r="T146" s="35">
        <f>IFERROR(+'CMA Emp Adj'!T146/'Ont LFS Emp'!T146,"")</f>
        <v>0.53247180861801002</v>
      </c>
      <c r="U146" s="35">
        <f>IFERROR(+'CMA Emp Adj'!U146/'Ont LFS Emp'!U146,"")</f>
        <v>0.5059048811654856</v>
      </c>
      <c r="V146" s="35">
        <f>IFERROR(+'CMA Emp Adj'!V146/'Ont LFS Emp'!V146,"")</f>
        <v>0.5161139923823389</v>
      </c>
      <c r="W146" s="35">
        <f>IFERROR(+'CMA Emp Adj'!W146/'Ont LFS Emp'!W146,"")</f>
        <v>0.50522332867654585</v>
      </c>
      <c r="X146" s="35">
        <f>IFERROR(+'CMA Emp Adj'!X146/'Ont LFS Emp'!X146,"")</f>
        <v>0.51953012414881106</v>
      </c>
      <c r="Y146" s="35">
        <f>IFERROR(+'CMA Emp Adj'!Y146/'Ont LFS Emp'!Y146,"")</f>
        <v>0.52109361157618783</v>
      </c>
    </row>
    <row r="147" spans="1:25" x14ac:dyDescent="0.25">
      <c r="A147" s="7" t="s">
        <v>140</v>
      </c>
      <c r="B147" s="7"/>
      <c r="C147" s="14">
        <v>5611</v>
      </c>
      <c r="D147" s="70" t="str">
        <f>IFERROR(+'CMA Emp Adj'!D147/'Ont LFS Emp'!D147,"")</f>
        <v/>
      </c>
      <c r="E147" s="70" t="str">
        <f>IFERROR(+'CMA Emp Adj'!E147/'Ont LFS Emp'!E147,"")</f>
        <v/>
      </c>
      <c r="F147" s="70">
        <f>IFERROR(+'CMA Emp Adj'!F147/'Ont LFS Emp'!F147,"")</f>
        <v>0</v>
      </c>
      <c r="G147" s="70">
        <f>IFERROR(+'CMA Emp Adj'!G147/'Ont LFS Emp'!G147,"")</f>
        <v>0.63137254901960793</v>
      </c>
      <c r="H147" s="70">
        <f>IFERROR(+'CMA Emp Adj'!H147/'Ont LFS Emp'!H147,"")</f>
        <v>0</v>
      </c>
      <c r="I147" s="70">
        <f>IFERROR(+'CMA Emp Adj'!I147/'Ont LFS Emp'!I147,"")</f>
        <v>0</v>
      </c>
      <c r="J147" s="70">
        <f>IFERROR(+'CMA Emp Adj'!J147/'Ont LFS Emp'!J147,"")</f>
        <v>0</v>
      </c>
      <c r="K147" s="70">
        <f>IFERROR(+'CMA Emp Adj'!K147/'Ont LFS Emp'!K147,"")</f>
        <v>0</v>
      </c>
      <c r="L147" s="70">
        <f>IFERROR(+'CMA Emp Adj'!L147/'Ont LFS Emp'!L147,"")</f>
        <v>0</v>
      </c>
      <c r="M147" s="35">
        <f>IFERROR(+'CMA Emp Adj'!M147/'Ont LFS Emp'!M147,"")</f>
        <v>0.75043064012367111</v>
      </c>
      <c r="N147" s="35">
        <f>IFERROR(+'CMA Emp Adj'!N147/'Ont LFS Emp'!N147,"")</f>
        <v>0.56207144192269476</v>
      </c>
      <c r="O147" s="35">
        <f>IFERROR(+'CMA Emp Adj'!O147/'Ont LFS Emp'!O147,"")</f>
        <v>0.6795957847859877</v>
      </c>
      <c r="P147" s="35">
        <f>IFERROR(+'CMA Emp Adj'!P147/'Ont LFS Emp'!P147,"")</f>
        <v>0.59072987414729805</v>
      </c>
      <c r="Q147" s="35">
        <f>IFERROR(+'CMA Emp Adj'!Q147/'Ont LFS Emp'!Q147,"")</f>
        <v>0.668794426067985</v>
      </c>
      <c r="R147" s="35">
        <f>IFERROR(+'CMA Emp Adj'!R147/'Ont LFS Emp'!R147,"")</f>
        <v>0.62537971163308081</v>
      </c>
      <c r="S147" s="35">
        <f>IFERROR(+'CMA Emp Adj'!S147/'Ont LFS Emp'!S147,"")</f>
        <v>0.7610831345525223</v>
      </c>
      <c r="T147" s="35">
        <f>IFERROR(+'CMA Emp Adj'!T147/'Ont LFS Emp'!T147,"")</f>
        <v>0</v>
      </c>
      <c r="U147" s="35">
        <f>IFERROR(+'CMA Emp Adj'!U147/'Ont LFS Emp'!U147,"")</f>
        <v>0</v>
      </c>
      <c r="V147" s="35">
        <f>IFERROR(+'CMA Emp Adj'!V147/'Ont LFS Emp'!V147,"")</f>
        <v>0</v>
      </c>
      <c r="W147" s="35" t="str">
        <f>IFERROR(+'CMA Emp Adj'!W147/'Ont LFS Emp'!W147,"")</f>
        <v/>
      </c>
      <c r="X147" s="35" t="str">
        <f>IFERROR(+'CMA Emp Adj'!X147/'Ont LFS Emp'!X147,"")</f>
        <v/>
      </c>
      <c r="Y147" s="35" t="str">
        <f>IFERROR(+'CMA Emp Adj'!Y147/'Ont LFS Emp'!Y147,"")</f>
        <v/>
      </c>
    </row>
    <row r="148" spans="1:25" x14ac:dyDescent="0.25">
      <c r="A148" s="7" t="s">
        <v>141</v>
      </c>
      <c r="B148" s="7"/>
      <c r="C148" s="14">
        <v>5613</v>
      </c>
      <c r="D148" s="70">
        <f>IFERROR(+'CMA Emp Adj'!D148/'Ont LFS Emp'!D148,"")</f>
        <v>0.62199502625034553</v>
      </c>
      <c r="E148" s="70">
        <f>IFERROR(+'CMA Emp Adj'!E148/'Ont LFS Emp'!E148,"")</f>
        <v>0.60846560846560849</v>
      </c>
      <c r="F148" s="70">
        <f>IFERROR(+'CMA Emp Adj'!F148/'Ont LFS Emp'!F148,"")</f>
        <v>0.62509662458129345</v>
      </c>
      <c r="G148" s="70">
        <f>IFERROR(+'CMA Emp Adj'!G148/'Ont LFS Emp'!G148,"")</f>
        <v>0.58676957001102537</v>
      </c>
      <c r="H148" s="70">
        <f>IFERROR(+'CMA Emp Adj'!H148/'Ont LFS Emp'!H148,"")</f>
        <v>0.57618115739446452</v>
      </c>
      <c r="I148" s="70">
        <f>IFERROR(+'CMA Emp Adj'!I148/'Ont LFS Emp'!I148,"")</f>
        <v>0.60443037974683544</v>
      </c>
      <c r="J148" s="70">
        <f>IFERROR(+'CMA Emp Adj'!J148/'Ont LFS Emp'!J148,"")</f>
        <v>0.62848432055749126</v>
      </c>
      <c r="K148" s="70">
        <f>IFERROR(+'CMA Emp Adj'!K148/'Ont LFS Emp'!K148,"")</f>
        <v>0.63617156137756181</v>
      </c>
      <c r="L148" s="70">
        <f>IFERROR(+'CMA Emp Adj'!L148/'Ont LFS Emp'!L148,"")</f>
        <v>0.64273743946996043</v>
      </c>
      <c r="M148" s="35">
        <f>IFERROR(+'CMA Emp Adj'!M148/'Ont LFS Emp'!M148,"")</f>
        <v>0.55970753913534399</v>
      </c>
      <c r="N148" s="35">
        <f>IFERROR(+'CMA Emp Adj'!N148/'Ont LFS Emp'!N148,"")</f>
        <v>0.57179625729563244</v>
      </c>
      <c r="O148" s="35">
        <f>IFERROR(+'CMA Emp Adj'!O148/'Ont LFS Emp'!O148,"")</f>
        <v>0.67085846864929544</v>
      </c>
      <c r="P148" s="35">
        <f>IFERROR(+'CMA Emp Adj'!P148/'Ont LFS Emp'!P148,"")</f>
        <v>0.60263666411011585</v>
      </c>
      <c r="Q148" s="35">
        <f>IFERROR(+'CMA Emp Adj'!Q148/'Ont LFS Emp'!Q148,"")</f>
        <v>0.65212604953922737</v>
      </c>
      <c r="R148" s="35">
        <f>IFERROR(+'CMA Emp Adj'!R148/'Ont LFS Emp'!R148,"")</f>
        <v>0.62099675848424685</v>
      </c>
      <c r="S148" s="35">
        <f>IFERROR(+'CMA Emp Adj'!S148/'Ont LFS Emp'!S148,"")</f>
        <v>0.64448753693146354</v>
      </c>
      <c r="T148" s="35">
        <f>IFERROR(+'CMA Emp Adj'!T148/'Ont LFS Emp'!T148,"")</f>
        <v>0.69977136674652385</v>
      </c>
      <c r="U148" s="35">
        <f>IFERROR(+'CMA Emp Adj'!U148/'Ont LFS Emp'!U148,"")</f>
        <v>0.59849067934827938</v>
      </c>
      <c r="V148" s="35">
        <f>IFERROR(+'CMA Emp Adj'!V148/'Ont LFS Emp'!V148,"")</f>
        <v>0.61640759018168445</v>
      </c>
      <c r="W148" s="35">
        <f>IFERROR(+'CMA Emp Adj'!W148/'Ont LFS Emp'!W148,"")</f>
        <v>0.65914936754826614</v>
      </c>
      <c r="X148" s="35">
        <f>IFERROR(+'CMA Emp Adj'!X148/'Ont LFS Emp'!X148,"")</f>
        <v>0.6633030431107354</v>
      </c>
      <c r="Y148" s="35">
        <f>IFERROR(+'CMA Emp Adj'!Y148/'Ont LFS Emp'!Y148,"")</f>
        <v>0.68947906026557704</v>
      </c>
    </row>
    <row r="149" spans="1:25" x14ac:dyDescent="0.25">
      <c r="A149" s="7" t="s">
        <v>142</v>
      </c>
      <c r="B149" s="7"/>
      <c r="C149" s="14">
        <v>5614</v>
      </c>
      <c r="D149" s="70">
        <f>IFERROR(+'CMA Emp Adj'!D149/'Ont LFS Emp'!D149,"")</f>
        <v>0.56622325043377675</v>
      </c>
      <c r="E149" s="70">
        <f>IFERROR(+'CMA Emp Adj'!E149/'Ont LFS Emp'!E149,"")</f>
        <v>0.51979506287843502</v>
      </c>
      <c r="F149" s="70">
        <f>IFERROR(+'CMA Emp Adj'!F149/'Ont LFS Emp'!F149,"")</f>
        <v>0.55974593092497016</v>
      </c>
      <c r="G149" s="70">
        <f>IFERROR(+'CMA Emp Adj'!G149/'Ont LFS Emp'!G149,"")</f>
        <v>0.51331557922769644</v>
      </c>
      <c r="H149" s="70">
        <f>IFERROR(+'CMA Emp Adj'!H149/'Ont LFS Emp'!H149,"")</f>
        <v>0.45164506480558331</v>
      </c>
      <c r="I149" s="70">
        <f>IFERROR(+'CMA Emp Adj'!I149/'Ont LFS Emp'!I149,"")</f>
        <v>0.4234706022375625</v>
      </c>
      <c r="J149" s="70">
        <f>IFERROR(+'CMA Emp Adj'!J149/'Ont LFS Emp'!J149,"")</f>
        <v>0.40453648915187379</v>
      </c>
      <c r="K149" s="70">
        <f>IFERROR(+'CMA Emp Adj'!K149/'Ont LFS Emp'!K149,"")</f>
        <v>0.31964006259780908</v>
      </c>
      <c r="L149" s="70">
        <f>IFERROR(+'CMA Emp Adj'!L149/'Ont LFS Emp'!L149,"")</f>
        <v>0.36861812628007967</v>
      </c>
      <c r="M149" s="35">
        <f>IFERROR(+'CMA Emp Adj'!M149/'Ont LFS Emp'!M149,"")</f>
        <v>0.2947296472341368</v>
      </c>
      <c r="N149" s="35">
        <f>IFERROR(+'CMA Emp Adj'!N149/'Ont LFS Emp'!N149,"")</f>
        <v>0.33999822121085949</v>
      </c>
      <c r="O149" s="35">
        <f>IFERROR(+'CMA Emp Adj'!O149/'Ont LFS Emp'!O149,"")</f>
        <v>0.30873146702514365</v>
      </c>
      <c r="P149" s="35">
        <f>IFERROR(+'CMA Emp Adj'!P149/'Ont LFS Emp'!P149,"")</f>
        <v>0.41770514086418664</v>
      </c>
      <c r="Q149" s="35">
        <f>IFERROR(+'CMA Emp Adj'!Q149/'Ont LFS Emp'!Q149,"")</f>
        <v>0.41887605292599195</v>
      </c>
      <c r="R149" s="35">
        <f>IFERROR(+'CMA Emp Adj'!R149/'Ont LFS Emp'!R149,"")</f>
        <v>0.34941009374112297</v>
      </c>
      <c r="S149" s="35">
        <f>IFERROR(+'CMA Emp Adj'!S149/'Ont LFS Emp'!S149,"")</f>
        <v>0.36799989684294565</v>
      </c>
      <c r="T149" s="35">
        <f>IFERROR(+'CMA Emp Adj'!T149/'Ont LFS Emp'!T149,"")</f>
        <v>0.37051058421578015</v>
      </c>
      <c r="U149" s="35">
        <f>IFERROR(+'CMA Emp Adj'!U149/'Ont LFS Emp'!U149,"")</f>
        <v>0.34396294340465716</v>
      </c>
      <c r="V149" s="35">
        <f>IFERROR(+'CMA Emp Adj'!V149/'Ont LFS Emp'!V149,"")</f>
        <v>0.32684744520105374</v>
      </c>
      <c r="W149" s="35">
        <f>IFERROR(+'CMA Emp Adj'!W149/'Ont LFS Emp'!W149,"")</f>
        <v>0.37461144554147913</v>
      </c>
      <c r="X149" s="35">
        <f>IFERROR(+'CMA Emp Adj'!X149/'Ont LFS Emp'!X149,"")</f>
        <v>0.4609200159123219</v>
      </c>
      <c r="Y149" s="35">
        <f>IFERROR(+'CMA Emp Adj'!Y149/'Ont LFS Emp'!Y149,"")</f>
        <v>0.44331332418307029</v>
      </c>
    </row>
    <row r="150" spans="1:25" x14ac:dyDescent="0.25">
      <c r="A150" s="7" t="s">
        <v>143</v>
      </c>
      <c r="B150" s="7"/>
      <c r="C150" s="14" t="s">
        <v>206</v>
      </c>
      <c r="D150" s="70">
        <f>IFERROR(+'CMA Emp Adj'!D150/'Ont LFS Emp'!D150,"")</f>
        <v>0.5277777777777779</v>
      </c>
      <c r="E150" s="70">
        <f>IFERROR(+'CMA Emp Adj'!E150/'Ont LFS Emp'!E150,"")</f>
        <v>0.52599653379549405</v>
      </c>
      <c r="F150" s="70">
        <f>IFERROR(+'CMA Emp Adj'!F150/'Ont LFS Emp'!F150,"")</f>
        <v>0.67435897435897429</v>
      </c>
      <c r="G150" s="70">
        <f>IFERROR(+'CMA Emp Adj'!G150/'Ont LFS Emp'!G150,"")</f>
        <v>0.63494539781591264</v>
      </c>
      <c r="H150" s="70">
        <f>IFERROR(+'CMA Emp Adj'!H150/'Ont LFS Emp'!H150,"")</f>
        <v>0.59345238095238095</v>
      </c>
      <c r="I150" s="70">
        <f>IFERROR(+'CMA Emp Adj'!I150/'Ont LFS Emp'!I150,"")</f>
        <v>0.62985074626865678</v>
      </c>
      <c r="J150" s="70">
        <f>IFERROR(+'CMA Emp Adj'!J150/'Ont LFS Emp'!J150,"")</f>
        <v>0.61165048543689315</v>
      </c>
      <c r="K150" s="70">
        <f>IFERROR(+'CMA Emp Adj'!K150/'Ont LFS Emp'!K150,"")</f>
        <v>0.59199999999999997</v>
      </c>
      <c r="L150" s="70">
        <f>IFERROR(+'CMA Emp Adj'!L150/'Ont LFS Emp'!L150,"")</f>
        <v>0.63799592570484609</v>
      </c>
      <c r="M150" s="35">
        <f>IFERROR(+'CMA Emp Adj'!M150/'Ont LFS Emp'!M150,"")</f>
        <v>0.71035418926642635</v>
      </c>
      <c r="N150" s="35">
        <f>IFERROR(+'CMA Emp Adj'!N150/'Ont LFS Emp'!N150,"")</f>
        <v>0.67717661430698572</v>
      </c>
      <c r="O150" s="35">
        <f>IFERROR(+'CMA Emp Adj'!O150/'Ont LFS Emp'!O150,"")</f>
        <v>0.65803112965340183</v>
      </c>
      <c r="P150" s="35">
        <f>IFERROR(+'CMA Emp Adj'!P150/'Ont LFS Emp'!P150,"")</f>
        <v>0.65368649406169044</v>
      </c>
      <c r="Q150" s="35">
        <f>IFERROR(+'CMA Emp Adj'!Q150/'Ont LFS Emp'!Q150,"")</f>
        <v>0.69687982533331128</v>
      </c>
      <c r="R150" s="35">
        <f>IFERROR(+'CMA Emp Adj'!R150/'Ont LFS Emp'!R150,"")</f>
        <v>0.67101941324976055</v>
      </c>
      <c r="S150" s="35">
        <f>IFERROR(+'CMA Emp Adj'!S150/'Ont LFS Emp'!S150,"")</f>
        <v>0.74366740732078107</v>
      </c>
      <c r="T150" s="35">
        <f>IFERROR(+'CMA Emp Adj'!T150/'Ont LFS Emp'!T150,"")</f>
        <v>0.68175708105591803</v>
      </c>
      <c r="U150" s="35">
        <f>IFERROR(+'CMA Emp Adj'!U150/'Ont LFS Emp'!U150,"")</f>
        <v>0.54019466591912169</v>
      </c>
      <c r="V150" s="35">
        <f>IFERROR(+'CMA Emp Adj'!V150/'Ont LFS Emp'!V150,"")</f>
        <v>0.68513477573150294</v>
      </c>
      <c r="W150" s="35">
        <f>IFERROR(+'CMA Emp Adj'!W150/'Ont LFS Emp'!W150,"")</f>
        <v>0.66081888007424394</v>
      </c>
      <c r="X150" s="35">
        <f>IFERROR(+'CMA Emp Adj'!X150/'Ont LFS Emp'!X150,"")</f>
        <v>0.73028243426425654</v>
      </c>
      <c r="Y150" s="35">
        <f>IFERROR(+'CMA Emp Adj'!Y150/'Ont LFS Emp'!Y150,"")</f>
        <v>0.61941211763506721</v>
      </c>
    </row>
    <row r="151" spans="1:25" x14ac:dyDescent="0.25">
      <c r="A151" s="7" t="s">
        <v>144</v>
      </c>
      <c r="B151" s="7"/>
      <c r="C151" s="14">
        <v>5615</v>
      </c>
      <c r="D151" s="70">
        <f>IFERROR(+'CMA Emp Adj'!D151/'Ont LFS Emp'!D151,"")</f>
        <v>0.64518727345952476</v>
      </c>
      <c r="E151" s="70">
        <f>IFERROR(+'CMA Emp Adj'!E151/'Ont LFS Emp'!E151,"")</f>
        <v>0.67409090909090907</v>
      </c>
      <c r="F151" s="70">
        <f>IFERROR(+'CMA Emp Adj'!F151/'Ont LFS Emp'!F151,"")</f>
        <v>0.68201754385964919</v>
      </c>
      <c r="G151" s="70">
        <f>IFERROR(+'CMA Emp Adj'!G151/'Ont LFS Emp'!G151,"")</f>
        <v>0.60710760118460017</v>
      </c>
      <c r="H151" s="70">
        <f>IFERROR(+'CMA Emp Adj'!H151/'Ont LFS Emp'!H151,"")</f>
        <v>0.58706937234544587</v>
      </c>
      <c r="I151" s="70">
        <f>IFERROR(+'CMA Emp Adj'!I151/'Ont LFS Emp'!I151,"")</f>
        <v>0.62233250620347391</v>
      </c>
      <c r="J151" s="70">
        <f>IFERROR(+'CMA Emp Adj'!J151/'Ont LFS Emp'!J151,"")</f>
        <v>0.54760423148724335</v>
      </c>
      <c r="K151" s="70">
        <f>IFERROR(+'CMA Emp Adj'!K151/'Ont LFS Emp'!K151,"")</f>
        <v>0.67035079288803456</v>
      </c>
      <c r="L151" s="70">
        <f>IFERROR(+'CMA Emp Adj'!L151/'Ont LFS Emp'!L151,"")</f>
        <v>0.53030515291890823</v>
      </c>
      <c r="M151" s="35">
        <f>IFERROR(+'CMA Emp Adj'!M151/'Ont LFS Emp'!M151,"")</f>
        <v>0.63328457552357953</v>
      </c>
      <c r="N151" s="35">
        <f>IFERROR(+'CMA Emp Adj'!N151/'Ont LFS Emp'!N151,"")</f>
        <v>0.6133965778660202</v>
      </c>
      <c r="O151" s="35">
        <f>IFERROR(+'CMA Emp Adj'!O151/'Ont LFS Emp'!O151,"")</f>
        <v>0.60158887484690526</v>
      </c>
      <c r="P151" s="35">
        <f>IFERROR(+'CMA Emp Adj'!P151/'Ont LFS Emp'!P151,"")</f>
        <v>0.62844418386352674</v>
      </c>
      <c r="Q151" s="35">
        <f>IFERROR(+'CMA Emp Adj'!Q151/'Ont LFS Emp'!Q151,"")</f>
        <v>0.62811854101157294</v>
      </c>
      <c r="R151" s="35">
        <f>IFERROR(+'CMA Emp Adj'!R151/'Ont LFS Emp'!R151,"")</f>
        <v>0.65292625645843116</v>
      </c>
      <c r="S151" s="35">
        <f>IFERROR(+'CMA Emp Adj'!S151/'Ont LFS Emp'!S151,"")</f>
        <v>0.58945247012662749</v>
      </c>
      <c r="T151" s="35">
        <f>IFERROR(+'CMA Emp Adj'!T151/'Ont LFS Emp'!T151,"")</f>
        <v>0.68225901446240433</v>
      </c>
      <c r="U151" s="35">
        <f>IFERROR(+'CMA Emp Adj'!U151/'Ont LFS Emp'!U151,"")</f>
        <v>0.64489602384339229</v>
      </c>
      <c r="V151" s="35">
        <f>IFERROR(+'CMA Emp Adj'!V151/'Ont LFS Emp'!V151,"")</f>
        <v>0.58788409703504052</v>
      </c>
      <c r="W151" s="35">
        <f>IFERROR(+'CMA Emp Adj'!W151/'Ont LFS Emp'!W151,"")</f>
        <v>0.58745660664824584</v>
      </c>
      <c r="X151" s="35">
        <f>IFERROR(+'CMA Emp Adj'!X151/'Ont LFS Emp'!X151,"")</f>
        <v>0.6972154010100543</v>
      </c>
      <c r="Y151" s="35">
        <f>IFERROR(+'CMA Emp Adj'!Y151/'Ont LFS Emp'!Y151,"")</f>
        <v>0.69426095620392514</v>
      </c>
    </row>
    <row r="152" spans="1:25" x14ac:dyDescent="0.25">
      <c r="A152" s="7" t="s">
        <v>145</v>
      </c>
      <c r="B152" s="7"/>
      <c r="C152" s="14">
        <v>5616</v>
      </c>
      <c r="D152" s="70">
        <f>IFERROR(+'CMA Emp Adj'!D152/'Ont LFS Emp'!D152,"")</f>
        <v>0.54101416853094708</v>
      </c>
      <c r="E152" s="70">
        <f>IFERROR(+'CMA Emp Adj'!E152/'Ont LFS Emp'!E152,"")</f>
        <v>0.5339496334077144</v>
      </c>
      <c r="F152" s="70">
        <f>IFERROR(+'CMA Emp Adj'!F152/'Ont LFS Emp'!F152,"")</f>
        <v>0.55467675378266845</v>
      </c>
      <c r="G152" s="70">
        <f>IFERROR(+'CMA Emp Adj'!G152/'Ont LFS Emp'!G152,"")</f>
        <v>0.47045454545454546</v>
      </c>
      <c r="H152" s="70">
        <f>IFERROR(+'CMA Emp Adj'!H152/'Ont LFS Emp'!H152,"")</f>
        <v>0.5421908560908254</v>
      </c>
      <c r="I152" s="70">
        <f>IFERROR(+'CMA Emp Adj'!I152/'Ont LFS Emp'!I152,"")</f>
        <v>0.54444744663604427</v>
      </c>
      <c r="J152" s="70">
        <f>IFERROR(+'CMA Emp Adj'!J152/'Ont LFS Emp'!J152,"")</f>
        <v>0.53214478660183673</v>
      </c>
      <c r="K152" s="70">
        <f>IFERROR(+'CMA Emp Adj'!K152/'Ont LFS Emp'!K152,"")</f>
        <v>0.54173312068048907</v>
      </c>
      <c r="L152" s="70">
        <f>IFERROR(+'CMA Emp Adj'!L152/'Ont LFS Emp'!L152,"")</f>
        <v>0.58300699445935433</v>
      </c>
      <c r="M152" s="35">
        <f>IFERROR(+'CMA Emp Adj'!M152/'Ont LFS Emp'!M152,"")</f>
        <v>0.61989449067275793</v>
      </c>
      <c r="N152" s="35">
        <f>IFERROR(+'CMA Emp Adj'!N152/'Ont LFS Emp'!N152,"")</f>
        <v>0.58674229656062205</v>
      </c>
      <c r="O152" s="35">
        <f>IFERROR(+'CMA Emp Adj'!O152/'Ont LFS Emp'!O152,"")</f>
        <v>0.53680561251815428</v>
      </c>
      <c r="P152" s="35">
        <f>IFERROR(+'CMA Emp Adj'!P152/'Ont LFS Emp'!P152,"")</f>
        <v>0.59908985754972999</v>
      </c>
      <c r="Q152" s="35">
        <f>IFERROR(+'CMA Emp Adj'!Q152/'Ont LFS Emp'!Q152,"")</f>
        <v>0.62400751523152254</v>
      </c>
      <c r="R152" s="35">
        <f>IFERROR(+'CMA Emp Adj'!R152/'Ont LFS Emp'!R152,"")</f>
        <v>0.61294293742640571</v>
      </c>
      <c r="S152" s="35">
        <f>IFERROR(+'CMA Emp Adj'!S152/'Ont LFS Emp'!S152,"")</f>
        <v>0.55327842400543847</v>
      </c>
      <c r="T152" s="35">
        <f>IFERROR(+'CMA Emp Adj'!T152/'Ont LFS Emp'!T152,"")</f>
        <v>0.59539030934232728</v>
      </c>
      <c r="U152" s="35">
        <f>IFERROR(+'CMA Emp Adj'!U152/'Ont LFS Emp'!U152,"")</f>
        <v>0.64721167365263865</v>
      </c>
      <c r="V152" s="35">
        <f>IFERROR(+'CMA Emp Adj'!V152/'Ont LFS Emp'!V152,"")</f>
        <v>0.64181177374326603</v>
      </c>
      <c r="W152" s="35">
        <f>IFERROR(+'CMA Emp Adj'!W152/'Ont LFS Emp'!W152,"")</f>
        <v>0.59350638224963592</v>
      </c>
      <c r="X152" s="35">
        <f>IFERROR(+'CMA Emp Adj'!X152/'Ont LFS Emp'!X152,"")</f>
        <v>0.59213664197841231</v>
      </c>
      <c r="Y152" s="35">
        <f>IFERROR(+'CMA Emp Adj'!Y152/'Ont LFS Emp'!Y152,"")</f>
        <v>0.58841404143739795</v>
      </c>
    </row>
    <row r="153" spans="1:25" x14ac:dyDescent="0.25">
      <c r="A153" s="7" t="s">
        <v>146</v>
      </c>
      <c r="B153" s="7"/>
      <c r="C153" s="14">
        <v>5617</v>
      </c>
      <c r="D153" s="70">
        <f>IFERROR(+'CMA Emp Adj'!D153/'Ont LFS Emp'!D153,"")</f>
        <v>0.40669719519175734</v>
      </c>
      <c r="E153" s="70">
        <f>IFERROR(+'CMA Emp Adj'!E153/'Ont LFS Emp'!E153,"")</f>
        <v>0.38882088943288451</v>
      </c>
      <c r="F153" s="70">
        <f>IFERROR(+'CMA Emp Adj'!F153/'Ont LFS Emp'!F153,"")</f>
        <v>0.42159904534606207</v>
      </c>
      <c r="G153" s="70">
        <f>IFERROR(+'CMA Emp Adj'!G153/'Ont LFS Emp'!G153,"")</f>
        <v>0.44316152838947737</v>
      </c>
      <c r="H153" s="70">
        <f>IFERROR(+'CMA Emp Adj'!H153/'Ont LFS Emp'!H153,"")</f>
        <v>0.36229568637089837</v>
      </c>
      <c r="I153" s="70">
        <f>IFERROR(+'CMA Emp Adj'!I153/'Ont LFS Emp'!I153,"")</f>
        <v>0.39468875624314775</v>
      </c>
      <c r="J153" s="70">
        <f>IFERROR(+'CMA Emp Adj'!J153/'Ont LFS Emp'!J153,"")</f>
        <v>0.38074764122775584</v>
      </c>
      <c r="K153" s="70">
        <f>IFERROR(+'CMA Emp Adj'!K153/'Ont LFS Emp'!K153,"")</f>
        <v>0.42253218884120175</v>
      </c>
      <c r="L153" s="70">
        <f>IFERROR(+'CMA Emp Adj'!L153/'Ont LFS Emp'!L153,"")</f>
        <v>0.43056897024539936</v>
      </c>
      <c r="M153" s="35">
        <f>IFERROR(+'CMA Emp Adj'!M153/'Ont LFS Emp'!M153,"")</f>
        <v>0.44643378355889773</v>
      </c>
      <c r="N153" s="35">
        <f>IFERROR(+'CMA Emp Adj'!N153/'Ont LFS Emp'!N153,"")</f>
        <v>0.41735339718240372</v>
      </c>
      <c r="O153" s="35">
        <f>IFERROR(+'CMA Emp Adj'!O153/'Ont LFS Emp'!O153,"")</f>
        <v>0.427140522839079</v>
      </c>
      <c r="P153" s="35">
        <f>IFERROR(+'CMA Emp Adj'!P153/'Ont LFS Emp'!P153,"")</f>
        <v>0.40898045761176238</v>
      </c>
      <c r="Q153" s="35">
        <f>IFERROR(+'CMA Emp Adj'!Q153/'Ont LFS Emp'!Q153,"")</f>
        <v>0.41530960151989599</v>
      </c>
      <c r="R153" s="35">
        <f>IFERROR(+'CMA Emp Adj'!R153/'Ont LFS Emp'!R153,"")</f>
        <v>0.4240414139148998</v>
      </c>
      <c r="S153" s="35">
        <f>IFERROR(+'CMA Emp Adj'!S153/'Ont LFS Emp'!S153,"")</f>
        <v>0.42767459856614082</v>
      </c>
      <c r="T153" s="35">
        <f>IFERROR(+'CMA Emp Adj'!T153/'Ont LFS Emp'!T153,"")</f>
        <v>0.45929422625934996</v>
      </c>
      <c r="U153" s="35">
        <f>IFERROR(+'CMA Emp Adj'!U153/'Ont LFS Emp'!U153,"")</f>
        <v>0.44692642946095645</v>
      </c>
      <c r="V153" s="35">
        <f>IFERROR(+'CMA Emp Adj'!V153/'Ont LFS Emp'!V153,"")</f>
        <v>0.45601461763645496</v>
      </c>
      <c r="W153" s="35">
        <f>IFERROR(+'CMA Emp Adj'!W153/'Ont LFS Emp'!W153,"")</f>
        <v>0.43193796456874034</v>
      </c>
      <c r="X153" s="35">
        <f>IFERROR(+'CMA Emp Adj'!X153/'Ont LFS Emp'!X153,"")</f>
        <v>0.41325831725618489</v>
      </c>
      <c r="Y153" s="35">
        <f>IFERROR(+'CMA Emp Adj'!Y153/'Ont LFS Emp'!Y153,"")</f>
        <v>0.42731548730833652</v>
      </c>
    </row>
    <row r="154" spans="1:25" x14ac:dyDescent="0.25">
      <c r="A154" s="6" t="s">
        <v>147</v>
      </c>
      <c r="B154" s="6"/>
      <c r="C154" s="14">
        <v>562</v>
      </c>
      <c r="D154" s="70">
        <f>IFERROR(+'CMA Emp Adj'!D154/'Ont LFS Emp'!D154,"")</f>
        <v>0.24936386768447835</v>
      </c>
      <c r="E154" s="70">
        <f>IFERROR(+'CMA Emp Adj'!E154/'Ont LFS Emp'!E154,"")</f>
        <v>0.28020134228187921</v>
      </c>
      <c r="F154" s="70">
        <f>IFERROR(+'CMA Emp Adj'!F154/'Ont LFS Emp'!F154,"")</f>
        <v>0.20383451059535823</v>
      </c>
      <c r="G154" s="70">
        <f>IFERROR(+'CMA Emp Adj'!G154/'Ont LFS Emp'!G154,"")</f>
        <v>0.29162462159434915</v>
      </c>
      <c r="H154" s="70">
        <f>IFERROR(+'CMA Emp Adj'!H154/'Ont LFS Emp'!H154,"")</f>
        <v>0.31368421052631579</v>
      </c>
      <c r="I154" s="70">
        <f>IFERROR(+'CMA Emp Adj'!I154/'Ont LFS Emp'!I154,"")</f>
        <v>0.33046800382043934</v>
      </c>
      <c r="J154" s="70">
        <f>IFERROR(+'CMA Emp Adj'!J154/'Ont LFS Emp'!J154,"")</f>
        <v>0.24886877828054302</v>
      </c>
      <c r="K154" s="70">
        <f>IFERROR(+'CMA Emp Adj'!K154/'Ont LFS Emp'!K154,"")</f>
        <v>0.29372623574144485</v>
      </c>
      <c r="L154" s="70">
        <f>IFERROR(+'CMA Emp Adj'!L154/'Ont LFS Emp'!L154,"")</f>
        <v>0.39882147302629833</v>
      </c>
      <c r="M154" s="35">
        <f>IFERROR(+'CMA Emp Adj'!M154/'Ont LFS Emp'!M154,"")</f>
        <v>0.37385849123118953</v>
      </c>
      <c r="N154" s="35">
        <f>IFERROR(+'CMA Emp Adj'!N154/'Ont LFS Emp'!N154,"")</f>
        <v>0.25701710129121802</v>
      </c>
      <c r="O154" s="35">
        <f>IFERROR(+'CMA Emp Adj'!O154/'Ont LFS Emp'!O154,"")</f>
        <v>0.32491842889533057</v>
      </c>
      <c r="P154" s="35">
        <f>IFERROR(+'CMA Emp Adj'!P154/'Ont LFS Emp'!P154,"")</f>
        <v>0.42313358500673831</v>
      </c>
      <c r="Q154" s="35">
        <f>IFERROR(+'CMA Emp Adj'!Q154/'Ont LFS Emp'!Q154,"")</f>
        <v>0.32924374464341244</v>
      </c>
      <c r="R154" s="35">
        <f>IFERROR(+'CMA Emp Adj'!R154/'Ont LFS Emp'!R154,"")</f>
        <v>0.4164624978366217</v>
      </c>
      <c r="S154" s="35">
        <f>IFERROR(+'CMA Emp Adj'!S154/'Ont LFS Emp'!S154,"")</f>
        <v>0.52949795707509506</v>
      </c>
      <c r="T154" s="35">
        <f>IFERROR(+'CMA Emp Adj'!T154/'Ont LFS Emp'!T154,"")</f>
        <v>0.48502023665183486</v>
      </c>
      <c r="U154" s="35">
        <f>IFERROR(+'CMA Emp Adj'!U154/'Ont LFS Emp'!U154,"")</f>
        <v>0.27925380301213232</v>
      </c>
      <c r="V154" s="35">
        <f>IFERROR(+'CMA Emp Adj'!V154/'Ont LFS Emp'!V154,"")</f>
        <v>0.35270164630660278</v>
      </c>
      <c r="W154" s="35">
        <f>IFERROR(+'CMA Emp Adj'!W154/'Ont LFS Emp'!W154,"")</f>
        <v>0.36554168593003544</v>
      </c>
      <c r="X154" s="35">
        <f>IFERROR(+'CMA Emp Adj'!X154/'Ont LFS Emp'!X154,"")</f>
        <v>0.39593701558293215</v>
      </c>
      <c r="Y154" s="35">
        <f>IFERROR(+'CMA Emp Adj'!Y154/'Ont LFS Emp'!Y154,"")</f>
        <v>0.36136134592515118</v>
      </c>
    </row>
    <row r="155" spans="1:25" x14ac:dyDescent="0.25">
      <c r="A155" s="5" t="s">
        <v>148</v>
      </c>
      <c r="B155" s="5"/>
      <c r="C155" s="13">
        <v>61</v>
      </c>
      <c r="D155" s="69">
        <f>IFERROR(+'CMA Emp Adj'!D155/'Ont LFS Emp'!D155,"")</f>
        <v>0.40561932299424636</v>
      </c>
      <c r="E155" s="69">
        <f>IFERROR(+'CMA Emp Adj'!E155/'Ont LFS Emp'!E155,"")</f>
        <v>0.37618399327984242</v>
      </c>
      <c r="F155" s="69">
        <f>IFERROR(+'CMA Emp Adj'!F155/'Ont LFS Emp'!F155,"")</f>
        <v>0.38213686266956498</v>
      </c>
      <c r="G155" s="69">
        <f>IFERROR(+'CMA Emp Adj'!G155/'Ont LFS Emp'!G155,"")</f>
        <v>0.38285604458965983</v>
      </c>
      <c r="H155" s="69">
        <f>IFERROR(+'CMA Emp Adj'!H155/'Ont LFS Emp'!H155,"")</f>
        <v>0.36488934171053383</v>
      </c>
      <c r="I155" s="69">
        <f>IFERROR(+'CMA Emp Adj'!I155/'Ont LFS Emp'!I155,"")</f>
        <v>0.38560986253545715</v>
      </c>
      <c r="J155" s="69">
        <f>IFERROR(+'CMA Emp Adj'!J155/'Ont LFS Emp'!J155,"")</f>
        <v>0.38978551709492459</v>
      </c>
      <c r="K155" s="69">
        <f>IFERROR(+'CMA Emp Adj'!K155/'Ont LFS Emp'!K155,"")</f>
        <v>0.37811542390194069</v>
      </c>
      <c r="L155" s="69">
        <f>IFERROR(+'CMA Emp Adj'!L155/'Ont LFS Emp'!L155,"")</f>
        <v>0.4086866199848016</v>
      </c>
      <c r="M155" s="34">
        <f>IFERROR(+'CMA Emp Adj'!M155/'Ont LFS Emp'!M155,"")</f>
        <v>0.41572192635322158</v>
      </c>
      <c r="N155" s="34">
        <f>IFERROR(+'CMA Emp Adj'!N155/'Ont LFS Emp'!N155,"")</f>
        <v>0.43880568728409675</v>
      </c>
      <c r="O155" s="34">
        <f>IFERROR(+'CMA Emp Adj'!O155/'Ont LFS Emp'!O155,"")</f>
        <v>0.41067810821865042</v>
      </c>
      <c r="P155" s="34">
        <f>IFERROR(+'CMA Emp Adj'!P155/'Ont LFS Emp'!P155,"")</f>
        <v>0.42412708525452225</v>
      </c>
      <c r="Q155" s="34">
        <f>IFERROR(+'CMA Emp Adj'!Q155/'Ont LFS Emp'!Q155,"")</f>
        <v>0.44396524803312876</v>
      </c>
      <c r="R155" s="34">
        <f>IFERROR(+'CMA Emp Adj'!R155/'Ont LFS Emp'!R155,"")</f>
        <v>0.4251857076718123</v>
      </c>
      <c r="S155" s="34">
        <f>IFERROR(+'CMA Emp Adj'!S155/'Ont LFS Emp'!S155,"")</f>
        <v>0.45033596317382973</v>
      </c>
      <c r="T155" s="34">
        <f>IFERROR(+'CMA Emp Adj'!T155/'Ont LFS Emp'!T155,"")</f>
        <v>0.43430615297249503</v>
      </c>
      <c r="U155" s="34">
        <f>IFERROR(+'CMA Emp Adj'!U155/'Ont LFS Emp'!U155,"")</f>
        <v>0.44352236091381536</v>
      </c>
      <c r="V155" s="34">
        <f>IFERROR(+'CMA Emp Adj'!V155/'Ont LFS Emp'!V155,"")</f>
        <v>0.4489335088030737</v>
      </c>
      <c r="W155" s="34">
        <f>IFERROR(+'CMA Emp Adj'!W155/'Ont LFS Emp'!W155,"")</f>
        <v>0.42766328996351322</v>
      </c>
      <c r="X155" s="34">
        <f>IFERROR(+'CMA Emp Adj'!X155/'Ont LFS Emp'!X155,"")</f>
        <v>0.43683233714004627</v>
      </c>
      <c r="Y155" s="34">
        <f>IFERROR(+'CMA Emp Adj'!Y155/'Ont LFS Emp'!Y155,"")</f>
        <v>0.45778327993842177</v>
      </c>
    </row>
    <row r="156" spans="1:25" x14ac:dyDescent="0.25">
      <c r="A156" s="7" t="s">
        <v>149</v>
      </c>
      <c r="B156" s="7"/>
      <c r="C156" s="14">
        <v>6111</v>
      </c>
      <c r="D156" s="70">
        <f>IFERROR(+'CMA Emp Adj'!D156/'Ont LFS Emp'!D156,"")</f>
        <v>0.39782185231096157</v>
      </c>
      <c r="E156" s="70">
        <f>IFERROR(+'CMA Emp Adj'!E156/'Ont LFS Emp'!E156,"")</f>
        <v>0.36362849101537131</v>
      </c>
      <c r="F156" s="70">
        <f>IFERROR(+'CMA Emp Adj'!F156/'Ont LFS Emp'!F156,"")</f>
        <v>0.36005190239002133</v>
      </c>
      <c r="G156" s="70">
        <f>IFERROR(+'CMA Emp Adj'!G156/'Ont LFS Emp'!G156,"")</f>
        <v>0.38907148726376334</v>
      </c>
      <c r="H156" s="70">
        <f>IFERROR(+'CMA Emp Adj'!H156/'Ont LFS Emp'!H156,"")</f>
        <v>0.33341965557425873</v>
      </c>
      <c r="I156" s="70">
        <f>IFERROR(+'CMA Emp Adj'!I156/'Ont LFS Emp'!I156,"")</f>
        <v>0.38051915532927139</v>
      </c>
      <c r="J156" s="70">
        <f>IFERROR(+'CMA Emp Adj'!J156/'Ont LFS Emp'!J156,"")</f>
        <v>0.39180815965236981</v>
      </c>
      <c r="K156" s="70">
        <f>IFERROR(+'CMA Emp Adj'!K156/'Ont LFS Emp'!K156,"")</f>
        <v>0.36835589633001875</v>
      </c>
      <c r="L156" s="70">
        <f>IFERROR(+'CMA Emp Adj'!L156/'Ont LFS Emp'!L156,"")</f>
        <v>0.40146665894765005</v>
      </c>
      <c r="M156" s="35">
        <f>IFERROR(+'CMA Emp Adj'!M156/'Ont LFS Emp'!M156,"")</f>
        <v>0.40935029234654058</v>
      </c>
      <c r="N156" s="35">
        <f>IFERROR(+'CMA Emp Adj'!N156/'Ont LFS Emp'!N156,"")</f>
        <v>0.43682031538980332</v>
      </c>
      <c r="O156" s="35">
        <f>IFERROR(+'CMA Emp Adj'!O156/'Ont LFS Emp'!O156,"")</f>
        <v>0.4214671305904848</v>
      </c>
      <c r="P156" s="35">
        <f>IFERROR(+'CMA Emp Adj'!P156/'Ont LFS Emp'!P156,"")</f>
        <v>0.41965805800726619</v>
      </c>
      <c r="Q156" s="35">
        <f>IFERROR(+'CMA Emp Adj'!Q156/'Ont LFS Emp'!Q156,"")</f>
        <v>0.4396446766473403</v>
      </c>
      <c r="R156" s="35">
        <f>IFERROR(+'CMA Emp Adj'!R156/'Ont LFS Emp'!R156,"")</f>
        <v>0.41026387803356856</v>
      </c>
      <c r="S156" s="35">
        <f>IFERROR(+'CMA Emp Adj'!S156/'Ont LFS Emp'!S156,"")</f>
        <v>0.45768660620858043</v>
      </c>
      <c r="T156" s="35">
        <f>IFERROR(+'CMA Emp Adj'!T156/'Ont LFS Emp'!T156,"")</f>
        <v>0.43766261530121409</v>
      </c>
      <c r="U156" s="35">
        <f>IFERROR(+'CMA Emp Adj'!U156/'Ont LFS Emp'!U156,"")</f>
        <v>0.45486273779102782</v>
      </c>
      <c r="V156" s="35">
        <f>IFERROR(+'CMA Emp Adj'!V156/'Ont LFS Emp'!V156,"")</f>
        <v>0.43381271439629343</v>
      </c>
      <c r="W156" s="35">
        <f>IFERROR(+'CMA Emp Adj'!W156/'Ont LFS Emp'!W156,"")</f>
        <v>0.44624364681442952</v>
      </c>
      <c r="X156" s="35">
        <f>IFERROR(+'CMA Emp Adj'!X156/'Ont LFS Emp'!X156,"")</f>
        <v>0.42775594783651549</v>
      </c>
      <c r="Y156" s="35">
        <f>IFERROR(+'CMA Emp Adj'!Y156/'Ont LFS Emp'!Y156,"")</f>
        <v>0.43914959520779684</v>
      </c>
    </row>
    <row r="157" spans="1:25" x14ac:dyDescent="0.25">
      <c r="A157" s="7" t="s">
        <v>150</v>
      </c>
      <c r="B157" s="7"/>
      <c r="C157" s="14">
        <v>6112</v>
      </c>
      <c r="D157" s="70">
        <f>IFERROR(+'CMA Emp Adj'!D157/'Ont LFS Emp'!D157,"")</f>
        <v>0.35641547861507128</v>
      </c>
      <c r="E157" s="70">
        <f>IFERROR(+'CMA Emp Adj'!E157/'Ont LFS Emp'!E157,"")</f>
        <v>0.3793237465993004</v>
      </c>
      <c r="F157" s="70">
        <f>IFERROR(+'CMA Emp Adj'!F157/'Ont LFS Emp'!F157,"")</f>
        <v>0.39437751004016069</v>
      </c>
      <c r="G157" s="70">
        <f>IFERROR(+'CMA Emp Adj'!G157/'Ont LFS Emp'!G157,"")</f>
        <v>0.3537414965986394</v>
      </c>
      <c r="H157" s="70">
        <f>IFERROR(+'CMA Emp Adj'!H157/'Ont LFS Emp'!H157,"")</f>
        <v>0.48128772635814893</v>
      </c>
      <c r="I157" s="70">
        <f>IFERROR(+'CMA Emp Adj'!I157/'Ont LFS Emp'!I157,"")</f>
        <v>0.41321739130434787</v>
      </c>
      <c r="J157" s="70">
        <f>IFERROR(+'CMA Emp Adj'!J157/'Ont LFS Emp'!J157,"")</f>
        <v>0.36892797319933002</v>
      </c>
      <c r="K157" s="70">
        <f>IFERROR(+'CMA Emp Adj'!K157/'Ont LFS Emp'!K157,"")</f>
        <v>0.39713237745915309</v>
      </c>
      <c r="L157" s="70">
        <f>IFERROR(+'CMA Emp Adj'!L157/'Ont LFS Emp'!L157,"")</f>
        <v>0.40502407393156237</v>
      </c>
      <c r="M157" s="35">
        <f>IFERROR(+'CMA Emp Adj'!M157/'Ont LFS Emp'!M157,"")</f>
        <v>0.42371885922162345</v>
      </c>
      <c r="N157" s="35">
        <f>IFERROR(+'CMA Emp Adj'!N157/'Ont LFS Emp'!N157,"")</f>
        <v>0.45231991342787847</v>
      </c>
      <c r="O157" s="35">
        <f>IFERROR(+'CMA Emp Adj'!O157/'Ont LFS Emp'!O157,"")</f>
        <v>0.42335221218928715</v>
      </c>
      <c r="P157" s="35">
        <f>IFERROR(+'CMA Emp Adj'!P157/'Ont LFS Emp'!P157,"")</f>
        <v>0.47655174915381804</v>
      </c>
      <c r="Q157" s="35">
        <f>IFERROR(+'CMA Emp Adj'!Q157/'Ont LFS Emp'!Q157,"")</f>
        <v>0.52129332357861025</v>
      </c>
      <c r="R157" s="35">
        <f>IFERROR(+'CMA Emp Adj'!R157/'Ont LFS Emp'!R157,"")</f>
        <v>0.46460804849561277</v>
      </c>
      <c r="S157" s="35">
        <f>IFERROR(+'CMA Emp Adj'!S157/'Ont LFS Emp'!S157,"")</f>
        <v>0.39121529358215745</v>
      </c>
      <c r="T157" s="35">
        <f>IFERROR(+'CMA Emp Adj'!T157/'Ont LFS Emp'!T157,"")</f>
        <v>0.43596714849730034</v>
      </c>
      <c r="U157" s="35">
        <f>IFERROR(+'CMA Emp Adj'!U157/'Ont LFS Emp'!U157,"")</f>
        <v>0.46887805767275631</v>
      </c>
      <c r="V157" s="35">
        <f>IFERROR(+'CMA Emp Adj'!V157/'Ont LFS Emp'!V157,"")</f>
        <v>0.4583215665688779</v>
      </c>
      <c r="W157" s="35">
        <f>IFERROR(+'CMA Emp Adj'!W157/'Ont LFS Emp'!W157,"")</f>
        <v>0.3631692751050592</v>
      </c>
      <c r="X157" s="35">
        <f>IFERROR(+'CMA Emp Adj'!X157/'Ont LFS Emp'!X157,"")</f>
        <v>0.43221568299017271</v>
      </c>
      <c r="Y157" s="35">
        <f>IFERROR(+'CMA Emp Adj'!Y157/'Ont LFS Emp'!Y157,"")</f>
        <v>0.40422157419664656</v>
      </c>
    </row>
    <row r="158" spans="1:25" x14ac:dyDescent="0.25">
      <c r="A158" s="7" t="s">
        <v>151</v>
      </c>
      <c r="B158" s="7"/>
      <c r="C158" s="14">
        <v>6113</v>
      </c>
      <c r="D158" s="70">
        <f>IFERROR(+'CMA Emp Adj'!D158/'Ont LFS Emp'!D158,"")</f>
        <v>0.39323296098429655</v>
      </c>
      <c r="E158" s="70">
        <f>IFERROR(+'CMA Emp Adj'!E158/'Ont LFS Emp'!E158,"")</f>
        <v>0.33321536011325426</v>
      </c>
      <c r="F158" s="70">
        <f>IFERROR(+'CMA Emp Adj'!F158/'Ont LFS Emp'!F158,"")</f>
        <v>0.36191409439817085</v>
      </c>
      <c r="G158" s="70">
        <f>IFERROR(+'CMA Emp Adj'!G158/'Ont LFS Emp'!G158,"")</f>
        <v>0.329564919492977</v>
      </c>
      <c r="H158" s="70">
        <f>IFERROR(+'CMA Emp Adj'!H158/'Ont LFS Emp'!H158,"")</f>
        <v>0.34371892608551535</v>
      </c>
      <c r="I158" s="70">
        <f>IFERROR(+'CMA Emp Adj'!I158/'Ont LFS Emp'!I158,"")</f>
        <v>0.35153374233128837</v>
      </c>
      <c r="J158" s="70">
        <f>IFERROR(+'CMA Emp Adj'!J158/'Ont LFS Emp'!J158,"")</f>
        <v>0.34266274934281737</v>
      </c>
      <c r="K158" s="70">
        <f>IFERROR(+'CMA Emp Adj'!K158/'Ont LFS Emp'!K158,"")</f>
        <v>0.34438562273613815</v>
      </c>
      <c r="L158" s="70">
        <f>IFERROR(+'CMA Emp Adj'!L158/'Ont LFS Emp'!L158,"")</f>
        <v>0.37100082345367635</v>
      </c>
      <c r="M158" s="35">
        <f>IFERROR(+'CMA Emp Adj'!M158/'Ont LFS Emp'!M158,"")</f>
        <v>0.36885009069122487</v>
      </c>
      <c r="N158" s="35">
        <f>IFERROR(+'CMA Emp Adj'!N158/'Ont LFS Emp'!N158,"")</f>
        <v>0.37782563578392964</v>
      </c>
      <c r="O158" s="35">
        <f>IFERROR(+'CMA Emp Adj'!O158/'Ont LFS Emp'!O158,"")</f>
        <v>0.32470525824377328</v>
      </c>
      <c r="P158" s="35">
        <f>IFERROR(+'CMA Emp Adj'!P158/'Ont LFS Emp'!P158,"")</f>
        <v>0.33666589051702628</v>
      </c>
      <c r="Q158" s="35">
        <f>IFERROR(+'CMA Emp Adj'!Q158/'Ont LFS Emp'!Q158,"")</f>
        <v>0.3637061161662356</v>
      </c>
      <c r="R158" s="35">
        <f>IFERROR(+'CMA Emp Adj'!R158/'Ont LFS Emp'!R158,"")</f>
        <v>0.35713679972134466</v>
      </c>
      <c r="S158" s="35">
        <f>IFERROR(+'CMA Emp Adj'!S158/'Ont LFS Emp'!S158,"")</f>
        <v>0.361177190894092</v>
      </c>
      <c r="T158" s="35">
        <f>IFERROR(+'CMA Emp Adj'!T158/'Ont LFS Emp'!T158,"")</f>
        <v>0.36297391009949431</v>
      </c>
      <c r="U158" s="35">
        <f>IFERROR(+'CMA Emp Adj'!U158/'Ont LFS Emp'!U158,"")</f>
        <v>0.34552565534245427</v>
      </c>
      <c r="V158" s="35">
        <f>IFERROR(+'CMA Emp Adj'!V158/'Ont LFS Emp'!V158,"")</f>
        <v>0.38003440978614317</v>
      </c>
      <c r="W158" s="35">
        <f>IFERROR(+'CMA Emp Adj'!W158/'Ont LFS Emp'!W158,"")</f>
        <v>0.33497750720177888</v>
      </c>
      <c r="X158" s="35">
        <f>IFERROR(+'CMA Emp Adj'!X158/'Ont LFS Emp'!X158,"")</f>
        <v>0.34705183567368175</v>
      </c>
      <c r="Y158" s="35">
        <f>IFERROR(+'CMA Emp Adj'!Y158/'Ont LFS Emp'!Y158,"")</f>
        <v>0.40026557706268501</v>
      </c>
    </row>
    <row r="159" spans="1:25" x14ac:dyDescent="0.25">
      <c r="A159" s="7" t="s">
        <v>152</v>
      </c>
      <c r="B159" s="7"/>
      <c r="C159" s="14" t="s">
        <v>207</v>
      </c>
      <c r="D159" s="70">
        <f>IFERROR(+'CMA Emp Adj'!D159/'Ont LFS Emp'!D159,"")</f>
        <v>0.48396998635743516</v>
      </c>
      <c r="E159" s="70">
        <f>IFERROR(+'CMA Emp Adj'!E159/'Ont LFS Emp'!E159,"")</f>
        <v>0.5339366515837104</v>
      </c>
      <c r="F159" s="70">
        <f>IFERROR(+'CMA Emp Adj'!F159/'Ont LFS Emp'!F159,"")</f>
        <v>0.51876856602754529</v>
      </c>
      <c r="G159" s="70">
        <f>IFERROR(+'CMA Emp Adj'!G159/'Ont LFS Emp'!G159,"")</f>
        <v>0.37503475118154012</v>
      </c>
      <c r="H159" s="70">
        <f>IFERROR(+'CMA Emp Adj'!H159/'Ont LFS Emp'!H159,"")</f>
        <v>0.45063082830499174</v>
      </c>
      <c r="I159" s="70">
        <f>IFERROR(+'CMA Emp Adj'!I159/'Ont LFS Emp'!I159,"")</f>
        <v>0.42911034265954101</v>
      </c>
      <c r="J159" s="70">
        <f>IFERROR(+'CMA Emp Adj'!J159/'Ont LFS Emp'!J159,"")</f>
        <v>0.40676255362099417</v>
      </c>
      <c r="K159" s="70">
        <f>IFERROR(+'CMA Emp Adj'!K159/'Ont LFS Emp'!K159,"")</f>
        <v>0.43099949264332821</v>
      </c>
      <c r="L159" s="70">
        <f>IFERROR(+'CMA Emp Adj'!L159/'Ont LFS Emp'!L159,"")</f>
        <v>0.52185934482218632</v>
      </c>
      <c r="M159" s="35">
        <f>IFERROR(+'CMA Emp Adj'!M159/'Ont LFS Emp'!M159,"")</f>
        <v>0.53940569021772111</v>
      </c>
      <c r="N159" s="35">
        <f>IFERROR(+'CMA Emp Adj'!N159/'Ont LFS Emp'!N159,"")</f>
        <v>0.55176711046923477</v>
      </c>
      <c r="O159" s="35">
        <f>IFERROR(+'CMA Emp Adj'!O159/'Ont LFS Emp'!O159,"")</f>
        <v>0.48698180654431578</v>
      </c>
      <c r="P159" s="35">
        <f>IFERROR(+'CMA Emp Adj'!P159/'Ont LFS Emp'!P159,"")</f>
        <v>0.54759927968386779</v>
      </c>
      <c r="Q159" s="35">
        <f>IFERROR(+'CMA Emp Adj'!Q159/'Ont LFS Emp'!Q159,"")</f>
        <v>0.50503825490560883</v>
      </c>
      <c r="R159" s="35">
        <f>IFERROR(+'CMA Emp Adj'!R159/'Ont LFS Emp'!R159,"")</f>
        <v>0.57413914787988307</v>
      </c>
      <c r="S159" s="35">
        <f>IFERROR(+'CMA Emp Adj'!S159/'Ont LFS Emp'!S159,"")</f>
        <v>0.57395170276919261</v>
      </c>
      <c r="T159" s="35">
        <f>IFERROR(+'CMA Emp Adj'!T159/'Ont LFS Emp'!T159,"")</f>
        <v>0.54373437052037776</v>
      </c>
      <c r="U159" s="35">
        <f>IFERROR(+'CMA Emp Adj'!U159/'Ont LFS Emp'!U159,"")</f>
        <v>0.48583409304010861</v>
      </c>
      <c r="V159" s="35">
        <f>IFERROR(+'CMA Emp Adj'!V159/'Ont LFS Emp'!V159,"")</f>
        <v>0.59215078450261671</v>
      </c>
      <c r="W159" s="35">
        <f>IFERROR(+'CMA Emp Adj'!W159/'Ont LFS Emp'!W159,"")</f>
        <v>0.49557832339615882</v>
      </c>
      <c r="X159" s="35">
        <f>IFERROR(+'CMA Emp Adj'!X159/'Ont LFS Emp'!X159,"")</f>
        <v>0.59661819357149648</v>
      </c>
      <c r="Y159" s="35">
        <f>IFERROR(+'CMA Emp Adj'!Y159/'Ont LFS Emp'!Y159,"")</f>
        <v>0.6288219876370098</v>
      </c>
    </row>
    <row r="160" spans="1:25" x14ac:dyDescent="0.25">
      <c r="A160" s="5" t="s">
        <v>153</v>
      </c>
      <c r="B160" s="5"/>
      <c r="C160" s="13">
        <v>62</v>
      </c>
      <c r="D160" s="69">
        <f>IFERROR(+'CMA Emp Adj'!D160/'Ont LFS Emp'!D160,"")</f>
        <v>0.32939600584510476</v>
      </c>
      <c r="E160" s="69">
        <f>IFERROR(+'CMA Emp Adj'!E160/'Ont LFS Emp'!E160,"")</f>
        <v>0.37566127313244846</v>
      </c>
      <c r="F160" s="69">
        <f>IFERROR(+'CMA Emp Adj'!F160/'Ont LFS Emp'!F160,"")</f>
        <v>0.36273056974612955</v>
      </c>
      <c r="G160" s="69">
        <f>IFERROR(+'CMA Emp Adj'!G160/'Ont LFS Emp'!G160,"")</f>
        <v>0.3467311633402877</v>
      </c>
      <c r="H160" s="69">
        <f>IFERROR(+'CMA Emp Adj'!H160/'Ont LFS Emp'!H160,"")</f>
        <v>0.35575318635282421</v>
      </c>
      <c r="I160" s="69">
        <f>IFERROR(+'CMA Emp Adj'!I160/'Ont LFS Emp'!I160,"")</f>
        <v>0.3451646267884847</v>
      </c>
      <c r="J160" s="69">
        <f>IFERROR(+'CMA Emp Adj'!J160/'Ont LFS Emp'!J160,"")</f>
        <v>0.34627879262778127</v>
      </c>
      <c r="K160" s="69">
        <f>IFERROR(+'CMA Emp Adj'!K160/'Ont LFS Emp'!K160,"")</f>
        <v>0.352559515290301</v>
      </c>
      <c r="L160" s="69">
        <f>IFERROR(+'CMA Emp Adj'!L160/'Ont LFS Emp'!L160,"")</f>
        <v>0.37408791395812524</v>
      </c>
      <c r="M160" s="34">
        <f>IFERROR(+'CMA Emp Adj'!M160/'Ont LFS Emp'!M160,"")</f>
        <v>0.37826174497144655</v>
      </c>
      <c r="N160" s="34">
        <f>IFERROR(+'CMA Emp Adj'!N160/'Ont LFS Emp'!N160,"")</f>
        <v>0.37854072578106784</v>
      </c>
      <c r="O160" s="34">
        <f>IFERROR(+'CMA Emp Adj'!O160/'Ont LFS Emp'!O160,"")</f>
        <v>0.37017627126020808</v>
      </c>
      <c r="P160" s="34">
        <f>IFERROR(+'CMA Emp Adj'!P160/'Ont LFS Emp'!P160,"")</f>
        <v>0.38093334379584332</v>
      </c>
      <c r="Q160" s="34">
        <f>IFERROR(+'CMA Emp Adj'!Q160/'Ont LFS Emp'!Q160,"")</f>
        <v>0.3852022684032036</v>
      </c>
      <c r="R160" s="34">
        <f>IFERROR(+'CMA Emp Adj'!R160/'Ont LFS Emp'!R160,"")</f>
        <v>0.38124312396441923</v>
      </c>
      <c r="S160" s="34">
        <f>IFERROR(+'CMA Emp Adj'!S160/'Ont LFS Emp'!S160,"")</f>
        <v>0.38991028305313585</v>
      </c>
      <c r="T160" s="34">
        <f>IFERROR(+'CMA Emp Adj'!T160/'Ont LFS Emp'!T160,"")</f>
        <v>0.39931976712838468</v>
      </c>
      <c r="U160" s="34">
        <f>IFERROR(+'CMA Emp Adj'!U160/'Ont LFS Emp'!U160,"")</f>
        <v>0.40724143058946721</v>
      </c>
      <c r="V160" s="34">
        <f>IFERROR(+'CMA Emp Adj'!V160/'Ont LFS Emp'!V160,"")</f>
        <v>0.391591117241197</v>
      </c>
      <c r="W160" s="34">
        <f>IFERROR(+'CMA Emp Adj'!W160/'Ont LFS Emp'!W160,"")</f>
        <v>0.4027357533968472</v>
      </c>
      <c r="X160" s="34">
        <f>IFERROR(+'CMA Emp Adj'!X160/'Ont LFS Emp'!X160,"")</f>
        <v>0.40802057384184864</v>
      </c>
      <c r="Y160" s="34">
        <f>IFERROR(+'CMA Emp Adj'!Y160/'Ont LFS Emp'!Y160,"")</f>
        <v>0.41029109532229618</v>
      </c>
    </row>
    <row r="161" spans="1:25" x14ac:dyDescent="0.25">
      <c r="A161" s="6" t="s">
        <v>154</v>
      </c>
      <c r="B161" s="6"/>
      <c r="C161" s="14">
        <v>621</v>
      </c>
      <c r="D161" s="70">
        <f>IFERROR(+'CMA Emp Adj'!D161/'Ont LFS Emp'!D161,"")</f>
        <v>0.39637952559300871</v>
      </c>
      <c r="E161" s="70">
        <f>IFERROR(+'CMA Emp Adj'!E161/'Ont LFS Emp'!E161,"")</f>
        <v>0.42567567567567571</v>
      </c>
      <c r="F161" s="70">
        <f>IFERROR(+'CMA Emp Adj'!F161/'Ont LFS Emp'!F161,"")</f>
        <v>0.4114788078050175</v>
      </c>
      <c r="G161" s="70">
        <f>IFERROR(+'CMA Emp Adj'!G161/'Ont LFS Emp'!G161,"")</f>
        <v>0.3950399208648343</v>
      </c>
      <c r="H161" s="70">
        <f>IFERROR(+'CMA Emp Adj'!H161/'Ont LFS Emp'!H161,"")</f>
        <v>0.39730398541286793</v>
      </c>
      <c r="I161" s="70">
        <f>IFERROR(+'CMA Emp Adj'!I161/'Ont LFS Emp'!I161,"")</f>
        <v>0.36669569544662856</v>
      </c>
      <c r="J161" s="70">
        <f>IFERROR(+'CMA Emp Adj'!J161/'Ont LFS Emp'!J161,"")</f>
        <v>0.38531018443398779</v>
      </c>
      <c r="K161" s="70">
        <f>IFERROR(+'CMA Emp Adj'!K161/'Ont LFS Emp'!K161,"")</f>
        <v>0.41355227381777465</v>
      </c>
      <c r="L161" s="70">
        <f>IFERROR(+'CMA Emp Adj'!L161/'Ont LFS Emp'!L161,"")</f>
        <v>0.43474798914990981</v>
      </c>
      <c r="M161" s="35">
        <f>IFERROR(+'CMA Emp Adj'!M161/'Ont LFS Emp'!M161,"")</f>
        <v>0.40615275925426148</v>
      </c>
      <c r="N161" s="35">
        <f>IFERROR(+'CMA Emp Adj'!N161/'Ont LFS Emp'!N161,"")</f>
        <v>0.45058421156563055</v>
      </c>
      <c r="O161" s="35">
        <f>IFERROR(+'CMA Emp Adj'!O161/'Ont LFS Emp'!O161,"")</f>
        <v>0.44693886903769797</v>
      </c>
      <c r="P161" s="35">
        <f>IFERROR(+'CMA Emp Adj'!P161/'Ont LFS Emp'!P161,"")</f>
        <v>0.42742439860832759</v>
      </c>
      <c r="Q161" s="35">
        <f>IFERROR(+'CMA Emp Adj'!Q161/'Ont LFS Emp'!Q161,"")</f>
        <v>0.43805477276320781</v>
      </c>
      <c r="R161" s="35">
        <f>IFERROR(+'CMA Emp Adj'!R161/'Ont LFS Emp'!R161,"")</f>
        <v>0.44159089327462642</v>
      </c>
      <c r="S161" s="35">
        <f>IFERROR(+'CMA Emp Adj'!S161/'Ont LFS Emp'!S161,"")</f>
        <v>0.4595392745977816</v>
      </c>
      <c r="T161" s="35">
        <f>IFERROR(+'CMA Emp Adj'!T161/'Ont LFS Emp'!T161,"")</f>
        <v>0.42956085173860797</v>
      </c>
      <c r="U161" s="35">
        <f>IFERROR(+'CMA Emp Adj'!U161/'Ont LFS Emp'!U161,"")</f>
        <v>0.44923426949630879</v>
      </c>
      <c r="V161" s="35">
        <f>IFERROR(+'CMA Emp Adj'!V161/'Ont LFS Emp'!V161,"")</f>
        <v>0.43880679935946409</v>
      </c>
      <c r="W161" s="35">
        <f>IFERROR(+'CMA Emp Adj'!W161/'Ont LFS Emp'!W161,"")</f>
        <v>0.45356927588167972</v>
      </c>
      <c r="X161" s="35">
        <f>IFERROR(+'CMA Emp Adj'!X161/'Ont LFS Emp'!X161,"")</f>
        <v>0.45850829221807277</v>
      </c>
      <c r="Y161" s="35">
        <f>IFERROR(+'CMA Emp Adj'!Y161/'Ont LFS Emp'!Y161,"")</f>
        <v>0.47035367154719032</v>
      </c>
    </row>
    <row r="162" spans="1:25" x14ac:dyDescent="0.25">
      <c r="A162" s="6" t="s">
        <v>155</v>
      </c>
      <c r="B162" s="6"/>
      <c r="C162" s="14">
        <v>622</v>
      </c>
      <c r="D162" s="70">
        <f>IFERROR(+'CMA Emp Adj'!D162/'Ont LFS Emp'!D162,"")</f>
        <v>0.34614420062695928</v>
      </c>
      <c r="E162" s="70">
        <f>IFERROR(+'CMA Emp Adj'!E162/'Ont LFS Emp'!E162,"")</f>
        <v>0.37575603234226779</v>
      </c>
      <c r="F162" s="70">
        <f>IFERROR(+'CMA Emp Adj'!F162/'Ont LFS Emp'!F162,"")</f>
        <v>0.36333439795592459</v>
      </c>
      <c r="G162" s="70">
        <f>IFERROR(+'CMA Emp Adj'!G162/'Ont LFS Emp'!G162,"")</f>
        <v>0.35075620084694492</v>
      </c>
      <c r="H162" s="70">
        <f>IFERROR(+'CMA Emp Adj'!H162/'Ont LFS Emp'!H162,"")</f>
        <v>0.36660512347103624</v>
      </c>
      <c r="I162" s="70">
        <f>IFERROR(+'CMA Emp Adj'!I162/'Ont LFS Emp'!I162,"")</f>
        <v>0.33890630442354586</v>
      </c>
      <c r="J162" s="70">
        <f>IFERROR(+'CMA Emp Adj'!J162/'Ont LFS Emp'!J162,"")</f>
        <v>0.35800655441292806</v>
      </c>
      <c r="K162" s="70">
        <f>IFERROR(+'CMA Emp Adj'!K162/'Ont LFS Emp'!K162,"")</f>
        <v>0.35119552314736308</v>
      </c>
      <c r="L162" s="70">
        <f>IFERROR(+'CMA Emp Adj'!L162/'Ont LFS Emp'!L162,"")</f>
        <v>0.36658907698791171</v>
      </c>
      <c r="M162" s="35">
        <f>IFERROR(+'CMA Emp Adj'!M162/'Ont LFS Emp'!M162,"")</f>
        <v>0.4026545188081686</v>
      </c>
      <c r="N162" s="35">
        <f>IFERROR(+'CMA Emp Adj'!N162/'Ont LFS Emp'!N162,"")</f>
        <v>0.38801888943491497</v>
      </c>
      <c r="O162" s="35">
        <f>IFERROR(+'CMA Emp Adj'!O162/'Ont LFS Emp'!O162,"")</f>
        <v>0.36521958283687067</v>
      </c>
      <c r="P162" s="35">
        <f>IFERROR(+'CMA Emp Adj'!P162/'Ont LFS Emp'!P162,"")</f>
        <v>0.39418396543674672</v>
      </c>
      <c r="Q162" s="35">
        <f>IFERROR(+'CMA Emp Adj'!Q162/'Ont LFS Emp'!Q162,"")</f>
        <v>0.37905279706506567</v>
      </c>
      <c r="R162" s="35">
        <f>IFERROR(+'CMA Emp Adj'!R162/'Ont LFS Emp'!R162,"")</f>
        <v>0.40080530677774784</v>
      </c>
      <c r="S162" s="35">
        <f>IFERROR(+'CMA Emp Adj'!S162/'Ont LFS Emp'!S162,"")</f>
        <v>0.35376322080428629</v>
      </c>
      <c r="T162" s="35">
        <f>IFERROR(+'CMA Emp Adj'!T162/'Ont LFS Emp'!T162,"")</f>
        <v>0.40025325034138476</v>
      </c>
      <c r="U162" s="35">
        <f>IFERROR(+'CMA Emp Adj'!U162/'Ont LFS Emp'!U162,"")</f>
        <v>0.41398123389287667</v>
      </c>
      <c r="V162" s="35">
        <f>IFERROR(+'CMA Emp Adj'!V162/'Ont LFS Emp'!V162,"")</f>
        <v>0.40586668002479076</v>
      </c>
      <c r="W162" s="35">
        <f>IFERROR(+'CMA Emp Adj'!W162/'Ont LFS Emp'!W162,"")</f>
        <v>0.37717355608088732</v>
      </c>
      <c r="X162" s="35">
        <f>IFERROR(+'CMA Emp Adj'!X162/'Ont LFS Emp'!X162,"")</f>
        <v>0.40611476337096847</v>
      </c>
      <c r="Y162" s="35">
        <f>IFERROR(+'CMA Emp Adj'!Y162/'Ont LFS Emp'!Y162,"")</f>
        <v>0.45102919699832827</v>
      </c>
    </row>
    <row r="163" spans="1:25" x14ac:dyDescent="0.25">
      <c r="A163" s="6" t="s">
        <v>156</v>
      </c>
      <c r="B163" s="6"/>
      <c r="C163" s="14">
        <v>623</v>
      </c>
      <c r="D163" s="70">
        <f>IFERROR(+'CMA Emp Adj'!D163/'Ont LFS Emp'!D163,"")</f>
        <v>0.23652096738406922</v>
      </c>
      <c r="E163" s="70">
        <f>IFERROR(+'CMA Emp Adj'!E163/'Ont LFS Emp'!E163,"")</f>
        <v>0.32110921330252185</v>
      </c>
      <c r="F163" s="70">
        <f>IFERROR(+'CMA Emp Adj'!F163/'Ont LFS Emp'!F163,"")</f>
        <v>0.28923246824958587</v>
      </c>
      <c r="G163" s="70">
        <f>IFERROR(+'CMA Emp Adj'!G163/'Ont LFS Emp'!G163,"")</f>
        <v>0.24578136463683053</v>
      </c>
      <c r="H163" s="70">
        <f>IFERROR(+'CMA Emp Adj'!H163/'Ont LFS Emp'!H163,"")</f>
        <v>0.25234967155128851</v>
      </c>
      <c r="I163" s="70">
        <f>IFERROR(+'CMA Emp Adj'!I163/'Ont LFS Emp'!I163,"")</f>
        <v>0.25998830637302667</v>
      </c>
      <c r="J163" s="70">
        <f>IFERROR(+'CMA Emp Adj'!J163/'Ont LFS Emp'!J163,"")</f>
        <v>0.24682856107285248</v>
      </c>
      <c r="K163" s="70">
        <f>IFERROR(+'CMA Emp Adj'!K163/'Ont LFS Emp'!K163,"")</f>
        <v>0.24024409828167656</v>
      </c>
      <c r="L163" s="70">
        <f>IFERROR(+'CMA Emp Adj'!L163/'Ont LFS Emp'!L163,"")</f>
        <v>0.26113301513520198</v>
      </c>
      <c r="M163" s="35">
        <f>IFERROR(+'CMA Emp Adj'!M163/'Ont LFS Emp'!M163,"")</f>
        <v>0.2724809688053374</v>
      </c>
      <c r="N163" s="35">
        <f>IFERROR(+'CMA Emp Adj'!N163/'Ont LFS Emp'!N163,"")</f>
        <v>0.2643198770851099</v>
      </c>
      <c r="O163" s="35">
        <f>IFERROR(+'CMA Emp Adj'!O163/'Ont LFS Emp'!O163,"")</f>
        <v>0.26359742041866263</v>
      </c>
      <c r="P163" s="35">
        <f>IFERROR(+'CMA Emp Adj'!P163/'Ont LFS Emp'!P163,"")</f>
        <v>0.2703134266092112</v>
      </c>
      <c r="Q163" s="35">
        <f>IFERROR(+'CMA Emp Adj'!Q163/'Ont LFS Emp'!Q163,"")</f>
        <v>0.29916915262615801</v>
      </c>
      <c r="R163" s="35">
        <f>IFERROR(+'CMA Emp Adj'!R163/'Ont LFS Emp'!R163,"")</f>
        <v>0.27850071942831217</v>
      </c>
      <c r="S163" s="35">
        <f>IFERROR(+'CMA Emp Adj'!S163/'Ont LFS Emp'!S163,"")</f>
        <v>0.29868125887024305</v>
      </c>
      <c r="T163" s="35">
        <f>IFERROR(+'CMA Emp Adj'!T163/'Ont LFS Emp'!T163,"")</f>
        <v>0.30708357814645626</v>
      </c>
      <c r="U163" s="35">
        <f>IFERROR(+'CMA Emp Adj'!U163/'Ont LFS Emp'!U163,"")</f>
        <v>0.29171835938917623</v>
      </c>
      <c r="V163" s="35">
        <f>IFERROR(+'CMA Emp Adj'!V163/'Ont LFS Emp'!V163,"")</f>
        <v>0.27189245850862054</v>
      </c>
      <c r="W163" s="35">
        <f>IFERROR(+'CMA Emp Adj'!W163/'Ont LFS Emp'!W163,"")</f>
        <v>0.33687711983736385</v>
      </c>
      <c r="X163" s="35">
        <f>IFERROR(+'CMA Emp Adj'!X163/'Ont LFS Emp'!X163,"")</f>
        <v>0.33251729396713503</v>
      </c>
      <c r="Y163" s="35">
        <f>IFERROR(+'CMA Emp Adj'!Y163/'Ont LFS Emp'!Y163,"")</f>
        <v>0.27907539010683013</v>
      </c>
    </row>
    <row r="164" spans="1:25" x14ac:dyDescent="0.25">
      <c r="A164" s="6" t="s">
        <v>157</v>
      </c>
      <c r="B164" s="6"/>
      <c r="C164" s="14">
        <v>624</v>
      </c>
      <c r="D164" s="70">
        <f>IFERROR(+'CMA Emp Adj'!D164/'Ont LFS Emp'!D164,"")</f>
        <v>0.30421162547859382</v>
      </c>
      <c r="E164" s="70">
        <f>IFERROR(+'CMA Emp Adj'!E164/'Ont LFS Emp'!E164,"")</f>
        <v>0.3677888293802602</v>
      </c>
      <c r="F164" s="70">
        <f>IFERROR(+'CMA Emp Adj'!F164/'Ont LFS Emp'!F164,"")</f>
        <v>0.36055935166057529</v>
      </c>
      <c r="G164" s="70">
        <f>IFERROR(+'CMA Emp Adj'!G164/'Ont LFS Emp'!G164,"")</f>
        <v>0.36197991391678624</v>
      </c>
      <c r="H164" s="70">
        <f>IFERROR(+'CMA Emp Adj'!H164/'Ont LFS Emp'!H164,"")</f>
        <v>0.37010909090909089</v>
      </c>
      <c r="I164" s="70">
        <f>IFERROR(+'CMA Emp Adj'!I164/'Ont LFS Emp'!I164,"")</f>
        <v>0.38924269694032948</v>
      </c>
      <c r="J164" s="70">
        <f>IFERROR(+'CMA Emp Adj'!J164/'Ont LFS Emp'!J164,"")</f>
        <v>0.35829829687165965</v>
      </c>
      <c r="K164" s="70">
        <f>IFERROR(+'CMA Emp Adj'!K164/'Ont LFS Emp'!K164,"")</f>
        <v>0.37253218884120165</v>
      </c>
      <c r="L164" s="70">
        <f>IFERROR(+'CMA Emp Adj'!L164/'Ont LFS Emp'!L164,"")</f>
        <v>0.40556694832967016</v>
      </c>
      <c r="M164" s="35">
        <f>IFERROR(+'CMA Emp Adj'!M164/'Ont LFS Emp'!M164,"")</f>
        <v>0.40508856577008684</v>
      </c>
      <c r="N164" s="35">
        <f>IFERROR(+'CMA Emp Adj'!N164/'Ont LFS Emp'!N164,"")</f>
        <v>0.3713671934012146</v>
      </c>
      <c r="O164" s="35">
        <f>IFERROR(+'CMA Emp Adj'!O164/'Ont LFS Emp'!O164,"")</f>
        <v>0.35846205436470124</v>
      </c>
      <c r="P164" s="35">
        <f>IFERROR(+'CMA Emp Adj'!P164/'Ont LFS Emp'!P164,"")</f>
        <v>0.39989944823263607</v>
      </c>
      <c r="Q164" s="35">
        <f>IFERROR(+'CMA Emp Adj'!Q164/'Ont LFS Emp'!Q164,"")</f>
        <v>0.39664029229688991</v>
      </c>
      <c r="R164" s="35">
        <f>IFERROR(+'CMA Emp Adj'!R164/'Ont LFS Emp'!R164,"")</f>
        <v>0.35568054141646893</v>
      </c>
      <c r="S164" s="35">
        <f>IFERROR(+'CMA Emp Adj'!S164/'Ont LFS Emp'!S164,"")</f>
        <v>0.42919229652124141</v>
      </c>
      <c r="T164" s="35">
        <f>IFERROR(+'CMA Emp Adj'!T164/'Ont LFS Emp'!T164,"")</f>
        <v>0.43613084329750301</v>
      </c>
      <c r="U164" s="35">
        <f>IFERROR(+'CMA Emp Adj'!U164/'Ont LFS Emp'!U164,"")</f>
        <v>0.44144511354511001</v>
      </c>
      <c r="V164" s="35">
        <f>IFERROR(+'CMA Emp Adj'!V164/'Ont LFS Emp'!V164,"")</f>
        <v>0.42135258856839941</v>
      </c>
      <c r="W164" s="35">
        <f>IFERROR(+'CMA Emp Adj'!W164/'Ont LFS Emp'!W164,"")</f>
        <v>0.41665602218700293</v>
      </c>
      <c r="X164" s="35">
        <f>IFERROR(+'CMA Emp Adj'!X164/'Ont LFS Emp'!X164,"")</f>
        <v>0.4042206746094264</v>
      </c>
      <c r="Y164" s="35">
        <f>IFERROR(+'CMA Emp Adj'!Y164/'Ont LFS Emp'!Y164,"")</f>
        <v>0.37963879375889559</v>
      </c>
    </row>
    <row r="165" spans="1:25" x14ac:dyDescent="0.25">
      <c r="A165" s="5" t="s">
        <v>158</v>
      </c>
      <c r="B165" s="5"/>
      <c r="C165" s="13">
        <v>71</v>
      </c>
      <c r="D165" s="69">
        <f>IFERROR(+'CMA Emp Adj'!D165/'Ont LFS Emp'!D165,"")</f>
        <v>0.43020917135961384</v>
      </c>
      <c r="E165" s="69">
        <f>IFERROR(+'CMA Emp Adj'!E165/'Ont LFS Emp'!E165,"")</f>
        <v>0.41175849693899091</v>
      </c>
      <c r="F165" s="69">
        <f>IFERROR(+'CMA Emp Adj'!F165/'Ont LFS Emp'!F165,"")</f>
        <v>0.37862771477993462</v>
      </c>
      <c r="G165" s="69">
        <f>IFERROR(+'CMA Emp Adj'!G165/'Ont LFS Emp'!G165,"")</f>
        <v>0.40561648388168825</v>
      </c>
      <c r="H165" s="69">
        <f>IFERROR(+'CMA Emp Adj'!H165/'Ont LFS Emp'!H165,"")</f>
        <v>0.40259639904180516</v>
      </c>
      <c r="I165" s="69">
        <f>IFERROR(+'CMA Emp Adj'!I165/'Ont LFS Emp'!I165,"")</f>
        <v>0.40887721238938057</v>
      </c>
      <c r="J165" s="69">
        <f>IFERROR(+'CMA Emp Adj'!J165/'Ont LFS Emp'!J165,"")</f>
        <v>0.38683891228320605</v>
      </c>
      <c r="K165" s="69">
        <f>IFERROR(+'CMA Emp Adj'!K165/'Ont LFS Emp'!K165,"")</f>
        <v>0.3870452882888874</v>
      </c>
      <c r="L165" s="69">
        <f>IFERROR(+'CMA Emp Adj'!L165/'Ont LFS Emp'!L165,"")</f>
        <v>0.38210461299902077</v>
      </c>
      <c r="M165" s="34">
        <f>IFERROR(+'CMA Emp Adj'!M165/'Ont LFS Emp'!M165,"")</f>
        <v>0.40588190034969257</v>
      </c>
      <c r="N165" s="34">
        <f>IFERROR(+'CMA Emp Adj'!N165/'Ont LFS Emp'!N165,"")</f>
        <v>0.43437755000659994</v>
      </c>
      <c r="O165" s="34">
        <f>IFERROR(+'CMA Emp Adj'!O165/'Ont LFS Emp'!O165,"")</f>
        <v>0.41042541888653278</v>
      </c>
      <c r="P165" s="34">
        <f>IFERROR(+'CMA Emp Adj'!P165/'Ont LFS Emp'!P165,"")</f>
        <v>0.46394561303868054</v>
      </c>
      <c r="Q165" s="34">
        <f>IFERROR(+'CMA Emp Adj'!Q165/'Ont LFS Emp'!Q165,"")</f>
        <v>0.48376678316074873</v>
      </c>
      <c r="R165" s="34">
        <f>IFERROR(+'CMA Emp Adj'!R165/'Ont LFS Emp'!R165,"")</f>
        <v>0.50194141982027762</v>
      </c>
      <c r="S165" s="34">
        <f>IFERROR(+'CMA Emp Adj'!S165/'Ont LFS Emp'!S165,"")</f>
        <v>0.46695313450846648</v>
      </c>
      <c r="T165" s="34">
        <f>IFERROR(+'CMA Emp Adj'!T165/'Ont LFS Emp'!T165,"")</f>
        <v>0.51604581331506783</v>
      </c>
      <c r="U165" s="34">
        <f>IFERROR(+'CMA Emp Adj'!U165/'Ont LFS Emp'!U165,"")</f>
        <v>0.49491057469367639</v>
      </c>
      <c r="V165" s="34">
        <f>IFERROR(+'CMA Emp Adj'!V165/'Ont LFS Emp'!V165,"")</f>
        <v>0.46787799093848503</v>
      </c>
      <c r="W165" s="34">
        <f>IFERROR(+'CMA Emp Adj'!W165/'Ont LFS Emp'!W165,"")</f>
        <v>0.46275913322381285</v>
      </c>
      <c r="X165" s="34">
        <f>IFERROR(+'CMA Emp Adj'!X165/'Ont LFS Emp'!X165,"")</f>
        <v>0.49113450919902535</v>
      </c>
      <c r="Y165" s="34">
        <f>IFERROR(+'CMA Emp Adj'!Y165/'Ont LFS Emp'!Y165,"")</f>
        <v>0.45750328351851194</v>
      </c>
    </row>
    <row r="166" spans="1:25" x14ac:dyDescent="0.25">
      <c r="A166" s="6" t="s">
        <v>159</v>
      </c>
      <c r="B166" s="6"/>
      <c r="C166" s="14" t="s">
        <v>208</v>
      </c>
      <c r="D166" s="70">
        <f>IFERROR(+'CMA Emp Adj'!D166/'Ont LFS Emp'!D166,"")</f>
        <v>0.55565905915230551</v>
      </c>
      <c r="E166" s="70">
        <f>IFERROR(+'CMA Emp Adj'!E166/'Ont LFS Emp'!E166,"")</f>
        <v>0.56621923937360186</v>
      </c>
      <c r="F166" s="70">
        <f>IFERROR(+'CMA Emp Adj'!F166/'Ont LFS Emp'!F166,"")</f>
        <v>0.47784810126582278</v>
      </c>
      <c r="G166" s="70">
        <f>IFERROR(+'CMA Emp Adj'!G166/'Ont LFS Emp'!G166,"")</f>
        <v>0.53225471893797971</v>
      </c>
      <c r="H166" s="70">
        <f>IFERROR(+'CMA Emp Adj'!H166/'Ont LFS Emp'!H166,"")</f>
        <v>0.55065082059988679</v>
      </c>
      <c r="I166" s="70">
        <f>IFERROR(+'CMA Emp Adj'!I166/'Ont LFS Emp'!I166,"")</f>
        <v>0.54104408780667779</v>
      </c>
      <c r="J166" s="70">
        <f>IFERROR(+'CMA Emp Adj'!J166/'Ont LFS Emp'!J166,"")</f>
        <v>0.50303587856485743</v>
      </c>
      <c r="K166" s="70">
        <f>IFERROR(+'CMA Emp Adj'!K166/'Ont LFS Emp'!K166,"")</f>
        <v>0.50237821879612921</v>
      </c>
      <c r="L166" s="70">
        <f>IFERROR(+'CMA Emp Adj'!L166/'Ont LFS Emp'!L166,"")</f>
        <v>0.52741205207443753</v>
      </c>
      <c r="M166" s="35">
        <f>IFERROR(+'CMA Emp Adj'!M166/'Ont LFS Emp'!M166,"")</f>
        <v>0.55018577896244658</v>
      </c>
      <c r="N166" s="35">
        <f>IFERROR(+'CMA Emp Adj'!N166/'Ont LFS Emp'!N166,"")</f>
        <v>0.55608732805891004</v>
      </c>
      <c r="O166" s="35">
        <f>IFERROR(+'CMA Emp Adj'!O166/'Ont LFS Emp'!O166,"")</f>
        <v>0.51237021337262767</v>
      </c>
      <c r="P166" s="35">
        <f>IFERROR(+'CMA Emp Adj'!P166/'Ont LFS Emp'!P166,"")</f>
        <v>0.56034083831366677</v>
      </c>
      <c r="Q166" s="35">
        <f>IFERROR(+'CMA Emp Adj'!Q166/'Ont LFS Emp'!Q166,"")</f>
        <v>0.57241543717583232</v>
      </c>
      <c r="R166" s="35">
        <f>IFERROR(+'CMA Emp Adj'!R166/'Ont LFS Emp'!R166,"")</f>
        <v>0.57421685760621577</v>
      </c>
      <c r="S166" s="35">
        <f>IFERROR(+'CMA Emp Adj'!S166/'Ont LFS Emp'!S166,"")</f>
        <v>0.57789405708483621</v>
      </c>
      <c r="T166" s="35">
        <f>IFERROR(+'CMA Emp Adj'!T166/'Ont LFS Emp'!T166,"")</f>
        <v>0.60343027956241946</v>
      </c>
      <c r="U166" s="35">
        <f>IFERROR(+'CMA Emp Adj'!U166/'Ont LFS Emp'!U166,"")</f>
        <v>0.56388364614396991</v>
      </c>
      <c r="V166" s="35">
        <f>IFERROR(+'CMA Emp Adj'!V166/'Ont LFS Emp'!V166,"")</f>
        <v>0.59867326435592838</v>
      </c>
      <c r="W166" s="35">
        <f>IFERROR(+'CMA Emp Adj'!W166/'Ont LFS Emp'!W166,"")</f>
        <v>0.54459247064413041</v>
      </c>
      <c r="X166" s="35">
        <f>IFERROR(+'CMA Emp Adj'!X166/'Ont LFS Emp'!X166,"")</f>
        <v>0.58310422331738943</v>
      </c>
      <c r="Y166" s="35">
        <f>IFERROR(+'CMA Emp Adj'!Y166/'Ont LFS Emp'!Y166,"")</f>
        <v>0.52218933366908526</v>
      </c>
    </row>
    <row r="167" spans="1:25" x14ac:dyDescent="0.25">
      <c r="A167" s="6" t="s">
        <v>160</v>
      </c>
      <c r="B167" s="6"/>
      <c r="C167" s="14">
        <v>713</v>
      </c>
      <c r="D167" s="70">
        <f>IFERROR(+'CMA Emp Adj'!D167/'Ont LFS Emp'!D167,"")</f>
        <v>0.33504424778761061</v>
      </c>
      <c r="E167" s="70">
        <f>IFERROR(+'CMA Emp Adj'!E167/'Ont LFS Emp'!E167,"")</f>
        <v>0.27392607392607393</v>
      </c>
      <c r="F167" s="70">
        <f>IFERROR(+'CMA Emp Adj'!F167/'Ont LFS Emp'!F167,"")</f>
        <v>0.29215624007621466</v>
      </c>
      <c r="G167" s="70">
        <f>IFERROR(+'CMA Emp Adj'!G167/'Ont LFS Emp'!G167,"")</f>
        <v>0.30149708899362349</v>
      </c>
      <c r="H167" s="70">
        <f>IFERROR(+'CMA Emp Adj'!H167/'Ont LFS Emp'!H167,"")</f>
        <v>0.29982986520088994</v>
      </c>
      <c r="I167" s="70">
        <f>IFERROR(+'CMA Emp Adj'!I167/'Ont LFS Emp'!I167,"")</f>
        <v>0.32975782373106266</v>
      </c>
      <c r="J167" s="70">
        <f>IFERROR(+'CMA Emp Adj'!J167/'Ont LFS Emp'!J167,"")</f>
        <v>0.31308302238805968</v>
      </c>
      <c r="K167" s="70">
        <f>IFERROR(+'CMA Emp Adj'!K167/'Ont LFS Emp'!K167,"")</f>
        <v>0.29832214765100673</v>
      </c>
      <c r="L167" s="70">
        <f>IFERROR(+'CMA Emp Adj'!L167/'Ont LFS Emp'!L167,"")</f>
        <v>0.30011561179992591</v>
      </c>
      <c r="M167" s="35">
        <f>IFERROR(+'CMA Emp Adj'!M167/'Ont LFS Emp'!M167,"")</f>
        <v>0.30531259875332567</v>
      </c>
      <c r="N167" s="35">
        <f>IFERROR(+'CMA Emp Adj'!N167/'Ont LFS Emp'!N167,"")</f>
        <v>0.35828074775668911</v>
      </c>
      <c r="O167" s="35">
        <f>IFERROR(+'CMA Emp Adj'!O167/'Ont LFS Emp'!O167,"")</f>
        <v>0.32732208505004029</v>
      </c>
      <c r="P167" s="35">
        <f>IFERROR(+'CMA Emp Adj'!P167/'Ont LFS Emp'!P167,"")</f>
        <v>0.40012810869258614</v>
      </c>
      <c r="Q167" s="35">
        <f>IFERROR(+'CMA Emp Adj'!Q167/'Ont LFS Emp'!Q167,"")</f>
        <v>0.41834265668078996</v>
      </c>
      <c r="R167" s="35">
        <f>IFERROR(+'CMA Emp Adj'!R167/'Ont LFS Emp'!R167,"")</f>
        <v>0.45609417209694125</v>
      </c>
      <c r="S167" s="35">
        <f>IFERROR(+'CMA Emp Adj'!S167/'Ont LFS Emp'!S167,"")</f>
        <v>0.39252280607043744</v>
      </c>
      <c r="T167" s="35">
        <f>IFERROR(+'CMA Emp Adj'!T167/'Ont LFS Emp'!T167,"")</f>
        <v>0.46264855944648836</v>
      </c>
      <c r="U167" s="35">
        <f>IFERROR(+'CMA Emp Adj'!U167/'Ont LFS Emp'!U167,"")</f>
        <v>0.45290029803185172</v>
      </c>
      <c r="V167" s="35">
        <f>IFERROR(+'CMA Emp Adj'!V167/'Ont LFS Emp'!V167,"")</f>
        <v>0.38459762134750064</v>
      </c>
      <c r="W167" s="35">
        <f>IFERROR(+'CMA Emp Adj'!W167/'Ont LFS Emp'!W167,"")</f>
        <v>0.41017708703866107</v>
      </c>
      <c r="X167" s="35">
        <f>IFERROR(+'CMA Emp Adj'!X167/'Ont LFS Emp'!X167,"")</f>
        <v>0.43353403713211064</v>
      </c>
      <c r="Y167" s="35">
        <f>IFERROR(+'CMA Emp Adj'!Y167/'Ont LFS Emp'!Y167,"")</f>
        <v>0.41893337589190127</v>
      </c>
    </row>
    <row r="168" spans="1:25" x14ac:dyDescent="0.25">
      <c r="A168" s="5" t="s">
        <v>161</v>
      </c>
      <c r="B168" s="5"/>
      <c r="C168" s="13">
        <v>72</v>
      </c>
      <c r="D168" s="69">
        <f>IFERROR(+'CMA Emp Adj'!D168/'Ont LFS Emp'!D168,"")</f>
        <v>0.39671136653895278</v>
      </c>
      <c r="E168" s="69">
        <f>IFERROR(+'CMA Emp Adj'!E168/'Ont LFS Emp'!E168,"")</f>
        <v>0.36713476374156223</v>
      </c>
      <c r="F168" s="69">
        <f>IFERROR(+'CMA Emp Adj'!F168/'Ont LFS Emp'!F168,"")</f>
        <v>0.35656334512169752</v>
      </c>
      <c r="G168" s="69">
        <f>IFERROR(+'CMA Emp Adj'!G168/'Ont LFS Emp'!G168,"")</f>
        <v>0.38011231660345179</v>
      </c>
      <c r="H168" s="69">
        <f>IFERROR(+'CMA Emp Adj'!H168/'Ont LFS Emp'!H168,"")</f>
        <v>0.36506888375303898</v>
      </c>
      <c r="I168" s="69">
        <f>IFERROR(+'CMA Emp Adj'!I168/'Ont LFS Emp'!I168,"")</f>
        <v>0.39825363825363824</v>
      </c>
      <c r="J168" s="69">
        <f>IFERROR(+'CMA Emp Adj'!J168/'Ont LFS Emp'!J168,"")</f>
        <v>0.38699369076557505</v>
      </c>
      <c r="K168" s="69">
        <f>IFERROR(+'CMA Emp Adj'!K168/'Ont LFS Emp'!K168,"")</f>
        <v>0.36270514074557114</v>
      </c>
      <c r="L168" s="69">
        <f>IFERROR(+'CMA Emp Adj'!L168/'Ont LFS Emp'!L168,"")</f>
        <v>0.38950651725274293</v>
      </c>
      <c r="M168" s="34">
        <f>IFERROR(+'CMA Emp Adj'!M168/'Ont LFS Emp'!M168,"")</f>
        <v>0.37133919532652487</v>
      </c>
      <c r="N168" s="34">
        <f>IFERROR(+'CMA Emp Adj'!N168/'Ont LFS Emp'!N168,"")</f>
        <v>0.39447677306905238</v>
      </c>
      <c r="O168" s="34">
        <f>IFERROR(+'CMA Emp Adj'!O168/'Ont LFS Emp'!O168,"")</f>
        <v>0.3908533796593226</v>
      </c>
      <c r="P168" s="34">
        <f>IFERROR(+'CMA Emp Adj'!P168/'Ont LFS Emp'!P168,"")</f>
        <v>0.40286518562532314</v>
      </c>
      <c r="Q168" s="34">
        <f>IFERROR(+'CMA Emp Adj'!Q168/'Ont LFS Emp'!Q168,"")</f>
        <v>0.40655142809852407</v>
      </c>
      <c r="R168" s="34">
        <f>IFERROR(+'CMA Emp Adj'!R168/'Ont LFS Emp'!R168,"")</f>
        <v>0.39575792090209988</v>
      </c>
      <c r="S168" s="34">
        <f>IFERROR(+'CMA Emp Adj'!S168/'Ont LFS Emp'!S168,"")</f>
        <v>0.42567703871216711</v>
      </c>
      <c r="T168" s="34">
        <f>IFERROR(+'CMA Emp Adj'!T168/'Ont LFS Emp'!T168,"")</f>
        <v>0.42462112261723711</v>
      </c>
      <c r="U168" s="34">
        <f>IFERROR(+'CMA Emp Adj'!U168/'Ont LFS Emp'!U168,"")</f>
        <v>0.42679145611133706</v>
      </c>
      <c r="V168" s="34">
        <f>IFERROR(+'CMA Emp Adj'!V168/'Ont LFS Emp'!V168,"")</f>
        <v>0.44002236530103883</v>
      </c>
      <c r="W168" s="34">
        <f>IFERROR(+'CMA Emp Adj'!W168/'Ont LFS Emp'!W168,"")</f>
        <v>0.43715076303006062</v>
      </c>
      <c r="X168" s="34">
        <f>IFERROR(+'CMA Emp Adj'!X168/'Ont LFS Emp'!X168,"")</f>
        <v>0.43725710697525255</v>
      </c>
      <c r="Y168" s="34">
        <f>IFERROR(+'CMA Emp Adj'!Y168/'Ont LFS Emp'!Y168,"")</f>
        <v>0.44915705610105305</v>
      </c>
    </row>
    <row r="169" spans="1:25" x14ac:dyDescent="0.25">
      <c r="A169" s="6" t="s">
        <v>162</v>
      </c>
      <c r="B169" s="6"/>
      <c r="C169" s="14">
        <v>721</v>
      </c>
      <c r="D169" s="70">
        <f>IFERROR(+'CMA Emp Adj'!D169/'Ont LFS Emp'!D169,"")</f>
        <v>0.36649690796653328</v>
      </c>
      <c r="E169" s="70">
        <f>IFERROR(+'CMA Emp Adj'!E169/'Ont LFS Emp'!E169,"")</f>
        <v>0.35184896239662972</v>
      </c>
      <c r="F169" s="70">
        <f>IFERROR(+'CMA Emp Adj'!F169/'Ont LFS Emp'!F169,"")</f>
        <v>0.33294196578329421</v>
      </c>
      <c r="G169" s="70">
        <f>IFERROR(+'CMA Emp Adj'!G169/'Ont LFS Emp'!G169,"")</f>
        <v>0.37281853281853283</v>
      </c>
      <c r="H169" s="70">
        <f>IFERROR(+'CMA Emp Adj'!H169/'Ont LFS Emp'!H169,"")</f>
        <v>0.31744462025316456</v>
      </c>
      <c r="I169" s="70">
        <f>IFERROR(+'CMA Emp Adj'!I169/'Ont LFS Emp'!I169,"")</f>
        <v>0.37240107310529846</v>
      </c>
      <c r="J169" s="70">
        <f>IFERROR(+'CMA Emp Adj'!J169/'Ont LFS Emp'!J169,"")</f>
        <v>0.40381702514389584</v>
      </c>
      <c r="K169" s="70">
        <f>IFERROR(+'CMA Emp Adj'!K169/'Ont LFS Emp'!K169,"")</f>
        <v>0.26000650829808003</v>
      </c>
      <c r="L169" s="70">
        <f>IFERROR(+'CMA Emp Adj'!L169/'Ont LFS Emp'!L169,"")</f>
        <v>0.3294034241021101</v>
      </c>
      <c r="M169" s="35">
        <f>IFERROR(+'CMA Emp Adj'!M169/'Ont LFS Emp'!M169,"")</f>
        <v>0.29442010353993381</v>
      </c>
      <c r="N169" s="35">
        <f>IFERROR(+'CMA Emp Adj'!N169/'Ont LFS Emp'!N169,"")</f>
        <v>0.35739339952823101</v>
      </c>
      <c r="O169" s="35">
        <f>IFERROR(+'CMA Emp Adj'!O169/'Ont LFS Emp'!O169,"")</f>
        <v>0.30492750874276975</v>
      </c>
      <c r="P169" s="35">
        <f>IFERROR(+'CMA Emp Adj'!P169/'Ont LFS Emp'!P169,"")</f>
        <v>0.31529662930710756</v>
      </c>
      <c r="Q169" s="35">
        <f>IFERROR(+'CMA Emp Adj'!Q169/'Ont LFS Emp'!Q169,"")</f>
        <v>0.33657714110056597</v>
      </c>
      <c r="R169" s="35">
        <f>IFERROR(+'CMA Emp Adj'!R169/'Ont LFS Emp'!R169,"")</f>
        <v>0.3595947639659578</v>
      </c>
      <c r="S169" s="35">
        <f>IFERROR(+'CMA Emp Adj'!S169/'Ont LFS Emp'!S169,"")</f>
        <v>0.3693712500082974</v>
      </c>
      <c r="T169" s="35">
        <f>IFERROR(+'CMA Emp Adj'!T169/'Ont LFS Emp'!T169,"")</f>
        <v>0.36807345736694874</v>
      </c>
      <c r="U169" s="35">
        <f>IFERROR(+'CMA Emp Adj'!U169/'Ont LFS Emp'!U169,"")</f>
        <v>0.36469475836646509</v>
      </c>
      <c r="V169" s="35">
        <f>IFERROR(+'CMA Emp Adj'!V169/'Ont LFS Emp'!V169,"")</f>
        <v>0.38004717903628688</v>
      </c>
      <c r="W169" s="35">
        <f>IFERROR(+'CMA Emp Adj'!W169/'Ont LFS Emp'!W169,"")</f>
        <v>0.34591594534791326</v>
      </c>
      <c r="X169" s="35">
        <f>IFERROR(+'CMA Emp Adj'!X169/'Ont LFS Emp'!X169,"")</f>
        <v>0.31709303271939904</v>
      </c>
      <c r="Y169" s="35">
        <f>IFERROR(+'CMA Emp Adj'!Y169/'Ont LFS Emp'!Y169,"")</f>
        <v>0.39238783289296381</v>
      </c>
    </row>
    <row r="170" spans="1:25" x14ac:dyDescent="0.25">
      <c r="A170" s="6" t="s">
        <v>163</v>
      </c>
      <c r="B170" s="6"/>
      <c r="C170" s="14">
        <v>722</v>
      </c>
      <c r="D170" s="70">
        <f>IFERROR(+'CMA Emp Adj'!D170/'Ont LFS Emp'!D170,"")</f>
        <v>0.40314460537526137</v>
      </c>
      <c r="E170" s="70">
        <f>IFERROR(+'CMA Emp Adj'!E170/'Ont LFS Emp'!E170,"")</f>
        <v>0.37080749981325167</v>
      </c>
      <c r="F170" s="70">
        <f>IFERROR(+'CMA Emp Adj'!F170/'Ont LFS Emp'!F170,"")</f>
        <v>0.36163681017047095</v>
      </c>
      <c r="G170" s="70">
        <f>IFERROR(+'CMA Emp Adj'!G170/'Ont LFS Emp'!G170,"")</f>
        <v>0.38179110981987213</v>
      </c>
      <c r="H170" s="70">
        <f>IFERROR(+'CMA Emp Adj'!H170/'Ont LFS Emp'!H170,"")</f>
        <v>0.37358904497363854</v>
      </c>
      <c r="I170" s="70">
        <f>IFERROR(+'CMA Emp Adj'!I170/'Ont LFS Emp'!I170,"")</f>
        <v>0.40337418219255416</v>
      </c>
      <c r="J170" s="70">
        <f>IFERROR(+'CMA Emp Adj'!J170/'Ont LFS Emp'!J170,"")</f>
        <v>0.38329279264269767</v>
      </c>
      <c r="K170" s="70">
        <f>IFERROR(+'CMA Emp Adj'!K170/'Ont LFS Emp'!K170,"")</f>
        <v>0.38332572248678976</v>
      </c>
      <c r="L170" s="70">
        <f>IFERROR(+'CMA Emp Adj'!L170/'Ont LFS Emp'!L170,"")</f>
        <v>0.4024555042200274</v>
      </c>
      <c r="M170" s="35">
        <f>IFERROR(+'CMA Emp Adj'!M170/'Ont LFS Emp'!M170,"")</f>
        <v>0.38752973999624279</v>
      </c>
      <c r="N170" s="35">
        <f>IFERROR(+'CMA Emp Adj'!N170/'Ont LFS Emp'!N170,"")</f>
        <v>0.40198532747953664</v>
      </c>
      <c r="O170" s="35">
        <f>IFERROR(+'CMA Emp Adj'!O170/'Ont LFS Emp'!O170,"")</f>
        <v>0.40619367195757933</v>
      </c>
      <c r="P170" s="35">
        <f>IFERROR(+'CMA Emp Adj'!P170/'Ont LFS Emp'!P170,"")</f>
        <v>0.41890699911492679</v>
      </c>
      <c r="Q170" s="35">
        <f>IFERROR(+'CMA Emp Adj'!Q170/'Ont LFS Emp'!Q170,"")</f>
        <v>0.41956679895251159</v>
      </c>
      <c r="R170" s="35">
        <f>IFERROR(+'CMA Emp Adj'!R170/'Ont LFS Emp'!R170,"")</f>
        <v>0.40271315186920797</v>
      </c>
      <c r="S170" s="35">
        <f>IFERROR(+'CMA Emp Adj'!S170/'Ont LFS Emp'!S170,"")</f>
        <v>0.43625509404204932</v>
      </c>
      <c r="T170" s="35">
        <f>IFERROR(+'CMA Emp Adj'!T170/'Ont LFS Emp'!T170,"")</f>
        <v>0.43467544551847059</v>
      </c>
      <c r="U170" s="35">
        <f>IFERROR(+'CMA Emp Adj'!U170/'Ont LFS Emp'!U170,"")</f>
        <v>0.43825710227932957</v>
      </c>
      <c r="V170" s="35">
        <f>IFERROR(+'CMA Emp Adj'!V170/'Ont LFS Emp'!V170,"")</f>
        <v>0.4506503340365387</v>
      </c>
      <c r="W170" s="35">
        <f>IFERROR(+'CMA Emp Adj'!W170/'Ont LFS Emp'!W170,"")</f>
        <v>0.45143054764853396</v>
      </c>
      <c r="X170" s="35">
        <f>IFERROR(+'CMA Emp Adj'!X170/'Ont LFS Emp'!X170,"")</f>
        <v>0.45806481646580638</v>
      </c>
      <c r="Y170" s="35">
        <f>IFERROR(+'CMA Emp Adj'!Y170/'Ont LFS Emp'!Y170,"")</f>
        <v>0.45817642813352571</v>
      </c>
    </row>
    <row r="171" spans="1:25" x14ac:dyDescent="0.25">
      <c r="A171" s="5" t="s">
        <v>164</v>
      </c>
      <c r="B171" s="5"/>
      <c r="C171" s="13">
        <v>81</v>
      </c>
      <c r="D171" s="69">
        <f>IFERROR(+'CMA Emp Adj'!D171/'Ont LFS Emp'!D171,"")</f>
        <v>0.39769464105156721</v>
      </c>
      <c r="E171" s="69">
        <f>IFERROR(+'CMA Emp Adj'!E171/'Ont LFS Emp'!E171,"")</f>
        <v>0.40973131110940031</v>
      </c>
      <c r="F171" s="69">
        <f>IFERROR(+'CMA Emp Adj'!F171/'Ont LFS Emp'!F171,"")</f>
        <v>0.38459392683510008</v>
      </c>
      <c r="G171" s="69">
        <f>IFERROR(+'CMA Emp Adj'!G171/'Ont LFS Emp'!G171,"")</f>
        <v>0.37073490813648297</v>
      </c>
      <c r="H171" s="69">
        <f>IFERROR(+'CMA Emp Adj'!H171/'Ont LFS Emp'!H171,"")</f>
        <v>0.3976682870561094</v>
      </c>
      <c r="I171" s="69">
        <f>IFERROR(+'CMA Emp Adj'!I171/'Ont LFS Emp'!I171,"")</f>
        <v>0.38411078717201164</v>
      </c>
      <c r="J171" s="69">
        <f>IFERROR(+'CMA Emp Adj'!J171/'Ont LFS Emp'!J171,"")</f>
        <v>0.44422952933591225</v>
      </c>
      <c r="K171" s="69">
        <f>IFERROR(+'CMA Emp Adj'!K171/'Ont LFS Emp'!K171,"")</f>
        <v>0.41818536585365851</v>
      </c>
      <c r="L171" s="69">
        <f>IFERROR(+'CMA Emp Adj'!L171/'Ont LFS Emp'!L171,"")</f>
        <v>0.44134871720278201</v>
      </c>
      <c r="M171" s="34">
        <f>IFERROR(+'CMA Emp Adj'!M171/'Ont LFS Emp'!M171,"")</f>
        <v>0.46451698925907814</v>
      </c>
      <c r="N171" s="34">
        <f>IFERROR(+'CMA Emp Adj'!N171/'Ont LFS Emp'!N171,"")</f>
        <v>0.45267133470497367</v>
      </c>
      <c r="O171" s="34">
        <f>IFERROR(+'CMA Emp Adj'!O171/'Ont LFS Emp'!O171,"")</f>
        <v>0.46981116000812778</v>
      </c>
      <c r="P171" s="34">
        <f>IFERROR(+'CMA Emp Adj'!P171/'Ont LFS Emp'!P171,"")</f>
        <v>0.50146238692575373</v>
      </c>
      <c r="Q171" s="34">
        <f>IFERROR(+'CMA Emp Adj'!Q171/'Ont LFS Emp'!Q171,"")</f>
        <v>0.44115771855065572</v>
      </c>
      <c r="R171" s="34">
        <f>IFERROR(+'CMA Emp Adj'!R171/'Ont LFS Emp'!R171,"")</f>
        <v>0.42820475716549022</v>
      </c>
      <c r="S171" s="34">
        <f>IFERROR(+'CMA Emp Adj'!S171/'Ont LFS Emp'!S171,"")</f>
        <v>0.50549224203298593</v>
      </c>
      <c r="T171" s="34">
        <f>IFERROR(+'CMA Emp Adj'!T171/'Ont LFS Emp'!T171,"")</f>
        <v>0.47002395608646974</v>
      </c>
      <c r="U171" s="34">
        <f>IFERROR(+'CMA Emp Adj'!U171/'Ont LFS Emp'!U171,"")</f>
        <v>0.46991404238754708</v>
      </c>
      <c r="V171" s="34">
        <f>IFERROR(+'CMA Emp Adj'!V171/'Ont LFS Emp'!V171,"")</f>
        <v>0.48705900727559648</v>
      </c>
      <c r="W171" s="34">
        <f>IFERROR(+'CMA Emp Adj'!W171/'Ont LFS Emp'!W171,"")</f>
        <v>0.48114739787627225</v>
      </c>
      <c r="X171" s="34">
        <f>IFERROR(+'CMA Emp Adj'!X171/'Ont LFS Emp'!X171,"")</f>
        <v>0.47873957272300854</v>
      </c>
      <c r="Y171" s="34">
        <f>IFERROR(+'CMA Emp Adj'!Y171/'Ont LFS Emp'!Y171,"")</f>
        <v>0.46470113655792739</v>
      </c>
    </row>
    <row r="172" spans="1:25" x14ac:dyDescent="0.25">
      <c r="A172" s="6" t="s">
        <v>165</v>
      </c>
      <c r="B172" s="6"/>
      <c r="C172" s="14">
        <v>811</v>
      </c>
      <c r="D172" s="70">
        <f>IFERROR(+'CMA Emp Adj'!D172/'Ont LFS Emp'!D172,"")</f>
        <v>0.37677536643563225</v>
      </c>
      <c r="E172" s="70">
        <f>IFERROR(+'CMA Emp Adj'!E172/'Ont LFS Emp'!E172,"")</f>
        <v>0.42620161633347509</v>
      </c>
      <c r="F172" s="70">
        <f>IFERROR(+'CMA Emp Adj'!F172/'Ont LFS Emp'!F172,"")</f>
        <v>0.36825803695396775</v>
      </c>
      <c r="G172" s="70">
        <f>IFERROR(+'CMA Emp Adj'!G172/'Ont LFS Emp'!G172,"")</f>
        <v>0.3612047912547971</v>
      </c>
      <c r="H172" s="70">
        <f>IFERROR(+'CMA Emp Adj'!H172/'Ont LFS Emp'!H172,"")</f>
        <v>0.37603121516164989</v>
      </c>
      <c r="I172" s="70">
        <f>IFERROR(+'CMA Emp Adj'!I172/'Ont LFS Emp'!I172,"")</f>
        <v>0.39233473182900558</v>
      </c>
      <c r="J172" s="70">
        <f>IFERROR(+'CMA Emp Adj'!J172/'Ont LFS Emp'!J172,"")</f>
        <v>0.40971585701191565</v>
      </c>
      <c r="K172" s="70">
        <f>IFERROR(+'CMA Emp Adj'!K172/'Ont LFS Emp'!K172,"")</f>
        <v>0.36151351351351346</v>
      </c>
      <c r="L172" s="70">
        <f>IFERROR(+'CMA Emp Adj'!L172/'Ont LFS Emp'!L172,"")</f>
        <v>0.40411266169212656</v>
      </c>
      <c r="M172" s="35">
        <f>IFERROR(+'CMA Emp Adj'!M172/'Ont LFS Emp'!M172,"")</f>
        <v>0.43586101764340585</v>
      </c>
      <c r="N172" s="35">
        <f>IFERROR(+'CMA Emp Adj'!N172/'Ont LFS Emp'!N172,"")</f>
        <v>0.43726276848462797</v>
      </c>
      <c r="O172" s="35">
        <f>IFERROR(+'CMA Emp Adj'!O172/'Ont LFS Emp'!O172,"")</f>
        <v>0.45077746859866946</v>
      </c>
      <c r="P172" s="35">
        <f>IFERROR(+'CMA Emp Adj'!P172/'Ont LFS Emp'!P172,"")</f>
        <v>0.46613888194299002</v>
      </c>
      <c r="Q172" s="35">
        <f>IFERROR(+'CMA Emp Adj'!Q172/'Ont LFS Emp'!Q172,"")</f>
        <v>0.37687824998113362</v>
      </c>
      <c r="R172" s="35">
        <f>IFERROR(+'CMA Emp Adj'!R172/'Ont LFS Emp'!R172,"")</f>
        <v>0.39674067402390378</v>
      </c>
      <c r="S172" s="35">
        <f>IFERROR(+'CMA Emp Adj'!S172/'Ont LFS Emp'!S172,"")</f>
        <v>0.44968346471217713</v>
      </c>
      <c r="T172" s="35">
        <f>IFERROR(+'CMA Emp Adj'!T172/'Ont LFS Emp'!T172,"")</f>
        <v>0.37716938055561616</v>
      </c>
      <c r="U172" s="35">
        <f>IFERROR(+'CMA Emp Adj'!U172/'Ont LFS Emp'!U172,"")</f>
        <v>0.36793223382459156</v>
      </c>
      <c r="V172" s="35">
        <f>IFERROR(+'CMA Emp Adj'!V172/'Ont LFS Emp'!V172,"")</f>
        <v>0.46061541908637166</v>
      </c>
      <c r="W172" s="35">
        <f>IFERROR(+'CMA Emp Adj'!W172/'Ont LFS Emp'!W172,"")</f>
        <v>0.45309861339765117</v>
      </c>
      <c r="X172" s="35">
        <f>IFERROR(+'CMA Emp Adj'!X172/'Ont LFS Emp'!X172,"")</f>
        <v>0.42947931764968228</v>
      </c>
      <c r="Y172" s="35">
        <f>IFERROR(+'CMA Emp Adj'!Y172/'Ont LFS Emp'!Y172,"")</f>
        <v>0.42318330533391563</v>
      </c>
    </row>
    <row r="173" spans="1:25" x14ac:dyDescent="0.25">
      <c r="A173" s="7" t="s">
        <v>166</v>
      </c>
      <c r="B173" s="7"/>
      <c r="C173" s="14">
        <v>8111</v>
      </c>
      <c r="D173" s="70">
        <f>IFERROR(+'CMA Emp Adj'!D173/'Ont LFS Emp'!D173,"")</f>
        <v>0.36536430834213307</v>
      </c>
      <c r="E173" s="70">
        <f>IFERROR(+'CMA Emp Adj'!E173/'Ont LFS Emp'!E173,"")</f>
        <v>0.39415361100496749</v>
      </c>
      <c r="F173" s="70">
        <f>IFERROR(+'CMA Emp Adj'!F173/'Ont LFS Emp'!F173,"")</f>
        <v>0.37342242019302152</v>
      </c>
      <c r="G173" s="70">
        <f>IFERROR(+'CMA Emp Adj'!G173/'Ont LFS Emp'!G173,"")</f>
        <v>0.32840236686390528</v>
      </c>
      <c r="H173" s="70">
        <f>IFERROR(+'CMA Emp Adj'!H173/'Ont LFS Emp'!H173,"")</f>
        <v>0.37940224633542735</v>
      </c>
      <c r="I173" s="70">
        <f>IFERROR(+'CMA Emp Adj'!I173/'Ont LFS Emp'!I173,"")</f>
        <v>0.4209078404401651</v>
      </c>
      <c r="J173" s="70">
        <f>IFERROR(+'CMA Emp Adj'!J173/'Ont LFS Emp'!J173,"")</f>
        <v>0.41396508728179549</v>
      </c>
      <c r="K173" s="70">
        <f>IFERROR(+'CMA Emp Adj'!K173/'Ont LFS Emp'!K173,"")</f>
        <v>0.34776147129853241</v>
      </c>
      <c r="L173" s="70">
        <f>IFERROR(+'CMA Emp Adj'!L173/'Ont LFS Emp'!L173,"")</f>
        <v>0.38229749382246481</v>
      </c>
      <c r="M173" s="35">
        <f>IFERROR(+'CMA Emp Adj'!M173/'Ont LFS Emp'!M173,"")</f>
        <v>0.44210831236766335</v>
      </c>
      <c r="N173" s="35">
        <f>IFERROR(+'CMA Emp Adj'!N173/'Ont LFS Emp'!N173,"")</f>
        <v>0.42916643829604328</v>
      </c>
      <c r="O173" s="35">
        <f>IFERROR(+'CMA Emp Adj'!O173/'Ont LFS Emp'!O173,"")</f>
        <v>0.39146803548288728</v>
      </c>
      <c r="P173" s="35">
        <f>IFERROR(+'CMA Emp Adj'!P173/'Ont LFS Emp'!P173,"")</f>
        <v>0.49037038128526939</v>
      </c>
      <c r="Q173" s="35">
        <f>IFERROR(+'CMA Emp Adj'!Q173/'Ont LFS Emp'!Q173,"")</f>
        <v>0.36733685276327038</v>
      </c>
      <c r="R173" s="35">
        <f>IFERROR(+'CMA Emp Adj'!R173/'Ont LFS Emp'!R173,"")</f>
        <v>0.3889150638660735</v>
      </c>
      <c r="S173" s="35">
        <f>IFERROR(+'CMA Emp Adj'!S173/'Ont LFS Emp'!S173,"")</f>
        <v>0.44095914563074123</v>
      </c>
      <c r="T173" s="35">
        <f>IFERROR(+'CMA Emp Adj'!T173/'Ont LFS Emp'!T173,"")</f>
        <v>0.35830997484331284</v>
      </c>
      <c r="U173" s="35">
        <f>IFERROR(+'CMA Emp Adj'!U173/'Ont LFS Emp'!U173,"")</f>
        <v>0.37538991800943039</v>
      </c>
      <c r="V173" s="35">
        <f>IFERROR(+'CMA Emp Adj'!V173/'Ont LFS Emp'!V173,"")</f>
        <v>0.45975512372346872</v>
      </c>
      <c r="W173" s="35">
        <f>IFERROR(+'CMA Emp Adj'!W173/'Ont LFS Emp'!W173,"")</f>
        <v>0.44845954448855185</v>
      </c>
      <c r="X173" s="35">
        <f>IFERROR(+'CMA Emp Adj'!X173/'Ont LFS Emp'!X173,"")</f>
        <v>0.47858998598832425</v>
      </c>
      <c r="Y173" s="35">
        <f>IFERROR(+'CMA Emp Adj'!Y173/'Ont LFS Emp'!Y173,"")</f>
        <v>0.4095217271207271</v>
      </c>
    </row>
    <row r="174" spans="1:25" x14ac:dyDescent="0.25">
      <c r="A174" s="7" t="s">
        <v>167</v>
      </c>
      <c r="B174" s="7"/>
      <c r="C174" s="14" t="s">
        <v>209</v>
      </c>
      <c r="D174" s="70">
        <f>IFERROR(+'CMA Emp Adj'!D174/'Ont LFS Emp'!D174,"")</f>
        <v>0.38981800295130348</v>
      </c>
      <c r="E174" s="70">
        <f>IFERROR(+'CMA Emp Adj'!E174/'Ont LFS Emp'!E174,"")</f>
        <v>0.46666666666666667</v>
      </c>
      <c r="F174" s="70">
        <f>IFERROR(+'CMA Emp Adj'!F174/'Ont LFS Emp'!F174,"")</f>
        <v>0.36150943396226415</v>
      </c>
      <c r="G174" s="70">
        <f>IFERROR(+'CMA Emp Adj'!G174/'Ont LFS Emp'!G174,"")</f>
        <v>0.40170719089498186</v>
      </c>
      <c r="H174" s="70">
        <f>IFERROR(+'CMA Emp Adj'!H174/'Ont LFS Emp'!H174,"")</f>
        <v>0.37099811676082861</v>
      </c>
      <c r="I174" s="70">
        <f>IFERROR(+'CMA Emp Adj'!I174/'Ont LFS Emp'!I174,"")</f>
        <v>0.35325649959796296</v>
      </c>
      <c r="J174" s="70">
        <f>IFERROR(+'CMA Emp Adj'!J174/'Ont LFS Emp'!J174,"")</f>
        <v>0.4020552344251766</v>
      </c>
      <c r="K174" s="70">
        <f>IFERROR(+'CMA Emp Adj'!K174/'Ont LFS Emp'!K174,"")</f>
        <v>0.38049663735126737</v>
      </c>
      <c r="L174" s="70">
        <f>IFERROR(+'CMA Emp Adj'!L174/'Ont LFS Emp'!L174,"")</f>
        <v>0.4272168847275486</v>
      </c>
      <c r="M174" s="35">
        <f>IFERROR(+'CMA Emp Adj'!M174/'Ont LFS Emp'!M174,"")</f>
        <v>0.42611469163328736</v>
      </c>
      <c r="N174" s="35">
        <f>IFERROR(+'CMA Emp Adj'!N174/'Ont LFS Emp'!N174,"")</f>
        <v>0.44993171254457137</v>
      </c>
      <c r="O174" s="35">
        <f>IFERROR(+'CMA Emp Adj'!O174/'Ont LFS Emp'!O174,"")</f>
        <v>0.51966882068275078</v>
      </c>
      <c r="P174" s="35">
        <f>IFERROR(+'CMA Emp Adj'!P174/'Ont LFS Emp'!P174,"")</f>
        <v>0.42473868897184763</v>
      </c>
      <c r="Q174" s="35">
        <f>IFERROR(+'CMA Emp Adj'!Q174/'Ont LFS Emp'!Q174,"")</f>
        <v>0.391734353611011</v>
      </c>
      <c r="R174" s="35">
        <f>IFERROR(+'CMA Emp Adj'!R174/'Ont LFS Emp'!R174,"")</f>
        <v>0.40731223597602911</v>
      </c>
      <c r="S174" s="35">
        <f>IFERROR(+'CMA Emp Adj'!S174/'Ont LFS Emp'!S174,"")</f>
        <v>0.46286508644411967</v>
      </c>
      <c r="T174" s="35">
        <f>IFERROR(+'CMA Emp Adj'!T174/'Ont LFS Emp'!T174,"")</f>
        <v>0.4058298628252125</v>
      </c>
      <c r="U174" s="35">
        <f>IFERROR(+'CMA Emp Adj'!U174/'Ont LFS Emp'!U174,"")</f>
        <v>0.35728374716440303</v>
      </c>
      <c r="V174" s="35">
        <f>IFERROR(+'CMA Emp Adj'!V174/'Ont LFS Emp'!V174,"")</f>
        <v>0.46232652868806506</v>
      </c>
      <c r="W174" s="35">
        <f>IFERROR(+'CMA Emp Adj'!W174/'Ont LFS Emp'!W174,"")</f>
        <v>0.45736260020314895</v>
      </c>
      <c r="X174" s="35">
        <f>IFERROR(+'CMA Emp Adj'!X174/'Ont LFS Emp'!X174,"")</f>
        <v>0.33952030707685732</v>
      </c>
      <c r="Y174" s="35">
        <f>IFERROR(+'CMA Emp Adj'!Y174/'Ont LFS Emp'!Y174,"")</f>
        <v>0.44175970542397175</v>
      </c>
    </row>
    <row r="175" spans="1:25" x14ac:dyDescent="0.25">
      <c r="A175" s="6" t="s">
        <v>168</v>
      </c>
      <c r="B175" s="6"/>
      <c r="C175" s="14">
        <v>812</v>
      </c>
      <c r="D175" s="70">
        <f>IFERROR(+'CMA Emp Adj'!D175/'Ont LFS Emp'!D175,"")</f>
        <v>0.41972477064220176</v>
      </c>
      <c r="E175" s="70">
        <f>IFERROR(+'CMA Emp Adj'!E175/'Ont LFS Emp'!E175,"")</f>
        <v>0.42164232023826403</v>
      </c>
      <c r="F175" s="70">
        <f>IFERROR(+'CMA Emp Adj'!F175/'Ont LFS Emp'!F175,"")</f>
        <v>0.37826350941105047</v>
      </c>
      <c r="G175" s="70">
        <f>IFERROR(+'CMA Emp Adj'!G175/'Ont LFS Emp'!G175,"")</f>
        <v>0.34687270051508462</v>
      </c>
      <c r="H175" s="70">
        <f>IFERROR(+'CMA Emp Adj'!H175/'Ont LFS Emp'!H175,"")</f>
        <v>0.36548223350253806</v>
      </c>
      <c r="I175" s="70">
        <f>IFERROR(+'CMA Emp Adj'!I175/'Ont LFS Emp'!I175,"")</f>
        <v>0.38631229235880399</v>
      </c>
      <c r="J175" s="70">
        <f>IFERROR(+'CMA Emp Adj'!J175/'Ont LFS Emp'!J175,"")</f>
        <v>0.47043580683156649</v>
      </c>
      <c r="K175" s="70">
        <f>IFERROR(+'CMA Emp Adj'!K175/'Ont LFS Emp'!K175,"")</f>
        <v>0.42189000137155402</v>
      </c>
      <c r="L175" s="70">
        <f>IFERROR(+'CMA Emp Adj'!L175/'Ont LFS Emp'!L175,"")</f>
        <v>0.44923820530204289</v>
      </c>
      <c r="M175" s="35">
        <f>IFERROR(+'CMA Emp Adj'!M175/'Ont LFS Emp'!M175,"")</f>
        <v>0.48011473294454082</v>
      </c>
      <c r="N175" s="35">
        <f>IFERROR(+'CMA Emp Adj'!N175/'Ont LFS Emp'!N175,"")</f>
        <v>0.41950109024455634</v>
      </c>
      <c r="O175" s="35">
        <f>IFERROR(+'CMA Emp Adj'!O175/'Ont LFS Emp'!O175,"")</f>
        <v>0.44008093669660547</v>
      </c>
      <c r="P175" s="35">
        <f>IFERROR(+'CMA Emp Adj'!P175/'Ont LFS Emp'!P175,"")</f>
        <v>0.4898098196789859</v>
      </c>
      <c r="Q175" s="35">
        <f>IFERROR(+'CMA Emp Adj'!Q175/'Ont LFS Emp'!Q175,"")</f>
        <v>0.41713397412772674</v>
      </c>
      <c r="R175" s="35">
        <f>IFERROR(+'CMA Emp Adj'!R175/'Ont LFS Emp'!R175,"")</f>
        <v>0.38467583212660345</v>
      </c>
      <c r="S175" s="35">
        <f>IFERROR(+'CMA Emp Adj'!S175/'Ont LFS Emp'!S175,"")</f>
        <v>0.46969283871527073</v>
      </c>
      <c r="T175" s="35">
        <f>IFERROR(+'CMA Emp Adj'!T175/'Ont LFS Emp'!T175,"")</f>
        <v>0.44914523810423973</v>
      </c>
      <c r="U175" s="35">
        <f>IFERROR(+'CMA Emp Adj'!U175/'Ont LFS Emp'!U175,"")</f>
        <v>0.43925919214886305</v>
      </c>
      <c r="V175" s="35">
        <f>IFERROR(+'CMA Emp Adj'!V175/'Ont LFS Emp'!V175,"")</f>
        <v>0.41683081966689178</v>
      </c>
      <c r="W175" s="35">
        <f>IFERROR(+'CMA Emp Adj'!W175/'Ont LFS Emp'!W175,"")</f>
        <v>0.44819297826510229</v>
      </c>
      <c r="X175" s="35">
        <f>IFERROR(+'CMA Emp Adj'!X175/'Ont LFS Emp'!X175,"")</f>
        <v>0.46253583168018086</v>
      </c>
      <c r="Y175" s="35">
        <f>IFERROR(+'CMA Emp Adj'!Y175/'Ont LFS Emp'!Y175,"")</f>
        <v>0.43007362447208691</v>
      </c>
    </row>
    <row r="176" spans="1:25" x14ac:dyDescent="0.25">
      <c r="A176" s="6" t="s">
        <v>169</v>
      </c>
      <c r="B176" s="6"/>
      <c r="C176" s="14">
        <v>813</v>
      </c>
      <c r="D176" s="70">
        <f>IFERROR(+'CMA Emp Adj'!D176/'Ont LFS Emp'!D176,"")</f>
        <v>0.4046860057379662</v>
      </c>
      <c r="E176" s="70">
        <f>IFERROR(+'CMA Emp Adj'!E176/'Ont LFS Emp'!E176,"")</f>
        <v>0.37999053179738046</v>
      </c>
      <c r="F176" s="70">
        <f>IFERROR(+'CMA Emp Adj'!F176/'Ont LFS Emp'!F176,"")</f>
        <v>0.42198768689533855</v>
      </c>
      <c r="G176" s="70">
        <f>IFERROR(+'CMA Emp Adj'!G176/'Ont LFS Emp'!G176,"")</f>
        <v>0.35731968971777517</v>
      </c>
      <c r="H176" s="70">
        <f>IFERROR(+'CMA Emp Adj'!H176/'Ont LFS Emp'!H176,"")</f>
        <v>0.42604635651158917</v>
      </c>
      <c r="I176" s="70">
        <f>IFERROR(+'CMA Emp Adj'!I176/'Ont LFS Emp'!I176,"")</f>
        <v>0.33573616867904121</v>
      </c>
      <c r="J176" s="70">
        <f>IFERROR(+'CMA Emp Adj'!J176/'Ont LFS Emp'!J176,"")</f>
        <v>0.40419780569247893</v>
      </c>
      <c r="K176" s="70">
        <f>IFERROR(+'CMA Emp Adj'!K176/'Ont LFS Emp'!K176,"")</f>
        <v>0.43143459915611815</v>
      </c>
      <c r="L176" s="70">
        <f>IFERROR(+'CMA Emp Adj'!L176/'Ont LFS Emp'!L176,"")</f>
        <v>0.4688806202687098</v>
      </c>
      <c r="M176" s="35">
        <f>IFERROR(+'CMA Emp Adj'!M176/'Ont LFS Emp'!M176,"")</f>
        <v>0.4609116086281726</v>
      </c>
      <c r="N176" s="35">
        <f>IFERROR(+'CMA Emp Adj'!N176/'Ont LFS Emp'!N176,"")</f>
        <v>0.47814421182907113</v>
      </c>
      <c r="O176" s="35">
        <f>IFERROR(+'CMA Emp Adj'!O176/'Ont LFS Emp'!O176,"")</f>
        <v>0.46038427198200393</v>
      </c>
      <c r="P176" s="35">
        <f>IFERROR(+'CMA Emp Adj'!P176/'Ont LFS Emp'!P176,"")</f>
        <v>0.52580613806660337</v>
      </c>
      <c r="Q176" s="35">
        <f>IFERROR(+'CMA Emp Adj'!Q176/'Ont LFS Emp'!Q176,"")</f>
        <v>0.44456087194377814</v>
      </c>
      <c r="R176" s="35">
        <f>IFERROR(+'CMA Emp Adj'!R176/'Ont LFS Emp'!R176,"")</f>
        <v>0.4532213925950907</v>
      </c>
      <c r="S176" s="35">
        <f>IFERROR(+'CMA Emp Adj'!S176/'Ont LFS Emp'!S176,"")</f>
        <v>0.5362147920106427</v>
      </c>
      <c r="T176" s="35">
        <f>IFERROR(+'CMA Emp Adj'!T176/'Ont LFS Emp'!T176,"")</f>
        <v>0.47865305847883288</v>
      </c>
      <c r="U176" s="35">
        <f>IFERROR(+'CMA Emp Adj'!U176/'Ont LFS Emp'!U176,"")</f>
        <v>0.53729687170522333</v>
      </c>
      <c r="V176" s="35">
        <f>IFERROR(+'CMA Emp Adj'!V176/'Ont LFS Emp'!V176,"")</f>
        <v>0.54033965888322444</v>
      </c>
      <c r="W176" s="35">
        <f>IFERROR(+'CMA Emp Adj'!W176/'Ont LFS Emp'!W176,"")</f>
        <v>0.49922134516081723</v>
      </c>
      <c r="X176" s="35">
        <f>IFERROR(+'CMA Emp Adj'!X176/'Ont LFS Emp'!X176,"")</f>
        <v>0.49068153285203281</v>
      </c>
      <c r="Y176" s="35">
        <f>IFERROR(+'CMA Emp Adj'!Y176/'Ont LFS Emp'!Y176,"")</f>
        <v>0.48823673880564517</v>
      </c>
    </row>
    <row r="177" spans="1:25" x14ac:dyDescent="0.25">
      <c r="A177" s="6" t="s">
        <v>170</v>
      </c>
      <c r="B177" s="6"/>
      <c r="C177" s="14">
        <v>814</v>
      </c>
      <c r="D177" s="70">
        <f>IFERROR(+'CMA Emp Adj'!D177/'Ont LFS Emp'!D177,"")</f>
        <v>0.39659054358314572</v>
      </c>
      <c r="E177" s="70">
        <f>IFERROR(+'CMA Emp Adj'!E177/'Ont LFS Emp'!E177,"")</f>
        <v>0.39403453689167978</v>
      </c>
      <c r="F177" s="70">
        <f>IFERROR(+'CMA Emp Adj'!F177/'Ont LFS Emp'!F177,"")</f>
        <v>0.37923054671680645</v>
      </c>
      <c r="G177" s="70">
        <f>IFERROR(+'CMA Emp Adj'!G177/'Ont LFS Emp'!G177,"")</f>
        <v>0.48124147339699863</v>
      </c>
      <c r="H177" s="70">
        <f>IFERROR(+'CMA Emp Adj'!H177/'Ont LFS Emp'!H177,"")</f>
        <v>0.50020738282870181</v>
      </c>
      <c r="I177" s="70">
        <f>IFERROR(+'CMA Emp Adj'!I177/'Ont LFS Emp'!I177,"")</f>
        <v>0.44844809133071706</v>
      </c>
      <c r="J177" s="70">
        <f>IFERROR(+'CMA Emp Adj'!J177/'Ont LFS Emp'!J177,"")</f>
        <v>0.55979020979020977</v>
      </c>
      <c r="K177" s="70">
        <f>IFERROR(+'CMA Emp Adj'!K177/'Ont LFS Emp'!K177,"")</f>
        <v>0.58602370249284841</v>
      </c>
      <c r="L177" s="70">
        <f>IFERROR(+'CMA Emp Adj'!L177/'Ont LFS Emp'!L177,"")</f>
        <v>0.49086012087865399</v>
      </c>
      <c r="M177" s="35">
        <f>IFERROR(+'CMA Emp Adj'!M177/'Ont LFS Emp'!M177,"")</f>
        <v>0.52678164939229355</v>
      </c>
      <c r="N177" s="35">
        <f>IFERROR(+'CMA Emp Adj'!N177/'Ont LFS Emp'!N177,"")</f>
        <v>0.55574220482208991</v>
      </c>
      <c r="O177" s="35">
        <f>IFERROR(+'CMA Emp Adj'!O177/'Ont LFS Emp'!O177,"")</f>
        <v>0.61968727475056584</v>
      </c>
      <c r="P177" s="35">
        <f>IFERROR(+'CMA Emp Adj'!P177/'Ont LFS Emp'!P177,"")</f>
        <v>0.58015758753018254</v>
      </c>
      <c r="Q177" s="35">
        <f>IFERROR(+'CMA Emp Adj'!Q177/'Ont LFS Emp'!Q177,"")</f>
        <v>0.67155690612280206</v>
      </c>
      <c r="R177" s="35">
        <f>IFERROR(+'CMA Emp Adj'!R177/'Ont LFS Emp'!R177,"")</f>
        <v>0.5890167731454039</v>
      </c>
      <c r="S177" s="35">
        <f>IFERROR(+'CMA Emp Adj'!S177/'Ont LFS Emp'!S177,"")</f>
        <v>0.67050628159469172</v>
      </c>
      <c r="T177" s="35">
        <f>IFERROR(+'CMA Emp Adj'!T177/'Ont LFS Emp'!T177,"")</f>
        <v>0.71347133095253401</v>
      </c>
      <c r="U177" s="35">
        <f>IFERROR(+'CMA Emp Adj'!U177/'Ont LFS Emp'!U177,"")</f>
        <v>0.66998449216594125</v>
      </c>
      <c r="V177" s="35">
        <f>IFERROR(+'CMA Emp Adj'!V177/'Ont LFS Emp'!V177,"")</f>
        <v>0.66960608237547892</v>
      </c>
      <c r="W177" s="35">
        <f>IFERROR(+'CMA Emp Adj'!W177/'Ont LFS Emp'!W177,"")</f>
        <v>0.63398134466198752</v>
      </c>
      <c r="X177" s="35">
        <f>IFERROR(+'CMA Emp Adj'!X177/'Ont LFS Emp'!X177,"")</f>
        <v>0.69884696016771486</v>
      </c>
      <c r="Y177" s="35">
        <f>IFERROR(+'CMA Emp Adj'!Y177/'Ont LFS Emp'!Y177,"")</f>
        <v>0.69894630832130833</v>
      </c>
    </row>
    <row r="178" spans="1:25" x14ac:dyDescent="0.25">
      <c r="A178" s="5" t="s">
        <v>171</v>
      </c>
      <c r="B178" s="5"/>
      <c r="C178" s="13">
        <v>91</v>
      </c>
      <c r="D178" s="69">
        <f>IFERROR(+'CMA Emp Adj'!D178/'Ont LFS Emp'!D178,"")</f>
        <v>0.29972459673092744</v>
      </c>
      <c r="E178" s="69">
        <f>IFERROR(+'CMA Emp Adj'!E178/'Ont LFS Emp'!E178,"")</f>
        <v>0.30337555728540089</v>
      </c>
      <c r="F178" s="69">
        <f>IFERROR(+'CMA Emp Adj'!F178/'Ont LFS Emp'!F178,"")</f>
        <v>0.28789679765067816</v>
      </c>
      <c r="G178" s="69">
        <f>IFERROR(+'CMA Emp Adj'!G178/'Ont LFS Emp'!G178,"")</f>
        <v>0.29376086262547435</v>
      </c>
      <c r="H178" s="69">
        <f>IFERROR(+'CMA Emp Adj'!H178/'Ont LFS Emp'!H178,"")</f>
        <v>0.27769374186512824</v>
      </c>
      <c r="I178" s="69">
        <f>IFERROR(+'CMA Emp Adj'!I178/'Ont LFS Emp'!I178,"")</f>
        <v>0.26111429438134082</v>
      </c>
      <c r="J178" s="69">
        <f>IFERROR(+'CMA Emp Adj'!J178/'Ont LFS Emp'!J178,"")</f>
        <v>0.28191027496382054</v>
      </c>
      <c r="K178" s="69">
        <f>IFERROR(+'CMA Emp Adj'!K178/'Ont LFS Emp'!K178,"")</f>
        <v>0.25559947299077734</v>
      </c>
      <c r="L178" s="69">
        <f>IFERROR(+'CMA Emp Adj'!L178/'Ont LFS Emp'!L178,"")</f>
        <v>0.31473061766070937</v>
      </c>
      <c r="M178" s="34">
        <f>IFERROR(+'CMA Emp Adj'!M178/'Ont LFS Emp'!M178,"")</f>
        <v>0.30853336310412</v>
      </c>
      <c r="N178" s="34">
        <f>IFERROR(+'CMA Emp Adj'!N178/'Ont LFS Emp'!N178,"")</f>
        <v>0.30728120247067153</v>
      </c>
      <c r="O178" s="34">
        <f>IFERROR(+'CMA Emp Adj'!O178/'Ont LFS Emp'!O178,"")</f>
        <v>0.32737334667464957</v>
      </c>
      <c r="P178" s="34">
        <f>IFERROR(+'CMA Emp Adj'!P178/'Ont LFS Emp'!P178,"")</f>
        <v>0.30387214320943357</v>
      </c>
      <c r="Q178" s="34">
        <f>IFERROR(+'CMA Emp Adj'!Q178/'Ont LFS Emp'!Q178,"")</f>
        <v>0.35337834428434889</v>
      </c>
      <c r="R178" s="34">
        <f>IFERROR(+'CMA Emp Adj'!R178/'Ont LFS Emp'!R178,"")</f>
        <v>0.32986891326144957</v>
      </c>
      <c r="S178" s="34">
        <f>IFERROR(+'CMA Emp Adj'!S178/'Ont LFS Emp'!S178,"")</f>
        <v>0.31165103932071042</v>
      </c>
      <c r="T178" s="34">
        <f>IFERROR(+'CMA Emp Adj'!T178/'Ont LFS Emp'!T178,"")</f>
        <v>0.33169875775931851</v>
      </c>
      <c r="U178" s="34">
        <f>IFERROR(+'CMA Emp Adj'!U178/'Ont LFS Emp'!U178,"")</f>
        <v>0.31309711114963029</v>
      </c>
      <c r="V178" s="34">
        <f>IFERROR(+'CMA Emp Adj'!V178/'Ont LFS Emp'!V178,"")</f>
        <v>0.3136129359971237</v>
      </c>
      <c r="W178" s="34">
        <f>IFERROR(+'CMA Emp Adj'!W178/'Ont LFS Emp'!W178,"")</f>
        <v>0.34480341026779104</v>
      </c>
      <c r="X178" s="34">
        <f>IFERROR(+'CMA Emp Adj'!X178/'Ont LFS Emp'!X178,"")</f>
        <v>0.31057803965581743</v>
      </c>
      <c r="Y178" s="34">
        <f>IFERROR(+'CMA Emp Adj'!Y178/'Ont LFS Emp'!Y178,"")</f>
        <v>0.33637835616438355</v>
      </c>
    </row>
    <row r="179" spans="1:25" x14ac:dyDescent="0.25">
      <c r="A179" s="6" t="s">
        <v>172</v>
      </c>
      <c r="B179" s="6"/>
      <c r="C179" s="14">
        <v>911</v>
      </c>
      <c r="D179" s="70">
        <f>IFERROR(+'CMA Emp Adj'!D179/'Ont LFS Emp'!D179,"")</f>
        <v>0.14778141055581503</v>
      </c>
      <c r="E179" s="70">
        <f>IFERROR(+'CMA Emp Adj'!E179/'Ont LFS Emp'!E179,"")</f>
        <v>0.16076109115619841</v>
      </c>
      <c r="F179" s="70">
        <f>IFERROR(+'CMA Emp Adj'!F179/'Ont LFS Emp'!F179,"")</f>
        <v>0.14084887807515545</v>
      </c>
      <c r="G179" s="70">
        <f>IFERROR(+'CMA Emp Adj'!G179/'Ont LFS Emp'!G179,"")</f>
        <v>0.15818670364912887</v>
      </c>
      <c r="H179" s="70">
        <f>IFERROR(+'CMA Emp Adj'!H179/'Ont LFS Emp'!H179,"")</f>
        <v>0.16720412770074167</v>
      </c>
      <c r="I179" s="70">
        <f>IFERROR(+'CMA Emp Adj'!I179/'Ont LFS Emp'!I179,"")</f>
        <v>0.13754312284385781</v>
      </c>
      <c r="J179" s="70">
        <f>IFERROR(+'CMA Emp Adj'!J179/'Ont LFS Emp'!J179,"")</f>
        <v>0.14561428777185653</v>
      </c>
      <c r="K179" s="70">
        <f>IFERROR(+'CMA Emp Adj'!K179/'Ont LFS Emp'!K179,"")</f>
        <v>0.14016693108919087</v>
      </c>
      <c r="L179" s="70">
        <f>IFERROR(+'CMA Emp Adj'!L179/'Ont LFS Emp'!L179,"")</f>
        <v>0.16289264350524088</v>
      </c>
      <c r="M179" s="35">
        <f>IFERROR(+'CMA Emp Adj'!M179/'Ont LFS Emp'!M179,"")</f>
        <v>0.11218888547265496</v>
      </c>
      <c r="N179" s="35">
        <f>IFERROR(+'CMA Emp Adj'!N179/'Ont LFS Emp'!N179,"")</f>
        <v>0.11953815366032691</v>
      </c>
      <c r="O179" s="35">
        <f>IFERROR(+'CMA Emp Adj'!O179/'Ont LFS Emp'!O179,"")</f>
        <v>0.1641465738479429</v>
      </c>
      <c r="P179" s="35">
        <f>IFERROR(+'CMA Emp Adj'!P179/'Ont LFS Emp'!P179,"")</f>
        <v>0.14815630326051638</v>
      </c>
      <c r="Q179" s="35">
        <f>IFERROR(+'CMA Emp Adj'!Q179/'Ont LFS Emp'!Q179,"")</f>
        <v>0.17452917161424031</v>
      </c>
      <c r="R179" s="35">
        <f>IFERROR(+'CMA Emp Adj'!R179/'Ont LFS Emp'!R179,"")</f>
        <v>0.16306545834665825</v>
      </c>
      <c r="S179" s="35">
        <f>IFERROR(+'CMA Emp Adj'!S179/'Ont LFS Emp'!S179,"")</f>
        <v>0.13671348546797688</v>
      </c>
      <c r="T179" s="35">
        <f>IFERROR(+'CMA Emp Adj'!T179/'Ont LFS Emp'!T179,"")</f>
        <v>0.12921391190209663</v>
      </c>
      <c r="U179" s="35">
        <f>IFERROR(+'CMA Emp Adj'!U179/'Ont LFS Emp'!U179,"")</f>
        <v>0.13501226699779498</v>
      </c>
      <c r="V179" s="35">
        <f>IFERROR(+'CMA Emp Adj'!V179/'Ont LFS Emp'!V179,"")</f>
        <v>0.12761710441702484</v>
      </c>
      <c r="W179" s="35">
        <f>IFERROR(+'CMA Emp Adj'!W179/'Ont LFS Emp'!W179,"")</f>
        <v>0.15761476324949103</v>
      </c>
      <c r="X179" s="35">
        <f>IFERROR(+'CMA Emp Adj'!X179/'Ont LFS Emp'!X179,"")</f>
        <v>0.13681600010253189</v>
      </c>
      <c r="Y179" s="35">
        <f>IFERROR(+'CMA Emp Adj'!Y179/'Ont LFS Emp'!Y179,"")</f>
        <v>0.18120723020723237</v>
      </c>
    </row>
    <row r="180" spans="1:25" x14ac:dyDescent="0.25">
      <c r="A180" s="6" t="s">
        <v>173</v>
      </c>
      <c r="B180" s="6"/>
      <c r="C180" s="14">
        <v>912</v>
      </c>
      <c r="D180" s="70">
        <f>IFERROR(+'CMA Emp Adj'!D180/'Ont LFS Emp'!D180,"")</f>
        <v>0.40398420674802588</v>
      </c>
      <c r="E180" s="70">
        <f>IFERROR(+'CMA Emp Adj'!E180/'Ont LFS Emp'!E180,"")</f>
        <v>0.36114887831407205</v>
      </c>
      <c r="F180" s="70">
        <f>IFERROR(+'CMA Emp Adj'!F180/'Ont LFS Emp'!F180,"")</f>
        <v>0.41767813794088249</v>
      </c>
      <c r="G180" s="70">
        <f>IFERROR(+'CMA Emp Adj'!G180/'Ont LFS Emp'!G180,"")</f>
        <v>0.4351133188450792</v>
      </c>
      <c r="H180" s="70">
        <f>IFERROR(+'CMA Emp Adj'!H180/'Ont LFS Emp'!H180,"")</f>
        <v>0.39993400428972115</v>
      </c>
      <c r="I180" s="70">
        <f>IFERROR(+'CMA Emp Adj'!I180/'Ont LFS Emp'!I180,"")</f>
        <v>0.41301059001512858</v>
      </c>
      <c r="J180" s="70">
        <f>IFERROR(+'CMA Emp Adj'!J180/'Ont LFS Emp'!J180,"")</f>
        <v>0.4477978339350181</v>
      </c>
      <c r="K180" s="70">
        <f>IFERROR(+'CMA Emp Adj'!K180/'Ont LFS Emp'!K180,"")</f>
        <v>0.39273008507347251</v>
      </c>
      <c r="L180" s="70">
        <f>IFERROR(+'CMA Emp Adj'!L180/'Ont LFS Emp'!L180,"")</f>
        <v>0.4629736186822801</v>
      </c>
      <c r="M180" s="35">
        <f>IFERROR(+'CMA Emp Adj'!M180/'Ont LFS Emp'!M180,"")</f>
        <v>0.46209289634366091</v>
      </c>
      <c r="N180" s="35">
        <f>IFERROR(+'CMA Emp Adj'!N180/'Ont LFS Emp'!N180,"")</f>
        <v>0.42407446881299371</v>
      </c>
      <c r="O180" s="35">
        <f>IFERROR(+'CMA Emp Adj'!O180/'Ont LFS Emp'!O180,"")</f>
        <v>0.45392888182447727</v>
      </c>
      <c r="P180" s="35">
        <f>IFERROR(+'CMA Emp Adj'!P180/'Ont LFS Emp'!P180,"")</f>
        <v>0.43882388217232782</v>
      </c>
      <c r="Q180" s="35">
        <f>IFERROR(+'CMA Emp Adj'!Q180/'Ont LFS Emp'!Q180,"")</f>
        <v>0.52039379300248856</v>
      </c>
      <c r="R180" s="35">
        <f>IFERROR(+'CMA Emp Adj'!R180/'Ont LFS Emp'!R180,"")</f>
        <v>0.50701195888251427</v>
      </c>
      <c r="S180" s="35">
        <f>IFERROR(+'CMA Emp Adj'!S180/'Ont LFS Emp'!S180,"")</f>
        <v>0.50872520991378334</v>
      </c>
      <c r="T180" s="35">
        <f>IFERROR(+'CMA Emp Adj'!T180/'Ont LFS Emp'!T180,"")</f>
        <v>0.52649394316936615</v>
      </c>
      <c r="U180" s="35">
        <f>IFERROR(+'CMA Emp Adj'!U180/'Ont LFS Emp'!U180,"")</f>
        <v>0.4949643298313664</v>
      </c>
      <c r="V180" s="35">
        <f>IFERROR(+'CMA Emp Adj'!V180/'Ont LFS Emp'!V180,"")</f>
        <v>0.50860296328806309</v>
      </c>
      <c r="W180" s="35">
        <f>IFERROR(+'CMA Emp Adj'!W180/'Ont LFS Emp'!W180,"")</f>
        <v>0.54546285015171003</v>
      </c>
      <c r="X180" s="35">
        <f>IFERROR(+'CMA Emp Adj'!X180/'Ont LFS Emp'!X180,"")</f>
        <v>0.45320896958173834</v>
      </c>
      <c r="Y180" s="35">
        <f>IFERROR(+'CMA Emp Adj'!Y180/'Ont LFS Emp'!Y180,"")</f>
        <v>0.48357266263388254</v>
      </c>
    </row>
    <row r="181" spans="1:25" x14ac:dyDescent="0.25">
      <c r="A181" s="6" t="s">
        <v>174</v>
      </c>
      <c r="B181" s="6"/>
      <c r="C181" s="14">
        <v>913</v>
      </c>
      <c r="D181" s="70">
        <f>IFERROR(+'CMA Emp Adj'!D181/'Ont LFS Emp'!D181,"")</f>
        <v>0.39096830221450285</v>
      </c>
      <c r="E181" s="70">
        <f>IFERROR(+'CMA Emp Adj'!E181/'Ont LFS Emp'!E181,"")</f>
        <v>0.39521263050674815</v>
      </c>
      <c r="F181" s="70">
        <f>IFERROR(+'CMA Emp Adj'!F181/'Ont LFS Emp'!F181,"")</f>
        <v>0.36196556393886636</v>
      </c>
      <c r="G181" s="70">
        <f>IFERROR(+'CMA Emp Adj'!G181/'Ont LFS Emp'!G181,"")</f>
        <v>0.36199639206253753</v>
      </c>
      <c r="H181" s="70">
        <f>IFERROR(+'CMA Emp Adj'!H181/'Ont LFS Emp'!H181,"")</f>
        <v>0.34107969151670953</v>
      </c>
      <c r="I181" s="70">
        <f>IFERROR(+'CMA Emp Adj'!I181/'Ont LFS Emp'!I181,"")</f>
        <v>0.33300714355612099</v>
      </c>
      <c r="J181" s="70">
        <f>IFERROR(+'CMA Emp Adj'!J181/'Ont LFS Emp'!J181,"")</f>
        <v>0.35712877144547422</v>
      </c>
      <c r="K181" s="70">
        <f>IFERROR(+'CMA Emp Adj'!K181/'Ont LFS Emp'!K181,"")</f>
        <v>0.33683158420789611</v>
      </c>
      <c r="L181" s="70">
        <f>IFERROR(+'CMA Emp Adj'!L181/'Ont LFS Emp'!L181,"")</f>
        <v>0.41667451708238801</v>
      </c>
      <c r="M181" s="35">
        <f>IFERROR(+'CMA Emp Adj'!M181/'Ont LFS Emp'!M181,"")</f>
        <v>0.43485153525022885</v>
      </c>
      <c r="N181" s="35">
        <f>IFERROR(+'CMA Emp Adj'!N181/'Ont LFS Emp'!N181,"")</f>
        <v>0.45771412997604038</v>
      </c>
      <c r="O181" s="35">
        <f>IFERROR(+'CMA Emp Adj'!O181/'Ont LFS Emp'!O181,"")</f>
        <v>0.43996836770751302</v>
      </c>
      <c r="P181" s="35">
        <f>IFERROR(+'CMA Emp Adj'!P181/'Ont LFS Emp'!P181,"")</f>
        <v>0.43703099492386527</v>
      </c>
      <c r="Q181" s="35">
        <f>IFERROR(+'CMA Emp Adj'!Q181/'Ont LFS Emp'!Q181,"")</f>
        <v>0.51770245983518648</v>
      </c>
      <c r="R181" s="35">
        <f>IFERROR(+'CMA Emp Adj'!R181/'Ont LFS Emp'!R181,"")</f>
        <v>0.42739704756384039</v>
      </c>
      <c r="S181" s="35">
        <f>IFERROR(+'CMA Emp Adj'!S181/'Ont LFS Emp'!S181,"")</f>
        <v>0.41970471865287834</v>
      </c>
      <c r="T181" s="35">
        <f>IFERROR(+'CMA Emp Adj'!T181/'Ont LFS Emp'!T181,"")</f>
        <v>0.44263579029191297</v>
      </c>
      <c r="U181" s="35">
        <f>IFERROR(+'CMA Emp Adj'!U181/'Ont LFS Emp'!U181,"")</f>
        <v>0.40537241766476673</v>
      </c>
      <c r="V181" s="35">
        <f>IFERROR(+'CMA Emp Adj'!V181/'Ont LFS Emp'!V181,"")</f>
        <v>0.41517721754417558</v>
      </c>
      <c r="W181" s="35">
        <f>IFERROR(+'CMA Emp Adj'!W181/'Ont LFS Emp'!W181,"")</f>
        <v>0.45668818921282744</v>
      </c>
      <c r="X181" s="35">
        <f>IFERROR(+'CMA Emp Adj'!X181/'Ont LFS Emp'!X181,"")</f>
        <v>0.45072224267312788</v>
      </c>
      <c r="Y181" s="35">
        <f>IFERROR(+'CMA Emp Adj'!Y181/'Ont LFS Emp'!Y181,"")</f>
        <v>0.44295677071402811</v>
      </c>
    </row>
    <row r="182" spans="1:25" x14ac:dyDescent="0.25">
      <c r="A182" s="6" t="s">
        <v>175</v>
      </c>
      <c r="B182" s="6"/>
      <c r="C182" s="14" t="s">
        <v>210</v>
      </c>
      <c r="D182" s="70">
        <f>IFERROR(+'CMA Emp Adj'!D182/'Ont LFS Emp'!D182,"")</f>
        <v>0</v>
      </c>
      <c r="E182" s="70">
        <f>IFERROR(+'CMA Emp Adj'!E182/'Ont LFS Emp'!E182,"")</f>
        <v>0</v>
      </c>
      <c r="F182" s="70">
        <f>IFERROR(+'CMA Emp Adj'!F182/'Ont LFS Emp'!F182,"")</f>
        <v>0</v>
      </c>
      <c r="G182" s="70">
        <f>IFERROR(+'CMA Emp Adj'!G182/'Ont LFS Emp'!G182,"")</f>
        <v>0</v>
      </c>
      <c r="H182" s="70">
        <f>IFERROR(+'CMA Emp Adj'!H182/'Ont LFS Emp'!H182,"")</f>
        <v>0</v>
      </c>
      <c r="I182" s="70">
        <f>IFERROR(+'CMA Emp Adj'!I182/'Ont LFS Emp'!I182,"")</f>
        <v>0</v>
      </c>
      <c r="J182" s="70" t="str">
        <f>IFERROR(+'CMA Emp Adj'!J182/'Ont LFS Emp'!J182,"")</f>
        <v/>
      </c>
      <c r="K182" s="70">
        <f>IFERROR(+'CMA Emp Adj'!K182/'Ont LFS Emp'!K182,"")</f>
        <v>0</v>
      </c>
      <c r="L182" s="70">
        <f>IFERROR(+'CMA Emp Adj'!L182/'Ont LFS Emp'!L182,"")</f>
        <v>0</v>
      </c>
      <c r="M182" s="35">
        <f>IFERROR(+'CMA Emp Adj'!M182/'Ont LFS Emp'!M182,"")</f>
        <v>0</v>
      </c>
      <c r="N182" s="35">
        <f>IFERROR(+'CMA Emp Adj'!N182/'Ont LFS Emp'!N182,"")</f>
        <v>0</v>
      </c>
      <c r="O182" s="35">
        <f>IFERROR(+'CMA Emp Adj'!O182/'Ont LFS Emp'!O182,"")</f>
        <v>0</v>
      </c>
      <c r="P182" s="35">
        <f>IFERROR(+'CMA Emp Adj'!P182/'Ont LFS Emp'!P182,"")</f>
        <v>0</v>
      </c>
      <c r="Q182" s="35">
        <f>IFERROR(+'CMA Emp Adj'!Q182/'Ont LFS Emp'!Q182,"")</f>
        <v>0</v>
      </c>
      <c r="R182" s="35">
        <f>IFERROR(+'CMA Emp Adj'!R182/'Ont LFS Emp'!R182,"")</f>
        <v>0</v>
      </c>
      <c r="S182" s="35">
        <f>IFERROR(+'CMA Emp Adj'!S182/'Ont LFS Emp'!S182,"")</f>
        <v>0</v>
      </c>
      <c r="T182" s="35">
        <f>IFERROR(+'CMA Emp Adj'!T182/'Ont LFS Emp'!T182,"")</f>
        <v>0.515170545982651</v>
      </c>
      <c r="U182" s="35">
        <f>IFERROR(+'CMA Emp Adj'!U182/'Ont LFS Emp'!U182,"")</f>
        <v>0.45796717498061512</v>
      </c>
      <c r="V182" s="35">
        <f>IFERROR(+'CMA Emp Adj'!V182/'Ont LFS Emp'!V182,"")</f>
        <v>0</v>
      </c>
      <c r="W182" s="35">
        <f>IFERROR(+'CMA Emp Adj'!W182/'Ont LFS Emp'!W182,"")</f>
        <v>0</v>
      </c>
      <c r="X182" s="35">
        <f>IFERROR(+'CMA Emp Adj'!X182/'Ont LFS Emp'!X182,"")</f>
        <v>0</v>
      </c>
      <c r="Y182" s="35">
        <f>IFERROR(+'CMA Emp Adj'!Y182/'Ont LFS Emp'!Y182,"")</f>
        <v>0</v>
      </c>
    </row>
    <row r="187" spans="1:25" x14ac:dyDescent="0.25">
      <c r="A187" s="123" t="s">
        <v>532</v>
      </c>
      <c r="B187" s="124"/>
      <c r="C187" s="124"/>
    </row>
    <row r="188" spans="1:25" x14ac:dyDescent="0.25">
      <c r="A188" s="125" t="s">
        <v>380</v>
      </c>
      <c r="B188" s="126"/>
      <c r="C188" s="127" t="s">
        <v>533</v>
      </c>
      <c r="D188" s="70">
        <f>IFERROR(+'CMA Emp Adj'!D188/'Ont LFS Emp'!D188,"")</f>
        <v>0.66735032777018466</v>
      </c>
      <c r="E188" s="70">
        <f>IFERROR(+'CMA Emp Adj'!E188/'Ont LFS Emp'!E188,"")</f>
        <v>0.66900002492005939</v>
      </c>
      <c r="F188" s="70">
        <f>IFERROR(+'CMA Emp Adj'!F188/'Ont LFS Emp'!F188,"")</f>
        <v>0.61150435512280754</v>
      </c>
      <c r="G188" s="70">
        <f>IFERROR(+'CMA Emp Adj'!G188/'Ont LFS Emp'!G188,"")</f>
        <v>0.62489268485607763</v>
      </c>
      <c r="H188" s="70">
        <f>IFERROR(+'CMA Emp Adj'!H188/'Ont LFS Emp'!H188,"")</f>
        <v>0.54375444399991679</v>
      </c>
      <c r="I188" s="70">
        <f>IFERROR(+'CMA Emp Adj'!I188/'Ont LFS Emp'!I188,"")</f>
        <v>0.59233008396569531</v>
      </c>
      <c r="J188" s="70">
        <f>IFERROR(+'CMA Emp Adj'!J188/'Ont LFS Emp'!J188,"")</f>
        <v>0.48341950609061157</v>
      </c>
      <c r="K188" s="70">
        <f>IFERROR(+'CMA Emp Adj'!K188/'Ont LFS Emp'!K188,"")</f>
        <v>0.46957425476865111</v>
      </c>
      <c r="L188" s="70">
        <f>IFERROR(+'CMA Emp Adj'!L188/'Ont LFS Emp'!L188,"")</f>
        <v>0.58221619261874824</v>
      </c>
      <c r="M188" s="35">
        <f>IFERROR(+'CMA Emp Adj'!M188/'Ont LFS Emp'!M188,"")</f>
        <v>0.69870808359763314</v>
      </c>
      <c r="N188" s="35">
        <f>IFERROR(+'CMA Emp Adj'!N188/'Ont LFS Emp'!N188,"")</f>
        <v>0.63403547028055995</v>
      </c>
      <c r="O188" s="35">
        <f>IFERROR(+'CMA Emp Adj'!O188/'Ont LFS Emp'!O188,"")</f>
        <v>0.54827891563989495</v>
      </c>
      <c r="P188" s="35">
        <f>IFERROR(+'CMA Emp Adj'!P188/'Ont LFS Emp'!P188,"")</f>
        <v>0.56195649171723328</v>
      </c>
      <c r="Q188" s="35">
        <f>IFERROR(+'CMA Emp Adj'!Q188/'Ont LFS Emp'!Q188,"")</f>
        <v>0.58118534324708759</v>
      </c>
      <c r="R188" s="35">
        <f>IFERROR(+'CMA Emp Adj'!R188/'Ont LFS Emp'!R188,"")</f>
        <v>0.67911905492367164</v>
      </c>
      <c r="S188" s="35">
        <f>IFERROR(+'CMA Emp Adj'!S188/'Ont LFS Emp'!S188,"")</f>
        <v>0.53015656191423655</v>
      </c>
      <c r="T188" s="35">
        <f>IFERROR(+'CMA Emp Adj'!T188/'Ont LFS Emp'!T188,"")</f>
        <v>0.62513180611452568</v>
      </c>
      <c r="U188" s="35">
        <f>IFERROR(+'CMA Emp Adj'!U188/'Ont LFS Emp'!U188,"")</f>
        <v>0.67860669097785464</v>
      </c>
      <c r="V188" s="35">
        <f>IFERROR(+'CMA Emp Adj'!V188/'Ont LFS Emp'!V188,"")</f>
        <v>0.55582418050904348</v>
      </c>
      <c r="W188" s="35">
        <f>IFERROR(+'CMA Emp Adj'!W188/'Ont LFS Emp'!W188,"")</f>
        <v>0.67947637051616638</v>
      </c>
      <c r="X188" s="35">
        <f>IFERROR(+'CMA Emp Adj'!X188/'Ont LFS Emp'!X188,"")</f>
        <v>0.6349614281018412</v>
      </c>
      <c r="Y188" s="35">
        <f>IFERROR(+'CMA Emp Adj'!Y188/'Ont LFS Emp'!Y188,"")</f>
        <v>0.63151357213604775</v>
      </c>
    </row>
    <row r="189" spans="1:25" x14ac:dyDescent="0.25">
      <c r="A189" s="125" t="s">
        <v>407</v>
      </c>
      <c r="B189" s="126"/>
      <c r="C189" s="127" t="s">
        <v>596</v>
      </c>
      <c r="D189" s="70">
        <f>IFERROR(+'CMA Emp Adj'!D189/'Ont LFS Emp'!D189,"")</f>
        <v>0.72005436299543368</v>
      </c>
      <c r="E189" s="70">
        <f>IFERROR(+'CMA Emp Adj'!E189/'Ont LFS Emp'!E189,"")</f>
        <v>0.66616202461901197</v>
      </c>
      <c r="F189" s="70">
        <f>IFERROR(+'CMA Emp Adj'!F189/'Ont LFS Emp'!F189,"")</f>
        <v>0.72854517926183382</v>
      </c>
      <c r="G189" s="70">
        <f>IFERROR(+'CMA Emp Adj'!G189/'Ont LFS Emp'!G189,"")</f>
        <v>0.73512040909882026</v>
      </c>
      <c r="H189" s="70">
        <f>IFERROR(+'CMA Emp Adj'!H189/'Ont LFS Emp'!H189,"")</f>
        <v>0.70952153285832364</v>
      </c>
      <c r="I189" s="70">
        <f>IFERROR(+'CMA Emp Adj'!I189/'Ont LFS Emp'!I189,"")</f>
        <v>0.73626014245301963</v>
      </c>
      <c r="J189" s="70">
        <f>IFERROR(+'CMA Emp Adj'!J189/'Ont LFS Emp'!J189,"")</f>
        <v>0.70243408300984189</v>
      </c>
      <c r="K189" s="70">
        <f>IFERROR(+'CMA Emp Adj'!K189/'Ont LFS Emp'!K189,"")</f>
        <v>0.71373640957872986</v>
      </c>
      <c r="L189" s="70">
        <f>IFERROR(+'CMA Emp Adj'!L189/'Ont LFS Emp'!L189,"")</f>
        <v>0.77711571000112833</v>
      </c>
      <c r="M189" s="35">
        <f>IFERROR(+'CMA Emp Adj'!M189/'Ont LFS Emp'!M189,"")</f>
        <v>0.72284029637934688</v>
      </c>
      <c r="N189" s="35">
        <f>IFERROR(+'CMA Emp Adj'!N189/'Ont LFS Emp'!N189,"")</f>
        <v>0.74778877615651596</v>
      </c>
      <c r="O189" s="35">
        <f>IFERROR(+'CMA Emp Adj'!O189/'Ont LFS Emp'!O189,"")</f>
        <v>0.77347716288436685</v>
      </c>
      <c r="P189" s="35">
        <f>IFERROR(+'CMA Emp Adj'!P189/'Ont LFS Emp'!P189,"")</f>
        <v>0.73976256049149525</v>
      </c>
      <c r="Q189" s="35">
        <f>IFERROR(+'CMA Emp Adj'!Q189/'Ont LFS Emp'!Q189,"")</f>
        <v>0.76344576919021467</v>
      </c>
      <c r="R189" s="35">
        <f>IFERROR(+'CMA Emp Adj'!R189/'Ont LFS Emp'!R189,"")</f>
        <v>0.69551758197548164</v>
      </c>
      <c r="S189" s="35">
        <f>IFERROR(+'CMA Emp Adj'!S189/'Ont LFS Emp'!S189,"")</f>
        <v>0.65736834865272686</v>
      </c>
      <c r="T189" s="35">
        <f>IFERROR(+'CMA Emp Adj'!T189/'Ont LFS Emp'!T189,"")</f>
        <v>0.65517933828465535</v>
      </c>
      <c r="U189" s="35">
        <f>IFERROR(+'CMA Emp Adj'!U189/'Ont LFS Emp'!U189,"")</f>
        <v>0.69001353607113669</v>
      </c>
      <c r="V189" s="35">
        <f>IFERROR(+'CMA Emp Adj'!V189/'Ont LFS Emp'!V189,"")</f>
        <v>0.69762511148390616</v>
      </c>
      <c r="W189" s="35">
        <f>IFERROR(+'CMA Emp Adj'!W189/'Ont LFS Emp'!W189,"")</f>
        <v>0.68495998140925629</v>
      </c>
      <c r="X189" s="35">
        <f>IFERROR(+'CMA Emp Adj'!X189/'Ont LFS Emp'!X189,"")</f>
        <v>0.68387089715848393</v>
      </c>
      <c r="Y189" s="35">
        <f>IFERROR(+'CMA Emp Adj'!Y189/'Ont LFS Emp'!Y189,"")</f>
        <v>0.64620720242507501</v>
      </c>
    </row>
    <row r="190" spans="1:25" x14ac:dyDescent="0.25">
      <c r="A190" s="125" t="s">
        <v>420</v>
      </c>
      <c r="B190" s="126"/>
      <c r="C190" s="127">
        <v>61</v>
      </c>
      <c r="D190" s="70">
        <f>IFERROR(+'CMA Emp Adj'!D190/'Ont LFS Emp'!D190,"")</f>
        <v>0.40561932299424636</v>
      </c>
      <c r="E190" s="70">
        <f>IFERROR(+'CMA Emp Adj'!E190/'Ont LFS Emp'!E190,"")</f>
        <v>0.37618399327984242</v>
      </c>
      <c r="F190" s="70">
        <f>IFERROR(+'CMA Emp Adj'!F190/'Ont LFS Emp'!F190,"")</f>
        <v>0.38213686266956498</v>
      </c>
      <c r="G190" s="70">
        <f>IFERROR(+'CMA Emp Adj'!G190/'Ont LFS Emp'!G190,"")</f>
        <v>0.38285604458965983</v>
      </c>
      <c r="H190" s="70">
        <f>IFERROR(+'CMA Emp Adj'!H190/'Ont LFS Emp'!H190,"")</f>
        <v>0.36488934171053383</v>
      </c>
      <c r="I190" s="70">
        <f>IFERROR(+'CMA Emp Adj'!I190/'Ont LFS Emp'!I190,"")</f>
        <v>0.38560986253545715</v>
      </c>
      <c r="J190" s="70">
        <f>IFERROR(+'CMA Emp Adj'!J190/'Ont LFS Emp'!J190,"")</f>
        <v>0.38978551709492459</v>
      </c>
      <c r="K190" s="70">
        <f>IFERROR(+'CMA Emp Adj'!K190/'Ont LFS Emp'!K190,"")</f>
        <v>0.37811542390194069</v>
      </c>
      <c r="L190" s="70">
        <f>IFERROR(+'CMA Emp Adj'!L190/'Ont LFS Emp'!L190,"")</f>
        <v>0.4086866199848016</v>
      </c>
      <c r="M190" s="35">
        <f>IFERROR(+'CMA Emp Adj'!M190/'Ont LFS Emp'!M190,"")</f>
        <v>0.41572192635322158</v>
      </c>
      <c r="N190" s="35">
        <f>IFERROR(+'CMA Emp Adj'!N190/'Ont LFS Emp'!N190,"")</f>
        <v>0.43880568728409675</v>
      </c>
      <c r="O190" s="35">
        <f>IFERROR(+'CMA Emp Adj'!O190/'Ont LFS Emp'!O190,"")</f>
        <v>0.41067810821865042</v>
      </c>
      <c r="P190" s="35">
        <f>IFERROR(+'CMA Emp Adj'!P190/'Ont LFS Emp'!P190,"")</f>
        <v>0.42412708525452225</v>
      </c>
      <c r="Q190" s="35">
        <f>IFERROR(+'CMA Emp Adj'!Q190/'Ont LFS Emp'!Q190,"")</f>
        <v>0.44396524803312876</v>
      </c>
      <c r="R190" s="35">
        <f>IFERROR(+'CMA Emp Adj'!R190/'Ont LFS Emp'!R190,"")</f>
        <v>0.4251857076718123</v>
      </c>
      <c r="S190" s="35">
        <f>IFERROR(+'CMA Emp Adj'!S190/'Ont LFS Emp'!S190,"")</f>
        <v>0.45033596317382973</v>
      </c>
      <c r="T190" s="35">
        <f>IFERROR(+'CMA Emp Adj'!T190/'Ont LFS Emp'!T190,"")</f>
        <v>0.43430615297249503</v>
      </c>
      <c r="U190" s="35">
        <f>IFERROR(+'CMA Emp Adj'!U190/'Ont LFS Emp'!U190,"")</f>
        <v>0.44352236091381536</v>
      </c>
      <c r="V190" s="35">
        <f>IFERROR(+'CMA Emp Adj'!V190/'Ont LFS Emp'!V190,"")</f>
        <v>0.4489335088030737</v>
      </c>
      <c r="W190" s="35">
        <f>IFERROR(+'CMA Emp Adj'!W190/'Ont LFS Emp'!W190,"")</f>
        <v>0.42766328996351322</v>
      </c>
      <c r="X190" s="35">
        <f>IFERROR(+'CMA Emp Adj'!X190/'Ont LFS Emp'!X190,"")</f>
        <v>0.43683233714004627</v>
      </c>
      <c r="Y190" s="35">
        <f>IFERROR(+'CMA Emp Adj'!Y190/'Ont LFS Emp'!Y190,"")</f>
        <v>0.45778327993842177</v>
      </c>
    </row>
    <row r="191" spans="1:25" x14ac:dyDescent="0.25">
      <c r="A191" s="125" t="s">
        <v>430</v>
      </c>
      <c r="B191" s="126"/>
      <c r="C191" s="127" t="s">
        <v>534</v>
      </c>
      <c r="D191" s="70">
        <f>IFERROR(+'CMA Emp Adj'!D191/'Ont LFS Emp'!D191,"")</f>
        <v>0.56014910199932233</v>
      </c>
      <c r="E191" s="70">
        <f>IFERROR(+'CMA Emp Adj'!E191/'Ont LFS Emp'!E191,"")</f>
        <v>0.5267879391976078</v>
      </c>
      <c r="F191" s="70">
        <f>IFERROR(+'CMA Emp Adj'!F191/'Ont LFS Emp'!F191,"")</f>
        <v>0.55142050174447577</v>
      </c>
      <c r="G191" s="70">
        <f>IFERROR(+'CMA Emp Adj'!G191/'Ont LFS Emp'!G191,"")</f>
        <v>0.53759957979515005</v>
      </c>
      <c r="H191" s="70">
        <f>IFERROR(+'CMA Emp Adj'!H191/'Ont LFS Emp'!H191,"")</f>
        <v>0.54978320851399287</v>
      </c>
      <c r="I191" s="70">
        <f>IFERROR(+'CMA Emp Adj'!I191/'Ont LFS Emp'!I191,"")</f>
        <v>0.55746233887249574</v>
      </c>
      <c r="J191" s="70">
        <f>IFERROR(+'CMA Emp Adj'!J191/'Ont LFS Emp'!J191,"")</f>
        <v>0.5681765746366223</v>
      </c>
      <c r="K191" s="70">
        <f>IFERROR(+'CMA Emp Adj'!K191/'Ont LFS Emp'!K191,"")</f>
        <v>0.54867116223720735</v>
      </c>
      <c r="L191" s="70">
        <f>IFERROR(+'CMA Emp Adj'!L191/'Ont LFS Emp'!L191,"")</f>
        <v>0.58139705340997883</v>
      </c>
      <c r="M191" s="35">
        <f>IFERROR(+'CMA Emp Adj'!M191/'Ont LFS Emp'!M191,"")</f>
        <v>0.61003283422856358</v>
      </c>
      <c r="N191" s="35">
        <f>IFERROR(+'CMA Emp Adj'!N191/'Ont LFS Emp'!N191,"")</f>
        <v>0.58778570877611336</v>
      </c>
      <c r="O191" s="35">
        <f>IFERROR(+'CMA Emp Adj'!O191/'Ont LFS Emp'!O191,"")</f>
        <v>0.61572112060409756</v>
      </c>
      <c r="P191" s="35">
        <f>IFERROR(+'CMA Emp Adj'!P191/'Ont LFS Emp'!P191,"")</f>
        <v>0.59861749658494645</v>
      </c>
      <c r="Q191" s="35">
        <f>IFERROR(+'CMA Emp Adj'!Q191/'Ont LFS Emp'!Q191,"")</f>
        <v>0.56933998230343497</v>
      </c>
      <c r="R191" s="35">
        <f>IFERROR(+'CMA Emp Adj'!R191/'Ont LFS Emp'!R191,"")</f>
        <v>0.60224214048437852</v>
      </c>
      <c r="S191" s="35">
        <f>IFERROR(+'CMA Emp Adj'!S191/'Ont LFS Emp'!S191,"")</f>
        <v>0.56754323171180798</v>
      </c>
      <c r="T191" s="35">
        <f>IFERROR(+'CMA Emp Adj'!T191/'Ont LFS Emp'!T191,"")</f>
        <v>0.58781936022835224</v>
      </c>
      <c r="U191" s="35">
        <f>IFERROR(+'CMA Emp Adj'!U191/'Ont LFS Emp'!U191,"")</f>
        <v>0.55421455712290379</v>
      </c>
      <c r="V191" s="35">
        <f>IFERROR(+'CMA Emp Adj'!V191/'Ont LFS Emp'!V191,"")</f>
        <v>0.58076481078129338</v>
      </c>
      <c r="W191" s="35">
        <f>IFERROR(+'CMA Emp Adj'!W191/'Ont LFS Emp'!W191,"")</f>
        <v>0.58698581969514896</v>
      </c>
      <c r="X191" s="35">
        <f>IFERROR(+'CMA Emp Adj'!X191/'Ont LFS Emp'!X191,"")</f>
        <v>0.59300903466420074</v>
      </c>
      <c r="Y191" s="35">
        <f>IFERROR(+'CMA Emp Adj'!Y191/'Ont LFS Emp'!Y191,"")</f>
        <v>0.51216953302090573</v>
      </c>
    </row>
    <row r="192" spans="1:25" x14ac:dyDescent="0.25">
      <c r="A192" s="125" t="s">
        <v>535</v>
      </c>
      <c r="B192" s="126"/>
      <c r="C192" s="127">
        <v>52</v>
      </c>
      <c r="D192" s="70">
        <f>IFERROR(+'CMA Emp Adj'!D192/'Ont LFS Emp'!D192,"")</f>
        <v>0.59210957706458778</v>
      </c>
      <c r="E192" s="70">
        <f>IFERROR(+'CMA Emp Adj'!E192/'Ont LFS Emp'!E192,"")</f>
        <v>0.59560780834072757</v>
      </c>
      <c r="F192" s="70">
        <f>IFERROR(+'CMA Emp Adj'!F192/'Ont LFS Emp'!F192,"")</f>
        <v>0.5892196645958272</v>
      </c>
      <c r="G192" s="70">
        <f>IFERROR(+'CMA Emp Adj'!G192/'Ont LFS Emp'!G192,"")</f>
        <v>0.59244175380664099</v>
      </c>
      <c r="H192" s="70">
        <f>IFERROR(+'CMA Emp Adj'!H192/'Ont LFS Emp'!H192,"")</f>
        <v>0.59741788100100368</v>
      </c>
      <c r="I192" s="70">
        <f>IFERROR(+'CMA Emp Adj'!I192/'Ont LFS Emp'!I192,"")</f>
        <v>0.61915966386554622</v>
      </c>
      <c r="J192" s="70">
        <f>IFERROR(+'CMA Emp Adj'!J192/'Ont LFS Emp'!J192,"")</f>
        <v>0.59029248279512969</v>
      </c>
      <c r="K192" s="70">
        <f>IFERROR(+'CMA Emp Adj'!K192/'Ont LFS Emp'!K192,"")</f>
        <v>0.59954572699454245</v>
      </c>
      <c r="L192" s="70">
        <f>IFERROR(+'CMA Emp Adj'!L192/'Ont LFS Emp'!L192,"")</f>
        <v>0.66643528656933004</v>
      </c>
      <c r="M192" s="35">
        <f>IFERROR(+'CMA Emp Adj'!M192/'Ont LFS Emp'!M192,"")</f>
        <v>0.67294996844525456</v>
      </c>
      <c r="N192" s="35">
        <f>IFERROR(+'CMA Emp Adj'!N192/'Ont LFS Emp'!N192,"")</f>
        <v>0.66330082559275561</v>
      </c>
      <c r="O192" s="35">
        <f>IFERROR(+'CMA Emp Adj'!O192/'Ont LFS Emp'!O192,"")</f>
        <v>0.67170133946646204</v>
      </c>
      <c r="P192" s="35">
        <f>IFERROR(+'CMA Emp Adj'!P192/'Ont LFS Emp'!P192,"")</f>
        <v>0.67792527255927071</v>
      </c>
      <c r="Q192" s="35">
        <f>IFERROR(+'CMA Emp Adj'!Q192/'Ont LFS Emp'!Q192,"")</f>
        <v>0.66128209573224661</v>
      </c>
      <c r="R192" s="35">
        <f>IFERROR(+'CMA Emp Adj'!R192/'Ont LFS Emp'!R192,"")</f>
        <v>0.66030409481815044</v>
      </c>
      <c r="S192" s="35">
        <f>IFERROR(+'CMA Emp Adj'!S192/'Ont LFS Emp'!S192,"")</f>
        <v>0.6535219016609306</v>
      </c>
      <c r="T192" s="35">
        <f>IFERROR(+'CMA Emp Adj'!T192/'Ont LFS Emp'!T192,"")</f>
        <v>0.67946600549799241</v>
      </c>
      <c r="U192" s="35">
        <f>IFERROR(+'CMA Emp Adj'!U192/'Ont LFS Emp'!U192,"")</f>
        <v>0.70231494535241223</v>
      </c>
      <c r="V192" s="35">
        <f>IFERROR(+'CMA Emp Adj'!V192/'Ont LFS Emp'!V192,"")</f>
        <v>0.68705952932548486</v>
      </c>
      <c r="W192" s="35">
        <f>IFERROR(+'CMA Emp Adj'!W192/'Ont LFS Emp'!W192,"")</f>
        <v>0.7093944954543937</v>
      </c>
      <c r="X192" s="35">
        <f>IFERROR(+'CMA Emp Adj'!X192/'Ont LFS Emp'!X192,"")</f>
        <v>0.7189198992321163</v>
      </c>
      <c r="Y192" s="35">
        <f>IFERROR(+'CMA Emp Adj'!Y192/'Ont LFS Emp'!Y192,"")</f>
        <v>0.71558586323966811</v>
      </c>
    </row>
    <row r="193" spans="1:25" x14ac:dyDescent="0.25">
      <c r="A193" s="125" t="s">
        <v>492</v>
      </c>
      <c r="B193" s="126"/>
      <c r="C193" s="127" t="s">
        <v>536</v>
      </c>
      <c r="D193" s="70">
        <f>IFERROR(+'CMA Emp Adj'!D193/'Ont LFS Emp'!D193,"")</f>
        <v>0.46478445658773532</v>
      </c>
      <c r="E193" s="70">
        <f>IFERROR(+'CMA Emp Adj'!E193/'Ont LFS Emp'!E193,"")</f>
        <v>0.49753647906007198</v>
      </c>
      <c r="F193" s="70">
        <f>IFERROR(+'CMA Emp Adj'!F193/'Ont LFS Emp'!F193,"")</f>
        <v>0.46033360455655004</v>
      </c>
      <c r="G193" s="70">
        <f>IFERROR(+'CMA Emp Adj'!G193/'Ont LFS Emp'!G193,"")</f>
        <v>0.43613175336412935</v>
      </c>
      <c r="H193" s="70">
        <f>IFERROR(+'CMA Emp Adj'!H193/'Ont LFS Emp'!H193,"")</f>
        <v>0.49285787688829513</v>
      </c>
      <c r="I193" s="70">
        <f>IFERROR(+'CMA Emp Adj'!I193/'Ont LFS Emp'!I193,"")</f>
        <v>0.46776953793496862</v>
      </c>
      <c r="J193" s="70">
        <f>IFERROR(+'CMA Emp Adj'!J193/'Ont LFS Emp'!J193,"")</f>
        <v>0.46399022188792782</v>
      </c>
      <c r="K193" s="70">
        <f>IFERROR(+'CMA Emp Adj'!K193/'Ont LFS Emp'!K193,"")</f>
        <v>0.47658892647320633</v>
      </c>
      <c r="L193" s="70">
        <f>IFERROR(+'CMA Emp Adj'!L193/'Ont LFS Emp'!L193,"")</f>
        <v>0.51723618656735959</v>
      </c>
      <c r="M193" s="35">
        <f>IFERROR(+'CMA Emp Adj'!M193/'Ont LFS Emp'!M193,"")</f>
        <v>0.48281444459285477</v>
      </c>
      <c r="N193" s="35">
        <f>IFERROR(+'CMA Emp Adj'!N193/'Ont LFS Emp'!N193,"")</f>
        <v>0.47149643685293979</v>
      </c>
      <c r="O193" s="35">
        <f>IFERROR(+'CMA Emp Adj'!O193/'Ont LFS Emp'!O193,"")</f>
        <v>0.52451084586661667</v>
      </c>
      <c r="P193" s="35">
        <f>IFERROR(+'CMA Emp Adj'!P193/'Ont LFS Emp'!P193,"")</f>
        <v>0.53319329763307155</v>
      </c>
      <c r="Q193" s="35">
        <f>IFERROR(+'CMA Emp Adj'!Q193/'Ont LFS Emp'!Q193,"")</f>
        <v>0.49053817166569169</v>
      </c>
      <c r="R193" s="35">
        <f>IFERROR(+'CMA Emp Adj'!R193/'Ont LFS Emp'!R193,"")</f>
        <v>0.50079930067912859</v>
      </c>
      <c r="S193" s="35">
        <f>IFERROR(+'CMA Emp Adj'!S193/'Ont LFS Emp'!S193,"")</f>
        <v>0.52650176817992989</v>
      </c>
      <c r="T193" s="35">
        <f>IFERROR(+'CMA Emp Adj'!T193/'Ont LFS Emp'!T193,"")</f>
        <v>0.50007869638469782</v>
      </c>
      <c r="U193" s="35">
        <f>IFERROR(+'CMA Emp Adj'!U193/'Ont LFS Emp'!U193,"")</f>
        <v>0.56898387161553066</v>
      </c>
      <c r="V193" s="35">
        <f>IFERROR(+'CMA Emp Adj'!V193/'Ont LFS Emp'!V193,"")</f>
        <v>0.55639786931491697</v>
      </c>
      <c r="W193" s="35">
        <f>IFERROR(+'CMA Emp Adj'!W193/'Ont LFS Emp'!W193,"")</f>
        <v>0.58648435564116119</v>
      </c>
      <c r="X193" s="35">
        <f>IFERROR(+'CMA Emp Adj'!X193/'Ont LFS Emp'!X193,"")</f>
        <v>0.49771247319489159</v>
      </c>
      <c r="Y193" s="35">
        <f>IFERROR(+'CMA Emp Adj'!Y193/'Ont LFS Emp'!Y193,"")</f>
        <v>0.50534441057704549</v>
      </c>
    </row>
    <row r="194" spans="1:25" x14ac:dyDescent="0.25">
      <c r="A194" s="125" t="s">
        <v>537</v>
      </c>
      <c r="B194" s="126"/>
      <c r="C194" s="127" t="s">
        <v>538</v>
      </c>
      <c r="D194" s="70">
        <f>IFERROR(+'CMA Emp Adj'!D194/'Ont LFS Emp'!D194,"")</f>
        <v>0.60500952173735645</v>
      </c>
      <c r="E194" s="70">
        <f>IFERROR(+'CMA Emp Adj'!E194/'Ont LFS Emp'!E194,"")</f>
        <v>0.6452287974360188</v>
      </c>
      <c r="F194" s="70">
        <f>IFERROR(+'CMA Emp Adj'!F194/'Ont LFS Emp'!F194,"")</f>
        <v>0.59674258142523462</v>
      </c>
      <c r="G194" s="70">
        <f>IFERROR(+'CMA Emp Adj'!G194/'Ont LFS Emp'!G194,"")</f>
        <v>0.53151499816350922</v>
      </c>
      <c r="H194" s="70">
        <f>IFERROR(+'CMA Emp Adj'!H194/'Ont LFS Emp'!H194,"")</f>
        <v>0.57650308384309945</v>
      </c>
      <c r="I194" s="70">
        <f>IFERROR(+'CMA Emp Adj'!I194/'Ont LFS Emp'!I194,"")</f>
        <v>0.58705709044165744</v>
      </c>
      <c r="J194" s="70">
        <f>IFERROR(+'CMA Emp Adj'!J194/'Ont LFS Emp'!J194,"")</f>
        <v>0.56822960036343906</v>
      </c>
      <c r="K194" s="70">
        <f>IFERROR(+'CMA Emp Adj'!K194/'Ont LFS Emp'!K194,"")</f>
        <v>0.54271916790371966</v>
      </c>
      <c r="L194" s="70">
        <f>IFERROR(+'CMA Emp Adj'!L194/'Ont LFS Emp'!L194,"")</f>
        <v>0.61867832779769194</v>
      </c>
      <c r="M194" s="35">
        <f>IFERROR(+'CMA Emp Adj'!M194/'Ont LFS Emp'!M194,"")</f>
        <v>0.5840552341450328</v>
      </c>
      <c r="N194" s="35">
        <f>IFERROR(+'CMA Emp Adj'!N194/'Ont LFS Emp'!N194,"")</f>
        <v>0.63293962071164178</v>
      </c>
      <c r="O194" s="35">
        <f>IFERROR(+'CMA Emp Adj'!O194/'Ont LFS Emp'!O194,"")</f>
        <v>0.62687221590598075</v>
      </c>
      <c r="P194" s="35">
        <f>IFERROR(+'CMA Emp Adj'!P194/'Ont LFS Emp'!P194,"")</f>
        <v>0.56207361459417682</v>
      </c>
      <c r="Q194" s="35">
        <f>IFERROR(+'CMA Emp Adj'!Q194/'Ont LFS Emp'!Q194,"")</f>
        <v>0.62674333105204827</v>
      </c>
      <c r="R194" s="35">
        <f>IFERROR(+'CMA Emp Adj'!R194/'Ont LFS Emp'!R194,"")</f>
        <v>0.5800679980054313</v>
      </c>
      <c r="S194" s="35">
        <f>IFERROR(+'CMA Emp Adj'!S194/'Ont LFS Emp'!S194,"")</f>
        <v>0.56595256589284948</v>
      </c>
      <c r="T194" s="35">
        <f>IFERROR(+'CMA Emp Adj'!T194/'Ont LFS Emp'!T194,"")</f>
        <v>0.62387202322896584</v>
      </c>
      <c r="U194" s="35">
        <f>IFERROR(+'CMA Emp Adj'!U194/'Ont LFS Emp'!U194,"")</f>
        <v>0.60474785550309562</v>
      </c>
      <c r="V194" s="35">
        <f>IFERROR(+'CMA Emp Adj'!V194/'Ont LFS Emp'!V194,"")</f>
        <v>0.61239065044712104</v>
      </c>
      <c r="W194" s="35">
        <f>IFERROR(+'CMA Emp Adj'!W194/'Ont LFS Emp'!W194,"")</f>
        <v>0.59560886479647279</v>
      </c>
      <c r="X194" s="35">
        <f>IFERROR(+'CMA Emp Adj'!X194/'Ont LFS Emp'!X194,"")</f>
        <v>0.53940816941794056</v>
      </c>
      <c r="Y194" s="35">
        <f>IFERROR(+'CMA Emp Adj'!Y194/'Ont LFS Emp'!Y194,"")</f>
        <v>0.5820320039325334</v>
      </c>
    </row>
    <row r="195" spans="1:25" x14ac:dyDescent="0.25">
      <c r="A195" s="125" t="s">
        <v>539</v>
      </c>
      <c r="B195" s="126"/>
      <c r="C195" s="127" t="s">
        <v>540</v>
      </c>
      <c r="D195" s="70">
        <f>IFERROR(+'CMA Emp Adj'!D195/'Ont LFS Emp'!D195,"")</f>
        <v>0.55308314433651418</v>
      </c>
      <c r="E195" s="70">
        <f>IFERROR(+'CMA Emp Adj'!E195/'Ont LFS Emp'!E195,"")</f>
        <v>0.53872491145218426</v>
      </c>
      <c r="F195" s="70">
        <f>IFERROR(+'CMA Emp Adj'!F195/'Ont LFS Emp'!F195,"")</f>
        <v>0.57491187906537322</v>
      </c>
      <c r="G195" s="70">
        <f>IFERROR(+'CMA Emp Adj'!G195/'Ont LFS Emp'!G195,"")</f>
        <v>0.5608962893102214</v>
      </c>
      <c r="H195" s="70">
        <f>IFERROR(+'CMA Emp Adj'!H195/'Ont LFS Emp'!H195,"")</f>
        <v>0.5944884287454324</v>
      </c>
      <c r="I195" s="70">
        <f>IFERROR(+'CMA Emp Adj'!I195/'Ont LFS Emp'!I195,"")</f>
        <v>0.56214408687591044</v>
      </c>
      <c r="J195" s="70">
        <f>IFERROR(+'CMA Emp Adj'!J195/'Ont LFS Emp'!J195,"")</f>
        <v>0.58006993006993013</v>
      </c>
      <c r="K195" s="70">
        <f>IFERROR(+'CMA Emp Adj'!K195/'Ont LFS Emp'!K195,"")</f>
        <v>0.5820001488205967</v>
      </c>
      <c r="L195" s="70">
        <f>IFERROR(+'CMA Emp Adj'!L195/'Ont LFS Emp'!L195,"")</f>
        <v>0.59972393257030043</v>
      </c>
      <c r="M195" s="35">
        <f>IFERROR(+'CMA Emp Adj'!M195/'Ont LFS Emp'!M195,"")</f>
        <v>0.58078497501307313</v>
      </c>
      <c r="N195" s="35">
        <f>IFERROR(+'CMA Emp Adj'!N195/'Ont LFS Emp'!N195,"")</f>
        <v>0.55087129873144947</v>
      </c>
      <c r="O195" s="35">
        <f>IFERROR(+'CMA Emp Adj'!O195/'Ont LFS Emp'!O195,"")</f>
        <v>0.60404130302887205</v>
      </c>
      <c r="P195" s="35">
        <f>IFERROR(+'CMA Emp Adj'!P195/'Ont LFS Emp'!P195,"")</f>
        <v>0.59026838285808492</v>
      </c>
      <c r="Q195" s="35">
        <f>IFERROR(+'CMA Emp Adj'!Q195/'Ont LFS Emp'!Q195,"")</f>
        <v>0.63249508187536796</v>
      </c>
      <c r="R195" s="35">
        <f>IFERROR(+'CMA Emp Adj'!R195/'Ont LFS Emp'!R195,"")</f>
        <v>0.6037042344017155</v>
      </c>
      <c r="S195" s="35">
        <f>IFERROR(+'CMA Emp Adj'!S195/'Ont LFS Emp'!S195,"")</f>
        <v>0.62267256708783481</v>
      </c>
      <c r="T195" s="35">
        <f>IFERROR(+'CMA Emp Adj'!T195/'Ont LFS Emp'!T195,"")</f>
        <v>0.57722612208269342</v>
      </c>
      <c r="U195" s="35">
        <f>IFERROR(+'CMA Emp Adj'!U195/'Ont LFS Emp'!U195,"")</f>
        <v>0.59701375581210381</v>
      </c>
      <c r="V195" s="35">
        <f>IFERROR(+'CMA Emp Adj'!V195/'Ont LFS Emp'!V195,"")</f>
        <v>0.65366681704099905</v>
      </c>
      <c r="W195" s="35">
        <f>IFERROR(+'CMA Emp Adj'!W195/'Ont LFS Emp'!W195,"")</f>
        <v>0.63891740910126293</v>
      </c>
      <c r="X195" s="35">
        <f>IFERROR(+'CMA Emp Adj'!X195/'Ont LFS Emp'!X195,"")</f>
        <v>0.6280164687728359</v>
      </c>
      <c r="Y195" s="35">
        <f>IFERROR(+'CMA Emp Adj'!Y195/'Ont LFS Emp'!Y195,"")</f>
        <v>0.65528460089032481</v>
      </c>
    </row>
    <row r="196" spans="1:25" x14ac:dyDescent="0.25">
      <c r="B196" s="124"/>
      <c r="C196" s="124"/>
    </row>
    <row r="197" spans="1:25" x14ac:dyDescent="0.25">
      <c r="A197" s="138" t="s">
        <v>593</v>
      </c>
      <c r="B197" s="124"/>
      <c r="C197" s="124"/>
    </row>
    <row r="198" spans="1:25" x14ac:dyDescent="0.25">
      <c r="A198" s="106" t="s">
        <v>380</v>
      </c>
      <c r="B198" s="129"/>
      <c r="C198" s="130"/>
      <c r="D198" s="139"/>
      <c r="E198" s="129"/>
      <c r="F198" s="129"/>
      <c r="G198" s="129"/>
      <c r="H198" s="129"/>
      <c r="I198" s="129"/>
      <c r="J198" s="129"/>
      <c r="K198" s="129"/>
      <c r="L198" s="129"/>
      <c r="M198" s="131"/>
      <c r="N198" s="131"/>
      <c r="O198" s="131"/>
      <c r="P198" s="131"/>
      <c r="Q198" s="131"/>
      <c r="R198" s="131"/>
      <c r="S198" s="131"/>
      <c r="T198" s="131"/>
      <c r="U198" s="131"/>
      <c r="V198" s="131"/>
      <c r="W198" s="131"/>
      <c r="X198" s="131"/>
      <c r="Y198" s="131"/>
    </row>
    <row r="199" spans="1:25" x14ac:dyDescent="0.25">
      <c r="A199" t="s">
        <v>382</v>
      </c>
      <c r="B199" s="137" t="s">
        <v>193</v>
      </c>
      <c r="C199" s="133">
        <v>334511</v>
      </c>
      <c r="D199" s="70">
        <f>IFERROR(+'CMA Emp Adj'!D199/'Ont LFS Emp'!D199,"")</f>
        <v>0.25249330117798641</v>
      </c>
      <c r="E199" s="70">
        <f>IFERROR(+'CMA Emp Adj'!E199/'Ont LFS Emp'!E199,"")</f>
        <v>0.35371789992639618</v>
      </c>
      <c r="F199" s="70">
        <f>IFERROR(+'CMA Emp Adj'!F199/'Ont LFS Emp'!F199,"")</f>
        <v>0.27028423839264248</v>
      </c>
      <c r="G199" s="70">
        <f>IFERROR(+'CMA Emp Adj'!G199/'Ont LFS Emp'!G199,"")</f>
        <v>0.31570818760985553</v>
      </c>
      <c r="H199" s="70">
        <f>IFERROR(+'CMA Emp Adj'!H199/'Ont LFS Emp'!H199,"")</f>
        <v>0.28494263558718852</v>
      </c>
      <c r="I199" s="70">
        <f>IFERROR(+'CMA Emp Adj'!I199/'Ont LFS Emp'!I199,"")</f>
        <v>0.37985566659304471</v>
      </c>
      <c r="J199" s="70">
        <f>IFERROR(+'CMA Emp Adj'!J199/'Ont LFS Emp'!J199,"")</f>
        <v>0.30072918791984821</v>
      </c>
      <c r="K199" s="70">
        <f>IFERROR(+'CMA Emp Adj'!K199/'Ont LFS Emp'!K199,"")</f>
        <v>0.19667718690942879</v>
      </c>
      <c r="L199" s="70">
        <f>IFERROR(+'CMA Emp Adj'!L199/'Ont LFS Emp'!L199,"")</f>
        <v>0.29476522541073458</v>
      </c>
      <c r="M199" s="35">
        <f>IFERROR(+'CMA Emp Adj'!M199/'Ont LFS Emp'!M199,"")</f>
        <v>0.29396446200169768</v>
      </c>
      <c r="N199" s="35">
        <f>IFERROR(+'CMA Emp Adj'!N199/'Ont LFS Emp'!N199,"")</f>
        <v>0.22987818738768293</v>
      </c>
      <c r="O199" s="35">
        <f>IFERROR(+'CMA Emp Adj'!O199/'Ont LFS Emp'!O199,"")</f>
        <v>0.22724839737157737</v>
      </c>
      <c r="P199" s="35">
        <f>IFERROR(+'CMA Emp Adj'!P199/'Ont LFS Emp'!P199,"")</f>
        <v>0.22808696869407086</v>
      </c>
      <c r="Q199" s="35">
        <f>IFERROR(+'CMA Emp Adj'!Q199/'Ont LFS Emp'!Q199,"")</f>
        <v>0.33351294459924402</v>
      </c>
      <c r="R199" s="35">
        <f>IFERROR(+'CMA Emp Adj'!R199/'Ont LFS Emp'!R199,"")</f>
        <v>0.2699761913614302</v>
      </c>
      <c r="S199" s="35">
        <f>IFERROR(+'CMA Emp Adj'!S199/'Ont LFS Emp'!S199,"")</f>
        <v>0.28982145617419203</v>
      </c>
      <c r="T199" s="35">
        <f>IFERROR(+'CMA Emp Adj'!T199/'Ont LFS Emp'!T199,"")</f>
        <v>0.20878796866154342</v>
      </c>
      <c r="U199" s="35">
        <f>IFERROR(+'CMA Emp Adj'!U199/'Ont LFS Emp'!U199,"")</f>
        <v>0.26365099546264548</v>
      </c>
      <c r="V199" s="35">
        <f>IFERROR(+'CMA Emp Adj'!V199/'Ont LFS Emp'!V199,"")</f>
        <v>0.32388277558930306</v>
      </c>
      <c r="W199" s="35">
        <f>IFERROR(+'CMA Emp Adj'!W199/'Ont LFS Emp'!W199,"")</f>
        <v>0.32948364164756899</v>
      </c>
      <c r="X199" s="35">
        <f>IFERROR(+'CMA Emp Adj'!X199/'Ont LFS Emp'!X199,"")</f>
        <v>0.19220995599124199</v>
      </c>
      <c r="Y199" s="35">
        <f>IFERROR(+'CMA Emp Adj'!Y199/'Ont LFS Emp'!Y199,"")</f>
        <v>0.27878363633808212</v>
      </c>
    </row>
    <row r="200" spans="1:25" x14ac:dyDescent="0.25">
      <c r="A200" t="s">
        <v>544</v>
      </c>
      <c r="B200" s="137">
        <f t="shared" ref="B200:B206" si="0">VALUE(LEFT(C200,4))</f>
        <v>3364</v>
      </c>
      <c r="C200" s="133">
        <v>3364</v>
      </c>
      <c r="D200" s="70">
        <f>IFERROR(+'CMA Emp Adj'!D200/'Ont LFS Emp'!D200,"")</f>
        <v>0.75525812619502863</v>
      </c>
      <c r="E200" s="70">
        <f>IFERROR(+'CMA Emp Adj'!E200/'Ont LFS Emp'!E200,"")</f>
        <v>0.70372460496614009</v>
      </c>
      <c r="F200" s="70">
        <f>IFERROR(+'CMA Emp Adj'!F200/'Ont LFS Emp'!F200,"")</f>
        <v>0.6533490011750881</v>
      </c>
      <c r="G200" s="70">
        <f>IFERROR(+'CMA Emp Adj'!G200/'Ont LFS Emp'!G200,"")</f>
        <v>0.68764988009592332</v>
      </c>
      <c r="H200" s="70">
        <f>IFERROR(+'CMA Emp Adj'!H200/'Ont LFS Emp'!H200,"")</f>
        <v>0.59719334719334727</v>
      </c>
      <c r="I200" s="70">
        <f>IFERROR(+'CMA Emp Adj'!I200/'Ont LFS Emp'!I200,"")</f>
        <v>0.63493905977945442</v>
      </c>
      <c r="J200" s="70">
        <f>IFERROR(+'CMA Emp Adj'!J200/'Ont LFS Emp'!J200,"")</f>
        <v>0.51200000000000001</v>
      </c>
      <c r="K200" s="70">
        <f>IFERROR(+'CMA Emp Adj'!K200/'Ont LFS Emp'!K200,"")</f>
        <v>0.51166407465007779</v>
      </c>
      <c r="L200" s="70">
        <f>IFERROR(+'CMA Emp Adj'!L200/'Ont LFS Emp'!L200,"")</f>
        <v>0.64126990284309282</v>
      </c>
      <c r="M200" s="35">
        <f>IFERROR(+'CMA Emp Adj'!M200/'Ont LFS Emp'!M200,"")</f>
        <v>0.80968801696218462</v>
      </c>
      <c r="N200" s="35">
        <f>IFERROR(+'CMA Emp Adj'!N200/'Ont LFS Emp'!N200,"")</f>
        <v>0.72700344171762699</v>
      </c>
      <c r="O200" s="35">
        <f>IFERROR(+'CMA Emp Adj'!O200/'Ont LFS Emp'!O200,"")</f>
        <v>0.55619329026625686</v>
      </c>
      <c r="P200" s="35">
        <f>IFERROR(+'CMA Emp Adj'!P200/'Ont LFS Emp'!P200,"")</f>
        <v>0.59703154442894557</v>
      </c>
      <c r="Q200" s="35">
        <f>IFERROR(+'CMA Emp Adj'!Q200/'Ont LFS Emp'!Q200,"")</f>
        <v>0.58793953526922615</v>
      </c>
      <c r="R200" s="35">
        <f>IFERROR(+'CMA Emp Adj'!R200/'Ont LFS Emp'!R200,"")</f>
        <v>0.76966984381370118</v>
      </c>
      <c r="S200" s="35">
        <f>IFERROR(+'CMA Emp Adj'!S200/'Ont LFS Emp'!S200,"")</f>
        <v>0.57715195182444712</v>
      </c>
      <c r="T200" s="35">
        <f>IFERROR(+'CMA Emp Adj'!T200/'Ont LFS Emp'!T200,"")</f>
        <v>0.68844287636332391</v>
      </c>
      <c r="U200" s="35">
        <f>IFERROR(+'CMA Emp Adj'!U200/'Ont LFS Emp'!U200,"")</f>
        <v>0.74894206150943787</v>
      </c>
      <c r="V200" s="35">
        <f>IFERROR(+'CMA Emp Adj'!V200/'Ont LFS Emp'!V200,"")</f>
        <v>0.63628798342541437</v>
      </c>
      <c r="W200" s="35">
        <f>IFERROR(+'CMA Emp Adj'!W200/'Ont LFS Emp'!W200,"")</f>
        <v>0.81415282270592315</v>
      </c>
      <c r="X200" s="35">
        <f>IFERROR(+'CMA Emp Adj'!X200/'Ont LFS Emp'!X200,"")</f>
        <v>0.72024014068848419</v>
      </c>
      <c r="Y200" s="35">
        <f>IFERROR(+'CMA Emp Adj'!Y200/'Ont LFS Emp'!Y200,"")</f>
        <v>0.71345236382152066</v>
      </c>
    </row>
    <row r="201" spans="1:25" x14ac:dyDescent="0.25">
      <c r="A201" t="s">
        <v>386</v>
      </c>
      <c r="B201" s="137">
        <f t="shared" si="0"/>
        <v>3364</v>
      </c>
      <c r="C201" s="133">
        <v>336411</v>
      </c>
      <c r="D201" s="70" t="str">
        <f>IFERROR(+'CMA Emp Adj'!D201/'Ont LFS Emp'!D201,"")</f>
        <v/>
      </c>
      <c r="E201" s="70" t="str">
        <f>IFERROR(+'CMA Emp Adj'!E201/'Ont LFS Emp'!E201,"")</f>
        <v/>
      </c>
      <c r="F201" s="70" t="str">
        <f>IFERROR(+'CMA Emp Adj'!F201/'Ont LFS Emp'!F201,"")</f>
        <v/>
      </c>
      <c r="G201" s="70" t="str">
        <f>IFERROR(+'CMA Emp Adj'!G201/'Ont LFS Emp'!G201,"")</f>
        <v/>
      </c>
      <c r="H201" s="70" t="str">
        <f>IFERROR(+'CMA Emp Adj'!H201/'Ont LFS Emp'!H201,"")</f>
        <v/>
      </c>
      <c r="I201" s="70" t="str">
        <f>IFERROR(+'CMA Emp Adj'!I201/'Ont LFS Emp'!I201,"")</f>
        <v/>
      </c>
      <c r="J201" s="70" t="str">
        <f>IFERROR(+'CMA Emp Adj'!J201/'Ont LFS Emp'!J201,"")</f>
        <v/>
      </c>
      <c r="K201" s="70" t="str">
        <f>IFERROR(+'CMA Emp Adj'!K201/'Ont LFS Emp'!K201,"")</f>
        <v/>
      </c>
      <c r="L201" s="70" t="str">
        <f>IFERROR(+'CMA Emp Adj'!L201/'Ont LFS Emp'!L201,"")</f>
        <v/>
      </c>
      <c r="M201" s="35" t="str">
        <f>IFERROR(+'CMA Emp Adj'!M201/'Ont LFS Emp'!M201,"")</f>
        <v/>
      </c>
      <c r="N201" s="35" t="str">
        <f>IFERROR(+'CMA Emp Adj'!N201/'Ont LFS Emp'!N201,"")</f>
        <v/>
      </c>
      <c r="O201" s="35" t="str">
        <f>IFERROR(+'CMA Emp Adj'!O201/'Ont LFS Emp'!O201,"")</f>
        <v/>
      </c>
      <c r="P201" s="35" t="str">
        <f>IFERROR(+'CMA Emp Adj'!P201/'Ont LFS Emp'!P201,"")</f>
        <v/>
      </c>
      <c r="Q201" s="35" t="str">
        <f>IFERROR(+'CMA Emp Adj'!Q201/'Ont LFS Emp'!Q201,"")</f>
        <v/>
      </c>
      <c r="R201" s="35" t="str">
        <f>IFERROR(+'CMA Emp Adj'!R201/'Ont LFS Emp'!R201,"")</f>
        <v/>
      </c>
      <c r="S201" s="35" t="str">
        <f>IFERROR(+'CMA Emp Adj'!S201/'Ont LFS Emp'!S201,"")</f>
        <v/>
      </c>
      <c r="T201" s="35" t="str">
        <f>IFERROR(+'CMA Emp Adj'!T201/'Ont LFS Emp'!T201,"")</f>
        <v/>
      </c>
      <c r="U201" s="35" t="str">
        <f>IFERROR(+'CMA Emp Adj'!U201/'Ont LFS Emp'!U201,"")</f>
        <v/>
      </c>
      <c r="V201" s="35" t="str">
        <f>IFERROR(+'CMA Emp Adj'!V201/'Ont LFS Emp'!V201,"")</f>
        <v/>
      </c>
      <c r="W201" s="35" t="str">
        <f>IFERROR(+'CMA Emp Adj'!W201/'Ont LFS Emp'!W201,"")</f>
        <v/>
      </c>
      <c r="X201" s="35" t="str">
        <f>IFERROR(+'CMA Emp Adj'!X201/'Ont LFS Emp'!X201,"")</f>
        <v/>
      </c>
      <c r="Y201" s="35" t="str">
        <f>IFERROR(+'CMA Emp Adj'!Y201/'Ont LFS Emp'!Y201,"")</f>
        <v/>
      </c>
    </row>
    <row r="202" spans="1:25" x14ac:dyDescent="0.25">
      <c r="A202" t="s">
        <v>387</v>
      </c>
      <c r="B202" s="137">
        <f t="shared" si="0"/>
        <v>3364</v>
      </c>
      <c r="C202" s="133">
        <v>336412</v>
      </c>
      <c r="D202" s="70" t="str">
        <f>IFERROR(+'CMA Emp Adj'!D202/'Ont LFS Emp'!D202,"")</f>
        <v/>
      </c>
      <c r="E202" s="70" t="str">
        <f>IFERROR(+'CMA Emp Adj'!E202/'Ont LFS Emp'!E202,"")</f>
        <v/>
      </c>
      <c r="F202" s="70" t="str">
        <f>IFERROR(+'CMA Emp Adj'!F202/'Ont LFS Emp'!F202,"")</f>
        <v/>
      </c>
      <c r="G202" s="70" t="str">
        <f>IFERROR(+'CMA Emp Adj'!G202/'Ont LFS Emp'!G202,"")</f>
        <v/>
      </c>
      <c r="H202" s="70" t="str">
        <f>IFERROR(+'CMA Emp Adj'!H202/'Ont LFS Emp'!H202,"")</f>
        <v/>
      </c>
      <c r="I202" s="70" t="str">
        <f>IFERROR(+'CMA Emp Adj'!I202/'Ont LFS Emp'!I202,"")</f>
        <v/>
      </c>
      <c r="J202" s="70" t="str">
        <f>IFERROR(+'CMA Emp Adj'!J202/'Ont LFS Emp'!J202,"")</f>
        <v/>
      </c>
      <c r="K202" s="70" t="str">
        <f>IFERROR(+'CMA Emp Adj'!K202/'Ont LFS Emp'!K202,"")</f>
        <v/>
      </c>
      <c r="L202" s="70" t="str">
        <f>IFERROR(+'CMA Emp Adj'!L202/'Ont LFS Emp'!L202,"")</f>
        <v/>
      </c>
      <c r="M202" s="35" t="str">
        <f>IFERROR(+'CMA Emp Adj'!M202/'Ont LFS Emp'!M202,"")</f>
        <v/>
      </c>
      <c r="N202" s="35" t="str">
        <f>IFERROR(+'CMA Emp Adj'!N202/'Ont LFS Emp'!N202,"")</f>
        <v/>
      </c>
      <c r="O202" s="35" t="str">
        <f>IFERROR(+'CMA Emp Adj'!O202/'Ont LFS Emp'!O202,"")</f>
        <v/>
      </c>
      <c r="P202" s="35" t="str">
        <f>IFERROR(+'CMA Emp Adj'!P202/'Ont LFS Emp'!P202,"")</f>
        <v/>
      </c>
      <c r="Q202" s="35" t="str">
        <f>IFERROR(+'CMA Emp Adj'!Q202/'Ont LFS Emp'!Q202,"")</f>
        <v/>
      </c>
      <c r="R202" s="35" t="str">
        <f>IFERROR(+'CMA Emp Adj'!R202/'Ont LFS Emp'!R202,"")</f>
        <v/>
      </c>
      <c r="S202" s="35" t="str">
        <f>IFERROR(+'CMA Emp Adj'!S202/'Ont LFS Emp'!S202,"")</f>
        <v/>
      </c>
      <c r="T202" s="35" t="str">
        <f>IFERROR(+'CMA Emp Adj'!T202/'Ont LFS Emp'!T202,"")</f>
        <v/>
      </c>
      <c r="U202" s="35" t="str">
        <f>IFERROR(+'CMA Emp Adj'!U202/'Ont LFS Emp'!U202,"")</f>
        <v/>
      </c>
      <c r="V202" s="35" t="str">
        <f>IFERROR(+'CMA Emp Adj'!V202/'Ont LFS Emp'!V202,"")</f>
        <v/>
      </c>
      <c r="W202" s="35" t="str">
        <f>IFERROR(+'CMA Emp Adj'!W202/'Ont LFS Emp'!W202,"")</f>
        <v/>
      </c>
      <c r="X202" s="35" t="str">
        <f>IFERROR(+'CMA Emp Adj'!X202/'Ont LFS Emp'!X202,"")</f>
        <v/>
      </c>
      <c r="Y202" s="35" t="str">
        <f>IFERROR(+'CMA Emp Adj'!Y202/'Ont LFS Emp'!Y202,"")</f>
        <v/>
      </c>
    </row>
    <row r="203" spans="1:25" x14ac:dyDescent="0.25">
      <c r="A203" t="s">
        <v>388</v>
      </c>
      <c r="B203" s="137">
        <f t="shared" si="0"/>
        <v>3364</v>
      </c>
      <c r="C203" s="133">
        <v>336413</v>
      </c>
      <c r="D203" s="70" t="str">
        <f>IFERROR(+'CMA Emp Adj'!D203/'Ont LFS Emp'!D203,"")</f>
        <v/>
      </c>
      <c r="E203" s="70" t="str">
        <f>IFERROR(+'CMA Emp Adj'!E203/'Ont LFS Emp'!E203,"")</f>
        <v/>
      </c>
      <c r="F203" s="70" t="str">
        <f>IFERROR(+'CMA Emp Adj'!F203/'Ont LFS Emp'!F203,"")</f>
        <v/>
      </c>
      <c r="G203" s="70" t="str">
        <f>IFERROR(+'CMA Emp Adj'!G203/'Ont LFS Emp'!G203,"")</f>
        <v/>
      </c>
      <c r="H203" s="70" t="str">
        <f>IFERROR(+'CMA Emp Adj'!H203/'Ont LFS Emp'!H203,"")</f>
        <v/>
      </c>
      <c r="I203" s="70" t="str">
        <f>IFERROR(+'CMA Emp Adj'!I203/'Ont LFS Emp'!I203,"")</f>
        <v/>
      </c>
      <c r="J203" s="70" t="str">
        <f>IFERROR(+'CMA Emp Adj'!J203/'Ont LFS Emp'!J203,"")</f>
        <v/>
      </c>
      <c r="K203" s="70" t="str">
        <f>IFERROR(+'CMA Emp Adj'!K203/'Ont LFS Emp'!K203,"")</f>
        <v/>
      </c>
      <c r="L203" s="70" t="str">
        <f>IFERROR(+'CMA Emp Adj'!L203/'Ont LFS Emp'!L203,"")</f>
        <v/>
      </c>
      <c r="M203" s="35" t="str">
        <f>IFERROR(+'CMA Emp Adj'!M203/'Ont LFS Emp'!M203,"")</f>
        <v/>
      </c>
      <c r="N203" s="35" t="str">
        <f>IFERROR(+'CMA Emp Adj'!N203/'Ont LFS Emp'!N203,"")</f>
        <v/>
      </c>
      <c r="O203" s="35" t="str">
        <f>IFERROR(+'CMA Emp Adj'!O203/'Ont LFS Emp'!O203,"")</f>
        <v/>
      </c>
      <c r="P203" s="35" t="str">
        <f>IFERROR(+'CMA Emp Adj'!P203/'Ont LFS Emp'!P203,"")</f>
        <v/>
      </c>
      <c r="Q203" s="35" t="str">
        <f>IFERROR(+'CMA Emp Adj'!Q203/'Ont LFS Emp'!Q203,"")</f>
        <v/>
      </c>
      <c r="R203" s="35" t="str">
        <f>IFERROR(+'CMA Emp Adj'!R203/'Ont LFS Emp'!R203,"")</f>
        <v/>
      </c>
      <c r="S203" s="35" t="str">
        <f>IFERROR(+'CMA Emp Adj'!S203/'Ont LFS Emp'!S203,"")</f>
        <v/>
      </c>
      <c r="T203" s="35" t="str">
        <f>IFERROR(+'CMA Emp Adj'!T203/'Ont LFS Emp'!T203,"")</f>
        <v/>
      </c>
      <c r="U203" s="35" t="str">
        <f>IFERROR(+'CMA Emp Adj'!U203/'Ont LFS Emp'!U203,"")</f>
        <v/>
      </c>
      <c r="V203" s="35" t="str">
        <f>IFERROR(+'CMA Emp Adj'!V203/'Ont LFS Emp'!V203,"")</f>
        <v/>
      </c>
      <c r="W203" s="35" t="str">
        <f>IFERROR(+'CMA Emp Adj'!W203/'Ont LFS Emp'!W203,"")</f>
        <v/>
      </c>
      <c r="X203" s="35" t="str">
        <f>IFERROR(+'CMA Emp Adj'!X203/'Ont LFS Emp'!X203,"")</f>
        <v/>
      </c>
      <c r="Y203" s="35" t="str">
        <f>IFERROR(+'CMA Emp Adj'!Y203/'Ont LFS Emp'!Y203,"")</f>
        <v/>
      </c>
    </row>
    <row r="204" spans="1:25" x14ac:dyDescent="0.25">
      <c r="A204" t="s">
        <v>389</v>
      </c>
      <c r="B204" s="137">
        <f t="shared" si="0"/>
        <v>3364</v>
      </c>
      <c r="C204" s="133">
        <v>336414</v>
      </c>
      <c r="D204" s="70" t="str">
        <f>IFERROR(+'CMA Emp Adj'!D204/'Ont LFS Emp'!D204,"")</f>
        <v/>
      </c>
      <c r="E204" s="70" t="str">
        <f>IFERROR(+'CMA Emp Adj'!E204/'Ont LFS Emp'!E204,"")</f>
        <v/>
      </c>
      <c r="F204" s="70" t="str">
        <f>IFERROR(+'CMA Emp Adj'!F204/'Ont LFS Emp'!F204,"")</f>
        <v/>
      </c>
      <c r="G204" s="70" t="str">
        <f>IFERROR(+'CMA Emp Adj'!G204/'Ont LFS Emp'!G204,"")</f>
        <v/>
      </c>
      <c r="H204" s="70" t="str">
        <f>IFERROR(+'CMA Emp Adj'!H204/'Ont LFS Emp'!H204,"")</f>
        <v/>
      </c>
      <c r="I204" s="70" t="str">
        <f>IFERROR(+'CMA Emp Adj'!I204/'Ont LFS Emp'!I204,"")</f>
        <v/>
      </c>
      <c r="J204" s="70" t="str">
        <f>IFERROR(+'CMA Emp Adj'!J204/'Ont LFS Emp'!J204,"")</f>
        <v/>
      </c>
      <c r="K204" s="70" t="str">
        <f>IFERROR(+'CMA Emp Adj'!K204/'Ont LFS Emp'!K204,"")</f>
        <v/>
      </c>
      <c r="L204" s="70" t="str">
        <f>IFERROR(+'CMA Emp Adj'!L204/'Ont LFS Emp'!L204,"")</f>
        <v/>
      </c>
      <c r="M204" s="35" t="str">
        <f>IFERROR(+'CMA Emp Adj'!M204/'Ont LFS Emp'!M204,"")</f>
        <v/>
      </c>
      <c r="N204" s="35" t="str">
        <f>IFERROR(+'CMA Emp Adj'!N204/'Ont LFS Emp'!N204,"")</f>
        <v/>
      </c>
      <c r="O204" s="35" t="str">
        <f>IFERROR(+'CMA Emp Adj'!O204/'Ont LFS Emp'!O204,"")</f>
        <v/>
      </c>
      <c r="P204" s="35" t="str">
        <f>IFERROR(+'CMA Emp Adj'!P204/'Ont LFS Emp'!P204,"")</f>
        <v/>
      </c>
      <c r="Q204" s="35" t="str">
        <f>IFERROR(+'CMA Emp Adj'!Q204/'Ont LFS Emp'!Q204,"")</f>
        <v/>
      </c>
      <c r="R204" s="35" t="str">
        <f>IFERROR(+'CMA Emp Adj'!R204/'Ont LFS Emp'!R204,"")</f>
        <v/>
      </c>
      <c r="S204" s="35" t="str">
        <f>IFERROR(+'CMA Emp Adj'!S204/'Ont LFS Emp'!S204,"")</f>
        <v/>
      </c>
      <c r="T204" s="35" t="str">
        <f>IFERROR(+'CMA Emp Adj'!T204/'Ont LFS Emp'!T204,"")</f>
        <v/>
      </c>
      <c r="U204" s="35" t="str">
        <f>IFERROR(+'CMA Emp Adj'!U204/'Ont LFS Emp'!U204,"")</f>
        <v/>
      </c>
      <c r="V204" s="35" t="str">
        <f>IFERROR(+'CMA Emp Adj'!V204/'Ont LFS Emp'!V204,"")</f>
        <v/>
      </c>
      <c r="W204" s="35" t="str">
        <f>IFERROR(+'CMA Emp Adj'!W204/'Ont LFS Emp'!W204,"")</f>
        <v/>
      </c>
      <c r="X204" s="35" t="str">
        <f>IFERROR(+'CMA Emp Adj'!X204/'Ont LFS Emp'!X204,"")</f>
        <v/>
      </c>
      <c r="Y204" s="35" t="str">
        <f>IFERROR(+'CMA Emp Adj'!Y204/'Ont LFS Emp'!Y204,"")</f>
        <v/>
      </c>
    </row>
    <row r="205" spans="1:25" x14ac:dyDescent="0.25">
      <c r="A205" t="s">
        <v>390</v>
      </c>
      <c r="B205" s="137">
        <f t="shared" si="0"/>
        <v>3364</v>
      </c>
      <c r="C205" s="133">
        <v>336415</v>
      </c>
      <c r="D205" s="70" t="str">
        <f>IFERROR(+'CMA Emp Adj'!D205/'Ont LFS Emp'!D205,"")</f>
        <v/>
      </c>
      <c r="E205" s="70" t="str">
        <f>IFERROR(+'CMA Emp Adj'!E205/'Ont LFS Emp'!E205,"")</f>
        <v/>
      </c>
      <c r="F205" s="70" t="str">
        <f>IFERROR(+'CMA Emp Adj'!F205/'Ont LFS Emp'!F205,"")</f>
        <v/>
      </c>
      <c r="G205" s="70" t="str">
        <f>IFERROR(+'CMA Emp Adj'!G205/'Ont LFS Emp'!G205,"")</f>
        <v/>
      </c>
      <c r="H205" s="70" t="str">
        <f>IFERROR(+'CMA Emp Adj'!H205/'Ont LFS Emp'!H205,"")</f>
        <v/>
      </c>
      <c r="I205" s="70" t="str">
        <f>IFERROR(+'CMA Emp Adj'!I205/'Ont LFS Emp'!I205,"")</f>
        <v/>
      </c>
      <c r="J205" s="70" t="str">
        <f>IFERROR(+'CMA Emp Adj'!J205/'Ont LFS Emp'!J205,"")</f>
        <v/>
      </c>
      <c r="K205" s="70" t="str">
        <f>IFERROR(+'CMA Emp Adj'!K205/'Ont LFS Emp'!K205,"")</f>
        <v/>
      </c>
      <c r="L205" s="70" t="str">
        <f>IFERROR(+'CMA Emp Adj'!L205/'Ont LFS Emp'!L205,"")</f>
        <v/>
      </c>
      <c r="M205" s="35" t="str">
        <f>IFERROR(+'CMA Emp Adj'!M205/'Ont LFS Emp'!M205,"")</f>
        <v/>
      </c>
      <c r="N205" s="35" t="str">
        <f>IFERROR(+'CMA Emp Adj'!N205/'Ont LFS Emp'!N205,"")</f>
        <v/>
      </c>
      <c r="O205" s="35" t="str">
        <f>IFERROR(+'CMA Emp Adj'!O205/'Ont LFS Emp'!O205,"")</f>
        <v/>
      </c>
      <c r="P205" s="35" t="str">
        <f>IFERROR(+'CMA Emp Adj'!P205/'Ont LFS Emp'!P205,"")</f>
        <v/>
      </c>
      <c r="Q205" s="35" t="str">
        <f>IFERROR(+'CMA Emp Adj'!Q205/'Ont LFS Emp'!Q205,"")</f>
        <v/>
      </c>
      <c r="R205" s="35" t="str">
        <f>IFERROR(+'CMA Emp Adj'!R205/'Ont LFS Emp'!R205,"")</f>
        <v/>
      </c>
      <c r="S205" s="35" t="str">
        <f>IFERROR(+'CMA Emp Adj'!S205/'Ont LFS Emp'!S205,"")</f>
        <v/>
      </c>
      <c r="T205" s="35" t="str">
        <f>IFERROR(+'CMA Emp Adj'!T205/'Ont LFS Emp'!T205,"")</f>
        <v/>
      </c>
      <c r="U205" s="35" t="str">
        <f>IFERROR(+'CMA Emp Adj'!U205/'Ont LFS Emp'!U205,"")</f>
        <v/>
      </c>
      <c r="V205" s="35" t="str">
        <f>IFERROR(+'CMA Emp Adj'!V205/'Ont LFS Emp'!V205,"")</f>
        <v/>
      </c>
      <c r="W205" s="35" t="str">
        <f>IFERROR(+'CMA Emp Adj'!W205/'Ont LFS Emp'!W205,"")</f>
        <v/>
      </c>
      <c r="X205" s="35" t="str">
        <f>IFERROR(+'CMA Emp Adj'!X205/'Ont LFS Emp'!X205,"")</f>
        <v/>
      </c>
      <c r="Y205" s="35" t="str">
        <f>IFERROR(+'CMA Emp Adj'!Y205/'Ont LFS Emp'!Y205,"")</f>
        <v/>
      </c>
    </row>
    <row r="206" spans="1:25" x14ac:dyDescent="0.25">
      <c r="A206" t="s">
        <v>391</v>
      </c>
      <c r="B206" s="137">
        <f t="shared" si="0"/>
        <v>3364</v>
      </c>
      <c r="C206" s="133">
        <v>336419</v>
      </c>
      <c r="D206" s="70" t="str">
        <f>IFERROR(+'CMA Emp Adj'!D206/'Ont LFS Emp'!D206,"")</f>
        <v/>
      </c>
      <c r="E206" s="70" t="str">
        <f>IFERROR(+'CMA Emp Adj'!E206/'Ont LFS Emp'!E206,"")</f>
        <v/>
      </c>
      <c r="F206" s="70" t="str">
        <f>IFERROR(+'CMA Emp Adj'!F206/'Ont LFS Emp'!F206,"")</f>
        <v/>
      </c>
      <c r="G206" s="70" t="str">
        <f>IFERROR(+'CMA Emp Adj'!G206/'Ont LFS Emp'!G206,"")</f>
        <v/>
      </c>
      <c r="H206" s="70" t="str">
        <f>IFERROR(+'CMA Emp Adj'!H206/'Ont LFS Emp'!H206,"")</f>
        <v/>
      </c>
      <c r="I206" s="70" t="str">
        <f>IFERROR(+'CMA Emp Adj'!I206/'Ont LFS Emp'!I206,"")</f>
        <v/>
      </c>
      <c r="J206" s="70" t="str">
        <f>IFERROR(+'CMA Emp Adj'!J206/'Ont LFS Emp'!J206,"")</f>
        <v/>
      </c>
      <c r="K206" s="70" t="str">
        <f>IFERROR(+'CMA Emp Adj'!K206/'Ont LFS Emp'!K206,"")</f>
        <v/>
      </c>
      <c r="L206" s="70" t="str">
        <f>IFERROR(+'CMA Emp Adj'!L206/'Ont LFS Emp'!L206,"")</f>
        <v/>
      </c>
      <c r="M206" s="35" t="str">
        <f>IFERROR(+'CMA Emp Adj'!M206/'Ont LFS Emp'!M206,"")</f>
        <v/>
      </c>
      <c r="N206" s="35" t="str">
        <f>IFERROR(+'CMA Emp Adj'!N206/'Ont LFS Emp'!N206,"")</f>
        <v/>
      </c>
      <c r="O206" s="35" t="str">
        <f>IFERROR(+'CMA Emp Adj'!O206/'Ont LFS Emp'!O206,"")</f>
        <v/>
      </c>
      <c r="P206" s="35" t="str">
        <f>IFERROR(+'CMA Emp Adj'!P206/'Ont LFS Emp'!P206,"")</f>
        <v/>
      </c>
      <c r="Q206" s="35" t="str">
        <f>IFERROR(+'CMA Emp Adj'!Q206/'Ont LFS Emp'!Q206,"")</f>
        <v/>
      </c>
      <c r="R206" s="35" t="str">
        <f>IFERROR(+'CMA Emp Adj'!R206/'Ont LFS Emp'!R206,"")</f>
        <v/>
      </c>
      <c r="S206" s="35" t="str">
        <f>IFERROR(+'CMA Emp Adj'!S206/'Ont LFS Emp'!S206,"")</f>
        <v/>
      </c>
      <c r="T206" s="35" t="str">
        <f>IFERROR(+'CMA Emp Adj'!T206/'Ont LFS Emp'!T206,"")</f>
        <v/>
      </c>
      <c r="U206" s="35" t="str">
        <f>IFERROR(+'CMA Emp Adj'!U206/'Ont LFS Emp'!U206,"")</f>
        <v/>
      </c>
      <c r="V206" s="35" t="str">
        <f>IFERROR(+'CMA Emp Adj'!V206/'Ont LFS Emp'!V206,"")</f>
        <v/>
      </c>
      <c r="W206" s="35" t="str">
        <f>IFERROR(+'CMA Emp Adj'!W206/'Ont LFS Emp'!W206,"")</f>
        <v/>
      </c>
      <c r="X206" s="35" t="str">
        <f>IFERROR(+'CMA Emp Adj'!X206/'Ont LFS Emp'!X206,"")</f>
        <v/>
      </c>
      <c r="Y206" s="35" t="str">
        <f>IFERROR(+'CMA Emp Adj'!Y206/'Ont LFS Emp'!Y206,"")</f>
        <v/>
      </c>
    </row>
    <row r="207" spans="1:25" x14ac:dyDescent="0.25">
      <c r="A207" t="s">
        <v>545</v>
      </c>
      <c r="B207" s="137">
        <v>488</v>
      </c>
      <c r="C207" s="133">
        <v>488190</v>
      </c>
      <c r="D207" s="70">
        <f>IFERROR(+'CMA Emp Adj'!D207/'Ont LFS Emp'!D207,"")</f>
        <v>0</v>
      </c>
      <c r="E207" s="70">
        <f>IFERROR(+'CMA Emp Adj'!E207/'Ont LFS Emp'!E207,"")</f>
        <v>0.70109632113593001</v>
      </c>
      <c r="F207" s="70">
        <f>IFERROR(+'CMA Emp Adj'!F207/'Ont LFS Emp'!F207,"")</f>
        <v>0.64230404792378015</v>
      </c>
      <c r="G207" s="70">
        <f>IFERROR(+'CMA Emp Adj'!G207/'Ont LFS Emp'!G207,"")</f>
        <v>0.55708677709008414</v>
      </c>
      <c r="H207" s="70">
        <f>IFERROR(+'CMA Emp Adj'!H207/'Ont LFS Emp'!H207,"")</f>
        <v>0.4645360616910475</v>
      </c>
      <c r="I207" s="70">
        <f>IFERROR(+'CMA Emp Adj'!I207/'Ont LFS Emp'!I207,"")</f>
        <v>0.64900644723877832</v>
      </c>
      <c r="J207" s="70">
        <f>IFERROR(+'CMA Emp Adj'!J207/'Ont LFS Emp'!J207,"")</f>
        <v>0.49690239489455451</v>
      </c>
      <c r="K207" s="70">
        <f>IFERROR(+'CMA Emp Adj'!K207/'Ont LFS Emp'!K207,"")</f>
        <v>0.50007293707629608</v>
      </c>
      <c r="L207" s="70">
        <f>IFERROR(+'CMA Emp Adj'!L207/'Ont LFS Emp'!L207,"")</f>
        <v>0.58472733662428455</v>
      </c>
      <c r="M207" s="35">
        <f>IFERROR(+'CMA Emp Adj'!M207/'Ont LFS Emp'!M207,"")</f>
        <v>0.54704649817284823</v>
      </c>
      <c r="N207" s="35">
        <f>IFERROR(+'CMA Emp Adj'!N207/'Ont LFS Emp'!N207,"")</f>
        <v>0.54990608326304791</v>
      </c>
      <c r="O207" s="35">
        <f>IFERROR(+'CMA Emp Adj'!O207/'Ont LFS Emp'!O207,"")</f>
        <v>0.84714295424647967</v>
      </c>
      <c r="P207" s="35">
        <f>IFERROR(+'CMA Emp Adj'!P207/'Ont LFS Emp'!P207,"")</f>
        <v>0.67680338265285633</v>
      </c>
      <c r="Q207" s="35">
        <f>IFERROR(+'CMA Emp Adj'!Q207/'Ont LFS Emp'!Q207,"")</f>
        <v>0.72124500881856501</v>
      </c>
      <c r="R207" s="35">
        <f>IFERROR(+'CMA Emp Adj'!R207/'Ont LFS Emp'!R207,"")</f>
        <v>0.61217827057907659</v>
      </c>
      <c r="S207" s="35">
        <f>IFERROR(+'CMA Emp Adj'!S207/'Ont LFS Emp'!S207,"")</f>
        <v>0.46983793295827891</v>
      </c>
      <c r="T207" s="35">
        <f>IFERROR(+'CMA Emp Adj'!T207/'Ont LFS Emp'!T207,"")</f>
        <v>0.59609993916537096</v>
      </c>
      <c r="U207" s="35">
        <f>IFERROR(+'CMA Emp Adj'!U207/'Ont LFS Emp'!U207,"")</f>
        <v>0.63835474581012175</v>
      </c>
      <c r="V207" s="35">
        <f>IFERROR(+'CMA Emp Adj'!V207/'Ont LFS Emp'!V207,"")</f>
        <v>0.47965302429431922</v>
      </c>
      <c r="W207" s="35">
        <f>IFERROR(+'CMA Emp Adj'!W207/'Ont LFS Emp'!W207,"")</f>
        <v>0.39449528051582644</v>
      </c>
      <c r="X207" s="35">
        <f>IFERROR(+'CMA Emp Adj'!X207/'Ont LFS Emp'!X207,"")</f>
        <v>0.58707029742526629</v>
      </c>
      <c r="Y207" s="35">
        <f>IFERROR(+'CMA Emp Adj'!Y207/'Ont LFS Emp'!Y207,"")</f>
        <v>0.61180543903974194</v>
      </c>
    </row>
    <row r="208" spans="1:25" x14ac:dyDescent="0.25">
      <c r="A208" s="106" t="s">
        <v>407</v>
      </c>
      <c r="B208" s="129"/>
      <c r="C208" s="130"/>
      <c r="D208" s="141"/>
      <c r="E208" s="141"/>
      <c r="F208" s="141"/>
      <c r="G208" s="141"/>
      <c r="H208" s="141"/>
      <c r="I208" s="141"/>
      <c r="J208" s="141"/>
      <c r="K208" s="141"/>
      <c r="L208" s="141"/>
      <c r="M208" s="135"/>
      <c r="N208" s="135"/>
      <c r="O208" s="135"/>
      <c r="P208" s="135"/>
      <c r="Q208" s="135"/>
      <c r="R208" s="135"/>
      <c r="S208" s="135"/>
      <c r="T208" s="135"/>
      <c r="U208" s="135"/>
      <c r="V208" s="135"/>
      <c r="W208" s="135"/>
      <c r="X208" s="135"/>
      <c r="Y208" s="135"/>
    </row>
    <row r="209" spans="1:25" x14ac:dyDescent="0.25">
      <c r="A209" t="s">
        <v>546</v>
      </c>
      <c r="B209" s="132">
        <f t="shared" ref="B209:B222" si="1">VALUE(LEFT(C209,4))</f>
        <v>5413</v>
      </c>
      <c r="C209" s="133">
        <v>5413</v>
      </c>
      <c r="D209" s="70">
        <f>IFERROR(+'CMA Emp Adj'!D209/'Ont LFS Emp'!D209,"")</f>
        <v>0.49306409130816498</v>
      </c>
      <c r="E209" s="70">
        <f>IFERROR(+'CMA Emp Adj'!E209/'Ont LFS Emp'!E209,"")</f>
        <v>0.51887303594003975</v>
      </c>
      <c r="F209" s="70">
        <f>IFERROR(+'CMA Emp Adj'!F209/'Ont LFS Emp'!F209,"")</f>
        <v>0.51739719837324905</v>
      </c>
      <c r="G209" s="70">
        <f>IFERROR(+'CMA Emp Adj'!G209/'Ont LFS Emp'!G209,"")</f>
        <v>0.5336309952470113</v>
      </c>
      <c r="H209" s="70">
        <f>IFERROR(+'CMA Emp Adj'!H209/'Ont LFS Emp'!H209,"")</f>
        <v>0.50271657108361001</v>
      </c>
      <c r="I209" s="70">
        <f>IFERROR(+'CMA Emp Adj'!I209/'Ont LFS Emp'!I209,"")</f>
        <v>0.52372399341415954</v>
      </c>
      <c r="J209" s="70">
        <f>IFERROR(+'CMA Emp Adj'!J209/'Ont LFS Emp'!J209,"")</f>
        <v>0.51673670482538758</v>
      </c>
      <c r="K209" s="70">
        <f>IFERROR(+'CMA Emp Adj'!K209/'Ont LFS Emp'!K209,"")</f>
        <v>0.52183317561173448</v>
      </c>
      <c r="L209" s="70">
        <f>IFERROR(+'CMA Emp Adj'!L209/'Ont LFS Emp'!L209,"")</f>
        <v>0.55543877303010902</v>
      </c>
      <c r="M209" s="35">
        <f>IFERROR(+'CMA Emp Adj'!M209/'Ont LFS Emp'!M209,"")</f>
        <v>0.49579724082324383</v>
      </c>
      <c r="N209" s="35">
        <f>IFERROR(+'CMA Emp Adj'!N209/'Ont LFS Emp'!N209,"")</f>
        <v>0.55376446365710685</v>
      </c>
      <c r="O209" s="35">
        <f>IFERROR(+'CMA Emp Adj'!O209/'Ont LFS Emp'!O209,"")</f>
        <v>0.55094293458346255</v>
      </c>
      <c r="P209" s="35">
        <f>IFERROR(+'CMA Emp Adj'!P209/'Ont LFS Emp'!P209,"")</f>
        <v>0.53393321277105044</v>
      </c>
      <c r="Q209" s="35">
        <f>IFERROR(+'CMA Emp Adj'!Q209/'Ont LFS Emp'!Q209,"")</f>
        <v>0.5829681809457441</v>
      </c>
      <c r="R209" s="35">
        <f>IFERROR(+'CMA Emp Adj'!R209/'Ont LFS Emp'!R209,"")</f>
        <v>0.5335037811618043</v>
      </c>
      <c r="S209" s="35">
        <f>IFERROR(+'CMA Emp Adj'!S209/'Ont LFS Emp'!S209,"")</f>
        <v>0.57610085115273579</v>
      </c>
      <c r="T209" s="35">
        <f>IFERROR(+'CMA Emp Adj'!T209/'Ont LFS Emp'!T209,"")</f>
        <v>0.58489152761270613</v>
      </c>
      <c r="U209" s="35">
        <f>IFERROR(+'CMA Emp Adj'!U209/'Ont LFS Emp'!U209,"")</f>
        <v>0.61176419714423147</v>
      </c>
      <c r="V209" s="35">
        <f>IFERROR(+'CMA Emp Adj'!V209/'Ont LFS Emp'!V209,"")</f>
        <v>0.57773238360198431</v>
      </c>
      <c r="W209" s="35">
        <f>IFERROR(+'CMA Emp Adj'!W209/'Ont LFS Emp'!W209,"")</f>
        <v>0.5397406254877386</v>
      </c>
      <c r="X209" s="35">
        <f>IFERROR(+'CMA Emp Adj'!X209/'Ont LFS Emp'!X209,"")</f>
        <v>0.51371813426280655</v>
      </c>
      <c r="Y209" s="35">
        <f>IFERROR(+'CMA Emp Adj'!Y209/'Ont LFS Emp'!Y209,"")</f>
        <v>0.51297388482521211</v>
      </c>
    </row>
    <row r="210" spans="1:25" x14ac:dyDescent="0.25">
      <c r="A210" t="s">
        <v>408</v>
      </c>
      <c r="B210" s="132">
        <f t="shared" si="1"/>
        <v>5413</v>
      </c>
      <c r="C210" s="133">
        <v>541310</v>
      </c>
      <c r="D210" s="70">
        <f>IFERROR(+'CMA Emp Adj'!D210/'Ont LFS Emp'!D210,"")</f>
        <v>0.73188009074720017</v>
      </c>
      <c r="E210" s="70">
        <f>IFERROR(+'CMA Emp Adj'!E210/'Ont LFS Emp'!E210,"")</f>
        <v>0.77018961900578986</v>
      </c>
      <c r="F210" s="70">
        <f>IFERROR(+'CMA Emp Adj'!F210/'Ont LFS Emp'!F210,"")</f>
        <v>0.76799895829585019</v>
      </c>
      <c r="G210" s="70">
        <f>IFERROR(+'CMA Emp Adj'!G210/'Ont LFS Emp'!G210,"")</f>
        <v>0.79209560807948853</v>
      </c>
      <c r="H210" s="70">
        <f>IFERROR(+'CMA Emp Adj'!H210/'Ont LFS Emp'!H210,"")</f>
        <v>0.7462077570658836</v>
      </c>
      <c r="I210" s="70">
        <f>IFERROR(+'CMA Emp Adj'!I210/'Ont LFS Emp'!I210,"")</f>
        <v>0.77739014173489429</v>
      </c>
      <c r="J210" s="70">
        <f>IFERROR(+'CMA Emp Adj'!J210/'Ont LFS Emp'!J210,"")</f>
        <v>0.76701855415312648</v>
      </c>
      <c r="K210" s="70">
        <f>IFERROR(+'CMA Emp Adj'!K210/'Ont LFS Emp'!K210,"")</f>
        <v>0.77458350476980176</v>
      </c>
      <c r="L210" s="70">
        <f>IFERROR(+'CMA Emp Adj'!L210/'Ont LFS Emp'!L210,"")</f>
        <v>0.8244660010248408</v>
      </c>
      <c r="M210" s="35">
        <f>IFERROR(+'CMA Emp Adj'!M210/'Ont LFS Emp'!M210,"")</f>
        <v>0.73593704348495559</v>
      </c>
      <c r="N210" s="35">
        <f>IFERROR(+'CMA Emp Adj'!N210/'Ont LFS Emp'!N210,"")</f>
        <v>0.82198073852559739</v>
      </c>
      <c r="O210" s="35">
        <f>IFERROR(+'CMA Emp Adj'!O210/'Ont LFS Emp'!O210,"")</f>
        <v>0.81779259951716565</v>
      </c>
      <c r="P210" s="35">
        <f>IFERROR(+'CMA Emp Adj'!P210/'Ont LFS Emp'!P210,"")</f>
        <v>0.79254420491064759</v>
      </c>
      <c r="Q210" s="35">
        <f>IFERROR(+'CMA Emp Adj'!Q210/'Ont LFS Emp'!Q210,"")</f>
        <v>0.865329300378188</v>
      </c>
      <c r="R210" s="35">
        <f>IFERROR(+'CMA Emp Adj'!R210/'Ont LFS Emp'!R210,"")</f>
        <v>0.68708706667586805</v>
      </c>
      <c r="S210" s="35">
        <f>IFERROR(+'CMA Emp Adj'!S210/'Ont LFS Emp'!S210,"")</f>
        <v>0.74194683881341394</v>
      </c>
      <c r="T210" s="35">
        <f>IFERROR(+'CMA Emp Adj'!T210/'Ont LFS Emp'!T210,"")</f>
        <v>0.75326814583362756</v>
      </c>
      <c r="U210" s="35">
        <f>IFERROR(+'CMA Emp Adj'!U210/'Ont LFS Emp'!U210,"")</f>
        <v>0.7878768296595553</v>
      </c>
      <c r="V210" s="35">
        <f>IFERROR(+'CMA Emp Adj'!V210/'Ont LFS Emp'!V210,"")</f>
        <v>0.74404805137145735</v>
      </c>
      <c r="W210" s="35">
        <f>IFERROR(+'CMA Emp Adj'!W210/'Ont LFS Emp'!W210,"")</f>
        <v>0.75030723246344766</v>
      </c>
      <c r="X210" s="35">
        <f>IFERROR(+'CMA Emp Adj'!X210/'Ont LFS Emp'!X210,"")</f>
        <v>0.71413270260451889</v>
      </c>
      <c r="Y210" s="35">
        <f>IFERROR(+'CMA Emp Adj'!Y210/'Ont LFS Emp'!Y210,"")</f>
        <v>0.71309810244767624</v>
      </c>
    </row>
    <row r="211" spans="1:25" x14ac:dyDescent="0.25">
      <c r="A211" t="s">
        <v>409</v>
      </c>
      <c r="B211" s="132">
        <f t="shared" si="1"/>
        <v>5413</v>
      </c>
      <c r="C211" s="133">
        <v>541320</v>
      </c>
      <c r="D211" s="70">
        <f>IFERROR(+'CMA Emp Adj'!D211/'Ont LFS Emp'!D211,"")</f>
        <v>0.89164026387640394</v>
      </c>
      <c r="E211" s="70">
        <f>IFERROR(+'CMA Emp Adj'!E211/'Ont LFS Emp'!E211,"")</f>
        <v>0.93831227793624283</v>
      </c>
      <c r="F211" s="70">
        <f>IFERROR(+'CMA Emp Adj'!F211/'Ont LFS Emp'!F211,"")</f>
        <v>0.93564342368242615</v>
      </c>
      <c r="G211" s="70">
        <f>IFERROR(+'CMA Emp Adj'!G211/'Ont LFS Emp'!G211,"")</f>
        <v>0.96500006754151135</v>
      </c>
      <c r="H211" s="70">
        <f>IFERROR(+'CMA Emp Adj'!H211/'Ont LFS Emp'!H211,"")</f>
        <v>0.90909547865630225</v>
      </c>
      <c r="I211" s="70">
        <f>IFERROR(+'CMA Emp Adj'!I211/'Ont LFS Emp'!I211,"")</f>
        <v>0.94708458376529181</v>
      </c>
      <c r="J211" s="70">
        <f>IFERROR(+'CMA Emp Adj'!J211/'Ont LFS Emp'!J211,"")</f>
        <v>0.93444900970727462</v>
      </c>
      <c r="K211" s="70">
        <f>IFERROR(+'CMA Emp Adj'!K211/'Ont LFS Emp'!K211,"")</f>
        <v>0.94366529342552374</v>
      </c>
      <c r="L211" s="70">
        <f>IFERROR(+'CMA Emp Adj'!L211/'Ont LFS Emp'!L211,"")</f>
        <v>1.0044365081176034</v>
      </c>
      <c r="M211" s="35">
        <f>IFERROR(+'CMA Emp Adj'!M211/'Ont LFS Emp'!M211,"")</f>
        <v>0.89658279811849995</v>
      </c>
      <c r="N211" s="35">
        <f>IFERROR(+'CMA Emp Adj'!N211/'Ont LFS Emp'!N211,"")</f>
        <v>1.0014087442275308</v>
      </c>
      <c r="O211" s="35">
        <f>IFERROR(+'CMA Emp Adj'!O211/'Ont LFS Emp'!O211,"")</f>
        <v>0.99630638741001332</v>
      </c>
      <c r="P211" s="35">
        <f>IFERROR(+'CMA Emp Adj'!P211/'Ont LFS Emp'!P211,"")</f>
        <v>0.96554658739082233</v>
      </c>
      <c r="Q211" s="35">
        <f>IFERROR(+'CMA Emp Adj'!Q211/'Ont LFS Emp'!Q211,"")</f>
        <v>1.0542197492235077</v>
      </c>
      <c r="R211" s="35">
        <f>IFERROR(+'CMA Emp Adj'!R211/'Ont LFS Emp'!R211,"")</f>
        <v>0.68895463532958789</v>
      </c>
      <c r="S211" s="35">
        <f>IFERROR(+'CMA Emp Adj'!S211/'Ont LFS Emp'!S211,"")</f>
        <v>0.74396352159802559</v>
      </c>
      <c r="T211" s="35">
        <f>IFERROR(+'CMA Emp Adj'!T211/'Ont LFS Emp'!T211,"")</f>
        <v>0.75531560101832573</v>
      </c>
      <c r="U211" s="35">
        <f>IFERROR(+'CMA Emp Adj'!U211/'Ont LFS Emp'!U211,"")</f>
        <v>0.79001835457164971</v>
      </c>
      <c r="V211" s="35">
        <f>IFERROR(+'CMA Emp Adj'!V211/'Ont LFS Emp'!V211,"")</f>
        <v>0.74607044545365897</v>
      </c>
      <c r="W211" s="35">
        <f>IFERROR(+'CMA Emp Adj'!W211/'Ont LFS Emp'!W211,"")</f>
        <v>0.63751675446357625</v>
      </c>
      <c r="X211" s="35">
        <f>IFERROR(+'CMA Emp Adj'!X211/'Ont LFS Emp'!X211,"")</f>
        <v>0.60678018699881642</v>
      </c>
      <c r="Y211" s="35">
        <f>IFERROR(+'CMA Emp Adj'!Y211/'Ont LFS Emp'!Y211,"")</f>
        <v>0.60590111385968071</v>
      </c>
    </row>
    <row r="212" spans="1:25" x14ac:dyDescent="0.25">
      <c r="A212" t="s">
        <v>410</v>
      </c>
      <c r="B212" s="132">
        <f t="shared" si="1"/>
        <v>5413</v>
      </c>
      <c r="C212" s="133">
        <v>541330</v>
      </c>
      <c r="D212" s="70">
        <f>IFERROR(+'CMA Emp Adj'!D212/'Ont LFS Emp'!D212,"")</f>
        <v>0.4946886906096441</v>
      </c>
      <c r="E212" s="70">
        <f>IFERROR(+'CMA Emp Adj'!E212/'Ont LFS Emp'!E212,"")</f>
        <v>0.52058267326022667</v>
      </c>
      <c r="F212" s="70">
        <f>IFERROR(+'CMA Emp Adj'!F212/'Ont LFS Emp'!F212,"")</f>
        <v>0.51910197294897265</v>
      </c>
      <c r="G212" s="70">
        <f>IFERROR(+'CMA Emp Adj'!G212/'Ont LFS Emp'!G212,"")</f>
        <v>0.53538925863996256</v>
      </c>
      <c r="H212" s="70">
        <f>IFERROR(+'CMA Emp Adj'!H212/'Ont LFS Emp'!H212,"")</f>
        <v>0.50437297438821405</v>
      </c>
      <c r="I212" s="70">
        <f>IFERROR(+'CMA Emp Adj'!I212/'Ont LFS Emp'!I212,"")</f>
        <v>0.52544961417800606</v>
      </c>
      <c r="J212" s="70">
        <f>IFERROR(+'CMA Emp Adj'!J212/'Ont LFS Emp'!J212,"")</f>
        <v>0.51843930313766906</v>
      </c>
      <c r="K212" s="70">
        <f>IFERROR(+'CMA Emp Adj'!K212/'Ont LFS Emp'!K212,"")</f>
        <v>0.52355256631069658</v>
      </c>
      <c r="L212" s="70">
        <f>IFERROR(+'CMA Emp Adj'!L212/'Ont LFS Emp'!L212,"")</f>
        <v>0.55726889097742294</v>
      </c>
      <c r="M212" s="35">
        <f>IFERROR(+'CMA Emp Adj'!M212/'Ont LFS Emp'!M212,"")</f>
        <v>0.49743084559251355</v>
      </c>
      <c r="N212" s="35">
        <f>IFERROR(+'CMA Emp Adj'!N212/'Ont LFS Emp'!N212,"")</f>
        <v>0.55558906491422611</v>
      </c>
      <c r="O212" s="35">
        <f>IFERROR(+'CMA Emp Adj'!O212/'Ont LFS Emp'!O212,"")</f>
        <v>0.55275823917054867</v>
      </c>
      <c r="P212" s="35">
        <f>IFERROR(+'CMA Emp Adj'!P212/'Ont LFS Emp'!P212,"")</f>
        <v>0.5356924719420092</v>
      </c>
      <c r="Q212" s="35">
        <f>IFERROR(+'CMA Emp Adj'!Q212/'Ont LFS Emp'!Q212,"")</f>
        <v>0.58488900567470825</v>
      </c>
      <c r="R212" s="35">
        <f>IFERROR(+'CMA Emp Adj'!R212/'Ont LFS Emp'!R212,"")</f>
        <v>0.50202814104676019</v>
      </c>
      <c r="S212" s="35">
        <f>IFERROR(+'CMA Emp Adj'!S212/'Ont LFS Emp'!S212,"")</f>
        <v>0.54211207037715103</v>
      </c>
      <c r="T212" s="35">
        <f>IFERROR(+'CMA Emp Adj'!T212/'Ont LFS Emp'!T212,"")</f>
        <v>0.55038411477041094</v>
      </c>
      <c r="U212" s="35">
        <f>IFERROR(+'CMA Emp Adj'!U212/'Ont LFS Emp'!U212,"")</f>
        <v>0.57567135134912228</v>
      </c>
      <c r="V212" s="35">
        <f>IFERROR(+'CMA Emp Adj'!V212/'Ont LFS Emp'!V212,"")</f>
        <v>0.54364734572378504</v>
      </c>
      <c r="W212" s="35">
        <f>IFERROR(+'CMA Emp Adj'!W212/'Ont LFS Emp'!W212,"")</f>
        <v>0.51250540892084795</v>
      </c>
      <c r="X212" s="35">
        <f>IFERROR(+'CMA Emp Adj'!X212/'Ont LFS Emp'!X212,"")</f>
        <v>0.48779600800384043</v>
      </c>
      <c r="Y212" s="35">
        <f>IFERROR(+'CMA Emp Adj'!Y212/'Ont LFS Emp'!Y212,"")</f>
        <v>0.48708931326132637</v>
      </c>
    </row>
    <row r="213" spans="1:25" x14ac:dyDescent="0.25">
      <c r="A213" t="s">
        <v>411</v>
      </c>
      <c r="B213" s="132">
        <f t="shared" si="1"/>
        <v>5413</v>
      </c>
      <c r="C213" s="133">
        <v>541340</v>
      </c>
      <c r="D213" s="70">
        <f>IFERROR(+'CMA Emp Adj'!D213/'Ont LFS Emp'!D213,"")</f>
        <v>0.51411598700641681</v>
      </c>
      <c r="E213" s="70">
        <f>IFERROR(+'CMA Emp Adj'!E213/'Ont LFS Emp'!E213,"")</f>
        <v>0.54102687197434551</v>
      </c>
      <c r="F213" s="70">
        <f>IFERROR(+'CMA Emp Adj'!F213/'Ont LFS Emp'!F213,"")</f>
        <v>0.53948802195324841</v>
      </c>
      <c r="G213" s="70">
        <f>IFERROR(+'CMA Emp Adj'!G213/'Ont LFS Emp'!G213,"")</f>
        <v>0.55641493804740727</v>
      </c>
      <c r="H213" s="70">
        <f>IFERROR(+'CMA Emp Adj'!H213/'Ont LFS Emp'!H213,"")</f>
        <v>0.5241805896702334</v>
      </c>
      <c r="I213" s="70">
        <f>IFERROR(+'CMA Emp Adj'!I213/'Ont LFS Emp'!I213,"")</f>
        <v>0.54608494623628667</v>
      </c>
      <c r="J213" s="70">
        <f>IFERROR(+'CMA Emp Adj'!J213/'Ont LFS Emp'!J213,"")</f>
        <v>0.53879932793099816</v>
      </c>
      <c r="K213" s="70">
        <f>IFERROR(+'CMA Emp Adj'!K213/'Ont LFS Emp'!K213,"")</f>
        <v>0.54411339795710867</v>
      </c>
      <c r="L213" s="70">
        <f>IFERROR(+'CMA Emp Adj'!L213/'Ont LFS Emp'!L213,"")</f>
        <v>0.57915382209314592</v>
      </c>
      <c r="M213" s="35">
        <f>IFERROR(+'CMA Emp Adj'!M213/'Ont LFS Emp'!M213,"")</f>
        <v>0.51696583124644813</v>
      </c>
      <c r="N213" s="35">
        <f>IFERROR(+'CMA Emp Adj'!N213/'Ont LFS Emp'!N213,"")</f>
        <v>0.57740802630101817</v>
      </c>
      <c r="O213" s="35">
        <f>IFERROR(+'CMA Emp Adj'!O213/'Ont LFS Emp'!O213,"")</f>
        <v>0.57446602904318644</v>
      </c>
      <c r="P213" s="35">
        <f>IFERROR(+'CMA Emp Adj'!P213/'Ont LFS Emp'!P213,"")</f>
        <v>0.5567300590700105</v>
      </c>
      <c r="Q213" s="35">
        <f>IFERROR(+'CMA Emp Adj'!Q213/'Ont LFS Emp'!Q213,"")</f>
        <v>0.60785862735425988</v>
      </c>
      <c r="R213" s="35">
        <f>IFERROR(+'CMA Emp Adj'!R213/'Ont LFS Emp'!R213,"")</f>
        <v>0.63807837182190974</v>
      </c>
      <c r="S213" s="35">
        <f>IFERROR(+'CMA Emp Adj'!S213/'Ont LFS Emp'!S213,"")</f>
        <v>0.68902509427063807</v>
      </c>
      <c r="T213" s="35">
        <f>IFERROR(+'CMA Emp Adj'!T213/'Ont LFS Emp'!T213,"")</f>
        <v>0.69953887265581871</v>
      </c>
      <c r="U213" s="35">
        <f>IFERROR(+'CMA Emp Adj'!U213/'Ont LFS Emp'!U213,"")</f>
        <v>0.73167898079871396</v>
      </c>
      <c r="V213" s="35">
        <f>IFERROR(+'CMA Emp Adj'!V213/'Ont LFS Emp'!V213,"")</f>
        <v>0.6909764310850165</v>
      </c>
      <c r="W213" s="35">
        <f>IFERROR(+'CMA Emp Adj'!W213/'Ont LFS Emp'!W213,"")</f>
        <v>0.75490008008453469</v>
      </c>
      <c r="X213" s="35">
        <f>IFERROR(+'CMA Emp Adj'!X213/'Ont LFS Emp'!X213,"")</f>
        <v>0.71850411546366044</v>
      </c>
      <c r="Y213" s="35">
        <f>IFERROR(+'CMA Emp Adj'!Y213/'Ont LFS Emp'!Y213,"")</f>
        <v>0.71746318221996552</v>
      </c>
    </row>
    <row r="214" spans="1:25" x14ac:dyDescent="0.25">
      <c r="A214" t="s">
        <v>412</v>
      </c>
      <c r="B214" s="132">
        <f t="shared" si="1"/>
        <v>5413</v>
      </c>
      <c r="C214" s="133">
        <v>541350</v>
      </c>
      <c r="D214" s="70">
        <f>IFERROR(+'CMA Emp Adj'!D214/'Ont LFS Emp'!D214,"")</f>
        <v>0.20058815310139219</v>
      </c>
      <c r="E214" s="70">
        <f>IFERROR(+'CMA Emp Adj'!E214/'Ont LFS Emp'!E214,"")</f>
        <v>0.21108773850715284</v>
      </c>
      <c r="F214" s="70">
        <f>IFERROR(+'CMA Emp Adj'!F214/'Ont LFS Emp'!F214,"")</f>
        <v>0.21048733880857659</v>
      </c>
      <c r="G214" s="70">
        <f>IFERROR(+'CMA Emp Adj'!G214/'Ont LFS Emp'!G214,"")</f>
        <v>0.21709156610911209</v>
      </c>
      <c r="H214" s="70">
        <f>IFERROR(+'CMA Emp Adj'!H214/'Ont LFS Emp'!H214,"")</f>
        <v>0.20451497138959512</v>
      </c>
      <c r="I214" s="70">
        <f>IFERROR(+'CMA Emp Adj'!I214/'Ont LFS Emp'!I214,"")</f>
        <v>0.21306120325070269</v>
      </c>
      <c r="J214" s="70">
        <f>IFERROR(+'CMA Emp Adj'!J214/'Ont LFS Emp'!J214,"")</f>
        <v>0.21021863706526081</v>
      </c>
      <c r="K214" s="70">
        <f>IFERROR(+'CMA Emp Adj'!K214/'Ont LFS Emp'!K214,"")</f>
        <v>0.21229198144460157</v>
      </c>
      <c r="L214" s="70">
        <f>IFERROR(+'CMA Emp Adj'!L214/'Ont LFS Emp'!L214,"")</f>
        <v>0.22596339828239273</v>
      </c>
      <c r="M214" s="35">
        <f>IFERROR(+'CMA Emp Adj'!M214/'Ont LFS Emp'!M214,"")</f>
        <v>0.20170005198643384</v>
      </c>
      <c r="N214" s="35">
        <f>IFERROR(+'CMA Emp Adj'!N214/'Ont LFS Emp'!N214,"")</f>
        <v>0.2252822563562796</v>
      </c>
      <c r="O214" s="35">
        <f>IFERROR(+'CMA Emp Adj'!O214/'Ont LFS Emp'!O214,"")</f>
        <v>0.22413440293158063</v>
      </c>
      <c r="P214" s="35">
        <f>IFERROR(+'CMA Emp Adj'!P214/'Ont LFS Emp'!P214,"")</f>
        <v>0.2172145141315914</v>
      </c>
      <c r="Q214" s="35">
        <f>IFERROR(+'CMA Emp Adj'!Q214/'Ont LFS Emp'!Q214,"")</f>
        <v>0.23716290193134287</v>
      </c>
      <c r="R214" s="35">
        <f>IFERROR(+'CMA Emp Adj'!R214/'Ont LFS Emp'!R214,"")</f>
        <v>0.4136539659609475</v>
      </c>
      <c r="S214" s="35">
        <f>IFERROR(+'CMA Emp Adj'!S214/'Ont LFS Emp'!S214,"")</f>
        <v>0.44668174863512661</v>
      </c>
      <c r="T214" s="35">
        <f>IFERROR(+'CMA Emp Adj'!T214/'Ont LFS Emp'!T214,"")</f>
        <v>0.45349762943962169</v>
      </c>
      <c r="U214" s="35">
        <f>IFERROR(+'CMA Emp Adj'!U214/'Ont LFS Emp'!U214,"")</f>
        <v>0.47433344489244988</v>
      </c>
      <c r="V214" s="35">
        <f>IFERROR(+'CMA Emp Adj'!V214/'Ont LFS Emp'!V214,"")</f>
        <v>0.4479467628525628</v>
      </c>
      <c r="W214" s="35">
        <f>IFERROR(+'CMA Emp Adj'!W214/'Ont LFS Emp'!W214,"")</f>
        <v>0.54360412505936395</v>
      </c>
      <c r="X214" s="35">
        <f>IFERROR(+'CMA Emp Adj'!X214/'Ont LFS Emp'!X214,"")</f>
        <v>0.51739536309816991</v>
      </c>
      <c r="Y214" s="35">
        <f>IFERROR(+'CMA Emp Adj'!Y214/'Ont LFS Emp'!Y214,"")</f>
        <v>0.51664578627322011</v>
      </c>
    </row>
    <row r="215" spans="1:25" x14ac:dyDescent="0.25">
      <c r="A215" t="s">
        <v>413</v>
      </c>
      <c r="B215" s="132">
        <f t="shared" si="1"/>
        <v>5413</v>
      </c>
      <c r="C215" s="133">
        <v>541360</v>
      </c>
      <c r="D215" s="70">
        <f>IFERROR(+'CMA Emp Adj'!D215/'Ont LFS Emp'!D215,"")</f>
        <v>0.2837280177299607</v>
      </c>
      <c r="E215" s="70">
        <f>IFERROR(+'CMA Emp Adj'!E215/'Ont LFS Emp'!E215,"")</f>
        <v>0.29857947584502231</v>
      </c>
      <c r="F215" s="70">
        <f>IFERROR(+'CMA Emp Adj'!F215/'Ont LFS Emp'!F215,"")</f>
        <v>0.29773022221917833</v>
      </c>
      <c r="G215" s="70">
        <f>IFERROR(+'CMA Emp Adj'!G215/'Ont LFS Emp'!G215,"")</f>
        <v>0.30707177251338674</v>
      </c>
      <c r="H215" s="70">
        <f>IFERROR(+'CMA Emp Adj'!H215/'Ont LFS Emp'!H215,"")</f>
        <v>0.28928242536406662</v>
      </c>
      <c r="I215" s="70">
        <f>IFERROR(+'CMA Emp Adj'!I215/'Ont LFS Emp'!I215,"")</f>
        <v>0.30137090311074088</v>
      </c>
      <c r="J215" s="70">
        <f>IFERROR(+'CMA Emp Adj'!J215/'Ont LFS Emp'!J215,"")</f>
        <v>0.29735014886084277</v>
      </c>
      <c r="K215" s="70">
        <f>IFERROR(+'CMA Emp Adj'!K215/'Ont LFS Emp'!K215,"")</f>
        <v>0.30028285391708082</v>
      </c>
      <c r="L215" s="70">
        <f>IFERROR(+'CMA Emp Adj'!L215/'Ont LFS Emp'!L215,"")</f>
        <v>0.31962080553073258</v>
      </c>
      <c r="M215" s="35">
        <f>IFERROR(+'CMA Emp Adj'!M215/'Ont LFS Emp'!M215,"")</f>
        <v>0.28530077694675032</v>
      </c>
      <c r="N215" s="35">
        <f>IFERROR(+'CMA Emp Adj'!N215/'Ont LFS Emp'!N215,"")</f>
        <v>0.31865734360389009</v>
      </c>
      <c r="O215" s="35">
        <f>IFERROR(+'CMA Emp Adj'!O215/'Ont LFS Emp'!O215,"")</f>
        <v>0.31703372739426389</v>
      </c>
      <c r="P215" s="35">
        <f>IFERROR(+'CMA Emp Adj'!P215/'Ont LFS Emp'!P215,"")</f>
        <v>0.30724568008550657</v>
      </c>
      <c r="Q215" s="35">
        <f>IFERROR(+'CMA Emp Adj'!Q215/'Ont LFS Emp'!Q215,"")</f>
        <v>0.33546228430575226</v>
      </c>
      <c r="R215" s="35">
        <f>IFERROR(+'CMA Emp Adj'!R215/'Ont LFS Emp'!R215,"")</f>
        <v>0.63666391746955697</v>
      </c>
      <c r="S215" s="35">
        <f>IFERROR(+'CMA Emp Adj'!S215/'Ont LFS Emp'!S215,"")</f>
        <v>0.6874977042406506</v>
      </c>
      <c r="T215" s="35">
        <f>IFERROR(+'CMA Emp Adj'!T215/'Ont LFS Emp'!T215,"")</f>
        <v>0.69798817630445542</v>
      </c>
      <c r="U215" s="35">
        <f>IFERROR(+'CMA Emp Adj'!U215/'Ont LFS Emp'!U215,"")</f>
        <v>0.73005703815872003</v>
      </c>
      <c r="V215" s="35">
        <f>IFERROR(+'CMA Emp Adj'!V215/'Ont LFS Emp'!V215,"")</f>
        <v>0.68944471544712271</v>
      </c>
      <c r="W215" s="35">
        <f>IFERROR(+'CMA Emp Adj'!W215/'Ont LFS Emp'!W215,"")</f>
        <v>0.78518561676884091</v>
      </c>
      <c r="X215" s="35">
        <f>IFERROR(+'CMA Emp Adj'!X215/'Ont LFS Emp'!X215,"")</f>
        <v>0.74732949688932271</v>
      </c>
      <c r="Y215" s="35">
        <f>IFERROR(+'CMA Emp Adj'!Y215/'Ont LFS Emp'!Y215,"")</f>
        <v>0.74624680285798239</v>
      </c>
    </row>
    <row r="216" spans="1:25" x14ac:dyDescent="0.25">
      <c r="A216" t="s">
        <v>414</v>
      </c>
      <c r="B216" s="132">
        <f t="shared" si="1"/>
        <v>5413</v>
      </c>
      <c r="C216" s="133">
        <v>541370</v>
      </c>
      <c r="D216" s="70">
        <f>IFERROR(+'CMA Emp Adj'!D216/'Ont LFS Emp'!D216,"")</f>
        <v>0.54923636198012216</v>
      </c>
      <c r="E216" s="70">
        <f>IFERROR(+'CMA Emp Adj'!E216/'Ont LFS Emp'!E216,"")</f>
        <v>0.57798558770156649</v>
      </c>
      <c r="F216" s="70">
        <f>IFERROR(+'CMA Emp Adj'!F216/'Ont LFS Emp'!F216,"")</f>
        <v>0.5763416155073896</v>
      </c>
      <c r="G216" s="70">
        <f>IFERROR(+'CMA Emp Adj'!G216/'Ont LFS Emp'!G216,"")</f>
        <v>0.59442484584852762</v>
      </c>
      <c r="H216" s="70">
        <f>IFERROR(+'CMA Emp Adj'!H216/'Ont LFS Emp'!H216,"")</f>
        <v>0.55998849941906348</v>
      </c>
      <c r="I216" s="70">
        <f>IFERROR(+'CMA Emp Adj'!I216/'Ont LFS Emp'!I216,"")</f>
        <v>0.58338918995566102</v>
      </c>
      <c r="J216" s="70">
        <f>IFERROR(+'CMA Emp Adj'!J216/'Ont LFS Emp'!J216,"")</f>
        <v>0.57560587530701057</v>
      </c>
      <c r="K216" s="70">
        <f>IFERROR(+'CMA Emp Adj'!K216/'Ont LFS Emp'!K216,"")</f>
        <v>0.5812829609495781</v>
      </c>
      <c r="L216" s="70">
        <f>IFERROR(+'CMA Emp Adj'!L216/'Ont LFS Emp'!L216,"")</f>
        <v>0.61871707224181727</v>
      </c>
      <c r="M216" s="35">
        <f>IFERROR(+'CMA Emp Adj'!M216/'Ont LFS Emp'!M216,"")</f>
        <v>0.55228088524367369</v>
      </c>
      <c r="N216" s="35">
        <f>IFERROR(+'CMA Emp Adj'!N216/'Ont LFS Emp'!N216,"")</f>
        <v>0.61685201736341966</v>
      </c>
      <c r="O216" s="35">
        <f>IFERROR(+'CMA Emp Adj'!O216/'Ont LFS Emp'!O216,"")</f>
        <v>0.61370904591011832</v>
      </c>
      <c r="P216" s="35">
        <f>IFERROR(+'CMA Emp Adj'!P216/'Ont LFS Emp'!P216,"")</f>
        <v>0.59476149346971108</v>
      </c>
      <c r="Q216" s="35">
        <f>IFERROR(+'CMA Emp Adj'!Q216/'Ont LFS Emp'!Q216,"")</f>
        <v>0.64938276483146484</v>
      </c>
      <c r="R216" s="35">
        <f>IFERROR(+'CMA Emp Adj'!R216/'Ont LFS Emp'!R216,"")</f>
        <v>0.41048185347019223</v>
      </c>
      <c r="S216" s="35">
        <f>IFERROR(+'CMA Emp Adj'!S216/'Ont LFS Emp'!S216,"")</f>
        <v>0.443256362029812</v>
      </c>
      <c r="T216" s="35">
        <f>IFERROR(+'CMA Emp Adj'!T216/'Ont LFS Emp'!T216,"")</f>
        <v>0.45001997513614728</v>
      </c>
      <c r="U216" s="35">
        <f>IFERROR(+'CMA Emp Adj'!U216/'Ont LFS Emp'!U216,"")</f>
        <v>0.47069601078292556</v>
      </c>
      <c r="V216" s="35">
        <f>IFERROR(+'CMA Emp Adj'!V216/'Ont LFS Emp'!V216,"")</f>
        <v>0.44451167546415332</v>
      </c>
      <c r="W216" s="35">
        <f>IFERROR(+'CMA Emp Adj'!W216/'Ont LFS Emp'!W216,"")</f>
        <v>0.40947912729917668</v>
      </c>
      <c r="X216" s="35">
        <f>IFERROR(+'CMA Emp Adj'!X216/'Ont LFS Emp'!X216,"")</f>
        <v>0.38973692800241888</v>
      </c>
      <c r="Y216" s="35">
        <f>IFERROR(+'CMA Emp Adj'!Y216/'Ont LFS Emp'!Y216,"")</f>
        <v>0.38917229640752338</v>
      </c>
    </row>
    <row r="217" spans="1:25" x14ac:dyDescent="0.25">
      <c r="A217" t="s">
        <v>415</v>
      </c>
      <c r="B217" s="132">
        <f t="shared" si="1"/>
        <v>5413</v>
      </c>
      <c r="C217" s="133">
        <v>541380</v>
      </c>
      <c r="D217" s="70">
        <f>IFERROR(+'CMA Emp Adj'!D217/'Ont LFS Emp'!D217,"")</f>
        <v>0.26806521077739304</v>
      </c>
      <c r="E217" s="70">
        <f>IFERROR(+'CMA Emp Adj'!E217/'Ont LFS Emp'!E217,"")</f>
        <v>0.28209681499405775</v>
      </c>
      <c r="F217" s="70">
        <f>IFERROR(+'CMA Emp Adj'!F217/'Ont LFS Emp'!F217,"")</f>
        <v>0.28129444322253949</v>
      </c>
      <c r="G217" s="70">
        <f>IFERROR(+'CMA Emp Adj'!G217/'Ont LFS Emp'!G217,"")</f>
        <v>0.29012030634539798</v>
      </c>
      <c r="H217" s="70">
        <f>IFERROR(+'CMA Emp Adj'!H217/'Ont LFS Emp'!H217,"")</f>
        <v>0.27331299513472523</v>
      </c>
      <c r="I217" s="70">
        <f>IFERROR(+'CMA Emp Adj'!I217/'Ont LFS Emp'!I217,"")</f>
        <v>0.28473414543587111</v>
      </c>
      <c r="J217" s="70">
        <f>IFERROR(+'CMA Emp Adj'!J217/'Ont LFS Emp'!J217,"")</f>
        <v>0.28093535128044561</v>
      </c>
      <c r="K217" s="70">
        <f>IFERROR(+'CMA Emp Adj'!K217/'Ont LFS Emp'!K217,"")</f>
        <v>0.28370616047066316</v>
      </c>
      <c r="L217" s="70">
        <f>IFERROR(+'CMA Emp Adj'!L217/'Ont LFS Emp'!L217,"")</f>
        <v>0.30197658760997487</v>
      </c>
      <c r="M217" s="35">
        <f>IFERROR(+'CMA Emp Adj'!M217/'Ont LFS Emp'!M217,"")</f>
        <v>0.26955114802928637</v>
      </c>
      <c r="N217" s="35">
        <f>IFERROR(+'CMA Emp Adj'!N217/'Ont LFS Emp'!N217,"")</f>
        <v>0.30106631224640179</v>
      </c>
      <c r="O217" s="35">
        <f>IFERROR(+'CMA Emp Adj'!O217/'Ont LFS Emp'!O217,"")</f>
        <v>0.29953232549057401</v>
      </c>
      <c r="P217" s="35">
        <f>IFERROR(+'CMA Emp Adj'!P217/'Ont LFS Emp'!P217,"")</f>
        <v>0.29028461359411128</v>
      </c>
      <c r="Q217" s="35">
        <f>IFERROR(+'CMA Emp Adj'!Q217/'Ont LFS Emp'!Q217,"")</f>
        <v>0.31694355978574679</v>
      </c>
      <c r="R217" s="35">
        <f>IFERROR(+'CMA Emp Adj'!R217/'Ont LFS Emp'!R217,"")</f>
        <v>0.54560039241954505</v>
      </c>
      <c r="S217" s="35">
        <f>IFERROR(+'CMA Emp Adj'!S217/'Ont LFS Emp'!S217,"")</f>
        <v>0.58916330410568796</v>
      </c>
      <c r="T217" s="35">
        <f>IFERROR(+'CMA Emp Adj'!T217/'Ont LFS Emp'!T217,"")</f>
        <v>0.5981532994825689</v>
      </c>
      <c r="U217" s="35">
        <f>IFERROR(+'CMA Emp Adj'!U217/'Ont LFS Emp'!U217,"")</f>
        <v>0.62563527722944123</v>
      </c>
      <c r="V217" s="35">
        <f>IFERROR(+'CMA Emp Adj'!V217/'Ont LFS Emp'!V217,"")</f>
        <v>0.59083182975815252</v>
      </c>
      <c r="W217" s="35">
        <f>IFERROR(+'CMA Emp Adj'!W217/'Ont LFS Emp'!W217,"")</f>
        <v>0.46023821975553852</v>
      </c>
      <c r="X217" s="35">
        <f>IFERROR(+'CMA Emp Adj'!X217/'Ont LFS Emp'!X217,"")</f>
        <v>0.43804877454906699</v>
      </c>
      <c r="Y217" s="35">
        <f>IFERROR(+'CMA Emp Adj'!Y217/'Ont LFS Emp'!Y217,"")</f>
        <v>0.43741415113915966</v>
      </c>
    </row>
    <row r="218" spans="1:25" x14ac:dyDescent="0.25">
      <c r="A218" t="s">
        <v>547</v>
      </c>
      <c r="B218" s="132">
        <f t="shared" si="1"/>
        <v>5414</v>
      </c>
      <c r="C218" s="133">
        <v>5414</v>
      </c>
      <c r="D218" s="70">
        <f>IFERROR(+'CMA Emp Adj'!D218/'Ont LFS Emp'!D218,"")</f>
        <v>0.70483711747285283</v>
      </c>
      <c r="E218" s="70">
        <f>IFERROR(+'CMA Emp Adj'!E218/'Ont LFS Emp'!E218,"")</f>
        <v>0.61445783132530118</v>
      </c>
      <c r="F218" s="70">
        <f>IFERROR(+'CMA Emp Adj'!F218/'Ont LFS Emp'!F218,"")</f>
        <v>0.7002247191011236</v>
      </c>
      <c r="G218" s="70">
        <f>IFERROR(+'CMA Emp Adj'!G218/'Ont LFS Emp'!G218,"")</f>
        <v>0.69851657940663181</v>
      </c>
      <c r="H218" s="70">
        <f>IFERROR(+'CMA Emp Adj'!H218/'Ont LFS Emp'!H218,"")</f>
        <v>0.68194444444444446</v>
      </c>
      <c r="I218" s="70">
        <f>IFERROR(+'CMA Emp Adj'!I218/'Ont LFS Emp'!I218,"")</f>
        <v>0.70628728774667282</v>
      </c>
      <c r="J218" s="70">
        <f>IFERROR(+'CMA Emp Adj'!J218/'Ont LFS Emp'!J218,"")</f>
        <v>0.66115702479338845</v>
      </c>
      <c r="K218" s="70">
        <f>IFERROR(+'CMA Emp Adj'!K218/'Ont LFS Emp'!K218,"")</f>
        <v>0.6728395061728395</v>
      </c>
      <c r="L218" s="70">
        <f>IFERROR(+'CMA Emp Adj'!L218/'Ont LFS Emp'!L218,"")</f>
        <v>0.73598191482168906</v>
      </c>
      <c r="M218" s="35">
        <f>IFERROR(+'CMA Emp Adj'!M218/'Ont LFS Emp'!M218,"")</f>
        <v>0.70385129900126431</v>
      </c>
      <c r="N218" s="35">
        <f>IFERROR(+'CMA Emp Adj'!N218/'Ont LFS Emp'!N218,"")</f>
        <v>0.69747468444439287</v>
      </c>
      <c r="O218" s="35">
        <f>IFERROR(+'CMA Emp Adj'!O218/'Ont LFS Emp'!O218,"")</f>
        <v>0.73472198142730893</v>
      </c>
      <c r="P218" s="35">
        <f>IFERROR(+'CMA Emp Adj'!P218/'Ont LFS Emp'!P218,"")</f>
        <v>0.70960296292957892</v>
      </c>
      <c r="Q218" s="35">
        <f>IFERROR(+'CMA Emp Adj'!Q218/'Ont LFS Emp'!Q218,"")</f>
        <v>0.70129008477699972</v>
      </c>
      <c r="R218" s="35">
        <f>IFERROR(+'CMA Emp Adj'!R218/'Ont LFS Emp'!R218,"")</f>
        <v>0.69934799798602676</v>
      </c>
      <c r="S218" s="35">
        <f>IFERROR(+'CMA Emp Adj'!S218/'Ont LFS Emp'!S218,"")</f>
        <v>0.59367269618266372</v>
      </c>
      <c r="T218" s="35">
        <f>IFERROR(+'CMA Emp Adj'!T218/'Ont LFS Emp'!T218,"")</f>
        <v>0.59693789405996611</v>
      </c>
      <c r="U218" s="35">
        <f>IFERROR(+'CMA Emp Adj'!U218/'Ont LFS Emp'!U218,"")</f>
        <v>0.62939873590029394</v>
      </c>
      <c r="V218" s="35">
        <f>IFERROR(+'CMA Emp Adj'!V218/'Ont LFS Emp'!V218,"")</f>
        <v>0.66825003435394614</v>
      </c>
      <c r="W218" s="35">
        <f>IFERROR(+'CMA Emp Adj'!W218/'Ont LFS Emp'!W218,"")</f>
        <v>0.666296701219244</v>
      </c>
      <c r="X218" s="35">
        <f>IFERROR(+'CMA Emp Adj'!X218/'Ont LFS Emp'!X218,"")</f>
        <v>0.67900013103049384</v>
      </c>
      <c r="Y218" s="35">
        <f>IFERROR(+'CMA Emp Adj'!Y218/'Ont LFS Emp'!Y218,"")</f>
        <v>0.62496999898960737</v>
      </c>
    </row>
    <row r="219" spans="1:25" x14ac:dyDescent="0.25">
      <c r="A219" t="s">
        <v>416</v>
      </c>
      <c r="B219" s="132">
        <f t="shared" si="1"/>
        <v>5414</v>
      </c>
      <c r="C219" s="133">
        <v>541410</v>
      </c>
      <c r="D219" s="70">
        <f>IFERROR(+'CMA Emp Adj'!D219/'Ont LFS Emp'!D219,"")</f>
        <v>0.56531749135966214</v>
      </c>
      <c r="E219" s="70">
        <f>IFERROR(+'CMA Emp Adj'!E219/'Ont LFS Emp'!E219,"")</f>
        <v>0.49282841544521327</v>
      </c>
      <c r="F219" s="70">
        <f>IFERROR(+'CMA Emp Adj'!F219/'Ont LFS Emp'!F219,"")</f>
        <v>0.56161809839067911</v>
      </c>
      <c r="G219" s="70">
        <f>IFERROR(+'CMA Emp Adj'!G219/'Ont LFS Emp'!G219,"")</f>
        <v>0.56024807796603937</v>
      </c>
      <c r="H219" s="70">
        <f>IFERROR(+'CMA Emp Adj'!H219/'Ont LFS Emp'!H219,"")</f>
        <v>0.54695632937469429</v>
      </c>
      <c r="I219" s="70">
        <f>IFERROR(+'CMA Emp Adj'!I219/'Ont LFS Emp'!I219,"")</f>
        <v>0.56648060635590358</v>
      </c>
      <c r="J219" s="70">
        <f>IFERROR(+'CMA Emp Adj'!J219/'Ont LFS Emp'!J219,"")</f>
        <v>0.53028369446705814</v>
      </c>
      <c r="K219" s="70">
        <f>IFERROR(+'CMA Emp Adj'!K219/'Ont LFS Emp'!K219,"")</f>
        <v>0.5396536764140456</v>
      </c>
      <c r="L219" s="70">
        <f>IFERROR(+'CMA Emp Adj'!L219/'Ont LFS Emp'!L219,"")</f>
        <v>0.5902973033895349</v>
      </c>
      <c r="M219" s="35">
        <f>IFERROR(+'CMA Emp Adj'!M219/'Ont LFS Emp'!M219,"")</f>
        <v>0.56452681162461549</v>
      </c>
      <c r="N219" s="35">
        <f>IFERROR(+'CMA Emp Adj'!N219/'Ont LFS Emp'!N219,"")</f>
        <v>0.55941242185243256</v>
      </c>
      <c r="O219" s="35">
        <f>IFERROR(+'CMA Emp Adj'!O219/'Ont LFS Emp'!O219,"")</f>
        <v>0.58928676866011376</v>
      </c>
      <c r="P219" s="35">
        <f>IFERROR(+'CMA Emp Adj'!P219/'Ont LFS Emp'!P219,"")</f>
        <v>0.56913995719044042</v>
      </c>
      <c r="Q219" s="35">
        <f>IFERROR(+'CMA Emp Adj'!Q219/'Ont LFS Emp'!Q219,"")</f>
        <v>0.56247257928610406</v>
      </c>
      <c r="R219" s="35">
        <f>IFERROR(+'CMA Emp Adj'!R219/'Ont LFS Emp'!R219,"")</f>
        <v>0.70700983546497076</v>
      </c>
      <c r="S219" s="35">
        <f>IFERROR(+'CMA Emp Adj'!S219/'Ont LFS Emp'!S219,"")</f>
        <v>0.60017678817540143</v>
      </c>
      <c r="T219" s="35">
        <f>IFERROR(+'CMA Emp Adj'!T219/'Ont LFS Emp'!T219,"")</f>
        <v>0.60347775853728169</v>
      </c>
      <c r="U219" s="35">
        <f>IFERROR(+'CMA Emp Adj'!U219/'Ont LFS Emp'!U219,"")</f>
        <v>0.63629423118705852</v>
      </c>
      <c r="V219" s="35">
        <f>IFERROR(+'CMA Emp Adj'!V219/'Ont LFS Emp'!V219,"")</f>
        <v>0.67557117228994268</v>
      </c>
      <c r="W219" s="35">
        <f>IFERROR(+'CMA Emp Adj'!W219/'Ont LFS Emp'!W219,"")</f>
        <v>0.68996101475970373</v>
      </c>
      <c r="X219" s="35">
        <f>IFERROR(+'CMA Emp Adj'!X219/'Ont LFS Emp'!X219,"")</f>
        <v>0.70311562187010956</v>
      </c>
      <c r="Y219" s="35">
        <f>IFERROR(+'CMA Emp Adj'!Y219/'Ont LFS Emp'!Y219,"")</f>
        <v>0.64716654593694756</v>
      </c>
    </row>
    <row r="220" spans="1:25" x14ac:dyDescent="0.25">
      <c r="A220" t="s">
        <v>417</v>
      </c>
      <c r="B220" s="132">
        <f t="shared" si="1"/>
        <v>5414</v>
      </c>
      <c r="C220" s="133">
        <v>541420</v>
      </c>
      <c r="D220" s="70">
        <f>IFERROR(+'CMA Emp Adj'!D220/'Ont LFS Emp'!D220,"")</f>
        <v>0.47316667529909318</v>
      </c>
      <c r="E220" s="70">
        <f>IFERROR(+'CMA Emp Adj'!E220/'Ont LFS Emp'!E220,"")</f>
        <v>0.41249383999826283</v>
      </c>
      <c r="F220" s="70">
        <f>IFERROR(+'CMA Emp Adj'!F220/'Ont LFS Emp'!F220,"")</f>
        <v>0.47007030998488974</v>
      </c>
      <c r="G220" s="70">
        <f>IFERROR(+'CMA Emp Adj'!G220/'Ont LFS Emp'!G220,"")</f>
        <v>0.46892361274072786</v>
      </c>
      <c r="H220" s="70">
        <f>IFERROR(+'CMA Emp Adj'!H220/'Ont LFS Emp'!H220,"")</f>
        <v>0.45779851474534872</v>
      </c>
      <c r="I220" s="70">
        <f>IFERROR(+'CMA Emp Adj'!I220/'Ont LFS Emp'!I220,"")</f>
        <v>0.47414019418745884</v>
      </c>
      <c r="J220" s="70">
        <f>IFERROR(+'CMA Emp Adj'!J220/'Ont LFS Emp'!J220,"")</f>
        <v>0.44384363921381703</v>
      </c>
      <c r="K220" s="70">
        <f>IFERROR(+'CMA Emp Adj'!K220/'Ont LFS Emp'!K220,"")</f>
        <v>0.45168624672770324</v>
      </c>
      <c r="L220" s="70">
        <f>IFERROR(+'CMA Emp Adj'!L220/'Ont LFS Emp'!L220,"")</f>
        <v>0.49407459834839329</v>
      </c>
      <c r="M220" s="35">
        <f>IFERROR(+'CMA Emp Adj'!M220/'Ont LFS Emp'!M220,"")</f>
        <v>0.47250488204631658</v>
      </c>
      <c r="N220" s="35">
        <f>IFERROR(+'CMA Emp Adj'!N220/'Ont LFS Emp'!N220,"")</f>
        <v>0.46822417458250332</v>
      </c>
      <c r="O220" s="35">
        <f>IFERROR(+'CMA Emp Adj'!O220/'Ont LFS Emp'!O220,"")</f>
        <v>0.49322878804621351</v>
      </c>
      <c r="P220" s="35">
        <f>IFERROR(+'CMA Emp Adj'!P220/'Ont LFS Emp'!P220,"")</f>
        <v>0.47636605171365215</v>
      </c>
      <c r="Q220" s="35">
        <f>IFERROR(+'CMA Emp Adj'!Q220/'Ont LFS Emp'!Q220,"")</f>
        <v>0.47078550435013472</v>
      </c>
      <c r="R220" s="35">
        <f>IFERROR(+'CMA Emp Adj'!R220/'Ont LFS Emp'!R220,"")</f>
        <v>0.5155798862239851</v>
      </c>
      <c r="S220" s="35">
        <f>IFERROR(+'CMA Emp Adj'!S220/'Ont LFS Emp'!S220,"")</f>
        <v>0.43767294970973802</v>
      </c>
      <c r="T220" s="35">
        <f>IFERROR(+'CMA Emp Adj'!T220/'Ont LFS Emp'!T220,"")</f>
        <v>0.44008014949428936</v>
      </c>
      <c r="U220" s="35">
        <f>IFERROR(+'CMA Emp Adj'!U220/'Ont LFS Emp'!U220,"")</f>
        <v>0.46401123557871021</v>
      </c>
      <c r="V220" s="35">
        <f>IFERROR(+'CMA Emp Adj'!V220/'Ont LFS Emp'!V220,"")</f>
        <v>0.49265355398681737</v>
      </c>
      <c r="W220" s="35">
        <f>IFERROR(+'CMA Emp Adj'!W220/'Ont LFS Emp'!W220,"")</f>
        <v>0.47591340803624921</v>
      </c>
      <c r="X220" s="35">
        <f>IFERROR(+'CMA Emp Adj'!X220/'Ont LFS Emp'!X220,"")</f>
        <v>0.4849870422958189</v>
      </c>
      <c r="Y220" s="35">
        <f>IFERROR(+'CMA Emp Adj'!Y220/'Ont LFS Emp'!Y220,"")</f>
        <v>0.44639512936997988</v>
      </c>
    </row>
    <row r="221" spans="1:25" x14ac:dyDescent="0.25">
      <c r="A221" t="s">
        <v>418</v>
      </c>
      <c r="B221" s="132">
        <f t="shared" si="1"/>
        <v>5414</v>
      </c>
      <c r="C221" s="133">
        <v>541430</v>
      </c>
      <c r="D221" s="70">
        <f>IFERROR(+'CMA Emp Adj'!D221/'Ont LFS Emp'!D221,"")</f>
        <v>0.8738227269921599</v>
      </c>
      <c r="E221" s="70">
        <f>IFERROR(+'CMA Emp Adj'!E221/'Ont LFS Emp'!E221,"")</f>
        <v>0.76177489022638378</v>
      </c>
      <c r="F221" s="70">
        <f>IFERROR(+'CMA Emp Adj'!F221/'Ont LFS Emp'!F221,"")</f>
        <v>0.86810450015188034</v>
      </c>
      <c r="G221" s="70">
        <f>IFERROR(+'CMA Emp Adj'!G221/'Ont LFS Emp'!G221,"")</f>
        <v>0.86598683175882507</v>
      </c>
      <c r="H221" s="70">
        <f>IFERROR(+'CMA Emp Adj'!H221/'Ont LFS Emp'!H221,"")</f>
        <v>0.84544150602929802</v>
      </c>
      <c r="I221" s="70">
        <f>IFERROR(+'CMA Emp Adj'!I221/'Ont LFS Emp'!I221,"")</f>
        <v>0.87562057746265698</v>
      </c>
      <c r="J221" s="70">
        <f>IFERROR(+'CMA Emp Adj'!J221/'Ont LFS Emp'!J221,"")</f>
        <v>0.81967027566086359</v>
      </c>
      <c r="K221" s="70">
        <f>IFERROR(+'CMA Emp Adj'!K221/'Ont LFS Emp'!K221,"")</f>
        <v>0.83415364704406869</v>
      </c>
      <c r="L221" s="70">
        <f>IFERROR(+'CMA Emp Adj'!L221/'Ont LFS Emp'!L221,"")</f>
        <v>0.9124345297424975</v>
      </c>
      <c r="M221" s="35">
        <f>IFERROR(+'CMA Emp Adj'!M221/'Ont LFS Emp'!M221,"")</f>
        <v>0.8726005572683927</v>
      </c>
      <c r="N221" s="35">
        <f>IFERROR(+'CMA Emp Adj'!N221/'Ont LFS Emp'!N221,"")</f>
        <v>0.86469514113332668</v>
      </c>
      <c r="O221" s="35">
        <f>IFERROR(+'CMA Emp Adj'!O221/'Ont LFS Emp'!O221,"")</f>
        <v>0.91087252568905996</v>
      </c>
      <c r="P221" s="35">
        <f>IFERROR(+'CMA Emp Adj'!P221/'Ont LFS Emp'!P221,"")</f>
        <v>0.87973119005430844</v>
      </c>
      <c r="Q221" s="35">
        <f>IFERROR(+'CMA Emp Adj'!Q221/'Ont LFS Emp'!Q221,"")</f>
        <v>0.86942528862493307</v>
      </c>
      <c r="R221" s="35">
        <f>IFERROR(+'CMA Emp Adj'!R221/'Ont LFS Emp'!R221,"")</f>
        <v>0.73248596578195324</v>
      </c>
      <c r="S221" s="35">
        <f>IFERROR(+'CMA Emp Adj'!S221/'Ont LFS Emp'!S221,"")</f>
        <v>0.62180333607021088</v>
      </c>
      <c r="T221" s="35">
        <f>IFERROR(+'CMA Emp Adj'!T221/'Ont LFS Emp'!T221,"")</f>
        <v>0.62522325237441523</v>
      </c>
      <c r="U221" s="35">
        <f>IFERROR(+'CMA Emp Adj'!U221/'Ont LFS Emp'!U221,"")</f>
        <v>0.65922222163432698</v>
      </c>
      <c r="V221" s="35">
        <f>IFERROR(+'CMA Emp Adj'!V221/'Ont LFS Emp'!V221,"")</f>
        <v>0.69991445347263836</v>
      </c>
      <c r="W221" s="35">
        <f>IFERROR(+'CMA Emp Adj'!W221/'Ont LFS Emp'!W221,"")</f>
        <v>0.68650288985657981</v>
      </c>
      <c r="X221" s="35">
        <f>IFERROR(+'CMA Emp Adj'!X221/'Ont LFS Emp'!X221,"")</f>
        <v>0.69959156530785394</v>
      </c>
      <c r="Y221" s="35">
        <f>IFERROR(+'CMA Emp Adj'!Y221/'Ont LFS Emp'!Y221,"")</f>
        <v>0.64392290941097285</v>
      </c>
    </row>
    <row r="222" spans="1:25" x14ac:dyDescent="0.25">
      <c r="A222" t="s">
        <v>419</v>
      </c>
      <c r="B222" s="132">
        <f t="shared" si="1"/>
        <v>5414</v>
      </c>
      <c r="C222" s="133">
        <v>541490</v>
      </c>
      <c r="D222" s="70">
        <f>IFERROR(+'CMA Emp Adj'!D222/'Ont LFS Emp'!D222,"")</f>
        <v>0.65584443341078036</v>
      </c>
      <c r="E222" s="70">
        <f>IFERROR(+'CMA Emp Adj'!E222/'Ont LFS Emp'!E222,"")</f>
        <v>0.5717473416911536</v>
      </c>
      <c r="F222" s="70">
        <f>IFERROR(+'CMA Emp Adj'!F222/'Ont LFS Emp'!F222,"")</f>
        <v>0.65155263929015061</v>
      </c>
      <c r="G222" s="70">
        <f>IFERROR(+'CMA Emp Adj'!G222/'Ont LFS Emp'!G222,"")</f>
        <v>0.64996323106752873</v>
      </c>
      <c r="H222" s="70">
        <f>IFERROR(+'CMA Emp Adj'!H222/'Ont LFS Emp'!H222,"")</f>
        <v>0.63454301241665534</v>
      </c>
      <c r="I222" s="70">
        <f>IFERROR(+'CMA Emp Adj'!I222/'Ont LFS Emp'!I222,"")</f>
        <v>0.65719380346806766</v>
      </c>
      <c r="J222" s="70">
        <f>IFERROR(+'CMA Emp Adj'!J222/'Ont LFS Emp'!J222,"")</f>
        <v>0.6152005102623983</v>
      </c>
      <c r="K222" s="70">
        <f>IFERROR(+'CMA Emp Adj'!K222/'Ont LFS Emp'!K222,"")</f>
        <v>0.62607095137737434</v>
      </c>
      <c r="L222" s="70">
        <f>IFERROR(+'CMA Emp Adj'!L222/'Ont LFS Emp'!L222,"")</f>
        <v>0.68482437993257772</v>
      </c>
      <c r="M222" s="35">
        <f>IFERROR(+'CMA Emp Adj'!M222/'Ont LFS Emp'!M222,"")</f>
        <v>0.65492713842032491</v>
      </c>
      <c r="N222" s="35">
        <f>IFERROR(+'CMA Emp Adj'!N222/'Ont LFS Emp'!N222,"")</f>
        <v>0.64899375742000986</v>
      </c>
      <c r="O222" s="35">
        <f>IFERROR(+'CMA Emp Adj'!O222/'Ont LFS Emp'!O222,"")</f>
        <v>0.68365202353605969</v>
      </c>
      <c r="P222" s="35">
        <f>IFERROR(+'CMA Emp Adj'!P222/'Ont LFS Emp'!P222,"")</f>
        <v>0.66027900862795486</v>
      </c>
      <c r="Q222" s="35">
        <f>IFERROR(+'CMA Emp Adj'!Q222/'Ont LFS Emp'!Q222,"")</f>
        <v>0.65254395222011574</v>
      </c>
      <c r="R222" s="35">
        <f>IFERROR(+'CMA Emp Adj'!R222/'Ont LFS Emp'!R222,"")</f>
        <v>0.74083436709778161</v>
      </c>
      <c r="S222" s="35">
        <f>IFERROR(+'CMA Emp Adj'!S222/'Ont LFS Emp'!S222,"")</f>
        <v>0.6288902483545894</v>
      </c>
      <c r="T222" s="35">
        <f>IFERROR(+'CMA Emp Adj'!T222/'Ont LFS Emp'!T222,"")</f>
        <v>0.63234914265305953</v>
      </c>
      <c r="U222" s="35">
        <f>IFERROR(+'CMA Emp Adj'!U222/'Ont LFS Emp'!U222,"")</f>
        <v>0.66673561017637262</v>
      </c>
      <c r="V222" s="35">
        <f>IFERROR(+'CMA Emp Adj'!V222/'Ont LFS Emp'!V222,"")</f>
        <v>0.70789162575620612</v>
      </c>
      <c r="W222" s="35">
        <f>IFERROR(+'CMA Emp Adj'!W222/'Ont LFS Emp'!W222,"")</f>
        <v>0.63424042823273219</v>
      </c>
      <c r="X222" s="35">
        <f>IFERROR(+'CMA Emp Adj'!X222/'Ont LFS Emp'!X222,"")</f>
        <v>0.64633268195208604</v>
      </c>
      <c r="Y222" s="35">
        <f>IFERROR(+'CMA Emp Adj'!Y222/'Ont LFS Emp'!Y222,"")</f>
        <v>0.59490199946427491</v>
      </c>
    </row>
    <row r="223" spans="1:25" x14ac:dyDescent="0.25">
      <c r="A223" s="106" t="s">
        <v>420</v>
      </c>
      <c r="B223" s="129"/>
      <c r="C223" s="130"/>
      <c r="D223" s="141"/>
      <c r="E223" s="141"/>
      <c r="F223" s="141"/>
      <c r="G223" s="141"/>
      <c r="H223" s="141"/>
      <c r="I223" s="141"/>
      <c r="J223" s="141"/>
      <c r="K223" s="141"/>
      <c r="L223" s="141"/>
      <c r="M223" s="135"/>
      <c r="N223" s="135"/>
      <c r="O223" s="135"/>
      <c r="P223" s="135"/>
      <c r="Q223" s="135"/>
      <c r="R223" s="135"/>
      <c r="S223" s="135"/>
      <c r="T223" s="135"/>
      <c r="U223" s="135"/>
      <c r="V223" s="135"/>
      <c r="W223" s="135"/>
      <c r="X223" s="135"/>
      <c r="Y223" s="135"/>
    </row>
    <row r="224" spans="1:25" x14ac:dyDescent="0.25">
      <c r="A224" t="s">
        <v>548</v>
      </c>
      <c r="B224" s="132">
        <f t="shared" ref="B224:B227" si="2">VALUE(LEFT(C224,4))</f>
        <v>61</v>
      </c>
      <c r="C224" s="133">
        <v>61</v>
      </c>
      <c r="D224" s="70">
        <f>IFERROR(+'CMA Emp Adj'!D224/'Ont LFS Emp'!D224,"")</f>
        <v>0.40561932299424636</v>
      </c>
      <c r="E224" s="70">
        <f>IFERROR(+'CMA Emp Adj'!E224/'Ont LFS Emp'!E224,"")</f>
        <v>0.37618399327984242</v>
      </c>
      <c r="F224" s="70">
        <f>IFERROR(+'CMA Emp Adj'!F224/'Ont LFS Emp'!F224,"")</f>
        <v>0.38213686266956498</v>
      </c>
      <c r="G224" s="70">
        <f>IFERROR(+'CMA Emp Adj'!G224/'Ont LFS Emp'!G224,"")</f>
        <v>0.38285604458965983</v>
      </c>
      <c r="H224" s="70">
        <f>IFERROR(+'CMA Emp Adj'!H224/'Ont LFS Emp'!H224,"")</f>
        <v>0.36488934171053383</v>
      </c>
      <c r="I224" s="70">
        <f>IFERROR(+'CMA Emp Adj'!I224/'Ont LFS Emp'!I224,"")</f>
        <v>0.38560986253545715</v>
      </c>
      <c r="J224" s="70">
        <f>IFERROR(+'CMA Emp Adj'!J224/'Ont LFS Emp'!J224,"")</f>
        <v>0.38978551709492459</v>
      </c>
      <c r="K224" s="70">
        <f>IFERROR(+'CMA Emp Adj'!K224/'Ont LFS Emp'!K224,"")</f>
        <v>0.37811542390194069</v>
      </c>
      <c r="L224" s="70">
        <f>IFERROR(+'CMA Emp Adj'!L224/'Ont LFS Emp'!L224,"")</f>
        <v>0.4086866199848016</v>
      </c>
      <c r="M224" s="35">
        <f>IFERROR(+'CMA Emp Adj'!M224/'Ont LFS Emp'!M224,"")</f>
        <v>0.41572192635322158</v>
      </c>
      <c r="N224" s="35">
        <f>IFERROR(+'CMA Emp Adj'!N224/'Ont LFS Emp'!N224,"")</f>
        <v>0.43880568728409675</v>
      </c>
      <c r="O224" s="35">
        <f>IFERROR(+'CMA Emp Adj'!O224/'Ont LFS Emp'!O224,"")</f>
        <v>0.41067810821865042</v>
      </c>
      <c r="P224" s="35">
        <f>IFERROR(+'CMA Emp Adj'!P224/'Ont LFS Emp'!P224,"")</f>
        <v>0.42412708525452225</v>
      </c>
      <c r="Q224" s="35">
        <f>IFERROR(+'CMA Emp Adj'!Q224/'Ont LFS Emp'!Q224,"")</f>
        <v>0.44396524803312876</v>
      </c>
      <c r="R224" s="35">
        <f>IFERROR(+'CMA Emp Adj'!R224/'Ont LFS Emp'!R224,"")</f>
        <v>0.4251857076718123</v>
      </c>
      <c r="S224" s="35">
        <f>IFERROR(+'CMA Emp Adj'!S224/'Ont LFS Emp'!S224,"")</f>
        <v>0.45033596317382973</v>
      </c>
      <c r="T224" s="35">
        <f>IFERROR(+'CMA Emp Adj'!T224/'Ont LFS Emp'!T224,"")</f>
        <v>0.43430615297249503</v>
      </c>
      <c r="U224" s="35">
        <f>IFERROR(+'CMA Emp Adj'!U224/'Ont LFS Emp'!U224,"")</f>
        <v>0.44352236091381536</v>
      </c>
      <c r="V224" s="35">
        <f>IFERROR(+'CMA Emp Adj'!V224/'Ont LFS Emp'!V224,"")</f>
        <v>0.4489335088030737</v>
      </c>
      <c r="W224" s="35">
        <f>IFERROR(+'CMA Emp Adj'!W224/'Ont LFS Emp'!W224,"")</f>
        <v>0.42766328996351322</v>
      </c>
      <c r="X224" s="35">
        <f>IFERROR(+'CMA Emp Adj'!X224/'Ont LFS Emp'!X224,"")</f>
        <v>0.43683233714004627</v>
      </c>
      <c r="Y224" s="35">
        <f>IFERROR(+'CMA Emp Adj'!Y224/'Ont LFS Emp'!Y224,"")</f>
        <v>0.45778327993842177</v>
      </c>
    </row>
    <row r="225" spans="1:25" x14ac:dyDescent="0.25">
      <c r="A225" t="s">
        <v>549</v>
      </c>
      <c r="B225" s="132">
        <f t="shared" si="2"/>
        <v>6111</v>
      </c>
      <c r="C225" s="133">
        <v>6111</v>
      </c>
      <c r="D225" s="70">
        <f>IFERROR(+'CMA Emp Adj'!D225/'Ont LFS Emp'!D225,"")</f>
        <v>0.39782185231096157</v>
      </c>
      <c r="E225" s="70">
        <f>IFERROR(+'CMA Emp Adj'!E225/'Ont LFS Emp'!E225,"")</f>
        <v>0.36362849101537131</v>
      </c>
      <c r="F225" s="70">
        <f>IFERROR(+'CMA Emp Adj'!F225/'Ont LFS Emp'!F225,"")</f>
        <v>0.36005190239002133</v>
      </c>
      <c r="G225" s="70">
        <f>IFERROR(+'CMA Emp Adj'!G225/'Ont LFS Emp'!G225,"")</f>
        <v>0.38907148726376334</v>
      </c>
      <c r="H225" s="70">
        <f>IFERROR(+'CMA Emp Adj'!H225/'Ont LFS Emp'!H225,"")</f>
        <v>0.33341965557425873</v>
      </c>
      <c r="I225" s="70">
        <f>IFERROR(+'CMA Emp Adj'!I225/'Ont LFS Emp'!I225,"")</f>
        <v>0.38051915532927139</v>
      </c>
      <c r="J225" s="70">
        <f>IFERROR(+'CMA Emp Adj'!J225/'Ont LFS Emp'!J225,"")</f>
        <v>0.39180815965236981</v>
      </c>
      <c r="K225" s="70">
        <f>IFERROR(+'CMA Emp Adj'!K225/'Ont LFS Emp'!K225,"")</f>
        <v>0.36835589633001875</v>
      </c>
      <c r="L225" s="70">
        <f>IFERROR(+'CMA Emp Adj'!L225/'Ont LFS Emp'!L225,"")</f>
        <v>0.40146665894765005</v>
      </c>
      <c r="M225" s="35">
        <f>IFERROR(+'CMA Emp Adj'!M225/'Ont LFS Emp'!M225,"")</f>
        <v>0.40935029234654058</v>
      </c>
      <c r="N225" s="35">
        <f>IFERROR(+'CMA Emp Adj'!N225/'Ont LFS Emp'!N225,"")</f>
        <v>0.43682031538980332</v>
      </c>
      <c r="O225" s="35">
        <f>IFERROR(+'CMA Emp Adj'!O225/'Ont LFS Emp'!O225,"")</f>
        <v>0.4214671305904848</v>
      </c>
      <c r="P225" s="35">
        <f>IFERROR(+'CMA Emp Adj'!P225/'Ont LFS Emp'!P225,"")</f>
        <v>0.41965805800726619</v>
      </c>
      <c r="Q225" s="35">
        <f>IFERROR(+'CMA Emp Adj'!Q225/'Ont LFS Emp'!Q225,"")</f>
        <v>0.4396446766473403</v>
      </c>
      <c r="R225" s="35">
        <f>IFERROR(+'CMA Emp Adj'!R225/'Ont LFS Emp'!R225,"")</f>
        <v>0.41026387803356856</v>
      </c>
      <c r="S225" s="35">
        <f>IFERROR(+'CMA Emp Adj'!S225/'Ont LFS Emp'!S225,"")</f>
        <v>0.45768660620858043</v>
      </c>
      <c r="T225" s="35">
        <f>IFERROR(+'CMA Emp Adj'!T225/'Ont LFS Emp'!T225,"")</f>
        <v>0.43766261530121409</v>
      </c>
      <c r="U225" s="35">
        <f>IFERROR(+'CMA Emp Adj'!U225/'Ont LFS Emp'!U225,"")</f>
        <v>0.45486273779102782</v>
      </c>
      <c r="V225" s="35">
        <f>IFERROR(+'CMA Emp Adj'!V225/'Ont LFS Emp'!V225,"")</f>
        <v>0.43381271439629343</v>
      </c>
      <c r="W225" s="35">
        <f>IFERROR(+'CMA Emp Adj'!W225/'Ont LFS Emp'!W225,"")</f>
        <v>0.44624364681442952</v>
      </c>
      <c r="X225" s="35">
        <f>IFERROR(+'CMA Emp Adj'!X225/'Ont LFS Emp'!X225,"")</f>
        <v>0.42775594783651549</v>
      </c>
      <c r="Y225" s="35">
        <f>IFERROR(+'CMA Emp Adj'!Y225/'Ont LFS Emp'!Y225,"")</f>
        <v>0.43914959520779684</v>
      </c>
    </row>
    <row r="226" spans="1:25" x14ac:dyDescent="0.25">
      <c r="A226" t="s">
        <v>550</v>
      </c>
      <c r="B226" s="132">
        <f t="shared" si="2"/>
        <v>6112</v>
      </c>
      <c r="C226" s="133">
        <v>6112</v>
      </c>
      <c r="D226" s="70">
        <f>IFERROR(+'CMA Emp Adj'!D226/'Ont LFS Emp'!D226,"")</f>
        <v>0.35641547861507128</v>
      </c>
      <c r="E226" s="70">
        <f>IFERROR(+'CMA Emp Adj'!E226/'Ont LFS Emp'!E226,"")</f>
        <v>0.3793237465993004</v>
      </c>
      <c r="F226" s="70">
        <f>IFERROR(+'CMA Emp Adj'!F226/'Ont LFS Emp'!F226,"")</f>
        <v>0.39437751004016069</v>
      </c>
      <c r="G226" s="70">
        <f>IFERROR(+'CMA Emp Adj'!G226/'Ont LFS Emp'!G226,"")</f>
        <v>0.3537414965986394</v>
      </c>
      <c r="H226" s="70">
        <f>IFERROR(+'CMA Emp Adj'!H226/'Ont LFS Emp'!H226,"")</f>
        <v>0.48128772635814893</v>
      </c>
      <c r="I226" s="70">
        <f>IFERROR(+'CMA Emp Adj'!I226/'Ont LFS Emp'!I226,"")</f>
        <v>0.41321739130434787</v>
      </c>
      <c r="J226" s="70">
        <f>IFERROR(+'CMA Emp Adj'!J226/'Ont LFS Emp'!J226,"")</f>
        <v>0.36892797319933002</v>
      </c>
      <c r="K226" s="70">
        <f>IFERROR(+'CMA Emp Adj'!K226/'Ont LFS Emp'!K226,"")</f>
        <v>0.39713237745915309</v>
      </c>
      <c r="L226" s="70">
        <f>IFERROR(+'CMA Emp Adj'!L226/'Ont LFS Emp'!L226,"")</f>
        <v>0.40502407393156237</v>
      </c>
      <c r="M226" s="35">
        <f>IFERROR(+'CMA Emp Adj'!M226/'Ont LFS Emp'!M226,"")</f>
        <v>0.42371885922162345</v>
      </c>
      <c r="N226" s="35">
        <f>IFERROR(+'CMA Emp Adj'!N226/'Ont LFS Emp'!N226,"")</f>
        <v>0.45231991342787847</v>
      </c>
      <c r="O226" s="35">
        <f>IFERROR(+'CMA Emp Adj'!O226/'Ont LFS Emp'!O226,"")</f>
        <v>0.42335221218928715</v>
      </c>
      <c r="P226" s="35">
        <f>IFERROR(+'CMA Emp Adj'!P226/'Ont LFS Emp'!P226,"")</f>
        <v>0.47655174915381804</v>
      </c>
      <c r="Q226" s="35">
        <f>IFERROR(+'CMA Emp Adj'!Q226/'Ont LFS Emp'!Q226,"")</f>
        <v>0.52129332357861025</v>
      </c>
      <c r="R226" s="35">
        <f>IFERROR(+'CMA Emp Adj'!R226/'Ont LFS Emp'!R226,"")</f>
        <v>0.46460804849561277</v>
      </c>
      <c r="S226" s="35">
        <f>IFERROR(+'CMA Emp Adj'!S226/'Ont LFS Emp'!S226,"")</f>
        <v>0.39121529358215745</v>
      </c>
      <c r="T226" s="35">
        <f>IFERROR(+'CMA Emp Adj'!T226/'Ont LFS Emp'!T226,"")</f>
        <v>0.43596714849730034</v>
      </c>
      <c r="U226" s="35">
        <f>IFERROR(+'CMA Emp Adj'!U226/'Ont LFS Emp'!U226,"")</f>
        <v>0.46887805767275631</v>
      </c>
      <c r="V226" s="35">
        <f>IFERROR(+'CMA Emp Adj'!V226/'Ont LFS Emp'!V226,"")</f>
        <v>0.4583215665688779</v>
      </c>
      <c r="W226" s="35">
        <f>IFERROR(+'CMA Emp Adj'!W226/'Ont LFS Emp'!W226,"")</f>
        <v>0.3631692751050592</v>
      </c>
      <c r="X226" s="35">
        <f>IFERROR(+'CMA Emp Adj'!X226/'Ont LFS Emp'!X226,"")</f>
        <v>0.43221568299017271</v>
      </c>
      <c r="Y226" s="35">
        <f>IFERROR(+'CMA Emp Adj'!Y226/'Ont LFS Emp'!Y226,"")</f>
        <v>0.40422157419664656</v>
      </c>
    </row>
    <row r="227" spans="1:25" x14ac:dyDescent="0.25">
      <c r="A227" t="s">
        <v>151</v>
      </c>
      <c r="B227" s="137">
        <f t="shared" si="2"/>
        <v>6113</v>
      </c>
      <c r="C227" s="133">
        <v>6113</v>
      </c>
      <c r="D227" s="70">
        <f>IFERROR(+'CMA Emp Adj'!D227/'Ont LFS Emp'!D227,"")</f>
        <v>0.39323296098429655</v>
      </c>
      <c r="E227" s="70">
        <f>IFERROR(+'CMA Emp Adj'!E227/'Ont LFS Emp'!E227,"")</f>
        <v>0.33321536011325426</v>
      </c>
      <c r="F227" s="70">
        <f>IFERROR(+'CMA Emp Adj'!F227/'Ont LFS Emp'!F227,"")</f>
        <v>0.36191409439817085</v>
      </c>
      <c r="G227" s="70">
        <f>IFERROR(+'CMA Emp Adj'!G227/'Ont LFS Emp'!G227,"")</f>
        <v>0.329564919492977</v>
      </c>
      <c r="H227" s="70">
        <f>IFERROR(+'CMA Emp Adj'!H227/'Ont LFS Emp'!H227,"")</f>
        <v>0.34371892608551535</v>
      </c>
      <c r="I227" s="70">
        <f>IFERROR(+'CMA Emp Adj'!I227/'Ont LFS Emp'!I227,"")</f>
        <v>0.35153374233128837</v>
      </c>
      <c r="J227" s="70">
        <f>IFERROR(+'CMA Emp Adj'!J227/'Ont LFS Emp'!J227,"")</f>
        <v>0.34266274934281737</v>
      </c>
      <c r="K227" s="70">
        <f>IFERROR(+'CMA Emp Adj'!K227/'Ont LFS Emp'!K227,"")</f>
        <v>0.34438562273613815</v>
      </c>
      <c r="L227" s="70">
        <f>IFERROR(+'CMA Emp Adj'!L227/'Ont LFS Emp'!L227,"")</f>
        <v>0.37100082345367635</v>
      </c>
      <c r="M227" s="35">
        <f>IFERROR(+'CMA Emp Adj'!M227/'Ont LFS Emp'!M227,"")</f>
        <v>0.36885009069122487</v>
      </c>
      <c r="N227" s="35">
        <f>IFERROR(+'CMA Emp Adj'!N227/'Ont LFS Emp'!N227,"")</f>
        <v>0.37782563578392964</v>
      </c>
      <c r="O227" s="35">
        <f>IFERROR(+'CMA Emp Adj'!O227/'Ont LFS Emp'!O227,"")</f>
        <v>0.32470525824377328</v>
      </c>
      <c r="P227" s="35">
        <f>IFERROR(+'CMA Emp Adj'!P227/'Ont LFS Emp'!P227,"")</f>
        <v>0.33666589051702628</v>
      </c>
      <c r="Q227" s="35">
        <f>IFERROR(+'CMA Emp Adj'!Q227/'Ont LFS Emp'!Q227,"")</f>
        <v>0.3637061161662356</v>
      </c>
      <c r="R227" s="35">
        <f>IFERROR(+'CMA Emp Adj'!R227/'Ont LFS Emp'!R227,"")</f>
        <v>0.35713679972134466</v>
      </c>
      <c r="S227" s="35">
        <f>IFERROR(+'CMA Emp Adj'!S227/'Ont LFS Emp'!S227,"")</f>
        <v>0.361177190894092</v>
      </c>
      <c r="T227" s="35">
        <f>IFERROR(+'CMA Emp Adj'!T227/'Ont LFS Emp'!T227,"")</f>
        <v>0.36297391009949431</v>
      </c>
      <c r="U227" s="35">
        <f>IFERROR(+'CMA Emp Adj'!U227/'Ont LFS Emp'!U227,"")</f>
        <v>0.34552565534245427</v>
      </c>
      <c r="V227" s="35">
        <f>IFERROR(+'CMA Emp Adj'!V227/'Ont LFS Emp'!V227,"")</f>
        <v>0.38003440978614317</v>
      </c>
      <c r="W227" s="35">
        <f>IFERROR(+'CMA Emp Adj'!W227/'Ont LFS Emp'!W227,"")</f>
        <v>0.33497750720177888</v>
      </c>
      <c r="X227" s="35">
        <f>IFERROR(+'CMA Emp Adj'!X227/'Ont LFS Emp'!X227,"")</f>
        <v>0.34705183567368175</v>
      </c>
      <c r="Y227" s="35">
        <f>IFERROR(+'CMA Emp Adj'!Y227/'Ont LFS Emp'!Y227,"")</f>
        <v>0.40026557706268501</v>
      </c>
    </row>
    <row r="228" spans="1:25" x14ac:dyDescent="0.25">
      <c r="A228" t="s">
        <v>551</v>
      </c>
      <c r="B228" s="137" t="s">
        <v>207</v>
      </c>
      <c r="C228" s="133">
        <v>6114</v>
      </c>
      <c r="D228" s="70">
        <f>IFERROR(+'CMA Emp Adj'!D228/'Ont LFS Emp'!D228,"")</f>
        <v>0.58713450292397651</v>
      </c>
      <c r="E228" s="70">
        <f>IFERROR(+'CMA Emp Adj'!E228/'Ont LFS Emp'!E228,"")</f>
        <v>0.60782241014799154</v>
      </c>
      <c r="F228" s="70">
        <f>IFERROR(+'CMA Emp Adj'!F228/'Ont LFS Emp'!F228,"")</f>
        <v>0.5390625</v>
      </c>
      <c r="G228" s="70">
        <f>IFERROR(+'CMA Emp Adj'!G228/'Ont LFS Emp'!G228,"")</f>
        <v>0.46428571428571425</v>
      </c>
      <c r="H228" s="70">
        <f>IFERROR(+'CMA Emp Adj'!H228/'Ont LFS Emp'!H228,"")</f>
        <v>0</v>
      </c>
      <c r="I228" s="70">
        <f>IFERROR(+'CMA Emp Adj'!I228/'Ont LFS Emp'!I228,"")</f>
        <v>0</v>
      </c>
      <c r="J228" s="70">
        <f>IFERROR(+'CMA Emp Adj'!J228/'Ont LFS Emp'!J228,"")</f>
        <v>0</v>
      </c>
      <c r="K228" s="70">
        <f>IFERROR(+'CMA Emp Adj'!K228/'Ont LFS Emp'!K228,"")</f>
        <v>0</v>
      </c>
      <c r="L228" s="70" t="str">
        <f>IFERROR(+'CMA Emp Adj'!L228/'Ont LFS Emp'!L228,"")</f>
        <v/>
      </c>
      <c r="M228" s="35" t="str">
        <f>IFERROR(+'CMA Emp Adj'!M228/'Ont LFS Emp'!M228,"")</f>
        <v/>
      </c>
      <c r="N228" s="35">
        <f>IFERROR(+'CMA Emp Adj'!N228/'Ont LFS Emp'!N228,"")</f>
        <v>0.81255129743039334</v>
      </c>
      <c r="O228" s="35">
        <f>IFERROR(+'CMA Emp Adj'!O228/'Ont LFS Emp'!O228,"")</f>
        <v>0</v>
      </c>
      <c r="P228" s="35">
        <f>IFERROR(+'CMA Emp Adj'!P228/'Ont LFS Emp'!P228,"")</f>
        <v>0.64248439578430383</v>
      </c>
      <c r="Q228" s="35">
        <f>IFERROR(+'CMA Emp Adj'!Q228/'Ont LFS Emp'!Q228,"")</f>
        <v>0.6642293264654836</v>
      </c>
      <c r="R228" s="35">
        <f>IFERROR(+'CMA Emp Adj'!R228/'Ont LFS Emp'!R228,"")</f>
        <v>0</v>
      </c>
      <c r="S228" s="35">
        <f>IFERROR(+'CMA Emp Adj'!S228/'Ont LFS Emp'!S228,"")</f>
        <v>0</v>
      </c>
      <c r="T228" s="35">
        <f>IFERROR(+'CMA Emp Adj'!T228/'Ont LFS Emp'!T228,"")</f>
        <v>0</v>
      </c>
      <c r="U228" s="35">
        <f>IFERROR(+'CMA Emp Adj'!U228/'Ont LFS Emp'!U228,"")</f>
        <v>0</v>
      </c>
      <c r="V228" s="35">
        <f>IFERROR(+'CMA Emp Adj'!V228/'Ont LFS Emp'!V228,"")</f>
        <v>0.75423003489367302</v>
      </c>
      <c r="W228" s="35">
        <f>IFERROR(+'CMA Emp Adj'!W228/'Ont LFS Emp'!W228,"")</f>
        <v>0</v>
      </c>
      <c r="X228" s="35">
        <f>IFERROR(+'CMA Emp Adj'!X228/'Ont LFS Emp'!X228,"")</f>
        <v>0.54504859469398481</v>
      </c>
      <c r="Y228" s="35">
        <f>IFERROR(+'CMA Emp Adj'!Y228/'Ont LFS Emp'!Y228,"")</f>
        <v>0.78200129954515929</v>
      </c>
    </row>
    <row r="229" spans="1:25" x14ac:dyDescent="0.25">
      <c r="A229" t="s">
        <v>552</v>
      </c>
      <c r="B229" s="137" t="s">
        <v>207</v>
      </c>
      <c r="C229" s="133">
        <v>6115</v>
      </c>
      <c r="D229" s="70">
        <f>IFERROR(+'CMA Emp Adj'!D229/'Ont LFS Emp'!D229,"")</f>
        <v>0</v>
      </c>
      <c r="E229" s="70">
        <f>IFERROR(+'CMA Emp Adj'!E229/'Ont LFS Emp'!E229,"")</f>
        <v>0.52542372881355925</v>
      </c>
      <c r="F229" s="70">
        <f>IFERROR(+'CMA Emp Adj'!F229/'Ont LFS Emp'!F229,"")</f>
        <v>0</v>
      </c>
      <c r="G229" s="70">
        <f>IFERROR(+'CMA Emp Adj'!G229/'Ont LFS Emp'!G229,"")</f>
        <v>0</v>
      </c>
      <c r="H229" s="70">
        <f>IFERROR(+'CMA Emp Adj'!H229/'Ont LFS Emp'!H229,"")</f>
        <v>0.62973760932944611</v>
      </c>
      <c r="I229" s="70">
        <f>IFERROR(+'CMA Emp Adj'!I229/'Ont LFS Emp'!I229,"")</f>
        <v>0</v>
      </c>
      <c r="J229" s="70">
        <f>IFERROR(+'CMA Emp Adj'!J229/'Ont LFS Emp'!J229,"")</f>
        <v>0</v>
      </c>
      <c r="K229" s="70">
        <f>IFERROR(+'CMA Emp Adj'!K229/'Ont LFS Emp'!K229,"")</f>
        <v>0.59501557632398749</v>
      </c>
      <c r="L229" s="70">
        <f>IFERROR(+'CMA Emp Adj'!L229/'Ont LFS Emp'!L229,"")</f>
        <v>0</v>
      </c>
      <c r="M229" s="35">
        <f>IFERROR(+'CMA Emp Adj'!M229/'Ont LFS Emp'!M229,"")</f>
        <v>0.57812815847988686</v>
      </c>
      <c r="N229" s="35">
        <f>IFERROR(+'CMA Emp Adj'!N229/'Ont LFS Emp'!N229,"")</f>
        <v>0.50957290132547861</v>
      </c>
      <c r="O229" s="35">
        <f>IFERROR(+'CMA Emp Adj'!O229/'Ont LFS Emp'!O229,"")</f>
        <v>0</v>
      </c>
      <c r="P229" s="35">
        <f>IFERROR(+'CMA Emp Adj'!P229/'Ont LFS Emp'!P229,"")</f>
        <v>0</v>
      </c>
      <c r="Q229" s="35">
        <f>IFERROR(+'CMA Emp Adj'!Q229/'Ont LFS Emp'!Q229,"")</f>
        <v>0</v>
      </c>
      <c r="R229" s="35">
        <f>IFERROR(+'CMA Emp Adj'!R229/'Ont LFS Emp'!R229,"")</f>
        <v>0.70498418912814342</v>
      </c>
      <c r="S229" s="35">
        <f>IFERROR(+'CMA Emp Adj'!S229/'Ont LFS Emp'!S229,"")</f>
        <v>0</v>
      </c>
      <c r="T229" s="35" t="str">
        <f>IFERROR(+'CMA Emp Adj'!T229/'Ont LFS Emp'!T229,"")</f>
        <v/>
      </c>
      <c r="U229" s="35">
        <f>IFERROR(+'CMA Emp Adj'!U229/'Ont LFS Emp'!U229,"")</f>
        <v>0</v>
      </c>
      <c r="V229" s="35">
        <f>IFERROR(+'CMA Emp Adj'!V229/'Ont LFS Emp'!V229,"")</f>
        <v>0</v>
      </c>
      <c r="W229" s="35">
        <f>IFERROR(+'CMA Emp Adj'!W229/'Ont LFS Emp'!W229,"")</f>
        <v>0.45025734003977075</v>
      </c>
      <c r="X229" s="35">
        <f>IFERROR(+'CMA Emp Adj'!X229/'Ont LFS Emp'!X229,"")</f>
        <v>0.79831219149726651</v>
      </c>
      <c r="Y229" s="35">
        <f>IFERROR(+'CMA Emp Adj'!Y229/'Ont LFS Emp'!Y229,"")</f>
        <v>0.58459137755842661</v>
      </c>
    </row>
    <row r="230" spans="1:25" x14ac:dyDescent="0.25">
      <c r="A230" t="s">
        <v>553</v>
      </c>
      <c r="B230" s="137" t="s">
        <v>207</v>
      </c>
      <c r="C230" s="133">
        <v>6116</v>
      </c>
      <c r="D230" s="70">
        <f>IFERROR(+'CMA Emp Adj'!D230/'Ont LFS Emp'!D230,"")</f>
        <v>0.48932764140875135</v>
      </c>
      <c r="E230" s="70">
        <f>IFERROR(+'CMA Emp Adj'!E230/'Ont LFS Emp'!E230,"")</f>
        <v>0.49757150566648678</v>
      </c>
      <c r="F230" s="70">
        <f>IFERROR(+'CMA Emp Adj'!F230/'Ont LFS Emp'!F230,"")</f>
        <v>0.56354916067146277</v>
      </c>
      <c r="G230" s="70">
        <f>IFERROR(+'CMA Emp Adj'!G230/'Ont LFS Emp'!G230,"")</f>
        <v>0.43430253956569748</v>
      </c>
      <c r="H230" s="70">
        <f>IFERROR(+'CMA Emp Adj'!H230/'Ont LFS Emp'!H230,"")</f>
        <v>0.51367890568754493</v>
      </c>
      <c r="I230" s="70">
        <f>IFERROR(+'CMA Emp Adj'!I230/'Ont LFS Emp'!I230,"")</f>
        <v>0.48199152542372881</v>
      </c>
      <c r="J230" s="70">
        <f>IFERROR(+'CMA Emp Adj'!J230/'Ont LFS Emp'!J230,"")</f>
        <v>0.48019064641048559</v>
      </c>
      <c r="K230" s="70">
        <f>IFERROR(+'CMA Emp Adj'!K230/'Ont LFS Emp'!K230,"")</f>
        <v>0.47691334598355473</v>
      </c>
      <c r="L230" s="70">
        <f>IFERROR(+'CMA Emp Adj'!L230/'Ont LFS Emp'!L230,"")</f>
        <v>0.53354344734299386</v>
      </c>
      <c r="M230" s="35">
        <f>IFERROR(+'CMA Emp Adj'!M230/'Ont LFS Emp'!M230,"")</f>
        <v>0.56428023798867311</v>
      </c>
      <c r="N230" s="35">
        <f>IFERROR(+'CMA Emp Adj'!N230/'Ont LFS Emp'!N230,"")</f>
        <v>0.52724354297387999</v>
      </c>
      <c r="O230" s="35">
        <f>IFERROR(+'CMA Emp Adj'!O230/'Ont LFS Emp'!O230,"")</f>
        <v>0.515400428879772</v>
      </c>
      <c r="P230" s="35">
        <f>IFERROR(+'CMA Emp Adj'!P230/'Ont LFS Emp'!P230,"")</f>
        <v>0.58997353686213738</v>
      </c>
      <c r="Q230" s="35">
        <f>IFERROR(+'CMA Emp Adj'!Q230/'Ont LFS Emp'!Q230,"")</f>
        <v>0.55006139149120803</v>
      </c>
      <c r="R230" s="35">
        <f>IFERROR(+'CMA Emp Adj'!R230/'Ont LFS Emp'!R230,"")</f>
        <v>0.58373263275944431</v>
      </c>
      <c r="S230" s="35">
        <f>IFERROR(+'CMA Emp Adj'!S230/'Ont LFS Emp'!S230,"")</f>
        <v>0.62848961631252853</v>
      </c>
      <c r="T230" s="35">
        <f>IFERROR(+'CMA Emp Adj'!T230/'Ont LFS Emp'!T230,"")</f>
        <v>0.56723439071448833</v>
      </c>
      <c r="U230" s="35">
        <f>IFERROR(+'CMA Emp Adj'!U230/'Ont LFS Emp'!U230,"")</f>
        <v>0.51813609331151311</v>
      </c>
      <c r="V230" s="35">
        <f>IFERROR(+'CMA Emp Adj'!V230/'Ont LFS Emp'!V230,"")</f>
        <v>0.608597122796951</v>
      </c>
      <c r="W230" s="35">
        <f>IFERROR(+'CMA Emp Adj'!W230/'Ont LFS Emp'!W230,"")</f>
        <v>0.55049330875585445</v>
      </c>
      <c r="X230" s="35">
        <f>IFERROR(+'CMA Emp Adj'!X230/'Ont LFS Emp'!X230,"")</f>
        <v>0.61645648810032372</v>
      </c>
      <c r="Y230" s="35">
        <f>IFERROR(+'CMA Emp Adj'!Y230/'Ont LFS Emp'!Y230,"")</f>
        <v>0.62312851263862967</v>
      </c>
    </row>
    <row r="231" spans="1:25" x14ac:dyDescent="0.25">
      <c r="A231" t="s">
        <v>554</v>
      </c>
      <c r="B231" s="137" t="s">
        <v>207</v>
      </c>
      <c r="C231" s="133">
        <v>6117</v>
      </c>
      <c r="D231" s="70" t="str">
        <f>IFERROR(+'CMA Emp Adj'!D231/'Ont LFS Emp'!D231,"")</f>
        <v/>
      </c>
      <c r="E231" s="70" t="str">
        <f>IFERROR(+'CMA Emp Adj'!E231/'Ont LFS Emp'!E231,"")</f>
        <v/>
      </c>
      <c r="F231" s="70" t="str">
        <f>IFERROR(+'CMA Emp Adj'!F231/'Ont LFS Emp'!F231,"")</f>
        <v/>
      </c>
      <c r="G231" s="70">
        <f>IFERROR(+'CMA Emp Adj'!G231/'Ont LFS Emp'!G231,"")</f>
        <v>0</v>
      </c>
      <c r="H231" s="70">
        <f>IFERROR(+'CMA Emp Adj'!H231/'Ont LFS Emp'!H231,"")</f>
        <v>0</v>
      </c>
      <c r="I231" s="70" t="str">
        <f>IFERROR(+'CMA Emp Adj'!I231/'Ont LFS Emp'!I231,"")</f>
        <v/>
      </c>
      <c r="J231" s="70">
        <f>IFERROR(+'CMA Emp Adj'!J231/'Ont LFS Emp'!J231,"")</f>
        <v>0</v>
      </c>
      <c r="K231" s="70">
        <f>IFERROR(+'CMA Emp Adj'!K231/'Ont LFS Emp'!K231,"")</f>
        <v>0</v>
      </c>
      <c r="L231" s="70">
        <f>IFERROR(+'CMA Emp Adj'!L231/'Ont LFS Emp'!L231,"")</f>
        <v>0.7489320388349513</v>
      </c>
      <c r="M231" s="35">
        <f>IFERROR(+'CMA Emp Adj'!M231/'Ont LFS Emp'!M231,"")</f>
        <v>0</v>
      </c>
      <c r="N231" s="35">
        <f>IFERROR(+'CMA Emp Adj'!N231/'Ont LFS Emp'!N231,"")</f>
        <v>0.56077669902912619</v>
      </c>
      <c r="O231" s="35">
        <f>IFERROR(+'CMA Emp Adj'!O231/'Ont LFS Emp'!O231,"")</f>
        <v>0.7437722419928825</v>
      </c>
      <c r="P231" s="35">
        <f>IFERROR(+'CMA Emp Adj'!P231/'Ont LFS Emp'!P231,"")</f>
        <v>0</v>
      </c>
      <c r="Q231" s="35">
        <f>IFERROR(+'CMA Emp Adj'!Q231/'Ont LFS Emp'!Q231,"")</f>
        <v>0</v>
      </c>
      <c r="R231" s="35">
        <f>IFERROR(+'CMA Emp Adj'!R231/'Ont LFS Emp'!R231,"")</f>
        <v>0.76399751707014285</v>
      </c>
      <c r="S231" s="35">
        <f>IFERROR(+'CMA Emp Adj'!S231/'Ont LFS Emp'!S231,"")</f>
        <v>0.50391798956431966</v>
      </c>
      <c r="T231" s="35" t="str">
        <f>IFERROR(+'CMA Emp Adj'!T231/'Ont LFS Emp'!T231,"")</f>
        <v/>
      </c>
      <c r="U231" s="35">
        <f>IFERROR(+'CMA Emp Adj'!U231/'Ont LFS Emp'!U231,"")</f>
        <v>0.76061699708310693</v>
      </c>
      <c r="V231" s="35">
        <f>IFERROR(+'CMA Emp Adj'!V231/'Ont LFS Emp'!V231,"")</f>
        <v>0.55584958672285933</v>
      </c>
      <c r="W231" s="35">
        <f>IFERROR(+'CMA Emp Adj'!W231/'Ont LFS Emp'!W231,"")</f>
        <v>0</v>
      </c>
      <c r="X231" s="35">
        <f>IFERROR(+'CMA Emp Adj'!X231/'Ont LFS Emp'!X231,"")</f>
        <v>0</v>
      </c>
      <c r="Y231" s="35">
        <f>IFERROR(+'CMA Emp Adj'!Y231/'Ont LFS Emp'!Y231,"")</f>
        <v>0.65987116681721369</v>
      </c>
    </row>
    <row r="232" spans="1:25" x14ac:dyDescent="0.25">
      <c r="A232" s="106" t="s">
        <v>430</v>
      </c>
      <c r="B232" s="129"/>
      <c r="C232" s="130"/>
      <c r="D232" s="141"/>
      <c r="E232" s="141"/>
      <c r="F232" s="141"/>
      <c r="G232" s="141"/>
      <c r="H232" s="141"/>
      <c r="I232" s="141"/>
      <c r="J232" s="141"/>
      <c r="K232" s="141"/>
      <c r="L232" s="141"/>
      <c r="M232" s="135"/>
      <c r="N232" s="135"/>
      <c r="O232" s="135"/>
      <c r="P232" s="135"/>
      <c r="Q232" s="135"/>
      <c r="R232" s="135"/>
      <c r="S232" s="135"/>
      <c r="T232" s="135"/>
      <c r="U232" s="135"/>
      <c r="V232" s="135"/>
      <c r="W232" s="135"/>
      <c r="X232" s="135"/>
      <c r="Y232" s="135"/>
    </row>
    <row r="233" spans="1:25" x14ac:dyDescent="0.25">
      <c r="A233" t="s">
        <v>555</v>
      </c>
      <c r="B233" s="137"/>
      <c r="C233" s="133" t="s">
        <v>189</v>
      </c>
      <c r="D233" s="70">
        <f>IFERROR(+'CMA Emp Adj'!D233/'Ont LFS Emp'!D233,"")</f>
        <v>0.36787564766839376</v>
      </c>
      <c r="E233" s="70">
        <f>IFERROR(+'CMA Emp Adj'!E233/'Ont LFS Emp'!E233,"")</f>
        <v>0.41869716558925907</v>
      </c>
      <c r="F233" s="70">
        <f>IFERROR(+'CMA Emp Adj'!F233/'Ont LFS Emp'!F233,"")</f>
        <v>0.35190983093299938</v>
      </c>
      <c r="G233" s="70">
        <f>IFERROR(+'CMA Emp Adj'!G233/'Ont LFS Emp'!G233,"")</f>
        <v>0.27949183303085295</v>
      </c>
      <c r="H233" s="70">
        <f>IFERROR(+'CMA Emp Adj'!H233/'Ont LFS Emp'!H233,"")</f>
        <v>0.35766016713091925</v>
      </c>
      <c r="I233" s="70">
        <f>IFERROR(+'CMA Emp Adj'!I233/'Ont LFS Emp'!I233,"")</f>
        <v>0.43057996485061506</v>
      </c>
      <c r="J233" s="70">
        <f>IFERROR(+'CMA Emp Adj'!J233/'Ont LFS Emp'!J233,"")</f>
        <v>0.36851311953352772</v>
      </c>
      <c r="K233" s="70">
        <f>IFERROR(+'CMA Emp Adj'!K233/'Ont LFS Emp'!K233,"")</f>
        <v>0.40068104426787737</v>
      </c>
      <c r="L233" s="70">
        <f>IFERROR(+'CMA Emp Adj'!L233/'Ont LFS Emp'!L233,"")</f>
        <v>0.3825600497084925</v>
      </c>
      <c r="M233" s="35">
        <f>IFERROR(+'CMA Emp Adj'!M233/'Ont LFS Emp'!M233,"")</f>
        <v>0.43507832393618695</v>
      </c>
      <c r="N233" s="35">
        <f>IFERROR(+'CMA Emp Adj'!N233/'Ont LFS Emp'!N233,"")</f>
        <v>0.36626137885232896</v>
      </c>
      <c r="O233" s="35">
        <f>IFERROR(+'CMA Emp Adj'!O233/'Ont LFS Emp'!O233,"")</f>
        <v>0.48560926662832538</v>
      </c>
      <c r="P233" s="35">
        <f>IFERROR(+'CMA Emp Adj'!P233/'Ont LFS Emp'!P233,"")</f>
        <v>0.50683628430825434</v>
      </c>
      <c r="Q233" s="35">
        <f>IFERROR(+'CMA Emp Adj'!Q233/'Ont LFS Emp'!Q233,"")</f>
        <v>0.44457544465503396</v>
      </c>
      <c r="R233" s="35">
        <f>IFERROR(+'CMA Emp Adj'!R233/'Ont LFS Emp'!R233,"")</f>
        <v>0.53762996626041448</v>
      </c>
      <c r="S233" s="35">
        <f>IFERROR(+'CMA Emp Adj'!S233/'Ont LFS Emp'!S233,"")</f>
        <v>0.3530732681422083</v>
      </c>
      <c r="T233" s="35">
        <f>IFERROR(+'CMA Emp Adj'!T233/'Ont LFS Emp'!T233,"")</f>
        <v>0.56758775205377143</v>
      </c>
      <c r="U233" s="35">
        <f>IFERROR(+'CMA Emp Adj'!U233/'Ont LFS Emp'!U233,"")</f>
        <v>0.45138175208663306</v>
      </c>
      <c r="V233" s="35">
        <f>IFERROR(+'CMA Emp Adj'!V233/'Ont LFS Emp'!V233,"")</f>
        <v>0.64233337429847193</v>
      </c>
      <c r="W233" s="35">
        <f>IFERROR(+'CMA Emp Adj'!W233/'Ont LFS Emp'!W233,"")</f>
        <v>0.33969553243574058</v>
      </c>
      <c r="X233" s="35">
        <f>IFERROR(+'CMA Emp Adj'!X233/'Ont LFS Emp'!X233,"")</f>
        <v>0.52421937767355009</v>
      </c>
      <c r="Y233" s="35">
        <f>IFERROR(+'CMA Emp Adj'!Y233/'Ont LFS Emp'!Y233,"")</f>
        <v>0.43729895058798718</v>
      </c>
    </row>
    <row r="234" spans="1:25" x14ac:dyDescent="0.25">
      <c r="A234" t="s">
        <v>556</v>
      </c>
      <c r="B234" s="137">
        <f t="shared" ref="B234:B244" si="3">VALUE(LEFT(C234,4))</f>
        <v>3131</v>
      </c>
      <c r="C234" s="133">
        <v>3131</v>
      </c>
      <c r="D234" s="70" t="str">
        <f>IFERROR(+'CMA Emp Adj'!D234/'Ont LFS Emp'!D234,"")</f>
        <v/>
      </c>
      <c r="E234" s="70" t="str">
        <f>IFERROR(+'CMA Emp Adj'!E234/'Ont LFS Emp'!E234,"")</f>
        <v/>
      </c>
      <c r="F234" s="70" t="str">
        <f>IFERROR(+'CMA Emp Adj'!F234/'Ont LFS Emp'!F234,"")</f>
        <v/>
      </c>
      <c r="G234" s="70" t="str">
        <f>IFERROR(+'CMA Emp Adj'!G234/'Ont LFS Emp'!G234,"")</f>
        <v/>
      </c>
      <c r="H234" s="70" t="str">
        <f>IFERROR(+'CMA Emp Adj'!H234/'Ont LFS Emp'!H234,"")</f>
        <v/>
      </c>
      <c r="I234" s="70" t="str">
        <f>IFERROR(+'CMA Emp Adj'!I234/'Ont LFS Emp'!I234,"")</f>
        <v/>
      </c>
      <c r="J234" s="70" t="str">
        <f>IFERROR(+'CMA Emp Adj'!J234/'Ont LFS Emp'!J234,"")</f>
        <v/>
      </c>
      <c r="K234" s="70" t="str">
        <f>IFERROR(+'CMA Emp Adj'!K234/'Ont LFS Emp'!K234,"")</f>
        <v/>
      </c>
      <c r="L234" s="70" t="str">
        <f>IFERROR(+'CMA Emp Adj'!L234/'Ont LFS Emp'!L234,"")</f>
        <v/>
      </c>
      <c r="M234" s="35" t="str">
        <f>IFERROR(+'CMA Emp Adj'!M234/'Ont LFS Emp'!M234,"")</f>
        <v/>
      </c>
      <c r="N234" s="35" t="str">
        <f>IFERROR(+'CMA Emp Adj'!N234/'Ont LFS Emp'!N234,"")</f>
        <v/>
      </c>
      <c r="O234" s="35" t="str">
        <f>IFERROR(+'CMA Emp Adj'!O234/'Ont LFS Emp'!O234,"")</f>
        <v/>
      </c>
      <c r="P234" s="35" t="str">
        <f>IFERROR(+'CMA Emp Adj'!P234/'Ont LFS Emp'!P234,"")</f>
        <v/>
      </c>
      <c r="Q234" s="35" t="str">
        <f>IFERROR(+'CMA Emp Adj'!Q234/'Ont LFS Emp'!Q234,"")</f>
        <v/>
      </c>
      <c r="R234" s="35" t="str">
        <f>IFERROR(+'CMA Emp Adj'!R234/'Ont LFS Emp'!R234,"")</f>
        <v/>
      </c>
      <c r="S234" s="35" t="str">
        <f>IFERROR(+'CMA Emp Adj'!S234/'Ont LFS Emp'!S234,"")</f>
        <v/>
      </c>
      <c r="T234" s="35" t="str">
        <f>IFERROR(+'CMA Emp Adj'!T234/'Ont LFS Emp'!T234,"")</f>
        <v/>
      </c>
      <c r="U234" s="35" t="str">
        <f>IFERROR(+'CMA Emp Adj'!U234/'Ont LFS Emp'!U234,"")</f>
        <v/>
      </c>
      <c r="V234" s="35" t="str">
        <f>IFERROR(+'CMA Emp Adj'!V234/'Ont LFS Emp'!V234,"")</f>
        <v/>
      </c>
      <c r="W234" s="35" t="str">
        <f>IFERROR(+'CMA Emp Adj'!W234/'Ont LFS Emp'!W234,"")</f>
        <v/>
      </c>
      <c r="X234" s="35" t="str">
        <f>IFERROR(+'CMA Emp Adj'!X234/'Ont LFS Emp'!X234,"")</f>
        <v/>
      </c>
      <c r="Y234" s="35" t="str">
        <f>IFERROR(+'CMA Emp Adj'!Y234/'Ont LFS Emp'!Y234,"")</f>
        <v/>
      </c>
    </row>
    <row r="235" spans="1:25" x14ac:dyDescent="0.25">
      <c r="A235" t="s">
        <v>557</v>
      </c>
      <c r="B235" s="137">
        <f t="shared" si="3"/>
        <v>3132</v>
      </c>
      <c r="C235" s="133">
        <v>3132</v>
      </c>
      <c r="D235" s="70" t="str">
        <f>IFERROR(+'CMA Emp Adj'!D235/'Ont LFS Emp'!D235,"")</f>
        <v/>
      </c>
      <c r="E235" s="70" t="str">
        <f>IFERROR(+'CMA Emp Adj'!E235/'Ont LFS Emp'!E235,"")</f>
        <v/>
      </c>
      <c r="F235" s="70" t="str">
        <f>IFERROR(+'CMA Emp Adj'!F235/'Ont LFS Emp'!F235,"")</f>
        <v/>
      </c>
      <c r="G235" s="70" t="str">
        <f>IFERROR(+'CMA Emp Adj'!G235/'Ont LFS Emp'!G235,"")</f>
        <v/>
      </c>
      <c r="H235" s="70" t="str">
        <f>IFERROR(+'CMA Emp Adj'!H235/'Ont LFS Emp'!H235,"")</f>
        <v/>
      </c>
      <c r="I235" s="70" t="str">
        <f>IFERROR(+'CMA Emp Adj'!I235/'Ont LFS Emp'!I235,"")</f>
        <v/>
      </c>
      <c r="J235" s="70" t="str">
        <f>IFERROR(+'CMA Emp Adj'!J235/'Ont LFS Emp'!J235,"")</f>
        <v/>
      </c>
      <c r="K235" s="70" t="str">
        <f>IFERROR(+'CMA Emp Adj'!K235/'Ont LFS Emp'!K235,"")</f>
        <v/>
      </c>
      <c r="L235" s="70" t="str">
        <f>IFERROR(+'CMA Emp Adj'!L235/'Ont LFS Emp'!L235,"")</f>
        <v/>
      </c>
      <c r="M235" s="35" t="str">
        <f>IFERROR(+'CMA Emp Adj'!M235/'Ont LFS Emp'!M235,"")</f>
        <v/>
      </c>
      <c r="N235" s="35" t="str">
        <f>IFERROR(+'CMA Emp Adj'!N235/'Ont LFS Emp'!N235,"")</f>
        <v/>
      </c>
      <c r="O235" s="35" t="str">
        <f>IFERROR(+'CMA Emp Adj'!O235/'Ont LFS Emp'!O235,"")</f>
        <v/>
      </c>
      <c r="P235" s="35" t="str">
        <f>IFERROR(+'CMA Emp Adj'!P235/'Ont LFS Emp'!P235,"")</f>
        <v/>
      </c>
      <c r="Q235" s="35" t="str">
        <f>IFERROR(+'CMA Emp Adj'!Q235/'Ont LFS Emp'!Q235,"")</f>
        <v/>
      </c>
      <c r="R235" s="35" t="str">
        <f>IFERROR(+'CMA Emp Adj'!R235/'Ont LFS Emp'!R235,"")</f>
        <v/>
      </c>
      <c r="S235" s="35" t="str">
        <f>IFERROR(+'CMA Emp Adj'!S235/'Ont LFS Emp'!S235,"")</f>
        <v/>
      </c>
      <c r="T235" s="35" t="str">
        <f>IFERROR(+'CMA Emp Adj'!T235/'Ont LFS Emp'!T235,"")</f>
        <v/>
      </c>
      <c r="U235" s="35" t="str">
        <f>IFERROR(+'CMA Emp Adj'!U235/'Ont LFS Emp'!U235,"")</f>
        <v/>
      </c>
      <c r="V235" s="35" t="str">
        <f>IFERROR(+'CMA Emp Adj'!V235/'Ont LFS Emp'!V235,"")</f>
        <v/>
      </c>
      <c r="W235" s="35" t="str">
        <f>IFERROR(+'CMA Emp Adj'!W235/'Ont LFS Emp'!W235,"")</f>
        <v/>
      </c>
      <c r="X235" s="35" t="str">
        <f>IFERROR(+'CMA Emp Adj'!X235/'Ont LFS Emp'!X235,"")</f>
        <v/>
      </c>
      <c r="Y235" s="35" t="str">
        <f>IFERROR(+'CMA Emp Adj'!Y235/'Ont LFS Emp'!Y235,"")</f>
        <v/>
      </c>
    </row>
    <row r="236" spans="1:25" x14ac:dyDescent="0.25">
      <c r="A236" t="s">
        <v>558</v>
      </c>
      <c r="B236" s="137">
        <f t="shared" si="3"/>
        <v>3133</v>
      </c>
      <c r="C236" s="133">
        <v>3133</v>
      </c>
      <c r="D236" s="70" t="str">
        <f>IFERROR(+'CMA Emp Adj'!D236/'Ont LFS Emp'!D236,"")</f>
        <v/>
      </c>
      <c r="E236" s="70" t="str">
        <f>IFERROR(+'CMA Emp Adj'!E236/'Ont LFS Emp'!E236,"")</f>
        <v/>
      </c>
      <c r="F236" s="70" t="str">
        <f>IFERROR(+'CMA Emp Adj'!F236/'Ont LFS Emp'!F236,"")</f>
        <v/>
      </c>
      <c r="G236" s="70" t="str">
        <f>IFERROR(+'CMA Emp Adj'!G236/'Ont LFS Emp'!G236,"")</f>
        <v/>
      </c>
      <c r="H236" s="70" t="str">
        <f>IFERROR(+'CMA Emp Adj'!H236/'Ont LFS Emp'!H236,"")</f>
        <v/>
      </c>
      <c r="I236" s="70" t="str">
        <f>IFERROR(+'CMA Emp Adj'!I236/'Ont LFS Emp'!I236,"")</f>
        <v/>
      </c>
      <c r="J236" s="70" t="str">
        <f>IFERROR(+'CMA Emp Adj'!J236/'Ont LFS Emp'!J236,"")</f>
        <v/>
      </c>
      <c r="K236" s="70" t="str">
        <f>IFERROR(+'CMA Emp Adj'!K236/'Ont LFS Emp'!K236,"")</f>
        <v/>
      </c>
      <c r="L236" s="70" t="str">
        <f>IFERROR(+'CMA Emp Adj'!L236/'Ont LFS Emp'!L236,"")</f>
        <v/>
      </c>
      <c r="M236" s="35" t="str">
        <f>IFERROR(+'CMA Emp Adj'!M236/'Ont LFS Emp'!M236,"")</f>
        <v/>
      </c>
      <c r="N236" s="35" t="str">
        <f>IFERROR(+'CMA Emp Adj'!N236/'Ont LFS Emp'!N236,"")</f>
        <v/>
      </c>
      <c r="O236" s="35" t="str">
        <f>IFERROR(+'CMA Emp Adj'!O236/'Ont LFS Emp'!O236,"")</f>
        <v/>
      </c>
      <c r="P236" s="35" t="str">
        <f>IFERROR(+'CMA Emp Adj'!P236/'Ont LFS Emp'!P236,"")</f>
        <v/>
      </c>
      <c r="Q236" s="35" t="str">
        <f>IFERROR(+'CMA Emp Adj'!Q236/'Ont LFS Emp'!Q236,"")</f>
        <v/>
      </c>
      <c r="R236" s="35" t="str">
        <f>IFERROR(+'CMA Emp Adj'!R236/'Ont LFS Emp'!R236,"")</f>
        <v/>
      </c>
      <c r="S236" s="35" t="str">
        <f>IFERROR(+'CMA Emp Adj'!S236/'Ont LFS Emp'!S236,"")</f>
        <v/>
      </c>
      <c r="T236" s="35" t="str">
        <f>IFERROR(+'CMA Emp Adj'!T236/'Ont LFS Emp'!T236,"")</f>
        <v/>
      </c>
      <c r="U236" s="35" t="str">
        <f>IFERROR(+'CMA Emp Adj'!U236/'Ont LFS Emp'!U236,"")</f>
        <v/>
      </c>
      <c r="V236" s="35" t="str">
        <f>IFERROR(+'CMA Emp Adj'!V236/'Ont LFS Emp'!V236,"")</f>
        <v/>
      </c>
      <c r="W236" s="35" t="str">
        <f>IFERROR(+'CMA Emp Adj'!W236/'Ont LFS Emp'!W236,"")</f>
        <v/>
      </c>
      <c r="X236" s="35" t="str">
        <f>IFERROR(+'CMA Emp Adj'!X236/'Ont LFS Emp'!X236,"")</f>
        <v/>
      </c>
      <c r="Y236" s="35" t="str">
        <f>IFERROR(+'CMA Emp Adj'!Y236/'Ont LFS Emp'!Y236,"")</f>
        <v/>
      </c>
    </row>
    <row r="237" spans="1:25" x14ac:dyDescent="0.25">
      <c r="A237" t="s">
        <v>559</v>
      </c>
      <c r="B237" s="137">
        <f t="shared" si="3"/>
        <v>3141</v>
      </c>
      <c r="C237" s="133">
        <v>3141</v>
      </c>
      <c r="D237" s="70" t="str">
        <f>IFERROR(+'CMA Emp Adj'!D237/'Ont LFS Emp'!D237,"")</f>
        <v/>
      </c>
      <c r="E237" s="70" t="str">
        <f>IFERROR(+'CMA Emp Adj'!E237/'Ont LFS Emp'!E237,"")</f>
        <v/>
      </c>
      <c r="F237" s="70" t="str">
        <f>IFERROR(+'CMA Emp Adj'!F237/'Ont LFS Emp'!F237,"")</f>
        <v/>
      </c>
      <c r="G237" s="70" t="str">
        <f>IFERROR(+'CMA Emp Adj'!G237/'Ont LFS Emp'!G237,"")</f>
        <v/>
      </c>
      <c r="H237" s="70" t="str">
        <f>IFERROR(+'CMA Emp Adj'!H237/'Ont LFS Emp'!H237,"")</f>
        <v/>
      </c>
      <c r="I237" s="70" t="str">
        <f>IFERROR(+'CMA Emp Adj'!I237/'Ont LFS Emp'!I237,"")</f>
        <v/>
      </c>
      <c r="J237" s="70" t="str">
        <f>IFERROR(+'CMA Emp Adj'!J237/'Ont LFS Emp'!J237,"")</f>
        <v/>
      </c>
      <c r="K237" s="70" t="str">
        <f>IFERROR(+'CMA Emp Adj'!K237/'Ont LFS Emp'!K237,"")</f>
        <v/>
      </c>
      <c r="L237" s="70" t="str">
        <f>IFERROR(+'CMA Emp Adj'!L237/'Ont LFS Emp'!L237,"")</f>
        <v/>
      </c>
      <c r="M237" s="35" t="str">
        <f>IFERROR(+'CMA Emp Adj'!M237/'Ont LFS Emp'!M237,"")</f>
        <v/>
      </c>
      <c r="N237" s="35" t="str">
        <f>IFERROR(+'CMA Emp Adj'!N237/'Ont LFS Emp'!N237,"")</f>
        <v/>
      </c>
      <c r="O237" s="35" t="str">
        <f>IFERROR(+'CMA Emp Adj'!O237/'Ont LFS Emp'!O237,"")</f>
        <v/>
      </c>
      <c r="P237" s="35" t="str">
        <f>IFERROR(+'CMA Emp Adj'!P237/'Ont LFS Emp'!P237,"")</f>
        <v/>
      </c>
      <c r="Q237" s="35" t="str">
        <f>IFERROR(+'CMA Emp Adj'!Q237/'Ont LFS Emp'!Q237,"")</f>
        <v/>
      </c>
      <c r="R237" s="35" t="str">
        <f>IFERROR(+'CMA Emp Adj'!R237/'Ont LFS Emp'!R237,"")</f>
        <v/>
      </c>
      <c r="S237" s="35" t="str">
        <f>IFERROR(+'CMA Emp Adj'!S237/'Ont LFS Emp'!S237,"")</f>
        <v/>
      </c>
      <c r="T237" s="35" t="str">
        <f>IFERROR(+'CMA Emp Adj'!T237/'Ont LFS Emp'!T237,"")</f>
        <v/>
      </c>
      <c r="U237" s="35" t="str">
        <f>IFERROR(+'CMA Emp Adj'!U237/'Ont LFS Emp'!U237,"")</f>
        <v/>
      </c>
      <c r="V237" s="35" t="str">
        <f>IFERROR(+'CMA Emp Adj'!V237/'Ont LFS Emp'!V237,"")</f>
        <v/>
      </c>
      <c r="W237" s="35" t="str">
        <f>IFERROR(+'CMA Emp Adj'!W237/'Ont LFS Emp'!W237,"")</f>
        <v/>
      </c>
      <c r="X237" s="35" t="str">
        <f>IFERROR(+'CMA Emp Adj'!X237/'Ont LFS Emp'!X237,"")</f>
        <v/>
      </c>
      <c r="Y237" s="35" t="str">
        <f>IFERROR(+'CMA Emp Adj'!Y237/'Ont LFS Emp'!Y237,"")</f>
        <v/>
      </c>
    </row>
    <row r="238" spans="1:25" x14ac:dyDescent="0.25">
      <c r="A238" t="s">
        <v>560</v>
      </c>
      <c r="B238" s="137">
        <f t="shared" si="3"/>
        <v>3149</v>
      </c>
      <c r="C238" s="133">
        <v>3149</v>
      </c>
      <c r="D238" s="70" t="str">
        <f>IFERROR(+'CMA Emp Adj'!D238/'Ont LFS Emp'!D238,"")</f>
        <v/>
      </c>
      <c r="E238" s="70" t="str">
        <f>IFERROR(+'CMA Emp Adj'!E238/'Ont LFS Emp'!E238,"")</f>
        <v/>
      </c>
      <c r="F238" s="70" t="str">
        <f>IFERROR(+'CMA Emp Adj'!F238/'Ont LFS Emp'!F238,"")</f>
        <v/>
      </c>
      <c r="G238" s="70" t="str">
        <f>IFERROR(+'CMA Emp Adj'!G238/'Ont LFS Emp'!G238,"")</f>
        <v/>
      </c>
      <c r="H238" s="70" t="str">
        <f>IFERROR(+'CMA Emp Adj'!H238/'Ont LFS Emp'!H238,"")</f>
        <v/>
      </c>
      <c r="I238" s="70" t="str">
        <f>IFERROR(+'CMA Emp Adj'!I238/'Ont LFS Emp'!I238,"")</f>
        <v/>
      </c>
      <c r="J238" s="70" t="str">
        <f>IFERROR(+'CMA Emp Adj'!J238/'Ont LFS Emp'!J238,"")</f>
        <v/>
      </c>
      <c r="K238" s="70" t="str">
        <f>IFERROR(+'CMA Emp Adj'!K238/'Ont LFS Emp'!K238,"")</f>
        <v/>
      </c>
      <c r="L238" s="70" t="str">
        <f>IFERROR(+'CMA Emp Adj'!L238/'Ont LFS Emp'!L238,"")</f>
        <v/>
      </c>
      <c r="M238" s="35" t="str">
        <f>IFERROR(+'CMA Emp Adj'!M238/'Ont LFS Emp'!M238,"")</f>
        <v/>
      </c>
      <c r="N238" s="35" t="str">
        <f>IFERROR(+'CMA Emp Adj'!N238/'Ont LFS Emp'!N238,"")</f>
        <v/>
      </c>
      <c r="O238" s="35" t="str">
        <f>IFERROR(+'CMA Emp Adj'!O238/'Ont LFS Emp'!O238,"")</f>
        <v/>
      </c>
      <c r="P238" s="35" t="str">
        <f>IFERROR(+'CMA Emp Adj'!P238/'Ont LFS Emp'!P238,"")</f>
        <v/>
      </c>
      <c r="Q238" s="35" t="str">
        <f>IFERROR(+'CMA Emp Adj'!Q238/'Ont LFS Emp'!Q238,"")</f>
        <v/>
      </c>
      <c r="R238" s="35" t="str">
        <f>IFERROR(+'CMA Emp Adj'!R238/'Ont LFS Emp'!R238,"")</f>
        <v/>
      </c>
      <c r="S238" s="35" t="str">
        <f>IFERROR(+'CMA Emp Adj'!S238/'Ont LFS Emp'!S238,"")</f>
        <v/>
      </c>
      <c r="T238" s="35" t="str">
        <f>IFERROR(+'CMA Emp Adj'!T238/'Ont LFS Emp'!T238,"")</f>
        <v/>
      </c>
      <c r="U238" s="35" t="str">
        <f>IFERROR(+'CMA Emp Adj'!U238/'Ont LFS Emp'!U238,"")</f>
        <v/>
      </c>
      <c r="V238" s="35" t="str">
        <f>IFERROR(+'CMA Emp Adj'!V238/'Ont LFS Emp'!V238,"")</f>
        <v/>
      </c>
      <c r="W238" s="35" t="str">
        <f>IFERROR(+'CMA Emp Adj'!W238/'Ont LFS Emp'!W238,"")</f>
        <v/>
      </c>
      <c r="X238" s="35" t="str">
        <f>IFERROR(+'CMA Emp Adj'!X238/'Ont LFS Emp'!X238,"")</f>
        <v/>
      </c>
      <c r="Y238" s="35" t="str">
        <f>IFERROR(+'CMA Emp Adj'!Y238/'Ont LFS Emp'!Y238,"")</f>
        <v/>
      </c>
    </row>
    <row r="239" spans="1:25" x14ac:dyDescent="0.25">
      <c r="A239" t="s">
        <v>561</v>
      </c>
      <c r="B239" s="137" t="s">
        <v>190</v>
      </c>
      <c r="C239" s="133">
        <v>315</v>
      </c>
      <c r="D239" s="70">
        <f>IFERROR(+'CMA Emp Adj'!D239/'Ont LFS Emp'!D239,"")</f>
        <v>0.64616402116402116</v>
      </c>
      <c r="E239" s="70">
        <f>IFERROR(+'CMA Emp Adj'!E239/'Ont LFS Emp'!E239,"")</f>
        <v>0.64376941663790122</v>
      </c>
      <c r="F239" s="70">
        <f>IFERROR(+'CMA Emp Adj'!F239/'Ont LFS Emp'!F239,"")</f>
        <v>0.74068417837507627</v>
      </c>
      <c r="G239" s="70">
        <f>IFERROR(+'CMA Emp Adj'!G239/'Ont LFS Emp'!G239,"")</f>
        <v>0.75864690231851017</v>
      </c>
      <c r="H239" s="70">
        <f>IFERROR(+'CMA Emp Adj'!H239/'Ont LFS Emp'!H239,"")</f>
        <v>0.71683093252463992</v>
      </c>
      <c r="I239" s="70">
        <f>IFERROR(+'CMA Emp Adj'!I239/'Ont LFS Emp'!I239,"")</f>
        <v>0.73740458015267174</v>
      </c>
      <c r="J239" s="70">
        <f>IFERROR(+'CMA Emp Adj'!J239/'Ont LFS Emp'!J239,"")</f>
        <v>0.76278118609406953</v>
      </c>
      <c r="K239" s="70">
        <f>IFERROR(+'CMA Emp Adj'!K239/'Ont LFS Emp'!K239,"")</f>
        <v>0.73996852871754515</v>
      </c>
      <c r="L239" s="70">
        <f>IFERROR(+'CMA Emp Adj'!L239/'Ont LFS Emp'!L239,"")</f>
        <v>0.8434560285286824</v>
      </c>
      <c r="M239" s="35">
        <f>IFERROR(+'CMA Emp Adj'!M239/'Ont LFS Emp'!M239,"")</f>
        <v>0.78189723596479954</v>
      </c>
      <c r="N239" s="35">
        <f>IFERROR(+'CMA Emp Adj'!N239/'Ont LFS Emp'!N239,"")</f>
        <v>0.80387106690485011</v>
      </c>
      <c r="O239" s="35">
        <f>IFERROR(+'CMA Emp Adj'!O239/'Ont LFS Emp'!O239,"")</f>
        <v>0.69829304699537753</v>
      </c>
      <c r="P239" s="35">
        <f>IFERROR(+'CMA Emp Adj'!P239/'Ont LFS Emp'!P239,"")</f>
        <v>0.71403172333998988</v>
      </c>
      <c r="Q239" s="35">
        <f>IFERROR(+'CMA Emp Adj'!Q239/'Ont LFS Emp'!Q239,"")</f>
        <v>0.74321268398335283</v>
      </c>
      <c r="R239" s="35">
        <f>IFERROR(+'CMA Emp Adj'!R239/'Ont LFS Emp'!R239,"")</f>
        <v>0.74677881053411455</v>
      </c>
      <c r="S239" s="35">
        <f>IFERROR(+'CMA Emp Adj'!S239/'Ont LFS Emp'!S239,"")</f>
        <v>0.79104741509756693</v>
      </c>
      <c r="T239" s="35">
        <f>IFERROR(+'CMA Emp Adj'!T239/'Ont LFS Emp'!T239,"")</f>
        <v>0.8118018722118796</v>
      </c>
      <c r="U239" s="35">
        <f>IFERROR(+'CMA Emp Adj'!U239/'Ont LFS Emp'!U239,"")</f>
        <v>0.77605258319544024</v>
      </c>
      <c r="V239" s="35">
        <f>IFERROR(+'CMA Emp Adj'!V239/'Ont LFS Emp'!V239,"")</f>
        <v>0.73624190510591081</v>
      </c>
      <c r="W239" s="35">
        <f>IFERROR(+'CMA Emp Adj'!W239/'Ont LFS Emp'!W239,"")</f>
        <v>0.81427515684040475</v>
      </c>
      <c r="X239" s="35">
        <f>IFERROR(+'CMA Emp Adj'!X239/'Ont LFS Emp'!X239,"")</f>
        <v>0.85250693247395648</v>
      </c>
      <c r="Y239" s="35">
        <f>IFERROR(+'CMA Emp Adj'!Y239/'Ont LFS Emp'!Y239,"")</f>
        <v>0.70166077446611963</v>
      </c>
    </row>
    <row r="240" spans="1:25" x14ac:dyDescent="0.25">
      <c r="A240" t="s">
        <v>562</v>
      </c>
      <c r="B240" s="137">
        <f t="shared" si="3"/>
        <v>3151</v>
      </c>
      <c r="C240" s="133">
        <v>3151</v>
      </c>
      <c r="D240" s="70" t="str">
        <f>IFERROR(+'CMA Emp Adj'!D240/'Ont LFS Emp'!D240,"")</f>
        <v/>
      </c>
      <c r="E240" s="70" t="str">
        <f>IFERROR(+'CMA Emp Adj'!E240/'Ont LFS Emp'!E240,"")</f>
        <v/>
      </c>
      <c r="F240" s="70" t="str">
        <f>IFERROR(+'CMA Emp Adj'!F240/'Ont LFS Emp'!F240,"")</f>
        <v/>
      </c>
      <c r="G240" s="70" t="str">
        <f>IFERROR(+'CMA Emp Adj'!G240/'Ont LFS Emp'!G240,"")</f>
        <v/>
      </c>
      <c r="H240" s="70" t="str">
        <f>IFERROR(+'CMA Emp Adj'!H240/'Ont LFS Emp'!H240,"")</f>
        <v/>
      </c>
      <c r="I240" s="70" t="str">
        <f>IFERROR(+'CMA Emp Adj'!I240/'Ont LFS Emp'!I240,"")</f>
        <v/>
      </c>
      <c r="J240" s="70" t="str">
        <f>IFERROR(+'CMA Emp Adj'!J240/'Ont LFS Emp'!J240,"")</f>
        <v/>
      </c>
      <c r="K240" s="70" t="str">
        <f>IFERROR(+'CMA Emp Adj'!K240/'Ont LFS Emp'!K240,"")</f>
        <v/>
      </c>
      <c r="L240" s="70" t="str">
        <f>IFERROR(+'CMA Emp Adj'!L240/'Ont LFS Emp'!L240,"")</f>
        <v/>
      </c>
      <c r="M240" s="35" t="str">
        <f>IFERROR(+'CMA Emp Adj'!M240/'Ont LFS Emp'!M240,"")</f>
        <v/>
      </c>
      <c r="N240" s="35" t="str">
        <f>IFERROR(+'CMA Emp Adj'!N240/'Ont LFS Emp'!N240,"")</f>
        <v/>
      </c>
      <c r="O240" s="35" t="str">
        <f>IFERROR(+'CMA Emp Adj'!O240/'Ont LFS Emp'!O240,"")</f>
        <v/>
      </c>
      <c r="P240" s="35" t="str">
        <f>IFERROR(+'CMA Emp Adj'!P240/'Ont LFS Emp'!P240,"")</f>
        <v/>
      </c>
      <c r="Q240" s="35" t="str">
        <f>IFERROR(+'CMA Emp Adj'!Q240/'Ont LFS Emp'!Q240,"")</f>
        <v/>
      </c>
      <c r="R240" s="35" t="str">
        <f>IFERROR(+'CMA Emp Adj'!R240/'Ont LFS Emp'!R240,"")</f>
        <v/>
      </c>
      <c r="S240" s="35" t="str">
        <f>IFERROR(+'CMA Emp Adj'!S240/'Ont LFS Emp'!S240,"")</f>
        <v/>
      </c>
      <c r="T240" s="35" t="str">
        <f>IFERROR(+'CMA Emp Adj'!T240/'Ont LFS Emp'!T240,"")</f>
        <v/>
      </c>
      <c r="U240" s="35" t="str">
        <f>IFERROR(+'CMA Emp Adj'!U240/'Ont LFS Emp'!U240,"")</f>
        <v/>
      </c>
      <c r="V240" s="35" t="str">
        <f>IFERROR(+'CMA Emp Adj'!V240/'Ont LFS Emp'!V240,"")</f>
        <v/>
      </c>
      <c r="W240" s="35" t="str">
        <f>IFERROR(+'CMA Emp Adj'!W240/'Ont LFS Emp'!W240,"")</f>
        <v/>
      </c>
      <c r="X240" s="35" t="str">
        <f>IFERROR(+'CMA Emp Adj'!X240/'Ont LFS Emp'!X240,"")</f>
        <v/>
      </c>
      <c r="Y240" s="35" t="str">
        <f>IFERROR(+'CMA Emp Adj'!Y240/'Ont LFS Emp'!Y240,"")</f>
        <v/>
      </c>
    </row>
    <row r="241" spans="1:25" x14ac:dyDescent="0.25">
      <c r="A241" t="s">
        <v>563</v>
      </c>
      <c r="B241" s="137">
        <f t="shared" si="3"/>
        <v>3152</v>
      </c>
      <c r="C241" s="133">
        <v>3152</v>
      </c>
      <c r="D241" s="70" t="str">
        <f>IFERROR(+'CMA Emp Adj'!D241/'Ont LFS Emp'!D241,"")</f>
        <v/>
      </c>
      <c r="E241" s="70" t="str">
        <f>IFERROR(+'CMA Emp Adj'!E241/'Ont LFS Emp'!E241,"")</f>
        <v/>
      </c>
      <c r="F241" s="70" t="str">
        <f>IFERROR(+'CMA Emp Adj'!F241/'Ont LFS Emp'!F241,"")</f>
        <v/>
      </c>
      <c r="G241" s="70" t="str">
        <f>IFERROR(+'CMA Emp Adj'!G241/'Ont LFS Emp'!G241,"")</f>
        <v/>
      </c>
      <c r="H241" s="70" t="str">
        <f>IFERROR(+'CMA Emp Adj'!H241/'Ont LFS Emp'!H241,"")</f>
        <v/>
      </c>
      <c r="I241" s="70" t="str">
        <f>IFERROR(+'CMA Emp Adj'!I241/'Ont LFS Emp'!I241,"")</f>
        <v/>
      </c>
      <c r="J241" s="70" t="str">
        <f>IFERROR(+'CMA Emp Adj'!J241/'Ont LFS Emp'!J241,"")</f>
        <v/>
      </c>
      <c r="K241" s="70" t="str">
        <f>IFERROR(+'CMA Emp Adj'!K241/'Ont LFS Emp'!K241,"")</f>
        <v/>
      </c>
      <c r="L241" s="70" t="str">
        <f>IFERROR(+'CMA Emp Adj'!L241/'Ont LFS Emp'!L241,"")</f>
        <v/>
      </c>
      <c r="M241" s="35" t="str">
        <f>IFERROR(+'CMA Emp Adj'!M241/'Ont LFS Emp'!M241,"")</f>
        <v/>
      </c>
      <c r="N241" s="35" t="str">
        <f>IFERROR(+'CMA Emp Adj'!N241/'Ont LFS Emp'!N241,"")</f>
        <v/>
      </c>
      <c r="O241" s="35" t="str">
        <f>IFERROR(+'CMA Emp Adj'!O241/'Ont LFS Emp'!O241,"")</f>
        <v/>
      </c>
      <c r="P241" s="35" t="str">
        <f>IFERROR(+'CMA Emp Adj'!P241/'Ont LFS Emp'!P241,"")</f>
        <v/>
      </c>
      <c r="Q241" s="35" t="str">
        <f>IFERROR(+'CMA Emp Adj'!Q241/'Ont LFS Emp'!Q241,"")</f>
        <v/>
      </c>
      <c r="R241" s="35" t="str">
        <f>IFERROR(+'CMA Emp Adj'!R241/'Ont LFS Emp'!R241,"")</f>
        <v/>
      </c>
      <c r="S241" s="35" t="str">
        <f>IFERROR(+'CMA Emp Adj'!S241/'Ont LFS Emp'!S241,"")</f>
        <v/>
      </c>
      <c r="T241" s="35" t="str">
        <f>IFERROR(+'CMA Emp Adj'!T241/'Ont LFS Emp'!T241,"")</f>
        <v/>
      </c>
      <c r="U241" s="35" t="str">
        <f>IFERROR(+'CMA Emp Adj'!U241/'Ont LFS Emp'!U241,"")</f>
        <v/>
      </c>
      <c r="V241" s="35" t="str">
        <f>IFERROR(+'CMA Emp Adj'!V241/'Ont LFS Emp'!V241,"")</f>
        <v/>
      </c>
      <c r="W241" s="35" t="str">
        <f>IFERROR(+'CMA Emp Adj'!W241/'Ont LFS Emp'!W241,"")</f>
        <v/>
      </c>
      <c r="X241" s="35" t="str">
        <f>IFERROR(+'CMA Emp Adj'!X241/'Ont LFS Emp'!X241,"")</f>
        <v/>
      </c>
      <c r="Y241" s="35" t="str">
        <f>IFERROR(+'CMA Emp Adj'!Y241/'Ont LFS Emp'!Y241,"")</f>
        <v/>
      </c>
    </row>
    <row r="242" spans="1:25" x14ac:dyDescent="0.25">
      <c r="A242" t="s">
        <v>564</v>
      </c>
      <c r="B242" s="137">
        <f t="shared" si="3"/>
        <v>3159</v>
      </c>
      <c r="C242" s="133">
        <v>3159</v>
      </c>
      <c r="D242" s="70" t="str">
        <f>IFERROR(+'CMA Emp Adj'!D242/'Ont LFS Emp'!D242,"")</f>
        <v/>
      </c>
      <c r="E242" s="70" t="str">
        <f>IFERROR(+'CMA Emp Adj'!E242/'Ont LFS Emp'!E242,"")</f>
        <v/>
      </c>
      <c r="F242" s="70" t="str">
        <f>IFERROR(+'CMA Emp Adj'!F242/'Ont LFS Emp'!F242,"")</f>
        <v/>
      </c>
      <c r="G242" s="70" t="str">
        <f>IFERROR(+'CMA Emp Adj'!G242/'Ont LFS Emp'!G242,"")</f>
        <v/>
      </c>
      <c r="H242" s="70" t="str">
        <f>IFERROR(+'CMA Emp Adj'!H242/'Ont LFS Emp'!H242,"")</f>
        <v/>
      </c>
      <c r="I242" s="70" t="str">
        <f>IFERROR(+'CMA Emp Adj'!I242/'Ont LFS Emp'!I242,"")</f>
        <v/>
      </c>
      <c r="J242" s="70" t="str">
        <f>IFERROR(+'CMA Emp Adj'!J242/'Ont LFS Emp'!J242,"")</f>
        <v/>
      </c>
      <c r="K242" s="70" t="str">
        <f>IFERROR(+'CMA Emp Adj'!K242/'Ont LFS Emp'!K242,"")</f>
        <v/>
      </c>
      <c r="L242" s="70" t="str">
        <f>IFERROR(+'CMA Emp Adj'!L242/'Ont LFS Emp'!L242,"")</f>
        <v/>
      </c>
      <c r="M242" s="35" t="str">
        <f>IFERROR(+'CMA Emp Adj'!M242/'Ont LFS Emp'!M242,"")</f>
        <v/>
      </c>
      <c r="N242" s="35" t="str">
        <f>IFERROR(+'CMA Emp Adj'!N242/'Ont LFS Emp'!N242,"")</f>
        <v/>
      </c>
      <c r="O242" s="35" t="str">
        <f>IFERROR(+'CMA Emp Adj'!O242/'Ont LFS Emp'!O242,"")</f>
        <v/>
      </c>
      <c r="P242" s="35" t="str">
        <f>IFERROR(+'CMA Emp Adj'!P242/'Ont LFS Emp'!P242,"")</f>
        <v/>
      </c>
      <c r="Q242" s="35" t="str">
        <f>IFERROR(+'CMA Emp Adj'!Q242/'Ont LFS Emp'!Q242,"")</f>
        <v/>
      </c>
      <c r="R242" s="35" t="str">
        <f>IFERROR(+'CMA Emp Adj'!R242/'Ont LFS Emp'!R242,"")</f>
        <v/>
      </c>
      <c r="S242" s="35" t="str">
        <f>IFERROR(+'CMA Emp Adj'!S242/'Ont LFS Emp'!S242,"")</f>
        <v/>
      </c>
      <c r="T242" s="35" t="str">
        <f>IFERROR(+'CMA Emp Adj'!T242/'Ont LFS Emp'!T242,"")</f>
        <v/>
      </c>
      <c r="U242" s="35" t="str">
        <f>IFERROR(+'CMA Emp Adj'!U242/'Ont LFS Emp'!U242,"")</f>
        <v/>
      </c>
      <c r="V242" s="35" t="str">
        <f>IFERROR(+'CMA Emp Adj'!V242/'Ont LFS Emp'!V242,"")</f>
        <v/>
      </c>
      <c r="W242" s="35" t="str">
        <f>IFERROR(+'CMA Emp Adj'!W242/'Ont LFS Emp'!W242,"")</f>
        <v/>
      </c>
      <c r="X242" s="35" t="str">
        <f>IFERROR(+'CMA Emp Adj'!X242/'Ont LFS Emp'!X242,"")</f>
        <v/>
      </c>
      <c r="Y242" s="35" t="str">
        <f>IFERROR(+'CMA Emp Adj'!Y242/'Ont LFS Emp'!Y242,"")</f>
        <v/>
      </c>
    </row>
    <row r="243" spans="1:25" x14ac:dyDescent="0.25">
      <c r="A243" t="s">
        <v>565</v>
      </c>
      <c r="B243" s="137">
        <v>414</v>
      </c>
      <c r="C243" s="133">
        <v>4141</v>
      </c>
      <c r="D243" s="70">
        <f>IFERROR(+'CMA Emp Adj'!D243/'Ont LFS Emp'!D243,"")</f>
        <v>0.92558613659531086</v>
      </c>
      <c r="E243" s="70">
        <f>IFERROR(+'CMA Emp Adj'!E243/'Ont LFS Emp'!E243,"")</f>
        <v>0.61581920903954801</v>
      </c>
      <c r="F243" s="70">
        <f>IFERROR(+'CMA Emp Adj'!F243/'Ont LFS Emp'!F243,"")</f>
        <v>0.68167701863354024</v>
      </c>
      <c r="G243" s="70">
        <f>IFERROR(+'CMA Emp Adj'!G243/'Ont LFS Emp'!G243,"")</f>
        <v>0.72773972602739723</v>
      </c>
      <c r="H243" s="70">
        <f>IFERROR(+'CMA Emp Adj'!H243/'Ont LFS Emp'!H243,"")</f>
        <v>0.78037383177570085</v>
      </c>
      <c r="I243" s="70">
        <f>IFERROR(+'CMA Emp Adj'!I243/'Ont LFS Emp'!I243,"")</f>
        <v>0.81046676096181047</v>
      </c>
      <c r="J243" s="70">
        <f>IFERROR(+'CMA Emp Adj'!J243/'Ont LFS Emp'!J243,"")</f>
        <v>0.78527607361963192</v>
      </c>
      <c r="K243" s="70">
        <f>IFERROR(+'CMA Emp Adj'!K243/'Ont LFS Emp'!K243,"")</f>
        <v>0.80509554140127393</v>
      </c>
      <c r="L243" s="70">
        <f>IFERROR(+'CMA Emp Adj'!L243/'Ont LFS Emp'!L243,"")</f>
        <v>0.87166709130542031</v>
      </c>
      <c r="M243" s="35">
        <f>IFERROR(+'CMA Emp Adj'!M243/'Ont LFS Emp'!M243,"")</f>
        <v>0.71127470562498807</v>
      </c>
      <c r="N243" s="35">
        <f>IFERROR(+'CMA Emp Adj'!N243/'Ont LFS Emp'!N243,"")</f>
        <v>0.7771571648690293</v>
      </c>
      <c r="O243" s="35">
        <f>IFERROR(+'CMA Emp Adj'!O243/'Ont LFS Emp'!O243,"")</f>
        <v>0.84790563643723782</v>
      </c>
      <c r="P243" s="35">
        <f>IFERROR(+'CMA Emp Adj'!P243/'Ont LFS Emp'!P243,"")</f>
        <v>0.67474110438241297</v>
      </c>
      <c r="Q243" s="35">
        <f>IFERROR(+'CMA Emp Adj'!Q243/'Ont LFS Emp'!Q243,"")</f>
        <v>0.76517984176448672</v>
      </c>
      <c r="R243" s="35">
        <f>IFERROR(+'CMA Emp Adj'!R243/'Ont LFS Emp'!R243,"")</f>
        <v>0.72624757411753871</v>
      </c>
      <c r="S243" s="35">
        <f>IFERROR(+'CMA Emp Adj'!S243/'Ont LFS Emp'!S243,"")</f>
        <v>0.86741230574199035</v>
      </c>
      <c r="T243" s="35">
        <f>IFERROR(+'CMA Emp Adj'!T243/'Ont LFS Emp'!T243,"")</f>
        <v>0.66492242080749708</v>
      </c>
      <c r="U243" s="35">
        <f>IFERROR(+'CMA Emp Adj'!U243/'Ont LFS Emp'!U243,"")</f>
        <v>0.73857630624396409</v>
      </c>
      <c r="V243" s="35">
        <f>IFERROR(+'CMA Emp Adj'!V243/'Ont LFS Emp'!V243,"")</f>
        <v>0.78953460388040209</v>
      </c>
      <c r="W243" s="35">
        <f>IFERROR(+'CMA Emp Adj'!W243/'Ont LFS Emp'!W243,"")</f>
        <v>0.78279569892473122</v>
      </c>
      <c r="X243" s="35">
        <f>IFERROR(+'CMA Emp Adj'!X243/'Ont LFS Emp'!X243,"")</f>
        <v>0.76530218761586966</v>
      </c>
      <c r="Y243" s="35">
        <f>IFERROR(+'CMA Emp Adj'!Y243/'Ont LFS Emp'!Y243,"")</f>
        <v>0.77501958271024707</v>
      </c>
    </row>
    <row r="244" spans="1:25" x14ac:dyDescent="0.25">
      <c r="A244" t="s">
        <v>566</v>
      </c>
      <c r="B244" s="137">
        <f t="shared" si="3"/>
        <v>448</v>
      </c>
      <c r="C244" s="133">
        <v>448</v>
      </c>
      <c r="D244" s="70">
        <f>IFERROR(+'CMA Emp Adj'!D244/'Ont LFS Emp'!D244,"")</f>
        <v>0.5087130295763389</v>
      </c>
      <c r="E244" s="70">
        <f>IFERROR(+'CMA Emp Adj'!E244/'Ont LFS Emp'!E244,"")</f>
        <v>0.50420540061974328</v>
      </c>
      <c r="F244" s="70">
        <f>IFERROR(+'CMA Emp Adj'!F244/'Ont LFS Emp'!F244,"")</f>
        <v>0.49241146711635742</v>
      </c>
      <c r="G244" s="70">
        <f>IFERROR(+'CMA Emp Adj'!G244/'Ont LFS Emp'!G244,"")</f>
        <v>0.49702517162471394</v>
      </c>
      <c r="H244" s="70">
        <f>IFERROR(+'CMA Emp Adj'!H244/'Ont LFS Emp'!H244,"")</f>
        <v>0.51773981603153751</v>
      </c>
      <c r="I244" s="70">
        <f>IFERROR(+'CMA Emp Adj'!I244/'Ont LFS Emp'!I244,"")</f>
        <v>0.50216726160122394</v>
      </c>
      <c r="J244" s="70">
        <f>IFERROR(+'CMA Emp Adj'!J244/'Ont LFS Emp'!J244,"")</f>
        <v>0.51439182915506032</v>
      </c>
      <c r="K244" s="70">
        <f>IFERROR(+'CMA Emp Adj'!K244/'Ont LFS Emp'!K244,"")</f>
        <v>0.49188398084087281</v>
      </c>
      <c r="L244" s="70">
        <f>IFERROR(+'CMA Emp Adj'!L244/'Ont LFS Emp'!L244,"")</f>
        <v>0.49668331079702976</v>
      </c>
      <c r="M244" s="35">
        <f>IFERROR(+'CMA Emp Adj'!M244/'Ont LFS Emp'!M244,"")</f>
        <v>0.58218309968121718</v>
      </c>
      <c r="N244" s="35">
        <f>IFERROR(+'CMA Emp Adj'!N244/'Ont LFS Emp'!N244,"")</f>
        <v>0.56400253856771254</v>
      </c>
      <c r="O244" s="35">
        <f>IFERROR(+'CMA Emp Adj'!O244/'Ont LFS Emp'!O244,"")</f>
        <v>0.59520479795640513</v>
      </c>
      <c r="P244" s="35">
        <f>IFERROR(+'CMA Emp Adj'!P244/'Ont LFS Emp'!P244,"")</f>
        <v>0.58896183245864786</v>
      </c>
      <c r="Q244" s="35">
        <f>IFERROR(+'CMA Emp Adj'!Q244/'Ont LFS Emp'!Q244,"")</f>
        <v>0.54154736716162366</v>
      </c>
      <c r="R244" s="35">
        <f>IFERROR(+'CMA Emp Adj'!R244/'Ont LFS Emp'!R244,"")</f>
        <v>0.57598154515998001</v>
      </c>
      <c r="S244" s="35">
        <f>IFERROR(+'CMA Emp Adj'!S244/'Ont LFS Emp'!S244,"")</f>
        <v>0.53417419784634002</v>
      </c>
      <c r="T244" s="35">
        <f>IFERROR(+'CMA Emp Adj'!T244/'Ont LFS Emp'!T244,"")</f>
        <v>0.55302706820547287</v>
      </c>
      <c r="U244" s="35">
        <f>IFERROR(+'CMA Emp Adj'!U244/'Ont LFS Emp'!U244,"")</f>
        <v>0.53219097987381192</v>
      </c>
      <c r="V244" s="35">
        <f>IFERROR(+'CMA Emp Adj'!V244/'Ont LFS Emp'!V244,"")</f>
        <v>0.54159568938110425</v>
      </c>
      <c r="W244" s="35">
        <f>IFERROR(+'CMA Emp Adj'!W244/'Ont LFS Emp'!W244,"")</f>
        <v>0.57111506946361268</v>
      </c>
      <c r="X244" s="35">
        <f>IFERROR(+'CMA Emp Adj'!X244/'Ont LFS Emp'!X244,"")</f>
        <v>0.55552001159097575</v>
      </c>
      <c r="Y244" s="35">
        <f>IFERROR(+'CMA Emp Adj'!Y244/'Ont LFS Emp'!Y244,"")</f>
        <v>0.47943099358017449</v>
      </c>
    </row>
    <row r="245" spans="1:25" x14ac:dyDescent="0.25">
      <c r="A245" s="106" t="s">
        <v>535</v>
      </c>
      <c r="B245" s="129"/>
      <c r="C245" s="130"/>
      <c r="D245" s="141"/>
      <c r="E245" s="141"/>
      <c r="F245" s="141"/>
      <c r="G245" s="141"/>
      <c r="H245" s="141"/>
      <c r="I245" s="141"/>
      <c r="J245" s="141"/>
      <c r="K245" s="141"/>
      <c r="L245" s="141"/>
      <c r="M245" s="135"/>
      <c r="N245" s="135"/>
      <c r="O245" s="135"/>
      <c r="P245" s="135"/>
      <c r="Q245" s="135"/>
      <c r="R245" s="135"/>
      <c r="S245" s="135"/>
      <c r="T245" s="135"/>
      <c r="U245" s="135"/>
      <c r="V245" s="135"/>
      <c r="W245" s="135"/>
      <c r="X245" s="135"/>
      <c r="Y245" s="135"/>
    </row>
    <row r="246" spans="1:25" x14ac:dyDescent="0.25">
      <c r="A246" t="s">
        <v>567</v>
      </c>
      <c r="B246" s="132">
        <f t="shared" ref="B246:B253" si="4">VALUE(LEFT(C246,4))</f>
        <v>52</v>
      </c>
      <c r="C246" s="133">
        <v>52</v>
      </c>
      <c r="D246" s="70">
        <f>IFERROR(+'CMA Emp Adj'!D246/'Ont LFS Emp'!D246,"")</f>
        <v>0.59210957706458778</v>
      </c>
      <c r="E246" s="70">
        <f>IFERROR(+'CMA Emp Adj'!E246/'Ont LFS Emp'!E246,"")</f>
        <v>0.59560780834072757</v>
      </c>
      <c r="F246" s="70">
        <f>IFERROR(+'CMA Emp Adj'!F246/'Ont LFS Emp'!F246,"")</f>
        <v>0.5892196645958272</v>
      </c>
      <c r="G246" s="70">
        <f>IFERROR(+'CMA Emp Adj'!G246/'Ont LFS Emp'!G246,"")</f>
        <v>0.59244175380664099</v>
      </c>
      <c r="H246" s="70">
        <f>IFERROR(+'CMA Emp Adj'!H246/'Ont LFS Emp'!H246,"")</f>
        <v>0.59741788100100368</v>
      </c>
      <c r="I246" s="70">
        <f>IFERROR(+'CMA Emp Adj'!I246/'Ont LFS Emp'!I246,"")</f>
        <v>0.61915966386554622</v>
      </c>
      <c r="J246" s="70">
        <f>IFERROR(+'CMA Emp Adj'!J246/'Ont LFS Emp'!J246,"")</f>
        <v>0.59029248279512969</v>
      </c>
      <c r="K246" s="70">
        <f>IFERROR(+'CMA Emp Adj'!K246/'Ont LFS Emp'!K246,"")</f>
        <v>0.59954572699454245</v>
      </c>
      <c r="L246" s="70">
        <f>IFERROR(+'CMA Emp Adj'!L246/'Ont LFS Emp'!L246,"")</f>
        <v>0.66643528656933004</v>
      </c>
      <c r="M246" s="35">
        <f>IFERROR(+'CMA Emp Adj'!M246/'Ont LFS Emp'!M246,"")</f>
        <v>0.67294996844525456</v>
      </c>
      <c r="N246" s="35">
        <f>IFERROR(+'CMA Emp Adj'!N246/'Ont LFS Emp'!N246,"")</f>
        <v>0.66330082559275561</v>
      </c>
      <c r="O246" s="35">
        <f>IFERROR(+'CMA Emp Adj'!O246/'Ont LFS Emp'!O246,"")</f>
        <v>0.67170133946646204</v>
      </c>
      <c r="P246" s="35">
        <f>IFERROR(+'CMA Emp Adj'!P246/'Ont LFS Emp'!P246,"")</f>
        <v>0.67792527255927071</v>
      </c>
      <c r="Q246" s="35">
        <f>IFERROR(+'CMA Emp Adj'!Q246/'Ont LFS Emp'!Q246,"")</f>
        <v>0.66128209573224661</v>
      </c>
      <c r="R246" s="35">
        <f>IFERROR(+'CMA Emp Adj'!R246/'Ont LFS Emp'!R246,"")</f>
        <v>0.66030409481815044</v>
      </c>
      <c r="S246" s="35">
        <f>IFERROR(+'CMA Emp Adj'!S246/'Ont LFS Emp'!S246,"")</f>
        <v>0.6535219016609306</v>
      </c>
      <c r="T246" s="35">
        <f>IFERROR(+'CMA Emp Adj'!T246/'Ont LFS Emp'!T246,"")</f>
        <v>0.67946600549799241</v>
      </c>
      <c r="U246" s="35">
        <f>IFERROR(+'CMA Emp Adj'!U246/'Ont LFS Emp'!U246,"")</f>
        <v>0.70231494535241223</v>
      </c>
      <c r="V246" s="35">
        <f>IFERROR(+'CMA Emp Adj'!V246/'Ont LFS Emp'!V246,"")</f>
        <v>0.68705952932548486</v>
      </c>
      <c r="W246" s="35">
        <f>IFERROR(+'CMA Emp Adj'!W246/'Ont LFS Emp'!W246,"")</f>
        <v>0.7093944954543937</v>
      </c>
      <c r="X246" s="35">
        <f>IFERROR(+'CMA Emp Adj'!X246/'Ont LFS Emp'!X246,"")</f>
        <v>0.7189198992321163</v>
      </c>
      <c r="Y246" s="35">
        <f>IFERROR(+'CMA Emp Adj'!Y246/'Ont LFS Emp'!Y246,"")</f>
        <v>0.71558586323966811</v>
      </c>
    </row>
    <row r="247" spans="1:25" x14ac:dyDescent="0.25">
      <c r="A247" t="s">
        <v>568</v>
      </c>
      <c r="B247" s="132">
        <f t="shared" si="4"/>
        <v>521</v>
      </c>
      <c r="C247" s="133">
        <v>521</v>
      </c>
      <c r="D247" s="70" t="str">
        <f>IFERROR(+'CMA Emp Adj'!D247/'Ont LFS Emp'!D247,"")</f>
        <v/>
      </c>
      <c r="E247" s="70" t="str">
        <f>IFERROR(+'CMA Emp Adj'!E247/'Ont LFS Emp'!E247,"")</f>
        <v/>
      </c>
      <c r="F247" s="70" t="str">
        <f>IFERROR(+'CMA Emp Adj'!F247/'Ont LFS Emp'!F247,"")</f>
        <v/>
      </c>
      <c r="G247" s="70" t="str">
        <f>IFERROR(+'CMA Emp Adj'!G247/'Ont LFS Emp'!G247,"")</f>
        <v/>
      </c>
      <c r="H247" s="70" t="str">
        <f>IFERROR(+'CMA Emp Adj'!H247/'Ont LFS Emp'!H247,"")</f>
        <v/>
      </c>
      <c r="I247" s="70" t="str">
        <f>IFERROR(+'CMA Emp Adj'!I247/'Ont LFS Emp'!I247,"")</f>
        <v/>
      </c>
      <c r="J247" s="70" t="str">
        <f>IFERROR(+'CMA Emp Adj'!J247/'Ont LFS Emp'!J247,"")</f>
        <v/>
      </c>
      <c r="K247" s="70" t="str">
        <f>IFERROR(+'CMA Emp Adj'!K247/'Ont LFS Emp'!K247,"")</f>
        <v/>
      </c>
      <c r="L247" s="70" t="str">
        <f>IFERROR(+'CMA Emp Adj'!L247/'Ont LFS Emp'!L247,"")</f>
        <v/>
      </c>
      <c r="M247" s="35" t="str">
        <f>IFERROR(+'CMA Emp Adj'!M247/'Ont LFS Emp'!M247,"")</f>
        <v/>
      </c>
      <c r="N247" s="35" t="str">
        <f>IFERROR(+'CMA Emp Adj'!N247/'Ont LFS Emp'!N247,"")</f>
        <v/>
      </c>
      <c r="O247" s="35" t="str">
        <f>IFERROR(+'CMA Emp Adj'!O247/'Ont LFS Emp'!O247,"")</f>
        <v/>
      </c>
      <c r="P247" s="35" t="str">
        <f>IFERROR(+'CMA Emp Adj'!P247/'Ont LFS Emp'!P247,"")</f>
        <v/>
      </c>
      <c r="Q247" s="35" t="str">
        <f>IFERROR(+'CMA Emp Adj'!Q247/'Ont LFS Emp'!Q247,"")</f>
        <v/>
      </c>
      <c r="R247" s="35" t="str">
        <f>IFERROR(+'CMA Emp Adj'!R247/'Ont LFS Emp'!R247,"")</f>
        <v/>
      </c>
      <c r="S247" s="35" t="str">
        <f>IFERROR(+'CMA Emp Adj'!S247/'Ont LFS Emp'!S247,"")</f>
        <v/>
      </c>
      <c r="T247" s="35" t="str">
        <f>IFERROR(+'CMA Emp Adj'!T247/'Ont LFS Emp'!T247,"")</f>
        <v/>
      </c>
      <c r="U247" s="35" t="str">
        <f>IFERROR(+'CMA Emp Adj'!U247/'Ont LFS Emp'!U247,"")</f>
        <v/>
      </c>
      <c r="V247" s="35">
        <f>IFERROR(+'CMA Emp Adj'!V247/'Ont LFS Emp'!V247,"")</f>
        <v>0</v>
      </c>
      <c r="W247" s="35">
        <f>IFERROR(+'CMA Emp Adj'!W247/'Ont LFS Emp'!W247,"")</f>
        <v>0</v>
      </c>
      <c r="X247" s="35" t="str">
        <f>IFERROR(+'CMA Emp Adj'!X247/'Ont LFS Emp'!X247,"")</f>
        <v/>
      </c>
      <c r="Y247" s="35" t="str">
        <f>IFERROR(+'CMA Emp Adj'!Y247/'Ont LFS Emp'!Y247,"")</f>
        <v/>
      </c>
    </row>
    <row r="248" spans="1:25" x14ac:dyDescent="0.25">
      <c r="A248" t="s">
        <v>569</v>
      </c>
      <c r="B248" s="137">
        <f t="shared" si="4"/>
        <v>522</v>
      </c>
      <c r="C248" s="133">
        <v>522</v>
      </c>
      <c r="D248" s="70">
        <f>IFERROR(+'CMA Emp Adj'!D248/'Ont LFS Emp'!D248,"")</f>
        <v>0.60271108713245214</v>
      </c>
      <c r="E248" s="70">
        <f>IFERROR(+'CMA Emp Adj'!E248/'Ont LFS Emp'!E248,"")</f>
        <v>0.61712776310301676</v>
      </c>
      <c r="F248" s="70">
        <f>IFERROR(+'CMA Emp Adj'!F248/'Ont LFS Emp'!F248,"")</f>
        <v>0.60679316631777969</v>
      </c>
      <c r="G248" s="70">
        <f>IFERROR(+'CMA Emp Adj'!G248/'Ont LFS Emp'!G248,"")</f>
        <v>0.60643404743139651</v>
      </c>
      <c r="H248" s="70">
        <f>IFERROR(+'CMA Emp Adj'!H248/'Ont LFS Emp'!H248,"")</f>
        <v>0.61045631131889111</v>
      </c>
      <c r="I248" s="70">
        <f>IFERROR(+'CMA Emp Adj'!I248/'Ont LFS Emp'!I248,"")</f>
        <v>0.62926500337154412</v>
      </c>
      <c r="J248" s="70">
        <f>IFERROR(+'CMA Emp Adj'!J248/'Ont LFS Emp'!J248,"")</f>
        <v>0.61844767935243816</v>
      </c>
      <c r="K248" s="70">
        <f>IFERROR(+'CMA Emp Adj'!K248/'Ont LFS Emp'!K248,"")</f>
        <v>0.59664725830187471</v>
      </c>
      <c r="L248" s="70">
        <f>IFERROR(+'CMA Emp Adj'!L248/'Ont LFS Emp'!L248,"")</f>
        <v>0.67720221501172706</v>
      </c>
      <c r="M248" s="35">
        <f>IFERROR(+'CMA Emp Adj'!M248/'Ont LFS Emp'!M248,"")</f>
        <v>0.70539222502627774</v>
      </c>
      <c r="N248" s="35">
        <f>IFERROR(+'CMA Emp Adj'!N248/'Ont LFS Emp'!N248,"")</f>
        <v>0.67210339558065368</v>
      </c>
      <c r="O248" s="35">
        <f>IFERROR(+'CMA Emp Adj'!O248/'Ont LFS Emp'!O248,"")</f>
        <v>0.69624273214920229</v>
      </c>
      <c r="P248" s="35">
        <f>IFERROR(+'CMA Emp Adj'!P248/'Ont LFS Emp'!P248,"")</f>
        <v>0.69612734670315657</v>
      </c>
      <c r="Q248" s="35">
        <f>IFERROR(+'CMA Emp Adj'!Q248/'Ont LFS Emp'!Q248,"")</f>
        <v>0.70426695778212067</v>
      </c>
      <c r="R248" s="35">
        <f>IFERROR(+'CMA Emp Adj'!R248/'Ont LFS Emp'!R248,"")</f>
        <v>0.69260851297439963</v>
      </c>
      <c r="S248" s="35">
        <f>IFERROR(+'CMA Emp Adj'!S248/'Ont LFS Emp'!S248,"")</f>
        <v>0.71094046457135462</v>
      </c>
      <c r="T248" s="35">
        <f>IFERROR(+'CMA Emp Adj'!T248/'Ont LFS Emp'!T248,"")</f>
        <v>0.68575177115899477</v>
      </c>
      <c r="U248" s="35">
        <f>IFERROR(+'CMA Emp Adj'!U248/'Ont LFS Emp'!U248,"")</f>
        <v>0.74760975159125043</v>
      </c>
      <c r="V248" s="35">
        <f>IFERROR(+'CMA Emp Adj'!V248/'Ont LFS Emp'!V248,"")</f>
        <v>0.74522118235878421</v>
      </c>
      <c r="W248" s="35">
        <f>IFERROR(+'CMA Emp Adj'!W248/'Ont LFS Emp'!W248,"")</f>
        <v>0.77871969786191553</v>
      </c>
      <c r="X248" s="35">
        <f>IFERROR(+'CMA Emp Adj'!X248/'Ont LFS Emp'!X248,"")</f>
        <v>0.7864412318805748</v>
      </c>
      <c r="Y248" s="35">
        <f>IFERROR(+'CMA Emp Adj'!Y248/'Ont LFS Emp'!Y248,"")</f>
        <v>0.76112514581334967</v>
      </c>
    </row>
    <row r="249" spans="1:25" x14ac:dyDescent="0.25">
      <c r="A249" t="s">
        <v>570</v>
      </c>
      <c r="B249" s="137">
        <f t="shared" si="4"/>
        <v>5221</v>
      </c>
      <c r="C249" s="133">
        <v>5221</v>
      </c>
      <c r="D249" s="70">
        <f>IFERROR(+'CMA Emp Adj'!D249/'Ont LFS Emp'!D249,"")</f>
        <v>0.61421246479381819</v>
      </c>
      <c r="E249" s="70">
        <f>IFERROR(+'CMA Emp Adj'!E249/'Ont LFS Emp'!E249,"")</f>
        <v>0.6246225845410629</v>
      </c>
      <c r="F249" s="70">
        <f>IFERROR(+'CMA Emp Adj'!F249/'Ont LFS Emp'!F249,"")</f>
        <v>0.61815519765739391</v>
      </c>
      <c r="G249" s="70">
        <f>IFERROR(+'CMA Emp Adj'!G249/'Ont LFS Emp'!G249,"")</f>
        <v>0.62360346184107007</v>
      </c>
      <c r="H249" s="70">
        <f>IFERROR(+'CMA Emp Adj'!H249/'Ont LFS Emp'!H249,"")</f>
        <v>0.63176352705410821</v>
      </c>
      <c r="I249" s="70">
        <f>IFERROR(+'CMA Emp Adj'!I249/'Ont LFS Emp'!I249,"")</f>
        <v>0.64578349282296654</v>
      </c>
      <c r="J249" s="70">
        <f>IFERROR(+'CMA Emp Adj'!J249/'Ont LFS Emp'!J249,"")</f>
        <v>0.62120420801313148</v>
      </c>
      <c r="K249" s="70">
        <f>IFERROR(+'CMA Emp Adj'!K249/'Ont LFS Emp'!K249,"")</f>
        <v>0.61163774245296776</v>
      </c>
      <c r="L249" s="70">
        <f>IFERROR(+'CMA Emp Adj'!L249/'Ont LFS Emp'!L249,"")</f>
        <v>0.68508403421683761</v>
      </c>
      <c r="M249" s="35">
        <f>IFERROR(+'CMA Emp Adj'!M249/'Ont LFS Emp'!M249,"")</f>
        <v>0.72190636100071415</v>
      </c>
      <c r="N249" s="35">
        <f>IFERROR(+'CMA Emp Adj'!N249/'Ont LFS Emp'!N249,"")</f>
        <v>0.68482487320191943</v>
      </c>
      <c r="O249" s="35">
        <f>IFERROR(+'CMA Emp Adj'!O249/'Ont LFS Emp'!O249,"")</f>
        <v>0.71479240904466101</v>
      </c>
      <c r="P249" s="35">
        <f>IFERROR(+'CMA Emp Adj'!P249/'Ont LFS Emp'!P249,"")</f>
        <v>0.71513166757494384</v>
      </c>
      <c r="Q249" s="35">
        <f>IFERROR(+'CMA Emp Adj'!Q249/'Ont LFS Emp'!Q249,"")</f>
        <v>0.72185103856141497</v>
      </c>
      <c r="R249" s="35">
        <f>IFERROR(+'CMA Emp Adj'!R249/'Ont LFS Emp'!R249,"")</f>
        <v>0.69836773199232227</v>
      </c>
      <c r="S249" s="35">
        <f>IFERROR(+'CMA Emp Adj'!S249/'Ont LFS Emp'!S249,"")</f>
        <v>0.71745291139511846</v>
      </c>
      <c r="T249" s="35">
        <f>IFERROR(+'CMA Emp Adj'!T249/'Ont LFS Emp'!T249,"")</f>
        <v>0.68679846790153043</v>
      </c>
      <c r="U249" s="35">
        <f>IFERROR(+'CMA Emp Adj'!U249/'Ont LFS Emp'!U249,"")</f>
        <v>0.74699731330598174</v>
      </c>
      <c r="V249" s="35">
        <f>IFERROR(+'CMA Emp Adj'!V249/'Ont LFS Emp'!V249,"")</f>
        <v>0.76182512054576468</v>
      </c>
      <c r="W249" s="35">
        <f>IFERROR(+'CMA Emp Adj'!W249/'Ont LFS Emp'!W249,"")</f>
        <v>0.80607198537570335</v>
      </c>
      <c r="X249" s="35">
        <f>IFERROR(+'CMA Emp Adj'!X249/'Ont LFS Emp'!X249,"")</f>
        <v>0.7954448377300648</v>
      </c>
      <c r="Y249" s="35">
        <f>IFERROR(+'CMA Emp Adj'!Y249/'Ont LFS Emp'!Y249,"")</f>
        <v>0.76936092375142207</v>
      </c>
    </row>
    <row r="250" spans="1:25" x14ac:dyDescent="0.25">
      <c r="A250" t="s">
        <v>571</v>
      </c>
      <c r="B250" s="137" t="s">
        <v>204</v>
      </c>
      <c r="C250" s="133">
        <v>523</v>
      </c>
      <c r="D250" s="70">
        <f>IFERROR(+'CMA Emp Adj'!D250/'Ont LFS Emp'!D250,"")</f>
        <v>0.68888888888888888</v>
      </c>
      <c r="E250" s="70">
        <f>IFERROR(+'CMA Emp Adj'!E250/'Ont LFS Emp'!E250,"")</f>
        <v>0.67269657501205982</v>
      </c>
      <c r="F250" s="70">
        <f>IFERROR(+'CMA Emp Adj'!F250/'Ont LFS Emp'!F250,"")</f>
        <v>0.71440677966101684</v>
      </c>
      <c r="G250" s="70">
        <f>IFERROR(+'CMA Emp Adj'!G250/'Ont LFS Emp'!G250,"")</f>
        <v>0.68447082096933731</v>
      </c>
      <c r="H250" s="70">
        <f>IFERROR(+'CMA Emp Adj'!H250/'Ont LFS Emp'!H250,"")</f>
        <v>0.70375210005600153</v>
      </c>
      <c r="I250" s="70">
        <f>IFERROR(+'CMA Emp Adj'!I250/'Ont LFS Emp'!I250,"")</f>
        <v>0.70646682384641291</v>
      </c>
      <c r="J250" s="70">
        <f>IFERROR(+'CMA Emp Adj'!J250/'Ont LFS Emp'!J250,"")</f>
        <v>0.69849766879640829</v>
      </c>
      <c r="K250" s="70">
        <f>IFERROR(+'CMA Emp Adj'!K250/'Ont LFS Emp'!K250,"")</f>
        <v>0.72028869286287078</v>
      </c>
      <c r="L250" s="70">
        <f>IFERROR(+'CMA Emp Adj'!L250/'Ont LFS Emp'!L250,"")</f>
        <v>0.74155912463916007</v>
      </c>
      <c r="M250" s="35">
        <f>IFERROR(+'CMA Emp Adj'!M250/'Ont LFS Emp'!M250,"")</f>
        <v>0.71663701847274153</v>
      </c>
      <c r="N250" s="35">
        <f>IFERROR(+'CMA Emp Adj'!N250/'Ont LFS Emp'!N250,"")</f>
        <v>0.75625519335736024</v>
      </c>
      <c r="O250" s="35">
        <f>IFERROR(+'CMA Emp Adj'!O250/'Ont LFS Emp'!O250,"")</f>
        <v>0.71361506194168511</v>
      </c>
      <c r="P250" s="35">
        <f>IFERROR(+'CMA Emp Adj'!P250/'Ont LFS Emp'!P250,"")</f>
        <v>0.72421504434952777</v>
      </c>
      <c r="Q250" s="35">
        <f>IFERROR(+'CMA Emp Adj'!Q250/'Ont LFS Emp'!Q250,"")</f>
        <v>0.67540681691513293</v>
      </c>
      <c r="R250" s="35">
        <f>IFERROR(+'CMA Emp Adj'!R250/'Ont LFS Emp'!R250,"")</f>
        <v>0.72145714906094605</v>
      </c>
      <c r="S250" s="35">
        <f>IFERROR(+'CMA Emp Adj'!S250/'Ont LFS Emp'!S250,"")</f>
        <v>0.70211821023560239</v>
      </c>
      <c r="T250" s="35">
        <f>IFERROR(+'CMA Emp Adj'!T250/'Ont LFS Emp'!T250,"")</f>
        <v>0.78101003528820256</v>
      </c>
      <c r="U250" s="35">
        <f>IFERROR(+'CMA Emp Adj'!U250/'Ont LFS Emp'!U250,"")</f>
        <v>0.77358970187897946</v>
      </c>
      <c r="V250" s="35">
        <f>IFERROR(+'CMA Emp Adj'!V250/'Ont LFS Emp'!V250,"")</f>
        <v>0.73283673127885762</v>
      </c>
      <c r="W250" s="35">
        <f>IFERROR(+'CMA Emp Adj'!W250/'Ont LFS Emp'!W250,"")</f>
        <v>0.73809677210753644</v>
      </c>
      <c r="X250" s="35">
        <f>IFERROR(+'CMA Emp Adj'!X250/'Ont LFS Emp'!X250,"")</f>
        <v>0.73932925589449949</v>
      </c>
      <c r="Y250" s="35">
        <f>IFERROR(+'CMA Emp Adj'!Y250/'Ont LFS Emp'!Y250,"")</f>
        <v>0.77210479059310444</v>
      </c>
    </row>
    <row r="251" spans="1:25" x14ac:dyDescent="0.25">
      <c r="A251" t="s">
        <v>572</v>
      </c>
      <c r="B251" s="137">
        <f t="shared" si="4"/>
        <v>524</v>
      </c>
      <c r="C251" s="133">
        <v>524</v>
      </c>
      <c r="D251" s="70">
        <f>IFERROR(+'CMA Emp Adj'!D251/'Ont LFS Emp'!D251,"")</f>
        <v>0.54016960499888411</v>
      </c>
      <c r="E251" s="70">
        <f>IFERROR(+'CMA Emp Adj'!E251/'Ont LFS Emp'!E251,"")</f>
        <v>0.53010033444816063</v>
      </c>
      <c r="F251" s="70">
        <f>IFERROR(+'CMA Emp Adj'!F251/'Ont LFS Emp'!F251,"")</f>
        <v>0.48923152227116984</v>
      </c>
      <c r="G251" s="70">
        <f>IFERROR(+'CMA Emp Adj'!G251/'Ont LFS Emp'!G251,"")</f>
        <v>0.51627676692659985</v>
      </c>
      <c r="H251" s="70">
        <f>IFERROR(+'CMA Emp Adj'!H251/'Ont LFS Emp'!H251,"")</f>
        <v>0.50588523786169692</v>
      </c>
      <c r="I251" s="70">
        <f>IFERROR(+'CMA Emp Adj'!I251/'Ont LFS Emp'!I251,"")</f>
        <v>0.54942089283706286</v>
      </c>
      <c r="J251" s="70">
        <f>IFERROR(+'CMA Emp Adj'!J251/'Ont LFS Emp'!J251,"")</f>
        <v>0.47591095359397495</v>
      </c>
      <c r="K251" s="70">
        <f>IFERROR(+'CMA Emp Adj'!K251/'Ont LFS Emp'!K251,"")</f>
        <v>0.53228983103555516</v>
      </c>
      <c r="L251" s="70">
        <f>IFERROR(+'CMA Emp Adj'!L251/'Ont LFS Emp'!L251,"")</f>
        <v>0.6058861801094092</v>
      </c>
      <c r="M251" s="35">
        <f>IFERROR(+'CMA Emp Adj'!M251/'Ont LFS Emp'!M251,"")</f>
        <v>0.59315861176598572</v>
      </c>
      <c r="N251" s="35">
        <f>IFERROR(+'CMA Emp Adj'!N251/'Ont LFS Emp'!N251,"")</f>
        <v>0.59594138716570244</v>
      </c>
      <c r="O251" s="35">
        <f>IFERROR(+'CMA Emp Adj'!O251/'Ont LFS Emp'!O251,"")</f>
        <v>0.60898851590106007</v>
      </c>
      <c r="P251" s="35">
        <f>IFERROR(+'CMA Emp Adj'!P251/'Ont LFS Emp'!P251,"")</f>
        <v>0.61617259095252441</v>
      </c>
      <c r="Q251" s="35">
        <f>IFERROR(+'CMA Emp Adj'!Q251/'Ont LFS Emp'!Q251,"")</f>
        <v>0.56731695826597839</v>
      </c>
      <c r="R251" s="35">
        <f>IFERROR(+'CMA Emp Adj'!R251/'Ont LFS Emp'!R251,"")</f>
        <v>0.56527712915200012</v>
      </c>
      <c r="S251" s="35">
        <f>IFERROR(+'CMA Emp Adj'!S251/'Ont LFS Emp'!S251,"")</f>
        <v>0.52690353547562463</v>
      </c>
      <c r="T251" s="35">
        <f>IFERROR(+'CMA Emp Adj'!T251/'Ont LFS Emp'!T251,"")</f>
        <v>0.58634735499801005</v>
      </c>
      <c r="U251" s="35">
        <f>IFERROR(+'CMA Emp Adj'!U251/'Ont LFS Emp'!U251,"")</f>
        <v>0.55149498137874131</v>
      </c>
      <c r="V251" s="35">
        <f>IFERROR(+'CMA Emp Adj'!V251/'Ont LFS Emp'!V251,"")</f>
        <v>0.54302504402639462</v>
      </c>
      <c r="W251" s="35">
        <f>IFERROR(+'CMA Emp Adj'!W251/'Ont LFS Emp'!W251,"")</f>
        <v>0.55066212440265083</v>
      </c>
      <c r="X251" s="35">
        <f>IFERROR(+'CMA Emp Adj'!X251/'Ont LFS Emp'!X251,"")</f>
        <v>0.57210525949304958</v>
      </c>
      <c r="Y251" s="35">
        <f>IFERROR(+'CMA Emp Adj'!Y251/'Ont LFS Emp'!Y251,"")</f>
        <v>0.5829487992809167</v>
      </c>
    </row>
    <row r="252" spans="1:25" x14ac:dyDescent="0.25">
      <c r="A252" t="s">
        <v>573</v>
      </c>
      <c r="B252" s="137">
        <f t="shared" si="4"/>
        <v>5241</v>
      </c>
      <c r="C252" s="133">
        <v>5241</v>
      </c>
      <c r="D252" s="70">
        <f>IFERROR(+'CMA Emp Adj'!D252/'Ont LFS Emp'!D252,"")</f>
        <v>0.5525218560860794</v>
      </c>
      <c r="E252" s="70">
        <f>IFERROR(+'CMA Emp Adj'!E252/'Ont LFS Emp'!E252,"")</f>
        <v>0.55087024196971834</v>
      </c>
      <c r="F252" s="70">
        <f>IFERROR(+'CMA Emp Adj'!F252/'Ont LFS Emp'!F252,"")</f>
        <v>0.53578619805967409</v>
      </c>
      <c r="G252" s="70">
        <f>IFERROR(+'CMA Emp Adj'!G252/'Ont LFS Emp'!G252,"")</f>
        <v>0.56878168152420905</v>
      </c>
      <c r="H252" s="70">
        <f>IFERROR(+'CMA Emp Adj'!H252/'Ont LFS Emp'!H252,"")</f>
        <v>0.53318546323153049</v>
      </c>
      <c r="I252" s="70">
        <f>IFERROR(+'CMA Emp Adj'!I252/'Ont LFS Emp'!I252,"")</f>
        <v>0.57573316145665476</v>
      </c>
      <c r="J252" s="70">
        <f>IFERROR(+'CMA Emp Adj'!J252/'Ont LFS Emp'!J252,"")</f>
        <v>0.52614107883817429</v>
      </c>
      <c r="K252" s="70">
        <f>IFERROR(+'CMA Emp Adj'!K252/'Ont LFS Emp'!K252,"")</f>
        <v>0.55830658719241932</v>
      </c>
      <c r="L252" s="70">
        <f>IFERROR(+'CMA Emp Adj'!L252/'Ont LFS Emp'!L252,"")</f>
        <v>0.6077213730497204</v>
      </c>
      <c r="M252" s="35">
        <f>IFERROR(+'CMA Emp Adj'!M252/'Ont LFS Emp'!M252,"")</f>
        <v>0.60950828315953653</v>
      </c>
      <c r="N252" s="35">
        <f>IFERROR(+'CMA Emp Adj'!N252/'Ont LFS Emp'!N252,"")</f>
        <v>0.64026392656267217</v>
      </c>
      <c r="O252" s="35">
        <f>IFERROR(+'CMA Emp Adj'!O252/'Ont LFS Emp'!O252,"")</f>
        <v>0.60954917436583467</v>
      </c>
      <c r="P252" s="35">
        <f>IFERROR(+'CMA Emp Adj'!P252/'Ont LFS Emp'!P252,"")</f>
        <v>0.63771649660465735</v>
      </c>
      <c r="Q252" s="35">
        <f>IFERROR(+'CMA Emp Adj'!Q252/'Ont LFS Emp'!Q252,"")</f>
        <v>0.61334759068038047</v>
      </c>
      <c r="R252" s="35">
        <f>IFERROR(+'CMA Emp Adj'!R252/'Ont LFS Emp'!R252,"")</f>
        <v>0.58231026901204896</v>
      </c>
      <c r="S252" s="35">
        <f>IFERROR(+'CMA Emp Adj'!S252/'Ont LFS Emp'!S252,"")</f>
        <v>0.52722772389028771</v>
      </c>
      <c r="T252" s="35">
        <f>IFERROR(+'CMA Emp Adj'!T252/'Ont LFS Emp'!T252,"")</f>
        <v>0.59142346870461726</v>
      </c>
      <c r="U252" s="35">
        <f>IFERROR(+'CMA Emp Adj'!U252/'Ont LFS Emp'!U252,"")</f>
        <v>0.58349707540122164</v>
      </c>
      <c r="V252" s="35">
        <f>IFERROR(+'CMA Emp Adj'!V252/'Ont LFS Emp'!V252,"")</f>
        <v>0.59204559228442677</v>
      </c>
      <c r="W252" s="35">
        <f>IFERROR(+'CMA Emp Adj'!W252/'Ont LFS Emp'!W252,"")</f>
        <v>0.64090907326239122</v>
      </c>
      <c r="X252" s="35">
        <f>IFERROR(+'CMA Emp Adj'!X252/'Ont LFS Emp'!X252,"")</f>
        <v>0.64194792190551275</v>
      </c>
      <c r="Y252" s="35">
        <f>IFERROR(+'CMA Emp Adj'!Y252/'Ont LFS Emp'!Y252,"")</f>
        <v>0.63536182808246489</v>
      </c>
    </row>
    <row r="253" spans="1:25" x14ac:dyDescent="0.25">
      <c r="A253" t="s">
        <v>574</v>
      </c>
      <c r="B253" s="137">
        <f t="shared" si="4"/>
        <v>5242</v>
      </c>
      <c r="C253" s="133">
        <v>5242</v>
      </c>
      <c r="D253" s="70">
        <f>IFERROR(+'CMA Emp Adj'!D253/'Ont LFS Emp'!D253,"")</f>
        <v>0.47971204188481675</v>
      </c>
      <c r="E253" s="70">
        <f>IFERROR(+'CMA Emp Adj'!E253/'Ont LFS Emp'!E253,"")</f>
        <v>0.41762452107279691</v>
      </c>
      <c r="F253" s="70">
        <f>IFERROR(+'CMA Emp Adj'!F253/'Ont LFS Emp'!F253,"")</f>
        <v>0.39534883720930236</v>
      </c>
      <c r="G253" s="70">
        <f>IFERROR(+'CMA Emp Adj'!G253/'Ont LFS Emp'!G253,"")</f>
        <v>0.3888888888888889</v>
      </c>
      <c r="H253" s="70">
        <f>IFERROR(+'CMA Emp Adj'!H253/'Ont LFS Emp'!H253,"")</f>
        <v>0.43616557734204792</v>
      </c>
      <c r="I253" s="70">
        <f>IFERROR(+'CMA Emp Adj'!I253/'Ont LFS Emp'!I253,"")</f>
        <v>0.48864905098623002</v>
      </c>
      <c r="J253" s="70">
        <f>IFERROR(+'CMA Emp Adj'!J253/'Ont LFS Emp'!J253,"")</f>
        <v>0.37470881863560729</v>
      </c>
      <c r="K253" s="70">
        <f>IFERROR(+'CMA Emp Adj'!K253/'Ont LFS Emp'!K253,"")</f>
        <v>0.4779245891073155</v>
      </c>
      <c r="L253" s="70">
        <f>IFERROR(+'CMA Emp Adj'!L253/'Ont LFS Emp'!L253,"")</f>
        <v>0.60381558361038157</v>
      </c>
      <c r="M253" s="35">
        <f>IFERROR(+'CMA Emp Adj'!M253/'Ont LFS Emp'!M253,"")</f>
        <v>0.5706347895035454</v>
      </c>
      <c r="N253" s="35">
        <f>IFERROR(+'CMA Emp Adj'!N253/'Ont LFS Emp'!N253,"")</f>
        <v>0.52035174133017692</v>
      </c>
      <c r="O253" s="35">
        <f>IFERROR(+'CMA Emp Adj'!O253/'Ont LFS Emp'!O253,"")</f>
        <v>0.61078864248117215</v>
      </c>
      <c r="P253" s="35">
        <f>IFERROR(+'CMA Emp Adj'!P253/'Ont LFS Emp'!P253,"")</f>
        <v>0.57677112704787981</v>
      </c>
      <c r="Q253" s="35">
        <f>IFERROR(+'CMA Emp Adj'!Q253/'Ont LFS Emp'!Q253,"")</f>
        <v>0.47953051376667621</v>
      </c>
      <c r="R253" s="35">
        <f>IFERROR(+'CMA Emp Adj'!R253/'Ont LFS Emp'!R253,"")</f>
        <v>0.53411245052208789</v>
      </c>
      <c r="S253" s="35">
        <f>IFERROR(+'CMA Emp Adj'!S253/'Ont LFS Emp'!S253,"")</f>
        <v>0.52762959212201965</v>
      </c>
      <c r="T253" s="35">
        <f>IFERROR(+'CMA Emp Adj'!T253/'Ont LFS Emp'!T253,"")</f>
        <v>0.57986182183654145</v>
      </c>
      <c r="U253" s="35">
        <f>IFERROR(+'CMA Emp Adj'!U253/'Ont LFS Emp'!U253,"")</f>
        <v>0.51180610416634387</v>
      </c>
      <c r="V253" s="35">
        <f>IFERROR(+'CMA Emp Adj'!V253/'Ont LFS Emp'!V253,"")</f>
        <v>0.4796440599616984</v>
      </c>
      <c r="W253" s="35">
        <f>IFERROR(+'CMA Emp Adj'!W253/'Ont LFS Emp'!W253,"")</f>
        <v>0.45297071682457052</v>
      </c>
      <c r="X253" s="35">
        <f>IFERROR(+'CMA Emp Adj'!X253/'Ont LFS Emp'!X253,"")</f>
        <v>0.48704624187722856</v>
      </c>
      <c r="Y253" s="35">
        <f>IFERROR(+'CMA Emp Adj'!Y253/'Ont LFS Emp'!Y253,"")</f>
        <v>0.51660597671590358</v>
      </c>
    </row>
    <row r="254" spans="1:25" x14ac:dyDescent="0.25">
      <c r="A254" t="s">
        <v>575</v>
      </c>
      <c r="B254" s="137" t="s">
        <v>204</v>
      </c>
      <c r="C254" s="133">
        <v>526</v>
      </c>
      <c r="D254" s="70" t="str">
        <f>IFERROR(+'CMA Emp Adj'!D254/'Ont LFS Emp'!D254,"")</f>
        <v/>
      </c>
      <c r="E254" s="70" t="str">
        <f>IFERROR(+'CMA Emp Adj'!E254/'Ont LFS Emp'!E254,"")</f>
        <v/>
      </c>
      <c r="F254" s="70" t="str">
        <f>IFERROR(+'CMA Emp Adj'!F254/'Ont LFS Emp'!F254,"")</f>
        <v/>
      </c>
      <c r="G254" s="70" t="str">
        <f>IFERROR(+'CMA Emp Adj'!G254/'Ont LFS Emp'!G254,"")</f>
        <v/>
      </c>
      <c r="H254" s="70" t="str">
        <f>IFERROR(+'CMA Emp Adj'!H254/'Ont LFS Emp'!H254,"")</f>
        <v/>
      </c>
      <c r="I254" s="70" t="str">
        <f>IFERROR(+'CMA Emp Adj'!I254/'Ont LFS Emp'!I254,"")</f>
        <v/>
      </c>
      <c r="J254" s="70" t="str">
        <f>IFERROR(+'CMA Emp Adj'!J254/'Ont LFS Emp'!J254,"")</f>
        <v/>
      </c>
      <c r="K254" s="70" t="str">
        <f>IFERROR(+'CMA Emp Adj'!K254/'Ont LFS Emp'!K254,"")</f>
        <v/>
      </c>
      <c r="L254" s="70" t="str">
        <f>IFERROR(+'CMA Emp Adj'!L254/'Ont LFS Emp'!L254,"")</f>
        <v/>
      </c>
      <c r="M254" s="35">
        <f>IFERROR(+'CMA Emp Adj'!M254/'Ont LFS Emp'!M254,"")</f>
        <v>1.0359116022099448</v>
      </c>
      <c r="N254" s="35" t="str">
        <f>IFERROR(+'CMA Emp Adj'!N254/'Ont LFS Emp'!N254,"")</f>
        <v/>
      </c>
      <c r="O254" s="35" t="str">
        <f>IFERROR(+'CMA Emp Adj'!O254/'Ont LFS Emp'!O254,"")</f>
        <v/>
      </c>
      <c r="P254" s="35">
        <f>IFERROR(+'CMA Emp Adj'!P254/'Ont LFS Emp'!P254,"")</f>
        <v>0.8988056548586284</v>
      </c>
      <c r="Q254" s="35">
        <f>IFERROR(+'CMA Emp Adj'!Q254/'Ont LFS Emp'!Q254,"")</f>
        <v>0.98055754713002397</v>
      </c>
      <c r="R254" s="35">
        <f>IFERROR(+'CMA Emp Adj'!R254/'Ont LFS Emp'!R254,"")</f>
        <v>1.0143135061981334</v>
      </c>
      <c r="S254" s="35">
        <f>IFERROR(+'CMA Emp Adj'!S254/'Ont LFS Emp'!S254,"")</f>
        <v>0.80621414596942653</v>
      </c>
      <c r="T254" s="35">
        <f>IFERROR(+'CMA Emp Adj'!T254/'Ont LFS Emp'!T254,"")</f>
        <v>1.0358245102661923</v>
      </c>
      <c r="U254" s="35">
        <f>IFERROR(+'CMA Emp Adj'!U254/'Ont LFS Emp'!U254,"")</f>
        <v>0.98557527639432441</v>
      </c>
      <c r="V254" s="35">
        <f>IFERROR(+'CMA Emp Adj'!V254/'Ont LFS Emp'!V254,"")</f>
        <v>0.94186254146969528</v>
      </c>
      <c r="W254" s="35">
        <f>IFERROR(+'CMA Emp Adj'!W254/'Ont LFS Emp'!W254,"")</f>
        <v>1.0125065105392295</v>
      </c>
      <c r="X254" s="35">
        <f>IFERROR(+'CMA Emp Adj'!X254/'Ont LFS Emp'!X254,"")</f>
        <v>1.0501138952164009</v>
      </c>
      <c r="Y254" s="35">
        <f>IFERROR(+'CMA Emp Adj'!Y254/'Ont LFS Emp'!Y254,"")</f>
        <v>1.0256926418392753</v>
      </c>
    </row>
    <row r="255" spans="1:25" x14ac:dyDescent="0.25">
      <c r="A255" s="106" t="s">
        <v>492</v>
      </c>
      <c r="B255" s="129"/>
      <c r="C255" s="130"/>
      <c r="D255" s="141"/>
      <c r="E255" s="141"/>
      <c r="F255" s="141"/>
      <c r="G255" s="141"/>
      <c r="H255" s="141"/>
      <c r="I255" s="141"/>
      <c r="J255" s="141"/>
      <c r="K255" s="141"/>
      <c r="L255" s="141"/>
      <c r="M255" s="135"/>
      <c r="N255" s="135"/>
      <c r="O255" s="135"/>
      <c r="P255" s="135"/>
      <c r="Q255" s="135"/>
      <c r="R255" s="135"/>
      <c r="S255" s="135"/>
      <c r="T255" s="135"/>
      <c r="U255" s="135"/>
      <c r="V255" s="135"/>
      <c r="W255" s="135"/>
      <c r="X255" s="135"/>
      <c r="Y255" s="135"/>
    </row>
    <row r="256" spans="1:25" x14ac:dyDescent="0.25">
      <c r="A256" t="s">
        <v>576</v>
      </c>
      <c r="B256" s="132">
        <f t="shared" ref="B256:B257" si="5">VALUE(LEFT(C256,4))</f>
        <v>311</v>
      </c>
      <c r="C256" s="133">
        <v>311</v>
      </c>
      <c r="D256" s="70">
        <f>IFERROR(+'CMA Emp Adj'!D256/'Ont LFS Emp'!D256,"")</f>
        <v>0.46774377062236888</v>
      </c>
      <c r="E256" s="70">
        <f>IFERROR(+'CMA Emp Adj'!E256/'Ont LFS Emp'!E256,"")</f>
        <v>0.48695939253879167</v>
      </c>
      <c r="F256" s="70">
        <f>IFERROR(+'CMA Emp Adj'!F256/'Ont LFS Emp'!F256,"")</f>
        <v>0.45773562537048018</v>
      </c>
      <c r="G256" s="70">
        <f>IFERROR(+'CMA Emp Adj'!G256/'Ont LFS Emp'!G256,"")</f>
        <v>0.42736914918146185</v>
      </c>
      <c r="H256" s="70">
        <f>IFERROR(+'CMA Emp Adj'!H256/'Ont LFS Emp'!H256,"")</f>
        <v>0.49757310287676099</v>
      </c>
      <c r="I256" s="70">
        <f>IFERROR(+'CMA Emp Adj'!I256/'Ont LFS Emp'!I256,"")</f>
        <v>0.48068904981347382</v>
      </c>
      <c r="J256" s="70">
        <f>IFERROR(+'CMA Emp Adj'!J256/'Ont LFS Emp'!J256,"")</f>
        <v>0.46138954613895455</v>
      </c>
      <c r="K256" s="70">
        <f>IFERROR(+'CMA Emp Adj'!K256/'Ont LFS Emp'!K256,"")</f>
        <v>0.49202733485193623</v>
      </c>
      <c r="L256" s="70">
        <f>IFERROR(+'CMA Emp Adj'!L256/'Ont LFS Emp'!L256,"")</f>
        <v>0.51931621735155298</v>
      </c>
      <c r="M256" s="35">
        <f>IFERROR(+'CMA Emp Adj'!M256/'Ont LFS Emp'!M256,"")</f>
        <v>0.48933745403815448</v>
      </c>
      <c r="N256" s="35">
        <f>IFERROR(+'CMA Emp Adj'!N256/'Ont LFS Emp'!N256,"")</f>
        <v>0.47998800849255685</v>
      </c>
      <c r="O256" s="35">
        <f>IFERROR(+'CMA Emp Adj'!O256/'Ont LFS Emp'!O256,"")</f>
        <v>0.52629743869100276</v>
      </c>
      <c r="P256" s="35">
        <f>IFERROR(+'CMA Emp Adj'!P256/'Ont LFS Emp'!P256,"")</f>
        <v>0.54525133865035103</v>
      </c>
      <c r="Q256" s="35">
        <f>IFERROR(+'CMA Emp Adj'!Q256/'Ont LFS Emp'!Q256,"")</f>
        <v>0.48696735724346396</v>
      </c>
      <c r="R256" s="35">
        <f>IFERROR(+'CMA Emp Adj'!R256/'Ont LFS Emp'!R256,"")</f>
        <v>0.48379734891196569</v>
      </c>
      <c r="S256" s="35">
        <f>IFERROR(+'CMA Emp Adj'!S256/'Ont LFS Emp'!S256,"")</f>
        <v>0.53566381893635107</v>
      </c>
      <c r="T256" s="35">
        <f>IFERROR(+'CMA Emp Adj'!T256/'Ont LFS Emp'!T256,"")</f>
        <v>0.48935435727540622</v>
      </c>
      <c r="U256" s="35">
        <f>IFERROR(+'CMA Emp Adj'!U256/'Ont LFS Emp'!U256,"")</f>
        <v>0.56864325228004831</v>
      </c>
      <c r="V256" s="35">
        <f>IFERROR(+'CMA Emp Adj'!V256/'Ont LFS Emp'!V256,"")</f>
        <v>0.54313838142153403</v>
      </c>
      <c r="W256" s="35">
        <f>IFERROR(+'CMA Emp Adj'!W256/'Ont LFS Emp'!W256,"")</f>
        <v>0.58268453153873667</v>
      </c>
      <c r="X256" s="35">
        <f>IFERROR(+'CMA Emp Adj'!X256/'Ont LFS Emp'!X256,"")</f>
        <v>0.51853609029691283</v>
      </c>
      <c r="Y256" s="35">
        <f>IFERROR(+'CMA Emp Adj'!Y256/'Ont LFS Emp'!Y256,"")</f>
        <v>0.51415106012763123</v>
      </c>
    </row>
    <row r="257" spans="1:25" x14ac:dyDescent="0.25">
      <c r="A257" t="s">
        <v>577</v>
      </c>
      <c r="B257" s="132">
        <f t="shared" si="5"/>
        <v>3121</v>
      </c>
      <c r="C257" s="133">
        <v>3121</v>
      </c>
      <c r="D257" s="70">
        <f>IFERROR(+'CMA Emp Adj'!D257/'Ont LFS Emp'!D257,"")</f>
        <v>0.44098810612991768</v>
      </c>
      <c r="E257" s="70">
        <f>IFERROR(+'CMA Emp Adj'!E257/'Ont LFS Emp'!E257,"")</f>
        <v>0.56305385139740971</v>
      </c>
      <c r="F257" s="70">
        <f>IFERROR(+'CMA Emp Adj'!F257/'Ont LFS Emp'!F257,"")</f>
        <v>0.47602004294917682</v>
      </c>
      <c r="G257" s="70">
        <f>IFERROR(+'CMA Emp Adj'!G257/'Ont LFS Emp'!G257,"")</f>
        <v>0.49532710280373837</v>
      </c>
      <c r="H257" s="70">
        <f>IFERROR(+'CMA Emp Adj'!H257/'Ont LFS Emp'!H257,"")</f>
        <v>0.46183800623052956</v>
      </c>
      <c r="I257" s="70">
        <f>IFERROR(+'CMA Emp Adj'!I257/'Ont LFS Emp'!I257,"")</f>
        <v>0.38390313390313391</v>
      </c>
      <c r="J257" s="70">
        <f>IFERROR(+'CMA Emp Adj'!J257/'Ont LFS Emp'!J257,"")</f>
        <v>0.4820627802690583</v>
      </c>
      <c r="K257" s="70">
        <f>IFERROR(+'CMA Emp Adj'!K257/'Ont LFS Emp'!K257,"")</f>
        <v>0.33948988566402816</v>
      </c>
      <c r="L257" s="70">
        <f>IFERROR(+'CMA Emp Adj'!L257/'Ont LFS Emp'!L257,"")</f>
        <v>0.50205012110754033</v>
      </c>
      <c r="M257" s="35">
        <f>IFERROR(+'CMA Emp Adj'!M257/'Ont LFS Emp'!M257,"")</f>
        <v>0.43169852479018006</v>
      </c>
      <c r="N257" s="35">
        <f>IFERROR(+'CMA Emp Adj'!N257/'Ont LFS Emp'!N257,"")</f>
        <v>0.41355360376965361</v>
      </c>
      <c r="O257" s="35">
        <f>IFERROR(+'CMA Emp Adj'!O257/'Ont LFS Emp'!O257,"")</f>
        <v>0.5095167001626949</v>
      </c>
      <c r="P257" s="35">
        <f>IFERROR(+'CMA Emp Adj'!P257/'Ont LFS Emp'!P257,"")</f>
        <v>0.43321789265952093</v>
      </c>
      <c r="Q257" s="35">
        <f>IFERROR(+'CMA Emp Adj'!Q257/'Ont LFS Emp'!Q257,"")</f>
        <v>0.51850077653845372</v>
      </c>
      <c r="R257" s="35">
        <f>IFERROR(+'CMA Emp Adj'!R257/'Ont LFS Emp'!R257,"")</f>
        <v>0.60632752321333006</v>
      </c>
      <c r="S257" s="35">
        <f>IFERROR(+'CMA Emp Adj'!S257/'Ont LFS Emp'!S257,"")</f>
        <v>0.45331148626859696</v>
      </c>
      <c r="T257" s="35">
        <f>IFERROR(+'CMA Emp Adj'!T257/'Ont LFS Emp'!T257,"")</f>
        <v>0.57854688056060344</v>
      </c>
      <c r="U257" s="35">
        <f>IFERROR(+'CMA Emp Adj'!U257/'Ont LFS Emp'!U257,"")</f>
        <v>0.57182881401592223</v>
      </c>
      <c r="V257" s="35">
        <f>IFERROR(+'CMA Emp Adj'!V257/'Ont LFS Emp'!V257,"")</f>
        <v>0.6301453048172736</v>
      </c>
      <c r="W257" s="35">
        <f>IFERROR(+'CMA Emp Adj'!W257/'Ont LFS Emp'!W257,"")</f>
        <v>0.61034624108436053</v>
      </c>
      <c r="X257" s="35">
        <f>IFERROR(+'CMA Emp Adj'!X257/'Ont LFS Emp'!X257,"")</f>
        <v>0.37243955122360317</v>
      </c>
      <c r="Y257" s="35">
        <f>IFERROR(+'CMA Emp Adj'!Y257/'Ont LFS Emp'!Y257,"")</f>
        <v>0.43093999953361478</v>
      </c>
    </row>
    <row r="258" spans="1:25" x14ac:dyDescent="0.25">
      <c r="A258" s="106" t="s">
        <v>537</v>
      </c>
      <c r="B258" s="129"/>
      <c r="C258" s="130"/>
      <c r="D258" s="141"/>
      <c r="E258" s="141"/>
      <c r="F258" s="141"/>
      <c r="G258" s="141"/>
      <c r="H258" s="141"/>
      <c r="I258" s="141"/>
      <c r="J258" s="141"/>
      <c r="K258" s="141"/>
      <c r="L258" s="141"/>
      <c r="M258" s="135"/>
      <c r="N258" s="135"/>
      <c r="O258" s="135"/>
      <c r="P258" s="135"/>
      <c r="Q258" s="135"/>
      <c r="R258" s="135"/>
      <c r="S258" s="135"/>
      <c r="T258" s="135"/>
      <c r="U258" s="135"/>
      <c r="V258" s="135"/>
      <c r="W258" s="135"/>
      <c r="X258" s="135"/>
      <c r="Y258" s="135"/>
    </row>
    <row r="259" spans="1:25" x14ac:dyDescent="0.25">
      <c r="A259" t="s">
        <v>578</v>
      </c>
      <c r="B259" s="137">
        <f t="shared" ref="B259:B263" si="6">VALUE(LEFT(C259,4))</f>
        <v>3254</v>
      </c>
      <c r="C259" s="133">
        <v>3254</v>
      </c>
      <c r="D259" s="70">
        <f>IFERROR(+'CMA Emp Adj'!D259/'Ont LFS Emp'!D259,"")</f>
        <v>0.68313953488372092</v>
      </c>
      <c r="E259" s="70">
        <f>IFERROR(+'CMA Emp Adj'!E259/'Ont LFS Emp'!E259,"")</f>
        <v>0.76613937580162472</v>
      </c>
      <c r="F259" s="70">
        <f>IFERROR(+'CMA Emp Adj'!F259/'Ont LFS Emp'!F259,"")</f>
        <v>0.75025432349949139</v>
      </c>
      <c r="G259" s="70">
        <f>IFERROR(+'CMA Emp Adj'!G259/'Ont LFS Emp'!G259,"")</f>
        <v>0.65384615384615385</v>
      </c>
      <c r="H259" s="70">
        <f>IFERROR(+'CMA Emp Adj'!H259/'Ont LFS Emp'!H259,"")</f>
        <v>0.63071297989031083</v>
      </c>
      <c r="I259" s="70">
        <f>IFERROR(+'CMA Emp Adj'!I259/'Ont LFS Emp'!I259,"")</f>
        <v>0.63495934959349587</v>
      </c>
      <c r="J259" s="70">
        <f>IFERROR(+'CMA Emp Adj'!J259/'Ont LFS Emp'!J259,"")</f>
        <v>0.69942816297355259</v>
      </c>
      <c r="K259" s="70">
        <f>IFERROR(+'CMA Emp Adj'!K259/'Ont LFS Emp'!K259,"")</f>
        <v>0.68287526427061307</v>
      </c>
      <c r="L259" s="70">
        <f>IFERROR(+'CMA Emp Adj'!L259/'Ont LFS Emp'!L259,"")</f>
        <v>0.79523903591474954</v>
      </c>
      <c r="M259" s="35">
        <f>IFERROR(+'CMA Emp Adj'!M259/'Ont LFS Emp'!M259,"")</f>
        <v>0.67482203951822373</v>
      </c>
      <c r="N259" s="35">
        <f>IFERROR(+'CMA Emp Adj'!N259/'Ont LFS Emp'!N259,"")</f>
        <v>0.75851408721578895</v>
      </c>
      <c r="O259" s="35">
        <f>IFERROR(+'CMA Emp Adj'!O259/'Ont LFS Emp'!O259,"")</f>
        <v>0.751556702090869</v>
      </c>
      <c r="P259" s="35">
        <f>IFERROR(+'CMA Emp Adj'!P259/'Ont LFS Emp'!P259,"")</f>
        <v>0.61664101005828287</v>
      </c>
      <c r="Q259" s="35">
        <f>IFERROR(+'CMA Emp Adj'!Q259/'Ont LFS Emp'!Q259,"")</f>
        <v>0.72352630580903998</v>
      </c>
      <c r="R259" s="35">
        <f>IFERROR(+'CMA Emp Adj'!R259/'Ont LFS Emp'!R259,"")</f>
        <v>0.64997891031794519</v>
      </c>
      <c r="S259" s="35">
        <f>IFERROR(+'CMA Emp Adj'!S259/'Ont LFS Emp'!S259,"")</f>
        <v>0.52522644229660631</v>
      </c>
      <c r="T259" s="35">
        <f>IFERROR(+'CMA Emp Adj'!T259/'Ont LFS Emp'!T259,"")</f>
        <v>0.72010407076165228</v>
      </c>
      <c r="U259" s="35">
        <f>IFERROR(+'CMA Emp Adj'!U259/'Ont LFS Emp'!U259,"")</f>
        <v>0.72589529278623222</v>
      </c>
      <c r="V259" s="35">
        <f>IFERROR(+'CMA Emp Adj'!V259/'Ont LFS Emp'!V259,"")</f>
        <v>0.72575835104716346</v>
      </c>
      <c r="W259" s="35">
        <f>IFERROR(+'CMA Emp Adj'!W259/'Ont LFS Emp'!W259,"")</f>
        <v>0.73430584799920018</v>
      </c>
      <c r="X259" s="35">
        <f>IFERROR(+'CMA Emp Adj'!X259/'Ont LFS Emp'!X259,"")</f>
        <v>0.7197399396879135</v>
      </c>
      <c r="Y259" s="35">
        <f>IFERROR(+'CMA Emp Adj'!Y259/'Ont LFS Emp'!Y259,"")</f>
        <v>0.72991201629796065</v>
      </c>
    </row>
    <row r="260" spans="1:25" x14ac:dyDescent="0.25">
      <c r="A260" t="s">
        <v>384</v>
      </c>
      <c r="B260" s="137" t="s">
        <v>193</v>
      </c>
      <c r="C260" s="133">
        <v>334512</v>
      </c>
      <c r="D260" s="70">
        <f>IFERROR(+'CMA Emp Adj'!D260/'Ont LFS Emp'!D260,"")</f>
        <v>0.54330184020104988</v>
      </c>
      <c r="E260" s="70">
        <f>IFERROR(+'CMA Emp Adj'!E260/'Ont LFS Emp'!E260,"")</f>
        <v>0.76111162175583547</v>
      </c>
      <c r="F260" s="70">
        <f>IFERROR(+'CMA Emp Adj'!F260/'Ont LFS Emp'!F260,"")</f>
        <v>0.58158344562396125</v>
      </c>
      <c r="G260" s="70">
        <f>IFERROR(+'CMA Emp Adj'!G260/'Ont LFS Emp'!G260,"")</f>
        <v>0.6793243167036036</v>
      </c>
      <c r="H260" s="70">
        <f>IFERROR(+'CMA Emp Adj'!H260/'Ont LFS Emp'!H260,"")</f>
        <v>0.61312461575813781</v>
      </c>
      <c r="I260" s="70">
        <f>IFERROR(+'CMA Emp Adj'!I260/'Ont LFS Emp'!I260,"")</f>
        <v>0.81735349693622106</v>
      </c>
      <c r="J260" s="70">
        <f>IFERROR(+'CMA Emp Adj'!J260/'Ont LFS Emp'!J260,"")</f>
        <v>0.64709329093783396</v>
      </c>
      <c r="K260" s="70">
        <f>IFERROR(+'CMA Emp Adj'!K260/'Ont LFS Emp'!K260,"")</f>
        <v>0.42319965351530142</v>
      </c>
      <c r="L260" s="70">
        <f>IFERROR(+'CMA Emp Adj'!L260/'Ont LFS Emp'!L260,"")</f>
        <v>0.63426034926779951</v>
      </c>
      <c r="M260" s="35">
        <f>IFERROR(+'CMA Emp Adj'!M260/'Ont LFS Emp'!M260,"")</f>
        <v>0.63253730857061785</v>
      </c>
      <c r="N260" s="35">
        <f>IFERROR(+'CMA Emp Adj'!N260/'Ont LFS Emp'!N260,"")</f>
        <v>0.49463982468893597</v>
      </c>
      <c r="O260" s="35">
        <f>IFERROR(+'CMA Emp Adj'!O260/'Ont LFS Emp'!O260,"")</f>
        <v>0.48898118048559802</v>
      </c>
      <c r="P260" s="35">
        <f>IFERROR(+'CMA Emp Adj'!P260/'Ont LFS Emp'!P260,"")</f>
        <v>0.49078557426763092</v>
      </c>
      <c r="Q260" s="35">
        <f>IFERROR(+'CMA Emp Adj'!Q260/'Ont LFS Emp'!Q260,"")</f>
        <v>0.71763565879282754</v>
      </c>
      <c r="R260" s="35">
        <f>IFERROR(+'CMA Emp Adj'!R260/'Ont LFS Emp'!R260,"")</f>
        <v>0.57232625531703318</v>
      </c>
      <c r="S260" s="35">
        <f>IFERROR(+'CMA Emp Adj'!S260/'Ont LFS Emp'!S260,"")</f>
        <v>0.61439650617429264</v>
      </c>
      <c r="T260" s="35">
        <f>IFERROR(+'CMA Emp Adj'!T260/'Ont LFS Emp'!T260,"")</f>
        <v>0.44261249726031471</v>
      </c>
      <c r="U260" s="35">
        <f>IFERROR(+'CMA Emp Adj'!U260/'Ont LFS Emp'!U260,"")</f>
        <v>0.55891738520651379</v>
      </c>
      <c r="V260" s="35">
        <f>IFERROR(+'CMA Emp Adj'!V260/'Ont LFS Emp'!V260,"")</f>
        <v>0.6866035674477442</v>
      </c>
      <c r="W260" s="35">
        <f>IFERROR(+'CMA Emp Adj'!W260/'Ont LFS Emp'!W260,"")</f>
        <v>0.66091062586658489</v>
      </c>
      <c r="X260" s="35">
        <f>IFERROR(+'CMA Emp Adj'!X260/'Ont LFS Emp'!X260,"")</f>
        <v>0.38555359433547093</v>
      </c>
      <c r="Y260" s="35">
        <f>IFERROR(+'CMA Emp Adj'!Y260/'Ont LFS Emp'!Y260,"")</f>
        <v>0.55921157922203524</v>
      </c>
    </row>
    <row r="261" spans="1:25" x14ac:dyDescent="0.25">
      <c r="A261" t="s">
        <v>579</v>
      </c>
      <c r="B261" s="137">
        <f t="shared" si="6"/>
        <v>3391</v>
      </c>
      <c r="C261" s="133">
        <v>3391</v>
      </c>
      <c r="D261" s="70">
        <f>IFERROR(+'CMA Emp Adj'!D261/'Ont LFS Emp'!D261,"")</f>
        <v>0.6098765432098765</v>
      </c>
      <c r="E261" s="70">
        <f>IFERROR(+'CMA Emp Adj'!E261/'Ont LFS Emp'!E261,"")</f>
        <v>0.49394463667820065</v>
      </c>
      <c r="F261" s="70">
        <f>IFERROR(+'CMA Emp Adj'!F261/'Ont LFS Emp'!F261,"")</f>
        <v>0.48832271762208063</v>
      </c>
      <c r="G261" s="70">
        <f>IFERROR(+'CMA Emp Adj'!G261/'Ont LFS Emp'!G261,"")</f>
        <v>0.32911392405063289</v>
      </c>
      <c r="H261" s="70">
        <f>IFERROR(+'CMA Emp Adj'!H261/'Ont LFS Emp'!H261,"")</f>
        <v>0.52656621728786679</v>
      </c>
      <c r="I261" s="70">
        <f>IFERROR(+'CMA Emp Adj'!I261/'Ont LFS Emp'!I261,"")</f>
        <v>0.51205259313367424</v>
      </c>
      <c r="J261" s="70">
        <f>IFERROR(+'CMA Emp Adj'!J261/'Ont LFS Emp'!J261,"")</f>
        <v>0.48190789473684215</v>
      </c>
      <c r="K261" s="70">
        <f>IFERROR(+'CMA Emp Adj'!K261/'Ont LFS Emp'!K261,"")</f>
        <v>0.45476575121163165</v>
      </c>
      <c r="L261" s="70">
        <f>IFERROR(+'CMA Emp Adj'!L261/'Ont LFS Emp'!L261,"")</f>
        <v>0.32510840874811459</v>
      </c>
      <c r="M261" s="35">
        <f>IFERROR(+'CMA Emp Adj'!M261/'Ont LFS Emp'!M261,"")</f>
        <v>0.51242175273865409</v>
      </c>
      <c r="N261" s="35">
        <f>IFERROR(+'CMA Emp Adj'!N261/'Ont LFS Emp'!N261,"")</f>
        <v>0.50779433984193389</v>
      </c>
      <c r="O261" s="35">
        <f>IFERROR(+'CMA Emp Adj'!O261/'Ont LFS Emp'!O261,"")</f>
        <v>0.58650020147073634</v>
      </c>
      <c r="P261" s="35">
        <f>IFERROR(+'CMA Emp Adj'!P261/'Ont LFS Emp'!P261,"")</f>
        <v>0.52948911089967221</v>
      </c>
      <c r="Q261" s="35">
        <f>IFERROR(+'CMA Emp Adj'!Q261/'Ont LFS Emp'!Q261,"")</f>
        <v>0.55230441115272577</v>
      </c>
      <c r="R261" s="35">
        <f>IFERROR(+'CMA Emp Adj'!R261/'Ont LFS Emp'!R261,"")</f>
        <v>0.385935041147486</v>
      </c>
      <c r="S261" s="35">
        <f>IFERROR(+'CMA Emp Adj'!S261/'Ont LFS Emp'!S261,"")</f>
        <v>0.58061402531833539</v>
      </c>
      <c r="T261" s="35">
        <f>IFERROR(+'CMA Emp Adj'!T261/'Ont LFS Emp'!T261,"")</f>
        <v>0.70446994352998038</v>
      </c>
      <c r="U261" s="35">
        <f>IFERROR(+'CMA Emp Adj'!U261/'Ont LFS Emp'!U261,"")</f>
        <v>0.44227197446677258</v>
      </c>
      <c r="V261" s="35">
        <f>IFERROR(+'CMA Emp Adj'!V261/'Ont LFS Emp'!V261,"")</f>
        <v>0.53333725493079598</v>
      </c>
      <c r="W261" s="35">
        <f>IFERROR(+'CMA Emp Adj'!W261/'Ont LFS Emp'!W261,"")</f>
        <v>0.3973589532613781</v>
      </c>
      <c r="X261" s="35">
        <f>IFERROR(+'CMA Emp Adj'!X261/'Ont LFS Emp'!X261,"")</f>
        <v>0.49524993095829883</v>
      </c>
      <c r="Y261" s="35">
        <f>IFERROR(+'CMA Emp Adj'!Y261/'Ont LFS Emp'!Y261,"")</f>
        <v>0.52219641330665911</v>
      </c>
    </row>
    <row r="262" spans="1:25" x14ac:dyDescent="0.25">
      <c r="A262" t="s">
        <v>467</v>
      </c>
      <c r="B262" s="137">
        <v>414</v>
      </c>
      <c r="C262" s="133">
        <v>414510</v>
      </c>
      <c r="D262" s="70">
        <f>IFERROR(+'CMA Emp Adj'!D262/'Ont LFS Emp'!D262,"")</f>
        <v>0.83889141733288242</v>
      </c>
      <c r="E262" s="70">
        <f>IFERROR(+'CMA Emp Adj'!E262/'Ont LFS Emp'!E262,"")</f>
        <v>0.74186248248573805</v>
      </c>
      <c r="F262" s="70">
        <f>IFERROR(+'CMA Emp Adj'!F262/'Ont LFS Emp'!F262,"")</f>
        <v>0.71991763810639808</v>
      </c>
      <c r="G262" s="70">
        <f>IFERROR(+'CMA Emp Adj'!G262/'Ont LFS Emp'!G262,"")</f>
        <v>0.5910554006478268</v>
      </c>
      <c r="H262" s="70">
        <f>IFERROR(+'CMA Emp Adj'!H262/'Ont LFS Emp'!H262,"")</f>
        <v>0.64978102271711646</v>
      </c>
      <c r="I262" s="70">
        <f>IFERROR(+'CMA Emp Adj'!I262/'Ont LFS Emp'!I262,"")</f>
        <v>0.57161819822077675</v>
      </c>
      <c r="J262" s="70">
        <f>IFERROR(+'CMA Emp Adj'!J262/'Ont LFS Emp'!J262,"")</f>
        <v>0.5420378254925291</v>
      </c>
      <c r="K262" s="70">
        <f>IFERROR(+'CMA Emp Adj'!K262/'Ont LFS Emp'!K262,"")</f>
        <v>0.72101797841125737</v>
      </c>
      <c r="L262" s="70">
        <f>IFERROR(+'CMA Emp Adj'!L262/'Ont LFS Emp'!L262,"")</f>
        <v>0.7210332830442141</v>
      </c>
      <c r="M262" s="35">
        <f>IFERROR(+'CMA Emp Adj'!M262/'Ont LFS Emp'!M262,"")</f>
        <v>0.79811631141128725</v>
      </c>
      <c r="N262" s="35">
        <f>IFERROR(+'CMA Emp Adj'!N262/'Ont LFS Emp'!N262,"")</f>
        <v>0.74608721009776635</v>
      </c>
      <c r="O262" s="35">
        <f>IFERROR(+'CMA Emp Adj'!O262/'Ont LFS Emp'!O262,"")</f>
        <v>0.75231257495691428</v>
      </c>
      <c r="P262" s="35">
        <f>IFERROR(+'CMA Emp Adj'!P262/'Ont LFS Emp'!P262,"")</f>
        <v>0.68350611658389615</v>
      </c>
      <c r="Q262" s="35">
        <f>IFERROR(+'CMA Emp Adj'!Q262/'Ont LFS Emp'!Q262,"")</f>
        <v>0.82668186621904804</v>
      </c>
      <c r="R262" s="35">
        <f>IFERROR(+'CMA Emp Adj'!R262/'Ont LFS Emp'!R262,"")</f>
        <v>0.67472708581230467</v>
      </c>
      <c r="S262" s="35">
        <f>IFERROR(+'CMA Emp Adj'!S262/'Ont LFS Emp'!S262,"")</f>
        <v>0.71246467117345835</v>
      </c>
      <c r="T262" s="35">
        <f>IFERROR(+'CMA Emp Adj'!T262/'Ont LFS Emp'!T262,"")</f>
        <v>0.61224457547884892</v>
      </c>
      <c r="U262" s="35">
        <f>IFERROR(+'CMA Emp Adj'!U262/'Ont LFS Emp'!U262,"")</f>
        <v>0.74615850219752988</v>
      </c>
      <c r="V262" s="35">
        <f>IFERROR(+'CMA Emp Adj'!V262/'Ont LFS Emp'!V262,"")</f>
        <v>0.72685506521381682</v>
      </c>
      <c r="W262" s="35">
        <f>IFERROR(+'CMA Emp Adj'!W262/'Ont LFS Emp'!W262,"")</f>
        <v>0.72878144940076228</v>
      </c>
      <c r="X262" s="35">
        <f>IFERROR(+'CMA Emp Adj'!X262/'Ont LFS Emp'!X262,"")</f>
        <v>0.68308752290320651</v>
      </c>
      <c r="Y262" s="35">
        <f>IFERROR(+'CMA Emp Adj'!Y262/'Ont LFS Emp'!Y262,"")</f>
        <v>0.64817661394541082</v>
      </c>
    </row>
    <row r="263" spans="1:25" x14ac:dyDescent="0.25">
      <c r="A263" t="s">
        <v>580</v>
      </c>
      <c r="B263" s="137">
        <f t="shared" si="6"/>
        <v>5417</v>
      </c>
      <c r="C263" s="133">
        <v>5417</v>
      </c>
      <c r="D263" s="70">
        <f>IFERROR(+'CMA Emp Adj'!D263/'Ont LFS Emp'!D263,"")</f>
        <v>0.35924006908462869</v>
      </c>
      <c r="E263" s="70">
        <f>IFERROR(+'CMA Emp Adj'!E263/'Ont LFS Emp'!E263,"")</f>
        <v>0.38699690402476783</v>
      </c>
      <c r="F263" s="70">
        <f>IFERROR(+'CMA Emp Adj'!F263/'Ont LFS Emp'!F263,"")</f>
        <v>0.35384615384615381</v>
      </c>
      <c r="G263" s="70">
        <f>IFERROR(+'CMA Emp Adj'!G263/'Ont LFS Emp'!G263,"")</f>
        <v>0.46934460887949259</v>
      </c>
      <c r="H263" s="70">
        <f>IFERROR(+'CMA Emp Adj'!H263/'Ont LFS Emp'!H263,"")</f>
        <v>0.46967559943582515</v>
      </c>
      <c r="I263" s="70">
        <f>IFERROR(+'CMA Emp Adj'!I263/'Ont LFS Emp'!I263,"")</f>
        <v>0.35535976505139499</v>
      </c>
      <c r="J263" s="70">
        <f>IFERROR(+'CMA Emp Adj'!J263/'Ont LFS Emp'!J263,"")</f>
        <v>0.39597315436241615</v>
      </c>
      <c r="K263" s="70">
        <f>IFERROR(+'CMA Emp Adj'!K263/'Ont LFS Emp'!K263,"")</f>
        <v>0.24603174603174605</v>
      </c>
      <c r="L263" s="70">
        <f>IFERROR(+'CMA Emp Adj'!L263/'Ont LFS Emp'!L263,"")</f>
        <v>0.44329180051933126</v>
      </c>
      <c r="M263" s="35">
        <f>IFERROR(+'CMA Emp Adj'!M263/'Ont LFS Emp'!M263,"")</f>
        <v>0.41891615686053396</v>
      </c>
      <c r="N263" s="35">
        <f>IFERROR(+'CMA Emp Adj'!N263/'Ont LFS Emp'!N263,"")</f>
        <v>0.553118749379371</v>
      </c>
      <c r="O263" s="35">
        <f>IFERROR(+'CMA Emp Adj'!O263/'Ont LFS Emp'!O263,"")</f>
        <v>0.53875543535899895</v>
      </c>
      <c r="P263" s="35">
        <f>IFERROR(+'CMA Emp Adj'!P263/'Ont LFS Emp'!P263,"")</f>
        <v>0.60123491796062967</v>
      </c>
      <c r="Q263" s="35">
        <f>IFERROR(+'CMA Emp Adj'!Q263/'Ont LFS Emp'!Q263,"")</f>
        <v>0.47364428597699271</v>
      </c>
      <c r="R263" s="35">
        <f>IFERROR(+'CMA Emp Adj'!R263/'Ont LFS Emp'!R263,"")</f>
        <v>0.4696407620999058</v>
      </c>
      <c r="S263" s="35">
        <f>IFERROR(+'CMA Emp Adj'!S263/'Ont LFS Emp'!S263,"")</f>
        <v>0.46637422949643642</v>
      </c>
      <c r="T263" s="35">
        <f>IFERROR(+'CMA Emp Adj'!T263/'Ont LFS Emp'!T263,"")</f>
        <v>0.43932730353480121</v>
      </c>
      <c r="U263" s="35">
        <f>IFERROR(+'CMA Emp Adj'!U263/'Ont LFS Emp'!U263,"")</f>
        <v>0.55336827859549464</v>
      </c>
      <c r="V263" s="35">
        <f>IFERROR(+'CMA Emp Adj'!V263/'Ont LFS Emp'!V263,"")</f>
        <v>0.53509140207111072</v>
      </c>
      <c r="W263" s="35">
        <f>IFERROR(+'CMA Emp Adj'!W263/'Ont LFS Emp'!W263,"")</f>
        <v>0.42679445350734097</v>
      </c>
      <c r="X263" s="35">
        <f>IFERROR(+'CMA Emp Adj'!X263/'Ont LFS Emp'!X263,"")</f>
        <v>0.37801534556586769</v>
      </c>
      <c r="Y263" s="35">
        <f>IFERROR(+'CMA Emp Adj'!Y263/'Ont LFS Emp'!Y263,"")</f>
        <v>0.4375535102739726</v>
      </c>
    </row>
    <row r="264" spans="1:25" x14ac:dyDescent="0.25">
      <c r="A264" t="s">
        <v>581</v>
      </c>
      <c r="B264" s="137">
        <v>621</v>
      </c>
      <c r="C264" s="133">
        <v>6215</v>
      </c>
      <c r="D264" s="70">
        <f>IFERROR(+'CMA Emp Adj'!D264/'Ont LFS Emp'!D264,"")</f>
        <v>0.58114754098360655</v>
      </c>
      <c r="E264" s="70">
        <f>IFERROR(+'CMA Emp Adj'!E264/'Ont LFS Emp'!E264,"")</f>
        <v>0.61111111111111116</v>
      </c>
      <c r="F264" s="70">
        <f>IFERROR(+'CMA Emp Adj'!F264/'Ont LFS Emp'!F264,"")</f>
        <v>0.52019002375296908</v>
      </c>
      <c r="G264" s="70">
        <f>IFERROR(+'CMA Emp Adj'!G264/'Ont LFS Emp'!G264,"")</f>
        <v>0.37475538160469668</v>
      </c>
      <c r="H264" s="70">
        <f>IFERROR(+'CMA Emp Adj'!H264/'Ont LFS Emp'!H264,"")</f>
        <v>0.52766798418972338</v>
      </c>
      <c r="I264" s="70">
        <f>IFERROR(+'CMA Emp Adj'!I264/'Ont LFS Emp'!I264,"")</f>
        <v>0.51606805293005675</v>
      </c>
      <c r="J264" s="70">
        <f>IFERROR(+'CMA Emp Adj'!J264/'Ont LFS Emp'!J264,"")</f>
        <v>0.41054613935969875</v>
      </c>
      <c r="K264" s="70">
        <f>IFERROR(+'CMA Emp Adj'!K264/'Ont LFS Emp'!K264,"")</f>
        <v>0.47348484848484845</v>
      </c>
      <c r="L264" s="70">
        <f>IFERROR(+'CMA Emp Adj'!L264/'Ont LFS Emp'!L264,"")</f>
        <v>0.53998026349959316</v>
      </c>
      <c r="M264" s="35">
        <f>IFERROR(+'CMA Emp Adj'!M264/'Ont LFS Emp'!M264,"")</f>
        <v>0.40825682232041666</v>
      </c>
      <c r="N264" s="35">
        <f>IFERROR(+'CMA Emp Adj'!N264/'Ont LFS Emp'!N264,"")</f>
        <v>0.59308340259536141</v>
      </c>
      <c r="O264" s="35">
        <f>IFERROR(+'CMA Emp Adj'!O264/'Ont LFS Emp'!O264,"")</f>
        <v>0.54143036822347546</v>
      </c>
      <c r="P264" s="35">
        <f>IFERROR(+'CMA Emp Adj'!P264/'Ont LFS Emp'!P264,"")</f>
        <v>0.42836715003672082</v>
      </c>
      <c r="Q264" s="35">
        <f>IFERROR(+'CMA Emp Adj'!Q264/'Ont LFS Emp'!Q264,"")</f>
        <v>0.50093542553499881</v>
      </c>
      <c r="R264" s="35">
        <f>IFERROR(+'CMA Emp Adj'!R264/'Ont LFS Emp'!R264,"")</f>
        <v>0.5967337929223856</v>
      </c>
      <c r="S264" s="35">
        <f>IFERROR(+'CMA Emp Adj'!S264/'Ont LFS Emp'!S264,"")</f>
        <v>0.59843279083785417</v>
      </c>
      <c r="T264" s="35">
        <f>IFERROR(+'CMA Emp Adj'!T264/'Ont LFS Emp'!T264,"")</f>
        <v>0.66255020646367113</v>
      </c>
      <c r="U264" s="35">
        <f>IFERROR(+'CMA Emp Adj'!U264/'Ont LFS Emp'!U264,"")</f>
        <v>0.51290169066598623</v>
      </c>
      <c r="V264" s="35">
        <f>IFERROR(+'CMA Emp Adj'!V264/'Ont LFS Emp'!V264,"")</f>
        <v>0.52351957952343353</v>
      </c>
      <c r="W264" s="35">
        <f>IFERROR(+'CMA Emp Adj'!W264/'Ont LFS Emp'!W264,"")</f>
        <v>0.59414356154995041</v>
      </c>
      <c r="X264" s="35">
        <f>IFERROR(+'CMA Emp Adj'!X264/'Ont LFS Emp'!X264,"")</f>
        <v>0.46563550845503254</v>
      </c>
      <c r="Y264" s="35">
        <f>IFERROR(+'CMA Emp Adj'!Y264/'Ont LFS Emp'!Y264,"")</f>
        <v>0.43770729329039249</v>
      </c>
    </row>
    <row r="265" spans="1:25" x14ac:dyDescent="0.25">
      <c r="A265" t="s">
        <v>582</v>
      </c>
      <c r="B265" s="137"/>
      <c r="C265" s="136" t="s">
        <v>583</v>
      </c>
      <c r="D265" s="70" t="str">
        <f>IFERROR(+'CMA Emp Adj'!D265/'Ont LFS Emp'!D265,"")</f>
        <v/>
      </c>
      <c r="E265" s="70" t="str">
        <f>IFERROR(+'CMA Emp Adj'!E265/'Ont LFS Emp'!E265,"")</f>
        <v/>
      </c>
      <c r="F265" s="70" t="str">
        <f>IFERROR(+'CMA Emp Adj'!F265/'Ont LFS Emp'!F265,"")</f>
        <v/>
      </c>
      <c r="G265" s="70" t="str">
        <f>IFERROR(+'CMA Emp Adj'!G265/'Ont LFS Emp'!G265,"")</f>
        <v/>
      </c>
      <c r="H265" s="70" t="str">
        <f>IFERROR(+'CMA Emp Adj'!H265/'Ont LFS Emp'!H265,"")</f>
        <v/>
      </c>
      <c r="I265" s="70" t="str">
        <f>IFERROR(+'CMA Emp Adj'!I265/'Ont LFS Emp'!I265,"")</f>
        <v/>
      </c>
      <c r="J265" s="70" t="str">
        <f>IFERROR(+'CMA Emp Adj'!J265/'Ont LFS Emp'!J265,"")</f>
        <v/>
      </c>
      <c r="K265" s="70" t="str">
        <f>IFERROR(+'CMA Emp Adj'!K265/'Ont LFS Emp'!K265,"")</f>
        <v/>
      </c>
      <c r="L265" s="70" t="str">
        <f>IFERROR(+'CMA Emp Adj'!L265/'Ont LFS Emp'!L265,"")</f>
        <v/>
      </c>
      <c r="M265" s="35" t="str">
        <f>IFERROR(+'CMA Emp Adj'!M265/'Ont LFS Emp'!M265,"")</f>
        <v/>
      </c>
      <c r="N265" s="35" t="str">
        <f>IFERROR(+'CMA Emp Adj'!N265/'Ont LFS Emp'!N265,"")</f>
        <v/>
      </c>
      <c r="O265" s="35" t="str">
        <f>IFERROR(+'CMA Emp Adj'!O265/'Ont LFS Emp'!O265,"")</f>
        <v/>
      </c>
      <c r="P265" s="35" t="str">
        <f>IFERROR(+'CMA Emp Adj'!P265/'Ont LFS Emp'!P265,"")</f>
        <v/>
      </c>
      <c r="Q265" s="35" t="str">
        <f>IFERROR(+'CMA Emp Adj'!Q265/'Ont LFS Emp'!Q265,"")</f>
        <v/>
      </c>
      <c r="R265" s="35" t="str">
        <f>IFERROR(+'CMA Emp Adj'!R265/'Ont LFS Emp'!R265,"")</f>
        <v/>
      </c>
      <c r="S265" s="35" t="str">
        <f>IFERROR(+'CMA Emp Adj'!S265/'Ont LFS Emp'!S265,"")</f>
        <v/>
      </c>
      <c r="T265" s="35" t="str">
        <f>IFERROR(+'CMA Emp Adj'!T265/'Ont LFS Emp'!T265,"")</f>
        <v/>
      </c>
      <c r="U265" s="35" t="str">
        <f>IFERROR(+'CMA Emp Adj'!U265/'Ont LFS Emp'!U265,"")</f>
        <v/>
      </c>
      <c r="V265" s="35" t="str">
        <f>IFERROR(+'CMA Emp Adj'!V265/'Ont LFS Emp'!V265,"")</f>
        <v/>
      </c>
      <c r="W265" s="35" t="str">
        <f>IFERROR(+'CMA Emp Adj'!W265/'Ont LFS Emp'!W265,"")</f>
        <v/>
      </c>
      <c r="X265" s="35" t="str">
        <f>IFERROR(+'CMA Emp Adj'!X265/'Ont LFS Emp'!X265,"")</f>
        <v/>
      </c>
      <c r="Y265" s="35" t="str">
        <f>IFERROR(+'CMA Emp Adj'!Y265/'Ont LFS Emp'!Y265,"")</f>
        <v/>
      </c>
    </row>
    <row r="266" spans="1:25" x14ac:dyDescent="0.25">
      <c r="A266" s="106" t="s">
        <v>539</v>
      </c>
      <c r="B266" s="129"/>
      <c r="C266" s="130"/>
      <c r="D266" s="141"/>
      <c r="E266" s="141"/>
      <c r="F266" s="141"/>
      <c r="G266" s="141"/>
      <c r="H266" s="141"/>
      <c r="I266" s="141"/>
      <c r="J266" s="141"/>
      <c r="K266" s="141"/>
      <c r="L266" s="141"/>
      <c r="M266" s="135"/>
      <c r="N266" s="135"/>
      <c r="O266" s="135"/>
      <c r="P266" s="135"/>
      <c r="Q266" s="135"/>
      <c r="R266" s="135"/>
      <c r="S266" s="135"/>
      <c r="T266" s="135"/>
      <c r="U266" s="135"/>
      <c r="V266" s="135"/>
      <c r="W266" s="135"/>
      <c r="X266" s="135"/>
      <c r="Y266" s="135"/>
    </row>
    <row r="267" spans="1:25" x14ac:dyDescent="0.25">
      <c r="A267" t="s">
        <v>584</v>
      </c>
      <c r="B267" s="137">
        <f t="shared" ref="B267:B276" si="7">VALUE(LEFT(C267,4))</f>
        <v>3341</v>
      </c>
      <c r="C267" s="133">
        <v>3341</v>
      </c>
      <c r="D267" s="70">
        <f>IFERROR(+'CMA Emp Adj'!D267/'Ont LFS Emp'!D267,"")</f>
        <v>0.65783462768387391</v>
      </c>
      <c r="E267" s="70">
        <f>IFERROR(+'CMA Emp Adj'!E267/'Ont LFS Emp'!E267,"")</f>
        <v>0.56571714142928531</v>
      </c>
      <c r="F267" s="70">
        <f>IFERROR(+'CMA Emp Adj'!F267/'Ont LFS Emp'!F267,"")</f>
        <v>0.69118942731277533</v>
      </c>
      <c r="G267" s="70">
        <f>IFERROR(+'CMA Emp Adj'!G267/'Ont LFS Emp'!G267,"")</f>
        <v>0.72893030794165314</v>
      </c>
      <c r="H267" s="70">
        <f>IFERROR(+'CMA Emp Adj'!H267/'Ont LFS Emp'!H267,"")</f>
        <v>0.73631123919308361</v>
      </c>
      <c r="I267" s="70">
        <f>IFERROR(+'CMA Emp Adj'!I267/'Ont LFS Emp'!I267,"")</f>
        <v>0.68714011516314777</v>
      </c>
      <c r="J267" s="70">
        <f>IFERROR(+'CMA Emp Adj'!J267/'Ont LFS Emp'!J267,"")</f>
        <v>0.77214416615760539</v>
      </c>
      <c r="K267" s="70">
        <f>IFERROR(+'CMA Emp Adj'!K267/'Ont LFS Emp'!K267,"")</f>
        <v>0.70789074355083459</v>
      </c>
      <c r="L267" s="70">
        <f>IFERROR(+'CMA Emp Adj'!L267/'Ont LFS Emp'!L267,"")</f>
        <v>0.70348306144033845</v>
      </c>
      <c r="M267" s="35">
        <f>IFERROR(+'CMA Emp Adj'!M267/'Ont LFS Emp'!M267,"")</f>
        <v>0.61091522718940716</v>
      </c>
      <c r="N267" s="35">
        <f>IFERROR(+'CMA Emp Adj'!N267/'Ont LFS Emp'!N267,"")</f>
        <v>0.56155199611697626</v>
      </c>
      <c r="O267" s="35">
        <f>IFERROR(+'CMA Emp Adj'!O267/'Ont LFS Emp'!O267,"")</f>
        <v>0.61608423857347816</v>
      </c>
      <c r="P267" s="35">
        <f>IFERROR(+'CMA Emp Adj'!P267/'Ont LFS Emp'!P267,"")</f>
        <v>0.75144443068796174</v>
      </c>
      <c r="Q267" s="35">
        <f>IFERROR(+'CMA Emp Adj'!Q267/'Ont LFS Emp'!Q267,"")</f>
        <v>0.69134802676151763</v>
      </c>
      <c r="R267" s="35">
        <f>IFERROR(+'CMA Emp Adj'!R267/'Ont LFS Emp'!R267,"")</f>
        <v>0.66768702316832373</v>
      </c>
      <c r="S267" s="35">
        <f>IFERROR(+'CMA Emp Adj'!S267/'Ont LFS Emp'!S267,"")</f>
        <v>0.81804478307342332</v>
      </c>
      <c r="T267" s="35">
        <f>IFERROR(+'CMA Emp Adj'!T267/'Ont LFS Emp'!T267,"")</f>
        <v>0.63028877198899358</v>
      </c>
      <c r="U267" s="35">
        <f>IFERROR(+'CMA Emp Adj'!U267/'Ont LFS Emp'!U267,"")</f>
        <v>0.77204267882837352</v>
      </c>
      <c r="V267" s="35">
        <f>IFERROR(+'CMA Emp Adj'!V267/'Ont LFS Emp'!V267,"")</f>
        <v>0.61023090088376886</v>
      </c>
      <c r="W267" s="35">
        <f>IFERROR(+'CMA Emp Adj'!W267/'Ont LFS Emp'!W267,"")</f>
        <v>0.58446520776985489</v>
      </c>
      <c r="X267" s="35">
        <f>IFERROR(+'CMA Emp Adj'!X267/'Ont LFS Emp'!X267,"")</f>
        <v>0</v>
      </c>
      <c r="Y267" s="35">
        <f>IFERROR(+'CMA Emp Adj'!Y267/'Ont LFS Emp'!Y267,"")</f>
        <v>0.81219913974558433</v>
      </c>
    </row>
    <row r="268" spans="1:25" x14ac:dyDescent="0.25">
      <c r="A268" t="s">
        <v>585</v>
      </c>
      <c r="B268" s="137">
        <f t="shared" si="7"/>
        <v>3342</v>
      </c>
      <c r="C268" s="133">
        <v>3342</v>
      </c>
      <c r="D268" s="70">
        <f>IFERROR(+'CMA Emp Adj'!D268/'Ont LFS Emp'!D268,"")</f>
        <v>0.26399253731343281</v>
      </c>
      <c r="E268" s="70">
        <f>IFERROR(+'CMA Emp Adj'!E268/'Ont LFS Emp'!E268,"")</f>
        <v>0.29228371005455961</v>
      </c>
      <c r="F268" s="70">
        <f>IFERROR(+'CMA Emp Adj'!F268/'Ont LFS Emp'!F268,"")</f>
        <v>0.31880733944954126</v>
      </c>
      <c r="G268" s="70">
        <f>IFERROR(+'CMA Emp Adj'!G268/'Ont LFS Emp'!G268,"")</f>
        <v>0.29403747870528113</v>
      </c>
      <c r="H268" s="70">
        <f>IFERROR(+'CMA Emp Adj'!H268/'Ont LFS Emp'!H268,"")</f>
        <v>0.25548986486486486</v>
      </c>
      <c r="I268" s="70">
        <f>IFERROR(+'CMA Emp Adj'!I268/'Ont LFS Emp'!I268,"")</f>
        <v>0.3604710701484895</v>
      </c>
      <c r="J268" s="70">
        <f>IFERROR(+'CMA Emp Adj'!J268/'Ont LFS Emp'!J268,"")</f>
        <v>0.26495278069254985</v>
      </c>
      <c r="K268" s="70">
        <f>IFERROR(+'CMA Emp Adj'!K268/'Ont LFS Emp'!K268,"")</f>
        <v>0.2258485639686684</v>
      </c>
      <c r="L268" s="70">
        <f>IFERROR(+'CMA Emp Adj'!L268/'Ont LFS Emp'!L268,"")</f>
        <v>0.23886352964721999</v>
      </c>
      <c r="M268" s="35">
        <f>IFERROR(+'CMA Emp Adj'!M268/'Ont LFS Emp'!M268,"")</f>
        <v>0.18076133383207543</v>
      </c>
      <c r="N268" s="35">
        <f>IFERROR(+'CMA Emp Adj'!N268/'Ont LFS Emp'!N268,"")</f>
        <v>0.17063214495644205</v>
      </c>
      <c r="O268" s="35">
        <f>IFERROR(+'CMA Emp Adj'!O268/'Ont LFS Emp'!O268,"")</f>
        <v>0.28911415456866069</v>
      </c>
      <c r="P268" s="35">
        <f>IFERROR(+'CMA Emp Adj'!P268/'Ont LFS Emp'!P268,"")</f>
        <v>0.20863608306067363</v>
      </c>
      <c r="Q268" s="35">
        <f>IFERROR(+'CMA Emp Adj'!Q268/'Ont LFS Emp'!Q268,"")</f>
        <v>0.34338552179368287</v>
      </c>
      <c r="R268" s="35">
        <f>IFERROR(+'CMA Emp Adj'!R268/'Ont LFS Emp'!R268,"")</f>
        <v>0.24115330891820125</v>
      </c>
      <c r="S268" s="35">
        <f>IFERROR(+'CMA Emp Adj'!S268/'Ont LFS Emp'!S268,"")</f>
        <v>0.30670288850695793</v>
      </c>
      <c r="T268" s="35">
        <f>IFERROR(+'CMA Emp Adj'!T268/'Ont LFS Emp'!T268,"")</f>
        <v>0.20641733991890571</v>
      </c>
      <c r="U268" s="35">
        <f>IFERROR(+'CMA Emp Adj'!U268/'Ont LFS Emp'!U268,"")</f>
        <v>0.22665150565765763</v>
      </c>
      <c r="V268" s="35">
        <f>IFERROR(+'CMA Emp Adj'!V268/'Ont LFS Emp'!V268,"")</f>
        <v>0.39642565414478703</v>
      </c>
      <c r="W268" s="35">
        <f>IFERROR(+'CMA Emp Adj'!W268/'Ont LFS Emp'!W268,"")</f>
        <v>0.32200000000000001</v>
      </c>
      <c r="X268" s="35">
        <f>IFERROR(+'CMA Emp Adj'!X268/'Ont LFS Emp'!X268,"")</f>
        <v>0.44444444444444448</v>
      </c>
      <c r="Y268" s="35">
        <f>IFERROR(+'CMA Emp Adj'!Y268/'Ont LFS Emp'!Y268,"")</f>
        <v>0.38666666666666666</v>
      </c>
    </row>
    <row r="269" spans="1:25" x14ac:dyDescent="0.25">
      <c r="A269" t="s">
        <v>586</v>
      </c>
      <c r="B269" s="137" t="s">
        <v>193</v>
      </c>
      <c r="C269" s="133">
        <v>3343</v>
      </c>
      <c r="D269" s="70">
        <f>IFERROR(+'CMA Emp Adj'!D269/'Ont LFS Emp'!D269,"")</f>
        <v>0.83076923076923082</v>
      </c>
      <c r="E269" s="70">
        <f>IFERROR(+'CMA Emp Adj'!E269/'Ont LFS Emp'!E269,"")</f>
        <v>0</v>
      </c>
      <c r="F269" s="70">
        <f>IFERROR(+'CMA Emp Adj'!F269/'Ont LFS Emp'!F269,"")</f>
        <v>0.81730769230769229</v>
      </c>
      <c r="G269" s="70">
        <f>IFERROR(+'CMA Emp Adj'!G269/'Ont LFS Emp'!G269,"")</f>
        <v>0.67729083665338652</v>
      </c>
      <c r="H269" s="70">
        <f>IFERROR(+'CMA Emp Adj'!H269/'Ont LFS Emp'!H269,"")</f>
        <v>0.67808219178082196</v>
      </c>
      <c r="I269" s="70">
        <f>IFERROR(+'CMA Emp Adj'!I269/'Ont LFS Emp'!I269,"")</f>
        <v>0</v>
      </c>
      <c r="J269" s="70">
        <f>IFERROR(+'CMA Emp Adj'!J269/'Ont LFS Emp'!J269,"")</f>
        <v>0</v>
      </c>
      <c r="K269" s="70">
        <f>IFERROR(+'CMA Emp Adj'!K269/'Ont LFS Emp'!K269,"")</f>
        <v>0.873529411764706</v>
      </c>
      <c r="L269" s="70">
        <f>IFERROR(+'CMA Emp Adj'!L269/'Ont LFS Emp'!L269,"")</f>
        <v>0</v>
      </c>
      <c r="M269" s="35" t="str">
        <f>IFERROR(+'CMA Emp Adj'!M269/'Ont LFS Emp'!M269,"")</f>
        <v/>
      </c>
      <c r="N269" s="35" t="str">
        <f>IFERROR(+'CMA Emp Adj'!N269/'Ont LFS Emp'!N269,"")</f>
        <v/>
      </c>
      <c r="O269" s="35" t="str">
        <f>IFERROR(+'CMA Emp Adj'!O269/'Ont LFS Emp'!O269,"")</f>
        <v/>
      </c>
      <c r="P269" s="35" t="str">
        <f>IFERROR(+'CMA Emp Adj'!P269/'Ont LFS Emp'!P269,"")</f>
        <v/>
      </c>
      <c r="Q269" s="35" t="str">
        <f>IFERROR(+'CMA Emp Adj'!Q269/'Ont LFS Emp'!Q269,"")</f>
        <v/>
      </c>
      <c r="R269" s="35">
        <f>IFERROR(+'CMA Emp Adj'!R269/'Ont LFS Emp'!R269,"")</f>
        <v>0</v>
      </c>
      <c r="S269" s="35" t="str">
        <f>IFERROR(+'CMA Emp Adj'!S269/'Ont LFS Emp'!S269,"")</f>
        <v/>
      </c>
      <c r="T269" s="35">
        <f>IFERROR(+'CMA Emp Adj'!T269/'Ont LFS Emp'!T269,"")</f>
        <v>0</v>
      </c>
      <c r="U269" s="35">
        <f>IFERROR(+'CMA Emp Adj'!U269/'Ont LFS Emp'!U269,"")</f>
        <v>0.73684931506849316</v>
      </c>
      <c r="V269" s="35">
        <f>IFERROR(+'CMA Emp Adj'!V269/'Ont LFS Emp'!V269,"")</f>
        <v>0</v>
      </c>
      <c r="W269" s="35">
        <f>IFERROR(+'CMA Emp Adj'!W269/'Ont LFS Emp'!W269,"")</f>
        <v>0</v>
      </c>
      <c r="X269" s="35">
        <f>IFERROR(+'CMA Emp Adj'!X269/'Ont LFS Emp'!X269,"")</f>
        <v>0</v>
      </c>
      <c r="Y269" s="35" t="str">
        <f>IFERROR(+'CMA Emp Adj'!Y269/'Ont LFS Emp'!Y269,"")</f>
        <v/>
      </c>
    </row>
    <row r="270" spans="1:25" x14ac:dyDescent="0.25">
      <c r="A270" t="s">
        <v>587</v>
      </c>
      <c r="B270" s="137">
        <f t="shared" si="7"/>
        <v>3344</v>
      </c>
      <c r="C270" s="133">
        <v>3344</v>
      </c>
      <c r="D270" s="70">
        <f>IFERROR(+'CMA Emp Adj'!D270/'Ont LFS Emp'!D270,"")</f>
        <v>0.54764705882352949</v>
      </c>
      <c r="E270" s="70">
        <f>IFERROR(+'CMA Emp Adj'!E270/'Ont LFS Emp'!E270,"")</f>
        <v>0.47174603174603175</v>
      </c>
      <c r="F270" s="70">
        <f>IFERROR(+'CMA Emp Adj'!F270/'Ont LFS Emp'!F270,"")</f>
        <v>0.5181467181467182</v>
      </c>
      <c r="G270" s="70">
        <f>IFERROR(+'CMA Emp Adj'!G270/'Ont LFS Emp'!G270,"")</f>
        <v>0.43420216147488871</v>
      </c>
      <c r="H270" s="70">
        <f>IFERROR(+'CMA Emp Adj'!H270/'Ont LFS Emp'!H270,"")</f>
        <v>0.47132034632034636</v>
      </c>
      <c r="I270" s="70">
        <f>IFERROR(+'CMA Emp Adj'!I270/'Ont LFS Emp'!I270,"")</f>
        <v>0.57870370370370372</v>
      </c>
      <c r="J270" s="70">
        <f>IFERROR(+'CMA Emp Adj'!J270/'Ont LFS Emp'!J270,"")</f>
        <v>0.60779477059694131</v>
      </c>
      <c r="K270" s="70">
        <f>IFERROR(+'CMA Emp Adj'!K270/'Ont LFS Emp'!K270,"")</f>
        <v>0.6577287066246057</v>
      </c>
      <c r="L270" s="70">
        <f>IFERROR(+'CMA Emp Adj'!L270/'Ont LFS Emp'!L270,"")</f>
        <v>0.6697145374872624</v>
      </c>
      <c r="M270" s="35">
        <f>IFERROR(+'CMA Emp Adj'!M270/'Ont LFS Emp'!M270,"")</f>
        <v>0.73381425300986558</v>
      </c>
      <c r="N270" s="35">
        <f>IFERROR(+'CMA Emp Adj'!N270/'Ont LFS Emp'!N270,"")</f>
        <v>0.50965752925171437</v>
      </c>
      <c r="O270" s="35">
        <f>IFERROR(+'CMA Emp Adj'!O270/'Ont LFS Emp'!O270,"")</f>
        <v>0.55516626280262082</v>
      </c>
      <c r="P270" s="35">
        <f>IFERROR(+'CMA Emp Adj'!P270/'Ont LFS Emp'!P270,"")</f>
        <v>0.67981872289570056</v>
      </c>
      <c r="Q270" s="35">
        <f>IFERROR(+'CMA Emp Adj'!Q270/'Ont LFS Emp'!Q270,"")</f>
        <v>0.65136939320799347</v>
      </c>
      <c r="R270" s="35">
        <f>IFERROR(+'CMA Emp Adj'!R270/'Ont LFS Emp'!R270,"")</f>
        <v>0.58526549368371394</v>
      </c>
      <c r="S270" s="35">
        <f>IFERROR(+'CMA Emp Adj'!S270/'Ont LFS Emp'!S270,"")</f>
        <v>0.67651328416519707</v>
      </c>
      <c r="T270" s="35">
        <f>IFERROR(+'CMA Emp Adj'!T270/'Ont LFS Emp'!T270,"")</f>
        <v>0.6178424570838208</v>
      </c>
      <c r="U270" s="35">
        <f>IFERROR(+'CMA Emp Adj'!U270/'Ont LFS Emp'!U270,"")</f>
        <v>0.60456383858810558</v>
      </c>
      <c r="V270" s="35">
        <f>IFERROR(+'CMA Emp Adj'!V270/'Ont LFS Emp'!V270,"")</f>
        <v>0.48606677396786319</v>
      </c>
      <c r="W270" s="35">
        <f>IFERROR(+'CMA Emp Adj'!W270/'Ont LFS Emp'!W270,"")</f>
        <v>0.66450933172787474</v>
      </c>
      <c r="X270" s="35">
        <f>IFERROR(+'CMA Emp Adj'!X270/'Ont LFS Emp'!X270,"")</f>
        <v>0.6267399461908808</v>
      </c>
      <c r="Y270" s="35">
        <f>IFERROR(+'CMA Emp Adj'!Y270/'Ont LFS Emp'!Y270,"")</f>
        <v>0.65868951612903226</v>
      </c>
    </row>
    <row r="271" spans="1:25" x14ac:dyDescent="0.25">
      <c r="A271" t="s">
        <v>588</v>
      </c>
      <c r="B271" s="137" t="s">
        <v>193</v>
      </c>
      <c r="C271" s="133">
        <v>3345</v>
      </c>
      <c r="D271" s="70">
        <f>IFERROR(+'CMA Emp Adj'!D271/'Ont LFS Emp'!D271,"")</f>
        <v>0.4558404558404559</v>
      </c>
      <c r="E271" s="70">
        <f>IFERROR(+'CMA Emp Adj'!E271/'Ont LFS Emp'!E271,"")</f>
        <v>0.63858695652173914</v>
      </c>
      <c r="F271" s="70">
        <f>IFERROR(+'CMA Emp Adj'!F271/'Ont LFS Emp'!F271,"")</f>
        <v>0.48795944233206595</v>
      </c>
      <c r="G271" s="70">
        <f>IFERROR(+'CMA Emp Adj'!G271/'Ont LFS Emp'!G271,"")</f>
        <v>0.56996587030716728</v>
      </c>
      <c r="H271" s="70">
        <f>IFERROR(+'CMA Emp Adj'!H271/'Ont LFS Emp'!H271,"")</f>
        <v>0.51442307692307687</v>
      </c>
      <c r="I271" s="70">
        <f>IFERROR(+'CMA Emp Adj'!I271/'Ont LFS Emp'!I271,"")</f>
        <v>0.6857749469214437</v>
      </c>
      <c r="J271" s="70">
        <f>IFERROR(+'CMA Emp Adj'!J271/'Ont LFS Emp'!J271,"")</f>
        <v>0.54292343387470998</v>
      </c>
      <c r="K271" s="70">
        <f>IFERROR(+'CMA Emp Adj'!K271/'Ont LFS Emp'!K271,"")</f>
        <v>0.35507246376811596</v>
      </c>
      <c r="L271" s="70">
        <f>IFERROR(+'CMA Emp Adj'!L271/'Ont LFS Emp'!L271,"")</f>
        <v>0.53215635460533417</v>
      </c>
      <c r="M271" s="35">
        <f>IFERROR(+'CMA Emp Adj'!M271/'Ont LFS Emp'!M271,"")</f>
        <v>0.53071069107409286</v>
      </c>
      <c r="N271" s="35">
        <f>IFERROR(+'CMA Emp Adj'!N271/'Ont LFS Emp'!N271,"")</f>
        <v>0.41501211017361844</v>
      </c>
      <c r="O271" s="35">
        <f>IFERROR(+'CMA Emp Adj'!O271/'Ont LFS Emp'!O271,"")</f>
        <v>0.41026440132703323</v>
      </c>
      <c r="P271" s="35">
        <f>IFERROR(+'CMA Emp Adj'!P271/'Ont LFS Emp'!P271,"")</f>
        <v>0.41177832162557892</v>
      </c>
      <c r="Q271" s="35">
        <f>IFERROR(+'CMA Emp Adj'!Q271/'Ont LFS Emp'!Q271,"")</f>
        <v>0.6021098064207443</v>
      </c>
      <c r="R271" s="35">
        <f>IFERROR(+'CMA Emp Adj'!R271/'Ont LFS Emp'!R271,"")</f>
        <v>0.4813937289066792</v>
      </c>
      <c r="S271" s="35">
        <f>IFERROR(+'CMA Emp Adj'!S271/'Ont LFS Emp'!S271,"")</f>
        <v>0.51677976047183438</v>
      </c>
      <c r="T271" s="35">
        <f>IFERROR(+'CMA Emp Adj'!T271/'Ont LFS Emp'!T271,"")</f>
        <v>0.3722891943840882</v>
      </c>
      <c r="U271" s="35">
        <f>IFERROR(+'CMA Emp Adj'!U271/'Ont LFS Emp'!U271,"")</f>
        <v>0.47011529126213586</v>
      </c>
      <c r="V271" s="35">
        <f>IFERROR(+'CMA Emp Adj'!V271/'Ont LFS Emp'!V271,"")</f>
        <v>0.57751439593000509</v>
      </c>
      <c r="W271" s="35">
        <f>IFERROR(+'CMA Emp Adj'!W271/'Ont LFS Emp'!W271,"")</f>
        <v>0.5847952277343782</v>
      </c>
      <c r="X271" s="35">
        <f>IFERROR(+'CMA Emp Adj'!X271/'Ont LFS Emp'!X271,"")</f>
        <v>0.34115036614456612</v>
      </c>
      <c r="Y271" s="35">
        <f>IFERROR(+'CMA Emp Adj'!Y271/'Ont LFS Emp'!Y271,"")</f>
        <v>0.49480860198617294</v>
      </c>
    </row>
    <row r="272" spans="1:25" x14ac:dyDescent="0.25">
      <c r="A272" t="s">
        <v>589</v>
      </c>
      <c r="B272" s="137">
        <v>417</v>
      </c>
      <c r="C272" s="133">
        <v>4173</v>
      </c>
      <c r="D272" s="70">
        <f>IFERROR(+'CMA Emp Adj'!D272/'Ont LFS Emp'!D272,"")</f>
        <v>0.60023584905660377</v>
      </c>
      <c r="E272" s="70">
        <f>IFERROR(+'CMA Emp Adj'!E272/'Ont LFS Emp'!E272,"")</f>
        <v>0.58214285714285718</v>
      </c>
      <c r="F272" s="70">
        <f>IFERROR(+'CMA Emp Adj'!F272/'Ont LFS Emp'!F272,"")</f>
        <v>0.73681462140992171</v>
      </c>
      <c r="G272" s="70">
        <f>IFERROR(+'CMA Emp Adj'!G272/'Ont LFS Emp'!G272,"")</f>
        <v>0.72080772607550492</v>
      </c>
      <c r="H272" s="70">
        <f>IFERROR(+'CMA Emp Adj'!H272/'Ont LFS Emp'!H272,"")</f>
        <v>0.70985556499575198</v>
      </c>
      <c r="I272" s="70">
        <f>IFERROR(+'CMA Emp Adj'!I272/'Ont LFS Emp'!I272,"")</f>
        <v>0.57874015748031504</v>
      </c>
      <c r="J272" s="70">
        <f>IFERROR(+'CMA Emp Adj'!J272/'Ont LFS Emp'!J272,"")</f>
        <v>0.64351005484460699</v>
      </c>
      <c r="K272" s="70">
        <f>IFERROR(+'CMA Emp Adj'!K272/'Ont LFS Emp'!K272,"")</f>
        <v>0.6683101748095025</v>
      </c>
      <c r="L272" s="70">
        <f>IFERROR(+'CMA Emp Adj'!L272/'Ont LFS Emp'!L272,"")</f>
        <v>0.70759332109450135</v>
      </c>
      <c r="M272" s="35">
        <f>IFERROR(+'CMA Emp Adj'!M272/'Ont LFS Emp'!M272,"")</f>
        <v>0.71706454023527211</v>
      </c>
      <c r="N272" s="35">
        <f>IFERROR(+'CMA Emp Adj'!N272/'Ont LFS Emp'!N272,"")</f>
        <v>0.70357076338123414</v>
      </c>
      <c r="O272" s="35">
        <f>IFERROR(+'CMA Emp Adj'!O272/'Ont LFS Emp'!O272,"")</f>
        <v>0.68442555637677582</v>
      </c>
      <c r="P272" s="35">
        <f>IFERROR(+'CMA Emp Adj'!P272/'Ont LFS Emp'!P272,"")</f>
        <v>0.69846817239068748</v>
      </c>
      <c r="Q272" s="35">
        <f>IFERROR(+'CMA Emp Adj'!Q272/'Ont LFS Emp'!Q272,"")</f>
        <v>0.68156087357257022</v>
      </c>
      <c r="R272" s="35">
        <f>IFERROR(+'CMA Emp Adj'!R272/'Ont LFS Emp'!R272,"")</f>
        <v>0.67741383132713395</v>
      </c>
      <c r="S272" s="35">
        <f>IFERROR(+'CMA Emp Adj'!S272/'Ont LFS Emp'!S272,"")</f>
        <v>0.67141598901960309</v>
      </c>
      <c r="T272" s="35">
        <f>IFERROR(+'CMA Emp Adj'!T272/'Ont LFS Emp'!T272,"")</f>
        <v>0.60755665548025961</v>
      </c>
      <c r="U272" s="35">
        <f>IFERROR(+'CMA Emp Adj'!U272/'Ont LFS Emp'!U272,"")</f>
        <v>0.61903152732718303</v>
      </c>
      <c r="V272" s="35">
        <f>IFERROR(+'CMA Emp Adj'!V272/'Ont LFS Emp'!V272,"")</f>
        <v>0.70814830708862486</v>
      </c>
      <c r="W272" s="35">
        <f>IFERROR(+'CMA Emp Adj'!W272/'Ont LFS Emp'!W272,"")</f>
        <v>0.54588719042089417</v>
      </c>
      <c r="X272" s="35">
        <f>IFERROR(+'CMA Emp Adj'!X272/'Ont LFS Emp'!X272,"")</f>
        <v>0.62789432733082118</v>
      </c>
      <c r="Y272" s="35">
        <f>IFERROR(+'CMA Emp Adj'!Y272/'Ont LFS Emp'!Y272,"")</f>
        <v>0.69641499089156533</v>
      </c>
    </row>
    <row r="273" spans="1:25" x14ac:dyDescent="0.25">
      <c r="A273" t="s">
        <v>590</v>
      </c>
      <c r="B273" s="137">
        <f t="shared" si="7"/>
        <v>5112</v>
      </c>
      <c r="C273" s="133">
        <v>5112</v>
      </c>
      <c r="D273" s="70" t="str">
        <f>IFERROR(+'CMA Emp Adj'!D273/'Ont LFS Emp'!D273,"")</f>
        <v/>
      </c>
      <c r="E273" s="70" t="str">
        <f>IFERROR(+'CMA Emp Adj'!E273/'Ont LFS Emp'!E273,"")</f>
        <v/>
      </c>
      <c r="F273" s="70">
        <f>IFERROR(+'CMA Emp Adj'!F273/'Ont LFS Emp'!F273,"")</f>
        <v>0.52102803738317749</v>
      </c>
      <c r="G273" s="70">
        <f>IFERROR(+'CMA Emp Adj'!G273/'Ont LFS Emp'!G273,"")</f>
        <v>0</v>
      </c>
      <c r="H273" s="70">
        <f>IFERROR(+'CMA Emp Adj'!H273/'Ont LFS Emp'!H273,"")</f>
        <v>0.49367088607594933</v>
      </c>
      <c r="I273" s="70">
        <f>IFERROR(+'CMA Emp Adj'!I273/'Ont LFS Emp'!I273,"")</f>
        <v>0</v>
      </c>
      <c r="J273" s="70">
        <f>IFERROR(+'CMA Emp Adj'!J273/'Ont LFS Emp'!J273,"")</f>
        <v>0.63957597173144876</v>
      </c>
      <c r="K273" s="70">
        <f>IFERROR(+'CMA Emp Adj'!K273/'Ont LFS Emp'!K273,"")</f>
        <v>0</v>
      </c>
      <c r="L273" s="70">
        <f>IFERROR(+'CMA Emp Adj'!L273/'Ont LFS Emp'!L273,"")</f>
        <v>0.61632931048573847</v>
      </c>
      <c r="M273" s="35">
        <f>IFERROR(+'CMA Emp Adj'!M273/'Ont LFS Emp'!M273,"")</f>
        <v>0.4878487362531353</v>
      </c>
      <c r="N273" s="35">
        <f>IFERROR(+'CMA Emp Adj'!N273/'Ont LFS Emp'!N273,"")</f>
        <v>0</v>
      </c>
      <c r="O273" s="35">
        <f>IFERROR(+'CMA Emp Adj'!O273/'Ont LFS Emp'!O273,"")</f>
        <v>0</v>
      </c>
      <c r="P273" s="35">
        <f>IFERROR(+'CMA Emp Adj'!P273/'Ont LFS Emp'!P273,"")</f>
        <v>0</v>
      </c>
      <c r="Q273" s="35">
        <f>IFERROR(+'CMA Emp Adj'!Q273/'Ont LFS Emp'!Q273,"")</f>
        <v>0.48465438018180002</v>
      </c>
      <c r="R273" s="35">
        <f>IFERROR(+'CMA Emp Adj'!R273/'Ont LFS Emp'!R273,"")</f>
        <v>0.65557407459721084</v>
      </c>
      <c r="S273" s="35">
        <f>IFERROR(+'CMA Emp Adj'!S273/'Ont LFS Emp'!S273,"")</f>
        <v>0.46533417540613697</v>
      </c>
      <c r="T273" s="35">
        <f>IFERROR(+'CMA Emp Adj'!T273/'Ont LFS Emp'!T273,"")</f>
        <v>0.53319004207145437</v>
      </c>
      <c r="U273" s="35">
        <f>IFERROR(+'CMA Emp Adj'!U273/'Ont LFS Emp'!U273,"")</f>
        <v>0.41490092808080659</v>
      </c>
      <c r="V273" s="35">
        <f>IFERROR(+'CMA Emp Adj'!V273/'Ont LFS Emp'!V273,"")</f>
        <v>0.6789269000065915</v>
      </c>
      <c r="W273" s="35">
        <f>IFERROR(+'CMA Emp Adj'!W273/'Ont LFS Emp'!W273,"")</f>
        <v>0.61024282609334146</v>
      </c>
      <c r="X273" s="35">
        <f>IFERROR(+'CMA Emp Adj'!X273/'Ont LFS Emp'!X273,"")</f>
        <v>0.49810543600736523</v>
      </c>
      <c r="Y273" s="35">
        <f>IFERROR(+'CMA Emp Adj'!Y273/'Ont LFS Emp'!Y273,"")</f>
        <v>0.47660307528728579</v>
      </c>
    </row>
    <row r="274" spans="1:25" x14ac:dyDescent="0.25">
      <c r="A274" t="s">
        <v>108</v>
      </c>
      <c r="B274" s="137">
        <f t="shared" si="7"/>
        <v>517</v>
      </c>
      <c r="C274" s="133">
        <v>517</v>
      </c>
      <c r="D274" s="70">
        <f>IFERROR(+'CMA Emp Adj'!D274/'Ont LFS Emp'!D274,"")</f>
        <v>0.49488453668517973</v>
      </c>
      <c r="E274" s="70">
        <f>IFERROR(+'CMA Emp Adj'!E274/'Ont LFS Emp'!E274,"")</f>
        <v>0.53662647478283421</v>
      </c>
      <c r="F274" s="70">
        <f>IFERROR(+'CMA Emp Adj'!F274/'Ont LFS Emp'!F274,"")</f>
        <v>0.53374408941109042</v>
      </c>
      <c r="G274" s="70">
        <f>IFERROR(+'CMA Emp Adj'!G274/'Ont LFS Emp'!G274,"")</f>
        <v>0.57221231655465643</v>
      </c>
      <c r="H274" s="70">
        <f>IFERROR(+'CMA Emp Adj'!H274/'Ont LFS Emp'!H274,"")</f>
        <v>0.62672754195459024</v>
      </c>
      <c r="I274" s="70">
        <f>IFERROR(+'CMA Emp Adj'!I274/'Ont LFS Emp'!I274,"")</f>
        <v>0.54687728535907554</v>
      </c>
      <c r="J274" s="70">
        <f>IFERROR(+'CMA Emp Adj'!J274/'Ont LFS Emp'!J274,"")</f>
        <v>0.527866644216198</v>
      </c>
      <c r="K274" s="70">
        <f>IFERROR(+'CMA Emp Adj'!K274/'Ont LFS Emp'!K274,"")</f>
        <v>0.56672443674176776</v>
      </c>
      <c r="L274" s="70">
        <f>IFERROR(+'CMA Emp Adj'!L274/'Ont LFS Emp'!L274,"")</f>
        <v>0.57964263574771202</v>
      </c>
      <c r="M274" s="35">
        <f>IFERROR(+'CMA Emp Adj'!M274/'Ont LFS Emp'!M274,"")</f>
        <v>0.66664891831227735</v>
      </c>
      <c r="N274" s="35">
        <f>IFERROR(+'CMA Emp Adj'!N274/'Ont LFS Emp'!N274,"")</f>
        <v>0.61576160249049705</v>
      </c>
      <c r="O274" s="35">
        <f>IFERROR(+'CMA Emp Adj'!O274/'Ont LFS Emp'!O274,"")</f>
        <v>0.62406973426144352</v>
      </c>
      <c r="P274" s="35">
        <f>IFERROR(+'CMA Emp Adj'!P274/'Ont LFS Emp'!P274,"")</f>
        <v>0.64662343037824166</v>
      </c>
      <c r="Q274" s="35">
        <f>IFERROR(+'CMA Emp Adj'!Q274/'Ont LFS Emp'!Q274,"")</f>
        <v>0.64090863761984973</v>
      </c>
      <c r="R274" s="35">
        <f>IFERROR(+'CMA Emp Adj'!R274/'Ont LFS Emp'!R274,"")</f>
        <v>0.67302463810217483</v>
      </c>
      <c r="S274" s="35">
        <f>IFERROR(+'CMA Emp Adj'!S274/'Ont LFS Emp'!S274,"")</f>
        <v>0.58958578312002385</v>
      </c>
      <c r="T274" s="35">
        <f>IFERROR(+'CMA Emp Adj'!T274/'Ont LFS Emp'!T274,"")</f>
        <v>0.59741278462951863</v>
      </c>
      <c r="U274" s="35">
        <f>IFERROR(+'CMA Emp Adj'!U274/'Ont LFS Emp'!U274,"")</f>
        <v>0.57157467870658729</v>
      </c>
      <c r="V274" s="35">
        <f>IFERROR(+'CMA Emp Adj'!V274/'Ont LFS Emp'!V274,"")</f>
        <v>0.65586311802320718</v>
      </c>
      <c r="W274" s="35">
        <f>IFERROR(+'CMA Emp Adj'!W274/'Ont LFS Emp'!W274,"")</f>
        <v>0.65070249393947643</v>
      </c>
      <c r="X274" s="35">
        <f>IFERROR(+'CMA Emp Adj'!X274/'Ont LFS Emp'!X274,"")</f>
        <v>0.64630412649615587</v>
      </c>
      <c r="Y274" s="35">
        <f>IFERROR(+'CMA Emp Adj'!Y274/'Ont LFS Emp'!Y274,"")</f>
        <v>0.66735899911577967</v>
      </c>
    </row>
    <row r="275" spans="1:25" x14ac:dyDescent="0.25">
      <c r="A275" t="s">
        <v>591</v>
      </c>
      <c r="B275" s="137">
        <f t="shared" si="7"/>
        <v>518</v>
      </c>
      <c r="C275" s="133">
        <v>518</v>
      </c>
      <c r="D275" s="70">
        <f>IFERROR(+'CMA Emp Adj'!D275/'Ont LFS Emp'!D275,"")</f>
        <v>0.7398568019093078</v>
      </c>
      <c r="E275" s="70">
        <f>IFERROR(+'CMA Emp Adj'!E275/'Ont LFS Emp'!E275,"")</f>
        <v>0.64343163538873993</v>
      </c>
      <c r="F275" s="70">
        <f>IFERROR(+'CMA Emp Adj'!F275/'Ont LFS Emp'!F275,"")</f>
        <v>0.52694610778443118</v>
      </c>
      <c r="G275" s="70">
        <f>IFERROR(+'CMA Emp Adj'!G275/'Ont LFS Emp'!G275,"")</f>
        <v>0.72924187725631773</v>
      </c>
      <c r="H275" s="70">
        <f>IFERROR(+'CMA Emp Adj'!H275/'Ont LFS Emp'!H275,"")</f>
        <v>0.75717439293598232</v>
      </c>
      <c r="I275" s="70">
        <f>IFERROR(+'CMA Emp Adj'!I275/'Ont LFS Emp'!I275,"")</f>
        <v>0.71290944123314059</v>
      </c>
      <c r="J275" s="70">
        <f>IFERROR(+'CMA Emp Adj'!J275/'Ont LFS Emp'!J275,"")</f>
        <v>0</v>
      </c>
      <c r="K275" s="70">
        <f>IFERROR(+'CMA Emp Adj'!K275/'Ont LFS Emp'!K275,"")</f>
        <v>0.77704918032786896</v>
      </c>
      <c r="L275" s="70">
        <f>IFERROR(+'CMA Emp Adj'!L275/'Ont LFS Emp'!L275,"")</f>
        <v>0.77596031648423736</v>
      </c>
      <c r="M275" s="35">
        <f>IFERROR(+'CMA Emp Adj'!M275/'Ont LFS Emp'!M275,"")</f>
        <v>0</v>
      </c>
      <c r="N275" s="35">
        <f>IFERROR(+'CMA Emp Adj'!N275/'Ont LFS Emp'!N275,"")</f>
        <v>0.67381646204557399</v>
      </c>
      <c r="O275" s="35">
        <f>IFERROR(+'CMA Emp Adj'!O275/'Ont LFS Emp'!O275,"")</f>
        <v>0.7202312138728324</v>
      </c>
      <c r="P275" s="35">
        <f>IFERROR(+'CMA Emp Adj'!P275/'Ont LFS Emp'!P275,"")</f>
        <v>0.80615704357991813</v>
      </c>
      <c r="Q275" s="35">
        <f>IFERROR(+'CMA Emp Adj'!Q275/'Ont LFS Emp'!Q275,"")</f>
        <v>0.90001060614095552</v>
      </c>
      <c r="R275" s="35">
        <f>IFERROR(+'CMA Emp Adj'!R275/'Ont LFS Emp'!R275,"")</f>
        <v>0.81741990403962239</v>
      </c>
      <c r="S275" s="35">
        <f>IFERROR(+'CMA Emp Adj'!S275/'Ont LFS Emp'!S275,"")</f>
        <v>0.84414562848790875</v>
      </c>
      <c r="T275" s="35">
        <f>IFERROR(+'CMA Emp Adj'!T275/'Ont LFS Emp'!T275,"")</f>
        <v>0.91216901408450712</v>
      </c>
      <c r="U275" s="35">
        <f>IFERROR(+'CMA Emp Adj'!U275/'Ont LFS Emp'!U275,"")</f>
        <v>0.88340692805481535</v>
      </c>
      <c r="V275" s="35">
        <f>IFERROR(+'CMA Emp Adj'!V275/'Ont LFS Emp'!V275,"")</f>
        <v>0.96602673365030967</v>
      </c>
      <c r="W275" s="35">
        <f>IFERROR(+'CMA Emp Adj'!W275/'Ont LFS Emp'!W275,"")</f>
        <v>0.63975790174577085</v>
      </c>
      <c r="X275" s="35">
        <f>IFERROR(+'CMA Emp Adj'!X275/'Ont LFS Emp'!X275,"")</f>
        <v>0.71644200849968764</v>
      </c>
      <c r="Y275" s="35">
        <f>IFERROR(+'CMA Emp Adj'!Y275/'Ont LFS Emp'!Y275,"")</f>
        <v>0.66337400559509385</v>
      </c>
    </row>
    <row r="276" spans="1:25" x14ac:dyDescent="0.25">
      <c r="A276" t="s">
        <v>592</v>
      </c>
      <c r="B276" s="137">
        <f t="shared" si="7"/>
        <v>5415</v>
      </c>
      <c r="C276" s="133">
        <v>5415</v>
      </c>
      <c r="D276" s="70">
        <f>IFERROR(+'CMA Emp Adj'!D276/'Ont LFS Emp'!D276,"")</f>
        <v>0.6016487169259408</v>
      </c>
      <c r="E276" s="70">
        <f>IFERROR(+'CMA Emp Adj'!E276/'Ont LFS Emp'!E276,"")</f>
        <v>0.56804733727810652</v>
      </c>
      <c r="F276" s="70">
        <f>IFERROR(+'CMA Emp Adj'!F276/'Ont LFS Emp'!F276,"")</f>
        <v>0.62665776166396336</v>
      </c>
      <c r="G276" s="70">
        <f>IFERROR(+'CMA Emp Adj'!G276/'Ont LFS Emp'!G276,"")</f>
        <v>0.57937862751792424</v>
      </c>
      <c r="H276" s="70">
        <f>IFERROR(+'CMA Emp Adj'!H276/'Ont LFS Emp'!H276,"")</f>
        <v>0.60753071739992071</v>
      </c>
      <c r="I276" s="70">
        <f>IFERROR(+'CMA Emp Adj'!I276/'Ont LFS Emp'!I276,"")</f>
        <v>0.58317757009345805</v>
      </c>
      <c r="J276" s="70">
        <f>IFERROR(+'CMA Emp Adj'!J276/'Ont LFS Emp'!J276,"")</f>
        <v>0.63262929026246306</v>
      </c>
      <c r="K276" s="70">
        <f>IFERROR(+'CMA Emp Adj'!K276/'Ont LFS Emp'!K276,"")</f>
        <v>0.61062398910360094</v>
      </c>
      <c r="L276" s="70">
        <f>IFERROR(+'CMA Emp Adj'!L276/'Ont LFS Emp'!L276,"")</f>
        <v>0.61537454378815404</v>
      </c>
      <c r="M276" s="35">
        <f>IFERROR(+'CMA Emp Adj'!M276/'Ont LFS Emp'!M276,"")</f>
        <v>0.59327199285478638</v>
      </c>
      <c r="N276" s="35">
        <f>IFERROR(+'CMA Emp Adj'!N276/'Ont LFS Emp'!N276,"")</f>
        <v>0.59628354058211519</v>
      </c>
      <c r="O276" s="35">
        <f>IFERROR(+'CMA Emp Adj'!O276/'Ont LFS Emp'!O276,"")</f>
        <v>0.66803851508108891</v>
      </c>
      <c r="P276" s="35">
        <f>IFERROR(+'CMA Emp Adj'!P276/'Ont LFS Emp'!P276,"")</f>
        <v>0.61656474414232687</v>
      </c>
      <c r="Q276" s="35">
        <f>IFERROR(+'CMA Emp Adj'!Q276/'Ont LFS Emp'!Q276,"")</f>
        <v>0.66721921391735639</v>
      </c>
      <c r="R276" s="35">
        <f>IFERROR(+'CMA Emp Adj'!R276/'Ont LFS Emp'!R276,"")</f>
        <v>0.60981501335374944</v>
      </c>
      <c r="S276" s="35">
        <f>IFERROR(+'CMA Emp Adj'!S276/'Ont LFS Emp'!S276,"")</f>
        <v>0.65849131756839441</v>
      </c>
      <c r="T276" s="35">
        <f>IFERROR(+'CMA Emp Adj'!T276/'Ont LFS Emp'!T276,"")</f>
        <v>0.59217090392512572</v>
      </c>
      <c r="U276" s="35">
        <f>IFERROR(+'CMA Emp Adj'!U276/'Ont LFS Emp'!U276,"")</f>
        <v>0.62808565475924061</v>
      </c>
      <c r="V276" s="35">
        <f>IFERROR(+'CMA Emp Adj'!V276/'Ont LFS Emp'!V276,"")</f>
        <v>0.67226774274390111</v>
      </c>
      <c r="W276" s="35">
        <f>IFERROR(+'CMA Emp Adj'!W276/'Ont LFS Emp'!W276,"")</f>
        <v>0.68209581992036306</v>
      </c>
      <c r="X276" s="35">
        <f>IFERROR(+'CMA Emp Adj'!X276/'Ont LFS Emp'!X276,"")</f>
        <v>0.66686742846579505</v>
      </c>
      <c r="Y276" s="35">
        <f>IFERROR(+'CMA Emp Adj'!Y276/'Ont LFS Emp'!Y276,"")</f>
        <v>0.67752227317061953</v>
      </c>
    </row>
    <row r="277" spans="1:25" x14ac:dyDescent="0.25">
      <c r="A277" t="s">
        <v>525</v>
      </c>
      <c r="B277" s="137" t="s">
        <v>209</v>
      </c>
      <c r="C277" s="133">
        <v>8112</v>
      </c>
      <c r="D277" s="70">
        <f>IFERROR(+'CMA Emp Adj'!D277/'Ont LFS Emp'!D277,"")</f>
        <v>0.51239669421487599</v>
      </c>
      <c r="E277" s="70">
        <f>IFERROR(+'CMA Emp Adj'!E277/'Ont LFS Emp'!E277,"")</f>
        <v>0.58630952380952384</v>
      </c>
      <c r="F277" s="70">
        <f>IFERROR(+'CMA Emp Adj'!F277/'Ont LFS Emp'!F277,"")</f>
        <v>0.35624999999999996</v>
      </c>
      <c r="G277" s="70">
        <f>IFERROR(+'CMA Emp Adj'!G277/'Ont LFS Emp'!G277,"")</f>
        <v>0.60481586402266285</v>
      </c>
      <c r="H277" s="70">
        <f>IFERROR(+'CMA Emp Adj'!H277/'Ont LFS Emp'!H277,"")</f>
        <v>0.53445378151260503</v>
      </c>
      <c r="I277" s="70">
        <f>IFERROR(+'CMA Emp Adj'!I277/'Ont LFS Emp'!I277,"")</f>
        <v>0.41823899371069184</v>
      </c>
      <c r="J277" s="70">
        <f>IFERROR(+'CMA Emp Adj'!J277/'Ont LFS Emp'!J277,"")</f>
        <v>0.47709923664122134</v>
      </c>
      <c r="K277" s="70">
        <f>IFERROR(+'CMA Emp Adj'!K277/'Ont LFS Emp'!K277,"")</f>
        <v>0.49022346368715081</v>
      </c>
      <c r="L277" s="70">
        <f>IFERROR(+'CMA Emp Adj'!L277/'Ont LFS Emp'!L277,"")</f>
        <v>0.66182374132004052</v>
      </c>
      <c r="M277" s="35">
        <f>IFERROR(+'CMA Emp Adj'!M277/'Ont LFS Emp'!M277,"")</f>
        <v>0.4399587658523722</v>
      </c>
      <c r="N277" s="35">
        <f>IFERROR(+'CMA Emp Adj'!N277/'Ont LFS Emp'!N277,"")</f>
        <v>0.66681124402418912</v>
      </c>
      <c r="O277" s="35">
        <f>IFERROR(+'CMA Emp Adj'!O277/'Ont LFS Emp'!O277,"")</f>
        <v>0.65385007072135781</v>
      </c>
      <c r="P277" s="35">
        <f>IFERROR(+'CMA Emp Adj'!P277/'Ont LFS Emp'!P277,"")</f>
        <v>0.52394052623074105</v>
      </c>
      <c r="Q277" s="35">
        <f>IFERROR(+'CMA Emp Adj'!Q277/'Ont LFS Emp'!Q277,"")</f>
        <v>0.63434545822720045</v>
      </c>
      <c r="R277" s="35">
        <f>IFERROR(+'CMA Emp Adj'!R277/'Ont LFS Emp'!R277,"")</f>
        <v>0.67268592830390583</v>
      </c>
      <c r="S277" s="35">
        <f>IFERROR(+'CMA Emp Adj'!S277/'Ont LFS Emp'!S277,"")</f>
        <v>0.69537642406921674</v>
      </c>
      <c r="T277" s="35">
        <f>IFERROR(+'CMA Emp Adj'!T277/'Ont LFS Emp'!T277,"")</f>
        <v>0.60421722181789184</v>
      </c>
      <c r="U277" s="35">
        <f>IFERROR(+'CMA Emp Adj'!U277/'Ont LFS Emp'!U277,"")</f>
        <v>0.55459506785349499</v>
      </c>
      <c r="V277" s="35">
        <f>IFERROR(+'CMA Emp Adj'!V277/'Ont LFS Emp'!V277,"")</f>
        <v>0.61113877061684252</v>
      </c>
      <c r="W277" s="35">
        <f>IFERROR(+'CMA Emp Adj'!W277/'Ont LFS Emp'!W277,"")</f>
        <v>0.48086489874260641</v>
      </c>
      <c r="X277" s="35">
        <f>IFERROR(+'CMA Emp Adj'!X277/'Ont LFS Emp'!X277,"")</f>
        <v>0.56823225449938708</v>
      </c>
      <c r="Y277" s="35">
        <f>IFERROR(+'CMA Emp Adj'!Y277/'Ont LFS Emp'!Y277,"")</f>
        <v>0.55956572424431539</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77"/>
  <sheetViews>
    <sheetView workbookViewId="0">
      <pane xSplit="3" ySplit="5" topLeftCell="D6" activePane="bottomRight" state="frozen"/>
      <selection pane="topRight"/>
      <selection pane="bottomLeft"/>
      <selection pane="bottomRight" activeCell="M3" sqref="M3"/>
    </sheetView>
  </sheetViews>
  <sheetFormatPr defaultRowHeight="15" x14ac:dyDescent="0.25"/>
  <cols>
    <col min="1" max="1" width="50.7109375" customWidth="1"/>
    <col min="2" max="2" width="5.7109375" hidden="1" customWidth="1"/>
    <col min="3" max="3" width="20.7109375" customWidth="1"/>
    <col min="4" max="12" width="10.140625" hidden="1" customWidth="1"/>
    <col min="13" max="25" width="10.140625" bestFit="1" customWidth="1"/>
  </cols>
  <sheetData>
    <row r="1" spans="1:25" ht="15.75" x14ac:dyDescent="0.25">
      <c r="A1" s="24" t="s">
        <v>214</v>
      </c>
      <c r="B1" s="24"/>
    </row>
    <row r="2" spans="1:25" x14ac:dyDescent="0.25">
      <c r="A2" s="26" t="s">
        <v>215</v>
      </c>
      <c r="B2" s="26"/>
      <c r="R2" s="150"/>
      <c r="S2" s="150"/>
      <c r="T2" s="150"/>
      <c r="U2" s="150"/>
      <c r="V2" s="150"/>
      <c r="W2" s="150"/>
      <c r="X2" s="150"/>
      <c r="Y2" s="150"/>
    </row>
    <row r="3" spans="1:25" x14ac:dyDescent="0.25">
      <c r="A3" s="25" t="s">
        <v>304</v>
      </c>
      <c r="B3" s="25"/>
      <c r="R3" s="150"/>
      <c r="S3" s="150"/>
      <c r="T3" s="150"/>
      <c r="U3" s="150"/>
      <c r="V3" s="150"/>
      <c r="W3" s="150"/>
      <c r="X3" s="150"/>
      <c r="Y3" s="150"/>
    </row>
    <row r="4" spans="1:25" s="16" customFormat="1" x14ac:dyDescent="0.25">
      <c r="A4" s="72" t="s">
        <v>315</v>
      </c>
      <c r="B4" s="72"/>
    </row>
    <row r="5" spans="1:25" s="1" customFormat="1" x14ac:dyDescent="0.25">
      <c r="A5" s="1" t="s">
        <v>212</v>
      </c>
      <c r="C5" s="1" t="s">
        <v>213</v>
      </c>
      <c r="D5" s="17">
        <v>1997</v>
      </c>
      <c r="E5" s="17">
        <v>1998</v>
      </c>
      <c r="F5" s="17">
        <v>1999</v>
      </c>
      <c r="G5" s="17">
        <v>2000</v>
      </c>
      <c r="H5" s="17">
        <v>2001</v>
      </c>
      <c r="I5" s="17">
        <v>2002</v>
      </c>
      <c r="J5" s="17">
        <v>2003</v>
      </c>
      <c r="K5" s="17">
        <v>2004</v>
      </c>
      <c r="L5" s="17">
        <v>2005</v>
      </c>
      <c r="M5" s="17">
        <v>2006</v>
      </c>
      <c r="N5" s="17">
        <v>2007</v>
      </c>
      <c r="O5" s="17">
        <v>2008</v>
      </c>
      <c r="P5" s="17">
        <v>2009</v>
      </c>
      <c r="Q5" s="17">
        <v>2010</v>
      </c>
      <c r="R5" s="17">
        <v>2011</v>
      </c>
      <c r="S5" s="17">
        <v>2012</v>
      </c>
      <c r="T5" s="17">
        <v>2013</v>
      </c>
      <c r="U5" s="17">
        <v>2014</v>
      </c>
      <c r="V5" s="17">
        <v>2015</v>
      </c>
      <c r="W5" s="17">
        <v>2016</v>
      </c>
      <c r="X5" s="17">
        <v>2017</v>
      </c>
      <c r="Y5" s="17">
        <v>2018</v>
      </c>
    </row>
    <row r="6" spans="1:25" x14ac:dyDescent="0.25">
      <c r="A6" s="3" t="s">
        <v>2</v>
      </c>
      <c r="B6" s="3"/>
      <c r="C6" s="11" t="s">
        <v>176</v>
      </c>
      <c r="D6" s="67">
        <f>IFERROR(+'Tor Emp Adj'!D6/'CMA Emp Adj'!D6,"")</f>
        <v>0.52387630192105639</v>
      </c>
      <c r="E6" s="67">
        <f>IFERROR(+'Tor Emp Adj'!E6/'CMA Emp Adj'!E6,"")</f>
        <v>0.52462927224966827</v>
      </c>
      <c r="F6" s="67">
        <f>IFERROR(+'Tor Emp Adj'!F6/'CMA Emp Adj'!F6,"")</f>
        <v>0.52124656915176659</v>
      </c>
      <c r="G6" s="67">
        <f>IFERROR(+'Tor Emp Adj'!G6/'CMA Emp Adj'!G6,"")</f>
        <v>0.51182831895901937</v>
      </c>
      <c r="H6" s="67">
        <f>IFERROR(+'Tor Emp Adj'!H6/'CMA Emp Adj'!H6,"")</f>
        <v>0.50594143604189046</v>
      </c>
      <c r="I6" s="67">
        <f>IFERROR(+'Tor Emp Adj'!I6/'CMA Emp Adj'!I6,"")</f>
        <v>0.49922720738030485</v>
      </c>
      <c r="J6" s="67">
        <f>IFERROR(+'Tor Emp Adj'!J6/'CMA Emp Adj'!J6,"")</f>
        <v>0.49186816562372476</v>
      </c>
      <c r="K6" s="67">
        <f>IFERROR(+'Tor Emp Adj'!K6/'CMA Emp Adj'!K6,"")</f>
        <v>0.48713112352825116</v>
      </c>
      <c r="L6" s="67">
        <f>IFERROR(+'Tor Emp Adj'!L6/'CMA Emp Adj'!L6,"")</f>
        <v>0.54311080189729888</v>
      </c>
      <c r="M6" s="32">
        <f>IFERROR(+'Tor Emp Adj'!M6/'CMA Emp Adj'!M6,"")</f>
        <v>0.53944216972489778</v>
      </c>
      <c r="N6" s="32">
        <f>IFERROR(+'Tor Emp Adj'!N6/'CMA Emp Adj'!N6,"")</f>
        <v>0.52955028036933027</v>
      </c>
      <c r="O6" s="32">
        <f>IFERROR(+'Tor Emp Adj'!O6/'CMA Emp Adj'!O6,"")</f>
        <v>0.53090556039847225</v>
      </c>
      <c r="P6" s="32">
        <f>IFERROR(+'Tor Emp Adj'!P6/'CMA Emp Adj'!P6,"")</f>
        <v>0.52969124583657912</v>
      </c>
      <c r="Q6" s="32">
        <f>IFERROR(+'Tor Emp Adj'!Q6/'CMA Emp Adj'!Q6,"")</f>
        <v>0.51497590912317348</v>
      </c>
      <c r="R6" s="32">
        <f>IFERROR(+'Tor Emp Adj'!R6/'CMA Emp Adj'!R6,"")</f>
        <v>0.52911240405252702</v>
      </c>
      <c r="S6" s="32">
        <f>IFERROR(+'Tor Emp Adj'!S6/'CMA Emp Adj'!S6,"")</f>
        <v>0.53412181124110014</v>
      </c>
      <c r="T6" s="32">
        <f>IFERROR(+'Tor Emp Adj'!T6/'CMA Emp Adj'!T6,"")</f>
        <v>0.53807385617370829</v>
      </c>
      <c r="U6" s="32">
        <f>IFERROR(+'Tor Emp Adj'!U6/'CMA Emp Adj'!U6,"")</f>
        <v>0.5232642930958612</v>
      </c>
      <c r="V6" s="32">
        <f>IFERROR(+'Tor Emp Adj'!V6/'CMA Emp Adj'!V6,"")</f>
        <v>0.52285602215577731</v>
      </c>
      <c r="W6" s="32">
        <f>IFERROR(+'Tor Emp Adj'!W6/'CMA Emp Adj'!W6,"")</f>
        <v>0.51145531171870628</v>
      </c>
      <c r="X6" s="32">
        <f>IFERROR(+'Tor Emp Adj'!X6/'CMA Emp Adj'!X6,"")</f>
        <v>0.5211257340290758</v>
      </c>
      <c r="Y6" s="32">
        <f>IFERROR(+'Tor Emp Adj'!Y6/'CMA Emp Adj'!Y6,"")</f>
        <v>0.51862931553910185</v>
      </c>
    </row>
    <row r="7" spans="1:25" x14ac:dyDescent="0.25">
      <c r="A7" s="4" t="s">
        <v>3</v>
      </c>
      <c r="B7" s="4"/>
      <c r="C7" s="12" t="s">
        <v>177</v>
      </c>
      <c r="D7" s="68">
        <f>IFERROR(+'Tor Emp Adj'!D7/'CMA Emp Adj'!D7,"")</f>
        <v>0.46829151943602559</v>
      </c>
      <c r="E7" s="68">
        <f>IFERROR(+'Tor Emp Adj'!E7/'CMA Emp Adj'!E7,"")</f>
        <v>0.46794972136742663</v>
      </c>
      <c r="F7" s="68">
        <f>IFERROR(+'Tor Emp Adj'!F7/'CMA Emp Adj'!F7,"")</f>
        <v>0.45248752463536784</v>
      </c>
      <c r="G7" s="68">
        <f>IFERROR(+'Tor Emp Adj'!G7/'CMA Emp Adj'!G7,"")</f>
        <v>0.46773780627375389</v>
      </c>
      <c r="H7" s="68">
        <f>IFERROR(+'Tor Emp Adj'!H7/'CMA Emp Adj'!H7,"")</f>
        <v>0.46140488917876371</v>
      </c>
      <c r="I7" s="68">
        <f>IFERROR(+'Tor Emp Adj'!I7/'CMA Emp Adj'!I7,"")</f>
        <v>0.47444207001427374</v>
      </c>
      <c r="J7" s="68">
        <f>IFERROR(+'Tor Emp Adj'!J7/'CMA Emp Adj'!J7,"")</f>
        <v>0.43987758823963624</v>
      </c>
      <c r="K7" s="68">
        <f>IFERROR(+'Tor Emp Adj'!K7/'CMA Emp Adj'!K7,"")</f>
        <v>0.42732974012860453</v>
      </c>
      <c r="L7" s="68">
        <f>IFERROR(+'Tor Emp Adj'!L7/'CMA Emp Adj'!L7,"")</f>
        <v>0.43130673602145764</v>
      </c>
      <c r="M7" s="33">
        <f>IFERROR(+'Tor Emp Adj'!M7/'CMA Emp Adj'!M7,"")</f>
        <v>0.41151496291830741</v>
      </c>
      <c r="N7" s="33">
        <f>IFERROR(+'Tor Emp Adj'!N7/'CMA Emp Adj'!N7,"")</f>
        <v>0.39422897928946771</v>
      </c>
      <c r="O7" s="33">
        <f>IFERROR(+'Tor Emp Adj'!O7/'CMA Emp Adj'!O7,"")</f>
        <v>0.39683215305288144</v>
      </c>
      <c r="P7" s="33">
        <f>IFERROR(+'Tor Emp Adj'!P7/'CMA Emp Adj'!P7,"")</f>
        <v>0.38500338314406196</v>
      </c>
      <c r="Q7" s="33">
        <f>IFERROR(+'Tor Emp Adj'!Q7/'CMA Emp Adj'!Q7,"")</f>
        <v>0.3608409814637768</v>
      </c>
      <c r="R7" s="33">
        <f>IFERROR(+'Tor Emp Adj'!R7/'CMA Emp Adj'!R7,"")</f>
        <v>0.39337535371811722</v>
      </c>
      <c r="S7" s="33">
        <f>IFERROR(+'Tor Emp Adj'!S7/'CMA Emp Adj'!S7,"")</f>
        <v>0.41970926530930797</v>
      </c>
      <c r="T7" s="33">
        <f>IFERROR(+'Tor Emp Adj'!T7/'CMA Emp Adj'!T7,"")</f>
        <v>0.42226765194242138</v>
      </c>
      <c r="U7" s="33">
        <f>IFERROR(+'Tor Emp Adj'!U7/'CMA Emp Adj'!U7,"")</f>
        <v>0.40837731548589634</v>
      </c>
      <c r="V7" s="33">
        <f>IFERROR(+'Tor Emp Adj'!V7/'CMA Emp Adj'!V7,"")</f>
        <v>0.4054808737506348</v>
      </c>
      <c r="W7" s="33">
        <f>IFERROR(+'Tor Emp Adj'!W7/'CMA Emp Adj'!W7,"")</f>
        <v>0.37262783275637501</v>
      </c>
      <c r="X7" s="33">
        <f>IFERROR(+'Tor Emp Adj'!X7/'CMA Emp Adj'!X7,"")</f>
        <v>0.36877503916902588</v>
      </c>
      <c r="Y7" s="33">
        <f>IFERROR(+'Tor Emp Adj'!Y7/'CMA Emp Adj'!Y7,"")</f>
        <v>0.38743846977479796</v>
      </c>
    </row>
    <row r="8" spans="1:25" x14ac:dyDescent="0.25">
      <c r="A8" s="4" t="s">
        <v>4</v>
      </c>
      <c r="B8" s="4"/>
      <c r="C8" s="12" t="s">
        <v>178</v>
      </c>
      <c r="D8" s="68">
        <f>IFERROR(+'Tor Emp Adj'!D8/'CMA Emp Adj'!D8,"")</f>
        <v>0.54196675155810048</v>
      </c>
      <c r="E8" s="68">
        <f>IFERROR(+'Tor Emp Adj'!E8/'CMA Emp Adj'!E8,"")</f>
        <v>0.5433842469316047</v>
      </c>
      <c r="F8" s="68">
        <f>IFERROR(+'Tor Emp Adj'!F8/'CMA Emp Adj'!F8,"")</f>
        <v>0.54400580927102582</v>
      </c>
      <c r="G8" s="68">
        <f>IFERROR(+'Tor Emp Adj'!G8/'CMA Emp Adj'!G8,"")</f>
        <v>0.52613092103166781</v>
      </c>
      <c r="H8" s="68">
        <f>IFERROR(+'Tor Emp Adj'!H8/'CMA Emp Adj'!H8,"")</f>
        <v>0.52026726171799009</v>
      </c>
      <c r="I8" s="68">
        <f>IFERROR(+'Tor Emp Adj'!I8/'CMA Emp Adj'!I8,"")</f>
        <v>0.50757078094528563</v>
      </c>
      <c r="J8" s="68">
        <f>IFERROR(+'Tor Emp Adj'!J8/'CMA Emp Adj'!J8,"")</f>
        <v>0.50842534701101605</v>
      </c>
      <c r="K8" s="68">
        <f>IFERROR(+'Tor Emp Adj'!K8/'CMA Emp Adj'!K8,"")</f>
        <v>0.50658979894529355</v>
      </c>
      <c r="L8" s="68">
        <f>IFERROR(+'Tor Emp Adj'!L8/'CMA Emp Adj'!L8,"")</f>
        <v>0.57105827509139651</v>
      </c>
      <c r="M8" s="33">
        <f>IFERROR(+'Tor Emp Adj'!M8/'CMA Emp Adj'!M8,"")</f>
        <v>0.57163679427904102</v>
      </c>
      <c r="N8" s="33">
        <f>IFERROR(+'Tor Emp Adj'!N8/'CMA Emp Adj'!N8,"")</f>
        <v>0.56317096454756277</v>
      </c>
      <c r="O8" s="33">
        <f>IFERROR(+'Tor Emp Adj'!O8/'CMA Emp Adj'!O8,"")</f>
        <v>0.56402914987103658</v>
      </c>
      <c r="P8" s="33">
        <f>IFERROR(+'Tor Emp Adj'!P8/'CMA Emp Adj'!P8,"")</f>
        <v>0.56321973280746118</v>
      </c>
      <c r="Q8" s="33">
        <f>IFERROR(+'Tor Emp Adj'!Q8/'CMA Emp Adj'!Q8,"")</f>
        <v>0.55101821050660049</v>
      </c>
      <c r="R8" s="33">
        <f>IFERROR(+'Tor Emp Adj'!R8/'CMA Emp Adj'!R8,"")</f>
        <v>0.55836180783568612</v>
      </c>
      <c r="S8" s="33">
        <f>IFERROR(+'Tor Emp Adj'!S8/'CMA Emp Adj'!S8,"")</f>
        <v>0.55766204064660307</v>
      </c>
      <c r="T8" s="33">
        <f>IFERROR(+'Tor Emp Adj'!T8/'CMA Emp Adj'!T8,"")</f>
        <v>0.56140709356142182</v>
      </c>
      <c r="U8" s="33">
        <f>IFERROR(+'Tor Emp Adj'!U8/'CMA Emp Adj'!U8,"")</f>
        <v>0.5457918279723607</v>
      </c>
      <c r="V8" s="33">
        <f>IFERROR(+'Tor Emp Adj'!V8/'CMA Emp Adj'!V8,"")</f>
        <v>0.54626967383609981</v>
      </c>
      <c r="W8" s="33">
        <f>IFERROR(+'Tor Emp Adj'!W8/'CMA Emp Adj'!W8,"")</f>
        <v>0.53925368149557351</v>
      </c>
      <c r="X8" s="33">
        <f>IFERROR(+'Tor Emp Adj'!X8/'CMA Emp Adj'!X8,"")</f>
        <v>0.55118404723933612</v>
      </c>
      <c r="Y8" s="33">
        <f>IFERROR(+'Tor Emp Adj'!Y8/'CMA Emp Adj'!Y8,"")</f>
        <v>0.54331980480102271</v>
      </c>
    </row>
    <row r="9" spans="1:25" x14ac:dyDescent="0.25">
      <c r="A9" s="4" t="s">
        <v>5</v>
      </c>
      <c r="B9" s="4"/>
      <c r="C9" s="12" t="s">
        <v>179</v>
      </c>
      <c r="D9" s="68">
        <f>IFERROR(+'Tor Emp Adj'!D9/'CMA Emp Adj'!D9,"")</f>
        <v>0.47842268205165162</v>
      </c>
      <c r="E9" s="68">
        <f>IFERROR(+'Tor Emp Adj'!E9/'CMA Emp Adj'!E9,"")</f>
        <v>0.46756469349037144</v>
      </c>
      <c r="F9" s="68">
        <f>IFERROR(+'Tor Emp Adj'!F9/'CMA Emp Adj'!F9,"")</f>
        <v>0.45563165114700976</v>
      </c>
      <c r="G9" s="68">
        <f>IFERROR(+'Tor Emp Adj'!G9/'CMA Emp Adj'!G9,"")</f>
        <v>0.46214596548012132</v>
      </c>
      <c r="H9" s="68">
        <f>IFERROR(+'Tor Emp Adj'!H9/'CMA Emp Adj'!H9,"")</f>
        <v>0.46831429483748543</v>
      </c>
      <c r="I9" s="68">
        <f>IFERROR(+'Tor Emp Adj'!I9/'CMA Emp Adj'!I9,"")</f>
        <v>0.47765109704635084</v>
      </c>
      <c r="J9" s="68">
        <f>IFERROR(+'Tor Emp Adj'!J9/'CMA Emp Adj'!J9,"")</f>
        <v>0.44244788844129512</v>
      </c>
      <c r="K9" s="68">
        <f>IFERROR(+'Tor Emp Adj'!K9/'CMA Emp Adj'!K9,"")</f>
        <v>0.41918745728910795</v>
      </c>
      <c r="L9" s="68">
        <f>IFERROR(+'Tor Emp Adj'!L9/'CMA Emp Adj'!L9,"")</f>
        <v>0.42147951877599515</v>
      </c>
      <c r="M9" s="33">
        <f>IFERROR(+'Tor Emp Adj'!M9/'CMA Emp Adj'!M9,"")</f>
        <v>0.4174610880420257</v>
      </c>
      <c r="N9" s="33">
        <f>IFERROR(+'Tor Emp Adj'!N9/'CMA Emp Adj'!N9,"")</f>
        <v>0.40128571961400727</v>
      </c>
      <c r="O9" s="33">
        <f>IFERROR(+'Tor Emp Adj'!O9/'CMA Emp Adj'!O9,"")</f>
        <v>0.3988142925731471</v>
      </c>
      <c r="P9" s="33">
        <f>IFERROR(+'Tor Emp Adj'!P9/'CMA Emp Adj'!P9,"")</f>
        <v>0.38678747051519841</v>
      </c>
      <c r="Q9" s="33">
        <f>IFERROR(+'Tor Emp Adj'!Q9/'CMA Emp Adj'!Q9,"")</f>
        <v>0.35873875137300554</v>
      </c>
      <c r="R9" s="33">
        <f>IFERROR(+'Tor Emp Adj'!R9/'CMA Emp Adj'!R9,"")</f>
        <v>0.3932780001232879</v>
      </c>
      <c r="S9" s="33">
        <f>IFERROR(+'Tor Emp Adj'!S9/'CMA Emp Adj'!S9,"")</f>
        <v>0.41893256710493676</v>
      </c>
      <c r="T9" s="33">
        <f>IFERROR(+'Tor Emp Adj'!T9/'CMA Emp Adj'!T9,"")</f>
        <v>0.42513729175182741</v>
      </c>
      <c r="U9" s="33">
        <f>IFERROR(+'Tor Emp Adj'!U9/'CMA Emp Adj'!U9,"")</f>
        <v>0.40796993723040598</v>
      </c>
      <c r="V9" s="33">
        <f>IFERROR(+'Tor Emp Adj'!V9/'CMA Emp Adj'!V9,"")</f>
        <v>0.41035823758216267</v>
      </c>
      <c r="W9" s="33">
        <f>IFERROR(+'Tor Emp Adj'!W9/'CMA Emp Adj'!W9,"")</f>
        <v>0.3531288810803036</v>
      </c>
      <c r="X9" s="33">
        <f>IFERROR(+'Tor Emp Adj'!X9/'CMA Emp Adj'!X9,"")</f>
        <v>0.33498090944738768</v>
      </c>
      <c r="Y9" s="33">
        <f>IFERROR(+'Tor Emp Adj'!Y9/'CMA Emp Adj'!Y9,"")</f>
        <v>0.38890420843334567</v>
      </c>
    </row>
    <row r="10" spans="1:25" x14ac:dyDescent="0.25">
      <c r="A10" s="4" t="s">
        <v>6</v>
      </c>
      <c r="B10" s="4"/>
      <c r="C10" s="12" t="s">
        <v>180</v>
      </c>
      <c r="D10" s="68">
        <f>IFERROR(+'Tor Emp Adj'!D10/'CMA Emp Adj'!D10,"")</f>
        <v>0.51344990379472522</v>
      </c>
      <c r="E10" s="68">
        <f>IFERROR(+'Tor Emp Adj'!E10/'CMA Emp Adj'!E10,"")</f>
        <v>0.49189419879284513</v>
      </c>
      <c r="F10" s="68">
        <f>IFERROR(+'Tor Emp Adj'!F10/'CMA Emp Adj'!F10,"")</f>
        <v>0.48448549051904716</v>
      </c>
      <c r="G10" s="68">
        <f>IFERROR(+'Tor Emp Adj'!G10/'CMA Emp Adj'!G10,"")</f>
        <v>0.50128133099011951</v>
      </c>
      <c r="H10" s="68">
        <f>IFERROR(+'Tor Emp Adj'!H10/'CMA Emp Adj'!H10,"")</f>
        <v>0.49924068899084278</v>
      </c>
      <c r="I10" s="68">
        <f>IFERROR(+'Tor Emp Adj'!I10/'CMA Emp Adj'!I10,"")</f>
        <v>0.49204512746313661</v>
      </c>
      <c r="J10" s="68">
        <f>IFERROR(+'Tor Emp Adj'!J10/'CMA Emp Adj'!J10,"")</f>
        <v>0.45811562002977824</v>
      </c>
      <c r="K10" s="68">
        <f>IFERROR(+'Tor Emp Adj'!K10/'CMA Emp Adj'!K10,"")</f>
        <v>0.44458588425314455</v>
      </c>
      <c r="L10" s="68">
        <f>IFERROR(+'Tor Emp Adj'!L10/'CMA Emp Adj'!L10,"")</f>
        <v>0.54870006784406344</v>
      </c>
      <c r="M10" s="33">
        <f>IFERROR(+'Tor Emp Adj'!M10/'CMA Emp Adj'!M10,"")</f>
        <v>0.53081885423933495</v>
      </c>
      <c r="N10" s="33">
        <f>IFERROR(+'Tor Emp Adj'!N10/'CMA Emp Adj'!N10,"")</f>
        <v>0.45988918841438153</v>
      </c>
      <c r="O10" s="33">
        <f>IFERROR(+'Tor Emp Adj'!O10/'CMA Emp Adj'!O10,"")</f>
        <v>0.48968643826060615</v>
      </c>
      <c r="P10" s="33">
        <f>IFERROR(+'Tor Emp Adj'!P10/'CMA Emp Adj'!P10,"")</f>
        <v>0.48758252703031235</v>
      </c>
      <c r="Q10" s="33">
        <f>IFERROR(+'Tor Emp Adj'!Q10/'CMA Emp Adj'!Q10,"")</f>
        <v>0.44265226473422153</v>
      </c>
      <c r="R10" s="33">
        <f>IFERROR(+'Tor Emp Adj'!R10/'CMA Emp Adj'!R10,"")</f>
        <v>0.4451024937554478</v>
      </c>
      <c r="S10" s="33">
        <f>IFERROR(+'Tor Emp Adj'!S10/'CMA Emp Adj'!S10,"")</f>
        <v>0.52920354444838957</v>
      </c>
      <c r="T10" s="33">
        <f>IFERROR(+'Tor Emp Adj'!T10/'CMA Emp Adj'!T10,"")</f>
        <v>0.51387190789597115</v>
      </c>
      <c r="U10" s="33">
        <f>IFERROR(+'Tor Emp Adj'!U10/'CMA Emp Adj'!U10,"")</f>
        <v>0.49567418195903495</v>
      </c>
      <c r="V10" s="33">
        <f>IFERROR(+'Tor Emp Adj'!V10/'CMA Emp Adj'!V10,"")</f>
        <v>0.4754366556066838</v>
      </c>
      <c r="W10" s="33">
        <f>IFERROR(+'Tor Emp Adj'!W10/'CMA Emp Adj'!W10,"")</f>
        <v>0.45732951491941637</v>
      </c>
      <c r="X10" s="33">
        <f>IFERROR(+'Tor Emp Adj'!X10/'CMA Emp Adj'!X10,"")</f>
        <v>0.40763021899165952</v>
      </c>
      <c r="Y10" s="33">
        <f>IFERROR(+'Tor Emp Adj'!Y10/'CMA Emp Adj'!Y10,"")</f>
        <v>0.43472414556540456</v>
      </c>
    </row>
    <row r="11" spans="1:25" x14ac:dyDescent="0.25">
      <c r="A11" s="4" t="s">
        <v>7</v>
      </c>
      <c r="B11" s="4"/>
      <c r="C11" s="12" t="s">
        <v>181</v>
      </c>
      <c r="D11" s="68">
        <f>IFERROR(+'Tor Emp Adj'!D11/'CMA Emp Adj'!D11,"")</f>
        <v>0.45167225761639418</v>
      </c>
      <c r="E11" s="68">
        <f>IFERROR(+'Tor Emp Adj'!E11/'CMA Emp Adj'!E11,"")</f>
        <v>0.45320798956762887</v>
      </c>
      <c r="F11" s="68">
        <f>IFERROR(+'Tor Emp Adj'!F11/'CMA Emp Adj'!F11,"")</f>
        <v>0.44309047277666846</v>
      </c>
      <c r="G11" s="68">
        <f>IFERROR(+'Tor Emp Adj'!G11/'CMA Emp Adj'!G11,"")</f>
        <v>0.43736584541784007</v>
      </c>
      <c r="H11" s="68">
        <f>IFERROR(+'Tor Emp Adj'!H11/'CMA Emp Adj'!H11,"")</f>
        <v>0.45275858260788598</v>
      </c>
      <c r="I11" s="68">
        <f>IFERROR(+'Tor Emp Adj'!I11/'CMA Emp Adj'!I11,"")</f>
        <v>0.47358520879854732</v>
      </c>
      <c r="J11" s="68">
        <f>IFERROR(+'Tor Emp Adj'!J11/'CMA Emp Adj'!J11,"")</f>
        <v>0.43408552206015855</v>
      </c>
      <c r="K11" s="68">
        <f>IFERROR(+'Tor Emp Adj'!K11/'CMA Emp Adj'!K11,"")</f>
        <v>0.40067125729974179</v>
      </c>
      <c r="L11" s="68">
        <f>IFERROR(+'Tor Emp Adj'!L11/'CMA Emp Adj'!L11,"")</f>
        <v>0.3281970903056049</v>
      </c>
      <c r="M11" s="33">
        <f>IFERROR(+'Tor Emp Adj'!M11/'CMA Emp Adj'!M11,"")</f>
        <v>0.33069636420825516</v>
      </c>
      <c r="N11" s="33">
        <f>IFERROR(+'Tor Emp Adj'!N11/'CMA Emp Adj'!N11,"")</f>
        <v>0.34003039958577141</v>
      </c>
      <c r="O11" s="33">
        <f>IFERROR(+'Tor Emp Adj'!O11/'CMA Emp Adj'!O11,"")</f>
        <v>0.32255857322800885</v>
      </c>
      <c r="P11" s="33">
        <f>IFERROR(+'Tor Emp Adj'!P11/'CMA Emp Adj'!P11,"")</f>
        <v>0.29218035894618216</v>
      </c>
      <c r="Q11" s="33">
        <f>IFERROR(+'Tor Emp Adj'!Q11/'CMA Emp Adj'!Q11,"")</f>
        <v>0.27895008438033131</v>
      </c>
      <c r="R11" s="33">
        <f>IFERROR(+'Tor Emp Adj'!R11/'CMA Emp Adj'!R11,"")</f>
        <v>0.32849576447129114</v>
      </c>
      <c r="S11" s="33">
        <f>IFERROR(+'Tor Emp Adj'!S11/'CMA Emp Adj'!S11,"")</f>
        <v>0.33355395124613751</v>
      </c>
      <c r="T11" s="33">
        <f>IFERROR(+'Tor Emp Adj'!T11/'CMA Emp Adj'!T11,"")</f>
        <v>0.34486017250939482</v>
      </c>
      <c r="U11" s="33">
        <f>IFERROR(+'Tor Emp Adj'!U11/'CMA Emp Adj'!U11,"")</f>
        <v>0.32850846249458859</v>
      </c>
      <c r="V11" s="33">
        <f>IFERROR(+'Tor Emp Adj'!V11/'CMA Emp Adj'!V11,"")</f>
        <v>0.34726492572935558</v>
      </c>
      <c r="W11" s="33">
        <f>IFERROR(+'Tor Emp Adj'!W11/'CMA Emp Adj'!W11,"")</f>
        <v>0.26981585124493024</v>
      </c>
      <c r="X11" s="33">
        <f>IFERROR(+'Tor Emp Adj'!X11/'CMA Emp Adj'!X11,"")</f>
        <v>0.26076029758690272</v>
      </c>
      <c r="Y11" s="33">
        <f>IFERROR(+'Tor Emp Adj'!Y11/'CMA Emp Adj'!Y11,"")</f>
        <v>0.30582500742073226</v>
      </c>
    </row>
    <row r="12" spans="1:25" x14ac:dyDescent="0.25">
      <c r="A12" s="4" t="s">
        <v>8</v>
      </c>
      <c r="B12" s="4"/>
      <c r="C12" s="12" t="s">
        <v>182</v>
      </c>
      <c r="D12" s="68">
        <f>IFERROR(+'Tor Emp Adj'!D12/'CMA Emp Adj'!D12,"")</f>
        <v>0.50309713803492351</v>
      </c>
      <c r="E12" s="68">
        <f>IFERROR(+'Tor Emp Adj'!E12/'CMA Emp Adj'!E12,"")</f>
        <v>0.46044282194823793</v>
      </c>
      <c r="F12" s="68">
        <f>IFERROR(+'Tor Emp Adj'!F12/'CMA Emp Adj'!F12,"")</f>
        <v>0.49143222683149923</v>
      </c>
      <c r="G12" s="68">
        <f>IFERROR(+'Tor Emp Adj'!G12/'CMA Emp Adj'!G12,"")</f>
        <v>0.51900323935320547</v>
      </c>
      <c r="H12" s="68">
        <f>IFERROR(+'Tor Emp Adj'!H12/'CMA Emp Adj'!H12,"")</f>
        <v>0.51977580382109245</v>
      </c>
      <c r="I12" s="68">
        <f>IFERROR(+'Tor Emp Adj'!I12/'CMA Emp Adj'!I12,"")</f>
        <v>0.44535541132694756</v>
      </c>
      <c r="J12" s="68">
        <f>IFERROR(+'Tor Emp Adj'!J12/'CMA Emp Adj'!J12,"")</f>
        <v>0.48923825907351798</v>
      </c>
      <c r="K12" s="68">
        <f>IFERROR(+'Tor Emp Adj'!K12/'CMA Emp Adj'!K12,"")</f>
        <v>0.46816324206876408</v>
      </c>
      <c r="L12" s="68">
        <f>IFERROR(+'Tor Emp Adj'!L12/'CMA Emp Adj'!L12,"")</f>
        <v>0.48534246330048408</v>
      </c>
      <c r="M12" s="33">
        <f>IFERROR(+'Tor Emp Adj'!M12/'CMA Emp Adj'!M12,"")</f>
        <v>0.54965617451878734</v>
      </c>
      <c r="N12" s="33">
        <f>IFERROR(+'Tor Emp Adj'!N12/'CMA Emp Adj'!N12,"")</f>
        <v>0.51338279926310482</v>
      </c>
      <c r="O12" s="33">
        <f>IFERROR(+'Tor Emp Adj'!O12/'CMA Emp Adj'!O12,"")</f>
        <v>0.53532440956286442</v>
      </c>
      <c r="P12" s="33">
        <f>IFERROR(+'Tor Emp Adj'!P12/'CMA Emp Adj'!P12,"")</f>
        <v>0.56132558907382768</v>
      </c>
      <c r="Q12" s="33">
        <f>IFERROR(+'Tor Emp Adj'!Q12/'CMA Emp Adj'!Q12,"")</f>
        <v>0.47941459894855437</v>
      </c>
      <c r="R12" s="33">
        <f>IFERROR(+'Tor Emp Adj'!R12/'CMA Emp Adj'!R12,"")</f>
        <v>0.53740351477899473</v>
      </c>
      <c r="S12" s="33">
        <f>IFERROR(+'Tor Emp Adj'!S12/'CMA Emp Adj'!S12,"")</f>
        <v>0.45420115460673893</v>
      </c>
      <c r="T12" s="33">
        <f>IFERROR(+'Tor Emp Adj'!T12/'CMA Emp Adj'!T12,"")</f>
        <v>0.45957480930372474</v>
      </c>
      <c r="U12" s="33">
        <f>IFERROR(+'Tor Emp Adj'!U12/'CMA Emp Adj'!U12,"")</f>
        <v>0.49925619158298506</v>
      </c>
      <c r="V12" s="33">
        <f>IFERROR(+'Tor Emp Adj'!V12/'CMA Emp Adj'!V12,"")</f>
        <v>0.46554682544335191</v>
      </c>
      <c r="W12" s="33">
        <f>IFERROR(+'Tor Emp Adj'!W12/'CMA Emp Adj'!W12,"")</f>
        <v>0.5258202216673753</v>
      </c>
      <c r="X12" s="33">
        <f>IFERROR(+'Tor Emp Adj'!X12/'CMA Emp Adj'!X12,"")</f>
        <v>0.52528908951630315</v>
      </c>
      <c r="Y12" s="33">
        <f>IFERROR(+'Tor Emp Adj'!Y12/'CMA Emp Adj'!Y12,"")</f>
        <v>0.49498103152323181</v>
      </c>
    </row>
    <row r="13" spans="1:25" x14ac:dyDescent="0.25">
      <c r="A13" s="4" t="s">
        <v>9</v>
      </c>
      <c r="B13" s="4"/>
      <c r="C13" s="12" t="s">
        <v>183</v>
      </c>
      <c r="D13" s="68">
        <f>IFERROR(+'Tor Emp Adj'!D13/'CMA Emp Adj'!D13,"")</f>
        <v>0.60060966045228836</v>
      </c>
      <c r="E13" s="68">
        <f>IFERROR(+'Tor Emp Adj'!E13/'CMA Emp Adj'!E13,"")</f>
        <v>0.55456211399116029</v>
      </c>
      <c r="F13" s="68">
        <f>IFERROR(+'Tor Emp Adj'!F13/'CMA Emp Adj'!F13,"")</f>
        <v>0.5996858962577446</v>
      </c>
      <c r="G13" s="68">
        <f>IFERROR(+'Tor Emp Adj'!G13/'CMA Emp Adj'!G13,"")</f>
        <v>0.48808761877752999</v>
      </c>
      <c r="H13" s="68">
        <f>IFERROR(+'Tor Emp Adj'!H13/'CMA Emp Adj'!H13,"")</f>
        <v>0.46744294569456762</v>
      </c>
      <c r="I13" s="68">
        <f>IFERROR(+'Tor Emp Adj'!I13/'CMA Emp Adj'!I13,"")</f>
        <v>0.54124614829881601</v>
      </c>
      <c r="J13" s="68">
        <f>IFERROR(+'Tor Emp Adj'!J13/'CMA Emp Adj'!J13,"")</f>
        <v>0.56858947141255001</v>
      </c>
      <c r="K13" s="68">
        <f>IFERROR(+'Tor Emp Adj'!K13/'CMA Emp Adj'!K13,"")</f>
        <v>0.52193409284584191</v>
      </c>
      <c r="L13" s="68">
        <f>IFERROR(+'Tor Emp Adj'!L13/'CMA Emp Adj'!L13,"")</f>
        <v>0.46025912402830765</v>
      </c>
      <c r="M13" s="33">
        <f>IFERROR(+'Tor Emp Adj'!M13/'CMA Emp Adj'!M13,"")</f>
        <v>0.4334377407243048</v>
      </c>
      <c r="N13" s="33">
        <f>IFERROR(+'Tor Emp Adj'!N13/'CMA Emp Adj'!N13,"")</f>
        <v>0.48681600965450417</v>
      </c>
      <c r="O13" s="33">
        <f>IFERROR(+'Tor Emp Adj'!O13/'CMA Emp Adj'!O13,"")</f>
        <v>0.39049422144038715</v>
      </c>
      <c r="P13" s="33">
        <f>IFERROR(+'Tor Emp Adj'!P13/'CMA Emp Adj'!P13,"")</f>
        <v>0.42931450418568845</v>
      </c>
      <c r="Q13" s="33">
        <f>IFERROR(+'Tor Emp Adj'!Q13/'CMA Emp Adj'!Q13,"")</f>
        <v>0.42487939919633255</v>
      </c>
      <c r="R13" s="33">
        <f>IFERROR(+'Tor Emp Adj'!R13/'CMA Emp Adj'!R13,"")</f>
        <v>0.42374332598144876</v>
      </c>
      <c r="S13" s="33">
        <f>IFERROR(+'Tor Emp Adj'!S13/'CMA Emp Adj'!S13,"")</f>
        <v>0.44431887834408468</v>
      </c>
      <c r="T13" s="33">
        <f>IFERROR(+'Tor Emp Adj'!T13/'CMA Emp Adj'!T13,"")</f>
        <v>0.53904963480967716</v>
      </c>
      <c r="U13" s="33">
        <f>IFERROR(+'Tor Emp Adj'!U13/'CMA Emp Adj'!U13,"")</f>
        <v>0.61880187158056621</v>
      </c>
      <c r="V13" s="33">
        <f>IFERROR(+'Tor Emp Adj'!V13/'CMA Emp Adj'!V13,"")</f>
        <v>0.30039274637675656</v>
      </c>
      <c r="W13" s="33">
        <f>IFERROR(+'Tor Emp Adj'!W13/'CMA Emp Adj'!W13,"")</f>
        <v>0.2567243676355474</v>
      </c>
      <c r="X13" s="33">
        <f>IFERROR(+'Tor Emp Adj'!X13/'CMA Emp Adj'!X13,"")</f>
        <v>0.39209460817464231</v>
      </c>
      <c r="Y13" s="33">
        <f>IFERROR(+'Tor Emp Adj'!Y13/'CMA Emp Adj'!Y13,"")</f>
        <v>0.39978512807695404</v>
      </c>
    </row>
    <row r="14" spans="1:25" x14ac:dyDescent="0.25">
      <c r="A14" s="4" t="s">
        <v>10</v>
      </c>
      <c r="B14" s="4"/>
      <c r="C14" s="12" t="s">
        <v>184</v>
      </c>
      <c r="D14" s="68">
        <f>IFERROR(+'Tor Emp Adj'!D14/'CMA Emp Adj'!D14,"")</f>
        <v>0.53225573616095834</v>
      </c>
      <c r="E14" s="68">
        <f>IFERROR(+'Tor Emp Adj'!E14/'CMA Emp Adj'!E14,"")</f>
        <v>0.48108745834674932</v>
      </c>
      <c r="F14" s="68">
        <f>IFERROR(+'Tor Emp Adj'!F14/'CMA Emp Adj'!F14,"")</f>
        <v>0.52000782442962001</v>
      </c>
      <c r="G14" s="68">
        <f>IFERROR(+'Tor Emp Adj'!G14/'CMA Emp Adj'!G14,"")</f>
        <v>0.5104816409676346</v>
      </c>
      <c r="H14" s="68">
        <f>IFERROR(+'Tor Emp Adj'!H14/'CMA Emp Adj'!H14,"")</f>
        <v>0.5064201294190579</v>
      </c>
      <c r="I14" s="68">
        <f>IFERROR(+'Tor Emp Adj'!I14/'CMA Emp Adj'!I14,"")</f>
        <v>0.4703448025449542</v>
      </c>
      <c r="J14" s="68">
        <f>IFERROR(+'Tor Emp Adj'!J14/'CMA Emp Adj'!J14,"")</f>
        <v>0.51009055540344572</v>
      </c>
      <c r="K14" s="68">
        <f>IFERROR(+'Tor Emp Adj'!K14/'CMA Emp Adj'!K14,"")</f>
        <v>0.48125169065273887</v>
      </c>
      <c r="L14" s="68">
        <f>IFERROR(+'Tor Emp Adj'!L14/'CMA Emp Adj'!L14,"")</f>
        <v>0.4889644218952845</v>
      </c>
      <c r="M14" s="33">
        <f>IFERROR(+'Tor Emp Adj'!M14/'CMA Emp Adj'!M14,"")</f>
        <v>0.53008722018461107</v>
      </c>
      <c r="N14" s="33">
        <f>IFERROR(+'Tor Emp Adj'!N14/'CMA Emp Adj'!N14,"")</f>
        <v>0.51273565410595323</v>
      </c>
      <c r="O14" s="33">
        <f>IFERROR(+'Tor Emp Adj'!O14/'CMA Emp Adj'!O14,"")</f>
        <v>0.5107555436029112</v>
      </c>
      <c r="P14" s="33">
        <f>IFERROR(+'Tor Emp Adj'!P14/'CMA Emp Adj'!P14,"")</f>
        <v>0.53886048711130297</v>
      </c>
      <c r="Q14" s="33">
        <f>IFERROR(+'Tor Emp Adj'!Q14/'CMA Emp Adj'!Q14,"")</f>
        <v>0.47294460099903585</v>
      </c>
      <c r="R14" s="33">
        <f>IFERROR(+'Tor Emp Adj'!R14/'CMA Emp Adj'!R14,"")</f>
        <v>0.52535737222116452</v>
      </c>
      <c r="S14" s="33">
        <f>IFERROR(+'Tor Emp Adj'!S14/'CMA Emp Adj'!S14,"")</f>
        <v>0.45799691874028348</v>
      </c>
      <c r="T14" s="33">
        <f>IFERROR(+'Tor Emp Adj'!T14/'CMA Emp Adj'!T14,"")</f>
        <v>0.47142937415616637</v>
      </c>
      <c r="U14" s="33">
        <f>IFERROR(+'Tor Emp Adj'!U14/'CMA Emp Adj'!U14,"")</f>
        <v>0.51377752572662161</v>
      </c>
      <c r="V14" s="33">
        <f>IFERROR(+'Tor Emp Adj'!V14/'CMA Emp Adj'!V14,"")</f>
        <v>0.45026352115176599</v>
      </c>
      <c r="W14" s="33">
        <f>IFERROR(+'Tor Emp Adj'!W14/'CMA Emp Adj'!W14,"")</f>
        <v>0.50448178111166264</v>
      </c>
      <c r="X14" s="33">
        <f>IFERROR(+'Tor Emp Adj'!X14/'CMA Emp Adj'!X14,"")</f>
        <v>0.51575195309680111</v>
      </c>
      <c r="Y14" s="33">
        <f>IFERROR(+'Tor Emp Adj'!Y14/'CMA Emp Adj'!Y14,"")</f>
        <v>0.48877271324071947</v>
      </c>
    </row>
    <row r="15" spans="1:25" x14ac:dyDescent="0.25">
      <c r="A15" s="4" t="s">
        <v>11</v>
      </c>
      <c r="B15" s="4"/>
      <c r="C15" s="12" t="s">
        <v>185</v>
      </c>
      <c r="D15" s="68">
        <f>IFERROR(+'Tor Emp Adj'!D15/'CMA Emp Adj'!D15,"")</f>
        <v>0.53974956390645779</v>
      </c>
      <c r="E15" s="68">
        <f>IFERROR(+'Tor Emp Adj'!E15/'CMA Emp Adj'!E15,"")</f>
        <v>0.43780539991983264</v>
      </c>
      <c r="F15" s="68">
        <f>IFERROR(+'Tor Emp Adj'!F15/'CMA Emp Adj'!F15,"")</f>
        <v>0.33104693696256854</v>
      </c>
      <c r="G15" s="68">
        <f>IFERROR(+'Tor Emp Adj'!G15/'CMA Emp Adj'!G15,"")</f>
        <v>0.50523238165897477</v>
      </c>
      <c r="H15" s="68">
        <f>IFERROR(+'Tor Emp Adj'!H15/'CMA Emp Adj'!H15,"")</f>
        <v>0.32175646550203102</v>
      </c>
      <c r="I15" s="68">
        <f>IFERROR(+'Tor Emp Adj'!I15/'CMA Emp Adj'!I15,"")</f>
        <v>0.41776927860613911</v>
      </c>
      <c r="J15" s="68">
        <f>IFERROR(+'Tor Emp Adj'!J15/'CMA Emp Adj'!J15,"")</f>
        <v>0.3386183605248374</v>
      </c>
      <c r="K15" s="68">
        <f>IFERROR(+'Tor Emp Adj'!K15/'CMA Emp Adj'!K15,"")</f>
        <v>0.40116054256115008</v>
      </c>
      <c r="L15" s="68">
        <f>IFERROR(+'Tor Emp Adj'!L15/'CMA Emp Adj'!L15,"")</f>
        <v>0.48194500772432297</v>
      </c>
      <c r="M15" s="33">
        <f>IFERROR(+'Tor Emp Adj'!M15/'CMA Emp Adj'!M15,"")</f>
        <v>0.48092139272105405</v>
      </c>
      <c r="N15" s="33">
        <f>IFERROR(+'Tor Emp Adj'!N15/'CMA Emp Adj'!N15,"")</f>
        <v>0.65870773978176445</v>
      </c>
      <c r="O15" s="33">
        <f>IFERROR(+'Tor Emp Adj'!O15/'CMA Emp Adj'!O15,"")</f>
        <v>0.51288927542741813</v>
      </c>
      <c r="P15" s="33">
        <f>IFERROR(+'Tor Emp Adj'!P15/'CMA Emp Adj'!P15,"")</f>
        <v>0.56565371399841347</v>
      </c>
      <c r="Q15" s="33">
        <f>IFERROR(+'Tor Emp Adj'!Q15/'CMA Emp Adj'!Q15,"")</f>
        <v>0.38553478664102203</v>
      </c>
      <c r="R15" s="33">
        <f>IFERROR(+'Tor Emp Adj'!R15/'CMA Emp Adj'!R15,"")</f>
        <v>0.4597023717067214</v>
      </c>
      <c r="S15" s="33">
        <f>IFERROR(+'Tor Emp Adj'!S15/'CMA Emp Adj'!S15,"")</f>
        <v>0.29070949468920854</v>
      </c>
      <c r="T15" s="33">
        <f>IFERROR(+'Tor Emp Adj'!T15/'CMA Emp Adj'!T15,"")</f>
        <v>0.48354974876966061</v>
      </c>
      <c r="U15" s="33">
        <f>IFERROR(+'Tor Emp Adj'!U15/'CMA Emp Adj'!U15,"")</f>
        <v>0.42198297805174356</v>
      </c>
      <c r="V15" s="33">
        <f>IFERROR(+'Tor Emp Adj'!V15/'CMA Emp Adj'!V15,"")</f>
        <v>0.40374172885746384</v>
      </c>
      <c r="W15" s="33">
        <f>IFERROR(+'Tor Emp Adj'!W15/'CMA Emp Adj'!W15,"")</f>
        <v>0.37153255649685757</v>
      </c>
      <c r="X15" s="33">
        <f>IFERROR(+'Tor Emp Adj'!X15/'CMA Emp Adj'!X15,"")</f>
        <v>0.25631132381150618</v>
      </c>
      <c r="Y15" s="33">
        <f>IFERROR(+'Tor Emp Adj'!Y15/'CMA Emp Adj'!Y15,"")</f>
        <v>0.40668697926401093</v>
      </c>
    </row>
    <row r="16" spans="1:25" x14ac:dyDescent="0.25">
      <c r="A16" s="4" t="s">
        <v>12</v>
      </c>
      <c r="B16" s="4"/>
      <c r="C16" s="12" t="s">
        <v>186</v>
      </c>
      <c r="D16" s="68">
        <f>IFERROR(+'Tor Emp Adj'!D16/'CMA Emp Adj'!D16,"")</f>
        <v>0.5503865936953527</v>
      </c>
      <c r="E16" s="68">
        <f>IFERROR(+'Tor Emp Adj'!E16/'CMA Emp Adj'!E16,"")</f>
        <v>0.55314596885050071</v>
      </c>
      <c r="F16" s="68">
        <f>IFERROR(+'Tor Emp Adj'!F16/'CMA Emp Adj'!F16,"")</f>
        <v>0.55576700726564687</v>
      </c>
      <c r="G16" s="68">
        <f>IFERROR(+'Tor Emp Adj'!G16/'CMA Emp Adj'!G16,"")</f>
        <v>0.54683913658037997</v>
      </c>
      <c r="H16" s="68">
        <f>IFERROR(+'Tor Emp Adj'!H16/'CMA Emp Adj'!H16,"")</f>
        <v>0.54723495109988962</v>
      </c>
      <c r="I16" s="68">
        <f>IFERROR(+'Tor Emp Adj'!I16/'CMA Emp Adj'!I16,"")</f>
        <v>0.51888814220312085</v>
      </c>
      <c r="J16" s="68">
        <f>IFERROR(+'Tor Emp Adj'!J16/'CMA Emp Adj'!J16,"")</f>
        <v>0.51794564456516812</v>
      </c>
      <c r="K16" s="68">
        <f>IFERROR(+'Tor Emp Adj'!K16/'CMA Emp Adj'!K16,"")</f>
        <v>0.53661872307203651</v>
      </c>
      <c r="L16" s="68">
        <f>IFERROR(+'Tor Emp Adj'!L16/'CMA Emp Adj'!L16,"")</f>
        <v>0.63499695833618619</v>
      </c>
      <c r="M16" s="33">
        <f>IFERROR(+'Tor Emp Adj'!M16/'CMA Emp Adj'!M16,"")</f>
        <v>0.6143016441098107</v>
      </c>
      <c r="N16" s="33">
        <f>IFERROR(+'Tor Emp Adj'!N16/'CMA Emp Adj'!N16,"")</f>
        <v>0.62762313538597214</v>
      </c>
      <c r="O16" s="33">
        <f>IFERROR(+'Tor Emp Adj'!O16/'CMA Emp Adj'!O16,"")</f>
        <v>0.62213629439591933</v>
      </c>
      <c r="P16" s="33">
        <f>IFERROR(+'Tor Emp Adj'!P16/'CMA Emp Adj'!P16,"")</f>
        <v>0.60656425283352811</v>
      </c>
      <c r="Q16" s="33">
        <f>IFERROR(+'Tor Emp Adj'!Q16/'CMA Emp Adj'!Q16,"")</f>
        <v>0.59697677375169955</v>
      </c>
      <c r="R16" s="33">
        <f>IFERROR(+'Tor Emp Adj'!R16/'CMA Emp Adj'!R16,"")</f>
        <v>0.6061876094187304</v>
      </c>
      <c r="S16" s="33">
        <f>IFERROR(+'Tor Emp Adj'!S16/'CMA Emp Adj'!S16,"")</f>
        <v>0.61456785902903377</v>
      </c>
      <c r="T16" s="33">
        <f>IFERROR(+'Tor Emp Adj'!T16/'CMA Emp Adj'!T16,"")</f>
        <v>0.62277747103996284</v>
      </c>
      <c r="U16" s="33">
        <f>IFERROR(+'Tor Emp Adj'!U16/'CMA Emp Adj'!U16,"")</f>
        <v>0.58164953177766188</v>
      </c>
      <c r="V16" s="33">
        <f>IFERROR(+'Tor Emp Adj'!V16/'CMA Emp Adj'!V16,"")</f>
        <v>0.60029358621540141</v>
      </c>
      <c r="W16" s="33">
        <f>IFERROR(+'Tor Emp Adj'!W16/'CMA Emp Adj'!W16,"")</f>
        <v>0.59565028229203365</v>
      </c>
      <c r="X16" s="33">
        <f>IFERROR(+'Tor Emp Adj'!X16/'CMA Emp Adj'!X16,"")</f>
        <v>0.59806638167658999</v>
      </c>
      <c r="Y16" s="33">
        <f>IFERROR(+'Tor Emp Adj'!Y16/'CMA Emp Adj'!Y16,"")</f>
        <v>0.59388864871471969</v>
      </c>
    </row>
    <row r="17" spans="1:25" x14ac:dyDescent="0.25">
      <c r="A17" s="4" t="s">
        <v>606</v>
      </c>
      <c r="B17" s="4"/>
      <c r="C17" s="12" t="s">
        <v>608</v>
      </c>
      <c r="D17" s="68"/>
      <c r="E17" s="68"/>
      <c r="F17" s="68"/>
      <c r="G17" s="68"/>
      <c r="H17" s="68"/>
      <c r="I17" s="68"/>
      <c r="J17" s="68"/>
      <c r="K17" s="68"/>
      <c r="L17" s="68"/>
      <c r="M17" s="33"/>
      <c r="N17" s="33"/>
      <c r="O17" s="33"/>
      <c r="P17" s="33"/>
      <c r="Q17" s="33"/>
      <c r="R17" s="33"/>
      <c r="S17" s="33"/>
      <c r="T17" s="33"/>
      <c r="U17" s="33"/>
      <c r="V17" s="33"/>
      <c r="W17" s="33"/>
      <c r="X17" s="33"/>
      <c r="Y17" s="33"/>
    </row>
    <row r="18" spans="1:25" x14ac:dyDescent="0.25">
      <c r="A18" s="4" t="s">
        <v>607</v>
      </c>
      <c r="B18" s="4"/>
      <c r="C18" s="12" t="s">
        <v>609</v>
      </c>
      <c r="D18" s="68"/>
      <c r="E18" s="68"/>
      <c r="F18" s="68"/>
      <c r="G18" s="68"/>
      <c r="H18" s="68"/>
      <c r="I18" s="68"/>
      <c r="J18" s="68"/>
      <c r="K18" s="68"/>
      <c r="L18" s="68"/>
      <c r="M18" s="33"/>
      <c r="N18" s="33"/>
      <c r="O18" s="33"/>
      <c r="P18" s="33"/>
      <c r="Q18" s="33"/>
      <c r="R18" s="33"/>
      <c r="S18" s="33"/>
      <c r="T18" s="33"/>
      <c r="U18" s="33"/>
      <c r="V18" s="33"/>
      <c r="W18" s="33"/>
      <c r="X18" s="33"/>
      <c r="Y18" s="33"/>
    </row>
    <row r="19" spans="1:25" x14ac:dyDescent="0.25">
      <c r="A19" s="5" t="s">
        <v>13</v>
      </c>
      <c r="B19" s="5"/>
      <c r="C19" s="13">
        <v>11</v>
      </c>
      <c r="D19" s="69">
        <f>IFERROR(+'Tor Emp Adj'!D19/'CMA Emp Adj'!D19,"")</f>
        <v>0</v>
      </c>
      <c r="E19" s="69">
        <f>IFERROR(+'Tor Emp Adj'!E19/'CMA Emp Adj'!E19,"")</f>
        <v>0.24190836562484841</v>
      </c>
      <c r="F19" s="69">
        <f>IFERROR(+'Tor Emp Adj'!F19/'CMA Emp Adj'!F19,"")</f>
        <v>0</v>
      </c>
      <c r="G19" s="69">
        <f>IFERROR(+'Tor Emp Adj'!G19/'CMA Emp Adj'!G19,"")</f>
        <v>0.16864039149387214</v>
      </c>
      <c r="H19" s="69">
        <f>IFERROR(+'Tor Emp Adj'!H19/'CMA Emp Adj'!H19,"")</f>
        <v>0.2428604971243444</v>
      </c>
      <c r="I19" s="69">
        <f>IFERROR(+'Tor Emp Adj'!I19/'CMA Emp Adj'!I19,"")</f>
        <v>0.31870547829747425</v>
      </c>
      <c r="J19" s="69">
        <f>IFERROR(+'Tor Emp Adj'!J19/'CMA Emp Adj'!J19,"")</f>
        <v>0.26804765637935452</v>
      </c>
      <c r="K19" s="69">
        <f>IFERROR(+'Tor Emp Adj'!K19/'CMA Emp Adj'!K19,"")</f>
        <v>0</v>
      </c>
      <c r="L19" s="69">
        <f>IFERROR(+'Tor Emp Adj'!L19/'CMA Emp Adj'!L19,"")</f>
        <v>0.22264916039046515</v>
      </c>
      <c r="M19" s="34">
        <f>IFERROR(+'Tor Emp Adj'!M19/'CMA Emp Adj'!M19,"")</f>
        <v>0.17700285025148232</v>
      </c>
      <c r="N19" s="34">
        <f>IFERROR(+'Tor Emp Adj'!N19/'CMA Emp Adj'!N19,"")</f>
        <v>0.18875078481509303</v>
      </c>
      <c r="O19" s="34">
        <f>IFERROR(+'Tor Emp Adj'!O19/'CMA Emp Adj'!O19,"")</f>
        <v>0.15182474901140117</v>
      </c>
      <c r="P19" s="34">
        <f>IFERROR(+'Tor Emp Adj'!P19/'CMA Emp Adj'!P19,"")</f>
        <v>0</v>
      </c>
      <c r="Q19" s="34">
        <f>IFERROR(+'Tor Emp Adj'!Q19/'CMA Emp Adj'!Q19,"")</f>
        <v>0</v>
      </c>
      <c r="R19" s="34">
        <f>IFERROR(+'Tor Emp Adj'!R19/'CMA Emp Adj'!R19,"")</f>
        <v>0</v>
      </c>
      <c r="S19" s="34">
        <f>IFERROR(+'Tor Emp Adj'!S19/'CMA Emp Adj'!S19,"")</f>
        <v>0</v>
      </c>
      <c r="T19" s="34">
        <f>IFERROR(+'Tor Emp Adj'!T19/'CMA Emp Adj'!T19,"")</f>
        <v>0</v>
      </c>
      <c r="U19" s="34">
        <f>IFERROR(+'Tor Emp Adj'!U19/'CMA Emp Adj'!U19,"")</f>
        <v>0.25302788887595545</v>
      </c>
      <c r="V19" s="34">
        <f>IFERROR(+'Tor Emp Adj'!V19/'CMA Emp Adj'!V19,"")</f>
        <v>0.20162572833397774</v>
      </c>
      <c r="W19" s="34">
        <f>IFERROR(+'Tor Emp Adj'!W19/'CMA Emp Adj'!W19,"")</f>
        <v>0</v>
      </c>
      <c r="X19" s="34">
        <f>IFERROR(+'Tor Emp Adj'!X19/'CMA Emp Adj'!X19,"")</f>
        <v>0</v>
      </c>
      <c r="Y19" s="34">
        <f>IFERROR(+'Tor Emp Adj'!Y19/'CMA Emp Adj'!Y19,"")</f>
        <v>0</v>
      </c>
    </row>
    <row r="20" spans="1:25" x14ac:dyDescent="0.25">
      <c r="A20" s="6" t="s">
        <v>14</v>
      </c>
      <c r="B20" s="6"/>
      <c r="C20" s="14" t="s">
        <v>187</v>
      </c>
      <c r="D20" s="70">
        <f>IFERROR(+'Tor Emp Adj'!D20/'CMA Emp Adj'!D20,"")</f>
        <v>0</v>
      </c>
      <c r="E20" s="70">
        <f>IFERROR(+'Tor Emp Adj'!E20/'CMA Emp Adj'!E20,"")</f>
        <v>0</v>
      </c>
      <c r="F20" s="70">
        <f>IFERROR(+'Tor Emp Adj'!F20/'CMA Emp Adj'!F20,"")</f>
        <v>0</v>
      </c>
      <c r="G20" s="70">
        <f>IFERROR(+'Tor Emp Adj'!G20/'CMA Emp Adj'!G20,"")</f>
        <v>0</v>
      </c>
      <c r="H20" s="70">
        <f>IFERROR(+'Tor Emp Adj'!H20/'CMA Emp Adj'!H20,"")</f>
        <v>0</v>
      </c>
      <c r="I20" s="70">
        <f>IFERROR(+'Tor Emp Adj'!I20/'CMA Emp Adj'!I20,"")</f>
        <v>0.28482258270479155</v>
      </c>
      <c r="J20" s="70">
        <f>IFERROR(+'Tor Emp Adj'!J20/'CMA Emp Adj'!J20,"")</f>
        <v>0</v>
      </c>
      <c r="K20" s="70">
        <f>IFERROR(+'Tor Emp Adj'!K20/'CMA Emp Adj'!K20,"")</f>
        <v>0</v>
      </c>
      <c r="L20" s="70">
        <f>IFERROR(+'Tor Emp Adj'!L20/'CMA Emp Adj'!L20,"")</f>
        <v>0.14804645060287164</v>
      </c>
      <c r="M20" s="35">
        <f>IFERROR(+'Tor Emp Adj'!M20/'CMA Emp Adj'!M20,"")</f>
        <v>0</v>
      </c>
      <c r="N20" s="35">
        <f>IFERROR(+'Tor Emp Adj'!N20/'CMA Emp Adj'!N20,"")</f>
        <v>0</v>
      </c>
      <c r="O20" s="35">
        <f>IFERROR(+'Tor Emp Adj'!O20/'CMA Emp Adj'!O20,"")</f>
        <v>0</v>
      </c>
      <c r="P20" s="35">
        <f>IFERROR(+'Tor Emp Adj'!P20/'CMA Emp Adj'!P20,"")</f>
        <v>0</v>
      </c>
      <c r="Q20" s="35">
        <f>IFERROR(+'Tor Emp Adj'!Q20/'CMA Emp Adj'!Q20,"")</f>
        <v>0</v>
      </c>
      <c r="R20" s="35">
        <f>IFERROR(+'Tor Emp Adj'!R20/'CMA Emp Adj'!R20,"")</f>
        <v>0</v>
      </c>
      <c r="S20" s="35">
        <f>IFERROR(+'Tor Emp Adj'!S20/'CMA Emp Adj'!S20,"")</f>
        <v>0</v>
      </c>
      <c r="T20" s="35">
        <f>IFERROR(+'Tor Emp Adj'!T20/'CMA Emp Adj'!T20,"")</f>
        <v>0</v>
      </c>
      <c r="U20" s="35">
        <f>IFERROR(+'Tor Emp Adj'!U20/'CMA Emp Adj'!U20,"")</f>
        <v>0</v>
      </c>
      <c r="V20" s="35">
        <f>IFERROR(+'Tor Emp Adj'!V20/'CMA Emp Adj'!V20,"")</f>
        <v>0</v>
      </c>
      <c r="W20" s="35">
        <f>IFERROR(+'Tor Emp Adj'!W20/'CMA Emp Adj'!W20,"")</f>
        <v>0</v>
      </c>
      <c r="X20" s="35">
        <f>IFERROR(+'Tor Emp Adj'!X20/'CMA Emp Adj'!X20,"")</f>
        <v>0</v>
      </c>
      <c r="Y20" s="35">
        <f>IFERROR(+'Tor Emp Adj'!Y20/'CMA Emp Adj'!Y20,"")</f>
        <v>0</v>
      </c>
    </row>
    <row r="21" spans="1:25" x14ac:dyDescent="0.25">
      <c r="A21" s="6" t="s">
        <v>15</v>
      </c>
      <c r="B21" s="6"/>
      <c r="C21" s="14">
        <v>113</v>
      </c>
      <c r="D21" s="70" t="str">
        <f>IFERROR(+'Tor Emp Adj'!D21/'CMA Emp Adj'!D21,"")</f>
        <v/>
      </c>
      <c r="E21" s="70" t="str">
        <f>IFERROR(+'Tor Emp Adj'!E21/'CMA Emp Adj'!E21,"")</f>
        <v/>
      </c>
      <c r="F21" s="70" t="str">
        <f>IFERROR(+'Tor Emp Adj'!F21/'CMA Emp Adj'!F21,"")</f>
        <v/>
      </c>
      <c r="G21" s="70" t="str">
        <f>IFERROR(+'Tor Emp Adj'!G21/'CMA Emp Adj'!G21,"")</f>
        <v/>
      </c>
      <c r="H21" s="70" t="str">
        <f>IFERROR(+'Tor Emp Adj'!H21/'CMA Emp Adj'!H21,"")</f>
        <v/>
      </c>
      <c r="I21" s="70" t="str">
        <f>IFERROR(+'Tor Emp Adj'!I21/'CMA Emp Adj'!I21,"")</f>
        <v/>
      </c>
      <c r="J21" s="70" t="str">
        <f>IFERROR(+'Tor Emp Adj'!J21/'CMA Emp Adj'!J21,"")</f>
        <v/>
      </c>
      <c r="K21" s="70" t="str">
        <f>IFERROR(+'Tor Emp Adj'!K21/'CMA Emp Adj'!K21,"")</f>
        <v/>
      </c>
      <c r="L21" s="70" t="str">
        <f>IFERROR(+'Tor Emp Adj'!L21/'CMA Emp Adj'!L21,"")</f>
        <v/>
      </c>
      <c r="M21" s="35" t="str">
        <f>IFERROR(+'Tor Emp Adj'!M21/'CMA Emp Adj'!M21,"")</f>
        <v/>
      </c>
      <c r="N21" s="35" t="str">
        <f>IFERROR(+'Tor Emp Adj'!N21/'CMA Emp Adj'!N21,"")</f>
        <v/>
      </c>
      <c r="O21" s="35" t="str">
        <f>IFERROR(+'Tor Emp Adj'!O21/'CMA Emp Adj'!O21,"")</f>
        <v/>
      </c>
      <c r="P21" s="35" t="str">
        <f>IFERROR(+'Tor Emp Adj'!P21/'CMA Emp Adj'!P21,"")</f>
        <v/>
      </c>
      <c r="Q21" s="35" t="str">
        <f>IFERROR(+'Tor Emp Adj'!Q21/'CMA Emp Adj'!Q21,"")</f>
        <v/>
      </c>
      <c r="R21" s="35" t="str">
        <f>IFERROR(+'Tor Emp Adj'!R21/'CMA Emp Adj'!R21,"")</f>
        <v/>
      </c>
      <c r="S21" s="35" t="str">
        <f>IFERROR(+'Tor Emp Adj'!S21/'CMA Emp Adj'!S21,"")</f>
        <v/>
      </c>
      <c r="T21" s="35" t="str">
        <f>IFERROR(+'Tor Emp Adj'!T21/'CMA Emp Adj'!T21,"")</f>
        <v/>
      </c>
      <c r="U21" s="35" t="str">
        <f>IFERROR(+'Tor Emp Adj'!U21/'CMA Emp Adj'!U21,"")</f>
        <v/>
      </c>
      <c r="V21" s="35" t="str">
        <f>IFERROR(+'Tor Emp Adj'!V21/'CMA Emp Adj'!V21,"")</f>
        <v/>
      </c>
      <c r="W21" s="35" t="str">
        <f>IFERROR(+'Tor Emp Adj'!W21/'CMA Emp Adj'!W21,"")</f>
        <v/>
      </c>
      <c r="X21" s="35" t="str">
        <f>IFERROR(+'Tor Emp Adj'!X21/'CMA Emp Adj'!X21,"")</f>
        <v/>
      </c>
      <c r="Y21" s="35" t="str">
        <f>IFERROR(+'Tor Emp Adj'!Y21/'CMA Emp Adj'!Y21,"")</f>
        <v/>
      </c>
    </row>
    <row r="22" spans="1:25" x14ac:dyDescent="0.25">
      <c r="A22" s="6" t="s">
        <v>16</v>
      </c>
      <c r="B22" s="6"/>
      <c r="C22" s="14">
        <v>114</v>
      </c>
      <c r="D22" s="70" t="str">
        <f>IFERROR(+'Tor Emp Adj'!D22/'CMA Emp Adj'!D22,"")</f>
        <v/>
      </c>
      <c r="E22" s="70" t="str">
        <f>IFERROR(+'Tor Emp Adj'!E22/'CMA Emp Adj'!E22,"")</f>
        <v/>
      </c>
      <c r="F22" s="70" t="str">
        <f>IFERROR(+'Tor Emp Adj'!F22/'CMA Emp Adj'!F22,"")</f>
        <v/>
      </c>
      <c r="G22" s="70" t="str">
        <f>IFERROR(+'Tor Emp Adj'!G22/'CMA Emp Adj'!G22,"")</f>
        <v/>
      </c>
      <c r="H22" s="70" t="str">
        <f>IFERROR(+'Tor Emp Adj'!H22/'CMA Emp Adj'!H22,"")</f>
        <v/>
      </c>
      <c r="I22" s="70" t="str">
        <f>IFERROR(+'Tor Emp Adj'!I22/'CMA Emp Adj'!I22,"")</f>
        <v/>
      </c>
      <c r="J22" s="70" t="str">
        <f>IFERROR(+'Tor Emp Adj'!J22/'CMA Emp Adj'!J22,"")</f>
        <v/>
      </c>
      <c r="K22" s="70" t="str">
        <f>IFERROR(+'Tor Emp Adj'!K22/'CMA Emp Adj'!K22,"")</f>
        <v/>
      </c>
      <c r="L22" s="70" t="str">
        <f>IFERROR(+'Tor Emp Adj'!L22/'CMA Emp Adj'!L22,"")</f>
        <v/>
      </c>
      <c r="M22" s="35" t="str">
        <f>IFERROR(+'Tor Emp Adj'!M22/'CMA Emp Adj'!M22,"")</f>
        <v/>
      </c>
      <c r="N22" s="35" t="str">
        <f>IFERROR(+'Tor Emp Adj'!N22/'CMA Emp Adj'!N22,"")</f>
        <v/>
      </c>
      <c r="O22" s="35" t="str">
        <f>IFERROR(+'Tor Emp Adj'!O22/'CMA Emp Adj'!O22,"")</f>
        <v/>
      </c>
      <c r="P22" s="35" t="str">
        <f>IFERROR(+'Tor Emp Adj'!P22/'CMA Emp Adj'!P22,"")</f>
        <v/>
      </c>
      <c r="Q22" s="35" t="str">
        <f>IFERROR(+'Tor Emp Adj'!Q22/'CMA Emp Adj'!Q22,"")</f>
        <v/>
      </c>
      <c r="R22" s="35" t="str">
        <f>IFERROR(+'Tor Emp Adj'!R22/'CMA Emp Adj'!R22,"")</f>
        <v/>
      </c>
      <c r="S22" s="35" t="str">
        <f>IFERROR(+'Tor Emp Adj'!S22/'CMA Emp Adj'!S22,"")</f>
        <v/>
      </c>
      <c r="T22" s="35" t="str">
        <f>IFERROR(+'Tor Emp Adj'!T22/'CMA Emp Adj'!T22,"")</f>
        <v/>
      </c>
      <c r="U22" s="35" t="str">
        <f>IFERROR(+'Tor Emp Adj'!U22/'CMA Emp Adj'!U22,"")</f>
        <v/>
      </c>
      <c r="V22" s="35" t="str">
        <f>IFERROR(+'Tor Emp Adj'!V22/'CMA Emp Adj'!V22,"")</f>
        <v/>
      </c>
      <c r="W22" s="35" t="str">
        <f>IFERROR(+'Tor Emp Adj'!W22/'CMA Emp Adj'!W22,"")</f>
        <v/>
      </c>
      <c r="X22" s="35" t="str">
        <f>IFERROR(+'Tor Emp Adj'!X22/'CMA Emp Adj'!X22,"")</f>
        <v/>
      </c>
      <c r="Y22" s="35" t="str">
        <f>IFERROR(+'Tor Emp Adj'!Y22/'CMA Emp Adj'!Y22,"")</f>
        <v/>
      </c>
    </row>
    <row r="23" spans="1:25" x14ac:dyDescent="0.25">
      <c r="A23" s="6" t="s">
        <v>17</v>
      </c>
      <c r="B23" s="6"/>
      <c r="C23" s="14">
        <v>115</v>
      </c>
      <c r="D23" s="70" t="str">
        <f>IFERROR(+'Tor Emp Adj'!D23/'CMA Emp Adj'!D23,"")</f>
        <v/>
      </c>
      <c r="E23" s="70">
        <f>IFERROR(+'Tor Emp Adj'!E23/'CMA Emp Adj'!E23,"")</f>
        <v>0</v>
      </c>
      <c r="F23" s="70" t="str">
        <f>IFERROR(+'Tor Emp Adj'!F23/'CMA Emp Adj'!F23,"")</f>
        <v/>
      </c>
      <c r="G23" s="70">
        <f>IFERROR(+'Tor Emp Adj'!G23/'CMA Emp Adj'!G23,"")</f>
        <v>0</v>
      </c>
      <c r="H23" s="70" t="str">
        <f>IFERROR(+'Tor Emp Adj'!H23/'CMA Emp Adj'!H23,"")</f>
        <v/>
      </c>
      <c r="I23" s="70" t="str">
        <f>IFERROR(+'Tor Emp Adj'!I23/'CMA Emp Adj'!I23,"")</f>
        <v/>
      </c>
      <c r="J23" s="70" t="str">
        <f>IFERROR(+'Tor Emp Adj'!J23/'CMA Emp Adj'!J23,"")</f>
        <v/>
      </c>
      <c r="K23" s="70" t="str">
        <f>IFERROR(+'Tor Emp Adj'!K23/'CMA Emp Adj'!K23,"")</f>
        <v/>
      </c>
      <c r="L23" s="70" t="str">
        <f>IFERROR(+'Tor Emp Adj'!L23/'CMA Emp Adj'!L23,"")</f>
        <v/>
      </c>
      <c r="M23" s="35" t="str">
        <f>IFERROR(+'Tor Emp Adj'!M23/'CMA Emp Adj'!M23,"")</f>
        <v/>
      </c>
      <c r="N23" s="35" t="str">
        <f>IFERROR(+'Tor Emp Adj'!N23/'CMA Emp Adj'!N23,"")</f>
        <v/>
      </c>
      <c r="O23" s="35" t="str">
        <f>IFERROR(+'Tor Emp Adj'!O23/'CMA Emp Adj'!O23,"")</f>
        <v/>
      </c>
      <c r="P23" s="35" t="str">
        <f>IFERROR(+'Tor Emp Adj'!P23/'CMA Emp Adj'!P23,"")</f>
        <v/>
      </c>
      <c r="Q23" s="35" t="str">
        <f>IFERROR(+'Tor Emp Adj'!Q23/'CMA Emp Adj'!Q23,"")</f>
        <v/>
      </c>
      <c r="R23" s="35" t="str">
        <f>IFERROR(+'Tor Emp Adj'!R23/'CMA Emp Adj'!R23,"")</f>
        <v/>
      </c>
      <c r="S23" s="35" t="str">
        <f>IFERROR(+'Tor Emp Adj'!S23/'CMA Emp Adj'!S23,"")</f>
        <v/>
      </c>
      <c r="T23" s="35" t="str">
        <f>IFERROR(+'Tor Emp Adj'!T23/'CMA Emp Adj'!T23,"")</f>
        <v/>
      </c>
      <c r="U23" s="35" t="str">
        <f>IFERROR(+'Tor Emp Adj'!U23/'CMA Emp Adj'!U23,"")</f>
        <v/>
      </c>
      <c r="V23" s="35" t="str">
        <f>IFERROR(+'Tor Emp Adj'!V23/'CMA Emp Adj'!V23,"")</f>
        <v/>
      </c>
      <c r="W23" s="35">
        <f>IFERROR(+'Tor Emp Adj'!W23/'CMA Emp Adj'!W23,"")</f>
        <v>0</v>
      </c>
      <c r="X23" s="35" t="str">
        <f>IFERROR(+'Tor Emp Adj'!X23/'CMA Emp Adj'!X23,"")</f>
        <v/>
      </c>
      <c r="Y23" s="35" t="str">
        <f>IFERROR(+'Tor Emp Adj'!Y23/'CMA Emp Adj'!Y23,"")</f>
        <v/>
      </c>
    </row>
    <row r="24" spans="1:25" x14ac:dyDescent="0.25">
      <c r="A24" s="5" t="s">
        <v>18</v>
      </c>
      <c r="B24" s="5"/>
      <c r="C24" s="13">
        <v>21</v>
      </c>
      <c r="D24" s="69">
        <f>IFERROR(+'Tor Emp Adj'!D24/'CMA Emp Adj'!D24,"")</f>
        <v>0.56095002601065802</v>
      </c>
      <c r="E24" s="69">
        <f>IFERROR(+'Tor Emp Adj'!E24/'CMA Emp Adj'!E24,"")</f>
        <v>0.47973355234910819</v>
      </c>
      <c r="F24" s="69">
        <f>IFERROR(+'Tor Emp Adj'!F24/'CMA Emp Adj'!F24,"")</f>
        <v>0</v>
      </c>
      <c r="G24" s="69">
        <f>IFERROR(+'Tor Emp Adj'!G24/'CMA Emp Adj'!G24,"")</f>
        <v>0</v>
      </c>
      <c r="H24" s="69">
        <f>IFERROR(+'Tor Emp Adj'!H24/'CMA Emp Adj'!H24,"")</f>
        <v>0.54672886261984766</v>
      </c>
      <c r="I24" s="69">
        <f>IFERROR(+'Tor Emp Adj'!I24/'CMA Emp Adj'!I24,"")</f>
        <v>0</v>
      </c>
      <c r="J24" s="69">
        <f>IFERROR(+'Tor Emp Adj'!J24/'CMA Emp Adj'!J24,"")</f>
        <v>0</v>
      </c>
      <c r="K24" s="69">
        <f>IFERROR(+'Tor Emp Adj'!K24/'CMA Emp Adj'!K24,"")</f>
        <v>0</v>
      </c>
      <c r="L24" s="69">
        <f>IFERROR(+'Tor Emp Adj'!L24/'CMA Emp Adj'!L24,"")</f>
        <v>0</v>
      </c>
      <c r="M24" s="34">
        <f>IFERROR(+'Tor Emp Adj'!M24/'CMA Emp Adj'!M24,"")</f>
        <v>0</v>
      </c>
      <c r="N24" s="34">
        <f>IFERROR(+'Tor Emp Adj'!N24/'CMA Emp Adj'!N24,"")</f>
        <v>0</v>
      </c>
      <c r="O24" s="34">
        <f>IFERROR(+'Tor Emp Adj'!O24/'CMA Emp Adj'!O24,"")</f>
        <v>0.76914055129503811</v>
      </c>
      <c r="P24" s="34">
        <f>IFERROR(+'Tor Emp Adj'!P24/'CMA Emp Adj'!P24,"")</f>
        <v>0</v>
      </c>
      <c r="Q24" s="34">
        <f>IFERROR(+'Tor Emp Adj'!Q24/'CMA Emp Adj'!Q24,"")</f>
        <v>0.70135260409855704</v>
      </c>
      <c r="R24" s="34">
        <f>IFERROR(+'Tor Emp Adj'!R24/'CMA Emp Adj'!R24,"")</f>
        <v>0.61628027736695412</v>
      </c>
      <c r="S24" s="34">
        <f>IFERROR(+'Tor Emp Adj'!S24/'CMA Emp Adj'!S24,"")</f>
        <v>0</v>
      </c>
      <c r="T24" s="34">
        <f>IFERROR(+'Tor Emp Adj'!T24/'CMA Emp Adj'!T24,"")</f>
        <v>0.6695032514701007</v>
      </c>
      <c r="U24" s="34">
        <f>IFERROR(+'Tor Emp Adj'!U24/'CMA Emp Adj'!U24,"")</f>
        <v>0.55312184140199672</v>
      </c>
      <c r="V24" s="34">
        <f>IFERROR(+'Tor Emp Adj'!V24/'CMA Emp Adj'!V24,"")</f>
        <v>0.58358646997037833</v>
      </c>
      <c r="W24" s="34">
        <f>IFERROR(+'Tor Emp Adj'!W24/'CMA Emp Adj'!W24,"")</f>
        <v>0.62512630485507736</v>
      </c>
      <c r="X24" s="34">
        <f>IFERROR(+'Tor Emp Adj'!X24/'CMA Emp Adj'!X24,"")</f>
        <v>0.80705219536477391</v>
      </c>
      <c r="Y24" s="34">
        <f>IFERROR(+'Tor Emp Adj'!Y24/'CMA Emp Adj'!Y24,"")</f>
        <v>0.82313761666318952</v>
      </c>
    </row>
    <row r="25" spans="1:25" x14ac:dyDescent="0.25">
      <c r="A25" s="5" t="s">
        <v>19</v>
      </c>
      <c r="B25" s="5"/>
      <c r="C25" s="13">
        <v>22</v>
      </c>
      <c r="D25" s="69">
        <f>IFERROR(+'Tor Emp Adj'!D25/'CMA Emp Adj'!D25,"")</f>
        <v>0.52832994232008035</v>
      </c>
      <c r="E25" s="69">
        <f>IFERROR(+'Tor Emp Adj'!E25/'CMA Emp Adj'!E25,"")</f>
        <v>0.43606072534638762</v>
      </c>
      <c r="F25" s="69">
        <f>IFERROR(+'Tor Emp Adj'!F25/'CMA Emp Adj'!F25,"")</f>
        <v>0.40411034716219496</v>
      </c>
      <c r="G25" s="69">
        <f>IFERROR(+'Tor Emp Adj'!G25/'CMA Emp Adj'!G25,"")</f>
        <v>0.52521750797112021</v>
      </c>
      <c r="H25" s="69">
        <f>IFERROR(+'Tor Emp Adj'!H25/'CMA Emp Adj'!H25,"")</f>
        <v>0.395711331209538</v>
      </c>
      <c r="I25" s="69">
        <f>IFERROR(+'Tor Emp Adj'!I25/'CMA Emp Adj'!I25,"")</f>
        <v>0.43736969364973527</v>
      </c>
      <c r="J25" s="69">
        <f>IFERROR(+'Tor Emp Adj'!J25/'CMA Emp Adj'!J25,"")</f>
        <v>0.36246353534399195</v>
      </c>
      <c r="K25" s="69">
        <f>IFERROR(+'Tor Emp Adj'!K25/'CMA Emp Adj'!K25,"")</f>
        <v>0.39335340311909117</v>
      </c>
      <c r="L25" s="69">
        <f>IFERROR(+'Tor Emp Adj'!L25/'CMA Emp Adj'!L25,"")</f>
        <v>0.44175708167105771</v>
      </c>
      <c r="M25" s="34">
        <f>IFERROR(+'Tor Emp Adj'!M25/'CMA Emp Adj'!M25,"")</f>
        <v>0.52167404807826723</v>
      </c>
      <c r="N25" s="34">
        <f>IFERROR(+'Tor Emp Adj'!N25/'CMA Emp Adj'!N25,"")</f>
        <v>0.58704387537670011</v>
      </c>
      <c r="O25" s="34">
        <f>IFERROR(+'Tor Emp Adj'!O25/'CMA Emp Adj'!O25,"")</f>
        <v>0.51292867441599788</v>
      </c>
      <c r="P25" s="34">
        <f>IFERROR(+'Tor Emp Adj'!P25/'CMA Emp Adj'!P25,"")</f>
        <v>0.56958452683838967</v>
      </c>
      <c r="Q25" s="34">
        <f>IFERROR(+'Tor Emp Adj'!Q25/'CMA Emp Adj'!Q25,"")</f>
        <v>0.43009832970022505</v>
      </c>
      <c r="R25" s="34">
        <f>IFERROR(+'Tor Emp Adj'!R25/'CMA Emp Adj'!R25,"")</f>
        <v>0.46989370813781978</v>
      </c>
      <c r="S25" s="34">
        <f>IFERROR(+'Tor Emp Adj'!S25/'CMA Emp Adj'!S25,"")</f>
        <v>0.31524874864978814</v>
      </c>
      <c r="T25" s="34">
        <f>IFERROR(+'Tor Emp Adj'!T25/'CMA Emp Adj'!T25,"")</f>
        <v>0.46045117400891006</v>
      </c>
      <c r="U25" s="34">
        <f>IFERROR(+'Tor Emp Adj'!U25/'CMA Emp Adj'!U25,"")</f>
        <v>0.50436819372578945</v>
      </c>
      <c r="V25" s="34">
        <f>IFERROR(+'Tor Emp Adj'!V25/'CMA Emp Adj'!V25,"")</f>
        <v>0.37617711804224779</v>
      </c>
      <c r="W25" s="34">
        <f>IFERROR(+'Tor Emp Adj'!W25/'CMA Emp Adj'!W25,"")</f>
        <v>0.32839867838289327</v>
      </c>
      <c r="X25" s="34">
        <f>IFERROR(+'Tor Emp Adj'!X25/'CMA Emp Adj'!X25,"")</f>
        <v>0.30321103662950055</v>
      </c>
      <c r="Y25" s="34">
        <f>IFERROR(+'Tor Emp Adj'!Y25/'CMA Emp Adj'!Y25,"")</f>
        <v>0.3397188908163713</v>
      </c>
    </row>
    <row r="26" spans="1:25" x14ac:dyDescent="0.25">
      <c r="A26" s="7" t="s">
        <v>20</v>
      </c>
      <c r="B26" s="7"/>
      <c r="C26" s="14">
        <v>2211</v>
      </c>
      <c r="D26" s="70">
        <f>IFERROR(+'Tor Emp Adj'!D26/'CMA Emp Adj'!D26,"")</f>
        <v>0.53974956390645779</v>
      </c>
      <c r="E26" s="70">
        <f>IFERROR(+'Tor Emp Adj'!E26/'CMA Emp Adj'!E26,"")</f>
        <v>0.43780539991983264</v>
      </c>
      <c r="F26" s="70">
        <f>IFERROR(+'Tor Emp Adj'!F26/'CMA Emp Adj'!F26,"")</f>
        <v>0.33104693696256854</v>
      </c>
      <c r="G26" s="70">
        <f>IFERROR(+'Tor Emp Adj'!G26/'CMA Emp Adj'!G26,"")</f>
        <v>0.50523238165897477</v>
      </c>
      <c r="H26" s="70">
        <f>IFERROR(+'Tor Emp Adj'!H26/'CMA Emp Adj'!H26,"")</f>
        <v>0.32175646550203102</v>
      </c>
      <c r="I26" s="70">
        <f>IFERROR(+'Tor Emp Adj'!I26/'CMA Emp Adj'!I26,"")</f>
        <v>0.41776927860613911</v>
      </c>
      <c r="J26" s="70">
        <f>IFERROR(+'Tor Emp Adj'!J26/'CMA Emp Adj'!J26,"")</f>
        <v>0.3386183605248374</v>
      </c>
      <c r="K26" s="70">
        <f>IFERROR(+'Tor Emp Adj'!K26/'CMA Emp Adj'!K26,"")</f>
        <v>0.40116054256115008</v>
      </c>
      <c r="L26" s="70">
        <f>IFERROR(+'Tor Emp Adj'!L26/'CMA Emp Adj'!L26,"")</f>
        <v>0.43733113134414958</v>
      </c>
      <c r="M26" s="35">
        <f>IFERROR(+'Tor Emp Adj'!M26/'CMA Emp Adj'!M26,"")</f>
        <v>0.43640227286389632</v>
      </c>
      <c r="N26" s="35">
        <f>IFERROR(+'Tor Emp Adj'!N26/'CMA Emp Adj'!N26,"")</f>
        <v>0.59773085403280557</v>
      </c>
      <c r="O26" s="35">
        <f>IFERROR(+'Tor Emp Adj'!O26/'CMA Emp Adj'!O26,"")</f>
        <v>0.46541087360999694</v>
      </c>
      <c r="P26" s="35">
        <f>IFERROR(+'Tor Emp Adj'!P26/'CMA Emp Adj'!P26,"")</f>
        <v>0.51329088324834071</v>
      </c>
      <c r="Q26" s="35">
        <f>IFERROR(+'Tor Emp Adj'!Q26/'CMA Emp Adj'!Q26,"")</f>
        <v>0.34984564983955163</v>
      </c>
      <c r="R26" s="35">
        <f>IFERROR(+'Tor Emp Adj'!R26/'CMA Emp Adj'!R26,"")</f>
        <v>0.41900198564552754</v>
      </c>
      <c r="S26" s="35">
        <f>IFERROR(+'Tor Emp Adj'!S26/'CMA Emp Adj'!S26,"")</f>
        <v>0.26497112701105818</v>
      </c>
      <c r="T26" s="35">
        <f>IFERROR(+'Tor Emp Adj'!T26/'CMA Emp Adj'!T26,"")</f>
        <v>0.44073800215706266</v>
      </c>
      <c r="U26" s="35">
        <f>IFERROR(+'Tor Emp Adj'!U26/'CMA Emp Adj'!U26,"")</f>
        <v>0.38462213074048507</v>
      </c>
      <c r="V26" s="35">
        <f>IFERROR(+'Tor Emp Adj'!V26/'CMA Emp Adj'!V26,"")</f>
        <v>0.36799589580355896</v>
      </c>
      <c r="W26" s="35">
        <f>IFERROR(+'Tor Emp Adj'!W26/'CMA Emp Adj'!W26,"")</f>
        <v>0.33658795043972894</v>
      </c>
      <c r="X26" s="35">
        <f>IFERROR(+'Tor Emp Adj'!X26/'CMA Emp Adj'!X26,"")</f>
        <v>0.23220388535974301</v>
      </c>
      <c r="Y26" s="35">
        <f>IFERROR(+'Tor Emp Adj'!Y26/'CMA Emp Adj'!Y26,"")</f>
        <v>0.3684359134275646</v>
      </c>
    </row>
    <row r="27" spans="1:25" x14ac:dyDescent="0.25">
      <c r="A27" s="7" t="s">
        <v>21</v>
      </c>
      <c r="B27" s="7"/>
      <c r="C27" s="14">
        <v>2213</v>
      </c>
      <c r="D27" s="70" t="str">
        <f>IFERROR(+'Tor Emp Adj'!D27/'CMA Emp Adj'!D27,"")</f>
        <v/>
      </c>
      <c r="E27" s="70" t="str">
        <f>IFERROR(+'Tor Emp Adj'!E27/'CMA Emp Adj'!E27,"")</f>
        <v/>
      </c>
      <c r="F27" s="70" t="str">
        <f>IFERROR(+'Tor Emp Adj'!F27/'CMA Emp Adj'!F27,"")</f>
        <v/>
      </c>
      <c r="G27" s="70" t="str">
        <f>IFERROR(+'Tor Emp Adj'!G27/'CMA Emp Adj'!G27,"")</f>
        <v/>
      </c>
      <c r="H27" s="70" t="str">
        <f>IFERROR(+'Tor Emp Adj'!H27/'CMA Emp Adj'!H27,"")</f>
        <v/>
      </c>
      <c r="I27" s="70" t="str">
        <f>IFERROR(+'Tor Emp Adj'!I27/'CMA Emp Adj'!I27,"")</f>
        <v/>
      </c>
      <c r="J27" s="70" t="str">
        <f>IFERROR(+'Tor Emp Adj'!J27/'CMA Emp Adj'!J27,"")</f>
        <v/>
      </c>
      <c r="K27" s="70" t="str">
        <f>IFERROR(+'Tor Emp Adj'!K27/'CMA Emp Adj'!K27,"")</f>
        <v/>
      </c>
      <c r="L27" s="70" t="str">
        <f>IFERROR(+'Tor Emp Adj'!L27/'CMA Emp Adj'!L27,"")</f>
        <v/>
      </c>
      <c r="M27" s="35" t="str">
        <f>IFERROR(+'Tor Emp Adj'!M27/'CMA Emp Adj'!M27,"")</f>
        <v/>
      </c>
      <c r="N27" s="35">
        <f>IFERROR(+'Tor Emp Adj'!N27/'CMA Emp Adj'!N27,"")</f>
        <v>0</v>
      </c>
      <c r="O27" s="35">
        <f>IFERROR(+'Tor Emp Adj'!O27/'CMA Emp Adj'!O27,"")</f>
        <v>0</v>
      </c>
      <c r="P27" s="35">
        <f>IFERROR(+'Tor Emp Adj'!P27/'CMA Emp Adj'!P27,"")</f>
        <v>0</v>
      </c>
      <c r="Q27" s="35">
        <f>IFERROR(+'Tor Emp Adj'!Q27/'CMA Emp Adj'!Q27,"")</f>
        <v>0</v>
      </c>
      <c r="R27" s="35">
        <f>IFERROR(+'Tor Emp Adj'!R27/'CMA Emp Adj'!R27,"")</f>
        <v>0</v>
      </c>
      <c r="S27" s="35" t="str">
        <f>IFERROR(+'Tor Emp Adj'!S27/'CMA Emp Adj'!S27,"")</f>
        <v/>
      </c>
      <c r="T27" s="35" t="str">
        <f>IFERROR(+'Tor Emp Adj'!T27/'CMA Emp Adj'!T27,"")</f>
        <v/>
      </c>
      <c r="U27" s="35">
        <f>IFERROR(+'Tor Emp Adj'!U27/'CMA Emp Adj'!U27,"")</f>
        <v>0</v>
      </c>
      <c r="V27" s="35">
        <f>IFERROR(+'Tor Emp Adj'!V27/'CMA Emp Adj'!V27,"")</f>
        <v>0</v>
      </c>
      <c r="W27" s="35">
        <f>IFERROR(+'Tor Emp Adj'!W27/'CMA Emp Adj'!W27,"")</f>
        <v>0</v>
      </c>
      <c r="X27" s="35" t="str">
        <f>IFERROR(+'Tor Emp Adj'!X27/'CMA Emp Adj'!X27,"")</f>
        <v/>
      </c>
      <c r="Y27" s="35">
        <f>IFERROR(+'Tor Emp Adj'!Y27/'CMA Emp Adj'!Y27,"")</f>
        <v>0</v>
      </c>
    </row>
    <row r="28" spans="1:25" x14ac:dyDescent="0.25">
      <c r="A28" s="5" t="s">
        <v>22</v>
      </c>
      <c r="B28" s="5"/>
      <c r="C28" s="13">
        <v>23</v>
      </c>
      <c r="D28" s="69">
        <f>IFERROR(+'Tor Emp Adj'!D28/'CMA Emp Adj'!D28,"")</f>
        <v>0.43955010218233725</v>
      </c>
      <c r="E28" s="69">
        <f>IFERROR(+'Tor Emp Adj'!E28/'CMA Emp Adj'!E28,"")</f>
        <v>0.47908614627041246</v>
      </c>
      <c r="F28" s="69">
        <f>IFERROR(+'Tor Emp Adj'!F28/'CMA Emp Adj'!F28,"")</f>
        <v>0.43917989817565578</v>
      </c>
      <c r="G28" s="69">
        <f>IFERROR(+'Tor Emp Adj'!G28/'CMA Emp Adj'!G28,"")</f>
        <v>0.48913907048912419</v>
      </c>
      <c r="H28" s="69">
        <f>IFERROR(+'Tor Emp Adj'!H28/'CMA Emp Adj'!H28,"")</f>
        <v>0.44158874233069806</v>
      </c>
      <c r="I28" s="69">
        <f>IFERROR(+'Tor Emp Adj'!I28/'CMA Emp Adj'!I28,"")</f>
        <v>0.44754627602084085</v>
      </c>
      <c r="J28" s="69">
        <f>IFERROR(+'Tor Emp Adj'!J28/'CMA Emp Adj'!J28,"")</f>
        <v>0.42497833061790813</v>
      </c>
      <c r="K28" s="69">
        <f>IFERROR(+'Tor Emp Adj'!K28/'CMA Emp Adj'!K28,"")</f>
        <v>0.45208927704329127</v>
      </c>
      <c r="L28" s="69">
        <f>IFERROR(+'Tor Emp Adj'!L28/'CMA Emp Adj'!L28,"")</f>
        <v>0.47131876377908061</v>
      </c>
      <c r="M28" s="34">
        <f>IFERROR(+'Tor Emp Adj'!M28/'CMA Emp Adj'!M28,"")</f>
        <v>0.40861812268139963</v>
      </c>
      <c r="N28" s="34">
        <f>IFERROR(+'Tor Emp Adj'!N28/'CMA Emp Adj'!N28,"")</f>
        <v>0.38972443686118169</v>
      </c>
      <c r="O28" s="34">
        <f>IFERROR(+'Tor Emp Adj'!O28/'CMA Emp Adj'!O28,"")</f>
        <v>0.4137224640973971</v>
      </c>
      <c r="P28" s="34">
        <f>IFERROR(+'Tor Emp Adj'!P28/'CMA Emp Adj'!P28,"")</f>
        <v>0.40829037886886532</v>
      </c>
      <c r="Q28" s="34">
        <f>IFERROR(+'Tor Emp Adj'!Q28/'CMA Emp Adj'!Q28,"")</f>
        <v>0.38979826993628358</v>
      </c>
      <c r="R28" s="34">
        <f>IFERROR(+'Tor Emp Adj'!R28/'CMA Emp Adj'!R28,"")</f>
        <v>0.41193524707716711</v>
      </c>
      <c r="S28" s="34">
        <f>IFERROR(+'Tor Emp Adj'!S28/'CMA Emp Adj'!S28,"")</f>
        <v>0.43994699151262245</v>
      </c>
      <c r="T28" s="34">
        <f>IFERROR(+'Tor Emp Adj'!T28/'CMA Emp Adj'!T28,"")</f>
        <v>0.44139817080150145</v>
      </c>
      <c r="U28" s="34">
        <f>IFERROR(+'Tor Emp Adj'!U28/'CMA Emp Adj'!U28,"")</f>
        <v>0.42678880452775964</v>
      </c>
      <c r="V28" s="34">
        <f>IFERROR(+'Tor Emp Adj'!V28/'CMA Emp Adj'!V28,"")</f>
        <v>0.42660339080362347</v>
      </c>
      <c r="W28" s="34">
        <f>IFERROR(+'Tor Emp Adj'!W28/'CMA Emp Adj'!W28,"")</f>
        <v>0.43669032920316547</v>
      </c>
      <c r="X28" s="34">
        <f>IFERROR(+'Tor Emp Adj'!X28/'CMA Emp Adj'!X28,"")</f>
        <v>0.46588847161486724</v>
      </c>
      <c r="Y28" s="34">
        <f>IFERROR(+'Tor Emp Adj'!Y28/'CMA Emp Adj'!Y28,"")</f>
        <v>0.4156785170174212</v>
      </c>
    </row>
    <row r="29" spans="1:25" x14ac:dyDescent="0.25">
      <c r="A29" s="5" t="s">
        <v>23</v>
      </c>
      <c r="B29" s="5"/>
      <c r="C29" s="13" t="s">
        <v>188</v>
      </c>
      <c r="D29" s="69">
        <f>IFERROR(+'Tor Emp Adj'!D29/'CMA Emp Adj'!D29,"")</f>
        <v>0.47820934941493759</v>
      </c>
      <c r="E29" s="69">
        <f>IFERROR(+'Tor Emp Adj'!E29/'CMA Emp Adj'!E29,"")</f>
        <v>0.47034970627623318</v>
      </c>
      <c r="F29" s="69">
        <f>IFERROR(+'Tor Emp Adj'!F29/'CMA Emp Adj'!F29,"")</f>
        <v>0.46246920743491382</v>
      </c>
      <c r="G29" s="69">
        <f>IFERROR(+'Tor Emp Adj'!G29/'CMA Emp Adj'!G29,"")</f>
        <v>0.4650623516969814</v>
      </c>
      <c r="H29" s="69">
        <f>IFERROR(+'Tor Emp Adj'!H29/'CMA Emp Adj'!H29,"")</f>
        <v>0.47321651804633602</v>
      </c>
      <c r="I29" s="69">
        <f>IFERROR(+'Tor Emp Adj'!I29/'CMA Emp Adj'!I29,"")</f>
        <v>0.48584967744044261</v>
      </c>
      <c r="J29" s="69">
        <f>IFERROR(+'Tor Emp Adj'!J29/'CMA Emp Adj'!J29,"")</f>
        <v>0.44923071008423809</v>
      </c>
      <c r="K29" s="69">
        <f>IFERROR(+'Tor Emp Adj'!K29/'CMA Emp Adj'!K29,"")</f>
        <v>0.42447881502405099</v>
      </c>
      <c r="L29" s="69">
        <f>IFERROR(+'Tor Emp Adj'!L29/'CMA Emp Adj'!L29,"")</f>
        <v>0.42296369102787085</v>
      </c>
      <c r="M29" s="34">
        <f>IFERROR(+'Tor Emp Adj'!M29/'CMA Emp Adj'!M29,"")</f>
        <v>0.41684939735396725</v>
      </c>
      <c r="N29" s="34">
        <f>IFERROR(+'Tor Emp Adj'!N29/'CMA Emp Adj'!N29,"")</f>
        <v>0.39678323508258512</v>
      </c>
      <c r="O29" s="34">
        <f>IFERROR(+'Tor Emp Adj'!O29/'CMA Emp Adj'!O29,"")</f>
        <v>0.39367276389247458</v>
      </c>
      <c r="P29" s="34">
        <f>IFERROR(+'Tor Emp Adj'!P29/'CMA Emp Adj'!P29,"")</f>
        <v>0.38058825073003949</v>
      </c>
      <c r="Q29" s="34">
        <f>IFERROR(+'Tor Emp Adj'!Q29/'CMA Emp Adj'!Q29,"")</f>
        <v>0.35419493322727463</v>
      </c>
      <c r="R29" s="34">
        <f>IFERROR(+'Tor Emp Adj'!R29/'CMA Emp Adj'!R29,"")</f>
        <v>0.38825674594497001</v>
      </c>
      <c r="S29" s="34">
        <f>IFERROR(+'Tor Emp Adj'!S29/'CMA Emp Adj'!S29,"")</f>
        <v>0.42075138652748983</v>
      </c>
      <c r="T29" s="34">
        <f>IFERROR(+'Tor Emp Adj'!T29/'CMA Emp Adj'!T29,"")</f>
        <v>0.41821824378833172</v>
      </c>
      <c r="U29" s="34">
        <f>IFERROR(+'Tor Emp Adj'!U29/'CMA Emp Adj'!U29,"")</f>
        <v>0.40201461971733732</v>
      </c>
      <c r="V29" s="34">
        <f>IFERROR(+'Tor Emp Adj'!V29/'CMA Emp Adj'!V29,"")</f>
        <v>0.40557761754120725</v>
      </c>
      <c r="W29" s="34">
        <f>IFERROR(+'Tor Emp Adj'!W29/'CMA Emp Adj'!W29,"")</f>
        <v>0.34954138265850654</v>
      </c>
      <c r="X29" s="34">
        <f>IFERROR(+'Tor Emp Adj'!X29/'CMA Emp Adj'!X29,"")</f>
        <v>0.32720089205631192</v>
      </c>
      <c r="Y29" s="34">
        <f>IFERROR(+'Tor Emp Adj'!Y29/'CMA Emp Adj'!Y29,"")</f>
        <v>0.37932643748210781</v>
      </c>
    </row>
    <row r="30" spans="1:25" x14ac:dyDescent="0.25">
      <c r="A30" s="6" t="s">
        <v>24</v>
      </c>
      <c r="B30" s="6"/>
      <c r="C30" s="14">
        <v>311</v>
      </c>
      <c r="D30" s="70">
        <f>IFERROR(+'Tor Emp Adj'!D30/'CMA Emp Adj'!D30,"")</f>
        <v>0.43402728635153359</v>
      </c>
      <c r="E30" s="70">
        <f>IFERROR(+'Tor Emp Adj'!E30/'CMA Emp Adj'!E30,"")</f>
        <v>0.47073281619943041</v>
      </c>
      <c r="F30" s="70">
        <f>IFERROR(+'Tor Emp Adj'!F30/'CMA Emp Adj'!F30,"")</f>
        <v>0.44953251488025364</v>
      </c>
      <c r="G30" s="70">
        <f>IFERROR(+'Tor Emp Adj'!G30/'CMA Emp Adj'!G30,"")</f>
        <v>0.5150857736186758</v>
      </c>
      <c r="H30" s="70">
        <f>IFERROR(+'Tor Emp Adj'!H30/'CMA Emp Adj'!H30,"")</f>
        <v>0.52792612493675461</v>
      </c>
      <c r="I30" s="70">
        <f>IFERROR(+'Tor Emp Adj'!I30/'CMA Emp Adj'!I30,"")</f>
        <v>0.53240529894732858</v>
      </c>
      <c r="J30" s="70">
        <f>IFERROR(+'Tor Emp Adj'!J30/'CMA Emp Adj'!J30,"")</f>
        <v>0.46383680647748071</v>
      </c>
      <c r="K30" s="70">
        <f>IFERROR(+'Tor Emp Adj'!K30/'CMA Emp Adj'!K30,"")</f>
        <v>0.46878850933417421</v>
      </c>
      <c r="L30" s="70">
        <f>IFERROR(+'Tor Emp Adj'!L30/'CMA Emp Adj'!L30,"")</f>
        <v>0.62258429291682871</v>
      </c>
      <c r="M30" s="35">
        <f>IFERROR(+'Tor Emp Adj'!M30/'CMA Emp Adj'!M30,"")</f>
        <v>0.6384800206611928</v>
      </c>
      <c r="N30" s="35">
        <f>IFERROR(+'Tor Emp Adj'!N30/'CMA Emp Adj'!N30,"")</f>
        <v>0.54324455099798941</v>
      </c>
      <c r="O30" s="35">
        <f>IFERROR(+'Tor Emp Adj'!O30/'CMA Emp Adj'!O30,"")</f>
        <v>0.61379605030238005</v>
      </c>
      <c r="P30" s="35">
        <f>IFERROR(+'Tor Emp Adj'!P30/'CMA Emp Adj'!P30,"")</f>
        <v>0.49067771536133514</v>
      </c>
      <c r="Q30" s="35">
        <f>IFERROR(+'Tor Emp Adj'!Q30/'CMA Emp Adj'!Q30,"")</f>
        <v>0.48033276293442695</v>
      </c>
      <c r="R30" s="35">
        <f>IFERROR(+'Tor Emp Adj'!R30/'CMA Emp Adj'!R30,"")</f>
        <v>0.51002299948278995</v>
      </c>
      <c r="S30" s="35">
        <f>IFERROR(+'Tor Emp Adj'!S30/'CMA Emp Adj'!S30,"")</f>
        <v>0.59236657600858189</v>
      </c>
      <c r="T30" s="35">
        <f>IFERROR(+'Tor Emp Adj'!T30/'CMA Emp Adj'!T30,"")</f>
        <v>0.5732927153951014</v>
      </c>
      <c r="U30" s="35">
        <f>IFERROR(+'Tor Emp Adj'!U30/'CMA Emp Adj'!U30,"")</f>
        <v>0.52844650042617225</v>
      </c>
      <c r="V30" s="35">
        <f>IFERROR(+'Tor Emp Adj'!V30/'CMA Emp Adj'!V30,"")</f>
        <v>0.53504972994409761</v>
      </c>
      <c r="W30" s="35">
        <f>IFERROR(+'Tor Emp Adj'!W30/'CMA Emp Adj'!W30,"")</f>
        <v>0.48389683786883614</v>
      </c>
      <c r="X30" s="35">
        <f>IFERROR(+'Tor Emp Adj'!X30/'CMA Emp Adj'!X30,"")</f>
        <v>0.38772311451021363</v>
      </c>
      <c r="Y30" s="35">
        <f>IFERROR(+'Tor Emp Adj'!Y30/'CMA Emp Adj'!Y30,"")</f>
        <v>0.44118680582220632</v>
      </c>
    </row>
    <row r="31" spans="1:25" x14ac:dyDescent="0.25">
      <c r="A31" s="6" t="s">
        <v>25</v>
      </c>
      <c r="B31" s="6"/>
      <c r="C31" s="14">
        <v>312</v>
      </c>
      <c r="D31" s="70">
        <f>IFERROR(+'Tor Emp Adj'!D31/'CMA Emp Adj'!D31,"")</f>
        <v>0.46406026496564257</v>
      </c>
      <c r="E31" s="70">
        <f>IFERROR(+'Tor Emp Adj'!E31/'CMA Emp Adj'!E31,"")</f>
        <v>0.56154198833550018</v>
      </c>
      <c r="F31" s="70">
        <f>IFERROR(+'Tor Emp Adj'!F31/'CMA Emp Adj'!F31,"")</f>
        <v>0.49208065283810565</v>
      </c>
      <c r="G31" s="70">
        <f>IFERROR(+'Tor Emp Adj'!G31/'CMA Emp Adj'!G31,"")</f>
        <v>0.47167245049757389</v>
      </c>
      <c r="H31" s="70">
        <f>IFERROR(+'Tor Emp Adj'!H31/'CMA Emp Adj'!H31,"")</f>
        <v>0.44805813640587616</v>
      </c>
      <c r="I31" s="70">
        <f>IFERROR(+'Tor Emp Adj'!I31/'CMA Emp Adj'!I31,"")</f>
        <v>0.45131390220408779</v>
      </c>
      <c r="J31" s="70">
        <f>IFERROR(+'Tor Emp Adj'!J31/'CMA Emp Adj'!J31,"")</f>
        <v>0.43707994008622308</v>
      </c>
      <c r="K31" s="70">
        <f>IFERROR(+'Tor Emp Adj'!K31/'CMA Emp Adj'!K31,"")</f>
        <v>0.32471452489046893</v>
      </c>
      <c r="L31" s="70">
        <f>IFERROR(+'Tor Emp Adj'!L31/'CMA Emp Adj'!L31,"")</f>
        <v>0.69720069519087291</v>
      </c>
      <c r="M31" s="35">
        <f>IFERROR(+'Tor Emp Adj'!M31/'CMA Emp Adj'!M31,"")</f>
        <v>0.60955680427132986</v>
      </c>
      <c r="N31" s="35">
        <f>IFERROR(+'Tor Emp Adj'!N31/'CMA Emp Adj'!N31,"")</f>
        <v>0.54302987727190544</v>
      </c>
      <c r="O31" s="35">
        <f>IFERROR(+'Tor Emp Adj'!O31/'CMA Emp Adj'!O31,"")</f>
        <v>0.64201181364119897</v>
      </c>
      <c r="P31" s="35">
        <f>IFERROR(+'Tor Emp Adj'!P31/'CMA Emp Adj'!P31,"")</f>
        <v>0</v>
      </c>
      <c r="Q31" s="35">
        <f>IFERROR(+'Tor Emp Adj'!Q31/'CMA Emp Adj'!Q31,"")</f>
        <v>0.41107651695381109</v>
      </c>
      <c r="R31" s="35">
        <f>IFERROR(+'Tor Emp Adj'!R31/'CMA Emp Adj'!R31,"")</f>
        <v>0.28473540884245208</v>
      </c>
      <c r="S31" s="35">
        <f>IFERROR(+'Tor Emp Adj'!S31/'CMA Emp Adj'!S31,"")</f>
        <v>0.52052471914652854</v>
      </c>
      <c r="T31" s="35">
        <f>IFERROR(+'Tor Emp Adj'!T31/'CMA Emp Adj'!T31,"")</f>
        <v>0.3643310180196383</v>
      </c>
      <c r="U31" s="35">
        <f>IFERROR(+'Tor Emp Adj'!U31/'CMA Emp Adj'!U31,"")</f>
        <v>0.49196593861770377</v>
      </c>
      <c r="V31" s="35">
        <f>IFERROR(+'Tor Emp Adj'!V31/'CMA Emp Adj'!V31,"")</f>
        <v>0.59733842560007</v>
      </c>
      <c r="W31" s="35">
        <f>IFERROR(+'Tor Emp Adj'!W31/'CMA Emp Adj'!W31,"")</f>
        <v>0.74815034988829321</v>
      </c>
      <c r="X31" s="35">
        <f>IFERROR(+'Tor Emp Adj'!X31/'CMA Emp Adj'!X31,"")</f>
        <v>0.43448825315834433</v>
      </c>
      <c r="Y31" s="35">
        <f>IFERROR(+'Tor Emp Adj'!Y31/'CMA Emp Adj'!Y31,"")</f>
        <v>0</v>
      </c>
    </row>
    <row r="32" spans="1:25" x14ac:dyDescent="0.25">
      <c r="A32" s="6" t="s">
        <v>26</v>
      </c>
      <c r="B32" s="6"/>
      <c r="C32" s="14">
        <v>3121</v>
      </c>
      <c r="D32" s="70">
        <f>IFERROR(+'Tor Emp Adj'!D32/'CMA Emp Adj'!D32,"")</f>
        <v>0.46406026496564257</v>
      </c>
      <c r="E32" s="70">
        <f>IFERROR(+'Tor Emp Adj'!E32/'CMA Emp Adj'!E32,"")</f>
        <v>0.56834031749210434</v>
      </c>
      <c r="F32" s="70">
        <f>IFERROR(+'Tor Emp Adj'!F32/'CMA Emp Adj'!F32,"")</f>
        <v>0.5127038765758245</v>
      </c>
      <c r="G32" s="70">
        <f>IFERROR(+'Tor Emp Adj'!G32/'CMA Emp Adj'!G32,"")</f>
        <v>0.42573744116754891</v>
      </c>
      <c r="H32" s="70">
        <f>IFERROR(+'Tor Emp Adj'!H32/'CMA Emp Adj'!H32,"")</f>
        <v>0.41723052769531999</v>
      </c>
      <c r="I32" s="70">
        <f>IFERROR(+'Tor Emp Adj'!I32/'CMA Emp Adj'!I32,"")</f>
        <v>0.38663414875343705</v>
      </c>
      <c r="J32" s="70">
        <f>IFERROR(+'Tor Emp Adj'!J32/'CMA Emp Adj'!J32,"")</f>
        <v>0.54629585782177115</v>
      </c>
      <c r="K32" s="70">
        <f>IFERROR(+'Tor Emp Adj'!K32/'CMA Emp Adj'!K32,"")</f>
        <v>0</v>
      </c>
      <c r="L32" s="70">
        <f>IFERROR(+'Tor Emp Adj'!L32/'CMA Emp Adj'!L32,"")</f>
        <v>0.69195501939453341</v>
      </c>
      <c r="M32" s="35">
        <f>IFERROR(+'Tor Emp Adj'!M32/'CMA Emp Adj'!M32,"")</f>
        <v>0.6622311406350494</v>
      </c>
      <c r="N32" s="35">
        <f>IFERROR(+'Tor Emp Adj'!N32/'CMA Emp Adj'!N32,"")</f>
        <v>0.54496589150590358</v>
      </c>
      <c r="O32" s="35">
        <f>IFERROR(+'Tor Emp Adj'!O32/'CMA Emp Adj'!O32,"")</f>
        <v>0.58104619874355024</v>
      </c>
      <c r="P32" s="35">
        <f>IFERROR(+'Tor Emp Adj'!P32/'CMA Emp Adj'!P32,"")</f>
        <v>0</v>
      </c>
      <c r="Q32" s="35">
        <f>IFERROR(+'Tor Emp Adj'!Q32/'CMA Emp Adj'!Q32,"")</f>
        <v>0.4079836139342039</v>
      </c>
      <c r="R32" s="35">
        <f>IFERROR(+'Tor Emp Adj'!R32/'CMA Emp Adj'!R32,"")</f>
        <v>0.26459263774999159</v>
      </c>
      <c r="S32" s="35">
        <f>IFERROR(+'Tor Emp Adj'!S32/'CMA Emp Adj'!S32,"")</f>
        <v>0.49689159666633859</v>
      </c>
      <c r="T32" s="35">
        <f>IFERROR(+'Tor Emp Adj'!T32/'CMA Emp Adj'!T32,"")</f>
        <v>0.37276247645948407</v>
      </c>
      <c r="U32" s="35">
        <f>IFERROR(+'Tor Emp Adj'!U32/'CMA Emp Adj'!U32,"")</f>
        <v>0.51609085082294404</v>
      </c>
      <c r="V32" s="35">
        <f>IFERROR(+'Tor Emp Adj'!V32/'CMA Emp Adj'!V32,"")</f>
        <v>0.62808478139904655</v>
      </c>
      <c r="W32" s="35">
        <f>IFERROR(+'Tor Emp Adj'!W32/'CMA Emp Adj'!W32,"")</f>
        <v>0.74650755311003003</v>
      </c>
      <c r="X32" s="35">
        <f>IFERROR(+'Tor Emp Adj'!X32/'CMA Emp Adj'!X32,"")</f>
        <v>0.42338439001184763</v>
      </c>
      <c r="Y32" s="35">
        <f>IFERROR(+'Tor Emp Adj'!Y32/'CMA Emp Adj'!Y32,"")</f>
        <v>0</v>
      </c>
    </row>
    <row r="33" spans="1:25" x14ac:dyDescent="0.25">
      <c r="A33" s="6" t="s">
        <v>27</v>
      </c>
      <c r="B33" s="6"/>
      <c r="C33" s="14" t="s">
        <v>189</v>
      </c>
      <c r="D33" s="70">
        <f>IFERROR(+'Tor Emp Adj'!D33/'CMA Emp Adj'!D33,"")</f>
        <v>0.53469768480406199</v>
      </c>
      <c r="E33" s="70">
        <f>IFERROR(+'Tor Emp Adj'!E33/'CMA Emp Adj'!E33,"")</f>
        <v>0.47075914410910491</v>
      </c>
      <c r="F33" s="70">
        <f>IFERROR(+'Tor Emp Adj'!F33/'CMA Emp Adj'!F33,"")</f>
        <v>0.70068516149276139</v>
      </c>
      <c r="G33" s="70">
        <f>IFERROR(+'Tor Emp Adj'!G33/'CMA Emp Adj'!G33,"")</f>
        <v>0.51444809990433693</v>
      </c>
      <c r="H33" s="70">
        <f>IFERROR(+'Tor Emp Adj'!H33/'CMA Emp Adj'!H33,"")</f>
        <v>0.63105010426509844</v>
      </c>
      <c r="I33" s="70">
        <f>IFERROR(+'Tor Emp Adj'!I33/'CMA Emp Adj'!I33,"")</f>
        <v>0.69219008790912684</v>
      </c>
      <c r="J33" s="70">
        <f>IFERROR(+'Tor Emp Adj'!J33/'CMA Emp Adj'!J33,"")</f>
        <v>0.59625052256325306</v>
      </c>
      <c r="K33" s="70">
        <f>IFERROR(+'Tor Emp Adj'!K33/'CMA Emp Adj'!K33,"")</f>
        <v>0.78998650806803228</v>
      </c>
      <c r="L33" s="70">
        <f>IFERROR(+'Tor Emp Adj'!L33/'CMA Emp Adj'!L33,"")</f>
        <v>0.66483999755066381</v>
      </c>
      <c r="M33" s="35">
        <f>IFERROR(+'Tor Emp Adj'!M33/'CMA Emp Adj'!M33,"")</f>
        <v>0.6220112986129509</v>
      </c>
      <c r="N33" s="35">
        <f>IFERROR(+'Tor Emp Adj'!N33/'CMA Emp Adj'!N33,"")</f>
        <v>0.67816237182853578</v>
      </c>
      <c r="O33" s="35">
        <f>IFERROR(+'Tor Emp Adj'!O33/'CMA Emp Adj'!O33,"")</f>
        <v>0.39786812456060799</v>
      </c>
      <c r="P33" s="35">
        <f>IFERROR(+'Tor Emp Adj'!P33/'CMA Emp Adj'!P33,"")</f>
        <v>0</v>
      </c>
      <c r="Q33" s="35">
        <f>IFERROR(+'Tor Emp Adj'!Q33/'CMA Emp Adj'!Q33,"")</f>
        <v>0.51302873711395325</v>
      </c>
      <c r="R33" s="35">
        <f>IFERROR(+'Tor Emp Adj'!R33/'CMA Emp Adj'!R33,"")</f>
        <v>0.65711789121539266</v>
      </c>
      <c r="S33" s="35">
        <f>IFERROR(+'Tor Emp Adj'!S33/'CMA Emp Adj'!S33,"")</f>
        <v>0.60524507884317114</v>
      </c>
      <c r="T33" s="35">
        <f>IFERROR(+'Tor Emp Adj'!T33/'CMA Emp Adj'!T33,"")</f>
        <v>0.42681565660675264</v>
      </c>
      <c r="U33" s="35">
        <f>IFERROR(+'Tor Emp Adj'!U33/'CMA Emp Adj'!U33,"")</f>
        <v>0.54557925024372966</v>
      </c>
      <c r="V33" s="35">
        <f>IFERROR(+'Tor Emp Adj'!V33/'CMA Emp Adj'!V33,"")</f>
        <v>0.33344911920494719</v>
      </c>
      <c r="W33" s="35">
        <f>IFERROR(+'Tor Emp Adj'!W33/'CMA Emp Adj'!W33,"")</f>
        <v>0.67265677120174117</v>
      </c>
      <c r="X33" s="35">
        <f>IFERROR(+'Tor Emp Adj'!X33/'CMA Emp Adj'!X33,"")</f>
        <v>0.44632643115169657</v>
      </c>
      <c r="Y33" s="35">
        <f>IFERROR(+'Tor Emp Adj'!Y33/'CMA Emp Adj'!Y33,"")</f>
        <v>0.71460085908639681</v>
      </c>
    </row>
    <row r="34" spans="1:25" x14ac:dyDescent="0.25">
      <c r="A34" s="6" t="s">
        <v>28</v>
      </c>
      <c r="B34" s="6"/>
      <c r="C34" s="14" t="s">
        <v>190</v>
      </c>
      <c r="D34" s="70">
        <f>IFERROR(+'Tor Emp Adj'!D34/'CMA Emp Adj'!D34,"")</f>
        <v>0.83686960234171526</v>
      </c>
      <c r="E34" s="70">
        <f>IFERROR(+'Tor Emp Adj'!E34/'CMA Emp Adj'!E34,"")</f>
        <v>0.70028789209297393</v>
      </c>
      <c r="F34" s="70">
        <f>IFERROR(+'Tor Emp Adj'!F34/'CMA Emp Adj'!F34,"")</f>
        <v>0.76095121750205719</v>
      </c>
      <c r="G34" s="70">
        <f>IFERROR(+'Tor Emp Adj'!G34/'CMA Emp Adj'!G34,"")</f>
        <v>0.66069407620067522</v>
      </c>
      <c r="H34" s="70">
        <f>IFERROR(+'Tor Emp Adj'!H34/'CMA Emp Adj'!H34,"")</f>
        <v>0.7589966579958165</v>
      </c>
      <c r="I34" s="70">
        <f>IFERROR(+'Tor Emp Adj'!I34/'CMA Emp Adj'!I34,"")</f>
        <v>0.58080435951472886</v>
      </c>
      <c r="J34" s="70">
        <f>IFERROR(+'Tor Emp Adj'!J34/'CMA Emp Adj'!J34,"")</f>
        <v>0.75136022119313239</v>
      </c>
      <c r="K34" s="70">
        <f>IFERROR(+'Tor Emp Adj'!K34/'CMA Emp Adj'!K34,"")</f>
        <v>0.66488038242352021</v>
      </c>
      <c r="L34" s="70">
        <f>IFERROR(+'Tor Emp Adj'!L34/'CMA Emp Adj'!L34,"")</f>
        <v>0.76677337954050284</v>
      </c>
      <c r="M34" s="35">
        <f>IFERROR(+'Tor Emp Adj'!M34/'CMA Emp Adj'!M34,"")</f>
        <v>0.82078424806027817</v>
      </c>
      <c r="N34" s="35">
        <f>IFERROR(+'Tor Emp Adj'!N34/'CMA Emp Adj'!N34,"")</f>
        <v>0.76207517188665497</v>
      </c>
      <c r="O34" s="35">
        <f>IFERROR(+'Tor Emp Adj'!O34/'CMA Emp Adj'!O34,"")</f>
        <v>0.76057334439497615</v>
      </c>
      <c r="P34" s="35">
        <f>IFERROR(+'Tor Emp Adj'!P34/'CMA Emp Adj'!P34,"")</f>
        <v>0.86679554112489754</v>
      </c>
      <c r="Q34" s="35">
        <f>IFERROR(+'Tor Emp Adj'!Q34/'CMA Emp Adj'!Q34,"")</f>
        <v>0.60196055610920363</v>
      </c>
      <c r="R34" s="35">
        <f>IFERROR(+'Tor Emp Adj'!R34/'CMA Emp Adj'!R34,"")</f>
        <v>0.85568696340748063</v>
      </c>
      <c r="S34" s="35">
        <f>IFERROR(+'Tor Emp Adj'!S34/'CMA Emp Adj'!S34,"")</f>
        <v>0.75004861583917637</v>
      </c>
      <c r="T34" s="35">
        <f>IFERROR(+'Tor Emp Adj'!T34/'CMA Emp Adj'!T34,"")</f>
        <v>1.0054936574234883</v>
      </c>
      <c r="U34" s="35">
        <f>IFERROR(+'Tor Emp Adj'!U34/'CMA Emp Adj'!U34,"")</f>
        <v>0.77413019800292437</v>
      </c>
      <c r="V34" s="35">
        <f>IFERROR(+'Tor Emp Adj'!V34/'CMA Emp Adj'!V34,"")</f>
        <v>0.8971959992955777</v>
      </c>
      <c r="W34" s="35">
        <f>IFERROR(+'Tor Emp Adj'!W34/'CMA Emp Adj'!W34,"")</f>
        <v>0.53187296619323476</v>
      </c>
      <c r="X34" s="35">
        <f>IFERROR(+'Tor Emp Adj'!X34/'CMA Emp Adj'!X34,"")</f>
        <v>0.81383500731648784</v>
      </c>
      <c r="Y34" s="35">
        <f>IFERROR(+'Tor Emp Adj'!Y34/'CMA Emp Adj'!Y34,"")</f>
        <v>0.65413955613654384</v>
      </c>
    </row>
    <row r="35" spans="1:25" x14ac:dyDescent="0.25">
      <c r="A35" s="6" t="s">
        <v>29</v>
      </c>
      <c r="B35" s="6"/>
      <c r="C35" s="14">
        <v>321</v>
      </c>
      <c r="D35" s="70">
        <f>IFERROR(+'Tor Emp Adj'!D35/'CMA Emp Adj'!D35,"")</f>
        <v>0.49776524925122217</v>
      </c>
      <c r="E35" s="70">
        <f>IFERROR(+'Tor Emp Adj'!E35/'CMA Emp Adj'!E35,"")</f>
        <v>0.54357085887901546</v>
      </c>
      <c r="F35" s="70">
        <f>IFERROR(+'Tor Emp Adj'!F35/'CMA Emp Adj'!F35,"")</f>
        <v>0.49680387833352707</v>
      </c>
      <c r="G35" s="70">
        <f>IFERROR(+'Tor Emp Adj'!G35/'CMA Emp Adj'!G35,"")</f>
        <v>0.43584274403994855</v>
      </c>
      <c r="H35" s="70">
        <f>IFERROR(+'Tor Emp Adj'!H35/'CMA Emp Adj'!H35,"")</f>
        <v>0.54189888385210683</v>
      </c>
      <c r="I35" s="70">
        <f>IFERROR(+'Tor Emp Adj'!I35/'CMA Emp Adj'!I35,"")</f>
        <v>0.58898286933944233</v>
      </c>
      <c r="J35" s="70">
        <f>IFERROR(+'Tor Emp Adj'!J35/'CMA Emp Adj'!J35,"")</f>
        <v>0.45999569552625258</v>
      </c>
      <c r="K35" s="70">
        <f>IFERROR(+'Tor Emp Adj'!K35/'CMA Emp Adj'!K35,"")</f>
        <v>0.38453770730698345</v>
      </c>
      <c r="L35" s="70">
        <f>IFERROR(+'Tor Emp Adj'!L35/'CMA Emp Adj'!L35,"")</f>
        <v>0.28532824581941291</v>
      </c>
      <c r="M35" s="35">
        <f>IFERROR(+'Tor Emp Adj'!M35/'CMA Emp Adj'!M35,"")</f>
        <v>0.35655100242802873</v>
      </c>
      <c r="N35" s="35">
        <f>IFERROR(+'Tor Emp Adj'!N35/'CMA Emp Adj'!N35,"")</f>
        <v>0.35986918497643611</v>
      </c>
      <c r="O35" s="35">
        <f>IFERROR(+'Tor Emp Adj'!O35/'CMA Emp Adj'!O35,"")</f>
        <v>0.35195068173655358</v>
      </c>
      <c r="P35" s="35">
        <f>IFERROR(+'Tor Emp Adj'!P35/'CMA Emp Adj'!P35,"")</f>
        <v>0.27314276492254341</v>
      </c>
      <c r="Q35" s="35">
        <f>IFERROR(+'Tor Emp Adj'!Q35/'CMA Emp Adj'!Q35,"")</f>
        <v>0.34588472625612116</v>
      </c>
      <c r="R35" s="35">
        <f>IFERROR(+'Tor Emp Adj'!R35/'CMA Emp Adj'!R35,"")</f>
        <v>0.4903119166694998</v>
      </c>
      <c r="S35" s="35">
        <f>IFERROR(+'Tor Emp Adj'!S35/'CMA Emp Adj'!S35,"")</f>
        <v>0.46111366283212207</v>
      </c>
      <c r="T35" s="35">
        <f>IFERROR(+'Tor Emp Adj'!T35/'CMA Emp Adj'!T35,"")</f>
        <v>0.31925104809815397</v>
      </c>
      <c r="U35" s="35">
        <f>IFERROR(+'Tor Emp Adj'!U35/'CMA Emp Adj'!U35,"")</f>
        <v>0.35590524652125977</v>
      </c>
      <c r="V35" s="35">
        <f>IFERROR(+'Tor Emp Adj'!V35/'CMA Emp Adj'!V35,"")</f>
        <v>0.29076340128165135</v>
      </c>
      <c r="W35" s="35">
        <f>IFERROR(+'Tor Emp Adj'!W35/'CMA Emp Adj'!W35,"")</f>
        <v>0.24071248692430142</v>
      </c>
      <c r="X35" s="35">
        <f>IFERROR(+'Tor Emp Adj'!X35/'CMA Emp Adj'!X35,"")</f>
        <v>0</v>
      </c>
      <c r="Y35" s="35">
        <f>IFERROR(+'Tor Emp Adj'!Y35/'CMA Emp Adj'!Y35,"")</f>
        <v>0.35595131215158315</v>
      </c>
    </row>
    <row r="36" spans="1:25" x14ac:dyDescent="0.25">
      <c r="A36" s="6" t="s">
        <v>30</v>
      </c>
      <c r="B36" s="6"/>
      <c r="C36" s="14">
        <v>322</v>
      </c>
      <c r="D36" s="70">
        <f>IFERROR(+'Tor Emp Adj'!D36/'CMA Emp Adj'!D36,"")</f>
        <v>0.56842530107108569</v>
      </c>
      <c r="E36" s="70">
        <f>IFERROR(+'Tor Emp Adj'!E36/'CMA Emp Adj'!E36,"")</f>
        <v>0.39238053194524025</v>
      </c>
      <c r="F36" s="70">
        <f>IFERROR(+'Tor Emp Adj'!F36/'CMA Emp Adj'!F36,"")</f>
        <v>0.47084058761036457</v>
      </c>
      <c r="G36" s="70">
        <f>IFERROR(+'Tor Emp Adj'!G36/'CMA Emp Adj'!G36,"")</f>
        <v>0.45851347743218002</v>
      </c>
      <c r="H36" s="70">
        <f>IFERROR(+'Tor Emp Adj'!H36/'CMA Emp Adj'!H36,"")</f>
        <v>0.51524690770663262</v>
      </c>
      <c r="I36" s="70">
        <f>IFERROR(+'Tor Emp Adj'!I36/'CMA Emp Adj'!I36,"")</f>
        <v>0.45662801610759152</v>
      </c>
      <c r="J36" s="70">
        <f>IFERROR(+'Tor Emp Adj'!J36/'CMA Emp Adj'!J36,"")</f>
        <v>0.33779447156978903</v>
      </c>
      <c r="K36" s="70">
        <f>IFERROR(+'Tor Emp Adj'!K36/'CMA Emp Adj'!K36,"")</f>
        <v>0.34719472884008207</v>
      </c>
      <c r="L36" s="70">
        <f>IFERROR(+'Tor Emp Adj'!L36/'CMA Emp Adj'!L36,"")</f>
        <v>0.52761029908843193</v>
      </c>
      <c r="M36" s="35">
        <f>IFERROR(+'Tor Emp Adj'!M36/'CMA Emp Adj'!M36,"")</f>
        <v>0.54561159633680656</v>
      </c>
      <c r="N36" s="35">
        <f>IFERROR(+'Tor Emp Adj'!N36/'CMA Emp Adj'!N36,"")</f>
        <v>0.38250602762222186</v>
      </c>
      <c r="O36" s="35">
        <f>IFERROR(+'Tor Emp Adj'!O36/'CMA Emp Adj'!O36,"")</f>
        <v>0.3501456141536694</v>
      </c>
      <c r="P36" s="35">
        <f>IFERROR(+'Tor Emp Adj'!P36/'CMA Emp Adj'!P36,"")</f>
        <v>0.58799536435432365</v>
      </c>
      <c r="Q36" s="35">
        <f>IFERROR(+'Tor Emp Adj'!Q36/'CMA Emp Adj'!Q36,"")</f>
        <v>0.53581510859137027</v>
      </c>
      <c r="R36" s="35">
        <f>IFERROR(+'Tor Emp Adj'!R36/'CMA Emp Adj'!R36,"")</f>
        <v>0.35218661543065205</v>
      </c>
      <c r="S36" s="35">
        <f>IFERROR(+'Tor Emp Adj'!S36/'CMA Emp Adj'!S36,"")</f>
        <v>0.45188125226832621</v>
      </c>
      <c r="T36" s="35">
        <f>IFERROR(+'Tor Emp Adj'!T36/'CMA Emp Adj'!T36,"")</f>
        <v>0</v>
      </c>
      <c r="U36" s="35">
        <f>IFERROR(+'Tor Emp Adj'!U36/'CMA Emp Adj'!U36,"")</f>
        <v>0.47939764836789073</v>
      </c>
      <c r="V36" s="35">
        <f>IFERROR(+'Tor Emp Adj'!V36/'CMA Emp Adj'!V36,"")</f>
        <v>0.52038628140508925</v>
      </c>
      <c r="W36" s="35">
        <f>IFERROR(+'Tor Emp Adj'!W36/'CMA Emp Adj'!W36,"")</f>
        <v>0.40236889648118979</v>
      </c>
      <c r="X36" s="35">
        <f>IFERROR(+'Tor Emp Adj'!X36/'CMA Emp Adj'!X36,"")</f>
        <v>0.36034413343989241</v>
      </c>
      <c r="Y36" s="35">
        <f>IFERROR(+'Tor Emp Adj'!Y36/'CMA Emp Adj'!Y36,"")</f>
        <v>0.26001128850541699</v>
      </c>
    </row>
    <row r="37" spans="1:25" x14ac:dyDescent="0.25">
      <c r="A37" s="6" t="s">
        <v>31</v>
      </c>
      <c r="B37" s="6"/>
      <c r="C37" s="14">
        <v>323</v>
      </c>
      <c r="D37" s="70">
        <f>IFERROR(+'Tor Emp Adj'!D37/'CMA Emp Adj'!D37,"")</f>
        <v>0.5617812561037826</v>
      </c>
      <c r="E37" s="70">
        <f>IFERROR(+'Tor Emp Adj'!E37/'CMA Emp Adj'!E37,"")</f>
        <v>0.4733864183462379</v>
      </c>
      <c r="F37" s="70">
        <f>IFERROR(+'Tor Emp Adj'!F37/'CMA Emp Adj'!F37,"")</f>
        <v>0.46325952228853967</v>
      </c>
      <c r="G37" s="70">
        <f>IFERROR(+'Tor Emp Adj'!G37/'CMA Emp Adj'!G37,"")</f>
        <v>0.45095440980008461</v>
      </c>
      <c r="H37" s="70">
        <f>IFERROR(+'Tor Emp Adj'!H37/'CMA Emp Adj'!H37,"")</f>
        <v>0.47895490605742247</v>
      </c>
      <c r="I37" s="70">
        <f>IFERROR(+'Tor Emp Adj'!I37/'CMA Emp Adj'!I37,"")</f>
        <v>0.47972157857214348</v>
      </c>
      <c r="J37" s="70">
        <f>IFERROR(+'Tor Emp Adj'!J37/'CMA Emp Adj'!J37,"")</f>
        <v>0.38230146801803938</v>
      </c>
      <c r="K37" s="70">
        <f>IFERROR(+'Tor Emp Adj'!K37/'CMA Emp Adj'!K37,"")</f>
        <v>0.43122919658136605</v>
      </c>
      <c r="L37" s="70">
        <f>IFERROR(+'Tor Emp Adj'!L37/'CMA Emp Adj'!L37,"")</f>
        <v>0.43307290877388743</v>
      </c>
      <c r="M37" s="35">
        <f>IFERROR(+'Tor Emp Adj'!M37/'CMA Emp Adj'!M37,"")</f>
        <v>0.41335408423049336</v>
      </c>
      <c r="N37" s="35">
        <f>IFERROR(+'Tor Emp Adj'!N37/'CMA Emp Adj'!N37,"")</f>
        <v>0.39702519999837393</v>
      </c>
      <c r="O37" s="35">
        <f>IFERROR(+'Tor Emp Adj'!O37/'CMA Emp Adj'!O37,"")</f>
        <v>0.50688036044535389</v>
      </c>
      <c r="P37" s="35">
        <f>IFERROR(+'Tor Emp Adj'!P37/'CMA Emp Adj'!P37,"")</f>
        <v>0.51551668481839286</v>
      </c>
      <c r="Q37" s="35">
        <f>IFERROR(+'Tor Emp Adj'!Q37/'CMA Emp Adj'!Q37,"")</f>
        <v>0.40859245597500998</v>
      </c>
      <c r="R37" s="35">
        <f>IFERROR(+'Tor Emp Adj'!R37/'CMA Emp Adj'!R37,"")</f>
        <v>0.32013135711733548</v>
      </c>
      <c r="S37" s="35">
        <f>IFERROR(+'Tor Emp Adj'!S37/'CMA Emp Adj'!S37,"")</f>
        <v>0.38049714284440089</v>
      </c>
      <c r="T37" s="35">
        <f>IFERROR(+'Tor Emp Adj'!T37/'CMA Emp Adj'!T37,"")</f>
        <v>0.38616938045532778</v>
      </c>
      <c r="U37" s="35">
        <f>IFERROR(+'Tor Emp Adj'!U37/'CMA Emp Adj'!U37,"")</f>
        <v>0.35676776363095064</v>
      </c>
      <c r="V37" s="35">
        <f>IFERROR(+'Tor Emp Adj'!V37/'CMA Emp Adj'!V37,"")</f>
        <v>0.34896600768622099</v>
      </c>
      <c r="W37" s="35">
        <f>IFERROR(+'Tor Emp Adj'!W37/'CMA Emp Adj'!W37,"")</f>
        <v>0.41090268279155162</v>
      </c>
      <c r="X37" s="35">
        <f>IFERROR(+'Tor Emp Adj'!X37/'CMA Emp Adj'!X37,"")</f>
        <v>0.36190822517099219</v>
      </c>
      <c r="Y37" s="35">
        <f>IFERROR(+'Tor Emp Adj'!Y37/'CMA Emp Adj'!Y37,"")</f>
        <v>0.33708769523520821</v>
      </c>
    </row>
    <row r="38" spans="1:25" x14ac:dyDescent="0.25">
      <c r="A38" s="6" t="s">
        <v>32</v>
      </c>
      <c r="B38" s="6"/>
      <c r="C38" s="14">
        <v>324</v>
      </c>
      <c r="D38" s="70">
        <f>IFERROR(+'Tor Emp Adj'!D38/'CMA Emp Adj'!D38,"")</f>
        <v>0.84969061989767092</v>
      </c>
      <c r="E38" s="70" t="str">
        <f>IFERROR(+'Tor Emp Adj'!E38/'CMA Emp Adj'!E38,"")</f>
        <v/>
      </c>
      <c r="F38" s="70" t="str">
        <f>IFERROR(+'Tor Emp Adj'!F38/'CMA Emp Adj'!F38,"")</f>
        <v/>
      </c>
      <c r="G38" s="70">
        <f>IFERROR(+'Tor Emp Adj'!G38/'CMA Emp Adj'!G38,"")</f>
        <v>0</v>
      </c>
      <c r="H38" s="70" t="str">
        <f>IFERROR(+'Tor Emp Adj'!H38/'CMA Emp Adj'!H38,"")</f>
        <v/>
      </c>
      <c r="I38" s="70" t="str">
        <f>IFERROR(+'Tor Emp Adj'!I38/'CMA Emp Adj'!I38,"")</f>
        <v/>
      </c>
      <c r="J38" s="70">
        <f>IFERROR(+'Tor Emp Adj'!J38/'CMA Emp Adj'!J38,"")</f>
        <v>0</v>
      </c>
      <c r="K38" s="70">
        <f>IFERROR(+'Tor Emp Adj'!K38/'CMA Emp Adj'!K38,"")</f>
        <v>0</v>
      </c>
      <c r="L38" s="70">
        <f>IFERROR(+'Tor Emp Adj'!L38/'CMA Emp Adj'!L38,"")</f>
        <v>0</v>
      </c>
      <c r="M38" s="35">
        <f>IFERROR(+'Tor Emp Adj'!M38/'CMA Emp Adj'!M38,"")</f>
        <v>0</v>
      </c>
      <c r="N38" s="35" t="str">
        <f>IFERROR(+'Tor Emp Adj'!N38/'CMA Emp Adj'!N38,"")</f>
        <v/>
      </c>
      <c r="O38" s="35">
        <f>IFERROR(+'Tor Emp Adj'!O38/'CMA Emp Adj'!O38,"")</f>
        <v>0</v>
      </c>
      <c r="P38" s="35" t="str">
        <f>IFERROR(+'Tor Emp Adj'!P38/'CMA Emp Adj'!P38,"")</f>
        <v/>
      </c>
      <c r="Q38" s="35">
        <f>IFERROR(+'Tor Emp Adj'!Q38/'CMA Emp Adj'!Q38,"")</f>
        <v>0</v>
      </c>
      <c r="R38" s="35" t="str">
        <f>IFERROR(+'Tor Emp Adj'!R38/'CMA Emp Adj'!R38,"")</f>
        <v/>
      </c>
      <c r="S38" s="35">
        <f>IFERROR(+'Tor Emp Adj'!S38/'CMA Emp Adj'!S38,"")</f>
        <v>0</v>
      </c>
      <c r="T38" s="35" t="str">
        <f>IFERROR(+'Tor Emp Adj'!T38/'CMA Emp Adj'!T38,"")</f>
        <v/>
      </c>
      <c r="U38" s="35" t="str">
        <f>IFERROR(+'Tor Emp Adj'!U38/'CMA Emp Adj'!U38,"")</f>
        <v/>
      </c>
      <c r="V38" s="35">
        <f>IFERROR(+'Tor Emp Adj'!V38/'CMA Emp Adj'!V38,"")</f>
        <v>0</v>
      </c>
      <c r="W38" s="35" t="str">
        <f>IFERROR(+'Tor Emp Adj'!W38/'CMA Emp Adj'!W38,"")</f>
        <v/>
      </c>
      <c r="X38" s="35" t="str">
        <f>IFERROR(+'Tor Emp Adj'!X38/'CMA Emp Adj'!X38,"")</f>
        <v/>
      </c>
      <c r="Y38" s="35">
        <f>IFERROR(+'Tor Emp Adj'!Y38/'CMA Emp Adj'!Y38,"")</f>
        <v>0</v>
      </c>
    </row>
    <row r="39" spans="1:25" x14ac:dyDescent="0.25">
      <c r="A39" s="6" t="s">
        <v>33</v>
      </c>
      <c r="B39" s="6"/>
      <c r="C39" s="14">
        <v>325</v>
      </c>
      <c r="D39" s="70">
        <f>IFERROR(+'Tor Emp Adj'!D39/'CMA Emp Adj'!D39,"")</f>
        <v>0.3595679095425261</v>
      </c>
      <c r="E39" s="70">
        <f>IFERROR(+'Tor Emp Adj'!E39/'CMA Emp Adj'!E39,"")</f>
        <v>0.46153102151646985</v>
      </c>
      <c r="F39" s="70">
        <f>IFERROR(+'Tor Emp Adj'!F39/'CMA Emp Adj'!F39,"")</f>
        <v>0.38987876389875981</v>
      </c>
      <c r="G39" s="70">
        <f>IFERROR(+'Tor Emp Adj'!G39/'CMA Emp Adj'!G39,"")</f>
        <v>0.52033991057231899</v>
      </c>
      <c r="H39" s="70">
        <f>IFERROR(+'Tor Emp Adj'!H39/'CMA Emp Adj'!H39,"")</f>
        <v>0.37725026042304588</v>
      </c>
      <c r="I39" s="70">
        <f>IFERROR(+'Tor Emp Adj'!I39/'CMA Emp Adj'!I39,"")</f>
        <v>0.42398461780263286</v>
      </c>
      <c r="J39" s="70">
        <f>IFERROR(+'Tor Emp Adj'!J39/'CMA Emp Adj'!J39,"")</f>
        <v>0.45047262574535318</v>
      </c>
      <c r="K39" s="70">
        <f>IFERROR(+'Tor Emp Adj'!K39/'CMA Emp Adj'!K39,"")</f>
        <v>0.37402572625849251</v>
      </c>
      <c r="L39" s="70">
        <f>IFERROR(+'Tor Emp Adj'!L39/'CMA Emp Adj'!L39,"")</f>
        <v>0.52208554148749597</v>
      </c>
      <c r="M39" s="35">
        <f>IFERROR(+'Tor Emp Adj'!M39/'CMA Emp Adj'!M39,"")</f>
        <v>0.48448702747384359</v>
      </c>
      <c r="N39" s="35">
        <f>IFERROR(+'Tor Emp Adj'!N39/'CMA Emp Adj'!N39,"")</f>
        <v>0.43142736727978415</v>
      </c>
      <c r="O39" s="35">
        <f>IFERROR(+'Tor Emp Adj'!O39/'CMA Emp Adj'!O39,"")</f>
        <v>0.46816782299848742</v>
      </c>
      <c r="P39" s="35">
        <f>IFERROR(+'Tor Emp Adj'!P39/'CMA Emp Adj'!P39,"")</f>
        <v>0.58685270051257388</v>
      </c>
      <c r="Q39" s="35">
        <f>IFERROR(+'Tor Emp Adj'!Q39/'CMA Emp Adj'!Q39,"")</f>
        <v>0.45513663481264843</v>
      </c>
      <c r="R39" s="35">
        <f>IFERROR(+'Tor Emp Adj'!R39/'CMA Emp Adj'!R39,"")</f>
        <v>0.46413003809771092</v>
      </c>
      <c r="S39" s="35">
        <f>IFERROR(+'Tor Emp Adj'!S39/'CMA Emp Adj'!S39,"")</f>
        <v>0.58279770259212982</v>
      </c>
      <c r="T39" s="35">
        <f>IFERROR(+'Tor Emp Adj'!T39/'CMA Emp Adj'!T39,"")</f>
        <v>0.47534228689104879</v>
      </c>
      <c r="U39" s="35">
        <f>IFERROR(+'Tor Emp Adj'!U39/'CMA Emp Adj'!U39,"")</f>
        <v>0.56873374091497775</v>
      </c>
      <c r="V39" s="35">
        <f>IFERROR(+'Tor Emp Adj'!V39/'CMA Emp Adj'!V39,"")</f>
        <v>0.46912709352602439</v>
      </c>
      <c r="W39" s="35">
        <f>IFERROR(+'Tor Emp Adj'!W39/'CMA Emp Adj'!W39,"")</f>
        <v>0.41512408602537604</v>
      </c>
      <c r="X39" s="35">
        <f>IFERROR(+'Tor Emp Adj'!X39/'CMA Emp Adj'!X39,"")</f>
        <v>0.53396062239178621</v>
      </c>
      <c r="Y39" s="35">
        <f>IFERROR(+'Tor Emp Adj'!Y39/'CMA Emp Adj'!Y39,"")</f>
        <v>0.67818897107846188</v>
      </c>
    </row>
    <row r="40" spans="1:25" x14ac:dyDescent="0.25">
      <c r="A40" s="7" t="s">
        <v>34</v>
      </c>
      <c r="B40" s="7"/>
      <c r="C40" s="14" t="s">
        <v>191</v>
      </c>
      <c r="D40" s="70">
        <f>IFERROR(+'Tor Emp Adj'!D40/'CMA Emp Adj'!D40,"")</f>
        <v>0.38714065979963758</v>
      </c>
      <c r="E40" s="70">
        <f>IFERROR(+'Tor Emp Adj'!E40/'CMA Emp Adj'!E40,"")</f>
        <v>0</v>
      </c>
      <c r="F40" s="70">
        <f>IFERROR(+'Tor Emp Adj'!F40/'CMA Emp Adj'!F40,"")</f>
        <v>0.49524621769600252</v>
      </c>
      <c r="G40" s="70">
        <f>IFERROR(+'Tor Emp Adj'!G40/'CMA Emp Adj'!G40,"")</f>
        <v>0.44678951049404758</v>
      </c>
      <c r="H40" s="70">
        <f>IFERROR(+'Tor Emp Adj'!H40/'CMA Emp Adj'!H40,"")</f>
        <v>0</v>
      </c>
      <c r="I40" s="70">
        <f>IFERROR(+'Tor Emp Adj'!I40/'CMA Emp Adj'!I40,"")</f>
        <v>0</v>
      </c>
      <c r="J40" s="70">
        <f>IFERROR(+'Tor Emp Adj'!J40/'CMA Emp Adj'!J40,"")</f>
        <v>0</v>
      </c>
      <c r="K40" s="70">
        <f>IFERROR(+'Tor Emp Adj'!K40/'CMA Emp Adj'!K40,"")</f>
        <v>0</v>
      </c>
      <c r="L40" s="70">
        <f>IFERROR(+'Tor Emp Adj'!L40/'CMA Emp Adj'!L40,"")</f>
        <v>0</v>
      </c>
      <c r="M40" s="35">
        <f>IFERROR(+'Tor Emp Adj'!M40/'CMA Emp Adj'!M40,"")</f>
        <v>0</v>
      </c>
      <c r="N40" s="35">
        <f>IFERROR(+'Tor Emp Adj'!N40/'CMA Emp Adj'!N40,"")</f>
        <v>0</v>
      </c>
      <c r="O40" s="35" t="str">
        <f>IFERROR(+'Tor Emp Adj'!O40/'CMA Emp Adj'!O40,"")</f>
        <v/>
      </c>
      <c r="P40" s="35">
        <f>IFERROR(+'Tor Emp Adj'!P40/'CMA Emp Adj'!P40,"")</f>
        <v>0.78147558437985776</v>
      </c>
      <c r="Q40" s="35">
        <f>IFERROR(+'Tor Emp Adj'!Q40/'CMA Emp Adj'!Q40,"")</f>
        <v>0</v>
      </c>
      <c r="R40" s="35">
        <f>IFERROR(+'Tor Emp Adj'!R40/'CMA Emp Adj'!R40,"")</f>
        <v>0</v>
      </c>
      <c r="S40" s="35" t="str">
        <f>IFERROR(+'Tor Emp Adj'!S40/'CMA Emp Adj'!S40,"")</f>
        <v/>
      </c>
      <c r="T40" s="35">
        <f>IFERROR(+'Tor Emp Adj'!T40/'CMA Emp Adj'!T40,"")</f>
        <v>0</v>
      </c>
      <c r="U40" s="35" t="str">
        <f>IFERROR(+'Tor Emp Adj'!U40/'CMA Emp Adj'!U40,"")</f>
        <v/>
      </c>
      <c r="V40" s="35">
        <f>IFERROR(+'Tor Emp Adj'!V40/'CMA Emp Adj'!V40,"")</f>
        <v>0</v>
      </c>
      <c r="W40" s="35">
        <f>IFERROR(+'Tor Emp Adj'!W40/'CMA Emp Adj'!W40,"")</f>
        <v>0</v>
      </c>
      <c r="X40" s="35" t="str">
        <f>IFERROR(+'Tor Emp Adj'!X40/'CMA Emp Adj'!X40,"")</f>
        <v/>
      </c>
      <c r="Y40" s="35" t="str">
        <f>IFERROR(+'Tor Emp Adj'!Y40/'CMA Emp Adj'!Y40,"")</f>
        <v/>
      </c>
    </row>
    <row r="41" spans="1:25" x14ac:dyDescent="0.25">
      <c r="A41" s="7" t="s">
        <v>35</v>
      </c>
      <c r="B41" s="7"/>
      <c r="C41" s="14" t="s">
        <v>192</v>
      </c>
      <c r="D41" s="70">
        <f>IFERROR(+'Tor Emp Adj'!D41/'CMA Emp Adj'!D41,"")</f>
        <v>0</v>
      </c>
      <c r="E41" s="70">
        <f>IFERROR(+'Tor Emp Adj'!E41/'CMA Emp Adj'!E41,"")</f>
        <v>0</v>
      </c>
      <c r="F41" s="70">
        <f>IFERROR(+'Tor Emp Adj'!F41/'CMA Emp Adj'!F41,"")</f>
        <v>0.42469865212122981</v>
      </c>
      <c r="G41" s="70">
        <f>IFERROR(+'Tor Emp Adj'!G41/'CMA Emp Adj'!G41,"")</f>
        <v>0</v>
      </c>
      <c r="H41" s="70">
        <f>IFERROR(+'Tor Emp Adj'!H41/'CMA Emp Adj'!H41,"")</f>
        <v>0.4456434518384193</v>
      </c>
      <c r="I41" s="70">
        <f>IFERROR(+'Tor Emp Adj'!I41/'CMA Emp Adj'!I41,"")</f>
        <v>0.39339192676421947</v>
      </c>
      <c r="J41" s="70">
        <f>IFERROR(+'Tor Emp Adj'!J41/'CMA Emp Adj'!J41,"")</f>
        <v>0.40693845659074196</v>
      </c>
      <c r="K41" s="70">
        <f>IFERROR(+'Tor Emp Adj'!K41/'CMA Emp Adj'!K41,"")</f>
        <v>0.3818333528845832</v>
      </c>
      <c r="L41" s="70">
        <f>IFERROR(+'Tor Emp Adj'!L41/'CMA Emp Adj'!L41,"")</f>
        <v>0.34632460548187854</v>
      </c>
      <c r="M41" s="35">
        <f>IFERROR(+'Tor Emp Adj'!M41/'CMA Emp Adj'!M41,"")</f>
        <v>0</v>
      </c>
      <c r="N41" s="35">
        <f>IFERROR(+'Tor Emp Adj'!N41/'CMA Emp Adj'!N41,"")</f>
        <v>0.33684166189418346</v>
      </c>
      <c r="O41" s="35">
        <f>IFERROR(+'Tor Emp Adj'!O41/'CMA Emp Adj'!O41,"")</f>
        <v>0</v>
      </c>
      <c r="P41" s="35">
        <f>IFERROR(+'Tor Emp Adj'!P41/'CMA Emp Adj'!P41,"")</f>
        <v>0</v>
      </c>
      <c r="Q41" s="35">
        <f>IFERROR(+'Tor Emp Adj'!Q41/'CMA Emp Adj'!Q41,"")</f>
        <v>0</v>
      </c>
      <c r="R41" s="35" t="str">
        <f>IFERROR(+'Tor Emp Adj'!R41/'CMA Emp Adj'!R41,"")</f>
        <v/>
      </c>
      <c r="S41" s="35" t="str">
        <f>IFERROR(+'Tor Emp Adj'!S41/'CMA Emp Adj'!S41,"")</f>
        <v/>
      </c>
      <c r="T41" s="35" t="str">
        <f>IFERROR(+'Tor Emp Adj'!T41/'CMA Emp Adj'!T41,"")</f>
        <v/>
      </c>
      <c r="U41" s="35" t="str">
        <f>IFERROR(+'Tor Emp Adj'!U41/'CMA Emp Adj'!U41,"")</f>
        <v/>
      </c>
      <c r="V41" s="35" t="str">
        <f>IFERROR(+'Tor Emp Adj'!V41/'CMA Emp Adj'!V41,"")</f>
        <v/>
      </c>
      <c r="W41" s="35">
        <f>IFERROR(+'Tor Emp Adj'!W41/'CMA Emp Adj'!W41,"")</f>
        <v>0</v>
      </c>
      <c r="X41" s="35">
        <f>IFERROR(+'Tor Emp Adj'!X41/'CMA Emp Adj'!X41,"")</f>
        <v>0</v>
      </c>
      <c r="Y41" s="35">
        <f>IFERROR(+'Tor Emp Adj'!Y41/'CMA Emp Adj'!Y41,"")</f>
        <v>0.59659173193555781</v>
      </c>
    </row>
    <row r="42" spans="1:25" x14ac:dyDescent="0.25">
      <c r="A42" s="7" t="s">
        <v>36</v>
      </c>
      <c r="B42" s="7"/>
      <c r="C42" s="14">
        <v>3254</v>
      </c>
      <c r="D42" s="70">
        <f>IFERROR(+'Tor Emp Adj'!D42/'CMA Emp Adj'!D42,"")</f>
        <v>0.32920650785854688</v>
      </c>
      <c r="E42" s="70">
        <f>IFERROR(+'Tor Emp Adj'!E42/'CMA Emp Adj'!E42,"")</f>
        <v>0.50774019801804093</v>
      </c>
      <c r="F42" s="70">
        <f>IFERROR(+'Tor Emp Adj'!F42/'CMA Emp Adj'!F42,"")</f>
        <v>0.3845761846330526</v>
      </c>
      <c r="G42" s="70">
        <f>IFERROR(+'Tor Emp Adj'!G42/'CMA Emp Adj'!G42,"")</f>
        <v>0.53873772616631577</v>
      </c>
      <c r="H42" s="70">
        <f>IFERROR(+'Tor Emp Adj'!H42/'CMA Emp Adj'!H42,"")</f>
        <v>0.41643432301027294</v>
      </c>
      <c r="I42" s="70">
        <f>IFERROR(+'Tor Emp Adj'!I42/'CMA Emp Adj'!I42,"")</f>
        <v>0.40275349218986123</v>
      </c>
      <c r="J42" s="70">
        <f>IFERROR(+'Tor Emp Adj'!J42/'CMA Emp Adj'!J42,"")</f>
        <v>0.41211792783045897</v>
      </c>
      <c r="K42" s="70">
        <f>IFERROR(+'Tor Emp Adj'!K42/'CMA Emp Adj'!K42,"")</f>
        <v>0.39875390737679184</v>
      </c>
      <c r="L42" s="70">
        <f>IFERROR(+'Tor Emp Adj'!L42/'CMA Emp Adj'!L42,"")</f>
        <v>0.56027576531470669</v>
      </c>
      <c r="M42" s="35">
        <f>IFERROR(+'Tor Emp Adj'!M42/'CMA Emp Adj'!M42,"")</f>
        <v>0.64666638265344478</v>
      </c>
      <c r="N42" s="35">
        <f>IFERROR(+'Tor Emp Adj'!N42/'CMA Emp Adj'!N42,"")</f>
        <v>0.37782599228363201</v>
      </c>
      <c r="O42" s="35">
        <f>IFERROR(+'Tor Emp Adj'!O42/'CMA Emp Adj'!O42,"")</f>
        <v>0.49712576522370955</v>
      </c>
      <c r="P42" s="35">
        <f>IFERROR(+'Tor Emp Adj'!P42/'CMA Emp Adj'!P42,"")</f>
        <v>0.52216030621954967</v>
      </c>
      <c r="Q42" s="35">
        <f>IFERROR(+'Tor Emp Adj'!Q42/'CMA Emp Adj'!Q42,"")</f>
        <v>0.56953759891940747</v>
      </c>
      <c r="R42" s="35">
        <f>IFERROR(+'Tor Emp Adj'!R42/'CMA Emp Adj'!R42,"")</f>
        <v>0.57990962273781077</v>
      </c>
      <c r="S42" s="35">
        <f>IFERROR(+'Tor Emp Adj'!S42/'CMA Emp Adj'!S42,"")</f>
        <v>0.85982670301939945</v>
      </c>
      <c r="T42" s="35">
        <f>IFERROR(+'Tor Emp Adj'!T42/'CMA Emp Adj'!T42,"")</f>
        <v>0.54633361602910224</v>
      </c>
      <c r="U42" s="35">
        <f>IFERROR(+'Tor Emp Adj'!U42/'CMA Emp Adj'!U42,"")</f>
        <v>0.60755481791151567</v>
      </c>
      <c r="V42" s="35">
        <f>IFERROR(+'Tor Emp Adj'!V42/'CMA Emp Adj'!V42,"")</f>
        <v>0.57331091105767973</v>
      </c>
      <c r="W42" s="35">
        <f>IFERROR(+'Tor Emp Adj'!W42/'CMA Emp Adj'!W42,"")</f>
        <v>0.53789399512867508</v>
      </c>
      <c r="X42" s="35">
        <f>IFERROR(+'Tor Emp Adj'!X42/'CMA Emp Adj'!X42,"")</f>
        <v>0.4934171253470141</v>
      </c>
      <c r="Y42" s="35">
        <f>IFERROR(+'Tor Emp Adj'!Y42/'CMA Emp Adj'!Y42,"")</f>
        <v>0.67467565252988115</v>
      </c>
    </row>
    <row r="43" spans="1:25" x14ac:dyDescent="0.25">
      <c r="A43" s="6" t="s">
        <v>37</v>
      </c>
      <c r="B43" s="6"/>
      <c r="C43" s="14">
        <v>326</v>
      </c>
      <c r="D43" s="70">
        <f>IFERROR(+'Tor Emp Adj'!D43/'CMA Emp Adj'!D43,"")</f>
        <v>0.44427670223673599</v>
      </c>
      <c r="E43" s="70">
        <f>IFERROR(+'Tor Emp Adj'!E43/'CMA Emp Adj'!E43,"")</f>
        <v>0.46413696640921731</v>
      </c>
      <c r="F43" s="70">
        <f>IFERROR(+'Tor Emp Adj'!F43/'CMA Emp Adj'!F43,"")</f>
        <v>0.44129561150346924</v>
      </c>
      <c r="G43" s="70">
        <f>IFERROR(+'Tor Emp Adj'!G43/'CMA Emp Adj'!G43,"")</f>
        <v>0.48239502848348553</v>
      </c>
      <c r="H43" s="70">
        <f>IFERROR(+'Tor Emp Adj'!H43/'CMA Emp Adj'!H43,"")</f>
        <v>0.43394833648049824</v>
      </c>
      <c r="I43" s="70">
        <f>IFERROR(+'Tor Emp Adj'!I43/'CMA Emp Adj'!I43,"")</f>
        <v>0.48731180163694054</v>
      </c>
      <c r="J43" s="70">
        <f>IFERROR(+'Tor Emp Adj'!J43/'CMA Emp Adj'!J43,"")</f>
        <v>0.41718089757294413</v>
      </c>
      <c r="K43" s="70">
        <f>IFERROR(+'Tor Emp Adj'!K43/'CMA Emp Adj'!K43,"")</f>
        <v>0.43874478227664665</v>
      </c>
      <c r="L43" s="70">
        <f>IFERROR(+'Tor Emp Adj'!L43/'CMA Emp Adj'!L43,"")</f>
        <v>0.43850861165089083</v>
      </c>
      <c r="M43" s="35">
        <f>IFERROR(+'Tor Emp Adj'!M43/'CMA Emp Adj'!M43,"")</f>
        <v>0.39003930755471766</v>
      </c>
      <c r="N43" s="35">
        <f>IFERROR(+'Tor Emp Adj'!N43/'CMA Emp Adj'!N43,"")</f>
        <v>0.32740726271859572</v>
      </c>
      <c r="O43" s="35">
        <f>IFERROR(+'Tor Emp Adj'!O43/'CMA Emp Adj'!O43,"")</f>
        <v>0.253463786383055</v>
      </c>
      <c r="P43" s="35">
        <f>IFERROR(+'Tor Emp Adj'!P43/'CMA Emp Adj'!P43,"")</f>
        <v>0.31102324348487859</v>
      </c>
      <c r="Q43" s="35">
        <f>IFERROR(+'Tor Emp Adj'!Q43/'CMA Emp Adj'!Q43,"")</f>
        <v>0.37751060354375127</v>
      </c>
      <c r="R43" s="35">
        <f>IFERROR(+'Tor Emp Adj'!R43/'CMA Emp Adj'!R43,"")</f>
        <v>0.40637717897062936</v>
      </c>
      <c r="S43" s="35">
        <f>IFERROR(+'Tor Emp Adj'!S43/'CMA Emp Adj'!S43,"")</f>
        <v>0.48285834885184808</v>
      </c>
      <c r="T43" s="35">
        <f>IFERROR(+'Tor Emp Adj'!T43/'CMA Emp Adj'!T43,"")</f>
        <v>0.51990548552563698</v>
      </c>
      <c r="U43" s="35">
        <f>IFERROR(+'Tor Emp Adj'!U43/'CMA Emp Adj'!U43,"")</f>
        <v>0.40601612822800864</v>
      </c>
      <c r="V43" s="35">
        <f>IFERROR(+'Tor Emp Adj'!V43/'CMA Emp Adj'!V43,"")</f>
        <v>0.3488953768435506</v>
      </c>
      <c r="W43" s="35">
        <f>IFERROR(+'Tor Emp Adj'!W43/'CMA Emp Adj'!W43,"")</f>
        <v>0.32780036873056001</v>
      </c>
      <c r="X43" s="35">
        <f>IFERROR(+'Tor Emp Adj'!X43/'CMA Emp Adj'!X43,"")</f>
        <v>0.27380502942601681</v>
      </c>
      <c r="Y43" s="35">
        <f>IFERROR(+'Tor Emp Adj'!Y43/'CMA Emp Adj'!Y43,"")</f>
        <v>0.3459263627314117</v>
      </c>
    </row>
    <row r="44" spans="1:25" x14ac:dyDescent="0.25">
      <c r="A44" s="6" t="s">
        <v>38</v>
      </c>
      <c r="B44" s="6"/>
      <c r="C44" s="14">
        <v>327</v>
      </c>
      <c r="D44" s="70">
        <f>IFERROR(+'Tor Emp Adj'!D44/'CMA Emp Adj'!D44,"")</f>
        <v>0.33089143330473292</v>
      </c>
      <c r="E44" s="70">
        <f>IFERROR(+'Tor Emp Adj'!E44/'CMA Emp Adj'!E44,"")</f>
        <v>0.34344080029383134</v>
      </c>
      <c r="F44" s="70">
        <f>IFERROR(+'Tor Emp Adj'!F44/'CMA Emp Adj'!F44,"")</f>
        <v>0.46185189132850479</v>
      </c>
      <c r="G44" s="70">
        <f>IFERROR(+'Tor Emp Adj'!G44/'CMA Emp Adj'!G44,"")</f>
        <v>0.31497908088633875</v>
      </c>
      <c r="H44" s="70">
        <f>IFERROR(+'Tor Emp Adj'!H44/'CMA Emp Adj'!H44,"")</f>
        <v>0.55493615904047489</v>
      </c>
      <c r="I44" s="70">
        <f>IFERROR(+'Tor Emp Adj'!I44/'CMA Emp Adj'!I44,"")</f>
        <v>0.48741315316090578</v>
      </c>
      <c r="J44" s="70">
        <f>IFERROR(+'Tor Emp Adj'!J44/'CMA Emp Adj'!J44,"")</f>
        <v>0.34499265928231604</v>
      </c>
      <c r="K44" s="70">
        <f>IFERROR(+'Tor Emp Adj'!K44/'CMA Emp Adj'!K44,"")</f>
        <v>0.31666730967201018</v>
      </c>
      <c r="L44" s="70">
        <f>IFERROR(+'Tor Emp Adj'!L44/'CMA Emp Adj'!L44,"")</f>
        <v>0.35231379777314437</v>
      </c>
      <c r="M44" s="35">
        <f>IFERROR(+'Tor Emp Adj'!M44/'CMA Emp Adj'!M44,"")</f>
        <v>0.17879382533420066</v>
      </c>
      <c r="N44" s="35">
        <f>IFERROR(+'Tor Emp Adj'!N44/'CMA Emp Adj'!N44,"")</f>
        <v>0.4568958698176282</v>
      </c>
      <c r="O44" s="35">
        <f>IFERROR(+'Tor Emp Adj'!O44/'CMA Emp Adj'!O44,"")</f>
        <v>0.44997181012464926</v>
      </c>
      <c r="P44" s="35">
        <f>IFERROR(+'Tor Emp Adj'!P44/'CMA Emp Adj'!P44,"")</f>
        <v>0</v>
      </c>
      <c r="Q44" s="35">
        <f>IFERROR(+'Tor Emp Adj'!Q44/'CMA Emp Adj'!Q44,"")</f>
        <v>0.22411857471892963</v>
      </c>
      <c r="R44" s="35">
        <f>IFERROR(+'Tor Emp Adj'!R44/'CMA Emp Adj'!R44,"")</f>
        <v>0.20259498630076125</v>
      </c>
      <c r="S44" s="35">
        <f>IFERROR(+'Tor Emp Adj'!S44/'CMA Emp Adj'!S44,"")</f>
        <v>0.31034831481459435</v>
      </c>
      <c r="T44" s="35">
        <f>IFERROR(+'Tor Emp Adj'!T44/'CMA Emp Adj'!T44,"")</f>
        <v>0.27780463025989027</v>
      </c>
      <c r="U44" s="35">
        <f>IFERROR(+'Tor Emp Adj'!U44/'CMA Emp Adj'!U44,"")</f>
        <v>0.34307589991548887</v>
      </c>
      <c r="V44" s="35">
        <f>IFERROR(+'Tor Emp Adj'!V44/'CMA Emp Adj'!V44,"")</f>
        <v>0.24296973745470768</v>
      </c>
      <c r="W44" s="35">
        <f>IFERROR(+'Tor Emp Adj'!W44/'CMA Emp Adj'!W44,"")</f>
        <v>0.32561863295626281</v>
      </c>
      <c r="X44" s="35">
        <f>IFERROR(+'Tor Emp Adj'!X44/'CMA Emp Adj'!X44,"")</f>
        <v>0.33263902391631106</v>
      </c>
      <c r="Y44" s="35">
        <f>IFERROR(+'Tor Emp Adj'!Y44/'CMA Emp Adj'!Y44,"")</f>
        <v>0</v>
      </c>
    </row>
    <row r="45" spans="1:25" x14ac:dyDescent="0.25">
      <c r="A45" s="6" t="s">
        <v>39</v>
      </c>
      <c r="B45" s="6"/>
      <c r="C45" s="14">
        <v>331</v>
      </c>
      <c r="D45" s="70">
        <f>IFERROR(+'Tor Emp Adj'!D45/'CMA Emp Adj'!D45,"")</f>
        <v>0.27072335178698137</v>
      </c>
      <c r="E45" s="70">
        <f>IFERROR(+'Tor Emp Adj'!E45/'CMA Emp Adj'!E45,"")</f>
        <v>0.30675936283023719</v>
      </c>
      <c r="F45" s="70">
        <f>IFERROR(+'Tor Emp Adj'!F45/'CMA Emp Adj'!F45,"")</f>
        <v>0.32179199004495312</v>
      </c>
      <c r="G45" s="70">
        <f>IFERROR(+'Tor Emp Adj'!G45/'CMA Emp Adj'!G45,"")</f>
        <v>0.28090484670077703</v>
      </c>
      <c r="H45" s="70">
        <f>IFERROR(+'Tor Emp Adj'!H45/'CMA Emp Adj'!H45,"")</f>
        <v>0.47676865776780603</v>
      </c>
      <c r="I45" s="70">
        <f>IFERROR(+'Tor Emp Adj'!I45/'CMA Emp Adj'!I45,"")</f>
        <v>0.34981845398839967</v>
      </c>
      <c r="J45" s="70">
        <f>IFERROR(+'Tor Emp Adj'!J45/'CMA Emp Adj'!J45,"")</f>
        <v>0.22733679171082383</v>
      </c>
      <c r="K45" s="70">
        <f>IFERROR(+'Tor Emp Adj'!K45/'CMA Emp Adj'!K45,"")</f>
        <v>0.2957482366880958</v>
      </c>
      <c r="L45" s="70">
        <f>IFERROR(+'Tor Emp Adj'!L45/'CMA Emp Adj'!L45,"")</f>
        <v>0.27152653237329788</v>
      </c>
      <c r="M45" s="35">
        <f>IFERROR(+'Tor Emp Adj'!M45/'CMA Emp Adj'!M45,"")</f>
        <v>0.20621757985730793</v>
      </c>
      <c r="N45" s="35">
        <f>IFERROR(+'Tor Emp Adj'!N45/'CMA Emp Adj'!N45,"")</f>
        <v>0</v>
      </c>
      <c r="O45" s="35">
        <f>IFERROR(+'Tor Emp Adj'!O45/'CMA Emp Adj'!O45,"")</f>
        <v>0.35872587318257987</v>
      </c>
      <c r="P45" s="35">
        <f>IFERROR(+'Tor Emp Adj'!P45/'CMA Emp Adj'!P45,"")</f>
        <v>0</v>
      </c>
      <c r="Q45" s="35">
        <f>IFERROR(+'Tor Emp Adj'!Q45/'CMA Emp Adj'!Q45,"")</f>
        <v>0</v>
      </c>
      <c r="R45" s="35">
        <f>IFERROR(+'Tor Emp Adj'!R45/'CMA Emp Adj'!R45,"")</f>
        <v>0</v>
      </c>
      <c r="S45" s="35">
        <f>IFERROR(+'Tor Emp Adj'!S45/'CMA Emp Adj'!S45,"")</f>
        <v>0.20497408922606336</v>
      </c>
      <c r="T45" s="35">
        <f>IFERROR(+'Tor Emp Adj'!T45/'CMA Emp Adj'!T45,"")</f>
        <v>0.24813104175039444</v>
      </c>
      <c r="U45" s="35">
        <f>IFERROR(+'Tor Emp Adj'!U45/'CMA Emp Adj'!U45,"")</f>
        <v>0.30412270490776278</v>
      </c>
      <c r="V45" s="35">
        <f>IFERROR(+'Tor Emp Adj'!V45/'CMA Emp Adj'!V45,"")</f>
        <v>0.30669777684826877</v>
      </c>
      <c r="W45" s="35">
        <f>IFERROR(+'Tor Emp Adj'!W45/'CMA Emp Adj'!W45,"")</f>
        <v>0.19116392535713819</v>
      </c>
      <c r="X45" s="35">
        <f>IFERROR(+'Tor Emp Adj'!X45/'CMA Emp Adj'!X45,"")</f>
        <v>0.24298006884715245</v>
      </c>
      <c r="Y45" s="35">
        <f>IFERROR(+'Tor Emp Adj'!Y45/'CMA Emp Adj'!Y45,"")</f>
        <v>0</v>
      </c>
    </row>
    <row r="46" spans="1:25" x14ac:dyDescent="0.25">
      <c r="A46" s="6" t="s">
        <v>40</v>
      </c>
      <c r="B46" s="6"/>
      <c r="C46" s="14">
        <v>332</v>
      </c>
      <c r="D46" s="70">
        <f>IFERROR(+'Tor Emp Adj'!D46/'CMA Emp Adj'!D46,"")</f>
        <v>0.50472877884108325</v>
      </c>
      <c r="E46" s="70">
        <f>IFERROR(+'Tor Emp Adj'!E46/'CMA Emp Adj'!E46,"")</f>
        <v>0.42771188905570234</v>
      </c>
      <c r="F46" s="70">
        <f>IFERROR(+'Tor Emp Adj'!F46/'CMA Emp Adj'!F46,"")</f>
        <v>0.35876479098716602</v>
      </c>
      <c r="G46" s="70">
        <f>IFERROR(+'Tor Emp Adj'!G46/'CMA Emp Adj'!G46,"")</f>
        <v>0.38458741449159167</v>
      </c>
      <c r="H46" s="70">
        <f>IFERROR(+'Tor Emp Adj'!H46/'CMA Emp Adj'!H46,"")</f>
        <v>0.37256360826850998</v>
      </c>
      <c r="I46" s="70">
        <f>IFERROR(+'Tor Emp Adj'!I46/'CMA Emp Adj'!I46,"")</f>
        <v>0.40768278296953553</v>
      </c>
      <c r="J46" s="70">
        <f>IFERROR(+'Tor Emp Adj'!J46/'CMA Emp Adj'!J46,"")</f>
        <v>0.39145129423269359</v>
      </c>
      <c r="K46" s="70">
        <f>IFERROR(+'Tor Emp Adj'!K46/'CMA Emp Adj'!K46,"")</f>
        <v>0.34078600881594973</v>
      </c>
      <c r="L46" s="70">
        <f>IFERROR(+'Tor Emp Adj'!L46/'CMA Emp Adj'!L46,"")</f>
        <v>0.30361152099656502</v>
      </c>
      <c r="M46" s="35">
        <f>IFERROR(+'Tor Emp Adj'!M46/'CMA Emp Adj'!M46,"")</f>
        <v>0.34116184803989508</v>
      </c>
      <c r="N46" s="35">
        <f>IFERROR(+'Tor Emp Adj'!N46/'CMA Emp Adj'!N46,"")</f>
        <v>0.27298970133104788</v>
      </c>
      <c r="O46" s="35">
        <f>IFERROR(+'Tor Emp Adj'!O46/'CMA Emp Adj'!O46,"")</f>
        <v>0.29216961291282562</v>
      </c>
      <c r="P46" s="35">
        <f>IFERROR(+'Tor Emp Adj'!P46/'CMA Emp Adj'!P46,"")</f>
        <v>0.30390412769226055</v>
      </c>
      <c r="Q46" s="35">
        <f>IFERROR(+'Tor Emp Adj'!Q46/'CMA Emp Adj'!Q46,"")</f>
        <v>0.2110686222369228</v>
      </c>
      <c r="R46" s="35">
        <f>IFERROR(+'Tor Emp Adj'!R46/'CMA Emp Adj'!R46,"")</f>
        <v>0.29272888833390381</v>
      </c>
      <c r="S46" s="35">
        <f>IFERROR(+'Tor Emp Adj'!S46/'CMA Emp Adj'!S46,"")</f>
        <v>0.30146008329197349</v>
      </c>
      <c r="T46" s="35">
        <f>IFERROR(+'Tor Emp Adj'!T46/'CMA Emp Adj'!T46,"")</f>
        <v>0.42704863698996465</v>
      </c>
      <c r="U46" s="35">
        <f>IFERROR(+'Tor Emp Adj'!U46/'CMA Emp Adj'!U46,"")</f>
        <v>0.31260171586283647</v>
      </c>
      <c r="V46" s="35">
        <f>IFERROR(+'Tor Emp Adj'!V46/'CMA Emp Adj'!V46,"")</f>
        <v>0.37165206905044018</v>
      </c>
      <c r="W46" s="35">
        <f>IFERROR(+'Tor Emp Adj'!W46/'CMA Emp Adj'!W46,"")</f>
        <v>0.259743242688104</v>
      </c>
      <c r="X46" s="35">
        <f>IFERROR(+'Tor Emp Adj'!X46/'CMA Emp Adj'!X46,"")</f>
        <v>0.28110824931955769</v>
      </c>
      <c r="Y46" s="35">
        <f>IFERROR(+'Tor Emp Adj'!Y46/'CMA Emp Adj'!Y46,"")</f>
        <v>0.33410836215819484</v>
      </c>
    </row>
    <row r="47" spans="1:25" x14ac:dyDescent="0.25">
      <c r="A47" s="6" t="s">
        <v>41</v>
      </c>
      <c r="B47" s="6"/>
      <c r="C47" s="14">
        <v>333</v>
      </c>
      <c r="D47" s="70">
        <f>IFERROR(+'Tor Emp Adj'!D47/'CMA Emp Adj'!D47,"")</f>
        <v>0.42501719190144266</v>
      </c>
      <c r="E47" s="70">
        <f>IFERROR(+'Tor Emp Adj'!E47/'CMA Emp Adj'!E47,"")</f>
        <v>0.46536666271854854</v>
      </c>
      <c r="F47" s="70">
        <f>IFERROR(+'Tor Emp Adj'!F47/'CMA Emp Adj'!F47,"")</f>
        <v>0.41885290985638413</v>
      </c>
      <c r="G47" s="70">
        <f>IFERROR(+'Tor Emp Adj'!G47/'CMA Emp Adj'!G47,"")</f>
        <v>0.3682368427464876</v>
      </c>
      <c r="H47" s="70">
        <f>IFERROR(+'Tor Emp Adj'!H47/'CMA Emp Adj'!H47,"")</f>
        <v>0.43882903193505746</v>
      </c>
      <c r="I47" s="70">
        <f>IFERROR(+'Tor Emp Adj'!I47/'CMA Emp Adj'!I47,"")</f>
        <v>0.38499120867443271</v>
      </c>
      <c r="J47" s="70">
        <f>IFERROR(+'Tor Emp Adj'!J47/'CMA Emp Adj'!J47,"")</f>
        <v>0.27970395787178964</v>
      </c>
      <c r="K47" s="70">
        <f>IFERROR(+'Tor Emp Adj'!K47/'CMA Emp Adj'!K47,"")</f>
        <v>0.30012027888738591</v>
      </c>
      <c r="L47" s="70">
        <f>IFERROR(+'Tor Emp Adj'!L47/'CMA Emp Adj'!L47,"")</f>
        <v>0.24923748207480664</v>
      </c>
      <c r="M47" s="35">
        <f>IFERROR(+'Tor Emp Adj'!M47/'CMA Emp Adj'!M47,"")</f>
        <v>0.24726570912744178</v>
      </c>
      <c r="N47" s="35">
        <f>IFERROR(+'Tor Emp Adj'!N47/'CMA Emp Adj'!N47,"")</f>
        <v>0.23766048345198082</v>
      </c>
      <c r="O47" s="35">
        <f>IFERROR(+'Tor Emp Adj'!O47/'CMA Emp Adj'!O47,"")</f>
        <v>0.25438181723778291</v>
      </c>
      <c r="P47" s="35">
        <f>IFERROR(+'Tor Emp Adj'!P47/'CMA Emp Adj'!P47,"")</f>
        <v>0.3103975726853675</v>
      </c>
      <c r="Q47" s="35">
        <f>IFERROR(+'Tor Emp Adj'!Q47/'CMA Emp Adj'!Q47,"")</f>
        <v>0.21775182957414158</v>
      </c>
      <c r="R47" s="35">
        <f>IFERROR(+'Tor Emp Adj'!R47/'CMA Emp Adj'!R47,"")</f>
        <v>0.27325532914264045</v>
      </c>
      <c r="S47" s="35">
        <f>IFERROR(+'Tor Emp Adj'!S47/'CMA Emp Adj'!S47,"")</f>
        <v>0.29896059523352497</v>
      </c>
      <c r="T47" s="35">
        <f>IFERROR(+'Tor Emp Adj'!T47/'CMA Emp Adj'!T47,"")</f>
        <v>0.30834748306078913</v>
      </c>
      <c r="U47" s="35">
        <f>IFERROR(+'Tor Emp Adj'!U47/'CMA Emp Adj'!U47,"")</f>
        <v>0.26964759626543827</v>
      </c>
      <c r="V47" s="35">
        <f>IFERROR(+'Tor Emp Adj'!V47/'CMA Emp Adj'!V47,"")</f>
        <v>0.26174174443018633</v>
      </c>
      <c r="W47" s="35">
        <f>IFERROR(+'Tor Emp Adj'!W47/'CMA Emp Adj'!W47,"")</f>
        <v>0.22393812186036371</v>
      </c>
      <c r="X47" s="35">
        <f>IFERROR(+'Tor Emp Adj'!X47/'CMA Emp Adj'!X47,"")</f>
        <v>0.14633460302727547</v>
      </c>
      <c r="Y47" s="35">
        <f>IFERROR(+'Tor Emp Adj'!Y47/'CMA Emp Adj'!Y47,"")</f>
        <v>0.19072923912395767</v>
      </c>
    </row>
    <row r="48" spans="1:25" x14ac:dyDescent="0.25">
      <c r="A48" s="7" t="s">
        <v>42</v>
      </c>
      <c r="B48" s="7"/>
      <c r="C48" s="14">
        <v>3336</v>
      </c>
      <c r="D48" s="70" t="str">
        <f>IFERROR(+'Tor Emp Adj'!D48/'CMA Emp Adj'!D48,"")</f>
        <v/>
      </c>
      <c r="E48" s="70" t="str">
        <f>IFERROR(+'Tor Emp Adj'!E48/'CMA Emp Adj'!E48,"")</f>
        <v/>
      </c>
      <c r="F48" s="70" t="str">
        <f>IFERROR(+'Tor Emp Adj'!F48/'CMA Emp Adj'!F48,"")</f>
        <v/>
      </c>
      <c r="G48" s="70">
        <f>IFERROR(+'Tor Emp Adj'!G48/'CMA Emp Adj'!G48,"")</f>
        <v>0</v>
      </c>
      <c r="H48" s="70" t="str">
        <f>IFERROR(+'Tor Emp Adj'!H48/'CMA Emp Adj'!H48,"")</f>
        <v/>
      </c>
      <c r="I48" s="70" t="str">
        <f>IFERROR(+'Tor Emp Adj'!I48/'CMA Emp Adj'!I48,"")</f>
        <v/>
      </c>
      <c r="J48" s="70" t="str">
        <f>IFERROR(+'Tor Emp Adj'!J48/'CMA Emp Adj'!J48,"")</f>
        <v/>
      </c>
      <c r="K48" s="70" t="str">
        <f>IFERROR(+'Tor Emp Adj'!K48/'CMA Emp Adj'!K48,"")</f>
        <v/>
      </c>
      <c r="L48" s="70" t="str">
        <f>IFERROR(+'Tor Emp Adj'!L48/'CMA Emp Adj'!L48,"")</f>
        <v/>
      </c>
      <c r="M48" s="35" t="str">
        <f>IFERROR(+'Tor Emp Adj'!M48/'CMA Emp Adj'!M48,"")</f>
        <v/>
      </c>
      <c r="N48" s="35" t="str">
        <f>IFERROR(+'Tor Emp Adj'!N48/'CMA Emp Adj'!N48,"")</f>
        <v/>
      </c>
      <c r="O48" s="35" t="str">
        <f>IFERROR(+'Tor Emp Adj'!O48/'CMA Emp Adj'!O48,"")</f>
        <v/>
      </c>
      <c r="P48" s="35" t="str">
        <f>IFERROR(+'Tor Emp Adj'!P48/'CMA Emp Adj'!P48,"")</f>
        <v/>
      </c>
      <c r="Q48" s="35" t="str">
        <f>IFERROR(+'Tor Emp Adj'!Q48/'CMA Emp Adj'!Q48,"")</f>
        <v/>
      </c>
      <c r="R48" s="35" t="str">
        <f>IFERROR(+'Tor Emp Adj'!R48/'CMA Emp Adj'!R48,"")</f>
        <v/>
      </c>
      <c r="S48" s="35" t="str">
        <f>IFERROR(+'Tor Emp Adj'!S48/'CMA Emp Adj'!S48,"")</f>
        <v/>
      </c>
      <c r="T48" s="35" t="str">
        <f>IFERROR(+'Tor Emp Adj'!T48/'CMA Emp Adj'!T48,"")</f>
        <v/>
      </c>
      <c r="U48" s="35" t="str">
        <f>IFERROR(+'Tor Emp Adj'!U48/'CMA Emp Adj'!U48,"")</f>
        <v/>
      </c>
      <c r="V48" s="35" t="str">
        <f>IFERROR(+'Tor Emp Adj'!V48/'CMA Emp Adj'!V48,"")</f>
        <v/>
      </c>
      <c r="W48" s="35" t="str">
        <f>IFERROR(+'Tor Emp Adj'!W48/'CMA Emp Adj'!W48,"")</f>
        <v/>
      </c>
      <c r="X48" s="35" t="str">
        <f>IFERROR(+'Tor Emp Adj'!X48/'CMA Emp Adj'!X48,"")</f>
        <v/>
      </c>
      <c r="Y48" s="35" t="str">
        <f>IFERROR(+'Tor Emp Adj'!Y48/'CMA Emp Adj'!Y48,"")</f>
        <v/>
      </c>
    </row>
    <row r="49" spans="1:25" x14ac:dyDescent="0.25">
      <c r="A49" s="6" t="s">
        <v>43</v>
      </c>
      <c r="B49" s="6"/>
      <c r="C49" s="14">
        <v>334</v>
      </c>
      <c r="D49" s="70">
        <f>IFERROR(+'Tor Emp Adj'!D49/'CMA Emp Adj'!D49,"")</f>
        <v>0.5411249525152001</v>
      </c>
      <c r="E49" s="70">
        <f>IFERROR(+'Tor Emp Adj'!E49/'CMA Emp Adj'!E49,"")</f>
        <v>0.51718461582009356</v>
      </c>
      <c r="F49" s="70">
        <f>IFERROR(+'Tor Emp Adj'!F49/'CMA Emp Adj'!F49,"")</f>
        <v>0.53625758030740622</v>
      </c>
      <c r="G49" s="70">
        <f>IFERROR(+'Tor Emp Adj'!G49/'CMA Emp Adj'!G49,"")</f>
        <v>0.47265386227981981</v>
      </c>
      <c r="H49" s="70">
        <f>IFERROR(+'Tor Emp Adj'!H49/'CMA Emp Adj'!H49,"")</f>
        <v>0.46395045117189676</v>
      </c>
      <c r="I49" s="70">
        <f>IFERROR(+'Tor Emp Adj'!I49/'CMA Emp Adj'!I49,"")</f>
        <v>0.51860691039879081</v>
      </c>
      <c r="J49" s="70">
        <f>IFERROR(+'Tor Emp Adj'!J49/'CMA Emp Adj'!J49,"")</f>
        <v>0.56387330370674138</v>
      </c>
      <c r="K49" s="70">
        <f>IFERROR(+'Tor Emp Adj'!K49/'CMA Emp Adj'!K49,"")</f>
        <v>0.47601888539620768</v>
      </c>
      <c r="L49" s="70">
        <f>IFERROR(+'Tor Emp Adj'!L49/'CMA Emp Adj'!L49,"")</f>
        <v>0.39756048229363539</v>
      </c>
      <c r="M49" s="35">
        <f>IFERROR(+'Tor Emp Adj'!M49/'CMA Emp Adj'!M49,"")</f>
        <v>0.40376272932383689</v>
      </c>
      <c r="N49" s="35">
        <f>IFERROR(+'Tor Emp Adj'!N49/'CMA Emp Adj'!N49,"")</f>
        <v>0.41829370232512819</v>
      </c>
      <c r="O49" s="35">
        <f>IFERROR(+'Tor Emp Adj'!O49/'CMA Emp Adj'!O49,"")</f>
        <v>0.31431878404071179</v>
      </c>
      <c r="P49" s="35">
        <f>IFERROR(+'Tor Emp Adj'!P49/'CMA Emp Adj'!P49,"")</f>
        <v>0.3573427770687625</v>
      </c>
      <c r="Q49" s="35">
        <f>IFERROR(+'Tor Emp Adj'!Q49/'CMA Emp Adj'!Q49,"")</f>
        <v>0.40301146082308681</v>
      </c>
      <c r="R49" s="35">
        <f>IFERROR(+'Tor Emp Adj'!R49/'CMA Emp Adj'!R49,"")</f>
        <v>0.38956375761570394</v>
      </c>
      <c r="S49" s="35">
        <f>IFERROR(+'Tor Emp Adj'!S49/'CMA Emp Adj'!S49,"")</f>
        <v>0.43119789564496191</v>
      </c>
      <c r="T49" s="35">
        <f>IFERROR(+'Tor Emp Adj'!T49/'CMA Emp Adj'!T49,"")</f>
        <v>0.45051306877889746</v>
      </c>
      <c r="U49" s="35">
        <f>IFERROR(+'Tor Emp Adj'!U49/'CMA Emp Adj'!U49,"")</f>
        <v>0.46453408278566183</v>
      </c>
      <c r="V49" s="35">
        <f>IFERROR(+'Tor Emp Adj'!V49/'CMA Emp Adj'!V49,"")</f>
        <v>0.30900341287396105</v>
      </c>
      <c r="W49" s="35">
        <f>IFERROR(+'Tor Emp Adj'!W49/'CMA Emp Adj'!W49,"")</f>
        <v>0.27529096373790019</v>
      </c>
      <c r="X49" s="35">
        <f>IFERROR(+'Tor Emp Adj'!X49/'CMA Emp Adj'!X49,"")</f>
        <v>0.31117033890646473</v>
      </c>
      <c r="Y49" s="35">
        <f>IFERROR(+'Tor Emp Adj'!Y49/'CMA Emp Adj'!Y49,"")</f>
        <v>0.33799545444730089</v>
      </c>
    </row>
    <row r="50" spans="1:25" x14ac:dyDescent="0.25">
      <c r="A50" s="7" t="s">
        <v>44</v>
      </c>
      <c r="B50" s="7"/>
      <c r="C50" s="14">
        <v>3341</v>
      </c>
      <c r="D50" s="70">
        <f>IFERROR(+'Tor Emp Adj'!D50/'CMA Emp Adj'!D50,"")</f>
        <v>0.61847501725046405</v>
      </c>
      <c r="E50" s="70">
        <f>IFERROR(+'Tor Emp Adj'!E50/'CMA Emp Adj'!E50,"")</f>
        <v>0.60747160194365957</v>
      </c>
      <c r="F50" s="70">
        <f>IFERROR(+'Tor Emp Adj'!F50/'CMA Emp Adj'!F50,"")</f>
        <v>0.66207458319950141</v>
      </c>
      <c r="G50" s="70">
        <f>IFERROR(+'Tor Emp Adj'!G50/'CMA Emp Adj'!G50,"")</f>
        <v>0.58197527255099291</v>
      </c>
      <c r="H50" s="70">
        <f>IFERROR(+'Tor Emp Adj'!H50/'CMA Emp Adj'!H50,"")</f>
        <v>0.42534834045105774</v>
      </c>
      <c r="I50" s="70">
        <f>IFERROR(+'Tor Emp Adj'!I50/'CMA Emp Adj'!I50,"")</f>
        <v>0.4768939095402065</v>
      </c>
      <c r="J50" s="70">
        <f>IFERROR(+'Tor Emp Adj'!J50/'CMA Emp Adj'!J50,"")</f>
        <v>0.51262057913879677</v>
      </c>
      <c r="K50" s="70">
        <f>IFERROR(+'Tor Emp Adj'!K50/'CMA Emp Adj'!K50,"")</f>
        <v>0.48642003662668037</v>
      </c>
      <c r="L50" s="70">
        <f>IFERROR(+'Tor Emp Adj'!L50/'CMA Emp Adj'!L50,"")</f>
        <v>0.53909955722689851</v>
      </c>
      <c r="M50" s="35">
        <f>IFERROR(+'Tor Emp Adj'!M50/'CMA Emp Adj'!M50,"")</f>
        <v>0.48401155854970346</v>
      </c>
      <c r="N50" s="35">
        <f>IFERROR(+'Tor Emp Adj'!N50/'CMA Emp Adj'!N50,"")</f>
        <v>0.56589526423473591</v>
      </c>
      <c r="O50" s="35">
        <f>IFERROR(+'Tor Emp Adj'!O50/'CMA Emp Adj'!O50,"")</f>
        <v>0.63535892766826985</v>
      </c>
      <c r="P50" s="35">
        <f>IFERROR(+'Tor Emp Adj'!P50/'CMA Emp Adj'!P50,"")</f>
        <v>0.60638039195380644</v>
      </c>
      <c r="Q50" s="35">
        <f>IFERROR(+'Tor Emp Adj'!Q50/'CMA Emp Adj'!Q50,"")</f>
        <v>0.63128409268581043</v>
      </c>
      <c r="R50" s="35">
        <f>IFERROR(+'Tor Emp Adj'!R50/'CMA Emp Adj'!R50,"")</f>
        <v>0.37367764161315214</v>
      </c>
      <c r="S50" s="35">
        <f>IFERROR(+'Tor Emp Adj'!S50/'CMA Emp Adj'!S50,"")</f>
        <v>0.56266721305996981</v>
      </c>
      <c r="T50" s="35">
        <f>IFERROR(+'Tor Emp Adj'!T50/'CMA Emp Adj'!T50,"")</f>
        <v>0.6597073814987473</v>
      </c>
      <c r="U50" s="35">
        <f>IFERROR(+'Tor Emp Adj'!U50/'CMA Emp Adj'!U50,"")</f>
        <v>0.73754556350264755</v>
      </c>
      <c r="V50" s="35">
        <f>IFERROR(+'Tor Emp Adj'!V50/'CMA Emp Adj'!V50,"")</f>
        <v>0</v>
      </c>
      <c r="W50" s="35">
        <f>IFERROR(+'Tor Emp Adj'!W50/'CMA Emp Adj'!W50,"")</f>
        <v>0</v>
      </c>
      <c r="X50" s="35" t="str">
        <f>IFERROR(+'Tor Emp Adj'!X50/'CMA Emp Adj'!X50,"")</f>
        <v/>
      </c>
      <c r="Y50" s="35">
        <f>IFERROR(+'Tor Emp Adj'!Y50/'CMA Emp Adj'!Y50,"")</f>
        <v>0</v>
      </c>
    </row>
    <row r="51" spans="1:25" x14ac:dyDescent="0.25">
      <c r="A51" s="7" t="s">
        <v>45</v>
      </c>
      <c r="B51" s="7"/>
      <c r="C51" s="14">
        <v>3342</v>
      </c>
      <c r="D51" s="70">
        <f>IFERROR(+'Tor Emp Adj'!D51/'CMA Emp Adj'!D51,"")</f>
        <v>0</v>
      </c>
      <c r="E51" s="70">
        <f>IFERROR(+'Tor Emp Adj'!E51/'CMA Emp Adj'!E51,"")</f>
        <v>0</v>
      </c>
      <c r="F51" s="70">
        <f>IFERROR(+'Tor Emp Adj'!F51/'CMA Emp Adj'!F51,"")</f>
        <v>0.41598276157031322</v>
      </c>
      <c r="G51" s="70">
        <f>IFERROR(+'Tor Emp Adj'!G51/'CMA Emp Adj'!G51,"")</f>
        <v>0.24170616976598733</v>
      </c>
      <c r="H51" s="70">
        <f>IFERROR(+'Tor Emp Adj'!H51/'CMA Emp Adj'!H51,"")</f>
        <v>0.34867069523948174</v>
      </c>
      <c r="I51" s="70">
        <f>IFERROR(+'Tor Emp Adj'!I51/'CMA Emp Adj'!I51,"")</f>
        <v>0.58091553952229291</v>
      </c>
      <c r="J51" s="70">
        <f>IFERROR(+'Tor Emp Adj'!J51/'CMA Emp Adj'!J51,"")</f>
        <v>0.67254789559064754</v>
      </c>
      <c r="K51" s="70">
        <f>IFERROR(+'Tor Emp Adj'!K51/'CMA Emp Adj'!K51,"")</f>
        <v>0</v>
      </c>
      <c r="L51" s="70">
        <f>IFERROR(+'Tor Emp Adj'!L51/'CMA Emp Adj'!L51,"")</f>
        <v>0</v>
      </c>
      <c r="M51" s="35">
        <f>IFERROR(+'Tor Emp Adj'!M51/'CMA Emp Adj'!M51,"")</f>
        <v>0.48222065934591363</v>
      </c>
      <c r="N51" s="35">
        <f>IFERROR(+'Tor Emp Adj'!N51/'CMA Emp Adj'!N51,"")</f>
        <v>0</v>
      </c>
      <c r="O51" s="35">
        <f>IFERROR(+'Tor Emp Adj'!O51/'CMA Emp Adj'!O51,"")</f>
        <v>0</v>
      </c>
      <c r="P51" s="35">
        <f>IFERROR(+'Tor Emp Adj'!P51/'CMA Emp Adj'!P51,"")</f>
        <v>0</v>
      </c>
      <c r="Q51" s="35">
        <f>IFERROR(+'Tor Emp Adj'!Q51/'CMA Emp Adj'!Q51,"")</f>
        <v>0.4199369055194031</v>
      </c>
      <c r="R51" s="35">
        <f>IFERROR(+'Tor Emp Adj'!R51/'CMA Emp Adj'!R51,"")</f>
        <v>0.29416218447489861</v>
      </c>
      <c r="S51" s="35">
        <f>IFERROR(+'Tor Emp Adj'!S51/'CMA Emp Adj'!S51,"")</f>
        <v>0.39673006942550632</v>
      </c>
      <c r="T51" s="35">
        <f>IFERROR(+'Tor Emp Adj'!T51/'CMA Emp Adj'!T51,"")</f>
        <v>0</v>
      </c>
      <c r="U51" s="35">
        <f>IFERROR(+'Tor Emp Adj'!U51/'CMA Emp Adj'!U51,"")</f>
        <v>0.49390656118538101</v>
      </c>
      <c r="V51" s="35">
        <f>IFERROR(+'Tor Emp Adj'!V51/'CMA Emp Adj'!V51,"")</f>
        <v>0</v>
      </c>
      <c r="W51" s="35">
        <f>IFERROR(+'Tor Emp Adj'!W51/'CMA Emp Adj'!W51,"")</f>
        <v>0</v>
      </c>
      <c r="X51" s="35">
        <f>IFERROR(+'Tor Emp Adj'!X51/'CMA Emp Adj'!X51,"")</f>
        <v>0</v>
      </c>
      <c r="Y51" s="35">
        <f>IFERROR(+'Tor Emp Adj'!Y51/'CMA Emp Adj'!Y51,"")</f>
        <v>0</v>
      </c>
    </row>
    <row r="52" spans="1:25" x14ac:dyDescent="0.25">
      <c r="A52" s="7" t="s">
        <v>46</v>
      </c>
      <c r="B52" s="7"/>
      <c r="C52" s="14">
        <v>3344</v>
      </c>
      <c r="D52" s="70">
        <f>IFERROR(+'Tor Emp Adj'!D52/'CMA Emp Adj'!D52,"")</f>
        <v>0.47610089088484298</v>
      </c>
      <c r="E52" s="70">
        <f>IFERROR(+'Tor Emp Adj'!E52/'CMA Emp Adj'!E52,"")</f>
        <v>0.58737214307333685</v>
      </c>
      <c r="F52" s="70">
        <f>IFERROR(+'Tor Emp Adj'!F52/'CMA Emp Adj'!F52,"")</f>
        <v>0.47246184354106041</v>
      </c>
      <c r="G52" s="70">
        <f>IFERROR(+'Tor Emp Adj'!G52/'CMA Emp Adj'!G52,"")</f>
        <v>0.48894355615201374</v>
      </c>
      <c r="H52" s="70">
        <f>IFERROR(+'Tor Emp Adj'!H52/'CMA Emp Adj'!H52,"")</f>
        <v>0.55341095653896832</v>
      </c>
      <c r="I52" s="70">
        <f>IFERROR(+'Tor Emp Adj'!I52/'CMA Emp Adj'!I52,"")</f>
        <v>0.58800882400488097</v>
      </c>
      <c r="J52" s="70">
        <f>IFERROR(+'Tor Emp Adj'!J52/'CMA Emp Adj'!J52,"")</f>
        <v>0.49892361149280001</v>
      </c>
      <c r="K52" s="70">
        <f>IFERROR(+'Tor Emp Adj'!K52/'CMA Emp Adj'!K52,"")</f>
        <v>0.54533583732442847</v>
      </c>
      <c r="L52" s="70">
        <f>IFERROR(+'Tor Emp Adj'!L52/'CMA Emp Adj'!L52,"")</f>
        <v>0.28947376196820213</v>
      </c>
      <c r="M52" s="35">
        <f>IFERROR(+'Tor Emp Adj'!M52/'CMA Emp Adj'!M52,"")</f>
        <v>0.30518483331464058</v>
      </c>
      <c r="N52" s="35">
        <f>IFERROR(+'Tor Emp Adj'!N52/'CMA Emp Adj'!N52,"")</f>
        <v>0.37941585484525769</v>
      </c>
      <c r="O52" s="35">
        <f>IFERROR(+'Tor Emp Adj'!O52/'CMA Emp Adj'!O52,"")</f>
        <v>0.20724271886922885</v>
      </c>
      <c r="P52" s="35">
        <f>IFERROR(+'Tor Emp Adj'!P52/'CMA Emp Adj'!P52,"")</f>
        <v>0.30483600696454782</v>
      </c>
      <c r="Q52" s="35">
        <f>IFERROR(+'Tor Emp Adj'!Q52/'CMA Emp Adj'!Q52,"")</f>
        <v>0.31049446632565375</v>
      </c>
      <c r="R52" s="35">
        <f>IFERROR(+'Tor Emp Adj'!R52/'CMA Emp Adj'!R52,"")</f>
        <v>0.53673963332507968</v>
      </c>
      <c r="S52" s="35">
        <f>IFERROR(+'Tor Emp Adj'!S52/'CMA Emp Adj'!S52,"")</f>
        <v>0.35868843594841132</v>
      </c>
      <c r="T52" s="35">
        <f>IFERROR(+'Tor Emp Adj'!T52/'CMA Emp Adj'!T52,"")</f>
        <v>0.45435846471802649</v>
      </c>
      <c r="U52" s="35">
        <f>IFERROR(+'Tor Emp Adj'!U52/'CMA Emp Adj'!U52,"")</f>
        <v>0.49239225152228461</v>
      </c>
      <c r="V52" s="35">
        <f>IFERROR(+'Tor Emp Adj'!V52/'CMA Emp Adj'!V52,"")</f>
        <v>0</v>
      </c>
      <c r="W52" s="35">
        <f>IFERROR(+'Tor Emp Adj'!W52/'CMA Emp Adj'!W52,"")</f>
        <v>0.25110762794585606</v>
      </c>
      <c r="X52" s="35">
        <f>IFERROR(+'Tor Emp Adj'!X52/'CMA Emp Adj'!X52,"")</f>
        <v>0.35494030569822249</v>
      </c>
      <c r="Y52" s="35">
        <f>IFERROR(+'Tor Emp Adj'!Y52/'CMA Emp Adj'!Y52,"")</f>
        <v>0.39273529641157279</v>
      </c>
    </row>
    <row r="53" spans="1:25" x14ac:dyDescent="0.25">
      <c r="A53" s="8" t="s">
        <v>47</v>
      </c>
      <c r="B53" s="8"/>
      <c r="C53" s="15" t="s">
        <v>193</v>
      </c>
      <c r="D53" s="71">
        <f>IFERROR(+'Tor Emp Adj'!D53/'CMA Emp Adj'!D53,"")</f>
        <v>0.28905273692942451</v>
      </c>
      <c r="E53" s="71">
        <f>IFERROR(+'Tor Emp Adj'!E53/'CMA Emp Adj'!E53,"")</f>
        <v>0.32584363582097331</v>
      </c>
      <c r="F53" s="71">
        <f>IFERROR(+'Tor Emp Adj'!F53/'CMA Emp Adj'!F53,"")</f>
        <v>0</v>
      </c>
      <c r="G53" s="71">
        <f>IFERROR(+'Tor Emp Adj'!G53/'CMA Emp Adj'!G53,"")</f>
        <v>0.26902038011183421</v>
      </c>
      <c r="H53" s="71">
        <f>IFERROR(+'Tor Emp Adj'!H53/'CMA Emp Adj'!H53,"")</f>
        <v>0.42477090431636011</v>
      </c>
      <c r="I53" s="71">
        <f>IFERROR(+'Tor Emp Adj'!I53/'CMA Emp Adj'!I53,"")</f>
        <v>0.44022234573977692</v>
      </c>
      <c r="J53" s="71">
        <f>IFERROR(+'Tor Emp Adj'!J53/'CMA Emp Adj'!J53,"")</f>
        <v>0.70839208188482483</v>
      </c>
      <c r="K53" s="71">
        <f>IFERROR(+'Tor Emp Adj'!K53/'CMA Emp Adj'!K53,"")</f>
        <v>0.18469175597256593</v>
      </c>
      <c r="L53" s="71">
        <f>IFERROR(+'Tor Emp Adj'!L53/'CMA Emp Adj'!L53,"")</f>
        <v>0.23305325996209736</v>
      </c>
      <c r="M53" s="36">
        <f>IFERROR(+'Tor Emp Adj'!M53/'CMA Emp Adj'!M53,"")</f>
        <v>0.22812054539591275</v>
      </c>
      <c r="N53" s="36">
        <f>IFERROR(+'Tor Emp Adj'!N53/'CMA Emp Adj'!N53,"")</f>
        <v>0.33894630632549066</v>
      </c>
      <c r="O53" s="36">
        <f>IFERROR(+'Tor Emp Adj'!O53/'CMA Emp Adj'!O53,"")</f>
        <v>0</v>
      </c>
      <c r="P53" s="36">
        <f>IFERROR(+'Tor Emp Adj'!P53/'CMA Emp Adj'!P53,"")</f>
        <v>0</v>
      </c>
      <c r="Q53" s="36">
        <f>IFERROR(+'Tor Emp Adj'!Q53/'CMA Emp Adj'!Q53,"")</f>
        <v>0.33973937171644858</v>
      </c>
      <c r="R53" s="36">
        <f>IFERROR(+'Tor Emp Adj'!R53/'CMA Emp Adj'!R53,"")</f>
        <v>0.23059732978687433</v>
      </c>
      <c r="S53" s="36">
        <f>IFERROR(+'Tor Emp Adj'!S53/'CMA Emp Adj'!S53,"")</f>
        <v>0.31717094072427915</v>
      </c>
      <c r="T53" s="36">
        <f>IFERROR(+'Tor Emp Adj'!T53/'CMA Emp Adj'!T53,"")</f>
        <v>0</v>
      </c>
      <c r="U53" s="36">
        <f>IFERROR(+'Tor Emp Adj'!U53/'CMA Emp Adj'!U53,"")</f>
        <v>0</v>
      </c>
      <c r="V53" s="36">
        <f>IFERROR(+'Tor Emp Adj'!V53/'CMA Emp Adj'!V53,"")</f>
        <v>0.34861605423780423</v>
      </c>
      <c r="W53" s="36">
        <f>IFERROR(+'Tor Emp Adj'!W53/'CMA Emp Adj'!W53,"")</f>
        <v>0.28777638504183595</v>
      </c>
      <c r="X53" s="36">
        <f>IFERROR(+'Tor Emp Adj'!X53/'CMA Emp Adj'!X53,"")</f>
        <v>0</v>
      </c>
      <c r="Y53" s="36">
        <f>IFERROR(+'Tor Emp Adj'!Y53/'CMA Emp Adj'!Y53,"")</f>
        <v>0.21984289048530808</v>
      </c>
    </row>
    <row r="54" spans="1:25" x14ac:dyDescent="0.25">
      <c r="A54" s="6" t="s">
        <v>48</v>
      </c>
      <c r="B54" s="6"/>
      <c r="C54" s="14">
        <v>335</v>
      </c>
      <c r="D54" s="70">
        <f>IFERROR(+'Tor Emp Adj'!D54/'CMA Emp Adj'!D54,"")</f>
        <v>0.44039833354755054</v>
      </c>
      <c r="E54" s="70">
        <f>IFERROR(+'Tor Emp Adj'!E54/'CMA Emp Adj'!E54,"")</f>
        <v>0.50341845686640352</v>
      </c>
      <c r="F54" s="70">
        <f>IFERROR(+'Tor Emp Adj'!F54/'CMA Emp Adj'!F54,"")</f>
        <v>0.40371310758840173</v>
      </c>
      <c r="G54" s="70">
        <f>IFERROR(+'Tor Emp Adj'!G54/'CMA Emp Adj'!G54,"")</f>
        <v>0.46070520315671654</v>
      </c>
      <c r="H54" s="70">
        <f>IFERROR(+'Tor Emp Adj'!H54/'CMA Emp Adj'!H54,"")</f>
        <v>0.40336081141817126</v>
      </c>
      <c r="I54" s="70">
        <f>IFERROR(+'Tor Emp Adj'!I54/'CMA Emp Adj'!I54,"")</f>
        <v>0.48517327871426752</v>
      </c>
      <c r="J54" s="70">
        <f>IFERROR(+'Tor Emp Adj'!J54/'CMA Emp Adj'!J54,"")</f>
        <v>0.45132636957544014</v>
      </c>
      <c r="K54" s="70">
        <f>IFERROR(+'Tor Emp Adj'!K54/'CMA Emp Adj'!K54,"")</f>
        <v>0.53456968171303842</v>
      </c>
      <c r="L54" s="70">
        <f>IFERROR(+'Tor Emp Adj'!L54/'CMA Emp Adj'!L54,"")</f>
        <v>0.31338760597180609</v>
      </c>
      <c r="M54" s="35">
        <f>IFERROR(+'Tor Emp Adj'!M54/'CMA Emp Adj'!M54,"")</f>
        <v>0.27441239244708726</v>
      </c>
      <c r="N54" s="35">
        <f>IFERROR(+'Tor Emp Adj'!N54/'CMA Emp Adj'!N54,"")</f>
        <v>0.34972336948997446</v>
      </c>
      <c r="O54" s="35">
        <f>IFERROR(+'Tor Emp Adj'!O54/'CMA Emp Adj'!O54,"")</f>
        <v>0.49158548608021613</v>
      </c>
      <c r="P54" s="35">
        <f>IFERROR(+'Tor Emp Adj'!P54/'CMA Emp Adj'!P54,"")</f>
        <v>0.30047091056060921</v>
      </c>
      <c r="Q54" s="35">
        <f>IFERROR(+'Tor Emp Adj'!Q54/'CMA Emp Adj'!Q54,"")</f>
        <v>0.4138120253071077</v>
      </c>
      <c r="R54" s="35">
        <f>IFERROR(+'Tor Emp Adj'!R54/'CMA Emp Adj'!R54,"")</f>
        <v>0.27960563404153371</v>
      </c>
      <c r="S54" s="35">
        <f>IFERROR(+'Tor Emp Adj'!S54/'CMA Emp Adj'!S54,"")</f>
        <v>0.38093434200676168</v>
      </c>
      <c r="T54" s="35">
        <f>IFERROR(+'Tor Emp Adj'!T54/'CMA Emp Adj'!T54,"")</f>
        <v>0.53282957004300269</v>
      </c>
      <c r="U54" s="35">
        <f>IFERROR(+'Tor Emp Adj'!U54/'CMA Emp Adj'!U54,"")</f>
        <v>0.4396108233251293</v>
      </c>
      <c r="V54" s="35">
        <f>IFERROR(+'Tor Emp Adj'!V54/'CMA Emp Adj'!V54,"")</f>
        <v>0.42871355379170617</v>
      </c>
      <c r="W54" s="35">
        <f>IFERROR(+'Tor Emp Adj'!W54/'CMA Emp Adj'!W54,"")</f>
        <v>0.27476724156359711</v>
      </c>
      <c r="X54" s="35">
        <f>IFERROR(+'Tor Emp Adj'!X54/'CMA Emp Adj'!X54,"")</f>
        <v>0.26270626425610316</v>
      </c>
      <c r="Y54" s="35">
        <f>IFERROR(+'Tor Emp Adj'!Y54/'CMA Emp Adj'!Y54,"")</f>
        <v>0.2481246544644258</v>
      </c>
    </row>
    <row r="55" spans="1:25" x14ac:dyDescent="0.25">
      <c r="A55" s="6" t="s">
        <v>49</v>
      </c>
      <c r="B55" s="6"/>
      <c r="C55" s="14">
        <v>336</v>
      </c>
      <c r="D55" s="70">
        <f>IFERROR(+'Tor Emp Adj'!D55/'CMA Emp Adj'!D55,"")</f>
        <v>0.39668754280990121</v>
      </c>
      <c r="E55" s="70">
        <f>IFERROR(+'Tor Emp Adj'!E55/'CMA Emp Adj'!E55,"")</f>
        <v>0.37776364376711769</v>
      </c>
      <c r="F55" s="70">
        <f>IFERROR(+'Tor Emp Adj'!F55/'CMA Emp Adj'!F55,"")</f>
        <v>0.39365876498254909</v>
      </c>
      <c r="G55" s="70">
        <f>IFERROR(+'Tor Emp Adj'!G55/'CMA Emp Adj'!G55,"")</f>
        <v>0.39501301938554806</v>
      </c>
      <c r="H55" s="70">
        <f>IFERROR(+'Tor Emp Adj'!H55/'CMA Emp Adj'!H55,"")</f>
        <v>0.36040256101624091</v>
      </c>
      <c r="I55" s="70">
        <f>IFERROR(+'Tor Emp Adj'!I55/'CMA Emp Adj'!I55,"")</f>
        <v>0.43602328299795551</v>
      </c>
      <c r="J55" s="70">
        <f>IFERROR(+'Tor Emp Adj'!J55/'CMA Emp Adj'!J55,"")</f>
        <v>0.41336347028644005</v>
      </c>
      <c r="K55" s="70">
        <f>IFERROR(+'Tor Emp Adj'!K55/'CMA Emp Adj'!K55,"")</f>
        <v>0.34325756082132891</v>
      </c>
      <c r="L55" s="70">
        <f>IFERROR(+'Tor Emp Adj'!L55/'CMA Emp Adj'!L55,"")</f>
        <v>0.23985128992708774</v>
      </c>
      <c r="M55" s="35">
        <f>IFERROR(+'Tor Emp Adj'!M55/'CMA Emp Adj'!M55,"")</f>
        <v>0.23556286994358192</v>
      </c>
      <c r="N55" s="35">
        <f>IFERROR(+'Tor Emp Adj'!N55/'CMA Emp Adj'!N55,"")</f>
        <v>0.25646007320349706</v>
      </c>
      <c r="O55" s="35">
        <f>IFERROR(+'Tor Emp Adj'!O55/'CMA Emp Adj'!O55,"")</f>
        <v>0.23497321408311209</v>
      </c>
      <c r="P55" s="35">
        <f>IFERROR(+'Tor Emp Adj'!P55/'CMA Emp Adj'!P55,"")</f>
        <v>0.22302119691924382</v>
      </c>
      <c r="Q55" s="35">
        <f>IFERROR(+'Tor Emp Adj'!Q55/'CMA Emp Adj'!Q55,"")</f>
        <v>0.14201032715317333</v>
      </c>
      <c r="R55" s="35">
        <f>IFERROR(+'Tor Emp Adj'!R55/'CMA Emp Adj'!R55,"")</f>
        <v>0.25313532961509694</v>
      </c>
      <c r="S55" s="35">
        <f>IFERROR(+'Tor Emp Adj'!S55/'CMA Emp Adj'!S55,"")</f>
        <v>0.19649268284920696</v>
      </c>
      <c r="T55" s="35">
        <f>IFERROR(+'Tor Emp Adj'!T55/'CMA Emp Adj'!T55,"")</f>
        <v>0.23646947444469729</v>
      </c>
      <c r="U55" s="35">
        <f>IFERROR(+'Tor Emp Adj'!U55/'CMA Emp Adj'!U55,"")</f>
        <v>0.19387073562589949</v>
      </c>
      <c r="V55" s="35">
        <f>IFERROR(+'Tor Emp Adj'!V55/'CMA Emp Adj'!V55,"")</f>
        <v>0.29063618509237854</v>
      </c>
      <c r="W55" s="35">
        <f>IFERROR(+'Tor Emp Adj'!W55/'CMA Emp Adj'!W55,"")</f>
        <v>0.19858195679662807</v>
      </c>
      <c r="X55" s="35">
        <f>IFERROR(+'Tor Emp Adj'!X55/'CMA Emp Adj'!X55,"")</f>
        <v>0.18351845465764663</v>
      </c>
      <c r="Y55" s="35">
        <f>IFERROR(+'Tor Emp Adj'!Y55/'CMA Emp Adj'!Y55,"")</f>
        <v>0.21252659553926534</v>
      </c>
    </row>
    <row r="56" spans="1:25" x14ac:dyDescent="0.25">
      <c r="A56" s="8" t="s">
        <v>50</v>
      </c>
      <c r="B56" s="8"/>
      <c r="C56" s="15" t="s">
        <v>194</v>
      </c>
      <c r="D56" s="71">
        <f>IFERROR(+'Tor Emp Adj'!D56/'CMA Emp Adj'!D56,"")</f>
        <v>0.37709943150269198</v>
      </c>
      <c r="E56" s="71">
        <f>IFERROR(+'Tor Emp Adj'!E56/'CMA Emp Adj'!E56,"")</f>
        <v>0.34054317466342271</v>
      </c>
      <c r="F56" s="71">
        <f>IFERROR(+'Tor Emp Adj'!F56/'CMA Emp Adj'!F56,"")</f>
        <v>0.37368914864624886</v>
      </c>
      <c r="G56" s="71">
        <f>IFERROR(+'Tor Emp Adj'!G56/'CMA Emp Adj'!G56,"")</f>
        <v>0.39032477496080942</v>
      </c>
      <c r="H56" s="71">
        <f>IFERROR(+'Tor Emp Adj'!H56/'CMA Emp Adj'!H56,"")</f>
        <v>0.37980986719718102</v>
      </c>
      <c r="I56" s="71">
        <f>IFERROR(+'Tor Emp Adj'!I56/'CMA Emp Adj'!I56,"")</f>
        <v>0.44928955317230773</v>
      </c>
      <c r="J56" s="71">
        <f>IFERROR(+'Tor Emp Adj'!J56/'CMA Emp Adj'!J56,"")</f>
        <v>0.41240824793542824</v>
      </c>
      <c r="K56" s="71">
        <f>IFERROR(+'Tor Emp Adj'!K56/'CMA Emp Adj'!K56,"")</f>
        <v>0.32475277292042309</v>
      </c>
      <c r="L56" s="71">
        <f>IFERROR(+'Tor Emp Adj'!L56/'CMA Emp Adj'!L56,"")</f>
        <v>0.1849368144303076</v>
      </c>
      <c r="M56" s="36">
        <f>IFERROR(+'Tor Emp Adj'!M56/'CMA Emp Adj'!M56,"")</f>
        <v>0.18692147858085978</v>
      </c>
      <c r="N56" s="36">
        <f>IFERROR(+'Tor Emp Adj'!N56/'CMA Emp Adj'!N56,"")</f>
        <v>0.19730510700230822</v>
      </c>
      <c r="O56" s="36">
        <f>IFERROR(+'Tor Emp Adj'!O56/'CMA Emp Adj'!O56,"")</f>
        <v>0.16998568669298195</v>
      </c>
      <c r="P56" s="36">
        <f>IFERROR(+'Tor Emp Adj'!P56/'CMA Emp Adj'!P56,"")</f>
        <v>0.1618801075380622</v>
      </c>
      <c r="Q56" s="36">
        <f>IFERROR(+'Tor Emp Adj'!Q56/'CMA Emp Adj'!Q56,"")</f>
        <v>0.11221932681766589</v>
      </c>
      <c r="R56" s="36">
        <f>IFERROR(+'Tor Emp Adj'!R56/'CMA Emp Adj'!R56,"")</f>
        <v>0.14792374396637475</v>
      </c>
      <c r="S56" s="36">
        <f>IFERROR(+'Tor Emp Adj'!S56/'CMA Emp Adj'!S56,"")</f>
        <v>0.13180958819429364</v>
      </c>
      <c r="T56" s="36">
        <f>IFERROR(+'Tor Emp Adj'!T56/'CMA Emp Adj'!T56,"")</f>
        <v>0.14222852815990539</v>
      </c>
      <c r="U56" s="36">
        <f>IFERROR(+'Tor Emp Adj'!U56/'CMA Emp Adj'!U56,"")</f>
        <v>0.13949921718992309</v>
      </c>
      <c r="V56" s="36">
        <f>IFERROR(+'Tor Emp Adj'!V56/'CMA Emp Adj'!V56,"")</f>
        <v>0.18862530756772991</v>
      </c>
      <c r="W56" s="36">
        <f>IFERROR(+'Tor Emp Adj'!W56/'CMA Emp Adj'!W56,"")</f>
        <v>0.10999312490451647</v>
      </c>
      <c r="X56" s="36">
        <f>IFERROR(+'Tor Emp Adj'!X56/'CMA Emp Adj'!X56,"")</f>
        <v>0.11211967670784397</v>
      </c>
      <c r="Y56" s="36">
        <f>IFERROR(+'Tor Emp Adj'!Y56/'CMA Emp Adj'!Y56,"")</f>
        <v>0.12542430128265925</v>
      </c>
    </row>
    <row r="57" spans="1:25" x14ac:dyDescent="0.25">
      <c r="A57" s="7" t="s">
        <v>51</v>
      </c>
      <c r="B57" s="7"/>
      <c r="C57" s="14">
        <v>3361</v>
      </c>
      <c r="D57" s="70">
        <f>IFERROR(+'Tor Emp Adj'!D57/'CMA Emp Adj'!D57,"")</f>
        <v>0.21481164477383263</v>
      </c>
      <c r="E57" s="70">
        <f>IFERROR(+'Tor Emp Adj'!E57/'CMA Emp Adj'!E57,"")</f>
        <v>0.2267631474312205</v>
      </c>
      <c r="F57" s="70">
        <f>IFERROR(+'Tor Emp Adj'!F57/'CMA Emp Adj'!F57,"")</f>
        <v>0.21350262997281144</v>
      </c>
      <c r="G57" s="70">
        <f>IFERROR(+'Tor Emp Adj'!G57/'CMA Emp Adj'!G57,"")</f>
        <v>0.33578007864537257</v>
      </c>
      <c r="H57" s="70">
        <f>IFERROR(+'Tor Emp Adj'!H57/'CMA Emp Adj'!H57,"")</f>
        <v>0.31512684456040657</v>
      </c>
      <c r="I57" s="70">
        <f>IFERROR(+'Tor Emp Adj'!I57/'CMA Emp Adj'!I57,"")</f>
        <v>0.31883005246067109</v>
      </c>
      <c r="J57" s="70">
        <f>IFERROR(+'Tor Emp Adj'!J57/'CMA Emp Adj'!J57,"")</f>
        <v>0.38976780374575359</v>
      </c>
      <c r="K57" s="70">
        <f>IFERROR(+'Tor Emp Adj'!K57/'CMA Emp Adj'!K57,"")</f>
        <v>0.19155711748402998</v>
      </c>
      <c r="L57" s="70">
        <f>IFERROR(+'Tor Emp Adj'!L57/'CMA Emp Adj'!L57,"")</f>
        <v>0.12164678964335582</v>
      </c>
      <c r="M57" s="35">
        <f>IFERROR(+'Tor Emp Adj'!M57/'CMA Emp Adj'!M57,"")</f>
        <v>0.13249299550655969</v>
      </c>
      <c r="N57" s="35">
        <f>IFERROR(+'Tor Emp Adj'!N57/'CMA Emp Adj'!N57,"")</f>
        <v>0.1291108900779025</v>
      </c>
      <c r="O57" s="35">
        <f>IFERROR(+'Tor Emp Adj'!O57/'CMA Emp Adj'!O57,"")</f>
        <v>0.10788928881442376</v>
      </c>
      <c r="P57" s="35">
        <f>IFERROR(+'Tor Emp Adj'!P57/'CMA Emp Adj'!P57,"")</f>
        <v>0.11824015184070247</v>
      </c>
      <c r="Q57" s="35">
        <f>IFERROR(+'Tor Emp Adj'!Q57/'CMA Emp Adj'!Q57,"")</f>
        <v>0</v>
      </c>
      <c r="R57" s="35">
        <f>IFERROR(+'Tor Emp Adj'!R57/'CMA Emp Adj'!R57,"")</f>
        <v>6.3439380837852971E-2</v>
      </c>
      <c r="S57" s="35">
        <f>IFERROR(+'Tor Emp Adj'!S57/'CMA Emp Adj'!S57,"")</f>
        <v>8.6279783767229043E-2</v>
      </c>
      <c r="T57" s="35">
        <f>IFERROR(+'Tor Emp Adj'!T57/'CMA Emp Adj'!T57,"")</f>
        <v>6.6083151170209437E-2</v>
      </c>
      <c r="U57" s="35">
        <f>IFERROR(+'Tor Emp Adj'!U57/'CMA Emp Adj'!U57,"")</f>
        <v>8.6617082550567895E-2</v>
      </c>
      <c r="V57" s="35">
        <f>IFERROR(+'Tor Emp Adj'!V57/'CMA Emp Adj'!V57,"")</f>
        <v>9.8180449147047488E-2</v>
      </c>
      <c r="W57" s="35">
        <f>IFERROR(+'Tor Emp Adj'!W57/'CMA Emp Adj'!W57,"")</f>
        <v>0</v>
      </c>
      <c r="X57" s="35">
        <f>IFERROR(+'Tor Emp Adj'!X57/'CMA Emp Adj'!X57,"")</f>
        <v>7.3022778852925421E-2</v>
      </c>
      <c r="Y57" s="35">
        <f>IFERROR(+'Tor Emp Adj'!Y57/'CMA Emp Adj'!Y57,"")</f>
        <v>0.10623074633163601</v>
      </c>
    </row>
    <row r="58" spans="1:25" x14ac:dyDescent="0.25">
      <c r="A58" s="7" t="s">
        <v>52</v>
      </c>
      <c r="B58" s="7"/>
      <c r="C58" s="14">
        <v>3362</v>
      </c>
      <c r="D58" s="70" t="str">
        <f>IFERROR(+'Tor Emp Adj'!D58/'CMA Emp Adj'!D58,"")</f>
        <v/>
      </c>
      <c r="E58" s="70" t="str">
        <f>IFERROR(+'Tor Emp Adj'!E58/'CMA Emp Adj'!E58,"")</f>
        <v/>
      </c>
      <c r="F58" s="70" t="str">
        <f>IFERROR(+'Tor Emp Adj'!F58/'CMA Emp Adj'!F58,"")</f>
        <v/>
      </c>
      <c r="G58" s="70" t="str">
        <f>IFERROR(+'Tor Emp Adj'!G58/'CMA Emp Adj'!G58,"")</f>
        <v/>
      </c>
      <c r="H58" s="70" t="str">
        <f>IFERROR(+'Tor Emp Adj'!H58/'CMA Emp Adj'!H58,"")</f>
        <v/>
      </c>
      <c r="I58" s="70" t="str">
        <f>IFERROR(+'Tor Emp Adj'!I58/'CMA Emp Adj'!I58,"")</f>
        <v/>
      </c>
      <c r="J58" s="70" t="str">
        <f>IFERROR(+'Tor Emp Adj'!J58/'CMA Emp Adj'!J58,"")</f>
        <v/>
      </c>
      <c r="K58" s="70" t="str">
        <f>IFERROR(+'Tor Emp Adj'!K58/'CMA Emp Adj'!K58,"")</f>
        <v/>
      </c>
      <c r="L58" s="70">
        <f>IFERROR(+'Tor Emp Adj'!L58/'CMA Emp Adj'!L58,"")</f>
        <v>0</v>
      </c>
      <c r="M58" s="35" t="str">
        <f>IFERROR(+'Tor Emp Adj'!M58/'CMA Emp Adj'!M58,"")</f>
        <v/>
      </c>
      <c r="N58" s="35" t="str">
        <f>IFERROR(+'Tor Emp Adj'!N58/'CMA Emp Adj'!N58,"")</f>
        <v/>
      </c>
      <c r="O58" s="35">
        <f>IFERROR(+'Tor Emp Adj'!O58/'CMA Emp Adj'!O58,"")</f>
        <v>0</v>
      </c>
      <c r="P58" s="35" t="str">
        <f>IFERROR(+'Tor Emp Adj'!P58/'CMA Emp Adj'!P58,"")</f>
        <v/>
      </c>
      <c r="Q58" s="35" t="str">
        <f>IFERROR(+'Tor Emp Adj'!Q58/'CMA Emp Adj'!Q58,"")</f>
        <v/>
      </c>
      <c r="R58" s="35" t="str">
        <f>IFERROR(+'Tor Emp Adj'!R58/'CMA Emp Adj'!R58,"")</f>
        <v/>
      </c>
      <c r="S58" s="35">
        <f>IFERROR(+'Tor Emp Adj'!S58/'CMA Emp Adj'!S58,"")</f>
        <v>0</v>
      </c>
      <c r="T58" s="35" t="str">
        <f>IFERROR(+'Tor Emp Adj'!T58/'CMA Emp Adj'!T58,"")</f>
        <v/>
      </c>
      <c r="U58" s="35" t="str">
        <f>IFERROR(+'Tor Emp Adj'!U58/'CMA Emp Adj'!U58,"")</f>
        <v/>
      </c>
      <c r="V58" s="35" t="str">
        <f>IFERROR(+'Tor Emp Adj'!V58/'CMA Emp Adj'!V58,"")</f>
        <v/>
      </c>
      <c r="W58" s="35" t="str">
        <f>IFERROR(+'Tor Emp Adj'!W58/'CMA Emp Adj'!W58,"")</f>
        <v/>
      </c>
      <c r="X58" s="35" t="str">
        <f>IFERROR(+'Tor Emp Adj'!X58/'CMA Emp Adj'!X58,"")</f>
        <v/>
      </c>
      <c r="Y58" s="35" t="str">
        <f>IFERROR(+'Tor Emp Adj'!Y58/'CMA Emp Adj'!Y58,"")</f>
        <v/>
      </c>
    </row>
    <row r="59" spans="1:25" x14ac:dyDescent="0.25">
      <c r="A59" s="7" t="s">
        <v>53</v>
      </c>
      <c r="B59" s="7"/>
      <c r="C59" s="14">
        <v>3363</v>
      </c>
      <c r="D59" s="70">
        <f>IFERROR(+'Tor Emp Adj'!D59/'CMA Emp Adj'!D59,"")</f>
        <v>0.46879482477112883</v>
      </c>
      <c r="E59" s="70">
        <f>IFERROR(+'Tor Emp Adj'!E59/'CMA Emp Adj'!E59,"")</f>
        <v>0.39246981706452122</v>
      </c>
      <c r="F59" s="70">
        <f>IFERROR(+'Tor Emp Adj'!F59/'CMA Emp Adj'!F59,"")</f>
        <v>0.44790514431974621</v>
      </c>
      <c r="G59" s="70">
        <f>IFERROR(+'Tor Emp Adj'!G59/'CMA Emp Adj'!G59,"")</f>
        <v>0.42531146140256293</v>
      </c>
      <c r="H59" s="70">
        <f>IFERROR(+'Tor Emp Adj'!H59/'CMA Emp Adj'!H59,"")</f>
        <v>0.4078339345429049</v>
      </c>
      <c r="I59" s="70">
        <f>IFERROR(+'Tor Emp Adj'!I59/'CMA Emp Adj'!I59,"")</f>
        <v>0.49011639362195558</v>
      </c>
      <c r="J59" s="70">
        <f>IFERROR(+'Tor Emp Adj'!J59/'CMA Emp Adj'!J59,"")</f>
        <v>0.42284003395461617</v>
      </c>
      <c r="K59" s="70">
        <f>IFERROR(+'Tor Emp Adj'!K59/'CMA Emp Adj'!K59,"")</f>
        <v>0.36065096625581899</v>
      </c>
      <c r="L59" s="70">
        <f>IFERROR(+'Tor Emp Adj'!L59/'CMA Emp Adj'!L59,"")</f>
        <v>0.212132491835719</v>
      </c>
      <c r="M59" s="35">
        <f>IFERROR(+'Tor Emp Adj'!M59/'CMA Emp Adj'!M59,"")</f>
        <v>0.21160963229318128</v>
      </c>
      <c r="N59" s="35">
        <f>IFERROR(+'Tor Emp Adj'!N59/'CMA Emp Adj'!N59,"")</f>
        <v>0.22806482494692551</v>
      </c>
      <c r="O59" s="35">
        <f>IFERROR(+'Tor Emp Adj'!O59/'CMA Emp Adj'!O59,"")</f>
        <v>0.19834751136607884</v>
      </c>
      <c r="P59" s="35">
        <f>IFERROR(+'Tor Emp Adj'!P59/'CMA Emp Adj'!P59,"")</f>
        <v>0.17918282250636991</v>
      </c>
      <c r="Q59" s="35">
        <f>IFERROR(+'Tor Emp Adj'!Q59/'CMA Emp Adj'!Q59,"")</f>
        <v>0.14565197815532843</v>
      </c>
      <c r="R59" s="35">
        <f>IFERROR(+'Tor Emp Adj'!R59/'CMA Emp Adj'!R59,"")</f>
        <v>0.19950760503787782</v>
      </c>
      <c r="S59" s="35">
        <f>IFERROR(+'Tor Emp Adj'!S59/'CMA Emp Adj'!S59,"")</f>
        <v>0.15494603486465722</v>
      </c>
      <c r="T59" s="35">
        <f>IFERROR(+'Tor Emp Adj'!T59/'CMA Emp Adj'!T59,"")</f>
        <v>0.19025693070982719</v>
      </c>
      <c r="U59" s="35">
        <f>IFERROR(+'Tor Emp Adj'!U59/'CMA Emp Adj'!U59,"")</f>
        <v>0.16664402186465252</v>
      </c>
      <c r="V59" s="35">
        <f>IFERROR(+'Tor Emp Adj'!V59/'CMA Emp Adj'!V59,"")</f>
        <v>0.2366577748850501</v>
      </c>
      <c r="W59" s="35">
        <f>IFERROR(+'Tor Emp Adj'!W59/'CMA Emp Adj'!W59,"")</f>
        <v>0.14055363325298767</v>
      </c>
      <c r="X59" s="35">
        <f>IFERROR(+'Tor Emp Adj'!X59/'CMA Emp Adj'!X59,"")</f>
        <v>0.13460708691941814</v>
      </c>
      <c r="Y59" s="35">
        <f>IFERROR(+'Tor Emp Adj'!Y59/'CMA Emp Adj'!Y59,"")</f>
        <v>0.14290678980890215</v>
      </c>
    </row>
    <row r="60" spans="1:25" x14ac:dyDescent="0.25">
      <c r="A60" s="7" t="s">
        <v>54</v>
      </c>
      <c r="B60" s="7"/>
      <c r="C60" s="14">
        <v>3364</v>
      </c>
      <c r="D60" s="70">
        <f>IFERROR(+'Tor Emp Adj'!D60/'CMA Emp Adj'!D60,"")</f>
        <v>0.45912110304668996</v>
      </c>
      <c r="E60" s="70">
        <f>IFERROR(+'Tor Emp Adj'!E60/'CMA Emp Adj'!E60,"")</f>
        <v>0.49686667069932944</v>
      </c>
      <c r="F60" s="70">
        <f>IFERROR(+'Tor Emp Adj'!F60/'CMA Emp Adj'!F60,"")</f>
        <v>0.46887712133895226</v>
      </c>
      <c r="G60" s="70">
        <f>IFERROR(+'Tor Emp Adj'!G60/'CMA Emp Adj'!G60,"")</f>
        <v>0.42404653396151676</v>
      </c>
      <c r="H60" s="70">
        <f>IFERROR(+'Tor Emp Adj'!H60/'CMA Emp Adj'!H60,"")</f>
        <v>0.268522917953948</v>
      </c>
      <c r="I60" s="70">
        <f>IFERROR(+'Tor Emp Adj'!I60/'CMA Emp Adj'!I60,"")</f>
        <v>0.35593862750677979</v>
      </c>
      <c r="J60" s="70">
        <f>IFERROR(+'Tor Emp Adj'!J60/'CMA Emp Adj'!J60,"")</f>
        <v>0.4562542553878226</v>
      </c>
      <c r="K60" s="70">
        <f>IFERROR(+'Tor Emp Adj'!K60/'CMA Emp Adj'!K60,"")</f>
        <v>0.49307639148398286</v>
      </c>
      <c r="L60" s="70">
        <f>IFERROR(+'Tor Emp Adj'!L60/'CMA Emp Adj'!L60,"")</f>
        <v>0.41506622174140895</v>
      </c>
      <c r="M60" s="35">
        <f>IFERROR(+'Tor Emp Adj'!M60/'CMA Emp Adj'!M60,"")</f>
        <v>0.42226537073609399</v>
      </c>
      <c r="N60" s="35">
        <f>IFERROR(+'Tor Emp Adj'!N60/'CMA Emp Adj'!N60,"")</f>
        <v>0.52433068112867964</v>
      </c>
      <c r="O60" s="35">
        <f>IFERROR(+'Tor Emp Adj'!O60/'CMA Emp Adj'!O60,"")</f>
        <v>0.62659248855190908</v>
      </c>
      <c r="P60" s="35">
        <f>IFERROR(+'Tor Emp Adj'!P60/'CMA Emp Adj'!P60,"")</f>
        <v>0.62331757314454006</v>
      </c>
      <c r="Q60" s="35">
        <f>IFERROR(+'Tor Emp Adj'!Q60/'CMA Emp Adj'!Q60,"")</f>
        <v>0.27479416669557333</v>
      </c>
      <c r="R60" s="35">
        <f>IFERROR(+'Tor Emp Adj'!R60/'CMA Emp Adj'!R60,"")</f>
        <v>0.62505355871706991</v>
      </c>
      <c r="S60" s="35">
        <f>IFERROR(+'Tor Emp Adj'!S60/'CMA Emp Adj'!S60,"")</f>
        <v>0.37122814161068934</v>
      </c>
      <c r="T60" s="35">
        <f>IFERROR(+'Tor Emp Adj'!T60/'CMA Emp Adj'!T60,"")</f>
        <v>0.51945689619399182</v>
      </c>
      <c r="U60" s="35">
        <f>IFERROR(+'Tor Emp Adj'!U60/'CMA Emp Adj'!U60,"")</f>
        <v>0.29181352707055908</v>
      </c>
      <c r="V60" s="35">
        <f>IFERROR(+'Tor Emp Adj'!V60/'CMA Emp Adj'!V60,"")</f>
        <v>0.5453824245382396</v>
      </c>
      <c r="W60" s="35">
        <f>IFERROR(+'Tor Emp Adj'!W60/'CMA Emp Adj'!W60,"")</f>
        <v>0.57467121283848865</v>
      </c>
      <c r="X60" s="35">
        <f>IFERROR(+'Tor Emp Adj'!X60/'CMA Emp Adj'!X60,"")</f>
        <v>0.37764975989915006</v>
      </c>
      <c r="Y60" s="35">
        <f>IFERROR(+'Tor Emp Adj'!Y60/'CMA Emp Adj'!Y60,"")</f>
        <v>0.52411493760823413</v>
      </c>
    </row>
    <row r="61" spans="1:25" x14ac:dyDescent="0.25">
      <c r="A61" s="7" t="s">
        <v>55</v>
      </c>
      <c r="B61" s="7"/>
      <c r="C61" s="14" t="s">
        <v>195</v>
      </c>
      <c r="D61" s="70" t="str">
        <f>IFERROR(+'Tor Emp Adj'!D61/'CMA Emp Adj'!D61,"")</f>
        <v/>
      </c>
      <c r="E61" s="70">
        <f>IFERROR(+'Tor Emp Adj'!E61/'CMA Emp Adj'!E61,"")</f>
        <v>0</v>
      </c>
      <c r="F61" s="70" t="str">
        <f>IFERROR(+'Tor Emp Adj'!F61/'CMA Emp Adj'!F61,"")</f>
        <v/>
      </c>
      <c r="G61" s="70">
        <f>IFERROR(+'Tor Emp Adj'!G61/'CMA Emp Adj'!G61,"")</f>
        <v>0</v>
      </c>
      <c r="H61" s="70" t="str">
        <f>IFERROR(+'Tor Emp Adj'!H61/'CMA Emp Adj'!H61,"")</f>
        <v/>
      </c>
      <c r="I61" s="70" t="str">
        <f>IFERROR(+'Tor Emp Adj'!I61/'CMA Emp Adj'!I61,"")</f>
        <v/>
      </c>
      <c r="J61" s="70" t="str">
        <f>IFERROR(+'Tor Emp Adj'!J61/'CMA Emp Adj'!J61,"")</f>
        <v/>
      </c>
      <c r="K61" s="70" t="str">
        <f>IFERROR(+'Tor Emp Adj'!K61/'CMA Emp Adj'!K61,"")</f>
        <v/>
      </c>
      <c r="L61" s="70" t="str">
        <f>IFERROR(+'Tor Emp Adj'!L61/'CMA Emp Adj'!L61,"")</f>
        <v/>
      </c>
      <c r="M61" s="35">
        <f>IFERROR(+'Tor Emp Adj'!M61/'CMA Emp Adj'!M61,"")</f>
        <v>0</v>
      </c>
      <c r="N61" s="35" t="str">
        <f>IFERROR(+'Tor Emp Adj'!N61/'CMA Emp Adj'!N61,"")</f>
        <v/>
      </c>
      <c r="O61" s="35">
        <f>IFERROR(+'Tor Emp Adj'!O61/'CMA Emp Adj'!O61,"")</f>
        <v>0</v>
      </c>
      <c r="P61" s="35" t="str">
        <f>IFERROR(+'Tor Emp Adj'!P61/'CMA Emp Adj'!P61,"")</f>
        <v/>
      </c>
      <c r="Q61" s="35" t="str">
        <f>IFERROR(+'Tor Emp Adj'!Q61/'CMA Emp Adj'!Q61,"")</f>
        <v/>
      </c>
      <c r="R61" s="35" t="str">
        <f>IFERROR(+'Tor Emp Adj'!R61/'CMA Emp Adj'!R61,"")</f>
        <v/>
      </c>
      <c r="S61" s="35">
        <f>IFERROR(+'Tor Emp Adj'!S61/'CMA Emp Adj'!S61,"")</f>
        <v>0</v>
      </c>
      <c r="T61" s="35">
        <f>IFERROR(+'Tor Emp Adj'!T61/'CMA Emp Adj'!T61,"")</f>
        <v>0</v>
      </c>
      <c r="U61" s="35" t="str">
        <f>IFERROR(+'Tor Emp Adj'!U61/'CMA Emp Adj'!U61,"")</f>
        <v/>
      </c>
      <c r="V61" s="35" t="str">
        <f>IFERROR(+'Tor Emp Adj'!V61/'CMA Emp Adj'!V61,"")</f>
        <v/>
      </c>
      <c r="W61" s="35" t="str">
        <f>IFERROR(+'Tor Emp Adj'!W61/'CMA Emp Adj'!W61,"")</f>
        <v/>
      </c>
      <c r="X61" s="35" t="str">
        <f>IFERROR(+'Tor Emp Adj'!X61/'CMA Emp Adj'!X61,"")</f>
        <v/>
      </c>
      <c r="Y61" s="35" t="str">
        <f>IFERROR(+'Tor Emp Adj'!Y61/'CMA Emp Adj'!Y61,"")</f>
        <v/>
      </c>
    </row>
    <row r="62" spans="1:25" x14ac:dyDescent="0.25">
      <c r="A62" s="6" t="s">
        <v>56</v>
      </c>
      <c r="B62" s="6"/>
      <c r="C62" s="14">
        <v>337</v>
      </c>
      <c r="D62" s="70">
        <f>IFERROR(+'Tor Emp Adj'!D62/'CMA Emp Adj'!D62,"")</f>
        <v>0.46769820564915571</v>
      </c>
      <c r="E62" s="70">
        <f>IFERROR(+'Tor Emp Adj'!E62/'CMA Emp Adj'!E62,"")</f>
        <v>0.59623602865333114</v>
      </c>
      <c r="F62" s="70">
        <f>IFERROR(+'Tor Emp Adj'!F62/'CMA Emp Adj'!F62,"")</f>
        <v>0.58062618501108332</v>
      </c>
      <c r="G62" s="70">
        <f>IFERROR(+'Tor Emp Adj'!G62/'CMA Emp Adj'!G62,"")</f>
        <v>0.60616772829478993</v>
      </c>
      <c r="H62" s="70">
        <f>IFERROR(+'Tor Emp Adj'!H62/'CMA Emp Adj'!H62,"")</f>
        <v>0.62024666177344834</v>
      </c>
      <c r="I62" s="70">
        <f>IFERROR(+'Tor Emp Adj'!I62/'CMA Emp Adj'!I62,"")</f>
        <v>0.6110513480691796</v>
      </c>
      <c r="J62" s="70">
        <f>IFERROR(+'Tor Emp Adj'!J62/'CMA Emp Adj'!J62,"")</f>
        <v>0.55963648231529828</v>
      </c>
      <c r="K62" s="70">
        <f>IFERROR(+'Tor Emp Adj'!K62/'CMA Emp Adj'!K62,"")</f>
        <v>0.56175481505640679</v>
      </c>
      <c r="L62" s="70">
        <f>IFERROR(+'Tor Emp Adj'!L62/'CMA Emp Adj'!L62,"")</f>
        <v>0.45669531558355858</v>
      </c>
      <c r="M62" s="35">
        <f>IFERROR(+'Tor Emp Adj'!M62/'CMA Emp Adj'!M62,"")</f>
        <v>0.52712872915558961</v>
      </c>
      <c r="N62" s="35">
        <f>IFERROR(+'Tor Emp Adj'!N62/'CMA Emp Adj'!N62,"")</f>
        <v>0.57109903966219244</v>
      </c>
      <c r="O62" s="35">
        <f>IFERROR(+'Tor Emp Adj'!O62/'CMA Emp Adj'!O62,"")</f>
        <v>0.43552236498671082</v>
      </c>
      <c r="P62" s="35">
        <f>IFERROR(+'Tor Emp Adj'!P62/'CMA Emp Adj'!P62,"")</f>
        <v>0.55302575456430303</v>
      </c>
      <c r="Q62" s="35">
        <f>IFERROR(+'Tor Emp Adj'!Q62/'CMA Emp Adj'!Q62,"")</f>
        <v>0.44492516380040842</v>
      </c>
      <c r="R62" s="35">
        <f>IFERROR(+'Tor Emp Adj'!R62/'CMA Emp Adj'!R62,"")</f>
        <v>0.53928212841485734</v>
      </c>
      <c r="S62" s="35">
        <f>IFERROR(+'Tor Emp Adj'!S62/'CMA Emp Adj'!S62,"")</f>
        <v>0.39661389275647652</v>
      </c>
      <c r="T62" s="35">
        <f>IFERROR(+'Tor Emp Adj'!T62/'CMA Emp Adj'!T62,"")</f>
        <v>0.48045325374261194</v>
      </c>
      <c r="U62" s="35">
        <f>IFERROR(+'Tor Emp Adj'!U62/'CMA Emp Adj'!U62,"")</f>
        <v>0.36915046291676207</v>
      </c>
      <c r="V62" s="35">
        <f>IFERROR(+'Tor Emp Adj'!V62/'CMA Emp Adj'!V62,"")</f>
        <v>0.60082707781093769</v>
      </c>
      <c r="W62" s="35">
        <f>IFERROR(+'Tor Emp Adj'!W62/'CMA Emp Adj'!W62,"")</f>
        <v>0.38368325382424445</v>
      </c>
      <c r="X62" s="35">
        <f>IFERROR(+'Tor Emp Adj'!X62/'CMA Emp Adj'!X62,"")</f>
        <v>0.37771141710266815</v>
      </c>
      <c r="Y62" s="35">
        <f>IFERROR(+'Tor Emp Adj'!Y62/'CMA Emp Adj'!Y62,"")</f>
        <v>0.52747598689757313</v>
      </c>
    </row>
    <row r="63" spans="1:25" x14ac:dyDescent="0.25">
      <c r="A63" s="7" t="s">
        <v>57</v>
      </c>
      <c r="B63" s="7"/>
      <c r="C63" s="14">
        <v>3372</v>
      </c>
      <c r="D63" s="70">
        <f>IFERROR(+'Tor Emp Adj'!D63/'CMA Emp Adj'!D63,"")</f>
        <v>0.42474536045701111</v>
      </c>
      <c r="E63" s="70">
        <f>IFERROR(+'Tor Emp Adj'!E63/'CMA Emp Adj'!E63,"")</f>
        <v>0.56790572040432818</v>
      </c>
      <c r="F63" s="70">
        <f>IFERROR(+'Tor Emp Adj'!F63/'CMA Emp Adj'!F63,"")</f>
        <v>0.624937561000383</v>
      </c>
      <c r="G63" s="70">
        <f>IFERROR(+'Tor Emp Adj'!G63/'CMA Emp Adj'!G63,"")</f>
        <v>0.62880371089691334</v>
      </c>
      <c r="H63" s="70">
        <f>IFERROR(+'Tor Emp Adj'!H63/'CMA Emp Adj'!H63,"")</f>
        <v>0.57784049315792296</v>
      </c>
      <c r="I63" s="70">
        <f>IFERROR(+'Tor Emp Adj'!I63/'CMA Emp Adj'!I63,"")</f>
        <v>0.59405473580082691</v>
      </c>
      <c r="J63" s="70">
        <f>IFERROR(+'Tor Emp Adj'!J63/'CMA Emp Adj'!J63,"")</f>
        <v>0.6294475201587314</v>
      </c>
      <c r="K63" s="70">
        <f>IFERROR(+'Tor Emp Adj'!K63/'CMA Emp Adj'!K63,"")</f>
        <v>0.45207230465180365</v>
      </c>
      <c r="L63" s="70">
        <f>IFERROR(+'Tor Emp Adj'!L63/'CMA Emp Adj'!L63,"")</f>
        <v>0.47445518727865121</v>
      </c>
      <c r="M63" s="35">
        <f>IFERROR(+'Tor Emp Adj'!M63/'CMA Emp Adj'!M63,"")</f>
        <v>0.65601819793235383</v>
      </c>
      <c r="N63" s="35">
        <f>IFERROR(+'Tor Emp Adj'!N63/'CMA Emp Adj'!N63,"")</f>
        <v>0.72081354655299357</v>
      </c>
      <c r="O63" s="35">
        <f>IFERROR(+'Tor Emp Adj'!O63/'CMA Emp Adj'!O63,"")</f>
        <v>0.50826596580410099</v>
      </c>
      <c r="P63" s="35">
        <f>IFERROR(+'Tor Emp Adj'!P63/'CMA Emp Adj'!P63,"")</f>
        <v>0.79653125006245062</v>
      </c>
      <c r="Q63" s="35">
        <f>IFERROR(+'Tor Emp Adj'!Q63/'CMA Emp Adj'!Q63,"")</f>
        <v>0.46233773717117049</v>
      </c>
      <c r="R63" s="35">
        <f>IFERROR(+'Tor Emp Adj'!R63/'CMA Emp Adj'!R63,"")</f>
        <v>0.60456703068841244</v>
      </c>
      <c r="S63" s="35">
        <f>IFERROR(+'Tor Emp Adj'!S63/'CMA Emp Adj'!S63,"")</f>
        <v>0.4302204688018974</v>
      </c>
      <c r="T63" s="35">
        <f>IFERROR(+'Tor Emp Adj'!T63/'CMA Emp Adj'!T63,"")</f>
        <v>0.57000172769708002</v>
      </c>
      <c r="U63" s="35">
        <f>IFERROR(+'Tor Emp Adj'!U63/'CMA Emp Adj'!U63,"")</f>
        <v>0.39129328136048069</v>
      </c>
      <c r="V63" s="35">
        <f>IFERROR(+'Tor Emp Adj'!V63/'CMA Emp Adj'!V63,"")</f>
        <v>0.66614316768278781</v>
      </c>
      <c r="W63" s="35">
        <f>IFERROR(+'Tor Emp Adj'!W63/'CMA Emp Adj'!W63,"")</f>
        <v>0.57749910764439294</v>
      </c>
      <c r="X63" s="35">
        <f>IFERROR(+'Tor Emp Adj'!X63/'CMA Emp Adj'!X63,"")</f>
        <v>0</v>
      </c>
      <c r="Y63" s="35">
        <f>IFERROR(+'Tor Emp Adj'!Y63/'CMA Emp Adj'!Y63,"")</f>
        <v>0.44483271985478945</v>
      </c>
    </row>
    <row r="64" spans="1:25" x14ac:dyDescent="0.25">
      <c r="A64" s="6" t="s">
        <v>58</v>
      </c>
      <c r="B64" s="6"/>
      <c r="C64" s="14">
        <v>339</v>
      </c>
      <c r="D64" s="70">
        <f>IFERROR(+'Tor Emp Adj'!D64/'CMA Emp Adj'!D64,"")</f>
        <v>0.52475003368218309</v>
      </c>
      <c r="E64" s="70">
        <f>IFERROR(+'Tor Emp Adj'!E64/'CMA Emp Adj'!E64,"")</f>
        <v>0.5110242813491761</v>
      </c>
      <c r="F64" s="70">
        <f>IFERROR(+'Tor Emp Adj'!F64/'CMA Emp Adj'!F64,"")</f>
        <v>0.48655651799125299</v>
      </c>
      <c r="G64" s="70">
        <f>IFERROR(+'Tor Emp Adj'!G64/'CMA Emp Adj'!G64,"")</f>
        <v>0.56168107045023408</v>
      </c>
      <c r="H64" s="70">
        <f>IFERROR(+'Tor Emp Adj'!H64/'CMA Emp Adj'!H64,"")</f>
        <v>0.53837998678404209</v>
      </c>
      <c r="I64" s="70">
        <f>IFERROR(+'Tor Emp Adj'!I64/'CMA Emp Adj'!I64,"")</f>
        <v>0.52518550292898858</v>
      </c>
      <c r="J64" s="70">
        <f>IFERROR(+'Tor Emp Adj'!J64/'CMA Emp Adj'!J64,"")</f>
        <v>0.44500762944691641</v>
      </c>
      <c r="K64" s="70">
        <f>IFERROR(+'Tor Emp Adj'!K64/'CMA Emp Adj'!K64,"")</f>
        <v>0.52868739903793238</v>
      </c>
      <c r="L64" s="70">
        <f>IFERROR(+'Tor Emp Adj'!L64/'CMA Emp Adj'!L64,"")</f>
        <v>0.51628319300263381</v>
      </c>
      <c r="M64" s="35">
        <f>IFERROR(+'Tor Emp Adj'!M64/'CMA Emp Adj'!M64,"")</f>
        <v>0.4712868940572838</v>
      </c>
      <c r="N64" s="35">
        <f>IFERROR(+'Tor Emp Adj'!N64/'CMA Emp Adj'!N64,"")</f>
        <v>0.47317667287009157</v>
      </c>
      <c r="O64" s="35">
        <f>IFERROR(+'Tor Emp Adj'!O64/'CMA Emp Adj'!O64,"")</f>
        <v>0.38159640674501638</v>
      </c>
      <c r="P64" s="35">
        <f>IFERROR(+'Tor Emp Adj'!P64/'CMA Emp Adj'!P64,"")</f>
        <v>0.33636212778954727</v>
      </c>
      <c r="Q64" s="35">
        <f>IFERROR(+'Tor Emp Adj'!Q64/'CMA Emp Adj'!Q64,"")</f>
        <v>0.36844668313689283</v>
      </c>
      <c r="R64" s="35">
        <f>IFERROR(+'Tor Emp Adj'!R64/'CMA Emp Adj'!R64,"")</f>
        <v>0.49142622722176488</v>
      </c>
      <c r="S64" s="35">
        <f>IFERROR(+'Tor Emp Adj'!S64/'CMA Emp Adj'!S64,"")</f>
        <v>0.51443908301374164</v>
      </c>
      <c r="T64" s="35">
        <f>IFERROR(+'Tor Emp Adj'!T64/'CMA Emp Adj'!T64,"")</f>
        <v>0.40802854410544398</v>
      </c>
      <c r="U64" s="35">
        <f>IFERROR(+'Tor Emp Adj'!U64/'CMA Emp Adj'!U64,"")</f>
        <v>0.51774742385998229</v>
      </c>
      <c r="V64" s="35">
        <f>IFERROR(+'Tor Emp Adj'!V64/'CMA Emp Adj'!V64,"")</f>
        <v>0.43278755603580665</v>
      </c>
      <c r="W64" s="35">
        <f>IFERROR(+'Tor Emp Adj'!W64/'CMA Emp Adj'!W64,"")</f>
        <v>0.37202086235755533</v>
      </c>
      <c r="X64" s="35">
        <f>IFERROR(+'Tor Emp Adj'!X64/'CMA Emp Adj'!X64,"")</f>
        <v>0.38827170778880976</v>
      </c>
      <c r="Y64" s="35">
        <f>IFERROR(+'Tor Emp Adj'!Y64/'CMA Emp Adj'!Y64,"")</f>
        <v>0.42369320767433799</v>
      </c>
    </row>
    <row r="65" spans="1:25" x14ac:dyDescent="0.25">
      <c r="A65" s="7" t="s">
        <v>59</v>
      </c>
      <c r="B65" s="7"/>
      <c r="C65" s="14">
        <v>3391</v>
      </c>
      <c r="D65" s="70">
        <f>IFERROR(+'Tor Emp Adj'!D65/'CMA Emp Adj'!D65,"")</f>
        <v>0.33785982024092964</v>
      </c>
      <c r="E65" s="70">
        <f>IFERROR(+'Tor Emp Adj'!E65/'CMA Emp Adj'!E65,"")</f>
        <v>0.51888518726936805</v>
      </c>
      <c r="F65" s="70">
        <f>IFERROR(+'Tor Emp Adj'!F65/'CMA Emp Adj'!F65,"")</f>
        <v>0.58081671042043903</v>
      </c>
      <c r="G65" s="70">
        <f>IFERROR(+'Tor Emp Adj'!G65/'CMA Emp Adj'!G65,"")</f>
        <v>0</v>
      </c>
      <c r="H65" s="70">
        <f>IFERROR(+'Tor Emp Adj'!H65/'CMA Emp Adj'!H65,"")</f>
        <v>0.40230762187527613</v>
      </c>
      <c r="I65" s="70">
        <f>IFERROR(+'Tor Emp Adj'!I65/'CMA Emp Adj'!I65,"")</f>
        <v>0.42150069629427434</v>
      </c>
      <c r="J65" s="70">
        <f>IFERROR(+'Tor Emp Adj'!J65/'CMA Emp Adj'!J65,"")</f>
        <v>0</v>
      </c>
      <c r="K65" s="70">
        <f>IFERROR(+'Tor Emp Adj'!K65/'CMA Emp Adj'!K65,"")</f>
        <v>0.38302435931389017</v>
      </c>
      <c r="L65" s="70">
        <f>IFERROR(+'Tor Emp Adj'!L65/'CMA Emp Adj'!L65,"")</f>
        <v>0</v>
      </c>
      <c r="M65" s="35">
        <f>IFERROR(+'Tor Emp Adj'!M65/'CMA Emp Adj'!M65,"")</f>
        <v>0.55101503650337125</v>
      </c>
      <c r="N65" s="35">
        <f>IFERROR(+'Tor Emp Adj'!N65/'CMA Emp Adj'!N65,"")</f>
        <v>0.55552076114057913</v>
      </c>
      <c r="O65" s="35">
        <f>IFERROR(+'Tor Emp Adj'!O65/'CMA Emp Adj'!O65,"")</f>
        <v>0.39818238344762785</v>
      </c>
      <c r="P65" s="35">
        <f>IFERROR(+'Tor Emp Adj'!P65/'CMA Emp Adj'!P65,"")</f>
        <v>0.27158081311132554</v>
      </c>
      <c r="Q65" s="35">
        <f>IFERROR(+'Tor Emp Adj'!Q65/'CMA Emp Adj'!Q65,"")</f>
        <v>0.31442783936742169</v>
      </c>
      <c r="R65" s="35">
        <f>IFERROR(+'Tor Emp Adj'!R65/'CMA Emp Adj'!R65,"")</f>
        <v>0.65354517569406001</v>
      </c>
      <c r="S65" s="35">
        <f>IFERROR(+'Tor Emp Adj'!S65/'CMA Emp Adj'!S65,"")</f>
        <v>0.4178573453108681</v>
      </c>
      <c r="T65" s="35">
        <f>IFERROR(+'Tor Emp Adj'!T65/'CMA Emp Adj'!T65,"")</f>
        <v>0.31778915199563096</v>
      </c>
      <c r="U65" s="35">
        <f>IFERROR(+'Tor Emp Adj'!U65/'CMA Emp Adj'!U65,"")</f>
        <v>0.40536069120270779</v>
      </c>
      <c r="V65" s="35">
        <f>IFERROR(+'Tor Emp Adj'!V65/'CMA Emp Adj'!V65,"")</f>
        <v>0.42257049410580722</v>
      </c>
      <c r="W65" s="35">
        <f>IFERROR(+'Tor Emp Adj'!W65/'CMA Emp Adj'!W65,"")</f>
        <v>0.33055646370428038</v>
      </c>
      <c r="X65" s="35">
        <f>IFERROR(+'Tor Emp Adj'!X65/'CMA Emp Adj'!X65,"")</f>
        <v>0.30920530498818755</v>
      </c>
      <c r="Y65" s="35">
        <f>IFERROR(+'Tor Emp Adj'!Y65/'CMA Emp Adj'!Y65,"")</f>
        <v>0.27555330828401109</v>
      </c>
    </row>
    <row r="66" spans="1:25" x14ac:dyDescent="0.25">
      <c r="A66" s="9" t="s">
        <v>60</v>
      </c>
      <c r="B66" s="9"/>
      <c r="C66" s="15" t="s">
        <v>196</v>
      </c>
      <c r="D66" s="71">
        <f>IFERROR(+'Tor Emp Adj'!D66/'CMA Emp Adj'!D66,"")</f>
        <v>0.45169680435965914</v>
      </c>
      <c r="E66" s="71">
        <f>IFERROR(+'Tor Emp Adj'!E66/'CMA Emp Adj'!E66,"")</f>
        <v>0.45318912476619821</v>
      </c>
      <c r="F66" s="71">
        <f>IFERROR(+'Tor Emp Adj'!F66/'CMA Emp Adj'!F66,"")</f>
        <v>0.44312961850268473</v>
      </c>
      <c r="G66" s="71">
        <f>IFERROR(+'Tor Emp Adj'!G66/'CMA Emp Adj'!G66,"")</f>
        <v>0.43736584541784007</v>
      </c>
      <c r="H66" s="71">
        <f>IFERROR(+'Tor Emp Adj'!H66/'CMA Emp Adj'!H66,"")</f>
        <v>0.45277796895000316</v>
      </c>
      <c r="I66" s="71">
        <f>IFERROR(+'Tor Emp Adj'!I66/'CMA Emp Adj'!I66,"")</f>
        <v>0.47355182128338635</v>
      </c>
      <c r="J66" s="71">
        <f>IFERROR(+'Tor Emp Adj'!J66/'CMA Emp Adj'!J66,"")</f>
        <v>0.43406513907334793</v>
      </c>
      <c r="K66" s="71">
        <f>IFERROR(+'Tor Emp Adj'!K66/'CMA Emp Adj'!K66,"")</f>
        <v>0.40070530482330563</v>
      </c>
      <c r="L66" s="71">
        <f>IFERROR(+'Tor Emp Adj'!L66/'CMA Emp Adj'!L66,"")</f>
        <v>0.3281970903056049</v>
      </c>
      <c r="M66" s="36">
        <f>IFERROR(+'Tor Emp Adj'!M66/'CMA Emp Adj'!M66,"")</f>
        <v>0.33074169604538228</v>
      </c>
      <c r="N66" s="36">
        <f>IFERROR(+'Tor Emp Adj'!N66/'CMA Emp Adj'!N66,"")</f>
        <v>0.34330578989153843</v>
      </c>
      <c r="O66" s="36">
        <f>IFERROR(+'Tor Emp Adj'!O66/'CMA Emp Adj'!O66,"")</f>
        <v>0.32253726696891138</v>
      </c>
      <c r="P66" s="36">
        <f>IFERROR(+'Tor Emp Adj'!P66/'CMA Emp Adj'!P66,"")</f>
        <v>0.30292949570566868</v>
      </c>
      <c r="Q66" s="36">
        <f>IFERROR(+'Tor Emp Adj'!Q66/'CMA Emp Adj'!Q66,"")</f>
        <v>0.28296554161787579</v>
      </c>
      <c r="R66" s="36">
        <f>IFERROR(+'Tor Emp Adj'!R66/'CMA Emp Adj'!R66,"")</f>
        <v>0.33322603610977669</v>
      </c>
      <c r="S66" s="36">
        <f>IFERROR(+'Tor Emp Adj'!S66/'CMA Emp Adj'!S66,"")</f>
        <v>0.33357765713780507</v>
      </c>
      <c r="T66" s="36">
        <f>IFERROR(+'Tor Emp Adj'!T66/'CMA Emp Adj'!T66,"")</f>
        <v>0.34484255333131741</v>
      </c>
      <c r="U66" s="36">
        <f>IFERROR(+'Tor Emp Adj'!U66/'CMA Emp Adj'!U66,"")</f>
        <v>0.32853354120894424</v>
      </c>
      <c r="V66" s="36">
        <f>IFERROR(+'Tor Emp Adj'!V66/'CMA Emp Adj'!V66,"")</f>
        <v>0.34725459470919079</v>
      </c>
      <c r="W66" s="36">
        <f>IFERROR(+'Tor Emp Adj'!W66/'CMA Emp Adj'!W66,"")</f>
        <v>0.26985800997168724</v>
      </c>
      <c r="X66" s="36">
        <f>IFERROR(+'Tor Emp Adj'!X66/'CMA Emp Adj'!X66,"")</f>
        <v>0.26680944104390641</v>
      </c>
      <c r="Y66" s="36">
        <f>IFERROR(+'Tor Emp Adj'!Y66/'CMA Emp Adj'!Y66,"")</f>
        <v>0.31707176216764832</v>
      </c>
    </row>
    <row r="67" spans="1:25" x14ac:dyDescent="0.25">
      <c r="A67" s="9" t="s">
        <v>61</v>
      </c>
      <c r="B67" s="9"/>
      <c r="C67" s="15" t="s">
        <v>197</v>
      </c>
      <c r="D67" s="71">
        <f>IFERROR(+'Tor Emp Adj'!D67/'CMA Emp Adj'!D67,"")</f>
        <v>0.51411764662682624</v>
      </c>
      <c r="E67" s="71">
        <f>IFERROR(+'Tor Emp Adj'!E67/'CMA Emp Adj'!E67,"")</f>
        <v>0.49147921987174231</v>
      </c>
      <c r="F67" s="71">
        <f>IFERROR(+'Tor Emp Adj'!F67/'CMA Emp Adj'!F67,"")</f>
        <v>0.48879176161892723</v>
      </c>
      <c r="G67" s="71">
        <f>IFERROR(+'Tor Emp Adj'!G67/'CMA Emp Adj'!G67,"")</f>
        <v>0.50548007835316533</v>
      </c>
      <c r="H67" s="71">
        <f>IFERROR(+'Tor Emp Adj'!H67/'CMA Emp Adj'!H67,"")</f>
        <v>0.50489586583662649</v>
      </c>
      <c r="I67" s="71">
        <f>IFERROR(+'Tor Emp Adj'!I67/'CMA Emp Adj'!I67,"")</f>
        <v>0.50314959661099556</v>
      </c>
      <c r="J67" s="71">
        <f>IFERROR(+'Tor Emp Adj'!J67/'CMA Emp Adj'!J67,"")</f>
        <v>0.4695571999088955</v>
      </c>
      <c r="K67" s="71">
        <f>IFERROR(+'Tor Emp Adj'!K67/'CMA Emp Adj'!K67,"")</f>
        <v>0.45877775809191546</v>
      </c>
      <c r="L67" s="71">
        <f>IFERROR(+'Tor Emp Adj'!L67/'CMA Emp Adj'!L67,"")</f>
        <v>0.56246062776774808</v>
      </c>
      <c r="M67" s="36">
        <f>IFERROR(+'Tor Emp Adj'!M67/'CMA Emp Adj'!M67,"")</f>
        <v>0.5464252862136445</v>
      </c>
      <c r="N67" s="36">
        <f>IFERROR(+'Tor Emp Adj'!N67/'CMA Emp Adj'!N67,"")</f>
        <v>0.46296697384060026</v>
      </c>
      <c r="O67" s="36">
        <f>IFERROR(+'Tor Emp Adj'!O67/'CMA Emp Adj'!O67,"")</f>
        <v>0.49092896541720277</v>
      </c>
      <c r="P67" s="36">
        <f>IFERROR(+'Tor Emp Adj'!P67/'CMA Emp Adj'!P67,"")</f>
        <v>0.48611729558297645</v>
      </c>
      <c r="Q67" s="36">
        <f>IFERROR(+'Tor Emp Adj'!Q67/'CMA Emp Adj'!Q67,"")</f>
        <v>0.45167712727708154</v>
      </c>
      <c r="R67" s="36">
        <f>IFERROR(+'Tor Emp Adj'!R67/'CMA Emp Adj'!R67,"")</f>
        <v>0.45545383549470125</v>
      </c>
      <c r="S67" s="36">
        <f>IFERROR(+'Tor Emp Adj'!S67/'CMA Emp Adj'!S67,"")</f>
        <v>0.54881693534856235</v>
      </c>
      <c r="T67" s="36">
        <f>IFERROR(+'Tor Emp Adj'!T67/'CMA Emp Adj'!T67,"")</f>
        <v>0.51761713011417487</v>
      </c>
      <c r="U67" s="36">
        <f>IFERROR(+'Tor Emp Adj'!U67/'CMA Emp Adj'!U67,"")</f>
        <v>0.4999536491060157</v>
      </c>
      <c r="V67" s="36">
        <f>IFERROR(+'Tor Emp Adj'!V67/'CMA Emp Adj'!V67,"")</f>
        <v>0.47633855763228511</v>
      </c>
      <c r="W67" s="36">
        <f>IFERROR(+'Tor Emp Adj'!W67/'CMA Emp Adj'!W67,"")</f>
        <v>0.46171941781400472</v>
      </c>
      <c r="X67" s="36">
        <f>IFERROR(+'Tor Emp Adj'!X67/'CMA Emp Adj'!X67,"")</f>
        <v>0.40628348429747524</v>
      </c>
      <c r="Y67" s="36">
        <f>IFERROR(+'Tor Emp Adj'!Y67/'CMA Emp Adj'!Y67,"")</f>
        <v>0.45365955753853054</v>
      </c>
    </row>
    <row r="68" spans="1:25" x14ac:dyDescent="0.25">
      <c r="A68" s="4" t="s">
        <v>62</v>
      </c>
      <c r="B68" s="4"/>
      <c r="C68" s="12" t="s">
        <v>198</v>
      </c>
      <c r="D68" s="68">
        <f>IFERROR(+'Tor Emp Adj'!D68/'CMA Emp Adj'!D68,"")</f>
        <v>0.54184050138430273</v>
      </c>
      <c r="E68" s="68">
        <f>IFERROR(+'Tor Emp Adj'!E68/'CMA Emp Adj'!E68,"")</f>
        <v>0.54339003636081618</v>
      </c>
      <c r="F68" s="68">
        <f>IFERROR(+'Tor Emp Adj'!F68/'CMA Emp Adj'!F68,"")</f>
        <v>0.54398381941441076</v>
      </c>
      <c r="G68" s="68">
        <f>IFERROR(+'Tor Emp Adj'!G68/'CMA Emp Adj'!G68,"")</f>
        <v>0.52612809521181458</v>
      </c>
      <c r="H68" s="68">
        <f>IFERROR(+'Tor Emp Adj'!H68/'CMA Emp Adj'!H68,"")</f>
        <v>0.5202507032719268</v>
      </c>
      <c r="I68" s="68">
        <f>IFERROR(+'Tor Emp Adj'!I68/'CMA Emp Adj'!I68,"")</f>
        <v>0.50752858915910748</v>
      </c>
      <c r="J68" s="68">
        <f>IFERROR(+'Tor Emp Adj'!J68/'CMA Emp Adj'!J68,"")</f>
        <v>0.50850536365899723</v>
      </c>
      <c r="K68" s="68">
        <f>IFERROR(+'Tor Emp Adj'!K68/'CMA Emp Adj'!K68,"")</f>
        <v>0.506690323595682</v>
      </c>
      <c r="L68" s="68">
        <f>IFERROR(+'Tor Emp Adj'!L68/'CMA Emp Adj'!L68,"")</f>
        <v>0.57107888966178755</v>
      </c>
      <c r="M68" s="33">
        <f>IFERROR(+'Tor Emp Adj'!M68/'CMA Emp Adj'!M68,"")</f>
        <v>0.57172377983053591</v>
      </c>
      <c r="N68" s="33">
        <f>IFERROR(+'Tor Emp Adj'!N68/'CMA Emp Adj'!N68,"")</f>
        <v>0.5634306564093845</v>
      </c>
      <c r="O68" s="33">
        <f>IFERROR(+'Tor Emp Adj'!O68/'CMA Emp Adj'!O68,"")</f>
        <v>0.56403650839829866</v>
      </c>
      <c r="P68" s="33">
        <f>IFERROR(+'Tor Emp Adj'!P68/'CMA Emp Adj'!P68,"")</f>
        <v>0.56312345885275339</v>
      </c>
      <c r="Q68" s="33">
        <f>IFERROR(+'Tor Emp Adj'!Q68/'CMA Emp Adj'!Q68,"")</f>
        <v>0.55099750774833145</v>
      </c>
      <c r="R68" s="33">
        <f>IFERROR(+'Tor Emp Adj'!R68/'CMA Emp Adj'!R68,"")</f>
        <v>0.5583601174079631</v>
      </c>
      <c r="S68" s="33">
        <f>IFERROR(+'Tor Emp Adj'!S68/'CMA Emp Adj'!S68,"")</f>
        <v>0.55747749790746948</v>
      </c>
      <c r="T68" s="33">
        <f>IFERROR(+'Tor Emp Adj'!T68/'CMA Emp Adj'!T68,"")</f>
        <v>0.56134497505961123</v>
      </c>
      <c r="U68" s="33">
        <f>IFERROR(+'Tor Emp Adj'!U68/'CMA Emp Adj'!U68,"")</f>
        <v>0.54597228091994421</v>
      </c>
      <c r="V68" s="33">
        <f>IFERROR(+'Tor Emp Adj'!V68/'CMA Emp Adj'!V68,"")</f>
        <v>0.5462118450627923</v>
      </c>
      <c r="W68" s="33">
        <f>IFERROR(+'Tor Emp Adj'!W68/'CMA Emp Adj'!W68,"")</f>
        <v>0.53910535134041049</v>
      </c>
      <c r="X68" s="33">
        <f>IFERROR(+'Tor Emp Adj'!X68/'CMA Emp Adj'!X68,"")</f>
        <v>0.55108219640453904</v>
      </c>
      <c r="Y68" s="33">
        <f>IFERROR(+'Tor Emp Adj'!Y68/'CMA Emp Adj'!Y68,"")</f>
        <v>0.54332175391638249</v>
      </c>
    </row>
    <row r="69" spans="1:25" x14ac:dyDescent="0.25">
      <c r="A69" s="5" t="s">
        <v>63</v>
      </c>
      <c r="B69" s="5"/>
      <c r="C69" s="13">
        <v>41</v>
      </c>
      <c r="D69" s="69">
        <f>IFERROR(+'Tor Emp Adj'!D69/'CMA Emp Adj'!D69,"")</f>
        <v>0.40929960433816032</v>
      </c>
      <c r="E69" s="69">
        <f>IFERROR(+'Tor Emp Adj'!E69/'CMA Emp Adj'!E69,"")</f>
        <v>0.39991800869588462</v>
      </c>
      <c r="F69" s="69">
        <f>IFERROR(+'Tor Emp Adj'!F69/'CMA Emp Adj'!F69,"")</f>
        <v>0.42576646000805823</v>
      </c>
      <c r="G69" s="69">
        <f>IFERROR(+'Tor Emp Adj'!G69/'CMA Emp Adj'!G69,"")</f>
        <v>0.4218233143947055</v>
      </c>
      <c r="H69" s="69">
        <f>IFERROR(+'Tor Emp Adj'!H69/'CMA Emp Adj'!H69,"")</f>
        <v>0.43774155442058332</v>
      </c>
      <c r="I69" s="69">
        <f>IFERROR(+'Tor Emp Adj'!I69/'CMA Emp Adj'!I69,"")</f>
        <v>0.39393654739989364</v>
      </c>
      <c r="J69" s="69">
        <f>IFERROR(+'Tor Emp Adj'!J69/'CMA Emp Adj'!J69,"")</f>
        <v>0.36486060346147042</v>
      </c>
      <c r="K69" s="69">
        <f>IFERROR(+'Tor Emp Adj'!K69/'CMA Emp Adj'!K69,"")</f>
        <v>0.33722741943247797</v>
      </c>
      <c r="L69" s="69">
        <f>IFERROR(+'Tor Emp Adj'!L69/'CMA Emp Adj'!L69,"")</f>
        <v>0.33410252722564038</v>
      </c>
      <c r="M69" s="34">
        <f>IFERROR(+'Tor Emp Adj'!M69/'CMA Emp Adj'!M69,"")</f>
        <v>0.31716869684659621</v>
      </c>
      <c r="N69" s="34">
        <f>IFERROR(+'Tor Emp Adj'!N69/'CMA Emp Adj'!N69,"")</f>
        <v>0.3466630582767366</v>
      </c>
      <c r="O69" s="34">
        <f>IFERROR(+'Tor Emp Adj'!O69/'CMA Emp Adj'!O69,"")</f>
        <v>0.37545405865596637</v>
      </c>
      <c r="P69" s="34">
        <f>IFERROR(+'Tor Emp Adj'!P69/'CMA Emp Adj'!P69,"")</f>
        <v>0.31341999182055319</v>
      </c>
      <c r="Q69" s="34">
        <f>IFERROR(+'Tor Emp Adj'!Q69/'CMA Emp Adj'!Q69,"")</f>
        <v>0.31222274928000415</v>
      </c>
      <c r="R69" s="34">
        <f>IFERROR(+'Tor Emp Adj'!R69/'CMA Emp Adj'!R69,"")</f>
        <v>0.34833161036863336</v>
      </c>
      <c r="S69" s="34">
        <f>IFERROR(+'Tor Emp Adj'!S69/'CMA Emp Adj'!S69,"")</f>
        <v>0.33079068004005441</v>
      </c>
      <c r="T69" s="34">
        <f>IFERROR(+'Tor Emp Adj'!T69/'CMA Emp Adj'!T69,"")</f>
        <v>0.30095975661134655</v>
      </c>
      <c r="U69" s="34">
        <f>IFERROR(+'Tor Emp Adj'!U69/'CMA Emp Adj'!U69,"")</f>
        <v>0.32056248551341648</v>
      </c>
      <c r="V69" s="34">
        <f>IFERROR(+'Tor Emp Adj'!V69/'CMA Emp Adj'!V69,"")</f>
        <v>0.3270155229600164</v>
      </c>
      <c r="W69" s="34">
        <f>IFERROR(+'Tor Emp Adj'!W69/'CMA Emp Adj'!W69,"")</f>
        <v>0.34379289391279927</v>
      </c>
      <c r="X69" s="34">
        <f>IFERROR(+'Tor Emp Adj'!X69/'CMA Emp Adj'!X69,"")</f>
        <v>0.31835240516368496</v>
      </c>
      <c r="Y69" s="34">
        <f>IFERROR(+'Tor Emp Adj'!Y69/'CMA Emp Adj'!Y69,"")</f>
        <v>0.31271672487089097</v>
      </c>
    </row>
    <row r="70" spans="1:25" x14ac:dyDescent="0.25">
      <c r="A70" s="6" t="s">
        <v>64</v>
      </c>
      <c r="B70" s="6"/>
      <c r="C70" s="14">
        <v>411</v>
      </c>
      <c r="D70" s="70">
        <f>IFERROR(+'Tor Emp Adj'!D70/'CMA Emp Adj'!D70,"")</f>
        <v>0</v>
      </c>
      <c r="E70" s="70" t="str">
        <f>IFERROR(+'Tor Emp Adj'!E70/'CMA Emp Adj'!E70,"")</f>
        <v/>
      </c>
      <c r="F70" s="70" t="str">
        <f>IFERROR(+'Tor Emp Adj'!F70/'CMA Emp Adj'!F70,"")</f>
        <v/>
      </c>
      <c r="G70" s="70" t="str">
        <f>IFERROR(+'Tor Emp Adj'!G70/'CMA Emp Adj'!G70,"")</f>
        <v/>
      </c>
      <c r="H70" s="70" t="str">
        <f>IFERROR(+'Tor Emp Adj'!H70/'CMA Emp Adj'!H70,"")</f>
        <v/>
      </c>
      <c r="I70" s="70" t="str">
        <f>IFERROR(+'Tor Emp Adj'!I70/'CMA Emp Adj'!I70,"")</f>
        <v/>
      </c>
      <c r="J70" s="70" t="str">
        <f>IFERROR(+'Tor Emp Adj'!J70/'CMA Emp Adj'!J70,"")</f>
        <v/>
      </c>
      <c r="K70" s="70" t="str">
        <f>IFERROR(+'Tor Emp Adj'!K70/'CMA Emp Adj'!K70,"")</f>
        <v/>
      </c>
      <c r="L70" s="70" t="str">
        <f>IFERROR(+'Tor Emp Adj'!L70/'CMA Emp Adj'!L70,"")</f>
        <v/>
      </c>
      <c r="M70" s="35" t="str">
        <f>IFERROR(+'Tor Emp Adj'!M70/'CMA Emp Adj'!M70,"")</f>
        <v/>
      </c>
      <c r="N70" s="35" t="str">
        <f>IFERROR(+'Tor Emp Adj'!N70/'CMA Emp Adj'!N70,"")</f>
        <v/>
      </c>
      <c r="O70" s="35" t="str">
        <f>IFERROR(+'Tor Emp Adj'!O70/'CMA Emp Adj'!O70,"")</f>
        <v/>
      </c>
      <c r="P70" s="35" t="str">
        <f>IFERROR(+'Tor Emp Adj'!P70/'CMA Emp Adj'!P70,"")</f>
        <v/>
      </c>
      <c r="Q70" s="35" t="str">
        <f>IFERROR(+'Tor Emp Adj'!Q70/'CMA Emp Adj'!Q70,"")</f>
        <v/>
      </c>
      <c r="R70" s="35" t="str">
        <f>IFERROR(+'Tor Emp Adj'!R70/'CMA Emp Adj'!R70,"")</f>
        <v/>
      </c>
      <c r="S70" s="35" t="str">
        <f>IFERROR(+'Tor Emp Adj'!S70/'CMA Emp Adj'!S70,"")</f>
        <v/>
      </c>
      <c r="T70" s="35" t="str">
        <f>IFERROR(+'Tor Emp Adj'!T70/'CMA Emp Adj'!T70,"")</f>
        <v/>
      </c>
      <c r="U70" s="35" t="str">
        <f>IFERROR(+'Tor Emp Adj'!U70/'CMA Emp Adj'!U70,"")</f>
        <v/>
      </c>
      <c r="V70" s="35" t="str">
        <f>IFERROR(+'Tor Emp Adj'!V70/'CMA Emp Adj'!V70,"")</f>
        <v/>
      </c>
      <c r="W70" s="35" t="str">
        <f>IFERROR(+'Tor Emp Adj'!W70/'CMA Emp Adj'!W70,"")</f>
        <v/>
      </c>
      <c r="X70" s="35" t="str">
        <f>IFERROR(+'Tor Emp Adj'!X70/'CMA Emp Adj'!X70,"")</f>
        <v/>
      </c>
      <c r="Y70" s="35" t="str">
        <f>IFERROR(+'Tor Emp Adj'!Y70/'CMA Emp Adj'!Y70,"")</f>
        <v/>
      </c>
    </row>
    <row r="71" spans="1:25" x14ac:dyDescent="0.25">
      <c r="A71" s="6" t="s">
        <v>65</v>
      </c>
      <c r="B71" s="6"/>
      <c r="C71" s="14">
        <v>412</v>
      </c>
      <c r="D71" s="70" t="str">
        <f>IFERROR(+'Tor Emp Adj'!D71/'CMA Emp Adj'!D71,"")</f>
        <v/>
      </c>
      <c r="E71" s="70" t="str">
        <f>IFERROR(+'Tor Emp Adj'!E71/'CMA Emp Adj'!E71,"")</f>
        <v/>
      </c>
      <c r="F71" s="70">
        <f>IFERROR(+'Tor Emp Adj'!F71/'CMA Emp Adj'!F71,"")</f>
        <v>0</v>
      </c>
      <c r="G71" s="70">
        <f>IFERROR(+'Tor Emp Adj'!G71/'CMA Emp Adj'!G71,"")</f>
        <v>0</v>
      </c>
      <c r="H71" s="70">
        <f>IFERROR(+'Tor Emp Adj'!H71/'CMA Emp Adj'!H71,"")</f>
        <v>0.47249767111892388</v>
      </c>
      <c r="I71" s="70">
        <f>IFERROR(+'Tor Emp Adj'!I71/'CMA Emp Adj'!I71,"")</f>
        <v>0</v>
      </c>
      <c r="J71" s="70">
        <f>IFERROR(+'Tor Emp Adj'!J71/'CMA Emp Adj'!J71,"")</f>
        <v>0</v>
      </c>
      <c r="K71" s="70">
        <f>IFERROR(+'Tor Emp Adj'!K71/'CMA Emp Adj'!K71,"")</f>
        <v>0</v>
      </c>
      <c r="L71" s="70" t="str">
        <f>IFERROR(+'Tor Emp Adj'!L71/'CMA Emp Adj'!L71,"")</f>
        <v/>
      </c>
      <c r="M71" s="35" t="str">
        <f>IFERROR(+'Tor Emp Adj'!M71/'CMA Emp Adj'!M71,"")</f>
        <v/>
      </c>
      <c r="N71" s="35">
        <f>IFERROR(+'Tor Emp Adj'!N71/'CMA Emp Adj'!N71,"")</f>
        <v>0</v>
      </c>
      <c r="O71" s="35" t="str">
        <f>IFERROR(+'Tor Emp Adj'!O71/'CMA Emp Adj'!O71,"")</f>
        <v/>
      </c>
      <c r="P71" s="35" t="str">
        <f>IFERROR(+'Tor Emp Adj'!P71/'CMA Emp Adj'!P71,"")</f>
        <v/>
      </c>
      <c r="Q71" s="35" t="str">
        <f>IFERROR(+'Tor Emp Adj'!Q71/'CMA Emp Adj'!Q71,"")</f>
        <v/>
      </c>
      <c r="R71" s="35" t="str">
        <f>IFERROR(+'Tor Emp Adj'!R71/'CMA Emp Adj'!R71,"")</f>
        <v/>
      </c>
      <c r="S71" s="35" t="str">
        <f>IFERROR(+'Tor Emp Adj'!S71/'CMA Emp Adj'!S71,"")</f>
        <v/>
      </c>
      <c r="T71" s="35" t="str">
        <f>IFERROR(+'Tor Emp Adj'!T71/'CMA Emp Adj'!T71,"")</f>
        <v/>
      </c>
      <c r="U71" s="35" t="str">
        <f>IFERROR(+'Tor Emp Adj'!U71/'CMA Emp Adj'!U71,"")</f>
        <v/>
      </c>
      <c r="V71" s="35" t="str">
        <f>IFERROR(+'Tor Emp Adj'!V71/'CMA Emp Adj'!V71,"")</f>
        <v/>
      </c>
      <c r="W71" s="35">
        <f>IFERROR(+'Tor Emp Adj'!W71/'CMA Emp Adj'!W71,"")</f>
        <v>0</v>
      </c>
      <c r="X71" s="35" t="str">
        <f>IFERROR(+'Tor Emp Adj'!X71/'CMA Emp Adj'!X71,"")</f>
        <v/>
      </c>
      <c r="Y71" s="35">
        <f>IFERROR(+'Tor Emp Adj'!Y71/'CMA Emp Adj'!Y71,"")</f>
        <v>0</v>
      </c>
    </row>
    <row r="72" spans="1:25" x14ac:dyDescent="0.25">
      <c r="A72" s="6" t="s">
        <v>66</v>
      </c>
      <c r="B72" s="6"/>
      <c r="C72" s="14">
        <v>413</v>
      </c>
      <c r="D72" s="70">
        <f>IFERROR(+'Tor Emp Adj'!D72/'CMA Emp Adj'!D72,"")</f>
        <v>0.46272459951512085</v>
      </c>
      <c r="E72" s="70">
        <f>IFERROR(+'Tor Emp Adj'!E72/'CMA Emp Adj'!E72,"")</f>
        <v>0.45376743358772581</v>
      </c>
      <c r="F72" s="70">
        <f>IFERROR(+'Tor Emp Adj'!F72/'CMA Emp Adj'!F72,"")</f>
        <v>0.52880327366636981</v>
      </c>
      <c r="G72" s="70">
        <f>IFERROR(+'Tor Emp Adj'!G72/'CMA Emp Adj'!G72,"")</f>
        <v>0.41650859889243114</v>
      </c>
      <c r="H72" s="70">
        <f>IFERROR(+'Tor Emp Adj'!H72/'CMA Emp Adj'!H72,"")</f>
        <v>0.41776087194414546</v>
      </c>
      <c r="I72" s="70">
        <f>IFERROR(+'Tor Emp Adj'!I72/'CMA Emp Adj'!I72,"")</f>
        <v>0.41930745709879791</v>
      </c>
      <c r="J72" s="70">
        <f>IFERROR(+'Tor Emp Adj'!J72/'CMA Emp Adj'!J72,"")</f>
        <v>0.34097852362162973</v>
      </c>
      <c r="K72" s="70">
        <f>IFERROR(+'Tor Emp Adj'!K72/'CMA Emp Adj'!K72,"")</f>
        <v>0.39587196231046567</v>
      </c>
      <c r="L72" s="70">
        <f>IFERROR(+'Tor Emp Adj'!L72/'CMA Emp Adj'!L72,"")</f>
        <v>0.5069575765265677</v>
      </c>
      <c r="M72" s="35">
        <f>IFERROR(+'Tor Emp Adj'!M72/'CMA Emp Adj'!M72,"")</f>
        <v>0.43068262501362403</v>
      </c>
      <c r="N72" s="35">
        <f>IFERROR(+'Tor Emp Adj'!N72/'CMA Emp Adj'!N72,"")</f>
        <v>0.59228337097500927</v>
      </c>
      <c r="O72" s="35">
        <f>IFERROR(+'Tor Emp Adj'!O72/'CMA Emp Adj'!O72,"")</f>
        <v>0.44493307334491833</v>
      </c>
      <c r="P72" s="35">
        <f>IFERROR(+'Tor Emp Adj'!P72/'CMA Emp Adj'!P72,"")</f>
        <v>0.48071297302935029</v>
      </c>
      <c r="Q72" s="35">
        <f>IFERROR(+'Tor Emp Adj'!Q72/'CMA Emp Adj'!Q72,"")</f>
        <v>0.34328235583001038</v>
      </c>
      <c r="R72" s="35">
        <f>IFERROR(+'Tor Emp Adj'!R72/'CMA Emp Adj'!R72,"")</f>
        <v>0.46660944077697791</v>
      </c>
      <c r="S72" s="35">
        <f>IFERROR(+'Tor Emp Adj'!S72/'CMA Emp Adj'!S72,"")</f>
        <v>0.50223304076210806</v>
      </c>
      <c r="T72" s="35">
        <f>IFERROR(+'Tor Emp Adj'!T72/'CMA Emp Adj'!T72,"")</f>
        <v>0.41003607508564438</v>
      </c>
      <c r="U72" s="35">
        <f>IFERROR(+'Tor Emp Adj'!U72/'CMA Emp Adj'!U72,"")</f>
        <v>0.49253673127643188</v>
      </c>
      <c r="V72" s="35">
        <f>IFERROR(+'Tor Emp Adj'!V72/'CMA Emp Adj'!V72,"")</f>
        <v>0.54525322000345811</v>
      </c>
      <c r="W72" s="35">
        <f>IFERROR(+'Tor Emp Adj'!W72/'CMA Emp Adj'!W72,"")</f>
        <v>0.45228758140935343</v>
      </c>
      <c r="X72" s="35">
        <f>IFERROR(+'Tor Emp Adj'!X72/'CMA Emp Adj'!X72,"")</f>
        <v>0.35198360130066303</v>
      </c>
      <c r="Y72" s="35">
        <f>IFERROR(+'Tor Emp Adj'!Y72/'CMA Emp Adj'!Y72,"")</f>
        <v>0.43954868747985953</v>
      </c>
    </row>
    <row r="73" spans="1:25" x14ac:dyDescent="0.25">
      <c r="A73" s="6" t="s">
        <v>67</v>
      </c>
      <c r="B73" s="6"/>
      <c r="C73" s="14">
        <v>414</v>
      </c>
      <c r="D73" s="70">
        <f>IFERROR(+'Tor Emp Adj'!D73/'CMA Emp Adj'!D73,"")</f>
        <v>0.35744955007521145</v>
      </c>
      <c r="E73" s="70">
        <f>IFERROR(+'Tor Emp Adj'!E73/'CMA Emp Adj'!E73,"")</f>
        <v>0.36446476312532688</v>
      </c>
      <c r="F73" s="70">
        <f>IFERROR(+'Tor Emp Adj'!F73/'CMA Emp Adj'!F73,"")</f>
        <v>0.43132915916568854</v>
      </c>
      <c r="G73" s="70">
        <f>IFERROR(+'Tor Emp Adj'!G73/'CMA Emp Adj'!G73,"")</f>
        <v>0.48834346874793627</v>
      </c>
      <c r="H73" s="70">
        <f>IFERROR(+'Tor Emp Adj'!H73/'CMA Emp Adj'!H73,"")</f>
        <v>0.55531162872473849</v>
      </c>
      <c r="I73" s="70">
        <f>IFERROR(+'Tor Emp Adj'!I73/'CMA Emp Adj'!I73,"")</f>
        <v>0.39925643439921998</v>
      </c>
      <c r="J73" s="70">
        <f>IFERROR(+'Tor Emp Adj'!J73/'CMA Emp Adj'!J73,"")</f>
        <v>0.41474545753217351</v>
      </c>
      <c r="K73" s="70">
        <f>IFERROR(+'Tor Emp Adj'!K73/'CMA Emp Adj'!K73,"")</f>
        <v>0.4063774803315699</v>
      </c>
      <c r="L73" s="70">
        <f>IFERROR(+'Tor Emp Adj'!L73/'CMA Emp Adj'!L73,"")</f>
        <v>0.40669292846078436</v>
      </c>
      <c r="M73" s="35">
        <f>IFERROR(+'Tor Emp Adj'!M73/'CMA Emp Adj'!M73,"")</f>
        <v>0.41307625691963762</v>
      </c>
      <c r="N73" s="35">
        <f>IFERROR(+'Tor Emp Adj'!N73/'CMA Emp Adj'!N73,"")</f>
        <v>0.33972027626738255</v>
      </c>
      <c r="O73" s="35">
        <f>IFERROR(+'Tor Emp Adj'!O73/'CMA Emp Adj'!O73,"")</f>
        <v>0.37700303320304634</v>
      </c>
      <c r="P73" s="35">
        <f>IFERROR(+'Tor Emp Adj'!P73/'CMA Emp Adj'!P73,"")</f>
        <v>0.29427856577058475</v>
      </c>
      <c r="Q73" s="35">
        <f>IFERROR(+'Tor Emp Adj'!Q73/'CMA Emp Adj'!Q73,"")</f>
        <v>0.33369365572399839</v>
      </c>
      <c r="R73" s="35">
        <f>IFERROR(+'Tor Emp Adj'!R73/'CMA Emp Adj'!R73,"")</f>
        <v>0.37573847606716854</v>
      </c>
      <c r="S73" s="35">
        <f>IFERROR(+'Tor Emp Adj'!S73/'CMA Emp Adj'!S73,"")</f>
        <v>0.39988322570454116</v>
      </c>
      <c r="T73" s="35">
        <f>IFERROR(+'Tor Emp Adj'!T73/'CMA Emp Adj'!T73,"")</f>
        <v>0.40511696928580898</v>
      </c>
      <c r="U73" s="35">
        <f>IFERROR(+'Tor Emp Adj'!U73/'CMA Emp Adj'!U73,"")</f>
        <v>0.40939082540311095</v>
      </c>
      <c r="V73" s="35">
        <f>IFERROR(+'Tor Emp Adj'!V73/'CMA Emp Adj'!V73,"")</f>
        <v>0.41309983279178042</v>
      </c>
      <c r="W73" s="35">
        <f>IFERROR(+'Tor Emp Adj'!W73/'CMA Emp Adj'!W73,"")</f>
        <v>0.37688708974880808</v>
      </c>
      <c r="X73" s="35">
        <f>IFERROR(+'Tor Emp Adj'!X73/'CMA Emp Adj'!X73,"")</f>
        <v>0.32439785540674332</v>
      </c>
      <c r="Y73" s="35">
        <f>IFERROR(+'Tor Emp Adj'!Y73/'CMA Emp Adj'!Y73,"")</f>
        <v>0.2080975182797592</v>
      </c>
    </row>
    <row r="74" spans="1:25" x14ac:dyDescent="0.25">
      <c r="A74" s="6" t="s">
        <v>68</v>
      </c>
      <c r="B74" s="6"/>
      <c r="C74" s="14">
        <v>415</v>
      </c>
      <c r="D74" s="70">
        <f>IFERROR(+'Tor Emp Adj'!D74/'CMA Emp Adj'!D74,"")</f>
        <v>0.31299447877610415</v>
      </c>
      <c r="E74" s="70">
        <f>IFERROR(+'Tor Emp Adj'!E74/'CMA Emp Adj'!E74,"")</f>
        <v>0.37096607102186335</v>
      </c>
      <c r="F74" s="70">
        <f>IFERROR(+'Tor Emp Adj'!F74/'CMA Emp Adj'!F74,"")</f>
        <v>0.40716483297659045</v>
      </c>
      <c r="G74" s="70">
        <f>IFERROR(+'Tor Emp Adj'!G74/'CMA Emp Adj'!G74,"")</f>
        <v>0</v>
      </c>
      <c r="H74" s="70">
        <f>IFERROR(+'Tor Emp Adj'!H74/'CMA Emp Adj'!H74,"")</f>
        <v>0.53266940856710332</v>
      </c>
      <c r="I74" s="70">
        <f>IFERROR(+'Tor Emp Adj'!I74/'CMA Emp Adj'!I74,"")</f>
        <v>0.41260925490872136</v>
      </c>
      <c r="J74" s="70">
        <f>IFERROR(+'Tor Emp Adj'!J74/'CMA Emp Adj'!J74,"")</f>
        <v>0.38431341164379546</v>
      </c>
      <c r="K74" s="70">
        <f>IFERROR(+'Tor Emp Adj'!K74/'CMA Emp Adj'!K74,"")</f>
        <v>0.38691874574232082</v>
      </c>
      <c r="L74" s="70">
        <f>IFERROR(+'Tor Emp Adj'!L74/'CMA Emp Adj'!L74,"")</f>
        <v>0.28132880269569149</v>
      </c>
      <c r="M74" s="35">
        <f>IFERROR(+'Tor Emp Adj'!M74/'CMA Emp Adj'!M74,"")</f>
        <v>0.32850248353381012</v>
      </c>
      <c r="N74" s="35">
        <f>IFERROR(+'Tor Emp Adj'!N74/'CMA Emp Adj'!N74,"")</f>
        <v>0.22860614596805448</v>
      </c>
      <c r="O74" s="35">
        <f>IFERROR(+'Tor Emp Adj'!O74/'CMA Emp Adj'!O74,"")</f>
        <v>0.21674377055433103</v>
      </c>
      <c r="P74" s="35">
        <f>IFERROR(+'Tor Emp Adj'!P74/'CMA Emp Adj'!P74,"")</f>
        <v>0.22122602238215608</v>
      </c>
      <c r="Q74" s="35">
        <f>IFERROR(+'Tor Emp Adj'!Q74/'CMA Emp Adj'!Q74,"")</f>
        <v>0.46298888676154848</v>
      </c>
      <c r="R74" s="35">
        <f>IFERROR(+'Tor Emp Adj'!R74/'CMA Emp Adj'!R74,"")</f>
        <v>0.21958342412234597</v>
      </c>
      <c r="S74" s="35">
        <f>IFERROR(+'Tor Emp Adj'!S74/'CMA Emp Adj'!S74,"")</f>
        <v>0.23885835561293028</v>
      </c>
      <c r="T74" s="35">
        <f>IFERROR(+'Tor Emp Adj'!T74/'CMA Emp Adj'!T74,"")</f>
        <v>0.33928133506345171</v>
      </c>
      <c r="U74" s="35">
        <f>IFERROR(+'Tor Emp Adj'!U74/'CMA Emp Adj'!U74,"")</f>
        <v>0.22295258948828442</v>
      </c>
      <c r="V74" s="35">
        <f>IFERROR(+'Tor Emp Adj'!V74/'CMA Emp Adj'!V74,"")</f>
        <v>0.234643147845044</v>
      </c>
      <c r="W74" s="35">
        <f>IFERROR(+'Tor Emp Adj'!W74/'CMA Emp Adj'!W74,"")</f>
        <v>0.22393064322692266</v>
      </c>
      <c r="X74" s="35">
        <f>IFERROR(+'Tor Emp Adj'!X74/'CMA Emp Adj'!X74,"")</f>
        <v>0</v>
      </c>
      <c r="Y74" s="35">
        <f>IFERROR(+'Tor Emp Adj'!Y74/'CMA Emp Adj'!Y74,"")</f>
        <v>0</v>
      </c>
    </row>
    <row r="75" spans="1:25" x14ac:dyDescent="0.25">
      <c r="A75" s="6" t="s">
        <v>69</v>
      </c>
      <c r="B75" s="6"/>
      <c r="C75" s="14">
        <v>416</v>
      </c>
      <c r="D75" s="70">
        <f>IFERROR(+'Tor Emp Adj'!D75/'CMA Emp Adj'!D75,"")</f>
        <v>0.37067973384127867</v>
      </c>
      <c r="E75" s="70">
        <f>IFERROR(+'Tor Emp Adj'!E75/'CMA Emp Adj'!E75,"")</f>
        <v>0.4279712595934953</v>
      </c>
      <c r="F75" s="70">
        <f>IFERROR(+'Tor Emp Adj'!F75/'CMA Emp Adj'!F75,"")</f>
        <v>0.40694258730019661</v>
      </c>
      <c r="G75" s="70">
        <f>IFERROR(+'Tor Emp Adj'!G75/'CMA Emp Adj'!G75,"")</f>
        <v>0.29027658294487335</v>
      </c>
      <c r="H75" s="70">
        <f>IFERROR(+'Tor Emp Adj'!H75/'CMA Emp Adj'!H75,"")</f>
        <v>0.33509000918610887</v>
      </c>
      <c r="I75" s="70">
        <f>IFERROR(+'Tor Emp Adj'!I75/'CMA Emp Adj'!I75,"")</f>
        <v>0.35074145782478067</v>
      </c>
      <c r="J75" s="70">
        <f>IFERROR(+'Tor Emp Adj'!J75/'CMA Emp Adj'!J75,"")</f>
        <v>0.31108514125961967</v>
      </c>
      <c r="K75" s="70">
        <f>IFERROR(+'Tor Emp Adj'!K75/'CMA Emp Adj'!K75,"")</f>
        <v>0.14681557345705348</v>
      </c>
      <c r="L75" s="70">
        <f>IFERROR(+'Tor Emp Adj'!L75/'CMA Emp Adj'!L75,"")</f>
        <v>0.31412382578629622</v>
      </c>
      <c r="M75" s="35">
        <f>IFERROR(+'Tor Emp Adj'!M75/'CMA Emp Adj'!M75,"")</f>
        <v>0.19810907305109771</v>
      </c>
      <c r="N75" s="35">
        <f>IFERROR(+'Tor Emp Adj'!N75/'CMA Emp Adj'!N75,"")</f>
        <v>0.2631608687077574</v>
      </c>
      <c r="O75" s="35">
        <f>IFERROR(+'Tor Emp Adj'!O75/'CMA Emp Adj'!O75,"")</f>
        <v>0.32482954707983858</v>
      </c>
      <c r="P75" s="35">
        <f>IFERROR(+'Tor Emp Adj'!P75/'CMA Emp Adj'!P75,"")</f>
        <v>0.24034206022588675</v>
      </c>
      <c r="Q75" s="35">
        <f>IFERROR(+'Tor Emp Adj'!Q75/'CMA Emp Adj'!Q75,"")</f>
        <v>0.22175613611233103</v>
      </c>
      <c r="R75" s="35">
        <f>IFERROR(+'Tor Emp Adj'!R75/'CMA Emp Adj'!R75,"")</f>
        <v>0.34211954991249344</v>
      </c>
      <c r="S75" s="35">
        <f>IFERROR(+'Tor Emp Adj'!S75/'CMA Emp Adj'!S75,"")</f>
        <v>0.32660800028284703</v>
      </c>
      <c r="T75" s="35">
        <f>IFERROR(+'Tor Emp Adj'!T75/'CMA Emp Adj'!T75,"")</f>
        <v>0.19452908326548043</v>
      </c>
      <c r="U75" s="35">
        <f>IFERROR(+'Tor Emp Adj'!U75/'CMA Emp Adj'!U75,"")</f>
        <v>0.2410933616920353</v>
      </c>
      <c r="V75" s="35">
        <f>IFERROR(+'Tor Emp Adj'!V75/'CMA Emp Adj'!V75,"")</f>
        <v>0.28860069322297355</v>
      </c>
      <c r="W75" s="35">
        <f>IFERROR(+'Tor Emp Adj'!W75/'CMA Emp Adj'!W75,"")</f>
        <v>0.35872279016020492</v>
      </c>
      <c r="X75" s="35">
        <f>IFERROR(+'Tor Emp Adj'!X75/'CMA Emp Adj'!X75,"")</f>
        <v>0.3098576680702827</v>
      </c>
      <c r="Y75" s="35">
        <f>IFERROR(+'Tor Emp Adj'!Y75/'CMA Emp Adj'!Y75,"")</f>
        <v>0.35825599210524461</v>
      </c>
    </row>
    <row r="76" spans="1:25" x14ac:dyDescent="0.25">
      <c r="A76" s="6" t="s">
        <v>70</v>
      </c>
      <c r="B76" s="6"/>
      <c r="C76" s="14">
        <v>417</v>
      </c>
      <c r="D76" s="70">
        <f>IFERROR(+'Tor Emp Adj'!D76/'CMA Emp Adj'!D76,"")</f>
        <v>0.36314709783757004</v>
      </c>
      <c r="E76" s="70">
        <f>IFERROR(+'Tor Emp Adj'!E76/'CMA Emp Adj'!E76,"")</f>
        <v>0.27920531113666508</v>
      </c>
      <c r="F76" s="70">
        <f>IFERROR(+'Tor Emp Adj'!F76/'CMA Emp Adj'!F76,"")</f>
        <v>0.38278227136715032</v>
      </c>
      <c r="G76" s="70">
        <f>IFERROR(+'Tor Emp Adj'!G76/'CMA Emp Adj'!G76,"")</f>
        <v>0.43051140075888378</v>
      </c>
      <c r="H76" s="70">
        <f>IFERROR(+'Tor Emp Adj'!H76/'CMA Emp Adj'!H76,"")</f>
        <v>0.4433763860826147</v>
      </c>
      <c r="I76" s="70">
        <f>IFERROR(+'Tor Emp Adj'!I76/'CMA Emp Adj'!I76,"")</f>
        <v>0.39205888381638371</v>
      </c>
      <c r="J76" s="70">
        <f>IFERROR(+'Tor Emp Adj'!J76/'CMA Emp Adj'!J76,"")</f>
        <v>0.39068819582729697</v>
      </c>
      <c r="K76" s="70">
        <f>IFERROR(+'Tor Emp Adj'!K76/'CMA Emp Adj'!K76,"")</f>
        <v>0.35723515626032076</v>
      </c>
      <c r="L76" s="70">
        <f>IFERROR(+'Tor Emp Adj'!L76/'CMA Emp Adj'!L76,"")</f>
        <v>0.24037270389834794</v>
      </c>
      <c r="M76" s="35">
        <f>IFERROR(+'Tor Emp Adj'!M76/'CMA Emp Adj'!M76,"")</f>
        <v>0.22696570144673117</v>
      </c>
      <c r="N76" s="35">
        <f>IFERROR(+'Tor Emp Adj'!N76/'CMA Emp Adj'!N76,"")</f>
        <v>0.30693740910740835</v>
      </c>
      <c r="O76" s="35">
        <f>IFERROR(+'Tor Emp Adj'!O76/'CMA Emp Adj'!O76,"")</f>
        <v>0.35759067786555454</v>
      </c>
      <c r="P76" s="35">
        <f>IFERROR(+'Tor Emp Adj'!P76/'CMA Emp Adj'!P76,"")</f>
        <v>0.24761674267096015</v>
      </c>
      <c r="Q76" s="35">
        <f>IFERROR(+'Tor Emp Adj'!Q76/'CMA Emp Adj'!Q76,"")</f>
        <v>0.26189550953369145</v>
      </c>
      <c r="R76" s="35">
        <f>IFERROR(+'Tor Emp Adj'!R76/'CMA Emp Adj'!R76,"")</f>
        <v>0.3006050302608041</v>
      </c>
      <c r="S76" s="35">
        <f>IFERROR(+'Tor Emp Adj'!S76/'CMA Emp Adj'!S76,"")</f>
        <v>0.26295311418720563</v>
      </c>
      <c r="T76" s="35">
        <f>IFERROR(+'Tor Emp Adj'!T76/'CMA Emp Adj'!T76,"")</f>
        <v>0.23481517714983549</v>
      </c>
      <c r="U76" s="35">
        <f>IFERROR(+'Tor Emp Adj'!U76/'CMA Emp Adj'!U76,"")</f>
        <v>0.2475481806064769</v>
      </c>
      <c r="V76" s="35">
        <f>IFERROR(+'Tor Emp Adj'!V76/'CMA Emp Adj'!V76,"")</f>
        <v>0.22580772475059732</v>
      </c>
      <c r="W76" s="35">
        <f>IFERROR(+'Tor Emp Adj'!W76/'CMA Emp Adj'!W76,"")</f>
        <v>0.26475287937311193</v>
      </c>
      <c r="X76" s="35">
        <f>IFERROR(+'Tor Emp Adj'!X76/'CMA Emp Adj'!X76,"")</f>
        <v>0.26845778882592042</v>
      </c>
      <c r="Y76" s="35">
        <f>IFERROR(+'Tor Emp Adj'!Y76/'CMA Emp Adj'!Y76,"")</f>
        <v>0.28694561317531603</v>
      </c>
    </row>
    <row r="77" spans="1:25" x14ac:dyDescent="0.25">
      <c r="A77" s="6" t="s">
        <v>71</v>
      </c>
      <c r="B77" s="6"/>
      <c r="C77" s="14">
        <v>418</v>
      </c>
      <c r="D77" s="70">
        <f>IFERROR(+'Tor Emp Adj'!D77/'CMA Emp Adj'!D77,"")</f>
        <v>0.55437919988145401</v>
      </c>
      <c r="E77" s="70">
        <f>IFERROR(+'Tor Emp Adj'!E77/'CMA Emp Adj'!E77,"")</f>
        <v>0.49996600140282138</v>
      </c>
      <c r="F77" s="70">
        <f>IFERROR(+'Tor Emp Adj'!F77/'CMA Emp Adj'!F77,"")</f>
        <v>0.41752211456592353</v>
      </c>
      <c r="G77" s="70">
        <f>IFERROR(+'Tor Emp Adj'!G77/'CMA Emp Adj'!G77,"")</f>
        <v>0.43793907217096789</v>
      </c>
      <c r="H77" s="70">
        <f>IFERROR(+'Tor Emp Adj'!H77/'CMA Emp Adj'!H77,"")</f>
        <v>0.37924265008698183</v>
      </c>
      <c r="I77" s="70">
        <f>IFERROR(+'Tor Emp Adj'!I77/'CMA Emp Adj'!I77,"")</f>
        <v>0.42861097652875063</v>
      </c>
      <c r="J77" s="70">
        <f>IFERROR(+'Tor Emp Adj'!J77/'CMA Emp Adj'!J77,"")</f>
        <v>0.32348396686289166</v>
      </c>
      <c r="K77" s="70">
        <f>IFERROR(+'Tor Emp Adj'!K77/'CMA Emp Adj'!K77,"")</f>
        <v>0.35112279079285763</v>
      </c>
      <c r="L77" s="70">
        <f>IFERROR(+'Tor Emp Adj'!L77/'CMA Emp Adj'!L77,"")</f>
        <v>0.33601978966567408</v>
      </c>
      <c r="M77" s="35">
        <f>IFERROR(+'Tor Emp Adj'!M77/'CMA Emp Adj'!M77,"")</f>
        <v>0.38097978610426292</v>
      </c>
      <c r="N77" s="35">
        <f>IFERROR(+'Tor Emp Adj'!N77/'CMA Emp Adj'!N77,"")</f>
        <v>0.34957585084410819</v>
      </c>
      <c r="O77" s="35">
        <f>IFERROR(+'Tor Emp Adj'!O77/'CMA Emp Adj'!O77,"")</f>
        <v>0.45182740305635638</v>
      </c>
      <c r="P77" s="35">
        <f>IFERROR(+'Tor Emp Adj'!P77/'CMA Emp Adj'!P77,"")</f>
        <v>0.40856269674429857</v>
      </c>
      <c r="Q77" s="35">
        <f>IFERROR(+'Tor Emp Adj'!Q77/'CMA Emp Adj'!Q77,"")</f>
        <v>0.33114449156518738</v>
      </c>
      <c r="R77" s="35">
        <f>IFERROR(+'Tor Emp Adj'!R77/'CMA Emp Adj'!R77,"")</f>
        <v>0.37499125673451128</v>
      </c>
      <c r="S77" s="35">
        <f>IFERROR(+'Tor Emp Adj'!S77/'CMA Emp Adj'!S77,"")</f>
        <v>0.30647720469564887</v>
      </c>
      <c r="T77" s="35">
        <f>IFERROR(+'Tor Emp Adj'!T77/'CMA Emp Adj'!T77,"")</f>
        <v>0.33370076916135094</v>
      </c>
      <c r="U77" s="35">
        <f>IFERROR(+'Tor Emp Adj'!U77/'CMA Emp Adj'!U77,"")</f>
        <v>0.36859162318486877</v>
      </c>
      <c r="V77" s="35">
        <f>IFERROR(+'Tor Emp Adj'!V77/'CMA Emp Adj'!V77,"")</f>
        <v>0.33858009080502532</v>
      </c>
      <c r="W77" s="35">
        <f>IFERROR(+'Tor Emp Adj'!W77/'CMA Emp Adj'!W77,"")</f>
        <v>0.37874945615376404</v>
      </c>
      <c r="X77" s="35">
        <f>IFERROR(+'Tor Emp Adj'!X77/'CMA Emp Adj'!X77,"")</f>
        <v>0.41637574340702699</v>
      </c>
      <c r="Y77" s="35">
        <f>IFERROR(+'Tor Emp Adj'!Y77/'CMA Emp Adj'!Y77,"")</f>
        <v>0.3366553325197908</v>
      </c>
    </row>
    <row r="78" spans="1:25" x14ac:dyDescent="0.25">
      <c r="A78" s="6" t="s">
        <v>72</v>
      </c>
      <c r="B78" s="6"/>
      <c r="C78" s="14">
        <v>419</v>
      </c>
      <c r="D78" s="70" t="str">
        <f>IFERROR(+'Tor Emp Adj'!D78/'CMA Emp Adj'!D78,"")</f>
        <v/>
      </c>
      <c r="E78" s="70" t="str">
        <f>IFERROR(+'Tor Emp Adj'!E78/'CMA Emp Adj'!E78,"")</f>
        <v/>
      </c>
      <c r="F78" s="70" t="str">
        <f>IFERROR(+'Tor Emp Adj'!F78/'CMA Emp Adj'!F78,"")</f>
        <v/>
      </c>
      <c r="G78" s="70" t="str">
        <f>IFERROR(+'Tor Emp Adj'!G78/'CMA Emp Adj'!G78,"")</f>
        <v/>
      </c>
      <c r="H78" s="70">
        <f>IFERROR(+'Tor Emp Adj'!H78/'CMA Emp Adj'!H78,"")</f>
        <v>0</v>
      </c>
      <c r="I78" s="70" t="str">
        <f>IFERROR(+'Tor Emp Adj'!I78/'CMA Emp Adj'!I78,"")</f>
        <v/>
      </c>
      <c r="J78" s="70" t="str">
        <f>IFERROR(+'Tor Emp Adj'!J78/'CMA Emp Adj'!J78,"")</f>
        <v/>
      </c>
      <c r="K78" s="70">
        <f>IFERROR(+'Tor Emp Adj'!K78/'CMA Emp Adj'!K78,"")</f>
        <v>0</v>
      </c>
      <c r="L78" s="70">
        <f>IFERROR(+'Tor Emp Adj'!L78/'CMA Emp Adj'!L78,"")</f>
        <v>0</v>
      </c>
      <c r="M78" s="35">
        <f>IFERROR(+'Tor Emp Adj'!M78/'CMA Emp Adj'!M78,"")</f>
        <v>0</v>
      </c>
      <c r="N78" s="35">
        <f>IFERROR(+'Tor Emp Adj'!N78/'CMA Emp Adj'!N78,"")</f>
        <v>0</v>
      </c>
      <c r="O78" s="35">
        <f>IFERROR(+'Tor Emp Adj'!O78/'CMA Emp Adj'!O78,"")</f>
        <v>0</v>
      </c>
      <c r="P78" s="35" t="str">
        <f>IFERROR(+'Tor Emp Adj'!P78/'CMA Emp Adj'!P78,"")</f>
        <v/>
      </c>
      <c r="Q78" s="35" t="str">
        <f>IFERROR(+'Tor Emp Adj'!Q78/'CMA Emp Adj'!Q78,"")</f>
        <v/>
      </c>
      <c r="R78" s="35" t="str">
        <f>IFERROR(+'Tor Emp Adj'!R78/'CMA Emp Adj'!R78,"")</f>
        <v/>
      </c>
      <c r="S78" s="35" t="str">
        <f>IFERROR(+'Tor Emp Adj'!S78/'CMA Emp Adj'!S78,"")</f>
        <v/>
      </c>
      <c r="T78" s="35" t="str">
        <f>IFERROR(+'Tor Emp Adj'!T78/'CMA Emp Adj'!T78,"")</f>
        <v/>
      </c>
      <c r="U78" s="35" t="str">
        <f>IFERROR(+'Tor Emp Adj'!U78/'CMA Emp Adj'!U78,"")</f>
        <v/>
      </c>
      <c r="V78" s="35" t="str">
        <f>IFERROR(+'Tor Emp Adj'!V78/'CMA Emp Adj'!V78,"")</f>
        <v/>
      </c>
      <c r="W78" s="35" t="str">
        <f>IFERROR(+'Tor Emp Adj'!W78/'CMA Emp Adj'!W78,"")</f>
        <v/>
      </c>
      <c r="X78" s="35" t="str">
        <f>IFERROR(+'Tor Emp Adj'!X78/'CMA Emp Adj'!X78,"")</f>
        <v/>
      </c>
      <c r="Y78" s="35" t="str">
        <f>IFERROR(+'Tor Emp Adj'!Y78/'CMA Emp Adj'!Y78,"")</f>
        <v/>
      </c>
    </row>
    <row r="79" spans="1:25" x14ac:dyDescent="0.25">
      <c r="A79" s="5" t="s">
        <v>73</v>
      </c>
      <c r="B79" s="5"/>
      <c r="C79" s="13" t="s">
        <v>199</v>
      </c>
      <c r="D79" s="69">
        <f>IFERROR(+'Tor Emp Adj'!D79/'CMA Emp Adj'!D79,"")</f>
        <v>0.50420218312846243</v>
      </c>
      <c r="E79" s="69">
        <f>IFERROR(+'Tor Emp Adj'!E79/'CMA Emp Adj'!E79,"")</f>
        <v>0.51898961863970872</v>
      </c>
      <c r="F79" s="69">
        <f>IFERROR(+'Tor Emp Adj'!F79/'CMA Emp Adj'!F79,"")</f>
        <v>0.51082388449221849</v>
      </c>
      <c r="G79" s="69">
        <f>IFERROR(+'Tor Emp Adj'!G79/'CMA Emp Adj'!G79,"")</f>
        <v>0.47634922122141543</v>
      </c>
      <c r="H79" s="69">
        <f>IFERROR(+'Tor Emp Adj'!H79/'CMA Emp Adj'!H79,"")</f>
        <v>0.49163360198527328</v>
      </c>
      <c r="I79" s="69">
        <f>IFERROR(+'Tor Emp Adj'!I79/'CMA Emp Adj'!I79,"")</f>
        <v>0.45599896171239462</v>
      </c>
      <c r="J79" s="69">
        <f>IFERROR(+'Tor Emp Adj'!J79/'CMA Emp Adj'!J79,"")</f>
        <v>0.46097789438910336</v>
      </c>
      <c r="K79" s="69">
        <f>IFERROR(+'Tor Emp Adj'!K79/'CMA Emp Adj'!K79,"")</f>
        <v>0.4669315598758379</v>
      </c>
      <c r="L79" s="69">
        <f>IFERROR(+'Tor Emp Adj'!L79/'CMA Emp Adj'!L79,"")</f>
        <v>0.51078400684731962</v>
      </c>
      <c r="M79" s="34">
        <f>IFERROR(+'Tor Emp Adj'!M79/'CMA Emp Adj'!M79,"")</f>
        <v>0.47823956075682228</v>
      </c>
      <c r="N79" s="34">
        <f>IFERROR(+'Tor Emp Adj'!N79/'CMA Emp Adj'!N79,"")</f>
        <v>0.46266267402498074</v>
      </c>
      <c r="O79" s="34">
        <f>IFERROR(+'Tor Emp Adj'!O79/'CMA Emp Adj'!O79,"")</f>
        <v>0.42740202897307777</v>
      </c>
      <c r="P79" s="34">
        <f>IFERROR(+'Tor Emp Adj'!P79/'CMA Emp Adj'!P79,"")</f>
        <v>0.48311511972414845</v>
      </c>
      <c r="Q79" s="34">
        <f>IFERROR(+'Tor Emp Adj'!Q79/'CMA Emp Adj'!Q79,"")</f>
        <v>0.47810589979704216</v>
      </c>
      <c r="R79" s="34">
        <f>IFERROR(+'Tor Emp Adj'!R79/'CMA Emp Adj'!R79,"")</f>
        <v>0.43887926197822696</v>
      </c>
      <c r="S79" s="34">
        <f>IFERROR(+'Tor Emp Adj'!S79/'CMA Emp Adj'!S79,"")</f>
        <v>0.46053790888005181</v>
      </c>
      <c r="T79" s="34">
        <f>IFERROR(+'Tor Emp Adj'!T79/'CMA Emp Adj'!T79,"")</f>
        <v>0.4555236229239249</v>
      </c>
      <c r="U79" s="34">
        <f>IFERROR(+'Tor Emp Adj'!U79/'CMA Emp Adj'!U79,"")</f>
        <v>0.46026426352886829</v>
      </c>
      <c r="V79" s="34">
        <f>IFERROR(+'Tor Emp Adj'!V79/'CMA Emp Adj'!V79,"")</f>
        <v>0.43830835799774009</v>
      </c>
      <c r="W79" s="34">
        <f>IFERROR(+'Tor Emp Adj'!W79/'CMA Emp Adj'!W79,"")</f>
        <v>0.42417948121153654</v>
      </c>
      <c r="X79" s="34">
        <f>IFERROR(+'Tor Emp Adj'!X79/'CMA Emp Adj'!X79,"")</f>
        <v>0.41395846712373346</v>
      </c>
      <c r="Y79" s="34">
        <f>IFERROR(+'Tor Emp Adj'!Y79/'CMA Emp Adj'!Y79,"")</f>
        <v>0.45415754054740054</v>
      </c>
    </row>
    <row r="80" spans="1:25" x14ac:dyDescent="0.25">
      <c r="A80" s="6" t="s">
        <v>74</v>
      </c>
      <c r="B80" s="6"/>
      <c r="C80" s="14">
        <v>441</v>
      </c>
      <c r="D80" s="70">
        <f>IFERROR(+'Tor Emp Adj'!D80/'CMA Emp Adj'!D80,"")</f>
        <v>0.38556217980121671</v>
      </c>
      <c r="E80" s="70">
        <f>IFERROR(+'Tor Emp Adj'!E80/'CMA Emp Adj'!E80,"")</f>
        <v>0.30467862838668242</v>
      </c>
      <c r="F80" s="70">
        <f>IFERROR(+'Tor Emp Adj'!F80/'CMA Emp Adj'!F80,"")</f>
        <v>0.50117515671659574</v>
      </c>
      <c r="G80" s="70">
        <f>IFERROR(+'Tor Emp Adj'!G80/'CMA Emp Adj'!G80,"")</f>
        <v>0.43908488526901801</v>
      </c>
      <c r="H80" s="70">
        <f>IFERROR(+'Tor Emp Adj'!H80/'CMA Emp Adj'!H80,"")</f>
        <v>0.44529399665889458</v>
      </c>
      <c r="I80" s="70">
        <f>IFERROR(+'Tor Emp Adj'!I80/'CMA Emp Adj'!I80,"")</f>
        <v>0.33974968800056404</v>
      </c>
      <c r="J80" s="70">
        <f>IFERROR(+'Tor Emp Adj'!J80/'CMA Emp Adj'!J80,"")</f>
        <v>0.32739418619748806</v>
      </c>
      <c r="K80" s="70">
        <f>IFERROR(+'Tor Emp Adj'!K80/'CMA Emp Adj'!K80,"")</f>
        <v>0.37287328632710087</v>
      </c>
      <c r="L80" s="70">
        <f>IFERROR(+'Tor Emp Adj'!L80/'CMA Emp Adj'!L80,"")</f>
        <v>0.47969881000524967</v>
      </c>
      <c r="M80" s="35">
        <f>IFERROR(+'Tor Emp Adj'!M80/'CMA Emp Adj'!M80,"")</f>
        <v>0.42794382117183505</v>
      </c>
      <c r="N80" s="35">
        <f>IFERROR(+'Tor Emp Adj'!N80/'CMA Emp Adj'!N80,"")</f>
        <v>0.39884131485062391</v>
      </c>
      <c r="O80" s="35">
        <f>IFERROR(+'Tor Emp Adj'!O80/'CMA Emp Adj'!O80,"")</f>
        <v>0.39610697195077377</v>
      </c>
      <c r="P80" s="35">
        <f>IFERROR(+'Tor Emp Adj'!P80/'CMA Emp Adj'!P80,"")</f>
        <v>0.392501981297807</v>
      </c>
      <c r="Q80" s="35">
        <f>IFERROR(+'Tor Emp Adj'!Q80/'CMA Emp Adj'!Q80,"")</f>
        <v>0.42149636376068961</v>
      </c>
      <c r="R80" s="35">
        <f>IFERROR(+'Tor Emp Adj'!R80/'CMA Emp Adj'!R80,"")</f>
        <v>0.32239114269920266</v>
      </c>
      <c r="S80" s="35">
        <f>IFERROR(+'Tor Emp Adj'!S80/'CMA Emp Adj'!S80,"")</f>
        <v>0.37917205380608826</v>
      </c>
      <c r="T80" s="35">
        <f>IFERROR(+'Tor Emp Adj'!T80/'CMA Emp Adj'!T80,"")</f>
        <v>0.42143215533877637</v>
      </c>
      <c r="U80" s="35">
        <f>IFERROR(+'Tor Emp Adj'!U80/'CMA Emp Adj'!U80,"")</f>
        <v>0.40727169756717468</v>
      </c>
      <c r="V80" s="35">
        <f>IFERROR(+'Tor Emp Adj'!V80/'CMA Emp Adj'!V80,"")</f>
        <v>0.35678425109919804</v>
      </c>
      <c r="W80" s="35">
        <f>IFERROR(+'Tor Emp Adj'!W80/'CMA Emp Adj'!W80,"")</f>
        <v>0.31497430393619275</v>
      </c>
      <c r="X80" s="35">
        <f>IFERROR(+'Tor Emp Adj'!X80/'CMA Emp Adj'!X80,"")</f>
        <v>0.33060321488120969</v>
      </c>
      <c r="Y80" s="35">
        <f>IFERROR(+'Tor Emp Adj'!Y80/'CMA Emp Adj'!Y80,"")</f>
        <v>0.2992648369103173</v>
      </c>
    </row>
    <row r="81" spans="1:25" x14ac:dyDescent="0.25">
      <c r="A81" s="6" t="s">
        <v>75</v>
      </c>
      <c r="B81" s="6"/>
      <c r="C81" s="14">
        <v>442</v>
      </c>
      <c r="D81" s="70">
        <f>IFERROR(+'Tor Emp Adj'!D81/'CMA Emp Adj'!D81,"")</f>
        <v>0.54815915928265357</v>
      </c>
      <c r="E81" s="70">
        <f>IFERROR(+'Tor Emp Adj'!E81/'CMA Emp Adj'!E81,"")</f>
        <v>0.45655378711843897</v>
      </c>
      <c r="F81" s="70">
        <f>IFERROR(+'Tor Emp Adj'!F81/'CMA Emp Adj'!F81,"")</f>
        <v>0.50697133847295017</v>
      </c>
      <c r="G81" s="70">
        <f>IFERROR(+'Tor Emp Adj'!G81/'CMA Emp Adj'!G81,"")</f>
        <v>0.57135564804760675</v>
      </c>
      <c r="H81" s="70">
        <f>IFERROR(+'Tor Emp Adj'!H81/'CMA Emp Adj'!H81,"")</f>
        <v>0.44070903469763156</v>
      </c>
      <c r="I81" s="70">
        <f>IFERROR(+'Tor Emp Adj'!I81/'CMA Emp Adj'!I81,"")</f>
        <v>0.62885561982314686</v>
      </c>
      <c r="J81" s="70">
        <f>IFERROR(+'Tor Emp Adj'!J81/'CMA Emp Adj'!J81,"")</f>
        <v>0.51331217046571354</v>
      </c>
      <c r="K81" s="70">
        <f>IFERROR(+'Tor Emp Adj'!K81/'CMA Emp Adj'!K81,"")</f>
        <v>0.50773314703282069</v>
      </c>
      <c r="L81" s="70">
        <f>IFERROR(+'Tor Emp Adj'!L81/'CMA Emp Adj'!L81,"")</f>
        <v>0.41386761988512627</v>
      </c>
      <c r="M81" s="35">
        <f>IFERROR(+'Tor Emp Adj'!M81/'CMA Emp Adj'!M81,"")</f>
        <v>0.50349467113818624</v>
      </c>
      <c r="N81" s="35">
        <f>IFERROR(+'Tor Emp Adj'!N81/'CMA Emp Adj'!N81,"")</f>
        <v>0.4883572450620976</v>
      </c>
      <c r="O81" s="35">
        <f>IFERROR(+'Tor Emp Adj'!O81/'CMA Emp Adj'!O81,"")</f>
        <v>0.45098976500623023</v>
      </c>
      <c r="P81" s="35">
        <f>IFERROR(+'Tor Emp Adj'!P81/'CMA Emp Adj'!P81,"")</f>
        <v>0.57838660855881252</v>
      </c>
      <c r="Q81" s="35">
        <f>IFERROR(+'Tor Emp Adj'!Q81/'CMA Emp Adj'!Q81,"")</f>
        <v>0.59438294644841427</v>
      </c>
      <c r="R81" s="35">
        <f>IFERROR(+'Tor Emp Adj'!R81/'CMA Emp Adj'!R81,"")</f>
        <v>0.65116008771146661</v>
      </c>
      <c r="S81" s="35">
        <f>IFERROR(+'Tor Emp Adj'!S81/'CMA Emp Adj'!S81,"")</f>
        <v>0.55055141253562434</v>
      </c>
      <c r="T81" s="35">
        <f>IFERROR(+'Tor Emp Adj'!T81/'CMA Emp Adj'!T81,"")</f>
        <v>0.31297662778696272</v>
      </c>
      <c r="U81" s="35">
        <f>IFERROR(+'Tor Emp Adj'!U81/'CMA Emp Adj'!U81,"")</f>
        <v>0.37271003938733432</v>
      </c>
      <c r="V81" s="35">
        <f>IFERROR(+'Tor Emp Adj'!V81/'CMA Emp Adj'!V81,"")</f>
        <v>0.5218334277485579</v>
      </c>
      <c r="W81" s="35">
        <f>IFERROR(+'Tor Emp Adj'!W81/'CMA Emp Adj'!W81,"")</f>
        <v>0.60339055252896823</v>
      </c>
      <c r="X81" s="35">
        <f>IFERROR(+'Tor Emp Adj'!X81/'CMA Emp Adj'!X81,"")</f>
        <v>0.55846207374416712</v>
      </c>
      <c r="Y81" s="35">
        <f>IFERROR(+'Tor Emp Adj'!Y81/'CMA Emp Adj'!Y81,"")</f>
        <v>0.61551493426792503</v>
      </c>
    </row>
    <row r="82" spans="1:25" x14ac:dyDescent="0.25">
      <c r="A82" s="6" t="s">
        <v>76</v>
      </c>
      <c r="B82" s="6"/>
      <c r="C82" s="14">
        <v>443</v>
      </c>
      <c r="D82" s="70">
        <f>IFERROR(+'Tor Emp Adj'!D82/'CMA Emp Adj'!D82,"")</f>
        <v>0.65743678091733404</v>
      </c>
      <c r="E82" s="70">
        <f>IFERROR(+'Tor Emp Adj'!E82/'CMA Emp Adj'!E82,"")</f>
        <v>0.5543565293601479</v>
      </c>
      <c r="F82" s="70">
        <f>IFERROR(+'Tor Emp Adj'!F82/'CMA Emp Adj'!F82,"")</f>
        <v>0.46649267420411616</v>
      </c>
      <c r="G82" s="70">
        <f>IFERROR(+'Tor Emp Adj'!G82/'CMA Emp Adj'!G82,"")</f>
        <v>0.5065160577439678</v>
      </c>
      <c r="H82" s="70">
        <f>IFERROR(+'Tor Emp Adj'!H82/'CMA Emp Adj'!H82,"")</f>
        <v>0.50532399372741366</v>
      </c>
      <c r="I82" s="70">
        <f>IFERROR(+'Tor Emp Adj'!I82/'CMA Emp Adj'!I82,"")</f>
        <v>0.49007505139254809</v>
      </c>
      <c r="J82" s="70">
        <f>IFERROR(+'Tor Emp Adj'!J82/'CMA Emp Adj'!J82,"")</f>
        <v>0.38848487655667624</v>
      </c>
      <c r="K82" s="70">
        <f>IFERROR(+'Tor Emp Adj'!K82/'CMA Emp Adj'!K82,"")</f>
        <v>0.54229403346077343</v>
      </c>
      <c r="L82" s="70">
        <f>IFERROR(+'Tor Emp Adj'!L82/'CMA Emp Adj'!L82,"")</f>
        <v>0.41327891014568552</v>
      </c>
      <c r="M82" s="35">
        <f>IFERROR(+'Tor Emp Adj'!M82/'CMA Emp Adj'!M82,"")</f>
        <v>0.38057354030313933</v>
      </c>
      <c r="N82" s="35">
        <f>IFERROR(+'Tor Emp Adj'!N82/'CMA Emp Adj'!N82,"")</f>
        <v>0.42383051662121746</v>
      </c>
      <c r="O82" s="35">
        <f>IFERROR(+'Tor Emp Adj'!O82/'CMA Emp Adj'!O82,"")</f>
        <v>0.44855501129204212</v>
      </c>
      <c r="P82" s="35">
        <f>IFERROR(+'Tor Emp Adj'!P82/'CMA Emp Adj'!P82,"")</f>
        <v>0.41574618465141472</v>
      </c>
      <c r="Q82" s="35">
        <f>IFERROR(+'Tor Emp Adj'!Q82/'CMA Emp Adj'!Q82,"")</f>
        <v>0.48487432661246527</v>
      </c>
      <c r="R82" s="35">
        <f>IFERROR(+'Tor Emp Adj'!R82/'CMA Emp Adj'!R82,"")</f>
        <v>0.50004983183657692</v>
      </c>
      <c r="S82" s="35">
        <f>IFERROR(+'Tor Emp Adj'!S82/'CMA Emp Adj'!S82,"")</f>
        <v>0.47051809164592556</v>
      </c>
      <c r="T82" s="35">
        <f>IFERROR(+'Tor Emp Adj'!T82/'CMA Emp Adj'!T82,"")</f>
        <v>0.41347687554135981</v>
      </c>
      <c r="U82" s="35">
        <f>IFERROR(+'Tor Emp Adj'!U82/'CMA Emp Adj'!U82,"")</f>
        <v>0.29816130218816644</v>
      </c>
      <c r="V82" s="35">
        <f>IFERROR(+'Tor Emp Adj'!V82/'CMA Emp Adj'!V82,"")</f>
        <v>0.50610302670150098</v>
      </c>
      <c r="W82" s="35">
        <f>IFERROR(+'Tor Emp Adj'!W82/'CMA Emp Adj'!W82,"")</f>
        <v>0.60333320963460513</v>
      </c>
      <c r="X82" s="35">
        <f>IFERROR(+'Tor Emp Adj'!X82/'CMA Emp Adj'!X82,"")</f>
        <v>0.4373722544448565</v>
      </c>
      <c r="Y82" s="35">
        <f>IFERROR(+'Tor Emp Adj'!Y82/'CMA Emp Adj'!Y82,"")</f>
        <v>0.45172882906699829</v>
      </c>
    </row>
    <row r="83" spans="1:25" x14ac:dyDescent="0.25">
      <c r="A83" s="6" t="s">
        <v>77</v>
      </c>
      <c r="B83" s="6"/>
      <c r="C83" s="14">
        <v>444</v>
      </c>
      <c r="D83" s="70">
        <f>IFERROR(+'Tor Emp Adj'!D83/'CMA Emp Adj'!D83,"")</f>
        <v>0.38772075238874687</v>
      </c>
      <c r="E83" s="70">
        <f>IFERROR(+'Tor Emp Adj'!E83/'CMA Emp Adj'!E83,"")</f>
        <v>0.49055938766240631</v>
      </c>
      <c r="F83" s="70">
        <f>IFERROR(+'Tor Emp Adj'!F83/'CMA Emp Adj'!F83,"")</f>
        <v>0.24191727308960873</v>
      </c>
      <c r="G83" s="70">
        <f>IFERROR(+'Tor Emp Adj'!G83/'CMA Emp Adj'!G83,"")</f>
        <v>0.42497959674169805</v>
      </c>
      <c r="H83" s="70">
        <f>IFERROR(+'Tor Emp Adj'!H83/'CMA Emp Adj'!H83,"")</f>
        <v>0.46027790376240002</v>
      </c>
      <c r="I83" s="70">
        <f>IFERROR(+'Tor Emp Adj'!I83/'CMA Emp Adj'!I83,"")</f>
        <v>0.44819828747618257</v>
      </c>
      <c r="J83" s="70">
        <f>IFERROR(+'Tor Emp Adj'!J83/'CMA Emp Adj'!J83,"")</f>
        <v>0.47268519598506181</v>
      </c>
      <c r="K83" s="70">
        <f>IFERROR(+'Tor Emp Adj'!K83/'CMA Emp Adj'!K83,"")</f>
        <v>0.46163982825341848</v>
      </c>
      <c r="L83" s="70">
        <f>IFERROR(+'Tor Emp Adj'!L83/'CMA Emp Adj'!L83,"")</f>
        <v>0.44044149747852618</v>
      </c>
      <c r="M83" s="35">
        <f>IFERROR(+'Tor Emp Adj'!M83/'CMA Emp Adj'!M83,"")</f>
        <v>0.4830369302305747</v>
      </c>
      <c r="N83" s="35">
        <f>IFERROR(+'Tor Emp Adj'!N83/'CMA Emp Adj'!N83,"")</f>
        <v>0.32376574627412591</v>
      </c>
      <c r="O83" s="35">
        <f>IFERROR(+'Tor Emp Adj'!O83/'CMA Emp Adj'!O83,"")</f>
        <v>0.30449456638825978</v>
      </c>
      <c r="P83" s="35">
        <f>IFERROR(+'Tor Emp Adj'!P83/'CMA Emp Adj'!P83,"")</f>
        <v>0.4152641283135976</v>
      </c>
      <c r="Q83" s="35">
        <f>IFERROR(+'Tor Emp Adj'!Q83/'CMA Emp Adj'!Q83,"")</f>
        <v>0.40665924665796943</v>
      </c>
      <c r="R83" s="35">
        <f>IFERROR(+'Tor Emp Adj'!R83/'CMA Emp Adj'!R83,"")</f>
        <v>0.23410022525246241</v>
      </c>
      <c r="S83" s="35">
        <f>IFERROR(+'Tor Emp Adj'!S83/'CMA Emp Adj'!S83,"")</f>
        <v>0.42700928110752057</v>
      </c>
      <c r="T83" s="35">
        <f>IFERROR(+'Tor Emp Adj'!T83/'CMA Emp Adj'!T83,"")</f>
        <v>0.35828709279098464</v>
      </c>
      <c r="U83" s="35">
        <f>IFERROR(+'Tor Emp Adj'!U83/'CMA Emp Adj'!U83,"")</f>
        <v>0.38393993343273797</v>
      </c>
      <c r="V83" s="35">
        <f>IFERROR(+'Tor Emp Adj'!V83/'CMA Emp Adj'!V83,"")</f>
        <v>0.28757615810576875</v>
      </c>
      <c r="W83" s="35">
        <f>IFERROR(+'Tor Emp Adj'!W83/'CMA Emp Adj'!W83,"")</f>
        <v>0.37092055041357591</v>
      </c>
      <c r="X83" s="35">
        <f>IFERROR(+'Tor Emp Adj'!X83/'CMA Emp Adj'!X83,"")</f>
        <v>0.36191246141707062</v>
      </c>
      <c r="Y83" s="35">
        <f>IFERROR(+'Tor Emp Adj'!Y83/'CMA Emp Adj'!Y83,"")</f>
        <v>0.4423278101904099</v>
      </c>
    </row>
    <row r="84" spans="1:25" x14ac:dyDescent="0.25">
      <c r="A84" s="6" t="s">
        <v>78</v>
      </c>
      <c r="B84" s="6"/>
      <c r="C84" s="14">
        <v>445</v>
      </c>
      <c r="D84" s="70">
        <f>IFERROR(+'Tor Emp Adj'!D84/'CMA Emp Adj'!D84,"")</f>
        <v>0.46232941546273998</v>
      </c>
      <c r="E84" s="70">
        <f>IFERROR(+'Tor Emp Adj'!E84/'CMA Emp Adj'!E84,"")</f>
        <v>0.56593375919406563</v>
      </c>
      <c r="F84" s="70">
        <f>IFERROR(+'Tor Emp Adj'!F84/'CMA Emp Adj'!F84,"")</f>
        <v>0.53268436894996285</v>
      </c>
      <c r="G84" s="70">
        <f>IFERROR(+'Tor Emp Adj'!G84/'CMA Emp Adj'!G84,"")</f>
        <v>0.46125020855701737</v>
      </c>
      <c r="H84" s="70">
        <f>IFERROR(+'Tor Emp Adj'!H84/'CMA Emp Adj'!H84,"")</f>
        <v>0.50359584171537652</v>
      </c>
      <c r="I84" s="70">
        <f>IFERROR(+'Tor Emp Adj'!I84/'CMA Emp Adj'!I84,"")</f>
        <v>0.41370180098008191</v>
      </c>
      <c r="J84" s="70">
        <f>IFERROR(+'Tor Emp Adj'!J84/'CMA Emp Adj'!J84,"")</f>
        <v>0.51609705973150166</v>
      </c>
      <c r="K84" s="70">
        <f>IFERROR(+'Tor Emp Adj'!K84/'CMA Emp Adj'!K84,"")</f>
        <v>0.48373013915708746</v>
      </c>
      <c r="L84" s="70">
        <f>IFERROR(+'Tor Emp Adj'!L84/'CMA Emp Adj'!L84,"")</f>
        <v>0.51051869725526278</v>
      </c>
      <c r="M84" s="35">
        <f>IFERROR(+'Tor Emp Adj'!M84/'CMA Emp Adj'!M84,"")</f>
        <v>0.43637817415900193</v>
      </c>
      <c r="N84" s="35">
        <f>IFERROR(+'Tor Emp Adj'!N84/'CMA Emp Adj'!N84,"")</f>
        <v>0.45312100576453324</v>
      </c>
      <c r="O84" s="35">
        <f>IFERROR(+'Tor Emp Adj'!O84/'CMA Emp Adj'!O84,"")</f>
        <v>0.42559325384461605</v>
      </c>
      <c r="P84" s="35">
        <f>IFERROR(+'Tor Emp Adj'!P84/'CMA Emp Adj'!P84,"")</f>
        <v>0.47532815251096688</v>
      </c>
      <c r="Q84" s="35">
        <f>IFERROR(+'Tor Emp Adj'!Q84/'CMA Emp Adj'!Q84,"")</f>
        <v>0.49014107130189422</v>
      </c>
      <c r="R84" s="35">
        <f>IFERROR(+'Tor Emp Adj'!R84/'CMA Emp Adj'!R84,"")</f>
        <v>0.45848235566742029</v>
      </c>
      <c r="S84" s="35">
        <f>IFERROR(+'Tor Emp Adj'!S84/'CMA Emp Adj'!S84,"")</f>
        <v>0.4452641200357802</v>
      </c>
      <c r="T84" s="35">
        <f>IFERROR(+'Tor Emp Adj'!T84/'CMA Emp Adj'!T84,"")</f>
        <v>0.4865231921517138</v>
      </c>
      <c r="U84" s="35">
        <f>IFERROR(+'Tor Emp Adj'!U84/'CMA Emp Adj'!U84,"")</f>
        <v>0.50516190633603508</v>
      </c>
      <c r="V84" s="35">
        <f>IFERROR(+'Tor Emp Adj'!V84/'CMA Emp Adj'!V84,"")</f>
        <v>0.43984592720665217</v>
      </c>
      <c r="W84" s="35">
        <f>IFERROR(+'Tor Emp Adj'!W84/'CMA Emp Adj'!W84,"")</f>
        <v>0.42023476282314798</v>
      </c>
      <c r="X84" s="35">
        <f>IFERROR(+'Tor Emp Adj'!X84/'CMA Emp Adj'!X84,"")</f>
        <v>0.44241534929727333</v>
      </c>
      <c r="Y84" s="35">
        <f>IFERROR(+'Tor Emp Adj'!Y84/'CMA Emp Adj'!Y84,"")</f>
        <v>0.4415883846540602</v>
      </c>
    </row>
    <row r="85" spans="1:25" x14ac:dyDescent="0.25">
      <c r="A85" s="6" t="s">
        <v>79</v>
      </c>
      <c r="B85" s="6"/>
      <c r="C85" s="14">
        <v>446</v>
      </c>
      <c r="D85" s="70">
        <f>IFERROR(+'Tor Emp Adj'!D85/'CMA Emp Adj'!D85,"")</f>
        <v>0.62499713449481697</v>
      </c>
      <c r="E85" s="70">
        <f>IFERROR(+'Tor Emp Adj'!E85/'CMA Emp Adj'!E85,"")</f>
        <v>0.54104046651823701</v>
      </c>
      <c r="F85" s="70">
        <f>IFERROR(+'Tor Emp Adj'!F85/'CMA Emp Adj'!F85,"")</f>
        <v>0.52210831200953656</v>
      </c>
      <c r="G85" s="70">
        <f>IFERROR(+'Tor Emp Adj'!G85/'CMA Emp Adj'!G85,"")</f>
        <v>0.55077384280774799</v>
      </c>
      <c r="H85" s="70">
        <f>IFERROR(+'Tor Emp Adj'!H85/'CMA Emp Adj'!H85,"")</f>
        <v>0.54677757765705892</v>
      </c>
      <c r="I85" s="70">
        <f>IFERROR(+'Tor Emp Adj'!I85/'CMA Emp Adj'!I85,"")</f>
        <v>0.51206076654511068</v>
      </c>
      <c r="J85" s="70">
        <f>IFERROR(+'Tor Emp Adj'!J85/'CMA Emp Adj'!J85,"")</f>
        <v>0.53889224194123675</v>
      </c>
      <c r="K85" s="70">
        <f>IFERROR(+'Tor Emp Adj'!K85/'CMA Emp Adj'!K85,"")</f>
        <v>0.45931803439813029</v>
      </c>
      <c r="L85" s="70">
        <f>IFERROR(+'Tor Emp Adj'!L85/'CMA Emp Adj'!L85,"")</f>
        <v>0.55011181818991917</v>
      </c>
      <c r="M85" s="35">
        <f>IFERROR(+'Tor Emp Adj'!M85/'CMA Emp Adj'!M85,"")</f>
        <v>0.53362942848546979</v>
      </c>
      <c r="N85" s="35">
        <f>IFERROR(+'Tor Emp Adj'!N85/'CMA Emp Adj'!N85,"")</f>
        <v>0.54996961413067946</v>
      </c>
      <c r="O85" s="35">
        <f>IFERROR(+'Tor Emp Adj'!O85/'CMA Emp Adj'!O85,"")</f>
        <v>0.50656797905294171</v>
      </c>
      <c r="P85" s="35">
        <f>IFERROR(+'Tor Emp Adj'!P85/'CMA Emp Adj'!P85,"")</f>
        <v>0.58938535784190083</v>
      </c>
      <c r="Q85" s="35">
        <f>IFERROR(+'Tor Emp Adj'!Q85/'CMA Emp Adj'!Q85,"")</f>
        <v>0.50829387962956685</v>
      </c>
      <c r="R85" s="35">
        <f>IFERROR(+'Tor Emp Adj'!R85/'CMA Emp Adj'!R85,"")</f>
        <v>0.57266558265325207</v>
      </c>
      <c r="S85" s="35">
        <f>IFERROR(+'Tor Emp Adj'!S85/'CMA Emp Adj'!S85,"")</f>
        <v>0.48133964486398423</v>
      </c>
      <c r="T85" s="35">
        <f>IFERROR(+'Tor Emp Adj'!T85/'CMA Emp Adj'!T85,"")</f>
        <v>0.54032986155154916</v>
      </c>
      <c r="U85" s="35">
        <f>IFERROR(+'Tor Emp Adj'!U85/'CMA Emp Adj'!U85,"")</f>
        <v>0.468383954081246</v>
      </c>
      <c r="V85" s="35">
        <f>IFERROR(+'Tor Emp Adj'!V85/'CMA Emp Adj'!V85,"")</f>
        <v>0.46211300728437127</v>
      </c>
      <c r="W85" s="35">
        <f>IFERROR(+'Tor Emp Adj'!W85/'CMA Emp Adj'!W85,"")</f>
        <v>0.49488299306845512</v>
      </c>
      <c r="X85" s="35">
        <f>IFERROR(+'Tor Emp Adj'!X85/'CMA Emp Adj'!X85,"")</f>
        <v>0.45095172261330879</v>
      </c>
      <c r="Y85" s="35">
        <f>IFERROR(+'Tor Emp Adj'!Y85/'CMA Emp Adj'!Y85,"")</f>
        <v>0.51552318069243919</v>
      </c>
    </row>
    <row r="86" spans="1:25" x14ac:dyDescent="0.25">
      <c r="A86" s="6" t="s">
        <v>80</v>
      </c>
      <c r="B86" s="6"/>
      <c r="C86" s="14">
        <v>447</v>
      </c>
      <c r="D86" s="70">
        <f>IFERROR(+'Tor Emp Adj'!D86/'CMA Emp Adj'!D86,"")</f>
        <v>0.60400933777560328</v>
      </c>
      <c r="E86" s="70">
        <f>IFERROR(+'Tor Emp Adj'!E86/'CMA Emp Adj'!E86,"")</f>
        <v>0.73746798575205497</v>
      </c>
      <c r="F86" s="70">
        <f>IFERROR(+'Tor Emp Adj'!F86/'CMA Emp Adj'!F86,"")</f>
        <v>0.4943696383330109</v>
      </c>
      <c r="G86" s="70">
        <f>IFERROR(+'Tor Emp Adj'!G86/'CMA Emp Adj'!G86,"")</f>
        <v>0</v>
      </c>
      <c r="H86" s="70">
        <f>IFERROR(+'Tor Emp Adj'!H86/'CMA Emp Adj'!H86,"")</f>
        <v>0.41548960950153496</v>
      </c>
      <c r="I86" s="70">
        <f>IFERROR(+'Tor Emp Adj'!I86/'CMA Emp Adj'!I86,"")</f>
        <v>0.40274437667285795</v>
      </c>
      <c r="J86" s="70">
        <f>IFERROR(+'Tor Emp Adj'!J86/'CMA Emp Adj'!J86,"")</f>
        <v>0.66357971430328133</v>
      </c>
      <c r="K86" s="70">
        <f>IFERROR(+'Tor Emp Adj'!K86/'CMA Emp Adj'!K86,"")</f>
        <v>0.31256540914792236</v>
      </c>
      <c r="L86" s="70">
        <f>IFERROR(+'Tor Emp Adj'!L86/'CMA Emp Adj'!L86,"")</f>
        <v>0.5502996421437919</v>
      </c>
      <c r="M86" s="35">
        <f>IFERROR(+'Tor Emp Adj'!M86/'CMA Emp Adj'!M86,"")</f>
        <v>0</v>
      </c>
      <c r="N86" s="35">
        <f>IFERROR(+'Tor Emp Adj'!N86/'CMA Emp Adj'!N86,"")</f>
        <v>0.37606984772791058</v>
      </c>
      <c r="O86" s="35">
        <f>IFERROR(+'Tor Emp Adj'!O86/'CMA Emp Adj'!O86,"")</f>
        <v>0.5481210105183848</v>
      </c>
      <c r="P86" s="35">
        <f>IFERROR(+'Tor Emp Adj'!P86/'CMA Emp Adj'!P86,"")</f>
        <v>0.61196453069882573</v>
      </c>
      <c r="Q86" s="35">
        <f>IFERROR(+'Tor Emp Adj'!Q86/'CMA Emp Adj'!Q86,"")</f>
        <v>0.52543976582320318</v>
      </c>
      <c r="R86" s="35">
        <f>IFERROR(+'Tor Emp Adj'!R86/'CMA Emp Adj'!R86,"")</f>
        <v>0.39928809186833192</v>
      </c>
      <c r="S86" s="35">
        <f>IFERROR(+'Tor Emp Adj'!S86/'CMA Emp Adj'!S86,"")</f>
        <v>0.44380915213916056</v>
      </c>
      <c r="T86" s="35">
        <f>IFERROR(+'Tor Emp Adj'!T86/'CMA Emp Adj'!T86,"")</f>
        <v>0.38550579670963492</v>
      </c>
      <c r="U86" s="35">
        <f>IFERROR(+'Tor Emp Adj'!U86/'CMA Emp Adj'!U86,"")</f>
        <v>0.56764682474373052</v>
      </c>
      <c r="V86" s="35">
        <f>IFERROR(+'Tor Emp Adj'!V86/'CMA Emp Adj'!V86,"")</f>
        <v>0</v>
      </c>
      <c r="W86" s="35">
        <f>IFERROR(+'Tor Emp Adj'!W86/'CMA Emp Adj'!W86,"")</f>
        <v>0.38389472378652195</v>
      </c>
      <c r="X86" s="35">
        <f>IFERROR(+'Tor Emp Adj'!X86/'CMA Emp Adj'!X86,"")</f>
        <v>0.67329232647995751</v>
      </c>
      <c r="Y86" s="35">
        <f>IFERROR(+'Tor Emp Adj'!Y86/'CMA Emp Adj'!Y86,"")</f>
        <v>0.32454747577261883</v>
      </c>
    </row>
    <row r="87" spans="1:25" x14ac:dyDescent="0.25">
      <c r="A87" s="6" t="s">
        <v>81</v>
      </c>
      <c r="B87" s="6"/>
      <c r="C87" s="14">
        <v>448</v>
      </c>
      <c r="D87" s="70">
        <f>IFERROR(+'Tor Emp Adj'!D87/'CMA Emp Adj'!D87,"")</f>
        <v>0.57847845910469864</v>
      </c>
      <c r="E87" s="70">
        <f>IFERROR(+'Tor Emp Adj'!E87/'CMA Emp Adj'!E87,"")</f>
        <v>0.58206107688556219</v>
      </c>
      <c r="F87" s="70">
        <f>IFERROR(+'Tor Emp Adj'!F87/'CMA Emp Adj'!F87,"")</f>
        <v>0.5807114528429479</v>
      </c>
      <c r="G87" s="70">
        <f>IFERROR(+'Tor Emp Adj'!G87/'CMA Emp Adj'!G87,"")</f>
        <v>0.53805360479539466</v>
      </c>
      <c r="H87" s="70">
        <f>IFERROR(+'Tor Emp Adj'!H87/'CMA Emp Adj'!H87,"")</f>
        <v>0.55490976710815054</v>
      </c>
      <c r="I87" s="70">
        <f>IFERROR(+'Tor Emp Adj'!I87/'CMA Emp Adj'!I87,"")</f>
        <v>0.51738360260282401</v>
      </c>
      <c r="J87" s="70">
        <f>IFERROR(+'Tor Emp Adj'!J87/'CMA Emp Adj'!J87,"")</f>
        <v>0.48838046727329887</v>
      </c>
      <c r="K87" s="70">
        <f>IFERROR(+'Tor Emp Adj'!K87/'CMA Emp Adj'!K87,"")</f>
        <v>0.48731318866877027</v>
      </c>
      <c r="L87" s="70">
        <f>IFERROR(+'Tor Emp Adj'!L87/'CMA Emp Adj'!L87,"")</f>
        <v>0.65691183897005945</v>
      </c>
      <c r="M87" s="35">
        <f>IFERROR(+'Tor Emp Adj'!M87/'CMA Emp Adj'!M87,"")</f>
        <v>0.62488697479375244</v>
      </c>
      <c r="N87" s="35">
        <f>IFERROR(+'Tor Emp Adj'!N87/'CMA Emp Adj'!N87,"")</f>
        <v>0.49475543335220473</v>
      </c>
      <c r="O87" s="35">
        <f>IFERROR(+'Tor Emp Adj'!O87/'CMA Emp Adj'!O87,"")</f>
        <v>0.46895867041924655</v>
      </c>
      <c r="P87" s="35">
        <f>IFERROR(+'Tor Emp Adj'!P87/'CMA Emp Adj'!P87,"")</f>
        <v>0.55118418112092471</v>
      </c>
      <c r="Q87" s="35">
        <f>IFERROR(+'Tor Emp Adj'!Q87/'CMA Emp Adj'!Q87,"")</f>
        <v>0.49440909172065423</v>
      </c>
      <c r="R87" s="35">
        <f>IFERROR(+'Tor Emp Adj'!R87/'CMA Emp Adj'!R87,"")</f>
        <v>0.47626163408330247</v>
      </c>
      <c r="S87" s="35">
        <f>IFERROR(+'Tor Emp Adj'!S87/'CMA Emp Adj'!S87,"")</f>
        <v>0.52865630551363907</v>
      </c>
      <c r="T87" s="35">
        <f>IFERROR(+'Tor Emp Adj'!T87/'CMA Emp Adj'!T87,"")</f>
        <v>0.53870571401874423</v>
      </c>
      <c r="U87" s="35">
        <f>IFERROR(+'Tor Emp Adj'!U87/'CMA Emp Adj'!U87,"")</f>
        <v>0.52569573135198644</v>
      </c>
      <c r="V87" s="35">
        <f>IFERROR(+'Tor Emp Adj'!V87/'CMA Emp Adj'!V87,"")</f>
        <v>0.56760414078221944</v>
      </c>
      <c r="W87" s="35">
        <f>IFERROR(+'Tor Emp Adj'!W87/'CMA Emp Adj'!W87,"")</f>
        <v>0.49739979470727219</v>
      </c>
      <c r="X87" s="35">
        <f>IFERROR(+'Tor Emp Adj'!X87/'CMA Emp Adj'!X87,"")</f>
        <v>0.41731817116498243</v>
      </c>
      <c r="Y87" s="35">
        <f>IFERROR(+'Tor Emp Adj'!Y87/'CMA Emp Adj'!Y87,"")</f>
        <v>0.51238219795242046</v>
      </c>
    </row>
    <row r="88" spans="1:25" x14ac:dyDescent="0.25">
      <c r="A88" s="6" t="s">
        <v>82</v>
      </c>
      <c r="B88" s="6"/>
      <c r="C88" s="14">
        <v>451</v>
      </c>
      <c r="D88" s="70">
        <f>IFERROR(+'Tor Emp Adj'!D88/'CMA Emp Adj'!D88,"")</f>
        <v>0.67614262367439415</v>
      </c>
      <c r="E88" s="70">
        <f>IFERROR(+'Tor Emp Adj'!E88/'CMA Emp Adj'!E88,"")</f>
        <v>0.63715572487291405</v>
      </c>
      <c r="F88" s="70">
        <f>IFERROR(+'Tor Emp Adj'!F88/'CMA Emp Adj'!F88,"")</f>
        <v>0.49496412256174871</v>
      </c>
      <c r="G88" s="70">
        <f>IFERROR(+'Tor Emp Adj'!G88/'CMA Emp Adj'!G88,"")</f>
        <v>0.44009399944347971</v>
      </c>
      <c r="H88" s="70">
        <f>IFERROR(+'Tor Emp Adj'!H88/'CMA Emp Adj'!H88,"")</f>
        <v>0.52272432550877501</v>
      </c>
      <c r="I88" s="70">
        <f>IFERROR(+'Tor Emp Adj'!I88/'CMA Emp Adj'!I88,"")</f>
        <v>0.46072995134552763</v>
      </c>
      <c r="J88" s="70">
        <f>IFERROR(+'Tor Emp Adj'!J88/'CMA Emp Adj'!J88,"")</f>
        <v>0.4455792724218286</v>
      </c>
      <c r="K88" s="70">
        <f>IFERROR(+'Tor Emp Adj'!K88/'CMA Emp Adj'!K88,"")</f>
        <v>0.34863266830224626</v>
      </c>
      <c r="L88" s="70">
        <f>IFERROR(+'Tor Emp Adj'!L88/'CMA Emp Adj'!L88,"")</f>
        <v>0.53039538814294662</v>
      </c>
      <c r="M88" s="35">
        <f>IFERROR(+'Tor Emp Adj'!M88/'CMA Emp Adj'!M88,"")</f>
        <v>0.48200042061007892</v>
      </c>
      <c r="N88" s="35">
        <f>IFERROR(+'Tor Emp Adj'!N88/'CMA Emp Adj'!N88,"")</f>
        <v>0.49227745230380826</v>
      </c>
      <c r="O88" s="35">
        <f>IFERROR(+'Tor Emp Adj'!O88/'CMA Emp Adj'!O88,"")</f>
        <v>0.46260451537041103</v>
      </c>
      <c r="P88" s="35">
        <f>IFERROR(+'Tor Emp Adj'!P88/'CMA Emp Adj'!P88,"")</f>
        <v>0.43537249496590513</v>
      </c>
      <c r="Q88" s="35">
        <f>IFERROR(+'Tor Emp Adj'!Q88/'CMA Emp Adj'!Q88,"")</f>
        <v>0.40395119279453773</v>
      </c>
      <c r="R88" s="35">
        <f>IFERROR(+'Tor Emp Adj'!R88/'CMA Emp Adj'!R88,"")</f>
        <v>0.18654517849245369</v>
      </c>
      <c r="S88" s="35">
        <f>IFERROR(+'Tor Emp Adj'!S88/'CMA Emp Adj'!S88,"")</f>
        <v>0.45281122916215311</v>
      </c>
      <c r="T88" s="35">
        <f>IFERROR(+'Tor Emp Adj'!T88/'CMA Emp Adj'!T88,"")</f>
        <v>0.3479054447062731</v>
      </c>
      <c r="U88" s="35">
        <f>IFERROR(+'Tor Emp Adj'!U88/'CMA Emp Adj'!U88,"")</f>
        <v>0.37627320265732955</v>
      </c>
      <c r="V88" s="35">
        <f>IFERROR(+'Tor Emp Adj'!V88/'CMA Emp Adj'!V88,"")</f>
        <v>0.55700316593035426</v>
      </c>
      <c r="W88" s="35">
        <f>IFERROR(+'Tor Emp Adj'!W88/'CMA Emp Adj'!W88,"")</f>
        <v>0.38322456287776413</v>
      </c>
      <c r="X88" s="35">
        <f>IFERROR(+'Tor Emp Adj'!X88/'CMA Emp Adj'!X88,"")</f>
        <v>0.45907082049545744</v>
      </c>
      <c r="Y88" s="35">
        <f>IFERROR(+'Tor Emp Adj'!Y88/'CMA Emp Adj'!Y88,"")</f>
        <v>0.47466435771648224</v>
      </c>
    </row>
    <row r="89" spans="1:25" x14ac:dyDescent="0.25">
      <c r="A89" s="6" t="s">
        <v>83</v>
      </c>
      <c r="B89" s="6"/>
      <c r="C89" s="14">
        <v>452</v>
      </c>
      <c r="D89" s="70">
        <f>IFERROR(+'Tor Emp Adj'!D89/'CMA Emp Adj'!D89,"")</f>
        <v>0.48312545475237506</v>
      </c>
      <c r="E89" s="70">
        <f>IFERROR(+'Tor Emp Adj'!E89/'CMA Emp Adj'!E89,"")</f>
        <v>0.475221375824595</v>
      </c>
      <c r="F89" s="70">
        <f>IFERROR(+'Tor Emp Adj'!F89/'CMA Emp Adj'!F89,"")</f>
        <v>0.54766374938592177</v>
      </c>
      <c r="G89" s="70">
        <f>IFERROR(+'Tor Emp Adj'!G89/'CMA Emp Adj'!G89,"")</f>
        <v>0.51728256143316564</v>
      </c>
      <c r="H89" s="70">
        <f>IFERROR(+'Tor Emp Adj'!H89/'CMA Emp Adj'!H89,"")</f>
        <v>0.45832134841927569</v>
      </c>
      <c r="I89" s="70">
        <f>IFERROR(+'Tor Emp Adj'!I89/'CMA Emp Adj'!I89,"")</f>
        <v>0.43452042606383373</v>
      </c>
      <c r="J89" s="70">
        <f>IFERROR(+'Tor Emp Adj'!J89/'CMA Emp Adj'!J89,"")</f>
        <v>0.41813984229131851</v>
      </c>
      <c r="K89" s="70">
        <f>IFERROR(+'Tor Emp Adj'!K89/'CMA Emp Adj'!K89,"")</f>
        <v>0.50788484034396053</v>
      </c>
      <c r="L89" s="70">
        <f>IFERROR(+'Tor Emp Adj'!L89/'CMA Emp Adj'!L89,"")</f>
        <v>0.50266821929081806</v>
      </c>
      <c r="M89" s="35">
        <f>IFERROR(+'Tor Emp Adj'!M89/'CMA Emp Adj'!M89,"")</f>
        <v>0.46722074088930393</v>
      </c>
      <c r="N89" s="35">
        <f>IFERROR(+'Tor Emp Adj'!N89/'CMA Emp Adj'!N89,"")</f>
        <v>0.504742681599337</v>
      </c>
      <c r="O89" s="35">
        <f>IFERROR(+'Tor Emp Adj'!O89/'CMA Emp Adj'!O89,"")</f>
        <v>0.37754127552421013</v>
      </c>
      <c r="P89" s="35">
        <f>IFERROR(+'Tor Emp Adj'!P89/'CMA Emp Adj'!P89,"")</f>
        <v>0.48188039572579494</v>
      </c>
      <c r="Q89" s="35">
        <f>IFERROR(+'Tor Emp Adj'!Q89/'CMA Emp Adj'!Q89,"")</f>
        <v>0.46259952787800701</v>
      </c>
      <c r="R89" s="35">
        <f>IFERROR(+'Tor Emp Adj'!R89/'CMA Emp Adj'!R89,"")</f>
        <v>0.42749669183386196</v>
      </c>
      <c r="S89" s="35">
        <f>IFERROR(+'Tor Emp Adj'!S89/'CMA Emp Adj'!S89,"")</f>
        <v>0.47305429783910063</v>
      </c>
      <c r="T89" s="35">
        <f>IFERROR(+'Tor Emp Adj'!T89/'CMA Emp Adj'!T89,"")</f>
        <v>0.47159196133627851</v>
      </c>
      <c r="U89" s="35">
        <f>IFERROR(+'Tor Emp Adj'!U89/'CMA Emp Adj'!U89,"")</f>
        <v>0.37398339003757602</v>
      </c>
      <c r="V89" s="35">
        <f>IFERROR(+'Tor Emp Adj'!V89/'CMA Emp Adj'!V89,"")</f>
        <v>0.36170411336502056</v>
      </c>
      <c r="W89" s="35">
        <f>IFERROR(+'Tor Emp Adj'!W89/'CMA Emp Adj'!W89,"")</f>
        <v>0.40035033428527211</v>
      </c>
      <c r="X89" s="35">
        <f>IFERROR(+'Tor Emp Adj'!X89/'CMA Emp Adj'!X89,"")</f>
        <v>0.38355085101868219</v>
      </c>
      <c r="Y89" s="35">
        <f>IFERROR(+'Tor Emp Adj'!Y89/'CMA Emp Adj'!Y89,"")</f>
        <v>0.32823772439627041</v>
      </c>
    </row>
    <row r="90" spans="1:25" x14ac:dyDescent="0.25">
      <c r="A90" s="6" t="s">
        <v>84</v>
      </c>
      <c r="B90" s="6"/>
      <c r="C90" s="14">
        <v>453</v>
      </c>
      <c r="D90" s="70">
        <f>IFERROR(+'Tor Emp Adj'!D90/'CMA Emp Adj'!D90,"")</f>
        <v>0.41260921064097222</v>
      </c>
      <c r="E90" s="70">
        <f>IFERROR(+'Tor Emp Adj'!E90/'CMA Emp Adj'!E90,"")</f>
        <v>0.50579831356835359</v>
      </c>
      <c r="F90" s="70">
        <f>IFERROR(+'Tor Emp Adj'!F90/'CMA Emp Adj'!F90,"")</f>
        <v>0.47908395024298356</v>
      </c>
      <c r="G90" s="70">
        <f>IFERROR(+'Tor Emp Adj'!G90/'CMA Emp Adj'!G90,"")</f>
        <v>0.42357988525585044</v>
      </c>
      <c r="H90" s="70">
        <f>IFERROR(+'Tor Emp Adj'!H90/'CMA Emp Adj'!H90,"")</f>
        <v>0.42388221200877152</v>
      </c>
      <c r="I90" s="70">
        <f>IFERROR(+'Tor Emp Adj'!I90/'CMA Emp Adj'!I90,"")</f>
        <v>0.45491153094967446</v>
      </c>
      <c r="J90" s="70">
        <f>IFERROR(+'Tor Emp Adj'!J90/'CMA Emp Adj'!J90,"")</f>
        <v>0.46394008840590029</v>
      </c>
      <c r="K90" s="70">
        <f>IFERROR(+'Tor Emp Adj'!K90/'CMA Emp Adj'!K90,"")</f>
        <v>0.49670560748187742</v>
      </c>
      <c r="L90" s="70">
        <f>IFERROR(+'Tor Emp Adj'!L90/'CMA Emp Adj'!L90,"")</f>
        <v>0.49015182249995293</v>
      </c>
      <c r="M90" s="35">
        <f>IFERROR(+'Tor Emp Adj'!M90/'CMA Emp Adj'!M90,"")</f>
        <v>0.4190727319392582</v>
      </c>
      <c r="N90" s="35">
        <f>IFERROR(+'Tor Emp Adj'!N90/'CMA Emp Adj'!N90,"")</f>
        <v>0.38690267317220095</v>
      </c>
      <c r="O90" s="35">
        <f>IFERROR(+'Tor Emp Adj'!O90/'CMA Emp Adj'!O90,"")</f>
        <v>0.42577272397731836</v>
      </c>
      <c r="P90" s="35">
        <f>IFERROR(+'Tor Emp Adj'!P90/'CMA Emp Adj'!P90,"")</f>
        <v>0.41685774980882467</v>
      </c>
      <c r="Q90" s="35">
        <f>IFERROR(+'Tor Emp Adj'!Q90/'CMA Emp Adj'!Q90,"")</f>
        <v>0.47552301438304179</v>
      </c>
      <c r="R90" s="35">
        <f>IFERROR(+'Tor Emp Adj'!R90/'CMA Emp Adj'!R90,"")</f>
        <v>0.4077391127123336</v>
      </c>
      <c r="S90" s="35">
        <f>IFERROR(+'Tor Emp Adj'!S90/'CMA Emp Adj'!S90,"")</f>
        <v>0.43072468874383524</v>
      </c>
      <c r="T90" s="35">
        <f>IFERROR(+'Tor Emp Adj'!T90/'CMA Emp Adj'!T90,"")</f>
        <v>0.39865222120826194</v>
      </c>
      <c r="U90" s="35">
        <f>IFERROR(+'Tor Emp Adj'!U90/'CMA Emp Adj'!U90,"")</f>
        <v>0.56134545849180251</v>
      </c>
      <c r="V90" s="35">
        <f>IFERROR(+'Tor Emp Adj'!V90/'CMA Emp Adj'!V90,"")</f>
        <v>0.40129074269660331</v>
      </c>
      <c r="W90" s="35">
        <f>IFERROR(+'Tor Emp Adj'!W90/'CMA Emp Adj'!W90,"")</f>
        <v>0.31646133449898162</v>
      </c>
      <c r="X90" s="35">
        <f>IFERROR(+'Tor Emp Adj'!X90/'CMA Emp Adj'!X90,"")</f>
        <v>0.32524072993990366</v>
      </c>
      <c r="Y90" s="35">
        <f>IFERROR(+'Tor Emp Adj'!Y90/'CMA Emp Adj'!Y90,"")</f>
        <v>0.52321668142445965</v>
      </c>
    </row>
    <row r="91" spans="1:25" x14ac:dyDescent="0.25">
      <c r="A91" s="6" t="s">
        <v>85</v>
      </c>
      <c r="B91" s="6"/>
      <c r="C91" s="14">
        <v>454</v>
      </c>
      <c r="D91" s="70">
        <f>IFERROR(+'Tor Emp Adj'!D91/'CMA Emp Adj'!D91,"")</f>
        <v>0.44790657931325706</v>
      </c>
      <c r="E91" s="70">
        <f>IFERROR(+'Tor Emp Adj'!E91/'CMA Emp Adj'!E91,"")</f>
        <v>0.50285824245120636</v>
      </c>
      <c r="F91" s="70">
        <f>IFERROR(+'Tor Emp Adj'!F91/'CMA Emp Adj'!F91,"")</f>
        <v>0.37059058906625481</v>
      </c>
      <c r="G91" s="70">
        <f>IFERROR(+'Tor Emp Adj'!G91/'CMA Emp Adj'!G91,"")</f>
        <v>0.45935137393648612</v>
      </c>
      <c r="H91" s="70">
        <f>IFERROR(+'Tor Emp Adj'!H91/'CMA Emp Adj'!H91,"")</f>
        <v>0.5292306104382416</v>
      </c>
      <c r="I91" s="70">
        <f>IFERROR(+'Tor Emp Adj'!I91/'CMA Emp Adj'!I91,"")</f>
        <v>0.49988475532088023</v>
      </c>
      <c r="J91" s="70">
        <f>IFERROR(+'Tor Emp Adj'!J91/'CMA Emp Adj'!J91,"")</f>
        <v>0.3729292107009371</v>
      </c>
      <c r="K91" s="70">
        <f>IFERROR(+'Tor Emp Adj'!K91/'CMA Emp Adj'!K91,"")</f>
        <v>0.46357120516515515</v>
      </c>
      <c r="L91" s="70">
        <f>IFERROR(+'Tor Emp Adj'!L91/'CMA Emp Adj'!L91,"")</f>
        <v>0.42130433112944493</v>
      </c>
      <c r="M91" s="35">
        <f>IFERROR(+'Tor Emp Adj'!M91/'CMA Emp Adj'!M91,"")</f>
        <v>0.49471384734356255</v>
      </c>
      <c r="N91" s="35">
        <f>IFERROR(+'Tor Emp Adj'!N91/'CMA Emp Adj'!N91,"")</f>
        <v>0.54478759328384641</v>
      </c>
      <c r="O91" s="35">
        <f>IFERROR(+'Tor Emp Adj'!O91/'CMA Emp Adj'!O91,"")</f>
        <v>0.35545227088303172</v>
      </c>
      <c r="P91" s="35">
        <f>IFERROR(+'Tor Emp Adj'!P91/'CMA Emp Adj'!P91,"")</f>
        <v>0.38511960128301087</v>
      </c>
      <c r="Q91" s="35">
        <f>IFERROR(+'Tor Emp Adj'!Q91/'CMA Emp Adj'!Q91,"")</f>
        <v>0.49824702619708761</v>
      </c>
      <c r="R91" s="35">
        <f>IFERROR(+'Tor Emp Adj'!R91/'CMA Emp Adj'!R91,"")</f>
        <v>0.44225998713850162</v>
      </c>
      <c r="S91" s="35">
        <f>IFERROR(+'Tor Emp Adj'!S91/'CMA Emp Adj'!S91,"")</f>
        <v>0.32587053266371058</v>
      </c>
      <c r="T91" s="35">
        <f>IFERROR(+'Tor Emp Adj'!T91/'CMA Emp Adj'!T91,"")</f>
        <v>0.37372034858513897</v>
      </c>
      <c r="U91" s="35">
        <f>IFERROR(+'Tor Emp Adj'!U91/'CMA Emp Adj'!U91,"")</f>
        <v>0.45969649436590493</v>
      </c>
      <c r="V91" s="35">
        <f>IFERROR(+'Tor Emp Adj'!V91/'CMA Emp Adj'!V91,"")</f>
        <v>0.52186402658000297</v>
      </c>
      <c r="W91" s="35">
        <f>IFERROR(+'Tor Emp Adj'!W91/'CMA Emp Adj'!W91,"")</f>
        <v>0.30700919132640303</v>
      </c>
      <c r="X91" s="35">
        <f>IFERROR(+'Tor Emp Adj'!X91/'CMA Emp Adj'!X91,"")</f>
        <v>0.29335534389668921</v>
      </c>
      <c r="Y91" s="35">
        <f>IFERROR(+'Tor Emp Adj'!Y91/'CMA Emp Adj'!Y91,"")</f>
        <v>0.45118731283144264</v>
      </c>
    </row>
    <row r="92" spans="1:25" x14ac:dyDescent="0.25">
      <c r="A92" s="5" t="s">
        <v>86</v>
      </c>
      <c r="B92" s="5"/>
      <c r="C92" s="13" t="s">
        <v>200</v>
      </c>
      <c r="D92" s="69">
        <f>IFERROR(+'Tor Emp Adj'!D92/'CMA Emp Adj'!D92,"")</f>
        <v>0.42328593154193095</v>
      </c>
      <c r="E92" s="69">
        <f>IFERROR(+'Tor Emp Adj'!E92/'CMA Emp Adj'!E92,"")</f>
        <v>0.41594494201652354</v>
      </c>
      <c r="F92" s="69">
        <f>IFERROR(+'Tor Emp Adj'!F92/'CMA Emp Adj'!F92,"")</f>
        <v>0.39408347487778145</v>
      </c>
      <c r="G92" s="69">
        <f>IFERROR(+'Tor Emp Adj'!G92/'CMA Emp Adj'!G92,"")</f>
        <v>0.40961746312140884</v>
      </c>
      <c r="H92" s="69">
        <f>IFERROR(+'Tor Emp Adj'!H92/'CMA Emp Adj'!H92,"")</f>
        <v>0.40557528036332524</v>
      </c>
      <c r="I92" s="69">
        <f>IFERROR(+'Tor Emp Adj'!I92/'CMA Emp Adj'!I92,"")</f>
        <v>0.39719653294091023</v>
      </c>
      <c r="J92" s="69">
        <f>IFERROR(+'Tor Emp Adj'!J92/'CMA Emp Adj'!J92,"")</f>
        <v>0.35455918075472798</v>
      </c>
      <c r="K92" s="69">
        <f>IFERROR(+'Tor Emp Adj'!K92/'CMA Emp Adj'!K92,"")</f>
        <v>0.35239345319594023</v>
      </c>
      <c r="L92" s="69">
        <f>IFERROR(+'Tor Emp Adj'!L92/'CMA Emp Adj'!L92,"")</f>
        <v>0.33387362587740788</v>
      </c>
      <c r="M92" s="34">
        <f>IFERROR(+'Tor Emp Adj'!M92/'CMA Emp Adj'!M92,"")</f>
        <v>0.39125753428647086</v>
      </c>
      <c r="N92" s="34">
        <f>IFERROR(+'Tor Emp Adj'!N92/'CMA Emp Adj'!N92,"")</f>
        <v>0.37094542116649565</v>
      </c>
      <c r="O92" s="34">
        <f>IFERROR(+'Tor Emp Adj'!O92/'CMA Emp Adj'!O92,"")</f>
        <v>0.33828281521501796</v>
      </c>
      <c r="P92" s="34">
        <f>IFERROR(+'Tor Emp Adj'!P92/'CMA Emp Adj'!P92,"")</f>
        <v>0.35045789832515412</v>
      </c>
      <c r="Q92" s="34">
        <f>IFERROR(+'Tor Emp Adj'!Q92/'CMA Emp Adj'!Q92,"")</f>
        <v>0.34020816491424799</v>
      </c>
      <c r="R92" s="34">
        <f>IFERROR(+'Tor Emp Adj'!R92/'CMA Emp Adj'!R92,"")</f>
        <v>0.36583602923304642</v>
      </c>
      <c r="S92" s="34">
        <f>IFERROR(+'Tor Emp Adj'!S92/'CMA Emp Adj'!S92,"")</f>
        <v>0.36085208129315827</v>
      </c>
      <c r="T92" s="34">
        <f>IFERROR(+'Tor Emp Adj'!T92/'CMA Emp Adj'!T92,"")</f>
        <v>0.35392271434859701</v>
      </c>
      <c r="U92" s="34">
        <f>IFERROR(+'Tor Emp Adj'!U92/'CMA Emp Adj'!U92,"")</f>
        <v>0.38160436659362024</v>
      </c>
      <c r="V92" s="34">
        <f>IFERROR(+'Tor Emp Adj'!V92/'CMA Emp Adj'!V92,"")</f>
        <v>0.33324993993590191</v>
      </c>
      <c r="W92" s="34">
        <f>IFERROR(+'Tor Emp Adj'!W92/'CMA Emp Adj'!W92,"")</f>
        <v>0.27000004060199828</v>
      </c>
      <c r="X92" s="34">
        <f>IFERROR(+'Tor Emp Adj'!X92/'CMA Emp Adj'!X92,"")</f>
        <v>0.29368128247481767</v>
      </c>
      <c r="Y92" s="34">
        <f>IFERROR(+'Tor Emp Adj'!Y92/'CMA Emp Adj'!Y92,"")</f>
        <v>0.3067571607949528</v>
      </c>
    </row>
    <row r="93" spans="1:25" x14ac:dyDescent="0.25">
      <c r="A93" s="6" t="s">
        <v>87</v>
      </c>
      <c r="B93" s="6"/>
      <c r="C93" s="14">
        <v>481</v>
      </c>
      <c r="D93" s="70">
        <f>IFERROR(+'Tor Emp Adj'!D93/'CMA Emp Adj'!D93,"")</f>
        <v>0.43496145093983363</v>
      </c>
      <c r="E93" s="70">
        <f>IFERROR(+'Tor Emp Adj'!E93/'CMA Emp Adj'!E93,"")</f>
        <v>0.39703636297513556</v>
      </c>
      <c r="F93" s="70">
        <f>IFERROR(+'Tor Emp Adj'!F93/'CMA Emp Adj'!F93,"")</f>
        <v>0.37904313578956772</v>
      </c>
      <c r="G93" s="70">
        <f>IFERROR(+'Tor Emp Adj'!G93/'CMA Emp Adj'!G93,"")</f>
        <v>0.34547880393309238</v>
      </c>
      <c r="H93" s="70">
        <f>IFERROR(+'Tor Emp Adj'!H93/'CMA Emp Adj'!H93,"")</f>
        <v>0.34979977315897348</v>
      </c>
      <c r="I93" s="70">
        <f>IFERROR(+'Tor Emp Adj'!I93/'CMA Emp Adj'!I93,"")</f>
        <v>0.27641497171876067</v>
      </c>
      <c r="J93" s="70">
        <f>IFERROR(+'Tor Emp Adj'!J93/'CMA Emp Adj'!J93,"")</f>
        <v>0.3359639015764182</v>
      </c>
      <c r="K93" s="70">
        <f>IFERROR(+'Tor Emp Adj'!K93/'CMA Emp Adj'!K93,"")</f>
        <v>0.35723413580565677</v>
      </c>
      <c r="L93" s="70">
        <f>IFERROR(+'Tor Emp Adj'!L93/'CMA Emp Adj'!L93,"")</f>
        <v>0.16588935170764296</v>
      </c>
      <c r="M93" s="35">
        <f>IFERROR(+'Tor Emp Adj'!M93/'CMA Emp Adj'!M93,"")</f>
        <v>0.14907902243822552</v>
      </c>
      <c r="N93" s="35">
        <f>IFERROR(+'Tor Emp Adj'!N93/'CMA Emp Adj'!N93,"")</f>
        <v>0.21454765498596709</v>
      </c>
      <c r="O93" s="35">
        <f>IFERROR(+'Tor Emp Adj'!O93/'CMA Emp Adj'!O93,"")</f>
        <v>0.14125232760308318</v>
      </c>
      <c r="P93" s="35">
        <f>IFERROR(+'Tor Emp Adj'!P93/'CMA Emp Adj'!P93,"")</f>
        <v>0.18540901416756203</v>
      </c>
      <c r="Q93" s="35">
        <f>IFERROR(+'Tor Emp Adj'!Q93/'CMA Emp Adj'!Q93,"")</f>
        <v>0.13811663808240152</v>
      </c>
      <c r="R93" s="35">
        <f>IFERROR(+'Tor Emp Adj'!R93/'CMA Emp Adj'!R93,"")</f>
        <v>0.19144642839592305</v>
      </c>
      <c r="S93" s="35">
        <f>IFERROR(+'Tor Emp Adj'!S93/'CMA Emp Adj'!S93,"")</f>
        <v>0.1628213764979787</v>
      </c>
      <c r="T93" s="35">
        <f>IFERROR(+'Tor Emp Adj'!T93/'CMA Emp Adj'!T93,"")</f>
        <v>0.19771954884455156</v>
      </c>
      <c r="U93" s="35">
        <f>IFERROR(+'Tor Emp Adj'!U93/'CMA Emp Adj'!U93,"")</f>
        <v>0.18205928458381865</v>
      </c>
      <c r="V93" s="35">
        <f>IFERROR(+'Tor Emp Adj'!V93/'CMA Emp Adj'!V93,"")</f>
        <v>0.18482768887994802</v>
      </c>
      <c r="W93" s="35">
        <f>IFERROR(+'Tor Emp Adj'!W93/'CMA Emp Adj'!W93,"")</f>
        <v>0.18445292315110201</v>
      </c>
      <c r="X93" s="35">
        <f>IFERROR(+'Tor Emp Adj'!X93/'CMA Emp Adj'!X93,"")</f>
        <v>0.18421323576684157</v>
      </c>
      <c r="Y93" s="35">
        <f>IFERROR(+'Tor Emp Adj'!Y93/'CMA Emp Adj'!Y93,"")</f>
        <v>0.14097431184857115</v>
      </c>
    </row>
    <row r="94" spans="1:25" x14ac:dyDescent="0.25">
      <c r="A94" s="6" t="s">
        <v>88</v>
      </c>
      <c r="B94" s="6"/>
      <c r="C94" s="14">
        <v>482</v>
      </c>
      <c r="D94" s="70">
        <f>IFERROR(+'Tor Emp Adj'!D94/'CMA Emp Adj'!D94,"")</f>
        <v>0.38683419579029699</v>
      </c>
      <c r="E94" s="70">
        <f>IFERROR(+'Tor Emp Adj'!E94/'CMA Emp Adj'!E94,"")</f>
        <v>0.39903038426583592</v>
      </c>
      <c r="F94" s="70">
        <f>IFERROR(+'Tor Emp Adj'!F94/'CMA Emp Adj'!F94,"")</f>
        <v>0.50858316013972438</v>
      </c>
      <c r="G94" s="70">
        <f>IFERROR(+'Tor Emp Adj'!G94/'CMA Emp Adj'!G94,"")</f>
        <v>0</v>
      </c>
      <c r="H94" s="70">
        <f>IFERROR(+'Tor Emp Adj'!H94/'CMA Emp Adj'!H94,"")</f>
        <v>0</v>
      </c>
      <c r="I94" s="70">
        <f>IFERROR(+'Tor Emp Adj'!I94/'CMA Emp Adj'!I94,"")</f>
        <v>0</v>
      </c>
      <c r="J94" s="70">
        <f>IFERROR(+'Tor Emp Adj'!J94/'CMA Emp Adj'!J94,"")</f>
        <v>0.38821806002057957</v>
      </c>
      <c r="K94" s="70">
        <f>IFERROR(+'Tor Emp Adj'!K94/'CMA Emp Adj'!K94,"")</f>
        <v>0.58975470103119221</v>
      </c>
      <c r="L94" s="70">
        <f>IFERROR(+'Tor Emp Adj'!L94/'CMA Emp Adj'!L94,"")</f>
        <v>0</v>
      </c>
      <c r="M94" s="35">
        <f>IFERROR(+'Tor Emp Adj'!M94/'CMA Emp Adj'!M94,"")</f>
        <v>0.79828340664110542</v>
      </c>
      <c r="N94" s="35">
        <f>IFERROR(+'Tor Emp Adj'!N94/'CMA Emp Adj'!N94,"")</f>
        <v>0</v>
      </c>
      <c r="O94" s="35">
        <f>IFERROR(+'Tor Emp Adj'!O94/'CMA Emp Adj'!O94,"")</f>
        <v>0</v>
      </c>
      <c r="P94" s="35">
        <f>IFERROR(+'Tor Emp Adj'!P94/'CMA Emp Adj'!P94,"")</f>
        <v>0.51104892388607559</v>
      </c>
      <c r="Q94" s="35">
        <f>IFERROR(+'Tor Emp Adj'!Q94/'CMA Emp Adj'!Q94,"")</f>
        <v>0.34558728506825503</v>
      </c>
      <c r="R94" s="35">
        <f>IFERROR(+'Tor Emp Adj'!R94/'CMA Emp Adj'!R94,"")</f>
        <v>0.85390337579027642</v>
      </c>
      <c r="S94" s="35">
        <f>IFERROR(+'Tor Emp Adj'!S94/'CMA Emp Adj'!S94,"")</f>
        <v>0.72134292276206025</v>
      </c>
      <c r="T94" s="35">
        <f>IFERROR(+'Tor Emp Adj'!T94/'CMA Emp Adj'!T94,"")</f>
        <v>0</v>
      </c>
      <c r="U94" s="35">
        <f>IFERROR(+'Tor Emp Adj'!U94/'CMA Emp Adj'!U94,"")</f>
        <v>0.74314730748328961</v>
      </c>
      <c r="V94" s="35">
        <f>IFERROR(+'Tor Emp Adj'!V94/'CMA Emp Adj'!V94,"")</f>
        <v>0</v>
      </c>
      <c r="W94" s="35">
        <f>IFERROR(+'Tor Emp Adj'!W94/'CMA Emp Adj'!W94,"")</f>
        <v>0</v>
      </c>
      <c r="X94" s="35">
        <f>IFERROR(+'Tor Emp Adj'!X94/'CMA Emp Adj'!X94,"")</f>
        <v>0</v>
      </c>
      <c r="Y94" s="35" t="str">
        <f>IFERROR(+'Tor Emp Adj'!Y94/'CMA Emp Adj'!Y94,"")</f>
        <v/>
      </c>
    </row>
    <row r="95" spans="1:25" x14ac:dyDescent="0.25">
      <c r="A95" s="6" t="s">
        <v>89</v>
      </c>
      <c r="B95" s="6"/>
      <c r="C95" s="14">
        <v>483</v>
      </c>
      <c r="D95" s="70" t="str">
        <f>IFERROR(+'Tor Emp Adj'!D95/'CMA Emp Adj'!D95,"")</f>
        <v/>
      </c>
      <c r="E95" s="70">
        <f>IFERROR(+'Tor Emp Adj'!E95/'CMA Emp Adj'!E95,"")</f>
        <v>0</v>
      </c>
      <c r="F95" s="70" t="str">
        <f>IFERROR(+'Tor Emp Adj'!F95/'CMA Emp Adj'!F95,"")</f>
        <v/>
      </c>
      <c r="G95" s="70" t="str">
        <f>IFERROR(+'Tor Emp Adj'!G95/'CMA Emp Adj'!G95,"")</f>
        <v/>
      </c>
      <c r="H95" s="70" t="str">
        <f>IFERROR(+'Tor Emp Adj'!H95/'CMA Emp Adj'!H95,"")</f>
        <v/>
      </c>
      <c r="I95" s="70" t="str">
        <f>IFERROR(+'Tor Emp Adj'!I95/'CMA Emp Adj'!I95,"")</f>
        <v/>
      </c>
      <c r="J95" s="70" t="str">
        <f>IFERROR(+'Tor Emp Adj'!J95/'CMA Emp Adj'!J95,"")</f>
        <v/>
      </c>
      <c r="K95" s="70" t="str">
        <f>IFERROR(+'Tor Emp Adj'!K95/'CMA Emp Adj'!K95,"")</f>
        <v/>
      </c>
      <c r="L95" s="70" t="str">
        <f>IFERROR(+'Tor Emp Adj'!L95/'CMA Emp Adj'!L95,"")</f>
        <v/>
      </c>
      <c r="M95" s="35" t="str">
        <f>IFERROR(+'Tor Emp Adj'!M95/'CMA Emp Adj'!M95,"")</f>
        <v/>
      </c>
      <c r="N95" s="35" t="str">
        <f>IFERROR(+'Tor Emp Adj'!N95/'CMA Emp Adj'!N95,"")</f>
        <v/>
      </c>
      <c r="O95" s="35" t="str">
        <f>IFERROR(+'Tor Emp Adj'!O95/'CMA Emp Adj'!O95,"")</f>
        <v/>
      </c>
      <c r="P95" s="35" t="str">
        <f>IFERROR(+'Tor Emp Adj'!P95/'CMA Emp Adj'!P95,"")</f>
        <v/>
      </c>
      <c r="Q95" s="35" t="str">
        <f>IFERROR(+'Tor Emp Adj'!Q95/'CMA Emp Adj'!Q95,"")</f>
        <v/>
      </c>
      <c r="R95" s="35" t="str">
        <f>IFERROR(+'Tor Emp Adj'!R95/'CMA Emp Adj'!R95,"")</f>
        <v/>
      </c>
      <c r="S95" s="35" t="str">
        <f>IFERROR(+'Tor Emp Adj'!S95/'CMA Emp Adj'!S95,"")</f>
        <v/>
      </c>
      <c r="T95" s="35" t="str">
        <f>IFERROR(+'Tor Emp Adj'!T95/'CMA Emp Adj'!T95,"")</f>
        <v/>
      </c>
      <c r="U95" s="35" t="str">
        <f>IFERROR(+'Tor Emp Adj'!U95/'CMA Emp Adj'!U95,"")</f>
        <v/>
      </c>
      <c r="V95" s="35" t="str">
        <f>IFERROR(+'Tor Emp Adj'!V95/'CMA Emp Adj'!V95,"")</f>
        <v/>
      </c>
      <c r="W95" s="35" t="str">
        <f>IFERROR(+'Tor Emp Adj'!W95/'CMA Emp Adj'!W95,"")</f>
        <v/>
      </c>
      <c r="X95" s="35" t="str">
        <f>IFERROR(+'Tor Emp Adj'!X95/'CMA Emp Adj'!X95,"")</f>
        <v/>
      </c>
      <c r="Y95" s="35" t="str">
        <f>IFERROR(+'Tor Emp Adj'!Y95/'CMA Emp Adj'!Y95,"")</f>
        <v/>
      </c>
    </row>
    <row r="96" spans="1:25" x14ac:dyDescent="0.25">
      <c r="A96" s="6" t="s">
        <v>90</v>
      </c>
      <c r="B96" s="6"/>
      <c r="C96" s="14">
        <v>484</v>
      </c>
      <c r="D96" s="70">
        <f>IFERROR(+'Tor Emp Adj'!D96/'CMA Emp Adj'!D96,"")</f>
        <v>0.28149970226357629</v>
      </c>
      <c r="E96" s="70">
        <f>IFERROR(+'Tor Emp Adj'!E96/'CMA Emp Adj'!E96,"")</f>
        <v>0.31835297752623831</v>
      </c>
      <c r="F96" s="70">
        <f>IFERROR(+'Tor Emp Adj'!F96/'CMA Emp Adj'!F96,"")</f>
        <v>0.29194092755131001</v>
      </c>
      <c r="G96" s="70">
        <f>IFERROR(+'Tor Emp Adj'!G96/'CMA Emp Adj'!G96,"")</f>
        <v>0.23377653281594679</v>
      </c>
      <c r="H96" s="70">
        <f>IFERROR(+'Tor Emp Adj'!H96/'CMA Emp Adj'!H96,"")</f>
        <v>0.31759880622974823</v>
      </c>
      <c r="I96" s="70">
        <f>IFERROR(+'Tor Emp Adj'!I96/'CMA Emp Adj'!I96,"")</f>
        <v>0.28369713015299847</v>
      </c>
      <c r="J96" s="70">
        <f>IFERROR(+'Tor Emp Adj'!J96/'CMA Emp Adj'!J96,"")</f>
        <v>0.24394365316115899</v>
      </c>
      <c r="K96" s="70">
        <f>IFERROR(+'Tor Emp Adj'!K96/'CMA Emp Adj'!K96,"")</f>
        <v>0.29486127321035371</v>
      </c>
      <c r="L96" s="70">
        <f>IFERROR(+'Tor Emp Adj'!L96/'CMA Emp Adj'!L96,"")</f>
        <v>0.24820407630469488</v>
      </c>
      <c r="M96" s="35">
        <f>IFERROR(+'Tor Emp Adj'!M96/'CMA Emp Adj'!M96,"")</f>
        <v>0.27043993125384574</v>
      </c>
      <c r="N96" s="35">
        <f>IFERROR(+'Tor Emp Adj'!N96/'CMA Emp Adj'!N96,"")</f>
        <v>0.25857719727795497</v>
      </c>
      <c r="O96" s="35">
        <f>IFERROR(+'Tor Emp Adj'!O96/'CMA Emp Adj'!O96,"")</f>
        <v>0.24977959392026783</v>
      </c>
      <c r="P96" s="35">
        <f>IFERROR(+'Tor Emp Adj'!P96/'CMA Emp Adj'!P96,"")</f>
        <v>0.23875795092965493</v>
      </c>
      <c r="Q96" s="35">
        <f>IFERROR(+'Tor Emp Adj'!Q96/'CMA Emp Adj'!Q96,"")</f>
        <v>0.19311169860872174</v>
      </c>
      <c r="R96" s="35">
        <f>IFERROR(+'Tor Emp Adj'!R96/'CMA Emp Adj'!R96,"")</f>
        <v>0.29262486800770221</v>
      </c>
      <c r="S96" s="35">
        <f>IFERROR(+'Tor Emp Adj'!S96/'CMA Emp Adj'!S96,"")</f>
        <v>0.24221978846059278</v>
      </c>
      <c r="T96" s="35">
        <f>IFERROR(+'Tor Emp Adj'!T96/'CMA Emp Adj'!T96,"")</f>
        <v>0.30046778879127145</v>
      </c>
      <c r="U96" s="35">
        <f>IFERROR(+'Tor Emp Adj'!U96/'CMA Emp Adj'!U96,"")</f>
        <v>0.29317492781238469</v>
      </c>
      <c r="V96" s="35">
        <f>IFERROR(+'Tor Emp Adj'!V96/'CMA Emp Adj'!V96,"")</f>
        <v>0.17942241571382567</v>
      </c>
      <c r="W96" s="35">
        <f>IFERROR(+'Tor Emp Adj'!W96/'CMA Emp Adj'!W96,"")</f>
        <v>0.13807712771215033</v>
      </c>
      <c r="X96" s="35">
        <f>IFERROR(+'Tor Emp Adj'!X96/'CMA Emp Adj'!X96,"")</f>
        <v>0.15438800187411789</v>
      </c>
      <c r="Y96" s="35">
        <f>IFERROR(+'Tor Emp Adj'!Y96/'CMA Emp Adj'!Y96,"")</f>
        <v>0.16086107388364354</v>
      </c>
    </row>
    <row r="97" spans="1:25" x14ac:dyDescent="0.25">
      <c r="A97" s="6" t="s">
        <v>91</v>
      </c>
      <c r="B97" s="6"/>
      <c r="C97" s="14" t="s">
        <v>201</v>
      </c>
      <c r="D97" s="70">
        <f>IFERROR(+'Tor Emp Adj'!D97/'CMA Emp Adj'!D97,"")</f>
        <v>0.5002059118785529</v>
      </c>
      <c r="E97" s="70">
        <f>IFERROR(+'Tor Emp Adj'!E97/'CMA Emp Adj'!E97,"")</f>
        <v>0.54138227370581193</v>
      </c>
      <c r="F97" s="70">
        <f>IFERROR(+'Tor Emp Adj'!F97/'CMA Emp Adj'!F97,"")</f>
        <v>0.49112869593060399</v>
      </c>
      <c r="G97" s="70">
        <f>IFERROR(+'Tor Emp Adj'!G97/'CMA Emp Adj'!G97,"")</f>
        <v>0.58191836424026411</v>
      </c>
      <c r="H97" s="70">
        <f>IFERROR(+'Tor Emp Adj'!H97/'CMA Emp Adj'!H97,"")</f>
        <v>0.53637684429652943</v>
      </c>
      <c r="I97" s="70">
        <f>IFERROR(+'Tor Emp Adj'!I97/'CMA Emp Adj'!I97,"")</f>
        <v>0.50715372780848134</v>
      </c>
      <c r="J97" s="70">
        <f>IFERROR(+'Tor Emp Adj'!J97/'CMA Emp Adj'!J97,"")</f>
        <v>0.39310931533873228</v>
      </c>
      <c r="K97" s="70">
        <f>IFERROR(+'Tor Emp Adj'!K97/'CMA Emp Adj'!K97,"")</f>
        <v>0.40779069843885318</v>
      </c>
      <c r="L97" s="70">
        <f>IFERROR(+'Tor Emp Adj'!L97/'CMA Emp Adj'!L97,"")</f>
        <v>0.59275844686222501</v>
      </c>
      <c r="M97" s="35">
        <f>IFERROR(+'Tor Emp Adj'!M97/'CMA Emp Adj'!M97,"")</f>
        <v>0.66360097369801074</v>
      </c>
      <c r="N97" s="35">
        <f>IFERROR(+'Tor Emp Adj'!N97/'CMA Emp Adj'!N97,"")</f>
        <v>0.68457329078670903</v>
      </c>
      <c r="O97" s="35">
        <f>IFERROR(+'Tor Emp Adj'!O97/'CMA Emp Adj'!O97,"")</f>
        <v>0.65277456026791025</v>
      </c>
      <c r="P97" s="35">
        <f>IFERROR(+'Tor Emp Adj'!P97/'CMA Emp Adj'!P97,"")</f>
        <v>0.65878546677278382</v>
      </c>
      <c r="Q97" s="35">
        <f>IFERROR(+'Tor Emp Adj'!Q97/'CMA Emp Adj'!Q97,"")</f>
        <v>0.79289190213068228</v>
      </c>
      <c r="R97" s="35">
        <f>IFERROR(+'Tor Emp Adj'!R97/'CMA Emp Adj'!R97,"")</f>
        <v>0.75327350378860014</v>
      </c>
      <c r="S97" s="35">
        <f>IFERROR(+'Tor Emp Adj'!S97/'CMA Emp Adj'!S97,"")</f>
        <v>0.71979382980372064</v>
      </c>
      <c r="T97" s="35">
        <f>IFERROR(+'Tor Emp Adj'!T97/'CMA Emp Adj'!T97,"")</f>
        <v>0.68057332595833742</v>
      </c>
      <c r="U97" s="35">
        <f>IFERROR(+'Tor Emp Adj'!U97/'CMA Emp Adj'!U97,"")</f>
        <v>0.76583635056751875</v>
      </c>
      <c r="V97" s="35">
        <f>IFERROR(+'Tor Emp Adj'!V97/'CMA Emp Adj'!V97,"")</f>
        <v>0.84167197888839762</v>
      </c>
      <c r="W97" s="35">
        <f>IFERROR(+'Tor Emp Adj'!W97/'CMA Emp Adj'!W97,"")</f>
        <v>0.5968671551426572</v>
      </c>
      <c r="X97" s="35">
        <f>IFERROR(+'Tor Emp Adj'!X97/'CMA Emp Adj'!X97,"")</f>
        <v>0.70530126705916807</v>
      </c>
      <c r="Y97" s="35">
        <f>IFERROR(+'Tor Emp Adj'!Y97/'CMA Emp Adj'!Y97,"")</f>
        <v>0.73878005784897938</v>
      </c>
    </row>
    <row r="98" spans="1:25" x14ac:dyDescent="0.25">
      <c r="A98" s="7" t="s">
        <v>92</v>
      </c>
      <c r="B98" s="7"/>
      <c r="C98" s="14">
        <v>4851</v>
      </c>
      <c r="D98" s="70">
        <f>IFERROR(+'Tor Emp Adj'!D98/'CMA Emp Adj'!D98,"")</f>
        <v>0.59468527944782701</v>
      </c>
      <c r="E98" s="70">
        <f>IFERROR(+'Tor Emp Adj'!E98/'CMA Emp Adj'!E98,"")</f>
        <v>0.49793311671443491</v>
      </c>
      <c r="F98" s="70">
        <f>IFERROR(+'Tor Emp Adj'!F98/'CMA Emp Adj'!F98,"")</f>
        <v>0.51680017287696911</v>
      </c>
      <c r="G98" s="70">
        <f>IFERROR(+'Tor Emp Adj'!G98/'CMA Emp Adj'!G98,"")</f>
        <v>0.52976010287788367</v>
      </c>
      <c r="H98" s="70">
        <f>IFERROR(+'Tor Emp Adj'!H98/'CMA Emp Adj'!H98,"")</f>
        <v>0.50516845920157649</v>
      </c>
      <c r="I98" s="70">
        <f>IFERROR(+'Tor Emp Adj'!I98/'CMA Emp Adj'!I98,"")</f>
        <v>0.50743596860814355</v>
      </c>
      <c r="J98" s="70">
        <f>IFERROR(+'Tor Emp Adj'!J98/'CMA Emp Adj'!J98,"")</f>
        <v>0.47445560147969651</v>
      </c>
      <c r="K98" s="70">
        <f>IFERROR(+'Tor Emp Adj'!K98/'CMA Emp Adj'!K98,"")</f>
        <v>0.46173613028281557</v>
      </c>
      <c r="L98" s="70">
        <f>IFERROR(+'Tor Emp Adj'!L98/'CMA Emp Adj'!L98,"")</f>
        <v>0.51995212747023345</v>
      </c>
      <c r="M98" s="35">
        <f>IFERROR(+'Tor Emp Adj'!M98/'CMA Emp Adj'!M98,"")</f>
        <v>0.74667195798042596</v>
      </c>
      <c r="N98" s="35">
        <f>IFERROR(+'Tor Emp Adj'!N98/'CMA Emp Adj'!N98,"")</f>
        <v>0.82518264547553155</v>
      </c>
      <c r="O98" s="35">
        <f>IFERROR(+'Tor Emp Adj'!O98/'CMA Emp Adj'!O98,"")</f>
        <v>0.72973307638550688</v>
      </c>
      <c r="P98" s="35">
        <f>IFERROR(+'Tor Emp Adj'!P98/'CMA Emp Adj'!P98,"")</f>
        <v>0.85824143385156837</v>
      </c>
      <c r="Q98" s="35">
        <f>IFERROR(+'Tor Emp Adj'!Q98/'CMA Emp Adj'!Q98,"")</f>
        <v>0.79464753586596582</v>
      </c>
      <c r="R98" s="35">
        <f>IFERROR(+'Tor Emp Adj'!R98/'CMA Emp Adj'!R98,"")</f>
        <v>0.93001760635031727</v>
      </c>
      <c r="S98" s="35">
        <f>IFERROR(+'Tor Emp Adj'!S98/'CMA Emp Adj'!S98,"")</f>
        <v>0.85826657342818868</v>
      </c>
      <c r="T98" s="35">
        <f>IFERROR(+'Tor Emp Adj'!T98/'CMA Emp Adj'!T98,"")</f>
        <v>0.78976898603079992</v>
      </c>
      <c r="U98" s="35">
        <f>IFERROR(+'Tor Emp Adj'!U98/'CMA Emp Adj'!U98,"")</f>
        <v>0.86809890099445319</v>
      </c>
      <c r="V98" s="35">
        <f>IFERROR(+'Tor Emp Adj'!V98/'CMA Emp Adj'!V98,"")</f>
        <v>1.1116110634393268</v>
      </c>
      <c r="W98" s="35">
        <f>IFERROR(+'Tor Emp Adj'!W98/'CMA Emp Adj'!W98,"")</f>
        <v>0.77001625064068946</v>
      </c>
      <c r="X98" s="35">
        <f>IFERROR(+'Tor Emp Adj'!X98/'CMA Emp Adj'!X98,"")</f>
        <v>0.78691278635220119</v>
      </c>
      <c r="Y98" s="35">
        <f>IFERROR(+'Tor Emp Adj'!Y98/'CMA Emp Adj'!Y98,"")</f>
        <v>0.58961113363602835</v>
      </c>
    </row>
    <row r="99" spans="1:25" x14ac:dyDescent="0.25">
      <c r="A99" s="7" t="s">
        <v>93</v>
      </c>
      <c r="B99" s="7"/>
      <c r="C99" s="14">
        <v>4853</v>
      </c>
      <c r="D99" s="70">
        <f>IFERROR(+'Tor Emp Adj'!D99/'CMA Emp Adj'!D99,"")</f>
        <v>0.53063964613697123</v>
      </c>
      <c r="E99" s="70">
        <f>IFERROR(+'Tor Emp Adj'!E99/'CMA Emp Adj'!E99,"")</f>
        <v>0.59306736264866367</v>
      </c>
      <c r="F99" s="70">
        <f>IFERROR(+'Tor Emp Adj'!F99/'CMA Emp Adj'!F99,"")</f>
        <v>0.54339684100163099</v>
      </c>
      <c r="G99" s="70">
        <f>IFERROR(+'Tor Emp Adj'!G99/'CMA Emp Adj'!G99,"")</f>
        <v>0.726503463382832</v>
      </c>
      <c r="H99" s="70">
        <f>IFERROR(+'Tor Emp Adj'!H99/'CMA Emp Adj'!H99,"")</f>
        <v>0.68213869892362278</v>
      </c>
      <c r="I99" s="70">
        <f>IFERROR(+'Tor Emp Adj'!I99/'CMA Emp Adj'!I99,"")</f>
        <v>0.53665096188390948</v>
      </c>
      <c r="J99" s="70">
        <f>IFERROR(+'Tor Emp Adj'!J99/'CMA Emp Adj'!J99,"")</f>
        <v>0.42565552255279682</v>
      </c>
      <c r="K99" s="70">
        <f>IFERROR(+'Tor Emp Adj'!K99/'CMA Emp Adj'!K99,"")</f>
        <v>0.55596433898463782</v>
      </c>
      <c r="L99" s="70">
        <f>IFERROR(+'Tor Emp Adj'!L99/'CMA Emp Adj'!L99,"")</f>
        <v>0.62277866016940664</v>
      </c>
      <c r="M99" s="35">
        <f>IFERROR(+'Tor Emp Adj'!M99/'CMA Emp Adj'!M99,"")</f>
        <v>0.67985193201706884</v>
      </c>
      <c r="N99" s="35">
        <f>IFERROR(+'Tor Emp Adj'!N99/'CMA Emp Adj'!N99,"")</f>
        <v>0.54573537364141289</v>
      </c>
      <c r="O99" s="35">
        <f>IFERROR(+'Tor Emp Adj'!O99/'CMA Emp Adj'!O99,"")</f>
        <v>0.55441331779630454</v>
      </c>
      <c r="P99" s="35">
        <f>IFERROR(+'Tor Emp Adj'!P99/'CMA Emp Adj'!P99,"")</f>
        <v>0.62467489978934432</v>
      </c>
      <c r="Q99" s="35">
        <f>IFERROR(+'Tor Emp Adj'!Q99/'CMA Emp Adj'!Q99,"")</f>
        <v>0.75501687498717485</v>
      </c>
      <c r="R99" s="35">
        <f>IFERROR(+'Tor Emp Adj'!R99/'CMA Emp Adj'!R99,"")</f>
        <v>0.74851251370281457</v>
      </c>
      <c r="S99" s="35">
        <f>IFERROR(+'Tor Emp Adj'!S99/'CMA Emp Adj'!S99,"")</f>
        <v>0.67685897243421878</v>
      </c>
      <c r="T99" s="35">
        <f>IFERROR(+'Tor Emp Adj'!T99/'CMA Emp Adj'!T99,"")</f>
        <v>0.64683622648161809</v>
      </c>
      <c r="U99" s="35">
        <f>IFERROR(+'Tor Emp Adj'!U99/'CMA Emp Adj'!U99,"")</f>
        <v>0.73445451945305584</v>
      </c>
      <c r="V99" s="35">
        <f>IFERROR(+'Tor Emp Adj'!V99/'CMA Emp Adj'!V99,"")</f>
        <v>0.66437840700023465</v>
      </c>
      <c r="W99" s="35">
        <f>IFERROR(+'Tor Emp Adj'!W99/'CMA Emp Adj'!W99,"")</f>
        <v>0.48109320051844545</v>
      </c>
      <c r="X99" s="35">
        <f>IFERROR(+'Tor Emp Adj'!X99/'CMA Emp Adj'!X99,"")</f>
        <v>0.54205709739767838</v>
      </c>
      <c r="Y99" s="35">
        <f>IFERROR(+'Tor Emp Adj'!Y99/'CMA Emp Adj'!Y99,"")</f>
        <v>0.75433710020923961</v>
      </c>
    </row>
    <row r="100" spans="1:25" x14ac:dyDescent="0.25">
      <c r="A100" s="8" t="s">
        <v>94</v>
      </c>
      <c r="B100" s="8"/>
      <c r="C100" s="15" t="s">
        <v>202</v>
      </c>
      <c r="D100" s="71">
        <f>IFERROR(+'Tor Emp Adj'!D100/'CMA Emp Adj'!D100,"")</f>
        <v>0</v>
      </c>
      <c r="E100" s="71">
        <f>IFERROR(+'Tor Emp Adj'!E100/'CMA Emp Adj'!E100,"")</f>
        <v>0.60551754482022246</v>
      </c>
      <c r="F100" s="71">
        <f>IFERROR(+'Tor Emp Adj'!F100/'CMA Emp Adj'!F100,"")</f>
        <v>0</v>
      </c>
      <c r="G100" s="71">
        <f>IFERROR(+'Tor Emp Adj'!G100/'CMA Emp Adj'!G100,"")</f>
        <v>0</v>
      </c>
      <c r="H100" s="71">
        <f>IFERROR(+'Tor Emp Adj'!H100/'CMA Emp Adj'!H100,"")</f>
        <v>0</v>
      </c>
      <c r="I100" s="71">
        <f>IFERROR(+'Tor Emp Adj'!I100/'CMA Emp Adj'!I100,"")</f>
        <v>0</v>
      </c>
      <c r="J100" s="71">
        <f>IFERROR(+'Tor Emp Adj'!J100/'CMA Emp Adj'!J100,"")</f>
        <v>0</v>
      </c>
      <c r="K100" s="71">
        <f>IFERROR(+'Tor Emp Adj'!K100/'CMA Emp Adj'!K100,"")</f>
        <v>0</v>
      </c>
      <c r="L100" s="71">
        <f>IFERROR(+'Tor Emp Adj'!L100/'CMA Emp Adj'!L100,"")</f>
        <v>0</v>
      </c>
      <c r="M100" s="36">
        <f>IFERROR(+'Tor Emp Adj'!M100/'CMA Emp Adj'!M100,"")</f>
        <v>0</v>
      </c>
      <c r="N100" s="36">
        <f>IFERROR(+'Tor Emp Adj'!N100/'CMA Emp Adj'!N100,"")</f>
        <v>0.34718821327572158</v>
      </c>
      <c r="O100" s="36">
        <f>IFERROR(+'Tor Emp Adj'!O100/'CMA Emp Adj'!O100,"")</f>
        <v>0.4322512969152581</v>
      </c>
      <c r="P100" s="36">
        <f>IFERROR(+'Tor Emp Adj'!P100/'CMA Emp Adj'!P100,"")</f>
        <v>0.18190288834362328</v>
      </c>
      <c r="Q100" s="36">
        <f>IFERROR(+'Tor Emp Adj'!Q100/'CMA Emp Adj'!Q100,"")</f>
        <v>0.45158073305373514</v>
      </c>
      <c r="R100" s="36">
        <f>IFERROR(+'Tor Emp Adj'!R100/'CMA Emp Adj'!R100,"")</f>
        <v>0.25696077401595585</v>
      </c>
      <c r="S100" s="36">
        <f>IFERROR(+'Tor Emp Adj'!S100/'CMA Emp Adj'!S100,"")</f>
        <v>0</v>
      </c>
      <c r="T100" s="36">
        <f>IFERROR(+'Tor Emp Adj'!T100/'CMA Emp Adj'!T100,"")</f>
        <v>0.24171345038350842</v>
      </c>
      <c r="U100" s="36">
        <f>IFERROR(+'Tor Emp Adj'!U100/'CMA Emp Adj'!U100,"")</f>
        <v>0</v>
      </c>
      <c r="V100" s="36">
        <f>IFERROR(+'Tor Emp Adj'!V100/'CMA Emp Adj'!V100,"")</f>
        <v>0.38308650088267138</v>
      </c>
      <c r="W100" s="36">
        <f>IFERROR(+'Tor Emp Adj'!W100/'CMA Emp Adj'!W100,"")</f>
        <v>0</v>
      </c>
      <c r="X100" s="36">
        <f>IFERROR(+'Tor Emp Adj'!X100/'CMA Emp Adj'!X100,"")</f>
        <v>0.3837736978693761</v>
      </c>
      <c r="Y100" s="36">
        <f>IFERROR(+'Tor Emp Adj'!Y100/'CMA Emp Adj'!Y100,"")</f>
        <v>0.25359293858418891</v>
      </c>
    </row>
    <row r="101" spans="1:25" x14ac:dyDescent="0.25">
      <c r="A101" s="6" t="s">
        <v>95</v>
      </c>
      <c r="B101" s="6"/>
      <c r="C101" s="14">
        <v>486</v>
      </c>
      <c r="D101" s="70" t="str">
        <f>IFERROR(+'Tor Emp Adj'!D101/'CMA Emp Adj'!D101,"")</f>
        <v/>
      </c>
      <c r="E101" s="70" t="str">
        <f>IFERROR(+'Tor Emp Adj'!E101/'CMA Emp Adj'!E101,"")</f>
        <v/>
      </c>
      <c r="F101" s="70" t="str">
        <f>IFERROR(+'Tor Emp Adj'!F101/'CMA Emp Adj'!F101,"")</f>
        <v/>
      </c>
      <c r="G101" s="70" t="str">
        <f>IFERROR(+'Tor Emp Adj'!G101/'CMA Emp Adj'!G101,"")</f>
        <v/>
      </c>
      <c r="H101" s="70" t="str">
        <f>IFERROR(+'Tor Emp Adj'!H101/'CMA Emp Adj'!H101,"")</f>
        <v/>
      </c>
      <c r="I101" s="70" t="str">
        <f>IFERROR(+'Tor Emp Adj'!I101/'CMA Emp Adj'!I101,"")</f>
        <v/>
      </c>
      <c r="J101" s="70" t="str">
        <f>IFERROR(+'Tor Emp Adj'!J101/'CMA Emp Adj'!J101,"")</f>
        <v/>
      </c>
      <c r="K101" s="70" t="str">
        <f>IFERROR(+'Tor Emp Adj'!K101/'CMA Emp Adj'!K101,"")</f>
        <v/>
      </c>
      <c r="L101" s="70" t="str">
        <f>IFERROR(+'Tor Emp Adj'!L101/'CMA Emp Adj'!L101,"")</f>
        <v/>
      </c>
      <c r="M101" s="35" t="str">
        <f>IFERROR(+'Tor Emp Adj'!M101/'CMA Emp Adj'!M101,"")</f>
        <v/>
      </c>
      <c r="N101" s="35" t="str">
        <f>IFERROR(+'Tor Emp Adj'!N101/'CMA Emp Adj'!N101,"")</f>
        <v/>
      </c>
      <c r="O101" s="35" t="str">
        <f>IFERROR(+'Tor Emp Adj'!O101/'CMA Emp Adj'!O101,"")</f>
        <v/>
      </c>
      <c r="P101" s="35" t="str">
        <f>IFERROR(+'Tor Emp Adj'!P101/'CMA Emp Adj'!P101,"")</f>
        <v/>
      </c>
      <c r="Q101" s="35" t="str">
        <f>IFERROR(+'Tor Emp Adj'!Q101/'CMA Emp Adj'!Q101,"")</f>
        <v/>
      </c>
      <c r="R101" s="35" t="str">
        <f>IFERROR(+'Tor Emp Adj'!R101/'CMA Emp Adj'!R101,"")</f>
        <v/>
      </c>
      <c r="S101" s="35" t="str">
        <f>IFERROR(+'Tor Emp Adj'!S101/'CMA Emp Adj'!S101,"")</f>
        <v/>
      </c>
      <c r="T101" s="35" t="str">
        <f>IFERROR(+'Tor Emp Adj'!T101/'CMA Emp Adj'!T101,"")</f>
        <v/>
      </c>
      <c r="U101" s="35" t="str">
        <f>IFERROR(+'Tor Emp Adj'!U101/'CMA Emp Adj'!U101,"")</f>
        <v/>
      </c>
      <c r="V101" s="35" t="str">
        <f>IFERROR(+'Tor Emp Adj'!V101/'CMA Emp Adj'!V101,"")</f>
        <v/>
      </c>
      <c r="W101" s="35" t="str">
        <f>IFERROR(+'Tor Emp Adj'!W101/'CMA Emp Adj'!W101,"")</f>
        <v/>
      </c>
      <c r="X101" s="35" t="str">
        <f>IFERROR(+'Tor Emp Adj'!X101/'CMA Emp Adj'!X101,"")</f>
        <v/>
      </c>
      <c r="Y101" s="35" t="str">
        <f>IFERROR(+'Tor Emp Adj'!Y101/'CMA Emp Adj'!Y101,"")</f>
        <v/>
      </c>
    </row>
    <row r="102" spans="1:25" x14ac:dyDescent="0.25">
      <c r="A102" s="6" t="s">
        <v>96</v>
      </c>
      <c r="B102" s="6"/>
      <c r="C102" s="14">
        <v>488</v>
      </c>
      <c r="D102" s="70">
        <f>IFERROR(+'Tor Emp Adj'!D102/'CMA Emp Adj'!D102,"")</f>
        <v>0.45071590583036708</v>
      </c>
      <c r="E102" s="70">
        <f>IFERROR(+'Tor Emp Adj'!E102/'CMA Emp Adj'!E102,"")</f>
        <v>0.47317994411554293</v>
      </c>
      <c r="F102" s="70">
        <f>IFERROR(+'Tor Emp Adj'!F102/'CMA Emp Adj'!F102,"")</f>
        <v>0.41457851220779768</v>
      </c>
      <c r="G102" s="70">
        <f>IFERROR(+'Tor Emp Adj'!G102/'CMA Emp Adj'!G102,"")</f>
        <v>0.33844047700111285</v>
      </c>
      <c r="H102" s="70">
        <f>IFERROR(+'Tor Emp Adj'!H102/'CMA Emp Adj'!H102,"")</f>
        <v>0.25990253314347278</v>
      </c>
      <c r="I102" s="70">
        <f>IFERROR(+'Tor Emp Adj'!I102/'CMA Emp Adj'!I102,"")</f>
        <v>0.37808315816031512</v>
      </c>
      <c r="J102" s="70">
        <f>IFERROR(+'Tor Emp Adj'!J102/'CMA Emp Adj'!J102,"")</f>
        <v>0.3151438413200976</v>
      </c>
      <c r="K102" s="70">
        <f>IFERROR(+'Tor Emp Adj'!K102/'CMA Emp Adj'!K102,"")</f>
        <v>0.27859494912902094</v>
      </c>
      <c r="L102" s="70">
        <f>IFERROR(+'Tor Emp Adj'!L102/'CMA Emp Adj'!L102,"")</f>
        <v>0.15517358992638383</v>
      </c>
      <c r="M102" s="35">
        <f>IFERROR(+'Tor Emp Adj'!M102/'CMA Emp Adj'!M102,"")</f>
        <v>0.26123668139848744</v>
      </c>
      <c r="N102" s="35">
        <f>IFERROR(+'Tor Emp Adj'!N102/'CMA Emp Adj'!N102,"")</f>
        <v>0.20128794356133611</v>
      </c>
      <c r="O102" s="35">
        <f>IFERROR(+'Tor Emp Adj'!O102/'CMA Emp Adj'!O102,"")</f>
        <v>0.15026090081869281</v>
      </c>
      <c r="P102" s="35">
        <f>IFERROR(+'Tor Emp Adj'!P102/'CMA Emp Adj'!P102,"")</f>
        <v>0.20686709423225266</v>
      </c>
      <c r="Q102" s="35">
        <f>IFERROR(+'Tor Emp Adj'!Q102/'CMA Emp Adj'!Q102,"")</f>
        <v>0.16483677824826151</v>
      </c>
      <c r="R102" s="35">
        <f>IFERROR(+'Tor Emp Adj'!R102/'CMA Emp Adj'!R102,"")</f>
        <v>0.15005651885488186</v>
      </c>
      <c r="S102" s="35">
        <f>IFERROR(+'Tor Emp Adj'!S102/'CMA Emp Adj'!S102,"")</f>
        <v>0.17422579793927326</v>
      </c>
      <c r="T102" s="35">
        <f>IFERROR(+'Tor Emp Adj'!T102/'CMA Emp Adj'!T102,"")</f>
        <v>0.23317639616111346</v>
      </c>
      <c r="U102" s="35">
        <f>IFERROR(+'Tor Emp Adj'!U102/'CMA Emp Adj'!U102,"")</f>
        <v>0.22551884219491589</v>
      </c>
      <c r="V102" s="35">
        <f>IFERROR(+'Tor Emp Adj'!V102/'CMA Emp Adj'!V102,"")</f>
        <v>0.17951271039736638</v>
      </c>
      <c r="W102" s="35">
        <f>IFERROR(+'Tor Emp Adj'!W102/'CMA Emp Adj'!W102,"")</f>
        <v>0.1814263542776976</v>
      </c>
      <c r="X102" s="35">
        <f>IFERROR(+'Tor Emp Adj'!X102/'CMA Emp Adj'!X102,"")</f>
        <v>0.21681467648281949</v>
      </c>
      <c r="Y102" s="35">
        <f>IFERROR(+'Tor Emp Adj'!Y102/'CMA Emp Adj'!Y102,"")</f>
        <v>0.1761929480814651</v>
      </c>
    </row>
    <row r="103" spans="1:25" x14ac:dyDescent="0.25">
      <c r="A103" s="6" t="s">
        <v>97</v>
      </c>
      <c r="B103" s="6"/>
      <c r="C103" s="14">
        <v>491</v>
      </c>
      <c r="D103" s="70">
        <f>IFERROR(+'Tor Emp Adj'!D103/'CMA Emp Adj'!D103,"")</f>
        <v>0.61942135543237475</v>
      </c>
      <c r="E103" s="70">
        <f>IFERROR(+'Tor Emp Adj'!E103/'CMA Emp Adj'!E103,"")</f>
        <v>0.39526222350179246</v>
      </c>
      <c r="F103" s="70">
        <f>IFERROR(+'Tor Emp Adj'!F103/'CMA Emp Adj'!F103,"")</f>
        <v>0.36864945095156987</v>
      </c>
      <c r="G103" s="70">
        <f>IFERROR(+'Tor Emp Adj'!G103/'CMA Emp Adj'!G103,"")</f>
        <v>0.58000126708778599</v>
      </c>
      <c r="H103" s="70">
        <f>IFERROR(+'Tor Emp Adj'!H103/'CMA Emp Adj'!H103,"")</f>
        <v>0.49196291905917588</v>
      </c>
      <c r="I103" s="70">
        <f>IFERROR(+'Tor Emp Adj'!I103/'CMA Emp Adj'!I103,"")</f>
        <v>0.59536715304569421</v>
      </c>
      <c r="J103" s="70">
        <f>IFERROR(+'Tor Emp Adj'!J103/'CMA Emp Adj'!J103,"")</f>
        <v>0.51121468957729554</v>
      </c>
      <c r="K103" s="70">
        <f>IFERROR(+'Tor Emp Adj'!K103/'CMA Emp Adj'!K103,"")</f>
        <v>0.38481696490125145</v>
      </c>
      <c r="L103" s="70">
        <f>IFERROR(+'Tor Emp Adj'!L103/'CMA Emp Adj'!L103,"")</f>
        <v>0.47791240841529986</v>
      </c>
      <c r="M103" s="35">
        <f>IFERROR(+'Tor Emp Adj'!M103/'CMA Emp Adj'!M103,"")</f>
        <v>0.44603017157350255</v>
      </c>
      <c r="N103" s="35">
        <f>IFERROR(+'Tor Emp Adj'!N103/'CMA Emp Adj'!N103,"")</f>
        <v>0.46141294234214475</v>
      </c>
      <c r="O103" s="35">
        <f>IFERROR(+'Tor Emp Adj'!O103/'CMA Emp Adj'!O103,"")</f>
        <v>0.48361463008620575</v>
      </c>
      <c r="P103" s="35">
        <f>IFERROR(+'Tor Emp Adj'!P103/'CMA Emp Adj'!P103,"")</f>
        <v>0.36057552850579333</v>
      </c>
      <c r="Q103" s="35">
        <f>IFERROR(+'Tor Emp Adj'!Q103/'CMA Emp Adj'!Q103,"")</f>
        <v>0.54934270274227825</v>
      </c>
      <c r="R103" s="35">
        <f>IFERROR(+'Tor Emp Adj'!R103/'CMA Emp Adj'!R103,"")</f>
        <v>0.51388401469643996</v>
      </c>
      <c r="S103" s="35">
        <f>IFERROR(+'Tor Emp Adj'!S103/'CMA Emp Adj'!S103,"")</f>
        <v>0.47725143127887448</v>
      </c>
      <c r="T103" s="35">
        <f>IFERROR(+'Tor Emp Adj'!T103/'CMA Emp Adj'!T103,"")</f>
        <v>0.31237548100753232</v>
      </c>
      <c r="U103" s="35">
        <f>IFERROR(+'Tor Emp Adj'!U103/'CMA Emp Adj'!U103,"")</f>
        <v>0.30444885888032919</v>
      </c>
      <c r="V103" s="35">
        <f>IFERROR(+'Tor Emp Adj'!V103/'CMA Emp Adj'!V103,"")</f>
        <v>0.50312168957654002</v>
      </c>
      <c r="W103" s="35">
        <f>IFERROR(+'Tor Emp Adj'!W103/'CMA Emp Adj'!W103,"")</f>
        <v>0.42435812087863922</v>
      </c>
      <c r="X103" s="35">
        <f>IFERROR(+'Tor Emp Adj'!X103/'CMA Emp Adj'!X103,"")</f>
        <v>0.34999973000042739</v>
      </c>
      <c r="Y103" s="35">
        <f>IFERROR(+'Tor Emp Adj'!Y103/'CMA Emp Adj'!Y103,"")</f>
        <v>0.41923922925679613</v>
      </c>
    </row>
    <row r="104" spans="1:25" x14ac:dyDescent="0.25">
      <c r="A104" s="6" t="s">
        <v>98</v>
      </c>
      <c r="B104" s="6"/>
      <c r="C104" s="14">
        <v>492</v>
      </c>
      <c r="D104" s="70">
        <f>IFERROR(+'Tor Emp Adj'!D104/'CMA Emp Adj'!D104,"")</f>
        <v>0.40781353618448196</v>
      </c>
      <c r="E104" s="70">
        <f>IFERROR(+'Tor Emp Adj'!E104/'CMA Emp Adj'!E104,"")</f>
        <v>0.51254616896642857</v>
      </c>
      <c r="F104" s="70">
        <f>IFERROR(+'Tor Emp Adj'!F104/'CMA Emp Adj'!F104,"")</f>
        <v>0.50111955440896783</v>
      </c>
      <c r="G104" s="70">
        <f>IFERROR(+'Tor Emp Adj'!G104/'CMA Emp Adj'!G104,"")</f>
        <v>0.45927688592993049</v>
      </c>
      <c r="H104" s="70">
        <f>IFERROR(+'Tor Emp Adj'!H104/'CMA Emp Adj'!H104,"")</f>
        <v>0.53350662188537079</v>
      </c>
      <c r="I104" s="70">
        <f>IFERROR(+'Tor Emp Adj'!I104/'CMA Emp Adj'!I104,"")</f>
        <v>0.44348023254675822</v>
      </c>
      <c r="J104" s="70">
        <f>IFERROR(+'Tor Emp Adj'!J104/'CMA Emp Adj'!J104,"")</f>
        <v>0.46066864458724061</v>
      </c>
      <c r="K104" s="70">
        <f>IFERROR(+'Tor Emp Adj'!K104/'CMA Emp Adj'!K104,"")</f>
        <v>0.37225622689421478</v>
      </c>
      <c r="L104" s="70">
        <f>IFERROR(+'Tor Emp Adj'!L104/'CMA Emp Adj'!L104,"")</f>
        <v>0.34155667464540612</v>
      </c>
      <c r="M104" s="35">
        <f>IFERROR(+'Tor Emp Adj'!M104/'CMA Emp Adj'!M104,"")</f>
        <v>0.42296708628409541</v>
      </c>
      <c r="N104" s="35">
        <f>IFERROR(+'Tor Emp Adj'!N104/'CMA Emp Adj'!N104,"")</f>
        <v>0.39964986519731166</v>
      </c>
      <c r="O104" s="35">
        <f>IFERROR(+'Tor Emp Adj'!O104/'CMA Emp Adj'!O104,"")</f>
        <v>0.40238535007680371</v>
      </c>
      <c r="P104" s="35">
        <f>IFERROR(+'Tor Emp Adj'!P104/'CMA Emp Adj'!P104,"")</f>
        <v>0.32470872166803505</v>
      </c>
      <c r="Q104" s="35">
        <f>IFERROR(+'Tor Emp Adj'!Q104/'CMA Emp Adj'!Q104,"")</f>
        <v>0.35114387354893856</v>
      </c>
      <c r="R104" s="35">
        <f>IFERROR(+'Tor Emp Adj'!R104/'CMA Emp Adj'!R104,"")</f>
        <v>0.31100338156776647</v>
      </c>
      <c r="S104" s="35">
        <f>IFERROR(+'Tor Emp Adj'!S104/'CMA Emp Adj'!S104,"")</f>
        <v>0.37657865761087939</v>
      </c>
      <c r="T104" s="35">
        <f>IFERROR(+'Tor Emp Adj'!T104/'CMA Emp Adj'!T104,"")</f>
        <v>0.3597633393380299</v>
      </c>
      <c r="U104" s="35">
        <f>IFERROR(+'Tor Emp Adj'!U104/'CMA Emp Adj'!U104,"")</f>
        <v>0.3343755025195424</v>
      </c>
      <c r="V104" s="35">
        <f>IFERROR(+'Tor Emp Adj'!V104/'CMA Emp Adj'!V104,"")</f>
        <v>0.35866779428627577</v>
      </c>
      <c r="W104" s="35">
        <f>IFERROR(+'Tor Emp Adj'!W104/'CMA Emp Adj'!W104,"")</f>
        <v>0.29727225885519348</v>
      </c>
      <c r="X104" s="35">
        <f>IFERROR(+'Tor Emp Adj'!X104/'CMA Emp Adj'!X104,"")</f>
        <v>0.21863866215325845</v>
      </c>
      <c r="Y104" s="35">
        <f>IFERROR(+'Tor Emp Adj'!Y104/'CMA Emp Adj'!Y104,"")</f>
        <v>0.28162705858304682</v>
      </c>
    </row>
    <row r="105" spans="1:25" x14ac:dyDescent="0.25">
      <c r="A105" s="6" t="s">
        <v>99</v>
      </c>
      <c r="B105" s="6"/>
      <c r="C105" s="14">
        <v>493</v>
      </c>
      <c r="D105" s="70">
        <f>IFERROR(+'Tor Emp Adj'!D105/'CMA Emp Adj'!D105,"")</f>
        <v>0.4674863653964188</v>
      </c>
      <c r="E105" s="70">
        <f>IFERROR(+'Tor Emp Adj'!E105/'CMA Emp Adj'!E105,"")</f>
        <v>0.25459429595342514</v>
      </c>
      <c r="F105" s="70">
        <f>IFERROR(+'Tor Emp Adj'!F105/'CMA Emp Adj'!F105,"")</f>
        <v>0.26411051685135239</v>
      </c>
      <c r="G105" s="70">
        <f>IFERROR(+'Tor Emp Adj'!G105/'CMA Emp Adj'!G105,"")</f>
        <v>0.36872038421544734</v>
      </c>
      <c r="H105" s="70">
        <f>IFERROR(+'Tor Emp Adj'!H105/'CMA Emp Adj'!H105,"")</f>
        <v>0.23803955482120229</v>
      </c>
      <c r="I105" s="70">
        <f>IFERROR(+'Tor Emp Adj'!I105/'CMA Emp Adj'!I105,"")</f>
        <v>0.42416171508517131</v>
      </c>
      <c r="J105" s="70">
        <f>IFERROR(+'Tor Emp Adj'!J105/'CMA Emp Adj'!J105,"")</f>
        <v>0.34779952307439466</v>
      </c>
      <c r="K105" s="70">
        <f>IFERROR(+'Tor Emp Adj'!K105/'CMA Emp Adj'!K105,"")</f>
        <v>0.40317971240392053</v>
      </c>
      <c r="L105" s="70">
        <f>IFERROR(+'Tor Emp Adj'!L105/'CMA Emp Adj'!L105,"")</f>
        <v>0.32052412065421571</v>
      </c>
      <c r="M105" s="35">
        <f>IFERROR(+'Tor Emp Adj'!M105/'CMA Emp Adj'!M105,"")</f>
        <v>0.2719208792251519</v>
      </c>
      <c r="N105" s="35">
        <f>IFERROR(+'Tor Emp Adj'!N105/'CMA Emp Adj'!N105,"")</f>
        <v>0.29933822768674234</v>
      </c>
      <c r="O105" s="35">
        <f>IFERROR(+'Tor Emp Adj'!O105/'CMA Emp Adj'!O105,"")</f>
        <v>0.22099007047587418</v>
      </c>
      <c r="P105" s="35">
        <f>IFERROR(+'Tor Emp Adj'!P105/'CMA Emp Adj'!P105,"")</f>
        <v>0.31133923426613941</v>
      </c>
      <c r="Q105" s="35">
        <f>IFERROR(+'Tor Emp Adj'!Q105/'CMA Emp Adj'!Q105,"")</f>
        <v>0.18917167315986652</v>
      </c>
      <c r="R105" s="35">
        <f>IFERROR(+'Tor Emp Adj'!R105/'CMA Emp Adj'!R105,"")</f>
        <v>0.21465670083834096</v>
      </c>
      <c r="S105" s="35">
        <f>IFERROR(+'Tor Emp Adj'!S105/'CMA Emp Adj'!S105,"")</f>
        <v>0.21968832707414784</v>
      </c>
      <c r="T105" s="35">
        <f>IFERROR(+'Tor Emp Adj'!T105/'CMA Emp Adj'!T105,"")</f>
        <v>9.5125010799866655E-2</v>
      </c>
      <c r="U105" s="35">
        <f>IFERROR(+'Tor Emp Adj'!U105/'CMA Emp Adj'!U105,"")</f>
        <v>0.28665966283001326</v>
      </c>
      <c r="V105" s="35">
        <f>IFERROR(+'Tor Emp Adj'!V105/'CMA Emp Adj'!V105,"")</f>
        <v>0.12523803293314939</v>
      </c>
      <c r="W105" s="35">
        <f>IFERROR(+'Tor Emp Adj'!W105/'CMA Emp Adj'!W105,"")</f>
        <v>8.6116083145999001E-2</v>
      </c>
      <c r="X105" s="35">
        <f>IFERROR(+'Tor Emp Adj'!X105/'CMA Emp Adj'!X105,"")</f>
        <v>0.11379194071444075</v>
      </c>
      <c r="Y105" s="35">
        <f>IFERROR(+'Tor Emp Adj'!Y105/'CMA Emp Adj'!Y105,"")</f>
        <v>0.20673907168397729</v>
      </c>
    </row>
    <row r="106" spans="1:25" x14ac:dyDescent="0.25">
      <c r="A106" s="5" t="s">
        <v>100</v>
      </c>
      <c r="B106" s="5"/>
      <c r="C106" s="13">
        <v>51</v>
      </c>
      <c r="D106" s="69">
        <f>IFERROR(+'Tor Emp Adj'!D106/'CMA Emp Adj'!D106,"")</f>
        <v>0.61206434738234639</v>
      </c>
      <c r="E106" s="69">
        <f>IFERROR(+'Tor Emp Adj'!E106/'CMA Emp Adj'!E106,"")</f>
        <v>0.59907654612216621</v>
      </c>
      <c r="F106" s="69">
        <f>IFERROR(+'Tor Emp Adj'!F106/'CMA Emp Adj'!F106,"")</f>
        <v>0.62546247643914954</v>
      </c>
      <c r="G106" s="69">
        <f>IFERROR(+'Tor Emp Adj'!G106/'CMA Emp Adj'!G106,"")</f>
        <v>0.56242913963800722</v>
      </c>
      <c r="H106" s="69">
        <f>IFERROR(+'Tor Emp Adj'!H106/'CMA Emp Adj'!H106,"")</f>
        <v>0.5782823939269951</v>
      </c>
      <c r="I106" s="69">
        <f>IFERROR(+'Tor Emp Adj'!I106/'CMA Emp Adj'!I106,"")</f>
        <v>0.584113265673051</v>
      </c>
      <c r="J106" s="69">
        <f>IFERROR(+'Tor Emp Adj'!J106/'CMA Emp Adj'!J106,"")</f>
        <v>0.61225041711980799</v>
      </c>
      <c r="K106" s="69">
        <f>IFERROR(+'Tor Emp Adj'!K106/'CMA Emp Adj'!K106,"")</f>
        <v>0.60715865458293805</v>
      </c>
      <c r="L106" s="69">
        <f>IFERROR(+'Tor Emp Adj'!L106/'CMA Emp Adj'!L106,"")</f>
        <v>0.72821846295326531</v>
      </c>
      <c r="M106" s="34">
        <f>IFERROR(+'Tor Emp Adj'!M106/'CMA Emp Adj'!M106,"")</f>
        <v>0.69024633964835036</v>
      </c>
      <c r="N106" s="34">
        <f>IFERROR(+'Tor Emp Adj'!N106/'CMA Emp Adj'!N106,"")</f>
        <v>0.73487247493806029</v>
      </c>
      <c r="O106" s="34">
        <f>IFERROR(+'Tor Emp Adj'!O106/'CMA Emp Adj'!O106,"")</f>
        <v>0.69558709909820582</v>
      </c>
      <c r="P106" s="34">
        <f>IFERROR(+'Tor Emp Adj'!P106/'CMA Emp Adj'!P106,"")</f>
        <v>0.761321343471412</v>
      </c>
      <c r="Q106" s="34">
        <f>IFERROR(+'Tor Emp Adj'!Q106/'CMA Emp Adj'!Q106,"")</f>
        <v>0.65534144688029161</v>
      </c>
      <c r="R106" s="34">
        <f>IFERROR(+'Tor Emp Adj'!R106/'CMA Emp Adj'!R106,"")</f>
        <v>0.69767948481279385</v>
      </c>
      <c r="S106" s="34">
        <f>IFERROR(+'Tor Emp Adj'!S106/'CMA Emp Adj'!S106,"")</f>
        <v>0.67935834970452991</v>
      </c>
      <c r="T106" s="34">
        <f>IFERROR(+'Tor Emp Adj'!T106/'CMA Emp Adj'!T106,"")</f>
        <v>0.69956396969877999</v>
      </c>
      <c r="U106" s="34">
        <f>IFERROR(+'Tor Emp Adj'!U106/'CMA Emp Adj'!U106,"")</f>
        <v>0.65827348887378834</v>
      </c>
      <c r="V106" s="34">
        <f>IFERROR(+'Tor Emp Adj'!V106/'CMA Emp Adj'!V106,"")</f>
        <v>0.65545526282138644</v>
      </c>
      <c r="W106" s="34">
        <f>IFERROR(+'Tor Emp Adj'!W106/'CMA Emp Adj'!W106,"")</f>
        <v>0.64107279214092827</v>
      </c>
      <c r="X106" s="34">
        <f>IFERROR(+'Tor Emp Adj'!X106/'CMA Emp Adj'!X106,"")</f>
        <v>0.73674841712624661</v>
      </c>
      <c r="Y106" s="34">
        <f>IFERROR(+'Tor Emp Adj'!Y106/'CMA Emp Adj'!Y106,"")</f>
        <v>0.61842219111765473</v>
      </c>
    </row>
    <row r="107" spans="1:25" x14ac:dyDescent="0.25">
      <c r="A107" s="6" t="s">
        <v>101</v>
      </c>
      <c r="B107" s="6"/>
      <c r="C107" s="14">
        <v>511</v>
      </c>
      <c r="D107" s="70">
        <f>IFERROR(+'Tor Emp Adj'!D107/'CMA Emp Adj'!D107,"")</f>
        <v>0.64807828798803457</v>
      </c>
      <c r="E107" s="70">
        <f>IFERROR(+'Tor Emp Adj'!E107/'CMA Emp Adj'!E107,"")</f>
        <v>0.60980323130766034</v>
      </c>
      <c r="F107" s="70">
        <f>IFERROR(+'Tor Emp Adj'!F107/'CMA Emp Adj'!F107,"")</f>
        <v>0.65529908766224709</v>
      </c>
      <c r="G107" s="70">
        <f>IFERROR(+'Tor Emp Adj'!G107/'CMA Emp Adj'!G107,"")</f>
        <v>0.68609068436334808</v>
      </c>
      <c r="H107" s="70">
        <f>IFERROR(+'Tor Emp Adj'!H107/'CMA Emp Adj'!H107,"")</f>
        <v>0.60050090465431216</v>
      </c>
      <c r="I107" s="70">
        <f>IFERROR(+'Tor Emp Adj'!I107/'CMA Emp Adj'!I107,"")</f>
        <v>0.61873084756023022</v>
      </c>
      <c r="J107" s="70">
        <f>IFERROR(+'Tor Emp Adj'!J107/'CMA Emp Adj'!J107,"")</f>
        <v>0.60271284951909032</v>
      </c>
      <c r="K107" s="70">
        <f>IFERROR(+'Tor Emp Adj'!K107/'CMA Emp Adj'!K107,"")</f>
        <v>0.55627456987349966</v>
      </c>
      <c r="L107" s="70">
        <f>IFERROR(+'Tor Emp Adj'!L107/'CMA Emp Adj'!L107,"")</f>
        <v>0.63135975421607982</v>
      </c>
      <c r="M107" s="35">
        <f>IFERROR(+'Tor Emp Adj'!M107/'CMA Emp Adj'!M107,"")</f>
        <v>0.65055469270426347</v>
      </c>
      <c r="N107" s="35">
        <f>IFERROR(+'Tor Emp Adj'!N107/'CMA Emp Adj'!N107,"")</f>
        <v>0.66534311956662595</v>
      </c>
      <c r="O107" s="35">
        <f>IFERROR(+'Tor Emp Adj'!O107/'CMA Emp Adj'!O107,"")</f>
        <v>0.61582790390310271</v>
      </c>
      <c r="P107" s="35">
        <f>IFERROR(+'Tor Emp Adj'!P107/'CMA Emp Adj'!P107,"")</f>
        <v>0.73804311816650925</v>
      </c>
      <c r="Q107" s="35">
        <f>IFERROR(+'Tor Emp Adj'!Q107/'CMA Emp Adj'!Q107,"")</f>
        <v>0.7623938052418856</v>
      </c>
      <c r="R107" s="35">
        <f>IFERROR(+'Tor Emp Adj'!R107/'CMA Emp Adj'!R107,"")</f>
        <v>0.65385035332164454</v>
      </c>
      <c r="S107" s="35">
        <f>IFERROR(+'Tor Emp Adj'!S107/'CMA Emp Adj'!S107,"")</f>
        <v>0.63475714485534096</v>
      </c>
      <c r="T107" s="35">
        <f>IFERROR(+'Tor Emp Adj'!T107/'CMA Emp Adj'!T107,"")</f>
        <v>0.70852673048750303</v>
      </c>
      <c r="U107" s="35">
        <f>IFERROR(+'Tor Emp Adj'!U107/'CMA Emp Adj'!U107,"")</f>
        <v>0.64012129291706454</v>
      </c>
      <c r="V107" s="35">
        <f>IFERROR(+'Tor Emp Adj'!V107/'CMA Emp Adj'!V107,"")</f>
        <v>0.68237798665418437</v>
      </c>
      <c r="W107" s="35">
        <f>IFERROR(+'Tor Emp Adj'!W107/'CMA Emp Adj'!W107,"")</f>
        <v>0.63700820968874738</v>
      </c>
      <c r="X107" s="35">
        <f>IFERROR(+'Tor Emp Adj'!X107/'CMA Emp Adj'!X107,"")</f>
        <v>0.68540340244088216</v>
      </c>
      <c r="Y107" s="35">
        <f>IFERROR(+'Tor Emp Adj'!Y107/'CMA Emp Adj'!Y107,"")</f>
        <v>0.52292086442004704</v>
      </c>
    </row>
    <row r="108" spans="1:25" x14ac:dyDescent="0.25">
      <c r="A108" s="7" t="s">
        <v>102</v>
      </c>
      <c r="B108" s="7"/>
      <c r="C108" s="14">
        <v>5111</v>
      </c>
      <c r="D108" s="70">
        <f>IFERROR(+'Tor Emp Adj'!D108/'CMA Emp Adj'!D108,"")</f>
        <v>0.64439802299013171</v>
      </c>
      <c r="E108" s="70">
        <f>IFERROR(+'Tor Emp Adj'!E108/'CMA Emp Adj'!E108,"")</f>
        <v>0.60980323130766034</v>
      </c>
      <c r="F108" s="70">
        <f>IFERROR(+'Tor Emp Adj'!F108/'CMA Emp Adj'!F108,"")</f>
        <v>0.67554347148488125</v>
      </c>
      <c r="G108" s="70">
        <f>IFERROR(+'Tor Emp Adj'!G108/'CMA Emp Adj'!G108,"")</f>
        <v>0.67574284479515023</v>
      </c>
      <c r="H108" s="70">
        <f>IFERROR(+'Tor Emp Adj'!H108/'CMA Emp Adj'!H108,"")</f>
        <v>0.612455937925385</v>
      </c>
      <c r="I108" s="70">
        <f>IFERROR(+'Tor Emp Adj'!I108/'CMA Emp Adj'!I108,"")</f>
        <v>0.5928756932520699</v>
      </c>
      <c r="J108" s="70">
        <f>IFERROR(+'Tor Emp Adj'!J108/'CMA Emp Adj'!J108,"")</f>
        <v>0.58297558990397402</v>
      </c>
      <c r="K108" s="70">
        <f>IFERROR(+'Tor Emp Adj'!K108/'CMA Emp Adj'!K108,"")</f>
        <v>0.5502056763034312</v>
      </c>
      <c r="L108" s="70">
        <f>IFERROR(+'Tor Emp Adj'!L108/'CMA Emp Adj'!L108,"")</f>
        <v>0.66159989415723308</v>
      </c>
      <c r="M108" s="35">
        <f>IFERROR(+'Tor Emp Adj'!M108/'CMA Emp Adj'!M108,"")</f>
        <v>0.71385817386607342</v>
      </c>
      <c r="N108" s="35">
        <f>IFERROR(+'Tor Emp Adj'!N108/'CMA Emp Adj'!N108,"")</f>
        <v>0.67257448853469892</v>
      </c>
      <c r="O108" s="35">
        <f>IFERROR(+'Tor Emp Adj'!O108/'CMA Emp Adj'!O108,"")</f>
        <v>0.64699559086886627</v>
      </c>
      <c r="P108" s="35">
        <f>IFERROR(+'Tor Emp Adj'!P108/'CMA Emp Adj'!P108,"")</f>
        <v>0.76418926416812638</v>
      </c>
      <c r="Q108" s="35">
        <f>IFERROR(+'Tor Emp Adj'!Q108/'CMA Emp Adj'!Q108,"")</f>
        <v>0.81547930269175162</v>
      </c>
      <c r="R108" s="35">
        <f>IFERROR(+'Tor Emp Adj'!R108/'CMA Emp Adj'!R108,"")</f>
        <v>0.68557617328324283</v>
      </c>
      <c r="S108" s="35">
        <f>IFERROR(+'Tor Emp Adj'!S108/'CMA Emp Adj'!S108,"")</f>
        <v>0.66610520685833929</v>
      </c>
      <c r="T108" s="35">
        <f>IFERROR(+'Tor Emp Adj'!T108/'CMA Emp Adj'!T108,"")</f>
        <v>0.78043480530495368</v>
      </c>
      <c r="U108" s="35">
        <f>IFERROR(+'Tor Emp Adj'!U108/'CMA Emp Adj'!U108,"")</f>
        <v>0.63262920971504322</v>
      </c>
      <c r="V108" s="35">
        <f>IFERROR(+'Tor Emp Adj'!V108/'CMA Emp Adj'!V108,"")</f>
        <v>0.62439103214994596</v>
      </c>
      <c r="W108" s="35">
        <f>IFERROR(+'Tor Emp Adj'!W108/'CMA Emp Adj'!W108,"")</f>
        <v>0.61551441498771853</v>
      </c>
      <c r="X108" s="35">
        <f>IFERROR(+'Tor Emp Adj'!X108/'CMA Emp Adj'!X108,"")</f>
        <v>0.67636238624690814</v>
      </c>
      <c r="Y108" s="35">
        <f>IFERROR(+'Tor Emp Adj'!Y108/'CMA Emp Adj'!Y108,"")</f>
        <v>0.47979439350510389</v>
      </c>
    </row>
    <row r="109" spans="1:25" x14ac:dyDescent="0.25">
      <c r="A109" s="7" t="s">
        <v>103</v>
      </c>
      <c r="B109" s="7"/>
      <c r="C109" s="14">
        <v>5112</v>
      </c>
      <c r="D109" s="70" t="str">
        <f>IFERROR(+'Tor Emp Adj'!D109/'CMA Emp Adj'!D109,"")</f>
        <v/>
      </c>
      <c r="E109" s="70" t="str">
        <f>IFERROR(+'Tor Emp Adj'!E109/'CMA Emp Adj'!E109,"")</f>
        <v/>
      </c>
      <c r="F109" s="70">
        <f>IFERROR(+'Tor Emp Adj'!F109/'CMA Emp Adj'!F109,"")</f>
        <v>0</v>
      </c>
      <c r="G109" s="70" t="str">
        <f>IFERROR(+'Tor Emp Adj'!G109/'CMA Emp Adj'!G109,"")</f>
        <v/>
      </c>
      <c r="H109" s="70">
        <f>IFERROR(+'Tor Emp Adj'!H109/'CMA Emp Adj'!H109,"")</f>
        <v>0</v>
      </c>
      <c r="I109" s="70" t="str">
        <f>IFERROR(+'Tor Emp Adj'!I109/'CMA Emp Adj'!I109,"")</f>
        <v/>
      </c>
      <c r="J109" s="70">
        <f>IFERROR(+'Tor Emp Adj'!J109/'CMA Emp Adj'!J109,"")</f>
        <v>0.81655133628838872</v>
      </c>
      <c r="K109" s="70" t="str">
        <f>IFERROR(+'Tor Emp Adj'!K109/'CMA Emp Adj'!K109,"")</f>
        <v/>
      </c>
      <c r="L109" s="70">
        <f>IFERROR(+'Tor Emp Adj'!L109/'CMA Emp Adj'!L109,"")</f>
        <v>0.49806559173486809</v>
      </c>
      <c r="M109" s="35">
        <f>IFERROR(+'Tor Emp Adj'!M109/'CMA Emp Adj'!M109,"")</f>
        <v>0</v>
      </c>
      <c r="N109" s="35" t="str">
        <f>IFERROR(+'Tor Emp Adj'!N109/'CMA Emp Adj'!N109,"")</f>
        <v/>
      </c>
      <c r="O109" s="35" t="str">
        <f>IFERROR(+'Tor Emp Adj'!O109/'CMA Emp Adj'!O109,"")</f>
        <v/>
      </c>
      <c r="P109" s="35" t="str">
        <f>IFERROR(+'Tor Emp Adj'!P109/'CMA Emp Adj'!P109,"")</f>
        <v/>
      </c>
      <c r="Q109" s="35">
        <f>IFERROR(+'Tor Emp Adj'!Q109/'CMA Emp Adj'!Q109,"")</f>
        <v>0</v>
      </c>
      <c r="R109" s="35">
        <f>IFERROR(+'Tor Emp Adj'!R109/'CMA Emp Adj'!R109,"")</f>
        <v>0</v>
      </c>
      <c r="S109" s="35">
        <f>IFERROR(+'Tor Emp Adj'!S109/'CMA Emp Adj'!S109,"")</f>
        <v>0</v>
      </c>
      <c r="T109" s="35">
        <f>IFERROR(+'Tor Emp Adj'!T109/'CMA Emp Adj'!T109,"")</f>
        <v>0</v>
      </c>
      <c r="U109" s="35">
        <f>IFERROR(+'Tor Emp Adj'!U109/'CMA Emp Adj'!U109,"")</f>
        <v>0.70507771858482393</v>
      </c>
      <c r="V109" s="35">
        <f>IFERROR(+'Tor Emp Adj'!V109/'CMA Emp Adj'!V109,"")</f>
        <v>0.83159371209517707</v>
      </c>
      <c r="W109" s="35">
        <f>IFERROR(+'Tor Emp Adj'!W109/'CMA Emp Adj'!W109,"")</f>
        <v>0.66403603820107693</v>
      </c>
      <c r="X109" s="35">
        <f>IFERROR(+'Tor Emp Adj'!X109/'CMA Emp Adj'!X109,"")</f>
        <v>0.72365270999014708</v>
      </c>
      <c r="Y109" s="35">
        <f>IFERROR(+'Tor Emp Adj'!Y109/'CMA Emp Adj'!Y109,"")</f>
        <v>0.60813333657080304</v>
      </c>
    </row>
    <row r="110" spans="1:25" x14ac:dyDescent="0.25">
      <c r="A110" s="6" t="s">
        <v>104</v>
      </c>
      <c r="B110" s="6"/>
      <c r="C110" s="14">
        <v>512</v>
      </c>
      <c r="D110" s="70">
        <f>IFERROR(+'Tor Emp Adj'!D110/'CMA Emp Adj'!D110,"")</f>
        <v>0.70686866306306229</v>
      </c>
      <c r="E110" s="70">
        <f>IFERROR(+'Tor Emp Adj'!E110/'CMA Emp Adj'!E110,"")</f>
        <v>0.88497176017509394</v>
      </c>
      <c r="F110" s="70">
        <f>IFERROR(+'Tor Emp Adj'!F110/'CMA Emp Adj'!F110,"")</f>
        <v>0.70188852772974164</v>
      </c>
      <c r="G110" s="70">
        <f>IFERROR(+'Tor Emp Adj'!G110/'CMA Emp Adj'!G110,"")</f>
        <v>0.60556911840170047</v>
      </c>
      <c r="H110" s="70">
        <f>IFERROR(+'Tor Emp Adj'!H110/'CMA Emp Adj'!H110,"")</f>
        <v>0.79431258739708366</v>
      </c>
      <c r="I110" s="70">
        <f>IFERROR(+'Tor Emp Adj'!I110/'CMA Emp Adj'!I110,"")</f>
        <v>0.68865265237699447</v>
      </c>
      <c r="J110" s="70">
        <f>IFERROR(+'Tor Emp Adj'!J110/'CMA Emp Adj'!J110,"")</f>
        <v>0.76317274860772888</v>
      </c>
      <c r="K110" s="70">
        <f>IFERROR(+'Tor Emp Adj'!K110/'CMA Emp Adj'!K110,"")</f>
        <v>0.68486865416499088</v>
      </c>
      <c r="L110" s="70">
        <f>IFERROR(+'Tor Emp Adj'!L110/'CMA Emp Adj'!L110,"")</f>
        <v>0.76581760197281379</v>
      </c>
      <c r="M110" s="35">
        <f>IFERROR(+'Tor Emp Adj'!M110/'CMA Emp Adj'!M110,"")</f>
        <v>0.67880419885767496</v>
      </c>
      <c r="N110" s="35">
        <f>IFERROR(+'Tor Emp Adj'!N110/'CMA Emp Adj'!N110,"")</f>
        <v>0.83259692880263825</v>
      </c>
      <c r="O110" s="35">
        <f>IFERROR(+'Tor Emp Adj'!O110/'CMA Emp Adj'!O110,"")</f>
        <v>0.84835659441817457</v>
      </c>
      <c r="P110" s="35">
        <f>IFERROR(+'Tor Emp Adj'!P110/'CMA Emp Adj'!P110,"")</f>
        <v>0.85349552818851282</v>
      </c>
      <c r="Q110" s="35">
        <f>IFERROR(+'Tor Emp Adj'!Q110/'CMA Emp Adj'!Q110,"")</f>
        <v>0.58485932935952845</v>
      </c>
      <c r="R110" s="35">
        <f>IFERROR(+'Tor Emp Adj'!R110/'CMA Emp Adj'!R110,"")</f>
        <v>0.76576314465233697</v>
      </c>
      <c r="S110" s="35">
        <f>IFERROR(+'Tor Emp Adj'!S110/'CMA Emp Adj'!S110,"")</f>
        <v>0.7846900070709345</v>
      </c>
      <c r="T110" s="35">
        <f>IFERROR(+'Tor Emp Adj'!T110/'CMA Emp Adj'!T110,"")</f>
        <v>0.79991631964866616</v>
      </c>
      <c r="U110" s="35">
        <f>IFERROR(+'Tor Emp Adj'!U110/'CMA Emp Adj'!U110,"")</f>
        <v>0.65241712731535395</v>
      </c>
      <c r="V110" s="35">
        <f>IFERROR(+'Tor Emp Adj'!V110/'CMA Emp Adj'!V110,"")</f>
        <v>0.75075827928043593</v>
      </c>
      <c r="W110" s="35">
        <f>IFERROR(+'Tor Emp Adj'!W110/'CMA Emp Adj'!W110,"")</f>
        <v>0.87402274816394188</v>
      </c>
      <c r="X110" s="35">
        <f>IFERROR(+'Tor Emp Adj'!X110/'CMA Emp Adj'!X110,"")</f>
        <v>0.95886258250176537</v>
      </c>
      <c r="Y110" s="35">
        <f>IFERROR(+'Tor Emp Adj'!Y110/'CMA Emp Adj'!Y110,"")</f>
        <v>0.83712354303788516</v>
      </c>
    </row>
    <row r="111" spans="1:25" x14ac:dyDescent="0.25">
      <c r="A111" s="7" t="s">
        <v>105</v>
      </c>
      <c r="B111" s="7"/>
      <c r="C111" s="14">
        <v>5121</v>
      </c>
      <c r="D111" s="70">
        <f>IFERROR(+'Tor Emp Adj'!D111/'CMA Emp Adj'!D111,"")</f>
        <v>0.72576149983472826</v>
      </c>
      <c r="E111" s="70">
        <f>IFERROR(+'Tor Emp Adj'!E111/'CMA Emp Adj'!E111,"")</f>
        <v>0.86942569838878814</v>
      </c>
      <c r="F111" s="70">
        <f>IFERROR(+'Tor Emp Adj'!F111/'CMA Emp Adj'!F111,"")</f>
        <v>0.68064305142005355</v>
      </c>
      <c r="G111" s="70">
        <f>IFERROR(+'Tor Emp Adj'!G111/'CMA Emp Adj'!G111,"")</f>
        <v>0.59671317861060513</v>
      </c>
      <c r="H111" s="70">
        <f>IFERROR(+'Tor Emp Adj'!H111/'CMA Emp Adj'!H111,"")</f>
        <v>0.79522119026530458</v>
      </c>
      <c r="I111" s="70">
        <f>IFERROR(+'Tor Emp Adj'!I111/'CMA Emp Adj'!I111,"")</f>
        <v>0.67734281531344287</v>
      </c>
      <c r="J111" s="70">
        <f>IFERROR(+'Tor Emp Adj'!J111/'CMA Emp Adj'!J111,"")</f>
        <v>0.75891878895301201</v>
      </c>
      <c r="K111" s="70">
        <f>IFERROR(+'Tor Emp Adj'!K111/'CMA Emp Adj'!K111,"")</f>
        <v>0.68233060382581523</v>
      </c>
      <c r="L111" s="70">
        <f>IFERROR(+'Tor Emp Adj'!L111/'CMA Emp Adj'!L111,"")</f>
        <v>0.77988767121282643</v>
      </c>
      <c r="M111" s="35">
        <f>IFERROR(+'Tor Emp Adj'!M111/'CMA Emp Adj'!M111,"")</f>
        <v>0.66866419460875237</v>
      </c>
      <c r="N111" s="35">
        <f>IFERROR(+'Tor Emp Adj'!N111/'CMA Emp Adj'!N111,"")</f>
        <v>0.80146851667482821</v>
      </c>
      <c r="O111" s="35">
        <f>IFERROR(+'Tor Emp Adj'!O111/'CMA Emp Adj'!O111,"")</f>
        <v>0.86155344423754188</v>
      </c>
      <c r="P111" s="35">
        <f>IFERROR(+'Tor Emp Adj'!P111/'CMA Emp Adj'!P111,"")</f>
        <v>0.84468672959476665</v>
      </c>
      <c r="Q111" s="35">
        <f>IFERROR(+'Tor Emp Adj'!Q111/'CMA Emp Adj'!Q111,"")</f>
        <v>0.57544561988695486</v>
      </c>
      <c r="R111" s="35">
        <f>IFERROR(+'Tor Emp Adj'!R111/'CMA Emp Adj'!R111,"")</f>
        <v>0.77022957561966099</v>
      </c>
      <c r="S111" s="35">
        <f>IFERROR(+'Tor Emp Adj'!S111/'CMA Emp Adj'!S111,"")</f>
        <v>0.8216047392138438</v>
      </c>
      <c r="T111" s="35">
        <f>IFERROR(+'Tor Emp Adj'!T111/'CMA Emp Adj'!T111,"")</f>
        <v>0.79691277768299773</v>
      </c>
      <c r="U111" s="35">
        <f>IFERROR(+'Tor Emp Adj'!U111/'CMA Emp Adj'!U111,"")</f>
        <v>0.68099303704991654</v>
      </c>
      <c r="V111" s="35">
        <f>IFERROR(+'Tor Emp Adj'!V111/'CMA Emp Adj'!V111,"")</f>
        <v>0.74729341941657978</v>
      </c>
      <c r="W111" s="35">
        <f>IFERROR(+'Tor Emp Adj'!W111/'CMA Emp Adj'!W111,"")</f>
        <v>0.86979909352554752</v>
      </c>
      <c r="X111" s="35">
        <f>IFERROR(+'Tor Emp Adj'!X111/'CMA Emp Adj'!X111,"")</f>
        <v>0.97691793003287175</v>
      </c>
      <c r="Y111" s="35">
        <f>IFERROR(+'Tor Emp Adj'!Y111/'CMA Emp Adj'!Y111,"")</f>
        <v>0.82125165286810897</v>
      </c>
    </row>
    <row r="112" spans="1:25" x14ac:dyDescent="0.25">
      <c r="A112" s="7" t="s">
        <v>106</v>
      </c>
      <c r="B112" s="7"/>
      <c r="C112" s="14">
        <v>5122</v>
      </c>
      <c r="D112" s="70" t="str">
        <f>IFERROR(+'Tor Emp Adj'!D112/'CMA Emp Adj'!D112,"")</f>
        <v/>
      </c>
      <c r="E112" s="70" t="str">
        <f>IFERROR(+'Tor Emp Adj'!E112/'CMA Emp Adj'!E112,"")</f>
        <v/>
      </c>
      <c r="F112" s="70">
        <f>IFERROR(+'Tor Emp Adj'!F112/'CMA Emp Adj'!F112,"")</f>
        <v>0</v>
      </c>
      <c r="G112" s="70">
        <f>IFERROR(+'Tor Emp Adj'!G112/'CMA Emp Adj'!G112,"")</f>
        <v>0</v>
      </c>
      <c r="H112" s="70">
        <f>IFERROR(+'Tor Emp Adj'!H112/'CMA Emp Adj'!H112,"")</f>
        <v>0.78936776063218483</v>
      </c>
      <c r="I112" s="70" t="str">
        <f>IFERROR(+'Tor Emp Adj'!I112/'CMA Emp Adj'!I112,"")</f>
        <v/>
      </c>
      <c r="J112" s="70">
        <f>IFERROR(+'Tor Emp Adj'!J112/'CMA Emp Adj'!J112,"")</f>
        <v>0.78171026411465416</v>
      </c>
      <c r="K112" s="70">
        <f>IFERROR(+'Tor Emp Adj'!K112/'CMA Emp Adj'!K112,"")</f>
        <v>0.69817338120614325</v>
      </c>
      <c r="L112" s="70">
        <f>IFERROR(+'Tor Emp Adj'!L112/'CMA Emp Adj'!L112,"")</f>
        <v>0.68978310193311665</v>
      </c>
      <c r="M112" s="35">
        <f>IFERROR(+'Tor Emp Adj'!M112/'CMA Emp Adj'!M112,"")</f>
        <v>0.71245355072628536</v>
      </c>
      <c r="N112" s="35">
        <f>IFERROR(+'Tor Emp Adj'!N112/'CMA Emp Adj'!N112,"")</f>
        <v>0.97067075105427247</v>
      </c>
      <c r="O112" s="35" t="str">
        <f>IFERROR(+'Tor Emp Adj'!O112/'CMA Emp Adj'!O112,"")</f>
        <v/>
      </c>
      <c r="P112" s="35" t="str">
        <f>IFERROR(+'Tor Emp Adj'!P112/'CMA Emp Adj'!P112,"")</f>
        <v/>
      </c>
      <c r="Q112" s="35">
        <f>IFERROR(+'Tor Emp Adj'!Q112/'CMA Emp Adj'!Q112,"")</f>
        <v>0</v>
      </c>
      <c r="R112" s="35" t="str">
        <f>IFERROR(+'Tor Emp Adj'!R112/'CMA Emp Adj'!R112,"")</f>
        <v/>
      </c>
      <c r="S112" s="35" t="str">
        <f>IFERROR(+'Tor Emp Adj'!S112/'CMA Emp Adj'!S112,"")</f>
        <v/>
      </c>
      <c r="T112" s="35">
        <f>IFERROR(+'Tor Emp Adj'!T112/'CMA Emp Adj'!T112,"")</f>
        <v>0</v>
      </c>
      <c r="U112" s="35" t="str">
        <f>IFERROR(+'Tor Emp Adj'!U112/'CMA Emp Adj'!U112,"")</f>
        <v/>
      </c>
      <c r="V112" s="35">
        <f>IFERROR(+'Tor Emp Adj'!V112/'CMA Emp Adj'!V112,"")</f>
        <v>0</v>
      </c>
      <c r="W112" s="35">
        <f>IFERROR(+'Tor Emp Adj'!W112/'CMA Emp Adj'!W112,"")</f>
        <v>0.90154743259620784</v>
      </c>
      <c r="X112" s="35" t="str">
        <f>IFERROR(+'Tor Emp Adj'!X112/'CMA Emp Adj'!X112,"")</f>
        <v/>
      </c>
      <c r="Y112" s="35" t="str">
        <f>IFERROR(+'Tor Emp Adj'!Y112/'CMA Emp Adj'!Y112,"")</f>
        <v/>
      </c>
    </row>
    <row r="113" spans="1:25" x14ac:dyDescent="0.25">
      <c r="A113" s="6" t="s">
        <v>107</v>
      </c>
      <c r="B113" s="6"/>
      <c r="C113" s="14">
        <v>515</v>
      </c>
      <c r="D113" s="70">
        <f>IFERROR(+'Tor Emp Adj'!D113/'CMA Emp Adj'!D113,"")</f>
        <v>0.68069636526638544</v>
      </c>
      <c r="E113" s="70">
        <f>IFERROR(+'Tor Emp Adj'!E113/'CMA Emp Adj'!E113,"")</f>
        <v>0.65162338073296211</v>
      </c>
      <c r="F113" s="70">
        <f>IFERROR(+'Tor Emp Adj'!F113/'CMA Emp Adj'!F113,"")</f>
        <v>0.80350650534343326</v>
      </c>
      <c r="G113" s="70">
        <f>IFERROR(+'Tor Emp Adj'!G113/'CMA Emp Adj'!G113,"")</f>
        <v>0.6724982011854459</v>
      </c>
      <c r="H113" s="70">
        <f>IFERROR(+'Tor Emp Adj'!H113/'CMA Emp Adj'!H113,"")</f>
        <v>0.67726882931554888</v>
      </c>
      <c r="I113" s="70">
        <f>IFERROR(+'Tor Emp Adj'!I113/'CMA Emp Adj'!I113,"")</f>
        <v>0.72505247790000471</v>
      </c>
      <c r="J113" s="70">
        <f>IFERROR(+'Tor Emp Adj'!J113/'CMA Emp Adj'!J113,"")</f>
        <v>0.61811971667246013</v>
      </c>
      <c r="K113" s="70">
        <f>IFERROR(+'Tor Emp Adj'!K113/'CMA Emp Adj'!K113,"")</f>
        <v>0.71340152920518307</v>
      </c>
      <c r="L113" s="70">
        <f>IFERROR(+'Tor Emp Adj'!L113/'CMA Emp Adj'!L113,"")</f>
        <v>0.74545791631444425</v>
      </c>
      <c r="M113" s="35">
        <f>IFERROR(+'Tor Emp Adj'!M113/'CMA Emp Adj'!M113,"")</f>
        <v>0.89899091565148426</v>
      </c>
      <c r="N113" s="35">
        <f>IFERROR(+'Tor Emp Adj'!N113/'CMA Emp Adj'!N113,"")</f>
        <v>0.88863939207300413</v>
      </c>
      <c r="O113" s="35">
        <f>IFERROR(+'Tor Emp Adj'!O113/'CMA Emp Adj'!O113,"")</f>
        <v>0.72703265996673816</v>
      </c>
      <c r="P113" s="35">
        <f>IFERROR(+'Tor Emp Adj'!P113/'CMA Emp Adj'!P113,"")</f>
        <v>0.92827952365259381</v>
      </c>
      <c r="Q113" s="35">
        <f>IFERROR(+'Tor Emp Adj'!Q113/'CMA Emp Adj'!Q113,"")</f>
        <v>0.82635445747519976</v>
      </c>
      <c r="R113" s="35">
        <f>IFERROR(+'Tor Emp Adj'!R113/'CMA Emp Adj'!R113,"")</f>
        <v>0.97533215742511081</v>
      </c>
      <c r="S113" s="35">
        <f>IFERROR(+'Tor Emp Adj'!S113/'CMA Emp Adj'!S113,"")</f>
        <v>1.0989989873345645</v>
      </c>
      <c r="T113" s="35">
        <f>IFERROR(+'Tor Emp Adj'!T113/'CMA Emp Adj'!T113,"")</f>
        <v>0.86296362551263239</v>
      </c>
      <c r="U113" s="35">
        <f>IFERROR(+'Tor Emp Adj'!U113/'CMA Emp Adj'!U113,"")</f>
        <v>0.78819966119853735</v>
      </c>
      <c r="V113" s="35">
        <f>IFERROR(+'Tor Emp Adj'!V113/'CMA Emp Adj'!V113,"")</f>
        <v>0.97404756164388873</v>
      </c>
      <c r="W113" s="35">
        <f>IFERROR(+'Tor Emp Adj'!W113/'CMA Emp Adj'!W113,"")</f>
        <v>0.61043154103267006</v>
      </c>
      <c r="X113" s="35">
        <f>IFERROR(+'Tor Emp Adj'!X113/'CMA Emp Adj'!X113,"")</f>
        <v>0.91197880935249354</v>
      </c>
      <c r="Y113" s="35">
        <f>IFERROR(+'Tor Emp Adj'!Y113/'CMA Emp Adj'!Y113,"")</f>
        <v>0.93063524495469274</v>
      </c>
    </row>
    <row r="114" spans="1:25" x14ac:dyDescent="0.25">
      <c r="A114" s="6" t="s">
        <v>108</v>
      </c>
      <c r="B114" s="6"/>
      <c r="C114" s="14">
        <v>517</v>
      </c>
      <c r="D114" s="70">
        <f>IFERROR(+'Tor Emp Adj'!D114/'CMA Emp Adj'!D114,"")</f>
        <v>0.53089920665496138</v>
      </c>
      <c r="E114" s="70">
        <f>IFERROR(+'Tor Emp Adj'!E114/'CMA Emp Adj'!E114,"")</f>
        <v>0.53324751168632767</v>
      </c>
      <c r="F114" s="70">
        <f>IFERROR(+'Tor Emp Adj'!F114/'CMA Emp Adj'!F114,"")</f>
        <v>0.54703706681930631</v>
      </c>
      <c r="G114" s="70">
        <f>IFERROR(+'Tor Emp Adj'!G114/'CMA Emp Adj'!G114,"")</f>
        <v>0.44277238128713253</v>
      </c>
      <c r="H114" s="70">
        <f>IFERROR(+'Tor Emp Adj'!H114/'CMA Emp Adj'!H114,"")</f>
        <v>0.48578006180992273</v>
      </c>
      <c r="I114" s="70">
        <f>IFERROR(+'Tor Emp Adj'!I114/'CMA Emp Adj'!I114,"")</f>
        <v>0.4874911783922104</v>
      </c>
      <c r="J114" s="70">
        <f>IFERROR(+'Tor Emp Adj'!J114/'CMA Emp Adj'!J114,"")</f>
        <v>0.56603772966410759</v>
      </c>
      <c r="K114" s="70">
        <f>IFERROR(+'Tor Emp Adj'!K114/'CMA Emp Adj'!K114,"")</f>
        <v>0.57133029391691759</v>
      </c>
      <c r="L114" s="70">
        <f>IFERROR(+'Tor Emp Adj'!L114/'CMA Emp Adj'!L114,"")</f>
        <v>0.76581785423514548</v>
      </c>
      <c r="M114" s="35">
        <f>IFERROR(+'Tor Emp Adj'!M114/'CMA Emp Adj'!M114,"")</f>
        <v>0.69429697367984355</v>
      </c>
      <c r="N114" s="35">
        <f>IFERROR(+'Tor Emp Adj'!N114/'CMA Emp Adj'!N114,"")</f>
        <v>0.77138392424913316</v>
      </c>
      <c r="O114" s="35">
        <f>IFERROR(+'Tor Emp Adj'!O114/'CMA Emp Adj'!O114,"")</f>
        <v>0.68082622835018558</v>
      </c>
      <c r="P114" s="35">
        <f>IFERROR(+'Tor Emp Adj'!P114/'CMA Emp Adj'!P114,"")</f>
        <v>0.72793956532088833</v>
      </c>
      <c r="Q114" s="35">
        <f>IFERROR(+'Tor Emp Adj'!Q114/'CMA Emp Adj'!Q114,"")</f>
        <v>0.61467391426969897</v>
      </c>
      <c r="R114" s="35">
        <f>IFERROR(+'Tor Emp Adj'!R114/'CMA Emp Adj'!R114,"")</f>
        <v>0.63013834079421316</v>
      </c>
      <c r="S114" s="35">
        <f>IFERROR(+'Tor Emp Adj'!S114/'CMA Emp Adj'!S114,"")</f>
        <v>0.59725410929914136</v>
      </c>
      <c r="T114" s="35">
        <f>IFERROR(+'Tor Emp Adj'!T114/'CMA Emp Adj'!T114,"")</f>
        <v>0.62199592946004567</v>
      </c>
      <c r="U114" s="35">
        <f>IFERROR(+'Tor Emp Adj'!U114/'CMA Emp Adj'!U114,"")</f>
        <v>0.65337748689395925</v>
      </c>
      <c r="V114" s="35">
        <f>IFERROR(+'Tor Emp Adj'!V114/'CMA Emp Adj'!V114,"")</f>
        <v>0.4735919306870372</v>
      </c>
      <c r="W114" s="35">
        <f>IFERROR(+'Tor Emp Adj'!W114/'CMA Emp Adj'!W114,"")</f>
        <v>0.46289042565799504</v>
      </c>
      <c r="X114" s="35">
        <f>IFERROR(+'Tor Emp Adj'!X114/'CMA Emp Adj'!X114,"")</f>
        <v>0.55868119091705704</v>
      </c>
      <c r="Y114" s="35">
        <f>IFERROR(+'Tor Emp Adj'!Y114/'CMA Emp Adj'!Y114,"")</f>
        <v>0.46550801038293527</v>
      </c>
    </row>
    <row r="115" spans="1:25" x14ac:dyDescent="0.25">
      <c r="A115" s="6" t="s">
        <v>109</v>
      </c>
      <c r="B115" s="6"/>
      <c r="C115" s="14">
        <v>518</v>
      </c>
      <c r="D115" s="70">
        <f>IFERROR(+'Tor Emp Adj'!D115/'CMA Emp Adj'!D115,"")</f>
        <v>0.62224452456535462</v>
      </c>
      <c r="E115" s="70">
        <f>IFERROR(+'Tor Emp Adj'!E115/'CMA Emp Adj'!E115,"")</f>
        <v>0</v>
      </c>
      <c r="F115" s="70">
        <f>IFERROR(+'Tor Emp Adj'!F115/'CMA Emp Adj'!F115,"")</f>
        <v>0</v>
      </c>
      <c r="G115" s="70">
        <f>IFERROR(+'Tor Emp Adj'!G115/'CMA Emp Adj'!G115,"")</f>
        <v>0</v>
      </c>
      <c r="H115" s="70">
        <f>IFERROR(+'Tor Emp Adj'!H115/'CMA Emp Adj'!H115,"")</f>
        <v>0.47705781753768495</v>
      </c>
      <c r="I115" s="70">
        <f>IFERROR(+'Tor Emp Adj'!I115/'CMA Emp Adj'!I115,"")</f>
        <v>0</v>
      </c>
      <c r="J115" s="70" t="str">
        <f>IFERROR(+'Tor Emp Adj'!J115/'CMA Emp Adj'!J115,"")</f>
        <v/>
      </c>
      <c r="K115" s="70">
        <f>IFERROR(+'Tor Emp Adj'!K115/'CMA Emp Adj'!K115,"")</f>
        <v>0</v>
      </c>
      <c r="L115" s="70">
        <f>IFERROR(+'Tor Emp Adj'!L115/'CMA Emp Adj'!L115,"")</f>
        <v>0</v>
      </c>
      <c r="M115" s="35" t="str">
        <f>IFERROR(+'Tor Emp Adj'!M115/'CMA Emp Adj'!M115,"")</f>
        <v/>
      </c>
      <c r="N115" s="35">
        <f>IFERROR(+'Tor Emp Adj'!N115/'CMA Emp Adj'!N115,"")</f>
        <v>0.62039618091632687</v>
      </c>
      <c r="O115" s="35">
        <f>IFERROR(+'Tor Emp Adj'!O115/'CMA Emp Adj'!O115,"")</f>
        <v>0.50570279238640004</v>
      </c>
      <c r="P115" s="35">
        <f>IFERROR(+'Tor Emp Adj'!P115/'CMA Emp Adj'!P115,"")</f>
        <v>0.70093082946527319</v>
      </c>
      <c r="Q115" s="35">
        <f>IFERROR(+'Tor Emp Adj'!Q115/'CMA Emp Adj'!Q115,"")</f>
        <v>0</v>
      </c>
      <c r="R115" s="35">
        <f>IFERROR(+'Tor Emp Adj'!R115/'CMA Emp Adj'!R115,"")</f>
        <v>0.57682782825731849</v>
      </c>
      <c r="S115" s="35">
        <f>IFERROR(+'Tor Emp Adj'!S115/'CMA Emp Adj'!S115,"")</f>
        <v>0</v>
      </c>
      <c r="T115" s="35">
        <f>IFERROR(+'Tor Emp Adj'!T115/'CMA Emp Adj'!T115,"")</f>
        <v>0.60790194455570612</v>
      </c>
      <c r="U115" s="35">
        <f>IFERROR(+'Tor Emp Adj'!U115/'CMA Emp Adj'!U115,"")</f>
        <v>0.6088415138671599</v>
      </c>
      <c r="V115" s="35">
        <f>IFERROR(+'Tor Emp Adj'!V115/'CMA Emp Adj'!V115,"")</f>
        <v>0.43128051511330678</v>
      </c>
      <c r="W115" s="35">
        <f>IFERROR(+'Tor Emp Adj'!W115/'CMA Emp Adj'!W115,"")</f>
        <v>0</v>
      </c>
      <c r="X115" s="35">
        <f>IFERROR(+'Tor Emp Adj'!X115/'CMA Emp Adj'!X115,"")</f>
        <v>0.49040800750255192</v>
      </c>
      <c r="Y115" s="35">
        <f>IFERROR(+'Tor Emp Adj'!Y115/'CMA Emp Adj'!Y115,"")</f>
        <v>0</v>
      </c>
    </row>
    <row r="116" spans="1:25" x14ac:dyDescent="0.25">
      <c r="A116" s="6" t="s">
        <v>110</v>
      </c>
      <c r="B116" s="6"/>
      <c r="C116" s="14">
        <v>519</v>
      </c>
      <c r="D116" s="70">
        <f>IFERROR(+'Tor Emp Adj'!D116/'CMA Emp Adj'!D116,"")</f>
        <v>0.68208440842557461</v>
      </c>
      <c r="E116" s="70">
        <f>IFERROR(+'Tor Emp Adj'!E116/'CMA Emp Adj'!E116,"")</f>
        <v>0.55941740667736539</v>
      </c>
      <c r="F116" s="70">
        <f>IFERROR(+'Tor Emp Adj'!F116/'CMA Emp Adj'!F116,"")</f>
        <v>0.58613131618592995</v>
      </c>
      <c r="G116" s="70">
        <f>IFERROR(+'Tor Emp Adj'!G116/'CMA Emp Adj'!G116,"")</f>
        <v>0.59476278216788314</v>
      </c>
      <c r="H116" s="70">
        <f>IFERROR(+'Tor Emp Adj'!H116/'CMA Emp Adj'!H116,"")</f>
        <v>0.59978152651156968</v>
      </c>
      <c r="I116" s="70">
        <f>IFERROR(+'Tor Emp Adj'!I116/'CMA Emp Adj'!I116,"")</f>
        <v>0.79372217320578198</v>
      </c>
      <c r="J116" s="70">
        <f>IFERROR(+'Tor Emp Adj'!J116/'CMA Emp Adj'!J116,"")</f>
        <v>0.38612425118977634</v>
      </c>
      <c r="K116" s="70">
        <f>IFERROR(+'Tor Emp Adj'!K116/'CMA Emp Adj'!K116,"")</f>
        <v>0.62338126910816605</v>
      </c>
      <c r="L116" s="70">
        <f>IFERROR(+'Tor Emp Adj'!L116/'CMA Emp Adj'!L116,"")</f>
        <v>0.8324395992848258</v>
      </c>
      <c r="M116" s="35">
        <f>IFERROR(+'Tor Emp Adj'!M116/'CMA Emp Adj'!M116,"")</f>
        <v>0.7812798239619676</v>
      </c>
      <c r="N116" s="35">
        <f>IFERROR(+'Tor Emp Adj'!N116/'CMA Emp Adj'!N116,"")</f>
        <v>0.49838400277370687</v>
      </c>
      <c r="O116" s="35">
        <f>IFERROR(+'Tor Emp Adj'!O116/'CMA Emp Adj'!O116,"")</f>
        <v>0.74777180690079459</v>
      </c>
      <c r="P116" s="35">
        <f>IFERROR(+'Tor Emp Adj'!P116/'CMA Emp Adj'!P116,"")</f>
        <v>0.65425868529193132</v>
      </c>
      <c r="Q116" s="35">
        <f>IFERROR(+'Tor Emp Adj'!Q116/'CMA Emp Adj'!Q116,"")</f>
        <v>0.57666879707020036</v>
      </c>
      <c r="R116" s="35">
        <f>IFERROR(+'Tor Emp Adj'!R116/'CMA Emp Adj'!R116,"")</f>
        <v>0.68660797385215033</v>
      </c>
      <c r="S116" s="35">
        <f>IFERROR(+'Tor Emp Adj'!S116/'CMA Emp Adj'!S116,"")</f>
        <v>0.44620070479934343</v>
      </c>
      <c r="T116" s="35">
        <f>IFERROR(+'Tor Emp Adj'!T116/'CMA Emp Adj'!T116,"")</f>
        <v>0.58653770636531288</v>
      </c>
      <c r="U116" s="35">
        <f>IFERROR(+'Tor Emp Adj'!U116/'CMA Emp Adj'!U116,"")</f>
        <v>0.59956119523362239</v>
      </c>
      <c r="V116" s="35">
        <f>IFERROR(+'Tor Emp Adj'!V116/'CMA Emp Adj'!V116,"")</f>
        <v>0.74601631392147216</v>
      </c>
      <c r="W116" s="35">
        <f>IFERROR(+'Tor Emp Adj'!W116/'CMA Emp Adj'!W116,"")</f>
        <v>0.66156155204527356</v>
      </c>
      <c r="X116" s="35">
        <f>IFERROR(+'Tor Emp Adj'!X116/'CMA Emp Adj'!X116,"")</f>
        <v>0.74617696948035839</v>
      </c>
      <c r="Y116" s="35">
        <f>IFERROR(+'Tor Emp Adj'!Y116/'CMA Emp Adj'!Y116,"")</f>
        <v>0.46696902426968712</v>
      </c>
    </row>
    <row r="117" spans="1:25" x14ac:dyDescent="0.25">
      <c r="A117" s="4" t="s">
        <v>111</v>
      </c>
      <c r="B117" s="4"/>
      <c r="C117" s="12" t="s">
        <v>203</v>
      </c>
      <c r="D117" s="68">
        <f>IFERROR(+'Tor Emp Adj'!D117/'CMA Emp Adj'!D117,"")</f>
        <v>0.56363277447499116</v>
      </c>
      <c r="E117" s="68">
        <f>IFERROR(+'Tor Emp Adj'!E117/'CMA Emp Adj'!E117,"")</f>
        <v>0.5904691832996487</v>
      </c>
      <c r="F117" s="68">
        <f>IFERROR(+'Tor Emp Adj'!F117/'CMA Emp Adj'!F117,"")</f>
        <v>0.58892476241337721</v>
      </c>
      <c r="G117" s="68">
        <f>IFERROR(+'Tor Emp Adj'!G117/'CMA Emp Adj'!G117,"")</f>
        <v>0.56054192350435383</v>
      </c>
      <c r="H117" s="68">
        <f>IFERROR(+'Tor Emp Adj'!H117/'CMA Emp Adj'!H117,"")</f>
        <v>0.52207668206860591</v>
      </c>
      <c r="I117" s="68">
        <f>IFERROR(+'Tor Emp Adj'!I117/'CMA Emp Adj'!I117,"")</f>
        <v>0.52491375350997926</v>
      </c>
      <c r="J117" s="68">
        <f>IFERROR(+'Tor Emp Adj'!J117/'CMA Emp Adj'!J117,"")</f>
        <v>0.53653138652112087</v>
      </c>
      <c r="K117" s="68">
        <f>IFERROR(+'Tor Emp Adj'!K117/'CMA Emp Adj'!K117,"")</f>
        <v>0.51876148118847709</v>
      </c>
      <c r="L117" s="68">
        <f>IFERROR(+'Tor Emp Adj'!L117/'CMA Emp Adj'!L117,"")</f>
        <v>0.70083122887858806</v>
      </c>
      <c r="M117" s="33">
        <f>IFERROR(+'Tor Emp Adj'!M117/'CMA Emp Adj'!M117,"")</f>
        <v>0.72141209263787798</v>
      </c>
      <c r="N117" s="33">
        <f>IFERROR(+'Tor Emp Adj'!N117/'CMA Emp Adj'!N117,"")</f>
        <v>0.68341290559742451</v>
      </c>
      <c r="O117" s="33">
        <f>IFERROR(+'Tor Emp Adj'!O117/'CMA Emp Adj'!O117,"")</f>
        <v>0.72868758699260838</v>
      </c>
      <c r="P117" s="33">
        <f>IFERROR(+'Tor Emp Adj'!P117/'CMA Emp Adj'!P117,"")</f>
        <v>0.71532360100955705</v>
      </c>
      <c r="Q117" s="33">
        <f>IFERROR(+'Tor Emp Adj'!Q117/'CMA Emp Adj'!Q117,"")</f>
        <v>0.69082546766167219</v>
      </c>
      <c r="R117" s="33">
        <f>IFERROR(+'Tor Emp Adj'!R117/'CMA Emp Adj'!R117,"")</f>
        <v>0.70395358371567829</v>
      </c>
      <c r="S117" s="33">
        <f>IFERROR(+'Tor Emp Adj'!S117/'CMA Emp Adj'!S117,"")</f>
        <v>0.67696080550810511</v>
      </c>
      <c r="T117" s="33">
        <f>IFERROR(+'Tor Emp Adj'!T117/'CMA Emp Adj'!T117,"")</f>
        <v>0.66224375743913888</v>
      </c>
      <c r="U117" s="33">
        <f>IFERROR(+'Tor Emp Adj'!U117/'CMA Emp Adj'!U117,"")</f>
        <v>0.69076675585866498</v>
      </c>
      <c r="V117" s="33">
        <f>IFERROR(+'Tor Emp Adj'!V117/'CMA Emp Adj'!V117,"")</f>
        <v>0.67713469880117627</v>
      </c>
      <c r="W117" s="33">
        <f>IFERROR(+'Tor Emp Adj'!W117/'CMA Emp Adj'!W117,"")</f>
        <v>0.68215280814459289</v>
      </c>
      <c r="X117" s="33">
        <f>IFERROR(+'Tor Emp Adj'!X117/'CMA Emp Adj'!X117,"")</f>
        <v>0.66596356927878597</v>
      </c>
      <c r="Y117" s="33">
        <f>IFERROR(+'Tor Emp Adj'!Y117/'CMA Emp Adj'!Y117,"")</f>
        <v>0.61831705245545909</v>
      </c>
    </row>
    <row r="118" spans="1:25" x14ac:dyDescent="0.25">
      <c r="A118" s="5" t="s">
        <v>112</v>
      </c>
      <c r="B118" s="5"/>
      <c r="C118" s="13">
        <v>52</v>
      </c>
      <c r="D118" s="69">
        <f>IFERROR(+'Tor Emp Adj'!D118/'CMA Emp Adj'!D118,"")</f>
        <v>0.5616904944087685</v>
      </c>
      <c r="E118" s="69">
        <f>IFERROR(+'Tor Emp Adj'!E118/'CMA Emp Adj'!E118,"")</f>
        <v>0.58951492631727764</v>
      </c>
      <c r="F118" s="69">
        <f>IFERROR(+'Tor Emp Adj'!F118/'CMA Emp Adj'!F118,"")</f>
        <v>0.57842018688398855</v>
      </c>
      <c r="G118" s="69">
        <f>IFERROR(+'Tor Emp Adj'!G118/'CMA Emp Adj'!G118,"")</f>
        <v>0.55834552986960639</v>
      </c>
      <c r="H118" s="69">
        <f>IFERROR(+'Tor Emp Adj'!H118/'CMA Emp Adj'!H118,"")</f>
        <v>0.52844381573347965</v>
      </c>
      <c r="I118" s="69">
        <f>IFERROR(+'Tor Emp Adj'!I118/'CMA Emp Adj'!I118,"")</f>
        <v>0.52823178838097762</v>
      </c>
      <c r="J118" s="69">
        <f>IFERROR(+'Tor Emp Adj'!J118/'CMA Emp Adj'!J118,"")</f>
        <v>0.53884748231506496</v>
      </c>
      <c r="K118" s="69">
        <f>IFERROR(+'Tor Emp Adj'!K118/'CMA Emp Adj'!K118,"")</f>
        <v>0.50595657296438601</v>
      </c>
      <c r="L118" s="69">
        <f>IFERROR(+'Tor Emp Adj'!L118/'CMA Emp Adj'!L118,"")</f>
        <v>0.74256078870916231</v>
      </c>
      <c r="M118" s="34">
        <f>IFERROR(+'Tor Emp Adj'!M118/'CMA Emp Adj'!M118,"")</f>
        <v>0.73842516450773577</v>
      </c>
      <c r="N118" s="34">
        <f>IFERROR(+'Tor Emp Adj'!N118/'CMA Emp Adj'!N118,"")</f>
        <v>0.71150740713706517</v>
      </c>
      <c r="O118" s="34">
        <f>IFERROR(+'Tor Emp Adj'!O118/'CMA Emp Adj'!O118,"")</f>
        <v>0.78106620189049414</v>
      </c>
      <c r="P118" s="34">
        <f>IFERROR(+'Tor Emp Adj'!P118/'CMA Emp Adj'!P118,"")</f>
        <v>0.75305755244314088</v>
      </c>
      <c r="Q118" s="34">
        <f>IFERROR(+'Tor Emp Adj'!Q118/'CMA Emp Adj'!Q118,"")</f>
        <v>0.68456275377480491</v>
      </c>
      <c r="R118" s="34">
        <f>IFERROR(+'Tor Emp Adj'!R118/'CMA Emp Adj'!R118,"")</f>
        <v>0.71809491954933236</v>
      </c>
      <c r="S118" s="34">
        <f>IFERROR(+'Tor Emp Adj'!S118/'CMA Emp Adj'!S118,"")</f>
        <v>0.72072773096989395</v>
      </c>
      <c r="T118" s="34">
        <f>IFERROR(+'Tor Emp Adj'!T118/'CMA Emp Adj'!T118,"")</f>
        <v>0.69517438290698841</v>
      </c>
      <c r="U118" s="34">
        <f>IFERROR(+'Tor Emp Adj'!U118/'CMA Emp Adj'!U118,"")</f>
        <v>0.73743692665654004</v>
      </c>
      <c r="V118" s="34">
        <f>IFERROR(+'Tor Emp Adj'!V118/'CMA Emp Adj'!V118,"")</f>
        <v>0.71935742731527907</v>
      </c>
      <c r="W118" s="34">
        <f>IFERROR(+'Tor Emp Adj'!W118/'CMA Emp Adj'!W118,"")</f>
        <v>0.72356712132847989</v>
      </c>
      <c r="X118" s="34">
        <f>IFERROR(+'Tor Emp Adj'!X118/'CMA Emp Adj'!X118,"")</f>
        <v>0.67771502537722494</v>
      </c>
      <c r="Y118" s="34">
        <f>IFERROR(+'Tor Emp Adj'!Y118/'CMA Emp Adj'!Y118,"")</f>
        <v>0.65261391139428659</v>
      </c>
    </row>
    <row r="119" spans="1:25" x14ac:dyDescent="0.25">
      <c r="A119" s="6" t="s">
        <v>113</v>
      </c>
      <c r="B119" s="6"/>
      <c r="C119" s="14">
        <v>521</v>
      </c>
      <c r="D119" s="70" t="str">
        <f>IFERROR(+'Tor Emp Adj'!D119/'CMA Emp Adj'!D119,"")</f>
        <v/>
      </c>
      <c r="E119" s="70" t="str">
        <f>IFERROR(+'Tor Emp Adj'!E119/'CMA Emp Adj'!E119,"")</f>
        <v/>
      </c>
      <c r="F119" s="70" t="str">
        <f>IFERROR(+'Tor Emp Adj'!F119/'CMA Emp Adj'!F119,"")</f>
        <v/>
      </c>
      <c r="G119" s="70" t="str">
        <f>IFERROR(+'Tor Emp Adj'!G119/'CMA Emp Adj'!G119,"")</f>
        <v/>
      </c>
      <c r="H119" s="70" t="str">
        <f>IFERROR(+'Tor Emp Adj'!H119/'CMA Emp Adj'!H119,"")</f>
        <v/>
      </c>
      <c r="I119" s="70" t="str">
        <f>IFERROR(+'Tor Emp Adj'!I119/'CMA Emp Adj'!I119,"")</f>
        <v/>
      </c>
      <c r="J119" s="70" t="str">
        <f>IFERROR(+'Tor Emp Adj'!J119/'CMA Emp Adj'!J119,"")</f>
        <v/>
      </c>
      <c r="K119" s="70" t="str">
        <f>IFERROR(+'Tor Emp Adj'!K119/'CMA Emp Adj'!K119,"")</f>
        <v/>
      </c>
      <c r="L119" s="70" t="str">
        <f>IFERROR(+'Tor Emp Adj'!L119/'CMA Emp Adj'!L119,"")</f>
        <v/>
      </c>
      <c r="M119" s="35" t="str">
        <f>IFERROR(+'Tor Emp Adj'!M119/'CMA Emp Adj'!M119,"")</f>
        <v/>
      </c>
      <c r="N119" s="35" t="str">
        <f>IFERROR(+'Tor Emp Adj'!N119/'CMA Emp Adj'!N119,"")</f>
        <v/>
      </c>
      <c r="O119" s="35" t="str">
        <f>IFERROR(+'Tor Emp Adj'!O119/'CMA Emp Adj'!O119,"")</f>
        <v/>
      </c>
      <c r="P119" s="35" t="str">
        <f>IFERROR(+'Tor Emp Adj'!P119/'CMA Emp Adj'!P119,"")</f>
        <v/>
      </c>
      <c r="Q119" s="35" t="str">
        <f>IFERROR(+'Tor Emp Adj'!Q119/'CMA Emp Adj'!Q119,"")</f>
        <v/>
      </c>
      <c r="R119" s="35" t="str">
        <f>IFERROR(+'Tor Emp Adj'!R119/'CMA Emp Adj'!R119,"")</f>
        <v/>
      </c>
      <c r="S119" s="35" t="str">
        <f>IFERROR(+'Tor Emp Adj'!S119/'CMA Emp Adj'!S119,"")</f>
        <v/>
      </c>
      <c r="T119" s="35" t="str">
        <f>IFERROR(+'Tor Emp Adj'!T119/'CMA Emp Adj'!T119,"")</f>
        <v/>
      </c>
      <c r="U119" s="35" t="str">
        <f>IFERROR(+'Tor Emp Adj'!U119/'CMA Emp Adj'!U119,"")</f>
        <v/>
      </c>
      <c r="V119" s="35" t="str">
        <f>IFERROR(+'Tor Emp Adj'!V119/'CMA Emp Adj'!V119,"")</f>
        <v/>
      </c>
      <c r="W119" s="35" t="str">
        <f>IFERROR(+'Tor Emp Adj'!W119/'CMA Emp Adj'!W119,"")</f>
        <v/>
      </c>
      <c r="X119" s="35" t="str">
        <f>IFERROR(+'Tor Emp Adj'!X119/'CMA Emp Adj'!X119,"")</f>
        <v/>
      </c>
      <c r="Y119" s="35" t="str">
        <f>IFERROR(+'Tor Emp Adj'!Y119/'CMA Emp Adj'!Y119,"")</f>
        <v/>
      </c>
    </row>
    <row r="120" spans="1:25" x14ac:dyDescent="0.25">
      <c r="A120" s="6" t="s">
        <v>114</v>
      </c>
      <c r="B120" s="6"/>
      <c r="C120" s="14">
        <v>522</v>
      </c>
      <c r="D120" s="70">
        <f>IFERROR(+'Tor Emp Adj'!D120/'CMA Emp Adj'!D120,"")</f>
        <v>0.52708476463296172</v>
      </c>
      <c r="E120" s="70">
        <f>IFERROR(+'Tor Emp Adj'!E120/'CMA Emp Adj'!E120,"")</f>
        <v>0.54185651059690099</v>
      </c>
      <c r="F120" s="70">
        <f>IFERROR(+'Tor Emp Adj'!F120/'CMA Emp Adj'!F120,"")</f>
        <v>0.59653477045890702</v>
      </c>
      <c r="G120" s="70">
        <f>IFERROR(+'Tor Emp Adj'!G120/'CMA Emp Adj'!G120,"")</f>
        <v>0.52642421187089505</v>
      </c>
      <c r="H120" s="70">
        <f>IFERROR(+'Tor Emp Adj'!H120/'CMA Emp Adj'!H120,"")</f>
        <v>0.50312419622907267</v>
      </c>
      <c r="I120" s="70">
        <f>IFERROR(+'Tor Emp Adj'!I120/'CMA Emp Adj'!I120,"")</f>
        <v>0.53207234652931845</v>
      </c>
      <c r="J120" s="70">
        <f>IFERROR(+'Tor Emp Adj'!J120/'CMA Emp Adj'!J120,"")</f>
        <v>0.54083953044723199</v>
      </c>
      <c r="K120" s="70">
        <f>IFERROR(+'Tor Emp Adj'!K120/'CMA Emp Adj'!K120,"")</f>
        <v>0.52546815927580159</v>
      </c>
      <c r="L120" s="70">
        <f>IFERROR(+'Tor Emp Adj'!L120/'CMA Emp Adj'!L120,"")</f>
        <v>0.76541756918682846</v>
      </c>
      <c r="M120" s="35">
        <f>IFERROR(+'Tor Emp Adj'!M120/'CMA Emp Adj'!M120,"")</f>
        <v>0.72411852006062072</v>
      </c>
      <c r="N120" s="35">
        <f>IFERROR(+'Tor Emp Adj'!N120/'CMA Emp Adj'!N120,"")</f>
        <v>0.76317346459368207</v>
      </c>
      <c r="O120" s="35">
        <f>IFERROR(+'Tor Emp Adj'!O120/'CMA Emp Adj'!O120,"")</f>
        <v>0.80633347223996887</v>
      </c>
      <c r="P120" s="35">
        <f>IFERROR(+'Tor Emp Adj'!P120/'CMA Emp Adj'!P120,"")</f>
        <v>0.70721363557063011</v>
      </c>
      <c r="Q120" s="35">
        <f>IFERROR(+'Tor Emp Adj'!Q120/'CMA Emp Adj'!Q120,"")</f>
        <v>0.70343181257621634</v>
      </c>
      <c r="R120" s="35">
        <f>IFERROR(+'Tor Emp Adj'!R120/'CMA Emp Adj'!R120,"")</f>
        <v>0.7472694813534575</v>
      </c>
      <c r="S120" s="35">
        <f>IFERROR(+'Tor Emp Adj'!S120/'CMA Emp Adj'!S120,"")</f>
        <v>0.76650453884316205</v>
      </c>
      <c r="T120" s="35">
        <f>IFERROR(+'Tor Emp Adj'!T120/'CMA Emp Adj'!T120,"")</f>
        <v>0.69226572466117087</v>
      </c>
      <c r="U120" s="35">
        <f>IFERROR(+'Tor Emp Adj'!U120/'CMA Emp Adj'!U120,"")</f>
        <v>0.76260513603411784</v>
      </c>
      <c r="V120" s="35">
        <f>IFERROR(+'Tor Emp Adj'!V120/'CMA Emp Adj'!V120,"")</f>
        <v>0.75622483074681557</v>
      </c>
      <c r="W120" s="35">
        <f>IFERROR(+'Tor Emp Adj'!W120/'CMA Emp Adj'!W120,"")</f>
        <v>0.74633602302199264</v>
      </c>
      <c r="X120" s="35">
        <f>IFERROR(+'Tor Emp Adj'!X120/'CMA Emp Adj'!X120,"")</f>
        <v>0.70435736575765362</v>
      </c>
      <c r="Y120" s="35">
        <f>IFERROR(+'Tor Emp Adj'!Y120/'CMA Emp Adj'!Y120,"")</f>
        <v>0.69558644450613949</v>
      </c>
    </row>
    <row r="121" spans="1:25" x14ac:dyDescent="0.25">
      <c r="A121" s="7" t="s">
        <v>115</v>
      </c>
      <c r="B121" s="7"/>
      <c r="C121" s="14">
        <v>5221</v>
      </c>
      <c r="D121" s="70">
        <f>IFERROR(+'Tor Emp Adj'!D121/'CMA Emp Adj'!D121,"")</f>
        <v>0.51127147452904531</v>
      </c>
      <c r="E121" s="70">
        <f>IFERROR(+'Tor Emp Adj'!E121/'CMA Emp Adj'!E121,"")</f>
        <v>0.53840026130237273</v>
      </c>
      <c r="F121" s="70">
        <f>IFERROR(+'Tor Emp Adj'!F121/'CMA Emp Adj'!F121,"")</f>
        <v>0.60105887314900308</v>
      </c>
      <c r="G121" s="70">
        <f>IFERROR(+'Tor Emp Adj'!G121/'CMA Emp Adj'!G121,"")</f>
        <v>0.5293864303349668</v>
      </c>
      <c r="H121" s="70">
        <f>IFERROR(+'Tor Emp Adj'!H121/'CMA Emp Adj'!H121,"")</f>
        <v>0.50397530453374662</v>
      </c>
      <c r="I121" s="70">
        <f>IFERROR(+'Tor Emp Adj'!I121/'CMA Emp Adj'!I121,"")</f>
        <v>0.53495113989130816</v>
      </c>
      <c r="J121" s="70">
        <f>IFERROR(+'Tor Emp Adj'!J121/'CMA Emp Adj'!J121,"")</f>
        <v>0.52994722487590784</v>
      </c>
      <c r="K121" s="70">
        <f>IFERROR(+'Tor Emp Adj'!K121/'CMA Emp Adj'!K121,"")</f>
        <v>0.53368463398980137</v>
      </c>
      <c r="L121" s="70">
        <f>IFERROR(+'Tor Emp Adj'!L121/'CMA Emp Adj'!L121,"")</f>
        <v>0.78360616631004998</v>
      </c>
      <c r="M121" s="35">
        <f>IFERROR(+'Tor Emp Adj'!M121/'CMA Emp Adj'!M121,"")</f>
        <v>0.77015098929651693</v>
      </c>
      <c r="N121" s="35">
        <f>IFERROR(+'Tor Emp Adj'!N121/'CMA Emp Adj'!N121,"")</f>
        <v>0.79232303098539891</v>
      </c>
      <c r="O121" s="35">
        <f>IFERROR(+'Tor Emp Adj'!O121/'CMA Emp Adj'!O121,"")</f>
        <v>0.83749484720427836</v>
      </c>
      <c r="P121" s="35">
        <f>IFERROR(+'Tor Emp Adj'!P121/'CMA Emp Adj'!P121,"")</f>
        <v>0.75367363606517135</v>
      </c>
      <c r="Q121" s="35">
        <f>IFERROR(+'Tor Emp Adj'!Q121/'CMA Emp Adj'!Q121,"")</f>
        <v>0.74470341490008418</v>
      </c>
      <c r="R121" s="35">
        <f>IFERROR(+'Tor Emp Adj'!R121/'CMA Emp Adj'!R121,"")</f>
        <v>0.77005658681009392</v>
      </c>
      <c r="S121" s="35">
        <f>IFERROR(+'Tor Emp Adj'!S121/'CMA Emp Adj'!S121,"")</f>
        <v>0.78507570395841986</v>
      </c>
      <c r="T121" s="35">
        <f>IFERROR(+'Tor Emp Adj'!T121/'CMA Emp Adj'!T121,"")</f>
        <v>0.71063555307576809</v>
      </c>
      <c r="U121" s="35">
        <f>IFERROR(+'Tor Emp Adj'!U121/'CMA Emp Adj'!U121,"")</f>
        <v>0.82045300081202377</v>
      </c>
      <c r="V121" s="35">
        <f>IFERROR(+'Tor Emp Adj'!V121/'CMA Emp Adj'!V121,"")</f>
        <v>0.80282197182219095</v>
      </c>
      <c r="W121" s="35">
        <f>IFERROR(+'Tor Emp Adj'!W121/'CMA Emp Adj'!W121,"")</f>
        <v>0.78017230107266278</v>
      </c>
      <c r="X121" s="35">
        <f>IFERROR(+'Tor Emp Adj'!X121/'CMA Emp Adj'!X121,"")</f>
        <v>0.74293907216822452</v>
      </c>
      <c r="Y121" s="35">
        <f>IFERROR(+'Tor Emp Adj'!Y121/'CMA Emp Adj'!Y121,"")</f>
        <v>0.69904227664319329</v>
      </c>
    </row>
    <row r="122" spans="1:25" x14ac:dyDescent="0.25">
      <c r="A122" s="6" t="s">
        <v>116</v>
      </c>
      <c r="B122" s="6"/>
      <c r="C122" s="14">
        <v>524</v>
      </c>
      <c r="D122" s="70">
        <f>IFERROR(+'Tor Emp Adj'!D122/'CMA Emp Adj'!D122,"")</f>
        <v>0.57819484010076738</v>
      </c>
      <c r="E122" s="70">
        <f>IFERROR(+'Tor Emp Adj'!E122/'CMA Emp Adj'!E122,"")</f>
        <v>0.61685871228880429</v>
      </c>
      <c r="F122" s="70">
        <f>IFERROR(+'Tor Emp Adj'!F122/'CMA Emp Adj'!F122,"")</f>
        <v>0.53711224021804527</v>
      </c>
      <c r="G122" s="70">
        <f>IFERROR(+'Tor Emp Adj'!G122/'CMA Emp Adj'!G122,"")</f>
        <v>0.57078916670751312</v>
      </c>
      <c r="H122" s="70">
        <f>IFERROR(+'Tor Emp Adj'!H122/'CMA Emp Adj'!H122,"")</f>
        <v>0.51006521248143488</v>
      </c>
      <c r="I122" s="70">
        <f>IFERROR(+'Tor Emp Adj'!I122/'CMA Emp Adj'!I122,"")</f>
        <v>0.48358524780018958</v>
      </c>
      <c r="J122" s="70">
        <f>IFERROR(+'Tor Emp Adj'!J122/'CMA Emp Adj'!J122,"")</f>
        <v>0.40841347007796852</v>
      </c>
      <c r="K122" s="70">
        <f>IFERROR(+'Tor Emp Adj'!K122/'CMA Emp Adj'!K122,"")</f>
        <v>0.42681872104165547</v>
      </c>
      <c r="L122" s="70">
        <f>IFERROR(+'Tor Emp Adj'!L122/'CMA Emp Adj'!L122,"")</f>
        <v>0.70847466295042516</v>
      </c>
      <c r="M122" s="35">
        <f>IFERROR(+'Tor Emp Adj'!M122/'CMA Emp Adj'!M122,"")</f>
        <v>0.67033731755873993</v>
      </c>
      <c r="N122" s="35">
        <f>IFERROR(+'Tor Emp Adj'!N122/'CMA Emp Adj'!N122,"")</f>
        <v>0.60182400722372875</v>
      </c>
      <c r="O122" s="35">
        <f>IFERROR(+'Tor Emp Adj'!O122/'CMA Emp Adj'!O122,"")</f>
        <v>0.66001795822498865</v>
      </c>
      <c r="P122" s="35">
        <f>IFERROR(+'Tor Emp Adj'!P122/'CMA Emp Adj'!P122,"")</f>
        <v>0.73093577759823281</v>
      </c>
      <c r="Q122" s="35">
        <f>IFERROR(+'Tor Emp Adj'!Q122/'CMA Emp Adj'!Q122,"")</f>
        <v>0.61440827643458307</v>
      </c>
      <c r="R122" s="35">
        <f>IFERROR(+'Tor Emp Adj'!R122/'CMA Emp Adj'!R122,"")</f>
        <v>0.58944801102053201</v>
      </c>
      <c r="S122" s="35">
        <f>IFERROR(+'Tor Emp Adj'!S122/'CMA Emp Adj'!S122,"")</f>
        <v>0.65909293986678419</v>
      </c>
      <c r="T122" s="35">
        <f>IFERROR(+'Tor Emp Adj'!T122/'CMA Emp Adj'!T122,"")</f>
        <v>0.56984120177927255</v>
      </c>
      <c r="U122" s="35">
        <f>IFERROR(+'Tor Emp Adj'!U122/'CMA Emp Adj'!U122,"")</f>
        <v>0.61891032356530817</v>
      </c>
      <c r="V122" s="35">
        <f>IFERROR(+'Tor Emp Adj'!V122/'CMA Emp Adj'!V122,"")</f>
        <v>0.59200036443213555</v>
      </c>
      <c r="W122" s="35">
        <f>IFERROR(+'Tor Emp Adj'!W122/'CMA Emp Adj'!W122,"")</f>
        <v>0.5899368721064715</v>
      </c>
      <c r="X122" s="35">
        <f>IFERROR(+'Tor Emp Adj'!X122/'CMA Emp Adj'!X122,"")</f>
        <v>0.55887954306714827</v>
      </c>
      <c r="Y122" s="35">
        <f>IFERROR(+'Tor Emp Adj'!Y122/'CMA Emp Adj'!Y122,"")</f>
        <v>0.47689244669244868</v>
      </c>
    </row>
    <row r="123" spans="1:25" x14ac:dyDescent="0.25">
      <c r="A123" s="7" t="s">
        <v>117</v>
      </c>
      <c r="B123" s="7"/>
      <c r="C123" s="14">
        <v>5241</v>
      </c>
      <c r="D123" s="70">
        <f>IFERROR(+'Tor Emp Adj'!D123/'CMA Emp Adj'!D123,"")</f>
        <v>0.61817252205448681</v>
      </c>
      <c r="E123" s="70">
        <f>IFERROR(+'Tor Emp Adj'!E123/'CMA Emp Adj'!E123,"")</f>
        <v>0.60011173334893253</v>
      </c>
      <c r="F123" s="70">
        <f>IFERROR(+'Tor Emp Adj'!F123/'CMA Emp Adj'!F123,"")</f>
        <v>0.5418880797009602</v>
      </c>
      <c r="G123" s="70">
        <f>IFERROR(+'Tor Emp Adj'!G123/'CMA Emp Adj'!G123,"")</f>
        <v>0.58001238553163059</v>
      </c>
      <c r="H123" s="70">
        <f>IFERROR(+'Tor Emp Adj'!H123/'CMA Emp Adj'!H123,"")</f>
        <v>0.5233032276013333</v>
      </c>
      <c r="I123" s="70">
        <f>IFERROR(+'Tor Emp Adj'!I123/'CMA Emp Adj'!I123,"")</f>
        <v>0.50904449475013136</v>
      </c>
      <c r="J123" s="70">
        <f>IFERROR(+'Tor Emp Adj'!J123/'CMA Emp Adj'!J123,"")</f>
        <v>0.4236234283392904</v>
      </c>
      <c r="K123" s="70">
        <f>IFERROR(+'Tor Emp Adj'!K123/'CMA Emp Adj'!K123,"")</f>
        <v>0.45749549295820724</v>
      </c>
      <c r="L123" s="70">
        <f>IFERROR(+'Tor Emp Adj'!L123/'CMA Emp Adj'!L123,"")</f>
        <v>0.74539627356896687</v>
      </c>
      <c r="M123" s="35">
        <f>IFERROR(+'Tor Emp Adj'!M123/'CMA Emp Adj'!M123,"")</f>
        <v>0.66220364166731427</v>
      </c>
      <c r="N123" s="35">
        <f>IFERROR(+'Tor Emp Adj'!N123/'CMA Emp Adj'!N123,"")</f>
        <v>0.60729902459666718</v>
      </c>
      <c r="O123" s="35">
        <f>IFERROR(+'Tor Emp Adj'!O123/'CMA Emp Adj'!O123,"")</f>
        <v>0.75200653170526133</v>
      </c>
      <c r="P123" s="35">
        <f>IFERROR(+'Tor Emp Adj'!P123/'CMA Emp Adj'!P123,"")</f>
        <v>0.73588694467291438</v>
      </c>
      <c r="Q123" s="35">
        <f>IFERROR(+'Tor Emp Adj'!Q123/'CMA Emp Adj'!Q123,"")</f>
        <v>0.60471067959241664</v>
      </c>
      <c r="R123" s="35">
        <f>IFERROR(+'Tor Emp Adj'!R123/'CMA Emp Adj'!R123,"")</f>
        <v>0.61629317898862213</v>
      </c>
      <c r="S123" s="35">
        <f>IFERROR(+'Tor Emp Adj'!S123/'CMA Emp Adj'!S123,"")</f>
        <v>0.70289505069659242</v>
      </c>
      <c r="T123" s="35">
        <f>IFERROR(+'Tor Emp Adj'!T123/'CMA Emp Adj'!T123,"")</f>
        <v>0.66678886964330475</v>
      </c>
      <c r="U123" s="35">
        <f>IFERROR(+'Tor Emp Adj'!U123/'CMA Emp Adj'!U123,"")</f>
        <v>0.70606869342190015</v>
      </c>
      <c r="V123" s="35">
        <f>IFERROR(+'Tor Emp Adj'!V123/'CMA Emp Adj'!V123,"")</f>
        <v>0.70492256884627835</v>
      </c>
      <c r="W123" s="35">
        <f>IFERROR(+'Tor Emp Adj'!W123/'CMA Emp Adj'!W123,"")</f>
        <v>0.59573136317349429</v>
      </c>
      <c r="X123" s="35">
        <f>IFERROR(+'Tor Emp Adj'!X123/'CMA Emp Adj'!X123,"")</f>
        <v>0.60911822847773789</v>
      </c>
      <c r="Y123" s="35">
        <f>IFERROR(+'Tor Emp Adj'!Y123/'CMA Emp Adj'!Y123,"")</f>
        <v>0.57334798449995117</v>
      </c>
    </row>
    <row r="124" spans="1:25" x14ac:dyDescent="0.25">
      <c r="A124" s="7" t="s">
        <v>118</v>
      </c>
      <c r="B124" s="7"/>
      <c r="C124" s="14">
        <v>5242</v>
      </c>
      <c r="D124" s="70">
        <f>IFERROR(+'Tor Emp Adj'!D124/'CMA Emp Adj'!D124,"")</f>
        <v>0.3541452937625959</v>
      </c>
      <c r="E124" s="70">
        <f>IFERROR(+'Tor Emp Adj'!E124/'CMA Emp Adj'!E124,"")</f>
        <v>0.73464776080041949</v>
      </c>
      <c r="F124" s="70">
        <f>IFERROR(+'Tor Emp Adj'!F124/'CMA Emp Adj'!F124,"")</f>
        <v>0.52406006265829552</v>
      </c>
      <c r="G124" s="70">
        <f>IFERROR(+'Tor Emp Adj'!G124/'CMA Emp Adj'!G124,"")</f>
        <v>0.53915393676320778</v>
      </c>
      <c r="H124" s="70">
        <f>IFERROR(+'Tor Emp Adj'!H124/'CMA Emp Adj'!H124,"")</f>
        <v>0.4687377427015319</v>
      </c>
      <c r="I124" s="70">
        <f>IFERROR(+'Tor Emp Adj'!I124/'CMA Emp Adj'!I124,"")</f>
        <v>0.41430429627532916</v>
      </c>
      <c r="J124" s="70">
        <f>IFERROR(+'Tor Emp Adj'!J124/'CMA Emp Adj'!J124,"")</f>
        <v>0.36595596189119017</v>
      </c>
      <c r="K124" s="70">
        <f>IFERROR(+'Tor Emp Adj'!K124/'CMA Emp Adj'!K124,"")</f>
        <v>0.3503053962351243</v>
      </c>
      <c r="L124" s="70">
        <f>IFERROR(+'Tor Emp Adj'!L124/'CMA Emp Adj'!L124,"")</f>
        <v>0.64467461970434203</v>
      </c>
      <c r="M124" s="35">
        <f>IFERROR(+'Tor Emp Adj'!M124/'CMA Emp Adj'!M124,"")</f>
        <v>0.66592343857528247</v>
      </c>
      <c r="N124" s="35">
        <f>IFERROR(+'Tor Emp Adj'!N124/'CMA Emp Adj'!N124,"")</f>
        <v>0.59771149553241287</v>
      </c>
      <c r="O124" s="35">
        <f>IFERROR(+'Tor Emp Adj'!O124/'CMA Emp Adj'!O124,"")</f>
        <v>0.51162537632464322</v>
      </c>
      <c r="P124" s="35">
        <f>IFERROR(+'Tor Emp Adj'!P124/'CMA Emp Adj'!P124,"")</f>
        <v>0.73075053464953554</v>
      </c>
      <c r="Q124" s="35">
        <f>IFERROR(+'Tor Emp Adj'!Q124/'CMA Emp Adj'!Q124,"")</f>
        <v>0.65162847539049784</v>
      </c>
      <c r="R124" s="35">
        <f>IFERROR(+'Tor Emp Adj'!R124/'CMA Emp Adj'!R124,"")</f>
        <v>0.55348802762887883</v>
      </c>
      <c r="S124" s="35">
        <f>IFERROR(+'Tor Emp Adj'!S124/'CMA Emp Adj'!S124,"")</f>
        <v>0.59167337995088942</v>
      </c>
      <c r="T124" s="35">
        <f>IFERROR(+'Tor Emp Adj'!T124/'CMA Emp Adj'!T124,"")</f>
        <v>0.44041002726910694</v>
      </c>
      <c r="U124" s="35">
        <f>IFERROR(+'Tor Emp Adj'!U124/'CMA Emp Adj'!U124,"")</f>
        <v>0.50095167782422534</v>
      </c>
      <c r="V124" s="35">
        <f>IFERROR(+'Tor Emp Adj'!V124/'CMA Emp Adj'!V124,"")</f>
        <v>0.43464354252917115</v>
      </c>
      <c r="W124" s="35">
        <f>IFERROR(+'Tor Emp Adj'!W124/'CMA Emp Adj'!W124,"")</f>
        <v>0.57547932532020496</v>
      </c>
      <c r="X124" s="35">
        <f>IFERROR(+'Tor Emp Adj'!X124/'CMA Emp Adj'!X124,"")</f>
        <v>0.48321157094120815</v>
      </c>
      <c r="Y124" s="35">
        <f>IFERROR(+'Tor Emp Adj'!Y124/'CMA Emp Adj'!Y124,"")</f>
        <v>0.33835186470423878</v>
      </c>
    </row>
    <row r="125" spans="1:25" x14ac:dyDescent="0.25">
      <c r="A125" s="6" t="s">
        <v>119</v>
      </c>
      <c r="B125" s="6"/>
      <c r="C125" s="14" t="s">
        <v>204</v>
      </c>
      <c r="D125" s="70">
        <f>IFERROR(+'Tor Emp Adj'!D125/'CMA Emp Adj'!D125,"")</f>
        <v>0.6615432967201017</v>
      </c>
      <c r="E125" s="70">
        <f>IFERROR(+'Tor Emp Adj'!E125/'CMA Emp Adj'!E125,"")</f>
        <v>0.69876815946731541</v>
      </c>
      <c r="F125" s="70">
        <f>IFERROR(+'Tor Emp Adj'!F125/'CMA Emp Adj'!F125,"")</f>
        <v>0.58804336970848203</v>
      </c>
      <c r="G125" s="70">
        <f>IFERROR(+'Tor Emp Adj'!G125/'CMA Emp Adj'!G125,"")</f>
        <v>0.61967902901039995</v>
      </c>
      <c r="H125" s="70">
        <f>IFERROR(+'Tor Emp Adj'!H125/'CMA Emp Adj'!H125,"")</f>
        <v>0.60712471724556416</v>
      </c>
      <c r="I125" s="70">
        <f>IFERROR(+'Tor Emp Adj'!I125/'CMA Emp Adj'!I125,"")</f>
        <v>0.57093782954668271</v>
      </c>
      <c r="J125" s="70">
        <f>IFERROR(+'Tor Emp Adj'!J125/'CMA Emp Adj'!J125,"")</f>
        <v>0.67002275343288864</v>
      </c>
      <c r="K125" s="70">
        <f>IFERROR(+'Tor Emp Adj'!K125/'CMA Emp Adj'!K125,"")</f>
        <v>0.5607033592645565</v>
      </c>
      <c r="L125" s="70">
        <f>IFERROR(+'Tor Emp Adj'!L125/'CMA Emp Adj'!L125,"")</f>
        <v>0.74188135823020807</v>
      </c>
      <c r="M125" s="35">
        <f>IFERROR(+'Tor Emp Adj'!M125/'CMA Emp Adj'!M125,"")</f>
        <v>0.86519680754565109</v>
      </c>
      <c r="N125" s="35">
        <f>IFERROR(+'Tor Emp Adj'!N125/'CMA Emp Adj'!N125,"")</f>
        <v>0.73089434956574439</v>
      </c>
      <c r="O125" s="35">
        <f>IFERROR(+'Tor Emp Adj'!O125/'CMA Emp Adj'!O125,"")</f>
        <v>0.91382694643374573</v>
      </c>
      <c r="P125" s="35">
        <f>IFERROR(+'Tor Emp Adj'!P125/'CMA Emp Adj'!P125,"")</f>
        <v>0.91347343071524512</v>
      </c>
      <c r="Q125" s="35">
        <f>IFERROR(+'Tor Emp Adj'!Q125/'CMA Emp Adj'!Q125,"")</f>
        <v>0.7389526769168544</v>
      </c>
      <c r="R125" s="35">
        <f>IFERROR(+'Tor Emp Adj'!R125/'CMA Emp Adj'!R125,"")</f>
        <v>0.8021495886974408</v>
      </c>
      <c r="S125" s="35">
        <f>IFERROR(+'Tor Emp Adj'!S125/'CMA Emp Adj'!S125,"")</f>
        <v>0.66016804182302824</v>
      </c>
      <c r="T125" s="35">
        <f>IFERROR(+'Tor Emp Adj'!T125/'CMA Emp Adj'!T125,"")</f>
        <v>0.81041646329356865</v>
      </c>
      <c r="U125" s="35">
        <f>IFERROR(+'Tor Emp Adj'!U125/'CMA Emp Adj'!U125,"")</f>
        <v>0.7829095153107849</v>
      </c>
      <c r="V125" s="35">
        <f>IFERROR(+'Tor Emp Adj'!V125/'CMA Emp Adj'!V125,"")</f>
        <v>0.74047500431757118</v>
      </c>
      <c r="W125" s="35">
        <f>IFERROR(+'Tor Emp Adj'!W125/'CMA Emp Adj'!W125,"")</f>
        <v>0.79686914220399041</v>
      </c>
      <c r="X125" s="35">
        <f>IFERROR(+'Tor Emp Adj'!X125/'CMA Emp Adj'!X125,"")</f>
        <v>0.70327182974675295</v>
      </c>
      <c r="Y125" s="35">
        <f>IFERROR(+'Tor Emp Adj'!Y125/'CMA Emp Adj'!Y125,"")</f>
        <v>0.71100921530718608</v>
      </c>
    </row>
    <row r="126" spans="1:25" x14ac:dyDescent="0.25">
      <c r="A126" s="5" t="s">
        <v>120</v>
      </c>
      <c r="B126" s="5"/>
      <c r="C126" s="13">
        <v>53</v>
      </c>
      <c r="D126" s="69">
        <f>IFERROR(+'Tor Emp Adj'!D126/'CMA Emp Adj'!D126,"")</f>
        <v>0.57044101691544447</v>
      </c>
      <c r="E126" s="69">
        <f>IFERROR(+'Tor Emp Adj'!E126/'CMA Emp Adj'!E126,"")</f>
        <v>0.59367859457021177</v>
      </c>
      <c r="F126" s="69">
        <f>IFERROR(+'Tor Emp Adj'!F126/'CMA Emp Adj'!F126,"")</f>
        <v>0.62129874349643655</v>
      </c>
      <c r="G126" s="69">
        <f>IFERROR(+'Tor Emp Adj'!G126/'CMA Emp Adj'!G126,"")</f>
        <v>0.56728306929798022</v>
      </c>
      <c r="H126" s="69">
        <f>IFERROR(+'Tor Emp Adj'!H126/'CMA Emp Adj'!H126,"")</f>
        <v>0.50164693171114461</v>
      </c>
      <c r="I126" s="69">
        <f>IFERROR(+'Tor Emp Adj'!I126/'CMA Emp Adj'!I126,"")</f>
        <v>0.51210240909274141</v>
      </c>
      <c r="J126" s="69">
        <f>IFERROR(+'Tor Emp Adj'!J126/'CMA Emp Adj'!J126,"")</f>
        <v>0.52913745365795295</v>
      </c>
      <c r="K126" s="69">
        <f>IFERROR(+'Tor Emp Adj'!K126/'CMA Emp Adj'!K126,"")</f>
        <v>0.55813968196499053</v>
      </c>
      <c r="L126" s="69">
        <f>IFERROR(+'Tor Emp Adj'!L126/'CMA Emp Adj'!L126,"")</f>
        <v>0.57207511052011695</v>
      </c>
      <c r="M126" s="34">
        <f>IFERROR(+'Tor Emp Adj'!M126/'CMA Emp Adj'!M126,"")</f>
        <v>0.65832421382854167</v>
      </c>
      <c r="N126" s="34">
        <f>IFERROR(+'Tor Emp Adj'!N126/'CMA Emp Adj'!N126,"")</f>
        <v>0.5882449315561451</v>
      </c>
      <c r="O126" s="34">
        <f>IFERROR(+'Tor Emp Adj'!O126/'CMA Emp Adj'!O126,"")</f>
        <v>0.57095147012276204</v>
      </c>
      <c r="P126" s="34">
        <f>IFERROR(+'Tor Emp Adj'!P126/'CMA Emp Adj'!P126,"")</f>
        <v>0.59686118108886221</v>
      </c>
      <c r="Q126" s="34">
        <f>IFERROR(+'Tor Emp Adj'!Q126/'CMA Emp Adj'!Q126,"")</f>
        <v>0.67264588894878685</v>
      </c>
      <c r="R126" s="34">
        <f>IFERROR(+'Tor Emp Adj'!R126/'CMA Emp Adj'!R126,"")</f>
        <v>0.62467338579708587</v>
      </c>
      <c r="S126" s="34">
        <f>IFERROR(+'Tor Emp Adj'!S126/'CMA Emp Adj'!S126,"")</f>
        <v>0.53542120465583098</v>
      </c>
      <c r="T126" s="34">
        <f>IFERROR(+'Tor Emp Adj'!T126/'CMA Emp Adj'!T126,"")</f>
        <v>0.54696938686875918</v>
      </c>
      <c r="U126" s="34">
        <f>IFERROR(+'Tor Emp Adj'!U126/'CMA Emp Adj'!U126,"")</f>
        <v>0.53764906039011895</v>
      </c>
      <c r="V126" s="34">
        <f>IFERROR(+'Tor Emp Adj'!V126/'CMA Emp Adj'!V126,"")</f>
        <v>0.54084297511964452</v>
      </c>
      <c r="W126" s="34">
        <f>IFERROR(+'Tor Emp Adj'!W126/'CMA Emp Adj'!W126,"")</f>
        <v>0.54991450276259823</v>
      </c>
      <c r="X126" s="34">
        <f>IFERROR(+'Tor Emp Adj'!X126/'CMA Emp Adj'!X126,"")</f>
        <v>0.60437165121181935</v>
      </c>
      <c r="Y126" s="34">
        <f>IFERROR(+'Tor Emp Adj'!Y126/'CMA Emp Adj'!Y126,"")</f>
        <v>0.50652119656992101</v>
      </c>
    </row>
    <row r="127" spans="1:25" x14ac:dyDescent="0.25">
      <c r="A127" s="10" t="s">
        <v>121</v>
      </c>
      <c r="B127" s="10"/>
      <c r="C127" s="14">
        <v>531</v>
      </c>
      <c r="D127" s="70">
        <f>IFERROR(+'Tor Emp Adj'!D127/'CMA Emp Adj'!D127,"")</f>
        <v>0.55772622161996666</v>
      </c>
      <c r="E127" s="70">
        <f>IFERROR(+'Tor Emp Adj'!E127/'CMA Emp Adj'!E127,"")</f>
        <v>0.64106581938858076</v>
      </c>
      <c r="F127" s="70">
        <f>IFERROR(+'Tor Emp Adj'!F127/'CMA Emp Adj'!F127,"")</f>
        <v>0.64652255164817274</v>
      </c>
      <c r="G127" s="70">
        <f>IFERROR(+'Tor Emp Adj'!G127/'CMA Emp Adj'!G127,"")</f>
        <v>0.59026958383017114</v>
      </c>
      <c r="H127" s="70">
        <f>IFERROR(+'Tor Emp Adj'!H127/'CMA Emp Adj'!H127,"")</f>
        <v>0.5368128511622493</v>
      </c>
      <c r="I127" s="70">
        <f>IFERROR(+'Tor Emp Adj'!I127/'CMA Emp Adj'!I127,"")</f>
        <v>0.55723407826626192</v>
      </c>
      <c r="J127" s="70">
        <f>IFERROR(+'Tor Emp Adj'!J127/'CMA Emp Adj'!J127,"")</f>
        <v>0.54188590603604925</v>
      </c>
      <c r="K127" s="70">
        <f>IFERROR(+'Tor Emp Adj'!K127/'CMA Emp Adj'!K127,"")</f>
        <v>0.55791569533083751</v>
      </c>
      <c r="L127" s="70">
        <f>IFERROR(+'Tor Emp Adj'!L127/'CMA Emp Adj'!L127,"")</f>
        <v>0.57211361454621434</v>
      </c>
      <c r="M127" s="35">
        <f>IFERROR(+'Tor Emp Adj'!M127/'CMA Emp Adj'!M127,"")</f>
        <v>0.7001143235807511</v>
      </c>
      <c r="N127" s="35">
        <f>IFERROR(+'Tor Emp Adj'!N127/'CMA Emp Adj'!N127,"")</f>
        <v>0.63748582563276679</v>
      </c>
      <c r="O127" s="35">
        <f>IFERROR(+'Tor Emp Adj'!O127/'CMA Emp Adj'!O127,"")</f>
        <v>0.60344611132071035</v>
      </c>
      <c r="P127" s="35">
        <f>IFERROR(+'Tor Emp Adj'!P127/'CMA Emp Adj'!P127,"")</f>
        <v>0.60532158156234261</v>
      </c>
      <c r="Q127" s="35">
        <f>IFERROR(+'Tor Emp Adj'!Q127/'CMA Emp Adj'!Q127,"")</f>
        <v>0.701732465087334</v>
      </c>
      <c r="R127" s="35">
        <f>IFERROR(+'Tor Emp Adj'!R127/'CMA Emp Adj'!R127,"")</f>
        <v>0.63546467343151181</v>
      </c>
      <c r="S127" s="35">
        <f>IFERROR(+'Tor Emp Adj'!S127/'CMA Emp Adj'!S127,"")</f>
        <v>0.52767215443016247</v>
      </c>
      <c r="T127" s="35">
        <f>IFERROR(+'Tor Emp Adj'!T127/'CMA Emp Adj'!T127,"")</f>
        <v>0.54958526138462471</v>
      </c>
      <c r="U127" s="35">
        <f>IFERROR(+'Tor Emp Adj'!U127/'CMA Emp Adj'!U127,"")</f>
        <v>0.56417988265801011</v>
      </c>
      <c r="V127" s="35">
        <f>IFERROR(+'Tor Emp Adj'!V127/'CMA Emp Adj'!V127,"")</f>
        <v>0.55222258720951467</v>
      </c>
      <c r="W127" s="35">
        <f>IFERROR(+'Tor Emp Adj'!W127/'CMA Emp Adj'!W127,"")</f>
        <v>0.57629951358824372</v>
      </c>
      <c r="X127" s="35">
        <f>IFERROR(+'Tor Emp Adj'!X127/'CMA Emp Adj'!X127,"")</f>
        <v>0.61382974381644817</v>
      </c>
      <c r="Y127" s="35">
        <f>IFERROR(+'Tor Emp Adj'!Y127/'CMA Emp Adj'!Y127,"")</f>
        <v>0.50232532357458315</v>
      </c>
    </row>
    <row r="128" spans="1:25" x14ac:dyDescent="0.25">
      <c r="A128" s="6" t="s">
        <v>122</v>
      </c>
      <c r="B128" s="6"/>
      <c r="C128" s="14">
        <v>5311</v>
      </c>
      <c r="D128" s="70">
        <f>IFERROR(+'Tor Emp Adj'!D128/'CMA Emp Adj'!D128,"")</f>
        <v>0.43304413255994367</v>
      </c>
      <c r="E128" s="70">
        <f>IFERROR(+'Tor Emp Adj'!E128/'CMA Emp Adj'!E128,"")</f>
        <v>0.71676961948863316</v>
      </c>
      <c r="F128" s="70">
        <f>IFERROR(+'Tor Emp Adj'!F128/'CMA Emp Adj'!F128,"")</f>
        <v>0.72139238915191406</v>
      </c>
      <c r="G128" s="70">
        <f>IFERROR(+'Tor Emp Adj'!G128/'CMA Emp Adj'!G128,"")</f>
        <v>0.66836742837322549</v>
      </c>
      <c r="H128" s="70">
        <f>IFERROR(+'Tor Emp Adj'!H128/'CMA Emp Adj'!H128,"")</f>
        <v>0.57857941961976178</v>
      </c>
      <c r="I128" s="70">
        <f>IFERROR(+'Tor Emp Adj'!I128/'CMA Emp Adj'!I128,"")</f>
        <v>0.58950736162582051</v>
      </c>
      <c r="J128" s="70">
        <f>IFERROR(+'Tor Emp Adj'!J128/'CMA Emp Adj'!J128,"")</f>
        <v>0.55583040887233048</v>
      </c>
      <c r="K128" s="70">
        <f>IFERROR(+'Tor Emp Adj'!K128/'CMA Emp Adj'!K128,"")</f>
        <v>0.50637105498554391</v>
      </c>
      <c r="L128" s="70">
        <f>IFERROR(+'Tor Emp Adj'!L128/'CMA Emp Adj'!L128,"")</f>
        <v>0.84799794440913268</v>
      </c>
      <c r="M128" s="35">
        <f>IFERROR(+'Tor Emp Adj'!M128/'CMA Emp Adj'!M128,"")</f>
        <v>0.81837700243738465</v>
      </c>
      <c r="N128" s="35">
        <f>IFERROR(+'Tor Emp Adj'!N128/'CMA Emp Adj'!N128,"")</f>
        <v>0.78154540182536247</v>
      </c>
      <c r="O128" s="35">
        <f>IFERROR(+'Tor Emp Adj'!O128/'CMA Emp Adj'!O128,"")</f>
        <v>0.70195591776713284</v>
      </c>
      <c r="P128" s="35">
        <f>IFERROR(+'Tor Emp Adj'!P128/'CMA Emp Adj'!P128,"")</f>
        <v>0.66322408966275437</v>
      </c>
      <c r="Q128" s="35">
        <f>IFERROR(+'Tor Emp Adj'!Q128/'CMA Emp Adj'!Q128,"")</f>
        <v>0.84007499036156441</v>
      </c>
      <c r="R128" s="35">
        <f>IFERROR(+'Tor Emp Adj'!R128/'CMA Emp Adj'!R128,"")</f>
        <v>0.68379854060756262</v>
      </c>
      <c r="S128" s="35">
        <f>IFERROR(+'Tor Emp Adj'!S128/'CMA Emp Adj'!S128,"")</f>
        <v>0.61342542840449066</v>
      </c>
      <c r="T128" s="35">
        <f>IFERROR(+'Tor Emp Adj'!T128/'CMA Emp Adj'!T128,"")</f>
        <v>0.64367577044059976</v>
      </c>
      <c r="U128" s="35">
        <f>IFERROR(+'Tor Emp Adj'!U128/'CMA Emp Adj'!U128,"")</f>
        <v>0.63335513692953282</v>
      </c>
      <c r="V128" s="35">
        <f>IFERROR(+'Tor Emp Adj'!V128/'CMA Emp Adj'!V128,"")</f>
        <v>0.55363615754968598</v>
      </c>
      <c r="W128" s="35">
        <f>IFERROR(+'Tor Emp Adj'!W128/'CMA Emp Adj'!W128,"")</f>
        <v>0.75353078247626792</v>
      </c>
      <c r="X128" s="35">
        <f>IFERROR(+'Tor Emp Adj'!X128/'CMA Emp Adj'!X128,"")</f>
        <v>0.71522568565676925</v>
      </c>
      <c r="Y128" s="35">
        <f>IFERROR(+'Tor Emp Adj'!Y128/'CMA Emp Adj'!Y128,"")</f>
        <v>0.74481707574180578</v>
      </c>
    </row>
    <row r="129" spans="1:25" x14ac:dyDescent="0.25">
      <c r="A129" s="6" t="s">
        <v>309</v>
      </c>
      <c r="B129" s="6"/>
      <c r="C129" s="14" t="s">
        <v>310</v>
      </c>
      <c r="D129" s="70" t="str">
        <f>IFERROR(+'Tor Emp Adj'!D129/'CMA Emp Adj'!D129,"")</f>
        <v/>
      </c>
      <c r="E129" s="70" t="str">
        <f>IFERROR(+'Tor Emp Adj'!E129/'CMA Emp Adj'!E129,"")</f>
        <v/>
      </c>
      <c r="F129" s="70" t="str">
        <f>IFERROR(+'Tor Emp Adj'!F129/'CMA Emp Adj'!F129,"")</f>
        <v/>
      </c>
      <c r="G129" s="70" t="str">
        <f>IFERROR(+'Tor Emp Adj'!G129/'CMA Emp Adj'!G129,"")</f>
        <v/>
      </c>
      <c r="H129" s="70" t="str">
        <f>IFERROR(+'Tor Emp Adj'!H129/'CMA Emp Adj'!H129,"")</f>
        <v/>
      </c>
      <c r="I129" s="70" t="str">
        <f>IFERROR(+'Tor Emp Adj'!I129/'CMA Emp Adj'!I129,"")</f>
        <v/>
      </c>
      <c r="J129" s="70" t="str">
        <f>IFERROR(+'Tor Emp Adj'!J129/'CMA Emp Adj'!J129,"")</f>
        <v/>
      </c>
      <c r="K129" s="70" t="str">
        <f>IFERROR(+'Tor Emp Adj'!K129/'CMA Emp Adj'!K129,"")</f>
        <v/>
      </c>
      <c r="L129" s="70" t="str">
        <f>IFERROR(+'Tor Emp Adj'!L129/'CMA Emp Adj'!L129,"")</f>
        <v/>
      </c>
      <c r="M129" s="35" t="str">
        <f>IFERROR(+'Tor Emp Adj'!M129/'CMA Emp Adj'!M129,"")</f>
        <v/>
      </c>
      <c r="N129" s="35" t="str">
        <f>IFERROR(+'Tor Emp Adj'!N129/'CMA Emp Adj'!N129,"")</f>
        <v/>
      </c>
      <c r="O129" s="35" t="str">
        <f>IFERROR(+'Tor Emp Adj'!O129/'CMA Emp Adj'!O129,"")</f>
        <v/>
      </c>
      <c r="P129" s="35" t="str">
        <f>IFERROR(+'Tor Emp Adj'!P129/'CMA Emp Adj'!P129,"")</f>
        <v/>
      </c>
      <c r="Q129" s="35" t="str">
        <f>IFERROR(+'Tor Emp Adj'!Q129/'CMA Emp Adj'!Q129,"")</f>
        <v/>
      </c>
      <c r="R129" s="35" t="str">
        <f>IFERROR(+'Tor Emp Adj'!R129/'CMA Emp Adj'!R129,"")</f>
        <v/>
      </c>
      <c r="S129" s="35" t="str">
        <f>IFERROR(+'Tor Emp Adj'!S129/'CMA Emp Adj'!S129,"")</f>
        <v/>
      </c>
      <c r="T129" s="35" t="str">
        <f>IFERROR(+'Tor Emp Adj'!T129/'CMA Emp Adj'!T129,"")</f>
        <v/>
      </c>
      <c r="U129" s="35" t="str">
        <f>IFERROR(+'Tor Emp Adj'!U129/'CMA Emp Adj'!U129,"")</f>
        <v/>
      </c>
      <c r="V129" s="35" t="str">
        <f>IFERROR(+'Tor Emp Adj'!V129/'CMA Emp Adj'!V129,"")</f>
        <v/>
      </c>
      <c r="W129" s="35" t="str">
        <f>IFERROR(+'Tor Emp Adj'!W129/'CMA Emp Adj'!W129,"")</f>
        <v/>
      </c>
      <c r="X129" s="35" t="str">
        <f>IFERROR(+'Tor Emp Adj'!X129/'CMA Emp Adj'!X129,"")</f>
        <v/>
      </c>
      <c r="Y129" s="35" t="str">
        <f>IFERROR(+'Tor Emp Adj'!Y129/'CMA Emp Adj'!Y129,"")</f>
        <v/>
      </c>
    </row>
    <row r="130" spans="1:25" x14ac:dyDescent="0.25">
      <c r="A130" s="6" t="s">
        <v>123</v>
      </c>
      <c r="B130" s="6"/>
      <c r="C130" s="14" t="s">
        <v>205</v>
      </c>
      <c r="D130" s="70">
        <f>IFERROR(+'Tor Emp Adj'!D130/'CMA Emp Adj'!D130,"")</f>
        <v>0.59370799494416493</v>
      </c>
      <c r="E130" s="70">
        <f>IFERROR(+'Tor Emp Adj'!E130/'CMA Emp Adj'!E130,"")</f>
        <v>0.62245866329661204</v>
      </c>
      <c r="F130" s="70">
        <f>IFERROR(+'Tor Emp Adj'!F130/'CMA Emp Adj'!F130,"")</f>
        <v>0.61590796740862941</v>
      </c>
      <c r="G130" s="70">
        <f>IFERROR(+'Tor Emp Adj'!G130/'CMA Emp Adj'!G130,"")</f>
        <v>0.53186056230218026</v>
      </c>
      <c r="H130" s="70">
        <f>IFERROR(+'Tor Emp Adj'!H130/'CMA Emp Adj'!H130,"")</f>
        <v>0.5085577235465325</v>
      </c>
      <c r="I130" s="70">
        <f>IFERROR(+'Tor Emp Adj'!I130/'CMA Emp Adj'!I130,"")</f>
        <v>0.54191584894950584</v>
      </c>
      <c r="J130" s="70">
        <f>IFERROR(+'Tor Emp Adj'!J130/'CMA Emp Adj'!J130,"")</f>
        <v>0.53658122165961319</v>
      </c>
      <c r="K130" s="70">
        <f>IFERROR(+'Tor Emp Adj'!K130/'CMA Emp Adj'!K130,"")</f>
        <v>0.58281814673978416</v>
      </c>
      <c r="L130" s="70">
        <f>IFERROR(+'Tor Emp Adj'!L130/'CMA Emp Adj'!L130,"")</f>
        <v>0.47036205634983996</v>
      </c>
      <c r="M130" s="35">
        <f>IFERROR(+'Tor Emp Adj'!M130/'CMA Emp Adj'!M130,"")</f>
        <v>0.64080535103229386</v>
      </c>
      <c r="N130" s="35">
        <f>IFERROR(+'Tor Emp Adj'!N130/'CMA Emp Adj'!N130,"")</f>
        <v>0.57229494328789621</v>
      </c>
      <c r="O130" s="35">
        <f>IFERROR(+'Tor Emp Adj'!O130/'CMA Emp Adj'!O130,"")</f>
        <v>0.56566932588502483</v>
      </c>
      <c r="P130" s="35">
        <f>IFERROR(+'Tor Emp Adj'!P130/'CMA Emp Adj'!P130,"")</f>
        <v>0.57557433832973182</v>
      </c>
      <c r="Q130" s="35">
        <f>IFERROR(+'Tor Emp Adj'!Q130/'CMA Emp Adj'!Q130,"")</f>
        <v>0.64915738291452363</v>
      </c>
      <c r="R130" s="35">
        <f>IFERROR(+'Tor Emp Adj'!R130/'CMA Emp Adj'!R130,"")</f>
        <v>0.61180186830957251</v>
      </c>
      <c r="S130" s="35">
        <f>IFERROR(+'Tor Emp Adj'!S130/'CMA Emp Adj'!S130,"")</f>
        <v>0.49037465322114848</v>
      </c>
      <c r="T130" s="35">
        <f>IFERROR(+'Tor Emp Adj'!T130/'CMA Emp Adj'!T130,"")</f>
        <v>0.51589559360050441</v>
      </c>
      <c r="U130" s="35">
        <f>IFERROR(+'Tor Emp Adj'!U130/'CMA Emp Adj'!U130,"")</f>
        <v>0.53957948750674889</v>
      </c>
      <c r="V130" s="35">
        <f>IFERROR(+'Tor Emp Adj'!V130/'CMA Emp Adj'!V130,"")</f>
        <v>0.54812240985440919</v>
      </c>
      <c r="W130" s="35">
        <f>IFERROR(+'Tor Emp Adj'!W130/'CMA Emp Adj'!W130,"")</f>
        <v>0.51600504574550354</v>
      </c>
      <c r="X130" s="35">
        <f>IFERROR(+'Tor Emp Adj'!X130/'CMA Emp Adj'!X130,"")</f>
        <v>0.57612707497897619</v>
      </c>
      <c r="Y130" s="35">
        <f>IFERROR(+'Tor Emp Adj'!Y130/'CMA Emp Adj'!Y130,"")</f>
        <v>0.42491344052706226</v>
      </c>
    </row>
    <row r="131" spans="1:25" x14ac:dyDescent="0.25">
      <c r="A131" s="10" t="s">
        <v>124</v>
      </c>
      <c r="B131" s="10"/>
      <c r="C131" s="14">
        <v>532</v>
      </c>
      <c r="D131" s="70">
        <f>IFERROR(+'Tor Emp Adj'!D131/'CMA Emp Adj'!D131,"")</f>
        <v>0.61065127169638511</v>
      </c>
      <c r="E131" s="70">
        <f>IFERROR(+'Tor Emp Adj'!E131/'CMA Emp Adj'!E131,"")</f>
        <v>0.44639617369390844</v>
      </c>
      <c r="F131" s="70">
        <f>IFERROR(+'Tor Emp Adj'!F131/'CMA Emp Adj'!F131,"")</f>
        <v>0.53731404054265741</v>
      </c>
      <c r="G131" s="70">
        <f>IFERROR(+'Tor Emp Adj'!G131/'CMA Emp Adj'!G131,"")</f>
        <v>0.49875491967045477</v>
      </c>
      <c r="H131" s="70">
        <f>IFERROR(+'Tor Emp Adj'!H131/'CMA Emp Adj'!H131,"")</f>
        <v>0.37265323052293592</v>
      </c>
      <c r="I131" s="70">
        <f>IFERROR(+'Tor Emp Adj'!I131/'CMA Emp Adj'!I131,"")</f>
        <v>0.36396927188381051</v>
      </c>
      <c r="J131" s="70">
        <f>IFERROR(+'Tor Emp Adj'!J131/'CMA Emp Adj'!J131,"")</f>
        <v>0.46721535890895155</v>
      </c>
      <c r="K131" s="70">
        <f>IFERROR(+'Tor Emp Adj'!K131/'CMA Emp Adj'!K131,"")</f>
        <v>0.55930791977126504</v>
      </c>
      <c r="L131" s="70">
        <f>IFERROR(+'Tor Emp Adj'!L131/'CMA Emp Adj'!L131,"")</f>
        <v>0.57327808210046249</v>
      </c>
      <c r="M131" s="35">
        <f>IFERROR(+'Tor Emp Adj'!M131/'CMA Emp Adj'!M131,"")</f>
        <v>0.41983376056487665</v>
      </c>
      <c r="N131" s="35">
        <f>IFERROR(+'Tor Emp Adj'!N131/'CMA Emp Adj'!N131,"")</f>
        <v>0.32124256010224422</v>
      </c>
      <c r="O131" s="35">
        <f>IFERROR(+'Tor Emp Adj'!O131/'CMA Emp Adj'!O131,"")</f>
        <v>0.39387055970394713</v>
      </c>
      <c r="P131" s="35">
        <f>IFERROR(+'Tor Emp Adj'!P131/'CMA Emp Adj'!P131,"")</f>
        <v>0.53776988177819329</v>
      </c>
      <c r="Q131" s="35">
        <f>IFERROR(+'Tor Emp Adj'!Q131/'CMA Emp Adj'!Q131,"")</f>
        <v>0.55682108403611241</v>
      </c>
      <c r="R131" s="35">
        <f>IFERROR(+'Tor Emp Adj'!R131/'CMA Emp Adj'!R131,"")</f>
        <v>0.54413139226280882</v>
      </c>
      <c r="S131" s="35">
        <f>IFERROR(+'Tor Emp Adj'!S131/'CMA Emp Adj'!S131,"")</f>
        <v>0.62717317178266452</v>
      </c>
      <c r="T131" s="35">
        <f>IFERROR(+'Tor Emp Adj'!T131/'CMA Emp Adj'!T131,"")</f>
        <v>0.5589012105045198</v>
      </c>
      <c r="U131" s="35">
        <f>IFERROR(+'Tor Emp Adj'!U131/'CMA Emp Adj'!U131,"")</f>
        <v>0.30597745681178784</v>
      </c>
      <c r="V131" s="35">
        <f>IFERROR(+'Tor Emp Adj'!V131/'CMA Emp Adj'!V131,"")</f>
        <v>0.45088639078104314</v>
      </c>
      <c r="W131" s="35">
        <f>IFERROR(+'Tor Emp Adj'!W131/'CMA Emp Adj'!W131,"")</f>
        <v>0.39362825547122909</v>
      </c>
      <c r="X131" s="35">
        <f>IFERROR(+'Tor Emp Adj'!X131/'CMA Emp Adj'!X131,"")</f>
        <v>0.50254360689911692</v>
      </c>
      <c r="Y131" s="35">
        <f>IFERROR(+'Tor Emp Adj'!Y131/'CMA Emp Adj'!Y131,"")</f>
        <v>0.55313015550207145</v>
      </c>
    </row>
    <row r="132" spans="1:25" x14ac:dyDescent="0.25">
      <c r="A132" s="6" t="s">
        <v>125</v>
      </c>
      <c r="B132" s="6"/>
      <c r="C132" s="14">
        <v>5321</v>
      </c>
      <c r="D132" s="70">
        <f>IFERROR(+'Tor Emp Adj'!D132/'CMA Emp Adj'!D132,"")</f>
        <v>0.65794186791777876</v>
      </c>
      <c r="E132" s="70">
        <f>IFERROR(+'Tor Emp Adj'!E132/'CMA Emp Adj'!E132,"")</f>
        <v>0.46914865430890351</v>
      </c>
      <c r="F132" s="70">
        <f>IFERROR(+'Tor Emp Adj'!F132/'CMA Emp Adj'!F132,"")</f>
        <v>0.45314736566045094</v>
      </c>
      <c r="G132" s="70">
        <f>IFERROR(+'Tor Emp Adj'!G132/'CMA Emp Adj'!G132,"")</f>
        <v>0.46187156043203809</v>
      </c>
      <c r="H132" s="70">
        <f>IFERROR(+'Tor Emp Adj'!H132/'CMA Emp Adj'!H132,"")</f>
        <v>0</v>
      </c>
      <c r="I132" s="70">
        <f>IFERROR(+'Tor Emp Adj'!I132/'CMA Emp Adj'!I132,"")</f>
        <v>0</v>
      </c>
      <c r="J132" s="70">
        <f>IFERROR(+'Tor Emp Adj'!J132/'CMA Emp Adj'!J132,"")</f>
        <v>0.46930707872269872</v>
      </c>
      <c r="K132" s="70">
        <f>IFERROR(+'Tor Emp Adj'!K132/'CMA Emp Adj'!K132,"")</f>
        <v>0.49325899457214578</v>
      </c>
      <c r="L132" s="70">
        <f>IFERROR(+'Tor Emp Adj'!L132/'CMA Emp Adj'!L132,"")</f>
        <v>0</v>
      </c>
      <c r="M132" s="35">
        <f>IFERROR(+'Tor Emp Adj'!M132/'CMA Emp Adj'!M132,"")</f>
        <v>0</v>
      </c>
      <c r="N132" s="35">
        <f>IFERROR(+'Tor Emp Adj'!N132/'CMA Emp Adj'!N132,"")</f>
        <v>0.33501131308254567</v>
      </c>
      <c r="O132" s="35">
        <f>IFERROR(+'Tor Emp Adj'!O132/'CMA Emp Adj'!O132,"")</f>
        <v>0.44379920123850997</v>
      </c>
      <c r="P132" s="35">
        <f>IFERROR(+'Tor Emp Adj'!P132/'CMA Emp Adj'!P132,"")</f>
        <v>0.77585368362995855</v>
      </c>
      <c r="Q132" s="35">
        <f>IFERROR(+'Tor Emp Adj'!Q132/'CMA Emp Adj'!Q132,"")</f>
        <v>0.46099437523313092</v>
      </c>
      <c r="R132" s="35">
        <f>IFERROR(+'Tor Emp Adj'!R132/'CMA Emp Adj'!R132,"")</f>
        <v>0.7558590328915733</v>
      </c>
      <c r="S132" s="35">
        <f>IFERROR(+'Tor Emp Adj'!S132/'CMA Emp Adj'!S132,"")</f>
        <v>0.82443136984507848</v>
      </c>
      <c r="T132" s="35">
        <f>IFERROR(+'Tor Emp Adj'!T132/'CMA Emp Adj'!T132,"")</f>
        <v>0.4295974645636938</v>
      </c>
      <c r="U132" s="35">
        <f>IFERROR(+'Tor Emp Adj'!U132/'CMA Emp Adj'!U132,"")</f>
        <v>0</v>
      </c>
      <c r="V132" s="35">
        <f>IFERROR(+'Tor Emp Adj'!V132/'CMA Emp Adj'!V132,"")</f>
        <v>0</v>
      </c>
      <c r="W132" s="35">
        <f>IFERROR(+'Tor Emp Adj'!W132/'CMA Emp Adj'!W132,"")</f>
        <v>0.44680750192108393</v>
      </c>
      <c r="X132" s="35">
        <f>IFERROR(+'Tor Emp Adj'!X132/'CMA Emp Adj'!X132,"")</f>
        <v>0.6000709563103781</v>
      </c>
      <c r="Y132" s="35">
        <f>IFERROR(+'Tor Emp Adj'!Y132/'CMA Emp Adj'!Y132,"")</f>
        <v>0</v>
      </c>
    </row>
    <row r="133" spans="1:25" x14ac:dyDescent="0.25">
      <c r="A133" s="10" t="s">
        <v>126</v>
      </c>
      <c r="B133" s="10"/>
      <c r="C133" s="14">
        <v>533</v>
      </c>
      <c r="D133" s="70" t="str">
        <f>IFERROR(+'Tor Emp Adj'!D133/'CMA Emp Adj'!D133,"")</f>
        <v/>
      </c>
      <c r="E133" s="70" t="str">
        <f>IFERROR(+'Tor Emp Adj'!E133/'CMA Emp Adj'!E133,"")</f>
        <v/>
      </c>
      <c r="F133" s="70" t="str">
        <f>IFERROR(+'Tor Emp Adj'!F133/'CMA Emp Adj'!F133,"")</f>
        <v/>
      </c>
      <c r="G133" s="70" t="str">
        <f>IFERROR(+'Tor Emp Adj'!G133/'CMA Emp Adj'!G133,"")</f>
        <v/>
      </c>
      <c r="H133" s="70" t="str">
        <f>IFERROR(+'Tor Emp Adj'!H133/'CMA Emp Adj'!H133,"")</f>
        <v/>
      </c>
      <c r="I133" s="70" t="str">
        <f>IFERROR(+'Tor Emp Adj'!I133/'CMA Emp Adj'!I133,"")</f>
        <v/>
      </c>
      <c r="J133" s="70" t="str">
        <f>IFERROR(+'Tor Emp Adj'!J133/'CMA Emp Adj'!J133,"")</f>
        <v/>
      </c>
      <c r="K133" s="70" t="str">
        <f>IFERROR(+'Tor Emp Adj'!K133/'CMA Emp Adj'!K133,"")</f>
        <v/>
      </c>
      <c r="L133" s="70" t="str">
        <f>IFERROR(+'Tor Emp Adj'!L133/'CMA Emp Adj'!L133,"")</f>
        <v/>
      </c>
      <c r="M133" s="35" t="str">
        <f>IFERROR(+'Tor Emp Adj'!M133/'CMA Emp Adj'!M133,"")</f>
        <v/>
      </c>
      <c r="N133" s="35" t="str">
        <f>IFERROR(+'Tor Emp Adj'!N133/'CMA Emp Adj'!N133,"")</f>
        <v/>
      </c>
      <c r="O133" s="35" t="str">
        <f>IFERROR(+'Tor Emp Adj'!O133/'CMA Emp Adj'!O133,"")</f>
        <v/>
      </c>
      <c r="P133" s="35" t="str">
        <f>IFERROR(+'Tor Emp Adj'!P133/'CMA Emp Adj'!P133,"")</f>
        <v/>
      </c>
      <c r="Q133" s="35" t="str">
        <f>IFERROR(+'Tor Emp Adj'!Q133/'CMA Emp Adj'!Q133,"")</f>
        <v/>
      </c>
      <c r="R133" s="35" t="str">
        <f>IFERROR(+'Tor Emp Adj'!R133/'CMA Emp Adj'!R133,"")</f>
        <v/>
      </c>
      <c r="S133" s="35" t="str">
        <f>IFERROR(+'Tor Emp Adj'!S133/'CMA Emp Adj'!S133,"")</f>
        <v/>
      </c>
      <c r="T133" s="35" t="str">
        <f>IFERROR(+'Tor Emp Adj'!T133/'CMA Emp Adj'!T133,"")</f>
        <v/>
      </c>
      <c r="U133" s="35" t="str">
        <f>IFERROR(+'Tor Emp Adj'!U133/'CMA Emp Adj'!U133,"")</f>
        <v/>
      </c>
      <c r="V133" s="35" t="str">
        <f>IFERROR(+'Tor Emp Adj'!V133/'CMA Emp Adj'!V133,"")</f>
        <v/>
      </c>
      <c r="W133" s="35" t="str">
        <f>IFERROR(+'Tor Emp Adj'!W133/'CMA Emp Adj'!W133,"")</f>
        <v/>
      </c>
      <c r="X133" s="35" t="str">
        <f>IFERROR(+'Tor Emp Adj'!X133/'CMA Emp Adj'!X133,"")</f>
        <v/>
      </c>
      <c r="Y133" s="35" t="str">
        <f>IFERROR(+'Tor Emp Adj'!Y133/'CMA Emp Adj'!Y133,"")</f>
        <v/>
      </c>
    </row>
    <row r="134" spans="1:25" x14ac:dyDescent="0.25">
      <c r="A134" s="5" t="s">
        <v>127</v>
      </c>
      <c r="B134" s="5"/>
      <c r="C134" s="13">
        <v>54</v>
      </c>
      <c r="D134" s="69">
        <f>IFERROR(+'Tor Emp Adj'!D134/'CMA Emp Adj'!D134,"")</f>
        <v>0.59095673659565784</v>
      </c>
      <c r="E134" s="69">
        <f>IFERROR(+'Tor Emp Adj'!E134/'CMA Emp Adj'!E134,"")</f>
        <v>0.58584296171505634</v>
      </c>
      <c r="F134" s="69">
        <f>IFERROR(+'Tor Emp Adj'!F134/'CMA Emp Adj'!F134,"")</f>
        <v>0.60796813040860476</v>
      </c>
      <c r="G134" s="69">
        <f>IFERROR(+'Tor Emp Adj'!G134/'CMA Emp Adj'!G134,"")</f>
        <v>0.56267541684385924</v>
      </c>
      <c r="H134" s="69">
        <f>IFERROR(+'Tor Emp Adj'!H134/'CMA Emp Adj'!H134,"")</f>
        <v>0.55746569488973252</v>
      </c>
      <c r="I134" s="69">
        <f>IFERROR(+'Tor Emp Adj'!I134/'CMA Emp Adj'!I134,"")</f>
        <v>0.55715275815685472</v>
      </c>
      <c r="J134" s="69">
        <f>IFERROR(+'Tor Emp Adj'!J134/'CMA Emp Adj'!J134,"")</f>
        <v>0.56768114545085668</v>
      </c>
      <c r="K134" s="69">
        <f>IFERROR(+'Tor Emp Adj'!K134/'CMA Emp Adj'!K134,"")</f>
        <v>0.55000344718798944</v>
      </c>
      <c r="L134" s="69">
        <f>IFERROR(+'Tor Emp Adj'!L134/'CMA Emp Adj'!L134,"")</f>
        <v>0.58535253458903058</v>
      </c>
      <c r="M134" s="34">
        <f>IFERROR(+'Tor Emp Adj'!M134/'CMA Emp Adj'!M134,"")</f>
        <v>0.64194974667184235</v>
      </c>
      <c r="N134" s="34">
        <f>IFERROR(+'Tor Emp Adj'!N134/'CMA Emp Adj'!N134,"")</f>
        <v>0.60095541621327642</v>
      </c>
      <c r="O134" s="34">
        <f>IFERROR(+'Tor Emp Adj'!O134/'CMA Emp Adj'!O134,"")</f>
        <v>0.59997450833601296</v>
      </c>
      <c r="P134" s="34">
        <f>IFERROR(+'Tor Emp Adj'!P134/'CMA Emp Adj'!P134,"")</f>
        <v>0.62875223204605957</v>
      </c>
      <c r="Q134" s="34">
        <f>IFERROR(+'Tor Emp Adj'!Q134/'CMA Emp Adj'!Q134,"")</f>
        <v>0.60669552155064166</v>
      </c>
      <c r="R134" s="34">
        <f>IFERROR(+'Tor Emp Adj'!R134/'CMA Emp Adj'!R134,"")</f>
        <v>0.60121655476297997</v>
      </c>
      <c r="S134" s="34">
        <f>IFERROR(+'Tor Emp Adj'!S134/'CMA Emp Adj'!S134,"")</f>
        <v>0.56514752980658112</v>
      </c>
      <c r="T134" s="34">
        <f>IFERROR(+'Tor Emp Adj'!T134/'CMA Emp Adj'!T134,"")</f>
        <v>0.56207662716670326</v>
      </c>
      <c r="U134" s="34">
        <f>IFERROR(+'Tor Emp Adj'!U134/'CMA Emp Adj'!U134,"")</f>
        <v>0.59639126208108928</v>
      </c>
      <c r="V134" s="34">
        <f>IFERROR(+'Tor Emp Adj'!V134/'CMA Emp Adj'!V134,"")</f>
        <v>0.5860541134747137</v>
      </c>
      <c r="W134" s="34">
        <f>IFERROR(+'Tor Emp Adj'!W134/'CMA Emp Adj'!W134,"")</f>
        <v>0.57283092828504101</v>
      </c>
      <c r="X134" s="34">
        <f>IFERROR(+'Tor Emp Adj'!X134/'CMA Emp Adj'!X134,"")</f>
        <v>0.59546758675744837</v>
      </c>
      <c r="Y134" s="34">
        <f>IFERROR(+'Tor Emp Adj'!Y134/'CMA Emp Adj'!Y134,"")</f>
        <v>0.60989104999504928</v>
      </c>
    </row>
    <row r="135" spans="1:25" x14ac:dyDescent="0.25">
      <c r="A135" s="7" t="s">
        <v>128</v>
      </c>
      <c r="B135" s="7"/>
      <c r="C135" s="14">
        <v>5411</v>
      </c>
      <c r="D135" s="70">
        <f>IFERROR(+'Tor Emp Adj'!D135/'CMA Emp Adj'!D135,"")</f>
        <v>0.68861845857225445</v>
      </c>
      <c r="E135" s="70">
        <f>IFERROR(+'Tor Emp Adj'!E135/'CMA Emp Adj'!E135,"")</f>
        <v>0.63905365662731395</v>
      </c>
      <c r="F135" s="70">
        <f>IFERROR(+'Tor Emp Adj'!F135/'CMA Emp Adj'!F135,"")</f>
        <v>0.7421628785369353</v>
      </c>
      <c r="G135" s="70">
        <f>IFERROR(+'Tor Emp Adj'!G135/'CMA Emp Adj'!G135,"")</f>
        <v>0.66154399939839892</v>
      </c>
      <c r="H135" s="70">
        <f>IFERROR(+'Tor Emp Adj'!H135/'CMA Emp Adj'!H135,"")</f>
        <v>0.58574984832445109</v>
      </c>
      <c r="I135" s="70">
        <f>IFERROR(+'Tor Emp Adj'!I135/'CMA Emp Adj'!I135,"")</f>
        <v>0.60183396949545265</v>
      </c>
      <c r="J135" s="70">
        <f>IFERROR(+'Tor Emp Adj'!J135/'CMA Emp Adj'!J135,"")</f>
        <v>0.65370044323107446</v>
      </c>
      <c r="K135" s="70">
        <f>IFERROR(+'Tor Emp Adj'!K135/'CMA Emp Adj'!K135,"")</f>
        <v>0.69214431079305383</v>
      </c>
      <c r="L135" s="70">
        <f>IFERROR(+'Tor Emp Adj'!L135/'CMA Emp Adj'!L135,"")</f>
        <v>0.78375429939782038</v>
      </c>
      <c r="M135" s="35">
        <f>IFERROR(+'Tor Emp Adj'!M135/'CMA Emp Adj'!M135,"")</f>
        <v>0.92061558763913709</v>
      </c>
      <c r="N135" s="35">
        <f>IFERROR(+'Tor Emp Adj'!N135/'CMA Emp Adj'!N135,"")</f>
        <v>0.87336840330441112</v>
      </c>
      <c r="O135" s="35">
        <f>IFERROR(+'Tor Emp Adj'!O135/'CMA Emp Adj'!O135,"")</f>
        <v>0.70934493949647448</v>
      </c>
      <c r="P135" s="35">
        <f>IFERROR(+'Tor Emp Adj'!P135/'CMA Emp Adj'!P135,"")</f>
        <v>0.81418824297491599</v>
      </c>
      <c r="Q135" s="35">
        <f>IFERROR(+'Tor Emp Adj'!Q135/'CMA Emp Adj'!Q135,"")</f>
        <v>0.85378853787572584</v>
      </c>
      <c r="R135" s="35">
        <f>IFERROR(+'Tor Emp Adj'!R135/'CMA Emp Adj'!R135,"")</f>
        <v>0.65501808892569269</v>
      </c>
      <c r="S135" s="35">
        <f>IFERROR(+'Tor Emp Adj'!S135/'CMA Emp Adj'!S135,"")</f>
        <v>0.71360719020674035</v>
      </c>
      <c r="T135" s="35">
        <f>IFERROR(+'Tor Emp Adj'!T135/'CMA Emp Adj'!T135,"")</f>
        <v>0.83274352100185356</v>
      </c>
      <c r="U135" s="35">
        <f>IFERROR(+'Tor Emp Adj'!U135/'CMA Emp Adj'!U135,"")</f>
        <v>0.82460160439383245</v>
      </c>
      <c r="V135" s="35">
        <f>IFERROR(+'Tor Emp Adj'!V135/'CMA Emp Adj'!V135,"")</f>
        <v>0.86707233751126955</v>
      </c>
      <c r="W135" s="35">
        <f>IFERROR(+'Tor Emp Adj'!W135/'CMA Emp Adj'!W135,"")</f>
        <v>0.74731917212382715</v>
      </c>
      <c r="X135" s="35">
        <f>IFERROR(+'Tor Emp Adj'!X135/'CMA Emp Adj'!X135,"")</f>
        <v>0.6830067479758094</v>
      </c>
      <c r="Y135" s="35">
        <f>IFERROR(+'Tor Emp Adj'!Y135/'CMA Emp Adj'!Y135,"")</f>
        <v>0.77324422172475527</v>
      </c>
    </row>
    <row r="136" spans="1:25" x14ac:dyDescent="0.25">
      <c r="A136" s="7" t="s">
        <v>129</v>
      </c>
      <c r="B136" s="7"/>
      <c r="C136" s="14">
        <v>5412</v>
      </c>
      <c r="D136" s="70">
        <f>IFERROR(+'Tor Emp Adj'!D136/'CMA Emp Adj'!D136,"")</f>
        <v>0.68044059353781849</v>
      </c>
      <c r="E136" s="70">
        <f>IFERROR(+'Tor Emp Adj'!E136/'CMA Emp Adj'!E136,"")</f>
        <v>0.53879957978030313</v>
      </c>
      <c r="F136" s="70">
        <f>IFERROR(+'Tor Emp Adj'!F136/'CMA Emp Adj'!F136,"")</f>
        <v>0.55322943511443901</v>
      </c>
      <c r="G136" s="70">
        <f>IFERROR(+'Tor Emp Adj'!G136/'CMA Emp Adj'!G136,"")</f>
        <v>0.5569288286042533</v>
      </c>
      <c r="H136" s="70">
        <f>IFERROR(+'Tor Emp Adj'!H136/'CMA Emp Adj'!H136,"")</f>
        <v>0.54380287886218881</v>
      </c>
      <c r="I136" s="70">
        <f>IFERROR(+'Tor Emp Adj'!I136/'CMA Emp Adj'!I136,"")</f>
        <v>0.5815014101370144</v>
      </c>
      <c r="J136" s="70">
        <f>IFERROR(+'Tor Emp Adj'!J136/'CMA Emp Adj'!J136,"")</f>
        <v>0.49015411430147821</v>
      </c>
      <c r="K136" s="70">
        <f>IFERROR(+'Tor Emp Adj'!K136/'CMA Emp Adj'!K136,"")</f>
        <v>0.40031100935309766</v>
      </c>
      <c r="L136" s="70">
        <f>IFERROR(+'Tor Emp Adj'!L136/'CMA Emp Adj'!L136,"")</f>
        <v>0.6175467383666926</v>
      </c>
      <c r="M136" s="35">
        <f>IFERROR(+'Tor Emp Adj'!M136/'CMA Emp Adj'!M136,"")</f>
        <v>0.64582196197594222</v>
      </c>
      <c r="N136" s="35">
        <f>IFERROR(+'Tor Emp Adj'!N136/'CMA Emp Adj'!N136,"")</f>
        <v>0.65269376789190559</v>
      </c>
      <c r="O136" s="35">
        <f>IFERROR(+'Tor Emp Adj'!O136/'CMA Emp Adj'!O136,"")</f>
        <v>0.66499554299116048</v>
      </c>
      <c r="P136" s="35">
        <f>IFERROR(+'Tor Emp Adj'!P136/'CMA Emp Adj'!P136,"")</f>
        <v>0.74394524162443743</v>
      </c>
      <c r="Q136" s="35">
        <f>IFERROR(+'Tor Emp Adj'!Q136/'CMA Emp Adj'!Q136,"")</f>
        <v>0.62130095249216688</v>
      </c>
      <c r="R136" s="35">
        <f>IFERROR(+'Tor Emp Adj'!R136/'CMA Emp Adj'!R136,"")</f>
        <v>0.56108687068849283</v>
      </c>
      <c r="S136" s="35">
        <f>IFERROR(+'Tor Emp Adj'!S136/'CMA Emp Adj'!S136,"")</f>
        <v>0.57696118593917534</v>
      </c>
      <c r="T136" s="35">
        <f>IFERROR(+'Tor Emp Adj'!T136/'CMA Emp Adj'!T136,"")</f>
        <v>0.49307475708506715</v>
      </c>
      <c r="U136" s="35">
        <f>IFERROR(+'Tor Emp Adj'!U136/'CMA Emp Adj'!U136,"")</f>
        <v>0.66000292326072962</v>
      </c>
      <c r="V136" s="35">
        <f>IFERROR(+'Tor Emp Adj'!V136/'CMA Emp Adj'!V136,"")</f>
        <v>0.60148901684417433</v>
      </c>
      <c r="W136" s="35">
        <f>IFERROR(+'Tor Emp Adj'!W136/'CMA Emp Adj'!W136,"")</f>
        <v>0.59928621761069523</v>
      </c>
      <c r="X136" s="35">
        <f>IFERROR(+'Tor Emp Adj'!X136/'CMA Emp Adj'!X136,"")</f>
        <v>0.63438811346849344</v>
      </c>
      <c r="Y136" s="35">
        <f>IFERROR(+'Tor Emp Adj'!Y136/'CMA Emp Adj'!Y136,"")</f>
        <v>0.63056772045965659</v>
      </c>
    </row>
    <row r="137" spans="1:25" x14ac:dyDescent="0.25">
      <c r="A137" s="7" t="s">
        <v>130</v>
      </c>
      <c r="B137" s="7"/>
      <c r="C137" s="14">
        <v>5413</v>
      </c>
      <c r="D137" s="70">
        <f>IFERROR(+'Tor Emp Adj'!D137/'CMA Emp Adj'!D137,"")</f>
        <v>0.52727132807067223</v>
      </c>
      <c r="E137" s="70">
        <f>IFERROR(+'Tor Emp Adj'!E137/'CMA Emp Adj'!E137,"")</f>
        <v>0.5651072694656829</v>
      </c>
      <c r="F137" s="70">
        <f>IFERROR(+'Tor Emp Adj'!F137/'CMA Emp Adj'!F137,"")</f>
        <v>0.59844474805882675</v>
      </c>
      <c r="G137" s="70">
        <f>IFERROR(+'Tor Emp Adj'!G137/'CMA Emp Adj'!G137,"")</f>
        <v>0.53701776474614016</v>
      </c>
      <c r="H137" s="70">
        <f>IFERROR(+'Tor Emp Adj'!H137/'CMA Emp Adj'!H137,"")</f>
        <v>0.46193973342691669</v>
      </c>
      <c r="I137" s="70">
        <f>IFERROR(+'Tor Emp Adj'!I137/'CMA Emp Adj'!I137,"")</f>
        <v>0.46947895048891791</v>
      </c>
      <c r="J137" s="70">
        <f>IFERROR(+'Tor Emp Adj'!J137/'CMA Emp Adj'!J137,"")</f>
        <v>0.47429387992602462</v>
      </c>
      <c r="K137" s="70">
        <f>IFERROR(+'Tor Emp Adj'!K137/'CMA Emp Adj'!K137,"")</f>
        <v>0.54748668395814948</v>
      </c>
      <c r="L137" s="70">
        <f>IFERROR(+'Tor Emp Adj'!L137/'CMA Emp Adj'!L137,"")</f>
        <v>0.48984721577274548</v>
      </c>
      <c r="M137" s="35">
        <f>IFERROR(+'Tor Emp Adj'!M137/'CMA Emp Adj'!M137,"")</f>
        <v>0.49967308070127087</v>
      </c>
      <c r="N137" s="35">
        <f>IFERROR(+'Tor Emp Adj'!N137/'CMA Emp Adj'!N137,"")</f>
        <v>0.46806433268668446</v>
      </c>
      <c r="O137" s="35">
        <f>IFERROR(+'Tor Emp Adj'!O137/'CMA Emp Adj'!O137,"")</f>
        <v>0.46601741139031649</v>
      </c>
      <c r="P137" s="35">
        <f>IFERROR(+'Tor Emp Adj'!P137/'CMA Emp Adj'!P137,"")</f>
        <v>0.49353186297755852</v>
      </c>
      <c r="Q137" s="35">
        <f>IFERROR(+'Tor Emp Adj'!Q137/'CMA Emp Adj'!Q137,"")</f>
        <v>0.43058038818352612</v>
      </c>
      <c r="R137" s="35">
        <f>IFERROR(+'Tor Emp Adj'!R137/'CMA Emp Adj'!R137,"")</f>
        <v>0.51626833893756041</v>
      </c>
      <c r="S137" s="35">
        <f>IFERROR(+'Tor Emp Adj'!S137/'CMA Emp Adj'!S137,"")</f>
        <v>0.4335861984655246</v>
      </c>
      <c r="T137" s="35">
        <f>IFERROR(+'Tor Emp Adj'!T137/'CMA Emp Adj'!T137,"")</f>
        <v>0.4563502029517284</v>
      </c>
      <c r="U137" s="35">
        <f>IFERROR(+'Tor Emp Adj'!U137/'CMA Emp Adj'!U137,"")</f>
        <v>0.42742814045748923</v>
      </c>
      <c r="V137" s="35">
        <f>IFERROR(+'Tor Emp Adj'!V137/'CMA Emp Adj'!V137,"")</f>
        <v>0.46975089332111497</v>
      </c>
      <c r="W137" s="35">
        <f>IFERROR(+'Tor Emp Adj'!W137/'CMA Emp Adj'!W137,"")</f>
        <v>0.45355974301892182</v>
      </c>
      <c r="X137" s="35">
        <f>IFERROR(+'Tor Emp Adj'!X137/'CMA Emp Adj'!X137,"")</f>
        <v>0.47934333842502225</v>
      </c>
      <c r="Y137" s="35">
        <f>IFERROR(+'Tor Emp Adj'!Y137/'CMA Emp Adj'!Y137,"")</f>
        <v>0.47193293702521344</v>
      </c>
    </row>
    <row r="138" spans="1:25" x14ac:dyDescent="0.25">
      <c r="A138" s="7" t="s">
        <v>131</v>
      </c>
      <c r="B138" s="7"/>
      <c r="C138" s="14">
        <v>5414</v>
      </c>
      <c r="D138" s="70">
        <f>IFERROR(+'Tor Emp Adj'!D138/'CMA Emp Adj'!D138,"")</f>
        <v>0.57984278231164998</v>
      </c>
      <c r="E138" s="70">
        <f>IFERROR(+'Tor Emp Adj'!E138/'CMA Emp Adj'!E138,"")</f>
        <v>0.64031844813146854</v>
      </c>
      <c r="F138" s="70">
        <f>IFERROR(+'Tor Emp Adj'!F138/'CMA Emp Adj'!F138,"")</f>
        <v>0.68210603462573149</v>
      </c>
      <c r="G138" s="70">
        <f>IFERROR(+'Tor Emp Adj'!G138/'CMA Emp Adj'!G138,"")</f>
        <v>0.56876087497389471</v>
      </c>
      <c r="H138" s="70">
        <f>IFERROR(+'Tor Emp Adj'!H138/'CMA Emp Adj'!H138,"")</f>
        <v>0.53669638552242216</v>
      </c>
      <c r="I138" s="70">
        <f>IFERROR(+'Tor Emp Adj'!I138/'CMA Emp Adj'!I138,"")</f>
        <v>0.68531385559184088</v>
      </c>
      <c r="J138" s="70">
        <f>IFERROR(+'Tor Emp Adj'!J138/'CMA Emp Adj'!J138,"")</f>
        <v>0.68106780469064909</v>
      </c>
      <c r="K138" s="70">
        <f>IFERROR(+'Tor Emp Adj'!K138/'CMA Emp Adj'!K138,"")</f>
        <v>0.62755549822758416</v>
      </c>
      <c r="L138" s="70">
        <f>IFERROR(+'Tor Emp Adj'!L138/'CMA Emp Adj'!L138,"")</f>
        <v>0.61077477600008323</v>
      </c>
      <c r="M138" s="35">
        <f>IFERROR(+'Tor Emp Adj'!M138/'CMA Emp Adj'!M138,"")</f>
        <v>0.66847906162047688</v>
      </c>
      <c r="N138" s="35">
        <f>IFERROR(+'Tor Emp Adj'!N138/'CMA Emp Adj'!N138,"")</f>
        <v>0.62765795000253544</v>
      </c>
      <c r="O138" s="35">
        <f>IFERROR(+'Tor Emp Adj'!O138/'CMA Emp Adj'!O138,"")</f>
        <v>0.67740703481517328</v>
      </c>
      <c r="P138" s="35">
        <f>IFERROR(+'Tor Emp Adj'!P138/'CMA Emp Adj'!P138,"")</f>
        <v>0.66551042526594284</v>
      </c>
      <c r="Q138" s="35">
        <f>IFERROR(+'Tor Emp Adj'!Q138/'CMA Emp Adj'!Q138,"")</f>
        <v>0.63460286195236948</v>
      </c>
      <c r="R138" s="35">
        <f>IFERROR(+'Tor Emp Adj'!R138/'CMA Emp Adj'!R138,"")</f>
        <v>0.67540801928549787</v>
      </c>
      <c r="S138" s="35">
        <f>IFERROR(+'Tor Emp Adj'!S138/'CMA Emp Adj'!S138,"")</f>
        <v>0.73688997227554276</v>
      </c>
      <c r="T138" s="35">
        <f>IFERROR(+'Tor Emp Adj'!T138/'CMA Emp Adj'!T138,"")</f>
        <v>0.55212401895607643</v>
      </c>
      <c r="U138" s="35">
        <f>IFERROR(+'Tor Emp Adj'!U138/'CMA Emp Adj'!U138,"")</f>
        <v>0.66683140519493422</v>
      </c>
      <c r="V138" s="35">
        <f>IFERROR(+'Tor Emp Adj'!V138/'CMA Emp Adj'!V138,"")</f>
        <v>0.67430544711366613</v>
      </c>
      <c r="W138" s="35">
        <f>IFERROR(+'Tor Emp Adj'!W138/'CMA Emp Adj'!W138,"")</f>
        <v>0.60793117656314122</v>
      </c>
      <c r="X138" s="35">
        <f>IFERROR(+'Tor Emp Adj'!X138/'CMA Emp Adj'!X138,"")</f>
        <v>0.66924642796179001</v>
      </c>
      <c r="Y138" s="35">
        <f>IFERROR(+'Tor Emp Adj'!Y138/'CMA Emp Adj'!Y138,"")</f>
        <v>0.75486089655150668</v>
      </c>
    </row>
    <row r="139" spans="1:25" x14ac:dyDescent="0.25">
      <c r="A139" s="7" t="s">
        <v>132</v>
      </c>
      <c r="B139" s="7"/>
      <c r="C139" s="14">
        <v>5415</v>
      </c>
      <c r="D139" s="70">
        <f>IFERROR(+'Tor Emp Adj'!D139/'CMA Emp Adj'!D139,"")</f>
        <v>0.53966381829589605</v>
      </c>
      <c r="E139" s="70">
        <f>IFERROR(+'Tor Emp Adj'!E139/'CMA Emp Adj'!E139,"")</f>
        <v>0.51496023342969799</v>
      </c>
      <c r="F139" s="70">
        <f>IFERROR(+'Tor Emp Adj'!F139/'CMA Emp Adj'!F139,"")</f>
        <v>0.57450641197542252</v>
      </c>
      <c r="G139" s="70">
        <f>IFERROR(+'Tor Emp Adj'!G139/'CMA Emp Adj'!G139,"")</f>
        <v>0.55490539473804523</v>
      </c>
      <c r="H139" s="70">
        <f>IFERROR(+'Tor Emp Adj'!H139/'CMA Emp Adj'!H139,"")</f>
        <v>0.55370023615606112</v>
      </c>
      <c r="I139" s="70">
        <f>IFERROR(+'Tor Emp Adj'!I139/'CMA Emp Adj'!I139,"")</f>
        <v>0.5138697807802669</v>
      </c>
      <c r="J139" s="70">
        <f>IFERROR(+'Tor Emp Adj'!J139/'CMA Emp Adj'!J139,"")</f>
        <v>0.50663012046704103</v>
      </c>
      <c r="K139" s="70">
        <f>IFERROR(+'Tor Emp Adj'!K139/'CMA Emp Adj'!K139,"")</f>
        <v>0.48415278046630061</v>
      </c>
      <c r="L139" s="70">
        <f>IFERROR(+'Tor Emp Adj'!L139/'CMA Emp Adj'!L139,"")</f>
        <v>0.46237078022537353</v>
      </c>
      <c r="M139" s="35">
        <f>IFERROR(+'Tor Emp Adj'!M139/'CMA Emp Adj'!M139,"")</f>
        <v>0.55699471095376851</v>
      </c>
      <c r="N139" s="35">
        <f>IFERROR(+'Tor Emp Adj'!N139/'CMA Emp Adj'!N139,"")</f>
        <v>0.46174402266866948</v>
      </c>
      <c r="O139" s="35">
        <f>IFERROR(+'Tor Emp Adj'!O139/'CMA Emp Adj'!O139,"")</f>
        <v>0.48135627676244847</v>
      </c>
      <c r="P139" s="35">
        <f>IFERROR(+'Tor Emp Adj'!P139/'CMA Emp Adj'!P139,"")</f>
        <v>0.50540939402921725</v>
      </c>
      <c r="Q139" s="35">
        <f>IFERROR(+'Tor Emp Adj'!Q139/'CMA Emp Adj'!Q139,"")</f>
        <v>0.52216632707293353</v>
      </c>
      <c r="R139" s="35">
        <f>IFERROR(+'Tor Emp Adj'!R139/'CMA Emp Adj'!R139,"")</f>
        <v>0.52144608413452465</v>
      </c>
      <c r="S139" s="35">
        <f>IFERROR(+'Tor Emp Adj'!S139/'CMA Emp Adj'!S139,"")</f>
        <v>0.47157341530031233</v>
      </c>
      <c r="T139" s="35">
        <f>IFERROR(+'Tor Emp Adj'!T139/'CMA Emp Adj'!T139,"")</f>
        <v>0.46079152757608549</v>
      </c>
      <c r="U139" s="35">
        <f>IFERROR(+'Tor Emp Adj'!U139/'CMA Emp Adj'!U139,"")</f>
        <v>0.49291497119066668</v>
      </c>
      <c r="V139" s="35">
        <f>IFERROR(+'Tor Emp Adj'!V139/'CMA Emp Adj'!V139,"")</f>
        <v>0.46788660927019415</v>
      </c>
      <c r="W139" s="35">
        <f>IFERROR(+'Tor Emp Adj'!W139/'CMA Emp Adj'!W139,"")</f>
        <v>0.54016259300195657</v>
      </c>
      <c r="X139" s="35">
        <f>IFERROR(+'Tor Emp Adj'!X139/'CMA Emp Adj'!X139,"")</f>
        <v>0.55207227906949796</v>
      </c>
      <c r="Y139" s="35">
        <f>IFERROR(+'Tor Emp Adj'!Y139/'CMA Emp Adj'!Y139,"")</f>
        <v>0.52925799984916067</v>
      </c>
    </row>
    <row r="140" spans="1:25" x14ac:dyDescent="0.25">
      <c r="A140" s="7" t="s">
        <v>133</v>
      </c>
      <c r="B140" s="7"/>
      <c r="C140" s="14">
        <v>5416</v>
      </c>
      <c r="D140" s="70">
        <f>IFERROR(+'Tor Emp Adj'!D140/'CMA Emp Adj'!D140,"")</f>
        <v>0.57688913947141029</v>
      </c>
      <c r="E140" s="70">
        <f>IFERROR(+'Tor Emp Adj'!E140/'CMA Emp Adj'!E140,"")</f>
        <v>0.64983115234931377</v>
      </c>
      <c r="F140" s="70">
        <f>IFERROR(+'Tor Emp Adj'!F140/'CMA Emp Adj'!F140,"")</f>
        <v>0.52712367310451969</v>
      </c>
      <c r="G140" s="70">
        <f>IFERROR(+'Tor Emp Adj'!G140/'CMA Emp Adj'!G140,"")</f>
        <v>0.48602796319192759</v>
      </c>
      <c r="H140" s="70">
        <f>IFERROR(+'Tor Emp Adj'!H140/'CMA Emp Adj'!H140,"")</f>
        <v>0.57997951755811517</v>
      </c>
      <c r="I140" s="70">
        <f>IFERROR(+'Tor Emp Adj'!I140/'CMA Emp Adj'!I140,"")</f>
        <v>0.54047599716704886</v>
      </c>
      <c r="J140" s="70">
        <f>IFERROR(+'Tor Emp Adj'!J140/'CMA Emp Adj'!J140,"")</f>
        <v>0.61828982728807858</v>
      </c>
      <c r="K140" s="70">
        <f>IFERROR(+'Tor Emp Adj'!K140/'CMA Emp Adj'!K140,"")</f>
        <v>0.4618321293697924</v>
      </c>
      <c r="L140" s="70">
        <f>IFERROR(+'Tor Emp Adj'!L140/'CMA Emp Adj'!L140,"")</f>
        <v>0.63137634415590194</v>
      </c>
      <c r="M140" s="35">
        <f>IFERROR(+'Tor Emp Adj'!M140/'CMA Emp Adj'!M140,"")</f>
        <v>0.58640742665790446</v>
      </c>
      <c r="N140" s="35">
        <f>IFERROR(+'Tor Emp Adj'!N140/'CMA Emp Adj'!N140,"")</f>
        <v>0.62028295889676466</v>
      </c>
      <c r="O140" s="35">
        <f>IFERROR(+'Tor Emp Adj'!O140/'CMA Emp Adj'!O140,"")</f>
        <v>0.62462057731984177</v>
      </c>
      <c r="P140" s="35">
        <f>IFERROR(+'Tor Emp Adj'!P140/'CMA Emp Adj'!P140,"")</f>
        <v>0.51425935851331317</v>
      </c>
      <c r="Q140" s="35">
        <f>IFERROR(+'Tor Emp Adj'!Q140/'CMA Emp Adj'!Q140,"")</f>
        <v>0.63274398726167747</v>
      </c>
      <c r="R140" s="35">
        <f>IFERROR(+'Tor Emp Adj'!R140/'CMA Emp Adj'!R140,"")</f>
        <v>0.58312124973267598</v>
      </c>
      <c r="S140" s="35">
        <f>IFERROR(+'Tor Emp Adj'!S140/'CMA Emp Adj'!S140,"")</f>
        <v>0.60845868608535936</v>
      </c>
      <c r="T140" s="35">
        <f>IFERROR(+'Tor Emp Adj'!T140/'CMA Emp Adj'!T140,"")</f>
        <v>0.52607080633213199</v>
      </c>
      <c r="U140" s="35">
        <f>IFERROR(+'Tor Emp Adj'!U140/'CMA Emp Adj'!U140,"")</f>
        <v>0.58242420968926811</v>
      </c>
      <c r="V140" s="35">
        <f>IFERROR(+'Tor Emp Adj'!V140/'CMA Emp Adj'!V140,"")</f>
        <v>0.56679736826486915</v>
      </c>
      <c r="W140" s="35">
        <f>IFERROR(+'Tor Emp Adj'!W140/'CMA Emp Adj'!W140,"")</f>
        <v>0.56976220898835472</v>
      </c>
      <c r="X140" s="35">
        <f>IFERROR(+'Tor Emp Adj'!X140/'CMA Emp Adj'!X140,"")</f>
        <v>0.59563264768236401</v>
      </c>
      <c r="Y140" s="35">
        <f>IFERROR(+'Tor Emp Adj'!Y140/'CMA Emp Adj'!Y140,"")</f>
        <v>0.66693150787833555</v>
      </c>
    </row>
    <row r="141" spans="1:25" x14ac:dyDescent="0.25">
      <c r="A141" s="7" t="s">
        <v>134</v>
      </c>
      <c r="B141" s="7"/>
      <c r="C141" s="14">
        <v>5417</v>
      </c>
      <c r="D141" s="70">
        <f>IFERROR(+'Tor Emp Adj'!D141/'CMA Emp Adj'!D141,"")</f>
        <v>0</v>
      </c>
      <c r="E141" s="70">
        <f>IFERROR(+'Tor Emp Adj'!E141/'CMA Emp Adj'!E141,"")</f>
        <v>0</v>
      </c>
      <c r="F141" s="70">
        <f>IFERROR(+'Tor Emp Adj'!F141/'CMA Emp Adj'!F141,"")</f>
        <v>0</v>
      </c>
      <c r="G141" s="70">
        <f>IFERROR(+'Tor Emp Adj'!G141/'CMA Emp Adj'!G141,"")</f>
        <v>0</v>
      </c>
      <c r="H141" s="70">
        <f>IFERROR(+'Tor Emp Adj'!H141/'CMA Emp Adj'!H141,"")</f>
        <v>0</v>
      </c>
      <c r="I141" s="70">
        <f>IFERROR(+'Tor Emp Adj'!I141/'CMA Emp Adj'!I141,"")</f>
        <v>0</v>
      </c>
      <c r="J141" s="70">
        <f>IFERROR(+'Tor Emp Adj'!J141/'CMA Emp Adj'!J141,"")</f>
        <v>0.66357971430328133</v>
      </c>
      <c r="K141" s="70">
        <f>IFERROR(+'Tor Emp Adj'!K141/'CMA Emp Adj'!K141,"")</f>
        <v>0</v>
      </c>
      <c r="L141" s="70">
        <f>IFERROR(+'Tor Emp Adj'!L141/'CMA Emp Adj'!L141,"")</f>
        <v>0.61340947813816105</v>
      </c>
      <c r="M141" s="35">
        <f>IFERROR(+'Tor Emp Adj'!M141/'CMA Emp Adj'!M141,"")</f>
        <v>0.4625301323830589</v>
      </c>
      <c r="N141" s="35">
        <f>IFERROR(+'Tor Emp Adj'!N141/'CMA Emp Adj'!N141,"")</f>
        <v>0.66448744055177966</v>
      </c>
      <c r="O141" s="35">
        <f>IFERROR(+'Tor Emp Adj'!O141/'CMA Emp Adj'!O141,"")</f>
        <v>0.63500769039350735</v>
      </c>
      <c r="P141" s="35">
        <f>IFERROR(+'Tor Emp Adj'!P141/'CMA Emp Adj'!P141,"")</f>
        <v>0.66449945058951609</v>
      </c>
      <c r="Q141" s="35">
        <f>IFERROR(+'Tor Emp Adj'!Q141/'CMA Emp Adj'!Q141,"")</f>
        <v>0.5709715475482251</v>
      </c>
      <c r="R141" s="35">
        <f>IFERROR(+'Tor Emp Adj'!R141/'CMA Emp Adj'!R141,"")</f>
        <v>0.64753054251655195</v>
      </c>
      <c r="S141" s="35">
        <f>IFERROR(+'Tor Emp Adj'!S141/'CMA Emp Adj'!S141,"")</f>
        <v>0.66559606206981992</v>
      </c>
      <c r="T141" s="35">
        <f>IFERROR(+'Tor Emp Adj'!T141/'CMA Emp Adj'!T141,"")</f>
        <v>0.68614535994685089</v>
      </c>
      <c r="U141" s="35">
        <f>IFERROR(+'Tor Emp Adj'!U141/'CMA Emp Adj'!U141,"")</f>
        <v>0.5226281906627408</v>
      </c>
      <c r="V141" s="35">
        <f>IFERROR(+'Tor Emp Adj'!V141/'CMA Emp Adj'!V141,"")</f>
        <v>0.52166151727290389</v>
      </c>
      <c r="W141" s="35">
        <f>IFERROR(+'Tor Emp Adj'!W141/'CMA Emp Adj'!W141,"")</f>
        <v>0.55876207952442103</v>
      </c>
      <c r="X141" s="35">
        <f>IFERROR(+'Tor Emp Adj'!X141/'CMA Emp Adj'!X141,"")</f>
        <v>0.36158494158745436</v>
      </c>
      <c r="Y141" s="35">
        <f>IFERROR(+'Tor Emp Adj'!Y141/'CMA Emp Adj'!Y141,"")</f>
        <v>0.55639691446261219</v>
      </c>
    </row>
    <row r="142" spans="1:25" x14ac:dyDescent="0.25">
      <c r="A142" s="7" t="s">
        <v>135</v>
      </c>
      <c r="B142" s="7"/>
      <c r="C142" s="14">
        <v>5418</v>
      </c>
      <c r="D142" s="70">
        <f>IFERROR(+'Tor Emp Adj'!D142/'CMA Emp Adj'!D142,"")</f>
        <v>0.58240936771131002</v>
      </c>
      <c r="E142" s="70">
        <f>IFERROR(+'Tor Emp Adj'!E142/'CMA Emp Adj'!E142,"")</f>
        <v>0.62519800923992719</v>
      </c>
      <c r="F142" s="70">
        <f>IFERROR(+'Tor Emp Adj'!F142/'CMA Emp Adj'!F142,"")</f>
        <v>0.70674501589134808</v>
      </c>
      <c r="G142" s="70">
        <f>IFERROR(+'Tor Emp Adj'!G142/'CMA Emp Adj'!G142,"")</f>
        <v>0.59475325333957674</v>
      </c>
      <c r="H142" s="70">
        <f>IFERROR(+'Tor Emp Adj'!H142/'CMA Emp Adj'!H142,"")</f>
        <v>0.63910753164816025</v>
      </c>
      <c r="I142" s="70">
        <f>IFERROR(+'Tor Emp Adj'!I142/'CMA Emp Adj'!I142,"")</f>
        <v>0.59973061772544412</v>
      </c>
      <c r="J142" s="70">
        <f>IFERROR(+'Tor Emp Adj'!J142/'CMA Emp Adj'!J142,"")</f>
        <v>0.61588047808868207</v>
      </c>
      <c r="K142" s="70">
        <f>IFERROR(+'Tor Emp Adj'!K142/'CMA Emp Adj'!K142,"")</f>
        <v>0.73742905106461876</v>
      </c>
      <c r="L142" s="70">
        <f>IFERROR(+'Tor Emp Adj'!L142/'CMA Emp Adj'!L142,"")</f>
        <v>0.58092819713062371</v>
      </c>
      <c r="M142" s="35">
        <f>IFERROR(+'Tor Emp Adj'!M142/'CMA Emp Adj'!M142,"")</f>
        <v>0.75657631219005717</v>
      </c>
      <c r="N142" s="35">
        <f>IFERROR(+'Tor Emp Adj'!N142/'CMA Emp Adj'!N142,"")</f>
        <v>0.7686843788823351</v>
      </c>
      <c r="O142" s="35">
        <f>IFERROR(+'Tor Emp Adj'!O142/'CMA Emp Adj'!O142,"")</f>
        <v>0.80771190145589467</v>
      </c>
      <c r="P142" s="35">
        <f>IFERROR(+'Tor Emp Adj'!P142/'CMA Emp Adj'!P142,"")</f>
        <v>0.76127479057996161</v>
      </c>
      <c r="Q142" s="35">
        <f>IFERROR(+'Tor Emp Adj'!Q142/'CMA Emp Adj'!Q142,"")</f>
        <v>0.74253744507905506</v>
      </c>
      <c r="R142" s="35">
        <f>IFERROR(+'Tor Emp Adj'!R142/'CMA Emp Adj'!R142,"")</f>
        <v>0.87479435216197443</v>
      </c>
      <c r="S142" s="35">
        <f>IFERROR(+'Tor Emp Adj'!S142/'CMA Emp Adj'!S142,"")</f>
        <v>0.66599529132498236</v>
      </c>
      <c r="T142" s="35">
        <f>IFERROR(+'Tor Emp Adj'!T142/'CMA Emp Adj'!T142,"")</f>
        <v>0.70448602625421342</v>
      </c>
      <c r="U142" s="35">
        <f>IFERROR(+'Tor Emp Adj'!U142/'CMA Emp Adj'!U142,"")</f>
        <v>0.77498316394888089</v>
      </c>
      <c r="V142" s="35">
        <f>IFERROR(+'Tor Emp Adj'!V142/'CMA Emp Adj'!V142,"")</f>
        <v>0.71832146445382128</v>
      </c>
      <c r="W142" s="35">
        <f>IFERROR(+'Tor Emp Adj'!W142/'CMA Emp Adj'!W142,"")</f>
        <v>0.61036742135927224</v>
      </c>
      <c r="X142" s="35">
        <f>IFERROR(+'Tor Emp Adj'!X142/'CMA Emp Adj'!X142,"")</f>
        <v>0.75083247348890436</v>
      </c>
      <c r="Y142" s="35">
        <f>IFERROR(+'Tor Emp Adj'!Y142/'CMA Emp Adj'!Y142,"")</f>
        <v>0.68100179449934439</v>
      </c>
    </row>
    <row r="143" spans="1:25" x14ac:dyDescent="0.25">
      <c r="A143" s="7" t="s">
        <v>136</v>
      </c>
      <c r="B143" s="7"/>
      <c r="C143" s="14">
        <v>5419</v>
      </c>
      <c r="D143" s="70">
        <f>IFERROR(+'Tor Emp Adj'!D143/'CMA Emp Adj'!D143,"")</f>
        <v>0.63141015586009797</v>
      </c>
      <c r="E143" s="70">
        <f>IFERROR(+'Tor Emp Adj'!E143/'CMA Emp Adj'!E143,"")</f>
        <v>0.61743078363959569</v>
      </c>
      <c r="F143" s="70">
        <f>IFERROR(+'Tor Emp Adj'!F143/'CMA Emp Adj'!F143,"")</f>
        <v>0.65095964035058396</v>
      </c>
      <c r="G143" s="70">
        <f>IFERROR(+'Tor Emp Adj'!G143/'CMA Emp Adj'!G143,"")</f>
        <v>0.55156650711262445</v>
      </c>
      <c r="H143" s="70">
        <f>IFERROR(+'Tor Emp Adj'!H143/'CMA Emp Adj'!H143,"")</f>
        <v>0.64829869240649374</v>
      </c>
      <c r="I143" s="70">
        <f>IFERROR(+'Tor Emp Adj'!I143/'CMA Emp Adj'!I143,"")</f>
        <v>0.70449199973698362</v>
      </c>
      <c r="J143" s="70">
        <f>IFERROR(+'Tor Emp Adj'!J143/'CMA Emp Adj'!J143,"")</f>
        <v>0.76140255520339395</v>
      </c>
      <c r="K143" s="70">
        <f>IFERROR(+'Tor Emp Adj'!K143/'CMA Emp Adj'!K143,"")</f>
        <v>0.68353936830610262</v>
      </c>
      <c r="L143" s="70">
        <f>IFERROR(+'Tor Emp Adj'!L143/'CMA Emp Adj'!L143,"")</f>
        <v>0.77105756287956051</v>
      </c>
      <c r="M143" s="35">
        <f>IFERROR(+'Tor Emp Adj'!M143/'CMA Emp Adj'!M143,"")</f>
        <v>0.64446387026392715</v>
      </c>
      <c r="N143" s="35">
        <f>IFERROR(+'Tor Emp Adj'!N143/'CMA Emp Adj'!N143,"")</f>
        <v>0.53207661264501993</v>
      </c>
      <c r="O143" s="35">
        <f>IFERROR(+'Tor Emp Adj'!O143/'CMA Emp Adj'!O143,"")</f>
        <v>0.70612964620994534</v>
      </c>
      <c r="P143" s="35">
        <f>IFERROR(+'Tor Emp Adj'!P143/'CMA Emp Adj'!P143,"")</f>
        <v>0.73872973947450238</v>
      </c>
      <c r="Q143" s="35">
        <f>IFERROR(+'Tor Emp Adj'!Q143/'CMA Emp Adj'!Q143,"")</f>
        <v>0.59418634024743089</v>
      </c>
      <c r="R143" s="35">
        <f>IFERROR(+'Tor Emp Adj'!R143/'CMA Emp Adj'!R143,"")</f>
        <v>0.61755497418907246</v>
      </c>
      <c r="S143" s="35">
        <f>IFERROR(+'Tor Emp Adj'!S143/'CMA Emp Adj'!S143,"")</f>
        <v>0.6203045942560711</v>
      </c>
      <c r="T143" s="35">
        <f>IFERROR(+'Tor Emp Adj'!T143/'CMA Emp Adj'!T143,"")</f>
        <v>0.55955156294650499</v>
      </c>
      <c r="U143" s="35">
        <f>IFERROR(+'Tor Emp Adj'!U143/'CMA Emp Adj'!U143,"")</f>
        <v>0.67892733107539616</v>
      </c>
      <c r="V143" s="35">
        <f>IFERROR(+'Tor Emp Adj'!V143/'CMA Emp Adj'!V143,"")</f>
        <v>0.64790959993211317</v>
      </c>
      <c r="W143" s="35">
        <f>IFERROR(+'Tor Emp Adj'!W143/'CMA Emp Adj'!W143,"")</f>
        <v>0.54462758597782157</v>
      </c>
      <c r="X143" s="35">
        <f>IFERROR(+'Tor Emp Adj'!X143/'CMA Emp Adj'!X143,"")</f>
        <v>0.53769674011457524</v>
      </c>
      <c r="Y143" s="35">
        <f>IFERROR(+'Tor Emp Adj'!Y143/'CMA Emp Adj'!Y143,"")</f>
        <v>0.6579529516624808</v>
      </c>
    </row>
    <row r="144" spans="1:25" x14ac:dyDescent="0.25">
      <c r="A144" s="5" t="s">
        <v>137</v>
      </c>
      <c r="B144" s="5"/>
      <c r="C144" s="13">
        <v>55</v>
      </c>
      <c r="D144" s="69" t="str">
        <f>IFERROR(+'Tor Emp Adj'!D144/'CMA Emp Adj'!D144,"")</f>
        <v/>
      </c>
      <c r="E144" s="69">
        <f>IFERROR(+'Tor Emp Adj'!E144/'CMA Emp Adj'!E144,"")</f>
        <v>0.79283768244797759</v>
      </c>
      <c r="F144" s="69" t="str">
        <f>IFERROR(+'Tor Emp Adj'!F144/'CMA Emp Adj'!F144,"")</f>
        <v/>
      </c>
      <c r="G144" s="69" t="str">
        <f>IFERROR(+'Tor Emp Adj'!G144/'CMA Emp Adj'!G144,"")</f>
        <v/>
      </c>
      <c r="H144" s="69" t="str">
        <f>IFERROR(+'Tor Emp Adj'!H144/'CMA Emp Adj'!H144,"")</f>
        <v/>
      </c>
      <c r="I144" s="69" t="str">
        <f>IFERROR(+'Tor Emp Adj'!I144/'CMA Emp Adj'!I144,"")</f>
        <v/>
      </c>
      <c r="J144" s="69" t="str">
        <f>IFERROR(+'Tor Emp Adj'!J144/'CMA Emp Adj'!J144,"")</f>
        <v/>
      </c>
      <c r="K144" s="69" t="str">
        <f>IFERROR(+'Tor Emp Adj'!K144/'CMA Emp Adj'!K144,"")</f>
        <v/>
      </c>
      <c r="L144" s="69" t="str">
        <f>IFERROR(+'Tor Emp Adj'!L144/'CMA Emp Adj'!L144,"")</f>
        <v/>
      </c>
      <c r="M144" s="34" t="str">
        <f>IFERROR(+'Tor Emp Adj'!M144/'CMA Emp Adj'!M144,"")</f>
        <v/>
      </c>
      <c r="N144" s="34" t="str">
        <f>IFERROR(+'Tor Emp Adj'!N144/'CMA Emp Adj'!N144,"")</f>
        <v/>
      </c>
      <c r="O144" s="34">
        <f>IFERROR(+'Tor Emp Adj'!O144/'CMA Emp Adj'!O144,"")</f>
        <v>0.4380356738385846</v>
      </c>
      <c r="P144" s="34" t="str">
        <f>IFERROR(+'Tor Emp Adj'!P144/'CMA Emp Adj'!P144,"")</f>
        <v/>
      </c>
      <c r="Q144" s="34" t="str">
        <f>IFERROR(+'Tor Emp Adj'!Q144/'CMA Emp Adj'!Q144,"")</f>
        <v/>
      </c>
      <c r="R144" s="34" t="str">
        <f>IFERROR(+'Tor Emp Adj'!R144/'CMA Emp Adj'!R144,"")</f>
        <v/>
      </c>
      <c r="S144" s="34" t="str">
        <f>IFERROR(+'Tor Emp Adj'!S144/'CMA Emp Adj'!S144,"")</f>
        <v/>
      </c>
      <c r="T144" s="34" t="str">
        <f>IFERROR(+'Tor Emp Adj'!T144/'CMA Emp Adj'!T144,"")</f>
        <v/>
      </c>
      <c r="U144" s="34" t="str">
        <f>IFERROR(+'Tor Emp Adj'!U144/'CMA Emp Adj'!U144,"")</f>
        <v/>
      </c>
      <c r="V144" s="34" t="str">
        <f>IFERROR(+'Tor Emp Adj'!V144/'CMA Emp Adj'!V144,"")</f>
        <v/>
      </c>
      <c r="W144" s="34" t="str">
        <f>IFERROR(+'Tor Emp Adj'!W144/'CMA Emp Adj'!W144,"")</f>
        <v/>
      </c>
      <c r="X144" s="34" t="str">
        <f>IFERROR(+'Tor Emp Adj'!X144/'CMA Emp Adj'!X144,"")</f>
        <v/>
      </c>
      <c r="Y144" s="34" t="str">
        <f>IFERROR(+'Tor Emp Adj'!Y144/'CMA Emp Adj'!Y144,"")</f>
        <v/>
      </c>
    </row>
    <row r="145" spans="1:25" x14ac:dyDescent="0.25">
      <c r="A145" s="5" t="s">
        <v>138</v>
      </c>
      <c r="B145" s="5"/>
      <c r="C145" s="13">
        <v>56</v>
      </c>
      <c r="D145" s="69">
        <f>IFERROR(+'Tor Emp Adj'!D145/'CMA Emp Adj'!D145,"")</f>
        <v>0.57851387459102366</v>
      </c>
      <c r="E145" s="69">
        <f>IFERROR(+'Tor Emp Adj'!E145/'CMA Emp Adj'!E145,"")</f>
        <v>0.56739030866149343</v>
      </c>
      <c r="F145" s="69">
        <f>IFERROR(+'Tor Emp Adj'!F145/'CMA Emp Adj'!F145,"")</f>
        <v>0.52572988970021028</v>
      </c>
      <c r="G145" s="69">
        <f>IFERROR(+'Tor Emp Adj'!G145/'CMA Emp Adj'!G145,"")</f>
        <v>0.5461652817962851</v>
      </c>
      <c r="H145" s="69">
        <f>IFERROR(+'Tor Emp Adj'!H145/'CMA Emp Adj'!H145,"")</f>
        <v>0.55474324709103184</v>
      </c>
      <c r="I145" s="69">
        <f>IFERROR(+'Tor Emp Adj'!I145/'CMA Emp Adj'!I145,"")</f>
        <v>0.52635102746277884</v>
      </c>
      <c r="J145" s="69">
        <f>IFERROR(+'Tor Emp Adj'!J145/'CMA Emp Adj'!J145,"")</f>
        <v>0.51940721897305853</v>
      </c>
      <c r="K145" s="69">
        <f>IFERROR(+'Tor Emp Adj'!K145/'CMA Emp Adj'!K145,"")</f>
        <v>0.53406785295945136</v>
      </c>
      <c r="L145" s="69">
        <f>IFERROR(+'Tor Emp Adj'!L145/'CMA Emp Adj'!L145,"")</f>
        <v>0.54623561401551213</v>
      </c>
      <c r="M145" s="34">
        <f>IFERROR(+'Tor Emp Adj'!M145/'CMA Emp Adj'!M145,"")</f>
        <v>0.54696247662466457</v>
      </c>
      <c r="N145" s="34">
        <f>IFERROR(+'Tor Emp Adj'!N145/'CMA Emp Adj'!N145,"")</f>
        <v>0.5328476989681471</v>
      </c>
      <c r="O145" s="34">
        <f>IFERROR(+'Tor Emp Adj'!O145/'CMA Emp Adj'!O145,"")</f>
        <v>0.57244609400554125</v>
      </c>
      <c r="P145" s="34">
        <f>IFERROR(+'Tor Emp Adj'!P145/'CMA Emp Adj'!P145,"")</f>
        <v>0.5259941154577138</v>
      </c>
      <c r="Q145" s="34">
        <f>IFERROR(+'Tor Emp Adj'!Q145/'CMA Emp Adj'!Q145,"")</f>
        <v>0.53251718128956027</v>
      </c>
      <c r="R145" s="34">
        <f>IFERROR(+'Tor Emp Adj'!R145/'CMA Emp Adj'!R145,"")</f>
        <v>0.56480265633880467</v>
      </c>
      <c r="S145" s="34">
        <f>IFERROR(+'Tor Emp Adj'!S145/'CMA Emp Adj'!S145,"")</f>
        <v>0.53698754127427961</v>
      </c>
      <c r="T145" s="34">
        <f>IFERROR(+'Tor Emp Adj'!T145/'CMA Emp Adj'!T145,"")</f>
        <v>0.57784653576110445</v>
      </c>
      <c r="U145" s="34">
        <f>IFERROR(+'Tor Emp Adj'!U145/'CMA Emp Adj'!U145,"")</f>
        <v>0.49092331483323204</v>
      </c>
      <c r="V145" s="34">
        <f>IFERROR(+'Tor Emp Adj'!V145/'CMA Emp Adj'!V145,"")</f>
        <v>0.53019923843739536</v>
      </c>
      <c r="W145" s="34">
        <f>IFERROR(+'Tor Emp Adj'!W145/'CMA Emp Adj'!W145,"")</f>
        <v>0.51331903396931755</v>
      </c>
      <c r="X145" s="34">
        <f>IFERROR(+'Tor Emp Adj'!X145/'CMA Emp Adj'!X145,"")</f>
        <v>0.60033654519798718</v>
      </c>
      <c r="Y145" s="34">
        <f>IFERROR(+'Tor Emp Adj'!Y145/'CMA Emp Adj'!Y145,"")</f>
        <v>0.56514862792068932</v>
      </c>
    </row>
    <row r="146" spans="1:25" x14ac:dyDescent="0.25">
      <c r="A146" s="6" t="s">
        <v>139</v>
      </c>
      <c r="B146" s="6"/>
      <c r="C146" s="14">
        <v>561</v>
      </c>
      <c r="D146" s="70">
        <f>IFERROR(+'Tor Emp Adj'!D146/'CMA Emp Adj'!D146,"")</f>
        <v>0.58048839388811857</v>
      </c>
      <c r="E146" s="70">
        <f>IFERROR(+'Tor Emp Adj'!E146/'CMA Emp Adj'!E146,"")</f>
        <v>0.56883566322764045</v>
      </c>
      <c r="F146" s="70">
        <f>IFERROR(+'Tor Emp Adj'!F146/'CMA Emp Adj'!F146,"")</f>
        <v>0.52851656485409115</v>
      </c>
      <c r="G146" s="70">
        <f>IFERROR(+'Tor Emp Adj'!G146/'CMA Emp Adj'!G146,"")</f>
        <v>0.55539491634514093</v>
      </c>
      <c r="H146" s="70">
        <f>IFERROR(+'Tor Emp Adj'!H146/'CMA Emp Adj'!H146,"")</f>
        <v>0.56267496568554731</v>
      </c>
      <c r="I146" s="70">
        <f>IFERROR(+'Tor Emp Adj'!I146/'CMA Emp Adj'!I146,"")</f>
        <v>0.53283835703529558</v>
      </c>
      <c r="J146" s="70">
        <f>IFERROR(+'Tor Emp Adj'!J146/'CMA Emp Adj'!J146,"")</f>
        <v>0.52098681365678945</v>
      </c>
      <c r="K146" s="70">
        <f>IFERROR(+'Tor Emp Adj'!K146/'CMA Emp Adj'!K146,"")</f>
        <v>0.54595386905329324</v>
      </c>
      <c r="L146" s="70">
        <f>IFERROR(+'Tor Emp Adj'!L146/'CMA Emp Adj'!L146,"")</f>
        <v>0.55378637947875264</v>
      </c>
      <c r="M146" s="35">
        <f>IFERROR(+'Tor Emp Adj'!M146/'CMA Emp Adj'!M146,"")</f>
        <v>0.55364399807048148</v>
      </c>
      <c r="N146" s="35">
        <f>IFERROR(+'Tor Emp Adj'!N146/'CMA Emp Adj'!N146,"")</f>
        <v>0.53536631999109152</v>
      </c>
      <c r="O146" s="35">
        <f>IFERROR(+'Tor Emp Adj'!O146/'CMA Emp Adj'!O146,"")</f>
        <v>0.58208160604804005</v>
      </c>
      <c r="P146" s="35">
        <f>IFERROR(+'Tor Emp Adj'!P146/'CMA Emp Adj'!P146,"")</f>
        <v>0.5329505573804123</v>
      </c>
      <c r="Q146" s="35">
        <f>IFERROR(+'Tor Emp Adj'!Q146/'CMA Emp Adj'!Q146,"")</f>
        <v>0.540632140208682</v>
      </c>
      <c r="R146" s="35">
        <f>IFERROR(+'Tor Emp Adj'!R146/'CMA Emp Adj'!R146,"")</f>
        <v>0.57314840696775371</v>
      </c>
      <c r="S146" s="35">
        <f>IFERROR(+'Tor Emp Adj'!S146/'CMA Emp Adj'!S146,"")</f>
        <v>0.54540532993443558</v>
      </c>
      <c r="T146" s="35">
        <f>IFERROR(+'Tor Emp Adj'!T146/'CMA Emp Adj'!T146,"")</f>
        <v>0.58765624095634572</v>
      </c>
      <c r="U146" s="35">
        <f>IFERROR(+'Tor Emp Adj'!U146/'CMA Emp Adj'!U146,"")</f>
        <v>0.49608026966750918</v>
      </c>
      <c r="V146" s="35">
        <f>IFERROR(+'Tor Emp Adj'!V146/'CMA Emp Adj'!V146,"")</f>
        <v>0.53328877358227444</v>
      </c>
      <c r="W146" s="35">
        <f>IFERROR(+'Tor Emp Adj'!W146/'CMA Emp Adj'!W146,"")</f>
        <v>0.51991454626914724</v>
      </c>
      <c r="X146" s="35">
        <f>IFERROR(+'Tor Emp Adj'!X146/'CMA Emp Adj'!X146,"")</f>
        <v>0.60770674694415938</v>
      </c>
      <c r="Y146" s="35">
        <f>IFERROR(+'Tor Emp Adj'!Y146/'CMA Emp Adj'!Y146,"")</f>
        <v>0.55948630811186517</v>
      </c>
    </row>
    <row r="147" spans="1:25" x14ac:dyDescent="0.25">
      <c r="A147" s="7" t="s">
        <v>140</v>
      </c>
      <c r="B147" s="7"/>
      <c r="C147" s="14">
        <v>5611</v>
      </c>
      <c r="D147" s="70" t="str">
        <f>IFERROR(+'Tor Emp Adj'!D147/'CMA Emp Adj'!D147,"")</f>
        <v/>
      </c>
      <c r="E147" s="70" t="str">
        <f>IFERROR(+'Tor Emp Adj'!E147/'CMA Emp Adj'!E147,"")</f>
        <v/>
      </c>
      <c r="F147" s="70" t="str">
        <f>IFERROR(+'Tor Emp Adj'!F147/'CMA Emp Adj'!F147,"")</f>
        <v/>
      </c>
      <c r="G147" s="70">
        <f>IFERROR(+'Tor Emp Adj'!G147/'CMA Emp Adj'!G147,"")</f>
        <v>0</v>
      </c>
      <c r="H147" s="70" t="str">
        <f>IFERROR(+'Tor Emp Adj'!H147/'CMA Emp Adj'!H147,"")</f>
        <v/>
      </c>
      <c r="I147" s="70" t="str">
        <f>IFERROR(+'Tor Emp Adj'!I147/'CMA Emp Adj'!I147,"")</f>
        <v/>
      </c>
      <c r="J147" s="70" t="str">
        <f>IFERROR(+'Tor Emp Adj'!J147/'CMA Emp Adj'!J147,"")</f>
        <v/>
      </c>
      <c r="K147" s="70" t="str">
        <f>IFERROR(+'Tor Emp Adj'!K147/'CMA Emp Adj'!K147,"")</f>
        <v/>
      </c>
      <c r="L147" s="70" t="str">
        <f>IFERROR(+'Tor Emp Adj'!L147/'CMA Emp Adj'!L147,"")</f>
        <v/>
      </c>
      <c r="M147" s="35">
        <f>IFERROR(+'Tor Emp Adj'!M147/'CMA Emp Adj'!M147,"")</f>
        <v>0</v>
      </c>
      <c r="N147" s="35">
        <f>IFERROR(+'Tor Emp Adj'!N147/'CMA Emp Adj'!N147,"")</f>
        <v>0</v>
      </c>
      <c r="O147" s="35">
        <f>IFERROR(+'Tor Emp Adj'!O147/'CMA Emp Adj'!O147,"")</f>
        <v>0.43219586817816286</v>
      </c>
      <c r="P147" s="35">
        <f>IFERROR(+'Tor Emp Adj'!P147/'CMA Emp Adj'!P147,"")</f>
        <v>0</v>
      </c>
      <c r="Q147" s="35">
        <f>IFERROR(+'Tor Emp Adj'!Q147/'CMA Emp Adj'!Q147,"")</f>
        <v>0</v>
      </c>
      <c r="R147" s="35">
        <f>IFERROR(+'Tor Emp Adj'!R147/'CMA Emp Adj'!R147,"")</f>
        <v>0</v>
      </c>
      <c r="S147" s="35">
        <f>IFERROR(+'Tor Emp Adj'!S147/'CMA Emp Adj'!S147,"")</f>
        <v>0</v>
      </c>
      <c r="T147" s="35" t="str">
        <f>IFERROR(+'Tor Emp Adj'!T147/'CMA Emp Adj'!T147,"")</f>
        <v/>
      </c>
      <c r="U147" s="35" t="str">
        <f>IFERROR(+'Tor Emp Adj'!U147/'CMA Emp Adj'!U147,"")</f>
        <v/>
      </c>
      <c r="V147" s="35" t="str">
        <f>IFERROR(+'Tor Emp Adj'!V147/'CMA Emp Adj'!V147,"")</f>
        <v/>
      </c>
      <c r="W147" s="35" t="str">
        <f>IFERROR(+'Tor Emp Adj'!W147/'CMA Emp Adj'!W147,"")</f>
        <v/>
      </c>
      <c r="X147" s="35" t="str">
        <f>IFERROR(+'Tor Emp Adj'!X147/'CMA Emp Adj'!X147,"")</f>
        <v/>
      </c>
      <c r="Y147" s="35" t="str">
        <f>IFERROR(+'Tor Emp Adj'!Y147/'CMA Emp Adj'!Y147,"")</f>
        <v/>
      </c>
    </row>
    <row r="148" spans="1:25" x14ac:dyDescent="0.25">
      <c r="A148" s="7" t="s">
        <v>141</v>
      </c>
      <c r="B148" s="7"/>
      <c r="C148" s="14">
        <v>5613</v>
      </c>
      <c r="D148" s="70">
        <f>IFERROR(+'Tor Emp Adj'!D148/'CMA Emp Adj'!D148,"")</f>
        <v>0.48316481273612566</v>
      </c>
      <c r="E148" s="70">
        <f>IFERROR(+'Tor Emp Adj'!E148/'CMA Emp Adj'!E148,"")</f>
        <v>0.53840326656051873</v>
      </c>
      <c r="F148" s="70">
        <f>IFERROR(+'Tor Emp Adj'!F148/'CMA Emp Adj'!F148,"")</f>
        <v>0.60037356253331464</v>
      </c>
      <c r="G148" s="70">
        <f>IFERROR(+'Tor Emp Adj'!G148/'CMA Emp Adj'!G148,"")</f>
        <v>0.53025456971573415</v>
      </c>
      <c r="H148" s="70">
        <f>IFERROR(+'Tor Emp Adj'!H148/'CMA Emp Adj'!H148,"")</f>
        <v>0.59975875143936486</v>
      </c>
      <c r="I148" s="70">
        <f>IFERROR(+'Tor Emp Adj'!I148/'CMA Emp Adj'!I148,"")</f>
        <v>0.42857661554542631</v>
      </c>
      <c r="J148" s="70">
        <f>IFERROR(+'Tor Emp Adj'!J148/'CMA Emp Adj'!J148,"")</f>
        <v>0.48667685820761714</v>
      </c>
      <c r="K148" s="70">
        <f>IFERROR(+'Tor Emp Adj'!K148/'CMA Emp Adj'!K148,"")</f>
        <v>0.56285476436979875</v>
      </c>
      <c r="L148" s="70">
        <f>IFERROR(+'Tor Emp Adj'!L148/'CMA Emp Adj'!L148,"")</f>
        <v>0.52291569194016829</v>
      </c>
      <c r="M148" s="35">
        <f>IFERROR(+'Tor Emp Adj'!M148/'CMA Emp Adj'!M148,"")</f>
        <v>0.46138050543864301</v>
      </c>
      <c r="N148" s="35">
        <f>IFERROR(+'Tor Emp Adj'!N148/'CMA Emp Adj'!N148,"")</f>
        <v>0.50631073449916841</v>
      </c>
      <c r="O148" s="35">
        <f>IFERROR(+'Tor Emp Adj'!O148/'CMA Emp Adj'!O148,"")</f>
        <v>0.58666165733043851</v>
      </c>
      <c r="P148" s="35">
        <f>IFERROR(+'Tor Emp Adj'!P148/'CMA Emp Adj'!P148,"")</f>
        <v>0.57886434644519891</v>
      </c>
      <c r="Q148" s="35">
        <f>IFERROR(+'Tor Emp Adj'!Q148/'CMA Emp Adj'!Q148,"")</f>
        <v>0.48375558065835172</v>
      </c>
      <c r="R148" s="35">
        <f>IFERROR(+'Tor Emp Adj'!R148/'CMA Emp Adj'!R148,"")</f>
        <v>0.50911499066814447</v>
      </c>
      <c r="S148" s="35">
        <f>IFERROR(+'Tor Emp Adj'!S148/'CMA Emp Adj'!S148,"")</f>
        <v>0.56126811082888384</v>
      </c>
      <c r="T148" s="35">
        <f>IFERROR(+'Tor Emp Adj'!T148/'CMA Emp Adj'!T148,"")</f>
        <v>0.56886125859046099</v>
      </c>
      <c r="U148" s="35">
        <f>IFERROR(+'Tor Emp Adj'!U148/'CMA Emp Adj'!U148,"")</f>
        <v>0.45354296201325478</v>
      </c>
      <c r="V148" s="35">
        <f>IFERROR(+'Tor Emp Adj'!V148/'CMA Emp Adj'!V148,"")</f>
        <v>0.49995456726094351</v>
      </c>
      <c r="W148" s="35">
        <f>IFERROR(+'Tor Emp Adj'!W148/'CMA Emp Adj'!W148,"")</f>
        <v>0.46291202479412158</v>
      </c>
      <c r="X148" s="35">
        <f>IFERROR(+'Tor Emp Adj'!X148/'CMA Emp Adj'!X148,"")</f>
        <v>0.63127727569513559</v>
      </c>
      <c r="Y148" s="35">
        <f>IFERROR(+'Tor Emp Adj'!Y148/'CMA Emp Adj'!Y148,"")</f>
        <v>0.52341203994570973</v>
      </c>
    </row>
    <row r="149" spans="1:25" x14ac:dyDescent="0.25">
      <c r="A149" s="7" t="s">
        <v>142</v>
      </c>
      <c r="B149" s="7"/>
      <c r="C149" s="14">
        <v>5614</v>
      </c>
      <c r="D149" s="70">
        <f>IFERROR(+'Tor Emp Adj'!D149/'CMA Emp Adj'!D149,"")</f>
        <v>0.61310958060725818</v>
      </c>
      <c r="E149" s="70">
        <f>IFERROR(+'Tor Emp Adj'!E149/'CMA Emp Adj'!E149,"")</f>
        <v>0.62784077227903234</v>
      </c>
      <c r="F149" s="70">
        <f>IFERROR(+'Tor Emp Adj'!F149/'CMA Emp Adj'!F149,"")</f>
        <v>0.59391229201454854</v>
      </c>
      <c r="G149" s="70">
        <f>IFERROR(+'Tor Emp Adj'!G149/'CMA Emp Adj'!G149,"")</f>
        <v>0.65620870849739188</v>
      </c>
      <c r="H149" s="70">
        <f>IFERROR(+'Tor Emp Adj'!H149/'CMA Emp Adj'!H149,"")</f>
        <v>0.69359992970114925</v>
      </c>
      <c r="I149" s="70">
        <f>IFERROR(+'Tor Emp Adj'!I149/'CMA Emp Adj'!I149,"")</f>
        <v>0.67425456189280197</v>
      </c>
      <c r="J149" s="70">
        <f>IFERROR(+'Tor Emp Adj'!J149/'CMA Emp Adj'!J149,"")</f>
        <v>0.43761157097696773</v>
      </c>
      <c r="K149" s="70">
        <f>IFERROR(+'Tor Emp Adj'!K149/'CMA Emp Adj'!K149,"")</f>
        <v>0.51949090513620122</v>
      </c>
      <c r="L149" s="70">
        <f>IFERROR(+'Tor Emp Adj'!L149/'CMA Emp Adj'!L149,"")</f>
        <v>0.7429625232402759</v>
      </c>
      <c r="M149" s="35">
        <f>IFERROR(+'Tor Emp Adj'!M149/'CMA Emp Adj'!M149,"")</f>
        <v>0.73062613404437582</v>
      </c>
      <c r="N149" s="35">
        <f>IFERROR(+'Tor Emp Adj'!N149/'CMA Emp Adj'!N149,"")</f>
        <v>0.78848674089303228</v>
      </c>
      <c r="O149" s="35">
        <f>IFERROR(+'Tor Emp Adj'!O149/'CMA Emp Adj'!O149,"")</f>
        <v>0.66770881519082992</v>
      </c>
      <c r="P149" s="35">
        <f>IFERROR(+'Tor Emp Adj'!P149/'CMA Emp Adj'!P149,"")</f>
        <v>0.62505012120809356</v>
      </c>
      <c r="Q149" s="35">
        <f>IFERROR(+'Tor Emp Adj'!Q149/'CMA Emp Adj'!Q149,"")</f>
        <v>0.56658018235493735</v>
      </c>
      <c r="R149" s="35">
        <f>IFERROR(+'Tor Emp Adj'!R149/'CMA Emp Adj'!R149,"")</f>
        <v>0.76006712894001138</v>
      </c>
      <c r="S149" s="35">
        <f>IFERROR(+'Tor Emp Adj'!S149/'CMA Emp Adj'!S149,"")</f>
        <v>0.64815687972963765</v>
      </c>
      <c r="T149" s="35">
        <f>IFERROR(+'Tor Emp Adj'!T149/'CMA Emp Adj'!T149,"")</f>
        <v>0.66520892967255407</v>
      </c>
      <c r="U149" s="35">
        <f>IFERROR(+'Tor Emp Adj'!U149/'CMA Emp Adj'!U149,"")</f>
        <v>0.53838264041799311</v>
      </c>
      <c r="V149" s="35">
        <f>IFERROR(+'Tor Emp Adj'!V149/'CMA Emp Adj'!V149,"")</f>
        <v>0.47788918255062013</v>
      </c>
      <c r="W149" s="35">
        <f>IFERROR(+'Tor Emp Adj'!W149/'CMA Emp Adj'!W149,"")</f>
        <v>0.52196779385371561</v>
      </c>
      <c r="X149" s="35">
        <f>IFERROR(+'Tor Emp Adj'!X149/'CMA Emp Adj'!X149,"")</f>
        <v>0.59327999121172859</v>
      </c>
      <c r="Y149" s="35">
        <f>IFERROR(+'Tor Emp Adj'!Y149/'CMA Emp Adj'!Y149,"")</f>
        <v>0.7533550364708842</v>
      </c>
    </row>
    <row r="150" spans="1:25" x14ac:dyDescent="0.25">
      <c r="A150" s="7" t="s">
        <v>143</v>
      </c>
      <c r="B150" s="7"/>
      <c r="C150" s="14" t="s">
        <v>206</v>
      </c>
      <c r="D150" s="70">
        <f>IFERROR(+'Tor Emp Adj'!D150/'CMA Emp Adj'!D150,"")</f>
        <v>0.69995138988438488</v>
      </c>
      <c r="E150" s="70">
        <f>IFERROR(+'Tor Emp Adj'!E150/'CMA Emp Adj'!E150,"")</f>
        <v>0.66455667604365798</v>
      </c>
      <c r="F150" s="70">
        <f>IFERROR(+'Tor Emp Adj'!F150/'CMA Emp Adj'!F150,"")</f>
        <v>0.42928390172738168</v>
      </c>
      <c r="G150" s="70">
        <f>IFERROR(+'Tor Emp Adj'!G150/'CMA Emp Adj'!G150,"")</f>
        <v>0.44269875263748726</v>
      </c>
      <c r="H150" s="70">
        <f>IFERROR(+'Tor Emp Adj'!H150/'CMA Emp Adj'!H150,"")</f>
        <v>0.60409202302585618</v>
      </c>
      <c r="I150" s="70">
        <f>IFERROR(+'Tor Emp Adj'!I150/'CMA Emp Adj'!I150,"")</f>
        <v>0.4609069962864828</v>
      </c>
      <c r="J150" s="70">
        <f>IFERROR(+'Tor Emp Adj'!J150/'CMA Emp Adj'!J150,"")</f>
        <v>0.48550599136772826</v>
      </c>
      <c r="K150" s="70">
        <f>IFERROR(+'Tor Emp Adj'!K150/'CMA Emp Adj'!K150,"")</f>
        <v>0.53798598160595468</v>
      </c>
      <c r="L150" s="70">
        <f>IFERROR(+'Tor Emp Adj'!L150/'CMA Emp Adj'!L150,"")</f>
        <v>0.5577624677668751</v>
      </c>
      <c r="M150" s="35">
        <f>IFERROR(+'Tor Emp Adj'!M150/'CMA Emp Adj'!M150,"")</f>
        <v>0.46299000368794224</v>
      </c>
      <c r="N150" s="35">
        <f>IFERROR(+'Tor Emp Adj'!N150/'CMA Emp Adj'!N150,"")</f>
        <v>0.45346031771741352</v>
      </c>
      <c r="O150" s="35">
        <f>IFERROR(+'Tor Emp Adj'!O150/'CMA Emp Adj'!O150,"")</f>
        <v>0.42341289009011052</v>
      </c>
      <c r="P150" s="35">
        <f>IFERROR(+'Tor Emp Adj'!P150/'CMA Emp Adj'!P150,"")</f>
        <v>0.30982109713148032</v>
      </c>
      <c r="Q150" s="35">
        <f>IFERROR(+'Tor Emp Adj'!Q150/'CMA Emp Adj'!Q150,"")</f>
        <v>0.55280067344954908</v>
      </c>
      <c r="R150" s="35">
        <f>IFERROR(+'Tor Emp Adj'!R150/'CMA Emp Adj'!R150,"")</f>
        <v>0.49722534685324732</v>
      </c>
      <c r="S150" s="35">
        <f>IFERROR(+'Tor Emp Adj'!S150/'CMA Emp Adj'!S150,"")</f>
        <v>0.37970886436017975</v>
      </c>
      <c r="T150" s="35">
        <f>IFERROR(+'Tor Emp Adj'!T150/'CMA Emp Adj'!T150,"")</f>
        <v>0.50242665048789392</v>
      </c>
      <c r="U150" s="35">
        <f>IFERROR(+'Tor Emp Adj'!U150/'CMA Emp Adj'!U150,"")</f>
        <v>0.42822434145388361</v>
      </c>
      <c r="V150" s="35">
        <f>IFERROR(+'Tor Emp Adj'!V150/'CMA Emp Adj'!V150,"")</f>
        <v>0.48998343367777192</v>
      </c>
      <c r="W150" s="35">
        <f>IFERROR(+'Tor Emp Adj'!W150/'CMA Emp Adj'!W150,"")</f>
        <v>0.38882825336941118</v>
      </c>
      <c r="X150" s="35">
        <f>IFERROR(+'Tor Emp Adj'!X150/'CMA Emp Adj'!X150,"")</f>
        <v>0.49847266916671257</v>
      </c>
      <c r="Y150" s="35">
        <f>IFERROR(+'Tor Emp Adj'!Y150/'CMA Emp Adj'!Y150,"")</f>
        <v>0.4493145305726523</v>
      </c>
    </row>
    <row r="151" spans="1:25" x14ac:dyDescent="0.25">
      <c r="A151" s="7" t="s">
        <v>144</v>
      </c>
      <c r="B151" s="7"/>
      <c r="C151" s="14">
        <v>5615</v>
      </c>
      <c r="D151" s="70">
        <f>IFERROR(+'Tor Emp Adj'!D151/'CMA Emp Adj'!D151,"")</f>
        <v>0.50917789956414738</v>
      </c>
      <c r="E151" s="70">
        <f>IFERROR(+'Tor Emp Adj'!E151/'CMA Emp Adj'!E151,"")</f>
        <v>0.55076289983675419</v>
      </c>
      <c r="F151" s="70">
        <f>IFERROR(+'Tor Emp Adj'!F151/'CMA Emp Adj'!F151,"")</f>
        <v>0.45198171327289999</v>
      </c>
      <c r="G151" s="70">
        <f>IFERROR(+'Tor Emp Adj'!G151/'CMA Emp Adj'!G151,"")</f>
        <v>0.54545157909585484</v>
      </c>
      <c r="H151" s="70">
        <f>IFERROR(+'Tor Emp Adj'!H151/'CMA Emp Adj'!H151,"")</f>
        <v>0.51188120856915686</v>
      </c>
      <c r="I151" s="70">
        <f>IFERROR(+'Tor Emp Adj'!I151/'CMA Emp Adj'!I151,"")</f>
        <v>0.55472972195128056</v>
      </c>
      <c r="J151" s="70">
        <f>IFERROR(+'Tor Emp Adj'!J151/'CMA Emp Adj'!J151,"")</f>
        <v>0.68514605501813797</v>
      </c>
      <c r="K151" s="70">
        <f>IFERROR(+'Tor Emp Adj'!K151/'CMA Emp Adj'!K151,"")</f>
        <v>0.36818762557806889</v>
      </c>
      <c r="L151" s="70">
        <f>IFERROR(+'Tor Emp Adj'!L151/'CMA Emp Adj'!L151,"")</f>
        <v>0.51759952244757979</v>
      </c>
      <c r="M151" s="35">
        <f>IFERROR(+'Tor Emp Adj'!M151/'CMA Emp Adj'!M151,"")</f>
        <v>0.66774289983139867</v>
      </c>
      <c r="N151" s="35">
        <f>IFERROR(+'Tor Emp Adj'!N151/'CMA Emp Adj'!N151,"")</f>
        <v>0.53131348201683171</v>
      </c>
      <c r="O151" s="35">
        <f>IFERROR(+'Tor Emp Adj'!O151/'CMA Emp Adj'!O151,"")</f>
        <v>0.69314368564839102</v>
      </c>
      <c r="P151" s="35">
        <f>IFERROR(+'Tor Emp Adj'!P151/'CMA Emp Adj'!P151,"")</f>
        <v>0.8262895144054917</v>
      </c>
      <c r="Q151" s="35">
        <f>IFERROR(+'Tor Emp Adj'!Q151/'CMA Emp Adj'!Q151,"")</f>
        <v>0.5974811875631546</v>
      </c>
      <c r="R151" s="35">
        <f>IFERROR(+'Tor Emp Adj'!R151/'CMA Emp Adj'!R151,"")</f>
        <v>0.67696517688592117</v>
      </c>
      <c r="S151" s="35">
        <f>IFERROR(+'Tor Emp Adj'!S151/'CMA Emp Adj'!S151,"")</f>
        <v>0.67886147775293393</v>
      </c>
      <c r="T151" s="35">
        <f>IFERROR(+'Tor Emp Adj'!T151/'CMA Emp Adj'!T151,"")</f>
        <v>0.55500284982094994</v>
      </c>
      <c r="U151" s="35">
        <f>IFERROR(+'Tor Emp Adj'!U151/'CMA Emp Adj'!U151,"")</f>
        <v>0.346605159476785</v>
      </c>
      <c r="V151" s="35">
        <f>IFERROR(+'Tor Emp Adj'!V151/'CMA Emp Adj'!V151,"")</f>
        <v>0.69200622396757616</v>
      </c>
      <c r="W151" s="35">
        <f>IFERROR(+'Tor Emp Adj'!W151/'CMA Emp Adj'!W151,"")</f>
        <v>0.43536294253850555</v>
      </c>
      <c r="X151" s="35">
        <f>IFERROR(+'Tor Emp Adj'!X151/'CMA Emp Adj'!X151,"")</f>
        <v>0.64349110227208706</v>
      </c>
      <c r="Y151" s="35">
        <f>IFERROR(+'Tor Emp Adj'!Y151/'CMA Emp Adj'!Y151,"")</f>
        <v>0.53464644525263483</v>
      </c>
    </row>
    <row r="152" spans="1:25" x14ac:dyDescent="0.25">
      <c r="A152" s="7" t="s">
        <v>145</v>
      </c>
      <c r="B152" s="7"/>
      <c r="C152" s="14">
        <v>5616</v>
      </c>
      <c r="D152" s="70">
        <f>IFERROR(+'Tor Emp Adj'!D152/'CMA Emp Adj'!D152,"")</f>
        <v>0.660456763650354</v>
      </c>
      <c r="E152" s="70">
        <f>IFERROR(+'Tor Emp Adj'!E152/'CMA Emp Adj'!E152,"")</f>
        <v>0.49778964729399772</v>
      </c>
      <c r="F152" s="70">
        <f>IFERROR(+'Tor Emp Adj'!F152/'CMA Emp Adj'!F152,"")</f>
        <v>0.45736138332003362</v>
      </c>
      <c r="G152" s="70">
        <f>IFERROR(+'Tor Emp Adj'!G152/'CMA Emp Adj'!G152,"")</f>
        <v>0.65333933460608262</v>
      </c>
      <c r="H152" s="70">
        <f>IFERROR(+'Tor Emp Adj'!H152/'CMA Emp Adj'!H152,"")</f>
        <v>0.47082871968219053</v>
      </c>
      <c r="I152" s="70">
        <f>IFERROR(+'Tor Emp Adj'!I152/'CMA Emp Adj'!I152,"")</f>
        <v>0.50157356861561753</v>
      </c>
      <c r="J152" s="70">
        <f>IFERROR(+'Tor Emp Adj'!J152/'CMA Emp Adj'!J152,"")</f>
        <v>0.67371867338984426</v>
      </c>
      <c r="K152" s="70">
        <f>IFERROR(+'Tor Emp Adj'!K152/'CMA Emp Adj'!K152,"")</f>
        <v>0.59831282135201136</v>
      </c>
      <c r="L152" s="70">
        <f>IFERROR(+'Tor Emp Adj'!L152/'CMA Emp Adj'!L152,"")</f>
        <v>0.50927551126252091</v>
      </c>
      <c r="M152" s="35">
        <f>IFERROR(+'Tor Emp Adj'!M152/'CMA Emp Adj'!M152,"")</f>
        <v>0.51599209292512249</v>
      </c>
      <c r="N152" s="35">
        <f>IFERROR(+'Tor Emp Adj'!N152/'CMA Emp Adj'!N152,"")</f>
        <v>0.43427063124390686</v>
      </c>
      <c r="O152" s="35">
        <f>IFERROR(+'Tor Emp Adj'!O152/'CMA Emp Adj'!O152,"")</f>
        <v>0.57064356016424445</v>
      </c>
      <c r="P152" s="35">
        <f>IFERROR(+'Tor Emp Adj'!P152/'CMA Emp Adj'!P152,"")</f>
        <v>0.52011114264850067</v>
      </c>
      <c r="Q152" s="35">
        <f>IFERROR(+'Tor Emp Adj'!Q152/'CMA Emp Adj'!Q152,"")</f>
        <v>0.5695571061067769</v>
      </c>
      <c r="R152" s="35">
        <f>IFERROR(+'Tor Emp Adj'!R152/'CMA Emp Adj'!R152,"")</f>
        <v>0.54938874637983937</v>
      </c>
      <c r="S152" s="35">
        <f>IFERROR(+'Tor Emp Adj'!S152/'CMA Emp Adj'!S152,"")</f>
        <v>0.58027523305201711</v>
      </c>
      <c r="T152" s="35">
        <f>IFERROR(+'Tor Emp Adj'!T152/'CMA Emp Adj'!T152,"")</f>
        <v>0.69640475015471037</v>
      </c>
      <c r="U152" s="35">
        <f>IFERROR(+'Tor Emp Adj'!U152/'CMA Emp Adj'!U152,"")</f>
        <v>0.54449707413317028</v>
      </c>
      <c r="V152" s="35">
        <f>IFERROR(+'Tor Emp Adj'!V152/'CMA Emp Adj'!V152,"")</f>
        <v>0.60020873249327145</v>
      </c>
      <c r="W152" s="35">
        <f>IFERROR(+'Tor Emp Adj'!W152/'CMA Emp Adj'!W152,"")</f>
        <v>0.54092537316536038</v>
      </c>
      <c r="X152" s="35">
        <f>IFERROR(+'Tor Emp Adj'!X152/'CMA Emp Adj'!X152,"")</f>
        <v>0.75157076525396205</v>
      </c>
      <c r="Y152" s="35">
        <f>IFERROR(+'Tor Emp Adj'!Y152/'CMA Emp Adj'!Y152,"")</f>
        <v>0.58762970590402164</v>
      </c>
    </row>
    <row r="153" spans="1:25" x14ac:dyDescent="0.25">
      <c r="A153" s="7" t="s">
        <v>146</v>
      </c>
      <c r="B153" s="7"/>
      <c r="C153" s="14">
        <v>5617</v>
      </c>
      <c r="D153" s="70">
        <f>IFERROR(+'Tor Emp Adj'!D153/'CMA Emp Adj'!D153,"")</f>
        <v>0.62457839572895868</v>
      </c>
      <c r="E153" s="70">
        <f>IFERROR(+'Tor Emp Adj'!E153/'CMA Emp Adj'!E153,"")</f>
        <v>0.60218503932696155</v>
      </c>
      <c r="F153" s="70">
        <f>IFERROR(+'Tor Emp Adj'!F153/'CMA Emp Adj'!F153,"")</f>
        <v>0.54205813664143732</v>
      </c>
      <c r="G153" s="70">
        <f>IFERROR(+'Tor Emp Adj'!G153/'CMA Emp Adj'!G153,"")</f>
        <v>0.53361328869196845</v>
      </c>
      <c r="H153" s="70">
        <f>IFERROR(+'Tor Emp Adj'!H153/'CMA Emp Adj'!H153,"")</f>
        <v>0.51827620255903573</v>
      </c>
      <c r="I153" s="70">
        <f>IFERROR(+'Tor Emp Adj'!I153/'CMA Emp Adj'!I153,"")</f>
        <v>0.56347674944696491</v>
      </c>
      <c r="J153" s="70">
        <f>IFERROR(+'Tor Emp Adj'!J153/'CMA Emp Adj'!J153,"")</f>
        <v>0.47987241620064075</v>
      </c>
      <c r="K153" s="70">
        <f>IFERROR(+'Tor Emp Adj'!K153/'CMA Emp Adj'!K153,"")</f>
        <v>0.58169470347710406</v>
      </c>
      <c r="L153" s="70">
        <f>IFERROR(+'Tor Emp Adj'!L153/'CMA Emp Adj'!L153,"")</f>
        <v>0.47015640970942607</v>
      </c>
      <c r="M153" s="35">
        <f>IFERROR(+'Tor Emp Adj'!M153/'CMA Emp Adj'!M153,"")</f>
        <v>0.50416343920373474</v>
      </c>
      <c r="N153" s="35">
        <f>IFERROR(+'Tor Emp Adj'!N153/'CMA Emp Adj'!N153,"")</f>
        <v>0.48569231985719469</v>
      </c>
      <c r="O153" s="35">
        <f>IFERROR(+'Tor Emp Adj'!O153/'CMA Emp Adj'!O153,"")</f>
        <v>0.52714151399997444</v>
      </c>
      <c r="P153" s="35">
        <f>IFERROR(+'Tor Emp Adj'!P153/'CMA Emp Adj'!P153,"")</f>
        <v>0.43479951534910122</v>
      </c>
      <c r="Q153" s="35">
        <f>IFERROR(+'Tor Emp Adj'!Q153/'CMA Emp Adj'!Q153,"")</f>
        <v>0.49395465138857952</v>
      </c>
      <c r="R153" s="35">
        <f>IFERROR(+'Tor Emp Adj'!R153/'CMA Emp Adj'!R153,"")</f>
        <v>0.52487238853480633</v>
      </c>
      <c r="S153" s="35">
        <f>IFERROR(+'Tor Emp Adj'!S153/'CMA Emp Adj'!S153,"")</f>
        <v>0.48350202959400657</v>
      </c>
      <c r="T153" s="35">
        <f>IFERROR(+'Tor Emp Adj'!T153/'CMA Emp Adj'!T153,"")</f>
        <v>0.52113953654146317</v>
      </c>
      <c r="U153" s="35">
        <f>IFERROR(+'Tor Emp Adj'!U153/'CMA Emp Adj'!U153,"")</f>
        <v>0.48552932315575525</v>
      </c>
      <c r="V153" s="35">
        <f>IFERROR(+'Tor Emp Adj'!V153/'CMA Emp Adj'!V153,"")</f>
        <v>0.47325924171136158</v>
      </c>
      <c r="W153" s="35">
        <f>IFERROR(+'Tor Emp Adj'!W153/'CMA Emp Adj'!W153,"")</f>
        <v>0.55604303419985301</v>
      </c>
      <c r="X153" s="35">
        <f>IFERROR(+'Tor Emp Adj'!X153/'CMA Emp Adj'!X153,"")</f>
        <v>0.53229588925620874</v>
      </c>
      <c r="Y153" s="35">
        <f>IFERROR(+'Tor Emp Adj'!Y153/'CMA Emp Adj'!Y153,"")</f>
        <v>0.49971183514424733</v>
      </c>
    </row>
    <row r="154" spans="1:25" x14ac:dyDescent="0.25">
      <c r="A154" s="6" t="s">
        <v>147</v>
      </c>
      <c r="B154" s="6"/>
      <c r="C154" s="14">
        <v>562</v>
      </c>
      <c r="D154" s="70">
        <f>IFERROR(+'Tor Emp Adj'!D154/'CMA Emp Adj'!D154,"")</f>
        <v>0</v>
      </c>
      <c r="E154" s="70">
        <f>IFERROR(+'Tor Emp Adj'!E154/'CMA Emp Adj'!E154,"")</f>
        <v>0</v>
      </c>
      <c r="F154" s="70">
        <f>IFERROR(+'Tor Emp Adj'!F154/'CMA Emp Adj'!F154,"")</f>
        <v>0</v>
      </c>
      <c r="G154" s="70">
        <f>IFERROR(+'Tor Emp Adj'!G154/'CMA Emp Adj'!G154,"")</f>
        <v>0</v>
      </c>
      <c r="H154" s="70">
        <f>IFERROR(+'Tor Emp Adj'!H154/'CMA Emp Adj'!H154,"")</f>
        <v>0</v>
      </c>
      <c r="I154" s="70">
        <f>IFERROR(+'Tor Emp Adj'!I154/'CMA Emp Adj'!I154,"")</f>
        <v>0</v>
      </c>
      <c r="J154" s="70">
        <f>IFERROR(+'Tor Emp Adj'!J154/'CMA Emp Adj'!J154,"")</f>
        <v>0</v>
      </c>
      <c r="K154" s="70">
        <f>IFERROR(+'Tor Emp Adj'!K154/'CMA Emp Adj'!K154,"")</f>
        <v>0</v>
      </c>
      <c r="L154" s="70">
        <f>IFERROR(+'Tor Emp Adj'!L154/'CMA Emp Adj'!L154,"")</f>
        <v>0</v>
      </c>
      <c r="M154" s="35">
        <f>IFERROR(+'Tor Emp Adj'!M154/'CMA Emp Adj'!M154,"")</f>
        <v>0</v>
      </c>
      <c r="N154" s="35">
        <f>IFERROR(+'Tor Emp Adj'!N154/'CMA Emp Adj'!N154,"")</f>
        <v>0</v>
      </c>
      <c r="O154" s="35">
        <f>IFERROR(+'Tor Emp Adj'!O154/'CMA Emp Adj'!O154,"")</f>
        <v>0</v>
      </c>
      <c r="P154" s="35">
        <f>IFERROR(+'Tor Emp Adj'!P154/'CMA Emp Adj'!P154,"")</f>
        <v>0.39330303752067353</v>
      </c>
      <c r="Q154" s="35">
        <f>IFERROR(+'Tor Emp Adj'!Q154/'CMA Emp Adj'!Q154,"")</f>
        <v>0</v>
      </c>
      <c r="R154" s="35">
        <f>IFERROR(+'Tor Emp Adj'!R154/'CMA Emp Adj'!R154,"")</f>
        <v>0</v>
      </c>
      <c r="S154" s="35">
        <f>IFERROR(+'Tor Emp Adj'!S154/'CMA Emp Adj'!S154,"")</f>
        <v>0.42466315316609748</v>
      </c>
      <c r="T154" s="35">
        <f>IFERROR(+'Tor Emp Adj'!T154/'CMA Emp Adj'!T154,"")</f>
        <v>0.36341678789280185</v>
      </c>
      <c r="U154" s="35">
        <f>IFERROR(+'Tor Emp Adj'!U154/'CMA Emp Adj'!U154,"")</f>
        <v>0</v>
      </c>
      <c r="V154" s="35">
        <f>IFERROR(+'Tor Emp Adj'!V154/'CMA Emp Adj'!V154,"")</f>
        <v>0.4692327826519207</v>
      </c>
      <c r="W154" s="35">
        <f>IFERROR(+'Tor Emp Adj'!W154/'CMA Emp Adj'!W154,"")</f>
        <v>0.3570793818345841</v>
      </c>
      <c r="X154" s="35">
        <f>IFERROR(+'Tor Emp Adj'!X154/'CMA Emp Adj'!X154,"")</f>
        <v>0.43723446807978239</v>
      </c>
      <c r="Y154" s="35">
        <f>IFERROR(+'Tor Emp Adj'!Y154/'CMA Emp Adj'!Y154,"")</f>
        <v>0.7269091563888348</v>
      </c>
    </row>
    <row r="155" spans="1:25" x14ac:dyDescent="0.25">
      <c r="A155" s="5" t="s">
        <v>148</v>
      </c>
      <c r="B155" s="5"/>
      <c r="C155" s="13">
        <v>61</v>
      </c>
      <c r="D155" s="69">
        <f>IFERROR(+'Tor Emp Adj'!D155/'CMA Emp Adj'!D155,"")</f>
        <v>0.57522747296089605</v>
      </c>
      <c r="E155" s="69">
        <f>IFERROR(+'Tor Emp Adj'!E155/'CMA Emp Adj'!E155,"")</f>
        <v>0.57235011513025225</v>
      </c>
      <c r="F155" s="69">
        <f>IFERROR(+'Tor Emp Adj'!F155/'CMA Emp Adj'!F155,"")</f>
        <v>0.56364119047846295</v>
      </c>
      <c r="G155" s="69">
        <f>IFERROR(+'Tor Emp Adj'!G155/'CMA Emp Adj'!G155,"")</f>
        <v>0.54651774468638625</v>
      </c>
      <c r="H155" s="69">
        <f>IFERROR(+'Tor Emp Adj'!H155/'CMA Emp Adj'!H155,"")</f>
        <v>0.56859213472357883</v>
      </c>
      <c r="I155" s="69">
        <f>IFERROR(+'Tor Emp Adj'!I155/'CMA Emp Adj'!I155,"")</f>
        <v>0.52137116689009311</v>
      </c>
      <c r="J155" s="69">
        <f>IFERROR(+'Tor Emp Adj'!J155/'CMA Emp Adj'!J155,"")</f>
        <v>0.47679201186371384</v>
      </c>
      <c r="K155" s="69">
        <f>IFERROR(+'Tor Emp Adj'!K155/'CMA Emp Adj'!K155,"")</f>
        <v>0.52812784329134843</v>
      </c>
      <c r="L155" s="69">
        <f>IFERROR(+'Tor Emp Adj'!L155/'CMA Emp Adj'!L155,"")</f>
        <v>0.61461745494106523</v>
      </c>
      <c r="M155" s="34">
        <f>IFERROR(+'Tor Emp Adj'!M155/'CMA Emp Adj'!M155,"")</f>
        <v>0.56304979609610584</v>
      </c>
      <c r="N155" s="34">
        <f>IFERROR(+'Tor Emp Adj'!N155/'CMA Emp Adj'!N155,"")</f>
        <v>0.56754658184840767</v>
      </c>
      <c r="O155" s="34">
        <f>IFERROR(+'Tor Emp Adj'!O155/'CMA Emp Adj'!O155,"")</f>
        <v>0.56660565118904049</v>
      </c>
      <c r="P155" s="34">
        <f>IFERROR(+'Tor Emp Adj'!P155/'CMA Emp Adj'!P155,"")</f>
        <v>0.57591094761805783</v>
      </c>
      <c r="Q155" s="34">
        <f>IFERROR(+'Tor Emp Adj'!Q155/'CMA Emp Adj'!Q155,"")</f>
        <v>0.54636948466670165</v>
      </c>
      <c r="R155" s="34">
        <f>IFERROR(+'Tor Emp Adj'!R155/'CMA Emp Adj'!R155,"")</f>
        <v>0.60675034754330714</v>
      </c>
      <c r="S155" s="34">
        <f>IFERROR(+'Tor Emp Adj'!S155/'CMA Emp Adj'!S155,"")</f>
        <v>0.53354065981246224</v>
      </c>
      <c r="T155" s="34">
        <f>IFERROR(+'Tor Emp Adj'!T155/'CMA Emp Adj'!T155,"")</f>
        <v>0.55759957249366765</v>
      </c>
      <c r="U155" s="34">
        <f>IFERROR(+'Tor Emp Adj'!U155/'CMA Emp Adj'!U155,"")</f>
        <v>0.51810223551292467</v>
      </c>
      <c r="V155" s="34">
        <f>IFERROR(+'Tor Emp Adj'!V155/'CMA Emp Adj'!V155,"")</f>
        <v>0.53264480381329826</v>
      </c>
      <c r="W155" s="34">
        <f>IFERROR(+'Tor Emp Adj'!W155/'CMA Emp Adj'!W155,"")</f>
        <v>0.57981210020545282</v>
      </c>
      <c r="X155" s="34">
        <f>IFERROR(+'Tor Emp Adj'!X155/'CMA Emp Adj'!X155,"")</f>
        <v>0.54719060504946904</v>
      </c>
      <c r="Y155" s="34">
        <f>IFERROR(+'Tor Emp Adj'!Y155/'CMA Emp Adj'!Y155,"")</f>
        <v>0.5546542949728186</v>
      </c>
    </row>
    <row r="156" spans="1:25" x14ac:dyDescent="0.25">
      <c r="A156" s="7" t="s">
        <v>149</v>
      </c>
      <c r="B156" s="7"/>
      <c r="C156" s="14">
        <v>6111</v>
      </c>
      <c r="D156" s="70">
        <f>IFERROR(+'Tor Emp Adj'!D156/'CMA Emp Adj'!D156,"")</f>
        <v>0.51450512060389531</v>
      </c>
      <c r="E156" s="70">
        <f>IFERROR(+'Tor Emp Adj'!E156/'CMA Emp Adj'!E156,"")</f>
        <v>0.52276731602301107</v>
      </c>
      <c r="F156" s="70">
        <f>IFERROR(+'Tor Emp Adj'!F156/'CMA Emp Adj'!F156,"")</f>
        <v>0.5211774177429791</v>
      </c>
      <c r="G156" s="70">
        <f>IFERROR(+'Tor Emp Adj'!G156/'CMA Emp Adj'!G156,"")</f>
        <v>0.49549384405874436</v>
      </c>
      <c r="H156" s="70">
        <f>IFERROR(+'Tor Emp Adj'!H156/'CMA Emp Adj'!H156,"")</f>
        <v>0.49956307169758069</v>
      </c>
      <c r="I156" s="70">
        <f>IFERROR(+'Tor Emp Adj'!I156/'CMA Emp Adj'!I156,"")</f>
        <v>0.4201965348392282</v>
      </c>
      <c r="J156" s="70">
        <f>IFERROR(+'Tor Emp Adj'!J156/'CMA Emp Adj'!J156,"")</f>
        <v>0.40174409264259275</v>
      </c>
      <c r="K156" s="70">
        <f>IFERROR(+'Tor Emp Adj'!K156/'CMA Emp Adj'!K156,"")</f>
        <v>0.49827953132305736</v>
      </c>
      <c r="L156" s="70">
        <f>IFERROR(+'Tor Emp Adj'!L156/'CMA Emp Adj'!L156,"")</f>
        <v>0.49313553296585905</v>
      </c>
      <c r="M156" s="35">
        <f>IFERROR(+'Tor Emp Adj'!M156/'CMA Emp Adj'!M156,"")</f>
        <v>0.43565152154241338</v>
      </c>
      <c r="N156" s="35">
        <f>IFERROR(+'Tor Emp Adj'!N156/'CMA Emp Adj'!N156,"")</f>
        <v>0.46159226894458755</v>
      </c>
      <c r="O156" s="35">
        <f>IFERROR(+'Tor Emp Adj'!O156/'CMA Emp Adj'!O156,"")</f>
        <v>0.4465969942126794</v>
      </c>
      <c r="P156" s="35">
        <f>IFERROR(+'Tor Emp Adj'!P156/'CMA Emp Adj'!P156,"")</f>
        <v>0.47812382373990009</v>
      </c>
      <c r="Q156" s="35">
        <f>IFERROR(+'Tor Emp Adj'!Q156/'CMA Emp Adj'!Q156,"")</f>
        <v>0.41069425553226624</v>
      </c>
      <c r="R156" s="35">
        <f>IFERROR(+'Tor Emp Adj'!R156/'CMA Emp Adj'!R156,"")</f>
        <v>0.48137691149417794</v>
      </c>
      <c r="S156" s="35">
        <f>IFERROR(+'Tor Emp Adj'!S156/'CMA Emp Adj'!S156,"")</f>
        <v>0.45823105784186463</v>
      </c>
      <c r="T156" s="35">
        <f>IFERROR(+'Tor Emp Adj'!T156/'CMA Emp Adj'!T156,"")</f>
        <v>0.49245109463156539</v>
      </c>
      <c r="U156" s="35">
        <f>IFERROR(+'Tor Emp Adj'!U156/'CMA Emp Adj'!U156,"")</f>
        <v>0.41469007852880285</v>
      </c>
      <c r="V156" s="35">
        <f>IFERROR(+'Tor Emp Adj'!V156/'CMA Emp Adj'!V156,"")</f>
        <v>0.40671557047594964</v>
      </c>
      <c r="W156" s="35">
        <f>IFERROR(+'Tor Emp Adj'!W156/'CMA Emp Adj'!W156,"")</f>
        <v>0.45253664531789356</v>
      </c>
      <c r="X156" s="35">
        <f>IFERROR(+'Tor Emp Adj'!X156/'CMA Emp Adj'!X156,"")</f>
        <v>0.40183134485191324</v>
      </c>
      <c r="Y156" s="35">
        <f>IFERROR(+'Tor Emp Adj'!Y156/'CMA Emp Adj'!Y156,"")</f>
        <v>0.43929008479680259</v>
      </c>
    </row>
    <row r="157" spans="1:25" x14ac:dyDescent="0.25">
      <c r="A157" s="7" t="s">
        <v>150</v>
      </c>
      <c r="B157" s="7"/>
      <c r="C157" s="14">
        <v>6112</v>
      </c>
      <c r="D157" s="70">
        <f>IFERROR(+'Tor Emp Adj'!D157/'CMA Emp Adj'!D157,"")</f>
        <v>0.51360706106677112</v>
      </c>
      <c r="E157" s="70">
        <f>IFERROR(+'Tor Emp Adj'!E157/'CMA Emp Adj'!E157,"")</f>
        <v>0.62662405509153618</v>
      </c>
      <c r="F157" s="70">
        <f>IFERROR(+'Tor Emp Adj'!F157/'CMA Emp Adj'!F157,"")</f>
        <v>0.56241956137164728</v>
      </c>
      <c r="G157" s="70">
        <f>IFERROR(+'Tor Emp Adj'!G157/'CMA Emp Adj'!G157,"")</f>
        <v>0.6792796532816705</v>
      </c>
      <c r="H157" s="70">
        <f>IFERROR(+'Tor Emp Adj'!H157/'CMA Emp Adj'!H157,"")</f>
        <v>0.66264651477818859</v>
      </c>
      <c r="I157" s="70">
        <f>IFERROR(+'Tor Emp Adj'!I157/'CMA Emp Adj'!I157,"")</f>
        <v>0.68849249128568046</v>
      </c>
      <c r="J157" s="70">
        <f>IFERROR(+'Tor Emp Adj'!J157/'CMA Emp Adj'!J157,"")</f>
        <v>0.47994664466975129</v>
      </c>
      <c r="K157" s="70">
        <f>IFERROR(+'Tor Emp Adj'!K157/'CMA Emp Adj'!K157,"")</f>
        <v>0.59256069876909578</v>
      </c>
      <c r="L157" s="70">
        <f>IFERROR(+'Tor Emp Adj'!L157/'CMA Emp Adj'!L157,"")</f>
        <v>0.81684261096719435</v>
      </c>
      <c r="M157" s="35">
        <f>IFERROR(+'Tor Emp Adj'!M157/'CMA Emp Adj'!M157,"")</f>
        <v>0.89831284793909627</v>
      </c>
      <c r="N157" s="35">
        <f>IFERROR(+'Tor Emp Adj'!N157/'CMA Emp Adj'!N157,"")</f>
        <v>0.84538583496055986</v>
      </c>
      <c r="O157" s="35">
        <f>IFERROR(+'Tor Emp Adj'!O157/'CMA Emp Adj'!O157,"")</f>
        <v>1.0285233612553686</v>
      </c>
      <c r="P157" s="35">
        <f>IFERROR(+'Tor Emp Adj'!P157/'CMA Emp Adj'!P157,"")</f>
        <v>0.71694630945703841</v>
      </c>
      <c r="Q157" s="35">
        <f>IFERROR(+'Tor Emp Adj'!Q157/'CMA Emp Adj'!Q157,"")</f>
        <v>0.82852233796443775</v>
      </c>
      <c r="R157" s="35">
        <f>IFERROR(+'Tor Emp Adj'!R157/'CMA Emp Adj'!R157,"")</f>
        <v>0.69341035489916059</v>
      </c>
      <c r="S157" s="35">
        <f>IFERROR(+'Tor Emp Adj'!S157/'CMA Emp Adj'!S157,"")</f>
        <v>0.60627303999016813</v>
      </c>
      <c r="T157" s="35">
        <f>IFERROR(+'Tor Emp Adj'!T157/'CMA Emp Adj'!T157,"")</f>
        <v>0.69888955375950423</v>
      </c>
      <c r="U157" s="35">
        <f>IFERROR(+'Tor Emp Adj'!U157/'CMA Emp Adj'!U157,"")</f>
        <v>0.72090122417700242</v>
      </c>
      <c r="V157" s="35">
        <f>IFERROR(+'Tor Emp Adj'!V157/'CMA Emp Adj'!V157,"")</f>
        <v>0.66040111397288026</v>
      </c>
      <c r="W157" s="35">
        <f>IFERROR(+'Tor Emp Adj'!W157/'CMA Emp Adj'!W157,"")</f>
        <v>0.78134123421889834</v>
      </c>
      <c r="X157" s="35">
        <f>IFERROR(+'Tor Emp Adj'!X157/'CMA Emp Adj'!X157,"")</f>
        <v>0.85800841252224103</v>
      </c>
      <c r="Y157" s="35">
        <f>IFERROR(+'Tor Emp Adj'!Y157/'CMA Emp Adj'!Y157,"")</f>
        <v>0.90338511018237111</v>
      </c>
    </row>
    <row r="158" spans="1:25" x14ac:dyDescent="0.25">
      <c r="A158" s="7" t="s">
        <v>151</v>
      </c>
      <c r="B158" s="7"/>
      <c r="C158" s="14">
        <v>6113</v>
      </c>
      <c r="D158" s="70">
        <f>IFERROR(+'Tor Emp Adj'!D158/'CMA Emp Adj'!D158,"")</f>
        <v>0.78864532178264934</v>
      </c>
      <c r="E158" s="70">
        <f>IFERROR(+'Tor Emp Adj'!E158/'CMA Emp Adj'!E158,"")</f>
        <v>0.74792740666247182</v>
      </c>
      <c r="F158" s="70">
        <f>IFERROR(+'Tor Emp Adj'!F158/'CMA Emp Adj'!F158,"")</f>
        <v>0.71755149192352097</v>
      </c>
      <c r="G158" s="70">
        <f>IFERROR(+'Tor Emp Adj'!G158/'CMA Emp Adj'!G158,"")</f>
        <v>0.74431768300588519</v>
      </c>
      <c r="H158" s="70">
        <f>IFERROR(+'Tor Emp Adj'!H158/'CMA Emp Adj'!H158,"")</f>
        <v>0.71054156732831553</v>
      </c>
      <c r="I158" s="70">
        <f>IFERROR(+'Tor Emp Adj'!I158/'CMA Emp Adj'!I158,"")</f>
        <v>0.82129622341573738</v>
      </c>
      <c r="J158" s="70">
        <f>IFERROR(+'Tor Emp Adj'!J158/'CMA Emp Adj'!J158,"")</f>
        <v>0.67224877239402148</v>
      </c>
      <c r="K158" s="70">
        <f>IFERROR(+'Tor Emp Adj'!K158/'CMA Emp Adj'!K158,"")</f>
        <v>0.65346277058703073</v>
      </c>
      <c r="L158" s="70">
        <f>IFERROR(+'Tor Emp Adj'!L158/'CMA Emp Adj'!L158,"")</f>
        <v>0.95014443757733225</v>
      </c>
      <c r="M158" s="35">
        <f>IFERROR(+'Tor Emp Adj'!M158/'CMA Emp Adj'!M158,"")</f>
        <v>0.88282973609705651</v>
      </c>
      <c r="N158" s="35">
        <f>IFERROR(+'Tor Emp Adj'!N158/'CMA Emp Adj'!N158,"")</f>
        <v>0.8117640157704592</v>
      </c>
      <c r="O158" s="35">
        <f>IFERROR(+'Tor Emp Adj'!O158/'CMA Emp Adj'!O158,"")</f>
        <v>0.88368295120046814</v>
      </c>
      <c r="P158" s="35">
        <f>IFERROR(+'Tor Emp Adj'!P158/'CMA Emp Adj'!P158,"")</f>
        <v>0.88852021931716418</v>
      </c>
      <c r="Q158" s="35">
        <f>IFERROR(+'Tor Emp Adj'!Q158/'CMA Emp Adj'!Q158,"")</f>
        <v>0.85007490669239183</v>
      </c>
      <c r="R158" s="35">
        <f>IFERROR(+'Tor Emp Adj'!R158/'CMA Emp Adj'!R158,"")</f>
        <v>0.94419891232537712</v>
      </c>
      <c r="S158" s="35">
        <f>IFERROR(+'Tor Emp Adj'!S158/'CMA Emp Adj'!S158,"")</f>
        <v>0.81139139898866497</v>
      </c>
      <c r="T158" s="35">
        <f>IFERROR(+'Tor Emp Adj'!T158/'CMA Emp Adj'!T158,"")</f>
        <v>0.77844511253599202</v>
      </c>
      <c r="U158" s="35">
        <f>IFERROR(+'Tor Emp Adj'!U158/'CMA Emp Adj'!U158,"")</f>
        <v>0.89487520380377283</v>
      </c>
      <c r="V158" s="35">
        <f>IFERROR(+'Tor Emp Adj'!V158/'CMA Emp Adj'!V158,"")</f>
        <v>0.82212560565075421</v>
      </c>
      <c r="W158" s="35">
        <f>IFERROR(+'Tor Emp Adj'!W158/'CMA Emp Adj'!W158,"")</f>
        <v>1.0501828371944244</v>
      </c>
      <c r="X158" s="35">
        <f>IFERROR(+'Tor Emp Adj'!X158/'CMA Emp Adj'!X158,"")</f>
        <v>0.93206235503451473</v>
      </c>
      <c r="Y158" s="35">
        <f>IFERROR(+'Tor Emp Adj'!Y158/'CMA Emp Adj'!Y158,"")</f>
        <v>0.93210427650110517</v>
      </c>
    </row>
    <row r="159" spans="1:25" x14ac:dyDescent="0.25">
      <c r="A159" s="7" t="s">
        <v>152</v>
      </c>
      <c r="B159" s="7"/>
      <c r="C159" s="14" t="s">
        <v>207</v>
      </c>
      <c r="D159" s="70">
        <f>IFERROR(+'Tor Emp Adj'!D159/'CMA Emp Adj'!D159,"")</f>
        <v>0.63124329271108637</v>
      </c>
      <c r="E159" s="70">
        <f>IFERROR(+'Tor Emp Adj'!E159/'CMA Emp Adj'!E159,"")</f>
        <v>0.51623235661329725</v>
      </c>
      <c r="F159" s="70">
        <f>IFERROR(+'Tor Emp Adj'!F159/'CMA Emp Adj'!F159,"")</f>
        <v>0.49664573850156873</v>
      </c>
      <c r="G159" s="70">
        <f>IFERROR(+'Tor Emp Adj'!G159/'CMA Emp Adj'!G159,"")</f>
        <v>0.49287498378013345</v>
      </c>
      <c r="H159" s="70">
        <f>IFERROR(+'Tor Emp Adj'!H159/'CMA Emp Adj'!H159,"")</f>
        <v>0.52916129511987953</v>
      </c>
      <c r="I159" s="70">
        <f>IFERROR(+'Tor Emp Adj'!I159/'CMA Emp Adj'!I159,"")</f>
        <v>0.56696102318828923</v>
      </c>
      <c r="J159" s="70">
        <f>IFERROR(+'Tor Emp Adj'!J159/'CMA Emp Adj'!J159,"")</f>
        <v>0.63754285516576115</v>
      </c>
      <c r="K159" s="70">
        <f>IFERROR(+'Tor Emp Adj'!K159/'CMA Emp Adj'!K159,"")</f>
        <v>0.41884694359580721</v>
      </c>
      <c r="L159" s="70">
        <f>IFERROR(+'Tor Emp Adj'!L159/'CMA Emp Adj'!L159,"")</f>
        <v>0.60963687730930238</v>
      </c>
      <c r="M159" s="35">
        <f>IFERROR(+'Tor Emp Adj'!M159/'CMA Emp Adj'!M159,"")</f>
        <v>0.52618329606181746</v>
      </c>
      <c r="N159" s="35">
        <f>IFERROR(+'Tor Emp Adj'!N159/'CMA Emp Adj'!N159,"")</f>
        <v>0.55578325519667759</v>
      </c>
      <c r="O159" s="35">
        <f>IFERROR(+'Tor Emp Adj'!O159/'CMA Emp Adj'!O159,"")</f>
        <v>0.58496946968296637</v>
      </c>
      <c r="P159" s="35">
        <f>IFERROR(+'Tor Emp Adj'!P159/'CMA Emp Adj'!P159,"")</f>
        <v>0.54104589756217492</v>
      </c>
      <c r="Q159" s="35">
        <f>IFERROR(+'Tor Emp Adj'!Q159/'CMA Emp Adj'!Q159,"")</f>
        <v>0.60459817920266234</v>
      </c>
      <c r="R159" s="35">
        <f>IFERROR(+'Tor Emp Adj'!R159/'CMA Emp Adj'!R159,"")</f>
        <v>0.55521892934306605</v>
      </c>
      <c r="S159" s="35">
        <f>IFERROR(+'Tor Emp Adj'!S159/'CMA Emp Adj'!S159,"")</f>
        <v>0.46198515775362137</v>
      </c>
      <c r="T159" s="35">
        <f>IFERROR(+'Tor Emp Adj'!T159/'CMA Emp Adj'!T159,"")</f>
        <v>0.50690624933080408</v>
      </c>
      <c r="U159" s="35">
        <f>IFERROR(+'Tor Emp Adj'!U159/'CMA Emp Adj'!U159,"")</f>
        <v>0.41177969421901567</v>
      </c>
      <c r="V159" s="35">
        <f>IFERROR(+'Tor Emp Adj'!V159/'CMA Emp Adj'!V159,"")</f>
        <v>0.54704259883374262</v>
      </c>
      <c r="W159" s="35">
        <f>IFERROR(+'Tor Emp Adj'!W159/'CMA Emp Adj'!W159,"")</f>
        <v>0.51086507823991334</v>
      </c>
      <c r="X159" s="35">
        <f>IFERROR(+'Tor Emp Adj'!X159/'CMA Emp Adj'!X159,"")</f>
        <v>0.47082924722405506</v>
      </c>
      <c r="Y159" s="35">
        <f>IFERROR(+'Tor Emp Adj'!Y159/'CMA Emp Adj'!Y159,"")</f>
        <v>0.42233224424104421</v>
      </c>
    </row>
    <row r="160" spans="1:25" x14ac:dyDescent="0.25">
      <c r="A160" s="5" t="s">
        <v>153</v>
      </c>
      <c r="B160" s="5"/>
      <c r="C160" s="13">
        <v>62</v>
      </c>
      <c r="D160" s="69">
        <f>IFERROR(+'Tor Emp Adj'!D160/'CMA Emp Adj'!D160,"")</f>
        <v>0.55183710918466078</v>
      </c>
      <c r="E160" s="69">
        <f>IFERROR(+'Tor Emp Adj'!E160/'CMA Emp Adj'!E160,"")</f>
        <v>0.56656904263364494</v>
      </c>
      <c r="F160" s="69">
        <f>IFERROR(+'Tor Emp Adj'!F160/'CMA Emp Adj'!F160,"")</f>
        <v>0.55197115012986175</v>
      </c>
      <c r="G160" s="69">
        <f>IFERROR(+'Tor Emp Adj'!G160/'CMA Emp Adj'!G160,"")</f>
        <v>0.5415273452056466</v>
      </c>
      <c r="H160" s="69">
        <f>IFERROR(+'Tor Emp Adj'!H160/'CMA Emp Adj'!H160,"")</f>
        <v>0.57133951836133157</v>
      </c>
      <c r="I160" s="69">
        <f>IFERROR(+'Tor Emp Adj'!I160/'CMA Emp Adj'!I160,"")</f>
        <v>0.54027831114201774</v>
      </c>
      <c r="J160" s="69">
        <f>IFERROR(+'Tor Emp Adj'!J160/'CMA Emp Adj'!J160,"")</f>
        <v>0.54282334737974303</v>
      </c>
      <c r="K160" s="69">
        <f>IFERROR(+'Tor Emp Adj'!K160/'CMA Emp Adj'!K160,"")</f>
        <v>0.55332114843685321</v>
      </c>
      <c r="L160" s="69">
        <f>IFERROR(+'Tor Emp Adj'!L160/'CMA Emp Adj'!L160,"")</f>
        <v>0.63141792562668209</v>
      </c>
      <c r="M160" s="34">
        <f>IFERROR(+'Tor Emp Adj'!M160/'CMA Emp Adj'!M160,"")</f>
        <v>0.61947643912668471</v>
      </c>
      <c r="N160" s="34">
        <f>IFERROR(+'Tor Emp Adj'!N160/'CMA Emp Adj'!N160,"")</f>
        <v>0.64078505442530753</v>
      </c>
      <c r="O160" s="34">
        <f>IFERROR(+'Tor Emp Adj'!O160/'CMA Emp Adj'!O160,"")</f>
        <v>0.64968015491214148</v>
      </c>
      <c r="P160" s="34">
        <f>IFERROR(+'Tor Emp Adj'!P160/'CMA Emp Adj'!P160,"")</f>
        <v>0.61032970161597688</v>
      </c>
      <c r="Q160" s="34">
        <f>IFERROR(+'Tor Emp Adj'!Q160/'CMA Emp Adj'!Q160,"")</f>
        <v>0.61933897279501138</v>
      </c>
      <c r="R160" s="34">
        <f>IFERROR(+'Tor Emp Adj'!R160/'CMA Emp Adj'!R160,"")</f>
        <v>0.58633580997461576</v>
      </c>
      <c r="S160" s="34">
        <f>IFERROR(+'Tor Emp Adj'!S160/'CMA Emp Adj'!S160,"")</f>
        <v>0.62734289850374614</v>
      </c>
      <c r="T160" s="34">
        <f>IFERROR(+'Tor Emp Adj'!T160/'CMA Emp Adj'!T160,"")</f>
        <v>0.64522325547992831</v>
      </c>
      <c r="U160" s="34">
        <f>IFERROR(+'Tor Emp Adj'!U160/'CMA Emp Adj'!U160,"")</f>
        <v>0.60237676016611508</v>
      </c>
      <c r="V160" s="34">
        <f>IFERROR(+'Tor Emp Adj'!V160/'CMA Emp Adj'!V160,"")</f>
        <v>0.61911124200633172</v>
      </c>
      <c r="W160" s="34">
        <f>IFERROR(+'Tor Emp Adj'!W160/'CMA Emp Adj'!W160,"")</f>
        <v>0.60373215391226664</v>
      </c>
      <c r="X160" s="34">
        <f>IFERROR(+'Tor Emp Adj'!X160/'CMA Emp Adj'!X160,"")</f>
        <v>0.58750290837143115</v>
      </c>
      <c r="Y160" s="34">
        <f>IFERROR(+'Tor Emp Adj'!Y160/'CMA Emp Adj'!Y160,"")</f>
        <v>0.60315594930572025</v>
      </c>
    </row>
    <row r="161" spans="1:25" x14ac:dyDescent="0.25">
      <c r="A161" s="6" t="s">
        <v>154</v>
      </c>
      <c r="B161" s="6"/>
      <c r="C161" s="14">
        <v>621</v>
      </c>
      <c r="D161" s="70">
        <f>IFERROR(+'Tor Emp Adj'!D161/'CMA Emp Adj'!D161,"")</f>
        <v>0.60916164839967335</v>
      </c>
      <c r="E161" s="70">
        <f>IFERROR(+'Tor Emp Adj'!E161/'CMA Emp Adj'!E161,"")</f>
        <v>0.58804659525116598</v>
      </c>
      <c r="F161" s="70">
        <f>IFERROR(+'Tor Emp Adj'!F161/'CMA Emp Adj'!F161,"")</f>
        <v>0.56331325987243075</v>
      </c>
      <c r="G161" s="70">
        <f>IFERROR(+'Tor Emp Adj'!G161/'CMA Emp Adj'!G161,"")</f>
        <v>0.50815040882264195</v>
      </c>
      <c r="H161" s="70">
        <f>IFERROR(+'Tor Emp Adj'!H161/'CMA Emp Adj'!H161,"")</f>
        <v>0.51621056233353602</v>
      </c>
      <c r="I161" s="70">
        <f>IFERROR(+'Tor Emp Adj'!I161/'CMA Emp Adj'!I161,"")</f>
        <v>0.54371267210571861</v>
      </c>
      <c r="J161" s="70">
        <f>IFERROR(+'Tor Emp Adj'!J161/'CMA Emp Adj'!J161,"")</f>
        <v>0.51260927473984785</v>
      </c>
      <c r="K161" s="70">
        <f>IFERROR(+'Tor Emp Adj'!K161/'CMA Emp Adj'!K161,"")</f>
        <v>0.53729348340906047</v>
      </c>
      <c r="L161" s="70">
        <f>IFERROR(+'Tor Emp Adj'!L161/'CMA Emp Adj'!L161,"")</f>
        <v>0.64545602965492366</v>
      </c>
      <c r="M161" s="35">
        <f>IFERROR(+'Tor Emp Adj'!M161/'CMA Emp Adj'!M161,"")</f>
        <v>0.59161566965600365</v>
      </c>
      <c r="N161" s="35">
        <f>IFERROR(+'Tor Emp Adj'!N161/'CMA Emp Adj'!N161,"")</f>
        <v>0.55171108635658095</v>
      </c>
      <c r="O161" s="35">
        <f>IFERROR(+'Tor Emp Adj'!O161/'CMA Emp Adj'!O161,"")</f>
        <v>0.59929985764571725</v>
      </c>
      <c r="P161" s="35">
        <f>IFERROR(+'Tor Emp Adj'!P161/'CMA Emp Adj'!P161,"")</f>
        <v>0.53779336070785855</v>
      </c>
      <c r="Q161" s="35">
        <f>IFERROR(+'Tor Emp Adj'!Q161/'CMA Emp Adj'!Q161,"")</f>
        <v>0.54564311011020217</v>
      </c>
      <c r="R161" s="35">
        <f>IFERROR(+'Tor Emp Adj'!R161/'CMA Emp Adj'!R161,"")</f>
        <v>0.51486721303587135</v>
      </c>
      <c r="S161" s="35">
        <f>IFERROR(+'Tor Emp Adj'!S161/'CMA Emp Adj'!S161,"")</f>
        <v>0.59884477118913204</v>
      </c>
      <c r="T161" s="35">
        <f>IFERROR(+'Tor Emp Adj'!T161/'CMA Emp Adj'!T161,"")</f>
        <v>0.60158709717996472</v>
      </c>
      <c r="U161" s="35">
        <f>IFERROR(+'Tor Emp Adj'!U161/'CMA Emp Adj'!U161,"")</f>
        <v>0.51751370420210785</v>
      </c>
      <c r="V161" s="35">
        <f>IFERROR(+'Tor Emp Adj'!V161/'CMA Emp Adj'!V161,"")</f>
        <v>0.54610741232407489</v>
      </c>
      <c r="W161" s="35">
        <f>IFERROR(+'Tor Emp Adj'!W161/'CMA Emp Adj'!W161,"")</f>
        <v>0.52270117949938255</v>
      </c>
      <c r="X161" s="35">
        <f>IFERROR(+'Tor Emp Adj'!X161/'CMA Emp Adj'!X161,"")</f>
        <v>0.50238346722689364</v>
      </c>
      <c r="Y161" s="35">
        <f>IFERROR(+'Tor Emp Adj'!Y161/'CMA Emp Adj'!Y161,"")</f>
        <v>0.53580032109659248</v>
      </c>
    </row>
    <row r="162" spans="1:25" x14ac:dyDescent="0.25">
      <c r="A162" s="6" t="s">
        <v>155</v>
      </c>
      <c r="B162" s="6"/>
      <c r="C162" s="14">
        <v>622</v>
      </c>
      <c r="D162" s="70">
        <f>IFERROR(+'Tor Emp Adj'!D162/'CMA Emp Adj'!D162,"")</f>
        <v>0.57425615741940184</v>
      </c>
      <c r="E162" s="70">
        <f>IFERROR(+'Tor Emp Adj'!E162/'CMA Emp Adj'!E162,"")</f>
        <v>0.61088600167303275</v>
      </c>
      <c r="F162" s="70">
        <f>IFERROR(+'Tor Emp Adj'!F162/'CMA Emp Adj'!F162,"")</f>
        <v>0.57750795599026183</v>
      </c>
      <c r="G162" s="70">
        <f>IFERROR(+'Tor Emp Adj'!G162/'CMA Emp Adj'!G162,"")</f>
        <v>0.553313448603997</v>
      </c>
      <c r="H162" s="70">
        <f>IFERROR(+'Tor Emp Adj'!H162/'CMA Emp Adj'!H162,"")</f>
        <v>0.64629248218242608</v>
      </c>
      <c r="I162" s="70">
        <f>IFERROR(+'Tor Emp Adj'!I162/'CMA Emp Adj'!I162,"")</f>
        <v>0.52790507188697577</v>
      </c>
      <c r="J162" s="70">
        <f>IFERROR(+'Tor Emp Adj'!J162/'CMA Emp Adj'!J162,"")</f>
        <v>0.57960587987645518</v>
      </c>
      <c r="K162" s="70">
        <f>IFERROR(+'Tor Emp Adj'!K162/'CMA Emp Adj'!K162,"")</f>
        <v>0.56669200191902802</v>
      </c>
      <c r="L162" s="70">
        <f>IFERROR(+'Tor Emp Adj'!L162/'CMA Emp Adj'!L162,"")</f>
        <v>0.7671957402211822</v>
      </c>
      <c r="M162" s="35">
        <f>IFERROR(+'Tor Emp Adj'!M162/'CMA Emp Adj'!M162,"")</f>
        <v>0.69640686013696151</v>
      </c>
      <c r="N162" s="35">
        <f>IFERROR(+'Tor Emp Adj'!N162/'CMA Emp Adj'!N162,"")</f>
        <v>0.69485811880950621</v>
      </c>
      <c r="O162" s="35">
        <f>IFERROR(+'Tor Emp Adj'!O162/'CMA Emp Adj'!O162,"")</f>
        <v>0.74805481393819118</v>
      </c>
      <c r="P162" s="35">
        <f>IFERROR(+'Tor Emp Adj'!P162/'CMA Emp Adj'!P162,"")</f>
        <v>0.69705140861095705</v>
      </c>
      <c r="Q162" s="35">
        <f>IFERROR(+'Tor Emp Adj'!Q162/'CMA Emp Adj'!Q162,"")</f>
        <v>0.74383436570875827</v>
      </c>
      <c r="R162" s="35">
        <f>IFERROR(+'Tor Emp Adj'!R162/'CMA Emp Adj'!R162,"")</f>
        <v>0.71804116736096724</v>
      </c>
      <c r="S162" s="35">
        <f>IFERROR(+'Tor Emp Adj'!S162/'CMA Emp Adj'!S162,"")</f>
        <v>0.74725856977449612</v>
      </c>
      <c r="T162" s="35">
        <f>IFERROR(+'Tor Emp Adj'!T162/'CMA Emp Adj'!T162,"")</f>
        <v>0.75246623914756117</v>
      </c>
      <c r="U162" s="35">
        <f>IFERROR(+'Tor Emp Adj'!U162/'CMA Emp Adj'!U162,"")</f>
        <v>0.73453280118400333</v>
      </c>
      <c r="V162" s="35">
        <f>IFERROR(+'Tor Emp Adj'!V162/'CMA Emp Adj'!V162,"")</f>
        <v>0.71671941314844634</v>
      </c>
      <c r="W162" s="35">
        <f>IFERROR(+'Tor Emp Adj'!W162/'CMA Emp Adj'!W162,"")</f>
        <v>0.76248760897060475</v>
      </c>
      <c r="X162" s="35">
        <f>IFERROR(+'Tor Emp Adj'!X162/'CMA Emp Adj'!X162,"")</f>
        <v>0.76433434260453426</v>
      </c>
      <c r="Y162" s="35">
        <f>IFERROR(+'Tor Emp Adj'!Y162/'CMA Emp Adj'!Y162,"")</f>
        <v>0.72763913527504809</v>
      </c>
    </row>
    <row r="163" spans="1:25" x14ac:dyDescent="0.25">
      <c r="A163" s="6" t="s">
        <v>156</v>
      </c>
      <c r="B163" s="6"/>
      <c r="C163" s="14">
        <v>623</v>
      </c>
      <c r="D163" s="70">
        <f>IFERROR(+'Tor Emp Adj'!D163/'CMA Emp Adj'!D163,"")</f>
        <v>0.53852741189592201</v>
      </c>
      <c r="E163" s="70">
        <f>IFERROR(+'Tor Emp Adj'!E163/'CMA Emp Adj'!E163,"")</f>
        <v>0.5349297673800677</v>
      </c>
      <c r="F163" s="70">
        <f>IFERROR(+'Tor Emp Adj'!F163/'CMA Emp Adj'!F163,"")</f>
        <v>0.47657468651208323</v>
      </c>
      <c r="G163" s="70">
        <f>IFERROR(+'Tor Emp Adj'!G163/'CMA Emp Adj'!G163,"")</f>
        <v>0.57989857231612241</v>
      </c>
      <c r="H163" s="70">
        <f>IFERROR(+'Tor Emp Adj'!H163/'CMA Emp Adj'!H163,"")</f>
        <v>0.58859443293494396</v>
      </c>
      <c r="I163" s="70">
        <f>IFERROR(+'Tor Emp Adj'!I163/'CMA Emp Adj'!I163,"")</f>
        <v>0.57353548729605708</v>
      </c>
      <c r="J163" s="70">
        <f>IFERROR(+'Tor Emp Adj'!J163/'CMA Emp Adj'!J163,"")</f>
        <v>0.52100995373206427</v>
      </c>
      <c r="K163" s="70">
        <f>IFERROR(+'Tor Emp Adj'!K163/'CMA Emp Adj'!K163,"")</f>
        <v>0.57789521757128448</v>
      </c>
      <c r="L163" s="70">
        <f>IFERROR(+'Tor Emp Adj'!L163/'CMA Emp Adj'!L163,"")</f>
        <v>0.54923166815459445</v>
      </c>
      <c r="M163" s="35">
        <f>IFERROR(+'Tor Emp Adj'!M163/'CMA Emp Adj'!M163,"")</f>
        <v>0.5833352683621148</v>
      </c>
      <c r="N163" s="35">
        <f>IFERROR(+'Tor Emp Adj'!N163/'CMA Emp Adj'!N163,"")</f>
        <v>0.70748215134029557</v>
      </c>
      <c r="O163" s="35">
        <f>IFERROR(+'Tor Emp Adj'!O163/'CMA Emp Adj'!O163,"")</f>
        <v>0.60294123585553783</v>
      </c>
      <c r="P163" s="35">
        <f>IFERROR(+'Tor Emp Adj'!P163/'CMA Emp Adj'!P163,"")</f>
        <v>0.55957417888597005</v>
      </c>
      <c r="Q163" s="35">
        <f>IFERROR(+'Tor Emp Adj'!Q163/'CMA Emp Adj'!Q163,"")</f>
        <v>0.56860223002467625</v>
      </c>
      <c r="R163" s="35">
        <f>IFERROR(+'Tor Emp Adj'!R163/'CMA Emp Adj'!R163,"")</f>
        <v>0.50740090448407027</v>
      </c>
      <c r="S163" s="35">
        <f>IFERROR(+'Tor Emp Adj'!S163/'CMA Emp Adj'!S163,"")</f>
        <v>0.56926579598364691</v>
      </c>
      <c r="T163" s="35">
        <f>IFERROR(+'Tor Emp Adj'!T163/'CMA Emp Adj'!T163,"")</f>
        <v>0.52102600510284347</v>
      </c>
      <c r="U163" s="35">
        <f>IFERROR(+'Tor Emp Adj'!U163/'CMA Emp Adj'!U163,"")</f>
        <v>0.5942739867928486</v>
      </c>
      <c r="V163" s="35">
        <f>IFERROR(+'Tor Emp Adj'!V163/'CMA Emp Adj'!V163,"")</f>
        <v>0.55951245446064624</v>
      </c>
      <c r="W163" s="35">
        <f>IFERROR(+'Tor Emp Adj'!W163/'CMA Emp Adj'!W163,"")</f>
        <v>0.57079870870729943</v>
      </c>
      <c r="X163" s="35">
        <f>IFERROR(+'Tor Emp Adj'!X163/'CMA Emp Adj'!X163,"")</f>
        <v>0.51231282962677593</v>
      </c>
      <c r="Y163" s="35">
        <f>IFERROR(+'Tor Emp Adj'!Y163/'CMA Emp Adj'!Y163,"")</f>
        <v>0.54455728756021193</v>
      </c>
    </row>
    <row r="164" spans="1:25" x14ac:dyDescent="0.25">
      <c r="A164" s="6" t="s">
        <v>157</v>
      </c>
      <c r="B164" s="6"/>
      <c r="C164" s="14">
        <v>624</v>
      </c>
      <c r="D164" s="70">
        <f>IFERROR(+'Tor Emp Adj'!D164/'CMA Emp Adj'!D164,"")</f>
        <v>0.44140915930265429</v>
      </c>
      <c r="E164" s="70">
        <f>IFERROR(+'Tor Emp Adj'!E164/'CMA Emp Adj'!E164,"")</f>
        <v>0.50849560972106844</v>
      </c>
      <c r="F164" s="70">
        <f>IFERROR(+'Tor Emp Adj'!F164/'CMA Emp Adj'!F164,"")</f>
        <v>0.54920901523412957</v>
      </c>
      <c r="G164" s="70">
        <f>IFERROR(+'Tor Emp Adj'!G164/'CMA Emp Adj'!G164,"")</f>
        <v>0.54713457791267794</v>
      </c>
      <c r="H164" s="70">
        <f>IFERROR(+'Tor Emp Adj'!H164/'CMA Emp Adj'!H164,"")</f>
        <v>0.53538060834286727</v>
      </c>
      <c r="I164" s="70">
        <f>IFERROR(+'Tor Emp Adj'!I164/'CMA Emp Adj'!I164,"")</f>
        <v>0.53364821841567933</v>
      </c>
      <c r="J164" s="70">
        <f>IFERROR(+'Tor Emp Adj'!J164/'CMA Emp Adj'!J164,"")</f>
        <v>0.55090445951282263</v>
      </c>
      <c r="K164" s="70">
        <f>IFERROR(+'Tor Emp Adj'!K164/'CMA Emp Adj'!K164,"")</f>
        <v>0.54712450290797754</v>
      </c>
      <c r="L164" s="70">
        <f>IFERROR(+'Tor Emp Adj'!L164/'CMA Emp Adj'!L164,"")</f>
        <v>0.49185992449804966</v>
      </c>
      <c r="M164" s="35">
        <f>IFERROR(+'Tor Emp Adj'!M164/'CMA Emp Adj'!M164,"")</f>
        <v>0.56355792611464961</v>
      </c>
      <c r="N164" s="35">
        <f>IFERROR(+'Tor Emp Adj'!N164/'CMA Emp Adj'!N164,"")</f>
        <v>0.63545772814422086</v>
      </c>
      <c r="O164" s="35">
        <f>IFERROR(+'Tor Emp Adj'!O164/'CMA Emp Adj'!O164,"")</f>
        <v>0.61014983170649661</v>
      </c>
      <c r="P164" s="35">
        <f>IFERROR(+'Tor Emp Adj'!P164/'CMA Emp Adj'!P164,"")</f>
        <v>0.60965195060491717</v>
      </c>
      <c r="Q164" s="35">
        <f>IFERROR(+'Tor Emp Adj'!Q164/'CMA Emp Adj'!Q164,"")</f>
        <v>0.58802832371671465</v>
      </c>
      <c r="R164" s="35">
        <f>IFERROR(+'Tor Emp Adj'!R164/'CMA Emp Adj'!R164,"")</f>
        <v>0.54382938043215534</v>
      </c>
      <c r="S164" s="35">
        <f>IFERROR(+'Tor Emp Adj'!S164/'CMA Emp Adj'!S164,"")</f>
        <v>0.53888898484795644</v>
      </c>
      <c r="T164" s="35">
        <f>IFERROR(+'Tor Emp Adj'!T164/'CMA Emp Adj'!T164,"")</f>
        <v>0.61192556454941993</v>
      </c>
      <c r="U164" s="35">
        <f>IFERROR(+'Tor Emp Adj'!U164/'CMA Emp Adj'!U164,"")</f>
        <v>0.53941003316745861</v>
      </c>
      <c r="V164" s="35">
        <f>IFERROR(+'Tor Emp Adj'!V164/'CMA Emp Adj'!V164,"")</f>
        <v>0.60404807369091185</v>
      </c>
      <c r="W164" s="35">
        <f>IFERROR(+'Tor Emp Adj'!W164/'CMA Emp Adj'!W164,"")</f>
        <v>0.56115929528546005</v>
      </c>
      <c r="X164" s="35">
        <f>IFERROR(+'Tor Emp Adj'!X164/'CMA Emp Adj'!X164,"")</f>
        <v>0.56401335535535413</v>
      </c>
      <c r="Y164" s="35">
        <f>IFERROR(+'Tor Emp Adj'!Y164/'CMA Emp Adj'!Y164,"")</f>
        <v>0.57446690383878762</v>
      </c>
    </row>
    <row r="165" spans="1:25" x14ac:dyDescent="0.25">
      <c r="A165" s="5" t="s">
        <v>158</v>
      </c>
      <c r="B165" s="5"/>
      <c r="C165" s="13">
        <v>71</v>
      </c>
      <c r="D165" s="69">
        <f>IFERROR(+'Tor Emp Adj'!D165/'CMA Emp Adj'!D165,"")</f>
        <v>0.66004352898699359</v>
      </c>
      <c r="E165" s="69">
        <f>IFERROR(+'Tor Emp Adj'!E165/'CMA Emp Adj'!E165,"")</f>
        <v>0.66713398939643331</v>
      </c>
      <c r="F165" s="69">
        <f>IFERROR(+'Tor Emp Adj'!F165/'CMA Emp Adj'!F165,"")</f>
        <v>0.55235673561443699</v>
      </c>
      <c r="G165" s="69">
        <f>IFERROR(+'Tor Emp Adj'!G165/'CMA Emp Adj'!G165,"")</f>
        <v>0.56037891750893443</v>
      </c>
      <c r="H165" s="69">
        <f>IFERROR(+'Tor Emp Adj'!H165/'CMA Emp Adj'!H165,"")</f>
        <v>0.54262334308378424</v>
      </c>
      <c r="I165" s="69">
        <f>IFERROR(+'Tor Emp Adj'!I165/'CMA Emp Adj'!I165,"")</f>
        <v>0.56711203587773396</v>
      </c>
      <c r="J165" s="69">
        <f>IFERROR(+'Tor Emp Adj'!J165/'CMA Emp Adj'!J165,"")</f>
        <v>0.60875786807225707</v>
      </c>
      <c r="K165" s="69">
        <f>IFERROR(+'Tor Emp Adj'!K165/'CMA Emp Adj'!K165,"")</f>
        <v>0.53994887693351035</v>
      </c>
      <c r="L165" s="69">
        <f>IFERROR(+'Tor Emp Adj'!L165/'CMA Emp Adj'!L165,"")</f>
        <v>0.60105078337971707</v>
      </c>
      <c r="M165" s="34">
        <f>IFERROR(+'Tor Emp Adj'!M165/'CMA Emp Adj'!M165,"")</f>
        <v>0.63035854567012961</v>
      </c>
      <c r="N165" s="34">
        <f>IFERROR(+'Tor Emp Adj'!N165/'CMA Emp Adj'!N165,"")</f>
        <v>0.60254424780103599</v>
      </c>
      <c r="O165" s="34">
        <f>IFERROR(+'Tor Emp Adj'!O165/'CMA Emp Adj'!O165,"")</f>
        <v>0.58061321173852376</v>
      </c>
      <c r="P165" s="34">
        <f>IFERROR(+'Tor Emp Adj'!P165/'CMA Emp Adj'!P165,"")</f>
        <v>0.60394180295511457</v>
      </c>
      <c r="Q165" s="34">
        <f>IFERROR(+'Tor Emp Adj'!Q165/'CMA Emp Adj'!Q165,"")</f>
        <v>0.56717927077479158</v>
      </c>
      <c r="R165" s="34">
        <f>IFERROR(+'Tor Emp Adj'!R165/'CMA Emp Adj'!R165,"")</f>
        <v>0.51175244088747429</v>
      </c>
      <c r="S165" s="34">
        <f>IFERROR(+'Tor Emp Adj'!S165/'CMA Emp Adj'!S165,"")</f>
        <v>0.59011036034919206</v>
      </c>
      <c r="T165" s="34">
        <f>IFERROR(+'Tor Emp Adj'!T165/'CMA Emp Adj'!T165,"")</f>
        <v>0.64410817660196595</v>
      </c>
      <c r="U165" s="34">
        <f>IFERROR(+'Tor Emp Adj'!U165/'CMA Emp Adj'!U165,"")</f>
        <v>0.46257668033407362</v>
      </c>
      <c r="V165" s="34">
        <f>IFERROR(+'Tor Emp Adj'!V165/'CMA Emp Adj'!V165,"")</f>
        <v>0.56155729483100048</v>
      </c>
      <c r="W165" s="34">
        <f>IFERROR(+'Tor Emp Adj'!W165/'CMA Emp Adj'!W165,"")</f>
        <v>0.61590978755917791</v>
      </c>
      <c r="X165" s="34">
        <f>IFERROR(+'Tor Emp Adj'!X165/'CMA Emp Adj'!X165,"")</f>
        <v>0.574382258738942</v>
      </c>
      <c r="Y165" s="34">
        <f>IFERROR(+'Tor Emp Adj'!Y165/'CMA Emp Adj'!Y165,"")</f>
        <v>0.58541291465653378</v>
      </c>
    </row>
    <row r="166" spans="1:25" x14ac:dyDescent="0.25">
      <c r="A166" s="6" t="s">
        <v>159</v>
      </c>
      <c r="B166" s="6"/>
      <c r="C166" s="14" t="s">
        <v>208</v>
      </c>
      <c r="D166" s="70">
        <f>IFERROR(+'Tor Emp Adj'!D166/'CMA Emp Adj'!D166,"")</f>
        <v>0.80543827981127025</v>
      </c>
      <c r="E166" s="70">
        <f>IFERROR(+'Tor Emp Adj'!E166/'CMA Emp Adj'!E166,"")</f>
        <v>0.76485655799729968</v>
      </c>
      <c r="F166" s="70">
        <f>IFERROR(+'Tor Emp Adj'!F166/'CMA Emp Adj'!F166,"")</f>
        <v>0.6525968429557284</v>
      </c>
      <c r="G166" s="70">
        <f>IFERROR(+'Tor Emp Adj'!G166/'CMA Emp Adj'!G166,"")</f>
        <v>0.68432860054857614</v>
      </c>
      <c r="H166" s="70">
        <f>IFERROR(+'Tor Emp Adj'!H166/'CMA Emp Adj'!H166,"")</f>
        <v>0.65884040187780113</v>
      </c>
      <c r="I166" s="70">
        <f>IFERROR(+'Tor Emp Adj'!I166/'CMA Emp Adj'!I166,"")</f>
        <v>0.59643733754387485</v>
      </c>
      <c r="J166" s="70">
        <f>IFERROR(+'Tor Emp Adj'!J166/'CMA Emp Adj'!J166,"")</f>
        <v>0.67948960833129168</v>
      </c>
      <c r="K166" s="70">
        <f>IFERROR(+'Tor Emp Adj'!K166/'CMA Emp Adj'!K166,"")</f>
        <v>0.68098372958335041</v>
      </c>
      <c r="L166" s="70">
        <f>IFERROR(+'Tor Emp Adj'!L166/'CMA Emp Adj'!L166,"")</f>
        <v>0.77279081777038749</v>
      </c>
      <c r="M166" s="35">
        <f>IFERROR(+'Tor Emp Adj'!M166/'CMA Emp Adj'!M166,"")</f>
        <v>0.78873403785920415</v>
      </c>
      <c r="N166" s="35">
        <f>IFERROR(+'Tor Emp Adj'!N166/'CMA Emp Adj'!N166,"")</f>
        <v>0.71427808854811226</v>
      </c>
      <c r="O166" s="35">
        <f>IFERROR(+'Tor Emp Adj'!O166/'CMA Emp Adj'!O166,"")</f>
        <v>0.77359788589154121</v>
      </c>
      <c r="P166" s="35">
        <f>IFERROR(+'Tor Emp Adj'!P166/'CMA Emp Adj'!P166,"")</f>
        <v>0.78983307603061159</v>
      </c>
      <c r="Q166" s="35">
        <f>IFERROR(+'Tor Emp Adj'!Q166/'CMA Emp Adj'!Q166,"")</f>
        <v>0.70723022017733606</v>
      </c>
      <c r="R166" s="35">
        <f>IFERROR(+'Tor Emp Adj'!R166/'CMA Emp Adj'!R166,"")</f>
        <v>0.66390195698138454</v>
      </c>
      <c r="S166" s="35">
        <f>IFERROR(+'Tor Emp Adj'!S166/'CMA Emp Adj'!S166,"")</f>
        <v>0.73200756481770279</v>
      </c>
      <c r="T166" s="35">
        <f>IFERROR(+'Tor Emp Adj'!T166/'CMA Emp Adj'!T166,"")</f>
        <v>0.80670727404462605</v>
      </c>
      <c r="U166" s="35">
        <f>IFERROR(+'Tor Emp Adj'!U166/'CMA Emp Adj'!U166,"")</f>
        <v>0.61225876965868176</v>
      </c>
      <c r="V166" s="35">
        <f>IFERROR(+'Tor Emp Adj'!V166/'CMA Emp Adj'!V166,"")</f>
        <v>0.74739316416886648</v>
      </c>
      <c r="W166" s="35">
        <f>IFERROR(+'Tor Emp Adj'!W166/'CMA Emp Adj'!W166,"")</f>
        <v>0.80027410531254195</v>
      </c>
      <c r="X166" s="35">
        <f>IFERROR(+'Tor Emp Adj'!X166/'CMA Emp Adj'!X166,"")</f>
        <v>0.80812582791580867</v>
      </c>
      <c r="Y166" s="35">
        <f>IFERROR(+'Tor Emp Adj'!Y166/'CMA Emp Adj'!Y166,"")</f>
        <v>0.76483141105744756</v>
      </c>
    </row>
    <row r="167" spans="1:25" x14ac:dyDescent="0.25">
      <c r="A167" s="6" t="s">
        <v>160</v>
      </c>
      <c r="B167" s="6"/>
      <c r="C167" s="14">
        <v>713</v>
      </c>
      <c r="D167" s="70">
        <f>IFERROR(+'Tor Emp Adj'!D167/'CMA Emp Adj'!D167,"")</f>
        <v>0.4764344856717736</v>
      </c>
      <c r="E167" s="70">
        <f>IFERROR(+'Tor Emp Adj'!E167/'CMA Emp Adj'!E167,"")</f>
        <v>0.48624197253415075</v>
      </c>
      <c r="F167" s="70">
        <f>IFERROR(+'Tor Emp Adj'!F167/'CMA Emp Adj'!F167,"")</f>
        <v>0.41231484760256909</v>
      </c>
      <c r="G167" s="70">
        <f>IFERROR(+'Tor Emp Adj'!G167/'CMA Emp Adj'!G167,"")</f>
        <v>0.42511541864814195</v>
      </c>
      <c r="H167" s="70">
        <f>IFERROR(+'Tor Emp Adj'!H167/'CMA Emp Adj'!H167,"")</f>
        <v>0.39454931662383869</v>
      </c>
      <c r="I167" s="70">
        <f>IFERROR(+'Tor Emp Adj'!I167/'CMA Emp Adj'!I167,"")</f>
        <v>0.50034731774308827</v>
      </c>
      <c r="J167" s="70">
        <f>IFERROR(+'Tor Emp Adj'!J167/'CMA Emp Adj'!J167,"")</f>
        <v>0.5369620319455799</v>
      </c>
      <c r="K167" s="70">
        <f>IFERROR(+'Tor Emp Adj'!K167/'CMA Emp Adj'!K167,"")</f>
        <v>0.36348407205319083</v>
      </c>
      <c r="L167" s="70">
        <f>IFERROR(+'Tor Emp Adj'!L167/'CMA Emp Adj'!L167,"")</f>
        <v>0.37805814906616925</v>
      </c>
      <c r="M167" s="35">
        <f>IFERROR(+'Tor Emp Adj'!M167/'CMA Emp Adj'!M167,"")</f>
        <v>0.44720434298946043</v>
      </c>
      <c r="N167" s="35">
        <f>IFERROR(+'Tor Emp Adj'!N167/'CMA Emp Adj'!N167,"")</f>
        <v>0.44961447723809705</v>
      </c>
      <c r="O167" s="35">
        <f>IFERROR(+'Tor Emp Adj'!O167/'CMA Emp Adj'!O167,"")</f>
        <v>0.35731724437151274</v>
      </c>
      <c r="P167" s="35">
        <f>IFERROR(+'Tor Emp Adj'!P167/'CMA Emp Adj'!P167,"")</f>
        <v>0.43482323407231366</v>
      </c>
      <c r="Q167" s="35">
        <f>IFERROR(+'Tor Emp Adj'!Q167/'CMA Emp Adj'!Q167,"")</f>
        <v>0.40332208674896319</v>
      </c>
      <c r="R167" s="35">
        <f>IFERROR(+'Tor Emp Adj'!R167/'CMA Emp Adj'!R167,"")</f>
        <v>0.38698731030356087</v>
      </c>
      <c r="S167" s="35">
        <f>IFERROR(+'Tor Emp Adj'!S167/'CMA Emp Adj'!S167,"")</f>
        <v>0.45059161616301102</v>
      </c>
      <c r="T167" s="35">
        <f>IFERROR(+'Tor Emp Adj'!T167/'CMA Emp Adj'!T167,"")</f>
        <v>0.50913888862308254</v>
      </c>
      <c r="U167" s="35">
        <f>IFERROR(+'Tor Emp Adj'!U167/'CMA Emp Adj'!U167,"")</f>
        <v>0.32567000309922811</v>
      </c>
      <c r="V167" s="35">
        <f>IFERROR(+'Tor Emp Adj'!V167/'CMA Emp Adj'!V167,"")</f>
        <v>0.38161481086555604</v>
      </c>
      <c r="W167" s="35">
        <f>IFERROR(+'Tor Emp Adj'!W167/'CMA Emp Adj'!W167,"")</f>
        <v>0.458780959386344</v>
      </c>
      <c r="X167" s="35">
        <f>IFERROR(+'Tor Emp Adj'!X167/'CMA Emp Adj'!X167,"")</f>
        <v>0.38119292958087686</v>
      </c>
      <c r="Y167" s="35">
        <f>IFERROR(+'Tor Emp Adj'!Y167/'CMA Emp Adj'!Y167,"")</f>
        <v>0.41661027400721434</v>
      </c>
    </row>
    <row r="168" spans="1:25" x14ac:dyDescent="0.25">
      <c r="A168" s="5" t="s">
        <v>161</v>
      </c>
      <c r="B168" s="5"/>
      <c r="C168" s="13">
        <v>72</v>
      </c>
      <c r="D168" s="69">
        <f>IFERROR(+'Tor Emp Adj'!D168/'CMA Emp Adj'!D168,"")</f>
        <v>0.55790232564266284</v>
      </c>
      <c r="E168" s="69">
        <f>IFERROR(+'Tor Emp Adj'!E168/'CMA Emp Adj'!E168,"")</f>
        <v>0.55022678106250988</v>
      </c>
      <c r="F168" s="69">
        <f>IFERROR(+'Tor Emp Adj'!F168/'CMA Emp Adj'!F168,"")</f>
        <v>0.5507262566356419</v>
      </c>
      <c r="G168" s="69">
        <f>IFERROR(+'Tor Emp Adj'!G168/'CMA Emp Adj'!G168,"")</f>
        <v>0.57279015083815532</v>
      </c>
      <c r="H168" s="69">
        <f>IFERROR(+'Tor Emp Adj'!H168/'CMA Emp Adj'!H168,"")</f>
        <v>0.54752755841715184</v>
      </c>
      <c r="I168" s="69">
        <f>IFERROR(+'Tor Emp Adj'!I168/'CMA Emp Adj'!I168,"")</f>
        <v>0.58429284409535287</v>
      </c>
      <c r="J168" s="69">
        <f>IFERROR(+'Tor Emp Adj'!J168/'CMA Emp Adj'!J168,"")</f>
        <v>0.55456605765964051</v>
      </c>
      <c r="K168" s="69">
        <f>IFERROR(+'Tor Emp Adj'!K168/'CMA Emp Adj'!K168,"")</f>
        <v>0.55320868757240493</v>
      </c>
      <c r="L168" s="69">
        <f>IFERROR(+'Tor Emp Adj'!L168/'CMA Emp Adj'!L168,"")</f>
        <v>0.54949634909561063</v>
      </c>
      <c r="M168" s="34">
        <f>IFERROR(+'Tor Emp Adj'!M168/'CMA Emp Adj'!M168,"")</f>
        <v>0.53188978217086236</v>
      </c>
      <c r="N168" s="34">
        <f>IFERROR(+'Tor Emp Adj'!N168/'CMA Emp Adj'!N168,"")</f>
        <v>0.52633032460249929</v>
      </c>
      <c r="O168" s="34">
        <f>IFERROR(+'Tor Emp Adj'!O168/'CMA Emp Adj'!O168,"")</f>
        <v>0.59838011586045792</v>
      </c>
      <c r="P168" s="34">
        <f>IFERROR(+'Tor Emp Adj'!P168/'CMA Emp Adj'!P168,"")</f>
        <v>0.54460004059980605</v>
      </c>
      <c r="Q168" s="34">
        <f>IFERROR(+'Tor Emp Adj'!Q168/'CMA Emp Adj'!Q168,"")</f>
        <v>0.52915116369146309</v>
      </c>
      <c r="R168" s="34">
        <f>IFERROR(+'Tor Emp Adj'!R168/'CMA Emp Adj'!R168,"")</f>
        <v>0.53039934202258177</v>
      </c>
      <c r="S168" s="34">
        <f>IFERROR(+'Tor Emp Adj'!S168/'CMA Emp Adj'!S168,"")</f>
        <v>0.55287286721196338</v>
      </c>
      <c r="T168" s="34">
        <f>IFERROR(+'Tor Emp Adj'!T168/'CMA Emp Adj'!T168,"")</f>
        <v>0.54548777602221687</v>
      </c>
      <c r="U168" s="34">
        <f>IFERROR(+'Tor Emp Adj'!U168/'CMA Emp Adj'!U168,"")</f>
        <v>0.5363747632462833</v>
      </c>
      <c r="V168" s="34">
        <f>IFERROR(+'Tor Emp Adj'!V168/'CMA Emp Adj'!V168,"")</f>
        <v>0.55503447495012903</v>
      </c>
      <c r="W168" s="34">
        <f>IFERROR(+'Tor Emp Adj'!W168/'CMA Emp Adj'!W168,"")</f>
        <v>0.52613625564359989</v>
      </c>
      <c r="X168" s="34">
        <f>IFERROR(+'Tor Emp Adj'!X168/'CMA Emp Adj'!X168,"")</f>
        <v>0.62501885107590371</v>
      </c>
      <c r="Y168" s="34">
        <f>IFERROR(+'Tor Emp Adj'!Y168/'CMA Emp Adj'!Y168,"")</f>
        <v>0.5482374858332425</v>
      </c>
    </row>
    <row r="169" spans="1:25" x14ac:dyDescent="0.25">
      <c r="A169" s="6" t="s">
        <v>162</v>
      </c>
      <c r="B169" s="6"/>
      <c r="C169" s="14">
        <v>721</v>
      </c>
      <c r="D169" s="70">
        <f>IFERROR(+'Tor Emp Adj'!D169/'CMA Emp Adj'!D169,"")</f>
        <v>0.57488876287584734</v>
      </c>
      <c r="E169" s="70">
        <f>IFERROR(+'Tor Emp Adj'!E169/'CMA Emp Adj'!E169,"")</f>
        <v>0.62365649294778414</v>
      </c>
      <c r="F169" s="70">
        <f>IFERROR(+'Tor Emp Adj'!F169/'CMA Emp Adj'!F169,"")</f>
        <v>0.59715006503506685</v>
      </c>
      <c r="G169" s="70">
        <f>IFERROR(+'Tor Emp Adj'!G169/'CMA Emp Adj'!G169,"")</f>
        <v>0.65014806329084684</v>
      </c>
      <c r="H169" s="70">
        <f>IFERROR(+'Tor Emp Adj'!H169/'CMA Emp Adj'!H169,"")</f>
        <v>0.65530945133903651</v>
      </c>
      <c r="I169" s="70">
        <f>IFERROR(+'Tor Emp Adj'!I169/'CMA Emp Adj'!I169,"")</f>
        <v>0.67575018375009632</v>
      </c>
      <c r="J169" s="70">
        <f>IFERROR(+'Tor Emp Adj'!J169/'CMA Emp Adj'!J169,"")</f>
        <v>0.62486260081495604</v>
      </c>
      <c r="K169" s="70">
        <f>IFERROR(+'Tor Emp Adj'!K169/'CMA Emp Adj'!K169,"")</f>
        <v>0.64344409857239848</v>
      </c>
      <c r="L169" s="70">
        <f>IFERROR(+'Tor Emp Adj'!L169/'CMA Emp Adj'!L169,"")</f>
        <v>0.65788501712266467</v>
      </c>
      <c r="M169" s="35">
        <f>IFERROR(+'Tor Emp Adj'!M169/'CMA Emp Adj'!M169,"")</f>
        <v>0.8021096619530087</v>
      </c>
      <c r="N169" s="35">
        <f>IFERROR(+'Tor Emp Adj'!N169/'CMA Emp Adj'!N169,"")</f>
        <v>0.68433579041426562</v>
      </c>
      <c r="O169" s="35">
        <f>IFERROR(+'Tor Emp Adj'!O169/'CMA Emp Adj'!O169,"")</f>
        <v>0.75588709666714671</v>
      </c>
      <c r="P169" s="35">
        <f>IFERROR(+'Tor Emp Adj'!P169/'CMA Emp Adj'!P169,"")</f>
        <v>0.74080272015476678</v>
      </c>
      <c r="Q169" s="35">
        <f>IFERROR(+'Tor Emp Adj'!Q169/'CMA Emp Adj'!Q169,"")</f>
        <v>0.66755696177104007</v>
      </c>
      <c r="R169" s="35">
        <f>IFERROR(+'Tor Emp Adj'!R169/'CMA Emp Adj'!R169,"")</f>
        <v>0.62352021017719894</v>
      </c>
      <c r="S169" s="35">
        <f>IFERROR(+'Tor Emp Adj'!S169/'CMA Emp Adj'!S169,"")</f>
        <v>0.67253060370988338</v>
      </c>
      <c r="T169" s="35">
        <f>IFERROR(+'Tor Emp Adj'!T169/'CMA Emp Adj'!T169,"")</f>
        <v>0.70132468603866427</v>
      </c>
      <c r="U169" s="35">
        <f>IFERROR(+'Tor Emp Adj'!U169/'CMA Emp Adj'!U169,"")</f>
        <v>0.61203857624837898</v>
      </c>
      <c r="V169" s="35">
        <f>IFERROR(+'Tor Emp Adj'!V169/'CMA Emp Adj'!V169,"")</f>
        <v>0.77648283944942509</v>
      </c>
      <c r="W169" s="35">
        <f>IFERROR(+'Tor Emp Adj'!W169/'CMA Emp Adj'!W169,"")</f>
        <v>0.69295969538433211</v>
      </c>
      <c r="X169" s="35">
        <f>IFERROR(+'Tor Emp Adj'!X169/'CMA Emp Adj'!X169,"")</f>
        <v>0.77755407640329699</v>
      </c>
      <c r="Y169" s="35">
        <f>IFERROR(+'Tor Emp Adj'!Y169/'CMA Emp Adj'!Y169,"")</f>
        <v>0.7604973083581883</v>
      </c>
    </row>
    <row r="170" spans="1:25" x14ac:dyDescent="0.25">
      <c r="A170" s="6" t="s">
        <v>163</v>
      </c>
      <c r="B170" s="6"/>
      <c r="C170" s="14">
        <v>722</v>
      </c>
      <c r="D170" s="70">
        <f>IFERROR(+'Tor Emp Adj'!D170/'CMA Emp Adj'!D170,"")</f>
        <v>0.55461436492941929</v>
      </c>
      <c r="E170" s="70">
        <f>IFERROR(+'Tor Emp Adj'!E170/'CMA Emp Adj'!E170,"")</f>
        <v>0.53364911761295275</v>
      </c>
      <c r="F170" s="70">
        <f>IFERROR(+'Tor Emp Adj'!F170/'CMA Emp Adj'!F170,"")</f>
        <v>0.54152309477877003</v>
      </c>
      <c r="G170" s="70">
        <f>IFERROR(+'Tor Emp Adj'!G170/'CMA Emp Adj'!G170,"")</f>
        <v>0.55508167461728974</v>
      </c>
      <c r="H170" s="70">
        <f>IFERROR(+'Tor Emp Adj'!H170/'CMA Emp Adj'!H170,"")</f>
        <v>0.53114283231944159</v>
      </c>
      <c r="I170" s="70">
        <f>IFERROR(+'Tor Emp Adj'!I170/'CMA Emp Adj'!I170,"")</f>
        <v>0.56748853523319676</v>
      </c>
      <c r="J170" s="70">
        <f>IFERROR(+'Tor Emp Adj'!J170/'CMA Emp Adj'!J170,"")</f>
        <v>0.53835882441844485</v>
      </c>
      <c r="K170" s="70">
        <f>IFERROR(+'Tor Emp Adj'!K170/'CMA Emp Adj'!K170,"")</f>
        <v>0.54089168659677844</v>
      </c>
      <c r="L170" s="70">
        <f>IFERROR(+'Tor Emp Adj'!L170/'CMA Emp Adj'!L170,"")</f>
        <v>0.53120073591915862</v>
      </c>
      <c r="M170" s="35">
        <f>IFERROR(+'Tor Emp Adj'!M170/'CMA Emp Adj'!M170,"")</f>
        <v>0.49053498590012823</v>
      </c>
      <c r="N170" s="35">
        <f>IFERROR(+'Tor Emp Adj'!N170/'CMA Emp Adj'!N170,"")</f>
        <v>0.49878127413983447</v>
      </c>
      <c r="O170" s="35">
        <f>IFERROR(+'Tor Emp Adj'!O170/'CMA Emp Adj'!O170,"")</f>
        <v>0.5761263030166841</v>
      </c>
      <c r="P170" s="35">
        <f>IFERROR(+'Tor Emp Adj'!P170/'CMA Emp Adj'!P170,"")</f>
        <v>0.51733547941058478</v>
      </c>
      <c r="Q170" s="35">
        <f>IFERROR(+'Tor Emp Adj'!Q170/'CMA Emp Adj'!Q170,"")</f>
        <v>0.50825605667090878</v>
      </c>
      <c r="R170" s="35">
        <f>IFERROR(+'Tor Emp Adj'!R170/'CMA Emp Adj'!R170,"")</f>
        <v>0.51491718792069308</v>
      </c>
      <c r="S170" s="35">
        <f>IFERROR(+'Tor Emp Adj'!S170/'CMA Emp Adj'!S170,"")</f>
        <v>0.53398254021568514</v>
      </c>
      <c r="T170" s="35">
        <f>IFERROR(+'Tor Emp Adj'!T170/'CMA Emp Adj'!T170,"")</f>
        <v>0.52220506544935474</v>
      </c>
      <c r="U170" s="35">
        <f>IFERROR(+'Tor Emp Adj'!U170/'CMA Emp Adj'!U170,"")</f>
        <v>0.52404946024407995</v>
      </c>
      <c r="V170" s="35">
        <f>IFERROR(+'Tor Emp Adj'!V170/'CMA Emp Adj'!V170,"")</f>
        <v>0.52311761370583543</v>
      </c>
      <c r="W170" s="35">
        <f>IFERROR(+'Tor Emp Adj'!W170/'CMA Emp Adj'!W170,"")</f>
        <v>0.5064793377315322</v>
      </c>
      <c r="X170" s="35">
        <f>IFERROR(+'Tor Emp Adj'!X170/'CMA Emp Adj'!X170,"")</f>
        <v>0.60686771785711002</v>
      </c>
      <c r="Y170" s="35">
        <f>IFERROR(+'Tor Emp Adj'!Y170/'CMA Emp Adj'!Y170,"")</f>
        <v>0.52040522545029788</v>
      </c>
    </row>
    <row r="171" spans="1:25" x14ac:dyDescent="0.25">
      <c r="A171" s="5" t="s">
        <v>164</v>
      </c>
      <c r="B171" s="5"/>
      <c r="C171" s="13">
        <v>81</v>
      </c>
      <c r="D171" s="69">
        <f>IFERROR(+'Tor Emp Adj'!D171/'CMA Emp Adj'!D171,"")</f>
        <v>0.54959428432188517</v>
      </c>
      <c r="E171" s="69">
        <f>IFERROR(+'Tor Emp Adj'!E171/'CMA Emp Adj'!E171,"")</f>
        <v>0.51674763901049336</v>
      </c>
      <c r="F171" s="69">
        <f>IFERROR(+'Tor Emp Adj'!F171/'CMA Emp Adj'!F171,"")</f>
        <v>0.55770322037526732</v>
      </c>
      <c r="G171" s="69">
        <f>IFERROR(+'Tor Emp Adj'!G171/'CMA Emp Adj'!G171,"")</f>
        <v>0.53414978514627653</v>
      </c>
      <c r="H171" s="69">
        <f>IFERROR(+'Tor Emp Adj'!H171/'CMA Emp Adj'!H171,"")</f>
        <v>0.49628484351513807</v>
      </c>
      <c r="I171" s="69">
        <f>IFERROR(+'Tor Emp Adj'!I171/'CMA Emp Adj'!I171,"")</f>
        <v>0.47547444095081209</v>
      </c>
      <c r="J171" s="69">
        <f>IFERROR(+'Tor Emp Adj'!J171/'CMA Emp Adj'!J171,"")</f>
        <v>0.52945877042540312</v>
      </c>
      <c r="K171" s="69">
        <f>IFERROR(+'Tor Emp Adj'!K171/'CMA Emp Adj'!K171,"")</f>
        <v>0.55449206541133533</v>
      </c>
      <c r="L171" s="69">
        <f>IFERROR(+'Tor Emp Adj'!L171/'CMA Emp Adj'!L171,"")</f>
        <v>0.59976494064899732</v>
      </c>
      <c r="M171" s="34">
        <f>IFERROR(+'Tor Emp Adj'!M171/'CMA Emp Adj'!M171,"")</f>
        <v>0.60159251545746062</v>
      </c>
      <c r="N171" s="34">
        <f>IFERROR(+'Tor Emp Adj'!N171/'CMA Emp Adj'!N171,"")</f>
        <v>0.57366855481565493</v>
      </c>
      <c r="O171" s="34">
        <f>IFERROR(+'Tor Emp Adj'!O171/'CMA Emp Adj'!O171,"")</f>
        <v>0.54922571584115731</v>
      </c>
      <c r="P171" s="34">
        <f>IFERROR(+'Tor Emp Adj'!P171/'CMA Emp Adj'!P171,"")</f>
        <v>0.51652236020355347</v>
      </c>
      <c r="Q171" s="34">
        <f>IFERROR(+'Tor Emp Adj'!Q171/'CMA Emp Adj'!Q171,"")</f>
        <v>0.5506582581063546</v>
      </c>
      <c r="R171" s="34">
        <f>IFERROR(+'Tor Emp Adj'!R171/'CMA Emp Adj'!R171,"")</f>
        <v>0.55236996710576569</v>
      </c>
      <c r="S171" s="34">
        <f>IFERROR(+'Tor Emp Adj'!S171/'CMA Emp Adj'!S171,"")</f>
        <v>0.57000118798034205</v>
      </c>
      <c r="T171" s="34">
        <f>IFERROR(+'Tor Emp Adj'!T171/'CMA Emp Adj'!T171,"")</f>
        <v>0.62811010832981773</v>
      </c>
      <c r="U171" s="34">
        <f>IFERROR(+'Tor Emp Adj'!U171/'CMA Emp Adj'!U171,"")</f>
        <v>0.55677463452493314</v>
      </c>
      <c r="V171" s="34">
        <f>IFERROR(+'Tor Emp Adj'!V171/'CMA Emp Adj'!V171,"")</f>
        <v>0.53630584646884305</v>
      </c>
      <c r="W171" s="34">
        <f>IFERROR(+'Tor Emp Adj'!W171/'CMA Emp Adj'!W171,"")</f>
        <v>0.57243851679762725</v>
      </c>
      <c r="X171" s="34">
        <f>IFERROR(+'Tor Emp Adj'!X171/'CMA Emp Adj'!X171,"")</f>
        <v>0.53642520402188176</v>
      </c>
      <c r="Y171" s="34">
        <f>IFERROR(+'Tor Emp Adj'!Y171/'CMA Emp Adj'!Y171,"")</f>
        <v>0.55330523270597642</v>
      </c>
    </row>
    <row r="172" spans="1:25" x14ac:dyDescent="0.25">
      <c r="A172" s="6" t="s">
        <v>165</v>
      </c>
      <c r="B172" s="6"/>
      <c r="C172" s="14">
        <v>811</v>
      </c>
      <c r="D172" s="70">
        <f>IFERROR(+'Tor Emp Adj'!D172/'CMA Emp Adj'!D172,"")</f>
        <v>0.46660753526392357</v>
      </c>
      <c r="E172" s="70">
        <f>IFERROR(+'Tor Emp Adj'!E172/'CMA Emp Adj'!E172,"")</f>
        <v>0.43180031077909142</v>
      </c>
      <c r="F172" s="70">
        <f>IFERROR(+'Tor Emp Adj'!F172/'CMA Emp Adj'!F172,"")</f>
        <v>0.54501221734161553</v>
      </c>
      <c r="G172" s="70">
        <f>IFERROR(+'Tor Emp Adj'!G172/'CMA Emp Adj'!G172,"")</f>
        <v>0.39971863010327763</v>
      </c>
      <c r="H172" s="70">
        <f>IFERROR(+'Tor Emp Adj'!H172/'CMA Emp Adj'!H172,"")</f>
        <v>0.37611378814693081</v>
      </c>
      <c r="I172" s="70">
        <f>IFERROR(+'Tor Emp Adj'!I172/'CMA Emp Adj'!I172,"")</f>
        <v>0.35572461148477985</v>
      </c>
      <c r="J172" s="70">
        <f>IFERROR(+'Tor Emp Adj'!J172/'CMA Emp Adj'!J172,"")</f>
        <v>0.4026245793111542</v>
      </c>
      <c r="K172" s="70">
        <f>IFERROR(+'Tor Emp Adj'!K172/'CMA Emp Adj'!K172,"")</f>
        <v>0.45111208310411499</v>
      </c>
      <c r="L172" s="70">
        <f>IFERROR(+'Tor Emp Adj'!L172/'CMA Emp Adj'!L172,"")</f>
        <v>0.48205054628908817</v>
      </c>
      <c r="M172" s="35">
        <f>IFERROR(+'Tor Emp Adj'!M172/'CMA Emp Adj'!M172,"")</f>
        <v>0.51478021508941907</v>
      </c>
      <c r="N172" s="35">
        <f>IFERROR(+'Tor Emp Adj'!N172/'CMA Emp Adj'!N172,"")</f>
        <v>0.3902901614250408</v>
      </c>
      <c r="O172" s="35">
        <f>IFERROR(+'Tor Emp Adj'!O172/'CMA Emp Adj'!O172,"")</f>
        <v>0.38026389276754718</v>
      </c>
      <c r="P172" s="35">
        <f>IFERROR(+'Tor Emp Adj'!P172/'CMA Emp Adj'!P172,"")</f>
        <v>0.33388821096533139</v>
      </c>
      <c r="Q172" s="35">
        <f>IFERROR(+'Tor Emp Adj'!Q172/'CMA Emp Adj'!Q172,"")</f>
        <v>0.35809177365521228</v>
      </c>
      <c r="R172" s="35">
        <f>IFERROR(+'Tor Emp Adj'!R172/'CMA Emp Adj'!R172,"")</f>
        <v>0.33688828882288846</v>
      </c>
      <c r="S172" s="35">
        <f>IFERROR(+'Tor Emp Adj'!S172/'CMA Emp Adj'!S172,"")</f>
        <v>0.3466098433968709</v>
      </c>
      <c r="T172" s="35">
        <f>IFERROR(+'Tor Emp Adj'!T172/'CMA Emp Adj'!T172,"")</f>
        <v>0.32241612165781175</v>
      </c>
      <c r="U172" s="35">
        <f>IFERROR(+'Tor Emp Adj'!U172/'CMA Emp Adj'!U172,"")</f>
        <v>0.34828279649799088</v>
      </c>
      <c r="V172" s="35">
        <f>IFERROR(+'Tor Emp Adj'!V172/'CMA Emp Adj'!V172,"")</f>
        <v>0.28180812020401191</v>
      </c>
      <c r="W172" s="35">
        <f>IFERROR(+'Tor Emp Adj'!W172/'CMA Emp Adj'!W172,"")</f>
        <v>0.37692536296384266</v>
      </c>
      <c r="X172" s="35">
        <f>IFERROR(+'Tor Emp Adj'!X172/'CMA Emp Adj'!X172,"")</f>
        <v>0.36639052970951991</v>
      </c>
      <c r="Y172" s="35">
        <f>IFERROR(+'Tor Emp Adj'!Y172/'CMA Emp Adj'!Y172,"")</f>
        <v>0.3436527044300603</v>
      </c>
    </row>
    <row r="173" spans="1:25" x14ac:dyDescent="0.25">
      <c r="A173" s="7" t="s">
        <v>166</v>
      </c>
      <c r="B173" s="7"/>
      <c r="C173" s="14">
        <v>8111</v>
      </c>
      <c r="D173" s="70">
        <f>IFERROR(+'Tor Emp Adj'!D173/'CMA Emp Adj'!D173,"")</f>
        <v>0.47091153387196044</v>
      </c>
      <c r="E173" s="70">
        <f>IFERROR(+'Tor Emp Adj'!E173/'CMA Emp Adj'!E173,"")</f>
        <v>0.4327940649969898</v>
      </c>
      <c r="F173" s="70">
        <f>IFERROR(+'Tor Emp Adj'!F173/'CMA Emp Adj'!F173,"")</f>
        <v>0.53314634393211702</v>
      </c>
      <c r="G173" s="70">
        <f>IFERROR(+'Tor Emp Adj'!G173/'CMA Emp Adj'!G173,"")</f>
        <v>0.35106140150844478</v>
      </c>
      <c r="H173" s="70">
        <f>IFERROR(+'Tor Emp Adj'!H173/'CMA Emp Adj'!H173,"")</f>
        <v>0.37045167946292157</v>
      </c>
      <c r="I173" s="70">
        <f>IFERROR(+'Tor Emp Adj'!I173/'CMA Emp Adj'!I173,"")</f>
        <v>0.29598173442268094</v>
      </c>
      <c r="J173" s="70">
        <f>IFERROR(+'Tor Emp Adj'!J173/'CMA Emp Adj'!J173,"")</f>
        <v>0.37483402321498827</v>
      </c>
      <c r="K173" s="70">
        <f>IFERROR(+'Tor Emp Adj'!K173/'CMA Emp Adj'!K173,"")</f>
        <v>0.46810554239167107</v>
      </c>
      <c r="L173" s="70">
        <f>IFERROR(+'Tor Emp Adj'!L173/'CMA Emp Adj'!L173,"")</f>
        <v>0.56593167802215893</v>
      </c>
      <c r="M173" s="35">
        <f>IFERROR(+'Tor Emp Adj'!M173/'CMA Emp Adj'!M173,"")</f>
        <v>0.53780186799820096</v>
      </c>
      <c r="N173" s="35">
        <f>IFERROR(+'Tor Emp Adj'!N173/'CMA Emp Adj'!N173,"")</f>
        <v>0.36304201966589955</v>
      </c>
      <c r="O173" s="35">
        <f>IFERROR(+'Tor Emp Adj'!O173/'CMA Emp Adj'!O173,"")</f>
        <v>0.29695716067117645</v>
      </c>
      <c r="P173" s="35">
        <f>IFERROR(+'Tor Emp Adj'!P173/'CMA Emp Adj'!P173,"")</f>
        <v>0.33298726750572244</v>
      </c>
      <c r="Q173" s="35">
        <f>IFERROR(+'Tor Emp Adj'!Q173/'CMA Emp Adj'!Q173,"")</f>
        <v>0.37719194628199459</v>
      </c>
      <c r="R173" s="35">
        <f>IFERROR(+'Tor Emp Adj'!R173/'CMA Emp Adj'!R173,"")</f>
        <v>0.28872705191027465</v>
      </c>
      <c r="S173" s="35">
        <f>IFERROR(+'Tor Emp Adj'!S173/'CMA Emp Adj'!S173,"")</f>
        <v>0.34253893905323879</v>
      </c>
      <c r="T173" s="35">
        <f>IFERROR(+'Tor Emp Adj'!T173/'CMA Emp Adj'!T173,"")</f>
        <v>0.29566813690748955</v>
      </c>
      <c r="U173" s="35">
        <f>IFERROR(+'Tor Emp Adj'!U173/'CMA Emp Adj'!U173,"")</f>
        <v>0.30377393867757113</v>
      </c>
      <c r="V173" s="35">
        <f>IFERROR(+'Tor Emp Adj'!V173/'CMA Emp Adj'!V173,"")</f>
        <v>0.23936176488567518</v>
      </c>
      <c r="W173" s="35">
        <f>IFERROR(+'Tor Emp Adj'!W173/'CMA Emp Adj'!W173,"")</f>
        <v>0.35504771362752824</v>
      </c>
      <c r="X173" s="35">
        <f>IFERROR(+'Tor Emp Adj'!X173/'CMA Emp Adj'!X173,"")</f>
        <v>0.34141901761101445</v>
      </c>
      <c r="Y173" s="35">
        <f>IFERROR(+'Tor Emp Adj'!Y173/'CMA Emp Adj'!Y173,"")</f>
        <v>0.32958053475141974</v>
      </c>
    </row>
    <row r="174" spans="1:25" x14ac:dyDescent="0.25">
      <c r="A174" s="7" t="s">
        <v>167</v>
      </c>
      <c r="B174" s="7"/>
      <c r="C174" s="14" t="s">
        <v>209</v>
      </c>
      <c r="D174" s="70">
        <f>IFERROR(+'Tor Emp Adj'!D174/'CMA Emp Adj'!D174,"")</f>
        <v>0.40653253252695909</v>
      </c>
      <c r="E174" s="70">
        <f>IFERROR(+'Tor Emp Adj'!E174/'CMA Emp Adj'!E174,"")</f>
        <v>0.36725781495409465</v>
      </c>
      <c r="F174" s="70">
        <f>IFERROR(+'Tor Emp Adj'!F174/'CMA Emp Adj'!F174,"")</f>
        <v>0.45926501276818421</v>
      </c>
      <c r="G174" s="70">
        <f>IFERROR(+'Tor Emp Adj'!G174/'CMA Emp Adj'!G174,"")</f>
        <v>0.44750405599607657</v>
      </c>
      <c r="H174" s="70">
        <f>IFERROR(+'Tor Emp Adj'!H174/'CMA Emp Adj'!H174,"")</f>
        <v>0.33882162773317442</v>
      </c>
      <c r="I174" s="70">
        <f>IFERROR(+'Tor Emp Adj'!I174/'CMA Emp Adj'!I174,"")</f>
        <v>0.34295405064681656</v>
      </c>
      <c r="J174" s="70">
        <f>IFERROR(+'Tor Emp Adj'!J174/'CMA Emp Adj'!J174,"")</f>
        <v>0.35883391060397685</v>
      </c>
      <c r="K174" s="70">
        <f>IFERROR(+'Tor Emp Adj'!K174/'CMA Emp Adj'!K174,"")</f>
        <v>0.43045916023034186</v>
      </c>
      <c r="L174" s="70">
        <f>IFERROR(+'Tor Emp Adj'!L174/'CMA Emp Adj'!L174,"")</f>
        <v>0.37920731479364589</v>
      </c>
      <c r="M174" s="35">
        <f>IFERROR(+'Tor Emp Adj'!M174/'CMA Emp Adj'!M174,"")</f>
        <v>0.39759405022502003</v>
      </c>
      <c r="N174" s="35">
        <f>IFERROR(+'Tor Emp Adj'!N174/'CMA Emp Adj'!N174,"")</f>
        <v>0.40407571161502004</v>
      </c>
      <c r="O174" s="35">
        <f>IFERROR(+'Tor Emp Adj'!O174/'CMA Emp Adj'!O174,"")</f>
        <v>0.39613521669637802</v>
      </c>
      <c r="P174" s="35">
        <f>IFERROR(+'Tor Emp Adj'!P174/'CMA Emp Adj'!P174,"")</f>
        <v>0.27146918342666471</v>
      </c>
      <c r="Q174" s="35">
        <f>IFERROR(+'Tor Emp Adj'!Q174/'CMA Emp Adj'!Q174,"")</f>
        <v>0.2417911623772277</v>
      </c>
      <c r="R174" s="35">
        <f>IFERROR(+'Tor Emp Adj'!R174/'CMA Emp Adj'!R174,"")</f>
        <v>0.29322387943470779</v>
      </c>
      <c r="S174" s="35">
        <f>IFERROR(+'Tor Emp Adj'!S174/'CMA Emp Adj'!S174,"")</f>
        <v>0.27141617047437033</v>
      </c>
      <c r="T174" s="35">
        <f>IFERROR(+'Tor Emp Adj'!T174/'CMA Emp Adj'!T174,"")</f>
        <v>0.25762495959420612</v>
      </c>
      <c r="U174" s="35">
        <f>IFERROR(+'Tor Emp Adj'!U174/'CMA Emp Adj'!U174,"")</f>
        <v>0.31012116560621056</v>
      </c>
      <c r="V174" s="35">
        <f>IFERROR(+'Tor Emp Adj'!V174/'CMA Emp Adj'!V174,"")</f>
        <v>0.2453066812342489</v>
      </c>
      <c r="W174" s="35">
        <f>IFERROR(+'Tor Emp Adj'!W174/'CMA Emp Adj'!W174,"")</f>
        <v>0.29888789815330891</v>
      </c>
      <c r="X174" s="35">
        <f>IFERROR(+'Tor Emp Adj'!X174/'CMA Emp Adj'!X174,"")</f>
        <v>0.21111058517624653</v>
      </c>
      <c r="Y174" s="35">
        <f>IFERROR(+'Tor Emp Adj'!Y174/'CMA Emp Adj'!Y174,"")</f>
        <v>0.17415784836911244</v>
      </c>
    </row>
    <row r="175" spans="1:25" x14ac:dyDescent="0.25">
      <c r="A175" s="6" t="s">
        <v>168</v>
      </c>
      <c r="B175" s="6"/>
      <c r="C175" s="14">
        <v>812</v>
      </c>
      <c r="D175" s="70">
        <f>IFERROR(+'Tor Emp Adj'!D175/'CMA Emp Adj'!D175,"")</f>
        <v>0.54348427896482576</v>
      </c>
      <c r="E175" s="70">
        <f>IFERROR(+'Tor Emp Adj'!E175/'CMA Emp Adj'!E175,"")</f>
        <v>0.49559688834891408</v>
      </c>
      <c r="F175" s="70">
        <f>IFERROR(+'Tor Emp Adj'!F175/'CMA Emp Adj'!F175,"")</f>
        <v>0.50606304921068823</v>
      </c>
      <c r="G175" s="70">
        <f>IFERROR(+'Tor Emp Adj'!G175/'CMA Emp Adj'!G175,"")</f>
        <v>0.48249039153447465</v>
      </c>
      <c r="H175" s="70">
        <f>IFERROR(+'Tor Emp Adj'!H175/'CMA Emp Adj'!H175,"")</f>
        <v>0.47643515171158157</v>
      </c>
      <c r="I175" s="70">
        <f>IFERROR(+'Tor Emp Adj'!I175/'CMA Emp Adj'!I175,"")</f>
        <v>0.53580579083923918</v>
      </c>
      <c r="J175" s="70">
        <f>IFERROR(+'Tor Emp Adj'!J175/'CMA Emp Adj'!J175,"")</f>
        <v>0.53472662280906258</v>
      </c>
      <c r="K175" s="70">
        <f>IFERROR(+'Tor Emp Adj'!K175/'CMA Emp Adj'!K175,"")</f>
        <v>0.50921659983651246</v>
      </c>
      <c r="L175" s="70">
        <f>IFERROR(+'Tor Emp Adj'!L175/'CMA Emp Adj'!L175,"")</f>
        <v>0.54909453714745637</v>
      </c>
      <c r="M175" s="35">
        <f>IFERROR(+'Tor Emp Adj'!M175/'CMA Emp Adj'!M175,"")</f>
        <v>0.56956749155896225</v>
      </c>
      <c r="N175" s="35">
        <f>IFERROR(+'Tor Emp Adj'!N175/'CMA Emp Adj'!N175,"")</f>
        <v>0.57669761489145888</v>
      </c>
      <c r="O175" s="35">
        <f>IFERROR(+'Tor Emp Adj'!O175/'CMA Emp Adj'!O175,"")</f>
        <v>0.5443487089842507</v>
      </c>
      <c r="P175" s="35">
        <f>IFERROR(+'Tor Emp Adj'!P175/'CMA Emp Adj'!P175,"")</f>
        <v>0.47199742885073076</v>
      </c>
      <c r="Q175" s="35">
        <f>IFERROR(+'Tor Emp Adj'!Q175/'CMA Emp Adj'!Q175,"")</f>
        <v>0.53877681283552015</v>
      </c>
      <c r="R175" s="35">
        <f>IFERROR(+'Tor Emp Adj'!R175/'CMA Emp Adj'!R175,"")</f>
        <v>0.53433755690182361</v>
      </c>
      <c r="S175" s="35">
        <f>IFERROR(+'Tor Emp Adj'!S175/'CMA Emp Adj'!S175,"")</f>
        <v>0.56223808147725307</v>
      </c>
      <c r="T175" s="35">
        <f>IFERROR(+'Tor Emp Adj'!T175/'CMA Emp Adj'!T175,"")</f>
        <v>0.66043797025236073</v>
      </c>
      <c r="U175" s="35">
        <f>IFERROR(+'Tor Emp Adj'!U175/'CMA Emp Adj'!U175,"")</f>
        <v>0.54119723128507002</v>
      </c>
      <c r="V175" s="35">
        <f>IFERROR(+'Tor Emp Adj'!V175/'CMA Emp Adj'!V175,"")</f>
        <v>0.56484906945055702</v>
      </c>
      <c r="W175" s="35">
        <f>IFERROR(+'Tor Emp Adj'!W175/'CMA Emp Adj'!W175,"")</f>
        <v>0.53880922748310522</v>
      </c>
      <c r="X175" s="35">
        <f>IFERROR(+'Tor Emp Adj'!X175/'CMA Emp Adj'!X175,"")</f>
        <v>0.4616261410161992</v>
      </c>
      <c r="Y175" s="35">
        <f>IFERROR(+'Tor Emp Adj'!Y175/'CMA Emp Adj'!Y175,"")</f>
        <v>0.53196601605397376</v>
      </c>
    </row>
    <row r="176" spans="1:25" x14ac:dyDescent="0.25">
      <c r="A176" s="6" t="s">
        <v>169</v>
      </c>
      <c r="B176" s="6"/>
      <c r="C176" s="14">
        <v>813</v>
      </c>
      <c r="D176" s="70">
        <f>IFERROR(+'Tor Emp Adj'!D176/'CMA Emp Adj'!D176,"")</f>
        <v>0.66436086308792908</v>
      </c>
      <c r="E176" s="70">
        <f>IFERROR(+'Tor Emp Adj'!E176/'CMA Emp Adj'!E176,"")</f>
        <v>0.61229672202467278</v>
      </c>
      <c r="F176" s="70">
        <f>IFERROR(+'Tor Emp Adj'!F176/'CMA Emp Adj'!F176,"")</f>
        <v>0.59881941584692022</v>
      </c>
      <c r="G176" s="70">
        <f>IFERROR(+'Tor Emp Adj'!G176/'CMA Emp Adj'!G176,"")</f>
        <v>0.72353297006921646</v>
      </c>
      <c r="H176" s="70">
        <f>IFERROR(+'Tor Emp Adj'!H176/'CMA Emp Adj'!H176,"")</f>
        <v>0.62384423266155142</v>
      </c>
      <c r="I176" s="70">
        <f>IFERROR(+'Tor Emp Adj'!I176/'CMA Emp Adj'!I176,"")</f>
        <v>0.51466257929822046</v>
      </c>
      <c r="J176" s="70">
        <f>IFERROR(+'Tor Emp Adj'!J176/'CMA Emp Adj'!J176,"")</f>
        <v>0.62377015237123945</v>
      </c>
      <c r="K176" s="70">
        <f>IFERROR(+'Tor Emp Adj'!K176/'CMA Emp Adj'!K176,"")</f>
        <v>0.65665818755811645</v>
      </c>
      <c r="L176" s="70">
        <f>IFERROR(+'Tor Emp Adj'!L176/'CMA Emp Adj'!L176,"")</f>
        <v>0.77449282149412091</v>
      </c>
      <c r="M176" s="35">
        <f>IFERROR(+'Tor Emp Adj'!M176/'CMA Emp Adj'!M176,"")</f>
        <v>0.79757041775270687</v>
      </c>
      <c r="N176" s="35">
        <f>IFERROR(+'Tor Emp Adj'!N176/'CMA Emp Adj'!N176,"")</f>
        <v>0.75055179915519188</v>
      </c>
      <c r="O176" s="35">
        <f>IFERROR(+'Tor Emp Adj'!O176/'CMA Emp Adj'!O176,"")</f>
        <v>0.67436096443340232</v>
      </c>
      <c r="P176" s="35">
        <f>IFERROR(+'Tor Emp Adj'!P176/'CMA Emp Adj'!P176,"")</f>
        <v>0.75621175690824882</v>
      </c>
      <c r="Q176" s="35">
        <f>IFERROR(+'Tor Emp Adj'!Q176/'CMA Emp Adj'!Q176,"")</f>
        <v>0.66744879890518616</v>
      </c>
      <c r="R176" s="35">
        <f>IFERROR(+'Tor Emp Adj'!R176/'CMA Emp Adj'!R176,"")</f>
        <v>0.74575125221923289</v>
      </c>
      <c r="S176" s="35">
        <f>IFERROR(+'Tor Emp Adj'!S176/'CMA Emp Adj'!S176,"")</f>
        <v>0.72717567984655285</v>
      </c>
      <c r="T176" s="35">
        <f>IFERROR(+'Tor Emp Adj'!T176/'CMA Emp Adj'!T176,"")</f>
        <v>0.73909963805259404</v>
      </c>
      <c r="U176" s="35">
        <f>IFERROR(+'Tor Emp Adj'!U176/'CMA Emp Adj'!U176,"")</f>
        <v>0.67702811769989035</v>
      </c>
      <c r="V176" s="35">
        <f>IFERROR(+'Tor Emp Adj'!V176/'CMA Emp Adj'!V176,"")</f>
        <v>0.72256235495878007</v>
      </c>
      <c r="W176" s="35">
        <f>IFERROR(+'Tor Emp Adj'!W176/'CMA Emp Adj'!W176,"")</f>
        <v>0.72600865656866032</v>
      </c>
      <c r="X176" s="35">
        <f>IFERROR(+'Tor Emp Adj'!X176/'CMA Emp Adj'!X176,"")</f>
        <v>0.734203638339325</v>
      </c>
      <c r="Y176" s="35">
        <f>IFERROR(+'Tor Emp Adj'!Y176/'CMA Emp Adj'!Y176,"")</f>
        <v>0.67877894942869543</v>
      </c>
    </row>
    <row r="177" spans="1:25" x14ac:dyDescent="0.25">
      <c r="A177" s="6" t="s">
        <v>170</v>
      </c>
      <c r="B177" s="6"/>
      <c r="C177" s="14">
        <v>814</v>
      </c>
      <c r="D177" s="70">
        <f>IFERROR(+'Tor Emp Adj'!D177/'CMA Emp Adj'!D177,"")</f>
        <v>0.54921929615568132</v>
      </c>
      <c r="E177" s="70">
        <f>IFERROR(+'Tor Emp Adj'!E177/'CMA Emp Adj'!E177,"")</f>
        <v>0.65480969587917082</v>
      </c>
      <c r="F177" s="70">
        <f>IFERROR(+'Tor Emp Adj'!F177/'CMA Emp Adj'!F177,"")</f>
        <v>0.61442773241648951</v>
      </c>
      <c r="G177" s="70">
        <f>IFERROR(+'Tor Emp Adj'!G177/'CMA Emp Adj'!G177,"")</f>
        <v>0.62544749211920581</v>
      </c>
      <c r="H177" s="70">
        <f>IFERROR(+'Tor Emp Adj'!H177/'CMA Emp Adj'!H177,"")</f>
        <v>0.60402397858098944</v>
      </c>
      <c r="I177" s="70">
        <f>IFERROR(+'Tor Emp Adj'!I177/'CMA Emp Adj'!I177,"")</f>
        <v>0.60711183128067803</v>
      </c>
      <c r="J177" s="70">
        <f>IFERROR(+'Tor Emp Adj'!J177/'CMA Emp Adj'!J177,"")</f>
        <v>0.65048220089167386</v>
      </c>
      <c r="K177" s="70">
        <f>IFERROR(+'Tor Emp Adj'!K177/'CMA Emp Adj'!K177,"")</f>
        <v>0.68763969373488798</v>
      </c>
      <c r="L177" s="70">
        <f>IFERROR(+'Tor Emp Adj'!L177/'CMA Emp Adj'!L177,"")</f>
        <v>0.64524423585886914</v>
      </c>
      <c r="M177" s="35">
        <f>IFERROR(+'Tor Emp Adj'!M177/'CMA Emp Adj'!M177,"")</f>
        <v>0.48354578966551132</v>
      </c>
      <c r="N177" s="35">
        <f>IFERROR(+'Tor Emp Adj'!N177/'CMA Emp Adj'!N177,"")</f>
        <v>0.61477476428289601</v>
      </c>
      <c r="O177" s="35">
        <f>IFERROR(+'Tor Emp Adj'!O177/'CMA Emp Adj'!O177,"")</f>
        <v>0.63059142813856373</v>
      </c>
      <c r="P177" s="35">
        <f>IFERROR(+'Tor Emp Adj'!P177/'CMA Emp Adj'!P177,"")</f>
        <v>0.53285296013324912</v>
      </c>
      <c r="Q177" s="35">
        <f>IFERROR(+'Tor Emp Adj'!Q177/'CMA Emp Adj'!Q177,"")</f>
        <v>0.63505718047100823</v>
      </c>
      <c r="R177" s="35">
        <f>IFERROR(+'Tor Emp Adj'!R177/'CMA Emp Adj'!R177,"")</f>
        <v>0.59234604031694149</v>
      </c>
      <c r="S177" s="35">
        <f>IFERROR(+'Tor Emp Adj'!S177/'CMA Emp Adj'!S177,"")</f>
        <v>0.6319962063278427</v>
      </c>
      <c r="T177" s="35">
        <f>IFERROR(+'Tor Emp Adj'!T177/'CMA Emp Adj'!T177,"")</f>
        <v>0.71129469330656181</v>
      </c>
      <c r="U177" s="35">
        <f>IFERROR(+'Tor Emp Adj'!U177/'CMA Emp Adj'!U177,"")</f>
        <v>0.62438540138745269</v>
      </c>
      <c r="V177" s="35">
        <f>IFERROR(+'Tor Emp Adj'!V177/'CMA Emp Adj'!V177,"")</f>
        <v>0.61377832756100603</v>
      </c>
      <c r="W177" s="35">
        <f>IFERROR(+'Tor Emp Adj'!W177/'CMA Emp Adj'!W177,"")</f>
        <v>0.7247374393429008</v>
      </c>
      <c r="X177" s="35">
        <f>IFERROR(+'Tor Emp Adj'!X177/'CMA Emp Adj'!X177,"")</f>
        <v>0.68497673456183872</v>
      </c>
      <c r="Y177" s="35">
        <f>IFERROR(+'Tor Emp Adj'!Y177/'CMA Emp Adj'!Y177,"")</f>
        <v>0.78148640449321827</v>
      </c>
    </row>
    <row r="178" spans="1:25" x14ac:dyDescent="0.25">
      <c r="A178" s="5" t="s">
        <v>171</v>
      </c>
      <c r="B178" s="5"/>
      <c r="C178" s="13">
        <v>91</v>
      </c>
      <c r="D178" s="69">
        <f>IFERROR(+'Tor Emp Adj'!D178/'CMA Emp Adj'!D178,"")</f>
        <v>0.50640902834555124</v>
      </c>
      <c r="E178" s="69">
        <f>IFERROR(+'Tor Emp Adj'!E178/'CMA Emp Adj'!E178,"")</f>
        <v>0.49370767212841471</v>
      </c>
      <c r="F178" s="69">
        <f>IFERROR(+'Tor Emp Adj'!F178/'CMA Emp Adj'!F178,"")</f>
        <v>0.55106241392471411</v>
      </c>
      <c r="G178" s="69">
        <f>IFERROR(+'Tor Emp Adj'!G178/'CMA Emp Adj'!G178,"")</f>
        <v>0.55942509777179983</v>
      </c>
      <c r="H178" s="69">
        <f>IFERROR(+'Tor Emp Adj'!H178/'CMA Emp Adj'!H178,"")</f>
        <v>0.4511571957227955</v>
      </c>
      <c r="I178" s="69">
        <f>IFERROR(+'Tor Emp Adj'!I178/'CMA Emp Adj'!I178,"")</f>
        <v>0.45907139305016631</v>
      </c>
      <c r="J178" s="69">
        <f>IFERROR(+'Tor Emp Adj'!J178/'CMA Emp Adj'!J178,"")</f>
        <v>0.52668327980192264</v>
      </c>
      <c r="K178" s="69">
        <f>IFERROR(+'Tor Emp Adj'!K178/'CMA Emp Adj'!K178,"")</f>
        <v>0.50587088381815959</v>
      </c>
      <c r="L178" s="69">
        <f>IFERROR(+'Tor Emp Adj'!L178/'CMA Emp Adj'!L178,"")</f>
        <v>0.66816330103515942</v>
      </c>
      <c r="M178" s="34">
        <f>IFERROR(+'Tor Emp Adj'!M178/'CMA Emp Adj'!M178,"")</f>
        <v>0.69291705968639716</v>
      </c>
      <c r="N178" s="34">
        <f>IFERROR(+'Tor Emp Adj'!N178/'CMA Emp Adj'!N178,"")</f>
        <v>0.70489459061002635</v>
      </c>
      <c r="O178" s="34">
        <f>IFERROR(+'Tor Emp Adj'!O178/'CMA Emp Adj'!O178,"")</f>
        <v>0.65115983525761456</v>
      </c>
      <c r="P178" s="34">
        <f>IFERROR(+'Tor Emp Adj'!P178/'CMA Emp Adj'!P178,"")</f>
        <v>0.63888070805998687</v>
      </c>
      <c r="Q178" s="34">
        <f>IFERROR(+'Tor Emp Adj'!Q178/'CMA Emp Adj'!Q178,"")</f>
        <v>0.62671089107550415</v>
      </c>
      <c r="R178" s="34">
        <f>IFERROR(+'Tor Emp Adj'!R178/'CMA Emp Adj'!R178,"")</f>
        <v>0.62775211799649178</v>
      </c>
      <c r="S178" s="34">
        <f>IFERROR(+'Tor Emp Adj'!S178/'CMA Emp Adj'!S178,"")</f>
        <v>0.71777639664661697</v>
      </c>
      <c r="T178" s="34">
        <f>IFERROR(+'Tor Emp Adj'!T178/'CMA Emp Adj'!T178,"")</f>
        <v>0.65442998058858237</v>
      </c>
      <c r="U178" s="34">
        <f>IFERROR(+'Tor Emp Adj'!U178/'CMA Emp Adj'!U178,"")</f>
        <v>0.61347179301787857</v>
      </c>
      <c r="V178" s="34">
        <f>IFERROR(+'Tor Emp Adj'!V178/'CMA Emp Adj'!V178,"")</f>
        <v>0.65027687721856775</v>
      </c>
      <c r="W178" s="34">
        <f>IFERROR(+'Tor Emp Adj'!W178/'CMA Emp Adj'!W178,"")</f>
        <v>0.57003812859142222</v>
      </c>
      <c r="X178" s="34">
        <f>IFERROR(+'Tor Emp Adj'!X178/'CMA Emp Adj'!X178,"")</f>
        <v>0.72187333731526282</v>
      </c>
      <c r="Y178" s="34">
        <f>IFERROR(+'Tor Emp Adj'!Y178/'CMA Emp Adj'!Y178,"")</f>
        <v>0.61843339329500202</v>
      </c>
    </row>
    <row r="179" spans="1:25" x14ac:dyDescent="0.25">
      <c r="A179" s="6" t="s">
        <v>172</v>
      </c>
      <c r="B179" s="6"/>
      <c r="C179" s="14">
        <v>911</v>
      </c>
      <c r="D179" s="70">
        <f>IFERROR(+'Tor Emp Adj'!D179/'CMA Emp Adj'!D179,"")</f>
        <v>0.60317231229050139</v>
      </c>
      <c r="E179" s="70">
        <f>IFERROR(+'Tor Emp Adj'!E179/'CMA Emp Adj'!E179,"")</f>
        <v>0.5990029927075825</v>
      </c>
      <c r="F179" s="70">
        <f>IFERROR(+'Tor Emp Adj'!F179/'CMA Emp Adj'!F179,"")</f>
        <v>0.6269843205228991</v>
      </c>
      <c r="G179" s="70">
        <f>IFERROR(+'Tor Emp Adj'!G179/'CMA Emp Adj'!G179,"")</f>
        <v>0.59236731722780489</v>
      </c>
      <c r="H179" s="70">
        <f>IFERROR(+'Tor Emp Adj'!H179/'CMA Emp Adj'!H179,"")</f>
        <v>0.50474591605529839</v>
      </c>
      <c r="I179" s="70">
        <f>IFERROR(+'Tor Emp Adj'!I179/'CMA Emp Adj'!I179,"")</f>
        <v>0.42517562761799232</v>
      </c>
      <c r="J179" s="70">
        <f>IFERROR(+'Tor Emp Adj'!J179/'CMA Emp Adj'!J179,"")</f>
        <v>0.55038226971571491</v>
      </c>
      <c r="K179" s="70">
        <f>IFERROR(+'Tor Emp Adj'!K179/'CMA Emp Adj'!K179,"")</f>
        <v>0.57403102632768199</v>
      </c>
      <c r="L179" s="70">
        <f>IFERROR(+'Tor Emp Adj'!L179/'CMA Emp Adj'!L179,"")</f>
        <v>0.76297289526126555</v>
      </c>
      <c r="M179" s="35">
        <f>IFERROR(+'Tor Emp Adj'!M179/'CMA Emp Adj'!M179,"")</f>
        <v>0.87414318214827058</v>
      </c>
      <c r="N179" s="35">
        <f>IFERROR(+'Tor Emp Adj'!N179/'CMA Emp Adj'!N179,"")</f>
        <v>0.61712580920401927</v>
      </c>
      <c r="O179" s="35">
        <f>IFERROR(+'Tor Emp Adj'!O179/'CMA Emp Adj'!O179,"")</f>
        <v>0.7400155768295622</v>
      </c>
      <c r="P179" s="35">
        <f>IFERROR(+'Tor Emp Adj'!P179/'CMA Emp Adj'!P179,"")</f>
        <v>0.75534499640165909</v>
      </c>
      <c r="Q179" s="35">
        <f>IFERROR(+'Tor Emp Adj'!Q179/'CMA Emp Adj'!Q179,"")</f>
        <v>0.66180247770229095</v>
      </c>
      <c r="R179" s="35">
        <f>IFERROR(+'Tor Emp Adj'!R179/'CMA Emp Adj'!R179,"")</f>
        <v>0.56834762324569599</v>
      </c>
      <c r="S179" s="35">
        <f>IFERROR(+'Tor Emp Adj'!S179/'CMA Emp Adj'!S179,"")</f>
        <v>0.72536524093294208</v>
      </c>
      <c r="T179" s="35">
        <f>IFERROR(+'Tor Emp Adj'!T179/'CMA Emp Adj'!T179,"")</f>
        <v>0.71892320352563055</v>
      </c>
      <c r="U179" s="35">
        <f>IFERROR(+'Tor Emp Adj'!U179/'CMA Emp Adj'!U179,"")</f>
        <v>0.65521263102253535</v>
      </c>
      <c r="V179" s="35">
        <f>IFERROR(+'Tor Emp Adj'!V179/'CMA Emp Adj'!V179,"")</f>
        <v>0.46355879025817071</v>
      </c>
      <c r="W179" s="35">
        <f>IFERROR(+'Tor Emp Adj'!W179/'CMA Emp Adj'!W179,"")</f>
        <v>0.74566091259761047</v>
      </c>
      <c r="X179" s="35">
        <f>IFERROR(+'Tor Emp Adj'!X179/'CMA Emp Adj'!X179,"")</f>
        <v>0.86411517809124527</v>
      </c>
      <c r="Y179" s="35">
        <f>IFERROR(+'Tor Emp Adj'!Y179/'CMA Emp Adj'!Y179,"")</f>
        <v>0.70086938440223234</v>
      </c>
    </row>
    <row r="180" spans="1:25" x14ac:dyDescent="0.25">
      <c r="A180" s="6" t="s">
        <v>173</v>
      </c>
      <c r="B180" s="6"/>
      <c r="C180" s="14">
        <v>912</v>
      </c>
      <c r="D180" s="70">
        <f>IFERROR(+'Tor Emp Adj'!D180/'CMA Emp Adj'!D180,"")</f>
        <v>0.62902588827910699</v>
      </c>
      <c r="E180" s="70">
        <f>IFERROR(+'Tor Emp Adj'!E180/'CMA Emp Adj'!E180,"")</f>
        <v>0.5944510392952006</v>
      </c>
      <c r="F180" s="70">
        <f>IFERROR(+'Tor Emp Adj'!F180/'CMA Emp Adj'!F180,"")</f>
        <v>0.61417347570061265</v>
      </c>
      <c r="G180" s="70">
        <f>IFERROR(+'Tor Emp Adj'!G180/'CMA Emp Adj'!G180,"")</f>
        <v>0.64614478762715255</v>
      </c>
      <c r="H180" s="70">
        <f>IFERROR(+'Tor Emp Adj'!H180/'CMA Emp Adj'!H180,"")</f>
        <v>0.47619115965710318</v>
      </c>
      <c r="I180" s="70">
        <f>IFERROR(+'Tor Emp Adj'!I180/'CMA Emp Adj'!I180,"")</f>
        <v>0.57898674512977422</v>
      </c>
      <c r="J180" s="70">
        <f>IFERROR(+'Tor Emp Adj'!J180/'CMA Emp Adj'!J180,"")</f>
        <v>0.61485443183089916</v>
      </c>
      <c r="K180" s="70">
        <f>IFERROR(+'Tor Emp Adj'!K180/'CMA Emp Adj'!K180,"")</f>
        <v>0.59529712027089476</v>
      </c>
      <c r="L180" s="70">
        <f>IFERROR(+'Tor Emp Adj'!L180/'CMA Emp Adj'!L180,"")</f>
        <v>0.91349311950329459</v>
      </c>
      <c r="M180" s="35">
        <f>IFERROR(+'Tor Emp Adj'!M180/'CMA Emp Adj'!M180,"")</f>
        <v>0.77189803426272208</v>
      </c>
      <c r="N180" s="35">
        <f>IFERROR(+'Tor Emp Adj'!N180/'CMA Emp Adj'!N180,"")</f>
        <v>0.82908122455156541</v>
      </c>
      <c r="O180" s="35">
        <f>IFERROR(+'Tor Emp Adj'!O180/'CMA Emp Adj'!O180,"")</f>
        <v>0.78749946033755547</v>
      </c>
      <c r="P180" s="35">
        <f>IFERROR(+'Tor Emp Adj'!P180/'CMA Emp Adj'!P180,"")</f>
        <v>0.62079071216675574</v>
      </c>
      <c r="Q180" s="35">
        <f>IFERROR(+'Tor Emp Adj'!Q180/'CMA Emp Adj'!Q180,"")</f>
        <v>0.75043245383361223</v>
      </c>
      <c r="R180" s="35">
        <f>IFERROR(+'Tor Emp Adj'!R180/'CMA Emp Adj'!R180,"")</f>
        <v>0.82391134508116315</v>
      </c>
      <c r="S180" s="35">
        <f>IFERROR(+'Tor Emp Adj'!S180/'CMA Emp Adj'!S180,"")</f>
        <v>0.90688013232283637</v>
      </c>
      <c r="T180" s="35">
        <f>IFERROR(+'Tor Emp Adj'!T180/'CMA Emp Adj'!T180,"")</f>
        <v>0.74542258216925616</v>
      </c>
      <c r="U180" s="35">
        <f>IFERROR(+'Tor Emp Adj'!U180/'CMA Emp Adj'!U180,"")</f>
        <v>0.78762572193092317</v>
      </c>
      <c r="V180" s="35">
        <f>IFERROR(+'Tor Emp Adj'!V180/'CMA Emp Adj'!V180,"")</f>
        <v>0.80636407062014726</v>
      </c>
      <c r="W180" s="35">
        <f>IFERROR(+'Tor Emp Adj'!W180/'CMA Emp Adj'!W180,"")</f>
        <v>0.63225537012747057</v>
      </c>
      <c r="X180" s="35">
        <f>IFERROR(+'Tor Emp Adj'!X180/'CMA Emp Adj'!X180,"")</f>
        <v>0.87400637822867278</v>
      </c>
      <c r="Y180" s="35">
        <f>IFERROR(+'Tor Emp Adj'!Y180/'CMA Emp Adj'!Y180,"")</f>
        <v>0.83524093746499961</v>
      </c>
    </row>
    <row r="181" spans="1:25" x14ac:dyDescent="0.25">
      <c r="A181" s="6" t="s">
        <v>174</v>
      </c>
      <c r="B181" s="6"/>
      <c r="C181" s="14">
        <v>913</v>
      </c>
      <c r="D181" s="70">
        <f>IFERROR(+'Tor Emp Adj'!D181/'CMA Emp Adj'!D181,"")</f>
        <v>0.4081831035898118</v>
      </c>
      <c r="E181" s="70">
        <f>IFERROR(+'Tor Emp Adj'!E181/'CMA Emp Adj'!E181,"")</f>
        <v>0.41728063816791222</v>
      </c>
      <c r="F181" s="70">
        <f>IFERROR(+'Tor Emp Adj'!F181/'CMA Emp Adj'!F181,"")</f>
        <v>0.46915647355470846</v>
      </c>
      <c r="G181" s="70">
        <f>IFERROR(+'Tor Emp Adj'!G181/'CMA Emp Adj'!G181,"")</f>
        <v>0.47199389010946424</v>
      </c>
      <c r="H181" s="70">
        <f>IFERROR(+'Tor Emp Adj'!H181/'CMA Emp Adj'!H181,"")</f>
        <v>0.39197319874060027</v>
      </c>
      <c r="I181" s="70">
        <f>IFERROR(+'Tor Emp Adj'!I181/'CMA Emp Adj'!I181,"")</f>
        <v>0.39187113803307194</v>
      </c>
      <c r="J181" s="70">
        <f>IFERROR(+'Tor Emp Adj'!J181/'CMA Emp Adj'!J181,"")</f>
        <v>0.43534365174497924</v>
      </c>
      <c r="K181" s="70">
        <f>IFERROR(+'Tor Emp Adj'!K181/'CMA Emp Adj'!K181,"")</f>
        <v>0.39585882675175754</v>
      </c>
      <c r="L181" s="70">
        <f>IFERROR(+'Tor Emp Adj'!L181/'CMA Emp Adj'!L181,"")</f>
        <v>0.44764327778887947</v>
      </c>
      <c r="M181" s="35">
        <f>IFERROR(+'Tor Emp Adj'!M181/'CMA Emp Adj'!M181,"")</f>
        <v>0.5696152579414574</v>
      </c>
      <c r="N181" s="35">
        <f>IFERROR(+'Tor Emp Adj'!N181/'CMA Emp Adj'!N181,"")</f>
        <v>0.68598018000239169</v>
      </c>
      <c r="O181" s="35">
        <f>IFERROR(+'Tor Emp Adj'!O181/'CMA Emp Adj'!O181,"")</f>
        <v>0.50432989476649137</v>
      </c>
      <c r="P181" s="35">
        <f>IFERROR(+'Tor Emp Adj'!P181/'CMA Emp Adj'!P181,"")</f>
        <v>0.59490151176003281</v>
      </c>
      <c r="Q181" s="35">
        <f>IFERROR(+'Tor Emp Adj'!Q181/'CMA Emp Adj'!Q181,"")</f>
        <v>0.52350987374809976</v>
      </c>
      <c r="R181" s="35">
        <f>IFERROR(+'Tor Emp Adj'!R181/'CMA Emp Adj'!R181,"")</f>
        <v>0.47530802443098769</v>
      </c>
      <c r="S181" s="35">
        <f>IFERROR(+'Tor Emp Adj'!S181/'CMA Emp Adj'!S181,"")</f>
        <v>0.58976617604245496</v>
      </c>
      <c r="T181" s="35">
        <f>IFERROR(+'Tor Emp Adj'!T181/'CMA Emp Adj'!T181,"")</f>
        <v>0.54834450774659516</v>
      </c>
      <c r="U181" s="35">
        <f>IFERROR(+'Tor Emp Adj'!U181/'CMA Emp Adj'!U181,"")</f>
        <v>0.45715789901404696</v>
      </c>
      <c r="V181" s="35">
        <f>IFERROR(+'Tor Emp Adj'!V181/'CMA Emp Adj'!V181,"")</f>
        <v>0.60492261563262606</v>
      </c>
      <c r="W181" s="35">
        <f>IFERROR(+'Tor Emp Adj'!W181/'CMA Emp Adj'!W181,"")</f>
        <v>0.44728257002550847</v>
      </c>
      <c r="X181" s="35">
        <f>IFERROR(+'Tor Emp Adj'!X181/'CMA Emp Adj'!X181,"")</f>
        <v>0.59785209102299364</v>
      </c>
      <c r="Y181" s="35">
        <f>IFERROR(+'Tor Emp Adj'!Y181/'CMA Emp Adj'!Y181,"")</f>
        <v>0.43454304202881439</v>
      </c>
    </row>
    <row r="182" spans="1:25" x14ac:dyDescent="0.25">
      <c r="A182" s="6" t="s">
        <v>175</v>
      </c>
      <c r="B182" s="6"/>
      <c r="C182" s="14" t="s">
        <v>210</v>
      </c>
      <c r="D182" s="70" t="str">
        <f>IFERROR(+'Tor Emp Adj'!D182/'CMA Emp Adj'!D182,"")</f>
        <v/>
      </c>
      <c r="E182" s="70" t="str">
        <f>IFERROR(+'Tor Emp Adj'!E182/'CMA Emp Adj'!E182,"")</f>
        <v/>
      </c>
      <c r="F182" s="70" t="str">
        <f>IFERROR(+'Tor Emp Adj'!F182/'CMA Emp Adj'!F182,"")</f>
        <v/>
      </c>
      <c r="G182" s="70" t="str">
        <f>IFERROR(+'Tor Emp Adj'!G182/'CMA Emp Adj'!G182,"")</f>
        <v/>
      </c>
      <c r="H182" s="70" t="str">
        <f>IFERROR(+'Tor Emp Adj'!H182/'CMA Emp Adj'!H182,"")</f>
        <v/>
      </c>
      <c r="I182" s="70" t="str">
        <f>IFERROR(+'Tor Emp Adj'!I182/'CMA Emp Adj'!I182,"")</f>
        <v/>
      </c>
      <c r="J182" s="70" t="str">
        <f>IFERROR(+'Tor Emp Adj'!J182/'CMA Emp Adj'!J182,"")</f>
        <v/>
      </c>
      <c r="K182" s="70" t="str">
        <f>IFERROR(+'Tor Emp Adj'!K182/'CMA Emp Adj'!K182,"")</f>
        <v/>
      </c>
      <c r="L182" s="70" t="str">
        <f>IFERROR(+'Tor Emp Adj'!L182/'CMA Emp Adj'!L182,"")</f>
        <v/>
      </c>
      <c r="M182" s="35" t="str">
        <f>IFERROR(+'Tor Emp Adj'!M182/'CMA Emp Adj'!M182,"")</f>
        <v/>
      </c>
      <c r="N182" s="35" t="str">
        <f>IFERROR(+'Tor Emp Adj'!N182/'CMA Emp Adj'!N182,"")</f>
        <v/>
      </c>
      <c r="O182" s="35" t="str">
        <f>IFERROR(+'Tor Emp Adj'!O182/'CMA Emp Adj'!O182,"")</f>
        <v/>
      </c>
      <c r="P182" s="35" t="str">
        <f>IFERROR(+'Tor Emp Adj'!P182/'CMA Emp Adj'!P182,"")</f>
        <v/>
      </c>
      <c r="Q182" s="35" t="str">
        <f>IFERROR(+'Tor Emp Adj'!Q182/'CMA Emp Adj'!Q182,"")</f>
        <v/>
      </c>
      <c r="R182" s="35" t="str">
        <f>IFERROR(+'Tor Emp Adj'!R182/'CMA Emp Adj'!R182,"")</f>
        <v/>
      </c>
      <c r="S182" s="35" t="str">
        <f>IFERROR(+'Tor Emp Adj'!S182/'CMA Emp Adj'!S182,"")</f>
        <v/>
      </c>
      <c r="T182" s="35">
        <f>IFERROR(+'Tor Emp Adj'!T182/'CMA Emp Adj'!T182,"")</f>
        <v>0</v>
      </c>
      <c r="U182" s="35">
        <f>IFERROR(+'Tor Emp Adj'!U182/'CMA Emp Adj'!U182,"")</f>
        <v>0</v>
      </c>
      <c r="V182" s="35" t="str">
        <f>IFERROR(+'Tor Emp Adj'!V182/'CMA Emp Adj'!V182,"")</f>
        <v/>
      </c>
      <c r="W182" s="35" t="str">
        <f>IFERROR(+'Tor Emp Adj'!W182/'CMA Emp Adj'!W182,"")</f>
        <v/>
      </c>
      <c r="X182" s="35" t="str">
        <f>IFERROR(+'Tor Emp Adj'!X182/'CMA Emp Adj'!X182,"")</f>
        <v/>
      </c>
      <c r="Y182" s="35" t="str">
        <f>IFERROR(+'Tor Emp Adj'!Y182/'CMA Emp Adj'!Y182,"")</f>
        <v/>
      </c>
    </row>
    <row r="187" spans="1:25" x14ac:dyDescent="0.25">
      <c r="A187" s="123" t="s">
        <v>532</v>
      </c>
      <c r="B187" s="124"/>
      <c r="C187" s="124"/>
    </row>
    <row r="188" spans="1:25" x14ac:dyDescent="0.25">
      <c r="A188" s="125" t="s">
        <v>380</v>
      </c>
      <c r="B188" s="126"/>
      <c r="C188" s="127" t="s">
        <v>533</v>
      </c>
      <c r="D188" s="70">
        <f>IFERROR(+'Tor Emp Adj'!D188/'CMA Emp Adj'!D188,"")</f>
        <v>0.44413615616383401</v>
      </c>
      <c r="E188" s="70">
        <f>IFERROR(+'Tor Emp Adj'!E188/'CMA Emp Adj'!E188,"")</f>
        <v>0.48856489025959521</v>
      </c>
      <c r="F188" s="70">
        <f>IFERROR(+'Tor Emp Adj'!F188/'CMA Emp Adj'!F188,"")</f>
        <v>0.37796738364775201</v>
      </c>
      <c r="G188" s="70">
        <f>IFERROR(+'Tor Emp Adj'!G188/'CMA Emp Adj'!G188,"")</f>
        <v>0.41738957528118908</v>
      </c>
      <c r="H188" s="70">
        <f>IFERROR(+'Tor Emp Adj'!H188/'CMA Emp Adj'!H188,"")</f>
        <v>0.25441351485446456</v>
      </c>
      <c r="I188" s="70">
        <f>IFERROR(+'Tor Emp Adj'!I188/'CMA Emp Adj'!I188,"")</f>
        <v>0.37406137336284234</v>
      </c>
      <c r="J188" s="70">
        <f>IFERROR(+'Tor Emp Adj'!J188/'CMA Emp Adj'!J188,"")</f>
        <v>0.4626643712384293</v>
      </c>
      <c r="K188" s="70">
        <f>IFERROR(+'Tor Emp Adj'!K188/'CMA Emp Adj'!K188,"")</f>
        <v>0.34746605530374175</v>
      </c>
      <c r="L188" s="70">
        <f>IFERROR(+'Tor Emp Adj'!L188/'CMA Emp Adj'!L188,"")</f>
        <v>0.31485194122038318</v>
      </c>
      <c r="M188" s="35">
        <f>IFERROR(+'Tor Emp Adj'!M188/'CMA Emp Adj'!M188,"")</f>
        <v>0.38511965408255006</v>
      </c>
      <c r="N188" s="35">
        <f>IFERROR(+'Tor Emp Adj'!N188/'CMA Emp Adj'!N188,"")</f>
        <v>0.44188638560705928</v>
      </c>
      <c r="O188" s="35">
        <f>IFERROR(+'Tor Emp Adj'!O188/'CMA Emp Adj'!O188,"")</f>
        <v>0.43588767477752138</v>
      </c>
      <c r="P188" s="35">
        <f>IFERROR(+'Tor Emp Adj'!P188/'CMA Emp Adj'!P188,"")</f>
        <v>0.46320672640868571</v>
      </c>
      <c r="Q188" s="35">
        <f>IFERROR(+'Tor Emp Adj'!Q188/'CMA Emp Adj'!Q188,"")</f>
        <v>0.23196407567128946</v>
      </c>
      <c r="R188" s="35">
        <f>IFERROR(+'Tor Emp Adj'!R188/'CMA Emp Adj'!R188,"")</f>
        <v>0.52563912374524846</v>
      </c>
      <c r="S188" s="35">
        <f>IFERROR(+'Tor Emp Adj'!S188/'CMA Emp Adj'!S188,"")</f>
        <v>0.32831212109130248</v>
      </c>
      <c r="T188" s="35">
        <f>IFERROR(+'Tor Emp Adj'!T188/'CMA Emp Adj'!T188,"")</f>
        <v>0.40935149296107798</v>
      </c>
      <c r="U188" s="35">
        <f>IFERROR(+'Tor Emp Adj'!U188/'CMA Emp Adj'!U188,"")</f>
        <v>0.24376887763911434</v>
      </c>
      <c r="V188" s="35">
        <f>IFERROR(+'Tor Emp Adj'!V188/'CMA Emp Adj'!V188,"")</f>
        <v>0.43373313121510626</v>
      </c>
      <c r="W188" s="35">
        <f>IFERROR(+'Tor Emp Adj'!W188/'CMA Emp Adj'!W188,"")</f>
        <v>0.50644046159378875</v>
      </c>
      <c r="X188" s="35">
        <f>IFERROR(+'Tor Emp Adj'!X188/'CMA Emp Adj'!X188,"")</f>
        <v>0.28009048208704662</v>
      </c>
      <c r="Y188" s="35">
        <f>IFERROR(+'Tor Emp Adj'!Y188/'CMA Emp Adj'!Y188,"")</f>
        <v>0.41209922072055521</v>
      </c>
    </row>
    <row r="189" spans="1:25" x14ac:dyDescent="0.25">
      <c r="A189" s="125" t="s">
        <v>407</v>
      </c>
      <c r="B189" s="126"/>
      <c r="C189" s="127" t="s">
        <v>596</v>
      </c>
      <c r="D189" s="70">
        <f>IFERROR(+'Tor Emp Adj'!D189/'CMA Emp Adj'!D189,"")</f>
        <v>0.56413221766588517</v>
      </c>
      <c r="E189" s="70">
        <f>IFERROR(+'Tor Emp Adj'!E189/'CMA Emp Adj'!E189,"")</f>
        <v>0.61495699763570166</v>
      </c>
      <c r="F189" s="70">
        <f>IFERROR(+'Tor Emp Adj'!F189/'CMA Emp Adj'!F189,"")</f>
        <v>0.65505383750792345</v>
      </c>
      <c r="G189" s="70">
        <f>IFERROR(+'Tor Emp Adj'!G189/'CMA Emp Adj'!G189,"")</f>
        <v>0.55815734731512201</v>
      </c>
      <c r="H189" s="70">
        <f>IFERROR(+'Tor Emp Adj'!H189/'CMA Emp Adj'!H189,"")</f>
        <v>0.51210693410611241</v>
      </c>
      <c r="I189" s="70">
        <f>IFERROR(+'Tor Emp Adj'!I189/'CMA Emp Adj'!I189,"")</f>
        <v>0.61406380128816218</v>
      </c>
      <c r="J189" s="70">
        <f>IFERROR(+'Tor Emp Adj'!J189/'CMA Emp Adj'!J189,"")</f>
        <v>0.60884620113705901</v>
      </c>
      <c r="K189" s="70">
        <f>IFERROR(+'Tor Emp Adj'!K189/'CMA Emp Adj'!K189,"")</f>
        <v>0.59920189919326772</v>
      </c>
      <c r="L189" s="70">
        <f>IFERROR(+'Tor Emp Adj'!L189/'CMA Emp Adj'!L189,"")</f>
        <v>0.56460025480204656</v>
      </c>
      <c r="M189" s="35">
        <f>IFERROR(+'Tor Emp Adj'!M189/'CMA Emp Adj'!M189,"")</f>
        <v>0.61098722961238772</v>
      </c>
      <c r="N189" s="35">
        <f>IFERROR(+'Tor Emp Adj'!N189/'CMA Emp Adj'!N189,"")</f>
        <v>0.5684046369712612</v>
      </c>
      <c r="O189" s="35">
        <f>IFERROR(+'Tor Emp Adj'!O189/'CMA Emp Adj'!O189,"")</f>
        <v>0.59781848892882994</v>
      </c>
      <c r="P189" s="35">
        <f>IFERROR(+'Tor Emp Adj'!P189/'CMA Emp Adj'!P189,"")</f>
        <v>0.61397306089340875</v>
      </c>
      <c r="Q189" s="35">
        <f>IFERROR(+'Tor Emp Adj'!Q189/'CMA Emp Adj'!Q189,"")</f>
        <v>0.55840303786643353</v>
      </c>
      <c r="R189" s="35">
        <f>IFERROR(+'Tor Emp Adj'!R189/'CMA Emp Adj'!R189,"")</f>
        <v>0.62499356650665117</v>
      </c>
      <c r="S189" s="35">
        <f>IFERROR(+'Tor Emp Adj'!S189/'CMA Emp Adj'!S189,"")</f>
        <v>0.59009862334589935</v>
      </c>
      <c r="T189" s="35">
        <f>IFERROR(+'Tor Emp Adj'!T189/'CMA Emp Adj'!T189,"")</f>
        <v>0.51117194049366566</v>
      </c>
      <c r="U189" s="35">
        <f>IFERROR(+'Tor Emp Adj'!U189/'CMA Emp Adj'!U189,"")</f>
        <v>0.56246496971676874</v>
      </c>
      <c r="V189" s="35">
        <f>IFERROR(+'Tor Emp Adj'!V189/'CMA Emp Adj'!V189,"")</f>
        <v>0.59009208757923504</v>
      </c>
      <c r="W189" s="35">
        <f>IFERROR(+'Tor Emp Adj'!W189/'CMA Emp Adj'!W189,"")</f>
        <v>0.55921414170023032</v>
      </c>
      <c r="X189" s="35">
        <f>IFERROR(+'Tor Emp Adj'!X189/'CMA Emp Adj'!X189,"")</f>
        <v>0.60707629646129191</v>
      </c>
      <c r="Y189" s="35">
        <f>IFERROR(+'Tor Emp Adj'!Y189/'CMA Emp Adj'!Y189,"")</f>
        <v>0.66026192315617582</v>
      </c>
    </row>
    <row r="190" spans="1:25" x14ac:dyDescent="0.25">
      <c r="A190" s="125" t="s">
        <v>420</v>
      </c>
      <c r="B190" s="126"/>
      <c r="C190" s="127">
        <v>61</v>
      </c>
      <c r="D190" s="70">
        <f>IFERROR(+'Tor Emp Adj'!D190/'CMA Emp Adj'!D190,"")</f>
        <v>0.57522747296089605</v>
      </c>
      <c r="E190" s="70">
        <f>IFERROR(+'Tor Emp Adj'!E190/'CMA Emp Adj'!E190,"")</f>
        <v>0.57235011513025225</v>
      </c>
      <c r="F190" s="70">
        <f>IFERROR(+'Tor Emp Adj'!F190/'CMA Emp Adj'!F190,"")</f>
        <v>0.56364119047846295</v>
      </c>
      <c r="G190" s="70">
        <f>IFERROR(+'Tor Emp Adj'!G190/'CMA Emp Adj'!G190,"")</f>
        <v>0.54651774468638625</v>
      </c>
      <c r="H190" s="70">
        <f>IFERROR(+'Tor Emp Adj'!H190/'CMA Emp Adj'!H190,"")</f>
        <v>0.56859213472357883</v>
      </c>
      <c r="I190" s="70">
        <f>IFERROR(+'Tor Emp Adj'!I190/'CMA Emp Adj'!I190,"")</f>
        <v>0.52137116689009311</v>
      </c>
      <c r="J190" s="70">
        <f>IFERROR(+'Tor Emp Adj'!J190/'CMA Emp Adj'!J190,"")</f>
        <v>0.47679201186371384</v>
      </c>
      <c r="K190" s="70">
        <f>IFERROR(+'Tor Emp Adj'!K190/'CMA Emp Adj'!K190,"")</f>
        <v>0.52812784329134843</v>
      </c>
      <c r="L190" s="70">
        <f>IFERROR(+'Tor Emp Adj'!L190/'CMA Emp Adj'!L190,"")</f>
        <v>0.61461745494106523</v>
      </c>
      <c r="M190" s="35">
        <f>IFERROR(+'Tor Emp Adj'!M190/'CMA Emp Adj'!M190,"")</f>
        <v>0.56304979609610584</v>
      </c>
      <c r="N190" s="35">
        <f>IFERROR(+'Tor Emp Adj'!N190/'CMA Emp Adj'!N190,"")</f>
        <v>0.56754658184840767</v>
      </c>
      <c r="O190" s="35">
        <f>IFERROR(+'Tor Emp Adj'!O190/'CMA Emp Adj'!O190,"")</f>
        <v>0.56660565118904049</v>
      </c>
      <c r="P190" s="35">
        <f>IFERROR(+'Tor Emp Adj'!P190/'CMA Emp Adj'!P190,"")</f>
        <v>0.57591094761805783</v>
      </c>
      <c r="Q190" s="35">
        <f>IFERROR(+'Tor Emp Adj'!Q190/'CMA Emp Adj'!Q190,"")</f>
        <v>0.54636948466670165</v>
      </c>
      <c r="R190" s="35">
        <f>IFERROR(+'Tor Emp Adj'!R190/'CMA Emp Adj'!R190,"")</f>
        <v>0.60675034754330714</v>
      </c>
      <c r="S190" s="35">
        <f>IFERROR(+'Tor Emp Adj'!S190/'CMA Emp Adj'!S190,"")</f>
        <v>0.53354065981246224</v>
      </c>
      <c r="T190" s="35">
        <f>IFERROR(+'Tor Emp Adj'!T190/'CMA Emp Adj'!T190,"")</f>
        <v>0.55759957249366765</v>
      </c>
      <c r="U190" s="35">
        <f>IFERROR(+'Tor Emp Adj'!U190/'CMA Emp Adj'!U190,"")</f>
        <v>0.51810223551292467</v>
      </c>
      <c r="V190" s="35">
        <f>IFERROR(+'Tor Emp Adj'!V190/'CMA Emp Adj'!V190,"")</f>
        <v>0.53264480381329826</v>
      </c>
      <c r="W190" s="35">
        <f>IFERROR(+'Tor Emp Adj'!W190/'CMA Emp Adj'!W190,"")</f>
        <v>0.57981210020545282</v>
      </c>
      <c r="X190" s="35">
        <f>IFERROR(+'Tor Emp Adj'!X190/'CMA Emp Adj'!X190,"")</f>
        <v>0.54719060504946904</v>
      </c>
      <c r="Y190" s="35">
        <f>IFERROR(+'Tor Emp Adj'!Y190/'CMA Emp Adj'!Y190,"")</f>
        <v>0.5546542949728186</v>
      </c>
    </row>
    <row r="191" spans="1:25" x14ac:dyDescent="0.25">
      <c r="A191" s="125" t="s">
        <v>430</v>
      </c>
      <c r="B191" s="126"/>
      <c r="C191" s="127" t="s">
        <v>534</v>
      </c>
      <c r="D191" s="70">
        <f>IFERROR(+'Tor Emp Adj'!D191/'CMA Emp Adj'!D191,"")</f>
        <v>0.61404207931789367</v>
      </c>
      <c r="E191" s="70">
        <f>IFERROR(+'Tor Emp Adj'!E191/'CMA Emp Adj'!E191,"")</f>
        <v>0.58191904378302384</v>
      </c>
      <c r="F191" s="70">
        <f>IFERROR(+'Tor Emp Adj'!F191/'CMA Emp Adj'!F191,"")</f>
        <v>0.65074910784796858</v>
      </c>
      <c r="G191" s="70">
        <f>IFERROR(+'Tor Emp Adj'!G191/'CMA Emp Adj'!G191,"")</f>
        <v>0.53890230299230535</v>
      </c>
      <c r="H191" s="70">
        <f>IFERROR(+'Tor Emp Adj'!H191/'CMA Emp Adj'!H191,"")</f>
        <v>0.60721064794941437</v>
      </c>
      <c r="I191" s="70">
        <f>IFERROR(+'Tor Emp Adj'!I191/'CMA Emp Adj'!I191,"")</f>
        <v>0.58425024284152038</v>
      </c>
      <c r="J191" s="70">
        <f>IFERROR(+'Tor Emp Adj'!J191/'CMA Emp Adj'!J191,"")</f>
        <v>0.56914445284977977</v>
      </c>
      <c r="K191" s="70">
        <f>IFERROR(+'Tor Emp Adj'!K191/'CMA Emp Adj'!K191,"")</f>
        <v>0.56039440317404277</v>
      </c>
      <c r="L191" s="70">
        <f>IFERROR(+'Tor Emp Adj'!L191/'CMA Emp Adj'!L191,"")</f>
        <v>0.68999238041990762</v>
      </c>
      <c r="M191" s="35">
        <f>IFERROR(+'Tor Emp Adj'!M191/'CMA Emp Adj'!M191,"")</f>
        <v>0.65832239708153473</v>
      </c>
      <c r="N191" s="35">
        <f>IFERROR(+'Tor Emp Adj'!N191/'CMA Emp Adj'!N191,"")</f>
        <v>0.55081915279114824</v>
      </c>
      <c r="O191" s="35">
        <f>IFERROR(+'Tor Emp Adj'!O191/'CMA Emp Adj'!O191,"")</f>
        <v>0.48241542097180029</v>
      </c>
      <c r="P191" s="35">
        <f>IFERROR(+'Tor Emp Adj'!P191/'CMA Emp Adj'!P191,"")</f>
        <v>0.54271547430153966</v>
      </c>
      <c r="Q191" s="35">
        <f>IFERROR(+'Tor Emp Adj'!Q191/'CMA Emp Adj'!Q191,"")</f>
        <v>0.50455421975332537</v>
      </c>
      <c r="R191" s="35">
        <f>IFERROR(+'Tor Emp Adj'!R191/'CMA Emp Adj'!R191,"")</f>
        <v>0.51968748578436863</v>
      </c>
      <c r="S191" s="35">
        <f>IFERROR(+'Tor Emp Adj'!S191/'CMA Emp Adj'!S191,"")</f>
        <v>0.59794479492613295</v>
      </c>
      <c r="T191" s="35">
        <f>IFERROR(+'Tor Emp Adj'!T191/'CMA Emp Adj'!T191,"")</f>
        <v>0.58592531521078917</v>
      </c>
      <c r="U191" s="35">
        <f>IFERROR(+'Tor Emp Adj'!U191/'CMA Emp Adj'!U191,"")</f>
        <v>0.55116480242169974</v>
      </c>
      <c r="V191" s="35">
        <f>IFERROR(+'Tor Emp Adj'!V191/'CMA Emp Adj'!V191,"")</f>
        <v>0.57051891774603847</v>
      </c>
      <c r="W191" s="35">
        <f>IFERROR(+'Tor Emp Adj'!W191/'CMA Emp Adj'!W191,"")</f>
        <v>0.50892251973200886</v>
      </c>
      <c r="X191" s="35">
        <f>IFERROR(+'Tor Emp Adj'!X191/'CMA Emp Adj'!X191,"")</f>
        <v>0.47041764727466101</v>
      </c>
      <c r="Y191" s="35">
        <f>IFERROR(+'Tor Emp Adj'!Y191/'CMA Emp Adj'!Y191,"")</f>
        <v>0.50759782777413698</v>
      </c>
    </row>
    <row r="192" spans="1:25" x14ac:dyDescent="0.25">
      <c r="A192" s="125" t="s">
        <v>535</v>
      </c>
      <c r="B192" s="126"/>
      <c r="C192" s="127">
        <v>52</v>
      </c>
      <c r="D192" s="70">
        <f>IFERROR(+'Tor Emp Adj'!D192/'CMA Emp Adj'!D192,"")</f>
        <v>0.5616904944087685</v>
      </c>
      <c r="E192" s="70">
        <f>IFERROR(+'Tor Emp Adj'!E192/'CMA Emp Adj'!E192,"")</f>
        <v>0.58951492631727764</v>
      </c>
      <c r="F192" s="70">
        <f>IFERROR(+'Tor Emp Adj'!F192/'CMA Emp Adj'!F192,"")</f>
        <v>0.57842018688398855</v>
      </c>
      <c r="G192" s="70">
        <f>IFERROR(+'Tor Emp Adj'!G192/'CMA Emp Adj'!G192,"")</f>
        <v>0.55834552986960639</v>
      </c>
      <c r="H192" s="70">
        <f>IFERROR(+'Tor Emp Adj'!H192/'CMA Emp Adj'!H192,"")</f>
        <v>0.52844381573347965</v>
      </c>
      <c r="I192" s="70">
        <f>IFERROR(+'Tor Emp Adj'!I192/'CMA Emp Adj'!I192,"")</f>
        <v>0.52823178838097762</v>
      </c>
      <c r="J192" s="70">
        <f>IFERROR(+'Tor Emp Adj'!J192/'CMA Emp Adj'!J192,"")</f>
        <v>0.53884748231506496</v>
      </c>
      <c r="K192" s="70">
        <f>IFERROR(+'Tor Emp Adj'!K192/'CMA Emp Adj'!K192,"")</f>
        <v>0.50595657296438601</v>
      </c>
      <c r="L192" s="70">
        <f>IFERROR(+'Tor Emp Adj'!L192/'CMA Emp Adj'!L192,"")</f>
        <v>0.74256078870916231</v>
      </c>
      <c r="M192" s="35">
        <f>IFERROR(+'Tor Emp Adj'!M192/'CMA Emp Adj'!M192,"")</f>
        <v>0.73842516450773577</v>
      </c>
      <c r="N192" s="35">
        <f>IFERROR(+'Tor Emp Adj'!N192/'CMA Emp Adj'!N192,"")</f>
        <v>0.71150740713706517</v>
      </c>
      <c r="O192" s="35">
        <f>IFERROR(+'Tor Emp Adj'!O192/'CMA Emp Adj'!O192,"")</f>
        <v>0.78106620189049414</v>
      </c>
      <c r="P192" s="35">
        <f>IFERROR(+'Tor Emp Adj'!P192/'CMA Emp Adj'!P192,"")</f>
        <v>0.75305755244314088</v>
      </c>
      <c r="Q192" s="35">
        <f>IFERROR(+'Tor Emp Adj'!Q192/'CMA Emp Adj'!Q192,"")</f>
        <v>0.68456275377480491</v>
      </c>
      <c r="R192" s="35">
        <f>IFERROR(+'Tor Emp Adj'!R192/'CMA Emp Adj'!R192,"")</f>
        <v>0.71809491954933236</v>
      </c>
      <c r="S192" s="35">
        <f>IFERROR(+'Tor Emp Adj'!S192/'CMA Emp Adj'!S192,"")</f>
        <v>0.72072773096989395</v>
      </c>
      <c r="T192" s="35">
        <f>IFERROR(+'Tor Emp Adj'!T192/'CMA Emp Adj'!T192,"")</f>
        <v>0.69517438290698841</v>
      </c>
      <c r="U192" s="35">
        <f>IFERROR(+'Tor Emp Adj'!U192/'CMA Emp Adj'!U192,"")</f>
        <v>0.73743692665654004</v>
      </c>
      <c r="V192" s="35">
        <f>IFERROR(+'Tor Emp Adj'!V192/'CMA Emp Adj'!V192,"")</f>
        <v>0.71935742731527907</v>
      </c>
      <c r="W192" s="35">
        <f>IFERROR(+'Tor Emp Adj'!W192/'CMA Emp Adj'!W192,"")</f>
        <v>0.72356712132847989</v>
      </c>
      <c r="X192" s="35">
        <f>IFERROR(+'Tor Emp Adj'!X192/'CMA Emp Adj'!X192,"")</f>
        <v>0.67771502537722494</v>
      </c>
      <c r="Y192" s="35">
        <f>IFERROR(+'Tor Emp Adj'!Y192/'CMA Emp Adj'!Y192,"")</f>
        <v>0.65261391139428659</v>
      </c>
    </row>
    <row r="193" spans="1:25" x14ac:dyDescent="0.25">
      <c r="A193" s="125" t="s">
        <v>492</v>
      </c>
      <c r="B193" s="126"/>
      <c r="C193" s="127" t="s">
        <v>536</v>
      </c>
      <c r="D193" s="70">
        <f>IFERROR(+'Tor Emp Adj'!D193/'CMA Emp Adj'!D193,"")</f>
        <v>0.4371790163084246</v>
      </c>
      <c r="E193" s="70">
        <f>IFERROR(+'Tor Emp Adj'!E193/'CMA Emp Adj'!E193,"")</f>
        <v>0.48608680516681729</v>
      </c>
      <c r="F193" s="70">
        <f>IFERROR(+'Tor Emp Adj'!F193/'CMA Emp Adj'!F193,"")</f>
        <v>0.45881421075465817</v>
      </c>
      <c r="G193" s="70">
        <f>IFERROR(+'Tor Emp Adj'!G193/'CMA Emp Adj'!G193,"")</f>
        <v>0.50200137586621973</v>
      </c>
      <c r="H193" s="70">
        <f>IFERROR(+'Tor Emp Adj'!H193/'CMA Emp Adj'!H193,"")</f>
        <v>0.51423920059059725</v>
      </c>
      <c r="I193" s="70">
        <f>IFERROR(+'Tor Emp Adj'!I193/'CMA Emp Adj'!I193,"")</f>
        <v>0.51643565464763197</v>
      </c>
      <c r="J193" s="70">
        <f>IFERROR(+'Tor Emp Adj'!J193/'CMA Emp Adj'!J193,"")</f>
        <v>0.47461412929755514</v>
      </c>
      <c r="K193" s="70">
        <f>IFERROR(+'Tor Emp Adj'!K193/'CMA Emp Adj'!K193,"")</f>
        <v>0.43499090668139284</v>
      </c>
      <c r="L193" s="70">
        <f>IFERROR(+'Tor Emp Adj'!L193/'CMA Emp Adj'!L193,"")</f>
        <v>0.63069595821865687</v>
      </c>
      <c r="M193" s="35">
        <f>IFERROR(+'Tor Emp Adj'!M193/'CMA Emp Adj'!M193,"")</f>
        <v>0.64088336780922195</v>
      </c>
      <c r="N193" s="35">
        <f>IFERROR(+'Tor Emp Adj'!N193/'CMA Emp Adj'!N193,"")</f>
        <v>0.54343753229175273</v>
      </c>
      <c r="O193" s="35">
        <f>IFERROR(+'Tor Emp Adj'!O193/'CMA Emp Adj'!O193,"")</f>
        <v>0.61040895200110457</v>
      </c>
      <c r="P193" s="35">
        <f>IFERROR(+'Tor Emp Adj'!P193/'CMA Emp Adj'!P193,"")</f>
        <v>0.44776884307421566</v>
      </c>
      <c r="Q193" s="35">
        <f>IFERROR(+'Tor Emp Adj'!Q193/'CMA Emp Adj'!Q193,"")</f>
        <v>0.47167299518053551</v>
      </c>
      <c r="R193" s="35">
        <f>IFERROR(+'Tor Emp Adj'!R193/'CMA Emp Adj'!R193,"")</f>
        <v>0.46879164661329581</v>
      </c>
      <c r="S193" s="35">
        <f>IFERROR(+'Tor Emp Adj'!S193/'CMA Emp Adj'!S193,"")</f>
        <v>0.58322116452315875</v>
      </c>
      <c r="T193" s="35">
        <f>IFERROR(+'Tor Emp Adj'!T193/'CMA Emp Adj'!T193,"")</f>
        <v>0.54539798543432605</v>
      </c>
      <c r="U193" s="35">
        <f>IFERROR(+'Tor Emp Adj'!U193/'CMA Emp Adj'!U193,"")</f>
        <v>0.52711875463305324</v>
      </c>
      <c r="V193" s="35">
        <f>IFERROR(+'Tor Emp Adj'!V193/'CMA Emp Adj'!V193,"")</f>
        <v>0.55110711373548293</v>
      </c>
      <c r="W193" s="35">
        <f>IFERROR(+'Tor Emp Adj'!W193/'CMA Emp Adj'!W193,"")</f>
        <v>0.5214387821883999</v>
      </c>
      <c r="X193" s="35">
        <f>IFERROR(+'Tor Emp Adj'!X193/'CMA Emp Adj'!X193,"")</f>
        <v>0.39152667549619408</v>
      </c>
      <c r="Y193" s="35">
        <f>IFERROR(+'Tor Emp Adj'!Y193/'CMA Emp Adj'!Y193,"")</f>
        <v>0.40136861594311363</v>
      </c>
    </row>
    <row r="194" spans="1:25" x14ac:dyDescent="0.25">
      <c r="A194" s="125" t="s">
        <v>537</v>
      </c>
      <c r="B194" s="126"/>
      <c r="C194" s="127" t="s">
        <v>538</v>
      </c>
      <c r="D194" s="70">
        <f>IFERROR(+'Tor Emp Adj'!D194/'CMA Emp Adj'!D194,"")</f>
        <v>0.33411883484574184</v>
      </c>
      <c r="E194" s="70">
        <f>IFERROR(+'Tor Emp Adj'!E194/'CMA Emp Adj'!E194,"")</f>
        <v>0.34951276494216432</v>
      </c>
      <c r="F194" s="70">
        <f>IFERROR(+'Tor Emp Adj'!F194/'CMA Emp Adj'!F194,"")</f>
        <v>0.35010593243328164</v>
      </c>
      <c r="G194" s="70">
        <f>IFERROR(+'Tor Emp Adj'!G194/'CMA Emp Adj'!G194,"")</f>
        <v>0.40417541296960802</v>
      </c>
      <c r="H194" s="70">
        <f>IFERROR(+'Tor Emp Adj'!H194/'CMA Emp Adj'!H194,"")</f>
        <v>0.40449566269964832</v>
      </c>
      <c r="I194" s="70">
        <f>IFERROR(+'Tor Emp Adj'!I194/'CMA Emp Adj'!I194,"")</f>
        <v>0.4109808298277744</v>
      </c>
      <c r="J194" s="70">
        <f>IFERROR(+'Tor Emp Adj'!J194/'CMA Emp Adj'!J194,"")</f>
        <v>0.38040127659396372</v>
      </c>
      <c r="K194" s="70">
        <f>IFERROR(+'Tor Emp Adj'!K194/'CMA Emp Adj'!K194,"")</f>
        <v>0.34058732969169531</v>
      </c>
      <c r="L194" s="70">
        <f>IFERROR(+'Tor Emp Adj'!L194/'CMA Emp Adj'!L194,"")</f>
        <v>0.43951094195276774</v>
      </c>
      <c r="M194" s="35">
        <f>IFERROR(+'Tor Emp Adj'!M194/'CMA Emp Adj'!M194,"")</f>
        <v>0.52331736792893069</v>
      </c>
      <c r="N194" s="35">
        <f>IFERROR(+'Tor Emp Adj'!N194/'CMA Emp Adj'!N194,"")</f>
        <v>0.44116881476857167</v>
      </c>
      <c r="O194" s="35">
        <f>IFERROR(+'Tor Emp Adj'!O194/'CMA Emp Adj'!O194,"")</f>
        <v>0.44684838654443632</v>
      </c>
      <c r="P194" s="35">
        <f>IFERROR(+'Tor Emp Adj'!P194/'CMA Emp Adj'!P194,"")</f>
        <v>0.37871320074585141</v>
      </c>
      <c r="Q194" s="35">
        <f>IFERROR(+'Tor Emp Adj'!Q194/'CMA Emp Adj'!Q194,"")</f>
        <v>0.48163145449284739</v>
      </c>
      <c r="R194" s="35">
        <f>IFERROR(+'Tor Emp Adj'!R194/'CMA Emp Adj'!R194,"")</f>
        <v>0.51504496734698213</v>
      </c>
      <c r="S194" s="35">
        <f>IFERROR(+'Tor Emp Adj'!S194/'CMA Emp Adj'!S194,"")</f>
        <v>0.56226246354285159</v>
      </c>
      <c r="T194" s="35">
        <f>IFERROR(+'Tor Emp Adj'!T194/'CMA Emp Adj'!T194,"")</f>
        <v>0.49810315303225083</v>
      </c>
      <c r="U194" s="35">
        <f>IFERROR(+'Tor Emp Adj'!U194/'CMA Emp Adj'!U194,"")</f>
        <v>0.47304129659873095</v>
      </c>
      <c r="V194" s="35">
        <f>IFERROR(+'Tor Emp Adj'!V194/'CMA Emp Adj'!V194,"")</f>
        <v>0.4843267017143153</v>
      </c>
      <c r="W194" s="35">
        <f>IFERROR(+'Tor Emp Adj'!W194/'CMA Emp Adj'!W194,"")</f>
        <v>0.39711375270143412</v>
      </c>
      <c r="X194" s="35">
        <f>IFERROR(+'Tor Emp Adj'!X194/'CMA Emp Adj'!X194,"")</f>
        <v>0.39061220824411319</v>
      </c>
      <c r="Y194" s="35">
        <f>IFERROR(+'Tor Emp Adj'!Y194/'CMA Emp Adj'!Y194,"")</f>
        <v>0.41057164528601775</v>
      </c>
    </row>
    <row r="195" spans="1:25" x14ac:dyDescent="0.25">
      <c r="A195" s="125" t="s">
        <v>539</v>
      </c>
      <c r="B195" s="126"/>
      <c r="C195" s="127" t="s">
        <v>540</v>
      </c>
      <c r="D195" s="70">
        <f>IFERROR(+'Tor Emp Adj'!D195/'CMA Emp Adj'!D195,"")</f>
        <v>0.5160770454758653</v>
      </c>
      <c r="E195" s="70">
        <f>IFERROR(+'Tor Emp Adj'!E195/'CMA Emp Adj'!E195,"")</f>
        <v>0.47879831946417289</v>
      </c>
      <c r="F195" s="70">
        <f>IFERROR(+'Tor Emp Adj'!F195/'CMA Emp Adj'!F195,"")</f>
        <v>0.50926878328734482</v>
      </c>
      <c r="G195" s="70">
        <f>IFERROR(+'Tor Emp Adj'!G195/'CMA Emp Adj'!G195,"")</f>
        <v>0.4942430367818707</v>
      </c>
      <c r="H195" s="70">
        <f>IFERROR(+'Tor Emp Adj'!H195/'CMA Emp Adj'!H195,"")</f>
        <v>0.49596912168277546</v>
      </c>
      <c r="I195" s="70">
        <f>IFERROR(+'Tor Emp Adj'!I195/'CMA Emp Adj'!I195,"")</f>
        <v>0.48069261342103398</v>
      </c>
      <c r="J195" s="70">
        <f>IFERROR(+'Tor Emp Adj'!J195/'CMA Emp Adj'!J195,"")</f>
        <v>0.51493625834825696</v>
      </c>
      <c r="K195" s="70">
        <f>IFERROR(+'Tor Emp Adj'!K195/'CMA Emp Adj'!K195,"")</f>
        <v>0.45785838375114418</v>
      </c>
      <c r="L195" s="70">
        <f>IFERROR(+'Tor Emp Adj'!L195/'CMA Emp Adj'!L195,"")</f>
        <v>0.46314874860865601</v>
      </c>
      <c r="M195" s="35">
        <f>IFERROR(+'Tor Emp Adj'!M195/'CMA Emp Adj'!M195,"")</f>
        <v>0.52859499934530507</v>
      </c>
      <c r="N195" s="35">
        <f>IFERROR(+'Tor Emp Adj'!N195/'CMA Emp Adj'!N195,"")</f>
        <v>0.50414166869095445</v>
      </c>
      <c r="O195" s="35">
        <f>IFERROR(+'Tor Emp Adj'!O195/'CMA Emp Adj'!O195,"")</f>
        <v>0.47245612237925999</v>
      </c>
      <c r="P195" s="35">
        <f>IFERROR(+'Tor Emp Adj'!P195/'CMA Emp Adj'!P195,"")</f>
        <v>0.51841667562167237</v>
      </c>
      <c r="Q195" s="35">
        <f>IFERROR(+'Tor Emp Adj'!Q195/'CMA Emp Adj'!Q195,"")</f>
        <v>0.47155128959731241</v>
      </c>
      <c r="R195" s="35">
        <f>IFERROR(+'Tor Emp Adj'!R195/'CMA Emp Adj'!R195,"")</f>
        <v>0.50869312077651108</v>
      </c>
      <c r="S195" s="35">
        <f>IFERROR(+'Tor Emp Adj'!S195/'CMA Emp Adj'!S195,"")</f>
        <v>0.45801166160766565</v>
      </c>
      <c r="T195" s="35">
        <f>IFERROR(+'Tor Emp Adj'!T195/'CMA Emp Adj'!T195,"")</f>
        <v>0.46646374351995162</v>
      </c>
      <c r="U195" s="35">
        <f>IFERROR(+'Tor Emp Adj'!U195/'CMA Emp Adj'!U195,"")</f>
        <v>0.49718415165918195</v>
      </c>
      <c r="V195" s="35">
        <f>IFERROR(+'Tor Emp Adj'!V195/'CMA Emp Adj'!V195,"")</f>
        <v>0.41991604563499502</v>
      </c>
      <c r="W195" s="35">
        <f>IFERROR(+'Tor Emp Adj'!W195/'CMA Emp Adj'!W195,"")</f>
        <v>0.47384928213504546</v>
      </c>
      <c r="X195" s="35">
        <f>IFERROR(+'Tor Emp Adj'!X195/'CMA Emp Adj'!X195,"")</f>
        <v>0.49760871005612756</v>
      </c>
      <c r="Y195" s="35">
        <f>IFERROR(+'Tor Emp Adj'!Y195/'CMA Emp Adj'!Y195,"")</f>
        <v>0.46809510098462292</v>
      </c>
    </row>
    <row r="196" spans="1:25" x14ac:dyDescent="0.25">
      <c r="B196" s="124"/>
      <c r="C196" s="124"/>
    </row>
    <row r="197" spans="1:25" x14ac:dyDescent="0.25">
      <c r="A197" s="138" t="s">
        <v>593</v>
      </c>
      <c r="B197" s="124"/>
      <c r="C197" s="124"/>
    </row>
    <row r="198" spans="1:25" x14ac:dyDescent="0.25">
      <c r="A198" s="106" t="s">
        <v>380</v>
      </c>
      <c r="B198" s="129"/>
      <c r="C198" s="130"/>
      <c r="D198" s="139"/>
      <c r="E198" s="129"/>
      <c r="F198" s="129"/>
      <c r="G198" s="129"/>
      <c r="H198" s="129"/>
      <c r="I198" s="129"/>
      <c r="J198" s="129"/>
      <c r="K198" s="129"/>
      <c r="L198" s="129"/>
      <c r="M198" s="131"/>
      <c r="N198" s="131"/>
      <c r="O198" s="131"/>
      <c r="P198" s="131"/>
      <c r="Q198" s="131"/>
      <c r="R198" s="131"/>
      <c r="S198" s="131"/>
      <c r="T198" s="131"/>
      <c r="U198" s="131"/>
      <c r="V198" s="131"/>
      <c r="W198" s="131"/>
      <c r="X198" s="131"/>
      <c r="Y198" s="131"/>
    </row>
    <row r="199" spans="1:25" x14ac:dyDescent="0.25">
      <c r="A199" t="s">
        <v>382</v>
      </c>
      <c r="B199" s="137" t="s">
        <v>193</v>
      </c>
      <c r="C199" s="133">
        <v>334511</v>
      </c>
      <c r="D199" s="70">
        <f>IFERROR(+'Tor Emp Adj'!D199/'CMA Emp Adj'!D199,"")</f>
        <v>0</v>
      </c>
      <c r="E199" s="70">
        <f>IFERROR(+'Tor Emp Adj'!E199/'CMA Emp Adj'!E199,"")</f>
        <v>0.32584363582097331</v>
      </c>
      <c r="F199" s="70">
        <f>IFERROR(+'Tor Emp Adj'!F199/'CMA Emp Adj'!F199,"")</f>
        <v>0</v>
      </c>
      <c r="G199" s="70">
        <f>IFERROR(+'Tor Emp Adj'!G199/'CMA Emp Adj'!G199,"")</f>
        <v>0.36030474062882389</v>
      </c>
      <c r="H199" s="70">
        <f>IFERROR(+'Tor Emp Adj'!H199/'CMA Emp Adj'!H199,"")</f>
        <v>0.43851072938713409</v>
      </c>
      <c r="I199" s="70">
        <f>IFERROR(+'Tor Emp Adj'!I199/'CMA Emp Adj'!I199,"")</f>
        <v>0.44022234573977692</v>
      </c>
      <c r="J199" s="70">
        <f>IFERROR(+'Tor Emp Adj'!J199/'CMA Emp Adj'!J199,"")</f>
        <v>0.52912683736138255</v>
      </c>
      <c r="K199" s="70">
        <f>IFERROR(+'Tor Emp Adj'!K199/'CMA Emp Adj'!K199,"")</f>
        <v>0</v>
      </c>
      <c r="L199" s="70">
        <f>IFERROR(+'Tor Emp Adj'!L199/'CMA Emp Adj'!L199,"")</f>
        <v>0</v>
      </c>
      <c r="M199" s="35">
        <f>IFERROR(+'Tor Emp Adj'!M199/'CMA Emp Adj'!M199,"")</f>
        <v>0.27648051779961713</v>
      </c>
      <c r="N199" s="35">
        <f>IFERROR(+'Tor Emp Adj'!N199/'CMA Emp Adj'!N199,"")</f>
        <v>0</v>
      </c>
      <c r="O199" s="35">
        <f>IFERROR(+'Tor Emp Adj'!O199/'CMA Emp Adj'!O199,"")</f>
        <v>0</v>
      </c>
      <c r="P199" s="35">
        <f>IFERROR(+'Tor Emp Adj'!P199/'CMA Emp Adj'!P199,"")</f>
        <v>0</v>
      </c>
      <c r="Q199" s="35">
        <f>IFERROR(+'Tor Emp Adj'!Q199/'CMA Emp Adj'!Q199,"")</f>
        <v>0.30823643161119579</v>
      </c>
      <c r="R199" s="35">
        <f>IFERROR(+'Tor Emp Adj'!R199/'CMA Emp Adj'!R199,"")</f>
        <v>0.28232606119704567</v>
      </c>
      <c r="S199" s="35">
        <f>IFERROR(+'Tor Emp Adj'!S199/'CMA Emp Adj'!S199,"")</f>
        <v>0.38670197708555082</v>
      </c>
      <c r="T199" s="35">
        <f>IFERROR(+'Tor Emp Adj'!T199/'CMA Emp Adj'!T199,"")</f>
        <v>0</v>
      </c>
      <c r="U199" s="35">
        <f>IFERROR(+'Tor Emp Adj'!U199/'CMA Emp Adj'!U199,"")</f>
        <v>0</v>
      </c>
      <c r="V199" s="35">
        <f>IFERROR(+'Tor Emp Adj'!V199/'CMA Emp Adj'!V199,"")</f>
        <v>0.33010450104267747</v>
      </c>
      <c r="W199" s="35">
        <f>IFERROR(+'Tor Emp Adj'!W199/'CMA Emp Adj'!W199,"")</f>
        <v>0.29470065376320365</v>
      </c>
      <c r="X199" s="35">
        <f>IFERROR(+'Tor Emp Adj'!X199/'CMA Emp Adj'!X199,"")</f>
        <v>0</v>
      </c>
      <c r="Y199" s="35">
        <f>IFERROR(+'Tor Emp Adj'!Y199/'CMA Emp Adj'!Y199,"")</f>
        <v>0.22513259224447496</v>
      </c>
    </row>
    <row r="200" spans="1:25" x14ac:dyDescent="0.25">
      <c r="A200" t="s">
        <v>544</v>
      </c>
      <c r="B200" s="137">
        <f t="shared" ref="B200:B206" si="0">VALUE(LEFT(C200,4))</f>
        <v>3364</v>
      </c>
      <c r="C200" s="133">
        <v>3364</v>
      </c>
      <c r="D200" s="70">
        <f>IFERROR(+'Tor Emp Adj'!D200/'CMA Emp Adj'!D200,"")</f>
        <v>0.45912110304668996</v>
      </c>
      <c r="E200" s="70">
        <f>IFERROR(+'Tor Emp Adj'!E200/'CMA Emp Adj'!E200,"")</f>
        <v>0.49686667069932944</v>
      </c>
      <c r="F200" s="70">
        <f>IFERROR(+'Tor Emp Adj'!F200/'CMA Emp Adj'!F200,"")</f>
        <v>0.46887712133895226</v>
      </c>
      <c r="G200" s="70">
        <f>IFERROR(+'Tor Emp Adj'!G200/'CMA Emp Adj'!G200,"")</f>
        <v>0.42404653396151676</v>
      </c>
      <c r="H200" s="70">
        <f>IFERROR(+'Tor Emp Adj'!H200/'CMA Emp Adj'!H200,"")</f>
        <v>0.268522917953948</v>
      </c>
      <c r="I200" s="70">
        <f>IFERROR(+'Tor Emp Adj'!I200/'CMA Emp Adj'!I200,"")</f>
        <v>0.35593862750677979</v>
      </c>
      <c r="J200" s="70">
        <f>IFERROR(+'Tor Emp Adj'!J200/'CMA Emp Adj'!J200,"")</f>
        <v>0.4562542553878226</v>
      </c>
      <c r="K200" s="70">
        <f>IFERROR(+'Tor Emp Adj'!K200/'CMA Emp Adj'!K200,"")</f>
        <v>0.49307639148398286</v>
      </c>
      <c r="L200" s="70">
        <f>IFERROR(+'Tor Emp Adj'!L200/'CMA Emp Adj'!L200,"")</f>
        <v>0.41506622174140895</v>
      </c>
      <c r="M200" s="35">
        <f>IFERROR(+'Tor Emp Adj'!M200/'CMA Emp Adj'!M200,"")</f>
        <v>0.42226537073609399</v>
      </c>
      <c r="N200" s="35">
        <f>IFERROR(+'Tor Emp Adj'!N200/'CMA Emp Adj'!N200,"")</f>
        <v>0.52433068112867964</v>
      </c>
      <c r="O200" s="35">
        <f>IFERROR(+'Tor Emp Adj'!O200/'CMA Emp Adj'!O200,"")</f>
        <v>0.62659248855190908</v>
      </c>
      <c r="P200" s="35">
        <f>IFERROR(+'Tor Emp Adj'!P200/'CMA Emp Adj'!P200,"")</f>
        <v>0.62331757314454006</v>
      </c>
      <c r="Q200" s="35">
        <f>IFERROR(+'Tor Emp Adj'!Q200/'CMA Emp Adj'!Q200,"")</f>
        <v>0.27479416669557333</v>
      </c>
      <c r="R200" s="35">
        <f>IFERROR(+'Tor Emp Adj'!R200/'CMA Emp Adj'!R200,"")</f>
        <v>0.62505355871706991</v>
      </c>
      <c r="S200" s="35">
        <f>IFERROR(+'Tor Emp Adj'!S200/'CMA Emp Adj'!S200,"")</f>
        <v>0.37122814161068934</v>
      </c>
      <c r="T200" s="35">
        <f>IFERROR(+'Tor Emp Adj'!T200/'CMA Emp Adj'!T200,"")</f>
        <v>0.51945689619399182</v>
      </c>
      <c r="U200" s="35">
        <f>IFERROR(+'Tor Emp Adj'!U200/'CMA Emp Adj'!U200,"")</f>
        <v>0.29181352707055908</v>
      </c>
      <c r="V200" s="35">
        <f>IFERROR(+'Tor Emp Adj'!V200/'CMA Emp Adj'!V200,"")</f>
        <v>0.5453824245382396</v>
      </c>
      <c r="W200" s="35">
        <f>IFERROR(+'Tor Emp Adj'!W200/'CMA Emp Adj'!W200,"")</f>
        <v>0.57467121283848865</v>
      </c>
      <c r="X200" s="35">
        <f>IFERROR(+'Tor Emp Adj'!X200/'CMA Emp Adj'!X200,"")</f>
        <v>0.37764975989915006</v>
      </c>
      <c r="Y200" s="35">
        <f>IFERROR(+'Tor Emp Adj'!Y200/'CMA Emp Adj'!Y200,"")</f>
        <v>0.52411493760823413</v>
      </c>
    </row>
    <row r="201" spans="1:25" x14ac:dyDescent="0.25">
      <c r="A201" t="s">
        <v>386</v>
      </c>
      <c r="B201" s="137">
        <f t="shared" si="0"/>
        <v>3364</v>
      </c>
      <c r="C201" s="133">
        <v>336411</v>
      </c>
      <c r="D201" s="70" t="str">
        <f>IFERROR(+'Tor Emp Adj'!D201/'CMA Emp Adj'!D201,"")</f>
        <v/>
      </c>
      <c r="E201" s="70" t="str">
        <f>IFERROR(+'Tor Emp Adj'!E201/'CMA Emp Adj'!E201,"")</f>
        <v/>
      </c>
      <c r="F201" s="70" t="str">
        <f>IFERROR(+'Tor Emp Adj'!F201/'CMA Emp Adj'!F201,"")</f>
        <v/>
      </c>
      <c r="G201" s="70" t="str">
        <f>IFERROR(+'Tor Emp Adj'!G201/'CMA Emp Adj'!G201,"")</f>
        <v/>
      </c>
      <c r="H201" s="70" t="str">
        <f>IFERROR(+'Tor Emp Adj'!H201/'CMA Emp Adj'!H201,"")</f>
        <v/>
      </c>
      <c r="I201" s="70" t="str">
        <f>IFERROR(+'Tor Emp Adj'!I201/'CMA Emp Adj'!I201,"")</f>
        <v/>
      </c>
      <c r="J201" s="70" t="str">
        <f>IFERROR(+'Tor Emp Adj'!J201/'CMA Emp Adj'!J201,"")</f>
        <v/>
      </c>
      <c r="K201" s="70" t="str">
        <f>IFERROR(+'Tor Emp Adj'!K201/'CMA Emp Adj'!K201,"")</f>
        <v/>
      </c>
      <c r="L201" s="70" t="str">
        <f>IFERROR(+'Tor Emp Adj'!L201/'CMA Emp Adj'!L201,"")</f>
        <v/>
      </c>
      <c r="M201" s="35" t="str">
        <f>IFERROR(+'Tor Emp Adj'!M201/'CMA Emp Adj'!M201,"")</f>
        <v/>
      </c>
      <c r="N201" s="35" t="str">
        <f>IFERROR(+'Tor Emp Adj'!N201/'CMA Emp Adj'!N201,"")</f>
        <v/>
      </c>
      <c r="O201" s="35" t="str">
        <f>IFERROR(+'Tor Emp Adj'!O201/'CMA Emp Adj'!O201,"")</f>
        <v/>
      </c>
      <c r="P201" s="35" t="str">
        <f>IFERROR(+'Tor Emp Adj'!P201/'CMA Emp Adj'!P201,"")</f>
        <v/>
      </c>
      <c r="Q201" s="35" t="str">
        <f>IFERROR(+'Tor Emp Adj'!Q201/'CMA Emp Adj'!Q201,"")</f>
        <v/>
      </c>
      <c r="R201" s="35" t="str">
        <f>IFERROR(+'Tor Emp Adj'!R201/'CMA Emp Adj'!R201,"")</f>
        <v/>
      </c>
      <c r="S201" s="35" t="str">
        <f>IFERROR(+'Tor Emp Adj'!S201/'CMA Emp Adj'!S201,"")</f>
        <v/>
      </c>
      <c r="T201" s="35" t="str">
        <f>IFERROR(+'Tor Emp Adj'!T201/'CMA Emp Adj'!T201,"")</f>
        <v/>
      </c>
      <c r="U201" s="35" t="str">
        <f>IFERROR(+'Tor Emp Adj'!U201/'CMA Emp Adj'!U201,"")</f>
        <v/>
      </c>
      <c r="V201" s="35" t="str">
        <f>IFERROR(+'Tor Emp Adj'!V201/'CMA Emp Adj'!V201,"")</f>
        <v/>
      </c>
      <c r="W201" s="35" t="str">
        <f>IFERROR(+'Tor Emp Adj'!W201/'CMA Emp Adj'!W201,"")</f>
        <v/>
      </c>
      <c r="X201" s="35" t="str">
        <f>IFERROR(+'Tor Emp Adj'!X201/'CMA Emp Adj'!X201,"")</f>
        <v/>
      </c>
      <c r="Y201" s="35" t="str">
        <f>IFERROR(+'Tor Emp Adj'!Y201/'CMA Emp Adj'!Y201,"")</f>
        <v/>
      </c>
    </row>
    <row r="202" spans="1:25" x14ac:dyDescent="0.25">
      <c r="A202" t="s">
        <v>387</v>
      </c>
      <c r="B202" s="137">
        <f t="shared" si="0"/>
        <v>3364</v>
      </c>
      <c r="C202" s="133">
        <v>336412</v>
      </c>
      <c r="D202" s="70" t="str">
        <f>IFERROR(+'Tor Emp Adj'!D202/'CMA Emp Adj'!D202,"")</f>
        <v/>
      </c>
      <c r="E202" s="70" t="str">
        <f>IFERROR(+'Tor Emp Adj'!E202/'CMA Emp Adj'!E202,"")</f>
        <v/>
      </c>
      <c r="F202" s="70" t="str">
        <f>IFERROR(+'Tor Emp Adj'!F202/'CMA Emp Adj'!F202,"")</f>
        <v/>
      </c>
      <c r="G202" s="70" t="str">
        <f>IFERROR(+'Tor Emp Adj'!G202/'CMA Emp Adj'!G202,"")</f>
        <v/>
      </c>
      <c r="H202" s="70" t="str">
        <f>IFERROR(+'Tor Emp Adj'!H202/'CMA Emp Adj'!H202,"")</f>
        <v/>
      </c>
      <c r="I202" s="70" t="str">
        <f>IFERROR(+'Tor Emp Adj'!I202/'CMA Emp Adj'!I202,"")</f>
        <v/>
      </c>
      <c r="J202" s="70" t="str">
        <f>IFERROR(+'Tor Emp Adj'!J202/'CMA Emp Adj'!J202,"")</f>
        <v/>
      </c>
      <c r="K202" s="70" t="str">
        <f>IFERROR(+'Tor Emp Adj'!K202/'CMA Emp Adj'!K202,"")</f>
        <v/>
      </c>
      <c r="L202" s="70" t="str">
        <f>IFERROR(+'Tor Emp Adj'!L202/'CMA Emp Adj'!L202,"")</f>
        <v/>
      </c>
      <c r="M202" s="35" t="str">
        <f>IFERROR(+'Tor Emp Adj'!M202/'CMA Emp Adj'!M202,"")</f>
        <v/>
      </c>
      <c r="N202" s="35" t="str">
        <f>IFERROR(+'Tor Emp Adj'!N202/'CMA Emp Adj'!N202,"")</f>
        <v/>
      </c>
      <c r="O202" s="35" t="str">
        <f>IFERROR(+'Tor Emp Adj'!O202/'CMA Emp Adj'!O202,"")</f>
        <v/>
      </c>
      <c r="P202" s="35" t="str">
        <f>IFERROR(+'Tor Emp Adj'!P202/'CMA Emp Adj'!P202,"")</f>
        <v/>
      </c>
      <c r="Q202" s="35" t="str">
        <f>IFERROR(+'Tor Emp Adj'!Q202/'CMA Emp Adj'!Q202,"")</f>
        <v/>
      </c>
      <c r="R202" s="35" t="str">
        <f>IFERROR(+'Tor Emp Adj'!R202/'CMA Emp Adj'!R202,"")</f>
        <v/>
      </c>
      <c r="S202" s="35" t="str">
        <f>IFERROR(+'Tor Emp Adj'!S202/'CMA Emp Adj'!S202,"")</f>
        <v/>
      </c>
      <c r="T202" s="35" t="str">
        <f>IFERROR(+'Tor Emp Adj'!T202/'CMA Emp Adj'!T202,"")</f>
        <v/>
      </c>
      <c r="U202" s="35" t="str">
        <f>IFERROR(+'Tor Emp Adj'!U202/'CMA Emp Adj'!U202,"")</f>
        <v/>
      </c>
      <c r="V202" s="35" t="str">
        <f>IFERROR(+'Tor Emp Adj'!V202/'CMA Emp Adj'!V202,"")</f>
        <v/>
      </c>
      <c r="W202" s="35" t="str">
        <f>IFERROR(+'Tor Emp Adj'!W202/'CMA Emp Adj'!W202,"")</f>
        <v/>
      </c>
      <c r="X202" s="35" t="str">
        <f>IFERROR(+'Tor Emp Adj'!X202/'CMA Emp Adj'!X202,"")</f>
        <v/>
      </c>
      <c r="Y202" s="35" t="str">
        <f>IFERROR(+'Tor Emp Adj'!Y202/'CMA Emp Adj'!Y202,"")</f>
        <v/>
      </c>
    </row>
    <row r="203" spans="1:25" x14ac:dyDescent="0.25">
      <c r="A203" t="s">
        <v>388</v>
      </c>
      <c r="B203" s="137">
        <f t="shared" si="0"/>
        <v>3364</v>
      </c>
      <c r="C203" s="133">
        <v>336413</v>
      </c>
      <c r="D203" s="70" t="str">
        <f>IFERROR(+'Tor Emp Adj'!D203/'CMA Emp Adj'!D203,"")</f>
        <v/>
      </c>
      <c r="E203" s="70" t="str">
        <f>IFERROR(+'Tor Emp Adj'!E203/'CMA Emp Adj'!E203,"")</f>
        <v/>
      </c>
      <c r="F203" s="70" t="str">
        <f>IFERROR(+'Tor Emp Adj'!F203/'CMA Emp Adj'!F203,"")</f>
        <v/>
      </c>
      <c r="G203" s="70" t="str">
        <f>IFERROR(+'Tor Emp Adj'!G203/'CMA Emp Adj'!G203,"")</f>
        <v/>
      </c>
      <c r="H203" s="70" t="str">
        <f>IFERROR(+'Tor Emp Adj'!H203/'CMA Emp Adj'!H203,"")</f>
        <v/>
      </c>
      <c r="I203" s="70" t="str">
        <f>IFERROR(+'Tor Emp Adj'!I203/'CMA Emp Adj'!I203,"")</f>
        <v/>
      </c>
      <c r="J203" s="70" t="str">
        <f>IFERROR(+'Tor Emp Adj'!J203/'CMA Emp Adj'!J203,"")</f>
        <v/>
      </c>
      <c r="K203" s="70" t="str">
        <f>IFERROR(+'Tor Emp Adj'!K203/'CMA Emp Adj'!K203,"")</f>
        <v/>
      </c>
      <c r="L203" s="70" t="str">
        <f>IFERROR(+'Tor Emp Adj'!L203/'CMA Emp Adj'!L203,"")</f>
        <v/>
      </c>
      <c r="M203" s="35" t="str">
        <f>IFERROR(+'Tor Emp Adj'!M203/'CMA Emp Adj'!M203,"")</f>
        <v/>
      </c>
      <c r="N203" s="35" t="str">
        <f>IFERROR(+'Tor Emp Adj'!N203/'CMA Emp Adj'!N203,"")</f>
        <v/>
      </c>
      <c r="O203" s="35" t="str">
        <f>IFERROR(+'Tor Emp Adj'!O203/'CMA Emp Adj'!O203,"")</f>
        <v/>
      </c>
      <c r="P203" s="35" t="str">
        <f>IFERROR(+'Tor Emp Adj'!P203/'CMA Emp Adj'!P203,"")</f>
        <v/>
      </c>
      <c r="Q203" s="35" t="str">
        <f>IFERROR(+'Tor Emp Adj'!Q203/'CMA Emp Adj'!Q203,"")</f>
        <v/>
      </c>
      <c r="R203" s="35" t="str">
        <f>IFERROR(+'Tor Emp Adj'!R203/'CMA Emp Adj'!R203,"")</f>
        <v/>
      </c>
      <c r="S203" s="35" t="str">
        <f>IFERROR(+'Tor Emp Adj'!S203/'CMA Emp Adj'!S203,"")</f>
        <v/>
      </c>
      <c r="T203" s="35" t="str">
        <f>IFERROR(+'Tor Emp Adj'!T203/'CMA Emp Adj'!T203,"")</f>
        <v/>
      </c>
      <c r="U203" s="35" t="str">
        <f>IFERROR(+'Tor Emp Adj'!U203/'CMA Emp Adj'!U203,"")</f>
        <v/>
      </c>
      <c r="V203" s="35" t="str">
        <f>IFERROR(+'Tor Emp Adj'!V203/'CMA Emp Adj'!V203,"")</f>
        <v/>
      </c>
      <c r="W203" s="35" t="str">
        <f>IFERROR(+'Tor Emp Adj'!W203/'CMA Emp Adj'!W203,"")</f>
        <v/>
      </c>
      <c r="X203" s="35" t="str">
        <f>IFERROR(+'Tor Emp Adj'!X203/'CMA Emp Adj'!X203,"")</f>
        <v/>
      </c>
      <c r="Y203" s="35" t="str">
        <f>IFERROR(+'Tor Emp Adj'!Y203/'CMA Emp Adj'!Y203,"")</f>
        <v/>
      </c>
    </row>
    <row r="204" spans="1:25" x14ac:dyDescent="0.25">
      <c r="A204" t="s">
        <v>389</v>
      </c>
      <c r="B204" s="137">
        <f t="shared" si="0"/>
        <v>3364</v>
      </c>
      <c r="C204" s="133">
        <v>336414</v>
      </c>
      <c r="D204" s="70" t="str">
        <f>IFERROR(+'Tor Emp Adj'!D204/'CMA Emp Adj'!D204,"")</f>
        <v/>
      </c>
      <c r="E204" s="70" t="str">
        <f>IFERROR(+'Tor Emp Adj'!E204/'CMA Emp Adj'!E204,"")</f>
        <v/>
      </c>
      <c r="F204" s="70" t="str">
        <f>IFERROR(+'Tor Emp Adj'!F204/'CMA Emp Adj'!F204,"")</f>
        <v/>
      </c>
      <c r="G204" s="70" t="str">
        <f>IFERROR(+'Tor Emp Adj'!G204/'CMA Emp Adj'!G204,"")</f>
        <v/>
      </c>
      <c r="H204" s="70" t="str">
        <f>IFERROR(+'Tor Emp Adj'!H204/'CMA Emp Adj'!H204,"")</f>
        <v/>
      </c>
      <c r="I204" s="70" t="str">
        <f>IFERROR(+'Tor Emp Adj'!I204/'CMA Emp Adj'!I204,"")</f>
        <v/>
      </c>
      <c r="J204" s="70" t="str">
        <f>IFERROR(+'Tor Emp Adj'!J204/'CMA Emp Adj'!J204,"")</f>
        <v/>
      </c>
      <c r="K204" s="70" t="str">
        <f>IFERROR(+'Tor Emp Adj'!K204/'CMA Emp Adj'!K204,"")</f>
        <v/>
      </c>
      <c r="L204" s="70" t="str">
        <f>IFERROR(+'Tor Emp Adj'!L204/'CMA Emp Adj'!L204,"")</f>
        <v/>
      </c>
      <c r="M204" s="35" t="str">
        <f>IFERROR(+'Tor Emp Adj'!M204/'CMA Emp Adj'!M204,"")</f>
        <v/>
      </c>
      <c r="N204" s="35" t="str">
        <f>IFERROR(+'Tor Emp Adj'!N204/'CMA Emp Adj'!N204,"")</f>
        <v/>
      </c>
      <c r="O204" s="35" t="str">
        <f>IFERROR(+'Tor Emp Adj'!O204/'CMA Emp Adj'!O204,"")</f>
        <v/>
      </c>
      <c r="P204" s="35" t="str">
        <f>IFERROR(+'Tor Emp Adj'!P204/'CMA Emp Adj'!P204,"")</f>
        <v/>
      </c>
      <c r="Q204" s="35" t="str">
        <f>IFERROR(+'Tor Emp Adj'!Q204/'CMA Emp Adj'!Q204,"")</f>
        <v/>
      </c>
      <c r="R204" s="35" t="str">
        <f>IFERROR(+'Tor Emp Adj'!R204/'CMA Emp Adj'!R204,"")</f>
        <v/>
      </c>
      <c r="S204" s="35" t="str">
        <f>IFERROR(+'Tor Emp Adj'!S204/'CMA Emp Adj'!S204,"")</f>
        <v/>
      </c>
      <c r="T204" s="35" t="str">
        <f>IFERROR(+'Tor Emp Adj'!T204/'CMA Emp Adj'!T204,"")</f>
        <v/>
      </c>
      <c r="U204" s="35" t="str">
        <f>IFERROR(+'Tor Emp Adj'!U204/'CMA Emp Adj'!U204,"")</f>
        <v/>
      </c>
      <c r="V204" s="35" t="str">
        <f>IFERROR(+'Tor Emp Adj'!V204/'CMA Emp Adj'!V204,"")</f>
        <v/>
      </c>
      <c r="W204" s="35" t="str">
        <f>IFERROR(+'Tor Emp Adj'!W204/'CMA Emp Adj'!W204,"")</f>
        <v/>
      </c>
      <c r="X204" s="35" t="str">
        <f>IFERROR(+'Tor Emp Adj'!X204/'CMA Emp Adj'!X204,"")</f>
        <v/>
      </c>
      <c r="Y204" s="35" t="str">
        <f>IFERROR(+'Tor Emp Adj'!Y204/'CMA Emp Adj'!Y204,"")</f>
        <v/>
      </c>
    </row>
    <row r="205" spans="1:25" x14ac:dyDescent="0.25">
      <c r="A205" t="s">
        <v>390</v>
      </c>
      <c r="B205" s="137">
        <f t="shared" si="0"/>
        <v>3364</v>
      </c>
      <c r="C205" s="133">
        <v>336415</v>
      </c>
      <c r="D205" s="70" t="str">
        <f>IFERROR(+'Tor Emp Adj'!D205/'CMA Emp Adj'!D205,"")</f>
        <v/>
      </c>
      <c r="E205" s="70" t="str">
        <f>IFERROR(+'Tor Emp Adj'!E205/'CMA Emp Adj'!E205,"")</f>
        <v/>
      </c>
      <c r="F205" s="70" t="str">
        <f>IFERROR(+'Tor Emp Adj'!F205/'CMA Emp Adj'!F205,"")</f>
        <v/>
      </c>
      <c r="G205" s="70" t="str">
        <f>IFERROR(+'Tor Emp Adj'!G205/'CMA Emp Adj'!G205,"")</f>
        <v/>
      </c>
      <c r="H205" s="70" t="str">
        <f>IFERROR(+'Tor Emp Adj'!H205/'CMA Emp Adj'!H205,"")</f>
        <v/>
      </c>
      <c r="I205" s="70" t="str">
        <f>IFERROR(+'Tor Emp Adj'!I205/'CMA Emp Adj'!I205,"")</f>
        <v/>
      </c>
      <c r="J205" s="70" t="str">
        <f>IFERROR(+'Tor Emp Adj'!J205/'CMA Emp Adj'!J205,"")</f>
        <v/>
      </c>
      <c r="K205" s="70" t="str">
        <f>IFERROR(+'Tor Emp Adj'!K205/'CMA Emp Adj'!K205,"")</f>
        <v/>
      </c>
      <c r="L205" s="70" t="str">
        <f>IFERROR(+'Tor Emp Adj'!L205/'CMA Emp Adj'!L205,"")</f>
        <v/>
      </c>
      <c r="M205" s="35" t="str">
        <f>IFERROR(+'Tor Emp Adj'!M205/'CMA Emp Adj'!M205,"")</f>
        <v/>
      </c>
      <c r="N205" s="35" t="str">
        <f>IFERROR(+'Tor Emp Adj'!N205/'CMA Emp Adj'!N205,"")</f>
        <v/>
      </c>
      <c r="O205" s="35" t="str">
        <f>IFERROR(+'Tor Emp Adj'!O205/'CMA Emp Adj'!O205,"")</f>
        <v/>
      </c>
      <c r="P205" s="35" t="str">
        <f>IFERROR(+'Tor Emp Adj'!P205/'CMA Emp Adj'!P205,"")</f>
        <v/>
      </c>
      <c r="Q205" s="35" t="str">
        <f>IFERROR(+'Tor Emp Adj'!Q205/'CMA Emp Adj'!Q205,"")</f>
        <v/>
      </c>
      <c r="R205" s="35" t="str">
        <f>IFERROR(+'Tor Emp Adj'!R205/'CMA Emp Adj'!R205,"")</f>
        <v/>
      </c>
      <c r="S205" s="35" t="str">
        <f>IFERROR(+'Tor Emp Adj'!S205/'CMA Emp Adj'!S205,"")</f>
        <v/>
      </c>
      <c r="T205" s="35" t="str">
        <f>IFERROR(+'Tor Emp Adj'!T205/'CMA Emp Adj'!T205,"")</f>
        <v/>
      </c>
      <c r="U205" s="35" t="str">
        <f>IFERROR(+'Tor Emp Adj'!U205/'CMA Emp Adj'!U205,"")</f>
        <v/>
      </c>
      <c r="V205" s="35" t="str">
        <f>IFERROR(+'Tor Emp Adj'!V205/'CMA Emp Adj'!V205,"")</f>
        <v/>
      </c>
      <c r="W205" s="35" t="str">
        <f>IFERROR(+'Tor Emp Adj'!W205/'CMA Emp Adj'!W205,"")</f>
        <v/>
      </c>
      <c r="X205" s="35" t="str">
        <f>IFERROR(+'Tor Emp Adj'!X205/'CMA Emp Adj'!X205,"")</f>
        <v/>
      </c>
      <c r="Y205" s="35" t="str">
        <f>IFERROR(+'Tor Emp Adj'!Y205/'CMA Emp Adj'!Y205,"")</f>
        <v/>
      </c>
    </row>
    <row r="206" spans="1:25" x14ac:dyDescent="0.25">
      <c r="A206" t="s">
        <v>391</v>
      </c>
      <c r="B206" s="137">
        <f t="shared" si="0"/>
        <v>3364</v>
      </c>
      <c r="C206" s="133">
        <v>336419</v>
      </c>
      <c r="D206" s="70" t="str">
        <f>IFERROR(+'Tor Emp Adj'!D206/'CMA Emp Adj'!D206,"")</f>
        <v/>
      </c>
      <c r="E206" s="70" t="str">
        <f>IFERROR(+'Tor Emp Adj'!E206/'CMA Emp Adj'!E206,"")</f>
        <v/>
      </c>
      <c r="F206" s="70" t="str">
        <f>IFERROR(+'Tor Emp Adj'!F206/'CMA Emp Adj'!F206,"")</f>
        <v/>
      </c>
      <c r="G206" s="70" t="str">
        <f>IFERROR(+'Tor Emp Adj'!G206/'CMA Emp Adj'!G206,"")</f>
        <v/>
      </c>
      <c r="H206" s="70" t="str">
        <f>IFERROR(+'Tor Emp Adj'!H206/'CMA Emp Adj'!H206,"")</f>
        <v/>
      </c>
      <c r="I206" s="70" t="str">
        <f>IFERROR(+'Tor Emp Adj'!I206/'CMA Emp Adj'!I206,"")</f>
        <v/>
      </c>
      <c r="J206" s="70" t="str">
        <f>IFERROR(+'Tor Emp Adj'!J206/'CMA Emp Adj'!J206,"")</f>
        <v/>
      </c>
      <c r="K206" s="70" t="str">
        <f>IFERROR(+'Tor Emp Adj'!K206/'CMA Emp Adj'!K206,"")</f>
        <v/>
      </c>
      <c r="L206" s="70" t="str">
        <f>IFERROR(+'Tor Emp Adj'!L206/'CMA Emp Adj'!L206,"")</f>
        <v/>
      </c>
      <c r="M206" s="35" t="str">
        <f>IFERROR(+'Tor Emp Adj'!M206/'CMA Emp Adj'!M206,"")</f>
        <v/>
      </c>
      <c r="N206" s="35" t="str">
        <f>IFERROR(+'Tor Emp Adj'!N206/'CMA Emp Adj'!N206,"")</f>
        <v/>
      </c>
      <c r="O206" s="35" t="str">
        <f>IFERROR(+'Tor Emp Adj'!O206/'CMA Emp Adj'!O206,"")</f>
        <v/>
      </c>
      <c r="P206" s="35" t="str">
        <f>IFERROR(+'Tor Emp Adj'!P206/'CMA Emp Adj'!P206,"")</f>
        <v/>
      </c>
      <c r="Q206" s="35" t="str">
        <f>IFERROR(+'Tor Emp Adj'!Q206/'CMA Emp Adj'!Q206,"")</f>
        <v/>
      </c>
      <c r="R206" s="35" t="str">
        <f>IFERROR(+'Tor Emp Adj'!R206/'CMA Emp Adj'!R206,"")</f>
        <v/>
      </c>
      <c r="S206" s="35" t="str">
        <f>IFERROR(+'Tor Emp Adj'!S206/'CMA Emp Adj'!S206,"")</f>
        <v/>
      </c>
      <c r="T206" s="35" t="str">
        <f>IFERROR(+'Tor Emp Adj'!T206/'CMA Emp Adj'!T206,"")</f>
        <v/>
      </c>
      <c r="U206" s="35" t="str">
        <f>IFERROR(+'Tor Emp Adj'!U206/'CMA Emp Adj'!U206,"")</f>
        <v/>
      </c>
      <c r="V206" s="35" t="str">
        <f>IFERROR(+'Tor Emp Adj'!V206/'CMA Emp Adj'!V206,"")</f>
        <v/>
      </c>
      <c r="W206" s="35" t="str">
        <f>IFERROR(+'Tor Emp Adj'!W206/'CMA Emp Adj'!W206,"")</f>
        <v/>
      </c>
      <c r="X206" s="35" t="str">
        <f>IFERROR(+'Tor Emp Adj'!X206/'CMA Emp Adj'!X206,"")</f>
        <v/>
      </c>
      <c r="Y206" s="35" t="str">
        <f>IFERROR(+'Tor Emp Adj'!Y206/'CMA Emp Adj'!Y206,"")</f>
        <v/>
      </c>
    </row>
    <row r="207" spans="1:25" x14ac:dyDescent="0.25">
      <c r="A207" t="s">
        <v>545</v>
      </c>
      <c r="B207" s="137">
        <v>488</v>
      </c>
      <c r="C207" s="133">
        <v>488190</v>
      </c>
      <c r="D207" s="70" t="str">
        <f>IFERROR(+'Tor Emp Adj'!D207/'CMA Emp Adj'!D207,"")</f>
        <v/>
      </c>
      <c r="E207" s="70">
        <f>IFERROR(+'Tor Emp Adj'!E207/'CMA Emp Adj'!E207,"")</f>
        <v>0.50180631698439793</v>
      </c>
      <c r="F207" s="70">
        <f>IFERROR(+'Tor Emp Adj'!F207/'CMA Emp Adj'!F207,"")</f>
        <v>0</v>
      </c>
      <c r="G207" s="70">
        <f>IFERROR(+'Tor Emp Adj'!G207/'CMA Emp Adj'!G207,"")</f>
        <v>0.40215739789476085</v>
      </c>
      <c r="H207" s="70">
        <f>IFERROR(+'Tor Emp Adj'!H207/'CMA Emp Adj'!H207,"")</f>
        <v>0</v>
      </c>
      <c r="I207" s="70">
        <f>IFERROR(+'Tor Emp Adj'!I207/'CMA Emp Adj'!I207,"")</f>
        <v>0.42138323658938603</v>
      </c>
      <c r="J207" s="70">
        <f>IFERROR(+'Tor Emp Adj'!J207/'CMA Emp Adj'!J207,"")</f>
        <v>0.46110159772071224</v>
      </c>
      <c r="K207" s="70">
        <f>IFERROR(+'Tor Emp Adj'!K207/'CMA Emp Adj'!K207,"")</f>
        <v>0</v>
      </c>
      <c r="L207" s="70">
        <f>IFERROR(+'Tor Emp Adj'!L207/'CMA Emp Adj'!L207,"")</f>
        <v>0</v>
      </c>
      <c r="M207" s="35">
        <f>IFERROR(+'Tor Emp Adj'!M207/'CMA Emp Adj'!M207,"")</f>
        <v>0.1816561541487037</v>
      </c>
      <c r="N207" s="35">
        <f>IFERROR(+'Tor Emp Adj'!N207/'CMA Emp Adj'!N207,"")</f>
        <v>0.11797724169094381</v>
      </c>
      <c r="O207" s="35">
        <f>IFERROR(+'Tor Emp Adj'!O207/'CMA Emp Adj'!O207,"")</f>
        <v>0</v>
      </c>
      <c r="P207" s="35">
        <f>IFERROR(+'Tor Emp Adj'!P207/'CMA Emp Adj'!P207,"")</f>
        <v>8.8088342643794545E-2</v>
      </c>
      <c r="Q207" s="35">
        <f>IFERROR(+'Tor Emp Adj'!Q207/'CMA Emp Adj'!Q207,"")</f>
        <v>6.9385914635028634E-2</v>
      </c>
      <c r="R207" s="35">
        <f>IFERROR(+'Tor Emp Adj'!R207/'CMA Emp Adj'!R207,"")</f>
        <v>0</v>
      </c>
      <c r="S207" s="35">
        <f>IFERROR(+'Tor Emp Adj'!S207/'CMA Emp Adj'!S207,"")</f>
        <v>0</v>
      </c>
      <c r="T207" s="35">
        <f>IFERROR(+'Tor Emp Adj'!T207/'CMA Emp Adj'!T207,"")</f>
        <v>0</v>
      </c>
      <c r="U207" s="35">
        <f>IFERROR(+'Tor Emp Adj'!U207/'CMA Emp Adj'!U207,"")</f>
        <v>7.6483324149686088E-2</v>
      </c>
      <c r="V207" s="35">
        <f>IFERROR(+'Tor Emp Adj'!V207/'CMA Emp Adj'!V207,"")</f>
        <v>0</v>
      </c>
      <c r="W207" s="35">
        <f>IFERROR(+'Tor Emp Adj'!W207/'CMA Emp Adj'!W207,"")</f>
        <v>9.3187841676648481E-2</v>
      </c>
      <c r="X207" s="35">
        <f>IFERROR(+'Tor Emp Adj'!X207/'CMA Emp Adj'!X207,"")</f>
        <v>7.3017311820675612E-2</v>
      </c>
      <c r="Y207" s="35">
        <f>IFERROR(+'Tor Emp Adj'!Y207/'CMA Emp Adj'!Y207,"")</f>
        <v>6.3132687629786688E-2</v>
      </c>
    </row>
    <row r="208" spans="1:25" x14ac:dyDescent="0.25">
      <c r="A208" s="106" t="s">
        <v>407</v>
      </c>
      <c r="B208" s="129"/>
      <c r="C208" s="130"/>
      <c r="D208" s="141"/>
      <c r="E208" s="141"/>
      <c r="F208" s="141"/>
      <c r="G208" s="141"/>
      <c r="H208" s="141"/>
      <c r="I208" s="141"/>
      <c r="J208" s="141"/>
      <c r="K208" s="141"/>
      <c r="L208" s="141"/>
      <c r="M208" s="135"/>
      <c r="N208" s="135"/>
      <c r="O208" s="135"/>
      <c r="P208" s="135"/>
      <c r="Q208" s="135"/>
      <c r="R208" s="135"/>
      <c r="S208" s="135"/>
      <c r="T208" s="135"/>
      <c r="U208" s="135"/>
      <c r="V208" s="135"/>
      <c r="W208" s="135"/>
      <c r="X208" s="135"/>
      <c r="Y208" s="135"/>
    </row>
    <row r="209" spans="1:25" x14ac:dyDescent="0.25">
      <c r="A209" t="s">
        <v>546</v>
      </c>
      <c r="B209" s="132">
        <f t="shared" ref="B209:B222" si="1">VALUE(LEFT(C209,4))</f>
        <v>5413</v>
      </c>
      <c r="C209" s="133">
        <v>5413</v>
      </c>
      <c r="D209" s="70">
        <f>IFERROR(+'Tor Emp Adj'!D209/'CMA Emp Adj'!D209,"")</f>
        <v>0.52727132807067223</v>
      </c>
      <c r="E209" s="70">
        <f>IFERROR(+'Tor Emp Adj'!E209/'CMA Emp Adj'!E209,"")</f>
        <v>0.5651072694656829</v>
      </c>
      <c r="F209" s="70">
        <f>IFERROR(+'Tor Emp Adj'!F209/'CMA Emp Adj'!F209,"")</f>
        <v>0.59844474805882675</v>
      </c>
      <c r="G209" s="70">
        <f>IFERROR(+'Tor Emp Adj'!G209/'CMA Emp Adj'!G209,"")</f>
        <v>0.53701776474614016</v>
      </c>
      <c r="H209" s="70">
        <f>IFERROR(+'Tor Emp Adj'!H209/'CMA Emp Adj'!H209,"")</f>
        <v>0.46193973342691669</v>
      </c>
      <c r="I209" s="70">
        <f>IFERROR(+'Tor Emp Adj'!I209/'CMA Emp Adj'!I209,"")</f>
        <v>0.46947895048891791</v>
      </c>
      <c r="J209" s="70">
        <f>IFERROR(+'Tor Emp Adj'!J209/'CMA Emp Adj'!J209,"")</f>
        <v>0.47429387992602462</v>
      </c>
      <c r="K209" s="70">
        <f>IFERROR(+'Tor Emp Adj'!K209/'CMA Emp Adj'!K209,"")</f>
        <v>0.54748668395814948</v>
      </c>
      <c r="L209" s="70">
        <f>IFERROR(+'Tor Emp Adj'!L209/'CMA Emp Adj'!L209,"")</f>
        <v>0.48984721577274548</v>
      </c>
      <c r="M209" s="35">
        <f>IFERROR(+'Tor Emp Adj'!M209/'CMA Emp Adj'!M209,"")</f>
        <v>0.49967308070127087</v>
      </c>
      <c r="N209" s="35">
        <f>IFERROR(+'Tor Emp Adj'!N209/'CMA Emp Adj'!N209,"")</f>
        <v>0.46806433268668446</v>
      </c>
      <c r="O209" s="35">
        <f>IFERROR(+'Tor Emp Adj'!O209/'CMA Emp Adj'!O209,"")</f>
        <v>0.46601741139031649</v>
      </c>
      <c r="P209" s="35">
        <f>IFERROR(+'Tor Emp Adj'!P209/'CMA Emp Adj'!P209,"")</f>
        <v>0.49353186297755852</v>
      </c>
      <c r="Q209" s="35">
        <f>IFERROR(+'Tor Emp Adj'!Q209/'CMA Emp Adj'!Q209,"")</f>
        <v>0.43058038818352612</v>
      </c>
      <c r="R209" s="35">
        <f>IFERROR(+'Tor Emp Adj'!R209/'CMA Emp Adj'!R209,"")</f>
        <v>0.51626833893756041</v>
      </c>
      <c r="S209" s="35">
        <f>IFERROR(+'Tor Emp Adj'!S209/'CMA Emp Adj'!S209,"")</f>
        <v>0.4335861984655246</v>
      </c>
      <c r="T209" s="35">
        <f>IFERROR(+'Tor Emp Adj'!T209/'CMA Emp Adj'!T209,"")</f>
        <v>0.4563502029517284</v>
      </c>
      <c r="U209" s="35">
        <f>IFERROR(+'Tor Emp Adj'!U209/'CMA Emp Adj'!U209,"")</f>
        <v>0.42742814045748923</v>
      </c>
      <c r="V209" s="35">
        <f>IFERROR(+'Tor Emp Adj'!V209/'CMA Emp Adj'!V209,"")</f>
        <v>0.46975089332111497</v>
      </c>
      <c r="W209" s="35">
        <f>IFERROR(+'Tor Emp Adj'!W209/'CMA Emp Adj'!W209,"")</f>
        <v>0.45355974301892182</v>
      </c>
      <c r="X209" s="35">
        <f>IFERROR(+'Tor Emp Adj'!X209/'CMA Emp Adj'!X209,"")</f>
        <v>0.47934333842502225</v>
      </c>
      <c r="Y209" s="35">
        <f>IFERROR(+'Tor Emp Adj'!Y209/'CMA Emp Adj'!Y209,"")</f>
        <v>0.47193293702521344</v>
      </c>
    </row>
    <row r="210" spans="1:25" x14ac:dyDescent="0.25">
      <c r="A210" t="s">
        <v>408</v>
      </c>
      <c r="B210" s="132">
        <f t="shared" si="1"/>
        <v>5413</v>
      </c>
      <c r="C210" s="133">
        <v>541310</v>
      </c>
      <c r="D210" s="70">
        <f>IFERROR(+'Tor Emp Adj'!D210/'CMA Emp Adj'!D210,"")</f>
        <v>0.52727132807067212</v>
      </c>
      <c r="E210" s="70">
        <f>IFERROR(+'Tor Emp Adj'!E210/'CMA Emp Adj'!E210,"")</f>
        <v>0.5651072694656829</v>
      </c>
      <c r="F210" s="70">
        <f>IFERROR(+'Tor Emp Adj'!F210/'CMA Emp Adj'!F210,"")</f>
        <v>0.59844474805882664</v>
      </c>
      <c r="G210" s="70">
        <f>IFERROR(+'Tor Emp Adj'!G210/'CMA Emp Adj'!G210,"")</f>
        <v>0.53701776474614016</v>
      </c>
      <c r="H210" s="70">
        <f>IFERROR(+'Tor Emp Adj'!H210/'CMA Emp Adj'!H210,"")</f>
        <v>0.46193973342691669</v>
      </c>
      <c r="I210" s="70">
        <f>IFERROR(+'Tor Emp Adj'!I210/'CMA Emp Adj'!I210,"")</f>
        <v>0.46947895048891791</v>
      </c>
      <c r="J210" s="70">
        <f>IFERROR(+'Tor Emp Adj'!J210/'CMA Emp Adj'!J210,"")</f>
        <v>0.47429387992602462</v>
      </c>
      <c r="K210" s="70">
        <f>IFERROR(+'Tor Emp Adj'!K210/'CMA Emp Adj'!K210,"")</f>
        <v>0.54748668395814948</v>
      </c>
      <c r="L210" s="70">
        <f>IFERROR(+'Tor Emp Adj'!L210/'CMA Emp Adj'!L210,"")</f>
        <v>0.48984721577274543</v>
      </c>
      <c r="M210" s="35">
        <f>IFERROR(+'Tor Emp Adj'!M210/'CMA Emp Adj'!M210,"")</f>
        <v>0.49967308070127087</v>
      </c>
      <c r="N210" s="35">
        <f>IFERROR(+'Tor Emp Adj'!N210/'CMA Emp Adj'!N210,"")</f>
        <v>0.46806433268668446</v>
      </c>
      <c r="O210" s="35">
        <f>IFERROR(+'Tor Emp Adj'!O210/'CMA Emp Adj'!O210,"")</f>
        <v>0.46601741139031649</v>
      </c>
      <c r="P210" s="35">
        <f>IFERROR(+'Tor Emp Adj'!P210/'CMA Emp Adj'!P210,"")</f>
        <v>0.49353186297755852</v>
      </c>
      <c r="Q210" s="35">
        <f>IFERROR(+'Tor Emp Adj'!Q210/'CMA Emp Adj'!Q210,"")</f>
        <v>0.43058038818352617</v>
      </c>
      <c r="R210" s="35">
        <f>IFERROR(+'Tor Emp Adj'!R210/'CMA Emp Adj'!R210,"")</f>
        <v>0.51626833893756041</v>
      </c>
      <c r="S210" s="35">
        <f>IFERROR(+'Tor Emp Adj'!S210/'CMA Emp Adj'!S210,"")</f>
        <v>0.4335861984655246</v>
      </c>
      <c r="T210" s="35">
        <f>IFERROR(+'Tor Emp Adj'!T210/'CMA Emp Adj'!T210,"")</f>
        <v>0.45635020295172846</v>
      </c>
      <c r="U210" s="35">
        <f>IFERROR(+'Tor Emp Adj'!U210/'CMA Emp Adj'!U210,"")</f>
        <v>0.42742814045748923</v>
      </c>
      <c r="V210" s="35">
        <f>IFERROR(+'Tor Emp Adj'!V210/'CMA Emp Adj'!V210,"")</f>
        <v>0.46975089332111492</v>
      </c>
      <c r="W210" s="35">
        <f>IFERROR(+'Tor Emp Adj'!W210/'CMA Emp Adj'!W210,"")</f>
        <v>0.45355974301892193</v>
      </c>
      <c r="X210" s="35">
        <f>IFERROR(+'Tor Emp Adj'!X210/'CMA Emp Adj'!X210,"")</f>
        <v>0.47934333842502225</v>
      </c>
      <c r="Y210" s="35">
        <f>IFERROR(+'Tor Emp Adj'!Y210/'CMA Emp Adj'!Y210,"")</f>
        <v>0.47193293702521338</v>
      </c>
    </row>
    <row r="211" spans="1:25" x14ac:dyDescent="0.25">
      <c r="A211" t="s">
        <v>409</v>
      </c>
      <c r="B211" s="132">
        <f t="shared" si="1"/>
        <v>5413</v>
      </c>
      <c r="C211" s="133">
        <v>541320</v>
      </c>
      <c r="D211" s="70">
        <f>IFERROR(+'Tor Emp Adj'!D211/'CMA Emp Adj'!D211,"")</f>
        <v>0.52727132807067223</v>
      </c>
      <c r="E211" s="70">
        <f>IFERROR(+'Tor Emp Adj'!E211/'CMA Emp Adj'!E211,"")</f>
        <v>0.5651072694656829</v>
      </c>
      <c r="F211" s="70">
        <f>IFERROR(+'Tor Emp Adj'!F211/'CMA Emp Adj'!F211,"")</f>
        <v>0.59844474805882675</v>
      </c>
      <c r="G211" s="70">
        <f>IFERROR(+'Tor Emp Adj'!G211/'CMA Emp Adj'!G211,"")</f>
        <v>0.53701776474614027</v>
      </c>
      <c r="H211" s="70">
        <f>IFERROR(+'Tor Emp Adj'!H211/'CMA Emp Adj'!H211,"")</f>
        <v>0.46193973342691674</v>
      </c>
      <c r="I211" s="70">
        <f>IFERROR(+'Tor Emp Adj'!I211/'CMA Emp Adj'!I211,"")</f>
        <v>0.46947895048891791</v>
      </c>
      <c r="J211" s="70">
        <f>IFERROR(+'Tor Emp Adj'!J211/'CMA Emp Adj'!J211,"")</f>
        <v>0.47429387992602456</v>
      </c>
      <c r="K211" s="70">
        <f>IFERROR(+'Tor Emp Adj'!K211/'CMA Emp Adj'!K211,"")</f>
        <v>0.54748668395814948</v>
      </c>
      <c r="L211" s="70">
        <f>IFERROR(+'Tor Emp Adj'!L211/'CMA Emp Adj'!L211,"")</f>
        <v>0.48984721577274543</v>
      </c>
      <c r="M211" s="35">
        <f>IFERROR(+'Tor Emp Adj'!M211/'CMA Emp Adj'!M211,"")</f>
        <v>0.49967308070127081</v>
      </c>
      <c r="N211" s="35">
        <f>IFERROR(+'Tor Emp Adj'!N211/'CMA Emp Adj'!N211,"")</f>
        <v>0.46806433268668446</v>
      </c>
      <c r="O211" s="35">
        <f>IFERROR(+'Tor Emp Adj'!O211/'CMA Emp Adj'!O211,"")</f>
        <v>0.46601741139031649</v>
      </c>
      <c r="P211" s="35">
        <f>IFERROR(+'Tor Emp Adj'!P211/'CMA Emp Adj'!P211,"")</f>
        <v>0.49353186297755847</v>
      </c>
      <c r="Q211" s="35">
        <f>IFERROR(+'Tor Emp Adj'!Q211/'CMA Emp Adj'!Q211,"")</f>
        <v>0.43058038818352612</v>
      </c>
      <c r="R211" s="35">
        <f>IFERROR(+'Tor Emp Adj'!R211/'CMA Emp Adj'!R211,"")</f>
        <v>0.5162683389375603</v>
      </c>
      <c r="S211" s="35">
        <f>IFERROR(+'Tor Emp Adj'!S211/'CMA Emp Adj'!S211,"")</f>
        <v>0.4335861984655246</v>
      </c>
      <c r="T211" s="35">
        <f>IFERROR(+'Tor Emp Adj'!T211/'CMA Emp Adj'!T211,"")</f>
        <v>0.45635020295172846</v>
      </c>
      <c r="U211" s="35">
        <f>IFERROR(+'Tor Emp Adj'!U211/'CMA Emp Adj'!U211,"")</f>
        <v>0.42742814045748923</v>
      </c>
      <c r="V211" s="35">
        <f>IFERROR(+'Tor Emp Adj'!V211/'CMA Emp Adj'!V211,"")</f>
        <v>0.46975089332111503</v>
      </c>
      <c r="W211" s="35">
        <f>IFERROR(+'Tor Emp Adj'!W211/'CMA Emp Adj'!W211,"")</f>
        <v>0.45355974301892182</v>
      </c>
      <c r="X211" s="35">
        <f>IFERROR(+'Tor Emp Adj'!X211/'CMA Emp Adj'!X211,"")</f>
        <v>0.47934333842502225</v>
      </c>
      <c r="Y211" s="35">
        <f>IFERROR(+'Tor Emp Adj'!Y211/'CMA Emp Adj'!Y211,"")</f>
        <v>0.47193293702521349</v>
      </c>
    </row>
    <row r="212" spans="1:25" x14ac:dyDescent="0.25">
      <c r="A212" t="s">
        <v>410</v>
      </c>
      <c r="B212" s="132">
        <f t="shared" si="1"/>
        <v>5413</v>
      </c>
      <c r="C212" s="133">
        <v>541330</v>
      </c>
      <c r="D212" s="70">
        <f>IFERROR(+'Tor Emp Adj'!D212/'CMA Emp Adj'!D212,"")</f>
        <v>0.52727132807067223</v>
      </c>
      <c r="E212" s="70">
        <f>IFERROR(+'Tor Emp Adj'!E212/'CMA Emp Adj'!E212,"")</f>
        <v>0.5651072694656829</v>
      </c>
      <c r="F212" s="70">
        <f>IFERROR(+'Tor Emp Adj'!F212/'CMA Emp Adj'!F212,"")</f>
        <v>0.59844474805882675</v>
      </c>
      <c r="G212" s="70">
        <f>IFERROR(+'Tor Emp Adj'!G212/'CMA Emp Adj'!G212,"")</f>
        <v>0.53701776474614016</v>
      </c>
      <c r="H212" s="70">
        <f>IFERROR(+'Tor Emp Adj'!H212/'CMA Emp Adj'!H212,"")</f>
        <v>0.46193973342691669</v>
      </c>
      <c r="I212" s="70">
        <f>IFERROR(+'Tor Emp Adj'!I212/'CMA Emp Adj'!I212,"")</f>
        <v>0.46947895048891797</v>
      </c>
      <c r="J212" s="70">
        <f>IFERROR(+'Tor Emp Adj'!J212/'CMA Emp Adj'!J212,"")</f>
        <v>0.47429387992602462</v>
      </c>
      <c r="K212" s="70">
        <f>IFERROR(+'Tor Emp Adj'!K212/'CMA Emp Adj'!K212,"")</f>
        <v>0.54748668395814948</v>
      </c>
      <c r="L212" s="70">
        <f>IFERROR(+'Tor Emp Adj'!L212/'CMA Emp Adj'!L212,"")</f>
        <v>0.48984721577274554</v>
      </c>
      <c r="M212" s="35">
        <f>IFERROR(+'Tor Emp Adj'!M212/'CMA Emp Adj'!M212,"")</f>
        <v>0.49967308070127087</v>
      </c>
      <c r="N212" s="35">
        <f>IFERROR(+'Tor Emp Adj'!N212/'CMA Emp Adj'!N212,"")</f>
        <v>0.46806433268668446</v>
      </c>
      <c r="O212" s="35">
        <f>IFERROR(+'Tor Emp Adj'!O212/'CMA Emp Adj'!O212,"")</f>
        <v>0.46601741139031644</v>
      </c>
      <c r="P212" s="35">
        <f>IFERROR(+'Tor Emp Adj'!P212/'CMA Emp Adj'!P212,"")</f>
        <v>0.49353186297755852</v>
      </c>
      <c r="Q212" s="35">
        <f>IFERROR(+'Tor Emp Adj'!Q212/'CMA Emp Adj'!Q212,"")</f>
        <v>0.43058038818352606</v>
      </c>
      <c r="R212" s="35">
        <f>IFERROR(+'Tor Emp Adj'!R212/'CMA Emp Adj'!R212,"")</f>
        <v>0.5162683389375603</v>
      </c>
      <c r="S212" s="35">
        <f>IFERROR(+'Tor Emp Adj'!S212/'CMA Emp Adj'!S212,"")</f>
        <v>0.4335861984655246</v>
      </c>
      <c r="T212" s="35">
        <f>IFERROR(+'Tor Emp Adj'!T212/'CMA Emp Adj'!T212,"")</f>
        <v>0.4563502029517284</v>
      </c>
      <c r="U212" s="35">
        <f>IFERROR(+'Tor Emp Adj'!U212/'CMA Emp Adj'!U212,"")</f>
        <v>0.42742814045748923</v>
      </c>
      <c r="V212" s="35">
        <f>IFERROR(+'Tor Emp Adj'!V212/'CMA Emp Adj'!V212,"")</f>
        <v>0.46975089332111497</v>
      </c>
      <c r="W212" s="35">
        <f>IFERROR(+'Tor Emp Adj'!W212/'CMA Emp Adj'!W212,"")</f>
        <v>0.45355974301892193</v>
      </c>
      <c r="X212" s="35">
        <f>IFERROR(+'Tor Emp Adj'!X212/'CMA Emp Adj'!X212,"")</f>
        <v>0.4793433384250223</v>
      </c>
      <c r="Y212" s="35">
        <f>IFERROR(+'Tor Emp Adj'!Y212/'CMA Emp Adj'!Y212,"")</f>
        <v>0.47193293702521344</v>
      </c>
    </row>
    <row r="213" spans="1:25" x14ac:dyDescent="0.25">
      <c r="A213" t="s">
        <v>411</v>
      </c>
      <c r="B213" s="132">
        <f t="shared" si="1"/>
        <v>5413</v>
      </c>
      <c r="C213" s="133">
        <v>541340</v>
      </c>
      <c r="D213" s="70">
        <f>IFERROR(+'Tor Emp Adj'!D213/'CMA Emp Adj'!D213,"")</f>
        <v>0.52727132807067223</v>
      </c>
      <c r="E213" s="70">
        <f>IFERROR(+'Tor Emp Adj'!E213/'CMA Emp Adj'!E213,"")</f>
        <v>0.56510726946568279</v>
      </c>
      <c r="F213" s="70">
        <f>IFERROR(+'Tor Emp Adj'!F213/'CMA Emp Adj'!F213,"")</f>
        <v>0.59844474805882675</v>
      </c>
      <c r="G213" s="70">
        <f>IFERROR(+'Tor Emp Adj'!G213/'CMA Emp Adj'!G213,"")</f>
        <v>0.53701776474614016</v>
      </c>
      <c r="H213" s="70">
        <f>IFERROR(+'Tor Emp Adj'!H213/'CMA Emp Adj'!H213,"")</f>
        <v>0.46193973342691669</v>
      </c>
      <c r="I213" s="70">
        <f>IFERROR(+'Tor Emp Adj'!I213/'CMA Emp Adj'!I213,"")</f>
        <v>0.46947895048891791</v>
      </c>
      <c r="J213" s="70">
        <f>IFERROR(+'Tor Emp Adj'!J213/'CMA Emp Adj'!J213,"")</f>
        <v>0.47429387992602462</v>
      </c>
      <c r="K213" s="70">
        <f>IFERROR(+'Tor Emp Adj'!K213/'CMA Emp Adj'!K213,"")</f>
        <v>0.54748668395814948</v>
      </c>
      <c r="L213" s="70">
        <f>IFERROR(+'Tor Emp Adj'!L213/'CMA Emp Adj'!L213,"")</f>
        <v>0.48984721577274548</v>
      </c>
      <c r="M213" s="35">
        <f>IFERROR(+'Tor Emp Adj'!M213/'CMA Emp Adj'!M213,"")</f>
        <v>0.49967308070127092</v>
      </c>
      <c r="N213" s="35">
        <f>IFERROR(+'Tor Emp Adj'!N213/'CMA Emp Adj'!N213,"")</f>
        <v>0.46806433268668446</v>
      </c>
      <c r="O213" s="35">
        <f>IFERROR(+'Tor Emp Adj'!O213/'CMA Emp Adj'!O213,"")</f>
        <v>0.46601741139031649</v>
      </c>
      <c r="P213" s="35">
        <f>IFERROR(+'Tor Emp Adj'!P213/'CMA Emp Adj'!P213,"")</f>
        <v>0.49353186297755852</v>
      </c>
      <c r="Q213" s="35">
        <f>IFERROR(+'Tor Emp Adj'!Q213/'CMA Emp Adj'!Q213,"")</f>
        <v>0.43058038818352606</v>
      </c>
      <c r="R213" s="35">
        <f>IFERROR(+'Tor Emp Adj'!R213/'CMA Emp Adj'!R213,"")</f>
        <v>0.51626833893756041</v>
      </c>
      <c r="S213" s="35">
        <f>IFERROR(+'Tor Emp Adj'!S213/'CMA Emp Adj'!S213,"")</f>
        <v>0.43358619846552465</v>
      </c>
      <c r="T213" s="35">
        <f>IFERROR(+'Tor Emp Adj'!T213/'CMA Emp Adj'!T213,"")</f>
        <v>0.4563502029517284</v>
      </c>
      <c r="U213" s="35">
        <f>IFERROR(+'Tor Emp Adj'!U213/'CMA Emp Adj'!U213,"")</f>
        <v>0.42742814045748923</v>
      </c>
      <c r="V213" s="35">
        <f>IFERROR(+'Tor Emp Adj'!V213/'CMA Emp Adj'!V213,"")</f>
        <v>0.46975089332111503</v>
      </c>
      <c r="W213" s="35">
        <f>IFERROR(+'Tor Emp Adj'!W213/'CMA Emp Adj'!W213,"")</f>
        <v>0.45355974301892188</v>
      </c>
      <c r="X213" s="35">
        <f>IFERROR(+'Tor Emp Adj'!X213/'CMA Emp Adj'!X213,"")</f>
        <v>0.47934333842502225</v>
      </c>
      <c r="Y213" s="35">
        <f>IFERROR(+'Tor Emp Adj'!Y213/'CMA Emp Adj'!Y213,"")</f>
        <v>0.47193293702521338</v>
      </c>
    </row>
    <row r="214" spans="1:25" x14ac:dyDescent="0.25">
      <c r="A214" t="s">
        <v>412</v>
      </c>
      <c r="B214" s="132">
        <f t="shared" si="1"/>
        <v>5413</v>
      </c>
      <c r="C214" s="133">
        <v>541350</v>
      </c>
      <c r="D214" s="70">
        <f>IFERROR(+'Tor Emp Adj'!D214/'CMA Emp Adj'!D214,"")</f>
        <v>0.52727132807067212</v>
      </c>
      <c r="E214" s="70">
        <f>IFERROR(+'Tor Emp Adj'!E214/'CMA Emp Adj'!E214,"")</f>
        <v>0.5651072694656829</v>
      </c>
      <c r="F214" s="70">
        <f>IFERROR(+'Tor Emp Adj'!F214/'CMA Emp Adj'!F214,"")</f>
        <v>0.59844474805882675</v>
      </c>
      <c r="G214" s="70">
        <f>IFERROR(+'Tor Emp Adj'!G214/'CMA Emp Adj'!G214,"")</f>
        <v>0.53701776474614016</v>
      </c>
      <c r="H214" s="70">
        <f>IFERROR(+'Tor Emp Adj'!H214/'CMA Emp Adj'!H214,"")</f>
        <v>0.46193973342691669</v>
      </c>
      <c r="I214" s="70">
        <f>IFERROR(+'Tor Emp Adj'!I214/'CMA Emp Adj'!I214,"")</f>
        <v>0.46947895048891786</v>
      </c>
      <c r="J214" s="70">
        <f>IFERROR(+'Tor Emp Adj'!J214/'CMA Emp Adj'!J214,"")</f>
        <v>0.47429387992602462</v>
      </c>
      <c r="K214" s="70">
        <f>IFERROR(+'Tor Emp Adj'!K214/'CMA Emp Adj'!K214,"")</f>
        <v>0.54748668395814937</v>
      </c>
      <c r="L214" s="70">
        <f>IFERROR(+'Tor Emp Adj'!L214/'CMA Emp Adj'!L214,"")</f>
        <v>0.48984721577274554</v>
      </c>
      <c r="M214" s="35">
        <f>IFERROR(+'Tor Emp Adj'!M214/'CMA Emp Adj'!M214,"")</f>
        <v>0.49967308070127092</v>
      </c>
      <c r="N214" s="35">
        <f>IFERROR(+'Tor Emp Adj'!N214/'CMA Emp Adj'!N214,"")</f>
        <v>0.46806433268668446</v>
      </c>
      <c r="O214" s="35">
        <f>IFERROR(+'Tor Emp Adj'!O214/'CMA Emp Adj'!O214,"")</f>
        <v>0.46601741139031649</v>
      </c>
      <c r="P214" s="35">
        <f>IFERROR(+'Tor Emp Adj'!P214/'CMA Emp Adj'!P214,"")</f>
        <v>0.49353186297755847</v>
      </c>
      <c r="Q214" s="35">
        <f>IFERROR(+'Tor Emp Adj'!Q214/'CMA Emp Adj'!Q214,"")</f>
        <v>0.43058038818352612</v>
      </c>
      <c r="R214" s="35">
        <f>IFERROR(+'Tor Emp Adj'!R214/'CMA Emp Adj'!R214,"")</f>
        <v>0.5162683389375603</v>
      </c>
      <c r="S214" s="35">
        <f>IFERROR(+'Tor Emp Adj'!S214/'CMA Emp Adj'!S214,"")</f>
        <v>0.4335861984655246</v>
      </c>
      <c r="T214" s="35">
        <f>IFERROR(+'Tor Emp Adj'!T214/'CMA Emp Adj'!T214,"")</f>
        <v>0.45635020295172846</v>
      </c>
      <c r="U214" s="35">
        <f>IFERROR(+'Tor Emp Adj'!U214/'CMA Emp Adj'!U214,"")</f>
        <v>0.42742814045748917</v>
      </c>
      <c r="V214" s="35">
        <f>IFERROR(+'Tor Emp Adj'!V214/'CMA Emp Adj'!V214,"")</f>
        <v>0.46975089332111503</v>
      </c>
      <c r="W214" s="35">
        <f>IFERROR(+'Tor Emp Adj'!W214/'CMA Emp Adj'!W214,"")</f>
        <v>0.45355974301892182</v>
      </c>
      <c r="X214" s="35">
        <f>IFERROR(+'Tor Emp Adj'!X214/'CMA Emp Adj'!X214,"")</f>
        <v>0.47934333842502225</v>
      </c>
      <c r="Y214" s="35">
        <f>IFERROR(+'Tor Emp Adj'!Y214/'CMA Emp Adj'!Y214,"")</f>
        <v>0.47193293702521344</v>
      </c>
    </row>
    <row r="215" spans="1:25" x14ac:dyDescent="0.25">
      <c r="A215" t="s">
        <v>413</v>
      </c>
      <c r="B215" s="132">
        <f t="shared" si="1"/>
        <v>5413</v>
      </c>
      <c r="C215" s="133">
        <v>541360</v>
      </c>
      <c r="D215" s="70">
        <f>IFERROR(+'Tor Emp Adj'!D215/'CMA Emp Adj'!D215,"")</f>
        <v>0.52727132807067223</v>
      </c>
      <c r="E215" s="70">
        <f>IFERROR(+'Tor Emp Adj'!E215/'CMA Emp Adj'!E215,"")</f>
        <v>0.5651072694656829</v>
      </c>
      <c r="F215" s="70">
        <f>IFERROR(+'Tor Emp Adj'!F215/'CMA Emp Adj'!F215,"")</f>
        <v>0.59844474805882675</v>
      </c>
      <c r="G215" s="70">
        <f>IFERROR(+'Tor Emp Adj'!G215/'CMA Emp Adj'!G215,"")</f>
        <v>0.53701776474614016</v>
      </c>
      <c r="H215" s="70">
        <f>IFERROR(+'Tor Emp Adj'!H215/'CMA Emp Adj'!H215,"")</f>
        <v>0.46193973342691669</v>
      </c>
      <c r="I215" s="70">
        <f>IFERROR(+'Tor Emp Adj'!I215/'CMA Emp Adj'!I215,"")</f>
        <v>0.46947895048891791</v>
      </c>
      <c r="J215" s="70">
        <f>IFERROR(+'Tor Emp Adj'!J215/'CMA Emp Adj'!J215,"")</f>
        <v>0.47429387992602456</v>
      </c>
      <c r="K215" s="70">
        <f>IFERROR(+'Tor Emp Adj'!K215/'CMA Emp Adj'!K215,"")</f>
        <v>0.54748668395814937</v>
      </c>
      <c r="L215" s="70">
        <f>IFERROR(+'Tor Emp Adj'!L215/'CMA Emp Adj'!L215,"")</f>
        <v>0.48984721577274548</v>
      </c>
      <c r="M215" s="35">
        <f>IFERROR(+'Tor Emp Adj'!M215/'CMA Emp Adj'!M215,"")</f>
        <v>0.49967308070127087</v>
      </c>
      <c r="N215" s="35">
        <f>IFERROR(+'Tor Emp Adj'!N215/'CMA Emp Adj'!N215,"")</f>
        <v>0.46806433268668446</v>
      </c>
      <c r="O215" s="35">
        <f>IFERROR(+'Tor Emp Adj'!O215/'CMA Emp Adj'!O215,"")</f>
        <v>0.46601741139031655</v>
      </c>
      <c r="P215" s="35">
        <f>IFERROR(+'Tor Emp Adj'!P215/'CMA Emp Adj'!P215,"")</f>
        <v>0.49353186297755847</v>
      </c>
      <c r="Q215" s="35">
        <f>IFERROR(+'Tor Emp Adj'!Q215/'CMA Emp Adj'!Q215,"")</f>
        <v>0.43058038818352606</v>
      </c>
      <c r="R215" s="35">
        <f>IFERROR(+'Tor Emp Adj'!R215/'CMA Emp Adj'!R215,"")</f>
        <v>0.51626833893756041</v>
      </c>
      <c r="S215" s="35">
        <f>IFERROR(+'Tor Emp Adj'!S215/'CMA Emp Adj'!S215,"")</f>
        <v>0.4335861984655246</v>
      </c>
      <c r="T215" s="35">
        <f>IFERROR(+'Tor Emp Adj'!T215/'CMA Emp Adj'!T215,"")</f>
        <v>0.45635020295172846</v>
      </c>
      <c r="U215" s="35">
        <f>IFERROR(+'Tor Emp Adj'!U215/'CMA Emp Adj'!U215,"")</f>
        <v>0.42742814045748923</v>
      </c>
      <c r="V215" s="35">
        <f>IFERROR(+'Tor Emp Adj'!V215/'CMA Emp Adj'!V215,"")</f>
        <v>0.46975089332111497</v>
      </c>
      <c r="W215" s="35">
        <f>IFERROR(+'Tor Emp Adj'!W215/'CMA Emp Adj'!W215,"")</f>
        <v>0.45355974301892182</v>
      </c>
      <c r="X215" s="35">
        <f>IFERROR(+'Tor Emp Adj'!X215/'CMA Emp Adj'!X215,"")</f>
        <v>0.47934333842502225</v>
      </c>
      <c r="Y215" s="35">
        <f>IFERROR(+'Tor Emp Adj'!Y215/'CMA Emp Adj'!Y215,"")</f>
        <v>0.47193293702521338</v>
      </c>
    </row>
    <row r="216" spans="1:25" x14ac:dyDescent="0.25">
      <c r="A216" t="s">
        <v>414</v>
      </c>
      <c r="B216" s="132">
        <f t="shared" si="1"/>
        <v>5413</v>
      </c>
      <c r="C216" s="133">
        <v>541370</v>
      </c>
      <c r="D216" s="70">
        <f>IFERROR(+'Tor Emp Adj'!D216/'CMA Emp Adj'!D216,"")</f>
        <v>0.52727132807067223</v>
      </c>
      <c r="E216" s="70">
        <f>IFERROR(+'Tor Emp Adj'!E216/'CMA Emp Adj'!E216,"")</f>
        <v>0.5651072694656829</v>
      </c>
      <c r="F216" s="70">
        <f>IFERROR(+'Tor Emp Adj'!F216/'CMA Emp Adj'!F216,"")</f>
        <v>0.59844474805882675</v>
      </c>
      <c r="G216" s="70">
        <f>IFERROR(+'Tor Emp Adj'!G216/'CMA Emp Adj'!G216,"")</f>
        <v>0.53701776474614016</v>
      </c>
      <c r="H216" s="70">
        <f>IFERROR(+'Tor Emp Adj'!H216/'CMA Emp Adj'!H216,"")</f>
        <v>0.46193973342691674</v>
      </c>
      <c r="I216" s="70">
        <f>IFERROR(+'Tor Emp Adj'!I216/'CMA Emp Adj'!I216,"")</f>
        <v>0.46947895048891791</v>
      </c>
      <c r="J216" s="70">
        <f>IFERROR(+'Tor Emp Adj'!J216/'CMA Emp Adj'!J216,"")</f>
        <v>0.47429387992602462</v>
      </c>
      <c r="K216" s="70">
        <f>IFERROR(+'Tor Emp Adj'!K216/'CMA Emp Adj'!K216,"")</f>
        <v>0.54748668395814948</v>
      </c>
      <c r="L216" s="70">
        <f>IFERROR(+'Tor Emp Adj'!L216/'CMA Emp Adj'!L216,"")</f>
        <v>0.48984721577274548</v>
      </c>
      <c r="M216" s="35">
        <f>IFERROR(+'Tor Emp Adj'!M216/'CMA Emp Adj'!M216,"")</f>
        <v>0.49967308070127081</v>
      </c>
      <c r="N216" s="35">
        <f>IFERROR(+'Tor Emp Adj'!N216/'CMA Emp Adj'!N216,"")</f>
        <v>0.4680643326866844</v>
      </c>
      <c r="O216" s="35">
        <f>IFERROR(+'Tor Emp Adj'!O216/'CMA Emp Adj'!O216,"")</f>
        <v>0.46601741139031649</v>
      </c>
      <c r="P216" s="35">
        <f>IFERROR(+'Tor Emp Adj'!P216/'CMA Emp Adj'!P216,"")</f>
        <v>0.49353186297755852</v>
      </c>
      <c r="Q216" s="35">
        <f>IFERROR(+'Tor Emp Adj'!Q216/'CMA Emp Adj'!Q216,"")</f>
        <v>0.43058038818352612</v>
      </c>
      <c r="R216" s="35">
        <f>IFERROR(+'Tor Emp Adj'!R216/'CMA Emp Adj'!R216,"")</f>
        <v>0.5162683389375603</v>
      </c>
      <c r="S216" s="35">
        <f>IFERROR(+'Tor Emp Adj'!S216/'CMA Emp Adj'!S216,"")</f>
        <v>0.4335861984655246</v>
      </c>
      <c r="T216" s="35">
        <f>IFERROR(+'Tor Emp Adj'!T216/'CMA Emp Adj'!T216,"")</f>
        <v>0.45635020295172846</v>
      </c>
      <c r="U216" s="35">
        <f>IFERROR(+'Tor Emp Adj'!U216/'CMA Emp Adj'!U216,"")</f>
        <v>0.42742814045748928</v>
      </c>
      <c r="V216" s="35">
        <f>IFERROR(+'Tor Emp Adj'!V216/'CMA Emp Adj'!V216,"")</f>
        <v>0.46975089332111503</v>
      </c>
      <c r="W216" s="35">
        <f>IFERROR(+'Tor Emp Adj'!W216/'CMA Emp Adj'!W216,"")</f>
        <v>0.45355974301892188</v>
      </c>
      <c r="X216" s="35">
        <f>IFERROR(+'Tor Emp Adj'!X216/'CMA Emp Adj'!X216,"")</f>
        <v>0.47934333842502225</v>
      </c>
      <c r="Y216" s="35">
        <f>IFERROR(+'Tor Emp Adj'!Y216/'CMA Emp Adj'!Y216,"")</f>
        <v>0.47193293702521338</v>
      </c>
    </row>
    <row r="217" spans="1:25" x14ac:dyDescent="0.25">
      <c r="A217" t="s">
        <v>415</v>
      </c>
      <c r="B217" s="132">
        <f t="shared" si="1"/>
        <v>5413</v>
      </c>
      <c r="C217" s="133">
        <v>541380</v>
      </c>
      <c r="D217" s="70">
        <f>IFERROR(+'Tor Emp Adj'!D217/'CMA Emp Adj'!D217,"")</f>
        <v>0.52727132807067223</v>
      </c>
      <c r="E217" s="70">
        <f>IFERROR(+'Tor Emp Adj'!E217/'CMA Emp Adj'!E217,"")</f>
        <v>0.56510726946568279</v>
      </c>
      <c r="F217" s="70">
        <f>IFERROR(+'Tor Emp Adj'!F217/'CMA Emp Adj'!F217,"")</f>
        <v>0.59844474805882675</v>
      </c>
      <c r="G217" s="70">
        <f>IFERROR(+'Tor Emp Adj'!G217/'CMA Emp Adj'!G217,"")</f>
        <v>0.53701776474614016</v>
      </c>
      <c r="H217" s="70">
        <f>IFERROR(+'Tor Emp Adj'!H217/'CMA Emp Adj'!H217,"")</f>
        <v>0.46193973342691669</v>
      </c>
      <c r="I217" s="70">
        <f>IFERROR(+'Tor Emp Adj'!I217/'CMA Emp Adj'!I217,"")</f>
        <v>0.46947895048891791</v>
      </c>
      <c r="J217" s="70">
        <f>IFERROR(+'Tor Emp Adj'!J217/'CMA Emp Adj'!J217,"")</f>
        <v>0.47429387992602456</v>
      </c>
      <c r="K217" s="70">
        <f>IFERROR(+'Tor Emp Adj'!K217/'CMA Emp Adj'!K217,"")</f>
        <v>0.54748668395814948</v>
      </c>
      <c r="L217" s="70">
        <f>IFERROR(+'Tor Emp Adj'!L217/'CMA Emp Adj'!L217,"")</f>
        <v>0.48984721577274554</v>
      </c>
      <c r="M217" s="35">
        <f>IFERROR(+'Tor Emp Adj'!M217/'CMA Emp Adj'!M217,"")</f>
        <v>0.49967308070127087</v>
      </c>
      <c r="N217" s="35">
        <f>IFERROR(+'Tor Emp Adj'!N217/'CMA Emp Adj'!N217,"")</f>
        <v>0.46806433268668446</v>
      </c>
      <c r="O217" s="35">
        <f>IFERROR(+'Tor Emp Adj'!O217/'CMA Emp Adj'!O217,"")</f>
        <v>0.46601741139031649</v>
      </c>
      <c r="P217" s="35">
        <f>IFERROR(+'Tor Emp Adj'!P217/'CMA Emp Adj'!P217,"")</f>
        <v>0.49353186297755852</v>
      </c>
      <c r="Q217" s="35">
        <f>IFERROR(+'Tor Emp Adj'!Q217/'CMA Emp Adj'!Q217,"")</f>
        <v>0.43058038818352606</v>
      </c>
      <c r="R217" s="35">
        <f>IFERROR(+'Tor Emp Adj'!R217/'CMA Emp Adj'!R217,"")</f>
        <v>0.5162683389375603</v>
      </c>
      <c r="S217" s="35">
        <f>IFERROR(+'Tor Emp Adj'!S217/'CMA Emp Adj'!S217,"")</f>
        <v>0.43358619846552465</v>
      </c>
      <c r="T217" s="35">
        <f>IFERROR(+'Tor Emp Adj'!T217/'CMA Emp Adj'!T217,"")</f>
        <v>0.4563502029517284</v>
      </c>
      <c r="U217" s="35">
        <f>IFERROR(+'Tor Emp Adj'!U217/'CMA Emp Adj'!U217,"")</f>
        <v>0.42742814045748928</v>
      </c>
      <c r="V217" s="35">
        <f>IFERROR(+'Tor Emp Adj'!V217/'CMA Emp Adj'!V217,"")</f>
        <v>0.46975089332111497</v>
      </c>
      <c r="W217" s="35">
        <f>IFERROR(+'Tor Emp Adj'!W217/'CMA Emp Adj'!W217,"")</f>
        <v>0.45355974301892188</v>
      </c>
      <c r="X217" s="35">
        <f>IFERROR(+'Tor Emp Adj'!X217/'CMA Emp Adj'!X217,"")</f>
        <v>0.47934333842502225</v>
      </c>
      <c r="Y217" s="35">
        <f>IFERROR(+'Tor Emp Adj'!Y217/'CMA Emp Adj'!Y217,"")</f>
        <v>0.47193293702521344</v>
      </c>
    </row>
    <row r="218" spans="1:25" x14ac:dyDescent="0.25">
      <c r="A218" t="s">
        <v>547</v>
      </c>
      <c r="B218" s="132">
        <f t="shared" si="1"/>
        <v>5414</v>
      </c>
      <c r="C218" s="133">
        <v>5414</v>
      </c>
      <c r="D218" s="70">
        <f>IFERROR(+'Tor Emp Adj'!D218/'CMA Emp Adj'!D218,"")</f>
        <v>0.57984278231164998</v>
      </c>
      <c r="E218" s="70">
        <f>IFERROR(+'Tor Emp Adj'!E218/'CMA Emp Adj'!E218,"")</f>
        <v>0.64031844813146854</v>
      </c>
      <c r="F218" s="70">
        <f>IFERROR(+'Tor Emp Adj'!F218/'CMA Emp Adj'!F218,"")</f>
        <v>0.68210603462573149</v>
      </c>
      <c r="G218" s="70">
        <f>IFERROR(+'Tor Emp Adj'!G218/'CMA Emp Adj'!G218,"")</f>
        <v>0.56876087497389471</v>
      </c>
      <c r="H218" s="70">
        <f>IFERROR(+'Tor Emp Adj'!H218/'CMA Emp Adj'!H218,"")</f>
        <v>0.53669638552242216</v>
      </c>
      <c r="I218" s="70">
        <f>IFERROR(+'Tor Emp Adj'!I218/'CMA Emp Adj'!I218,"")</f>
        <v>0.68531385559184088</v>
      </c>
      <c r="J218" s="70">
        <f>IFERROR(+'Tor Emp Adj'!J218/'CMA Emp Adj'!J218,"")</f>
        <v>0.68106780469064909</v>
      </c>
      <c r="K218" s="70">
        <f>IFERROR(+'Tor Emp Adj'!K218/'CMA Emp Adj'!K218,"")</f>
        <v>0.62755549822758416</v>
      </c>
      <c r="L218" s="70">
        <f>IFERROR(+'Tor Emp Adj'!L218/'CMA Emp Adj'!L218,"")</f>
        <v>0.61077477600008323</v>
      </c>
      <c r="M218" s="35">
        <f>IFERROR(+'Tor Emp Adj'!M218/'CMA Emp Adj'!M218,"")</f>
        <v>0.66847906162047688</v>
      </c>
      <c r="N218" s="35">
        <f>IFERROR(+'Tor Emp Adj'!N218/'CMA Emp Adj'!N218,"")</f>
        <v>0.62765795000253544</v>
      </c>
      <c r="O218" s="35">
        <f>IFERROR(+'Tor Emp Adj'!O218/'CMA Emp Adj'!O218,"")</f>
        <v>0.67740703481517328</v>
      </c>
      <c r="P218" s="35">
        <f>IFERROR(+'Tor Emp Adj'!P218/'CMA Emp Adj'!P218,"")</f>
        <v>0.66551042526594284</v>
      </c>
      <c r="Q218" s="35">
        <f>IFERROR(+'Tor Emp Adj'!Q218/'CMA Emp Adj'!Q218,"")</f>
        <v>0.63460286195236948</v>
      </c>
      <c r="R218" s="35">
        <f>IFERROR(+'Tor Emp Adj'!R218/'CMA Emp Adj'!R218,"")</f>
        <v>0.67540801928549787</v>
      </c>
      <c r="S218" s="35">
        <f>IFERROR(+'Tor Emp Adj'!S218/'CMA Emp Adj'!S218,"")</f>
        <v>0.73688997227554276</v>
      </c>
      <c r="T218" s="35">
        <f>IFERROR(+'Tor Emp Adj'!T218/'CMA Emp Adj'!T218,"")</f>
        <v>0.55212401895607643</v>
      </c>
      <c r="U218" s="35">
        <f>IFERROR(+'Tor Emp Adj'!U218/'CMA Emp Adj'!U218,"")</f>
        <v>0.66683140519493422</v>
      </c>
      <c r="V218" s="35">
        <f>IFERROR(+'Tor Emp Adj'!V218/'CMA Emp Adj'!V218,"")</f>
        <v>0.67430544711366613</v>
      </c>
      <c r="W218" s="35">
        <f>IFERROR(+'Tor Emp Adj'!W218/'CMA Emp Adj'!W218,"")</f>
        <v>0.60793117656314122</v>
      </c>
      <c r="X218" s="35">
        <f>IFERROR(+'Tor Emp Adj'!X218/'CMA Emp Adj'!X218,"")</f>
        <v>0.66924642796179001</v>
      </c>
      <c r="Y218" s="35">
        <f>IFERROR(+'Tor Emp Adj'!Y218/'CMA Emp Adj'!Y218,"")</f>
        <v>0.75486089655150668</v>
      </c>
    </row>
    <row r="219" spans="1:25" x14ac:dyDescent="0.25">
      <c r="A219" t="s">
        <v>416</v>
      </c>
      <c r="B219" s="132">
        <f t="shared" si="1"/>
        <v>5414</v>
      </c>
      <c r="C219" s="133">
        <v>541410</v>
      </c>
      <c r="D219" s="70">
        <f>IFERROR(+'Tor Emp Adj'!D219/'CMA Emp Adj'!D219,"")</f>
        <v>0.57984278231164998</v>
      </c>
      <c r="E219" s="70">
        <f>IFERROR(+'Tor Emp Adj'!E219/'CMA Emp Adj'!E219,"")</f>
        <v>0.64031844813146865</v>
      </c>
      <c r="F219" s="70">
        <f>IFERROR(+'Tor Emp Adj'!F219/'CMA Emp Adj'!F219,"")</f>
        <v>0.68210603462573138</v>
      </c>
      <c r="G219" s="70">
        <f>IFERROR(+'Tor Emp Adj'!G219/'CMA Emp Adj'!G219,"")</f>
        <v>0.56876087497389471</v>
      </c>
      <c r="H219" s="70">
        <f>IFERROR(+'Tor Emp Adj'!H219/'CMA Emp Adj'!H219,"")</f>
        <v>0.53669638552242216</v>
      </c>
      <c r="I219" s="70">
        <f>IFERROR(+'Tor Emp Adj'!I219/'CMA Emp Adj'!I219,"")</f>
        <v>0.68531385559184088</v>
      </c>
      <c r="J219" s="70">
        <f>IFERROR(+'Tor Emp Adj'!J219/'CMA Emp Adj'!J219,"")</f>
        <v>0.68106780469064898</v>
      </c>
      <c r="K219" s="70">
        <f>IFERROR(+'Tor Emp Adj'!K219/'CMA Emp Adj'!K219,"")</f>
        <v>0.62755549822758405</v>
      </c>
      <c r="L219" s="70">
        <f>IFERROR(+'Tor Emp Adj'!L219/'CMA Emp Adj'!L219,"")</f>
        <v>0.61077477600008323</v>
      </c>
      <c r="M219" s="35">
        <f>IFERROR(+'Tor Emp Adj'!M219/'CMA Emp Adj'!M219,"")</f>
        <v>0.66847906162047699</v>
      </c>
      <c r="N219" s="35">
        <f>IFERROR(+'Tor Emp Adj'!N219/'CMA Emp Adj'!N219,"")</f>
        <v>0.62765795000253533</v>
      </c>
      <c r="O219" s="35">
        <f>IFERROR(+'Tor Emp Adj'!O219/'CMA Emp Adj'!O219,"")</f>
        <v>0.67740703481517339</v>
      </c>
      <c r="P219" s="35">
        <f>IFERROR(+'Tor Emp Adj'!P219/'CMA Emp Adj'!P219,"")</f>
        <v>0.66551042526594284</v>
      </c>
      <c r="Q219" s="35">
        <f>IFERROR(+'Tor Emp Adj'!Q219/'CMA Emp Adj'!Q219,"")</f>
        <v>0.63460286195236948</v>
      </c>
      <c r="R219" s="35">
        <f>IFERROR(+'Tor Emp Adj'!R219/'CMA Emp Adj'!R219,"")</f>
        <v>0.67540801928549787</v>
      </c>
      <c r="S219" s="35">
        <f>IFERROR(+'Tor Emp Adj'!S219/'CMA Emp Adj'!S219,"")</f>
        <v>0.73688997227554276</v>
      </c>
      <c r="T219" s="35">
        <f>IFERROR(+'Tor Emp Adj'!T219/'CMA Emp Adj'!T219,"")</f>
        <v>0.55212401895607632</v>
      </c>
      <c r="U219" s="35">
        <f>IFERROR(+'Tor Emp Adj'!U219/'CMA Emp Adj'!U219,"")</f>
        <v>0.66683140519493422</v>
      </c>
      <c r="V219" s="35">
        <f>IFERROR(+'Tor Emp Adj'!V219/'CMA Emp Adj'!V219,"")</f>
        <v>0.67430544711366602</v>
      </c>
      <c r="W219" s="35">
        <f>IFERROR(+'Tor Emp Adj'!W219/'CMA Emp Adj'!W219,"")</f>
        <v>0.60793117656314122</v>
      </c>
      <c r="X219" s="35">
        <f>IFERROR(+'Tor Emp Adj'!X219/'CMA Emp Adj'!X219,"")</f>
        <v>0.6692464279617899</v>
      </c>
      <c r="Y219" s="35">
        <f>IFERROR(+'Tor Emp Adj'!Y219/'CMA Emp Adj'!Y219,"")</f>
        <v>0.75486089655150668</v>
      </c>
    </row>
    <row r="220" spans="1:25" x14ac:dyDescent="0.25">
      <c r="A220" t="s">
        <v>417</v>
      </c>
      <c r="B220" s="132">
        <f t="shared" si="1"/>
        <v>5414</v>
      </c>
      <c r="C220" s="133">
        <v>541420</v>
      </c>
      <c r="D220" s="70">
        <f>IFERROR(+'Tor Emp Adj'!D220/'CMA Emp Adj'!D220,"")</f>
        <v>0.57984278231164998</v>
      </c>
      <c r="E220" s="70">
        <f>IFERROR(+'Tor Emp Adj'!E220/'CMA Emp Adj'!E220,"")</f>
        <v>0.64031844813146854</v>
      </c>
      <c r="F220" s="70">
        <f>IFERROR(+'Tor Emp Adj'!F220/'CMA Emp Adj'!F220,"")</f>
        <v>0.68210603462573138</v>
      </c>
      <c r="G220" s="70">
        <f>IFERROR(+'Tor Emp Adj'!G220/'CMA Emp Adj'!G220,"")</f>
        <v>0.56876087497389483</v>
      </c>
      <c r="H220" s="70">
        <f>IFERROR(+'Tor Emp Adj'!H220/'CMA Emp Adj'!H220,"")</f>
        <v>0.53669638552242216</v>
      </c>
      <c r="I220" s="70">
        <f>IFERROR(+'Tor Emp Adj'!I220/'CMA Emp Adj'!I220,"")</f>
        <v>0.68531385559184077</v>
      </c>
      <c r="J220" s="70">
        <f>IFERROR(+'Tor Emp Adj'!J220/'CMA Emp Adj'!J220,"")</f>
        <v>0.68106780469064909</v>
      </c>
      <c r="K220" s="70">
        <f>IFERROR(+'Tor Emp Adj'!K220/'CMA Emp Adj'!K220,"")</f>
        <v>0.62755549822758405</v>
      </c>
      <c r="L220" s="70">
        <f>IFERROR(+'Tor Emp Adj'!L220/'CMA Emp Adj'!L220,"")</f>
        <v>0.61077477600008312</v>
      </c>
      <c r="M220" s="35">
        <f>IFERROR(+'Tor Emp Adj'!M220/'CMA Emp Adj'!M220,"")</f>
        <v>0.66847906162047677</v>
      </c>
      <c r="N220" s="35">
        <f>IFERROR(+'Tor Emp Adj'!N220/'CMA Emp Adj'!N220,"")</f>
        <v>0.62765795000253544</v>
      </c>
      <c r="O220" s="35">
        <f>IFERROR(+'Tor Emp Adj'!O220/'CMA Emp Adj'!O220,"")</f>
        <v>0.67740703481517328</v>
      </c>
      <c r="P220" s="35">
        <f>IFERROR(+'Tor Emp Adj'!P220/'CMA Emp Adj'!P220,"")</f>
        <v>0.66551042526594284</v>
      </c>
      <c r="Q220" s="35">
        <f>IFERROR(+'Tor Emp Adj'!Q220/'CMA Emp Adj'!Q220,"")</f>
        <v>0.63460286195236948</v>
      </c>
      <c r="R220" s="35">
        <f>IFERROR(+'Tor Emp Adj'!R220/'CMA Emp Adj'!R220,"")</f>
        <v>0.67540801928549787</v>
      </c>
      <c r="S220" s="35">
        <f>IFERROR(+'Tor Emp Adj'!S220/'CMA Emp Adj'!S220,"")</f>
        <v>0.73688997227554276</v>
      </c>
      <c r="T220" s="35">
        <f>IFERROR(+'Tor Emp Adj'!T220/'CMA Emp Adj'!T220,"")</f>
        <v>0.55212401895607643</v>
      </c>
      <c r="U220" s="35">
        <f>IFERROR(+'Tor Emp Adj'!U220/'CMA Emp Adj'!U220,"")</f>
        <v>0.66683140519493422</v>
      </c>
      <c r="V220" s="35">
        <f>IFERROR(+'Tor Emp Adj'!V220/'CMA Emp Adj'!V220,"")</f>
        <v>0.67430544711366613</v>
      </c>
      <c r="W220" s="35">
        <f>IFERROR(+'Tor Emp Adj'!W220/'CMA Emp Adj'!W220,"")</f>
        <v>0.60793117656314111</v>
      </c>
      <c r="X220" s="35">
        <f>IFERROR(+'Tor Emp Adj'!X220/'CMA Emp Adj'!X220,"")</f>
        <v>0.6692464279617899</v>
      </c>
      <c r="Y220" s="35">
        <f>IFERROR(+'Tor Emp Adj'!Y220/'CMA Emp Adj'!Y220,"")</f>
        <v>0.75486089655150668</v>
      </c>
    </row>
    <row r="221" spans="1:25" x14ac:dyDescent="0.25">
      <c r="A221" t="s">
        <v>418</v>
      </c>
      <c r="B221" s="132">
        <f t="shared" si="1"/>
        <v>5414</v>
      </c>
      <c r="C221" s="133">
        <v>541430</v>
      </c>
      <c r="D221" s="70">
        <f>IFERROR(+'Tor Emp Adj'!D221/'CMA Emp Adj'!D221,"")</f>
        <v>0.5798427823116501</v>
      </c>
      <c r="E221" s="70">
        <f>IFERROR(+'Tor Emp Adj'!E221/'CMA Emp Adj'!E221,"")</f>
        <v>0.64031844813146854</v>
      </c>
      <c r="F221" s="70">
        <f>IFERROR(+'Tor Emp Adj'!F221/'CMA Emp Adj'!F221,"")</f>
        <v>0.68210603462573149</v>
      </c>
      <c r="G221" s="70">
        <f>IFERROR(+'Tor Emp Adj'!G221/'CMA Emp Adj'!G221,"")</f>
        <v>0.56876087497389471</v>
      </c>
      <c r="H221" s="70">
        <f>IFERROR(+'Tor Emp Adj'!H221/'CMA Emp Adj'!H221,"")</f>
        <v>0.53669638552242216</v>
      </c>
      <c r="I221" s="70">
        <f>IFERROR(+'Tor Emp Adj'!I221/'CMA Emp Adj'!I221,"")</f>
        <v>0.68531385559184088</v>
      </c>
      <c r="J221" s="70">
        <f>IFERROR(+'Tor Emp Adj'!J221/'CMA Emp Adj'!J221,"")</f>
        <v>0.68106780469064898</v>
      </c>
      <c r="K221" s="70">
        <f>IFERROR(+'Tor Emp Adj'!K221/'CMA Emp Adj'!K221,"")</f>
        <v>0.62755549822758416</v>
      </c>
      <c r="L221" s="70">
        <f>IFERROR(+'Tor Emp Adj'!L221/'CMA Emp Adj'!L221,"")</f>
        <v>0.61077477600008323</v>
      </c>
      <c r="M221" s="35">
        <f>IFERROR(+'Tor Emp Adj'!M221/'CMA Emp Adj'!M221,"")</f>
        <v>0.66847906162047677</v>
      </c>
      <c r="N221" s="35">
        <f>IFERROR(+'Tor Emp Adj'!N221/'CMA Emp Adj'!N221,"")</f>
        <v>0.62765795000253544</v>
      </c>
      <c r="O221" s="35">
        <f>IFERROR(+'Tor Emp Adj'!O221/'CMA Emp Adj'!O221,"")</f>
        <v>0.67740703481517339</v>
      </c>
      <c r="P221" s="35">
        <f>IFERROR(+'Tor Emp Adj'!P221/'CMA Emp Adj'!P221,"")</f>
        <v>0.66551042526594273</v>
      </c>
      <c r="Q221" s="35">
        <f>IFERROR(+'Tor Emp Adj'!Q221/'CMA Emp Adj'!Q221,"")</f>
        <v>0.63460286195236959</v>
      </c>
      <c r="R221" s="35">
        <f>IFERROR(+'Tor Emp Adj'!R221/'CMA Emp Adj'!R221,"")</f>
        <v>0.67540801928549787</v>
      </c>
      <c r="S221" s="35">
        <f>IFERROR(+'Tor Emp Adj'!S221/'CMA Emp Adj'!S221,"")</f>
        <v>0.73688997227554276</v>
      </c>
      <c r="T221" s="35">
        <f>IFERROR(+'Tor Emp Adj'!T221/'CMA Emp Adj'!T221,"")</f>
        <v>0.55212401895607643</v>
      </c>
      <c r="U221" s="35">
        <f>IFERROR(+'Tor Emp Adj'!U221/'CMA Emp Adj'!U221,"")</f>
        <v>0.66683140519493433</v>
      </c>
      <c r="V221" s="35">
        <f>IFERROR(+'Tor Emp Adj'!V221/'CMA Emp Adj'!V221,"")</f>
        <v>0.67430544711366602</v>
      </c>
      <c r="W221" s="35">
        <f>IFERROR(+'Tor Emp Adj'!W221/'CMA Emp Adj'!W221,"")</f>
        <v>0.60793117656314122</v>
      </c>
      <c r="X221" s="35">
        <f>IFERROR(+'Tor Emp Adj'!X221/'CMA Emp Adj'!X221,"")</f>
        <v>0.66924642796179001</v>
      </c>
      <c r="Y221" s="35">
        <f>IFERROR(+'Tor Emp Adj'!Y221/'CMA Emp Adj'!Y221,"")</f>
        <v>0.75486089655150657</v>
      </c>
    </row>
    <row r="222" spans="1:25" x14ac:dyDescent="0.25">
      <c r="A222" t="s">
        <v>419</v>
      </c>
      <c r="B222" s="132">
        <f t="shared" si="1"/>
        <v>5414</v>
      </c>
      <c r="C222" s="133">
        <v>541490</v>
      </c>
      <c r="D222" s="70">
        <f>IFERROR(+'Tor Emp Adj'!D222/'CMA Emp Adj'!D222,"")</f>
        <v>0.57984278231164998</v>
      </c>
      <c r="E222" s="70">
        <f>IFERROR(+'Tor Emp Adj'!E222/'CMA Emp Adj'!E222,"")</f>
        <v>0.64031844813146854</v>
      </c>
      <c r="F222" s="70">
        <f>IFERROR(+'Tor Emp Adj'!F222/'CMA Emp Adj'!F222,"")</f>
        <v>0.68210603462573149</v>
      </c>
      <c r="G222" s="70">
        <f>IFERROR(+'Tor Emp Adj'!G222/'CMA Emp Adj'!G222,"")</f>
        <v>0.56876087497389471</v>
      </c>
      <c r="H222" s="70">
        <f>IFERROR(+'Tor Emp Adj'!H222/'CMA Emp Adj'!H222,"")</f>
        <v>0.53669638552242205</v>
      </c>
      <c r="I222" s="70">
        <f>IFERROR(+'Tor Emp Adj'!I222/'CMA Emp Adj'!I222,"")</f>
        <v>0.68531385559184088</v>
      </c>
      <c r="J222" s="70">
        <f>IFERROR(+'Tor Emp Adj'!J222/'CMA Emp Adj'!J222,"")</f>
        <v>0.68106780469064909</v>
      </c>
      <c r="K222" s="70">
        <f>IFERROR(+'Tor Emp Adj'!K222/'CMA Emp Adj'!K222,"")</f>
        <v>0.62755549822758416</v>
      </c>
      <c r="L222" s="70">
        <f>IFERROR(+'Tor Emp Adj'!L222/'CMA Emp Adj'!L222,"")</f>
        <v>0.61077477600008312</v>
      </c>
      <c r="M222" s="35">
        <f>IFERROR(+'Tor Emp Adj'!M222/'CMA Emp Adj'!M222,"")</f>
        <v>0.66847906162047677</v>
      </c>
      <c r="N222" s="35">
        <f>IFERROR(+'Tor Emp Adj'!N222/'CMA Emp Adj'!N222,"")</f>
        <v>0.62765795000253533</v>
      </c>
      <c r="O222" s="35">
        <f>IFERROR(+'Tor Emp Adj'!O222/'CMA Emp Adj'!O222,"")</f>
        <v>0.67740703481517339</v>
      </c>
      <c r="P222" s="35">
        <f>IFERROR(+'Tor Emp Adj'!P222/'CMA Emp Adj'!P222,"")</f>
        <v>0.66551042526594284</v>
      </c>
      <c r="Q222" s="35">
        <f>IFERROR(+'Tor Emp Adj'!Q222/'CMA Emp Adj'!Q222,"")</f>
        <v>0.63460286195236959</v>
      </c>
      <c r="R222" s="35">
        <f>IFERROR(+'Tor Emp Adj'!R222/'CMA Emp Adj'!R222,"")</f>
        <v>0.67540801928549787</v>
      </c>
      <c r="S222" s="35">
        <f>IFERROR(+'Tor Emp Adj'!S222/'CMA Emp Adj'!S222,"")</f>
        <v>0.73688997227554276</v>
      </c>
      <c r="T222" s="35">
        <f>IFERROR(+'Tor Emp Adj'!T222/'CMA Emp Adj'!T222,"")</f>
        <v>0.55212401895607632</v>
      </c>
      <c r="U222" s="35">
        <f>IFERROR(+'Tor Emp Adj'!U222/'CMA Emp Adj'!U222,"")</f>
        <v>0.66683140519493422</v>
      </c>
      <c r="V222" s="35">
        <f>IFERROR(+'Tor Emp Adj'!V222/'CMA Emp Adj'!V222,"")</f>
        <v>0.67430544711366613</v>
      </c>
      <c r="W222" s="35">
        <f>IFERROR(+'Tor Emp Adj'!W222/'CMA Emp Adj'!W222,"")</f>
        <v>0.60793117656314111</v>
      </c>
      <c r="X222" s="35">
        <f>IFERROR(+'Tor Emp Adj'!X222/'CMA Emp Adj'!X222,"")</f>
        <v>0.66924642796179001</v>
      </c>
      <c r="Y222" s="35">
        <f>IFERROR(+'Tor Emp Adj'!Y222/'CMA Emp Adj'!Y222,"")</f>
        <v>0.75486089655150657</v>
      </c>
    </row>
    <row r="223" spans="1:25" x14ac:dyDescent="0.25">
      <c r="A223" s="106" t="s">
        <v>420</v>
      </c>
      <c r="B223" s="129"/>
      <c r="C223" s="130"/>
      <c r="D223" s="141"/>
      <c r="E223" s="141"/>
      <c r="F223" s="141"/>
      <c r="G223" s="141"/>
      <c r="H223" s="141"/>
      <c r="I223" s="141"/>
      <c r="J223" s="141"/>
      <c r="K223" s="141"/>
      <c r="L223" s="141"/>
      <c r="M223" s="135"/>
      <c r="N223" s="135"/>
      <c r="O223" s="135"/>
      <c r="P223" s="135"/>
      <c r="Q223" s="135"/>
      <c r="R223" s="135"/>
      <c r="S223" s="135"/>
      <c r="T223" s="135"/>
      <c r="U223" s="135"/>
      <c r="V223" s="135"/>
      <c r="W223" s="135"/>
      <c r="X223" s="135"/>
      <c r="Y223" s="135"/>
    </row>
    <row r="224" spans="1:25" x14ac:dyDescent="0.25">
      <c r="A224" t="s">
        <v>548</v>
      </c>
      <c r="B224" s="132">
        <f t="shared" ref="B224:B227" si="2">VALUE(LEFT(C224,4))</f>
        <v>61</v>
      </c>
      <c r="C224" s="133">
        <v>61</v>
      </c>
      <c r="D224" s="70">
        <f>IFERROR(+'Tor Emp Adj'!D224/'CMA Emp Adj'!D224,"")</f>
        <v>0.57522747296089605</v>
      </c>
      <c r="E224" s="70">
        <f>IFERROR(+'Tor Emp Adj'!E224/'CMA Emp Adj'!E224,"")</f>
        <v>0.57235011513025225</v>
      </c>
      <c r="F224" s="70">
        <f>IFERROR(+'Tor Emp Adj'!F224/'CMA Emp Adj'!F224,"")</f>
        <v>0.56364119047846295</v>
      </c>
      <c r="G224" s="70">
        <f>IFERROR(+'Tor Emp Adj'!G224/'CMA Emp Adj'!G224,"")</f>
        <v>0.54651774468638625</v>
      </c>
      <c r="H224" s="70">
        <f>IFERROR(+'Tor Emp Adj'!H224/'CMA Emp Adj'!H224,"")</f>
        <v>0.56859213472357883</v>
      </c>
      <c r="I224" s="70">
        <f>IFERROR(+'Tor Emp Adj'!I224/'CMA Emp Adj'!I224,"")</f>
        <v>0.52137116689009311</v>
      </c>
      <c r="J224" s="70">
        <f>IFERROR(+'Tor Emp Adj'!J224/'CMA Emp Adj'!J224,"")</f>
        <v>0.47679201186371384</v>
      </c>
      <c r="K224" s="70">
        <f>IFERROR(+'Tor Emp Adj'!K224/'CMA Emp Adj'!K224,"")</f>
        <v>0.52812784329134843</v>
      </c>
      <c r="L224" s="70">
        <f>IFERROR(+'Tor Emp Adj'!L224/'CMA Emp Adj'!L224,"")</f>
        <v>0.61461745494106523</v>
      </c>
      <c r="M224" s="35">
        <f>IFERROR(+'Tor Emp Adj'!M224/'CMA Emp Adj'!M224,"")</f>
        <v>0.56304979609610584</v>
      </c>
      <c r="N224" s="35">
        <f>IFERROR(+'Tor Emp Adj'!N224/'CMA Emp Adj'!N224,"")</f>
        <v>0.56754658184840767</v>
      </c>
      <c r="O224" s="35">
        <f>IFERROR(+'Tor Emp Adj'!O224/'CMA Emp Adj'!O224,"")</f>
        <v>0.56660565118904049</v>
      </c>
      <c r="P224" s="35">
        <f>IFERROR(+'Tor Emp Adj'!P224/'CMA Emp Adj'!P224,"")</f>
        <v>0.57591094761805783</v>
      </c>
      <c r="Q224" s="35">
        <f>IFERROR(+'Tor Emp Adj'!Q224/'CMA Emp Adj'!Q224,"")</f>
        <v>0.54636948466670165</v>
      </c>
      <c r="R224" s="35">
        <f>IFERROR(+'Tor Emp Adj'!R224/'CMA Emp Adj'!R224,"")</f>
        <v>0.60675034754330714</v>
      </c>
      <c r="S224" s="35">
        <f>IFERROR(+'Tor Emp Adj'!S224/'CMA Emp Adj'!S224,"")</f>
        <v>0.53354065981246224</v>
      </c>
      <c r="T224" s="35">
        <f>IFERROR(+'Tor Emp Adj'!T224/'CMA Emp Adj'!T224,"")</f>
        <v>0.55759957249366765</v>
      </c>
      <c r="U224" s="35">
        <f>IFERROR(+'Tor Emp Adj'!U224/'CMA Emp Adj'!U224,"")</f>
        <v>0.51810223551292467</v>
      </c>
      <c r="V224" s="35">
        <f>IFERROR(+'Tor Emp Adj'!V224/'CMA Emp Adj'!V224,"")</f>
        <v>0.53264480381329826</v>
      </c>
      <c r="W224" s="35">
        <f>IFERROR(+'Tor Emp Adj'!W224/'CMA Emp Adj'!W224,"")</f>
        <v>0.57981210020545282</v>
      </c>
      <c r="X224" s="35">
        <f>IFERROR(+'Tor Emp Adj'!X224/'CMA Emp Adj'!X224,"")</f>
        <v>0.54719060504946904</v>
      </c>
      <c r="Y224" s="35">
        <f>IFERROR(+'Tor Emp Adj'!Y224/'CMA Emp Adj'!Y224,"")</f>
        <v>0.5546542949728186</v>
      </c>
    </row>
    <row r="225" spans="1:25" x14ac:dyDescent="0.25">
      <c r="A225" t="s">
        <v>549</v>
      </c>
      <c r="B225" s="132">
        <f t="shared" si="2"/>
        <v>6111</v>
      </c>
      <c r="C225" s="133">
        <v>6111</v>
      </c>
      <c r="D225" s="70">
        <f>IFERROR(+'Tor Emp Adj'!D225/'CMA Emp Adj'!D225,"")</f>
        <v>0.51450512060389531</v>
      </c>
      <c r="E225" s="70">
        <f>IFERROR(+'Tor Emp Adj'!E225/'CMA Emp Adj'!E225,"")</f>
        <v>0.52276731602301107</v>
      </c>
      <c r="F225" s="70">
        <f>IFERROR(+'Tor Emp Adj'!F225/'CMA Emp Adj'!F225,"")</f>
        <v>0.5211774177429791</v>
      </c>
      <c r="G225" s="70">
        <f>IFERROR(+'Tor Emp Adj'!G225/'CMA Emp Adj'!G225,"")</f>
        <v>0.49549384405874436</v>
      </c>
      <c r="H225" s="70">
        <f>IFERROR(+'Tor Emp Adj'!H225/'CMA Emp Adj'!H225,"")</f>
        <v>0.49956307169758069</v>
      </c>
      <c r="I225" s="70">
        <f>IFERROR(+'Tor Emp Adj'!I225/'CMA Emp Adj'!I225,"")</f>
        <v>0.4201965348392282</v>
      </c>
      <c r="J225" s="70">
        <f>IFERROR(+'Tor Emp Adj'!J225/'CMA Emp Adj'!J225,"")</f>
        <v>0.40174409264259275</v>
      </c>
      <c r="K225" s="70">
        <f>IFERROR(+'Tor Emp Adj'!K225/'CMA Emp Adj'!K225,"")</f>
        <v>0.49827953132305736</v>
      </c>
      <c r="L225" s="70">
        <f>IFERROR(+'Tor Emp Adj'!L225/'CMA Emp Adj'!L225,"")</f>
        <v>0.49313553296585905</v>
      </c>
      <c r="M225" s="35">
        <f>IFERROR(+'Tor Emp Adj'!M225/'CMA Emp Adj'!M225,"")</f>
        <v>0.43565152154241338</v>
      </c>
      <c r="N225" s="35">
        <f>IFERROR(+'Tor Emp Adj'!N225/'CMA Emp Adj'!N225,"")</f>
        <v>0.46159226894458755</v>
      </c>
      <c r="O225" s="35">
        <f>IFERROR(+'Tor Emp Adj'!O225/'CMA Emp Adj'!O225,"")</f>
        <v>0.4465969942126794</v>
      </c>
      <c r="P225" s="35">
        <f>IFERROR(+'Tor Emp Adj'!P225/'CMA Emp Adj'!P225,"")</f>
        <v>0.47812382373990009</v>
      </c>
      <c r="Q225" s="35">
        <f>IFERROR(+'Tor Emp Adj'!Q225/'CMA Emp Adj'!Q225,"")</f>
        <v>0.41069425553226624</v>
      </c>
      <c r="R225" s="35">
        <f>IFERROR(+'Tor Emp Adj'!R225/'CMA Emp Adj'!R225,"")</f>
        <v>0.48137691149417794</v>
      </c>
      <c r="S225" s="35">
        <f>IFERROR(+'Tor Emp Adj'!S225/'CMA Emp Adj'!S225,"")</f>
        <v>0.45823105784186463</v>
      </c>
      <c r="T225" s="35">
        <f>IFERROR(+'Tor Emp Adj'!T225/'CMA Emp Adj'!T225,"")</f>
        <v>0.49245109463156539</v>
      </c>
      <c r="U225" s="35">
        <f>IFERROR(+'Tor Emp Adj'!U225/'CMA Emp Adj'!U225,"")</f>
        <v>0.41469007852880285</v>
      </c>
      <c r="V225" s="35">
        <f>IFERROR(+'Tor Emp Adj'!V225/'CMA Emp Adj'!V225,"")</f>
        <v>0.40671557047594964</v>
      </c>
      <c r="W225" s="35">
        <f>IFERROR(+'Tor Emp Adj'!W225/'CMA Emp Adj'!W225,"")</f>
        <v>0.45253664531789356</v>
      </c>
      <c r="X225" s="35">
        <f>IFERROR(+'Tor Emp Adj'!X225/'CMA Emp Adj'!X225,"")</f>
        <v>0.40183134485191324</v>
      </c>
      <c r="Y225" s="35">
        <f>IFERROR(+'Tor Emp Adj'!Y225/'CMA Emp Adj'!Y225,"")</f>
        <v>0.43929008479680259</v>
      </c>
    </row>
    <row r="226" spans="1:25" x14ac:dyDescent="0.25">
      <c r="A226" t="s">
        <v>550</v>
      </c>
      <c r="B226" s="132">
        <f t="shared" si="2"/>
        <v>6112</v>
      </c>
      <c r="C226" s="133">
        <v>6112</v>
      </c>
      <c r="D226" s="70">
        <f>IFERROR(+'Tor Emp Adj'!D226/'CMA Emp Adj'!D226,"")</f>
        <v>0.51360706106677112</v>
      </c>
      <c r="E226" s="70">
        <f>IFERROR(+'Tor Emp Adj'!E226/'CMA Emp Adj'!E226,"")</f>
        <v>0.62662405509153618</v>
      </c>
      <c r="F226" s="70">
        <f>IFERROR(+'Tor Emp Adj'!F226/'CMA Emp Adj'!F226,"")</f>
        <v>0.56241956137164728</v>
      </c>
      <c r="G226" s="70">
        <f>IFERROR(+'Tor Emp Adj'!G226/'CMA Emp Adj'!G226,"")</f>
        <v>0.6792796532816705</v>
      </c>
      <c r="H226" s="70">
        <f>IFERROR(+'Tor Emp Adj'!H226/'CMA Emp Adj'!H226,"")</f>
        <v>0.66264651477818859</v>
      </c>
      <c r="I226" s="70">
        <f>IFERROR(+'Tor Emp Adj'!I226/'CMA Emp Adj'!I226,"")</f>
        <v>0.68849249128568046</v>
      </c>
      <c r="J226" s="70">
        <f>IFERROR(+'Tor Emp Adj'!J226/'CMA Emp Adj'!J226,"")</f>
        <v>0.47994664466975129</v>
      </c>
      <c r="K226" s="70">
        <f>IFERROR(+'Tor Emp Adj'!K226/'CMA Emp Adj'!K226,"")</f>
        <v>0.59256069876909578</v>
      </c>
      <c r="L226" s="70">
        <f>IFERROR(+'Tor Emp Adj'!L226/'CMA Emp Adj'!L226,"")</f>
        <v>0.81684261096719435</v>
      </c>
      <c r="M226" s="35">
        <f>IFERROR(+'Tor Emp Adj'!M226/'CMA Emp Adj'!M226,"")</f>
        <v>0.89831284793909627</v>
      </c>
      <c r="N226" s="35">
        <f>IFERROR(+'Tor Emp Adj'!N226/'CMA Emp Adj'!N226,"")</f>
        <v>0.84538583496055986</v>
      </c>
      <c r="O226" s="35">
        <f>IFERROR(+'Tor Emp Adj'!O226/'CMA Emp Adj'!O226,"")</f>
        <v>1.0285233612553686</v>
      </c>
      <c r="P226" s="35">
        <f>IFERROR(+'Tor Emp Adj'!P226/'CMA Emp Adj'!P226,"")</f>
        <v>0.71694630945703841</v>
      </c>
      <c r="Q226" s="35">
        <f>IFERROR(+'Tor Emp Adj'!Q226/'CMA Emp Adj'!Q226,"")</f>
        <v>0.82852233796443775</v>
      </c>
      <c r="R226" s="35">
        <f>IFERROR(+'Tor Emp Adj'!R226/'CMA Emp Adj'!R226,"")</f>
        <v>0.69341035489916059</v>
      </c>
      <c r="S226" s="35">
        <f>IFERROR(+'Tor Emp Adj'!S226/'CMA Emp Adj'!S226,"")</f>
        <v>0.60627303999016813</v>
      </c>
      <c r="T226" s="35">
        <f>IFERROR(+'Tor Emp Adj'!T226/'CMA Emp Adj'!T226,"")</f>
        <v>0.69888955375950423</v>
      </c>
      <c r="U226" s="35">
        <f>IFERROR(+'Tor Emp Adj'!U226/'CMA Emp Adj'!U226,"")</f>
        <v>0.72090122417700242</v>
      </c>
      <c r="V226" s="35">
        <f>IFERROR(+'Tor Emp Adj'!V226/'CMA Emp Adj'!V226,"")</f>
        <v>0.66040111397288026</v>
      </c>
      <c r="W226" s="35">
        <f>IFERROR(+'Tor Emp Adj'!W226/'CMA Emp Adj'!W226,"")</f>
        <v>0.78134123421889834</v>
      </c>
      <c r="X226" s="35">
        <f>IFERROR(+'Tor Emp Adj'!X226/'CMA Emp Adj'!X226,"")</f>
        <v>0.85800841252224103</v>
      </c>
      <c r="Y226" s="35">
        <f>IFERROR(+'Tor Emp Adj'!Y226/'CMA Emp Adj'!Y226,"")</f>
        <v>0.90338511018237111</v>
      </c>
    </row>
    <row r="227" spans="1:25" x14ac:dyDescent="0.25">
      <c r="A227" t="s">
        <v>151</v>
      </c>
      <c r="B227" s="137">
        <f t="shared" si="2"/>
        <v>6113</v>
      </c>
      <c r="C227" s="133">
        <v>6113</v>
      </c>
      <c r="D227" s="70">
        <f>IFERROR(+'Tor Emp Adj'!D227/'CMA Emp Adj'!D227,"")</f>
        <v>0.78864532178264934</v>
      </c>
      <c r="E227" s="70">
        <f>IFERROR(+'Tor Emp Adj'!E227/'CMA Emp Adj'!E227,"")</f>
        <v>0.74792740666247182</v>
      </c>
      <c r="F227" s="70">
        <f>IFERROR(+'Tor Emp Adj'!F227/'CMA Emp Adj'!F227,"")</f>
        <v>0.71755149192352097</v>
      </c>
      <c r="G227" s="70">
        <f>IFERROR(+'Tor Emp Adj'!G227/'CMA Emp Adj'!G227,"")</f>
        <v>0.74431768300588519</v>
      </c>
      <c r="H227" s="70">
        <f>IFERROR(+'Tor Emp Adj'!H227/'CMA Emp Adj'!H227,"")</f>
        <v>0.71054156732831553</v>
      </c>
      <c r="I227" s="70">
        <f>IFERROR(+'Tor Emp Adj'!I227/'CMA Emp Adj'!I227,"")</f>
        <v>0.82129622341573738</v>
      </c>
      <c r="J227" s="70">
        <f>IFERROR(+'Tor Emp Adj'!J227/'CMA Emp Adj'!J227,"")</f>
        <v>0.67224877239402148</v>
      </c>
      <c r="K227" s="70">
        <f>IFERROR(+'Tor Emp Adj'!K227/'CMA Emp Adj'!K227,"")</f>
        <v>0.65346277058703073</v>
      </c>
      <c r="L227" s="70">
        <f>IFERROR(+'Tor Emp Adj'!L227/'CMA Emp Adj'!L227,"")</f>
        <v>0.95014443757733225</v>
      </c>
      <c r="M227" s="35">
        <f>IFERROR(+'Tor Emp Adj'!M227/'CMA Emp Adj'!M227,"")</f>
        <v>0.88282973609705651</v>
      </c>
      <c r="N227" s="35">
        <f>IFERROR(+'Tor Emp Adj'!N227/'CMA Emp Adj'!N227,"")</f>
        <v>0.8117640157704592</v>
      </c>
      <c r="O227" s="35">
        <f>IFERROR(+'Tor Emp Adj'!O227/'CMA Emp Adj'!O227,"")</f>
        <v>0.88368295120046814</v>
      </c>
      <c r="P227" s="35">
        <f>IFERROR(+'Tor Emp Adj'!P227/'CMA Emp Adj'!P227,"")</f>
        <v>0.88852021931716418</v>
      </c>
      <c r="Q227" s="35">
        <f>IFERROR(+'Tor Emp Adj'!Q227/'CMA Emp Adj'!Q227,"")</f>
        <v>0.85007490669239183</v>
      </c>
      <c r="R227" s="35">
        <f>IFERROR(+'Tor Emp Adj'!R227/'CMA Emp Adj'!R227,"")</f>
        <v>0.94419891232537712</v>
      </c>
      <c r="S227" s="35">
        <f>IFERROR(+'Tor Emp Adj'!S227/'CMA Emp Adj'!S227,"")</f>
        <v>0.81139139898866497</v>
      </c>
      <c r="T227" s="35">
        <f>IFERROR(+'Tor Emp Adj'!T227/'CMA Emp Adj'!T227,"")</f>
        <v>0.77844511253599202</v>
      </c>
      <c r="U227" s="35">
        <f>IFERROR(+'Tor Emp Adj'!U227/'CMA Emp Adj'!U227,"")</f>
        <v>0.89487520380377283</v>
      </c>
      <c r="V227" s="35">
        <f>IFERROR(+'Tor Emp Adj'!V227/'CMA Emp Adj'!V227,"")</f>
        <v>0.82212560565075421</v>
      </c>
      <c r="W227" s="35">
        <f>IFERROR(+'Tor Emp Adj'!W227/'CMA Emp Adj'!W227,"")</f>
        <v>1.0501828371944244</v>
      </c>
      <c r="X227" s="35">
        <f>IFERROR(+'Tor Emp Adj'!X227/'CMA Emp Adj'!X227,"")</f>
        <v>0.93206235503451473</v>
      </c>
      <c r="Y227" s="35">
        <f>IFERROR(+'Tor Emp Adj'!Y227/'CMA Emp Adj'!Y227,"")</f>
        <v>0.93210427650110517</v>
      </c>
    </row>
    <row r="228" spans="1:25" x14ac:dyDescent="0.25">
      <c r="A228" t="s">
        <v>551</v>
      </c>
      <c r="B228" s="137" t="s">
        <v>207</v>
      </c>
      <c r="C228" s="133">
        <v>6114</v>
      </c>
      <c r="D228" s="70">
        <f>IFERROR(+'Tor Emp Adj'!D228/'CMA Emp Adj'!D228,"")</f>
        <v>0.67244552704522897</v>
      </c>
      <c r="E228" s="70">
        <f>IFERROR(+'Tor Emp Adj'!E228/'CMA Emp Adj'!E228,"")</f>
        <v>0.56227703727174716</v>
      </c>
      <c r="F228" s="70">
        <f>IFERROR(+'Tor Emp Adj'!F228/'CMA Emp Adj'!F228,"")</f>
        <v>0</v>
      </c>
      <c r="G228" s="70">
        <f>IFERROR(+'Tor Emp Adj'!G228/'CMA Emp Adj'!G228,"")</f>
        <v>0</v>
      </c>
      <c r="H228" s="70" t="str">
        <f>IFERROR(+'Tor Emp Adj'!H228/'CMA Emp Adj'!H228,"")</f>
        <v/>
      </c>
      <c r="I228" s="70" t="str">
        <f>IFERROR(+'Tor Emp Adj'!I228/'CMA Emp Adj'!I228,"")</f>
        <v/>
      </c>
      <c r="J228" s="70" t="str">
        <f>IFERROR(+'Tor Emp Adj'!J228/'CMA Emp Adj'!J228,"")</f>
        <v/>
      </c>
      <c r="K228" s="70" t="str">
        <f>IFERROR(+'Tor Emp Adj'!K228/'CMA Emp Adj'!K228,"")</f>
        <v/>
      </c>
      <c r="L228" s="70" t="str">
        <f>IFERROR(+'Tor Emp Adj'!L228/'CMA Emp Adj'!L228,"")</f>
        <v/>
      </c>
      <c r="M228" s="35" t="str">
        <f>IFERROR(+'Tor Emp Adj'!M228/'CMA Emp Adj'!M228,"")</f>
        <v/>
      </c>
      <c r="N228" s="35">
        <f>IFERROR(+'Tor Emp Adj'!N228/'CMA Emp Adj'!N228,"")</f>
        <v>1.2000375250894599</v>
      </c>
      <c r="O228" s="35" t="str">
        <f>IFERROR(+'Tor Emp Adj'!O228/'CMA Emp Adj'!O228,"")</f>
        <v/>
      </c>
      <c r="P228" s="35">
        <f>IFERROR(+'Tor Emp Adj'!P228/'CMA Emp Adj'!P228,"")</f>
        <v>0</v>
      </c>
      <c r="Q228" s="35">
        <f>IFERROR(+'Tor Emp Adj'!Q228/'CMA Emp Adj'!Q228,"")</f>
        <v>0</v>
      </c>
      <c r="R228" s="35" t="str">
        <f>IFERROR(+'Tor Emp Adj'!R228/'CMA Emp Adj'!R228,"")</f>
        <v/>
      </c>
      <c r="S228" s="35" t="str">
        <f>IFERROR(+'Tor Emp Adj'!S228/'CMA Emp Adj'!S228,"")</f>
        <v/>
      </c>
      <c r="T228" s="35" t="str">
        <f>IFERROR(+'Tor Emp Adj'!T228/'CMA Emp Adj'!T228,"")</f>
        <v/>
      </c>
      <c r="U228" s="35" t="str">
        <f>IFERROR(+'Tor Emp Adj'!U228/'CMA Emp Adj'!U228,"")</f>
        <v/>
      </c>
      <c r="V228" s="35">
        <f>IFERROR(+'Tor Emp Adj'!V228/'CMA Emp Adj'!V228,"")</f>
        <v>0</v>
      </c>
      <c r="W228" s="35" t="str">
        <f>IFERROR(+'Tor Emp Adj'!W228/'CMA Emp Adj'!W228,"")</f>
        <v/>
      </c>
      <c r="X228" s="35">
        <f>IFERROR(+'Tor Emp Adj'!X228/'CMA Emp Adj'!X228,"")</f>
        <v>0</v>
      </c>
      <c r="Y228" s="35">
        <f>IFERROR(+'Tor Emp Adj'!Y228/'CMA Emp Adj'!Y228,"")</f>
        <v>0</v>
      </c>
    </row>
    <row r="229" spans="1:25" x14ac:dyDescent="0.25">
      <c r="A229" t="s">
        <v>552</v>
      </c>
      <c r="B229" s="137" t="s">
        <v>207</v>
      </c>
      <c r="C229" s="133">
        <v>6115</v>
      </c>
      <c r="D229" s="70" t="str">
        <f>IFERROR(+'Tor Emp Adj'!D229/'CMA Emp Adj'!D229,"")</f>
        <v/>
      </c>
      <c r="E229" s="70">
        <f>IFERROR(+'Tor Emp Adj'!E229/'CMA Emp Adj'!E229,"")</f>
        <v>0</v>
      </c>
      <c r="F229" s="70" t="str">
        <f>IFERROR(+'Tor Emp Adj'!F229/'CMA Emp Adj'!F229,"")</f>
        <v/>
      </c>
      <c r="G229" s="70" t="str">
        <f>IFERROR(+'Tor Emp Adj'!G229/'CMA Emp Adj'!G229,"")</f>
        <v/>
      </c>
      <c r="H229" s="70">
        <f>IFERROR(+'Tor Emp Adj'!H229/'CMA Emp Adj'!H229,"")</f>
        <v>0</v>
      </c>
      <c r="I229" s="70" t="str">
        <f>IFERROR(+'Tor Emp Adj'!I229/'CMA Emp Adj'!I229,"")</f>
        <v/>
      </c>
      <c r="J229" s="70" t="str">
        <f>IFERROR(+'Tor Emp Adj'!J229/'CMA Emp Adj'!J229,"")</f>
        <v/>
      </c>
      <c r="K229" s="70">
        <f>IFERROR(+'Tor Emp Adj'!K229/'CMA Emp Adj'!K229,"")</f>
        <v>0</v>
      </c>
      <c r="L229" s="70" t="str">
        <f>IFERROR(+'Tor Emp Adj'!L229/'CMA Emp Adj'!L229,"")</f>
        <v/>
      </c>
      <c r="M229" s="35">
        <f>IFERROR(+'Tor Emp Adj'!M229/'CMA Emp Adj'!M229,"")</f>
        <v>0</v>
      </c>
      <c r="N229" s="35">
        <f>IFERROR(+'Tor Emp Adj'!N229/'CMA Emp Adj'!N229,"")</f>
        <v>0</v>
      </c>
      <c r="O229" s="35" t="str">
        <f>IFERROR(+'Tor Emp Adj'!O229/'CMA Emp Adj'!O229,"")</f>
        <v/>
      </c>
      <c r="P229" s="35" t="str">
        <f>IFERROR(+'Tor Emp Adj'!P229/'CMA Emp Adj'!P229,"")</f>
        <v/>
      </c>
      <c r="Q229" s="35" t="str">
        <f>IFERROR(+'Tor Emp Adj'!Q229/'CMA Emp Adj'!Q229,"")</f>
        <v/>
      </c>
      <c r="R229" s="35">
        <f>IFERROR(+'Tor Emp Adj'!R229/'CMA Emp Adj'!R229,"")</f>
        <v>0</v>
      </c>
      <c r="S229" s="35" t="str">
        <f>IFERROR(+'Tor Emp Adj'!S229/'CMA Emp Adj'!S229,"")</f>
        <v/>
      </c>
      <c r="T229" s="35" t="str">
        <f>IFERROR(+'Tor Emp Adj'!T229/'CMA Emp Adj'!T229,"")</f>
        <v/>
      </c>
      <c r="U229" s="35" t="str">
        <f>IFERROR(+'Tor Emp Adj'!U229/'CMA Emp Adj'!U229,"")</f>
        <v/>
      </c>
      <c r="V229" s="35" t="str">
        <f>IFERROR(+'Tor Emp Adj'!V229/'CMA Emp Adj'!V229,"")</f>
        <v/>
      </c>
      <c r="W229" s="35">
        <f>IFERROR(+'Tor Emp Adj'!W229/'CMA Emp Adj'!W229,"")</f>
        <v>0</v>
      </c>
      <c r="X229" s="35">
        <f>IFERROR(+'Tor Emp Adj'!X229/'CMA Emp Adj'!X229,"")</f>
        <v>0</v>
      </c>
      <c r="Y229" s="35">
        <f>IFERROR(+'Tor Emp Adj'!Y229/'CMA Emp Adj'!Y229,"")</f>
        <v>0</v>
      </c>
    </row>
    <row r="230" spans="1:25" x14ac:dyDescent="0.25">
      <c r="A230" t="s">
        <v>553</v>
      </c>
      <c r="B230" s="137" t="s">
        <v>207</v>
      </c>
      <c r="C230" s="133">
        <v>6116</v>
      </c>
      <c r="D230" s="70">
        <f>IFERROR(+'Tor Emp Adj'!D230/'CMA Emp Adj'!D230,"")</f>
        <v>0.60868765297745553</v>
      </c>
      <c r="E230" s="70">
        <f>IFERROR(+'Tor Emp Adj'!E230/'CMA Emp Adj'!E230,"")</f>
        <v>0.57430212222767074</v>
      </c>
      <c r="F230" s="70">
        <f>IFERROR(+'Tor Emp Adj'!F230/'CMA Emp Adj'!F230,"")</f>
        <v>0.57997353414073771</v>
      </c>
      <c r="G230" s="70">
        <f>IFERROR(+'Tor Emp Adj'!G230/'CMA Emp Adj'!G230,"")</f>
        <v>0.56346470603338983</v>
      </c>
      <c r="H230" s="70">
        <f>IFERROR(+'Tor Emp Adj'!H230/'CMA Emp Adj'!H230,"")</f>
        <v>0.60925858996633642</v>
      </c>
      <c r="I230" s="70">
        <f>IFERROR(+'Tor Emp Adj'!I230/'CMA Emp Adj'!I230,"")</f>
        <v>0.56696102318828923</v>
      </c>
      <c r="J230" s="70">
        <f>IFERROR(+'Tor Emp Adj'!J230/'CMA Emp Adj'!J230,"")</f>
        <v>0.63754285516576115</v>
      </c>
      <c r="K230" s="70">
        <f>IFERROR(+'Tor Emp Adj'!K230/'CMA Emp Adj'!K230,"")</f>
        <v>0.47189718645177481</v>
      </c>
      <c r="L230" s="70">
        <f>IFERROR(+'Tor Emp Adj'!L230/'CMA Emp Adj'!L230,"")</f>
        <v>0.57147282812274802</v>
      </c>
      <c r="M230" s="35">
        <f>IFERROR(+'Tor Emp Adj'!M230/'CMA Emp Adj'!M230,"")</f>
        <v>0.56622126863037936</v>
      </c>
      <c r="N230" s="35">
        <f>IFERROR(+'Tor Emp Adj'!N230/'CMA Emp Adj'!N230,"")</f>
        <v>0.55490403360982532</v>
      </c>
      <c r="O230" s="35">
        <f>IFERROR(+'Tor Emp Adj'!O230/'CMA Emp Adj'!O230,"")</f>
        <v>0.53416296651364115</v>
      </c>
      <c r="P230" s="35">
        <f>IFERROR(+'Tor Emp Adj'!P230/'CMA Emp Adj'!P230,"")</f>
        <v>0.5632718783981856</v>
      </c>
      <c r="Q230" s="35">
        <f>IFERROR(+'Tor Emp Adj'!Q230/'CMA Emp Adj'!Q230,"")</f>
        <v>0.63513295700464623</v>
      </c>
      <c r="R230" s="35">
        <f>IFERROR(+'Tor Emp Adj'!R230/'CMA Emp Adj'!R230,"")</f>
        <v>0.63135939999377066</v>
      </c>
      <c r="S230" s="35">
        <f>IFERROR(+'Tor Emp Adj'!S230/'CMA Emp Adj'!S230,"")</f>
        <v>0.47581172133024863</v>
      </c>
      <c r="T230" s="35">
        <f>IFERROR(+'Tor Emp Adj'!T230/'CMA Emp Adj'!T230,"")</f>
        <v>0.49331632462755459</v>
      </c>
      <c r="U230" s="35">
        <f>IFERROR(+'Tor Emp Adj'!U230/'CMA Emp Adj'!U230,"")</f>
        <v>0.42466064890916688</v>
      </c>
      <c r="V230" s="35">
        <f>IFERROR(+'Tor Emp Adj'!V230/'CMA Emp Adj'!V230,"")</f>
        <v>0.54508726719950173</v>
      </c>
      <c r="W230" s="35">
        <f>IFERROR(+'Tor Emp Adj'!W230/'CMA Emp Adj'!W230,"")</f>
        <v>0.52549273331324697</v>
      </c>
      <c r="X230" s="35">
        <f>IFERROR(+'Tor Emp Adj'!X230/'CMA Emp Adj'!X230,"")</f>
        <v>0.49892292673879396</v>
      </c>
      <c r="Y230" s="35">
        <f>IFERROR(+'Tor Emp Adj'!Y230/'CMA Emp Adj'!Y230,"")</f>
        <v>0.43376022422492627</v>
      </c>
    </row>
    <row r="231" spans="1:25" x14ac:dyDescent="0.25">
      <c r="A231" t="s">
        <v>554</v>
      </c>
      <c r="B231" s="137" t="s">
        <v>207</v>
      </c>
      <c r="C231" s="133">
        <v>6117</v>
      </c>
      <c r="D231" s="70" t="str">
        <f>IFERROR(+'Tor Emp Adj'!D231/'CMA Emp Adj'!D231,"")</f>
        <v/>
      </c>
      <c r="E231" s="70" t="str">
        <f>IFERROR(+'Tor Emp Adj'!E231/'CMA Emp Adj'!E231,"")</f>
        <v/>
      </c>
      <c r="F231" s="70" t="str">
        <f>IFERROR(+'Tor Emp Adj'!F231/'CMA Emp Adj'!F231,"")</f>
        <v/>
      </c>
      <c r="G231" s="70" t="str">
        <f>IFERROR(+'Tor Emp Adj'!G231/'CMA Emp Adj'!G231,"")</f>
        <v/>
      </c>
      <c r="H231" s="70" t="str">
        <f>IFERROR(+'Tor Emp Adj'!H231/'CMA Emp Adj'!H231,"")</f>
        <v/>
      </c>
      <c r="I231" s="70" t="str">
        <f>IFERROR(+'Tor Emp Adj'!I231/'CMA Emp Adj'!I231,"")</f>
        <v/>
      </c>
      <c r="J231" s="70" t="str">
        <f>IFERROR(+'Tor Emp Adj'!J231/'CMA Emp Adj'!J231,"")</f>
        <v/>
      </c>
      <c r="K231" s="70" t="str">
        <f>IFERROR(+'Tor Emp Adj'!K231/'CMA Emp Adj'!K231,"")</f>
        <v/>
      </c>
      <c r="L231" s="70">
        <f>IFERROR(+'Tor Emp Adj'!L231/'CMA Emp Adj'!L231,"")</f>
        <v>0.8152548152381982</v>
      </c>
      <c r="M231" s="35" t="str">
        <f>IFERROR(+'Tor Emp Adj'!M231/'CMA Emp Adj'!M231,"")</f>
        <v/>
      </c>
      <c r="N231" s="35">
        <f>IFERROR(+'Tor Emp Adj'!N231/'CMA Emp Adj'!N231,"")</f>
        <v>0</v>
      </c>
      <c r="O231" s="35">
        <f>IFERROR(+'Tor Emp Adj'!O231/'CMA Emp Adj'!O231,"")</f>
        <v>0.95113383083965375</v>
      </c>
      <c r="P231" s="35" t="str">
        <f>IFERROR(+'Tor Emp Adj'!P231/'CMA Emp Adj'!P231,"")</f>
        <v/>
      </c>
      <c r="Q231" s="35" t="str">
        <f>IFERROR(+'Tor Emp Adj'!Q231/'CMA Emp Adj'!Q231,"")</f>
        <v/>
      </c>
      <c r="R231" s="35">
        <f>IFERROR(+'Tor Emp Adj'!R231/'CMA Emp Adj'!R231,"")</f>
        <v>0</v>
      </c>
      <c r="S231" s="35">
        <f>IFERROR(+'Tor Emp Adj'!S231/'CMA Emp Adj'!S231,"")</f>
        <v>0</v>
      </c>
      <c r="T231" s="35" t="str">
        <f>IFERROR(+'Tor Emp Adj'!T231/'CMA Emp Adj'!T231,"")</f>
        <v/>
      </c>
      <c r="U231" s="35">
        <f>IFERROR(+'Tor Emp Adj'!U231/'CMA Emp Adj'!U231,"")</f>
        <v>0</v>
      </c>
      <c r="V231" s="35">
        <f>IFERROR(+'Tor Emp Adj'!V231/'CMA Emp Adj'!V231,"")</f>
        <v>0.70522089698125479</v>
      </c>
      <c r="W231" s="35" t="str">
        <f>IFERROR(+'Tor Emp Adj'!W231/'CMA Emp Adj'!W231,"")</f>
        <v/>
      </c>
      <c r="X231" s="35" t="str">
        <f>IFERROR(+'Tor Emp Adj'!X231/'CMA Emp Adj'!X231,"")</f>
        <v/>
      </c>
      <c r="Y231" s="35">
        <f>IFERROR(+'Tor Emp Adj'!Y231/'CMA Emp Adj'!Y231,"")</f>
        <v>0.69126294044882775</v>
      </c>
    </row>
    <row r="232" spans="1:25" x14ac:dyDescent="0.25">
      <c r="A232" s="106" t="s">
        <v>430</v>
      </c>
      <c r="B232" s="129"/>
      <c r="C232" s="130"/>
      <c r="D232" s="141"/>
      <c r="E232" s="141"/>
      <c r="F232" s="141"/>
      <c r="G232" s="141"/>
      <c r="H232" s="141"/>
      <c r="I232" s="141"/>
      <c r="J232" s="141"/>
      <c r="K232" s="141"/>
      <c r="L232" s="141"/>
      <c r="M232" s="135"/>
      <c r="N232" s="135"/>
      <c r="O232" s="135"/>
      <c r="P232" s="135"/>
      <c r="Q232" s="135"/>
      <c r="R232" s="135"/>
      <c r="S232" s="135"/>
      <c r="T232" s="135"/>
      <c r="U232" s="135"/>
      <c r="V232" s="135"/>
      <c r="W232" s="135"/>
      <c r="X232" s="135"/>
      <c r="Y232" s="135"/>
    </row>
    <row r="233" spans="1:25" x14ac:dyDescent="0.25">
      <c r="A233" t="s">
        <v>555</v>
      </c>
      <c r="B233" s="137"/>
      <c r="C233" s="133" t="s">
        <v>189</v>
      </c>
      <c r="D233" s="70">
        <f>IFERROR(+'Tor Emp Adj'!D233/'CMA Emp Adj'!D233,"")</f>
        <v>0.53469768480406199</v>
      </c>
      <c r="E233" s="70">
        <f>IFERROR(+'Tor Emp Adj'!E233/'CMA Emp Adj'!E233,"")</f>
        <v>0.47075914410910491</v>
      </c>
      <c r="F233" s="70">
        <f>IFERROR(+'Tor Emp Adj'!F233/'CMA Emp Adj'!F233,"")</f>
        <v>0.70068516149276139</v>
      </c>
      <c r="G233" s="70">
        <f>IFERROR(+'Tor Emp Adj'!G233/'CMA Emp Adj'!G233,"")</f>
        <v>0.51444809990433693</v>
      </c>
      <c r="H233" s="70">
        <f>IFERROR(+'Tor Emp Adj'!H233/'CMA Emp Adj'!H233,"")</f>
        <v>0.63105010426509844</v>
      </c>
      <c r="I233" s="70">
        <f>IFERROR(+'Tor Emp Adj'!I233/'CMA Emp Adj'!I233,"")</f>
        <v>0.69219008790912684</v>
      </c>
      <c r="J233" s="70">
        <f>IFERROR(+'Tor Emp Adj'!J233/'CMA Emp Adj'!J233,"")</f>
        <v>0.59625052256325306</v>
      </c>
      <c r="K233" s="70">
        <f>IFERROR(+'Tor Emp Adj'!K233/'CMA Emp Adj'!K233,"")</f>
        <v>0.78998650806803228</v>
      </c>
      <c r="L233" s="70">
        <f>IFERROR(+'Tor Emp Adj'!L233/'CMA Emp Adj'!L233,"")</f>
        <v>0.66483999755066381</v>
      </c>
      <c r="M233" s="35">
        <f>IFERROR(+'Tor Emp Adj'!M233/'CMA Emp Adj'!M233,"")</f>
        <v>0.6220112986129509</v>
      </c>
      <c r="N233" s="35">
        <f>IFERROR(+'Tor Emp Adj'!N233/'CMA Emp Adj'!N233,"")</f>
        <v>0.67816237182853578</v>
      </c>
      <c r="O233" s="35">
        <f>IFERROR(+'Tor Emp Adj'!O233/'CMA Emp Adj'!O233,"")</f>
        <v>0.39786812456060799</v>
      </c>
      <c r="P233" s="35">
        <f>IFERROR(+'Tor Emp Adj'!P233/'CMA Emp Adj'!P233,"")</f>
        <v>0</v>
      </c>
      <c r="Q233" s="35">
        <f>IFERROR(+'Tor Emp Adj'!Q233/'CMA Emp Adj'!Q233,"")</f>
        <v>0.51302873711395325</v>
      </c>
      <c r="R233" s="35">
        <f>IFERROR(+'Tor Emp Adj'!R233/'CMA Emp Adj'!R233,"")</f>
        <v>0.65711789121539266</v>
      </c>
      <c r="S233" s="35">
        <f>IFERROR(+'Tor Emp Adj'!S233/'CMA Emp Adj'!S233,"")</f>
        <v>0.60524507884317114</v>
      </c>
      <c r="T233" s="35">
        <f>IFERROR(+'Tor Emp Adj'!T233/'CMA Emp Adj'!T233,"")</f>
        <v>0.42681565660675264</v>
      </c>
      <c r="U233" s="35">
        <f>IFERROR(+'Tor Emp Adj'!U233/'CMA Emp Adj'!U233,"")</f>
        <v>0.54557925024372966</v>
      </c>
      <c r="V233" s="35">
        <f>IFERROR(+'Tor Emp Adj'!V233/'CMA Emp Adj'!V233,"")</f>
        <v>0.33344911920494719</v>
      </c>
      <c r="W233" s="35">
        <f>IFERROR(+'Tor Emp Adj'!W233/'CMA Emp Adj'!W233,"")</f>
        <v>0.67265677120174117</v>
      </c>
      <c r="X233" s="35">
        <f>IFERROR(+'Tor Emp Adj'!X233/'CMA Emp Adj'!X233,"")</f>
        <v>0.44632643115169657</v>
      </c>
      <c r="Y233" s="35">
        <f>IFERROR(+'Tor Emp Adj'!Y233/'CMA Emp Adj'!Y233,"")</f>
        <v>0.71460085908639681</v>
      </c>
    </row>
    <row r="234" spans="1:25" x14ac:dyDescent="0.25">
      <c r="A234" t="s">
        <v>556</v>
      </c>
      <c r="B234" s="137">
        <f t="shared" ref="B234:B244" si="3">VALUE(LEFT(C234,4))</f>
        <v>3131</v>
      </c>
      <c r="C234" s="133">
        <v>3131</v>
      </c>
      <c r="D234" s="70" t="str">
        <f>IFERROR(+'Tor Emp Adj'!D234/'CMA Emp Adj'!D234,"")</f>
        <v/>
      </c>
      <c r="E234" s="70" t="str">
        <f>IFERROR(+'Tor Emp Adj'!E234/'CMA Emp Adj'!E234,"")</f>
        <v/>
      </c>
      <c r="F234" s="70" t="str">
        <f>IFERROR(+'Tor Emp Adj'!F234/'CMA Emp Adj'!F234,"")</f>
        <v/>
      </c>
      <c r="G234" s="70" t="str">
        <f>IFERROR(+'Tor Emp Adj'!G234/'CMA Emp Adj'!G234,"")</f>
        <v/>
      </c>
      <c r="H234" s="70" t="str">
        <f>IFERROR(+'Tor Emp Adj'!H234/'CMA Emp Adj'!H234,"")</f>
        <v/>
      </c>
      <c r="I234" s="70" t="str">
        <f>IFERROR(+'Tor Emp Adj'!I234/'CMA Emp Adj'!I234,"")</f>
        <v/>
      </c>
      <c r="J234" s="70" t="str">
        <f>IFERROR(+'Tor Emp Adj'!J234/'CMA Emp Adj'!J234,"")</f>
        <v/>
      </c>
      <c r="K234" s="70" t="str">
        <f>IFERROR(+'Tor Emp Adj'!K234/'CMA Emp Adj'!K234,"")</f>
        <v/>
      </c>
      <c r="L234" s="70" t="str">
        <f>IFERROR(+'Tor Emp Adj'!L234/'CMA Emp Adj'!L234,"")</f>
        <v/>
      </c>
      <c r="M234" s="35" t="str">
        <f>IFERROR(+'Tor Emp Adj'!M234/'CMA Emp Adj'!M234,"")</f>
        <v/>
      </c>
      <c r="N234" s="35" t="str">
        <f>IFERROR(+'Tor Emp Adj'!N234/'CMA Emp Adj'!N234,"")</f>
        <v/>
      </c>
      <c r="O234" s="35" t="str">
        <f>IFERROR(+'Tor Emp Adj'!O234/'CMA Emp Adj'!O234,"")</f>
        <v/>
      </c>
      <c r="P234" s="35" t="str">
        <f>IFERROR(+'Tor Emp Adj'!P234/'CMA Emp Adj'!P234,"")</f>
        <v/>
      </c>
      <c r="Q234" s="35" t="str">
        <f>IFERROR(+'Tor Emp Adj'!Q234/'CMA Emp Adj'!Q234,"")</f>
        <v/>
      </c>
      <c r="R234" s="35" t="str">
        <f>IFERROR(+'Tor Emp Adj'!R234/'CMA Emp Adj'!R234,"")</f>
        <v/>
      </c>
      <c r="S234" s="35" t="str">
        <f>IFERROR(+'Tor Emp Adj'!S234/'CMA Emp Adj'!S234,"")</f>
        <v/>
      </c>
      <c r="T234" s="35" t="str">
        <f>IFERROR(+'Tor Emp Adj'!T234/'CMA Emp Adj'!T234,"")</f>
        <v/>
      </c>
      <c r="U234" s="35" t="str">
        <f>IFERROR(+'Tor Emp Adj'!U234/'CMA Emp Adj'!U234,"")</f>
        <v/>
      </c>
      <c r="V234" s="35" t="str">
        <f>IFERROR(+'Tor Emp Adj'!V234/'CMA Emp Adj'!V234,"")</f>
        <v/>
      </c>
      <c r="W234" s="35" t="str">
        <f>IFERROR(+'Tor Emp Adj'!W234/'CMA Emp Adj'!W234,"")</f>
        <v/>
      </c>
      <c r="X234" s="35" t="str">
        <f>IFERROR(+'Tor Emp Adj'!X234/'CMA Emp Adj'!X234,"")</f>
        <v/>
      </c>
      <c r="Y234" s="35" t="str">
        <f>IFERROR(+'Tor Emp Adj'!Y234/'CMA Emp Adj'!Y234,"")</f>
        <v/>
      </c>
    </row>
    <row r="235" spans="1:25" x14ac:dyDescent="0.25">
      <c r="A235" t="s">
        <v>557</v>
      </c>
      <c r="B235" s="137">
        <f t="shared" si="3"/>
        <v>3132</v>
      </c>
      <c r="C235" s="133">
        <v>3132</v>
      </c>
      <c r="D235" s="70" t="str">
        <f>IFERROR(+'Tor Emp Adj'!D235/'CMA Emp Adj'!D235,"")</f>
        <v/>
      </c>
      <c r="E235" s="70" t="str">
        <f>IFERROR(+'Tor Emp Adj'!E235/'CMA Emp Adj'!E235,"")</f>
        <v/>
      </c>
      <c r="F235" s="70" t="str">
        <f>IFERROR(+'Tor Emp Adj'!F235/'CMA Emp Adj'!F235,"")</f>
        <v/>
      </c>
      <c r="G235" s="70" t="str">
        <f>IFERROR(+'Tor Emp Adj'!G235/'CMA Emp Adj'!G235,"")</f>
        <v/>
      </c>
      <c r="H235" s="70" t="str">
        <f>IFERROR(+'Tor Emp Adj'!H235/'CMA Emp Adj'!H235,"")</f>
        <v/>
      </c>
      <c r="I235" s="70" t="str">
        <f>IFERROR(+'Tor Emp Adj'!I235/'CMA Emp Adj'!I235,"")</f>
        <v/>
      </c>
      <c r="J235" s="70" t="str">
        <f>IFERROR(+'Tor Emp Adj'!J235/'CMA Emp Adj'!J235,"")</f>
        <v/>
      </c>
      <c r="K235" s="70" t="str">
        <f>IFERROR(+'Tor Emp Adj'!K235/'CMA Emp Adj'!K235,"")</f>
        <v/>
      </c>
      <c r="L235" s="70" t="str">
        <f>IFERROR(+'Tor Emp Adj'!L235/'CMA Emp Adj'!L235,"")</f>
        <v/>
      </c>
      <c r="M235" s="35" t="str">
        <f>IFERROR(+'Tor Emp Adj'!M235/'CMA Emp Adj'!M235,"")</f>
        <v/>
      </c>
      <c r="N235" s="35" t="str">
        <f>IFERROR(+'Tor Emp Adj'!N235/'CMA Emp Adj'!N235,"")</f>
        <v/>
      </c>
      <c r="O235" s="35" t="str">
        <f>IFERROR(+'Tor Emp Adj'!O235/'CMA Emp Adj'!O235,"")</f>
        <v/>
      </c>
      <c r="P235" s="35" t="str">
        <f>IFERROR(+'Tor Emp Adj'!P235/'CMA Emp Adj'!P235,"")</f>
        <v/>
      </c>
      <c r="Q235" s="35" t="str">
        <f>IFERROR(+'Tor Emp Adj'!Q235/'CMA Emp Adj'!Q235,"")</f>
        <v/>
      </c>
      <c r="R235" s="35" t="str">
        <f>IFERROR(+'Tor Emp Adj'!R235/'CMA Emp Adj'!R235,"")</f>
        <v/>
      </c>
      <c r="S235" s="35" t="str">
        <f>IFERROR(+'Tor Emp Adj'!S235/'CMA Emp Adj'!S235,"")</f>
        <v/>
      </c>
      <c r="T235" s="35" t="str">
        <f>IFERROR(+'Tor Emp Adj'!T235/'CMA Emp Adj'!T235,"")</f>
        <v/>
      </c>
      <c r="U235" s="35" t="str">
        <f>IFERROR(+'Tor Emp Adj'!U235/'CMA Emp Adj'!U235,"")</f>
        <v/>
      </c>
      <c r="V235" s="35" t="str">
        <f>IFERROR(+'Tor Emp Adj'!V235/'CMA Emp Adj'!V235,"")</f>
        <v/>
      </c>
      <c r="W235" s="35" t="str">
        <f>IFERROR(+'Tor Emp Adj'!W235/'CMA Emp Adj'!W235,"")</f>
        <v/>
      </c>
      <c r="X235" s="35" t="str">
        <f>IFERROR(+'Tor Emp Adj'!X235/'CMA Emp Adj'!X235,"")</f>
        <v/>
      </c>
      <c r="Y235" s="35" t="str">
        <f>IFERROR(+'Tor Emp Adj'!Y235/'CMA Emp Adj'!Y235,"")</f>
        <v/>
      </c>
    </row>
    <row r="236" spans="1:25" x14ac:dyDescent="0.25">
      <c r="A236" t="s">
        <v>558</v>
      </c>
      <c r="B236" s="137">
        <f t="shared" si="3"/>
        <v>3133</v>
      </c>
      <c r="C236" s="133">
        <v>3133</v>
      </c>
      <c r="D236" s="70" t="str">
        <f>IFERROR(+'Tor Emp Adj'!D236/'CMA Emp Adj'!D236,"")</f>
        <v/>
      </c>
      <c r="E236" s="70" t="str">
        <f>IFERROR(+'Tor Emp Adj'!E236/'CMA Emp Adj'!E236,"")</f>
        <v/>
      </c>
      <c r="F236" s="70" t="str">
        <f>IFERROR(+'Tor Emp Adj'!F236/'CMA Emp Adj'!F236,"")</f>
        <v/>
      </c>
      <c r="G236" s="70" t="str">
        <f>IFERROR(+'Tor Emp Adj'!G236/'CMA Emp Adj'!G236,"")</f>
        <v/>
      </c>
      <c r="H236" s="70" t="str">
        <f>IFERROR(+'Tor Emp Adj'!H236/'CMA Emp Adj'!H236,"")</f>
        <v/>
      </c>
      <c r="I236" s="70" t="str">
        <f>IFERROR(+'Tor Emp Adj'!I236/'CMA Emp Adj'!I236,"")</f>
        <v/>
      </c>
      <c r="J236" s="70" t="str">
        <f>IFERROR(+'Tor Emp Adj'!J236/'CMA Emp Adj'!J236,"")</f>
        <v/>
      </c>
      <c r="K236" s="70" t="str">
        <f>IFERROR(+'Tor Emp Adj'!K236/'CMA Emp Adj'!K236,"")</f>
        <v/>
      </c>
      <c r="L236" s="70" t="str">
        <f>IFERROR(+'Tor Emp Adj'!L236/'CMA Emp Adj'!L236,"")</f>
        <v/>
      </c>
      <c r="M236" s="35" t="str">
        <f>IFERROR(+'Tor Emp Adj'!M236/'CMA Emp Adj'!M236,"")</f>
        <v/>
      </c>
      <c r="N236" s="35" t="str">
        <f>IFERROR(+'Tor Emp Adj'!N236/'CMA Emp Adj'!N236,"")</f>
        <v/>
      </c>
      <c r="O236" s="35" t="str">
        <f>IFERROR(+'Tor Emp Adj'!O236/'CMA Emp Adj'!O236,"")</f>
        <v/>
      </c>
      <c r="P236" s="35" t="str">
        <f>IFERROR(+'Tor Emp Adj'!P236/'CMA Emp Adj'!P236,"")</f>
        <v/>
      </c>
      <c r="Q236" s="35" t="str">
        <f>IFERROR(+'Tor Emp Adj'!Q236/'CMA Emp Adj'!Q236,"")</f>
        <v/>
      </c>
      <c r="R236" s="35" t="str">
        <f>IFERROR(+'Tor Emp Adj'!R236/'CMA Emp Adj'!R236,"")</f>
        <v/>
      </c>
      <c r="S236" s="35" t="str">
        <f>IFERROR(+'Tor Emp Adj'!S236/'CMA Emp Adj'!S236,"")</f>
        <v/>
      </c>
      <c r="T236" s="35" t="str">
        <f>IFERROR(+'Tor Emp Adj'!T236/'CMA Emp Adj'!T236,"")</f>
        <v/>
      </c>
      <c r="U236" s="35" t="str">
        <f>IFERROR(+'Tor Emp Adj'!U236/'CMA Emp Adj'!U236,"")</f>
        <v/>
      </c>
      <c r="V236" s="35" t="str">
        <f>IFERROR(+'Tor Emp Adj'!V236/'CMA Emp Adj'!V236,"")</f>
        <v/>
      </c>
      <c r="W236" s="35" t="str">
        <f>IFERROR(+'Tor Emp Adj'!W236/'CMA Emp Adj'!W236,"")</f>
        <v/>
      </c>
      <c r="X236" s="35" t="str">
        <f>IFERROR(+'Tor Emp Adj'!X236/'CMA Emp Adj'!X236,"")</f>
        <v/>
      </c>
      <c r="Y236" s="35" t="str">
        <f>IFERROR(+'Tor Emp Adj'!Y236/'CMA Emp Adj'!Y236,"")</f>
        <v/>
      </c>
    </row>
    <row r="237" spans="1:25" x14ac:dyDescent="0.25">
      <c r="A237" t="s">
        <v>559</v>
      </c>
      <c r="B237" s="137">
        <f t="shared" si="3"/>
        <v>3141</v>
      </c>
      <c r="C237" s="133">
        <v>3141</v>
      </c>
      <c r="D237" s="70" t="str">
        <f>IFERROR(+'Tor Emp Adj'!D237/'CMA Emp Adj'!D237,"")</f>
        <v/>
      </c>
      <c r="E237" s="70" t="str">
        <f>IFERROR(+'Tor Emp Adj'!E237/'CMA Emp Adj'!E237,"")</f>
        <v/>
      </c>
      <c r="F237" s="70" t="str">
        <f>IFERROR(+'Tor Emp Adj'!F237/'CMA Emp Adj'!F237,"")</f>
        <v/>
      </c>
      <c r="G237" s="70" t="str">
        <f>IFERROR(+'Tor Emp Adj'!G237/'CMA Emp Adj'!G237,"")</f>
        <v/>
      </c>
      <c r="H237" s="70" t="str">
        <f>IFERROR(+'Tor Emp Adj'!H237/'CMA Emp Adj'!H237,"")</f>
        <v/>
      </c>
      <c r="I237" s="70" t="str">
        <f>IFERROR(+'Tor Emp Adj'!I237/'CMA Emp Adj'!I237,"")</f>
        <v/>
      </c>
      <c r="J237" s="70" t="str">
        <f>IFERROR(+'Tor Emp Adj'!J237/'CMA Emp Adj'!J237,"")</f>
        <v/>
      </c>
      <c r="K237" s="70" t="str">
        <f>IFERROR(+'Tor Emp Adj'!K237/'CMA Emp Adj'!K237,"")</f>
        <v/>
      </c>
      <c r="L237" s="70" t="str">
        <f>IFERROR(+'Tor Emp Adj'!L237/'CMA Emp Adj'!L237,"")</f>
        <v/>
      </c>
      <c r="M237" s="35" t="str">
        <f>IFERROR(+'Tor Emp Adj'!M237/'CMA Emp Adj'!M237,"")</f>
        <v/>
      </c>
      <c r="N237" s="35" t="str">
        <f>IFERROR(+'Tor Emp Adj'!N237/'CMA Emp Adj'!N237,"")</f>
        <v/>
      </c>
      <c r="O237" s="35" t="str">
        <f>IFERROR(+'Tor Emp Adj'!O237/'CMA Emp Adj'!O237,"")</f>
        <v/>
      </c>
      <c r="P237" s="35" t="str">
        <f>IFERROR(+'Tor Emp Adj'!P237/'CMA Emp Adj'!P237,"")</f>
        <v/>
      </c>
      <c r="Q237" s="35" t="str">
        <f>IFERROR(+'Tor Emp Adj'!Q237/'CMA Emp Adj'!Q237,"")</f>
        <v/>
      </c>
      <c r="R237" s="35" t="str">
        <f>IFERROR(+'Tor Emp Adj'!R237/'CMA Emp Adj'!R237,"")</f>
        <v/>
      </c>
      <c r="S237" s="35" t="str">
        <f>IFERROR(+'Tor Emp Adj'!S237/'CMA Emp Adj'!S237,"")</f>
        <v/>
      </c>
      <c r="T237" s="35" t="str">
        <f>IFERROR(+'Tor Emp Adj'!T237/'CMA Emp Adj'!T237,"")</f>
        <v/>
      </c>
      <c r="U237" s="35" t="str">
        <f>IFERROR(+'Tor Emp Adj'!U237/'CMA Emp Adj'!U237,"")</f>
        <v/>
      </c>
      <c r="V237" s="35" t="str">
        <f>IFERROR(+'Tor Emp Adj'!V237/'CMA Emp Adj'!V237,"")</f>
        <v/>
      </c>
      <c r="W237" s="35" t="str">
        <f>IFERROR(+'Tor Emp Adj'!W237/'CMA Emp Adj'!W237,"")</f>
        <v/>
      </c>
      <c r="X237" s="35" t="str">
        <f>IFERROR(+'Tor Emp Adj'!X237/'CMA Emp Adj'!X237,"")</f>
        <v/>
      </c>
      <c r="Y237" s="35" t="str">
        <f>IFERROR(+'Tor Emp Adj'!Y237/'CMA Emp Adj'!Y237,"")</f>
        <v/>
      </c>
    </row>
    <row r="238" spans="1:25" x14ac:dyDescent="0.25">
      <c r="A238" t="s">
        <v>560</v>
      </c>
      <c r="B238" s="137">
        <f t="shared" si="3"/>
        <v>3149</v>
      </c>
      <c r="C238" s="133">
        <v>3149</v>
      </c>
      <c r="D238" s="70" t="str">
        <f>IFERROR(+'Tor Emp Adj'!D238/'CMA Emp Adj'!D238,"")</f>
        <v/>
      </c>
      <c r="E238" s="70" t="str">
        <f>IFERROR(+'Tor Emp Adj'!E238/'CMA Emp Adj'!E238,"")</f>
        <v/>
      </c>
      <c r="F238" s="70" t="str">
        <f>IFERROR(+'Tor Emp Adj'!F238/'CMA Emp Adj'!F238,"")</f>
        <v/>
      </c>
      <c r="G238" s="70" t="str">
        <f>IFERROR(+'Tor Emp Adj'!G238/'CMA Emp Adj'!G238,"")</f>
        <v/>
      </c>
      <c r="H238" s="70" t="str">
        <f>IFERROR(+'Tor Emp Adj'!H238/'CMA Emp Adj'!H238,"")</f>
        <v/>
      </c>
      <c r="I238" s="70" t="str">
        <f>IFERROR(+'Tor Emp Adj'!I238/'CMA Emp Adj'!I238,"")</f>
        <v/>
      </c>
      <c r="J238" s="70" t="str">
        <f>IFERROR(+'Tor Emp Adj'!J238/'CMA Emp Adj'!J238,"")</f>
        <v/>
      </c>
      <c r="K238" s="70" t="str">
        <f>IFERROR(+'Tor Emp Adj'!K238/'CMA Emp Adj'!K238,"")</f>
        <v/>
      </c>
      <c r="L238" s="70" t="str">
        <f>IFERROR(+'Tor Emp Adj'!L238/'CMA Emp Adj'!L238,"")</f>
        <v/>
      </c>
      <c r="M238" s="35" t="str">
        <f>IFERROR(+'Tor Emp Adj'!M238/'CMA Emp Adj'!M238,"")</f>
        <v/>
      </c>
      <c r="N238" s="35" t="str">
        <f>IFERROR(+'Tor Emp Adj'!N238/'CMA Emp Adj'!N238,"")</f>
        <v/>
      </c>
      <c r="O238" s="35" t="str">
        <f>IFERROR(+'Tor Emp Adj'!O238/'CMA Emp Adj'!O238,"")</f>
        <v/>
      </c>
      <c r="P238" s="35" t="str">
        <f>IFERROR(+'Tor Emp Adj'!P238/'CMA Emp Adj'!P238,"")</f>
        <v/>
      </c>
      <c r="Q238" s="35" t="str">
        <f>IFERROR(+'Tor Emp Adj'!Q238/'CMA Emp Adj'!Q238,"")</f>
        <v/>
      </c>
      <c r="R238" s="35" t="str">
        <f>IFERROR(+'Tor Emp Adj'!R238/'CMA Emp Adj'!R238,"")</f>
        <v/>
      </c>
      <c r="S238" s="35" t="str">
        <f>IFERROR(+'Tor Emp Adj'!S238/'CMA Emp Adj'!S238,"")</f>
        <v/>
      </c>
      <c r="T238" s="35" t="str">
        <f>IFERROR(+'Tor Emp Adj'!T238/'CMA Emp Adj'!T238,"")</f>
        <v/>
      </c>
      <c r="U238" s="35" t="str">
        <f>IFERROR(+'Tor Emp Adj'!U238/'CMA Emp Adj'!U238,"")</f>
        <v/>
      </c>
      <c r="V238" s="35" t="str">
        <f>IFERROR(+'Tor Emp Adj'!V238/'CMA Emp Adj'!V238,"")</f>
        <v/>
      </c>
      <c r="W238" s="35" t="str">
        <f>IFERROR(+'Tor Emp Adj'!W238/'CMA Emp Adj'!W238,"")</f>
        <v/>
      </c>
      <c r="X238" s="35" t="str">
        <f>IFERROR(+'Tor Emp Adj'!X238/'CMA Emp Adj'!X238,"")</f>
        <v/>
      </c>
      <c r="Y238" s="35" t="str">
        <f>IFERROR(+'Tor Emp Adj'!Y238/'CMA Emp Adj'!Y238,"")</f>
        <v/>
      </c>
    </row>
    <row r="239" spans="1:25" x14ac:dyDescent="0.25">
      <c r="A239" t="s">
        <v>561</v>
      </c>
      <c r="B239" s="137" t="s">
        <v>190</v>
      </c>
      <c r="C239" s="133">
        <v>315</v>
      </c>
      <c r="D239" s="70">
        <f>IFERROR(+'Tor Emp Adj'!D239/'CMA Emp Adj'!D239,"")</f>
        <v>0.82177837902851181</v>
      </c>
      <c r="E239" s="70">
        <f>IFERROR(+'Tor Emp Adj'!E239/'CMA Emp Adj'!E239,"")</f>
        <v>0.69986524215233537</v>
      </c>
      <c r="F239" s="70">
        <f>IFERROR(+'Tor Emp Adj'!F239/'CMA Emp Adj'!F239,"")</f>
        <v>0.76095121750205719</v>
      </c>
      <c r="G239" s="70">
        <f>IFERROR(+'Tor Emp Adj'!G239/'CMA Emp Adj'!G239,"")</f>
        <v>0.66069407620067522</v>
      </c>
      <c r="H239" s="70">
        <f>IFERROR(+'Tor Emp Adj'!H239/'CMA Emp Adj'!H239,"")</f>
        <v>0.75011234702999607</v>
      </c>
      <c r="I239" s="70">
        <f>IFERROR(+'Tor Emp Adj'!I239/'CMA Emp Adj'!I239,"")</f>
        <v>0.6613714238780557</v>
      </c>
      <c r="J239" s="70">
        <f>IFERROR(+'Tor Emp Adj'!J239/'CMA Emp Adj'!J239,"")</f>
        <v>0.75136022119313239</v>
      </c>
      <c r="K239" s="70">
        <f>IFERROR(+'Tor Emp Adj'!K239/'CMA Emp Adj'!K239,"")</f>
        <v>0.65711048940210992</v>
      </c>
      <c r="L239" s="70">
        <f>IFERROR(+'Tor Emp Adj'!L239/'CMA Emp Adj'!L239,"")</f>
        <v>0.83342707947090344</v>
      </c>
      <c r="M239" s="35">
        <f>IFERROR(+'Tor Emp Adj'!M239/'CMA Emp Adj'!M239,"")</f>
        <v>0.82690346045182483</v>
      </c>
      <c r="N239" s="35">
        <f>IFERROR(+'Tor Emp Adj'!N239/'CMA Emp Adj'!N239,"")</f>
        <v>0.76775668910158623</v>
      </c>
      <c r="O239" s="35">
        <f>IFERROR(+'Tor Emp Adj'!O239/'CMA Emp Adj'!O239,"")</f>
        <v>0.76624366499956942</v>
      </c>
      <c r="P239" s="35">
        <f>IFERROR(+'Tor Emp Adj'!P239/'CMA Emp Adj'!P239,"")</f>
        <v>0.87325778260763065</v>
      </c>
      <c r="Q239" s="35">
        <f>IFERROR(+'Tor Emp Adj'!Q239/'CMA Emp Adj'!Q239,"")</f>
        <v>0.6064483670081956</v>
      </c>
      <c r="R239" s="35">
        <f>IFERROR(+'Tor Emp Adj'!R239/'CMA Emp Adj'!R239,"")</f>
        <v>0.85536464346637442</v>
      </c>
      <c r="S239" s="35">
        <f>IFERROR(+'Tor Emp Adj'!S239/'CMA Emp Adj'!S239,"")</f>
        <v>0.89990466153173543</v>
      </c>
      <c r="T239" s="35">
        <f>IFERROR(+'Tor Emp Adj'!T239/'CMA Emp Adj'!T239,"")</f>
        <v>1.0051149083361435</v>
      </c>
      <c r="U239" s="35">
        <f>IFERROR(+'Tor Emp Adj'!U239/'CMA Emp Adj'!U239,"")</f>
        <v>0.77383859884283523</v>
      </c>
      <c r="V239" s="35">
        <f>IFERROR(+'Tor Emp Adj'!V239/'CMA Emp Adj'!V239,"")</f>
        <v>0.8968580437417123</v>
      </c>
      <c r="W239" s="35">
        <f>IFERROR(+'Tor Emp Adj'!W239/'CMA Emp Adj'!W239,"")</f>
        <v>0.5391948481470864</v>
      </c>
      <c r="X239" s="35">
        <f>IFERROR(+'Tor Emp Adj'!X239/'CMA Emp Adj'!X239,"")</f>
        <v>0.8250384416555786</v>
      </c>
      <c r="Y239" s="35">
        <f>IFERROR(+'Tor Emp Adj'!Y239/'CMA Emp Adj'!Y239,"")</f>
        <v>0.66314458725451297</v>
      </c>
    </row>
    <row r="240" spans="1:25" x14ac:dyDescent="0.25">
      <c r="A240" t="s">
        <v>562</v>
      </c>
      <c r="B240" s="137">
        <f t="shared" si="3"/>
        <v>3151</v>
      </c>
      <c r="C240" s="133">
        <v>3151</v>
      </c>
      <c r="D240" s="70" t="str">
        <f>IFERROR(+'Tor Emp Adj'!D240/'CMA Emp Adj'!D240,"")</f>
        <v/>
      </c>
      <c r="E240" s="70" t="str">
        <f>IFERROR(+'Tor Emp Adj'!E240/'CMA Emp Adj'!E240,"")</f>
        <v/>
      </c>
      <c r="F240" s="70" t="str">
        <f>IFERROR(+'Tor Emp Adj'!F240/'CMA Emp Adj'!F240,"")</f>
        <v/>
      </c>
      <c r="G240" s="70" t="str">
        <f>IFERROR(+'Tor Emp Adj'!G240/'CMA Emp Adj'!G240,"")</f>
        <v/>
      </c>
      <c r="H240" s="70" t="str">
        <f>IFERROR(+'Tor Emp Adj'!H240/'CMA Emp Adj'!H240,"")</f>
        <v/>
      </c>
      <c r="I240" s="70" t="str">
        <f>IFERROR(+'Tor Emp Adj'!I240/'CMA Emp Adj'!I240,"")</f>
        <v/>
      </c>
      <c r="J240" s="70" t="str">
        <f>IFERROR(+'Tor Emp Adj'!J240/'CMA Emp Adj'!J240,"")</f>
        <v/>
      </c>
      <c r="K240" s="70" t="str">
        <f>IFERROR(+'Tor Emp Adj'!K240/'CMA Emp Adj'!K240,"")</f>
        <v/>
      </c>
      <c r="L240" s="70" t="str">
        <f>IFERROR(+'Tor Emp Adj'!L240/'CMA Emp Adj'!L240,"")</f>
        <v/>
      </c>
      <c r="M240" s="35" t="str">
        <f>IFERROR(+'Tor Emp Adj'!M240/'CMA Emp Adj'!M240,"")</f>
        <v/>
      </c>
      <c r="N240" s="35" t="str">
        <f>IFERROR(+'Tor Emp Adj'!N240/'CMA Emp Adj'!N240,"")</f>
        <v/>
      </c>
      <c r="O240" s="35" t="str">
        <f>IFERROR(+'Tor Emp Adj'!O240/'CMA Emp Adj'!O240,"")</f>
        <v/>
      </c>
      <c r="P240" s="35" t="str">
        <f>IFERROR(+'Tor Emp Adj'!P240/'CMA Emp Adj'!P240,"")</f>
        <v/>
      </c>
      <c r="Q240" s="35" t="str">
        <f>IFERROR(+'Tor Emp Adj'!Q240/'CMA Emp Adj'!Q240,"")</f>
        <v/>
      </c>
      <c r="R240" s="35" t="str">
        <f>IFERROR(+'Tor Emp Adj'!R240/'CMA Emp Adj'!R240,"")</f>
        <v/>
      </c>
      <c r="S240" s="35" t="str">
        <f>IFERROR(+'Tor Emp Adj'!S240/'CMA Emp Adj'!S240,"")</f>
        <v/>
      </c>
      <c r="T240" s="35" t="str">
        <f>IFERROR(+'Tor Emp Adj'!T240/'CMA Emp Adj'!T240,"")</f>
        <v/>
      </c>
      <c r="U240" s="35" t="str">
        <f>IFERROR(+'Tor Emp Adj'!U240/'CMA Emp Adj'!U240,"")</f>
        <v/>
      </c>
      <c r="V240" s="35" t="str">
        <f>IFERROR(+'Tor Emp Adj'!V240/'CMA Emp Adj'!V240,"")</f>
        <v/>
      </c>
      <c r="W240" s="35" t="str">
        <f>IFERROR(+'Tor Emp Adj'!W240/'CMA Emp Adj'!W240,"")</f>
        <v/>
      </c>
      <c r="X240" s="35" t="str">
        <f>IFERROR(+'Tor Emp Adj'!X240/'CMA Emp Adj'!X240,"")</f>
        <v/>
      </c>
      <c r="Y240" s="35" t="str">
        <f>IFERROR(+'Tor Emp Adj'!Y240/'CMA Emp Adj'!Y240,"")</f>
        <v/>
      </c>
    </row>
    <row r="241" spans="1:25" x14ac:dyDescent="0.25">
      <c r="A241" t="s">
        <v>563</v>
      </c>
      <c r="B241" s="137">
        <f t="shared" si="3"/>
        <v>3152</v>
      </c>
      <c r="C241" s="133">
        <v>3152</v>
      </c>
      <c r="D241" s="70" t="str">
        <f>IFERROR(+'Tor Emp Adj'!D241/'CMA Emp Adj'!D241,"")</f>
        <v/>
      </c>
      <c r="E241" s="70" t="str">
        <f>IFERROR(+'Tor Emp Adj'!E241/'CMA Emp Adj'!E241,"")</f>
        <v/>
      </c>
      <c r="F241" s="70" t="str">
        <f>IFERROR(+'Tor Emp Adj'!F241/'CMA Emp Adj'!F241,"")</f>
        <v/>
      </c>
      <c r="G241" s="70" t="str">
        <f>IFERROR(+'Tor Emp Adj'!G241/'CMA Emp Adj'!G241,"")</f>
        <v/>
      </c>
      <c r="H241" s="70" t="str">
        <f>IFERROR(+'Tor Emp Adj'!H241/'CMA Emp Adj'!H241,"")</f>
        <v/>
      </c>
      <c r="I241" s="70" t="str">
        <f>IFERROR(+'Tor Emp Adj'!I241/'CMA Emp Adj'!I241,"")</f>
        <v/>
      </c>
      <c r="J241" s="70" t="str">
        <f>IFERROR(+'Tor Emp Adj'!J241/'CMA Emp Adj'!J241,"")</f>
        <v/>
      </c>
      <c r="K241" s="70" t="str">
        <f>IFERROR(+'Tor Emp Adj'!K241/'CMA Emp Adj'!K241,"")</f>
        <v/>
      </c>
      <c r="L241" s="70" t="str">
        <f>IFERROR(+'Tor Emp Adj'!L241/'CMA Emp Adj'!L241,"")</f>
        <v/>
      </c>
      <c r="M241" s="35" t="str">
        <f>IFERROR(+'Tor Emp Adj'!M241/'CMA Emp Adj'!M241,"")</f>
        <v/>
      </c>
      <c r="N241" s="35" t="str">
        <f>IFERROR(+'Tor Emp Adj'!N241/'CMA Emp Adj'!N241,"")</f>
        <v/>
      </c>
      <c r="O241" s="35" t="str">
        <f>IFERROR(+'Tor Emp Adj'!O241/'CMA Emp Adj'!O241,"")</f>
        <v/>
      </c>
      <c r="P241" s="35" t="str">
        <f>IFERROR(+'Tor Emp Adj'!P241/'CMA Emp Adj'!P241,"")</f>
        <v/>
      </c>
      <c r="Q241" s="35" t="str">
        <f>IFERROR(+'Tor Emp Adj'!Q241/'CMA Emp Adj'!Q241,"")</f>
        <v/>
      </c>
      <c r="R241" s="35" t="str">
        <f>IFERROR(+'Tor Emp Adj'!R241/'CMA Emp Adj'!R241,"")</f>
        <v/>
      </c>
      <c r="S241" s="35" t="str">
        <f>IFERROR(+'Tor Emp Adj'!S241/'CMA Emp Adj'!S241,"")</f>
        <v/>
      </c>
      <c r="T241" s="35" t="str">
        <f>IFERROR(+'Tor Emp Adj'!T241/'CMA Emp Adj'!T241,"")</f>
        <v/>
      </c>
      <c r="U241" s="35" t="str">
        <f>IFERROR(+'Tor Emp Adj'!U241/'CMA Emp Adj'!U241,"")</f>
        <v/>
      </c>
      <c r="V241" s="35" t="str">
        <f>IFERROR(+'Tor Emp Adj'!V241/'CMA Emp Adj'!V241,"")</f>
        <v/>
      </c>
      <c r="W241" s="35" t="str">
        <f>IFERROR(+'Tor Emp Adj'!W241/'CMA Emp Adj'!W241,"")</f>
        <v/>
      </c>
      <c r="X241" s="35" t="str">
        <f>IFERROR(+'Tor Emp Adj'!X241/'CMA Emp Adj'!X241,"")</f>
        <v/>
      </c>
      <c r="Y241" s="35" t="str">
        <f>IFERROR(+'Tor Emp Adj'!Y241/'CMA Emp Adj'!Y241,"")</f>
        <v/>
      </c>
    </row>
    <row r="242" spans="1:25" x14ac:dyDescent="0.25">
      <c r="A242" t="s">
        <v>564</v>
      </c>
      <c r="B242" s="137">
        <f t="shared" si="3"/>
        <v>3159</v>
      </c>
      <c r="C242" s="133">
        <v>3159</v>
      </c>
      <c r="D242" s="70" t="str">
        <f>IFERROR(+'Tor Emp Adj'!D242/'CMA Emp Adj'!D242,"")</f>
        <v/>
      </c>
      <c r="E242" s="70" t="str">
        <f>IFERROR(+'Tor Emp Adj'!E242/'CMA Emp Adj'!E242,"")</f>
        <v/>
      </c>
      <c r="F242" s="70" t="str">
        <f>IFERROR(+'Tor Emp Adj'!F242/'CMA Emp Adj'!F242,"")</f>
        <v/>
      </c>
      <c r="G242" s="70" t="str">
        <f>IFERROR(+'Tor Emp Adj'!G242/'CMA Emp Adj'!G242,"")</f>
        <v/>
      </c>
      <c r="H242" s="70" t="str">
        <f>IFERROR(+'Tor Emp Adj'!H242/'CMA Emp Adj'!H242,"")</f>
        <v/>
      </c>
      <c r="I242" s="70" t="str">
        <f>IFERROR(+'Tor Emp Adj'!I242/'CMA Emp Adj'!I242,"")</f>
        <v/>
      </c>
      <c r="J242" s="70" t="str">
        <f>IFERROR(+'Tor Emp Adj'!J242/'CMA Emp Adj'!J242,"")</f>
        <v/>
      </c>
      <c r="K242" s="70" t="str">
        <f>IFERROR(+'Tor Emp Adj'!K242/'CMA Emp Adj'!K242,"")</f>
        <v/>
      </c>
      <c r="L242" s="70" t="str">
        <f>IFERROR(+'Tor Emp Adj'!L242/'CMA Emp Adj'!L242,"")</f>
        <v/>
      </c>
      <c r="M242" s="35" t="str">
        <f>IFERROR(+'Tor Emp Adj'!M242/'CMA Emp Adj'!M242,"")</f>
        <v/>
      </c>
      <c r="N242" s="35" t="str">
        <f>IFERROR(+'Tor Emp Adj'!N242/'CMA Emp Adj'!N242,"")</f>
        <v/>
      </c>
      <c r="O242" s="35" t="str">
        <f>IFERROR(+'Tor Emp Adj'!O242/'CMA Emp Adj'!O242,"")</f>
        <v/>
      </c>
      <c r="P242" s="35" t="str">
        <f>IFERROR(+'Tor Emp Adj'!P242/'CMA Emp Adj'!P242,"")</f>
        <v/>
      </c>
      <c r="Q242" s="35" t="str">
        <f>IFERROR(+'Tor Emp Adj'!Q242/'CMA Emp Adj'!Q242,"")</f>
        <v/>
      </c>
      <c r="R242" s="35" t="str">
        <f>IFERROR(+'Tor Emp Adj'!R242/'CMA Emp Adj'!R242,"")</f>
        <v/>
      </c>
      <c r="S242" s="35" t="str">
        <f>IFERROR(+'Tor Emp Adj'!S242/'CMA Emp Adj'!S242,"")</f>
        <v/>
      </c>
      <c r="T242" s="35" t="str">
        <f>IFERROR(+'Tor Emp Adj'!T242/'CMA Emp Adj'!T242,"")</f>
        <v/>
      </c>
      <c r="U242" s="35" t="str">
        <f>IFERROR(+'Tor Emp Adj'!U242/'CMA Emp Adj'!U242,"")</f>
        <v/>
      </c>
      <c r="V242" s="35" t="str">
        <f>IFERROR(+'Tor Emp Adj'!V242/'CMA Emp Adj'!V242,"")</f>
        <v/>
      </c>
      <c r="W242" s="35" t="str">
        <f>IFERROR(+'Tor Emp Adj'!W242/'CMA Emp Adj'!W242,"")</f>
        <v/>
      </c>
      <c r="X242" s="35" t="str">
        <f>IFERROR(+'Tor Emp Adj'!X242/'CMA Emp Adj'!X242,"")</f>
        <v/>
      </c>
      <c r="Y242" s="35" t="str">
        <f>IFERROR(+'Tor Emp Adj'!Y242/'CMA Emp Adj'!Y242,"")</f>
        <v/>
      </c>
    </row>
    <row r="243" spans="1:25" x14ac:dyDescent="0.25">
      <c r="A243" t="s">
        <v>565</v>
      </c>
      <c r="B243" s="137">
        <v>414</v>
      </c>
      <c r="C243" s="133">
        <v>4141</v>
      </c>
      <c r="D243" s="70">
        <f>IFERROR(+'Tor Emp Adj'!D243/'CMA Emp Adj'!D243,"")</f>
        <v>0.34126049998716201</v>
      </c>
      <c r="E243" s="70">
        <f>IFERROR(+'Tor Emp Adj'!E243/'CMA Emp Adj'!E243,"")</f>
        <v>0</v>
      </c>
      <c r="F243" s="70">
        <f>IFERROR(+'Tor Emp Adj'!F243/'CMA Emp Adj'!F243,"")</f>
        <v>0.49051395936639258</v>
      </c>
      <c r="G243" s="70">
        <f>IFERROR(+'Tor Emp Adj'!G243/'CMA Emp Adj'!G243,"")</f>
        <v>0</v>
      </c>
      <c r="H243" s="70">
        <f>IFERROR(+'Tor Emp Adj'!H243/'CMA Emp Adj'!H243,"")</f>
        <v>0.44859473297642199</v>
      </c>
      <c r="I243" s="70">
        <f>IFERROR(+'Tor Emp Adj'!I243/'CMA Emp Adj'!I243,"")</f>
        <v>0.64542613815207628</v>
      </c>
      <c r="J243" s="70">
        <f>IFERROR(+'Tor Emp Adj'!J243/'CMA Emp Adj'!J243,"")</f>
        <v>0.39457071918455272</v>
      </c>
      <c r="K243" s="70">
        <f>IFERROR(+'Tor Emp Adj'!K243/'CMA Emp Adj'!K243,"")</f>
        <v>0.44356887433834835</v>
      </c>
      <c r="L243" s="70">
        <f>IFERROR(+'Tor Emp Adj'!L243/'CMA Emp Adj'!L243,"")</f>
        <v>0.44360363396271346</v>
      </c>
      <c r="M243" s="35">
        <f>IFERROR(+'Tor Emp Adj'!M243/'CMA Emp Adj'!M243,"")</f>
        <v>0.48028674243759545</v>
      </c>
      <c r="N243" s="35">
        <f>IFERROR(+'Tor Emp Adj'!N243/'CMA Emp Adj'!N243,"")</f>
        <v>0.43497524935937293</v>
      </c>
      <c r="O243" s="35">
        <f>IFERROR(+'Tor Emp Adj'!O243/'CMA Emp Adj'!O243,"")</f>
        <v>0.34912181776570139</v>
      </c>
      <c r="P243" s="35">
        <f>IFERROR(+'Tor Emp Adj'!P243/'CMA Emp Adj'!P243,"")</f>
        <v>0.40255438149239087</v>
      </c>
      <c r="Q243" s="35">
        <f>IFERROR(+'Tor Emp Adj'!Q243/'CMA Emp Adj'!Q243,"")</f>
        <v>0.43436582965382797</v>
      </c>
      <c r="R243" s="35">
        <f>IFERROR(+'Tor Emp Adj'!R243/'CMA Emp Adj'!R243,"")</f>
        <v>0.36197719536516593</v>
      </c>
      <c r="S243" s="35">
        <f>IFERROR(+'Tor Emp Adj'!S243/'CMA Emp Adj'!S243,"")</f>
        <v>0.67732435032791538</v>
      </c>
      <c r="T243" s="35">
        <f>IFERROR(+'Tor Emp Adj'!T243/'CMA Emp Adj'!T243,"")</f>
        <v>0</v>
      </c>
      <c r="U243" s="35">
        <f>IFERROR(+'Tor Emp Adj'!U243/'CMA Emp Adj'!U243,"")</f>
        <v>0.51336388130746735</v>
      </c>
      <c r="V243" s="35">
        <f>IFERROR(+'Tor Emp Adj'!V243/'CMA Emp Adj'!V243,"")</f>
        <v>0.49089819023288112</v>
      </c>
      <c r="W243" s="35">
        <f>IFERROR(+'Tor Emp Adj'!W243/'CMA Emp Adj'!W243,"")</f>
        <v>0.48978805932277103</v>
      </c>
      <c r="X243" s="35">
        <f>IFERROR(+'Tor Emp Adj'!X243/'CMA Emp Adj'!X243,"")</f>
        <v>0.47984139605302134</v>
      </c>
      <c r="Y243" s="35">
        <f>IFERROR(+'Tor Emp Adj'!Y243/'CMA Emp Adj'!Y243,"")</f>
        <v>0</v>
      </c>
    </row>
    <row r="244" spans="1:25" x14ac:dyDescent="0.25">
      <c r="A244" t="s">
        <v>566</v>
      </c>
      <c r="B244" s="137">
        <f t="shared" si="3"/>
        <v>448</v>
      </c>
      <c r="C244" s="133">
        <v>448</v>
      </c>
      <c r="D244" s="70">
        <f>IFERROR(+'Tor Emp Adj'!D244/'CMA Emp Adj'!D244,"")</f>
        <v>0.57847845910469864</v>
      </c>
      <c r="E244" s="70">
        <f>IFERROR(+'Tor Emp Adj'!E244/'CMA Emp Adj'!E244,"")</f>
        <v>0.58206107688556219</v>
      </c>
      <c r="F244" s="70">
        <f>IFERROR(+'Tor Emp Adj'!F244/'CMA Emp Adj'!F244,"")</f>
        <v>0.5807114528429479</v>
      </c>
      <c r="G244" s="70">
        <f>IFERROR(+'Tor Emp Adj'!G244/'CMA Emp Adj'!G244,"")</f>
        <v>0.53805360479539466</v>
      </c>
      <c r="H244" s="70">
        <f>IFERROR(+'Tor Emp Adj'!H244/'CMA Emp Adj'!H244,"")</f>
        <v>0.55490976710815054</v>
      </c>
      <c r="I244" s="70">
        <f>IFERROR(+'Tor Emp Adj'!I244/'CMA Emp Adj'!I244,"")</f>
        <v>0.51738360260282401</v>
      </c>
      <c r="J244" s="70">
        <f>IFERROR(+'Tor Emp Adj'!J244/'CMA Emp Adj'!J244,"")</f>
        <v>0.48838046727329887</v>
      </c>
      <c r="K244" s="70">
        <f>IFERROR(+'Tor Emp Adj'!K244/'CMA Emp Adj'!K244,"")</f>
        <v>0.48731318866877027</v>
      </c>
      <c r="L244" s="70">
        <f>IFERROR(+'Tor Emp Adj'!L244/'CMA Emp Adj'!L244,"")</f>
        <v>0.65691183897005945</v>
      </c>
      <c r="M244" s="35">
        <f>IFERROR(+'Tor Emp Adj'!M244/'CMA Emp Adj'!M244,"")</f>
        <v>0.62488697479375244</v>
      </c>
      <c r="N244" s="35">
        <f>IFERROR(+'Tor Emp Adj'!N244/'CMA Emp Adj'!N244,"")</f>
        <v>0.49475543335220473</v>
      </c>
      <c r="O244" s="35">
        <f>IFERROR(+'Tor Emp Adj'!O244/'CMA Emp Adj'!O244,"")</f>
        <v>0.46895867041924655</v>
      </c>
      <c r="P244" s="35">
        <f>IFERROR(+'Tor Emp Adj'!P244/'CMA Emp Adj'!P244,"")</f>
        <v>0.55118418112092471</v>
      </c>
      <c r="Q244" s="35">
        <f>IFERROR(+'Tor Emp Adj'!Q244/'CMA Emp Adj'!Q244,"")</f>
        <v>0.49440909172065423</v>
      </c>
      <c r="R244" s="35">
        <f>IFERROR(+'Tor Emp Adj'!R244/'CMA Emp Adj'!R244,"")</f>
        <v>0.47626163408330247</v>
      </c>
      <c r="S244" s="35">
        <f>IFERROR(+'Tor Emp Adj'!S244/'CMA Emp Adj'!S244,"")</f>
        <v>0.52865630551363907</v>
      </c>
      <c r="T244" s="35">
        <f>IFERROR(+'Tor Emp Adj'!T244/'CMA Emp Adj'!T244,"")</f>
        <v>0.53870571401874423</v>
      </c>
      <c r="U244" s="35">
        <f>IFERROR(+'Tor Emp Adj'!U244/'CMA Emp Adj'!U244,"")</f>
        <v>0.52569573135198644</v>
      </c>
      <c r="V244" s="35">
        <f>IFERROR(+'Tor Emp Adj'!V244/'CMA Emp Adj'!V244,"")</f>
        <v>0.56760414078221944</v>
      </c>
      <c r="W244" s="35">
        <f>IFERROR(+'Tor Emp Adj'!W244/'CMA Emp Adj'!W244,"")</f>
        <v>0.49739979470727219</v>
      </c>
      <c r="X244" s="35">
        <f>IFERROR(+'Tor Emp Adj'!X244/'CMA Emp Adj'!X244,"")</f>
        <v>0.41731817116498243</v>
      </c>
      <c r="Y244" s="35">
        <f>IFERROR(+'Tor Emp Adj'!Y244/'CMA Emp Adj'!Y244,"")</f>
        <v>0.51238219795242046</v>
      </c>
    </row>
    <row r="245" spans="1:25" x14ac:dyDescent="0.25">
      <c r="A245" s="106" t="s">
        <v>535</v>
      </c>
      <c r="B245" s="129"/>
      <c r="C245" s="130"/>
      <c r="D245" s="141"/>
      <c r="E245" s="141"/>
      <c r="F245" s="141"/>
      <c r="G245" s="141"/>
      <c r="H245" s="141"/>
      <c r="I245" s="141"/>
      <c r="J245" s="141"/>
      <c r="K245" s="141"/>
      <c r="L245" s="141"/>
      <c r="M245" s="135"/>
      <c r="N245" s="135"/>
      <c r="O245" s="135"/>
      <c r="P245" s="135"/>
      <c r="Q245" s="135"/>
      <c r="R245" s="135"/>
      <c r="S245" s="135"/>
      <c r="T245" s="135"/>
      <c r="U245" s="135"/>
      <c r="V245" s="135"/>
      <c r="W245" s="135"/>
      <c r="X245" s="135"/>
      <c r="Y245" s="135"/>
    </row>
    <row r="246" spans="1:25" x14ac:dyDescent="0.25">
      <c r="A246" t="s">
        <v>567</v>
      </c>
      <c r="B246" s="132">
        <f t="shared" ref="B246:B253" si="4">VALUE(LEFT(C246,4))</f>
        <v>52</v>
      </c>
      <c r="C246" s="133">
        <v>52</v>
      </c>
      <c r="D246" s="70">
        <f>IFERROR(+'Tor Emp Adj'!D246/'CMA Emp Adj'!D246,"")</f>
        <v>0.5616904944087685</v>
      </c>
      <c r="E246" s="70">
        <f>IFERROR(+'Tor Emp Adj'!E246/'CMA Emp Adj'!E246,"")</f>
        <v>0.58951492631727764</v>
      </c>
      <c r="F246" s="70">
        <f>IFERROR(+'Tor Emp Adj'!F246/'CMA Emp Adj'!F246,"")</f>
        <v>0.57842018688398855</v>
      </c>
      <c r="G246" s="70">
        <f>IFERROR(+'Tor Emp Adj'!G246/'CMA Emp Adj'!G246,"")</f>
        <v>0.55834552986960639</v>
      </c>
      <c r="H246" s="70">
        <f>IFERROR(+'Tor Emp Adj'!H246/'CMA Emp Adj'!H246,"")</f>
        <v>0.52844381573347965</v>
      </c>
      <c r="I246" s="70">
        <f>IFERROR(+'Tor Emp Adj'!I246/'CMA Emp Adj'!I246,"")</f>
        <v>0.52823178838097762</v>
      </c>
      <c r="J246" s="70">
        <f>IFERROR(+'Tor Emp Adj'!J246/'CMA Emp Adj'!J246,"")</f>
        <v>0.53884748231506496</v>
      </c>
      <c r="K246" s="70">
        <f>IFERROR(+'Tor Emp Adj'!K246/'CMA Emp Adj'!K246,"")</f>
        <v>0.50595657296438601</v>
      </c>
      <c r="L246" s="70">
        <f>IFERROR(+'Tor Emp Adj'!L246/'CMA Emp Adj'!L246,"")</f>
        <v>0.74256078870916231</v>
      </c>
      <c r="M246" s="35">
        <f>IFERROR(+'Tor Emp Adj'!M246/'CMA Emp Adj'!M246,"")</f>
        <v>0.73842516450773577</v>
      </c>
      <c r="N246" s="35">
        <f>IFERROR(+'Tor Emp Adj'!N246/'CMA Emp Adj'!N246,"")</f>
        <v>0.71150740713706517</v>
      </c>
      <c r="O246" s="35">
        <f>IFERROR(+'Tor Emp Adj'!O246/'CMA Emp Adj'!O246,"")</f>
        <v>0.78106620189049414</v>
      </c>
      <c r="P246" s="35">
        <f>IFERROR(+'Tor Emp Adj'!P246/'CMA Emp Adj'!P246,"")</f>
        <v>0.75305755244314088</v>
      </c>
      <c r="Q246" s="35">
        <f>IFERROR(+'Tor Emp Adj'!Q246/'CMA Emp Adj'!Q246,"")</f>
        <v>0.68456275377480491</v>
      </c>
      <c r="R246" s="35">
        <f>IFERROR(+'Tor Emp Adj'!R246/'CMA Emp Adj'!R246,"")</f>
        <v>0.71809491954933236</v>
      </c>
      <c r="S246" s="35">
        <f>IFERROR(+'Tor Emp Adj'!S246/'CMA Emp Adj'!S246,"")</f>
        <v>0.72072773096989395</v>
      </c>
      <c r="T246" s="35">
        <f>IFERROR(+'Tor Emp Adj'!T246/'CMA Emp Adj'!T246,"")</f>
        <v>0.69517438290698841</v>
      </c>
      <c r="U246" s="35">
        <f>IFERROR(+'Tor Emp Adj'!U246/'CMA Emp Adj'!U246,"")</f>
        <v>0.73743692665654004</v>
      </c>
      <c r="V246" s="35">
        <f>IFERROR(+'Tor Emp Adj'!V246/'CMA Emp Adj'!V246,"")</f>
        <v>0.71935742731527907</v>
      </c>
      <c r="W246" s="35">
        <f>IFERROR(+'Tor Emp Adj'!W246/'CMA Emp Adj'!W246,"")</f>
        <v>0.72356712132847989</v>
      </c>
      <c r="X246" s="35">
        <f>IFERROR(+'Tor Emp Adj'!X246/'CMA Emp Adj'!X246,"")</f>
        <v>0.67771502537722494</v>
      </c>
      <c r="Y246" s="35">
        <f>IFERROR(+'Tor Emp Adj'!Y246/'CMA Emp Adj'!Y246,"")</f>
        <v>0.65261391139428659</v>
      </c>
    </row>
    <row r="247" spans="1:25" x14ac:dyDescent="0.25">
      <c r="A247" t="s">
        <v>568</v>
      </c>
      <c r="B247" s="132">
        <f t="shared" si="4"/>
        <v>521</v>
      </c>
      <c r="C247" s="133">
        <v>521</v>
      </c>
      <c r="D247" s="70" t="str">
        <f>IFERROR(+'Tor Emp Adj'!D247/'CMA Emp Adj'!D247,"")</f>
        <v/>
      </c>
      <c r="E247" s="70" t="str">
        <f>IFERROR(+'Tor Emp Adj'!E247/'CMA Emp Adj'!E247,"")</f>
        <v/>
      </c>
      <c r="F247" s="70" t="str">
        <f>IFERROR(+'Tor Emp Adj'!F247/'CMA Emp Adj'!F247,"")</f>
        <v/>
      </c>
      <c r="G247" s="70" t="str">
        <f>IFERROR(+'Tor Emp Adj'!G247/'CMA Emp Adj'!G247,"")</f>
        <v/>
      </c>
      <c r="H247" s="70" t="str">
        <f>IFERROR(+'Tor Emp Adj'!H247/'CMA Emp Adj'!H247,"")</f>
        <v/>
      </c>
      <c r="I247" s="70" t="str">
        <f>IFERROR(+'Tor Emp Adj'!I247/'CMA Emp Adj'!I247,"")</f>
        <v/>
      </c>
      <c r="J247" s="70" t="str">
        <f>IFERROR(+'Tor Emp Adj'!J247/'CMA Emp Adj'!J247,"")</f>
        <v/>
      </c>
      <c r="K247" s="70" t="str">
        <f>IFERROR(+'Tor Emp Adj'!K247/'CMA Emp Adj'!K247,"")</f>
        <v/>
      </c>
      <c r="L247" s="70" t="str">
        <f>IFERROR(+'Tor Emp Adj'!L247/'CMA Emp Adj'!L247,"")</f>
        <v/>
      </c>
      <c r="M247" s="35" t="str">
        <f>IFERROR(+'Tor Emp Adj'!M247/'CMA Emp Adj'!M247,"")</f>
        <v/>
      </c>
      <c r="N247" s="35" t="str">
        <f>IFERROR(+'Tor Emp Adj'!N247/'CMA Emp Adj'!N247,"")</f>
        <v/>
      </c>
      <c r="O247" s="35" t="str">
        <f>IFERROR(+'Tor Emp Adj'!O247/'CMA Emp Adj'!O247,"")</f>
        <v/>
      </c>
      <c r="P247" s="35" t="str">
        <f>IFERROR(+'Tor Emp Adj'!P247/'CMA Emp Adj'!P247,"")</f>
        <v/>
      </c>
      <c r="Q247" s="35" t="str">
        <f>IFERROR(+'Tor Emp Adj'!Q247/'CMA Emp Adj'!Q247,"")</f>
        <v/>
      </c>
      <c r="R247" s="35" t="str">
        <f>IFERROR(+'Tor Emp Adj'!R247/'CMA Emp Adj'!R247,"")</f>
        <v/>
      </c>
      <c r="S247" s="35" t="str">
        <f>IFERROR(+'Tor Emp Adj'!S247/'CMA Emp Adj'!S247,"")</f>
        <v/>
      </c>
      <c r="T247" s="35" t="str">
        <f>IFERROR(+'Tor Emp Adj'!T247/'CMA Emp Adj'!T247,"")</f>
        <v/>
      </c>
      <c r="U247" s="35" t="str">
        <f>IFERROR(+'Tor Emp Adj'!U247/'CMA Emp Adj'!U247,"")</f>
        <v/>
      </c>
      <c r="V247" s="35" t="str">
        <f>IFERROR(+'Tor Emp Adj'!V247/'CMA Emp Adj'!V247,"")</f>
        <v/>
      </c>
      <c r="W247" s="35" t="str">
        <f>IFERROR(+'Tor Emp Adj'!W247/'CMA Emp Adj'!W247,"")</f>
        <v/>
      </c>
      <c r="X247" s="35" t="str">
        <f>IFERROR(+'Tor Emp Adj'!X247/'CMA Emp Adj'!X247,"")</f>
        <v/>
      </c>
      <c r="Y247" s="35" t="str">
        <f>IFERROR(+'Tor Emp Adj'!Y247/'CMA Emp Adj'!Y247,"")</f>
        <v/>
      </c>
    </row>
    <row r="248" spans="1:25" x14ac:dyDescent="0.25">
      <c r="A248" t="s">
        <v>569</v>
      </c>
      <c r="B248" s="137">
        <f t="shared" si="4"/>
        <v>522</v>
      </c>
      <c r="C248" s="133">
        <v>522</v>
      </c>
      <c r="D248" s="70">
        <f>IFERROR(+'Tor Emp Adj'!D248/'CMA Emp Adj'!D248,"")</f>
        <v>0.52708476463296172</v>
      </c>
      <c r="E248" s="70">
        <f>IFERROR(+'Tor Emp Adj'!E248/'CMA Emp Adj'!E248,"")</f>
        <v>0.54185651059690099</v>
      </c>
      <c r="F248" s="70">
        <f>IFERROR(+'Tor Emp Adj'!F248/'CMA Emp Adj'!F248,"")</f>
        <v>0.59653477045890702</v>
      </c>
      <c r="G248" s="70">
        <f>IFERROR(+'Tor Emp Adj'!G248/'CMA Emp Adj'!G248,"")</f>
        <v>0.52642421187089505</v>
      </c>
      <c r="H248" s="70">
        <f>IFERROR(+'Tor Emp Adj'!H248/'CMA Emp Adj'!H248,"")</f>
        <v>0.50312419622907267</v>
      </c>
      <c r="I248" s="70">
        <f>IFERROR(+'Tor Emp Adj'!I248/'CMA Emp Adj'!I248,"")</f>
        <v>0.53207234652931845</v>
      </c>
      <c r="J248" s="70">
        <f>IFERROR(+'Tor Emp Adj'!J248/'CMA Emp Adj'!J248,"")</f>
        <v>0.54083953044723199</v>
      </c>
      <c r="K248" s="70">
        <f>IFERROR(+'Tor Emp Adj'!K248/'CMA Emp Adj'!K248,"")</f>
        <v>0.52546815927580159</v>
      </c>
      <c r="L248" s="70">
        <f>IFERROR(+'Tor Emp Adj'!L248/'CMA Emp Adj'!L248,"")</f>
        <v>0.76541756918682846</v>
      </c>
      <c r="M248" s="35">
        <f>IFERROR(+'Tor Emp Adj'!M248/'CMA Emp Adj'!M248,"")</f>
        <v>0.72411852006062072</v>
      </c>
      <c r="N248" s="35">
        <f>IFERROR(+'Tor Emp Adj'!N248/'CMA Emp Adj'!N248,"")</f>
        <v>0.76317346459368207</v>
      </c>
      <c r="O248" s="35">
        <f>IFERROR(+'Tor Emp Adj'!O248/'CMA Emp Adj'!O248,"")</f>
        <v>0.80633347223996887</v>
      </c>
      <c r="P248" s="35">
        <f>IFERROR(+'Tor Emp Adj'!P248/'CMA Emp Adj'!P248,"")</f>
        <v>0.70721363557063011</v>
      </c>
      <c r="Q248" s="35">
        <f>IFERROR(+'Tor Emp Adj'!Q248/'CMA Emp Adj'!Q248,"")</f>
        <v>0.70343181257621634</v>
      </c>
      <c r="R248" s="35">
        <f>IFERROR(+'Tor Emp Adj'!R248/'CMA Emp Adj'!R248,"")</f>
        <v>0.7472694813534575</v>
      </c>
      <c r="S248" s="35">
        <f>IFERROR(+'Tor Emp Adj'!S248/'CMA Emp Adj'!S248,"")</f>
        <v>0.76650453884316205</v>
      </c>
      <c r="T248" s="35">
        <f>IFERROR(+'Tor Emp Adj'!T248/'CMA Emp Adj'!T248,"")</f>
        <v>0.69226572466117087</v>
      </c>
      <c r="U248" s="35">
        <f>IFERROR(+'Tor Emp Adj'!U248/'CMA Emp Adj'!U248,"")</f>
        <v>0.76260513603411784</v>
      </c>
      <c r="V248" s="35">
        <f>IFERROR(+'Tor Emp Adj'!V248/'CMA Emp Adj'!V248,"")</f>
        <v>0.75622483074681557</v>
      </c>
      <c r="W248" s="35">
        <f>IFERROR(+'Tor Emp Adj'!W248/'CMA Emp Adj'!W248,"")</f>
        <v>0.74633602302199264</v>
      </c>
      <c r="X248" s="35">
        <f>IFERROR(+'Tor Emp Adj'!X248/'CMA Emp Adj'!X248,"")</f>
        <v>0.70435736575765362</v>
      </c>
      <c r="Y248" s="35">
        <f>IFERROR(+'Tor Emp Adj'!Y248/'CMA Emp Adj'!Y248,"")</f>
        <v>0.69558644450613949</v>
      </c>
    </row>
    <row r="249" spans="1:25" x14ac:dyDescent="0.25">
      <c r="A249" t="s">
        <v>570</v>
      </c>
      <c r="B249" s="137">
        <f t="shared" si="4"/>
        <v>5221</v>
      </c>
      <c r="C249" s="133">
        <v>5221</v>
      </c>
      <c r="D249" s="70">
        <f>IFERROR(+'Tor Emp Adj'!D249/'CMA Emp Adj'!D249,"")</f>
        <v>0.51127147452904531</v>
      </c>
      <c r="E249" s="70">
        <f>IFERROR(+'Tor Emp Adj'!E249/'CMA Emp Adj'!E249,"")</f>
        <v>0.53840026130237273</v>
      </c>
      <c r="F249" s="70">
        <f>IFERROR(+'Tor Emp Adj'!F249/'CMA Emp Adj'!F249,"")</f>
        <v>0.60105887314900308</v>
      </c>
      <c r="G249" s="70">
        <f>IFERROR(+'Tor Emp Adj'!G249/'CMA Emp Adj'!G249,"")</f>
        <v>0.5293864303349668</v>
      </c>
      <c r="H249" s="70">
        <f>IFERROR(+'Tor Emp Adj'!H249/'CMA Emp Adj'!H249,"")</f>
        <v>0.50397530453374662</v>
      </c>
      <c r="I249" s="70">
        <f>IFERROR(+'Tor Emp Adj'!I249/'CMA Emp Adj'!I249,"")</f>
        <v>0.53495113989130816</v>
      </c>
      <c r="J249" s="70">
        <f>IFERROR(+'Tor Emp Adj'!J249/'CMA Emp Adj'!J249,"")</f>
        <v>0.52994722487590784</v>
      </c>
      <c r="K249" s="70">
        <f>IFERROR(+'Tor Emp Adj'!K249/'CMA Emp Adj'!K249,"")</f>
        <v>0.53368463398980137</v>
      </c>
      <c r="L249" s="70">
        <f>IFERROR(+'Tor Emp Adj'!L249/'CMA Emp Adj'!L249,"")</f>
        <v>0.78360616631004998</v>
      </c>
      <c r="M249" s="35">
        <f>IFERROR(+'Tor Emp Adj'!M249/'CMA Emp Adj'!M249,"")</f>
        <v>0.77015098929651693</v>
      </c>
      <c r="N249" s="35">
        <f>IFERROR(+'Tor Emp Adj'!N249/'CMA Emp Adj'!N249,"")</f>
        <v>0.79232303098539891</v>
      </c>
      <c r="O249" s="35">
        <f>IFERROR(+'Tor Emp Adj'!O249/'CMA Emp Adj'!O249,"")</f>
        <v>0.83749484720427836</v>
      </c>
      <c r="P249" s="35">
        <f>IFERROR(+'Tor Emp Adj'!P249/'CMA Emp Adj'!P249,"")</f>
        <v>0.75367363606517135</v>
      </c>
      <c r="Q249" s="35">
        <f>IFERROR(+'Tor Emp Adj'!Q249/'CMA Emp Adj'!Q249,"")</f>
        <v>0.74470341490008418</v>
      </c>
      <c r="R249" s="35">
        <f>IFERROR(+'Tor Emp Adj'!R249/'CMA Emp Adj'!R249,"")</f>
        <v>0.77005658681009392</v>
      </c>
      <c r="S249" s="35">
        <f>IFERROR(+'Tor Emp Adj'!S249/'CMA Emp Adj'!S249,"")</f>
        <v>0.78507570395841986</v>
      </c>
      <c r="T249" s="35">
        <f>IFERROR(+'Tor Emp Adj'!T249/'CMA Emp Adj'!T249,"")</f>
        <v>0.71063555307576809</v>
      </c>
      <c r="U249" s="35">
        <f>IFERROR(+'Tor Emp Adj'!U249/'CMA Emp Adj'!U249,"")</f>
        <v>0.82045300081202377</v>
      </c>
      <c r="V249" s="35">
        <f>IFERROR(+'Tor Emp Adj'!V249/'CMA Emp Adj'!V249,"")</f>
        <v>0.80282197182219095</v>
      </c>
      <c r="W249" s="35">
        <f>IFERROR(+'Tor Emp Adj'!W249/'CMA Emp Adj'!W249,"")</f>
        <v>0.78017230107266278</v>
      </c>
      <c r="X249" s="35">
        <f>IFERROR(+'Tor Emp Adj'!X249/'CMA Emp Adj'!X249,"")</f>
        <v>0.74293907216822452</v>
      </c>
      <c r="Y249" s="35">
        <f>IFERROR(+'Tor Emp Adj'!Y249/'CMA Emp Adj'!Y249,"")</f>
        <v>0.69904227664319329</v>
      </c>
    </row>
    <row r="250" spans="1:25" x14ac:dyDescent="0.25">
      <c r="A250" t="s">
        <v>571</v>
      </c>
      <c r="B250" s="137" t="s">
        <v>204</v>
      </c>
      <c r="C250" s="133">
        <v>523</v>
      </c>
      <c r="D250" s="70">
        <f>IFERROR(+'Tor Emp Adj'!D250/'CMA Emp Adj'!D250,"")</f>
        <v>0.6615432967201017</v>
      </c>
      <c r="E250" s="70">
        <f>IFERROR(+'Tor Emp Adj'!E250/'CMA Emp Adj'!E250,"")</f>
        <v>0.69876815946731541</v>
      </c>
      <c r="F250" s="70">
        <f>IFERROR(+'Tor Emp Adj'!F250/'CMA Emp Adj'!F250,"")</f>
        <v>0.58804336970848203</v>
      </c>
      <c r="G250" s="70">
        <f>IFERROR(+'Tor Emp Adj'!G250/'CMA Emp Adj'!G250,"")</f>
        <v>0.61967902901039995</v>
      </c>
      <c r="H250" s="70">
        <f>IFERROR(+'Tor Emp Adj'!H250/'CMA Emp Adj'!H250,"")</f>
        <v>0.60712471724556416</v>
      </c>
      <c r="I250" s="70">
        <f>IFERROR(+'Tor Emp Adj'!I250/'CMA Emp Adj'!I250,"")</f>
        <v>0.57093782954668271</v>
      </c>
      <c r="J250" s="70">
        <f>IFERROR(+'Tor Emp Adj'!J250/'CMA Emp Adj'!J250,"")</f>
        <v>0.67002275343288864</v>
      </c>
      <c r="K250" s="70">
        <f>IFERROR(+'Tor Emp Adj'!K250/'CMA Emp Adj'!K250,"")</f>
        <v>0.5607033592645565</v>
      </c>
      <c r="L250" s="70">
        <f>IFERROR(+'Tor Emp Adj'!L250/'CMA Emp Adj'!L250,"")</f>
        <v>0.7411168720861655</v>
      </c>
      <c r="M250" s="35">
        <f>IFERROR(+'Tor Emp Adj'!M250/'CMA Emp Adj'!M250,"")</f>
        <v>0.89850281008595911</v>
      </c>
      <c r="N250" s="35">
        <f>IFERROR(+'Tor Emp Adj'!N250/'CMA Emp Adj'!N250,"")</f>
        <v>0.73014118519949711</v>
      </c>
      <c r="O250" s="35">
        <f>IFERROR(+'Tor Emp Adj'!O250/'CMA Emp Adj'!O250,"")</f>
        <v>0.912885275598037</v>
      </c>
      <c r="P250" s="35">
        <f>IFERROR(+'Tor Emp Adj'!P250/'CMA Emp Adj'!P250,"")</f>
        <v>0.91129896464620241</v>
      </c>
      <c r="Q250" s="35">
        <f>IFERROR(+'Tor Emp Adj'!Q250/'CMA Emp Adj'!Q250,"")</f>
        <v>0.71465161699162938</v>
      </c>
      <c r="R250" s="35">
        <f>IFERROR(+'Tor Emp Adj'!R250/'CMA Emp Adj'!R250,"")</f>
        <v>0.80578832581133664</v>
      </c>
      <c r="S250" s="35">
        <f>IFERROR(+'Tor Emp Adj'!S250/'CMA Emp Adj'!S250,"")</f>
        <v>0.68755942091244626</v>
      </c>
      <c r="T250" s="35">
        <f>IFERROR(+'Tor Emp Adj'!T250/'CMA Emp Adj'!T250,"")</f>
        <v>0.7952378697334771</v>
      </c>
      <c r="U250" s="35">
        <f>IFERROR(+'Tor Emp Adj'!U250/'CMA Emp Adj'!U250,"")</f>
        <v>0.78801314487068364</v>
      </c>
      <c r="V250" s="35">
        <f>IFERROR(+'Tor Emp Adj'!V250/'CMA Emp Adj'!V250,"")</f>
        <v>0.76666998437710776</v>
      </c>
      <c r="W250" s="35">
        <f>IFERROR(+'Tor Emp Adj'!W250/'CMA Emp Adj'!W250,"")</f>
        <v>0.79919055990449672</v>
      </c>
      <c r="X250" s="35">
        <f>IFERROR(+'Tor Emp Adj'!X250/'CMA Emp Adj'!X250,"")</f>
        <v>0.71893759408686264</v>
      </c>
      <c r="Y250" s="35">
        <f>IFERROR(+'Tor Emp Adj'!Y250/'CMA Emp Adj'!Y250,"")</f>
        <v>0.72644276515497153</v>
      </c>
    </row>
    <row r="251" spans="1:25" x14ac:dyDescent="0.25">
      <c r="A251" t="s">
        <v>572</v>
      </c>
      <c r="B251" s="137">
        <f t="shared" si="4"/>
        <v>524</v>
      </c>
      <c r="C251" s="133">
        <v>524</v>
      </c>
      <c r="D251" s="70">
        <f>IFERROR(+'Tor Emp Adj'!D251/'CMA Emp Adj'!D251,"")</f>
        <v>0.57819484010076738</v>
      </c>
      <c r="E251" s="70">
        <f>IFERROR(+'Tor Emp Adj'!E251/'CMA Emp Adj'!E251,"")</f>
        <v>0.61685871228880429</v>
      </c>
      <c r="F251" s="70">
        <f>IFERROR(+'Tor Emp Adj'!F251/'CMA Emp Adj'!F251,"")</f>
        <v>0.53711224021804527</v>
      </c>
      <c r="G251" s="70">
        <f>IFERROR(+'Tor Emp Adj'!G251/'CMA Emp Adj'!G251,"")</f>
        <v>0.57078916670751312</v>
      </c>
      <c r="H251" s="70">
        <f>IFERROR(+'Tor Emp Adj'!H251/'CMA Emp Adj'!H251,"")</f>
        <v>0.51006521248143488</v>
      </c>
      <c r="I251" s="70">
        <f>IFERROR(+'Tor Emp Adj'!I251/'CMA Emp Adj'!I251,"")</f>
        <v>0.48358524780018958</v>
      </c>
      <c r="J251" s="70">
        <f>IFERROR(+'Tor Emp Adj'!J251/'CMA Emp Adj'!J251,"")</f>
        <v>0.40841347007796852</v>
      </c>
      <c r="K251" s="70">
        <f>IFERROR(+'Tor Emp Adj'!K251/'CMA Emp Adj'!K251,"")</f>
        <v>0.42681872104165547</v>
      </c>
      <c r="L251" s="70">
        <f>IFERROR(+'Tor Emp Adj'!L251/'CMA Emp Adj'!L251,"")</f>
        <v>0.70847466295042516</v>
      </c>
      <c r="M251" s="35">
        <f>IFERROR(+'Tor Emp Adj'!M251/'CMA Emp Adj'!M251,"")</f>
        <v>0.67033731755873993</v>
      </c>
      <c r="N251" s="35">
        <f>IFERROR(+'Tor Emp Adj'!N251/'CMA Emp Adj'!N251,"")</f>
        <v>0.60182400722372875</v>
      </c>
      <c r="O251" s="35">
        <f>IFERROR(+'Tor Emp Adj'!O251/'CMA Emp Adj'!O251,"")</f>
        <v>0.66001795822498865</v>
      </c>
      <c r="P251" s="35">
        <f>IFERROR(+'Tor Emp Adj'!P251/'CMA Emp Adj'!P251,"")</f>
        <v>0.73093577759823281</v>
      </c>
      <c r="Q251" s="35">
        <f>IFERROR(+'Tor Emp Adj'!Q251/'CMA Emp Adj'!Q251,"")</f>
        <v>0.61440827643458307</v>
      </c>
      <c r="R251" s="35">
        <f>IFERROR(+'Tor Emp Adj'!R251/'CMA Emp Adj'!R251,"")</f>
        <v>0.58944801102053201</v>
      </c>
      <c r="S251" s="35">
        <f>IFERROR(+'Tor Emp Adj'!S251/'CMA Emp Adj'!S251,"")</f>
        <v>0.65909293986678419</v>
      </c>
      <c r="T251" s="35">
        <f>IFERROR(+'Tor Emp Adj'!T251/'CMA Emp Adj'!T251,"")</f>
        <v>0.56984120177927255</v>
      </c>
      <c r="U251" s="35">
        <f>IFERROR(+'Tor Emp Adj'!U251/'CMA Emp Adj'!U251,"")</f>
        <v>0.61891032356530817</v>
      </c>
      <c r="V251" s="35">
        <f>IFERROR(+'Tor Emp Adj'!V251/'CMA Emp Adj'!V251,"")</f>
        <v>0.59200036443213555</v>
      </c>
      <c r="W251" s="35">
        <f>IFERROR(+'Tor Emp Adj'!W251/'CMA Emp Adj'!W251,"")</f>
        <v>0.5899368721064715</v>
      </c>
      <c r="X251" s="35">
        <f>IFERROR(+'Tor Emp Adj'!X251/'CMA Emp Adj'!X251,"")</f>
        <v>0.55887954306714827</v>
      </c>
      <c r="Y251" s="35">
        <f>IFERROR(+'Tor Emp Adj'!Y251/'CMA Emp Adj'!Y251,"")</f>
        <v>0.47689244669244868</v>
      </c>
    </row>
    <row r="252" spans="1:25" x14ac:dyDescent="0.25">
      <c r="A252" t="s">
        <v>573</v>
      </c>
      <c r="B252" s="137">
        <f t="shared" si="4"/>
        <v>5241</v>
      </c>
      <c r="C252" s="133">
        <v>5241</v>
      </c>
      <c r="D252" s="70">
        <f>IFERROR(+'Tor Emp Adj'!D252/'CMA Emp Adj'!D252,"")</f>
        <v>0.61817252205448681</v>
      </c>
      <c r="E252" s="70">
        <f>IFERROR(+'Tor Emp Adj'!E252/'CMA Emp Adj'!E252,"")</f>
        <v>0.60011173334893253</v>
      </c>
      <c r="F252" s="70">
        <f>IFERROR(+'Tor Emp Adj'!F252/'CMA Emp Adj'!F252,"")</f>
        <v>0.5418880797009602</v>
      </c>
      <c r="G252" s="70">
        <f>IFERROR(+'Tor Emp Adj'!G252/'CMA Emp Adj'!G252,"")</f>
        <v>0.58001238553163059</v>
      </c>
      <c r="H252" s="70">
        <f>IFERROR(+'Tor Emp Adj'!H252/'CMA Emp Adj'!H252,"")</f>
        <v>0.5233032276013333</v>
      </c>
      <c r="I252" s="70">
        <f>IFERROR(+'Tor Emp Adj'!I252/'CMA Emp Adj'!I252,"")</f>
        <v>0.50904449475013136</v>
      </c>
      <c r="J252" s="70">
        <f>IFERROR(+'Tor Emp Adj'!J252/'CMA Emp Adj'!J252,"")</f>
        <v>0.4236234283392904</v>
      </c>
      <c r="K252" s="70">
        <f>IFERROR(+'Tor Emp Adj'!K252/'CMA Emp Adj'!K252,"")</f>
        <v>0.45749549295820724</v>
      </c>
      <c r="L252" s="70">
        <f>IFERROR(+'Tor Emp Adj'!L252/'CMA Emp Adj'!L252,"")</f>
        <v>0.74539627356896687</v>
      </c>
      <c r="M252" s="35">
        <f>IFERROR(+'Tor Emp Adj'!M252/'CMA Emp Adj'!M252,"")</f>
        <v>0.66220364166731427</v>
      </c>
      <c r="N252" s="35">
        <f>IFERROR(+'Tor Emp Adj'!N252/'CMA Emp Adj'!N252,"")</f>
        <v>0.60729902459666718</v>
      </c>
      <c r="O252" s="35">
        <f>IFERROR(+'Tor Emp Adj'!O252/'CMA Emp Adj'!O252,"")</f>
        <v>0.75200653170526133</v>
      </c>
      <c r="P252" s="35">
        <f>IFERROR(+'Tor Emp Adj'!P252/'CMA Emp Adj'!P252,"")</f>
        <v>0.73588694467291438</v>
      </c>
      <c r="Q252" s="35">
        <f>IFERROR(+'Tor Emp Adj'!Q252/'CMA Emp Adj'!Q252,"")</f>
        <v>0.60471067959241664</v>
      </c>
      <c r="R252" s="35">
        <f>IFERROR(+'Tor Emp Adj'!R252/'CMA Emp Adj'!R252,"")</f>
        <v>0.61629317898862213</v>
      </c>
      <c r="S252" s="35">
        <f>IFERROR(+'Tor Emp Adj'!S252/'CMA Emp Adj'!S252,"")</f>
        <v>0.70289505069659242</v>
      </c>
      <c r="T252" s="35">
        <f>IFERROR(+'Tor Emp Adj'!T252/'CMA Emp Adj'!T252,"")</f>
        <v>0.66678886964330475</v>
      </c>
      <c r="U252" s="35">
        <f>IFERROR(+'Tor Emp Adj'!U252/'CMA Emp Adj'!U252,"")</f>
        <v>0.70606869342190015</v>
      </c>
      <c r="V252" s="35">
        <f>IFERROR(+'Tor Emp Adj'!V252/'CMA Emp Adj'!V252,"")</f>
        <v>0.70492256884627835</v>
      </c>
      <c r="W252" s="35">
        <f>IFERROR(+'Tor Emp Adj'!W252/'CMA Emp Adj'!W252,"")</f>
        <v>0.59573136317349429</v>
      </c>
      <c r="X252" s="35">
        <f>IFERROR(+'Tor Emp Adj'!X252/'CMA Emp Adj'!X252,"")</f>
        <v>0.60911822847773789</v>
      </c>
      <c r="Y252" s="35">
        <f>IFERROR(+'Tor Emp Adj'!Y252/'CMA Emp Adj'!Y252,"")</f>
        <v>0.57334798449995117</v>
      </c>
    </row>
    <row r="253" spans="1:25" x14ac:dyDescent="0.25">
      <c r="A253" t="s">
        <v>574</v>
      </c>
      <c r="B253" s="137">
        <f t="shared" si="4"/>
        <v>5242</v>
      </c>
      <c r="C253" s="133">
        <v>5242</v>
      </c>
      <c r="D253" s="70">
        <f>IFERROR(+'Tor Emp Adj'!D253/'CMA Emp Adj'!D253,"")</f>
        <v>0.3541452937625959</v>
      </c>
      <c r="E253" s="70">
        <f>IFERROR(+'Tor Emp Adj'!E253/'CMA Emp Adj'!E253,"")</f>
        <v>0.73464776080041949</v>
      </c>
      <c r="F253" s="70">
        <f>IFERROR(+'Tor Emp Adj'!F253/'CMA Emp Adj'!F253,"")</f>
        <v>0.52406006265829552</v>
      </c>
      <c r="G253" s="70">
        <f>IFERROR(+'Tor Emp Adj'!G253/'CMA Emp Adj'!G253,"")</f>
        <v>0.53915393676320778</v>
      </c>
      <c r="H253" s="70">
        <f>IFERROR(+'Tor Emp Adj'!H253/'CMA Emp Adj'!H253,"")</f>
        <v>0.4687377427015319</v>
      </c>
      <c r="I253" s="70">
        <f>IFERROR(+'Tor Emp Adj'!I253/'CMA Emp Adj'!I253,"")</f>
        <v>0.41430429627532916</v>
      </c>
      <c r="J253" s="70">
        <f>IFERROR(+'Tor Emp Adj'!J253/'CMA Emp Adj'!J253,"")</f>
        <v>0.36595596189119017</v>
      </c>
      <c r="K253" s="70">
        <f>IFERROR(+'Tor Emp Adj'!K253/'CMA Emp Adj'!K253,"")</f>
        <v>0.3503053962351243</v>
      </c>
      <c r="L253" s="70">
        <f>IFERROR(+'Tor Emp Adj'!L253/'CMA Emp Adj'!L253,"")</f>
        <v>0.64467461970434203</v>
      </c>
      <c r="M253" s="35">
        <f>IFERROR(+'Tor Emp Adj'!M253/'CMA Emp Adj'!M253,"")</f>
        <v>0.66592343857528247</v>
      </c>
      <c r="N253" s="35">
        <f>IFERROR(+'Tor Emp Adj'!N253/'CMA Emp Adj'!N253,"")</f>
        <v>0.59771149553241287</v>
      </c>
      <c r="O253" s="35">
        <f>IFERROR(+'Tor Emp Adj'!O253/'CMA Emp Adj'!O253,"")</f>
        <v>0.51162537632464322</v>
      </c>
      <c r="P253" s="35">
        <f>IFERROR(+'Tor Emp Adj'!P253/'CMA Emp Adj'!P253,"")</f>
        <v>0.73075053464953554</v>
      </c>
      <c r="Q253" s="35">
        <f>IFERROR(+'Tor Emp Adj'!Q253/'CMA Emp Adj'!Q253,"")</f>
        <v>0.65162847539049784</v>
      </c>
      <c r="R253" s="35">
        <f>IFERROR(+'Tor Emp Adj'!R253/'CMA Emp Adj'!R253,"")</f>
        <v>0.55348802762887883</v>
      </c>
      <c r="S253" s="35">
        <f>IFERROR(+'Tor Emp Adj'!S253/'CMA Emp Adj'!S253,"")</f>
        <v>0.59167337995088942</v>
      </c>
      <c r="T253" s="35">
        <f>IFERROR(+'Tor Emp Adj'!T253/'CMA Emp Adj'!T253,"")</f>
        <v>0.44041002726910694</v>
      </c>
      <c r="U253" s="35">
        <f>IFERROR(+'Tor Emp Adj'!U253/'CMA Emp Adj'!U253,"")</f>
        <v>0.50095167782422534</v>
      </c>
      <c r="V253" s="35">
        <f>IFERROR(+'Tor Emp Adj'!V253/'CMA Emp Adj'!V253,"")</f>
        <v>0.43464354252917115</v>
      </c>
      <c r="W253" s="35">
        <f>IFERROR(+'Tor Emp Adj'!W253/'CMA Emp Adj'!W253,"")</f>
        <v>0.57547932532020496</v>
      </c>
      <c r="X253" s="35">
        <f>IFERROR(+'Tor Emp Adj'!X253/'CMA Emp Adj'!X253,"")</f>
        <v>0.48321157094120815</v>
      </c>
      <c r="Y253" s="35">
        <f>IFERROR(+'Tor Emp Adj'!Y253/'CMA Emp Adj'!Y253,"")</f>
        <v>0.33835186470423878</v>
      </c>
    </row>
    <row r="254" spans="1:25" x14ac:dyDescent="0.25">
      <c r="A254" t="s">
        <v>575</v>
      </c>
      <c r="B254" s="137" t="s">
        <v>204</v>
      </c>
      <c r="C254" s="133">
        <v>526</v>
      </c>
      <c r="D254" s="70" t="str">
        <f>IFERROR(+'Tor Emp Adj'!D254/'CMA Emp Adj'!D254,"")</f>
        <v/>
      </c>
      <c r="E254" s="70" t="str">
        <f>IFERROR(+'Tor Emp Adj'!E254/'CMA Emp Adj'!E254,"")</f>
        <v/>
      </c>
      <c r="F254" s="70" t="str">
        <f>IFERROR(+'Tor Emp Adj'!F254/'CMA Emp Adj'!F254,"")</f>
        <v/>
      </c>
      <c r="G254" s="70" t="str">
        <f>IFERROR(+'Tor Emp Adj'!G254/'CMA Emp Adj'!G254,"")</f>
        <v/>
      </c>
      <c r="H254" s="70" t="str">
        <f>IFERROR(+'Tor Emp Adj'!H254/'CMA Emp Adj'!H254,"")</f>
        <v/>
      </c>
      <c r="I254" s="70" t="str">
        <f>IFERROR(+'Tor Emp Adj'!I254/'CMA Emp Adj'!I254,"")</f>
        <v/>
      </c>
      <c r="J254" s="70" t="str">
        <f>IFERROR(+'Tor Emp Adj'!J254/'CMA Emp Adj'!J254,"")</f>
        <v/>
      </c>
      <c r="K254" s="70" t="str">
        <f>IFERROR(+'Tor Emp Adj'!K254/'CMA Emp Adj'!K254,"")</f>
        <v/>
      </c>
      <c r="L254" s="70" t="str">
        <f>IFERROR(+'Tor Emp Adj'!L254/'CMA Emp Adj'!L254,"")</f>
        <v/>
      </c>
      <c r="M254" s="35">
        <f>IFERROR(+'Tor Emp Adj'!M254/'CMA Emp Adj'!M254,"")</f>
        <v>0</v>
      </c>
      <c r="N254" s="35" t="str">
        <f>IFERROR(+'Tor Emp Adj'!N254/'CMA Emp Adj'!N254,"")</f>
        <v/>
      </c>
      <c r="O254" s="35" t="str">
        <f>IFERROR(+'Tor Emp Adj'!O254/'CMA Emp Adj'!O254,"")</f>
        <v/>
      </c>
      <c r="P254" s="35">
        <f>IFERROR(+'Tor Emp Adj'!P254/'CMA Emp Adj'!P254,"")</f>
        <v>0.95803602728470216</v>
      </c>
      <c r="Q254" s="35">
        <f>IFERROR(+'Tor Emp Adj'!Q254/'CMA Emp Adj'!Q254,"")</f>
        <v>1.1195010515385677</v>
      </c>
      <c r="R254" s="35">
        <f>IFERROR(+'Tor Emp Adj'!R254/'CMA Emp Adj'!R254,"")</f>
        <v>0.75900664512710581</v>
      </c>
      <c r="S254" s="35">
        <f>IFERROR(+'Tor Emp Adj'!S254/'CMA Emp Adj'!S254,"")</f>
        <v>0</v>
      </c>
      <c r="T254" s="35">
        <f>IFERROR(+'Tor Emp Adj'!T254/'CMA Emp Adj'!T254,"")</f>
        <v>1.0740321817983105</v>
      </c>
      <c r="U254" s="35">
        <f>IFERROR(+'Tor Emp Adj'!U254/'CMA Emp Adj'!U254,"")</f>
        <v>0.69944083993271622</v>
      </c>
      <c r="V254" s="35">
        <f>IFERROR(+'Tor Emp Adj'!V254/'CMA Emp Adj'!V254,"")</f>
        <v>0</v>
      </c>
      <c r="W254" s="35">
        <f>IFERROR(+'Tor Emp Adj'!W254/'CMA Emp Adj'!W254,"")</f>
        <v>0.7475134964020399</v>
      </c>
      <c r="X254" s="35">
        <f>IFERROR(+'Tor Emp Adj'!X254/'CMA Emp Adj'!X254,"")</f>
        <v>0</v>
      </c>
      <c r="Y254" s="35">
        <f>IFERROR(+'Tor Emp Adj'!Y254/'CMA Emp Adj'!Y254,"")</f>
        <v>0</v>
      </c>
    </row>
    <row r="255" spans="1:25" x14ac:dyDescent="0.25">
      <c r="A255" s="106" t="s">
        <v>492</v>
      </c>
      <c r="B255" s="129"/>
      <c r="C255" s="130"/>
      <c r="D255" s="141"/>
      <c r="E255" s="141"/>
      <c r="F255" s="141"/>
      <c r="G255" s="141"/>
      <c r="H255" s="141"/>
      <c r="I255" s="141"/>
      <c r="J255" s="141"/>
      <c r="K255" s="141"/>
      <c r="L255" s="141"/>
      <c r="M255" s="135"/>
      <c r="N255" s="135"/>
      <c r="O255" s="135"/>
      <c r="P255" s="135"/>
      <c r="Q255" s="135"/>
      <c r="R255" s="135"/>
      <c r="S255" s="135"/>
      <c r="T255" s="135"/>
      <c r="U255" s="135"/>
      <c r="V255" s="135"/>
      <c r="W255" s="135"/>
      <c r="X255" s="135"/>
      <c r="Y255" s="135"/>
    </row>
    <row r="256" spans="1:25" x14ac:dyDescent="0.25">
      <c r="A256" t="s">
        <v>576</v>
      </c>
      <c r="B256" s="132">
        <f t="shared" ref="B256:B257" si="5">VALUE(LEFT(C256,4))</f>
        <v>311</v>
      </c>
      <c r="C256" s="133">
        <v>311</v>
      </c>
      <c r="D256" s="70">
        <f>IFERROR(+'Tor Emp Adj'!D256/'CMA Emp Adj'!D256,"")</f>
        <v>0.43402728635153359</v>
      </c>
      <c r="E256" s="70">
        <f>IFERROR(+'Tor Emp Adj'!E256/'CMA Emp Adj'!E256,"")</f>
        <v>0.47073281619943041</v>
      </c>
      <c r="F256" s="70">
        <f>IFERROR(+'Tor Emp Adj'!F256/'CMA Emp Adj'!F256,"")</f>
        <v>0.44953251488025364</v>
      </c>
      <c r="G256" s="70">
        <f>IFERROR(+'Tor Emp Adj'!G256/'CMA Emp Adj'!G256,"")</f>
        <v>0.5150857736186758</v>
      </c>
      <c r="H256" s="70">
        <f>IFERROR(+'Tor Emp Adj'!H256/'CMA Emp Adj'!H256,"")</f>
        <v>0.52792612493675461</v>
      </c>
      <c r="I256" s="70">
        <f>IFERROR(+'Tor Emp Adj'!I256/'CMA Emp Adj'!I256,"")</f>
        <v>0.53240529894732858</v>
      </c>
      <c r="J256" s="70">
        <f>IFERROR(+'Tor Emp Adj'!J256/'CMA Emp Adj'!J256,"")</f>
        <v>0.46383680647748071</v>
      </c>
      <c r="K256" s="70">
        <f>IFERROR(+'Tor Emp Adj'!K256/'CMA Emp Adj'!K256,"")</f>
        <v>0.46878850933417421</v>
      </c>
      <c r="L256" s="70">
        <f>IFERROR(+'Tor Emp Adj'!L256/'CMA Emp Adj'!L256,"")</f>
        <v>0.62258429291682871</v>
      </c>
      <c r="M256" s="35">
        <f>IFERROR(+'Tor Emp Adj'!M256/'CMA Emp Adj'!M256,"")</f>
        <v>0.6384800206611928</v>
      </c>
      <c r="N256" s="35">
        <f>IFERROR(+'Tor Emp Adj'!N256/'CMA Emp Adj'!N256,"")</f>
        <v>0.54324455099798941</v>
      </c>
      <c r="O256" s="35">
        <f>IFERROR(+'Tor Emp Adj'!O256/'CMA Emp Adj'!O256,"")</f>
        <v>0.61379605030238005</v>
      </c>
      <c r="P256" s="35">
        <f>IFERROR(+'Tor Emp Adj'!P256/'CMA Emp Adj'!P256,"")</f>
        <v>0.49067771536133514</v>
      </c>
      <c r="Q256" s="35">
        <f>IFERROR(+'Tor Emp Adj'!Q256/'CMA Emp Adj'!Q256,"")</f>
        <v>0.48033276293442695</v>
      </c>
      <c r="R256" s="35">
        <f>IFERROR(+'Tor Emp Adj'!R256/'CMA Emp Adj'!R256,"")</f>
        <v>0.51002299948278995</v>
      </c>
      <c r="S256" s="35">
        <f>IFERROR(+'Tor Emp Adj'!S256/'CMA Emp Adj'!S256,"")</f>
        <v>0.59236657600858189</v>
      </c>
      <c r="T256" s="35">
        <f>IFERROR(+'Tor Emp Adj'!T256/'CMA Emp Adj'!T256,"")</f>
        <v>0.5732927153951014</v>
      </c>
      <c r="U256" s="35">
        <f>IFERROR(+'Tor Emp Adj'!U256/'CMA Emp Adj'!U256,"")</f>
        <v>0.52844650042617225</v>
      </c>
      <c r="V256" s="35">
        <f>IFERROR(+'Tor Emp Adj'!V256/'CMA Emp Adj'!V256,"")</f>
        <v>0.53504972994409761</v>
      </c>
      <c r="W256" s="35">
        <f>IFERROR(+'Tor Emp Adj'!W256/'CMA Emp Adj'!W256,"")</f>
        <v>0.48389683786883614</v>
      </c>
      <c r="X256" s="35">
        <f>IFERROR(+'Tor Emp Adj'!X256/'CMA Emp Adj'!X256,"")</f>
        <v>0.38772311451021363</v>
      </c>
      <c r="Y256" s="35">
        <f>IFERROR(+'Tor Emp Adj'!Y256/'CMA Emp Adj'!Y256,"")</f>
        <v>0.44118680582220632</v>
      </c>
    </row>
    <row r="257" spans="1:25" x14ac:dyDescent="0.25">
      <c r="A257" t="s">
        <v>577</v>
      </c>
      <c r="B257" s="132">
        <f t="shared" si="5"/>
        <v>3121</v>
      </c>
      <c r="C257" s="133">
        <v>3121</v>
      </c>
      <c r="D257" s="70">
        <f>IFERROR(+'Tor Emp Adj'!D257/'CMA Emp Adj'!D257,"")</f>
        <v>0.46406026496564257</v>
      </c>
      <c r="E257" s="70">
        <f>IFERROR(+'Tor Emp Adj'!E257/'CMA Emp Adj'!E257,"")</f>
        <v>0.56834031749210434</v>
      </c>
      <c r="F257" s="70">
        <f>IFERROR(+'Tor Emp Adj'!F257/'CMA Emp Adj'!F257,"")</f>
        <v>0.5127038765758245</v>
      </c>
      <c r="G257" s="70">
        <f>IFERROR(+'Tor Emp Adj'!G257/'CMA Emp Adj'!G257,"")</f>
        <v>0.42573744116754891</v>
      </c>
      <c r="H257" s="70">
        <f>IFERROR(+'Tor Emp Adj'!H257/'CMA Emp Adj'!H257,"")</f>
        <v>0.41723052769531999</v>
      </c>
      <c r="I257" s="70">
        <f>IFERROR(+'Tor Emp Adj'!I257/'CMA Emp Adj'!I257,"")</f>
        <v>0.38663414875343705</v>
      </c>
      <c r="J257" s="70">
        <f>IFERROR(+'Tor Emp Adj'!J257/'CMA Emp Adj'!J257,"")</f>
        <v>0.54629585782177115</v>
      </c>
      <c r="K257" s="70">
        <f>IFERROR(+'Tor Emp Adj'!K257/'CMA Emp Adj'!K257,"")</f>
        <v>0</v>
      </c>
      <c r="L257" s="70">
        <f>IFERROR(+'Tor Emp Adj'!L257/'CMA Emp Adj'!L257,"")</f>
        <v>0.69195501939453341</v>
      </c>
      <c r="M257" s="35">
        <f>IFERROR(+'Tor Emp Adj'!M257/'CMA Emp Adj'!M257,"")</f>
        <v>0.6622311406350494</v>
      </c>
      <c r="N257" s="35">
        <f>IFERROR(+'Tor Emp Adj'!N257/'CMA Emp Adj'!N257,"")</f>
        <v>0.54496589150590358</v>
      </c>
      <c r="O257" s="35">
        <f>IFERROR(+'Tor Emp Adj'!O257/'CMA Emp Adj'!O257,"")</f>
        <v>0.58104619874355024</v>
      </c>
      <c r="P257" s="35">
        <f>IFERROR(+'Tor Emp Adj'!P257/'CMA Emp Adj'!P257,"")</f>
        <v>0</v>
      </c>
      <c r="Q257" s="35">
        <f>IFERROR(+'Tor Emp Adj'!Q257/'CMA Emp Adj'!Q257,"")</f>
        <v>0.4079836139342039</v>
      </c>
      <c r="R257" s="35">
        <f>IFERROR(+'Tor Emp Adj'!R257/'CMA Emp Adj'!R257,"")</f>
        <v>0.26459263774999159</v>
      </c>
      <c r="S257" s="35">
        <f>IFERROR(+'Tor Emp Adj'!S257/'CMA Emp Adj'!S257,"")</f>
        <v>0.49689159666633859</v>
      </c>
      <c r="T257" s="35">
        <f>IFERROR(+'Tor Emp Adj'!T257/'CMA Emp Adj'!T257,"")</f>
        <v>0.37276247645948407</v>
      </c>
      <c r="U257" s="35">
        <f>IFERROR(+'Tor Emp Adj'!U257/'CMA Emp Adj'!U257,"")</f>
        <v>0.51609085082294404</v>
      </c>
      <c r="V257" s="35">
        <f>IFERROR(+'Tor Emp Adj'!V257/'CMA Emp Adj'!V257,"")</f>
        <v>0.62808478139904655</v>
      </c>
      <c r="W257" s="35">
        <f>IFERROR(+'Tor Emp Adj'!W257/'CMA Emp Adj'!W257,"")</f>
        <v>0.74650755311003003</v>
      </c>
      <c r="X257" s="35">
        <f>IFERROR(+'Tor Emp Adj'!X257/'CMA Emp Adj'!X257,"")</f>
        <v>0.42338439001184763</v>
      </c>
      <c r="Y257" s="35">
        <f>IFERROR(+'Tor Emp Adj'!Y257/'CMA Emp Adj'!Y257,"")</f>
        <v>0</v>
      </c>
    </row>
    <row r="258" spans="1:25" x14ac:dyDescent="0.25">
      <c r="A258" s="106" t="s">
        <v>537</v>
      </c>
      <c r="B258" s="129"/>
      <c r="C258" s="130"/>
      <c r="D258" s="141"/>
      <c r="E258" s="141"/>
      <c r="F258" s="141"/>
      <c r="G258" s="141"/>
      <c r="H258" s="141"/>
      <c r="I258" s="141"/>
      <c r="J258" s="141"/>
      <c r="K258" s="141"/>
      <c r="L258" s="141"/>
      <c r="M258" s="135"/>
      <c r="N258" s="135"/>
      <c r="O258" s="135"/>
      <c r="P258" s="135"/>
      <c r="Q258" s="135"/>
      <c r="R258" s="135"/>
      <c r="S258" s="135"/>
      <c r="T258" s="135"/>
      <c r="U258" s="135"/>
      <c r="V258" s="135"/>
      <c r="W258" s="135"/>
      <c r="X258" s="135"/>
      <c r="Y258" s="135"/>
    </row>
    <row r="259" spans="1:25" x14ac:dyDescent="0.25">
      <c r="A259" t="s">
        <v>578</v>
      </c>
      <c r="B259" s="137">
        <f t="shared" ref="B259:B263" si="6">VALUE(LEFT(C259,4))</f>
        <v>3254</v>
      </c>
      <c r="C259" s="133">
        <v>3254</v>
      </c>
      <c r="D259" s="70">
        <f>IFERROR(+'Tor Emp Adj'!D259/'CMA Emp Adj'!D259,"")</f>
        <v>0.32920650785854688</v>
      </c>
      <c r="E259" s="70">
        <f>IFERROR(+'Tor Emp Adj'!E259/'CMA Emp Adj'!E259,"")</f>
        <v>0.50774019801804093</v>
      </c>
      <c r="F259" s="70">
        <f>IFERROR(+'Tor Emp Adj'!F259/'CMA Emp Adj'!F259,"")</f>
        <v>0.3845761846330526</v>
      </c>
      <c r="G259" s="70">
        <f>IFERROR(+'Tor Emp Adj'!G259/'CMA Emp Adj'!G259,"")</f>
        <v>0.53873772616631577</v>
      </c>
      <c r="H259" s="70">
        <f>IFERROR(+'Tor Emp Adj'!H259/'CMA Emp Adj'!H259,"")</f>
        <v>0.41643432301027294</v>
      </c>
      <c r="I259" s="70">
        <f>IFERROR(+'Tor Emp Adj'!I259/'CMA Emp Adj'!I259,"")</f>
        <v>0.40275349218986123</v>
      </c>
      <c r="J259" s="70">
        <f>IFERROR(+'Tor Emp Adj'!J259/'CMA Emp Adj'!J259,"")</f>
        <v>0.41211792783045897</v>
      </c>
      <c r="K259" s="70">
        <f>IFERROR(+'Tor Emp Adj'!K259/'CMA Emp Adj'!K259,"")</f>
        <v>0.39875390737679184</v>
      </c>
      <c r="L259" s="70">
        <f>IFERROR(+'Tor Emp Adj'!L259/'CMA Emp Adj'!L259,"")</f>
        <v>0.56027576531470669</v>
      </c>
      <c r="M259" s="35">
        <f>IFERROR(+'Tor Emp Adj'!M259/'CMA Emp Adj'!M259,"")</f>
        <v>0.64666638265344478</v>
      </c>
      <c r="N259" s="35">
        <f>IFERROR(+'Tor Emp Adj'!N259/'CMA Emp Adj'!N259,"")</f>
        <v>0.37782599228363201</v>
      </c>
      <c r="O259" s="35">
        <f>IFERROR(+'Tor Emp Adj'!O259/'CMA Emp Adj'!O259,"")</f>
        <v>0.49712576522370955</v>
      </c>
      <c r="P259" s="35">
        <f>IFERROR(+'Tor Emp Adj'!P259/'CMA Emp Adj'!P259,"")</f>
        <v>0.52216030621954967</v>
      </c>
      <c r="Q259" s="35">
        <f>IFERROR(+'Tor Emp Adj'!Q259/'CMA Emp Adj'!Q259,"")</f>
        <v>0.56953759891940747</v>
      </c>
      <c r="R259" s="35">
        <f>IFERROR(+'Tor Emp Adj'!R259/'CMA Emp Adj'!R259,"")</f>
        <v>0.57990962273781077</v>
      </c>
      <c r="S259" s="35">
        <f>IFERROR(+'Tor Emp Adj'!S259/'CMA Emp Adj'!S259,"")</f>
        <v>0.85982670301939945</v>
      </c>
      <c r="T259" s="35">
        <f>IFERROR(+'Tor Emp Adj'!T259/'CMA Emp Adj'!T259,"")</f>
        <v>0.54633361602910224</v>
      </c>
      <c r="U259" s="35">
        <f>IFERROR(+'Tor Emp Adj'!U259/'CMA Emp Adj'!U259,"")</f>
        <v>0.60755481791151567</v>
      </c>
      <c r="V259" s="35">
        <f>IFERROR(+'Tor Emp Adj'!V259/'CMA Emp Adj'!V259,"")</f>
        <v>0.57331091105767973</v>
      </c>
      <c r="W259" s="35">
        <f>IFERROR(+'Tor Emp Adj'!W259/'CMA Emp Adj'!W259,"")</f>
        <v>0.53789399512867508</v>
      </c>
      <c r="X259" s="35">
        <f>IFERROR(+'Tor Emp Adj'!X259/'CMA Emp Adj'!X259,"")</f>
        <v>0.4934171253470141</v>
      </c>
      <c r="Y259" s="35">
        <f>IFERROR(+'Tor Emp Adj'!Y259/'CMA Emp Adj'!Y259,"")</f>
        <v>0.67467565252988115</v>
      </c>
    </row>
    <row r="260" spans="1:25" x14ac:dyDescent="0.25">
      <c r="A260" t="s">
        <v>384</v>
      </c>
      <c r="B260" s="137" t="s">
        <v>193</v>
      </c>
      <c r="C260" s="133">
        <v>334512</v>
      </c>
      <c r="D260" s="70">
        <f>IFERROR(+'Tor Emp Adj'!D260/'CMA Emp Adj'!D260,"")</f>
        <v>0</v>
      </c>
      <c r="E260" s="70">
        <f>IFERROR(+'Tor Emp Adj'!E260/'CMA Emp Adj'!E260,"")</f>
        <v>0.32584363582097331</v>
      </c>
      <c r="F260" s="70">
        <f>IFERROR(+'Tor Emp Adj'!F260/'CMA Emp Adj'!F260,"")</f>
        <v>0</v>
      </c>
      <c r="G260" s="70">
        <f>IFERROR(+'Tor Emp Adj'!G260/'CMA Emp Adj'!G260,"")</f>
        <v>0.36030474062882389</v>
      </c>
      <c r="H260" s="70">
        <f>IFERROR(+'Tor Emp Adj'!H260/'CMA Emp Adj'!H260,"")</f>
        <v>0.43851072938713404</v>
      </c>
      <c r="I260" s="70">
        <f>IFERROR(+'Tor Emp Adj'!I260/'CMA Emp Adj'!I260,"")</f>
        <v>0.44022234573977692</v>
      </c>
      <c r="J260" s="70">
        <f>IFERROR(+'Tor Emp Adj'!J260/'CMA Emp Adj'!J260,"")</f>
        <v>0.52912683736138255</v>
      </c>
      <c r="K260" s="70">
        <f>IFERROR(+'Tor Emp Adj'!K260/'CMA Emp Adj'!K260,"")</f>
        <v>0</v>
      </c>
      <c r="L260" s="70">
        <f>IFERROR(+'Tor Emp Adj'!L260/'CMA Emp Adj'!L260,"")</f>
        <v>0</v>
      </c>
      <c r="M260" s="35">
        <f>IFERROR(+'Tor Emp Adj'!M260/'CMA Emp Adj'!M260,"")</f>
        <v>0.27648051779961713</v>
      </c>
      <c r="N260" s="35">
        <f>IFERROR(+'Tor Emp Adj'!N260/'CMA Emp Adj'!N260,"")</f>
        <v>0</v>
      </c>
      <c r="O260" s="35">
        <f>IFERROR(+'Tor Emp Adj'!O260/'CMA Emp Adj'!O260,"")</f>
        <v>0</v>
      </c>
      <c r="P260" s="35">
        <f>IFERROR(+'Tor Emp Adj'!P260/'CMA Emp Adj'!P260,"")</f>
        <v>0</v>
      </c>
      <c r="Q260" s="35">
        <f>IFERROR(+'Tor Emp Adj'!Q260/'CMA Emp Adj'!Q260,"")</f>
        <v>0.30823643161119579</v>
      </c>
      <c r="R260" s="35">
        <f>IFERROR(+'Tor Emp Adj'!R260/'CMA Emp Adj'!R260,"")</f>
        <v>0.28232606119704567</v>
      </c>
      <c r="S260" s="35">
        <f>IFERROR(+'Tor Emp Adj'!S260/'CMA Emp Adj'!S260,"")</f>
        <v>0.38670197708555087</v>
      </c>
      <c r="T260" s="35">
        <f>IFERROR(+'Tor Emp Adj'!T260/'CMA Emp Adj'!T260,"")</f>
        <v>0</v>
      </c>
      <c r="U260" s="35">
        <f>IFERROR(+'Tor Emp Adj'!U260/'CMA Emp Adj'!U260,"")</f>
        <v>0</v>
      </c>
      <c r="V260" s="35">
        <f>IFERROR(+'Tor Emp Adj'!V260/'CMA Emp Adj'!V260,"")</f>
        <v>0.33010450104267747</v>
      </c>
      <c r="W260" s="35">
        <f>IFERROR(+'Tor Emp Adj'!W260/'CMA Emp Adj'!W260,"")</f>
        <v>0.29470065376320365</v>
      </c>
      <c r="X260" s="35">
        <f>IFERROR(+'Tor Emp Adj'!X260/'CMA Emp Adj'!X260,"")</f>
        <v>0</v>
      </c>
      <c r="Y260" s="35">
        <f>IFERROR(+'Tor Emp Adj'!Y260/'CMA Emp Adj'!Y260,"")</f>
        <v>0.22513259224447496</v>
      </c>
    </row>
    <row r="261" spans="1:25" x14ac:dyDescent="0.25">
      <c r="A261" t="s">
        <v>579</v>
      </c>
      <c r="B261" s="137">
        <f t="shared" si="6"/>
        <v>3391</v>
      </c>
      <c r="C261" s="133">
        <v>3391</v>
      </c>
      <c r="D261" s="70">
        <f>IFERROR(+'Tor Emp Adj'!D261/'CMA Emp Adj'!D261,"")</f>
        <v>0.33785982024092964</v>
      </c>
      <c r="E261" s="70">
        <f>IFERROR(+'Tor Emp Adj'!E261/'CMA Emp Adj'!E261,"")</f>
        <v>0.51888518726936805</v>
      </c>
      <c r="F261" s="70">
        <f>IFERROR(+'Tor Emp Adj'!F261/'CMA Emp Adj'!F261,"")</f>
        <v>0.58081671042043903</v>
      </c>
      <c r="G261" s="70">
        <f>IFERROR(+'Tor Emp Adj'!G261/'CMA Emp Adj'!G261,"")</f>
        <v>0</v>
      </c>
      <c r="H261" s="70">
        <f>IFERROR(+'Tor Emp Adj'!H261/'CMA Emp Adj'!H261,"")</f>
        <v>0.40230762187527613</v>
      </c>
      <c r="I261" s="70">
        <f>IFERROR(+'Tor Emp Adj'!I261/'CMA Emp Adj'!I261,"")</f>
        <v>0.42150069629427434</v>
      </c>
      <c r="J261" s="70">
        <f>IFERROR(+'Tor Emp Adj'!J261/'CMA Emp Adj'!J261,"")</f>
        <v>0</v>
      </c>
      <c r="K261" s="70">
        <f>IFERROR(+'Tor Emp Adj'!K261/'CMA Emp Adj'!K261,"")</f>
        <v>0.38302435931389017</v>
      </c>
      <c r="L261" s="70">
        <f>IFERROR(+'Tor Emp Adj'!L261/'CMA Emp Adj'!L261,"")</f>
        <v>0</v>
      </c>
      <c r="M261" s="35">
        <f>IFERROR(+'Tor Emp Adj'!M261/'CMA Emp Adj'!M261,"")</f>
        <v>0.55101503650337125</v>
      </c>
      <c r="N261" s="35">
        <f>IFERROR(+'Tor Emp Adj'!N261/'CMA Emp Adj'!N261,"")</f>
        <v>0.55552076114057913</v>
      </c>
      <c r="O261" s="35">
        <f>IFERROR(+'Tor Emp Adj'!O261/'CMA Emp Adj'!O261,"")</f>
        <v>0.39818238344762785</v>
      </c>
      <c r="P261" s="35">
        <f>IFERROR(+'Tor Emp Adj'!P261/'CMA Emp Adj'!P261,"")</f>
        <v>0.27158081311132554</v>
      </c>
      <c r="Q261" s="35">
        <f>IFERROR(+'Tor Emp Adj'!Q261/'CMA Emp Adj'!Q261,"")</f>
        <v>0.31442783936742169</v>
      </c>
      <c r="R261" s="35">
        <f>IFERROR(+'Tor Emp Adj'!R261/'CMA Emp Adj'!R261,"")</f>
        <v>0.65354517569406001</v>
      </c>
      <c r="S261" s="35">
        <f>IFERROR(+'Tor Emp Adj'!S261/'CMA Emp Adj'!S261,"")</f>
        <v>0.4178573453108681</v>
      </c>
      <c r="T261" s="35">
        <f>IFERROR(+'Tor Emp Adj'!T261/'CMA Emp Adj'!T261,"")</f>
        <v>0.31778915199563096</v>
      </c>
      <c r="U261" s="35">
        <f>IFERROR(+'Tor Emp Adj'!U261/'CMA Emp Adj'!U261,"")</f>
        <v>0.40536069120270779</v>
      </c>
      <c r="V261" s="35">
        <f>IFERROR(+'Tor Emp Adj'!V261/'CMA Emp Adj'!V261,"")</f>
        <v>0.42257049410580722</v>
      </c>
      <c r="W261" s="35">
        <f>IFERROR(+'Tor Emp Adj'!W261/'CMA Emp Adj'!W261,"")</f>
        <v>0.33055646370428038</v>
      </c>
      <c r="X261" s="35">
        <f>IFERROR(+'Tor Emp Adj'!X261/'CMA Emp Adj'!X261,"")</f>
        <v>0.30920530498818755</v>
      </c>
      <c r="Y261" s="35">
        <f>IFERROR(+'Tor Emp Adj'!Y261/'CMA Emp Adj'!Y261,"")</f>
        <v>0.27555330828401109</v>
      </c>
    </row>
    <row r="262" spans="1:25" x14ac:dyDescent="0.25">
      <c r="A262" t="s">
        <v>467</v>
      </c>
      <c r="B262" s="137">
        <v>414</v>
      </c>
      <c r="C262" s="133">
        <v>414510</v>
      </c>
      <c r="D262" s="70">
        <f>IFERROR(+'Tor Emp Adj'!D262/'CMA Emp Adj'!D262,"")</f>
        <v>0.52688617735623045</v>
      </c>
      <c r="E262" s="70">
        <f>IFERROR(+'Tor Emp Adj'!E262/'CMA Emp Adj'!E262,"")</f>
        <v>0</v>
      </c>
      <c r="F262" s="70">
        <f>IFERROR(+'Tor Emp Adj'!F262/'CMA Emp Adj'!F262,"")</f>
        <v>0.37094854119181103</v>
      </c>
      <c r="G262" s="70">
        <f>IFERROR(+'Tor Emp Adj'!G262/'CMA Emp Adj'!G262,"")</f>
        <v>0.56911635052075349</v>
      </c>
      <c r="H262" s="70">
        <f>IFERROR(+'Tor Emp Adj'!H262/'CMA Emp Adj'!H262,"")</f>
        <v>0.47486370143607115</v>
      </c>
      <c r="I262" s="70">
        <f>IFERROR(+'Tor Emp Adj'!I262/'CMA Emp Adj'!I262,"")</f>
        <v>0</v>
      </c>
      <c r="J262" s="70">
        <f>IFERROR(+'Tor Emp Adj'!J262/'CMA Emp Adj'!J262,"")</f>
        <v>0.40143514744314868</v>
      </c>
      <c r="K262" s="70">
        <f>IFERROR(+'Tor Emp Adj'!K262/'CMA Emp Adj'!K262,"")</f>
        <v>0.27812257490475623</v>
      </c>
      <c r="L262" s="70">
        <f>IFERROR(+'Tor Emp Adj'!L262/'CMA Emp Adj'!L262,"")</f>
        <v>0.31435364691094614</v>
      </c>
      <c r="M262" s="35">
        <f>IFERROR(+'Tor Emp Adj'!M262/'CMA Emp Adj'!M262,"")</f>
        <v>0.35733811574752972</v>
      </c>
      <c r="N262" s="35">
        <f>IFERROR(+'Tor Emp Adj'!N262/'CMA Emp Adj'!N262,"")</f>
        <v>0.29517079459179507</v>
      </c>
      <c r="O262" s="35">
        <f>IFERROR(+'Tor Emp Adj'!O262/'CMA Emp Adj'!O262,"")</f>
        <v>0.47698574174731972</v>
      </c>
      <c r="P262" s="35">
        <f>IFERROR(+'Tor Emp Adj'!P262/'CMA Emp Adj'!P262,"")</f>
        <v>0.30619350532670397</v>
      </c>
      <c r="Q262" s="35">
        <f>IFERROR(+'Tor Emp Adj'!Q262/'CMA Emp Adj'!Q262,"")</f>
        <v>0.32881401577487918</v>
      </c>
      <c r="R262" s="35">
        <f>IFERROR(+'Tor Emp Adj'!R262/'CMA Emp Adj'!R262,"")</f>
        <v>0.35970105383608753</v>
      </c>
      <c r="S262" s="35">
        <f>IFERROR(+'Tor Emp Adj'!S262/'CMA Emp Adj'!S262,"")</f>
        <v>0.24358874076809933</v>
      </c>
      <c r="T262" s="35">
        <f>IFERROR(+'Tor Emp Adj'!T262/'CMA Emp Adj'!T262,"")</f>
        <v>0.492216634449543</v>
      </c>
      <c r="U262" s="35">
        <f>IFERROR(+'Tor Emp Adj'!U262/'CMA Emp Adj'!U262,"")</f>
        <v>0.44212725058139979</v>
      </c>
      <c r="V262" s="35">
        <f>IFERROR(+'Tor Emp Adj'!V262/'CMA Emp Adj'!V262,"")</f>
        <v>0.46114936292482023</v>
      </c>
      <c r="W262" s="35">
        <f>IFERROR(+'Tor Emp Adj'!W262/'CMA Emp Adj'!W262,"")</f>
        <v>0.2668079696580497</v>
      </c>
      <c r="X262" s="35">
        <f>IFERROR(+'Tor Emp Adj'!X262/'CMA Emp Adj'!X262,"")</f>
        <v>0.26096463916867829</v>
      </c>
      <c r="Y262" s="35">
        <f>IFERROR(+'Tor Emp Adj'!Y262/'CMA Emp Adj'!Y262,"")</f>
        <v>0.17070354262168849</v>
      </c>
    </row>
    <row r="263" spans="1:25" x14ac:dyDescent="0.25">
      <c r="A263" t="s">
        <v>580</v>
      </c>
      <c r="B263" s="137">
        <f t="shared" si="6"/>
        <v>5417</v>
      </c>
      <c r="C263" s="133">
        <v>5417</v>
      </c>
      <c r="D263" s="70">
        <f>IFERROR(+'Tor Emp Adj'!D263/'CMA Emp Adj'!D263,"")</f>
        <v>0</v>
      </c>
      <c r="E263" s="70">
        <f>IFERROR(+'Tor Emp Adj'!E263/'CMA Emp Adj'!E263,"")</f>
        <v>0</v>
      </c>
      <c r="F263" s="70">
        <f>IFERROR(+'Tor Emp Adj'!F263/'CMA Emp Adj'!F263,"")</f>
        <v>0</v>
      </c>
      <c r="G263" s="70">
        <f>IFERROR(+'Tor Emp Adj'!G263/'CMA Emp Adj'!G263,"")</f>
        <v>0</v>
      </c>
      <c r="H263" s="70">
        <f>IFERROR(+'Tor Emp Adj'!H263/'CMA Emp Adj'!H263,"")</f>
        <v>0</v>
      </c>
      <c r="I263" s="70">
        <f>IFERROR(+'Tor Emp Adj'!I263/'CMA Emp Adj'!I263,"")</f>
        <v>0</v>
      </c>
      <c r="J263" s="70">
        <f>IFERROR(+'Tor Emp Adj'!J263/'CMA Emp Adj'!J263,"")</f>
        <v>0.66357971430328133</v>
      </c>
      <c r="K263" s="70">
        <f>IFERROR(+'Tor Emp Adj'!K263/'CMA Emp Adj'!K263,"")</f>
        <v>0</v>
      </c>
      <c r="L263" s="70">
        <f>IFERROR(+'Tor Emp Adj'!L263/'CMA Emp Adj'!L263,"")</f>
        <v>0.61340947813816105</v>
      </c>
      <c r="M263" s="35">
        <f>IFERROR(+'Tor Emp Adj'!M263/'CMA Emp Adj'!M263,"")</f>
        <v>0.4625301323830589</v>
      </c>
      <c r="N263" s="35">
        <f>IFERROR(+'Tor Emp Adj'!N263/'CMA Emp Adj'!N263,"")</f>
        <v>0.66448744055177966</v>
      </c>
      <c r="O263" s="35">
        <f>IFERROR(+'Tor Emp Adj'!O263/'CMA Emp Adj'!O263,"")</f>
        <v>0.63500769039350735</v>
      </c>
      <c r="P263" s="35">
        <f>IFERROR(+'Tor Emp Adj'!P263/'CMA Emp Adj'!P263,"")</f>
        <v>0.66449945058951609</v>
      </c>
      <c r="Q263" s="35">
        <f>IFERROR(+'Tor Emp Adj'!Q263/'CMA Emp Adj'!Q263,"")</f>
        <v>0.5709715475482251</v>
      </c>
      <c r="R263" s="35">
        <f>IFERROR(+'Tor Emp Adj'!R263/'CMA Emp Adj'!R263,"")</f>
        <v>0.64753054251655195</v>
      </c>
      <c r="S263" s="35">
        <f>IFERROR(+'Tor Emp Adj'!S263/'CMA Emp Adj'!S263,"")</f>
        <v>0.66559606206981992</v>
      </c>
      <c r="T263" s="35">
        <f>IFERROR(+'Tor Emp Adj'!T263/'CMA Emp Adj'!T263,"")</f>
        <v>0.68614535994685089</v>
      </c>
      <c r="U263" s="35">
        <f>IFERROR(+'Tor Emp Adj'!U263/'CMA Emp Adj'!U263,"")</f>
        <v>0.5226281906627408</v>
      </c>
      <c r="V263" s="35">
        <f>IFERROR(+'Tor Emp Adj'!V263/'CMA Emp Adj'!V263,"")</f>
        <v>0.52166151727290389</v>
      </c>
      <c r="W263" s="35">
        <f>IFERROR(+'Tor Emp Adj'!W263/'CMA Emp Adj'!W263,"")</f>
        <v>0.55876207952442103</v>
      </c>
      <c r="X263" s="35">
        <f>IFERROR(+'Tor Emp Adj'!X263/'CMA Emp Adj'!X263,"")</f>
        <v>0.36158494158745436</v>
      </c>
      <c r="Y263" s="35">
        <f>IFERROR(+'Tor Emp Adj'!Y263/'CMA Emp Adj'!Y263,"")</f>
        <v>0.55639691446261219</v>
      </c>
    </row>
    <row r="264" spans="1:25" x14ac:dyDescent="0.25">
      <c r="A264" t="s">
        <v>581</v>
      </c>
      <c r="B264" s="137">
        <v>621</v>
      </c>
      <c r="C264" s="133">
        <v>6215</v>
      </c>
      <c r="D264" s="70">
        <f>IFERROR(+'Tor Emp Adj'!D264/'CMA Emp Adj'!D264,"")</f>
        <v>0.50216699807561749</v>
      </c>
      <c r="E264" s="70">
        <f>IFERROR(+'Tor Emp Adj'!E264/'CMA Emp Adj'!E264,"")</f>
        <v>0</v>
      </c>
      <c r="F264" s="70">
        <f>IFERROR(+'Tor Emp Adj'!F264/'CMA Emp Adj'!F264,"")</f>
        <v>0.39300360571282339</v>
      </c>
      <c r="G264" s="70">
        <f>IFERROR(+'Tor Emp Adj'!G264/'CMA Emp Adj'!G264,"")</f>
        <v>0.40585240257515687</v>
      </c>
      <c r="H264" s="70">
        <f>IFERROR(+'Tor Emp Adj'!H264/'CMA Emp Adj'!H264,"")</f>
        <v>0.55008785435897445</v>
      </c>
      <c r="I264" s="70">
        <f>IFERROR(+'Tor Emp Adj'!I264/'CMA Emp Adj'!I264,"")</f>
        <v>0.83323917756812416</v>
      </c>
      <c r="J264" s="70">
        <f>IFERROR(+'Tor Emp Adj'!J264/'CMA Emp Adj'!J264,"")</f>
        <v>0.41081824399842487</v>
      </c>
      <c r="K264" s="70">
        <f>IFERROR(+'Tor Emp Adj'!K264/'CMA Emp Adj'!K264,"")</f>
        <v>0.43128542858744029</v>
      </c>
      <c r="L264" s="70">
        <f>IFERROR(+'Tor Emp Adj'!L264/'CMA Emp Adj'!L264,"")</f>
        <v>0.46567034104340044</v>
      </c>
      <c r="M264" s="35">
        <f>IFERROR(+'Tor Emp Adj'!M264/'CMA Emp Adj'!M264,"")</f>
        <v>0.71333162074156242</v>
      </c>
      <c r="N264" s="35">
        <f>IFERROR(+'Tor Emp Adj'!N264/'CMA Emp Adj'!N264,"")</f>
        <v>0.5760430888127186</v>
      </c>
      <c r="O264" s="35">
        <f>IFERROR(+'Tor Emp Adj'!O264/'CMA Emp Adj'!O264,"")</f>
        <v>0.48992323214219829</v>
      </c>
      <c r="P264" s="35">
        <f>IFERROR(+'Tor Emp Adj'!P264/'CMA Emp Adj'!P264,"")</f>
        <v>0</v>
      </c>
      <c r="Q264" s="35">
        <f>IFERROR(+'Tor Emp Adj'!Q264/'CMA Emp Adj'!Q264,"")</f>
        <v>0.5666423856644538</v>
      </c>
      <c r="R264" s="35">
        <f>IFERROR(+'Tor Emp Adj'!R264/'CMA Emp Adj'!R264,"")</f>
        <v>0.50438716994453781</v>
      </c>
      <c r="S264" s="35">
        <f>IFERROR(+'Tor Emp Adj'!S264/'CMA Emp Adj'!S264,"")</f>
        <v>0.60583081695481555</v>
      </c>
      <c r="T264" s="35">
        <f>IFERROR(+'Tor Emp Adj'!T264/'CMA Emp Adj'!T264,"")</f>
        <v>0.56272909900977708</v>
      </c>
      <c r="U264" s="35">
        <f>IFERROR(+'Tor Emp Adj'!U264/'CMA Emp Adj'!U264,"")</f>
        <v>0.43708369915988582</v>
      </c>
      <c r="V264" s="35">
        <f>IFERROR(+'Tor Emp Adj'!V264/'CMA Emp Adj'!V264,"")</f>
        <v>0.4841063508555335</v>
      </c>
      <c r="W264" s="35">
        <f>IFERROR(+'Tor Emp Adj'!W264/'CMA Emp Adj'!W264,"")</f>
        <v>0.31941414196865192</v>
      </c>
      <c r="X264" s="35">
        <f>IFERROR(+'Tor Emp Adj'!X264/'CMA Emp Adj'!X264,"")</f>
        <v>0.63373400712704553</v>
      </c>
      <c r="Y264" s="35">
        <f>IFERROR(+'Tor Emp Adj'!Y264/'CMA Emp Adj'!Y264,"")</f>
        <v>0</v>
      </c>
    </row>
    <row r="265" spans="1:25" x14ac:dyDescent="0.25">
      <c r="A265" t="s">
        <v>582</v>
      </c>
      <c r="B265" s="137"/>
      <c r="C265" s="136" t="s">
        <v>583</v>
      </c>
      <c r="D265" s="70" t="str">
        <f>IFERROR(+'Tor Emp Adj'!D265/'CMA Emp Adj'!D265,"")</f>
        <v/>
      </c>
      <c r="E265" s="70" t="str">
        <f>IFERROR(+'Tor Emp Adj'!E265/'CMA Emp Adj'!E265,"")</f>
        <v/>
      </c>
      <c r="F265" s="70" t="str">
        <f>IFERROR(+'Tor Emp Adj'!F265/'CMA Emp Adj'!F265,"")</f>
        <v/>
      </c>
      <c r="G265" s="70" t="str">
        <f>IFERROR(+'Tor Emp Adj'!G265/'CMA Emp Adj'!G265,"")</f>
        <v/>
      </c>
      <c r="H265" s="70" t="str">
        <f>IFERROR(+'Tor Emp Adj'!H265/'CMA Emp Adj'!H265,"")</f>
        <v/>
      </c>
      <c r="I265" s="70" t="str">
        <f>IFERROR(+'Tor Emp Adj'!I265/'CMA Emp Adj'!I265,"")</f>
        <v/>
      </c>
      <c r="J265" s="70" t="str">
        <f>IFERROR(+'Tor Emp Adj'!J265/'CMA Emp Adj'!J265,"")</f>
        <v/>
      </c>
      <c r="K265" s="70" t="str">
        <f>IFERROR(+'Tor Emp Adj'!K265/'CMA Emp Adj'!K265,"")</f>
        <v/>
      </c>
      <c r="L265" s="70" t="str">
        <f>IFERROR(+'Tor Emp Adj'!L265/'CMA Emp Adj'!L265,"")</f>
        <v/>
      </c>
      <c r="M265" s="35" t="str">
        <f>IFERROR(+'Tor Emp Adj'!M265/'CMA Emp Adj'!M265,"")</f>
        <v/>
      </c>
      <c r="N265" s="35" t="str">
        <f>IFERROR(+'Tor Emp Adj'!N265/'CMA Emp Adj'!N265,"")</f>
        <v/>
      </c>
      <c r="O265" s="35" t="str">
        <f>IFERROR(+'Tor Emp Adj'!O265/'CMA Emp Adj'!O265,"")</f>
        <v/>
      </c>
      <c r="P265" s="35" t="str">
        <f>IFERROR(+'Tor Emp Adj'!P265/'CMA Emp Adj'!P265,"")</f>
        <v/>
      </c>
      <c r="Q265" s="35" t="str">
        <f>IFERROR(+'Tor Emp Adj'!Q265/'CMA Emp Adj'!Q265,"")</f>
        <v/>
      </c>
      <c r="R265" s="35" t="str">
        <f>IFERROR(+'Tor Emp Adj'!R265/'CMA Emp Adj'!R265,"")</f>
        <v/>
      </c>
      <c r="S265" s="35" t="str">
        <f>IFERROR(+'Tor Emp Adj'!S265/'CMA Emp Adj'!S265,"")</f>
        <v/>
      </c>
      <c r="T265" s="35" t="str">
        <f>IFERROR(+'Tor Emp Adj'!T265/'CMA Emp Adj'!T265,"")</f>
        <v/>
      </c>
      <c r="U265" s="35" t="str">
        <f>IFERROR(+'Tor Emp Adj'!U265/'CMA Emp Adj'!U265,"")</f>
        <v/>
      </c>
      <c r="V265" s="35" t="str">
        <f>IFERROR(+'Tor Emp Adj'!V265/'CMA Emp Adj'!V265,"")</f>
        <v/>
      </c>
      <c r="W265" s="35" t="str">
        <f>IFERROR(+'Tor Emp Adj'!W265/'CMA Emp Adj'!W265,"")</f>
        <v/>
      </c>
      <c r="X265" s="35" t="str">
        <f>IFERROR(+'Tor Emp Adj'!X265/'CMA Emp Adj'!X265,"")</f>
        <v/>
      </c>
      <c r="Y265" s="35" t="str">
        <f>IFERROR(+'Tor Emp Adj'!Y265/'CMA Emp Adj'!Y265,"")</f>
        <v/>
      </c>
    </row>
    <row r="266" spans="1:25" x14ac:dyDescent="0.25">
      <c r="A266" s="106" t="s">
        <v>539</v>
      </c>
      <c r="B266" s="129"/>
      <c r="C266" s="130"/>
      <c r="D266" s="141"/>
      <c r="E266" s="141"/>
      <c r="F266" s="141"/>
      <c r="G266" s="141"/>
      <c r="H266" s="141"/>
      <c r="I266" s="141"/>
      <c r="J266" s="141"/>
      <c r="K266" s="141"/>
      <c r="L266" s="141"/>
      <c r="M266" s="135"/>
      <c r="N266" s="135"/>
      <c r="O266" s="135"/>
      <c r="P266" s="135"/>
      <c r="Q266" s="135"/>
      <c r="R266" s="135"/>
      <c r="S266" s="135"/>
      <c r="T266" s="135"/>
      <c r="U266" s="135"/>
      <c r="V266" s="135"/>
      <c r="W266" s="135"/>
      <c r="X266" s="135"/>
      <c r="Y266" s="135"/>
    </row>
    <row r="267" spans="1:25" x14ac:dyDescent="0.25">
      <c r="A267" t="s">
        <v>584</v>
      </c>
      <c r="B267" s="137">
        <f t="shared" ref="B267:B276" si="7">VALUE(LEFT(C267,4))</f>
        <v>3341</v>
      </c>
      <c r="C267" s="133">
        <v>3341</v>
      </c>
      <c r="D267" s="70">
        <f>IFERROR(+'Tor Emp Adj'!D267/'CMA Emp Adj'!D267,"")</f>
        <v>0.61847501725046405</v>
      </c>
      <c r="E267" s="70">
        <f>IFERROR(+'Tor Emp Adj'!E267/'CMA Emp Adj'!E267,"")</f>
        <v>0.60747160194365957</v>
      </c>
      <c r="F267" s="70">
        <f>IFERROR(+'Tor Emp Adj'!F267/'CMA Emp Adj'!F267,"")</f>
        <v>0.66207458319950141</v>
      </c>
      <c r="G267" s="70">
        <f>IFERROR(+'Tor Emp Adj'!G267/'CMA Emp Adj'!G267,"")</f>
        <v>0.58197527255099291</v>
      </c>
      <c r="H267" s="70">
        <f>IFERROR(+'Tor Emp Adj'!H267/'CMA Emp Adj'!H267,"")</f>
        <v>0.42534834045105774</v>
      </c>
      <c r="I267" s="70">
        <f>IFERROR(+'Tor Emp Adj'!I267/'CMA Emp Adj'!I267,"")</f>
        <v>0.4768939095402065</v>
      </c>
      <c r="J267" s="70">
        <f>IFERROR(+'Tor Emp Adj'!J267/'CMA Emp Adj'!J267,"")</f>
        <v>0.51262057913879677</v>
      </c>
      <c r="K267" s="70">
        <f>IFERROR(+'Tor Emp Adj'!K267/'CMA Emp Adj'!K267,"")</f>
        <v>0.48642003662668037</v>
      </c>
      <c r="L267" s="70">
        <f>IFERROR(+'Tor Emp Adj'!L267/'CMA Emp Adj'!L267,"")</f>
        <v>0.53909955722689851</v>
      </c>
      <c r="M267" s="35">
        <f>IFERROR(+'Tor Emp Adj'!M267/'CMA Emp Adj'!M267,"")</f>
        <v>0.48401155854970346</v>
      </c>
      <c r="N267" s="35">
        <f>IFERROR(+'Tor Emp Adj'!N267/'CMA Emp Adj'!N267,"")</f>
        <v>0.56589526423473591</v>
      </c>
      <c r="O267" s="35">
        <f>IFERROR(+'Tor Emp Adj'!O267/'CMA Emp Adj'!O267,"")</f>
        <v>0.63535892766826985</v>
      </c>
      <c r="P267" s="35">
        <f>IFERROR(+'Tor Emp Adj'!P267/'CMA Emp Adj'!P267,"")</f>
        <v>0.60638039195380644</v>
      </c>
      <c r="Q267" s="35">
        <f>IFERROR(+'Tor Emp Adj'!Q267/'CMA Emp Adj'!Q267,"")</f>
        <v>0.63128409268581043</v>
      </c>
      <c r="R267" s="35">
        <f>IFERROR(+'Tor Emp Adj'!R267/'CMA Emp Adj'!R267,"")</f>
        <v>0.37367764161315214</v>
      </c>
      <c r="S267" s="35">
        <f>IFERROR(+'Tor Emp Adj'!S267/'CMA Emp Adj'!S267,"")</f>
        <v>0.56266721305996981</v>
      </c>
      <c r="T267" s="35">
        <f>IFERROR(+'Tor Emp Adj'!T267/'CMA Emp Adj'!T267,"")</f>
        <v>0.6597073814987473</v>
      </c>
      <c r="U267" s="35">
        <f>IFERROR(+'Tor Emp Adj'!U267/'CMA Emp Adj'!U267,"")</f>
        <v>0.73754556350264755</v>
      </c>
      <c r="V267" s="35">
        <f>IFERROR(+'Tor Emp Adj'!V267/'CMA Emp Adj'!V267,"")</f>
        <v>0</v>
      </c>
      <c r="W267" s="35">
        <f>IFERROR(+'Tor Emp Adj'!W267/'CMA Emp Adj'!W267,"")</f>
        <v>0</v>
      </c>
      <c r="X267" s="35" t="str">
        <f>IFERROR(+'Tor Emp Adj'!X267/'CMA Emp Adj'!X267,"")</f>
        <v/>
      </c>
      <c r="Y267" s="35">
        <f>IFERROR(+'Tor Emp Adj'!Y267/'CMA Emp Adj'!Y267,"")</f>
        <v>0</v>
      </c>
    </row>
    <row r="268" spans="1:25" x14ac:dyDescent="0.25">
      <c r="A268" t="s">
        <v>585</v>
      </c>
      <c r="B268" s="137">
        <f t="shared" si="7"/>
        <v>3342</v>
      </c>
      <c r="C268" s="133">
        <v>3342</v>
      </c>
      <c r="D268" s="70">
        <f>IFERROR(+'Tor Emp Adj'!D268/'CMA Emp Adj'!D268,"")</f>
        <v>0</v>
      </c>
      <c r="E268" s="70">
        <f>IFERROR(+'Tor Emp Adj'!E268/'CMA Emp Adj'!E268,"")</f>
        <v>0</v>
      </c>
      <c r="F268" s="70">
        <f>IFERROR(+'Tor Emp Adj'!F268/'CMA Emp Adj'!F268,"")</f>
        <v>0.41598276157031322</v>
      </c>
      <c r="G268" s="70">
        <f>IFERROR(+'Tor Emp Adj'!G268/'CMA Emp Adj'!G268,"")</f>
        <v>0.24170616976598733</v>
      </c>
      <c r="H268" s="70">
        <f>IFERROR(+'Tor Emp Adj'!H268/'CMA Emp Adj'!H268,"")</f>
        <v>0.34867069523948174</v>
      </c>
      <c r="I268" s="70">
        <f>IFERROR(+'Tor Emp Adj'!I268/'CMA Emp Adj'!I268,"")</f>
        <v>0.58091553952229291</v>
      </c>
      <c r="J268" s="70">
        <f>IFERROR(+'Tor Emp Adj'!J268/'CMA Emp Adj'!J268,"")</f>
        <v>0.67254789559064754</v>
      </c>
      <c r="K268" s="70">
        <f>IFERROR(+'Tor Emp Adj'!K268/'CMA Emp Adj'!K268,"")</f>
        <v>0</v>
      </c>
      <c r="L268" s="70">
        <f>IFERROR(+'Tor Emp Adj'!L268/'CMA Emp Adj'!L268,"")</f>
        <v>0</v>
      </c>
      <c r="M268" s="35">
        <f>IFERROR(+'Tor Emp Adj'!M268/'CMA Emp Adj'!M268,"")</f>
        <v>0.48222065934591363</v>
      </c>
      <c r="N268" s="35">
        <f>IFERROR(+'Tor Emp Adj'!N268/'CMA Emp Adj'!N268,"")</f>
        <v>0</v>
      </c>
      <c r="O268" s="35">
        <f>IFERROR(+'Tor Emp Adj'!O268/'CMA Emp Adj'!O268,"")</f>
        <v>0</v>
      </c>
      <c r="P268" s="35">
        <f>IFERROR(+'Tor Emp Adj'!P268/'CMA Emp Adj'!P268,"")</f>
        <v>0</v>
      </c>
      <c r="Q268" s="35">
        <f>IFERROR(+'Tor Emp Adj'!Q268/'CMA Emp Adj'!Q268,"")</f>
        <v>0.4199369055194031</v>
      </c>
      <c r="R268" s="35">
        <f>IFERROR(+'Tor Emp Adj'!R268/'CMA Emp Adj'!R268,"")</f>
        <v>0.29416218447489861</v>
      </c>
      <c r="S268" s="35">
        <f>IFERROR(+'Tor Emp Adj'!S268/'CMA Emp Adj'!S268,"")</f>
        <v>0.39673006942550632</v>
      </c>
      <c r="T268" s="35">
        <f>IFERROR(+'Tor Emp Adj'!T268/'CMA Emp Adj'!T268,"")</f>
        <v>0</v>
      </c>
      <c r="U268" s="35">
        <f>IFERROR(+'Tor Emp Adj'!U268/'CMA Emp Adj'!U268,"")</f>
        <v>0.49390656118538101</v>
      </c>
      <c r="V268" s="35">
        <f>IFERROR(+'Tor Emp Adj'!V268/'CMA Emp Adj'!V268,"")</f>
        <v>0</v>
      </c>
      <c r="W268" s="35">
        <f>IFERROR(+'Tor Emp Adj'!W268/'CMA Emp Adj'!W268,"")</f>
        <v>0</v>
      </c>
      <c r="X268" s="35">
        <f>IFERROR(+'Tor Emp Adj'!X268/'CMA Emp Adj'!X268,"")</f>
        <v>0</v>
      </c>
      <c r="Y268" s="35">
        <f>IFERROR(+'Tor Emp Adj'!Y268/'CMA Emp Adj'!Y268,"")</f>
        <v>0</v>
      </c>
    </row>
    <row r="269" spans="1:25" x14ac:dyDescent="0.25">
      <c r="A269" t="s">
        <v>586</v>
      </c>
      <c r="B269" s="137" t="s">
        <v>193</v>
      </c>
      <c r="C269" s="133">
        <v>3343</v>
      </c>
      <c r="D269" s="70">
        <f>IFERROR(+'Tor Emp Adj'!D269/'CMA Emp Adj'!D269,"")</f>
        <v>0.71727901386190529</v>
      </c>
      <c r="E269" s="70" t="str">
        <f>IFERROR(+'Tor Emp Adj'!E269/'CMA Emp Adj'!E269,"")</f>
        <v/>
      </c>
      <c r="F269" s="70">
        <f>IFERROR(+'Tor Emp Adj'!F269/'CMA Emp Adj'!F269,"")</f>
        <v>0</v>
      </c>
      <c r="G269" s="70">
        <f>IFERROR(+'Tor Emp Adj'!G269/'CMA Emp Adj'!G269,"")</f>
        <v>0</v>
      </c>
      <c r="H269" s="70">
        <f>IFERROR(+'Tor Emp Adj'!H269/'CMA Emp Adj'!H269,"")</f>
        <v>0.77165567936567558</v>
      </c>
      <c r="I269" s="70" t="str">
        <f>IFERROR(+'Tor Emp Adj'!I269/'CMA Emp Adj'!I269,"")</f>
        <v/>
      </c>
      <c r="J269" s="70" t="str">
        <f>IFERROR(+'Tor Emp Adj'!J269/'CMA Emp Adj'!J269,"")</f>
        <v/>
      </c>
      <c r="K269" s="70">
        <f>IFERROR(+'Tor Emp Adj'!K269/'CMA Emp Adj'!K269,"")</f>
        <v>0</v>
      </c>
      <c r="L269" s="70" t="str">
        <f>IFERROR(+'Tor Emp Adj'!L269/'CMA Emp Adj'!L269,"")</f>
        <v/>
      </c>
      <c r="M269" s="35" t="str">
        <f>IFERROR(+'Tor Emp Adj'!M269/'CMA Emp Adj'!M269,"")</f>
        <v/>
      </c>
      <c r="N269" s="35" t="str">
        <f>IFERROR(+'Tor Emp Adj'!N269/'CMA Emp Adj'!N269,"")</f>
        <v/>
      </c>
      <c r="O269" s="35" t="str">
        <f>IFERROR(+'Tor Emp Adj'!O269/'CMA Emp Adj'!O269,"")</f>
        <v/>
      </c>
      <c r="P269" s="35" t="str">
        <f>IFERROR(+'Tor Emp Adj'!P269/'CMA Emp Adj'!P269,"")</f>
        <v/>
      </c>
      <c r="Q269" s="35" t="str">
        <f>IFERROR(+'Tor Emp Adj'!Q269/'CMA Emp Adj'!Q269,"")</f>
        <v/>
      </c>
      <c r="R269" s="35" t="str">
        <f>IFERROR(+'Tor Emp Adj'!R269/'CMA Emp Adj'!R269,"")</f>
        <v/>
      </c>
      <c r="S269" s="35" t="str">
        <f>IFERROR(+'Tor Emp Adj'!S269/'CMA Emp Adj'!S269,"")</f>
        <v/>
      </c>
      <c r="T269" s="35" t="str">
        <f>IFERROR(+'Tor Emp Adj'!T269/'CMA Emp Adj'!T269,"")</f>
        <v/>
      </c>
      <c r="U269" s="35">
        <f>IFERROR(+'Tor Emp Adj'!U269/'CMA Emp Adj'!U269,"")</f>
        <v>0</v>
      </c>
      <c r="V269" s="35" t="str">
        <f>IFERROR(+'Tor Emp Adj'!V269/'CMA Emp Adj'!V269,"")</f>
        <v/>
      </c>
      <c r="W269" s="35" t="str">
        <f>IFERROR(+'Tor Emp Adj'!W269/'CMA Emp Adj'!W269,"")</f>
        <v/>
      </c>
      <c r="X269" s="35" t="str">
        <f>IFERROR(+'Tor Emp Adj'!X269/'CMA Emp Adj'!X269,"")</f>
        <v/>
      </c>
      <c r="Y269" s="35" t="str">
        <f>IFERROR(+'Tor Emp Adj'!Y269/'CMA Emp Adj'!Y269,"")</f>
        <v/>
      </c>
    </row>
    <row r="270" spans="1:25" x14ac:dyDescent="0.25">
      <c r="A270" t="s">
        <v>587</v>
      </c>
      <c r="B270" s="137">
        <f t="shared" si="7"/>
        <v>3344</v>
      </c>
      <c r="C270" s="133">
        <v>3344</v>
      </c>
      <c r="D270" s="70">
        <f>IFERROR(+'Tor Emp Adj'!D270/'CMA Emp Adj'!D270,"")</f>
        <v>0.47610089088484298</v>
      </c>
      <c r="E270" s="70">
        <f>IFERROR(+'Tor Emp Adj'!E270/'CMA Emp Adj'!E270,"")</f>
        <v>0.58737214307333685</v>
      </c>
      <c r="F270" s="70">
        <f>IFERROR(+'Tor Emp Adj'!F270/'CMA Emp Adj'!F270,"")</f>
        <v>0.47246184354106041</v>
      </c>
      <c r="G270" s="70">
        <f>IFERROR(+'Tor Emp Adj'!G270/'CMA Emp Adj'!G270,"")</f>
        <v>0.48894355615201374</v>
      </c>
      <c r="H270" s="70">
        <f>IFERROR(+'Tor Emp Adj'!H270/'CMA Emp Adj'!H270,"")</f>
        <v>0.55341095653896832</v>
      </c>
      <c r="I270" s="70">
        <f>IFERROR(+'Tor Emp Adj'!I270/'CMA Emp Adj'!I270,"")</f>
        <v>0.58800882400488097</v>
      </c>
      <c r="J270" s="70">
        <f>IFERROR(+'Tor Emp Adj'!J270/'CMA Emp Adj'!J270,"")</f>
        <v>0.49892361149280001</v>
      </c>
      <c r="K270" s="70">
        <f>IFERROR(+'Tor Emp Adj'!K270/'CMA Emp Adj'!K270,"")</f>
        <v>0.54533583732442847</v>
      </c>
      <c r="L270" s="70">
        <f>IFERROR(+'Tor Emp Adj'!L270/'CMA Emp Adj'!L270,"")</f>
        <v>0.28947376196820213</v>
      </c>
      <c r="M270" s="35">
        <f>IFERROR(+'Tor Emp Adj'!M270/'CMA Emp Adj'!M270,"")</f>
        <v>0.30518483331464058</v>
      </c>
      <c r="N270" s="35">
        <f>IFERROR(+'Tor Emp Adj'!N270/'CMA Emp Adj'!N270,"")</f>
        <v>0.37941585484525769</v>
      </c>
      <c r="O270" s="35">
        <f>IFERROR(+'Tor Emp Adj'!O270/'CMA Emp Adj'!O270,"")</f>
        <v>0.20724271886922885</v>
      </c>
      <c r="P270" s="35">
        <f>IFERROR(+'Tor Emp Adj'!P270/'CMA Emp Adj'!P270,"")</f>
        <v>0.30483600696454782</v>
      </c>
      <c r="Q270" s="35">
        <f>IFERROR(+'Tor Emp Adj'!Q270/'CMA Emp Adj'!Q270,"")</f>
        <v>0.31049446632565375</v>
      </c>
      <c r="R270" s="35">
        <f>IFERROR(+'Tor Emp Adj'!R270/'CMA Emp Adj'!R270,"")</f>
        <v>0.53673963332507968</v>
      </c>
      <c r="S270" s="35">
        <f>IFERROR(+'Tor Emp Adj'!S270/'CMA Emp Adj'!S270,"")</f>
        <v>0.35868843594841132</v>
      </c>
      <c r="T270" s="35">
        <f>IFERROR(+'Tor Emp Adj'!T270/'CMA Emp Adj'!T270,"")</f>
        <v>0.45435846471802649</v>
      </c>
      <c r="U270" s="35">
        <f>IFERROR(+'Tor Emp Adj'!U270/'CMA Emp Adj'!U270,"")</f>
        <v>0.49239225152228461</v>
      </c>
      <c r="V270" s="35">
        <f>IFERROR(+'Tor Emp Adj'!V270/'CMA Emp Adj'!V270,"")</f>
        <v>0</v>
      </c>
      <c r="W270" s="35">
        <f>IFERROR(+'Tor Emp Adj'!W270/'CMA Emp Adj'!W270,"")</f>
        <v>0.25110762794585606</v>
      </c>
      <c r="X270" s="35">
        <f>IFERROR(+'Tor Emp Adj'!X270/'CMA Emp Adj'!X270,"")</f>
        <v>0.35494030569822249</v>
      </c>
      <c r="Y270" s="35">
        <f>IFERROR(+'Tor Emp Adj'!Y270/'CMA Emp Adj'!Y270,"")</f>
        <v>0.39273529641157279</v>
      </c>
    </row>
    <row r="271" spans="1:25" x14ac:dyDescent="0.25">
      <c r="A271" t="s">
        <v>588</v>
      </c>
      <c r="B271" s="137" t="s">
        <v>193</v>
      </c>
      <c r="C271" s="133">
        <v>3345</v>
      </c>
      <c r="D271" s="70">
        <f>IFERROR(+'Tor Emp Adj'!D271/'CMA Emp Adj'!D271,"")</f>
        <v>0</v>
      </c>
      <c r="E271" s="70">
        <f>IFERROR(+'Tor Emp Adj'!E271/'CMA Emp Adj'!E271,"")</f>
        <v>0.32584363582097331</v>
      </c>
      <c r="F271" s="70">
        <f>IFERROR(+'Tor Emp Adj'!F271/'CMA Emp Adj'!F271,"")</f>
        <v>0</v>
      </c>
      <c r="G271" s="70">
        <f>IFERROR(+'Tor Emp Adj'!G271/'CMA Emp Adj'!G271,"")</f>
        <v>0.36030474062882384</v>
      </c>
      <c r="H271" s="70">
        <f>IFERROR(+'Tor Emp Adj'!H271/'CMA Emp Adj'!H271,"")</f>
        <v>0.43851072938713409</v>
      </c>
      <c r="I271" s="70">
        <f>IFERROR(+'Tor Emp Adj'!I271/'CMA Emp Adj'!I271,"")</f>
        <v>0.44022234573977692</v>
      </c>
      <c r="J271" s="70">
        <f>IFERROR(+'Tor Emp Adj'!J271/'CMA Emp Adj'!J271,"")</f>
        <v>0.52912683736138255</v>
      </c>
      <c r="K271" s="70">
        <f>IFERROR(+'Tor Emp Adj'!K271/'CMA Emp Adj'!K271,"")</f>
        <v>0</v>
      </c>
      <c r="L271" s="70">
        <f>IFERROR(+'Tor Emp Adj'!L271/'CMA Emp Adj'!L271,"")</f>
        <v>0</v>
      </c>
      <c r="M271" s="35">
        <f>IFERROR(+'Tor Emp Adj'!M271/'CMA Emp Adj'!M271,"")</f>
        <v>0.27648051779961713</v>
      </c>
      <c r="N271" s="35">
        <f>IFERROR(+'Tor Emp Adj'!N271/'CMA Emp Adj'!N271,"")</f>
        <v>0</v>
      </c>
      <c r="O271" s="35">
        <f>IFERROR(+'Tor Emp Adj'!O271/'CMA Emp Adj'!O271,"")</f>
        <v>0</v>
      </c>
      <c r="P271" s="35">
        <f>IFERROR(+'Tor Emp Adj'!P271/'CMA Emp Adj'!P271,"")</f>
        <v>0</v>
      </c>
      <c r="Q271" s="35">
        <f>IFERROR(+'Tor Emp Adj'!Q271/'CMA Emp Adj'!Q271,"")</f>
        <v>0.30823643161119579</v>
      </c>
      <c r="R271" s="35">
        <f>IFERROR(+'Tor Emp Adj'!R271/'CMA Emp Adj'!R271,"")</f>
        <v>0.28232606119704573</v>
      </c>
      <c r="S271" s="35">
        <f>IFERROR(+'Tor Emp Adj'!S271/'CMA Emp Adj'!S271,"")</f>
        <v>0.38670197708555087</v>
      </c>
      <c r="T271" s="35">
        <f>IFERROR(+'Tor Emp Adj'!T271/'CMA Emp Adj'!T271,"")</f>
        <v>0</v>
      </c>
      <c r="U271" s="35">
        <f>IFERROR(+'Tor Emp Adj'!U271/'CMA Emp Adj'!U271,"")</f>
        <v>0</v>
      </c>
      <c r="V271" s="35">
        <f>IFERROR(+'Tor Emp Adj'!V271/'CMA Emp Adj'!V271,"")</f>
        <v>0.33010450104267747</v>
      </c>
      <c r="W271" s="35">
        <f>IFERROR(+'Tor Emp Adj'!W271/'CMA Emp Adj'!W271,"")</f>
        <v>0.29470065376320365</v>
      </c>
      <c r="X271" s="35">
        <f>IFERROR(+'Tor Emp Adj'!X271/'CMA Emp Adj'!X271,"")</f>
        <v>0</v>
      </c>
      <c r="Y271" s="35">
        <f>IFERROR(+'Tor Emp Adj'!Y271/'CMA Emp Adj'!Y271,"")</f>
        <v>0.22513259224447496</v>
      </c>
    </row>
    <row r="272" spans="1:25" x14ac:dyDescent="0.25">
      <c r="A272" t="s">
        <v>589</v>
      </c>
      <c r="B272" s="137">
        <v>417</v>
      </c>
      <c r="C272" s="133">
        <v>4173</v>
      </c>
      <c r="D272" s="70">
        <f>IFERROR(+'Tor Emp Adj'!D272/'CMA Emp Adj'!D272,"")</f>
        <v>0.47371267832824154</v>
      </c>
      <c r="E272" s="70">
        <f>IFERROR(+'Tor Emp Adj'!E272/'CMA Emp Adj'!E272,"")</f>
        <v>0.22598305967198182</v>
      </c>
      <c r="F272" s="70">
        <f>IFERROR(+'Tor Emp Adj'!F272/'CMA Emp Adj'!F272,"")</f>
        <v>0.42604202358976206</v>
      </c>
      <c r="G272" s="70">
        <f>IFERROR(+'Tor Emp Adj'!G272/'CMA Emp Adj'!G272,"")</f>
        <v>0.56799562796450087</v>
      </c>
      <c r="H272" s="70">
        <f>IFERROR(+'Tor Emp Adj'!H272/'CMA Emp Adj'!H272,"")</f>
        <v>0.51380550627225607</v>
      </c>
      <c r="I272" s="70">
        <f>IFERROR(+'Tor Emp Adj'!I272/'CMA Emp Adj'!I272,"")</f>
        <v>0.4119122638519056</v>
      </c>
      <c r="J272" s="70">
        <f>IFERROR(+'Tor Emp Adj'!J272/'CMA Emp Adj'!J272,"")</f>
        <v>0.45671769292503728</v>
      </c>
      <c r="K272" s="70">
        <f>IFERROR(+'Tor Emp Adj'!K272/'CMA Emp Adj'!K272,"")</f>
        <v>0.35960174598702793</v>
      </c>
      <c r="L272" s="70">
        <f>IFERROR(+'Tor Emp Adj'!L272/'CMA Emp Adj'!L272,"")</f>
        <v>0.33103016107874728</v>
      </c>
      <c r="M272" s="35">
        <f>IFERROR(+'Tor Emp Adj'!M272/'CMA Emp Adj'!M272,"")</f>
        <v>0.30357024323553033</v>
      </c>
      <c r="N272" s="35">
        <f>IFERROR(+'Tor Emp Adj'!N272/'CMA Emp Adj'!N272,"")</f>
        <v>0.30144887091983541</v>
      </c>
      <c r="O272" s="35">
        <f>IFERROR(+'Tor Emp Adj'!O272/'CMA Emp Adj'!O272,"")</f>
        <v>0.34091864049741488</v>
      </c>
      <c r="P272" s="35">
        <f>IFERROR(+'Tor Emp Adj'!P272/'CMA Emp Adj'!P272,"")</f>
        <v>0.34726374852762171</v>
      </c>
      <c r="Q272" s="35">
        <f>IFERROR(+'Tor Emp Adj'!Q272/'CMA Emp Adj'!Q272,"")</f>
        <v>0.18872929760836865</v>
      </c>
      <c r="R272" s="35">
        <f>IFERROR(+'Tor Emp Adj'!R272/'CMA Emp Adj'!R272,"")</f>
        <v>0.38443573673725012</v>
      </c>
      <c r="S272" s="35">
        <f>IFERROR(+'Tor Emp Adj'!S272/'CMA Emp Adj'!S272,"")</f>
        <v>0.24906360696272381</v>
      </c>
      <c r="T272" s="35">
        <f>IFERROR(+'Tor Emp Adj'!T272/'CMA Emp Adj'!T272,"")</f>
        <v>0.29597038082889071</v>
      </c>
      <c r="U272" s="35">
        <f>IFERROR(+'Tor Emp Adj'!U272/'CMA Emp Adj'!U272,"")</f>
        <v>0.32869650882721119</v>
      </c>
      <c r="V272" s="35">
        <f>IFERROR(+'Tor Emp Adj'!V272/'CMA Emp Adj'!V272,"")</f>
        <v>0.31462660910967311</v>
      </c>
      <c r="W272" s="35">
        <f>IFERROR(+'Tor Emp Adj'!W272/'CMA Emp Adj'!W272,"")</f>
        <v>0.34720839294949424</v>
      </c>
      <c r="X272" s="35">
        <f>IFERROR(+'Tor Emp Adj'!X272/'CMA Emp Adj'!X272,"")</f>
        <v>0.28985798484631187</v>
      </c>
      <c r="Y272" s="35">
        <f>IFERROR(+'Tor Emp Adj'!Y272/'CMA Emp Adj'!Y272,"")</f>
        <v>0.38707478349597707</v>
      </c>
    </row>
    <row r="273" spans="1:25" x14ac:dyDescent="0.25">
      <c r="A273" t="s">
        <v>590</v>
      </c>
      <c r="B273" s="137">
        <f t="shared" si="7"/>
        <v>5112</v>
      </c>
      <c r="C273" s="133">
        <v>5112</v>
      </c>
      <c r="D273" s="70" t="str">
        <f>IFERROR(+'Tor Emp Adj'!D273/'CMA Emp Adj'!D273,"")</f>
        <v/>
      </c>
      <c r="E273" s="70" t="str">
        <f>IFERROR(+'Tor Emp Adj'!E273/'CMA Emp Adj'!E273,"")</f>
        <v/>
      </c>
      <c r="F273" s="70">
        <f>IFERROR(+'Tor Emp Adj'!F273/'CMA Emp Adj'!F273,"")</f>
        <v>0</v>
      </c>
      <c r="G273" s="70" t="str">
        <f>IFERROR(+'Tor Emp Adj'!G273/'CMA Emp Adj'!G273,"")</f>
        <v/>
      </c>
      <c r="H273" s="70">
        <f>IFERROR(+'Tor Emp Adj'!H273/'CMA Emp Adj'!H273,"")</f>
        <v>0</v>
      </c>
      <c r="I273" s="70" t="str">
        <f>IFERROR(+'Tor Emp Adj'!I273/'CMA Emp Adj'!I273,"")</f>
        <v/>
      </c>
      <c r="J273" s="70">
        <f>IFERROR(+'Tor Emp Adj'!J273/'CMA Emp Adj'!J273,"")</f>
        <v>0.81655133628838872</v>
      </c>
      <c r="K273" s="70" t="str">
        <f>IFERROR(+'Tor Emp Adj'!K273/'CMA Emp Adj'!K273,"")</f>
        <v/>
      </c>
      <c r="L273" s="70">
        <f>IFERROR(+'Tor Emp Adj'!L273/'CMA Emp Adj'!L273,"")</f>
        <v>0.49806559173486809</v>
      </c>
      <c r="M273" s="35">
        <f>IFERROR(+'Tor Emp Adj'!M273/'CMA Emp Adj'!M273,"")</f>
        <v>0</v>
      </c>
      <c r="N273" s="35" t="str">
        <f>IFERROR(+'Tor Emp Adj'!N273/'CMA Emp Adj'!N273,"")</f>
        <v/>
      </c>
      <c r="O273" s="35" t="str">
        <f>IFERROR(+'Tor Emp Adj'!O273/'CMA Emp Adj'!O273,"")</f>
        <v/>
      </c>
      <c r="P273" s="35" t="str">
        <f>IFERROR(+'Tor Emp Adj'!P273/'CMA Emp Adj'!P273,"")</f>
        <v/>
      </c>
      <c r="Q273" s="35">
        <f>IFERROR(+'Tor Emp Adj'!Q273/'CMA Emp Adj'!Q273,"")</f>
        <v>0</v>
      </c>
      <c r="R273" s="35">
        <f>IFERROR(+'Tor Emp Adj'!R273/'CMA Emp Adj'!R273,"")</f>
        <v>0</v>
      </c>
      <c r="S273" s="35">
        <f>IFERROR(+'Tor Emp Adj'!S273/'CMA Emp Adj'!S273,"")</f>
        <v>0</v>
      </c>
      <c r="T273" s="35">
        <f>IFERROR(+'Tor Emp Adj'!T273/'CMA Emp Adj'!T273,"")</f>
        <v>0</v>
      </c>
      <c r="U273" s="35">
        <f>IFERROR(+'Tor Emp Adj'!U273/'CMA Emp Adj'!U273,"")</f>
        <v>0.70507771858482393</v>
      </c>
      <c r="V273" s="35">
        <f>IFERROR(+'Tor Emp Adj'!V273/'CMA Emp Adj'!V273,"")</f>
        <v>0.83159371209517707</v>
      </c>
      <c r="W273" s="35">
        <f>IFERROR(+'Tor Emp Adj'!W273/'CMA Emp Adj'!W273,"")</f>
        <v>0.66403603820107693</v>
      </c>
      <c r="X273" s="35">
        <f>IFERROR(+'Tor Emp Adj'!X273/'CMA Emp Adj'!X273,"")</f>
        <v>0.72365270999014708</v>
      </c>
      <c r="Y273" s="35">
        <f>IFERROR(+'Tor Emp Adj'!Y273/'CMA Emp Adj'!Y273,"")</f>
        <v>0.60813333657080304</v>
      </c>
    </row>
    <row r="274" spans="1:25" x14ac:dyDescent="0.25">
      <c r="A274" t="s">
        <v>108</v>
      </c>
      <c r="B274" s="137">
        <f t="shared" si="7"/>
        <v>517</v>
      </c>
      <c r="C274" s="133">
        <v>517</v>
      </c>
      <c r="D274" s="70">
        <f>IFERROR(+'Tor Emp Adj'!D274/'CMA Emp Adj'!D274,"")</f>
        <v>0.53089920665496138</v>
      </c>
      <c r="E274" s="70">
        <f>IFERROR(+'Tor Emp Adj'!E274/'CMA Emp Adj'!E274,"")</f>
        <v>0.53324751168632767</v>
      </c>
      <c r="F274" s="70">
        <f>IFERROR(+'Tor Emp Adj'!F274/'CMA Emp Adj'!F274,"")</f>
        <v>0.54703706681930631</v>
      </c>
      <c r="G274" s="70">
        <f>IFERROR(+'Tor Emp Adj'!G274/'CMA Emp Adj'!G274,"")</f>
        <v>0.44277238128713253</v>
      </c>
      <c r="H274" s="70">
        <f>IFERROR(+'Tor Emp Adj'!H274/'CMA Emp Adj'!H274,"")</f>
        <v>0.48578006180992273</v>
      </c>
      <c r="I274" s="70">
        <f>IFERROR(+'Tor Emp Adj'!I274/'CMA Emp Adj'!I274,"")</f>
        <v>0.4874911783922104</v>
      </c>
      <c r="J274" s="70">
        <f>IFERROR(+'Tor Emp Adj'!J274/'CMA Emp Adj'!J274,"")</f>
        <v>0.56603772966410759</v>
      </c>
      <c r="K274" s="70">
        <f>IFERROR(+'Tor Emp Adj'!K274/'CMA Emp Adj'!K274,"")</f>
        <v>0.57133029391691759</v>
      </c>
      <c r="L274" s="70">
        <f>IFERROR(+'Tor Emp Adj'!L274/'CMA Emp Adj'!L274,"")</f>
        <v>0.76581785423514548</v>
      </c>
      <c r="M274" s="35">
        <f>IFERROR(+'Tor Emp Adj'!M274/'CMA Emp Adj'!M274,"")</f>
        <v>0.69429697367984355</v>
      </c>
      <c r="N274" s="35">
        <f>IFERROR(+'Tor Emp Adj'!N274/'CMA Emp Adj'!N274,"")</f>
        <v>0.77138392424913316</v>
      </c>
      <c r="O274" s="35">
        <f>IFERROR(+'Tor Emp Adj'!O274/'CMA Emp Adj'!O274,"")</f>
        <v>0.68082622835018558</v>
      </c>
      <c r="P274" s="35">
        <f>IFERROR(+'Tor Emp Adj'!P274/'CMA Emp Adj'!P274,"")</f>
        <v>0.72793956532088833</v>
      </c>
      <c r="Q274" s="35">
        <f>IFERROR(+'Tor Emp Adj'!Q274/'CMA Emp Adj'!Q274,"")</f>
        <v>0.61467391426969897</v>
      </c>
      <c r="R274" s="35">
        <f>IFERROR(+'Tor Emp Adj'!R274/'CMA Emp Adj'!R274,"")</f>
        <v>0.63013834079421316</v>
      </c>
      <c r="S274" s="35">
        <f>IFERROR(+'Tor Emp Adj'!S274/'CMA Emp Adj'!S274,"")</f>
        <v>0.59725410929914136</v>
      </c>
      <c r="T274" s="35">
        <f>IFERROR(+'Tor Emp Adj'!T274/'CMA Emp Adj'!T274,"")</f>
        <v>0.62199592946004567</v>
      </c>
      <c r="U274" s="35">
        <f>IFERROR(+'Tor Emp Adj'!U274/'CMA Emp Adj'!U274,"")</f>
        <v>0.65337748689395925</v>
      </c>
      <c r="V274" s="35">
        <f>IFERROR(+'Tor Emp Adj'!V274/'CMA Emp Adj'!V274,"")</f>
        <v>0.4735919306870372</v>
      </c>
      <c r="W274" s="35">
        <f>IFERROR(+'Tor Emp Adj'!W274/'CMA Emp Adj'!W274,"")</f>
        <v>0.46289042565799504</v>
      </c>
      <c r="X274" s="35">
        <f>IFERROR(+'Tor Emp Adj'!X274/'CMA Emp Adj'!X274,"")</f>
        <v>0.55868119091705704</v>
      </c>
      <c r="Y274" s="35">
        <f>IFERROR(+'Tor Emp Adj'!Y274/'CMA Emp Adj'!Y274,"")</f>
        <v>0.46550801038293527</v>
      </c>
    </row>
    <row r="275" spans="1:25" x14ac:dyDescent="0.25">
      <c r="A275" t="s">
        <v>591</v>
      </c>
      <c r="B275" s="137">
        <f t="shared" si="7"/>
        <v>518</v>
      </c>
      <c r="C275" s="133">
        <v>518</v>
      </c>
      <c r="D275" s="70">
        <f>IFERROR(+'Tor Emp Adj'!D275/'CMA Emp Adj'!D275,"")</f>
        <v>0.62224452456535462</v>
      </c>
      <c r="E275" s="70">
        <f>IFERROR(+'Tor Emp Adj'!E275/'CMA Emp Adj'!E275,"")</f>
        <v>0</v>
      </c>
      <c r="F275" s="70">
        <f>IFERROR(+'Tor Emp Adj'!F275/'CMA Emp Adj'!F275,"")</f>
        <v>0</v>
      </c>
      <c r="G275" s="70">
        <f>IFERROR(+'Tor Emp Adj'!G275/'CMA Emp Adj'!G275,"")</f>
        <v>0</v>
      </c>
      <c r="H275" s="70">
        <f>IFERROR(+'Tor Emp Adj'!H275/'CMA Emp Adj'!H275,"")</f>
        <v>0.47705781753768495</v>
      </c>
      <c r="I275" s="70">
        <f>IFERROR(+'Tor Emp Adj'!I275/'CMA Emp Adj'!I275,"")</f>
        <v>0</v>
      </c>
      <c r="J275" s="70" t="str">
        <f>IFERROR(+'Tor Emp Adj'!J275/'CMA Emp Adj'!J275,"")</f>
        <v/>
      </c>
      <c r="K275" s="70">
        <f>IFERROR(+'Tor Emp Adj'!K275/'CMA Emp Adj'!K275,"")</f>
        <v>0</v>
      </c>
      <c r="L275" s="70">
        <f>IFERROR(+'Tor Emp Adj'!L275/'CMA Emp Adj'!L275,"")</f>
        <v>0</v>
      </c>
      <c r="M275" s="35" t="str">
        <f>IFERROR(+'Tor Emp Adj'!M275/'CMA Emp Adj'!M275,"")</f>
        <v/>
      </c>
      <c r="N275" s="35">
        <f>IFERROR(+'Tor Emp Adj'!N275/'CMA Emp Adj'!N275,"")</f>
        <v>0.62039618091632687</v>
      </c>
      <c r="O275" s="35">
        <f>IFERROR(+'Tor Emp Adj'!O275/'CMA Emp Adj'!O275,"")</f>
        <v>0.50570279238640004</v>
      </c>
      <c r="P275" s="35">
        <f>IFERROR(+'Tor Emp Adj'!P275/'CMA Emp Adj'!P275,"")</f>
        <v>0.70093082946527319</v>
      </c>
      <c r="Q275" s="35">
        <f>IFERROR(+'Tor Emp Adj'!Q275/'CMA Emp Adj'!Q275,"")</f>
        <v>0</v>
      </c>
      <c r="R275" s="35">
        <f>IFERROR(+'Tor Emp Adj'!R275/'CMA Emp Adj'!R275,"")</f>
        <v>0.57682782825731849</v>
      </c>
      <c r="S275" s="35">
        <f>IFERROR(+'Tor Emp Adj'!S275/'CMA Emp Adj'!S275,"")</f>
        <v>0</v>
      </c>
      <c r="T275" s="35">
        <f>IFERROR(+'Tor Emp Adj'!T275/'CMA Emp Adj'!T275,"")</f>
        <v>0.60790194455570612</v>
      </c>
      <c r="U275" s="35">
        <f>IFERROR(+'Tor Emp Adj'!U275/'CMA Emp Adj'!U275,"")</f>
        <v>0.6088415138671599</v>
      </c>
      <c r="V275" s="35">
        <f>IFERROR(+'Tor Emp Adj'!V275/'CMA Emp Adj'!V275,"")</f>
        <v>0.43128051511330678</v>
      </c>
      <c r="W275" s="35">
        <f>IFERROR(+'Tor Emp Adj'!W275/'CMA Emp Adj'!W275,"")</f>
        <v>0</v>
      </c>
      <c r="X275" s="35">
        <f>IFERROR(+'Tor Emp Adj'!X275/'CMA Emp Adj'!X275,"")</f>
        <v>0.49040800750255192</v>
      </c>
      <c r="Y275" s="35">
        <f>IFERROR(+'Tor Emp Adj'!Y275/'CMA Emp Adj'!Y275,"")</f>
        <v>0</v>
      </c>
    </row>
    <row r="276" spans="1:25" x14ac:dyDescent="0.25">
      <c r="A276" t="s">
        <v>592</v>
      </c>
      <c r="B276" s="137">
        <f t="shared" si="7"/>
        <v>5415</v>
      </c>
      <c r="C276" s="133">
        <v>5415</v>
      </c>
      <c r="D276" s="70">
        <f>IFERROR(+'Tor Emp Adj'!D276/'CMA Emp Adj'!D276,"")</f>
        <v>0.53966381829589605</v>
      </c>
      <c r="E276" s="70">
        <f>IFERROR(+'Tor Emp Adj'!E276/'CMA Emp Adj'!E276,"")</f>
        <v>0.51496023342969799</v>
      </c>
      <c r="F276" s="70">
        <f>IFERROR(+'Tor Emp Adj'!F276/'CMA Emp Adj'!F276,"")</f>
        <v>0.57450641197542252</v>
      </c>
      <c r="G276" s="70">
        <f>IFERROR(+'Tor Emp Adj'!G276/'CMA Emp Adj'!G276,"")</f>
        <v>0.55490539473804523</v>
      </c>
      <c r="H276" s="70">
        <f>IFERROR(+'Tor Emp Adj'!H276/'CMA Emp Adj'!H276,"")</f>
        <v>0.55370023615606112</v>
      </c>
      <c r="I276" s="70">
        <f>IFERROR(+'Tor Emp Adj'!I276/'CMA Emp Adj'!I276,"")</f>
        <v>0.5138697807802669</v>
      </c>
      <c r="J276" s="70">
        <f>IFERROR(+'Tor Emp Adj'!J276/'CMA Emp Adj'!J276,"")</f>
        <v>0.50663012046704103</v>
      </c>
      <c r="K276" s="70">
        <f>IFERROR(+'Tor Emp Adj'!K276/'CMA Emp Adj'!K276,"")</f>
        <v>0.48415278046630061</v>
      </c>
      <c r="L276" s="70">
        <f>IFERROR(+'Tor Emp Adj'!L276/'CMA Emp Adj'!L276,"")</f>
        <v>0.46237078022537353</v>
      </c>
      <c r="M276" s="35">
        <f>IFERROR(+'Tor Emp Adj'!M276/'CMA Emp Adj'!M276,"")</f>
        <v>0.55699471095376851</v>
      </c>
      <c r="N276" s="35">
        <f>IFERROR(+'Tor Emp Adj'!N276/'CMA Emp Adj'!N276,"")</f>
        <v>0.46174402266866948</v>
      </c>
      <c r="O276" s="35">
        <f>IFERROR(+'Tor Emp Adj'!O276/'CMA Emp Adj'!O276,"")</f>
        <v>0.48135627676244847</v>
      </c>
      <c r="P276" s="35">
        <f>IFERROR(+'Tor Emp Adj'!P276/'CMA Emp Adj'!P276,"")</f>
        <v>0.50540939402921725</v>
      </c>
      <c r="Q276" s="35">
        <f>IFERROR(+'Tor Emp Adj'!Q276/'CMA Emp Adj'!Q276,"")</f>
        <v>0.52216632707293353</v>
      </c>
      <c r="R276" s="35">
        <f>IFERROR(+'Tor Emp Adj'!R276/'CMA Emp Adj'!R276,"")</f>
        <v>0.52144608413452465</v>
      </c>
      <c r="S276" s="35">
        <f>IFERROR(+'Tor Emp Adj'!S276/'CMA Emp Adj'!S276,"")</f>
        <v>0.47157341530031233</v>
      </c>
      <c r="T276" s="35">
        <f>IFERROR(+'Tor Emp Adj'!T276/'CMA Emp Adj'!T276,"")</f>
        <v>0.46079152757608549</v>
      </c>
      <c r="U276" s="35">
        <f>IFERROR(+'Tor Emp Adj'!U276/'CMA Emp Adj'!U276,"")</f>
        <v>0.49291497119066668</v>
      </c>
      <c r="V276" s="35">
        <f>IFERROR(+'Tor Emp Adj'!V276/'CMA Emp Adj'!V276,"")</f>
        <v>0.46788660927019415</v>
      </c>
      <c r="W276" s="35">
        <f>IFERROR(+'Tor Emp Adj'!W276/'CMA Emp Adj'!W276,"")</f>
        <v>0.54016259300195657</v>
      </c>
      <c r="X276" s="35">
        <f>IFERROR(+'Tor Emp Adj'!X276/'CMA Emp Adj'!X276,"")</f>
        <v>0.55207227906949796</v>
      </c>
      <c r="Y276" s="35">
        <f>IFERROR(+'Tor Emp Adj'!Y276/'CMA Emp Adj'!Y276,"")</f>
        <v>0.52925799984916067</v>
      </c>
    </row>
    <row r="277" spans="1:25" x14ac:dyDescent="0.25">
      <c r="A277" t="s">
        <v>525</v>
      </c>
      <c r="B277" s="137" t="s">
        <v>209</v>
      </c>
      <c r="C277" s="133">
        <v>8112</v>
      </c>
      <c r="D277" s="70">
        <f>IFERROR(+'Tor Emp Adj'!D277/'CMA Emp Adj'!D277,"")</f>
        <v>0.53784433639292628</v>
      </c>
      <c r="E277" s="70">
        <f>IFERROR(+'Tor Emp Adj'!E277/'CMA Emp Adj'!E277,"")</f>
        <v>0.36583220981990433</v>
      </c>
      <c r="F277" s="70">
        <f>IFERROR(+'Tor Emp Adj'!F277/'CMA Emp Adj'!F277,"")</f>
        <v>0</v>
      </c>
      <c r="G277" s="70">
        <f>IFERROR(+'Tor Emp Adj'!G277/'CMA Emp Adj'!G277,"")</f>
        <v>0.48615825834495752</v>
      </c>
      <c r="H277" s="70">
        <f>IFERROR(+'Tor Emp Adj'!H277/'CMA Emp Adj'!H277,"")</f>
        <v>0</v>
      </c>
      <c r="I277" s="70">
        <f>IFERROR(+'Tor Emp Adj'!I277/'CMA Emp Adj'!I277,"")</f>
        <v>0</v>
      </c>
      <c r="J277" s="70">
        <f>IFERROR(+'Tor Emp Adj'!J277/'CMA Emp Adj'!J277,"")</f>
        <v>0</v>
      </c>
      <c r="K277" s="70">
        <f>IFERROR(+'Tor Emp Adj'!K277/'CMA Emp Adj'!K277,"")</f>
        <v>0.42447154328730202</v>
      </c>
      <c r="L277" s="70">
        <f>IFERROR(+'Tor Emp Adj'!L277/'CMA Emp Adj'!L277,"")</f>
        <v>0.16837145892745795</v>
      </c>
      <c r="M277" s="35">
        <f>IFERROR(+'Tor Emp Adj'!M277/'CMA Emp Adj'!M277,"")</f>
        <v>0</v>
      </c>
      <c r="N277" s="35">
        <f>IFERROR(+'Tor Emp Adj'!N277/'CMA Emp Adj'!N277,"")</f>
        <v>0.29101218324889477</v>
      </c>
      <c r="O277" s="35">
        <f>IFERROR(+'Tor Emp Adj'!O277/'CMA Emp Adj'!O277,"")</f>
        <v>0.35979258991927537</v>
      </c>
      <c r="P277" s="35">
        <f>IFERROR(+'Tor Emp Adj'!P277/'CMA Emp Adj'!P277,"")</f>
        <v>0.30585243287282327</v>
      </c>
      <c r="Q277" s="35">
        <f>IFERROR(+'Tor Emp Adj'!Q277/'CMA Emp Adj'!Q277,"")</f>
        <v>0.17095566447232027</v>
      </c>
      <c r="R277" s="35">
        <f>IFERROR(+'Tor Emp Adj'!R277/'CMA Emp Adj'!R277,"")</f>
        <v>0.40149289520916803</v>
      </c>
      <c r="S277" s="35">
        <f>IFERROR(+'Tor Emp Adj'!S277/'CMA Emp Adj'!S277,"")</f>
        <v>0.25047647667116951</v>
      </c>
      <c r="T277" s="35">
        <f>IFERROR(+'Tor Emp Adj'!T277/'CMA Emp Adj'!T277,"")</f>
        <v>0.23303876733048134</v>
      </c>
      <c r="U277" s="35">
        <f>IFERROR(+'Tor Emp Adj'!U277/'CMA Emp Adj'!U277,"")</f>
        <v>0.3481648186668892</v>
      </c>
      <c r="V277" s="35">
        <f>IFERROR(+'Tor Emp Adj'!V277/'CMA Emp Adj'!V277,"")</f>
        <v>0</v>
      </c>
      <c r="W277" s="35">
        <f>IFERROR(+'Tor Emp Adj'!W277/'CMA Emp Adj'!W277,"")</f>
        <v>0.52855800494498828</v>
      </c>
      <c r="X277" s="35">
        <f>IFERROR(+'Tor Emp Adj'!X277/'CMA Emp Adj'!X277,"")</f>
        <v>0</v>
      </c>
      <c r="Y277" s="35">
        <f>IFERROR(+'Tor Emp Adj'!Y277/'CMA Emp Adj'!Y277,"")</f>
        <v>0</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U82"/>
  <sheetViews>
    <sheetView workbookViewId="0"/>
  </sheetViews>
  <sheetFormatPr defaultRowHeight="15" x14ac:dyDescent="0.25"/>
  <cols>
    <col min="1" max="1" width="5" customWidth="1"/>
    <col min="2" max="2" width="83.140625" customWidth="1"/>
    <col min="3" max="4" width="16.42578125" customWidth="1"/>
    <col min="5" max="6" width="14.85546875" customWidth="1"/>
    <col min="7" max="8" width="16.42578125" customWidth="1"/>
    <col min="9" max="9" width="14.85546875" customWidth="1"/>
    <col min="11" max="11" width="13.28515625" bestFit="1" customWidth="1"/>
    <col min="12" max="12" width="38" bestFit="1" customWidth="1"/>
    <col min="13" max="20" width="7.7109375" customWidth="1"/>
  </cols>
  <sheetData>
    <row r="1" spans="1:21" x14ac:dyDescent="0.25">
      <c r="B1" t="s">
        <v>221</v>
      </c>
      <c r="D1" s="17" t="s">
        <v>222</v>
      </c>
      <c r="E1" s="17" t="s">
        <v>223</v>
      </c>
      <c r="F1" s="17" t="s">
        <v>222</v>
      </c>
      <c r="G1" s="17" t="s">
        <v>223</v>
      </c>
      <c r="H1" s="17">
        <v>905</v>
      </c>
      <c r="I1" s="17" t="s">
        <v>224</v>
      </c>
      <c r="K1" s="60" t="s">
        <v>305</v>
      </c>
    </row>
    <row r="2" spans="1:21" x14ac:dyDescent="0.25">
      <c r="B2" t="s">
        <v>225</v>
      </c>
      <c r="C2" t="s">
        <v>226</v>
      </c>
      <c r="D2" t="s">
        <v>227</v>
      </c>
      <c r="E2" t="s">
        <v>228</v>
      </c>
    </row>
    <row r="3" spans="1:21" x14ac:dyDescent="0.25">
      <c r="F3" s="43">
        <f>+F4/E4</f>
        <v>0.52665106963630104</v>
      </c>
      <c r="G3" s="43">
        <f>+G4/C4</f>
        <v>0.40716911670662242</v>
      </c>
      <c r="H3" s="43"/>
      <c r="I3" s="43"/>
      <c r="M3" s="59" t="s">
        <v>229</v>
      </c>
      <c r="N3" s="59" t="s">
        <v>230</v>
      </c>
    </row>
    <row r="4" spans="1:21" x14ac:dyDescent="0.25">
      <c r="A4">
        <v>1</v>
      </c>
      <c r="B4" t="s">
        <v>231</v>
      </c>
      <c r="C4" s="38">
        <v>4886655</v>
      </c>
      <c r="D4" s="38">
        <v>1047875</v>
      </c>
      <c r="E4" s="38">
        <v>1989695</v>
      </c>
      <c r="F4" s="44">
        <f>+D4</f>
        <v>1047875</v>
      </c>
      <c r="G4" s="44">
        <f t="shared" ref="G4:G23" si="0">E4</f>
        <v>1989695</v>
      </c>
      <c r="H4" s="44">
        <f>+E4-D4</f>
        <v>941820</v>
      </c>
      <c r="I4" s="44">
        <f>+C4-E4</f>
        <v>2896960</v>
      </c>
      <c r="L4" t="s">
        <v>232</v>
      </c>
      <c r="M4" s="53">
        <f>E82</f>
        <v>0.42456657752566024</v>
      </c>
      <c r="N4" s="53">
        <f>G82</f>
        <v>0.57874463116445163</v>
      </c>
      <c r="O4" t="str">
        <f>B82</f>
        <v>Total value of owner households in non-farm, non-reserve private dwellings</v>
      </c>
    </row>
    <row r="5" spans="1:21" x14ac:dyDescent="0.25">
      <c r="A5">
        <v>2</v>
      </c>
      <c r="B5" t="s">
        <v>234</v>
      </c>
      <c r="C5" s="38">
        <v>3491320</v>
      </c>
      <c r="D5" s="38">
        <v>571790</v>
      </c>
      <c r="E5" s="38">
        <v>1358620</v>
      </c>
      <c r="F5" s="44">
        <f t="shared" ref="F5:F21" si="1">+D5</f>
        <v>571790</v>
      </c>
      <c r="G5" s="44">
        <f t="shared" si="0"/>
        <v>1358620</v>
      </c>
      <c r="H5" s="44">
        <f t="shared" ref="H5:H10" si="2">+E5-D5</f>
        <v>786830</v>
      </c>
      <c r="I5" s="44">
        <f>+C5-E5</f>
        <v>2132700</v>
      </c>
      <c r="L5" t="s">
        <v>235</v>
      </c>
      <c r="M5" s="53">
        <f>+F25</f>
        <v>0.43992171471851327</v>
      </c>
      <c r="N5" s="53">
        <f>+G25</f>
        <v>0.5309308488325728</v>
      </c>
      <c r="O5" t="str">
        <f>+B23</f>
        <v>Total value of owned housing off-reserve</v>
      </c>
    </row>
    <row r="6" spans="1:21" x14ac:dyDescent="0.25">
      <c r="F6" s="45">
        <f>+F5/$C5</f>
        <v>0.16377473276583068</v>
      </c>
      <c r="G6" s="45">
        <f t="shared" si="0"/>
        <v>0</v>
      </c>
      <c r="H6" s="45">
        <f>+H5/$C5</f>
        <v>0.22536748278588042</v>
      </c>
      <c r="I6" s="45">
        <f>+I5/$C5</f>
        <v>0.61085778444828887</v>
      </c>
      <c r="L6" t="s">
        <v>237</v>
      </c>
      <c r="M6">
        <f>R10-M10+1</f>
        <v>6</v>
      </c>
      <c r="N6">
        <f>R10-M10+1</f>
        <v>6</v>
      </c>
    </row>
    <row r="7" spans="1:21" x14ac:dyDescent="0.25">
      <c r="F7" s="45"/>
      <c r="G7" s="45">
        <f t="shared" si="0"/>
        <v>0</v>
      </c>
      <c r="H7" s="45"/>
      <c r="I7" s="45"/>
      <c r="L7" t="s">
        <v>238</v>
      </c>
      <c r="M7" s="40">
        <f>(M4/M5)^(1/M6)-1</f>
        <v>-5.9038300004610189E-3</v>
      </c>
      <c r="N7" s="40">
        <f>(N4/N5)^(1/N6)-1</f>
        <v>1.4475358512757719E-2</v>
      </c>
    </row>
    <row r="8" spans="1:21" x14ac:dyDescent="0.25">
      <c r="A8">
        <v>3</v>
      </c>
      <c r="B8" t="s">
        <v>239</v>
      </c>
      <c r="C8" s="38">
        <v>1389915</v>
      </c>
      <c r="D8" s="38">
        <v>476085</v>
      </c>
      <c r="E8" s="38">
        <v>631070</v>
      </c>
      <c r="F8" s="44">
        <f t="shared" si="1"/>
        <v>476085</v>
      </c>
      <c r="G8" s="44">
        <f t="shared" si="0"/>
        <v>631070</v>
      </c>
      <c r="H8" s="44">
        <f t="shared" si="2"/>
        <v>154985</v>
      </c>
      <c r="I8" s="44">
        <f>+C8-E8</f>
        <v>758845</v>
      </c>
    </row>
    <row r="9" spans="1:21" x14ac:dyDescent="0.25">
      <c r="A9">
        <v>4</v>
      </c>
      <c r="B9" t="s">
        <v>240</v>
      </c>
      <c r="C9" s="38">
        <v>5420</v>
      </c>
      <c r="D9" s="38">
        <v>0</v>
      </c>
      <c r="E9" s="38">
        <v>0</v>
      </c>
      <c r="F9" s="44">
        <f t="shared" si="1"/>
        <v>0</v>
      </c>
      <c r="G9" s="44">
        <f t="shared" si="0"/>
        <v>0</v>
      </c>
      <c r="H9" s="44">
        <f t="shared" si="2"/>
        <v>0</v>
      </c>
      <c r="I9" s="44">
        <f>+C9-E9</f>
        <v>5420</v>
      </c>
    </row>
    <row r="10" spans="1:21" x14ac:dyDescent="0.25">
      <c r="A10">
        <v>5</v>
      </c>
      <c r="B10" s="41" t="s">
        <v>241</v>
      </c>
      <c r="C10" s="42">
        <v>3446650</v>
      </c>
      <c r="D10" s="42">
        <v>571785</v>
      </c>
      <c r="E10" s="42">
        <v>1357240</v>
      </c>
      <c r="F10" s="49">
        <f t="shared" si="1"/>
        <v>571785</v>
      </c>
      <c r="G10" s="49">
        <f t="shared" si="0"/>
        <v>1357240</v>
      </c>
      <c r="H10" s="49">
        <f t="shared" si="2"/>
        <v>785455</v>
      </c>
      <c r="I10" s="49">
        <f>+C10-E10</f>
        <v>2089410</v>
      </c>
      <c r="M10">
        <v>2011</v>
      </c>
      <c r="N10">
        <v>2012</v>
      </c>
      <c r="O10">
        <v>2013</v>
      </c>
      <c r="P10">
        <v>2014</v>
      </c>
      <c r="Q10">
        <v>2015</v>
      </c>
      <c r="R10">
        <v>2016</v>
      </c>
      <c r="S10">
        <v>2017</v>
      </c>
      <c r="T10">
        <v>2018</v>
      </c>
    </row>
    <row r="11" spans="1:21" x14ac:dyDescent="0.25">
      <c r="A11">
        <v>6</v>
      </c>
      <c r="B11" t="s">
        <v>242</v>
      </c>
      <c r="C11" s="38">
        <v>59.5</v>
      </c>
      <c r="D11" s="38">
        <v>55.8</v>
      </c>
      <c r="E11" s="38">
        <v>62.2</v>
      </c>
      <c r="F11" s="44">
        <f t="shared" si="1"/>
        <v>55.8</v>
      </c>
      <c r="G11" s="44">
        <f t="shared" si="0"/>
        <v>62.2</v>
      </c>
      <c r="H11" s="44" t="s">
        <v>225</v>
      </c>
      <c r="I11" s="44" t="s">
        <v>225</v>
      </c>
      <c r="K11" s="56" t="s">
        <v>243</v>
      </c>
      <c r="L11" t="s">
        <v>306</v>
      </c>
      <c r="M11" s="40">
        <f>+M5</f>
        <v>0.43992171471851327</v>
      </c>
      <c r="N11" s="55">
        <f>+M11*(1+$M$7)</f>
        <v>0.43732449170130383</v>
      </c>
      <c r="O11" s="55">
        <f>+N11*(1+$M$7)</f>
        <v>0.4347426022472613</v>
      </c>
      <c r="P11" s="55">
        <f>+O11*(1+$M$7)</f>
        <v>0.43217595582963542</v>
      </c>
      <c r="Q11" s="55">
        <f>+P11*(1+$M$7)</f>
        <v>0.42962446245613051</v>
      </c>
      <c r="R11" s="40">
        <f>+M4</f>
        <v>0.42456657752566024</v>
      </c>
      <c r="S11" s="55">
        <f>+R11*(1+$M$7)</f>
        <v>0.42206000862807119</v>
      </c>
      <c r="T11" s="55">
        <f>+S11*(1+$M$7)</f>
        <v>0.41956823808713795</v>
      </c>
    </row>
    <row r="12" spans="1:21" x14ac:dyDescent="0.25">
      <c r="A12">
        <v>7</v>
      </c>
      <c r="B12" t="s">
        <v>244</v>
      </c>
      <c r="C12" s="38">
        <v>20.9</v>
      </c>
      <c r="D12" s="38">
        <v>27.6</v>
      </c>
      <c r="E12" s="38">
        <v>26.6</v>
      </c>
      <c r="F12" s="44">
        <f t="shared" si="1"/>
        <v>27.6</v>
      </c>
      <c r="G12" s="44">
        <f t="shared" si="0"/>
        <v>26.6</v>
      </c>
      <c r="H12" s="44" t="s">
        <v>245</v>
      </c>
      <c r="I12" s="44" t="s">
        <v>225</v>
      </c>
      <c r="K12" s="56" t="s">
        <v>243</v>
      </c>
      <c r="L12" t="s">
        <v>307</v>
      </c>
      <c r="M12" s="40">
        <f>+N5</f>
        <v>0.5309308488325728</v>
      </c>
      <c r="N12" s="55">
        <f>+M12*(1+$N$7)</f>
        <v>0.53861626321490708</v>
      </c>
      <c r="O12" s="55">
        <f>+N12*(1+$N$7)</f>
        <v>0.54641292672574471</v>
      </c>
      <c r="P12" s="55">
        <f>+O12*(1+$N$7)</f>
        <v>0.55432244973610512</v>
      </c>
      <c r="Q12" s="55">
        <f>+P12*(1+$N$7)</f>
        <v>0.56234646592770532</v>
      </c>
      <c r="R12" s="40">
        <f>+N4</f>
        <v>0.57874463116445163</v>
      </c>
      <c r="S12" s="55">
        <f>+R12*(1+$N$7)</f>
        <v>0.58712216718789079</v>
      </c>
      <c r="T12" s="55">
        <f>+S12*(1+$N$7)</f>
        <v>0.5956209710487228</v>
      </c>
    </row>
    <row r="13" spans="1:21" x14ac:dyDescent="0.25">
      <c r="A13">
        <v>8</v>
      </c>
      <c r="B13" t="s">
        <v>246</v>
      </c>
      <c r="C13" s="38">
        <v>1163</v>
      </c>
      <c r="D13" s="38">
        <v>1304</v>
      </c>
      <c r="E13" s="38">
        <v>1472</v>
      </c>
      <c r="F13" s="44">
        <f t="shared" si="1"/>
        <v>1304</v>
      </c>
      <c r="G13" s="44">
        <f t="shared" si="0"/>
        <v>1472</v>
      </c>
      <c r="H13" s="44" t="s">
        <v>225</v>
      </c>
      <c r="I13" s="44" t="s">
        <v>225</v>
      </c>
    </row>
    <row r="14" spans="1:21" x14ac:dyDescent="0.25">
      <c r="A14">
        <v>9</v>
      </c>
      <c r="B14" t="s">
        <v>247</v>
      </c>
      <c r="C14" s="38">
        <v>1284</v>
      </c>
      <c r="D14" s="38">
        <v>1443</v>
      </c>
      <c r="E14" s="38">
        <v>1516</v>
      </c>
      <c r="F14" s="44">
        <f t="shared" si="1"/>
        <v>1443</v>
      </c>
      <c r="G14" s="44">
        <f t="shared" si="0"/>
        <v>1516</v>
      </c>
      <c r="H14" s="44" t="s">
        <v>225</v>
      </c>
      <c r="I14" s="44" t="s">
        <v>225</v>
      </c>
      <c r="K14" s="48"/>
      <c r="L14" s="48"/>
      <c r="M14" s="48"/>
      <c r="N14" s="48"/>
      <c r="O14" s="48"/>
      <c r="P14" s="48"/>
      <c r="Q14" s="48"/>
      <c r="R14" s="48"/>
      <c r="S14" s="48"/>
      <c r="T14" s="48"/>
      <c r="U14" s="48"/>
    </row>
    <row r="15" spans="1:21" x14ac:dyDescent="0.25">
      <c r="A15">
        <v>10</v>
      </c>
      <c r="B15" t="s">
        <v>248</v>
      </c>
      <c r="C15" s="38">
        <v>300862</v>
      </c>
      <c r="D15" s="38">
        <v>401400</v>
      </c>
      <c r="E15" s="38">
        <v>421834</v>
      </c>
      <c r="F15" s="44">
        <f t="shared" si="1"/>
        <v>401400</v>
      </c>
      <c r="G15" s="44">
        <f t="shared" si="0"/>
        <v>421834</v>
      </c>
      <c r="H15" s="44" t="s">
        <v>225</v>
      </c>
      <c r="I15" s="44" t="s">
        <v>225</v>
      </c>
      <c r="K15" s="48"/>
      <c r="L15" s="48"/>
      <c r="M15" s="48" t="s">
        <v>229</v>
      </c>
      <c r="N15" s="48" t="s">
        <v>230</v>
      </c>
      <c r="O15" s="48"/>
      <c r="P15" s="48"/>
      <c r="Q15" s="48"/>
      <c r="R15" s="48"/>
      <c r="S15" s="48"/>
      <c r="T15" s="48"/>
      <c r="U15" s="48"/>
    </row>
    <row r="16" spans="1:21" x14ac:dyDescent="0.25">
      <c r="A16">
        <v>11</v>
      </c>
      <c r="B16" s="41" t="s">
        <v>249</v>
      </c>
      <c r="C16" s="42">
        <v>367428</v>
      </c>
      <c r="D16" s="42">
        <v>517309</v>
      </c>
      <c r="E16" s="42">
        <v>495394</v>
      </c>
      <c r="F16" s="49">
        <f t="shared" si="1"/>
        <v>517309</v>
      </c>
      <c r="G16" s="49">
        <f t="shared" si="0"/>
        <v>495394</v>
      </c>
      <c r="H16" s="44" t="s">
        <v>225</v>
      </c>
      <c r="I16" s="44" t="s">
        <v>225</v>
      </c>
      <c r="K16" s="48"/>
      <c r="L16" s="48" t="s">
        <v>232</v>
      </c>
      <c r="M16" s="54">
        <f>+E81</f>
        <v>0.53459200048486166</v>
      </c>
      <c r="N16" s="54">
        <f>+G81</f>
        <v>0.59965675250863237</v>
      </c>
      <c r="O16" s="48" t="str">
        <f>B81</f>
        <v>Total value of occupied private dwellings</v>
      </c>
      <c r="P16" s="48"/>
      <c r="Q16" s="48"/>
      <c r="R16" s="48"/>
      <c r="S16" s="48"/>
      <c r="T16" s="48"/>
      <c r="U16" s="48"/>
    </row>
    <row r="17" spans="1:21" x14ac:dyDescent="0.25">
      <c r="A17">
        <v>12</v>
      </c>
      <c r="B17" t="s">
        <v>251</v>
      </c>
      <c r="C17" s="38">
        <v>1385535</v>
      </c>
      <c r="D17" s="38">
        <v>476085</v>
      </c>
      <c r="E17" s="38">
        <v>630920</v>
      </c>
      <c r="F17" s="44">
        <f t="shared" si="1"/>
        <v>476085</v>
      </c>
      <c r="G17" s="44">
        <f t="shared" si="0"/>
        <v>630920</v>
      </c>
      <c r="H17" s="44">
        <f>+E17-D17</f>
        <v>154835</v>
      </c>
      <c r="I17" s="44">
        <f>+C17-E17</f>
        <v>754615</v>
      </c>
      <c r="K17" s="48"/>
      <c r="L17" s="48" t="s">
        <v>235</v>
      </c>
      <c r="M17" s="54">
        <f>+F27</f>
        <v>0.43947871315903997</v>
      </c>
      <c r="N17" s="54">
        <f>+G27</f>
        <v>0.52467073475898507</v>
      </c>
      <c r="O17" s="48" t="str">
        <f>+B26</f>
        <v xml:space="preserve">Total value of owned housing (calc)  </v>
      </c>
      <c r="P17" s="48"/>
      <c r="Q17" s="48"/>
      <c r="R17" s="48"/>
      <c r="S17" s="48"/>
      <c r="T17" s="48"/>
      <c r="U17" s="48"/>
    </row>
    <row r="18" spans="1:21" x14ac:dyDescent="0.25">
      <c r="A18">
        <v>13</v>
      </c>
      <c r="B18" t="s">
        <v>253</v>
      </c>
      <c r="C18" s="38">
        <v>16.3</v>
      </c>
      <c r="D18" s="38">
        <v>16.5</v>
      </c>
      <c r="E18" s="38">
        <v>15.9</v>
      </c>
      <c r="F18" s="44">
        <f t="shared" si="1"/>
        <v>16.5</v>
      </c>
      <c r="G18" s="44">
        <f t="shared" si="0"/>
        <v>15.9</v>
      </c>
      <c r="H18" s="44" t="s">
        <v>225</v>
      </c>
      <c r="I18" s="44" t="s">
        <v>225</v>
      </c>
      <c r="K18" s="48"/>
      <c r="L18" s="48" t="s">
        <v>237</v>
      </c>
      <c r="M18" s="48">
        <f>R22-M22+1</f>
        <v>6</v>
      </c>
      <c r="N18" s="48">
        <f>R22-M22+1</f>
        <v>6</v>
      </c>
      <c r="O18" s="48"/>
      <c r="P18" s="48"/>
      <c r="Q18" s="48"/>
      <c r="R18" s="48"/>
      <c r="S18" s="48"/>
      <c r="T18" s="48"/>
      <c r="U18" s="48"/>
    </row>
    <row r="19" spans="1:21" x14ac:dyDescent="0.25">
      <c r="A19">
        <v>14</v>
      </c>
      <c r="B19" t="s">
        <v>254</v>
      </c>
      <c r="C19" s="38">
        <v>42.3</v>
      </c>
      <c r="D19" s="38">
        <v>43.5</v>
      </c>
      <c r="E19" s="38">
        <v>43.2</v>
      </c>
      <c r="F19" s="44">
        <f t="shared" si="1"/>
        <v>43.5</v>
      </c>
      <c r="G19" s="44">
        <f t="shared" si="0"/>
        <v>43.2</v>
      </c>
      <c r="H19" s="44" t="s">
        <v>225</v>
      </c>
      <c r="I19" s="44" t="s">
        <v>225</v>
      </c>
      <c r="K19" s="48"/>
      <c r="L19" s="48" t="s">
        <v>238</v>
      </c>
      <c r="M19" s="57">
        <f>(M16/M17)^(1/M18)-1</f>
        <v>3.3191366767330255E-2</v>
      </c>
      <c r="N19" s="57">
        <f>(N16/N17)^(1/N18)-1</f>
        <v>2.2514121641506568E-2</v>
      </c>
      <c r="O19" s="48"/>
      <c r="P19" s="48"/>
      <c r="Q19" s="48"/>
      <c r="R19" s="48"/>
      <c r="S19" s="48"/>
      <c r="T19" s="48"/>
      <c r="U19" s="48"/>
    </row>
    <row r="20" spans="1:21" x14ac:dyDescent="0.25">
      <c r="A20">
        <v>15</v>
      </c>
      <c r="B20" t="s">
        <v>255</v>
      </c>
      <c r="C20" s="38">
        <v>892</v>
      </c>
      <c r="D20" s="38">
        <v>1001</v>
      </c>
      <c r="E20" s="38">
        <v>1003</v>
      </c>
      <c r="F20" s="44">
        <f t="shared" si="1"/>
        <v>1001</v>
      </c>
      <c r="G20" s="44">
        <f t="shared" si="0"/>
        <v>1003</v>
      </c>
      <c r="H20" s="44" t="s">
        <v>245</v>
      </c>
      <c r="I20" s="44" t="s">
        <v>225</v>
      </c>
      <c r="K20" s="48"/>
      <c r="L20" s="48"/>
      <c r="M20" s="48"/>
      <c r="N20" s="48"/>
      <c r="O20" s="48"/>
      <c r="P20" s="48"/>
      <c r="Q20" s="48"/>
      <c r="R20" s="48"/>
      <c r="S20" s="48"/>
      <c r="T20" s="48"/>
      <c r="U20" s="48"/>
    </row>
    <row r="21" spans="1:21" x14ac:dyDescent="0.25">
      <c r="A21">
        <v>16</v>
      </c>
      <c r="B21" t="s">
        <v>256</v>
      </c>
      <c r="C21" s="38">
        <v>926</v>
      </c>
      <c r="D21" s="38">
        <v>1026</v>
      </c>
      <c r="E21" s="38">
        <v>1043</v>
      </c>
      <c r="F21" s="44">
        <f t="shared" si="1"/>
        <v>1026</v>
      </c>
      <c r="G21" s="44">
        <f t="shared" si="0"/>
        <v>1043</v>
      </c>
      <c r="H21" s="44" t="s">
        <v>225</v>
      </c>
      <c r="I21" s="44" t="s">
        <v>225</v>
      </c>
      <c r="K21" s="48"/>
      <c r="L21" s="48"/>
      <c r="M21" s="48"/>
      <c r="N21" s="48"/>
      <c r="O21" s="48"/>
      <c r="P21" s="48"/>
      <c r="Q21" s="48"/>
      <c r="R21" s="48"/>
      <c r="S21" s="48"/>
      <c r="T21" s="48"/>
      <c r="U21" s="48"/>
    </row>
    <row r="22" spans="1:21" x14ac:dyDescent="0.25">
      <c r="F22" s="46"/>
      <c r="G22" s="46">
        <f t="shared" si="0"/>
        <v>0</v>
      </c>
      <c r="H22" s="46"/>
      <c r="I22" s="46"/>
      <c r="K22" s="48"/>
      <c r="L22" s="48"/>
      <c r="M22" s="48">
        <v>2011</v>
      </c>
      <c r="N22" s="48">
        <v>2012</v>
      </c>
      <c r="O22" s="48">
        <v>2013</v>
      </c>
      <c r="P22" s="48">
        <v>2014</v>
      </c>
      <c r="Q22" s="48">
        <v>2015</v>
      </c>
      <c r="R22" s="48">
        <v>2016</v>
      </c>
      <c r="S22" s="48">
        <v>2017</v>
      </c>
      <c r="T22" s="48">
        <v>2018</v>
      </c>
      <c r="U22" s="48"/>
    </row>
    <row r="23" spans="1:21" x14ac:dyDescent="0.25">
      <c r="A23" t="s">
        <v>257</v>
      </c>
      <c r="B23" t="s">
        <v>236</v>
      </c>
      <c r="C23" s="38">
        <f>+C10*C16</f>
        <v>1266395716200</v>
      </c>
      <c r="D23" s="38">
        <f>+D10*D16</f>
        <v>295789526565</v>
      </c>
      <c r="E23" s="38">
        <f>+E10*E16</f>
        <v>672368552560</v>
      </c>
      <c r="F23" s="44">
        <f>+D23</f>
        <v>295789526565</v>
      </c>
      <c r="G23" s="44">
        <f t="shared" si="0"/>
        <v>672368552560</v>
      </c>
      <c r="H23" s="44">
        <f>+E23-D23</f>
        <v>376579025995</v>
      </c>
      <c r="I23" s="44">
        <f>+C23-E23</f>
        <v>594027163640</v>
      </c>
      <c r="K23" s="48"/>
      <c r="L23" s="48" t="s">
        <v>306</v>
      </c>
      <c r="M23" s="57">
        <f>+M17</f>
        <v>0.43947871315903997</v>
      </c>
      <c r="N23" s="58">
        <f>+M23*(1+$M$19)</f>
        <v>0.454065612313936</v>
      </c>
      <c r="O23" s="58">
        <f>+N23*(1+$M$19)</f>
        <v>0.46913667058868025</v>
      </c>
      <c r="P23" s="58">
        <f>+O23*(1+$M$19)</f>
        <v>0.48470795788619331</v>
      </c>
      <c r="Q23" s="58">
        <f>+P23*(1+$M$19)</f>
        <v>0.50079607749143762</v>
      </c>
      <c r="R23" s="57">
        <f>+M16</f>
        <v>0.53459200048486166</v>
      </c>
      <c r="S23" s="58">
        <f>+R23*(1+$M$19)</f>
        <v>0.55233583964383548</v>
      </c>
      <c r="T23" s="58">
        <f>+S23*(1+$M$19)</f>
        <v>0.57066862107619531</v>
      </c>
      <c r="U23" s="48"/>
    </row>
    <row r="24" spans="1:21" x14ac:dyDescent="0.25">
      <c r="F24" s="45">
        <f>+F23/$C23</f>
        <v>0.23356800941538119</v>
      </c>
      <c r="G24" s="45"/>
      <c r="H24" s="45">
        <f>+H23/$C23</f>
        <v>0.29736283941719166</v>
      </c>
      <c r="I24" s="45">
        <f>+I23/$C23</f>
        <v>0.46906915116742715</v>
      </c>
      <c r="K24" s="48"/>
      <c r="L24" s="48" t="s">
        <v>307</v>
      </c>
      <c r="M24" s="57">
        <f>+N17</f>
        <v>0.52467073475898507</v>
      </c>
      <c r="N24" s="58">
        <f>+M24*(1+$N$19)</f>
        <v>0.53648323550308752</v>
      </c>
      <c r="O24" s="58">
        <f>+N24*(1+$N$19)</f>
        <v>0.54856168432583308</v>
      </c>
      <c r="P24" s="58">
        <f>+O24*(1+$N$19)</f>
        <v>0.56091206881461464</v>
      </c>
      <c r="Q24" s="58">
        <f>+P24*(1+$N$19)</f>
        <v>0.57354051136209594</v>
      </c>
      <c r="R24" s="57">
        <f>+N16</f>
        <v>0.59965675250863237</v>
      </c>
      <c r="S24" s="58">
        <f>+R24*(1+$N$19)</f>
        <v>0.6131574975777625</v>
      </c>
      <c r="T24" s="58">
        <f>+S24*(1+$N$19)</f>
        <v>0.62696220006363002</v>
      </c>
      <c r="U24" s="48"/>
    </row>
    <row r="25" spans="1:21" x14ac:dyDescent="0.25">
      <c r="F25" s="50">
        <f>F23/E23</f>
        <v>0.43992171471851327</v>
      </c>
      <c r="G25" s="50">
        <f>+G23/C23</f>
        <v>0.5309308488325728</v>
      </c>
      <c r="H25" s="47"/>
      <c r="I25" s="47"/>
      <c r="K25" s="48"/>
      <c r="L25" s="48"/>
      <c r="M25" s="48"/>
      <c r="N25" s="48"/>
      <c r="O25" s="48"/>
      <c r="P25" s="48"/>
      <c r="Q25" s="48"/>
      <c r="R25" s="48"/>
      <c r="S25" s="48"/>
      <c r="T25" s="48"/>
      <c r="U25" s="48"/>
    </row>
    <row r="26" spans="1:21" x14ac:dyDescent="0.25">
      <c r="A26" t="s">
        <v>296</v>
      </c>
      <c r="B26" t="s">
        <v>252</v>
      </c>
      <c r="C26" s="38">
        <f>+C16*C5</f>
        <v>1282808724960</v>
      </c>
      <c r="D26" s="38">
        <f>+D16*D5</f>
        <v>295792113110</v>
      </c>
      <c r="E26" s="38">
        <f>+E16*E5</f>
        <v>673052196280</v>
      </c>
      <c r="F26" s="44">
        <f>+D26</f>
        <v>295792113110</v>
      </c>
      <c r="G26" s="44">
        <f>E26</f>
        <v>673052196280</v>
      </c>
      <c r="H26" s="44">
        <f>+E26-D26</f>
        <v>377260083170</v>
      </c>
      <c r="I26" s="44">
        <f>+C26-E26</f>
        <v>609756528680</v>
      </c>
    </row>
    <row r="27" spans="1:21" x14ac:dyDescent="0.25">
      <c r="F27" s="51">
        <f>F26/E26</f>
        <v>0.43947871315903997</v>
      </c>
      <c r="G27" s="51">
        <f>E26/C26</f>
        <v>0.52467073475898507</v>
      </c>
      <c r="H27" s="45"/>
      <c r="I27" s="45"/>
    </row>
    <row r="28" spans="1:21" x14ac:dyDescent="0.25">
      <c r="F28" s="44" t="s">
        <v>258</v>
      </c>
      <c r="G28" s="44" t="s">
        <v>259</v>
      </c>
      <c r="H28" s="44"/>
      <c r="I28" s="44"/>
    </row>
    <row r="29" spans="1:21" x14ac:dyDescent="0.25">
      <c r="C29" s="38">
        <f>C23/C10</f>
        <v>367428</v>
      </c>
      <c r="D29" s="38">
        <f>D23/D10</f>
        <v>517309</v>
      </c>
      <c r="E29" s="38">
        <f>E23/E10</f>
        <v>495394</v>
      </c>
    </row>
    <row r="30" spans="1:21" x14ac:dyDescent="0.25">
      <c r="C30" s="38">
        <f>C26/C5</f>
        <v>367428</v>
      </c>
      <c r="D30" s="38">
        <f>D26/D5</f>
        <v>517309</v>
      </c>
      <c r="E30" s="38">
        <f>E26/E5</f>
        <v>495394</v>
      </c>
      <c r="F30" s="45">
        <f>+F26/$C26</f>
        <v>0.23058161934408675</v>
      </c>
      <c r="H30" s="45">
        <f>+H26/$C26</f>
        <v>0.29408911541489835</v>
      </c>
      <c r="I30" s="45">
        <f>+I26/$C26</f>
        <v>0.47532926524101493</v>
      </c>
    </row>
    <row r="31" spans="1:21" x14ac:dyDescent="0.25">
      <c r="C31" t="str">
        <f>IF(C30=C16,$B16,"FALSE")</f>
        <v xml:space="preserve">  Average value of dwellings ($)</v>
      </c>
      <c r="D31" t="str">
        <f>IF(D30=D16,$B16,"FALSE")</f>
        <v xml:space="preserve">  Average value of dwellings ($)</v>
      </c>
      <c r="E31" t="str">
        <f>IF(E30=E16,$B16,"FALSE")</f>
        <v xml:space="preserve">  Average value of dwellings ($)</v>
      </c>
    </row>
    <row r="33" spans="1:7" x14ac:dyDescent="0.25">
      <c r="B33" s="2" t="s">
        <v>260</v>
      </c>
    </row>
    <row r="34" spans="1:7" x14ac:dyDescent="0.25">
      <c r="A34" t="s">
        <v>261</v>
      </c>
      <c r="B34" s="37" t="s">
        <v>290</v>
      </c>
    </row>
    <row r="35" spans="1:7" x14ac:dyDescent="0.25">
      <c r="B35" t="s">
        <v>262</v>
      </c>
    </row>
    <row r="36" spans="1:7" x14ac:dyDescent="0.25">
      <c r="B36" t="s">
        <v>263</v>
      </c>
      <c r="C36" s="17" t="s">
        <v>301</v>
      </c>
      <c r="D36" s="17" t="s">
        <v>302</v>
      </c>
      <c r="E36" s="17" t="s">
        <v>299</v>
      </c>
      <c r="F36" s="17" t="s">
        <v>300</v>
      </c>
      <c r="G36" s="17" t="s">
        <v>223</v>
      </c>
    </row>
    <row r="37" spans="1:7" x14ac:dyDescent="0.25">
      <c r="C37" t="s">
        <v>264</v>
      </c>
      <c r="D37" t="s">
        <v>265</v>
      </c>
      <c r="E37" t="s">
        <v>266</v>
      </c>
      <c r="F37" t="s">
        <v>267</v>
      </c>
      <c r="G37" t="s">
        <v>268</v>
      </c>
    </row>
    <row r="38" spans="1:7" x14ac:dyDescent="0.25">
      <c r="B38" t="s">
        <v>269</v>
      </c>
      <c r="C38" s="38">
        <v>14072079</v>
      </c>
      <c r="D38" s="38">
        <v>5169174</v>
      </c>
      <c r="E38" s="38">
        <v>1112929</v>
      </c>
      <c r="F38" s="38">
        <v>1112929</v>
      </c>
      <c r="G38" s="38">
        <v>2135909</v>
      </c>
    </row>
    <row r="39" spans="1:7" x14ac:dyDescent="0.25">
      <c r="A39" t="s">
        <v>293</v>
      </c>
      <c r="B39" s="41" t="s">
        <v>270</v>
      </c>
      <c r="C39" s="42">
        <v>14072080</v>
      </c>
      <c r="D39" s="42">
        <v>5169175</v>
      </c>
      <c r="E39" s="42">
        <v>1112930</v>
      </c>
      <c r="F39" s="42">
        <v>1112930</v>
      </c>
      <c r="G39" s="42">
        <v>2135910</v>
      </c>
    </row>
    <row r="40" spans="1:7" x14ac:dyDescent="0.25">
      <c r="B40" t="s">
        <v>271</v>
      </c>
      <c r="C40" s="38">
        <v>7541495</v>
      </c>
      <c r="D40" s="38">
        <v>2807380</v>
      </c>
      <c r="E40" s="38">
        <v>269675</v>
      </c>
      <c r="F40" s="38">
        <v>269675</v>
      </c>
      <c r="G40" s="38">
        <v>846405</v>
      </c>
    </row>
    <row r="41" spans="1:7" x14ac:dyDescent="0.25">
      <c r="B41" t="s">
        <v>272</v>
      </c>
      <c r="C41" s="38">
        <v>1391040</v>
      </c>
      <c r="D41" s="38">
        <v>886705</v>
      </c>
      <c r="E41" s="38">
        <v>493275</v>
      </c>
      <c r="F41" s="38">
        <v>493280</v>
      </c>
      <c r="G41" s="38">
        <v>626905</v>
      </c>
    </row>
    <row r="42" spans="1:7" x14ac:dyDescent="0.25">
      <c r="B42" t="s">
        <v>273</v>
      </c>
      <c r="C42" s="38">
        <v>4949795</v>
      </c>
      <c r="D42" s="38">
        <v>1460200</v>
      </c>
      <c r="E42" s="38">
        <v>349880</v>
      </c>
      <c r="F42" s="38">
        <v>349885</v>
      </c>
      <c r="G42" s="38">
        <v>661955</v>
      </c>
    </row>
    <row r="43" spans="1:7" x14ac:dyDescent="0.25">
      <c r="B43" t="s">
        <v>274</v>
      </c>
      <c r="C43" s="38">
        <v>698800</v>
      </c>
      <c r="D43" s="38">
        <v>289975</v>
      </c>
      <c r="E43" s="38">
        <v>71225</v>
      </c>
      <c r="F43" s="38">
        <v>71230</v>
      </c>
      <c r="G43" s="38">
        <v>158815</v>
      </c>
    </row>
    <row r="44" spans="1:7" x14ac:dyDescent="0.25">
      <c r="B44" t="s">
        <v>275</v>
      </c>
      <c r="C44" s="38">
        <v>891305</v>
      </c>
      <c r="D44" s="38">
        <v>460425</v>
      </c>
      <c r="E44" s="38">
        <v>61630</v>
      </c>
      <c r="F44" s="38">
        <v>61630</v>
      </c>
      <c r="G44" s="38">
        <v>195245</v>
      </c>
    </row>
    <row r="45" spans="1:7" x14ac:dyDescent="0.25">
      <c r="B45" t="s">
        <v>276</v>
      </c>
      <c r="C45" s="38">
        <v>784300</v>
      </c>
      <c r="D45" s="38">
        <v>176080</v>
      </c>
      <c r="E45" s="38">
        <v>48540</v>
      </c>
      <c r="F45" s="38">
        <v>48540</v>
      </c>
      <c r="G45" s="38">
        <v>89975</v>
      </c>
    </row>
    <row r="46" spans="1:7" x14ac:dyDescent="0.25">
      <c r="B46" t="s">
        <v>277</v>
      </c>
      <c r="C46" s="38">
        <v>2539390</v>
      </c>
      <c r="D46" s="38">
        <v>522810</v>
      </c>
      <c r="E46" s="38">
        <v>165630</v>
      </c>
      <c r="F46" s="38">
        <v>165625</v>
      </c>
      <c r="G46" s="38">
        <v>214365</v>
      </c>
    </row>
    <row r="47" spans="1:7" x14ac:dyDescent="0.25">
      <c r="B47" t="s">
        <v>278</v>
      </c>
      <c r="C47" s="38">
        <v>36005</v>
      </c>
      <c r="D47" s="38">
        <v>10910</v>
      </c>
      <c r="E47" s="38">
        <v>2860</v>
      </c>
      <c r="F47" s="38">
        <v>2860</v>
      </c>
      <c r="G47" s="38">
        <v>3555</v>
      </c>
    </row>
    <row r="48" spans="1:7" x14ac:dyDescent="0.25">
      <c r="B48" t="s">
        <v>279</v>
      </c>
      <c r="C48" s="38">
        <v>189755</v>
      </c>
      <c r="D48" s="38">
        <v>14890</v>
      </c>
      <c r="E48" s="38">
        <v>95</v>
      </c>
      <c r="F48" s="38">
        <v>95</v>
      </c>
      <c r="G48" s="38">
        <v>640</v>
      </c>
    </row>
    <row r="49" spans="1:7" x14ac:dyDescent="0.25">
      <c r="B49" t="s">
        <v>280</v>
      </c>
      <c r="C49" s="38">
        <v>14072080</v>
      </c>
      <c r="D49" s="38">
        <v>5169170</v>
      </c>
      <c r="E49" s="38">
        <v>1112930</v>
      </c>
      <c r="F49" s="38">
        <v>1112930</v>
      </c>
      <c r="G49" s="38">
        <v>2135910</v>
      </c>
    </row>
    <row r="50" spans="1:7" x14ac:dyDescent="0.25">
      <c r="B50" t="s">
        <v>281</v>
      </c>
      <c r="C50" s="38">
        <v>3969790</v>
      </c>
      <c r="D50" s="38">
        <v>1341300</v>
      </c>
      <c r="E50" s="38">
        <v>359955</v>
      </c>
      <c r="F50" s="38">
        <v>359955</v>
      </c>
      <c r="G50" s="38">
        <v>519795</v>
      </c>
    </row>
    <row r="51" spans="1:7" x14ac:dyDescent="0.25">
      <c r="B51" t="s">
        <v>282</v>
      </c>
      <c r="C51" s="38">
        <v>4834605</v>
      </c>
      <c r="D51" s="38">
        <v>1693525</v>
      </c>
      <c r="E51" s="38">
        <v>333425</v>
      </c>
      <c r="F51" s="38">
        <v>333425</v>
      </c>
      <c r="G51" s="38">
        <v>598700</v>
      </c>
    </row>
    <row r="52" spans="1:7" x14ac:dyDescent="0.25">
      <c r="B52" t="s">
        <v>283</v>
      </c>
      <c r="C52" s="38">
        <v>2140640</v>
      </c>
      <c r="D52" s="38">
        <v>834260</v>
      </c>
      <c r="E52" s="38">
        <v>175720</v>
      </c>
      <c r="F52" s="38">
        <v>175720</v>
      </c>
      <c r="G52" s="38">
        <v>373775</v>
      </c>
    </row>
    <row r="53" spans="1:7" x14ac:dyDescent="0.25">
      <c r="B53" t="s">
        <v>284</v>
      </c>
      <c r="C53" s="38">
        <v>1946275</v>
      </c>
      <c r="D53" s="38">
        <v>796320</v>
      </c>
      <c r="E53" s="38">
        <v>146580</v>
      </c>
      <c r="F53" s="38">
        <v>146580</v>
      </c>
      <c r="G53" s="38">
        <v>377170</v>
      </c>
    </row>
    <row r="54" spans="1:7" x14ac:dyDescent="0.25">
      <c r="B54" t="s">
        <v>285</v>
      </c>
      <c r="C54" s="38">
        <v>1180770</v>
      </c>
      <c r="D54" s="38">
        <v>503775</v>
      </c>
      <c r="E54" s="38">
        <v>97245</v>
      </c>
      <c r="F54" s="38">
        <v>97245</v>
      </c>
      <c r="G54" s="38">
        <v>266470</v>
      </c>
    </row>
    <row r="55" spans="1:7" x14ac:dyDescent="0.25">
      <c r="B55" t="s">
        <v>286</v>
      </c>
      <c r="C55" s="38">
        <v>34460060</v>
      </c>
      <c r="D55" s="38">
        <v>13242160</v>
      </c>
      <c r="E55" s="38">
        <v>2691665</v>
      </c>
      <c r="F55" s="38">
        <v>2691665</v>
      </c>
      <c r="G55" s="38">
        <v>5862855</v>
      </c>
    </row>
    <row r="56" spans="1:7" x14ac:dyDescent="0.25">
      <c r="B56" t="s">
        <v>287</v>
      </c>
      <c r="C56" s="39">
        <v>2.4</v>
      </c>
      <c r="D56" s="39">
        <v>2.6</v>
      </c>
      <c r="E56" s="39">
        <v>2.4</v>
      </c>
      <c r="F56" s="39">
        <v>2.4</v>
      </c>
      <c r="G56" s="39">
        <v>2.7</v>
      </c>
    </row>
    <row r="58" spans="1:7" x14ac:dyDescent="0.25">
      <c r="B58" t="s">
        <v>263</v>
      </c>
      <c r="C58" s="17" t="s">
        <v>301</v>
      </c>
      <c r="D58" s="17" t="s">
        <v>302</v>
      </c>
      <c r="E58" s="17" t="s">
        <v>299</v>
      </c>
      <c r="F58" s="17" t="s">
        <v>300</v>
      </c>
      <c r="G58" s="17" t="s">
        <v>223</v>
      </c>
    </row>
    <row r="59" spans="1:7" x14ac:dyDescent="0.25">
      <c r="C59" t="s">
        <v>264</v>
      </c>
      <c r="D59" t="s">
        <v>265</v>
      </c>
      <c r="E59" t="s">
        <v>266</v>
      </c>
      <c r="F59" t="s">
        <v>267</v>
      </c>
      <c r="G59" t="s">
        <v>268</v>
      </c>
    </row>
    <row r="60" spans="1:7" x14ac:dyDescent="0.25">
      <c r="A60" t="s">
        <v>294</v>
      </c>
      <c r="B60" s="41" t="s">
        <v>288</v>
      </c>
      <c r="C60" s="42">
        <v>9368330</v>
      </c>
      <c r="D60" s="42">
        <v>3557485</v>
      </c>
      <c r="E60" s="42">
        <v>587080</v>
      </c>
      <c r="F60" s="42">
        <v>587080</v>
      </c>
      <c r="G60" s="42">
        <v>1418695</v>
      </c>
    </row>
    <row r="61" spans="1:7" x14ac:dyDescent="0.25">
      <c r="B61" t="s">
        <v>242</v>
      </c>
      <c r="C61" s="39">
        <v>60.7</v>
      </c>
      <c r="D61" s="39">
        <v>61</v>
      </c>
      <c r="E61" s="39">
        <v>57.5</v>
      </c>
      <c r="F61" s="39">
        <v>57.5</v>
      </c>
      <c r="G61" s="39">
        <v>63.2</v>
      </c>
    </row>
    <row r="62" spans="1:7" x14ac:dyDescent="0.25">
      <c r="B62" t="s">
        <v>289</v>
      </c>
      <c r="C62" s="39">
        <v>16.600000000000001</v>
      </c>
      <c r="D62" s="39">
        <v>19.8</v>
      </c>
      <c r="E62" s="39">
        <v>27.4</v>
      </c>
      <c r="F62" s="39">
        <v>27.4</v>
      </c>
      <c r="G62" s="39">
        <v>26.7</v>
      </c>
    </row>
    <row r="63" spans="1:7" x14ac:dyDescent="0.25">
      <c r="B63" t="s">
        <v>246</v>
      </c>
      <c r="C63" s="38">
        <v>1130</v>
      </c>
      <c r="D63" s="38">
        <v>1299</v>
      </c>
      <c r="E63" s="38">
        <v>1496</v>
      </c>
      <c r="F63" s="38">
        <v>1496</v>
      </c>
      <c r="G63" s="38">
        <v>1655</v>
      </c>
    </row>
    <row r="64" spans="1:7" x14ac:dyDescent="0.25">
      <c r="B64" t="s">
        <v>247</v>
      </c>
      <c r="C64" s="38">
        <v>1313</v>
      </c>
      <c r="D64" s="38">
        <v>1463</v>
      </c>
      <c r="E64" s="38">
        <v>1682</v>
      </c>
      <c r="F64" s="38">
        <v>1682</v>
      </c>
      <c r="G64" s="38">
        <v>1755</v>
      </c>
    </row>
    <row r="65" spans="1:7" x14ac:dyDescent="0.25">
      <c r="B65" t="s">
        <v>248</v>
      </c>
      <c r="C65" s="38">
        <v>341556</v>
      </c>
      <c r="D65" s="38">
        <v>400496</v>
      </c>
      <c r="E65" s="38">
        <v>601922</v>
      </c>
      <c r="F65" s="38">
        <v>601922</v>
      </c>
      <c r="G65" s="38">
        <v>647648</v>
      </c>
    </row>
    <row r="66" spans="1:7" x14ac:dyDescent="0.25">
      <c r="A66" t="s">
        <v>295</v>
      </c>
      <c r="B66" s="41" t="s">
        <v>249</v>
      </c>
      <c r="C66" s="42">
        <v>443058</v>
      </c>
      <c r="D66" s="42">
        <v>506409</v>
      </c>
      <c r="E66" s="42">
        <v>754015</v>
      </c>
      <c r="F66" s="42">
        <v>754015</v>
      </c>
      <c r="G66" s="42">
        <v>734924</v>
      </c>
    </row>
    <row r="69" spans="1:7" x14ac:dyDescent="0.25">
      <c r="A69" t="s">
        <v>293</v>
      </c>
      <c r="B69" t="str">
        <f t="shared" ref="B69:G69" si="3">+B39</f>
        <v>Total - Occupied private dwellings by structural type of dwelling - 100% data</v>
      </c>
      <c r="C69" s="38">
        <f t="shared" si="3"/>
        <v>14072080</v>
      </c>
      <c r="D69" s="38">
        <f t="shared" si="3"/>
        <v>5169175</v>
      </c>
      <c r="E69" s="38">
        <f t="shared" si="3"/>
        <v>1112930</v>
      </c>
      <c r="F69" s="38">
        <f t="shared" si="3"/>
        <v>1112930</v>
      </c>
      <c r="G69" s="38">
        <f t="shared" si="3"/>
        <v>2135910</v>
      </c>
    </row>
    <row r="70" spans="1:7" x14ac:dyDescent="0.25">
      <c r="A70" t="s">
        <v>294</v>
      </c>
      <c r="B70" t="str">
        <f t="shared" ref="B70:G70" si="4">+B60</f>
        <v>Total - Owner households in non-farm, non-reserve private dwellings - 25% sample data</v>
      </c>
      <c r="C70" s="38">
        <f t="shared" si="4"/>
        <v>9368330</v>
      </c>
      <c r="D70" s="38">
        <f t="shared" si="4"/>
        <v>3557485</v>
      </c>
      <c r="E70" s="38">
        <f t="shared" si="4"/>
        <v>587080</v>
      </c>
      <c r="F70" s="38">
        <f t="shared" si="4"/>
        <v>587080</v>
      </c>
      <c r="G70" s="38">
        <f t="shared" si="4"/>
        <v>1418695</v>
      </c>
    </row>
    <row r="71" spans="1:7" x14ac:dyDescent="0.25">
      <c r="A71" t="s">
        <v>295</v>
      </c>
      <c r="B71" t="str">
        <f t="shared" ref="B71:G71" si="5">B66</f>
        <v xml:space="preserve">  Average value of dwellings ($)</v>
      </c>
      <c r="C71" s="38">
        <f t="shared" si="5"/>
        <v>443058</v>
      </c>
      <c r="D71" s="38">
        <f t="shared" si="5"/>
        <v>506409</v>
      </c>
      <c r="E71" s="38">
        <f t="shared" si="5"/>
        <v>754015</v>
      </c>
      <c r="F71" s="38">
        <f t="shared" si="5"/>
        <v>754015</v>
      </c>
      <c r="G71" s="38">
        <f t="shared" si="5"/>
        <v>734924</v>
      </c>
    </row>
    <row r="73" spans="1:7" x14ac:dyDescent="0.25">
      <c r="A73" t="s">
        <v>297</v>
      </c>
      <c r="B73" t="s">
        <v>250</v>
      </c>
      <c r="C73" s="38">
        <f>C69*C$71</f>
        <v>6234747620640</v>
      </c>
      <c r="D73" s="38">
        <f t="shared" ref="D73:G74" si="6">D69*D$71</f>
        <v>2617716742575</v>
      </c>
      <c r="E73" s="38">
        <f>E69*E$71</f>
        <v>839165913950</v>
      </c>
      <c r="F73" s="38">
        <f t="shared" si="6"/>
        <v>839165913950</v>
      </c>
      <c r="G73" s="38">
        <f t="shared" si="6"/>
        <v>1569731520840</v>
      </c>
    </row>
    <row r="74" spans="1:7" x14ac:dyDescent="0.25">
      <c r="A74" t="s">
        <v>298</v>
      </c>
      <c r="B74" t="s">
        <v>233</v>
      </c>
      <c r="C74" s="38">
        <f>C70*C$71</f>
        <v>4150713553140</v>
      </c>
      <c r="D74" s="38">
        <f t="shared" si="6"/>
        <v>1801542421365</v>
      </c>
      <c r="E74" s="38">
        <f>E70*E$71</f>
        <v>442667126200</v>
      </c>
      <c r="F74" s="38">
        <f t="shared" si="6"/>
        <v>442667126200</v>
      </c>
      <c r="G74" s="38">
        <f t="shared" si="6"/>
        <v>1042633004180</v>
      </c>
    </row>
    <row r="76" spans="1:7" x14ac:dyDescent="0.25">
      <c r="E76" s="52" t="s">
        <v>291</v>
      </c>
      <c r="G76" s="52" t="s">
        <v>292</v>
      </c>
    </row>
    <row r="77" spans="1:7" x14ac:dyDescent="0.25">
      <c r="A77" t="s">
        <v>293</v>
      </c>
      <c r="B77" t="str">
        <f>B69</f>
        <v>Total - Occupied private dwellings by structural type of dwelling - 100% data</v>
      </c>
      <c r="E77" s="40">
        <f>+E69/G69</f>
        <v>0.52105659882672961</v>
      </c>
      <c r="G77" s="40">
        <f>+G69/D69</f>
        <v>0.41320133290128502</v>
      </c>
    </row>
    <row r="78" spans="1:7" x14ac:dyDescent="0.25">
      <c r="A78" t="s">
        <v>294</v>
      </c>
      <c r="B78" t="str">
        <f>B70</f>
        <v>Total - Owner households in non-farm, non-reserve private dwellings - 25% sample data</v>
      </c>
      <c r="E78" s="40">
        <f>+E70/G70</f>
        <v>0.4138169232992292</v>
      </c>
      <c r="G78" s="40">
        <f>+G70/D70</f>
        <v>0.39879156201642452</v>
      </c>
    </row>
    <row r="79" spans="1:7" x14ac:dyDescent="0.25">
      <c r="A79" t="s">
        <v>295</v>
      </c>
      <c r="B79" t="str">
        <f>B71</f>
        <v xml:space="preserve">  Average value of dwellings ($)</v>
      </c>
      <c r="E79" s="40">
        <f>+E71/G71</f>
        <v>1.0259768357000179</v>
      </c>
      <c r="G79" s="40">
        <f>+G71/D71</f>
        <v>1.4512459296734457</v>
      </c>
    </row>
    <row r="81" spans="1:7" x14ac:dyDescent="0.25">
      <c r="A81" t="s">
        <v>297</v>
      </c>
      <c r="B81" t="str">
        <f>B73</f>
        <v>Total value of occupied private dwellings</v>
      </c>
      <c r="E81" s="53">
        <f>+E73/G73</f>
        <v>0.53459200048486166</v>
      </c>
      <c r="G81" s="53">
        <f>+G73/D73</f>
        <v>0.59965675250863237</v>
      </c>
    </row>
    <row r="82" spans="1:7" x14ac:dyDescent="0.25">
      <c r="A82" t="s">
        <v>298</v>
      </c>
      <c r="B82" t="str">
        <f>B74</f>
        <v>Total value of owner households in non-farm, non-reserve private dwellings</v>
      </c>
      <c r="E82" s="54">
        <f>+E74/G74</f>
        <v>0.42456657752566024</v>
      </c>
      <c r="G82" s="54">
        <f>+G74/D74</f>
        <v>0.57874463116445163</v>
      </c>
    </row>
  </sheetData>
  <hyperlinks>
    <hyperlink ref="B34" r:id="rId1"/>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P49"/>
  <sheetViews>
    <sheetView view="pageBreakPreview" zoomScaleNormal="100" zoomScaleSheetLayoutView="100" workbookViewId="0">
      <selection activeCell="A19" sqref="A19"/>
    </sheetView>
  </sheetViews>
  <sheetFormatPr defaultRowHeight="15" x14ac:dyDescent="0.25"/>
  <cols>
    <col min="1" max="7" width="13.7109375" style="74" customWidth="1"/>
    <col min="8" max="16384" width="9.140625" style="75"/>
  </cols>
  <sheetData>
    <row r="1" spans="1:7" x14ac:dyDescent="0.25">
      <c r="A1" s="73"/>
    </row>
    <row r="2" spans="1:7" x14ac:dyDescent="0.25">
      <c r="A2" s="73"/>
    </row>
    <row r="3" spans="1:7" x14ac:dyDescent="0.25">
      <c r="A3" s="73"/>
    </row>
    <row r="4" spans="1:7" x14ac:dyDescent="0.25">
      <c r="A4" s="73"/>
    </row>
    <row r="5" spans="1:7" x14ac:dyDescent="0.25">
      <c r="A5" s="73"/>
    </row>
    <row r="6" spans="1:7" x14ac:dyDescent="0.25">
      <c r="A6" s="73"/>
    </row>
    <row r="7" spans="1:7" x14ac:dyDescent="0.25">
      <c r="A7" s="73"/>
    </row>
    <row r="8" spans="1:7" x14ac:dyDescent="0.25">
      <c r="A8" s="73"/>
    </row>
    <row r="9" spans="1:7" x14ac:dyDescent="0.25">
      <c r="A9" s="76"/>
      <c r="B9" s="77"/>
      <c r="C9" s="77"/>
      <c r="D9" s="77"/>
      <c r="E9" s="77"/>
      <c r="F9" s="77"/>
      <c r="G9" s="77"/>
    </row>
    <row r="10" spans="1:7" x14ac:dyDescent="0.25">
      <c r="A10" s="76"/>
      <c r="B10" s="77"/>
      <c r="C10" s="77"/>
      <c r="D10" s="77"/>
      <c r="E10" s="77"/>
      <c r="F10" s="77"/>
      <c r="G10" s="77"/>
    </row>
    <row r="11" spans="1:7" x14ac:dyDescent="0.25">
      <c r="A11" s="76"/>
      <c r="B11" s="77"/>
      <c r="C11" s="77"/>
      <c r="D11" s="77"/>
      <c r="E11" s="77"/>
      <c r="F11" s="77"/>
      <c r="G11" s="77"/>
    </row>
    <row r="12" spans="1:7" x14ac:dyDescent="0.25">
      <c r="A12" s="76"/>
      <c r="B12" s="77"/>
      <c r="C12" s="77"/>
      <c r="D12" s="77"/>
      <c r="E12" s="77"/>
      <c r="F12" s="77"/>
      <c r="G12" s="77"/>
    </row>
    <row r="13" spans="1:7" x14ac:dyDescent="0.25">
      <c r="A13" s="76"/>
      <c r="B13" s="77"/>
      <c r="C13" s="77"/>
      <c r="D13" s="77"/>
      <c r="E13" s="77"/>
      <c r="F13" s="77"/>
      <c r="G13" s="77"/>
    </row>
    <row r="14" spans="1:7" x14ac:dyDescent="0.25">
      <c r="A14" s="76"/>
      <c r="B14" s="77"/>
      <c r="C14" s="77"/>
      <c r="D14" s="77"/>
      <c r="E14" s="77"/>
      <c r="F14" s="77"/>
      <c r="G14" s="77"/>
    </row>
    <row r="15" spans="1:7" x14ac:dyDescent="0.25">
      <c r="A15" s="75"/>
      <c r="B15" s="78"/>
      <c r="C15" s="78"/>
      <c r="D15" s="78"/>
      <c r="E15" s="78"/>
      <c r="F15" s="78"/>
      <c r="G15" s="79"/>
    </row>
    <row r="16" spans="1:7" x14ac:dyDescent="0.25">
      <c r="A16" s="78"/>
      <c r="B16" s="78"/>
      <c r="C16" s="78"/>
      <c r="D16" s="78"/>
      <c r="E16" s="78"/>
      <c r="F16" s="78"/>
      <c r="G16" s="79"/>
    </row>
    <row r="17" spans="1:16" x14ac:dyDescent="0.25">
      <c r="A17" s="78"/>
      <c r="B17" s="78"/>
      <c r="C17" s="78"/>
      <c r="D17" s="78"/>
      <c r="E17" s="78"/>
      <c r="F17" s="78"/>
      <c r="G17" s="79"/>
    </row>
    <row r="18" spans="1:16" x14ac:dyDescent="0.25">
      <c r="A18" s="78" t="s">
        <v>330</v>
      </c>
      <c r="B18" s="78"/>
      <c r="C18" s="78"/>
      <c r="D18" s="78"/>
      <c r="E18" s="78"/>
      <c r="F18" s="78"/>
      <c r="G18" s="79"/>
    </row>
    <row r="19" spans="1:16" ht="60" x14ac:dyDescent="0.25">
      <c r="A19" s="80" t="s">
        <v>318</v>
      </c>
      <c r="B19" s="81" t="s">
        <v>319</v>
      </c>
      <c r="C19" s="81" t="s">
        <v>320</v>
      </c>
      <c r="D19" s="80" t="s">
        <v>321</v>
      </c>
      <c r="E19" s="81" t="s">
        <v>322</v>
      </c>
      <c r="F19" s="80" t="s">
        <v>323</v>
      </c>
      <c r="G19" s="80" t="s">
        <v>324</v>
      </c>
      <c r="I19" s="88" t="s">
        <v>325</v>
      </c>
      <c r="J19" s="88" t="s">
        <v>326</v>
      </c>
      <c r="K19" s="88" t="s">
        <v>321</v>
      </c>
      <c r="L19" s="88" t="s">
        <v>327</v>
      </c>
      <c r="M19" s="88" t="s">
        <v>328</v>
      </c>
      <c r="N19" s="88" t="s">
        <v>324</v>
      </c>
    </row>
    <row r="20" spans="1:16" x14ac:dyDescent="0.25">
      <c r="A20" s="82">
        <v>2011</v>
      </c>
      <c r="B20" s="83">
        <f>+'Tor GDP Estimates'!$R$6</f>
        <v>154195.68293266822</v>
      </c>
      <c r="C20" s="83">
        <f>+'GDP Estimates (RestOfCMA)'!$R$6</f>
        <v>137227.61720482135</v>
      </c>
      <c r="D20" s="83">
        <f>+'CMA GDP Estimates'!$R$6</f>
        <v>291423.30013748957</v>
      </c>
      <c r="E20" s="83">
        <f>+'GDP Estimates (RestOfOnt)'!$R$6</f>
        <v>334513.59986251045</v>
      </c>
      <c r="F20" s="83">
        <f>+'Ont GDP'!$R$6</f>
        <v>625936.9</v>
      </c>
      <c r="G20" s="152">
        <f>'Canada and Provincial GDPs'!$P$20</f>
        <v>1678548.5</v>
      </c>
      <c r="P20" s="87">
        <f>B20/F20</f>
        <v>0.24634381346213685</v>
      </c>
    </row>
    <row r="21" spans="1:16" x14ac:dyDescent="0.25">
      <c r="A21" s="82">
        <v>2012</v>
      </c>
      <c r="B21" s="83">
        <f>+'Tor GDP Estimates'!$S$6</f>
        <v>158849.38679545536</v>
      </c>
      <c r="C21" s="83">
        <f>+'GDP Estimates (RestOfCMA)'!$S$6</f>
        <v>138553.5341344137</v>
      </c>
      <c r="D21" s="83">
        <f>+'CMA GDP Estimates'!$S$6</f>
        <v>297402.92092986905</v>
      </c>
      <c r="E21" s="83">
        <f>+'GDP Estimates (RestOfOnt)'!$S$6</f>
        <v>337541.37907013099</v>
      </c>
      <c r="F21" s="83">
        <f>+'Ont GDP'!$S$6</f>
        <v>634944.30000000005</v>
      </c>
      <c r="G21" s="152">
        <f>'Canada and Provincial GDPs'!$Q$20</f>
        <v>1709692.7</v>
      </c>
      <c r="I21" s="87">
        <f t="shared" ref="I21:I27" si="0">(B21-B20)/B20</f>
        <v>3.0180506835715007E-2</v>
      </c>
      <c r="J21" s="87">
        <f t="shared" ref="J21:N26" si="1">(C21-C20)/C20</f>
        <v>9.6621726486245847E-3</v>
      </c>
      <c r="K21" s="87">
        <f t="shared" si="1"/>
        <v>2.051867777750915E-2</v>
      </c>
      <c r="L21" s="87">
        <f t="shared" si="1"/>
        <v>9.0512888231300444E-3</v>
      </c>
      <c r="M21" s="87">
        <f t="shared" si="1"/>
        <v>1.4390268412039654E-2</v>
      </c>
      <c r="N21" s="87">
        <f t="shared" si="1"/>
        <v>1.855424493245203E-2</v>
      </c>
      <c r="P21" s="87">
        <f t="shared" ref="P21:P25" si="2">B21/F21</f>
        <v>0.2501784594262132</v>
      </c>
    </row>
    <row r="22" spans="1:16" x14ac:dyDescent="0.25">
      <c r="A22" s="82">
        <v>2013</v>
      </c>
      <c r="B22" s="83">
        <f>+'Tor GDP Estimates'!$T$6</f>
        <v>166497.33728232709</v>
      </c>
      <c r="C22" s="83">
        <f>+'GDP Estimates (RestOfCMA)'!$T$6</f>
        <v>142934.78875758997</v>
      </c>
      <c r="D22" s="83">
        <f>+'CMA GDP Estimates'!$T$6</f>
        <v>309432.12603991706</v>
      </c>
      <c r="E22" s="83">
        <f>+'GDP Estimates (RestOfOnt)'!$T$6</f>
        <v>334504.87396008294</v>
      </c>
      <c r="F22" s="83">
        <f>+'Ont GDP'!$T$6</f>
        <v>643937</v>
      </c>
      <c r="G22" s="152">
        <f>'Canada and Provincial GDPs'!$R$20</f>
        <v>1753295.5</v>
      </c>
      <c r="I22" s="87">
        <f t="shared" si="0"/>
        <v>4.8145923891539634E-2</v>
      </c>
      <c r="J22" s="87">
        <f t="shared" si="1"/>
        <v>3.1621384835452272E-2</v>
      </c>
      <c r="K22" s="87">
        <f t="shared" si="1"/>
        <v>4.0447501566013955E-2</v>
      </c>
      <c r="L22" s="87">
        <f t="shared" si="1"/>
        <v>-8.995949232692901E-3</v>
      </c>
      <c r="M22" s="87">
        <f t="shared" si="1"/>
        <v>1.4162974610528754E-2</v>
      </c>
      <c r="N22" s="87">
        <f t="shared" si="1"/>
        <v>2.5503296586573743E-2</v>
      </c>
      <c r="P22" s="87">
        <f t="shared" si="2"/>
        <v>0.2585615320789566</v>
      </c>
    </row>
    <row r="23" spans="1:16" x14ac:dyDescent="0.25">
      <c r="A23" s="84">
        <v>2014</v>
      </c>
      <c r="B23" s="83">
        <f>+'Tor GDP Estimates'!$U$6</f>
        <v>164351.63558056898</v>
      </c>
      <c r="C23" s="83">
        <f>+'GDP Estimates (RestOfCMA)'!$U$6</f>
        <v>149737.51162302209</v>
      </c>
      <c r="D23" s="83">
        <f>+'CMA GDP Estimates'!$U$6</f>
        <v>314089.14720359107</v>
      </c>
      <c r="E23" s="83">
        <f>+'GDP Estimates (RestOfOnt)'!$U$6</f>
        <v>345772.05279640888</v>
      </c>
      <c r="F23" s="83">
        <f>+'Ont GDP'!$U$6</f>
        <v>659861.19999999995</v>
      </c>
      <c r="G23" s="152">
        <f>'Canada and Provincial GDPs'!$S$20</f>
        <v>1803539.5</v>
      </c>
      <c r="I23" s="87">
        <f t="shared" si="0"/>
        <v>-1.2887303405457316E-2</v>
      </c>
      <c r="J23" s="87">
        <f t="shared" si="1"/>
        <v>4.7593192144210532E-2</v>
      </c>
      <c r="K23" s="87">
        <f t="shared" si="1"/>
        <v>1.5050218680503952E-2</v>
      </c>
      <c r="L23" s="87">
        <f t="shared" si="1"/>
        <v>3.3683152962579767E-2</v>
      </c>
      <c r="M23" s="87">
        <f t="shared" si="1"/>
        <v>2.472943781767464E-2</v>
      </c>
      <c r="N23" s="87">
        <f t="shared" si="1"/>
        <v>2.8656892121151283E-2</v>
      </c>
      <c r="P23" s="87">
        <f t="shared" si="2"/>
        <v>0.24907000984535685</v>
      </c>
    </row>
    <row r="24" spans="1:16" x14ac:dyDescent="0.25">
      <c r="A24" s="84">
        <v>2015</v>
      </c>
      <c r="B24" s="83">
        <f>+'Tor GDP Estimates'!$V$6</f>
        <v>172327.98366861857</v>
      </c>
      <c r="C24" s="83">
        <f>+'GDP Estimates (RestOfCMA)'!$V$6</f>
        <v>157261.7625833161</v>
      </c>
      <c r="D24" s="83">
        <f>+'CMA GDP Estimates'!$V$6</f>
        <v>329589.74625193467</v>
      </c>
      <c r="E24" s="83">
        <f>+'GDP Estimates (RestOfOnt)'!$V$6</f>
        <v>347794.25374806533</v>
      </c>
      <c r="F24" s="83">
        <f>+'Ont GDP'!$V$6</f>
        <v>677384</v>
      </c>
      <c r="G24" s="152">
        <f>'Canada and Provincial GDPs'!$T$20</f>
        <v>1818029.0999999999</v>
      </c>
      <c r="I24" s="87">
        <f t="shared" si="0"/>
        <v>4.8532209976939363E-2</v>
      </c>
      <c r="J24" s="87">
        <f t="shared" si="1"/>
        <v>5.024960598541936E-2</v>
      </c>
      <c r="K24" s="87">
        <f t="shared" si="1"/>
        <v>4.9350953977076416E-2</v>
      </c>
      <c r="L24" s="87">
        <f t="shared" si="1"/>
        <v>5.8483643640427994E-3</v>
      </c>
      <c r="M24" s="87">
        <f t="shared" si="1"/>
        <v>2.6555281625893518E-2</v>
      </c>
      <c r="N24" s="87">
        <f t="shared" si="1"/>
        <v>8.0339798490689333E-3</v>
      </c>
      <c r="P24" s="87">
        <f t="shared" si="2"/>
        <v>0.25440220564497917</v>
      </c>
    </row>
    <row r="25" spans="1:16" x14ac:dyDescent="0.25">
      <c r="A25" s="84">
        <v>2016</v>
      </c>
      <c r="B25" s="83">
        <f>+'Tor GDP Estimates'!$W$6</f>
        <v>173331.62134766689</v>
      </c>
      <c r="C25" s="83">
        <f>+'GDP Estimates (RestOfCMA)'!$W$6</f>
        <v>165567.23721575149</v>
      </c>
      <c r="D25" s="83">
        <f>+'CMA GDP Estimates'!$W$6</f>
        <v>338898.85856341838</v>
      </c>
      <c r="E25" s="83">
        <f>+'GDP Estimates (RestOfOnt)'!$W$6</f>
        <v>355001.54143658164</v>
      </c>
      <c r="F25" s="83">
        <f>+'Ont GDP'!$W$6</f>
        <v>693900.4</v>
      </c>
      <c r="G25" s="152">
        <f>'Canada and Provincial GDPs'!$U$20</f>
        <v>1836334.9999999998</v>
      </c>
      <c r="I25" s="87">
        <f t="shared" si="0"/>
        <v>5.8239971111034615E-3</v>
      </c>
      <c r="J25" s="87">
        <f t="shared" si="1"/>
        <v>5.2813058279409866E-2</v>
      </c>
      <c r="K25" s="87">
        <f t="shared" si="1"/>
        <v>2.8244544672114676E-2</v>
      </c>
      <c r="L25" s="87">
        <f t="shared" si="1"/>
        <v>2.0722848669423727E-2</v>
      </c>
      <c r="M25" s="87">
        <f t="shared" si="1"/>
        <v>2.4382624921757856E-2</v>
      </c>
      <c r="N25" s="87">
        <f t="shared" si="1"/>
        <v>1.0069090753277771E-2</v>
      </c>
      <c r="P25" s="87">
        <f t="shared" si="2"/>
        <v>0.2497932287510814</v>
      </c>
    </row>
    <row r="26" spans="1:16" x14ac:dyDescent="0.25">
      <c r="A26" s="84">
        <v>2017</v>
      </c>
      <c r="B26" s="83">
        <f>+'Tor GDP Estimates'!$X$6</f>
        <v>182330.13700018456</v>
      </c>
      <c r="C26" s="83">
        <f>+'GDP Estimates (RestOfCMA)'!$X$6</f>
        <v>167547.30157975631</v>
      </c>
      <c r="D26" s="83">
        <f>+'CMA GDP Estimates'!$X$6</f>
        <v>349877.43857994088</v>
      </c>
      <c r="E26" s="83">
        <f>+'GDP Estimates (RestOfOnt)'!$X$6</f>
        <v>363106.86142005917</v>
      </c>
      <c r="F26" s="83">
        <f>+'Ont GDP'!$X$6</f>
        <v>712984.3</v>
      </c>
      <c r="G26" s="152">
        <f>'Canada and Provincial GDPs'!$V$20</f>
        <v>1894648.5999999999</v>
      </c>
      <c r="I26" s="87">
        <f t="shared" si="0"/>
        <v>5.1915026136336286E-2</v>
      </c>
      <c r="J26" s="87">
        <f t="shared" si="1"/>
        <v>1.1959276468596201E-2</v>
      </c>
      <c r="K26" s="87">
        <f t="shared" si="1"/>
        <v>3.2394856869864798E-2</v>
      </c>
      <c r="L26" s="87">
        <f t="shared" si="1"/>
        <v>2.2831788140067793E-2</v>
      </c>
      <c r="M26" s="87">
        <f t="shared" si="1"/>
        <v>2.7502362010455712E-2</v>
      </c>
      <c r="N26" s="87">
        <f t="shared" si="1"/>
        <v>3.1755425889067136E-2</v>
      </c>
      <c r="P26" s="87">
        <f>B26/F26</f>
        <v>0.25572812332639661</v>
      </c>
    </row>
    <row r="27" spans="1:16" x14ac:dyDescent="0.25">
      <c r="A27" s="84">
        <v>2018</v>
      </c>
      <c r="B27" s="83">
        <f>+'Tor GDP Estimates'!$Y$6</f>
        <v>185957.38385625996</v>
      </c>
      <c r="C27" s="83">
        <f>+'GDP Estimates (RestOfCMA)'!$Y$6</f>
        <v>172598.09745694356</v>
      </c>
      <c r="D27" s="83">
        <f>+'CMA GDP Estimates'!$Y$6</f>
        <v>358555.48131320352</v>
      </c>
      <c r="E27" s="83">
        <f>+'GDP Estimates (RestOfOnt)'!$Y$6</f>
        <v>369808.21868679643</v>
      </c>
      <c r="F27" s="83">
        <f>+'Ont GDP'!$Y$6</f>
        <v>728363.7</v>
      </c>
      <c r="G27" s="152">
        <f>'Canada and Provincial GDPs'!$W$20</f>
        <v>1934622</v>
      </c>
      <c r="I27" s="87">
        <f t="shared" si="0"/>
        <v>1.9893841554409184E-2</v>
      </c>
      <c r="J27" s="87">
        <f>(C27-C26)/C26</f>
        <v>3.0145492225566867E-2</v>
      </c>
      <c r="K27" s="87">
        <f>(D27-D26)/D26</f>
        <v>2.4803093244550153E-2</v>
      </c>
      <c r="L27" s="87">
        <f>(E27-E26)/E26</f>
        <v>1.8455606265685015E-2</v>
      </c>
      <c r="M27" s="87">
        <f>(F27-F26)/F26</f>
        <v>2.1570460948438706E-2</v>
      </c>
      <c r="N27" s="87">
        <f>(G27-G26)/G26</f>
        <v>2.1098054805519156E-2</v>
      </c>
      <c r="P27" s="87">
        <f>B27/F27</f>
        <v>0.25530841783611674</v>
      </c>
    </row>
    <row r="28" spans="1:16" x14ac:dyDescent="0.25">
      <c r="A28" s="85"/>
    </row>
    <row r="29" spans="1:16" x14ac:dyDescent="0.25">
      <c r="A29" s="73" t="s">
        <v>331</v>
      </c>
      <c r="I29" s="182"/>
      <c r="J29" s="182"/>
      <c r="K29" s="182"/>
    </row>
    <row r="30" spans="1:16" x14ac:dyDescent="0.25">
      <c r="I30" s="182"/>
      <c r="J30" s="182"/>
      <c r="K30" s="182"/>
      <c r="L30" s="183"/>
      <c r="M30" s="183"/>
      <c r="N30" s="183"/>
    </row>
    <row r="31" spans="1:16" x14ac:dyDescent="0.25">
      <c r="I31" s="182"/>
      <c r="J31" s="182"/>
      <c r="K31" s="182"/>
      <c r="L31" s="183"/>
      <c r="M31" s="183"/>
      <c r="N31" s="183"/>
    </row>
    <row r="32" spans="1:16" x14ac:dyDescent="0.25">
      <c r="I32" s="182"/>
      <c r="J32" s="182"/>
      <c r="K32" s="182"/>
      <c r="L32" s="183"/>
      <c r="M32" s="183"/>
      <c r="N32" s="183"/>
    </row>
    <row r="33" spans="1:14" x14ac:dyDescent="0.25">
      <c r="I33" s="182"/>
      <c r="J33" s="182"/>
      <c r="K33" s="182"/>
      <c r="L33" s="183"/>
      <c r="M33" s="183"/>
      <c r="N33" s="183"/>
    </row>
    <row r="34" spans="1:14" x14ac:dyDescent="0.25">
      <c r="I34" s="182"/>
      <c r="J34" s="182"/>
      <c r="K34" s="182"/>
      <c r="L34" s="183"/>
      <c r="M34" s="183"/>
      <c r="N34" s="183"/>
    </row>
    <row r="35" spans="1:14" x14ac:dyDescent="0.25">
      <c r="I35" s="182"/>
      <c r="J35" s="182"/>
      <c r="K35" s="182"/>
      <c r="L35" s="183"/>
      <c r="M35" s="183"/>
      <c r="N35" s="183"/>
    </row>
    <row r="36" spans="1:14" x14ac:dyDescent="0.25">
      <c r="I36" s="182"/>
      <c r="J36" s="182"/>
      <c r="K36" s="182"/>
      <c r="L36" s="183"/>
      <c r="M36" s="183"/>
      <c r="N36" s="183"/>
    </row>
    <row r="45" spans="1:14" x14ac:dyDescent="0.25">
      <c r="A45" s="85" t="s">
        <v>329</v>
      </c>
    </row>
    <row r="46" spans="1:14" x14ac:dyDescent="0.25">
      <c r="A46" s="86" t="s">
        <v>669</v>
      </c>
    </row>
    <row r="47" spans="1:14" x14ac:dyDescent="0.25">
      <c r="A47" s="75"/>
    </row>
    <row r="49" spans="1:1" x14ac:dyDescent="0.25">
      <c r="A49" s="75"/>
    </row>
  </sheetData>
  <pageMargins left="0.39370078740157483" right="0.39370078740157483" top="0.39370078740157483" bottom="0.39370078740157483" header="0.19685039370078741" footer="0.19685039370078741"/>
  <pageSetup orientation="portrait" r:id="rId1"/>
  <headerFooter>
    <oddFooter>&amp;L&amp;8City of Toronto
www.toronto.ca/ecdevdata&amp;R&amp;8EDC Research Team
edcresearch@toronto.ca</oddFooter>
  </headerFooter>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Y158"/>
  <sheetViews>
    <sheetView workbookViewId="0">
      <pane xSplit="4" ySplit="5" topLeftCell="E6" activePane="bottomRight" state="frozen"/>
      <selection pane="topRight"/>
      <selection pane="bottomLeft"/>
      <selection pane="bottomRight"/>
    </sheetView>
  </sheetViews>
  <sheetFormatPr defaultRowHeight="15" x14ac:dyDescent="0.25"/>
  <cols>
    <col min="1" max="1" width="40.7109375" customWidth="1"/>
    <col min="3" max="3" width="9.28515625" style="97" bestFit="1" customWidth="1"/>
    <col min="4" max="4" width="10.7109375" style="97" customWidth="1"/>
    <col min="5" max="9" width="6.5703125" customWidth="1"/>
    <col min="10" max="10" width="7.5703125" customWidth="1"/>
    <col min="11" max="11" width="6.5703125" customWidth="1"/>
    <col min="12" max="12" width="7.5703125" customWidth="1"/>
    <col min="13" max="13" width="6.5703125" customWidth="1"/>
    <col min="14" max="14" width="7.5703125" customWidth="1"/>
    <col min="15" max="15" width="9" bestFit="1" customWidth="1"/>
    <col min="16" max="16" width="5.85546875" style="98" customWidth="1"/>
    <col min="17" max="17" width="7.28515625" customWidth="1"/>
    <col min="18" max="18" width="6.5703125" customWidth="1"/>
    <col min="19" max="19" width="7.28515625" customWidth="1"/>
    <col min="20" max="20" width="6.28515625" customWidth="1"/>
    <col min="21" max="21" width="6.85546875" customWidth="1"/>
    <col min="22" max="22" width="6.5703125" customWidth="1"/>
    <col min="23" max="23" width="7.28515625" customWidth="1"/>
    <col min="24" max="24" width="6.28515625" customWidth="1"/>
    <col min="25" max="25" width="6.85546875" customWidth="1"/>
  </cols>
  <sheetData>
    <row r="1" spans="1:25" ht="15.75" x14ac:dyDescent="0.25">
      <c r="A1" s="95" t="s">
        <v>352</v>
      </c>
      <c r="C1" s="96"/>
    </row>
    <row r="2" spans="1:25" x14ac:dyDescent="0.25">
      <c r="A2" s="37" t="s">
        <v>353</v>
      </c>
    </row>
    <row r="3" spans="1:25" x14ac:dyDescent="0.25">
      <c r="A3" t="s">
        <v>354</v>
      </c>
    </row>
    <row r="5" spans="1:25" ht="45" x14ac:dyDescent="0.25">
      <c r="A5" s="1" t="s">
        <v>355</v>
      </c>
      <c r="B5" s="1" t="s">
        <v>356</v>
      </c>
      <c r="C5" s="99" t="s">
        <v>357</v>
      </c>
      <c r="D5" s="99" t="s">
        <v>358</v>
      </c>
      <c r="E5" s="100" t="s">
        <v>359</v>
      </c>
      <c r="F5" s="100" t="s">
        <v>360</v>
      </c>
      <c r="G5" s="100" t="s">
        <v>361</v>
      </c>
      <c r="H5" s="100" t="s">
        <v>362</v>
      </c>
      <c r="I5" s="100" t="s">
        <v>363</v>
      </c>
      <c r="J5" s="100" t="s">
        <v>364</v>
      </c>
      <c r="K5" s="100" t="s">
        <v>365</v>
      </c>
      <c r="L5" s="100" t="s">
        <v>366</v>
      </c>
      <c r="M5" s="100" t="s">
        <v>367</v>
      </c>
      <c r="N5" s="100" t="s">
        <v>368</v>
      </c>
      <c r="O5" s="101" t="s">
        <v>369</v>
      </c>
      <c r="P5" s="1" t="s">
        <v>370</v>
      </c>
      <c r="Q5" s="1" t="s">
        <v>371</v>
      </c>
      <c r="R5" s="1" t="s">
        <v>372</v>
      </c>
      <c r="S5" s="1" t="s">
        <v>373</v>
      </c>
      <c r="T5" s="1" t="s">
        <v>374</v>
      </c>
      <c r="U5" s="1" t="s">
        <v>375</v>
      </c>
      <c r="V5" s="1" t="s">
        <v>376</v>
      </c>
      <c r="W5" s="1" t="s">
        <v>377</v>
      </c>
      <c r="X5" s="1" t="s">
        <v>378</v>
      </c>
      <c r="Y5" s="1" t="s">
        <v>379</v>
      </c>
    </row>
    <row r="6" spans="1:25" x14ac:dyDescent="0.25">
      <c r="A6" s="102" t="s">
        <v>380</v>
      </c>
      <c r="B6" s="103"/>
      <c r="C6" s="104"/>
      <c r="D6" s="104"/>
      <c r="E6" s="105"/>
      <c r="F6" s="105"/>
      <c r="G6" s="105"/>
      <c r="H6" s="105"/>
      <c r="I6" s="105"/>
      <c r="J6" s="105"/>
      <c r="K6" s="105"/>
      <c r="L6" s="105"/>
      <c r="M6" s="105"/>
      <c r="N6" s="105"/>
      <c r="O6" s="106"/>
      <c r="P6" s="107"/>
      <c r="Q6" s="107"/>
      <c r="R6" s="107"/>
      <c r="S6" s="107"/>
      <c r="T6" s="107"/>
      <c r="U6" s="107"/>
      <c r="V6" s="107"/>
      <c r="W6" s="107"/>
      <c r="X6" s="107"/>
      <c r="Y6" s="107"/>
    </row>
    <row r="7" spans="1:25" x14ac:dyDescent="0.25">
      <c r="A7" s="108" t="s">
        <v>381</v>
      </c>
      <c r="B7" s="109">
        <v>334310</v>
      </c>
      <c r="C7" s="110">
        <v>334310</v>
      </c>
      <c r="D7" s="111" t="s">
        <v>193</v>
      </c>
      <c r="E7" s="112">
        <v>220.5</v>
      </c>
      <c r="F7" s="112">
        <v>403.5</v>
      </c>
      <c r="G7" s="112">
        <v>29</v>
      </c>
      <c r="H7" s="112">
        <v>646</v>
      </c>
      <c r="I7" s="112">
        <v>1344.5</v>
      </c>
      <c r="J7" s="112">
        <v>1738</v>
      </c>
      <c r="K7" s="112">
        <v>54</v>
      </c>
      <c r="L7" s="112">
        <v>1169.5</v>
      </c>
      <c r="M7" s="112">
        <v>1428</v>
      </c>
      <c r="N7" s="112">
        <v>2271</v>
      </c>
      <c r="O7" s="113"/>
      <c r="P7" s="114">
        <f>IFERROR(SUMIF($C$7:$C$10,$C7,E$7:E$10)/SUMIF($D$7:$D$10,$D7,E$7:E$10),"n/a")</f>
        <v>3.936797000535619E-2</v>
      </c>
      <c r="Q7" s="114">
        <f t="shared" ref="Q7:Y10" si="0">IFERROR(SUMIF($C$7:$C$10,$C7,F$7:F$10)/SUMIF($D$7:$D$10,$D7,F$7:F$10),"n/a")</f>
        <v>3.4723118626565123E-2</v>
      </c>
      <c r="R7" s="114">
        <f t="shared" si="0"/>
        <v>7.8654732845131539E-3</v>
      </c>
      <c r="S7" s="114">
        <f t="shared" si="0"/>
        <v>6.7736185383244205E-2</v>
      </c>
      <c r="T7" s="114">
        <f t="shared" si="0"/>
        <v>7.8605045455874184E-2</v>
      </c>
      <c r="U7" s="114">
        <f t="shared" si="0"/>
        <v>5.9148842037197745E-2</v>
      </c>
      <c r="V7" s="114">
        <f t="shared" si="0"/>
        <v>3.0201342281879196E-2</v>
      </c>
      <c r="W7" s="114">
        <f t="shared" si="0"/>
        <v>0.16449820662493847</v>
      </c>
      <c r="X7" s="114">
        <f t="shared" si="0"/>
        <v>0.10863032977064395</v>
      </c>
      <c r="Y7" s="114">
        <f t="shared" si="0"/>
        <v>8.7186870141088391E-2</v>
      </c>
    </row>
    <row r="8" spans="1:25" x14ac:dyDescent="0.25">
      <c r="A8" s="109" t="s">
        <v>382</v>
      </c>
      <c r="B8" s="109">
        <v>334511</v>
      </c>
      <c r="C8" s="115">
        <v>334511</v>
      </c>
      <c r="D8" s="111" t="s">
        <v>193</v>
      </c>
      <c r="E8" s="112">
        <v>796.5</v>
      </c>
      <c r="F8" s="112">
        <v>1429</v>
      </c>
      <c r="G8" s="112">
        <v>764.5</v>
      </c>
      <c r="H8" s="112">
        <v>1165.5</v>
      </c>
      <c r="I8" s="112">
        <v>3877</v>
      </c>
      <c r="J8" s="112">
        <v>6085.5</v>
      </c>
      <c r="K8" s="112">
        <v>183.5</v>
      </c>
      <c r="L8" s="112">
        <v>692</v>
      </c>
      <c r="M8" s="112">
        <v>2523.5</v>
      </c>
      <c r="N8" s="112">
        <v>4434</v>
      </c>
      <c r="O8" s="113" t="s">
        <v>383</v>
      </c>
      <c r="P8" s="114">
        <f t="shared" ref="P8:P10" si="1">IFERROR(SUMIF($C$7:$C$10,$C8,E$7:E$10)/SUMIF($D$7:$D$10,$D8,E$7:E$10),"n/a")</f>
        <v>0.14220674879485806</v>
      </c>
      <c r="Q8" s="114">
        <f t="shared" si="0"/>
        <v>0.12297233337636074</v>
      </c>
      <c r="R8" s="114">
        <f t="shared" si="0"/>
        <v>0.2073501491727692</v>
      </c>
      <c r="S8" s="114">
        <f t="shared" si="0"/>
        <v>0.12220824158540422</v>
      </c>
      <c r="T8" s="114">
        <f t="shared" si="0"/>
        <v>0.22666549738372943</v>
      </c>
      <c r="U8" s="114">
        <f t="shared" si="0"/>
        <v>0.20710602889376692</v>
      </c>
      <c r="V8" s="114">
        <f t="shared" si="0"/>
        <v>0.10262863534675615</v>
      </c>
      <c r="W8" s="114">
        <f t="shared" si="0"/>
        <v>9.7334552359518947E-2</v>
      </c>
      <c r="X8" s="114">
        <f t="shared" si="0"/>
        <v>0.1919668327564566</v>
      </c>
      <c r="Y8" s="114">
        <f t="shared" si="0"/>
        <v>0.17022746904693348</v>
      </c>
    </row>
    <row r="9" spans="1:25" x14ac:dyDescent="0.25">
      <c r="A9" s="109" t="s">
        <v>384</v>
      </c>
      <c r="B9" s="109">
        <v>334512</v>
      </c>
      <c r="C9" s="115">
        <v>334512</v>
      </c>
      <c r="D9" s="111" t="s">
        <v>193</v>
      </c>
      <c r="E9" s="112">
        <v>2539.5</v>
      </c>
      <c r="F9" s="112">
        <v>7149</v>
      </c>
      <c r="G9" s="112">
        <v>1130.5</v>
      </c>
      <c r="H9" s="112">
        <v>5744.5</v>
      </c>
      <c r="I9" s="112">
        <v>9014</v>
      </c>
      <c r="J9" s="112">
        <v>17664.5</v>
      </c>
      <c r="K9" s="112">
        <v>1393</v>
      </c>
      <c r="L9" s="112">
        <v>4656</v>
      </c>
      <c r="M9" s="112">
        <v>8464.5</v>
      </c>
      <c r="N9" s="112">
        <v>17939.5</v>
      </c>
      <c r="O9" s="113" t="s">
        <v>383</v>
      </c>
      <c r="P9" s="114">
        <f t="shared" si="1"/>
        <v>0.45340117836100696</v>
      </c>
      <c r="Q9" s="114">
        <f t="shared" si="0"/>
        <v>0.61520588614947724</v>
      </c>
      <c r="R9" s="114">
        <f t="shared" si="0"/>
        <v>0.30661784648765933</v>
      </c>
      <c r="S9" s="114">
        <f t="shared" si="0"/>
        <v>0.60233826150781167</v>
      </c>
      <c r="T9" s="114">
        <f t="shared" si="0"/>
        <v>0.52699581981349941</v>
      </c>
      <c r="U9" s="114">
        <f t="shared" si="0"/>
        <v>0.60117072506678915</v>
      </c>
      <c r="V9" s="114">
        <f t="shared" si="0"/>
        <v>0.779082774049217</v>
      </c>
      <c r="W9" s="114">
        <f t="shared" si="0"/>
        <v>0.65489837541317952</v>
      </c>
      <c r="X9" s="114">
        <f t="shared" si="0"/>
        <v>0.64390856186527712</v>
      </c>
      <c r="Y9" s="114">
        <f t="shared" si="0"/>
        <v>0.68872252615414142</v>
      </c>
    </row>
    <row r="10" spans="1:25" x14ac:dyDescent="0.25">
      <c r="A10" s="108" t="s">
        <v>385</v>
      </c>
      <c r="B10" s="109">
        <v>334610</v>
      </c>
      <c r="C10" s="110">
        <v>334610</v>
      </c>
      <c r="D10" s="111" t="s">
        <v>193</v>
      </c>
      <c r="E10" s="112">
        <v>2044.5</v>
      </c>
      <c r="F10" s="112">
        <v>2639</v>
      </c>
      <c r="G10" s="112">
        <v>1763</v>
      </c>
      <c r="H10" s="112">
        <v>1981</v>
      </c>
      <c r="I10" s="112">
        <v>2869</v>
      </c>
      <c r="J10" s="112">
        <v>3895.5</v>
      </c>
      <c r="K10" s="112">
        <v>157.5</v>
      </c>
      <c r="L10" s="112">
        <v>592</v>
      </c>
      <c r="M10" s="112">
        <v>729.5</v>
      </c>
      <c r="N10" s="112">
        <v>1403</v>
      </c>
      <c r="O10" s="108"/>
      <c r="P10" s="114">
        <f t="shared" si="1"/>
        <v>0.36502410283877879</v>
      </c>
      <c r="Q10" s="114">
        <f t="shared" si="0"/>
        <v>0.22709866184759692</v>
      </c>
      <c r="R10" s="114">
        <f t="shared" si="0"/>
        <v>0.4781665310550583</v>
      </c>
      <c r="S10" s="114">
        <f t="shared" si="0"/>
        <v>0.20771731152353989</v>
      </c>
      <c r="T10" s="114">
        <f t="shared" si="0"/>
        <v>0.167733637346897</v>
      </c>
      <c r="U10" s="114">
        <f t="shared" si="0"/>
        <v>0.13257440400224615</v>
      </c>
      <c r="V10" s="114">
        <f t="shared" si="0"/>
        <v>8.8087248322147649E-2</v>
      </c>
      <c r="W10" s="114">
        <f t="shared" si="0"/>
        <v>8.3268865602363032E-2</v>
      </c>
      <c r="X10" s="114">
        <f t="shared" si="0"/>
        <v>5.5494275607622379E-2</v>
      </c>
      <c r="Y10" s="114">
        <f t="shared" si="0"/>
        <v>5.3863134657836646E-2</v>
      </c>
    </row>
    <row r="11" spans="1:25" x14ac:dyDescent="0.25">
      <c r="A11" t="s">
        <v>386</v>
      </c>
      <c r="B11" s="116">
        <v>336411</v>
      </c>
      <c r="C11" s="117">
        <f t="shared" ref="C11:C31" si="2">VALUE(LEFT(B11,4))</f>
        <v>3364</v>
      </c>
      <c r="D11" s="118">
        <f t="shared" ref="C11:D121" si="3">VALUE(LEFT(C11,3))</f>
        <v>336</v>
      </c>
      <c r="E11" s="119">
        <v>0</v>
      </c>
      <c r="F11" s="119">
        <v>0</v>
      </c>
      <c r="G11" s="119">
        <v>0</v>
      </c>
      <c r="H11" s="119">
        <v>0</v>
      </c>
      <c r="I11" s="119">
        <v>0</v>
      </c>
      <c r="J11" s="119">
        <v>0</v>
      </c>
      <c r="K11" s="119">
        <v>0</v>
      </c>
      <c r="L11" s="119">
        <v>0</v>
      </c>
      <c r="M11" s="119">
        <v>0</v>
      </c>
      <c r="N11" s="119">
        <v>0</v>
      </c>
      <c r="P11" s="120" t="str">
        <f t="shared" ref="P11:Y31" si="4">IFERROR(SUMIF($C$7:$C$158,$C11,E$7:E$158)/SUMIF($D$7:$D$158,$D11,E$7:E$158),"n/a")</f>
        <v>n/a</v>
      </c>
      <c r="Q11" s="120" t="str">
        <f t="shared" si="4"/>
        <v>n/a</v>
      </c>
      <c r="R11" s="120" t="str">
        <f t="shared" si="4"/>
        <v>n/a</v>
      </c>
      <c r="S11" s="120" t="str">
        <f t="shared" si="4"/>
        <v>n/a</v>
      </c>
      <c r="T11" s="120" t="str">
        <f t="shared" si="4"/>
        <v>n/a</v>
      </c>
      <c r="U11" s="120" t="str">
        <f t="shared" si="4"/>
        <v>n/a</v>
      </c>
      <c r="V11" s="120" t="str">
        <f t="shared" si="4"/>
        <v>n/a</v>
      </c>
      <c r="W11" s="120" t="str">
        <f t="shared" si="4"/>
        <v>n/a</v>
      </c>
      <c r="X11" s="120" t="str">
        <f t="shared" si="4"/>
        <v>n/a</v>
      </c>
      <c r="Y11" s="120" t="str">
        <f t="shared" si="4"/>
        <v>n/a</v>
      </c>
    </row>
    <row r="12" spans="1:25" x14ac:dyDescent="0.25">
      <c r="A12" t="s">
        <v>387</v>
      </c>
      <c r="B12" s="116">
        <v>336412</v>
      </c>
      <c r="C12" s="118">
        <f t="shared" si="2"/>
        <v>3364</v>
      </c>
      <c r="D12" s="118">
        <f t="shared" si="3"/>
        <v>336</v>
      </c>
      <c r="E12" s="119">
        <v>0</v>
      </c>
      <c r="F12" s="119">
        <v>0</v>
      </c>
      <c r="G12" s="119">
        <v>0</v>
      </c>
      <c r="H12" s="119">
        <v>0</v>
      </c>
      <c r="I12" s="119">
        <v>0</v>
      </c>
      <c r="J12" s="119">
        <v>0</v>
      </c>
      <c r="K12" s="119">
        <v>0</v>
      </c>
      <c r="L12" s="119">
        <v>0</v>
      </c>
      <c r="M12" s="119">
        <v>0</v>
      </c>
      <c r="N12" s="119">
        <v>0</v>
      </c>
      <c r="P12" s="120" t="str">
        <f t="shared" si="4"/>
        <v>n/a</v>
      </c>
      <c r="Q12" s="120" t="str">
        <f t="shared" si="4"/>
        <v>n/a</v>
      </c>
      <c r="R12" s="120" t="str">
        <f t="shared" si="4"/>
        <v>n/a</v>
      </c>
      <c r="S12" s="120" t="str">
        <f t="shared" si="4"/>
        <v>n/a</v>
      </c>
      <c r="T12" s="120" t="str">
        <f t="shared" si="4"/>
        <v>n/a</v>
      </c>
      <c r="U12" s="120" t="str">
        <f t="shared" si="4"/>
        <v>n/a</v>
      </c>
      <c r="V12" s="120" t="str">
        <f t="shared" si="4"/>
        <v>n/a</v>
      </c>
      <c r="W12" s="120" t="str">
        <f t="shared" si="4"/>
        <v>n/a</v>
      </c>
      <c r="X12" s="120" t="str">
        <f t="shared" si="4"/>
        <v>n/a</v>
      </c>
      <c r="Y12" s="120" t="str">
        <f t="shared" si="4"/>
        <v>n/a</v>
      </c>
    </row>
    <row r="13" spans="1:25" x14ac:dyDescent="0.25">
      <c r="A13" t="s">
        <v>388</v>
      </c>
      <c r="B13" s="116">
        <v>336413</v>
      </c>
      <c r="C13" s="118">
        <f t="shared" si="2"/>
        <v>3364</v>
      </c>
      <c r="D13" s="118">
        <f t="shared" si="3"/>
        <v>336</v>
      </c>
      <c r="E13" s="119">
        <v>0</v>
      </c>
      <c r="F13" s="119">
        <v>0</v>
      </c>
      <c r="G13" s="119">
        <v>0</v>
      </c>
      <c r="H13" s="119">
        <v>0</v>
      </c>
      <c r="I13" s="119">
        <v>0</v>
      </c>
      <c r="J13" s="119">
        <v>0</v>
      </c>
      <c r="K13" s="119">
        <v>0</v>
      </c>
      <c r="L13" s="119">
        <v>0</v>
      </c>
      <c r="M13" s="119">
        <v>0</v>
      </c>
      <c r="N13" s="119">
        <v>0</v>
      </c>
      <c r="P13" s="120" t="str">
        <f t="shared" si="4"/>
        <v>n/a</v>
      </c>
      <c r="Q13" s="120" t="str">
        <f t="shared" si="4"/>
        <v>n/a</v>
      </c>
      <c r="R13" s="120" t="str">
        <f t="shared" si="4"/>
        <v>n/a</v>
      </c>
      <c r="S13" s="120" t="str">
        <f t="shared" si="4"/>
        <v>n/a</v>
      </c>
      <c r="T13" s="120" t="str">
        <f t="shared" si="4"/>
        <v>n/a</v>
      </c>
      <c r="U13" s="120" t="str">
        <f t="shared" si="4"/>
        <v>n/a</v>
      </c>
      <c r="V13" s="120" t="str">
        <f t="shared" si="4"/>
        <v>n/a</v>
      </c>
      <c r="W13" s="120" t="str">
        <f t="shared" si="4"/>
        <v>n/a</v>
      </c>
      <c r="X13" s="120" t="str">
        <f t="shared" si="4"/>
        <v>n/a</v>
      </c>
      <c r="Y13" s="120" t="str">
        <f t="shared" si="4"/>
        <v>n/a</v>
      </c>
    </row>
    <row r="14" spans="1:25" x14ac:dyDescent="0.25">
      <c r="A14" t="s">
        <v>389</v>
      </c>
      <c r="B14" s="116">
        <v>336414</v>
      </c>
      <c r="C14" s="118">
        <f t="shared" si="2"/>
        <v>3364</v>
      </c>
      <c r="D14" s="118">
        <f t="shared" si="3"/>
        <v>336</v>
      </c>
      <c r="E14" s="119">
        <v>0</v>
      </c>
      <c r="F14" s="119">
        <v>0</v>
      </c>
      <c r="G14" s="119">
        <v>0</v>
      </c>
      <c r="H14" s="119">
        <v>0</v>
      </c>
      <c r="I14" s="119">
        <v>0</v>
      </c>
      <c r="J14" s="119">
        <v>0</v>
      </c>
      <c r="K14" s="119">
        <v>0</v>
      </c>
      <c r="L14" s="119">
        <v>0</v>
      </c>
      <c r="M14" s="119">
        <v>0</v>
      </c>
      <c r="N14" s="119">
        <v>0</v>
      </c>
      <c r="P14" s="120" t="str">
        <f t="shared" si="4"/>
        <v>n/a</v>
      </c>
      <c r="Q14" s="120" t="str">
        <f t="shared" si="4"/>
        <v>n/a</v>
      </c>
      <c r="R14" s="120" t="str">
        <f t="shared" si="4"/>
        <v>n/a</v>
      </c>
      <c r="S14" s="120" t="str">
        <f t="shared" si="4"/>
        <v>n/a</v>
      </c>
      <c r="T14" s="120" t="str">
        <f t="shared" si="4"/>
        <v>n/a</v>
      </c>
      <c r="U14" s="120" t="str">
        <f t="shared" si="4"/>
        <v>n/a</v>
      </c>
      <c r="V14" s="120" t="str">
        <f t="shared" si="4"/>
        <v>n/a</v>
      </c>
      <c r="W14" s="120" t="str">
        <f t="shared" si="4"/>
        <v>n/a</v>
      </c>
      <c r="X14" s="120" t="str">
        <f t="shared" si="4"/>
        <v>n/a</v>
      </c>
      <c r="Y14" s="120" t="str">
        <f t="shared" si="4"/>
        <v>n/a</v>
      </c>
    </row>
    <row r="15" spans="1:25" x14ac:dyDescent="0.25">
      <c r="A15" t="s">
        <v>390</v>
      </c>
      <c r="B15" s="116">
        <v>336415</v>
      </c>
      <c r="C15" s="118">
        <f t="shared" si="2"/>
        <v>3364</v>
      </c>
      <c r="D15" s="118">
        <f t="shared" si="3"/>
        <v>336</v>
      </c>
      <c r="E15" s="119">
        <v>0</v>
      </c>
      <c r="F15" s="119">
        <v>0</v>
      </c>
      <c r="G15" s="119">
        <v>0</v>
      </c>
      <c r="H15" s="119">
        <v>0</v>
      </c>
      <c r="I15" s="119">
        <v>0</v>
      </c>
      <c r="J15" s="119">
        <v>0</v>
      </c>
      <c r="K15" s="119">
        <v>0</v>
      </c>
      <c r="L15" s="119">
        <v>0</v>
      </c>
      <c r="M15" s="119">
        <v>0</v>
      </c>
      <c r="N15" s="119">
        <v>0</v>
      </c>
      <c r="P15" s="120" t="str">
        <f t="shared" si="4"/>
        <v>n/a</v>
      </c>
      <c r="Q15" s="120" t="str">
        <f t="shared" si="4"/>
        <v>n/a</v>
      </c>
      <c r="R15" s="120" t="str">
        <f t="shared" si="4"/>
        <v>n/a</v>
      </c>
      <c r="S15" s="120" t="str">
        <f t="shared" si="4"/>
        <v>n/a</v>
      </c>
      <c r="T15" s="120" t="str">
        <f t="shared" si="4"/>
        <v>n/a</v>
      </c>
      <c r="U15" s="120" t="str">
        <f t="shared" si="4"/>
        <v>n/a</v>
      </c>
      <c r="V15" s="120" t="str">
        <f t="shared" si="4"/>
        <v>n/a</v>
      </c>
      <c r="W15" s="120" t="str">
        <f t="shared" si="4"/>
        <v>n/a</v>
      </c>
      <c r="X15" s="120" t="str">
        <f t="shared" si="4"/>
        <v>n/a</v>
      </c>
      <c r="Y15" s="120" t="str">
        <f t="shared" si="4"/>
        <v>n/a</v>
      </c>
    </row>
    <row r="16" spans="1:25" x14ac:dyDescent="0.25">
      <c r="A16" t="s">
        <v>391</v>
      </c>
      <c r="B16" s="116">
        <v>336419</v>
      </c>
      <c r="C16" s="118">
        <f t="shared" si="2"/>
        <v>3364</v>
      </c>
      <c r="D16" s="118">
        <f t="shared" si="3"/>
        <v>336</v>
      </c>
      <c r="E16" s="119">
        <v>0</v>
      </c>
      <c r="F16" s="119">
        <v>0</v>
      </c>
      <c r="G16" s="119">
        <v>0</v>
      </c>
      <c r="H16" s="119">
        <v>0</v>
      </c>
      <c r="I16" s="119">
        <v>0</v>
      </c>
      <c r="J16" s="119">
        <v>0</v>
      </c>
      <c r="K16" s="119">
        <v>0</v>
      </c>
      <c r="L16" s="119">
        <v>0</v>
      </c>
      <c r="M16" s="119">
        <v>0</v>
      </c>
      <c r="N16" s="119">
        <v>0</v>
      </c>
      <c r="P16" s="120" t="str">
        <f t="shared" si="4"/>
        <v>n/a</v>
      </c>
      <c r="Q16" s="120" t="str">
        <f t="shared" si="4"/>
        <v>n/a</v>
      </c>
      <c r="R16" s="120" t="str">
        <f t="shared" si="4"/>
        <v>n/a</v>
      </c>
      <c r="S16" s="120" t="str">
        <f t="shared" si="4"/>
        <v>n/a</v>
      </c>
      <c r="T16" s="120" t="str">
        <f t="shared" si="4"/>
        <v>n/a</v>
      </c>
      <c r="U16" s="120" t="str">
        <f t="shared" si="4"/>
        <v>n/a</v>
      </c>
      <c r="V16" s="120" t="str">
        <f t="shared" si="4"/>
        <v>n/a</v>
      </c>
      <c r="W16" s="120" t="str">
        <f t="shared" si="4"/>
        <v>n/a</v>
      </c>
      <c r="X16" s="120" t="str">
        <f t="shared" si="4"/>
        <v>n/a</v>
      </c>
      <c r="Y16" s="120" t="str">
        <f t="shared" si="4"/>
        <v>n/a</v>
      </c>
    </row>
    <row r="17" spans="1:25" x14ac:dyDescent="0.25">
      <c r="A17" t="s">
        <v>392</v>
      </c>
      <c r="B17" s="116">
        <v>488111</v>
      </c>
      <c r="C17" s="121">
        <f t="shared" si="2"/>
        <v>4881</v>
      </c>
      <c r="D17" s="118">
        <f t="shared" si="3"/>
        <v>488</v>
      </c>
      <c r="E17" s="119">
        <v>0</v>
      </c>
      <c r="F17" s="119">
        <v>223.5</v>
      </c>
      <c r="G17" s="119">
        <v>0</v>
      </c>
      <c r="H17" s="119">
        <v>223.5</v>
      </c>
      <c r="I17" s="119">
        <v>969</v>
      </c>
      <c r="J17" s="119">
        <v>4563</v>
      </c>
      <c r="K17" s="119">
        <v>34.5</v>
      </c>
      <c r="L17" s="119">
        <v>140.5</v>
      </c>
      <c r="M17" s="119">
        <v>623.5</v>
      </c>
      <c r="N17" s="119">
        <v>3348</v>
      </c>
      <c r="O17" s="56"/>
      <c r="P17" s="120">
        <f t="shared" si="4"/>
        <v>1.9411764705882354E-2</v>
      </c>
      <c r="Q17" s="120">
        <f t="shared" si="4"/>
        <v>7.7022375215146294E-2</v>
      </c>
      <c r="R17" s="120">
        <f t="shared" si="4"/>
        <v>1.3611547378655298E-2</v>
      </c>
      <c r="S17" s="120">
        <f t="shared" si="4"/>
        <v>8.9660619090450394E-2</v>
      </c>
      <c r="T17" s="120">
        <f t="shared" si="4"/>
        <v>9.8424270931326441E-2</v>
      </c>
      <c r="U17" s="120">
        <f t="shared" si="4"/>
        <v>0.12225803142471234</v>
      </c>
      <c r="V17" s="120">
        <f t="shared" si="4"/>
        <v>5.0430955437373921E-2</v>
      </c>
      <c r="W17" s="120">
        <f t="shared" si="4"/>
        <v>9.5759633462935576E-2</v>
      </c>
      <c r="X17" s="120">
        <f t="shared" si="4"/>
        <v>9.995359628770302E-2</v>
      </c>
      <c r="Y17" s="120">
        <f t="shared" si="4"/>
        <v>0.12593930635838149</v>
      </c>
    </row>
    <row r="18" spans="1:25" x14ac:dyDescent="0.25">
      <c r="A18" t="s">
        <v>393</v>
      </c>
      <c r="B18" s="116">
        <v>488119</v>
      </c>
      <c r="C18" s="121">
        <f t="shared" si="2"/>
        <v>4881</v>
      </c>
      <c r="D18" s="118">
        <f t="shared" si="3"/>
        <v>488</v>
      </c>
      <c r="E18" s="119">
        <v>115.5</v>
      </c>
      <c r="F18" s="119">
        <v>1745.5</v>
      </c>
      <c r="G18" s="119">
        <v>91</v>
      </c>
      <c r="H18" s="119">
        <v>1820</v>
      </c>
      <c r="I18" s="119">
        <v>2797.5</v>
      </c>
      <c r="J18" s="119">
        <v>9738.5</v>
      </c>
      <c r="K18" s="119">
        <v>240.5</v>
      </c>
      <c r="L18" s="119">
        <v>2482.5</v>
      </c>
      <c r="M18" s="119">
        <v>4223</v>
      </c>
      <c r="N18" s="119">
        <v>14953.5</v>
      </c>
      <c r="O18" s="56"/>
      <c r="P18" s="120">
        <f t="shared" si="4"/>
        <v>1.9411764705882354E-2</v>
      </c>
      <c r="Q18" s="120">
        <f t="shared" si="4"/>
        <v>7.7022375215146294E-2</v>
      </c>
      <c r="R18" s="120">
        <f t="shared" si="4"/>
        <v>1.3611547378655298E-2</v>
      </c>
      <c r="S18" s="120">
        <f t="shared" si="4"/>
        <v>8.9660619090450394E-2</v>
      </c>
      <c r="T18" s="120">
        <f t="shared" si="4"/>
        <v>9.8424270931326441E-2</v>
      </c>
      <c r="U18" s="120">
        <f t="shared" si="4"/>
        <v>0.12225803142471234</v>
      </c>
      <c r="V18" s="120">
        <f t="shared" si="4"/>
        <v>5.0430955437373921E-2</v>
      </c>
      <c r="W18" s="120">
        <f t="shared" si="4"/>
        <v>9.5759633462935576E-2</v>
      </c>
      <c r="X18" s="120">
        <f t="shared" si="4"/>
        <v>9.995359628770302E-2</v>
      </c>
      <c r="Y18" s="120">
        <f t="shared" si="4"/>
        <v>0.12593930635838149</v>
      </c>
    </row>
    <row r="19" spans="1:25" x14ac:dyDescent="0.25">
      <c r="A19" t="s">
        <v>394</v>
      </c>
      <c r="B19" s="116">
        <v>488190</v>
      </c>
      <c r="C19" s="117">
        <v>488190</v>
      </c>
      <c r="D19" s="118">
        <f t="shared" si="3"/>
        <v>488</v>
      </c>
      <c r="E19" s="119">
        <v>47</v>
      </c>
      <c r="F19" s="119">
        <v>1806</v>
      </c>
      <c r="G19" s="119">
        <v>1203</v>
      </c>
      <c r="H19" s="119">
        <v>1953</v>
      </c>
      <c r="I19" s="119">
        <v>2912</v>
      </c>
      <c r="J19" s="119">
        <v>12917.5</v>
      </c>
      <c r="K19" s="119">
        <v>207.5</v>
      </c>
      <c r="L19" s="119">
        <v>2045.5</v>
      </c>
      <c r="M19" s="119">
        <v>4754.5</v>
      </c>
      <c r="N19" s="119">
        <v>17340</v>
      </c>
      <c r="O19" s="56" t="s">
        <v>383</v>
      </c>
      <c r="P19" s="120">
        <f t="shared" si="4"/>
        <v>7.899159663865547E-3</v>
      </c>
      <c r="Q19" s="120">
        <f t="shared" si="4"/>
        <v>7.0646221248630889E-2</v>
      </c>
      <c r="R19" s="120">
        <f t="shared" si="4"/>
        <v>0.17994166479694862</v>
      </c>
      <c r="S19" s="120">
        <f t="shared" si="4"/>
        <v>8.5689840510716708E-2</v>
      </c>
      <c r="T19" s="120">
        <f t="shared" si="4"/>
        <v>7.6094909585031886E-2</v>
      </c>
      <c r="U19" s="120">
        <f t="shared" si="4"/>
        <v>0.11042674690967533</v>
      </c>
      <c r="V19" s="120">
        <f t="shared" si="4"/>
        <v>3.8052448193654866E-2</v>
      </c>
      <c r="W19" s="120">
        <f t="shared" si="4"/>
        <v>7.4676450723764665E-2</v>
      </c>
      <c r="X19" s="120">
        <f t="shared" si="4"/>
        <v>9.8056200051559683E-2</v>
      </c>
      <c r="Y19" s="120">
        <f t="shared" si="4"/>
        <v>0.11932287365813378</v>
      </c>
    </row>
    <row r="20" spans="1:25" x14ac:dyDescent="0.25">
      <c r="A20" t="s">
        <v>395</v>
      </c>
      <c r="B20" s="116">
        <v>488210</v>
      </c>
      <c r="C20" s="121">
        <f t="shared" si="2"/>
        <v>4882</v>
      </c>
      <c r="D20" s="118">
        <f t="shared" si="3"/>
        <v>488</v>
      </c>
      <c r="E20" s="119">
        <v>330</v>
      </c>
      <c r="F20" s="119">
        <v>881.5</v>
      </c>
      <c r="G20" s="119">
        <v>883</v>
      </c>
      <c r="H20" s="119">
        <v>1187.5</v>
      </c>
      <c r="I20" s="119">
        <v>1563</v>
      </c>
      <c r="J20" s="119">
        <v>5306</v>
      </c>
      <c r="K20" s="119">
        <v>1072.5</v>
      </c>
      <c r="L20" s="119">
        <v>2236</v>
      </c>
      <c r="M20" s="119">
        <v>3020</v>
      </c>
      <c r="N20" s="119">
        <v>7831</v>
      </c>
      <c r="O20" s="56"/>
      <c r="P20" s="120">
        <f t="shared" si="4"/>
        <v>5.5462184873949577E-2</v>
      </c>
      <c r="Q20" s="120">
        <f t="shared" si="4"/>
        <v>3.4482084180879363E-2</v>
      </c>
      <c r="R20" s="120">
        <f t="shared" si="4"/>
        <v>0.13207688280607285</v>
      </c>
      <c r="S20" s="120">
        <f t="shared" si="4"/>
        <v>5.2102757607002607E-2</v>
      </c>
      <c r="T20" s="120">
        <f t="shared" si="4"/>
        <v>4.0843524615867044E-2</v>
      </c>
      <c r="U20" s="120">
        <f t="shared" si="4"/>
        <v>4.5358956384961277E-2</v>
      </c>
      <c r="V20" s="120">
        <f t="shared" si="4"/>
        <v>0.1966807262057583</v>
      </c>
      <c r="W20" s="120">
        <f t="shared" si="4"/>
        <v>8.1631162952010658E-2</v>
      </c>
      <c r="X20" s="120">
        <f t="shared" si="4"/>
        <v>6.2284093838618201E-2</v>
      </c>
      <c r="Y20" s="120">
        <f t="shared" si="4"/>
        <v>5.3887971373520506E-2</v>
      </c>
    </row>
    <row r="21" spans="1:25" x14ac:dyDescent="0.25">
      <c r="A21" t="s">
        <v>396</v>
      </c>
      <c r="B21" s="116">
        <v>488310</v>
      </c>
      <c r="C21" s="121">
        <f t="shared" si="2"/>
        <v>4883</v>
      </c>
      <c r="D21" s="118">
        <f t="shared" si="3"/>
        <v>488</v>
      </c>
      <c r="E21" s="119">
        <v>118.5</v>
      </c>
      <c r="F21" s="119">
        <v>125.5</v>
      </c>
      <c r="G21" s="119">
        <v>111.5</v>
      </c>
      <c r="H21" s="119">
        <v>121</v>
      </c>
      <c r="I21" s="119">
        <v>301.5</v>
      </c>
      <c r="J21" s="119">
        <v>3240</v>
      </c>
      <c r="K21" s="119">
        <v>149</v>
      </c>
      <c r="L21" s="119">
        <v>163</v>
      </c>
      <c r="M21" s="119">
        <v>402</v>
      </c>
      <c r="N21" s="119">
        <v>4123</v>
      </c>
      <c r="O21" s="56"/>
      <c r="P21" s="120">
        <f t="shared" si="4"/>
        <v>2.8991596638655463E-2</v>
      </c>
      <c r="Q21" s="120">
        <f t="shared" si="4"/>
        <v>1.1754811453606634E-2</v>
      </c>
      <c r="R21" s="120">
        <f t="shared" si="4"/>
        <v>8.1818861715653279E-2</v>
      </c>
      <c r="S21" s="120">
        <f t="shared" si="4"/>
        <v>2.7707698045323914E-2</v>
      </c>
      <c r="T21" s="120">
        <f t="shared" si="4"/>
        <v>3.4219190968955787E-2</v>
      </c>
      <c r="U21" s="120">
        <f t="shared" si="4"/>
        <v>9.4496401032672817E-2</v>
      </c>
      <c r="V21" s="120">
        <f t="shared" si="4"/>
        <v>3.3101045296167246E-2</v>
      </c>
      <c r="W21" s="120">
        <f t="shared" si="4"/>
        <v>2.3729989230235657E-2</v>
      </c>
      <c r="X21" s="120">
        <f t="shared" si="4"/>
        <v>2.9337458107759732E-2</v>
      </c>
      <c r="Y21" s="120">
        <f t="shared" si="4"/>
        <v>0.10615194054500413</v>
      </c>
    </row>
    <row r="22" spans="1:25" x14ac:dyDescent="0.25">
      <c r="A22" t="s">
        <v>397</v>
      </c>
      <c r="B22" s="116">
        <v>488320</v>
      </c>
      <c r="C22" s="121">
        <f t="shared" si="2"/>
        <v>4883</v>
      </c>
      <c r="D22" s="118">
        <f t="shared" si="3"/>
        <v>488</v>
      </c>
      <c r="E22" s="119">
        <v>37</v>
      </c>
      <c r="F22" s="119">
        <v>151</v>
      </c>
      <c r="G22" s="119">
        <v>384</v>
      </c>
      <c r="H22" s="119">
        <v>432.5</v>
      </c>
      <c r="I22" s="119">
        <v>617</v>
      </c>
      <c r="J22" s="119">
        <v>4139</v>
      </c>
      <c r="K22" s="119">
        <v>17</v>
      </c>
      <c r="L22" s="119">
        <v>403.5</v>
      </c>
      <c r="M22" s="119">
        <v>541.5</v>
      </c>
      <c r="N22" s="119">
        <v>4972</v>
      </c>
      <c r="O22" s="56"/>
      <c r="P22" s="120">
        <f t="shared" si="4"/>
        <v>2.8991596638655463E-2</v>
      </c>
      <c r="Q22" s="120">
        <f t="shared" si="4"/>
        <v>1.1754811453606634E-2</v>
      </c>
      <c r="R22" s="120">
        <f t="shared" si="4"/>
        <v>8.1818861715653279E-2</v>
      </c>
      <c r="S22" s="120">
        <f t="shared" si="4"/>
        <v>2.7707698045323914E-2</v>
      </c>
      <c r="T22" s="120">
        <f t="shared" si="4"/>
        <v>3.4219190968955787E-2</v>
      </c>
      <c r="U22" s="120">
        <f t="shared" si="4"/>
        <v>9.4496401032672817E-2</v>
      </c>
      <c r="V22" s="120">
        <f t="shared" si="4"/>
        <v>3.3101045296167246E-2</v>
      </c>
      <c r="W22" s="120">
        <f t="shared" si="4"/>
        <v>2.3729989230235657E-2</v>
      </c>
      <c r="X22" s="120">
        <f t="shared" si="4"/>
        <v>2.9337458107759732E-2</v>
      </c>
      <c r="Y22" s="120">
        <f t="shared" si="4"/>
        <v>0.10615194054500413</v>
      </c>
    </row>
    <row r="23" spans="1:25" x14ac:dyDescent="0.25">
      <c r="A23" t="s">
        <v>398</v>
      </c>
      <c r="B23" s="116">
        <v>488331</v>
      </c>
      <c r="C23" s="121">
        <f t="shared" si="2"/>
        <v>4883</v>
      </c>
      <c r="D23" s="118">
        <f t="shared" si="3"/>
        <v>488</v>
      </c>
      <c r="E23" s="119">
        <v>0</v>
      </c>
      <c r="F23" s="119">
        <v>0</v>
      </c>
      <c r="G23" s="119">
        <v>0</v>
      </c>
      <c r="H23" s="119">
        <v>0</v>
      </c>
      <c r="I23" s="119">
        <v>48.5</v>
      </c>
      <c r="J23" s="119">
        <v>61</v>
      </c>
      <c r="K23" s="119">
        <v>0</v>
      </c>
      <c r="L23" s="119">
        <v>0</v>
      </c>
      <c r="M23" s="119">
        <v>44</v>
      </c>
      <c r="N23" s="119">
        <v>126.5</v>
      </c>
      <c r="O23" s="56"/>
      <c r="P23" s="120">
        <f t="shared" si="4"/>
        <v>2.8991596638655463E-2</v>
      </c>
      <c r="Q23" s="120">
        <f t="shared" si="4"/>
        <v>1.1754811453606634E-2</v>
      </c>
      <c r="R23" s="120">
        <f t="shared" si="4"/>
        <v>8.1818861715653279E-2</v>
      </c>
      <c r="S23" s="120">
        <f t="shared" si="4"/>
        <v>2.7707698045323914E-2</v>
      </c>
      <c r="T23" s="120">
        <f t="shared" si="4"/>
        <v>3.4219190968955787E-2</v>
      </c>
      <c r="U23" s="120">
        <f t="shared" si="4"/>
        <v>9.4496401032672817E-2</v>
      </c>
      <c r="V23" s="120">
        <f t="shared" si="4"/>
        <v>3.3101045296167246E-2</v>
      </c>
      <c r="W23" s="120">
        <f t="shared" si="4"/>
        <v>2.3729989230235657E-2</v>
      </c>
      <c r="X23" s="120">
        <f t="shared" si="4"/>
        <v>2.9337458107759732E-2</v>
      </c>
      <c r="Y23" s="120">
        <f t="shared" si="4"/>
        <v>0.10615194054500413</v>
      </c>
    </row>
    <row r="24" spans="1:25" x14ac:dyDescent="0.25">
      <c r="A24" t="s">
        <v>399</v>
      </c>
      <c r="B24" s="116">
        <v>488332</v>
      </c>
      <c r="C24" s="121">
        <f t="shared" si="2"/>
        <v>4883</v>
      </c>
      <c r="D24" s="118">
        <f t="shared" si="3"/>
        <v>488</v>
      </c>
      <c r="E24" s="119">
        <v>0</v>
      </c>
      <c r="F24" s="119">
        <v>0</v>
      </c>
      <c r="G24" s="119">
        <v>0</v>
      </c>
      <c r="H24" s="119">
        <v>0</v>
      </c>
      <c r="I24" s="119">
        <v>0</v>
      </c>
      <c r="J24" s="119">
        <v>776.5</v>
      </c>
      <c r="K24" s="119">
        <v>0</v>
      </c>
      <c r="L24" s="119">
        <v>17</v>
      </c>
      <c r="M24" s="119">
        <v>91.5</v>
      </c>
      <c r="N24" s="119">
        <v>1059.5</v>
      </c>
      <c r="O24" s="56"/>
      <c r="P24" s="120">
        <f t="shared" si="4"/>
        <v>2.8991596638655463E-2</v>
      </c>
      <c r="Q24" s="120">
        <f t="shared" si="4"/>
        <v>1.1754811453606634E-2</v>
      </c>
      <c r="R24" s="120">
        <f t="shared" si="4"/>
        <v>8.1818861715653279E-2</v>
      </c>
      <c r="S24" s="120">
        <f t="shared" si="4"/>
        <v>2.7707698045323914E-2</v>
      </c>
      <c r="T24" s="120">
        <f t="shared" si="4"/>
        <v>3.4219190968955787E-2</v>
      </c>
      <c r="U24" s="120">
        <f t="shared" si="4"/>
        <v>9.4496401032672817E-2</v>
      </c>
      <c r="V24" s="120">
        <f t="shared" si="4"/>
        <v>3.3101045296167246E-2</v>
      </c>
      <c r="W24" s="120">
        <f t="shared" si="4"/>
        <v>2.3729989230235657E-2</v>
      </c>
      <c r="X24" s="120">
        <f t="shared" si="4"/>
        <v>2.9337458107759732E-2</v>
      </c>
      <c r="Y24" s="120">
        <f t="shared" si="4"/>
        <v>0.10615194054500413</v>
      </c>
    </row>
    <row r="25" spans="1:25" x14ac:dyDescent="0.25">
      <c r="A25" t="s">
        <v>400</v>
      </c>
      <c r="B25" s="116">
        <v>488339</v>
      </c>
      <c r="C25" s="121">
        <f t="shared" si="2"/>
        <v>4883</v>
      </c>
      <c r="D25" s="118">
        <f t="shared" si="3"/>
        <v>488</v>
      </c>
      <c r="E25" s="119">
        <v>0</v>
      </c>
      <c r="F25" s="119">
        <v>0</v>
      </c>
      <c r="G25" s="119">
        <v>0</v>
      </c>
      <c r="H25" s="119">
        <v>5</v>
      </c>
      <c r="I25" s="119">
        <v>105</v>
      </c>
      <c r="J25" s="119">
        <v>1097</v>
      </c>
      <c r="K25" s="119">
        <v>5</v>
      </c>
      <c r="L25" s="119">
        <v>15</v>
      </c>
      <c r="M25" s="119">
        <v>76.5</v>
      </c>
      <c r="N25" s="119">
        <v>1655.5</v>
      </c>
      <c r="O25" s="56"/>
      <c r="P25" s="120">
        <f t="shared" si="4"/>
        <v>2.8991596638655463E-2</v>
      </c>
      <c r="Q25" s="120">
        <f t="shared" si="4"/>
        <v>1.1754811453606634E-2</v>
      </c>
      <c r="R25" s="120">
        <f t="shared" si="4"/>
        <v>8.1818861715653279E-2</v>
      </c>
      <c r="S25" s="120">
        <f t="shared" si="4"/>
        <v>2.7707698045323914E-2</v>
      </c>
      <c r="T25" s="120">
        <f t="shared" si="4"/>
        <v>3.4219190968955787E-2</v>
      </c>
      <c r="U25" s="120">
        <f t="shared" si="4"/>
        <v>9.4496401032672817E-2</v>
      </c>
      <c r="V25" s="120">
        <f t="shared" si="4"/>
        <v>3.3101045296167246E-2</v>
      </c>
      <c r="W25" s="120">
        <f t="shared" si="4"/>
        <v>2.3729989230235657E-2</v>
      </c>
      <c r="X25" s="120">
        <f t="shared" si="4"/>
        <v>2.9337458107759732E-2</v>
      </c>
      <c r="Y25" s="120">
        <f t="shared" si="4"/>
        <v>0.10615194054500413</v>
      </c>
    </row>
    <row r="26" spans="1:25" x14ac:dyDescent="0.25">
      <c r="A26" t="s">
        <v>401</v>
      </c>
      <c r="B26" s="116">
        <v>488390</v>
      </c>
      <c r="C26" s="121">
        <f t="shared" si="2"/>
        <v>4883</v>
      </c>
      <c r="D26" s="118">
        <f t="shared" si="3"/>
        <v>488</v>
      </c>
      <c r="E26" s="119">
        <v>17</v>
      </c>
      <c r="F26" s="119">
        <v>24</v>
      </c>
      <c r="G26" s="119">
        <v>51.5</v>
      </c>
      <c r="H26" s="119">
        <v>73</v>
      </c>
      <c r="I26" s="119">
        <v>237.5</v>
      </c>
      <c r="J26" s="119">
        <v>1740.5</v>
      </c>
      <c r="K26" s="119">
        <v>9.5</v>
      </c>
      <c r="L26" s="119">
        <v>51.5</v>
      </c>
      <c r="M26" s="119">
        <v>267</v>
      </c>
      <c r="N26" s="119">
        <v>3489.5</v>
      </c>
      <c r="O26" s="56"/>
      <c r="P26" s="120">
        <f t="shared" si="4"/>
        <v>2.8991596638655463E-2</v>
      </c>
      <c r="Q26" s="120">
        <f t="shared" si="4"/>
        <v>1.1754811453606634E-2</v>
      </c>
      <c r="R26" s="120">
        <f t="shared" si="4"/>
        <v>8.1818861715653279E-2</v>
      </c>
      <c r="S26" s="120">
        <f t="shared" si="4"/>
        <v>2.7707698045323914E-2</v>
      </c>
      <c r="T26" s="120">
        <f t="shared" si="4"/>
        <v>3.4219190968955787E-2</v>
      </c>
      <c r="U26" s="120">
        <f t="shared" si="4"/>
        <v>9.4496401032672817E-2</v>
      </c>
      <c r="V26" s="120">
        <f t="shared" si="4"/>
        <v>3.3101045296167246E-2</v>
      </c>
      <c r="W26" s="120">
        <f t="shared" si="4"/>
        <v>2.3729989230235657E-2</v>
      </c>
      <c r="X26" s="120">
        <f t="shared" si="4"/>
        <v>2.9337458107759732E-2</v>
      </c>
      <c r="Y26" s="120">
        <f t="shared" si="4"/>
        <v>0.10615194054500413</v>
      </c>
    </row>
    <row r="27" spans="1:25" x14ac:dyDescent="0.25">
      <c r="A27" t="s">
        <v>402</v>
      </c>
      <c r="B27" s="116">
        <v>488410</v>
      </c>
      <c r="C27" s="121">
        <f t="shared" si="2"/>
        <v>4884</v>
      </c>
      <c r="D27" s="118">
        <f t="shared" si="3"/>
        <v>488</v>
      </c>
      <c r="E27" s="119">
        <v>344</v>
      </c>
      <c r="F27" s="119">
        <v>835.5</v>
      </c>
      <c r="G27" s="119">
        <v>396.5</v>
      </c>
      <c r="H27" s="119">
        <v>901.5</v>
      </c>
      <c r="I27" s="119">
        <v>2364.5</v>
      </c>
      <c r="J27" s="119">
        <v>7936</v>
      </c>
      <c r="K27" s="119">
        <v>529.5</v>
      </c>
      <c r="L27" s="119">
        <v>1093</v>
      </c>
      <c r="M27" s="119">
        <v>2768.5</v>
      </c>
      <c r="N27" s="119">
        <v>8986</v>
      </c>
      <c r="O27" s="56"/>
      <c r="P27" s="120">
        <f t="shared" si="4"/>
        <v>0.1373109243697479</v>
      </c>
      <c r="Q27" s="120">
        <f t="shared" si="4"/>
        <v>0.1261539665154123</v>
      </c>
      <c r="R27" s="120">
        <f t="shared" si="4"/>
        <v>0.12714082716326378</v>
      </c>
      <c r="S27" s="120">
        <f t="shared" si="4"/>
        <v>0.13998639843801416</v>
      </c>
      <c r="T27" s="120">
        <f t="shared" si="4"/>
        <v>0.19683547611581478</v>
      </c>
      <c r="U27" s="120">
        <f t="shared" si="4"/>
        <v>0.23556566191933526</v>
      </c>
      <c r="V27" s="120">
        <f t="shared" si="4"/>
        <v>0.1854025307170365</v>
      </c>
      <c r="W27" s="120">
        <f t="shared" si="4"/>
        <v>0.14283628132814924</v>
      </c>
      <c r="X27" s="120">
        <f t="shared" si="4"/>
        <v>0.18700696055684454</v>
      </c>
      <c r="Y27" s="120">
        <f t="shared" si="4"/>
        <v>0.2271091384530691</v>
      </c>
    </row>
    <row r="28" spans="1:25" x14ac:dyDescent="0.25">
      <c r="A28" t="s">
        <v>403</v>
      </c>
      <c r="B28" s="116">
        <v>488490</v>
      </c>
      <c r="C28" s="121">
        <f t="shared" si="2"/>
        <v>4884</v>
      </c>
      <c r="D28" s="118">
        <f t="shared" si="3"/>
        <v>488</v>
      </c>
      <c r="E28" s="119">
        <v>473</v>
      </c>
      <c r="F28" s="119">
        <v>2389.5</v>
      </c>
      <c r="G28" s="119">
        <v>453.5</v>
      </c>
      <c r="H28" s="119">
        <v>2289</v>
      </c>
      <c r="I28" s="119">
        <v>5168</v>
      </c>
      <c r="J28" s="119">
        <v>19620</v>
      </c>
      <c r="K28" s="119">
        <v>481.5</v>
      </c>
      <c r="L28" s="119">
        <v>2819.5</v>
      </c>
      <c r="M28" s="119">
        <v>6299</v>
      </c>
      <c r="N28" s="119">
        <v>24017.5</v>
      </c>
      <c r="O28" s="56"/>
      <c r="P28" s="120">
        <f t="shared" si="4"/>
        <v>0.1373109243697479</v>
      </c>
      <c r="Q28" s="120">
        <f t="shared" si="4"/>
        <v>0.1261539665154123</v>
      </c>
      <c r="R28" s="120">
        <f t="shared" si="4"/>
        <v>0.12714082716326378</v>
      </c>
      <c r="S28" s="120">
        <f t="shared" si="4"/>
        <v>0.13998639843801416</v>
      </c>
      <c r="T28" s="120">
        <f t="shared" si="4"/>
        <v>0.19683547611581478</v>
      </c>
      <c r="U28" s="120">
        <f t="shared" si="4"/>
        <v>0.23556566191933526</v>
      </c>
      <c r="V28" s="120">
        <f t="shared" si="4"/>
        <v>0.1854025307170365</v>
      </c>
      <c r="W28" s="120">
        <f t="shared" si="4"/>
        <v>0.14283628132814924</v>
      </c>
      <c r="X28" s="120">
        <f t="shared" si="4"/>
        <v>0.18700696055684454</v>
      </c>
      <c r="Y28" s="120">
        <f t="shared" si="4"/>
        <v>0.2271091384530691</v>
      </c>
    </row>
    <row r="29" spans="1:25" x14ac:dyDescent="0.25">
      <c r="A29" t="s">
        <v>404</v>
      </c>
      <c r="B29" s="116">
        <v>488511</v>
      </c>
      <c r="C29" s="121">
        <f t="shared" si="2"/>
        <v>4885</v>
      </c>
      <c r="D29" s="118">
        <f t="shared" si="3"/>
        <v>488</v>
      </c>
      <c r="E29" s="119">
        <v>296.5</v>
      </c>
      <c r="F29" s="119">
        <v>557.5</v>
      </c>
      <c r="G29" s="119">
        <v>220</v>
      </c>
      <c r="H29" s="119">
        <v>409.5</v>
      </c>
      <c r="I29" s="119">
        <v>605.5</v>
      </c>
      <c r="J29" s="119">
        <v>2810</v>
      </c>
      <c r="K29" s="119">
        <v>102</v>
      </c>
      <c r="L29" s="119">
        <v>371</v>
      </c>
      <c r="M29" s="119">
        <v>570</v>
      </c>
      <c r="N29" s="119">
        <v>2046.5</v>
      </c>
      <c r="O29" s="56"/>
      <c r="P29" s="120">
        <f t="shared" si="4"/>
        <v>0.62764705882352945</v>
      </c>
      <c r="Q29" s="120">
        <f t="shared" si="4"/>
        <v>0.57882178062900957</v>
      </c>
      <c r="R29" s="120">
        <f t="shared" si="4"/>
        <v>0.35390023184503777</v>
      </c>
      <c r="S29" s="120">
        <f t="shared" si="4"/>
        <v>0.49566724436741766</v>
      </c>
      <c r="T29" s="120">
        <f t="shared" si="4"/>
        <v>0.45262360196508833</v>
      </c>
      <c r="U29" s="120">
        <f t="shared" si="4"/>
        <v>0.32493289336456427</v>
      </c>
      <c r="V29" s="120">
        <f t="shared" si="4"/>
        <v>0.41179167430772051</v>
      </c>
      <c r="W29" s="120">
        <f t="shared" si="4"/>
        <v>0.48701239435591331</v>
      </c>
      <c r="X29" s="120">
        <f t="shared" si="4"/>
        <v>0.44759989688063934</v>
      </c>
      <c r="Y29" s="120">
        <f t="shared" si="4"/>
        <v>0.3082610789980732</v>
      </c>
    </row>
    <row r="30" spans="1:25" x14ac:dyDescent="0.25">
      <c r="A30" t="s">
        <v>405</v>
      </c>
      <c r="B30" s="116">
        <v>488519</v>
      </c>
      <c r="C30" s="121">
        <f t="shared" si="2"/>
        <v>4885</v>
      </c>
      <c r="D30" s="118">
        <f t="shared" si="3"/>
        <v>488</v>
      </c>
      <c r="E30" s="119">
        <v>3438</v>
      </c>
      <c r="F30" s="119">
        <v>14239.5</v>
      </c>
      <c r="G30" s="119">
        <v>2146</v>
      </c>
      <c r="H30" s="119">
        <v>10887.5</v>
      </c>
      <c r="I30" s="119">
        <v>16715.5</v>
      </c>
      <c r="J30" s="119">
        <v>35200</v>
      </c>
      <c r="K30" s="119">
        <v>2143.5</v>
      </c>
      <c r="L30" s="119">
        <v>12969</v>
      </c>
      <c r="M30" s="119">
        <v>21133</v>
      </c>
      <c r="N30" s="119">
        <v>42750</v>
      </c>
      <c r="O30" s="56"/>
      <c r="P30" s="120">
        <f t="shared" si="4"/>
        <v>0.62764705882352945</v>
      </c>
      <c r="Q30" s="120">
        <f t="shared" si="4"/>
        <v>0.57882178062900957</v>
      </c>
      <c r="R30" s="120">
        <f t="shared" si="4"/>
        <v>0.35390023184503777</v>
      </c>
      <c r="S30" s="120">
        <f t="shared" si="4"/>
        <v>0.49566724436741766</v>
      </c>
      <c r="T30" s="120">
        <f t="shared" si="4"/>
        <v>0.45262360196508833</v>
      </c>
      <c r="U30" s="120">
        <f t="shared" si="4"/>
        <v>0.32493289336456427</v>
      </c>
      <c r="V30" s="120">
        <f t="shared" si="4"/>
        <v>0.41179167430772051</v>
      </c>
      <c r="W30" s="120">
        <f t="shared" si="4"/>
        <v>0.48701239435591331</v>
      </c>
      <c r="X30" s="120">
        <f t="shared" si="4"/>
        <v>0.44759989688063934</v>
      </c>
      <c r="Y30" s="120">
        <f t="shared" si="4"/>
        <v>0.3082610789980732</v>
      </c>
    </row>
    <row r="31" spans="1:25" x14ac:dyDescent="0.25">
      <c r="A31" t="s">
        <v>406</v>
      </c>
      <c r="B31" s="116">
        <v>488990</v>
      </c>
      <c r="C31" s="121">
        <f t="shared" si="2"/>
        <v>4889</v>
      </c>
      <c r="D31" s="118">
        <f t="shared" si="3"/>
        <v>488</v>
      </c>
      <c r="E31" s="119">
        <v>733.5</v>
      </c>
      <c r="F31" s="119">
        <v>2585</v>
      </c>
      <c r="G31" s="119">
        <v>745.5</v>
      </c>
      <c r="H31" s="119">
        <v>2488.5</v>
      </c>
      <c r="I31" s="119">
        <v>3863.5</v>
      </c>
      <c r="J31" s="119">
        <v>7833</v>
      </c>
      <c r="K31" s="119">
        <v>461</v>
      </c>
      <c r="L31" s="119">
        <v>2584.5</v>
      </c>
      <c r="M31" s="119">
        <v>3673.5</v>
      </c>
      <c r="N31" s="119">
        <v>8621.5</v>
      </c>
      <c r="O31" s="56"/>
      <c r="P31" s="120">
        <f t="shared" si="4"/>
        <v>0.12327731092436975</v>
      </c>
      <c r="Q31" s="120">
        <f t="shared" si="4"/>
        <v>0.10111876075731498</v>
      </c>
      <c r="R31" s="120">
        <f t="shared" si="4"/>
        <v>0.11150998429436841</v>
      </c>
      <c r="S31" s="120">
        <f t="shared" si="4"/>
        <v>0.10918544194107452</v>
      </c>
      <c r="T31" s="120">
        <f t="shared" si="4"/>
        <v>0.10095902581791576</v>
      </c>
      <c r="U31" s="120">
        <f t="shared" si="4"/>
        <v>6.6961308964078717E-2</v>
      </c>
      <c r="V31" s="120">
        <f t="shared" si="4"/>
        <v>8.4540619842288653E-2</v>
      </c>
      <c r="W31" s="120">
        <f t="shared" si="4"/>
        <v>9.435408794699085E-2</v>
      </c>
      <c r="X31" s="120">
        <f t="shared" si="4"/>
        <v>7.5761794276875488E-2</v>
      </c>
      <c r="Y31" s="120">
        <f t="shared" si="4"/>
        <v>5.9327690613817784E-2</v>
      </c>
    </row>
    <row r="32" spans="1:25" x14ac:dyDescent="0.25">
      <c r="A32" s="102" t="s">
        <v>407</v>
      </c>
      <c r="B32" s="103"/>
      <c r="C32" s="104"/>
      <c r="D32" s="104"/>
      <c r="E32" s="105"/>
      <c r="F32" s="105"/>
      <c r="G32" s="105"/>
      <c r="H32" s="105"/>
      <c r="I32" s="105"/>
      <c r="J32" s="105"/>
      <c r="K32" s="105"/>
      <c r="L32" s="105"/>
      <c r="M32" s="105"/>
      <c r="N32" s="105"/>
      <c r="O32" s="106"/>
      <c r="P32" s="107"/>
      <c r="Q32" s="107"/>
      <c r="R32" s="107"/>
      <c r="S32" s="107"/>
      <c r="T32" s="107"/>
      <c r="U32" s="107"/>
      <c r="V32" s="107"/>
      <c r="W32" s="107"/>
      <c r="X32" s="107"/>
      <c r="Y32" s="107"/>
    </row>
    <row r="33" spans="1:25" x14ac:dyDescent="0.25">
      <c r="A33" t="s">
        <v>408</v>
      </c>
      <c r="B33" s="116">
        <v>541310</v>
      </c>
      <c r="C33" s="117">
        <v>541310</v>
      </c>
      <c r="D33" s="121">
        <f t="shared" ref="D33:D44" si="5">VALUE(LEFT(C33,4))</f>
        <v>5413</v>
      </c>
      <c r="E33" s="119">
        <v>5911</v>
      </c>
      <c r="F33" s="119">
        <v>7694</v>
      </c>
      <c r="G33" s="119">
        <v>4381.5</v>
      </c>
      <c r="H33" s="119">
        <v>5103.5</v>
      </c>
      <c r="I33" s="119">
        <v>7636</v>
      </c>
      <c r="J33" s="119">
        <v>20731.5</v>
      </c>
      <c r="K33" s="119">
        <v>5751</v>
      </c>
      <c r="L33" s="119">
        <v>6910.5</v>
      </c>
      <c r="M33" s="119">
        <v>9991</v>
      </c>
      <c r="N33" s="119">
        <v>25600.5</v>
      </c>
      <c r="O33" s="56" t="s">
        <v>383</v>
      </c>
      <c r="P33" s="120">
        <f t="shared" ref="P33:Y44" si="6">IFERROR(SUMIF($C$7:$C$158,$C33,E$7:E$158)/SUMIF($D$7:$D$158,$D33,E$7:E$158),"n/a")</f>
        <v>0.27447065378900448</v>
      </c>
      <c r="Q33" s="120">
        <f t="shared" si="6"/>
        <v>0.17433271400734127</v>
      </c>
      <c r="R33" s="120">
        <f t="shared" si="6"/>
        <v>0.27430664245914982</v>
      </c>
      <c r="S33" s="120">
        <f t="shared" si="6"/>
        <v>0.15125739096930987</v>
      </c>
      <c r="T33" s="120">
        <f t="shared" si="6"/>
        <v>0.11744710957987588</v>
      </c>
      <c r="U33" s="120">
        <f t="shared" si="6"/>
        <v>9.9881480624972901E-2</v>
      </c>
      <c r="V33" s="120">
        <f t="shared" si="6"/>
        <v>0.30356294536817102</v>
      </c>
      <c r="W33" s="120">
        <f t="shared" si="6"/>
        <v>0.16482808791785428</v>
      </c>
      <c r="X33" s="120">
        <f t="shared" si="6"/>
        <v>0.11857064869098763</v>
      </c>
      <c r="Y33" s="120">
        <f t="shared" si="6"/>
        <v>9.8011102603369066E-2</v>
      </c>
    </row>
    <row r="34" spans="1:25" x14ac:dyDescent="0.25">
      <c r="A34" t="s">
        <v>409</v>
      </c>
      <c r="B34" s="116">
        <v>541320</v>
      </c>
      <c r="C34" s="117">
        <v>541320</v>
      </c>
      <c r="D34" s="121">
        <f t="shared" si="5"/>
        <v>5413</v>
      </c>
      <c r="E34" s="119">
        <v>1441.5</v>
      </c>
      <c r="F34" s="119">
        <v>1872</v>
      </c>
      <c r="G34" s="119">
        <v>620</v>
      </c>
      <c r="H34" s="119">
        <v>1022</v>
      </c>
      <c r="I34" s="119">
        <v>1525</v>
      </c>
      <c r="J34" s="119">
        <v>3825.5</v>
      </c>
      <c r="K34" s="119">
        <v>829</v>
      </c>
      <c r="L34" s="119">
        <v>1347</v>
      </c>
      <c r="M34" s="119">
        <v>2292</v>
      </c>
      <c r="N34" s="119">
        <v>5002.5</v>
      </c>
      <c r="O34" s="56" t="s">
        <v>383</v>
      </c>
      <c r="P34" s="120">
        <f t="shared" si="6"/>
        <v>6.6934435364041603E-2</v>
      </c>
      <c r="Q34" s="120">
        <f t="shared" si="6"/>
        <v>4.2416277699732635E-2</v>
      </c>
      <c r="R34" s="120">
        <f t="shared" si="6"/>
        <v>3.8815501158204473E-2</v>
      </c>
      <c r="S34" s="120">
        <f t="shared" si="6"/>
        <v>3.0290007557682904E-2</v>
      </c>
      <c r="T34" s="120">
        <f t="shared" si="6"/>
        <v>2.3455584351664577E-2</v>
      </c>
      <c r="U34" s="120">
        <f t="shared" si="6"/>
        <v>1.8430726388868814E-2</v>
      </c>
      <c r="V34" s="120">
        <f t="shared" si="6"/>
        <v>4.3758247558722617E-2</v>
      </c>
      <c r="W34" s="120">
        <f t="shared" si="6"/>
        <v>3.2128418265733268E-2</v>
      </c>
      <c r="X34" s="120">
        <f t="shared" si="6"/>
        <v>2.7200873466093851E-2</v>
      </c>
      <c r="Y34" s="120">
        <f t="shared" si="6"/>
        <v>1.915199081163859E-2</v>
      </c>
    </row>
    <row r="35" spans="1:25" x14ac:dyDescent="0.25">
      <c r="A35" t="s">
        <v>410</v>
      </c>
      <c r="B35" s="116">
        <v>541330</v>
      </c>
      <c r="C35" s="117">
        <v>541330</v>
      </c>
      <c r="D35" s="121">
        <f t="shared" si="5"/>
        <v>5413</v>
      </c>
      <c r="E35" s="119">
        <v>11420</v>
      </c>
      <c r="F35" s="119">
        <v>27646.5</v>
      </c>
      <c r="G35" s="119">
        <v>7945.5</v>
      </c>
      <c r="H35" s="119">
        <v>19823.5</v>
      </c>
      <c r="I35" s="119">
        <v>40594</v>
      </c>
      <c r="J35" s="119">
        <v>128364.5</v>
      </c>
      <c r="K35" s="119">
        <v>10124</v>
      </c>
      <c r="L35" s="119">
        <v>26405</v>
      </c>
      <c r="M35" s="119">
        <v>55889</v>
      </c>
      <c r="N35" s="119">
        <v>171829.5</v>
      </c>
      <c r="O35" s="56" t="s">
        <v>383</v>
      </c>
      <c r="P35" s="120">
        <f t="shared" si="6"/>
        <v>0.53027488855869243</v>
      </c>
      <c r="Q35" s="120">
        <f t="shared" si="6"/>
        <v>0.62642180631712507</v>
      </c>
      <c r="R35" s="120">
        <f t="shared" si="6"/>
        <v>0.49743316847179614</v>
      </c>
      <c r="S35" s="120">
        <f t="shared" si="6"/>
        <v>0.58752834131088749</v>
      </c>
      <c r="T35" s="120">
        <f t="shared" si="6"/>
        <v>0.62436458437473563</v>
      </c>
      <c r="U35" s="120">
        <f t="shared" si="6"/>
        <v>0.61844228925472511</v>
      </c>
      <c r="V35" s="120">
        <f t="shared" si="6"/>
        <v>0.53438902084982842</v>
      </c>
      <c r="W35" s="120">
        <f t="shared" si="6"/>
        <v>0.62980763497155667</v>
      </c>
      <c r="X35" s="120">
        <f t="shared" si="6"/>
        <v>0.66327644727160529</v>
      </c>
      <c r="Y35" s="120">
        <f t="shared" si="6"/>
        <v>0.65784647779479322</v>
      </c>
    </row>
    <row r="36" spans="1:25" x14ac:dyDescent="0.25">
      <c r="A36" t="s">
        <v>411</v>
      </c>
      <c r="B36" s="116">
        <v>541340</v>
      </c>
      <c r="C36" s="117">
        <v>541340</v>
      </c>
      <c r="D36" s="121">
        <f t="shared" si="5"/>
        <v>5413</v>
      </c>
      <c r="E36" s="119">
        <v>319</v>
      </c>
      <c r="F36" s="119">
        <v>849</v>
      </c>
      <c r="G36" s="119">
        <v>360</v>
      </c>
      <c r="H36" s="119">
        <v>744.5</v>
      </c>
      <c r="I36" s="119">
        <v>1199.5</v>
      </c>
      <c r="J36" s="119">
        <v>4412</v>
      </c>
      <c r="K36" s="119">
        <v>375</v>
      </c>
      <c r="L36" s="119">
        <v>773.5</v>
      </c>
      <c r="M36" s="119">
        <v>1111.5</v>
      </c>
      <c r="N36" s="119">
        <v>4540</v>
      </c>
      <c r="O36" s="56" t="s">
        <v>383</v>
      </c>
      <c r="P36" s="120">
        <f t="shared" si="6"/>
        <v>1.4812407132243684E-2</v>
      </c>
      <c r="Q36" s="120">
        <f t="shared" si="6"/>
        <v>1.9236869533692844E-2</v>
      </c>
      <c r="R36" s="120">
        <f t="shared" si="6"/>
        <v>2.2538032930570339E-2</v>
      </c>
      <c r="S36" s="120">
        <f t="shared" si="6"/>
        <v>2.2065470280523407E-2</v>
      </c>
      <c r="T36" s="120">
        <f t="shared" si="6"/>
        <v>1.844916290480109E-2</v>
      </c>
      <c r="U36" s="120">
        <f t="shared" si="6"/>
        <v>2.1256401732502733E-2</v>
      </c>
      <c r="V36" s="120">
        <f t="shared" si="6"/>
        <v>1.9794140934283451E-2</v>
      </c>
      <c r="W36" s="120">
        <f t="shared" si="6"/>
        <v>1.8449392374569176E-2</v>
      </c>
      <c r="X36" s="120">
        <f t="shared" si="6"/>
        <v>1.3190999501554675E-2</v>
      </c>
      <c r="Y36" s="120">
        <f t="shared" si="6"/>
        <v>1.7381316998468607E-2</v>
      </c>
    </row>
    <row r="37" spans="1:25" x14ac:dyDescent="0.25">
      <c r="A37" t="s">
        <v>412</v>
      </c>
      <c r="B37" s="116">
        <v>541350</v>
      </c>
      <c r="C37" s="117">
        <v>541350</v>
      </c>
      <c r="D37" s="121">
        <f t="shared" si="5"/>
        <v>5413</v>
      </c>
      <c r="E37" s="119">
        <v>51.5</v>
      </c>
      <c r="F37" s="119">
        <v>326</v>
      </c>
      <c r="G37" s="119">
        <v>99.5</v>
      </c>
      <c r="H37" s="119">
        <v>475</v>
      </c>
      <c r="I37" s="119">
        <v>1180.5</v>
      </c>
      <c r="J37" s="119">
        <v>3311</v>
      </c>
      <c r="K37" s="119">
        <v>127</v>
      </c>
      <c r="L37" s="119">
        <v>669.5</v>
      </c>
      <c r="M37" s="119">
        <v>1336</v>
      </c>
      <c r="N37" s="119">
        <v>4076.5</v>
      </c>
      <c r="O37" s="56" t="s">
        <v>383</v>
      </c>
      <c r="P37" s="120">
        <f t="shared" si="6"/>
        <v>2.3913447251114415E-3</v>
      </c>
      <c r="Q37" s="120">
        <f t="shared" si="6"/>
        <v>7.3865953686500204E-3</v>
      </c>
      <c r="R37" s="120">
        <f t="shared" si="6"/>
        <v>6.2292618794215241E-3</v>
      </c>
      <c r="S37" s="120">
        <f t="shared" si="6"/>
        <v>1.4078036780723464E-2</v>
      </c>
      <c r="T37" s="120">
        <f t="shared" si="6"/>
        <v>1.8156929394845922E-2</v>
      </c>
      <c r="U37" s="120">
        <f t="shared" si="6"/>
        <v>1.595193702092397E-2</v>
      </c>
      <c r="V37" s="120">
        <f t="shared" si="6"/>
        <v>6.7036157297439957E-3</v>
      </c>
      <c r="W37" s="120">
        <f t="shared" si="6"/>
        <v>1.596880180319853E-2</v>
      </c>
      <c r="X37" s="120">
        <f t="shared" si="6"/>
        <v>1.5855308442714391E-2</v>
      </c>
      <c r="Y37" s="120">
        <f t="shared" si="6"/>
        <v>1.5606814701378254E-2</v>
      </c>
    </row>
    <row r="38" spans="1:25" x14ac:dyDescent="0.25">
      <c r="A38" t="s">
        <v>413</v>
      </c>
      <c r="B38" s="116">
        <v>541360</v>
      </c>
      <c r="C38" s="117">
        <v>541360</v>
      </c>
      <c r="D38" s="121">
        <f t="shared" si="5"/>
        <v>5413</v>
      </c>
      <c r="E38" s="119">
        <v>36.5</v>
      </c>
      <c r="F38" s="119">
        <v>295.5</v>
      </c>
      <c r="G38" s="119">
        <v>140.5</v>
      </c>
      <c r="H38" s="119">
        <v>468.5</v>
      </c>
      <c r="I38" s="119">
        <v>756.5</v>
      </c>
      <c r="J38" s="119">
        <v>7225.5</v>
      </c>
      <c r="K38" s="119">
        <v>169.5</v>
      </c>
      <c r="L38" s="119">
        <v>439</v>
      </c>
      <c r="M38" s="119">
        <v>606.5</v>
      </c>
      <c r="N38" s="119">
        <v>4772.5</v>
      </c>
      <c r="O38" s="56" t="s">
        <v>383</v>
      </c>
      <c r="P38" s="120">
        <f t="shared" si="6"/>
        <v>1.6948365527488856E-3</v>
      </c>
      <c r="Q38" s="120">
        <f t="shared" si="6"/>
        <v>6.695518194589206E-3</v>
      </c>
      <c r="R38" s="120">
        <f t="shared" si="6"/>
        <v>8.7960934076253671E-3</v>
      </c>
      <c r="S38" s="120">
        <f t="shared" si="6"/>
        <v>1.3885389961618826E-2</v>
      </c>
      <c r="T38" s="120">
        <f t="shared" si="6"/>
        <v>1.1635507909530657E-2</v>
      </c>
      <c r="U38" s="120">
        <f t="shared" si="6"/>
        <v>3.4811453018630666E-2</v>
      </c>
      <c r="V38" s="120">
        <f t="shared" si="6"/>
        <v>8.9469517022961204E-3</v>
      </c>
      <c r="W38" s="120">
        <f t="shared" si="6"/>
        <v>1.0470954431074167E-2</v>
      </c>
      <c r="X38" s="120">
        <f t="shared" si="6"/>
        <v>7.1977878521753578E-3</v>
      </c>
      <c r="Y38" s="120">
        <f t="shared" si="6"/>
        <v>1.8271439509954059E-2</v>
      </c>
    </row>
    <row r="39" spans="1:25" x14ac:dyDescent="0.25">
      <c r="A39" t="s">
        <v>414</v>
      </c>
      <c r="B39" s="116">
        <v>541370</v>
      </c>
      <c r="C39" s="117">
        <v>541370</v>
      </c>
      <c r="D39" s="121">
        <f t="shared" si="5"/>
        <v>5413</v>
      </c>
      <c r="E39" s="119">
        <v>795</v>
      </c>
      <c r="F39" s="119">
        <v>1907</v>
      </c>
      <c r="G39" s="119">
        <v>230</v>
      </c>
      <c r="H39" s="119">
        <v>1007</v>
      </c>
      <c r="I39" s="119">
        <v>2522</v>
      </c>
      <c r="J39" s="119">
        <v>12670.5</v>
      </c>
      <c r="K39" s="119">
        <v>376.5</v>
      </c>
      <c r="L39" s="119">
        <v>1208.5</v>
      </c>
      <c r="M39" s="119">
        <v>3201.5</v>
      </c>
      <c r="N39" s="119">
        <v>14549.5</v>
      </c>
      <c r="O39" s="56" t="s">
        <v>383</v>
      </c>
      <c r="P39" s="120">
        <f t="shared" si="6"/>
        <v>3.6914933135215454E-2</v>
      </c>
      <c r="Q39" s="120">
        <f t="shared" si="6"/>
        <v>4.3209317079802419E-2</v>
      </c>
      <c r="R39" s="120">
        <f t="shared" si="6"/>
        <v>1.4399298816753271E-2</v>
      </c>
      <c r="S39" s="120">
        <f t="shared" si="6"/>
        <v>2.984543797513374E-2</v>
      </c>
      <c r="T39" s="120">
        <f t="shared" si="6"/>
        <v>3.8790153268785613E-2</v>
      </c>
      <c r="U39" s="120">
        <f t="shared" si="6"/>
        <v>6.1044704930116926E-2</v>
      </c>
      <c r="V39" s="120">
        <f t="shared" si="6"/>
        <v>1.9873317498020585E-2</v>
      </c>
      <c r="W39" s="120">
        <f t="shared" si="6"/>
        <v>2.8824939475975243E-2</v>
      </c>
      <c r="X39" s="120">
        <f t="shared" si="6"/>
        <v>3.7994588307896801E-2</v>
      </c>
      <c r="Y39" s="120">
        <f t="shared" si="6"/>
        <v>5.570252679938744E-2</v>
      </c>
    </row>
    <row r="40" spans="1:25" x14ac:dyDescent="0.25">
      <c r="A40" t="s">
        <v>415</v>
      </c>
      <c r="B40" s="116">
        <v>541380</v>
      </c>
      <c r="C40" s="117">
        <v>541380</v>
      </c>
      <c r="D40" s="121">
        <f t="shared" si="5"/>
        <v>5413</v>
      </c>
      <c r="E40" s="119">
        <v>1561.5</v>
      </c>
      <c r="F40" s="119">
        <v>3544</v>
      </c>
      <c r="G40" s="119">
        <v>2196</v>
      </c>
      <c r="H40" s="119">
        <v>5096.5</v>
      </c>
      <c r="I40" s="119">
        <v>9603</v>
      </c>
      <c r="J40" s="119">
        <v>27020.5</v>
      </c>
      <c r="K40" s="119">
        <v>1193</v>
      </c>
      <c r="L40" s="119">
        <v>4172.5</v>
      </c>
      <c r="M40" s="119">
        <v>9834.5</v>
      </c>
      <c r="N40" s="119">
        <v>30829</v>
      </c>
      <c r="O40" s="56" t="s">
        <v>383</v>
      </c>
      <c r="P40" s="120">
        <f t="shared" si="6"/>
        <v>7.2506500742942057E-2</v>
      </c>
      <c r="Q40" s="120">
        <f t="shared" si="6"/>
        <v>8.0300901799066474E-2</v>
      </c>
      <c r="R40" s="120">
        <f t="shared" si="6"/>
        <v>0.13748200087647905</v>
      </c>
      <c r="S40" s="120">
        <f t="shared" si="6"/>
        <v>0.15104992516412027</v>
      </c>
      <c r="T40" s="120">
        <f t="shared" si="6"/>
        <v>0.14770096821576062</v>
      </c>
      <c r="U40" s="120">
        <f t="shared" si="6"/>
        <v>0.13018100702925886</v>
      </c>
      <c r="V40" s="120">
        <f t="shared" si="6"/>
        <v>6.2971760358933759E-2</v>
      </c>
      <c r="W40" s="120">
        <f t="shared" si="6"/>
        <v>9.9521770760038639E-2</v>
      </c>
      <c r="X40" s="120">
        <f t="shared" si="6"/>
        <v>0.11671334646697207</v>
      </c>
      <c r="Y40" s="120">
        <f t="shared" si="6"/>
        <v>0.11802833078101072</v>
      </c>
    </row>
    <row r="41" spans="1:25" x14ac:dyDescent="0.25">
      <c r="A41" t="s">
        <v>416</v>
      </c>
      <c r="B41" s="116">
        <v>541410</v>
      </c>
      <c r="C41" s="117">
        <v>541410</v>
      </c>
      <c r="D41" s="121">
        <f t="shared" si="5"/>
        <v>5414</v>
      </c>
      <c r="E41" s="119">
        <v>2461.5</v>
      </c>
      <c r="F41" s="119">
        <v>2971</v>
      </c>
      <c r="G41" s="119">
        <v>1904</v>
      </c>
      <c r="H41" s="119">
        <v>2632.5</v>
      </c>
      <c r="I41" s="119">
        <v>3690</v>
      </c>
      <c r="J41" s="119">
        <v>7329.5</v>
      </c>
      <c r="K41" s="119">
        <v>2293.5</v>
      </c>
      <c r="L41" s="119">
        <v>3165.5</v>
      </c>
      <c r="M41" s="119">
        <v>4261.5</v>
      </c>
      <c r="N41" s="119">
        <v>8587.5</v>
      </c>
      <c r="O41" s="56" t="s">
        <v>383</v>
      </c>
      <c r="P41" s="120">
        <f t="shared" si="6"/>
        <v>0.32674055883719388</v>
      </c>
      <c r="Q41" s="120">
        <f t="shared" si="6"/>
        <v>0.28198557327258922</v>
      </c>
      <c r="R41" s="120">
        <f t="shared" si="6"/>
        <v>0.38072385522895419</v>
      </c>
      <c r="S41" s="120">
        <f t="shared" si="6"/>
        <v>0.35543104030243705</v>
      </c>
      <c r="T41" s="120">
        <f t="shared" si="6"/>
        <v>0.35157924824924969</v>
      </c>
      <c r="U41" s="120">
        <f t="shared" si="6"/>
        <v>0.32652470263286854</v>
      </c>
      <c r="V41" s="120">
        <f t="shared" si="6"/>
        <v>0.4601725521669342</v>
      </c>
      <c r="W41" s="120">
        <f t="shared" si="6"/>
        <v>0.40445920909729766</v>
      </c>
      <c r="X41" s="120">
        <f t="shared" si="6"/>
        <v>0.39058704917281517</v>
      </c>
      <c r="Y41" s="120">
        <f t="shared" si="6"/>
        <v>0.36889471197216378</v>
      </c>
    </row>
    <row r="42" spans="1:25" x14ac:dyDescent="0.25">
      <c r="A42" t="s">
        <v>417</v>
      </c>
      <c r="B42" s="116">
        <v>541420</v>
      </c>
      <c r="C42" s="117">
        <v>541420</v>
      </c>
      <c r="D42" s="121">
        <f t="shared" si="5"/>
        <v>5414</v>
      </c>
      <c r="E42" s="119">
        <v>374</v>
      </c>
      <c r="F42" s="119">
        <v>807</v>
      </c>
      <c r="G42" s="119">
        <v>266.5</v>
      </c>
      <c r="H42" s="119">
        <v>623</v>
      </c>
      <c r="I42" s="119">
        <v>1197.5</v>
      </c>
      <c r="J42" s="119">
        <v>2697.5</v>
      </c>
      <c r="K42" s="119">
        <v>115.5</v>
      </c>
      <c r="L42" s="119">
        <v>466</v>
      </c>
      <c r="M42" s="119">
        <v>909.5</v>
      </c>
      <c r="N42" s="119">
        <v>2260</v>
      </c>
      <c r="O42" s="56" t="s">
        <v>383</v>
      </c>
      <c r="P42" s="120">
        <f t="shared" si="6"/>
        <v>4.9644919360191143E-2</v>
      </c>
      <c r="Q42" s="120">
        <f t="shared" si="6"/>
        <v>7.6594533029612763E-2</v>
      </c>
      <c r="R42" s="120">
        <f t="shared" si="6"/>
        <v>5.3289342131573686E-2</v>
      </c>
      <c r="S42" s="120">
        <f t="shared" si="6"/>
        <v>8.4115304124755277E-2</v>
      </c>
      <c r="T42" s="120">
        <f t="shared" si="6"/>
        <v>0.11409651755514268</v>
      </c>
      <c r="U42" s="120">
        <f t="shared" si="6"/>
        <v>0.12017196061834544</v>
      </c>
      <c r="V42" s="120">
        <f t="shared" si="6"/>
        <v>2.3174157303370788E-2</v>
      </c>
      <c r="W42" s="120">
        <f t="shared" si="6"/>
        <v>5.954130198683958E-2</v>
      </c>
      <c r="X42" s="120">
        <f t="shared" si="6"/>
        <v>8.3360065991476107E-2</v>
      </c>
      <c r="Y42" s="120">
        <f t="shared" si="6"/>
        <v>9.7083208041582547E-2</v>
      </c>
    </row>
    <row r="43" spans="1:25" x14ac:dyDescent="0.25">
      <c r="A43" t="s">
        <v>418</v>
      </c>
      <c r="B43" s="116">
        <v>541430</v>
      </c>
      <c r="C43" s="117">
        <v>541430</v>
      </c>
      <c r="D43" s="121">
        <f t="shared" si="5"/>
        <v>5414</v>
      </c>
      <c r="E43" s="119">
        <v>4230</v>
      </c>
      <c r="F43" s="119">
        <v>6092</v>
      </c>
      <c r="G43" s="119">
        <v>2513.5</v>
      </c>
      <c r="H43" s="119">
        <v>3618</v>
      </c>
      <c r="I43" s="119">
        <v>4895</v>
      </c>
      <c r="J43" s="119">
        <v>10720</v>
      </c>
      <c r="K43" s="119">
        <v>2177</v>
      </c>
      <c r="L43" s="119">
        <v>3624.5</v>
      </c>
      <c r="M43" s="119">
        <v>4904</v>
      </c>
      <c r="N43" s="119">
        <v>10230.5</v>
      </c>
      <c r="O43" s="56" t="s">
        <v>383</v>
      </c>
      <c r="P43" s="120">
        <f t="shared" si="6"/>
        <v>0.56149200238932762</v>
      </c>
      <c r="Q43" s="120">
        <f t="shared" si="6"/>
        <v>0.57820804859529229</v>
      </c>
      <c r="R43" s="120">
        <f t="shared" si="6"/>
        <v>0.50259948010397926</v>
      </c>
      <c r="S43" s="120">
        <f t="shared" si="6"/>
        <v>0.48848984000540069</v>
      </c>
      <c r="T43" s="120">
        <f t="shared" si="6"/>
        <v>0.46639035777237864</v>
      </c>
      <c r="U43" s="120">
        <f t="shared" si="6"/>
        <v>0.47756938566400853</v>
      </c>
      <c r="V43" s="120">
        <f t="shared" si="6"/>
        <v>0.43679775280898875</v>
      </c>
      <c r="W43" s="120">
        <f t="shared" si="6"/>
        <v>0.46310611384399158</v>
      </c>
      <c r="X43" s="120">
        <f t="shared" si="6"/>
        <v>0.44947527611016913</v>
      </c>
      <c r="Y43" s="120">
        <f t="shared" si="6"/>
        <v>0.43947334507496028</v>
      </c>
    </row>
    <row r="44" spans="1:25" x14ac:dyDescent="0.25">
      <c r="A44" t="s">
        <v>419</v>
      </c>
      <c r="B44" s="116">
        <v>541490</v>
      </c>
      <c r="C44" s="117">
        <v>541490</v>
      </c>
      <c r="D44" s="121">
        <f t="shared" si="5"/>
        <v>5414</v>
      </c>
      <c r="E44" s="119">
        <v>468</v>
      </c>
      <c r="F44" s="119">
        <v>666</v>
      </c>
      <c r="G44" s="119">
        <v>317</v>
      </c>
      <c r="H44" s="119">
        <v>533</v>
      </c>
      <c r="I44" s="119">
        <v>713</v>
      </c>
      <c r="J44" s="119">
        <v>1700</v>
      </c>
      <c r="K44" s="119">
        <v>398</v>
      </c>
      <c r="L44" s="119">
        <v>570.5</v>
      </c>
      <c r="M44" s="119">
        <v>835.5</v>
      </c>
      <c r="N44" s="119">
        <v>2201</v>
      </c>
      <c r="O44" s="56" t="s">
        <v>383</v>
      </c>
      <c r="P44" s="120">
        <f t="shared" si="6"/>
        <v>6.2122519413287315E-2</v>
      </c>
      <c r="Q44" s="120">
        <f t="shared" si="6"/>
        <v>6.3211845102505701E-2</v>
      </c>
      <c r="R44" s="120">
        <f t="shared" si="6"/>
        <v>6.3387322535492896E-2</v>
      </c>
      <c r="S44" s="120">
        <f t="shared" si="6"/>
        <v>7.1963815567407011E-2</v>
      </c>
      <c r="T44" s="120">
        <f t="shared" si="6"/>
        <v>6.7933876423228998E-2</v>
      </c>
      <c r="U44" s="120">
        <f t="shared" si="6"/>
        <v>7.5733951084777471E-2</v>
      </c>
      <c r="V44" s="120">
        <f t="shared" si="6"/>
        <v>7.9855537720706263E-2</v>
      </c>
      <c r="W44" s="120">
        <f t="shared" si="6"/>
        <v>7.2893375071871214E-2</v>
      </c>
      <c r="X44" s="120">
        <f t="shared" si="6"/>
        <v>7.657760872553962E-2</v>
      </c>
      <c r="Y44" s="120">
        <f t="shared" si="6"/>
        <v>9.4548734911293439E-2</v>
      </c>
    </row>
    <row r="45" spans="1:25" x14ac:dyDescent="0.25">
      <c r="A45" s="102" t="s">
        <v>420</v>
      </c>
      <c r="B45" s="103"/>
      <c r="C45" s="104"/>
      <c r="D45" s="104"/>
      <c r="E45" s="105"/>
      <c r="F45" s="105"/>
      <c r="G45" s="105"/>
      <c r="H45" s="105"/>
      <c r="I45" s="105"/>
      <c r="J45" s="105"/>
      <c r="K45" s="105"/>
      <c r="L45" s="105"/>
      <c r="M45" s="105"/>
      <c r="N45" s="105"/>
      <c r="O45" s="106"/>
      <c r="P45" s="107"/>
      <c r="Q45" s="107"/>
      <c r="R45" s="107"/>
      <c r="S45" s="107"/>
      <c r="T45" s="107"/>
      <c r="U45" s="107"/>
      <c r="V45" s="107"/>
      <c r="W45" s="107"/>
      <c r="X45" s="107"/>
      <c r="Y45" s="107"/>
    </row>
    <row r="46" spans="1:25" x14ac:dyDescent="0.25">
      <c r="A46" t="s">
        <v>421</v>
      </c>
      <c r="B46" s="116">
        <v>611410</v>
      </c>
      <c r="C46" s="117">
        <f t="shared" ref="C46:C54" si="7">VALUE(LEFT(B46,4))</f>
        <v>6114</v>
      </c>
      <c r="D46" s="118" t="s">
        <v>207</v>
      </c>
      <c r="E46" s="119">
        <v>91.5</v>
      </c>
      <c r="F46" s="119">
        <v>160</v>
      </c>
      <c r="G46" s="119">
        <v>202</v>
      </c>
      <c r="H46" s="119">
        <v>299.5</v>
      </c>
      <c r="I46" s="119">
        <v>612.5</v>
      </c>
      <c r="J46" s="119">
        <v>1805</v>
      </c>
      <c r="K46" s="119">
        <v>230</v>
      </c>
      <c r="L46" s="119">
        <v>232.5</v>
      </c>
      <c r="M46" s="119">
        <v>266.5</v>
      </c>
      <c r="N46" s="119">
        <v>986.5</v>
      </c>
      <c r="O46" s="56" t="s">
        <v>383</v>
      </c>
      <c r="P46" s="120">
        <f t="shared" ref="P46:Y54" si="8">IFERROR(SUMIF($C$7:$C$158,$C46,E$7:E$158)/SUMIF($D$7:$D$158,$D46,E$7:E$158),"n/a")</f>
        <v>0.17709853634127018</v>
      </c>
      <c r="Q46" s="120">
        <f t="shared" si="8"/>
        <v>0.18084238122325824</v>
      </c>
      <c r="R46" s="120">
        <f t="shared" si="8"/>
        <v>0.15826053193554648</v>
      </c>
      <c r="S46" s="120">
        <f t="shared" si="8"/>
        <v>0.12963210107211176</v>
      </c>
      <c r="T46" s="120">
        <f t="shared" si="8"/>
        <v>0.12264956750839118</v>
      </c>
      <c r="U46" s="120">
        <f t="shared" si="8"/>
        <v>9.7658437139589299E-2</v>
      </c>
      <c r="V46" s="120">
        <f t="shared" si="8"/>
        <v>0.11584081587407161</v>
      </c>
      <c r="W46" s="120">
        <f t="shared" si="8"/>
        <v>9.0818926713154405E-2</v>
      </c>
      <c r="X46" s="120">
        <f t="shared" si="8"/>
        <v>8.9479171388423012E-2</v>
      </c>
      <c r="Y46" s="120">
        <f t="shared" si="8"/>
        <v>7.351617709977723E-2</v>
      </c>
    </row>
    <row r="47" spans="1:25" x14ac:dyDescent="0.25">
      <c r="A47" t="s">
        <v>422</v>
      </c>
      <c r="B47" s="116">
        <v>611420</v>
      </c>
      <c r="C47" s="118">
        <f t="shared" si="7"/>
        <v>6114</v>
      </c>
      <c r="D47" s="118" t="s">
        <v>207</v>
      </c>
      <c r="E47" s="119">
        <v>558.5</v>
      </c>
      <c r="F47" s="119">
        <v>956</v>
      </c>
      <c r="G47" s="119">
        <v>456.5</v>
      </c>
      <c r="H47" s="119">
        <v>796</v>
      </c>
      <c r="I47" s="119">
        <v>1396</v>
      </c>
      <c r="J47" s="119">
        <v>2376.5</v>
      </c>
      <c r="K47" s="119">
        <v>623.5</v>
      </c>
      <c r="L47" s="119">
        <v>940</v>
      </c>
      <c r="M47" s="119">
        <v>1341.5</v>
      </c>
      <c r="N47" s="119">
        <v>2644</v>
      </c>
      <c r="P47" s="120">
        <f t="shared" si="8"/>
        <v>0.17709853634127018</v>
      </c>
      <c r="Q47" s="120">
        <f t="shared" si="8"/>
        <v>0.18084238122325824</v>
      </c>
      <c r="R47" s="120">
        <f t="shared" si="8"/>
        <v>0.15826053193554648</v>
      </c>
      <c r="S47" s="120">
        <f t="shared" si="8"/>
        <v>0.12963210107211176</v>
      </c>
      <c r="T47" s="120">
        <f t="shared" si="8"/>
        <v>0.12264956750839118</v>
      </c>
      <c r="U47" s="120">
        <f t="shared" si="8"/>
        <v>9.7658437139589299E-2</v>
      </c>
      <c r="V47" s="120">
        <f t="shared" si="8"/>
        <v>0.11584081587407161</v>
      </c>
      <c r="W47" s="120">
        <f t="shared" si="8"/>
        <v>9.0818926713154405E-2</v>
      </c>
      <c r="X47" s="120">
        <f t="shared" si="8"/>
        <v>8.9479171388423012E-2</v>
      </c>
      <c r="Y47" s="120">
        <f t="shared" si="8"/>
        <v>7.351617709977723E-2</v>
      </c>
    </row>
    <row r="48" spans="1:25" x14ac:dyDescent="0.25">
      <c r="A48" t="s">
        <v>423</v>
      </c>
      <c r="B48" s="116">
        <v>611430</v>
      </c>
      <c r="C48" s="118">
        <f t="shared" si="7"/>
        <v>6114</v>
      </c>
      <c r="D48" s="118" t="s">
        <v>207</v>
      </c>
      <c r="E48" s="119">
        <v>1473.5</v>
      </c>
      <c r="F48" s="119">
        <v>2540</v>
      </c>
      <c r="G48" s="119">
        <v>1379.5</v>
      </c>
      <c r="H48" s="119">
        <v>1818.5</v>
      </c>
      <c r="I48" s="119">
        <v>3089</v>
      </c>
      <c r="J48" s="119">
        <v>6022</v>
      </c>
      <c r="K48" s="119">
        <v>1236.5</v>
      </c>
      <c r="L48" s="119">
        <v>1803.5</v>
      </c>
      <c r="M48" s="119">
        <v>3327</v>
      </c>
      <c r="N48" s="119">
        <v>6335.5</v>
      </c>
      <c r="P48" s="120">
        <f t="shared" si="8"/>
        <v>0.17709853634127018</v>
      </c>
      <c r="Q48" s="120">
        <f t="shared" si="8"/>
        <v>0.18084238122325824</v>
      </c>
      <c r="R48" s="120">
        <f t="shared" si="8"/>
        <v>0.15826053193554648</v>
      </c>
      <c r="S48" s="120">
        <f t="shared" si="8"/>
        <v>0.12963210107211176</v>
      </c>
      <c r="T48" s="120">
        <f t="shared" si="8"/>
        <v>0.12264956750839118</v>
      </c>
      <c r="U48" s="120">
        <f t="shared" si="8"/>
        <v>9.7658437139589299E-2</v>
      </c>
      <c r="V48" s="120">
        <f t="shared" si="8"/>
        <v>0.11584081587407161</v>
      </c>
      <c r="W48" s="120">
        <f t="shared" si="8"/>
        <v>9.0818926713154405E-2</v>
      </c>
      <c r="X48" s="120">
        <f t="shared" si="8"/>
        <v>8.9479171388423012E-2</v>
      </c>
      <c r="Y48" s="120">
        <f t="shared" si="8"/>
        <v>7.351617709977723E-2</v>
      </c>
    </row>
    <row r="49" spans="1:25" x14ac:dyDescent="0.25">
      <c r="A49" t="s">
        <v>424</v>
      </c>
      <c r="B49" s="116">
        <v>611510</v>
      </c>
      <c r="C49" s="117">
        <f t="shared" si="7"/>
        <v>6115</v>
      </c>
      <c r="D49" s="118" t="s">
        <v>207</v>
      </c>
      <c r="E49" s="119">
        <v>833.5</v>
      </c>
      <c r="F49" s="119">
        <v>2170</v>
      </c>
      <c r="G49" s="119">
        <v>782.5</v>
      </c>
      <c r="H49" s="119">
        <v>1906</v>
      </c>
      <c r="I49" s="119">
        <v>3762</v>
      </c>
      <c r="J49" s="119">
        <v>14055</v>
      </c>
      <c r="K49" s="119">
        <v>1109.5</v>
      </c>
      <c r="L49" s="119">
        <v>2513</v>
      </c>
      <c r="M49" s="119">
        <v>3994.5</v>
      </c>
      <c r="N49" s="119">
        <v>13529</v>
      </c>
      <c r="O49" s="56" t="s">
        <v>383</v>
      </c>
      <c r="P49" s="120">
        <f t="shared" si="8"/>
        <v>6.9513364747091452E-2</v>
      </c>
      <c r="Q49" s="120">
        <f t="shared" si="8"/>
        <v>0.10733806544159474</v>
      </c>
      <c r="R49" s="120">
        <f t="shared" si="8"/>
        <v>6.0764900019413703E-2</v>
      </c>
      <c r="S49" s="120">
        <f t="shared" si="8"/>
        <v>8.4790248676542557E-2</v>
      </c>
      <c r="T49" s="120">
        <f t="shared" si="8"/>
        <v>9.0516463554010315E-2</v>
      </c>
      <c r="U49" s="120">
        <f t="shared" si="8"/>
        <v>0.13452142245277873</v>
      </c>
      <c r="V49" s="120">
        <f t="shared" si="8"/>
        <v>6.1495399623101653E-2</v>
      </c>
      <c r="W49" s="120">
        <f t="shared" si="8"/>
        <v>7.6689503639165657E-2</v>
      </c>
      <c r="X49" s="120">
        <f t="shared" si="8"/>
        <v>7.2426453923212911E-2</v>
      </c>
      <c r="Y49" s="120">
        <f t="shared" si="8"/>
        <v>9.9799353801212728E-2</v>
      </c>
    </row>
    <row r="50" spans="1:25" x14ac:dyDescent="0.25">
      <c r="A50" t="s">
        <v>425</v>
      </c>
      <c r="B50" s="116">
        <v>611610</v>
      </c>
      <c r="C50" s="117">
        <f t="shared" si="7"/>
        <v>6116</v>
      </c>
      <c r="D50" s="118" t="s">
        <v>207</v>
      </c>
      <c r="E50" s="119">
        <v>913</v>
      </c>
      <c r="F50" s="119">
        <v>1714</v>
      </c>
      <c r="G50" s="119">
        <v>1282.5</v>
      </c>
      <c r="H50" s="119">
        <v>2200.5</v>
      </c>
      <c r="I50" s="119">
        <v>4262</v>
      </c>
      <c r="J50" s="119">
        <v>12476</v>
      </c>
      <c r="K50" s="119">
        <v>2055.5</v>
      </c>
      <c r="L50" s="119">
        <v>3144.5</v>
      </c>
      <c r="M50" s="119">
        <v>5496.5</v>
      </c>
      <c r="N50" s="119">
        <v>14794</v>
      </c>
      <c r="O50" s="56" t="s">
        <v>383</v>
      </c>
      <c r="P50" s="120">
        <f t="shared" si="8"/>
        <v>0.63829698511321464</v>
      </c>
      <c r="Q50" s="120">
        <f t="shared" si="8"/>
        <v>0.61924665496005737</v>
      </c>
      <c r="R50" s="120">
        <f t="shared" si="8"/>
        <v>0.6841778295476606</v>
      </c>
      <c r="S50" s="120">
        <f t="shared" si="8"/>
        <v>0.69002179812269226</v>
      </c>
      <c r="T50" s="120">
        <f t="shared" si="8"/>
        <v>0.69811002971500069</v>
      </c>
      <c r="U50" s="120">
        <f t="shared" si="8"/>
        <v>0.68288165847542392</v>
      </c>
      <c r="V50" s="120">
        <f t="shared" si="8"/>
        <v>0.70047666555814214</v>
      </c>
      <c r="W50" s="120">
        <f t="shared" si="8"/>
        <v>0.72806201077254074</v>
      </c>
      <c r="X50" s="120">
        <f t="shared" si="8"/>
        <v>0.73784506595349264</v>
      </c>
      <c r="Y50" s="120">
        <f t="shared" si="8"/>
        <v>0.7388058600492764</v>
      </c>
    </row>
    <row r="51" spans="1:25" x14ac:dyDescent="0.25">
      <c r="A51" t="s">
        <v>426</v>
      </c>
      <c r="B51" s="116">
        <v>611620</v>
      </c>
      <c r="C51" s="118">
        <f t="shared" si="7"/>
        <v>6116</v>
      </c>
      <c r="D51" s="118" t="s">
        <v>207</v>
      </c>
      <c r="E51" s="119">
        <v>798.5</v>
      </c>
      <c r="F51" s="119">
        <v>1722.5</v>
      </c>
      <c r="G51" s="119">
        <v>2041</v>
      </c>
      <c r="H51" s="119">
        <v>4444.5</v>
      </c>
      <c r="I51" s="119">
        <v>8159.5</v>
      </c>
      <c r="J51" s="119">
        <v>17795</v>
      </c>
      <c r="K51" s="119">
        <v>2261</v>
      </c>
      <c r="L51" s="119">
        <v>5903.5</v>
      </c>
      <c r="M51" s="119">
        <v>11556</v>
      </c>
      <c r="N51" s="119">
        <v>29313.5</v>
      </c>
      <c r="P51" s="120">
        <f t="shared" si="8"/>
        <v>0.63829698511321464</v>
      </c>
      <c r="Q51" s="120">
        <f t="shared" si="8"/>
        <v>0.61924665496005737</v>
      </c>
      <c r="R51" s="120">
        <f t="shared" si="8"/>
        <v>0.6841778295476606</v>
      </c>
      <c r="S51" s="120">
        <f t="shared" si="8"/>
        <v>0.69002179812269226</v>
      </c>
      <c r="T51" s="120">
        <f t="shared" si="8"/>
        <v>0.69811002971500069</v>
      </c>
      <c r="U51" s="120">
        <f t="shared" si="8"/>
        <v>0.68288165847542392</v>
      </c>
      <c r="V51" s="120">
        <f t="shared" si="8"/>
        <v>0.70047666555814214</v>
      </c>
      <c r="W51" s="120">
        <f t="shared" si="8"/>
        <v>0.72806201077254074</v>
      </c>
      <c r="X51" s="120">
        <f t="shared" si="8"/>
        <v>0.73784506595349264</v>
      </c>
      <c r="Y51" s="120">
        <f t="shared" si="8"/>
        <v>0.7388058600492764</v>
      </c>
    </row>
    <row r="52" spans="1:25" x14ac:dyDescent="0.25">
      <c r="A52" t="s">
        <v>427</v>
      </c>
      <c r="B52" s="116">
        <v>611630</v>
      </c>
      <c r="C52" s="118">
        <f t="shared" si="7"/>
        <v>6116</v>
      </c>
      <c r="D52" s="118" t="s">
        <v>207</v>
      </c>
      <c r="E52" s="119">
        <v>2422</v>
      </c>
      <c r="F52" s="119">
        <v>2568.5</v>
      </c>
      <c r="G52" s="119">
        <v>2220</v>
      </c>
      <c r="H52" s="119">
        <v>2353.5</v>
      </c>
      <c r="I52" s="119">
        <v>3864.5</v>
      </c>
      <c r="J52" s="119">
        <v>9120</v>
      </c>
      <c r="K52" s="119">
        <v>2825.5</v>
      </c>
      <c r="L52" s="119">
        <v>3142</v>
      </c>
      <c r="M52" s="119">
        <v>4667</v>
      </c>
      <c r="N52" s="119">
        <v>11578.5</v>
      </c>
      <c r="P52" s="120">
        <f t="shared" si="8"/>
        <v>0.63829698511321464</v>
      </c>
      <c r="Q52" s="120">
        <f t="shared" si="8"/>
        <v>0.61924665496005737</v>
      </c>
      <c r="R52" s="120">
        <f t="shared" si="8"/>
        <v>0.6841778295476606</v>
      </c>
      <c r="S52" s="120">
        <f t="shared" si="8"/>
        <v>0.69002179812269226</v>
      </c>
      <c r="T52" s="120">
        <f t="shared" si="8"/>
        <v>0.69811002971500069</v>
      </c>
      <c r="U52" s="120">
        <f t="shared" si="8"/>
        <v>0.68288165847542392</v>
      </c>
      <c r="V52" s="120">
        <f t="shared" si="8"/>
        <v>0.70047666555814214</v>
      </c>
      <c r="W52" s="120">
        <f t="shared" si="8"/>
        <v>0.72806201077254074</v>
      </c>
      <c r="X52" s="120">
        <f t="shared" si="8"/>
        <v>0.73784506595349264</v>
      </c>
      <c r="Y52" s="120">
        <f t="shared" si="8"/>
        <v>0.7388058600492764</v>
      </c>
    </row>
    <row r="53" spans="1:25" x14ac:dyDescent="0.25">
      <c r="A53" t="s">
        <v>428</v>
      </c>
      <c r="B53" s="116">
        <v>611690</v>
      </c>
      <c r="C53" s="118">
        <f t="shared" si="7"/>
        <v>6116</v>
      </c>
      <c r="D53" s="118" t="s">
        <v>207</v>
      </c>
      <c r="E53" s="119">
        <v>3520</v>
      </c>
      <c r="F53" s="119">
        <v>6514</v>
      </c>
      <c r="G53" s="119">
        <v>3267</v>
      </c>
      <c r="H53" s="119">
        <v>6512.5</v>
      </c>
      <c r="I53" s="119">
        <v>12728.5</v>
      </c>
      <c r="J53" s="119">
        <v>31957.5</v>
      </c>
      <c r="K53" s="119">
        <v>5496</v>
      </c>
      <c r="L53" s="119">
        <v>11667.5</v>
      </c>
      <c r="M53" s="119">
        <v>18974.5</v>
      </c>
      <c r="N53" s="119">
        <v>44468</v>
      </c>
      <c r="P53" s="120">
        <f t="shared" si="8"/>
        <v>0.63829698511321464</v>
      </c>
      <c r="Q53" s="120">
        <f t="shared" si="8"/>
        <v>0.61924665496005737</v>
      </c>
      <c r="R53" s="120">
        <f t="shared" si="8"/>
        <v>0.6841778295476606</v>
      </c>
      <c r="S53" s="120">
        <f t="shared" si="8"/>
        <v>0.69002179812269226</v>
      </c>
      <c r="T53" s="120">
        <f t="shared" si="8"/>
        <v>0.69811002971500069</v>
      </c>
      <c r="U53" s="120">
        <f t="shared" si="8"/>
        <v>0.68288165847542392</v>
      </c>
      <c r="V53" s="120">
        <f t="shared" si="8"/>
        <v>0.70047666555814214</v>
      </c>
      <c r="W53" s="120">
        <f t="shared" si="8"/>
        <v>0.72806201077254074</v>
      </c>
      <c r="X53" s="120">
        <f t="shared" si="8"/>
        <v>0.73784506595349264</v>
      </c>
      <c r="Y53" s="120">
        <f t="shared" si="8"/>
        <v>0.7388058600492764</v>
      </c>
    </row>
    <row r="54" spans="1:25" x14ac:dyDescent="0.25">
      <c r="A54" t="s">
        <v>429</v>
      </c>
      <c r="B54" s="116">
        <v>611710</v>
      </c>
      <c r="C54" s="117">
        <f t="shared" si="7"/>
        <v>6117</v>
      </c>
      <c r="D54" s="118" t="s">
        <v>207</v>
      </c>
      <c r="E54" s="119">
        <v>1380</v>
      </c>
      <c r="F54" s="119">
        <v>1871.5</v>
      </c>
      <c r="G54" s="119">
        <v>1246.5</v>
      </c>
      <c r="H54" s="119">
        <v>2148</v>
      </c>
      <c r="I54" s="119">
        <v>3687.5</v>
      </c>
      <c r="J54" s="119">
        <v>8874.5</v>
      </c>
      <c r="K54" s="119">
        <v>2204.5</v>
      </c>
      <c r="L54" s="119">
        <v>3422</v>
      </c>
      <c r="M54" s="119">
        <v>5529</v>
      </c>
      <c r="N54" s="119">
        <v>11913</v>
      </c>
      <c r="O54" s="56" t="s">
        <v>383</v>
      </c>
      <c r="P54" s="120">
        <f t="shared" si="8"/>
        <v>0.11509111379842375</v>
      </c>
      <c r="Q54" s="120">
        <f t="shared" si="8"/>
        <v>9.2572898375089654E-2</v>
      </c>
      <c r="R54" s="120">
        <f t="shared" si="8"/>
        <v>9.6796738497379145E-2</v>
      </c>
      <c r="S54" s="120">
        <f t="shared" si="8"/>
        <v>9.5555852128653404E-2</v>
      </c>
      <c r="T54" s="120">
        <f t="shared" si="8"/>
        <v>8.8723939222597831E-2</v>
      </c>
      <c r="U54" s="120">
        <f t="shared" si="8"/>
        <v>8.4938481932208099E-2</v>
      </c>
      <c r="V54" s="120">
        <f t="shared" si="8"/>
        <v>0.12218711894468462</v>
      </c>
      <c r="W54" s="120">
        <f t="shared" si="8"/>
        <v>0.10442955887513923</v>
      </c>
      <c r="X54" s="120">
        <f t="shared" si="8"/>
        <v>0.10024930873487149</v>
      </c>
      <c r="Y54" s="120">
        <f t="shared" si="8"/>
        <v>8.78786090497337E-2</v>
      </c>
    </row>
    <row r="55" spans="1:25" x14ac:dyDescent="0.25">
      <c r="A55" s="102" t="s">
        <v>430</v>
      </c>
      <c r="B55" s="103"/>
      <c r="C55" s="104"/>
      <c r="D55" s="104"/>
      <c r="E55" s="105"/>
      <c r="F55" s="105"/>
      <c r="G55" s="105"/>
      <c r="H55" s="105"/>
      <c r="I55" s="105"/>
      <c r="J55" s="105"/>
      <c r="K55" s="105"/>
      <c r="L55" s="105"/>
      <c r="M55" s="105"/>
      <c r="N55" s="105"/>
      <c r="O55" s="106"/>
      <c r="P55" s="107"/>
      <c r="Q55" s="107"/>
      <c r="R55" s="107"/>
      <c r="S55" s="107"/>
      <c r="T55" s="107"/>
      <c r="U55" s="107"/>
      <c r="V55" s="107"/>
      <c r="W55" s="107"/>
      <c r="X55" s="107"/>
      <c r="Y55" s="107"/>
    </row>
    <row r="56" spans="1:25" x14ac:dyDescent="0.25">
      <c r="A56" t="s">
        <v>431</v>
      </c>
      <c r="B56" s="116">
        <v>315110</v>
      </c>
      <c r="C56" s="117">
        <f t="shared" si="3"/>
        <v>315</v>
      </c>
      <c r="D56" s="118" t="s">
        <v>190</v>
      </c>
      <c r="E56" s="119">
        <v>969</v>
      </c>
      <c r="F56" s="119">
        <v>983.5</v>
      </c>
      <c r="G56" s="119">
        <v>147</v>
      </c>
      <c r="H56" s="119">
        <v>154.5</v>
      </c>
      <c r="I56" s="119">
        <v>161.5</v>
      </c>
      <c r="J56" s="119">
        <v>1007.5</v>
      </c>
      <c r="K56" s="119">
        <v>65.5</v>
      </c>
      <c r="L56" s="119">
        <v>70.5</v>
      </c>
      <c r="M56" s="119">
        <v>70.5</v>
      </c>
      <c r="N56" s="119">
        <v>946</v>
      </c>
      <c r="O56" s="56" t="s">
        <v>383</v>
      </c>
      <c r="P56" s="120">
        <f t="shared" ref="P56:Y75" si="9">IFERROR(SUMIF($C$7:$C$158,$C56,E$7:E$158)/SUMIF($D$7:$D$158,$D56,E$7:E$158),"n/a")</f>
        <v>0.95551456626702114</v>
      </c>
      <c r="Q56" s="120">
        <f t="shared" si="9"/>
        <v>0.93786127167630062</v>
      </c>
      <c r="R56" s="120">
        <f t="shared" si="9"/>
        <v>0.94660894660894657</v>
      </c>
      <c r="S56" s="120">
        <f t="shared" si="9"/>
        <v>0.92861403857625768</v>
      </c>
      <c r="T56" s="120">
        <f t="shared" si="9"/>
        <v>0.88419248893331426</v>
      </c>
      <c r="U56" s="120">
        <f t="shared" si="9"/>
        <v>0.88895429733490317</v>
      </c>
      <c r="V56" s="120">
        <f t="shared" si="9"/>
        <v>0.8851993339210501</v>
      </c>
      <c r="W56" s="120">
        <f t="shared" si="9"/>
        <v>0.74335199440167954</v>
      </c>
      <c r="X56" s="120">
        <f t="shared" si="9"/>
        <v>0.64640035118525019</v>
      </c>
      <c r="Y56" s="120">
        <f t="shared" si="9"/>
        <v>0.71834517342248227</v>
      </c>
    </row>
    <row r="57" spans="1:25" x14ac:dyDescent="0.25">
      <c r="A57" t="s">
        <v>432</v>
      </c>
      <c r="B57" s="116">
        <v>315190</v>
      </c>
      <c r="C57" s="118">
        <f t="shared" si="3"/>
        <v>315</v>
      </c>
      <c r="D57" s="118" t="s">
        <v>190</v>
      </c>
      <c r="E57" s="119">
        <v>669.5</v>
      </c>
      <c r="F57" s="119">
        <v>691.5</v>
      </c>
      <c r="G57" s="119">
        <v>544</v>
      </c>
      <c r="H57" s="119">
        <v>575</v>
      </c>
      <c r="I57" s="119">
        <v>670.5</v>
      </c>
      <c r="J57" s="119">
        <v>2808</v>
      </c>
      <c r="K57" s="119">
        <v>203.5</v>
      </c>
      <c r="L57" s="119">
        <v>223</v>
      </c>
      <c r="M57" s="119">
        <v>338.5</v>
      </c>
      <c r="N57" s="119">
        <v>1295.5</v>
      </c>
      <c r="P57" s="120">
        <f t="shared" si="9"/>
        <v>0.95551456626702114</v>
      </c>
      <c r="Q57" s="120">
        <f t="shared" si="9"/>
        <v>0.93786127167630062</v>
      </c>
      <c r="R57" s="120">
        <f t="shared" si="9"/>
        <v>0.94660894660894657</v>
      </c>
      <c r="S57" s="120">
        <f t="shared" si="9"/>
        <v>0.92861403857625768</v>
      </c>
      <c r="T57" s="120">
        <f t="shared" si="9"/>
        <v>0.88419248893331426</v>
      </c>
      <c r="U57" s="120">
        <f t="shared" si="9"/>
        <v>0.88895429733490317</v>
      </c>
      <c r="V57" s="120">
        <f t="shared" si="9"/>
        <v>0.8851993339210501</v>
      </c>
      <c r="W57" s="120">
        <f t="shared" si="9"/>
        <v>0.74335199440167954</v>
      </c>
      <c r="X57" s="120">
        <f t="shared" si="9"/>
        <v>0.64640035118525019</v>
      </c>
      <c r="Y57" s="120">
        <f t="shared" si="9"/>
        <v>0.71834517342248227</v>
      </c>
    </row>
    <row r="58" spans="1:25" x14ac:dyDescent="0.25">
      <c r="A58" t="s">
        <v>433</v>
      </c>
      <c r="B58" s="116">
        <v>315210</v>
      </c>
      <c r="C58" s="118">
        <f t="shared" si="3"/>
        <v>315</v>
      </c>
      <c r="D58" s="118" t="s">
        <v>190</v>
      </c>
      <c r="E58" s="119">
        <v>1292</v>
      </c>
      <c r="F58" s="119">
        <v>1392</v>
      </c>
      <c r="G58" s="119">
        <v>875.5</v>
      </c>
      <c r="H58" s="119">
        <v>953</v>
      </c>
      <c r="I58" s="119">
        <v>1214</v>
      </c>
      <c r="J58" s="119">
        <v>6257</v>
      </c>
      <c r="K58" s="119">
        <v>709.5</v>
      </c>
      <c r="L58" s="119">
        <v>872</v>
      </c>
      <c r="M58" s="119">
        <v>1140.5</v>
      </c>
      <c r="N58" s="119">
        <v>4083</v>
      </c>
      <c r="P58" s="120">
        <f t="shared" si="9"/>
        <v>0.95551456626702114</v>
      </c>
      <c r="Q58" s="120">
        <f t="shared" si="9"/>
        <v>0.93786127167630062</v>
      </c>
      <c r="R58" s="120">
        <f t="shared" si="9"/>
        <v>0.94660894660894657</v>
      </c>
      <c r="S58" s="120">
        <f t="shared" si="9"/>
        <v>0.92861403857625768</v>
      </c>
      <c r="T58" s="120">
        <f t="shared" si="9"/>
        <v>0.88419248893331426</v>
      </c>
      <c r="U58" s="120">
        <f t="shared" si="9"/>
        <v>0.88895429733490317</v>
      </c>
      <c r="V58" s="120">
        <f t="shared" si="9"/>
        <v>0.8851993339210501</v>
      </c>
      <c r="W58" s="120">
        <f t="shared" si="9"/>
        <v>0.74335199440167954</v>
      </c>
      <c r="X58" s="120">
        <f t="shared" si="9"/>
        <v>0.64640035118525019</v>
      </c>
      <c r="Y58" s="120">
        <f t="shared" si="9"/>
        <v>0.71834517342248227</v>
      </c>
    </row>
    <row r="59" spans="1:25" x14ac:dyDescent="0.25">
      <c r="A59" t="s">
        <v>434</v>
      </c>
      <c r="B59" s="116">
        <v>315221</v>
      </c>
      <c r="C59" s="118">
        <f t="shared" si="3"/>
        <v>315</v>
      </c>
      <c r="D59" s="118" t="s">
        <v>190</v>
      </c>
      <c r="E59" s="119">
        <v>0</v>
      </c>
      <c r="F59" s="119">
        <v>0</v>
      </c>
      <c r="G59" s="119">
        <v>0</v>
      </c>
      <c r="H59" s="119">
        <v>0</v>
      </c>
      <c r="I59" s="119">
        <v>74.5</v>
      </c>
      <c r="J59" s="119">
        <v>121</v>
      </c>
      <c r="K59" s="119">
        <v>1557</v>
      </c>
      <c r="L59" s="119">
        <v>0</v>
      </c>
      <c r="M59" s="119">
        <v>0</v>
      </c>
      <c r="N59" s="119">
        <v>0</v>
      </c>
      <c r="P59" s="120">
        <f t="shared" si="9"/>
        <v>0.95551456626702114</v>
      </c>
      <c r="Q59" s="120">
        <f t="shared" si="9"/>
        <v>0.93786127167630062</v>
      </c>
      <c r="R59" s="120">
        <f t="shared" si="9"/>
        <v>0.94660894660894657</v>
      </c>
      <c r="S59" s="120">
        <f t="shared" si="9"/>
        <v>0.92861403857625768</v>
      </c>
      <c r="T59" s="120">
        <f t="shared" si="9"/>
        <v>0.88419248893331426</v>
      </c>
      <c r="U59" s="120">
        <f t="shared" si="9"/>
        <v>0.88895429733490317</v>
      </c>
      <c r="V59" s="120">
        <f t="shared" si="9"/>
        <v>0.8851993339210501</v>
      </c>
      <c r="W59" s="120">
        <f t="shared" si="9"/>
        <v>0.74335199440167954</v>
      </c>
      <c r="X59" s="120">
        <f t="shared" si="9"/>
        <v>0.64640035118525019</v>
      </c>
      <c r="Y59" s="120">
        <f t="shared" si="9"/>
        <v>0.71834517342248227</v>
      </c>
    </row>
    <row r="60" spans="1:25" x14ac:dyDescent="0.25">
      <c r="A60" t="s">
        <v>435</v>
      </c>
      <c r="B60" s="116">
        <v>315222</v>
      </c>
      <c r="C60" s="118">
        <f t="shared" si="3"/>
        <v>315</v>
      </c>
      <c r="D60" s="118" t="s">
        <v>190</v>
      </c>
      <c r="E60" s="119">
        <v>370.5</v>
      </c>
      <c r="F60" s="119">
        <v>402</v>
      </c>
      <c r="G60" s="119">
        <v>476.5</v>
      </c>
      <c r="H60" s="119">
        <v>484</v>
      </c>
      <c r="I60" s="119">
        <v>526</v>
      </c>
      <c r="J60" s="119">
        <v>2820.5</v>
      </c>
      <c r="K60" s="119">
        <v>0</v>
      </c>
      <c r="L60" s="119">
        <v>0</v>
      </c>
      <c r="M60" s="119">
        <v>0</v>
      </c>
      <c r="N60" s="119">
        <v>0</v>
      </c>
      <c r="P60" s="120">
        <f t="shared" si="9"/>
        <v>0.95551456626702114</v>
      </c>
      <c r="Q60" s="120">
        <f t="shared" si="9"/>
        <v>0.93786127167630062</v>
      </c>
      <c r="R60" s="120">
        <f t="shared" si="9"/>
        <v>0.94660894660894657</v>
      </c>
      <c r="S60" s="120">
        <f t="shared" si="9"/>
        <v>0.92861403857625768</v>
      </c>
      <c r="T60" s="120">
        <f t="shared" si="9"/>
        <v>0.88419248893331426</v>
      </c>
      <c r="U60" s="120">
        <f t="shared" si="9"/>
        <v>0.88895429733490317</v>
      </c>
      <c r="V60" s="120">
        <f t="shared" si="9"/>
        <v>0.8851993339210501</v>
      </c>
      <c r="W60" s="120">
        <f t="shared" si="9"/>
        <v>0.74335199440167954</v>
      </c>
      <c r="X60" s="120">
        <f t="shared" si="9"/>
        <v>0.64640035118525019</v>
      </c>
      <c r="Y60" s="120">
        <f t="shared" si="9"/>
        <v>0.71834517342248227</v>
      </c>
    </row>
    <row r="61" spans="1:25" x14ac:dyDescent="0.25">
      <c r="A61" t="s">
        <v>436</v>
      </c>
      <c r="B61" s="116">
        <v>315226</v>
      </c>
      <c r="C61" s="118">
        <f t="shared" si="3"/>
        <v>315</v>
      </c>
      <c r="D61" s="118" t="s">
        <v>190</v>
      </c>
      <c r="E61" s="119">
        <v>706</v>
      </c>
      <c r="F61" s="119">
        <v>1048</v>
      </c>
      <c r="G61" s="119">
        <v>524</v>
      </c>
      <c r="H61" s="119">
        <v>575</v>
      </c>
      <c r="I61" s="119">
        <v>729.5</v>
      </c>
      <c r="J61" s="119">
        <v>1148.5</v>
      </c>
      <c r="K61" s="119">
        <v>0</v>
      </c>
      <c r="L61" s="119">
        <v>0</v>
      </c>
      <c r="M61" s="119">
        <v>0</v>
      </c>
      <c r="N61" s="119">
        <v>0</v>
      </c>
      <c r="P61" s="120">
        <f t="shared" si="9"/>
        <v>0.95551456626702114</v>
      </c>
      <c r="Q61" s="120">
        <f t="shared" si="9"/>
        <v>0.93786127167630062</v>
      </c>
      <c r="R61" s="120">
        <f t="shared" si="9"/>
        <v>0.94660894660894657</v>
      </c>
      <c r="S61" s="120">
        <f t="shared" si="9"/>
        <v>0.92861403857625768</v>
      </c>
      <c r="T61" s="120">
        <f t="shared" si="9"/>
        <v>0.88419248893331426</v>
      </c>
      <c r="U61" s="120">
        <f t="shared" si="9"/>
        <v>0.88895429733490317</v>
      </c>
      <c r="V61" s="120">
        <f t="shared" si="9"/>
        <v>0.8851993339210501</v>
      </c>
      <c r="W61" s="120">
        <f t="shared" si="9"/>
        <v>0.74335199440167954</v>
      </c>
      <c r="X61" s="120">
        <f t="shared" si="9"/>
        <v>0.64640035118525019</v>
      </c>
      <c r="Y61" s="120">
        <f t="shared" si="9"/>
        <v>0.71834517342248227</v>
      </c>
    </row>
    <row r="62" spans="1:25" x14ac:dyDescent="0.25">
      <c r="A62" t="s">
        <v>437</v>
      </c>
      <c r="B62" s="116">
        <v>315227</v>
      </c>
      <c r="C62" s="118">
        <f t="shared" si="3"/>
        <v>315</v>
      </c>
      <c r="D62" s="118" t="s">
        <v>190</v>
      </c>
      <c r="E62" s="119">
        <v>467.5</v>
      </c>
      <c r="F62" s="119">
        <v>474.5</v>
      </c>
      <c r="G62" s="119">
        <v>71.5</v>
      </c>
      <c r="H62" s="119">
        <v>78.5</v>
      </c>
      <c r="I62" s="119">
        <v>228</v>
      </c>
      <c r="J62" s="119">
        <v>1420.5</v>
      </c>
      <c r="K62" s="119">
        <v>0</v>
      </c>
      <c r="L62" s="119">
        <v>0</v>
      </c>
      <c r="M62" s="119">
        <v>0</v>
      </c>
      <c r="N62" s="119">
        <v>0</v>
      </c>
      <c r="P62" s="120">
        <f t="shared" si="9"/>
        <v>0.95551456626702114</v>
      </c>
      <c r="Q62" s="120">
        <f t="shared" si="9"/>
        <v>0.93786127167630062</v>
      </c>
      <c r="R62" s="120">
        <f t="shared" si="9"/>
        <v>0.94660894660894657</v>
      </c>
      <c r="S62" s="120">
        <f t="shared" si="9"/>
        <v>0.92861403857625768</v>
      </c>
      <c r="T62" s="120">
        <f t="shared" si="9"/>
        <v>0.88419248893331426</v>
      </c>
      <c r="U62" s="120">
        <f t="shared" si="9"/>
        <v>0.88895429733490317</v>
      </c>
      <c r="V62" s="120">
        <f t="shared" si="9"/>
        <v>0.8851993339210501</v>
      </c>
      <c r="W62" s="120">
        <f t="shared" si="9"/>
        <v>0.74335199440167954</v>
      </c>
      <c r="X62" s="120">
        <f t="shared" si="9"/>
        <v>0.64640035118525019</v>
      </c>
      <c r="Y62" s="120">
        <f t="shared" si="9"/>
        <v>0.71834517342248227</v>
      </c>
    </row>
    <row r="63" spans="1:25" x14ac:dyDescent="0.25">
      <c r="A63" t="s">
        <v>438</v>
      </c>
      <c r="B63" s="116">
        <v>315229</v>
      </c>
      <c r="C63" s="118">
        <f t="shared" si="3"/>
        <v>315</v>
      </c>
      <c r="D63" s="118" t="s">
        <v>190</v>
      </c>
      <c r="E63" s="119">
        <v>1155.5</v>
      </c>
      <c r="F63" s="119">
        <v>1358.5</v>
      </c>
      <c r="G63" s="119">
        <v>727</v>
      </c>
      <c r="H63" s="119">
        <v>807.5</v>
      </c>
      <c r="I63" s="119">
        <v>1164.5</v>
      </c>
      <c r="J63" s="119">
        <v>3173.5</v>
      </c>
      <c r="K63" s="119">
        <v>0</v>
      </c>
      <c r="L63" s="119">
        <v>0</v>
      </c>
      <c r="M63" s="119">
        <v>0</v>
      </c>
      <c r="N63" s="119">
        <v>0</v>
      </c>
      <c r="P63" s="120">
        <f t="shared" si="9"/>
        <v>0.95551456626702114</v>
      </c>
      <c r="Q63" s="120">
        <f t="shared" si="9"/>
        <v>0.93786127167630062</v>
      </c>
      <c r="R63" s="120">
        <f t="shared" si="9"/>
        <v>0.94660894660894657</v>
      </c>
      <c r="S63" s="120">
        <f t="shared" si="9"/>
        <v>0.92861403857625768</v>
      </c>
      <c r="T63" s="120">
        <f t="shared" si="9"/>
        <v>0.88419248893331426</v>
      </c>
      <c r="U63" s="120">
        <f t="shared" si="9"/>
        <v>0.88895429733490317</v>
      </c>
      <c r="V63" s="120">
        <f t="shared" si="9"/>
        <v>0.8851993339210501</v>
      </c>
      <c r="W63" s="120">
        <f t="shared" si="9"/>
        <v>0.74335199440167954</v>
      </c>
      <c r="X63" s="120">
        <f t="shared" si="9"/>
        <v>0.64640035118525019</v>
      </c>
      <c r="Y63" s="120">
        <f t="shared" si="9"/>
        <v>0.71834517342248227</v>
      </c>
    </row>
    <row r="64" spans="1:25" x14ac:dyDescent="0.25">
      <c r="A64" t="s">
        <v>439</v>
      </c>
      <c r="B64" s="116">
        <v>315231</v>
      </c>
      <c r="C64" s="118">
        <f t="shared" si="3"/>
        <v>315</v>
      </c>
      <c r="D64" s="118" t="s">
        <v>190</v>
      </c>
      <c r="E64" s="119">
        <v>245.5</v>
      </c>
      <c r="F64" s="119">
        <v>267.5</v>
      </c>
      <c r="G64" s="119">
        <v>145.5</v>
      </c>
      <c r="H64" s="119">
        <v>189</v>
      </c>
      <c r="I64" s="119">
        <v>217.5</v>
      </c>
      <c r="J64" s="119">
        <v>1540.5</v>
      </c>
      <c r="K64" s="119">
        <v>12</v>
      </c>
      <c r="L64" s="119">
        <v>0</v>
      </c>
      <c r="M64" s="119">
        <v>0</v>
      </c>
      <c r="N64" s="119">
        <v>0</v>
      </c>
      <c r="P64" s="120">
        <f t="shared" si="9"/>
        <v>0.95551456626702114</v>
      </c>
      <c r="Q64" s="120">
        <f t="shared" si="9"/>
        <v>0.93786127167630062</v>
      </c>
      <c r="R64" s="120">
        <f t="shared" si="9"/>
        <v>0.94660894660894657</v>
      </c>
      <c r="S64" s="120">
        <f t="shared" si="9"/>
        <v>0.92861403857625768</v>
      </c>
      <c r="T64" s="120">
        <f t="shared" si="9"/>
        <v>0.88419248893331426</v>
      </c>
      <c r="U64" s="120">
        <f t="shared" si="9"/>
        <v>0.88895429733490317</v>
      </c>
      <c r="V64" s="120">
        <f t="shared" si="9"/>
        <v>0.8851993339210501</v>
      </c>
      <c r="W64" s="120">
        <f t="shared" si="9"/>
        <v>0.74335199440167954</v>
      </c>
      <c r="X64" s="120">
        <f t="shared" si="9"/>
        <v>0.64640035118525019</v>
      </c>
      <c r="Y64" s="120">
        <f t="shared" si="9"/>
        <v>0.71834517342248227</v>
      </c>
    </row>
    <row r="65" spans="1:25" x14ac:dyDescent="0.25">
      <c r="A65" t="s">
        <v>440</v>
      </c>
      <c r="B65" s="116">
        <v>315232</v>
      </c>
      <c r="C65" s="118">
        <f t="shared" si="3"/>
        <v>315</v>
      </c>
      <c r="D65" s="118" t="s">
        <v>190</v>
      </c>
      <c r="E65" s="119">
        <v>95.5</v>
      </c>
      <c r="F65" s="119">
        <v>151</v>
      </c>
      <c r="G65" s="119">
        <v>69</v>
      </c>
      <c r="H65" s="119">
        <v>71.5</v>
      </c>
      <c r="I65" s="119">
        <v>71.5</v>
      </c>
      <c r="J65" s="119">
        <v>380</v>
      </c>
      <c r="K65" s="119">
        <v>0</v>
      </c>
      <c r="L65" s="119">
        <v>0</v>
      </c>
      <c r="M65" s="119">
        <v>0</v>
      </c>
      <c r="N65" s="119">
        <v>0</v>
      </c>
      <c r="P65" s="120">
        <f t="shared" si="9"/>
        <v>0.95551456626702114</v>
      </c>
      <c r="Q65" s="120">
        <f t="shared" si="9"/>
        <v>0.93786127167630062</v>
      </c>
      <c r="R65" s="120">
        <f t="shared" si="9"/>
        <v>0.94660894660894657</v>
      </c>
      <c r="S65" s="120">
        <f t="shared" si="9"/>
        <v>0.92861403857625768</v>
      </c>
      <c r="T65" s="120">
        <f t="shared" si="9"/>
        <v>0.88419248893331426</v>
      </c>
      <c r="U65" s="120">
        <f t="shared" si="9"/>
        <v>0.88895429733490317</v>
      </c>
      <c r="V65" s="120">
        <f t="shared" si="9"/>
        <v>0.8851993339210501</v>
      </c>
      <c r="W65" s="120">
        <f t="shared" si="9"/>
        <v>0.74335199440167954</v>
      </c>
      <c r="X65" s="120">
        <f t="shared" si="9"/>
        <v>0.64640035118525019</v>
      </c>
      <c r="Y65" s="120">
        <f t="shared" si="9"/>
        <v>0.71834517342248227</v>
      </c>
    </row>
    <row r="66" spans="1:25" x14ac:dyDescent="0.25">
      <c r="A66" t="s">
        <v>441</v>
      </c>
      <c r="B66" s="116">
        <v>315233</v>
      </c>
      <c r="C66" s="118">
        <f t="shared" si="3"/>
        <v>315</v>
      </c>
      <c r="D66" s="118" t="s">
        <v>190</v>
      </c>
      <c r="E66" s="119">
        <v>584.5</v>
      </c>
      <c r="F66" s="119">
        <v>614</v>
      </c>
      <c r="G66" s="119">
        <v>402</v>
      </c>
      <c r="H66" s="119">
        <v>438.5</v>
      </c>
      <c r="I66" s="119">
        <v>482</v>
      </c>
      <c r="J66" s="119">
        <v>1424</v>
      </c>
      <c r="K66" s="119">
        <v>0</v>
      </c>
      <c r="L66" s="119">
        <v>0</v>
      </c>
      <c r="M66" s="119">
        <v>0</v>
      </c>
      <c r="N66" s="119">
        <v>0</v>
      </c>
      <c r="P66" s="120">
        <f t="shared" si="9"/>
        <v>0.95551456626702114</v>
      </c>
      <c r="Q66" s="120">
        <f t="shared" si="9"/>
        <v>0.93786127167630062</v>
      </c>
      <c r="R66" s="120">
        <f t="shared" si="9"/>
        <v>0.94660894660894657</v>
      </c>
      <c r="S66" s="120">
        <f t="shared" si="9"/>
        <v>0.92861403857625768</v>
      </c>
      <c r="T66" s="120">
        <f t="shared" si="9"/>
        <v>0.88419248893331426</v>
      </c>
      <c r="U66" s="120">
        <f t="shared" si="9"/>
        <v>0.88895429733490317</v>
      </c>
      <c r="V66" s="120">
        <f t="shared" si="9"/>
        <v>0.8851993339210501</v>
      </c>
      <c r="W66" s="120">
        <f t="shared" si="9"/>
        <v>0.74335199440167954</v>
      </c>
      <c r="X66" s="120">
        <f t="shared" si="9"/>
        <v>0.64640035118525019</v>
      </c>
      <c r="Y66" s="120">
        <f t="shared" si="9"/>
        <v>0.71834517342248227</v>
      </c>
    </row>
    <row r="67" spans="1:25" x14ac:dyDescent="0.25">
      <c r="A67" t="s">
        <v>442</v>
      </c>
      <c r="B67" s="116">
        <v>315234</v>
      </c>
      <c r="C67" s="118">
        <f t="shared" si="3"/>
        <v>315</v>
      </c>
      <c r="D67" s="118" t="s">
        <v>190</v>
      </c>
      <c r="E67" s="119">
        <v>293.5</v>
      </c>
      <c r="F67" s="119">
        <v>306</v>
      </c>
      <c r="G67" s="119">
        <v>289</v>
      </c>
      <c r="H67" s="119">
        <v>310.5</v>
      </c>
      <c r="I67" s="119">
        <v>339.5</v>
      </c>
      <c r="J67" s="119">
        <v>1220.5</v>
      </c>
      <c r="K67" s="119">
        <v>0</v>
      </c>
      <c r="L67" s="119">
        <v>0</v>
      </c>
      <c r="M67" s="119">
        <v>0</v>
      </c>
      <c r="N67" s="119">
        <v>0</v>
      </c>
      <c r="P67" s="120">
        <f t="shared" si="9"/>
        <v>0.95551456626702114</v>
      </c>
      <c r="Q67" s="120">
        <f t="shared" si="9"/>
        <v>0.93786127167630062</v>
      </c>
      <c r="R67" s="120">
        <f t="shared" si="9"/>
        <v>0.94660894660894657</v>
      </c>
      <c r="S67" s="120">
        <f t="shared" si="9"/>
        <v>0.92861403857625768</v>
      </c>
      <c r="T67" s="120">
        <f t="shared" si="9"/>
        <v>0.88419248893331426</v>
      </c>
      <c r="U67" s="120">
        <f t="shared" si="9"/>
        <v>0.88895429733490317</v>
      </c>
      <c r="V67" s="120">
        <f t="shared" si="9"/>
        <v>0.8851993339210501</v>
      </c>
      <c r="W67" s="120">
        <f t="shared" si="9"/>
        <v>0.74335199440167954</v>
      </c>
      <c r="X67" s="120">
        <f t="shared" si="9"/>
        <v>0.64640035118525019</v>
      </c>
      <c r="Y67" s="120">
        <f t="shared" si="9"/>
        <v>0.71834517342248227</v>
      </c>
    </row>
    <row r="68" spans="1:25" x14ac:dyDescent="0.25">
      <c r="A68" t="s">
        <v>443</v>
      </c>
      <c r="B68" s="116">
        <v>315239</v>
      </c>
      <c r="C68" s="118">
        <f t="shared" si="3"/>
        <v>315</v>
      </c>
      <c r="D68" s="118" t="s">
        <v>190</v>
      </c>
      <c r="E68" s="119">
        <v>1093</v>
      </c>
      <c r="F68" s="119">
        <v>1186</v>
      </c>
      <c r="G68" s="119">
        <v>254.5</v>
      </c>
      <c r="H68" s="119">
        <v>342.5</v>
      </c>
      <c r="I68" s="119">
        <v>420</v>
      </c>
      <c r="J68" s="119">
        <v>3194.5</v>
      </c>
      <c r="K68" s="119">
        <v>0</v>
      </c>
      <c r="L68" s="119">
        <v>0</v>
      </c>
      <c r="M68" s="119">
        <v>0</v>
      </c>
      <c r="N68" s="119">
        <v>0</v>
      </c>
      <c r="P68" s="120">
        <f t="shared" si="9"/>
        <v>0.95551456626702114</v>
      </c>
      <c r="Q68" s="120">
        <f t="shared" si="9"/>
        <v>0.93786127167630062</v>
      </c>
      <c r="R68" s="120">
        <f t="shared" si="9"/>
        <v>0.94660894660894657</v>
      </c>
      <c r="S68" s="120">
        <f t="shared" si="9"/>
        <v>0.92861403857625768</v>
      </c>
      <c r="T68" s="120">
        <f t="shared" si="9"/>
        <v>0.88419248893331426</v>
      </c>
      <c r="U68" s="120">
        <f t="shared" si="9"/>
        <v>0.88895429733490317</v>
      </c>
      <c r="V68" s="120">
        <f t="shared" si="9"/>
        <v>0.8851993339210501</v>
      </c>
      <c r="W68" s="120">
        <f t="shared" si="9"/>
        <v>0.74335199440167954</v>
      </c>
      <c r="X68" s="120">
        <f t="shared" si="9"/>
        <v>0.64640035118525019</v>
      </c>
      <c r="Y68" s="120">
        <f t="shared" si="9"/>
        <v>0.71834517342248227</v>
      </c>
    </row>
    <row r="69" spans="1:25" x14ac:dyDescent="0.25">
      <c r="A69" t="s">
        <v>444</v>
      </c>
      <c r="B69" s="116">
        <v>315291</v>
      </c>
      <c r="C69" s="118">
        <f t="shared" si="3"/>
        <v>315</v>
      </c>
      <c r="D69" s="118" t="s">
        <v>190</v>
      </c>
      <c r="E69" s="119">
        <v>17</v>
      </c>
      <c r="F69" s="119">
        <v>41</v>
      </c>
      <c r="G69" s="119">
        <v>26.5</v>
      </c>
      <c r="H69" s="119">
        <v>29</v>
      </c>
      <c r="I69" s="119">
        <v>178.5</v>
      </c>
      <c r="J69" s="119">
        <v>344</v>
      </c>
      <c r="K69" s="119">
        <v>564.5</v>
      </c>
      <c r="L69" s="119">
        <v>0</v>
      </c>
      <c r="M69" s="119">
        <v>0</v>
      </c>
      <c r="N69" s="119">
        <v>0</v>
      </c>
      <c r="P69" s="120">
        <f t="shared" si="9"/>
        <v>0.95551456626702114</v>
      </c>
      <c r="Q69" s="120">
        <f t="shared" si="9"/>
        <v>0.93786127167630062</v>
      </c>
      <c r="R69" s="120">
        <f t="shared" si="9"/>
        <v>0.94660894660894657</v>
      </c>
      <c r="S69" s="120">
        <f t="shared" si="9"/>
        <v>0.92861403857625768</v>
      </c>
      <c r="T69" s="120">
        <f t="shared" si="9"/>
        <v>0.88419248893331426</v>
      </c>
      <c r="U69" s="120">
        <f t="shared" si="9"/>
        <v>0.88895429733490317</v>
      </c>
      <c r="V69" s="120">
        <f t="shared" si="9"/>
        <v>0.8851993339210501</v>
      </c>
      <c r="W69" s="120">
        <f t="shared" si="9"/>
        <v>0.74335199440167954</v>
      </c>
      <c r="X69" s="120">
        <f t="shared" si="9"/>
        <v>0.64640035118525019</v>
      </c>
      <c r="Y69" s="120">
        <f t="shared" si="9"/>
        <v>0.71834517342248227</v>
      </c>
    </row>
    <row r="70" spans="1:25" x14ac:dyDescent="0.25">
      <c r="A70" t="s">
        <v>445</v>
      </c>
      <c r="B70" s="116">
        <v>315292</v>
      </c>
      <c r="C70" s="118">
        <f t="shared" si="3"/>
        <v>315</v>
      </c>
      <c r="D70" s="118" t="s">
        <v>190</v>
      </c>
      <c r="E70" s="119">
        <v>206</v>
      </c>
      <c r="F70" s="119">
        <v>245</v>
      </c>
      <c r="G70" s="119">
        <v>422</v>
      </c>
      <c r="H70" s="119">
        <v>474</v>
      </c>
      <c r="I70" s="119">
        <v>631</v>
      </c>
      <c r="J70" s="119">
        <v>1167.5</v>
      </c>
      <c r="K70" s="119">
        <v>57.5</v>
      </c>
      <c r="L70" s="119">
        <v>0</v>
      </c>
      <c r="M70" s="119">
        <v>0</v>
      </c>
      <c r="N70" s="119">
        <v>0</v>
      </c>
      <c r="P70" s="120">
        <f t="shared" si="9"/>
        <v>0.95551456626702114</v>
      </c>
      <c r="Q70" s="120">
        <f t="shared" si="9"/>
        <v>0.93786127167630062</v>
      </c>
      <c r="R70" s="120">
        <f t="shared" si="9"/>
        <v>0.94660894660894657</v>
      </c>
      <c r="S70" s="120">
        <f t="shared" si="9"/>
        <v>0.92861403857625768</v>
      </c>
      <c r="T70" s="120">
        <f t="shared" si="9"/>
        <v>0.88419248893331426</v>
      </c>
      <c r="U70" s="120">
        <f t="shared" si="9"/>
        <v>0.88895429733490317</v>
      </c>
      <c r="V70" s="120">
        <f t="shared" si="9"/>
        <v>0.8851993339210501</v>
      </c>
      <c r="W70" s="120">
        <f t="shared" si="9"/>
        <v>0.74335199440167954</v>
      </c>
      <c r="X70" s="120">
        <f t="shared" si="9"/>
        <v>0.64640035118525019</v>
      </c>
      <c r="Y70" s="120">
        <f t="shared" si="9"/>
        <v>0.71834517342248227</v>
      </c>
    </row>
    <row r="71" spans="1:25" x14ac:dyDescent="0.25">
      <c r="A71" t="s">
        <v>446</v>
      </c>
      <c r="B71" s="116">
        <v>315299</v>
      </c>
      <c r="C71" s="118">
        <f t="shared" si="3"/>
        <v>315</v>
      </c>
      <c r="D71" s="118" t="s">
        <v>190</v>
      </c>
      <c r="E71" s="119">
        <v>152.5</v>
      </c>
      <c r="F71" s="119">
        <v>249.5</v>
      </c>
      <c r="G71" s="119">
        <v>532.5</v>
      </c>
      <c r="H71" s="119">
        <v>632</v>
      </c>
      <c r="I71" s="119">
        <v>804</v>
      </c>
      <c r="J71" s="119">
        <v>2079.5</v>
      </c>
      <c r="K71" s="119">
        <v>535.5</v>
      </c>
      <c r="L71" s="119">
        <v>0</v>
      </c>
      <c r="M71" s="119">
        <v>0</v>
      </c>
      <c r="N71" s="119">
        <v>0</v>
      </c>
      <c r="P71" s="120">
        <f t="shared" si="9"/>
        <v>0.95551456626702114</v>
      </c>
      <c r="Q71" s="120">
        <f t="shared" si="9"/>
        <v>0.93786127167630062</v>
      </c>
      <c r="R71" s="120">
        <f t="shared" si="9"/>
        <v>0.94660894660894657</v>
      </c>
      <c r="S71" s="120">
        <f t="shared" si="9"/>
        <v>0.92861403857625768</v>
      </c>
      <c r="T71" s="120">
        <f t="shared" si="9"/>
        <v>0.88419248893331426</v>
      </c>
      <c r="U71" s="120">
        <f t="shared" si="9"/>
        <v>0.88895429733490317</v>
      </c>
      <c r="V71" s="120">
        <f t="shared" si="9"/>
        <v>0.8851993339210501</v>
      </c>
      <c r="W71" s="120">
        <f t="shared" si="9"/>
        <v>0.74335199440167954</v>
      </c>
      <c r="X71" s="120">
        <f t="shared" si="9"/>
        <v>0.64640035118525019</v>
      </c>
      <c r="Y71" s="120">
        <f t="shared" si="9"/>
        <v>0.71834517342248227</v>
      </c>
    </row>
    <row r="72" spans="1:25" x14ac:dyDescent="0.25">
      <c r="A72" t="s">
        <v>447</v>
      </c>
      <c r="B72" s="116">
        <v>315990</v>
      </c>
      <c r="C72" s="118">
        <f t="shared" si="3"/>
        <v>315</v>
      </c>
      <c r="D72" s="118" t="s">
        <v>190</v>
      </c>
      <c r="E72" s="119">
        <v>489</v>
      </c>
      <c r="F72" s="119">
        <v>649.5</v>
      </c>
      <c r="G72" s="119">
        <v>725.5</v>
      </c>
      <c r="H72" s="119">
        <v>890.5</v>
      </c>
      <c r="I72" s="119">
        <v>1375.5</v>
      </c>
      <c r="J72" s="119">
        <v>3115</v>
      </c>
      <c r="K72" s="119">
        <v>813.5</v>
      </c>
      <c r="L72" s="119">
        <v>959</v>
      </c>
      <c r="M72" s="119">
        <v>1395.5</v>
      </c>
      <c r="N72" s="119">
        <v>3989.5</v>
      </c>
      <c r="P72" s="120">
        <f t="shared" si="9"/>
        <v>0.95551456626702114</v>
      </c>
      <c r="Q72" s="120">
        <f t="shared" si="9"/>
        <v>0.93786127167630062</v>
      </c>
      <c r="R72" s="120">
        <f t="shared" si="9"/>
        <v>0.94660894660894657</v>
      </c>
      <c r="S72" s="120">
        <f t="shared" si="9"/>
        <v>0.92861403857625768</v>
      </c>
      <c r="T72" s="120">
        <f t="shared" si="9"/>
        <v>0.88419248893331426</v>
      </c>
      <c r="U72" s="120">
        <f t="shared" si="9"/>
        <v>0.88895429733490317</v>
      </c>
      <c r="V72" s="120">
        <f t="shared" si="9"/>
        <v>0.8851993339210501</v>
      </c>
      <c r="W72" s="120">
        <f t="shared" si="9"/>
        <v>0.74335199440167954</v>
      </c>
      <c r="X72" s="120">
        <f t="shared" si="9"/>
        <v>0.64640035118525019</v>
      </c>
      <c r="Y72" s="120">
        <f t="shared" si="9"/>
        <v>0.71834517342248227</v>
      </c>
    </row>
    <row r="73" spans="1:25" x14ac:dyDescent="0.25">
      <c r="A73" t="s">
        <v>448</v>
      </c>
      <c r="B73" s="116">
        <v>316110</v>
      </c>
      <c r="C73" s="118">
        <f t="shared" si="3"/>
        <v>316</v>
      </c>
      <c r="D73" s="118" t="s">
        <v>190</v>
      </c>
      <c r="E73" s="119">
        <v>52</v>
      </c>
      <c r="F73" s="119">
        <v>127</v>
      </c>
      <c r="G73" s="119">
        <v>75</v>
      </c>
      <c r="H73" s="119">
        <v>127</v>
      </c>
      <c r="I73" s="119">
        <v>158</v>
      </c>
      <c r="J73" s="119">
        <v>486</v>
      </c>
      <c r="K73" s="119">
        <v>19</v>
      </c>
      <c r="L73" s="119">
        <v>63</v>
      </c>
      <c r="M73" s="119">
        <v>251</v>
      </c>
      <c r="N73" s="119">
        <v>681.5</v>
      </c>
      <c r="P73" s="120">
        <f t="shared" si="9"/>
        <v>4.4485433732978898E-2</v>
      </c>
      <c r="Q73" s="120">
        <f t="shared" si="9"/>
        <v>6.2138728323699419E-2</v>
      </c>
      <c r="R73" s="120">
        <f t="shared" si="9"/>
        <v>5.3391053391053392E-2</v>
      </c>
      <c r="S73" s="120">
        <f t="shared" si="9"/>
        <v>7.1385961423742289E-2</v>
      </c>
      <c r="T73" s="120">
        <f t="shared" si="9"/>
        <v>0.1158075110666857</v>
      </c>
      <c r="U73" s="120">
        <f t="shared" si="9"/>
        <v>0.11104570266509686</v>
      </c>
      <c r="V73" s="120">
        <f t="shared" si="9"/>
        <v>0.11480066607894994</v>
      </c>
      <c r="W73" s="120">
        <f t="shared" si="9"/>
        <v>0.25664800559832052</v>
      </c>
      <c r="X73" s="120">
        <f t="shared" si="9"/>
        <v>0.35359964881474976</v>
      </c>
      <c r="Y73" s="120">
        <f t="shared" si="9"/>
        <v>0.28165482657751778</v>
      </c>
    </row>
    <row r="74" spans="1:25" x14ac:dyDescent="0.25">
      <c r="A74" t="s">
        <v>449</v>
      </c>
      <c r="B74" s="116">
        <v>316210</v>
      </c>
      <c r="C74" s="118">
        <f t="shared" si="3"/>
        <v>316</v>
      </c>
      <c r="D74" s="118" t="s">
        <v>190</v>
      </c>
      <c r="E74" s="119">
        <v>145</v>
      </c>
      <c r="F74" s="119">
        <v>183.5</v>
      </c>
      <c r="G74" s="119">
        <v>196</v>
      </c>
      <c r="H74" s="119">
        <v>225.5</v>
      </c>
      <c r="I74" s="119">
        <v>497.5</v>
      </c>
      <c r="J74" s="119">
        <v>2415.5</v>
      </c>
      <c r="K74" s="119">
        <v>161.5</v>
      </c>
      <c r="L74" s="119">
        <v>176.5</v>
      </c>
      <c r="M74" s="119">
        <v>305.5</v>
      </c>
      <c r="N74" s="119">
        <v>1871</v>
      </c>
      <c r="P74" s="120">
        <f t="shared" si="9"/>
        <v>4.4485433732978898E-2</v>
      </c>
      <c r="Q74" s="120">
        <f t="shared" si="9"/>
        <v>6.2138728323699419E-2</v>
      </c>
      <c r="R74" s="120">
        <f t="shared" si="9"/>
        <v>5.3391053391053392E-2</v>
      </c>
      <c r="S74" s="120">
        <f t="shared" si="9"/>
        <v>7.1385961423742289E-2</v>
      </c>
      <c r="T74" s="120">
        <f t="shared" si="9"/>
        <v>0.1158075110666857</v>
      </c>
      <c r="U74" s="120">
        <f t="shared" si="9"/>
        <v>0.11104570266509686</v>
      </c>
      <c r="V74" s="120">
        <f t="shared" si="9"/>
        <v>0.11480066607894994</v>
      </c>
      <c r="W74" s="120">
        <f t="shared" si="9"/>
        <v>0.25664800559832052</v>
      </c>
      <c r="X74" s="120">
        <f t="shared" si="9"/>
        <v>0.35359964881474976</v>
      </c>
      <c r="Y74" s="120">
        <f t="shared" si="9"/>
        <v>0.28165482657751778</v>
      </c>
    </row>
    <row r="75" spans="1:25" x14ac:dyDescent="0.25">
      <c r="A75" t="s">
        <v>450</v>
      </c>
      <c r="B75" s="116">
        <v>316990</v>
      </c>
      <c r="C75" s="118">
        <f t="shared" si="3"/>
        <v>316</v>
      </c>
      <c r="D75" s="118" t="s">
        <v>190</v>
      </c>
      <c r="E75" s="119">
        <v>213</v>
      </c>
      <c r="F75" s="119">
        <v>356</v>
      </c>
      <c r="G75" s="119">
        <v>80.5</v>
      </c>
      <c r="H75" s="119">
        <v>186</v>
      </c>
      <c r="I75" s="119">
        <v>561</v>
      </c>
      <c r="J75" s="119">
        <v>1248.5</v>
      </c>
      <c r="K75" s="119">
        <v>405.5</v>
      </c>
      <c r="L75" s="119">
        <v>494</v>
      </c>
      <c r="M75" s="119">
        <v>1054.5</v>
      </c>
      <c r="N75" s="119">
        <v>1491.5</v>
      </c>
      <c r="P75" s="120">
        <f t="shared" si="9"/>
        <v>4.4485433732978898E-2</v>
      </c>
      <c r="Q75" s="120">
        <f t="shared" si="9"/>
        <v>6.2138728323699419E-2</v>
      </c>
      <c r="R75" s="120">
        <f t="shared" si="9"/>
        <v>5.3391053391053392E-2</v>
      </c>
      <c r="S75" s="120">
        <f t="shared" si="9"/>
        <v>7.1385961423742289E-2</v>
      </c>
      <c r="T75" s="120">
        <f t="shared" si="9"/>
        <v>0.1158075110666857</v>
      </c>
      <c r="U75" s="120">
        <f t="shared" si="9"/>
        <v>0.11104570266509686</v>
      </c>
      <c r="V75" s="120">
        <f t="shared" si="9"/>
        <v>0.11480066607894994</v>
      </c>
      <c r="W75" s="120">
        <f t="shared" si="9"/>
        <v>0.25664800559832052</v>
      </c>
      <c r="X75" s="120">
        <f t="shared" si="9"/>
        <v>0.35359964881474976</v>
      </c>
      <c r="Y75" s="120">
        <f t="shared" si="9"/>
        <v>0.28165482657751778</v>
      </c>
    </row>
    <row r="76" spans="1:25" x14ac:dyDescent="0.25">
      <c r="A76" s="108" t="s">
        <v>451</v>
      </c>
      <c r="B76" s="109">
        <v>414110</v>
      </c>
      <c r="C76" s="115">
        <f>VALUE(LEFT(B76,4))</f>
        <v>4141</v>
      </c>
      <c r="D76" s="111">
        <f t="shared" si="3"/>
        <v>414</v>
      </c>
      <c r="E76" s="112">
        <v>3387</v>
      </c>
      <c r="F76" s="112">
        <v>7753</v>
      </c>
      <c r="G76" s="112">
        <v>2925</v>
      </c>
      <c r="H76" s="112">
        <v>6035.5</v>
      </c>
      <c r="I76" s="112">
        <v>7465</v>
      </c>
      <c r="J76" s="112">
        <v>24352</v>
      </c>
      <c r="K76" s="112">
        <v>4186</v>
      </c>
      <c r="L76" s="112">
        <v>7917.5</v>
      </c>
      <c r="M76" s="112">
        <v>9868</v>
      </c>
      <c r="N76" s="112">
        <v>30461</v>
      </c>
      <c r="O76" s="113" t="s">
        <v>383</v>
      </c>
      <c r="P76" s="114">
        <f>IFERROR(SUMIF($C$76:$C$93,$C76,E$76:E$93)/SUMIF($D$76:$D$93,$D76,E$76:E$93),"n/a")</f>
        <v>0.241524926686217</v>
      </c>
      <c r="Q76" s="114">
        <f t="shared" ref="Q76:Y91" si="10">IFERROR(SUMIF($C$76:$C$93,$C76,F$76:F$93)/SUMIF($D$76:$D$93,$D76,F$76:F$93),"n/a")</f>
        <v>0.22754759041960312</v>
      </c>
      <c r="R76" s="114">
        <f t="shared" si="10"/>
        <v>0.26503087422814431</v>
      </c>
      <c r="S76" s="114">
        <f t="shared" si="10"/>
        <v>0.20055703841244052</v>
      </c>
      <c r="T76" s="114">
        <f t="shared" si="10"/>
        <v>0.21306687579436978</v>
      </c>
      <c r="U76" s="114">
        <f t="shared" si="10"/>
        <v>0.27497430540344731</v>
      </c>
      <c r="V76" s="114">
        <f t="shared" si="10"/>
        <v>0.27734914930511922</v>
      </c>
      <c r="W76" s="114">
        <f t="shared" si="10"/>
        <v>0.24116346075805536</v>
      </c>
      <c r="X76" s="114">
        <f t="shared" si="10"/>
        <v>0.2371514756236752</v>
      </c>
      <c r="Y76" s="114">
        <f t="shared" si="10"/>
        <v>0.29466615275142316</v>
      </c>
    </row>
    <row r="77" spans="1:25" x14ac:dyDescent="0.25">
      <c r="A77" s="108" t="s">
        <v>452</v>
      </c>
      <c r="B77" s="109">
        <v>414120</v>
      </c>
      <c r="C77" s="111">
        <f>VALUE(LEFT(B77,4))</f>
        <v>4141</v>
      </c>
      <c r="D77" s="111">
        <f t="shared" si="3"/>
        <v>414</v>
      </c>
      <c r="E77" s="112">
        <v>532</v>
      </c>
      <c r="F77" s="112">
        <v>2539</v>
      </c>
      <c r="G77" s="112">
        <v>339.5</v>
      </c>
      <c r="H77" s="112">
        <v>1127.5</v>
      </c>
      <c r="I77" s="112">
        <v>2468</v>
      </c>
      <c r="J77" s="112">
        <v>3400</v>
      </c>
      <c r="K77" s="112">
        <v>516</v>
      </c>
      <c r="L77" s="112">
        <v>2194.5</v>
      </c>
      <c r="M77" s="112">
        <v>2489</v>
      </c>
      <c r="N77" s="112">
        <v>4112</v>
      </c>
      <c r="O77" s="108"/>
      <c r="P77" s="114">
        <f t="shared" ref="P77:Y93" si="11">IFERROR(SUMIF($C$76:$C$93,$C77,E$76:E$93)/SUMIF($D$76:$D$93,$D77,E$76:E$93),"n/a")</f>
        <v>0.241524926686217</v>
      </c>
      <c r="Q77" s="114">
        <f t="shared" si="10"/>
        <v>0.22754759041960312</v>
      </c>
      <c r="R77" s="114">
        <f t="shared" si="10"/>
        <v>0.26503087422814431</v>
      </c>
      <c r="S77" s="114">
        <f t="shared" si="10"/>
        <v>0.20055703841244052</v>
      </c>
      <c r="T77" s="114">
        <f t="shared" si="10"/>
        <v>0.21306687579436978</v>
      </c>
      <c r="U77" s="114">
        <f t="shared" si="10"/>
        <v>0.27497430540344731</v>
      </c>
      <c r="V77" s="114">
        <f t="shared" si="10"/>
        <v>0.27734914930511922</v>
      </c>
      <c r="W77" s="114">
        <f t="shared" si="10"/>
        <v>0.24116346075805536</v>
      </c>
      <c r="X77" s="114">
        <f t="shared" si="10"/>
        <v>0.2371514756236752</v>
      </c>
      <c r="Y77" s="114">
        <f t="shared" si="10"/>
        <v>0.29466615275142316</v>
      </c>
    </row>
    <row r="78" spans="1:25" x14ac:dyDescent="0.25">
      <c r="A78" s="108" t="s">
        <v>453</v>
      </c>
      <c r="B78" s="109">
        <v>414130</v>
      </c>
      <c r="C78" s="111">
        <f>VALUE(LEFT(B78,4))</f>
        <v>4141</v>
      </c>
      <c r="D78" s="111">
        <f t="shared" si="3"/>
        <v>414</v>
      </c>
      <c r="E78" s="112">
        <v>1228.5</v>
      </c>
      <c r="F78" s="112">
        <v>2671.5</v>
      </c>
      <c r="G78" s="112">
        <v>813</v>
      </c>
      <c r="H78" s="112">
        <v>1478</v>
      </c>
      <c r="I78" s="112">
        <v>1885.5</v>
      </c>
      <c r="J78" s="112">
        <v>4888</v>
      </c>
      <c r="K78" s="112">
        <v>816</v>
      </c>
      <c r="L78" s="112">
        <v>1773.5</v>
      </c>
      <c r="M78" s="112">
        <v>2187.5</v>
      </c>
      <c r="N78" s="112">
        <v>5181</v>
      </c>
      <c r="O78" s="108"/>
      <c r="P78" s="114">
        <f t="shared" si="11"/>
        <v>0.241524926686217</v>
      </c>
      <c r="Q78" s="114">
        <f t="shared" si="10"/>
        <v>0.22754759041960312</v>
      </c>
      <c r="R78" s="114">
        <f t="shared" si="10"/>
        <v>0.26503087422814431</v>
      </c>
      <c r="S78" s="114">
        <f t="shared" si="10"/>
        <v>0.20055703841244052</v>
      </c>
      <c r="T78" s="114">
        <f t="shared" si="10"/>
        <v>0.21306687579436978</v>
      </c>
      <c r="U78" s="114">
        <f t="shared" si="10"/>
        <v>0.27497430540344731</v>
      </c>
      <c r="V78" s="114">
        <f t="shared" si="10"/>
        <v>0.27734914930511922</v>
      </c>
      <c r="W78" s="114">
        <f t="shared" si="10"/>
        <v>0.24116346075805536</v>
      </c>
      <c r="X78" s="114">
        <f t="shared" si="10"/>
        <v>0.2371514756236752</v>
      </c>
      <c r="Y78" s="114">
        <f t="shared" si="10"/>
        <v>0.29466615275142316</v>
      </c>
    </row>
    <row r="79" spans="1:25" x14ac:dyDescent="0.25">
      <c r="A79" s="108" t="s">
        <v>454</v>
      </c>
      <c r="B79" s="109">
        <v>414210</v>
      </c>
      <c r="C79" s="111">
        <f t="shared" ref="C79:C93" si="12">VALUE(LEFT(B79,4))</f>
        <v>4142</v>
      </c>
      <c r="D79" s="111">
        <f t="shared" si="3"/>
        <v>414</v>
      </c>
      <c r="E79" s="112">
        <v>941.5</v>
      </c>
      <c r="F79" s="112">
        <v>3108.5</v>
      </c>
      <c r="G79" s="112">
        <v>341</v>
      </c>
      <c r="H79" s="112">
        <v>1033.5</v>
      </c>
      <c r="I79" s="112">
        <v>1506.5</v>
      </c>
      <c r="J79" s="112">
        <v>2508.5</v>
      </c>
      <c r="K79" s="112">
        <v>1102.5</v>
      </c>
      <c r="L79" s="112">
        <v>1721</v>
      </c>
      <c r="M79" s="112">
        <v>2222</v>
      </c>
      <c r="N79" s="112">
        <v>3749.5</v>
      </c>
      <c r="O79" s="108"/>
      <c r="P79" s="114">
        <f t="shared" si="11"/>
        <v>7.7653958944281523E-2</v>
      </c>
      <c r="Q79" s="114">
        <f t="shared" si="10"/>
        <v>0.10196505208836153</v>
      </c>
      <c r="R79" s="114">
        <f t="shared" si="10"/>
        <v>5.671108222294443E-2</v>
      </c>
      <c r="S79" s="114">
        <f t="shared" si="10"/>
        <v>7.0639433677614022E-2</v>
      </c>
      <c r="T79" s="114">
        <f t="shared" si="10"/>
        <v>7.6142315007616937E-2</v>
      </c>
      <c r="U79" s="114">
        <f t="shared" si="10"/>
        <v>5.5053832285892404E-2</v>
      </c>
      <c r="V79" s="114">
        <f t="shared" si="10"/>
        <v>7.584629690130934E-2</v>
      </c>
      <c r="W79" s="114">
        <f t="shared" si="10"/>
        <v>8.3231880529177821E-2</v>
      </c>
      <c r="X79" s="114">
        <f t="shared" si="10"/>
        <v>8.7314527963476274E-2</v>
      </c>
      <c r="Y79" s="114">
        <f t="shared" si="10"/>
        <v>6.2885436432637568E-2</v>
      </c>
    </row>
    <row r="80" spans="1:25" x14ac:dyDescent="0.25">
      <c r="A80" s="108" t="s">
        <v>455</v>
      </c>
      <c r="B80" s="109">
        <v>414220</v>
      </c>
      <c r="C80" s="111">
        <f t="shared" si="12"/>
        <v>4142</v>
      </c>
      <c r="D80" s="111">
        <f t="shared" si="3"/>
        <v>414</v>
      </c>
      <c r="E80" s="112">
        <v>713.5</v>
      </c>
      <c r="F80" s="112">
        <v>2700.5</v>
      </c>
      <c r="G80" s="112">
        <v>531.5</v>
      </c>
      <c r="H80" s="112">
        <v>2010</v>
      </c>
      <c r="I80" s="112">
        <v>2717</v>
      </c>
      <c r="J80" s="112">
        <v>4026.5</v>
      </c>
      <c r="K80" s="112">
        <v>406.5</v>
      </c>
      <c r="L80" s="112">
        <v>2381</v>
      </c>
      <c r="M80" s="112">
        <v>3133</v>
      </c>
      <c r="N80" s="112">
        <v>4734.5</v>
      </c>
      <c r="O80" s="108"/>
      <c r="P80" s="114">
        <f t="shared" si="11"/>
        <v>7.7653958944281523E-2</v>
      </c>
      <c r="Q80" s="114">
        <f t="shared" si="10"/>
        <v>0.10196505208836153</v>
      </c>
      <c r="R80" s="114">
        <f t="shared" si="10"/>
        <v>5.671108222294443E-2</v>
      </c>
      <c r="S80" s="114">
        <f t="shared" si="10"/>
        <v>7.0639433677614022E-2</v>
      </c>
      <c r="T80" s="114">
        <f t="shared" si="10"/>
        <v>7.6142315007616937E-2</v>
      </c>
      <c r="U80" s="114">
        <f t="shared" si="10"/>
        <v>5.5053832285892404E-2</v>
      </c>
      <c r="V80" s="114">
        <f t="shared" si="10"/>
        <v>7.584629690130934E-2</v>
      </c>
      <c r="W80" s="114">
        <f t="shared" si="10"/>
        <v>8.3231880529177821E-2</v>
      </c>
      <c r="X80" s="114">
        <f t="shared" si="10"/>
        <v>8.7314527963476274E-2</v>
      </c>
      <c r="Y80" s="114">
        <f t="shared" si="10"/>
        <v>6.2885436432637568E-2</v>
      </c>
    </row>
    <row r="81" spans="1:25" x14ac:dyDescent="0.25">
      <c r="A81" s="108" t="s">
        <v>456</v>
      </c>
      <c r="B81" s="109">
        <v>414310</v>
      </c>
      <c r="C81" s="111">
        <f t="shared" si="12"/>
        <v>4143</v>
      </c>
      <c r="D81" s="111">
        <f t="shared" si="3"/>
        <v>414</v>
      </c>
      <c r="E81" s="112">
        <v>735.5</v>
      </c>
      <c r="F81" s="112">
        <v>1323.5</v>
      </c>
      <c r="G81" s="112">
        <v>278</v>
      </c>
      <c r="H81" s="112">
        <v>661</v>
      </c>
      <c r="I81" s="112">
        <v>761.5</v>
      </c>
      <c r="J81" s="112">
        <v>1227.5</v>
      </c>
      <c r="K81" s="112">
        <v>228</v>
      </c>
      <c r="L81" s="112">
        <v>443</v>
      </c>
      <c r="M81" s="112">
        <v>518.5</v>
      </c>
      <c r="N81" s="112">
        <v>805</v>
      </c>
      <c r="O81" s="108"/>
      <c r="P81" s="114">
        <f t="shared" si="11"/>
        <v>0.14160703812316716</v>
      </c>
      <c r="Q81" s="114">
        <f t="shared" si="10"/>
        <v>0.11484891303393861</v>
      </c>
      <c r="R81" s="114">
        <f t="shared" si="10"/>
        <v>0.12586935326616835</v>
      </c>
      <c r="S81" s="114">
        <f t="shared" si="10"/>
        <v>0.11931066496460485</v>
      </c>
      <c r="T81" s="114">
        <f t="shared" si="10"/>
        <v>0.12836114190937198</v>
      </c>
      <c r="U81" s="114">
        <f t="shared" si="10"/>
        <v>0.12605095112129536</v>
      </c>
      <c r="V81" s="114">
        <f t="shared" si="10"/>
        <v>0.13191425196652509</v>
      </c>
      <c r="W81" s="114">
        <f t="shared" si="10"/>
        <v>0.12413765116467819</v>
      </c>
      <c r="X81" s="114">
        <f t="shared" si="10"/>
        <v>0.12850970161421815</v>
      </c>
      <c r="Y81" s="114">
        <f t="shared" si="10"/>
        <v>0.1291323232922201</v>
      </c>
    </row>
    <row r="82" spans="1:25" x14ac:dyDescent="0.25">
      <c r="A82" s="108" t="s">
        <v>457</v>
      </c>
      <c r="B82" s="109">
        <v>414320</v>
      </c>
      <c r="C82" s="111">
        <f t="shared" si="12"/>
        <v>4143</v>
      </c>
      <c r="D82" s="111">
        <f t="shared" si="3"/>
        <v>414</v>
      </c>
      <c r="E82" s="112">
        <v>637.5</v>
      </c>
      <c r="F82" s="112">
        <v>2037</v>
      </c>
      <c r="G82" s="112">
        <v>501</v>
      </c>
      <c r="H82" s="112">
        <v>1239.5</v>
      </c>
      <c r="I82" s="112">
        <v>1907.5</v>
      </c>
      <c r="J82" s="112">
        <v>4481</v>
      </c>
      <c r="K82" s="112">
        <v>702</v>
      </c>
      <c r="L82" s="112">
        <v>1422</v>
      </c>
      <c r="M82" s="112">
        <v>2249</v>
      </c>
      <c r="N82" s="112">
        <v>5835.5</v>
      </c>
      <c r="O82" s="108"/>
      <c r="P82" s="114">
        <f t="shared" si="11"/>
        <v>0.14160703812316716</v>
      </c>
      <c r="Q82" s="114">
        <f t="shared" si="10"/>
        <v>0.11484891303393861</v>
      </c>
      <c r="R82" s="114">
        <f t="shared" si="10"/>
        <v>0.12586935326616835</v>
      </c>
      <c r="S82" s="114">
        <f t="shared" si="10"/>
        <v>0.11931066496460485</v>
      </c>
      <c r="T82" s="114">
        <f t="shared" si="10"/>
        <v>0.12836114190937198</v>
      </c>
      <c r="U82" s="114">
        <f t="shared" si="10"/>
        <v>0.12605095112129536</v>
      </c>
      <c r="V82" s="114">
        <f t="shared" si="10"/>
        <v>0.13191425196652509</v>
      </c>
      <c r="W82" s="114">
        <f t="shared" si="10"/>
        <v>0.12413765116467819</v>
      </c>
      <c r="X82" s="114">
        <f t="shared" si="10"/>
        <v>0.12850970161421815</v>
      </c>
      <c r="Y82" s="114">
        <f t="shared" si="10"/>
        <v>0.1291323232922201</v>
      </c>
    </row>
    <row r="83" spans="1:25" x14ac:dyDescent="0.25">
      <c r="A83" s="108" t="s">
        <v>458</v>
      </c>
      <c r="B83" s="109">
        <v>414330</v>
      </c>
      <c r="C83" s="111">
        <f t="shared" si="12"/>
        <v>4143</v>
      </c>
      <c r="D83" s="111">
        <f t="shared" si="3"/>
        <v>414</v>
      </c>
      <c r="E83" s="112">
        <v>373.5</v>
      </c>
      <c r="F83" s="112">
        <v>767.5</v>
      </c>
      <c r="G83" s="112">
        <v>182</v>
      </c>
      <c r="H83" s="112">
        <v>521.5</v>
      </c>
      <c r="I83" s="112">
        <v>616.5</v>
      </c>
      <c r="J83" s="112">
        <v>1493</v>
      </c>
      <c r="K83" s="112">
        <v>157</v>
      </c>
      <c r="L83" s="112">
        <v>520.5</v>
      </c>
      <c r="M83" s="112">
        <v>626</v>
      </c>
      <c r="N83" s="112">
        <v>1827</v>
      </c>
      <c r="O83" s="108"/>
      <c r="P83" s="114">
        <f t="shared" si="11"/>
        <v>0.14160703812316716</v>
      </c>
      <c r="Q83" s="114">
        <f t="shared" si="10"/>
        <v>0.11484891303393861</v>
      </c>
      <c r="R83" s="114">
        <f t="shared" si="10"/>
        <v>0.12586935326616835</v>
      </c>
      <c r="S83" s="114">
        <f t="shared" si="10"/>
        <v>0.11931066496460485</v>
      </c>
      <c r="T83" s="114">
        <f t="shared" si="10"/>
        <v>0.12836114190937198</v>
      </c>
      <c r="U83" s="114">
        <f t="shared" si="10"/>
        <v>0.12605095112129536</v>
      </c>
      <c r="V83" s="114">
        <f t="shared" si="10"/>
        <v>0.13191425196652509</v>
      </c>
      <c r="W83" s="114">
        <f t="shared" si="10"/>
        <v>0.12413765116467819</v>
      </c>
      <c r="X83" s="114">
        <f t="shared" si="10"/>
        <v>0.12850970161421815</v>
      </c>
      <c r="Y83" s="114">
        <f t="shared" si="10"/>
        <v>0.1291323232922201</v>
      </c>
    </row>
    <row r="84" spans="1:25" x14ac:dyDescent="0.25">
      <c r="A84" s="108" t="s">
        <v>459</v>
      </c>
      <c r="B84" s="109">
        <v>414390</v>
      </c>
      <c r="C84" s="111">
        <f t="shared" si="12"/>
        <v>4143</v>
      </c>
      <c r="D84" s="111">
        <f t="shared" si="3"/>
        <v>414</v>
      </c>
      <c r="E84" s="112">
        <v>1271.5</v>
      </c>
      <c r="F84" s="112">
        <v>2415</v>
      </c>
      <c r="G84" s="112">
        <v>975.5</v>
      </c>
      <c r="H84" s="112">
        <v>2718.5</v>
      </c>
      <c r="I84" s="112">
        <v>3834.5</v>
      </c>
      <c r="J84" s="112">
        <v>7761</v>
      </c>
      <c r="K84" s="112">
        <v>1537.5</v>
      </c>
      <c r="L84" s="112">
        <v>3732.5</v>
      </c>
      <c r="M84" s="112">
        <v>4488</v>
      </c>
      <c r="N84" s="112">
        <v>8954</v>
      </c>
      <c r="O84" s="108"/>
      <c r="P84" s="114">
        <f t="shared" si="11"/>
        <v>0.14160703812316716</v>
      </c>
      <c r="Q84" s="114">
        <f t="shared" si="10"/>
        <v>0.11484891303393861</v>
      </c>
      <c r="R84" s="114">
        <f t="shared" si="10"/>
        <v>0.12586935326616835</v>
      </c>
      <c r="S84" s="114">
        <f t="shared" si="10"/>
        <v>0.11931066496460485</v>
      </c>
      <c r="T84" s="114">
        <f t="shared" si="10"/>
        <v>0.12836114190937198</v>
      </c>
      <c r="U84" s="114">
        <f t="shared" si="10"/>
        <v>0.12605095112129536</v>
      </c>
      <c r="V84" s="114">
        <f t="shared" si="10"/>
        <v>0.13191425196652509</v>
      </c>
      <c r="W84" s="114">
        <f t="shared" si="10"/>
        <v>0.12413765116467819</v>
      </c>
      <c r="X84" s="114">
        <f t="shared" si="10"/>
        <v>0.12850970161421815</v>
      </c>
      <c r="Y84" s="114">
        <f t="shared" si="10"/>
        <v>0.1291323232922201</v>
      </c>
    </row>
    <row r="85" spans="1:25" x14ac:dyDescent="0.25">
      <c r="A85" s="108" t="s">
        <v>460</v>
      </c>
      <c r="B85" s="109">
        <v>414410</v>
      </c>
      <c r="C85" s="111">
        <f t="shared" si="12"/>
        <v>4144</v>
      </c>
      <c r="D85" s="111">
        <f t="shared" si="3"/>
        <v>414</v>
      </c>
      <c r="E85" s="112">
        <v>2809</v>
      </c>
      <c r="F85" s="112">
        <v>3884.5</v>
      </c>
      <c r="G85" s="112">
        <v>1399</v>
      </c>
      <c r="H85" s="112">
        <v>2067</v>
      </c>
      <c r="I85" s="112">
        <v>2284.5</v>
      </c>
      <c r="J85" s="112">
        <v>4394.5</v>
      </c>
      <c r="K85" s="112">
        <v>1417.5</v>
      </c>
      <c r="L85" s="112">
        <v>2004.5</v>
      </c>
      <c r="M85" s="112">
        <v>2244.5</v>
      </c>
      <c r="N85" s="112">
        <v>4183</v>
      </c>
      <c r="O85" s="108"/>
      <c r="P85" s="114">
        <f t="shared" si="11"/>
        <v>0.36537243401759528</v>
      </c>
      <c r="Q85" s="114">
        <f t="shared" si="10"/>
        <v>0.29388894252288467</v>
      </c>
      <c r="R85" s="114">
        <f t="shared" si="10"/>
        <v>0.27543061423464416</v>
      </c>
      <c r="S85" s="114">
        <f t="shared" si="10"/>
        <v>0.26026459324590923</v>
      </c>
      <c r="T85" s="114">
        <f t="shared" si="10"/>
        <v>0.26358203304578276</v>
      </c>
      <c r="U85" s="114">
        <f t="shared" si="10"/>
        <v>0.22465923067850585</v>
      </c>
      <c r="V85" s="114">
        <f t="shared" si="10"/>
        <v>0.19587343871729787</v>
      </c>
      <c r="W85" s="114">
        <f t="shared" si="10"/>
        <v>0.19789383978573169</v>
      </c>
      <c r="X85" s="114">
        <f t="shared" si="10"/>
        <v>0.20566606880808738</v>
      </c>
      <c r="Y85" s="114">
        <f t="shared" si="10"/>
        <v>0.18030642196394686</v>
      </c>
    </row>
    <row r="86" spans="1:25" x14ac:dyDescent="0.25">
      <c r="A86" s="108" t="s">
        <v>461</v>
      </c>
      <c r="B86" s="109">
        <v>414420</v>
      </c>
      <c r="C86" s="111">
        <f t="shared" si="12"/>
        <v>4144</v>
      </c>
      <c r="D86" s="111">
        <f t="shared" si="3"/>
        <v>414</v>
      </c>
      <c r="E86" s="112">
        <v>1264.5</v>
      </c>
      <c r="F86" s="112">
        <v>3028</v>
      </c>
      <c r="G86" s="112">
        <v>995</v>
      </c>
      <c r="H86" s="112">
        <v>2935.5</v>
      </c>
      <c r="I86" s="112">
        <v>4317</v>
      </c>
      <c r="J86" s="112">
        <v>7673</v>
      </c>
      <c r="K86" s="112">
        <v>688</v>
      </c>
      <c r="L86" s="112">
        <v>995.5</v>
      </c>
      <c r="M86" s="112">
        <v>1922.5</v>
      </c>
      <c r="N86" s="112">
        <v>4379</v>
      </c>
      <c r="O86" s="108"/>
      <c r="P86" s="114">
        <f t="shared" si="11"/>
        <v>0.36537243401759528</v>
      </c>
      <c r="Q86" s="114">
        <f t="shared" si="10"/>
        <v>0.29388894252288467</v>
      </c>
      <c r="R86" s="114">
        <f t="shared" si="10"/>
        <v>0.27543061423464416</v>
      </c>
      <c r="S86" s="114">
        <f t="shared" si="10"/>
        <v>0.26026459324590923</v>
      </c>
      <c r="T86" s="114">
        <f t="shared" si="10"/>
        <v>0.26358203304578276</v>
      </c>
      <c r="U86" s="114">
        <f t="shared" si="10"/>
        <v>0.22465923067850585</v>
      </c>
      <c r="V86" s="114">
        <f t="shared" si="10"/>
        <v>0.19587343871729787</v>
      </c>
      <c r="W86" s="114">
        <f t="shared" si="10"/>
        <v>0.19789383978573169</v>
      </c>
      <c r="X86" s="114">
        <f t="shared" si="10"/>
        <v>0.20566606880808738</v>
      </c>
      <c r="Y86" s="114">
        <f t="shared" si="10"/>
        <v>0.18030642196394686</v>
      </c>
    </row>
    <row r="87" spans="1:25" x14ac:dyDescent="0.25">
      <c r="A87" s="108" t="s">
        <v>462</v>
      </c>
      <c r="B87" s="109">
        <v>414430</v>
      </c>
      <c r="C87" s="111">
        <f t="shared" si="12"/>
        <v>4144</v>
      </c>
      <c r="D87" s="111">
        <f t="shared" si="3"/>
        <v>414</v>
      </c>
      <c r="E87" s="112">
        <v>1171.5</v>
      </c>
      <c r="F87" s="112">
        <v>2534</v>
      </c>
      <c r="G87" s="112">
        <v>387</v>
      </c>
      <c r="H87" s="112">
        <v>936</v>
      </c>
      <c r="I87" s="112">
        <v>952.5</v>
      </c>
      <c r="J87" s="112">
        <v>1276</v>
      </c>
      <c r="K87" s="112">
        <v>115</v>
      </c>
      <c r="L87" s="112">
        <v>927.5</v>
      </c>
      <c r="M87" s="112">
        <v>951</v>
      </c>
      <c r="N87" s="112">
        <v>1258.5</v>
      </c>
      <c r="O87" s="108"/>
      <c r="P87" s="114">
        <f t="shared" si="11"/>
        <v>0.36537243401759528</v>
      </c>
      <c r="Q87" s="114">
        <f t="shared" si="10"/>
        <v>0.29388894252288467</v>
      </c>
      <c r="R87" s="114">
        <f t="shared" si="10"/>
        <v>0.27543061423464416</v>
      </c>
      <c r="S87" s="114">
        <f t="shared" si="10"/>
        <v>0.26026459324590923</v>
      </c>
      <c r="T87" s="114">
        <f t="shared" si="10"/>
        <v>0.26358203304578276</v>
      </c>
      <c r="U87" s="114">
        <f t="shared" si="10"/>
        <v>0.22465923067850585</v>
      </c>
      <c r="V87" s="114">
        <f t="shared" si="10"/>
        <v>0.19587343871729787</v>
      </c>
      <c r="W87" s="114">
        <f t="shared" si="10"/>
        <v>0.19789383978573169</v>
      </c>
      <c r="X87" s="114">
        <f t="shared" si="10"/>
        <v>0.20566606880808738</v>
      </c>
      <c r="Y87" s="114">
        <f t="shared" si="10"/>
        <v>0.18030642196394686</v>
      </c>
    </row>
    <row r="88" spans="1:25" x14ac:dyDescent="0.25">
      <c r="A88" s="108" t="s">
        <v>463</v>
      </c>
      <c r="B88" s="109">
        <v>414440</v>
      </c>
      <c r="C88" s="111">
        <f t="shared" si="12"/>
        <v>4144</v>
      </c>
      <c r="D88" s="111">
        <f t="shared" si="3"/>
        <v>414</v>
      </c>
      <c r="E88" s="112">
        <v>374.5</v>
      </c>
      <c r="F88" s="112">
        <v>795.5</v>
      </c>
      <c r="G88" s="112">
        <v>82.5</v>
      </c>
      <c r="H88" s="112">
        <v>478</v>
      </c>
      <c r="I88" s="112">
        <v>555.5</v>
      </c>
      <c r="J88" s="112">
        <v>794</v>
      </c>
      <c r="K88" s="112">
        <v>22</v>
      </c>
      <c r="L88" s="112">
        <v>386</v>
      </c>
      <c r="M88" s="112">
        <v>391</v>
      </c>
      <c r="N88" s="112">
        <v>655</v>
      </c>
      <c r="O88" s="108"/>
      <c r="P88" s="114">
        <f t="shared" si="11"/>
        <v>0.36537243401759528</v>
      </c>
      <c r="Q88" s="114">
        <f t="shared" si="10"/>
        <v>0.29388894252288467</v>
      </c>
      <c r="R88" s="114">
        <f t="shared" si="10"/>
        <v>0.27543061423464416</v>
      </c>
      <c r="S88" s="114">
        <f t="shared" si="10"/>
        <v>0.26026459324590923</v>
      </c>
      <c r="T88" s="114">
        <f t="shared" si="10"/>
        <v>0.26358203304578276</v>
      </c>
      <c r="U88" s="114">
        <f t="shared" si="10"/>
        <v>0.22465923067850585</v>
      </c>
      <c r="V88" s="114">
        <f t="shared" si="10"/>
        <v>0.19587343871729787</v>
      </c>
      <c r="W88" s="114">
        <f t="shared" si="10"/>
        <v>0.19789383978573169</v>
      </c>
      <c r="X88" s="114">
        <f t="shared" si="10"/>
        <v>0.20566606880808738</v>
      </c>
      <c r="Y88" s="114">
        <f t="shared" si="10"/>
        <v>0.18030642196394686</v>
      </c>
    </row>
    <row r="89" spans="1:25" x14ac:dyDescent="0.25">
      <c r="A89" s="108" t="s">
        <v>464</v>
      </c>
      <c r="B89" s="109">
        <v>414450</v>
      </c>
      <c r="C89" s="111">
        <f t="shared" si="12"/>
        <v>4144</v>
      </c>
      <c r="D89" s="111">
        <f t="shared" si="3"/>
        <v>414</v>
      </c>
      <c r="E89" s="112">
        <v>89</v>
      </c>
      <c r="F89" s="112">
        <v>159</v>
      </c>
      <c r="G89" s="112">
        <v>140.5</v>
      </c>
      <c r="H89" s="112">
        <v>176.5</v>
      </c>
      <c r="I89" s="112">
        <v>292</v>
      </c>
      <c r="J89" s="112">
        <v>719</v>
      </c>
      <c r="K89" s="112">
        <v>222</v>
      </c>
      <c r="L89" s="112">
        <v>649</v>
      </c>
      <c r="M89" s="112">
        <v>671</v>
      </c>
      <c r="N89" s="112">
        <v>1109.5</v>
      </c>
      <c r="O89" s="108"/>
      <c r="P89" s="114">
        <f t="shared" si="11"/>
        <v>0.36537243401759528</v>
      </c>
      <c r="Q89" s="114">
        <f t="shared" si="10"/>
        <v>0.29388894252288467</v>
      </c>
      <c r="R89" s="114">
        <f t="shared" si="10"/>
        <v>0.27543061423464416</v>
      </c>
      <c r="S89" s="114">
        <f t="shared" si="10"/>
        <v>0.26026459324590923</v>
      </c>
      <c r="T89" s="114">
        <f t="shared" si="10"/>
        <v>0.26358203304578276</v>
      </c>
      <c r="U89" s="114">
        <f t="shared" si="10"/>
        <v>0.22465923067850585</v>
      </c>
      <c r="V89" s="114">
        <f t="shared" si="10"/>
        <v>0.19587343871729787</v>
      </c>
      <c r="W89" s="114">
        <f t="shared" si="10"/>
        <v>0.19789383978573169</v>
      </c>
      <c r="X89" s="114">
        <f t="shared" si="10"/>
        <v>0.20566606880808738</v>
      </c>
      <c r="Y89" s="114">
        <f t="shared" si="10"/>
        <v>0.18030642196394686</v>
      </c>
    </row>
    <row r="90" spans="1:25" x14ac:dyDescent="0.25">
      <c r="A90" s="108" t="s">
        <v>465</v>
      </c>
      <c r="B90" s="109">
        <v>414460</v>
      </c>
      <c r="C90" s="111">
        <f t="shared" si="12"/>
        <v>4144</v>
      </c>
      <c r="D90" s="111">
        <f t="shared" si="3"/>
        <v>414</v>
      </c>
      <c r="E90" s="112">
        <v>1490</v>
      </c>
      <c r="F90" s="112">
        <v>3418.5</v>
      </c>
      <c r="G90" s="112">
        <v>859</v>
      </c>
      <c r="H90" s="112">
        <v>2167</v>
      </c>
      <c r="I90" s="112">
        <v>2597</v>
      </c>
      <c r="J90" s="112">
        <v>3854</v>
      </c>
      <c r="K90" s="112">
        <v>706</v>
      </c>
      <c r="L90" s="112">
        <v>2272</v>
      </c>
      <c r="M90" s="112">
        <v>2676.5</v>
      </c>
      <c r="N90" s="112">
        <v>4209</v>
      </c>
      <c r="O90" s="108"/>
      <c r="P90" s="114">
        <f t="shared" si="11"/>
        <v>0.36537243401759528</v>
      </c>
      <c r="Q90" s="114">
        <f t="shared" si="10"/>
        <v>0.29388894252288467</v>
      </c>
      <c r="R90" s="114">
        <f t="shared" si="10"/>
        <v>0.27543061423464416</v>
      </c>
      <c r="S90" s="114">
        <f t="shared" si="10"/>
        <v>0.26026459324590923</v>
      </c>
      <c r="T90" s="114">
        <f t="shared" si="10"/>
        <v>0.26358203304578276</v>
      </c>
      <c r="U90" s="114">
        <f t="shared" si="10"/>
        <v>0.22465923067850585</v>
      </c>
      <c r="V90" s="114">
        <f t="shared" si="10"/>
        <v>0.19587343871729787</v>
      </c>
      <c r="W90" s="114">
        <f t="shared" si="10"/>
        <v>0.19789383978573169</v>
      </c>
      <c r="X90" s="114">
        <f t="shared" si="10"/>
        <v>0.20566606880808738</v>
      </c>
      <c r="Y90" s="114">
        <f t="shared" si="10"/>
        <v>0.18030642196394686</v>
      </c>
    </row>
    <row r="91" spans="1:25" x14ac:dyDescent="0.25">
      <c r="A91" s="108" t="s">
        <v>466</v>
      </c>
      <c r="B91" s="109">
        <v>414470</v>
      </c>
      <c r="C91" s="111">
        <f t="shared" si="12"/>
        <v>4144</v>
      </c>
      <c r="D91" s="111">
        <f t="shared" si="3"/>
        <v>414</v>
      </c>
      <c r="E91" s="112">
        <v>588.5</v>
      </c>
      <c r="F91" s="112">
        <v>2923.5</v>
      </c>
      <c r="G91" s="112">
        <v>374.5</v>
      </c>
      <c r="H91" s="112">
        <v>2453.5</v>
      </c>
      <c r="I91" s="112">
        <v>3622</v>
      </c>
      <c r="J91" s="112">
        <v>7957</v>
      </c>
      <c r="K91" s="112">
        <v>726.5</v>
      </c>
      <c r="L91" s="112">
        <v>2518.5</v>
      </c>
      <c r="M91" s="112">
        <v>3757</v>
      </c>
      <c r="N91" s="112">
        <v>8531.5</v>
      </c>
      <c r="O91" s="108"/>
      <c r="P91" s="114">
        <f t="shared" si="11"/>
        <v>0.36537243401759528</v>
      </c>
      <c r="Q91" s="114">
        <f t="shared" si="10"/>
        <v>0.29388894252288467</v>
      </c>
      <c r="R91" s="114">
        <f t="shared" si="10"/>
        <v>0.27543061423464416</v>
      </c>
      <c r="S91" s="114">
        <f t="shared" si="10"/>
        <v>0.26026459324590923</v>
      </c>
      <c r="T91" s="114">
        <f t="shared" si="10"/>
        <v>0.26358203304578276</v>
      </c>
      <c r="U91" s="114">
        <f t="shared" si="10"/>
        <v>0.22465923067850585</v>
      </c>
      <c r="V91" s="114">
        <f t="shared" si="10"/>
        <v>0.19587343871729787</v>
      </c>
      <c r="W91" s="114">
        <f t="shared" si="10"/>
        <v>0.19789383978573169</v>
      </c>
      <c r="X91" s="114">
        <f t="shared" si="10"/>
        <v>0.20566606880808738</v>
      </c>
      <c r="Y91" s="114">
        <f t="shared" si="10"/>
        <v>0.18030642196394686</v>
      </c>
    </row>
    <row r="92" spans="1:25" x14ac:dyDescent="0.25">
      <c r="A92" s="108" t="s">
        <v>467</v>
      </c>
      <c r="B92" s="109">
        <v>414510</v>
      </c>
      <c r="C92" s="115">
        <v>414510</v>
      </c>
      <c r="D92" s="111">
        <f t="shared" si="3"/>
        <v>414</v>
      </c>
      <c r="E92" s="112">
        <v>2660.5</v>
      </c>
      <c r="F92" s="112">
        <v>9863</v>
      </c>
      <c r="G92" s="112">
        <v>2282.5</v>
      </c>
      <c r="H92" s="112">
        <v>9454</v>
      </c>
      <c r="I92" s="112">
        <v>11325.5</v>
      </c>
      <c r="J92" s="112">
        <v>23135.5</v>
      </c>
      <c r="K92" s="112">
        <v>3109</v>
      </c>
      <c r="L92" s="112">
        <v>10998</v>
      </c>
      <c r="M92" s="112">
        <v>13594.5</v>
      </c>
      <c r="N92" s="112">
        <v>26323</v>
      </c>
      <c r="O92" s="113" t="s">
        <v>383</v>
      </c>
      <c r="P92" s="114">
        <f t="shared" si="11"/>
        <v>0.12483284457478006</v>
      </c>
      <c r="Q92" s="114">
        <f t="shared" si="11"/>
        <v>0.17312468733818379</v>
      </c>
      <c r="R92" s="114">
        <f t="shared" si="11"/>
        <v>0.14835879103022426</v>
      </c>
      <c r="S92" s="114">
        <f t="shared" si="11"/>
        <v>0.21942671463386329</v>
      </c>
      <c r="T92" s="114">
        <f t="shared" si="11"/>
        <v>0.20417894841216186</v>
      </c>
      <c r="U92" s="114">
        <f t="shared" si="11"/>
        <v>0.19490404542467693</v>
      </c>
      <c r="V92" s="114">
        <f t="shared" si="11"/>
        <v>0.15626649242290971</v>
      </c>
      <c r="W92" s="114">
        <f t="shared" si="11"/>
        <v>0.22315558802045288</v>
      </c>
      <c r="X92" s="114">
        <f t="shared" si="11"/>
        <v>0.22166150334257298</v>
      </c>
      <c r="Y92" s="114">
        <f t="shared" si="11"/>
        <v>0.19511236954459202</v>
      </c>
    </row>
    <row r="93" spans="1:25" x14ac:dyDescent="0.25">
      <c r="A93" s="108" t="s">
        <v>468</v>
      </c>
      <c r="B93" s="109">
        <v>414520</v>
      </c>
      <c r="C93" s="111">
        <f t="shared" si="12"/>
        <v>4145</v>
      </c>
      <c r="D93" s="111">
        <f t="shared" si="3"/>
        <v>414</v>
      </c>
      <c r="E93" s="112">
        <v>1044.5</v>
      </c>
      <c r="F93" s="112">
        <v>5049</v>
      </c>
      <c r="G93" s="112">
        <v>1978.5</v>
      </c>
      <c r="H93" s="112">
        <v>5592.5</v>
      </c>
      <c r="I93" s="112">
        <v>6360.5</v>
      </c>
      <c r="J93" s="112">
        <v>14761.5</v>
      </c>
      <c r="K93" s="112">
        <v>3238</v>
      </c>
      <c r="L93" s="112">
        <v>6427.5</v>
      </c>
      <c r="M93" s="112">
        <v>7341</v>
      </c>
      <c r="N93" s="112">
        <v>18604</v>
      </c>
      <c r="O93" s="108"/>
      <c r="P93" s="114">
        <f t="shared" si="11"/>
        <v>4.9008797653958942E-2</v>
      </c>
      <c r="Q93" s="114">
        <f t="shared" si="11"/>
        <v>8.8624814597028284E-2</v>
      </c>
      <c r="R93" s="114">
        <f t="shared" si="11"/>
        <v>0.12859928501787454</v>
      </c>
      <c r="S93" s="114">
        <f t="shared" si="11"/>
        <v>0.12980155506556806</v>
      </c>
      <c r="T93" s="114">
        <f t="shared" si="11"/>
        <v>0.1146686858306967</v>
      </c>
      <c r="U93" s="114">
        <f t="shared" si="11"/>
        <v>0.12435763508618221</v>
      </c>
      <c r="V93" s="114">
        <f t="shared" si="11"/>
        <v>0.16275037068683873</v>
      </c>
      <c r="W93" s="114">
        <f t="shared" si="11"/>
        <v>0.13041757974190407</v>
      </c>
      <c r="X93" s="114">
        <f t="shared" si="11"/>
        <v>0.11969672264797</v>
      </c>
      <c r="Y93" s="114">
        <f t="shared" si="11"/>
        <v>0.13789729601518028</v>
      </c>
    </row>
    <row r="94" spans="1:25" x14ac:dyDescent="0.25">
      <c r="A94" s="102" t="s">
        <v>469</v>
      </c>
      <c r="B94" s="103"/>
      <c r="C94" s="104"/>
      <c r="D94" s="104"/>
      <c r="E94" s="105"/>
      <c r="F94" s="105"/>
      <c r="G94" s="105"/>
      <c r="H94" s="105"/>
      <c r="I94" s="105"/>
      <c r="J94" s="105"/>
      <c r="K94" s="105"/>
      <c r="L94" s="105"/>
      <c r="M94" s="105"/>
      <c r="N94" s="105"/>
      <c r="O94" s="106"/>
      <c r="P94" s="107"/>
      <c r="Q94" s="107"/>
      <c r="R94" s="107"/>
      <c r="S94" s="107"/>
      <c r="T94" s="107"/>
      <c r="U94" s="107"/>
      <c r="V94" s="107"/>
      <c r="W94" s="107"/>
      <c r="X94" s="107"/>
      <c r="Y94" s="107"/>
    </row>
    <row r="95" spans="1:25" x14ac:dyDescent="0.25">
      <c r="A95" t="s">
        <v>470</v>
      </c>
      <c r="B95" s="116">
        <v>523110</v>
      </c>
      <c r="C95" s="117">
        <f t="shared" ref="C95:C116" si="13">VALUE(LEFT(B95,3))</f>
        <v>523</v>
      </c>
      <c r="D95" s="118" t="s">
        <v>204</v>
      </c>
      <c r="E95" s="119">
        <v>12449</v>
      </c>
      <c r="F95" s="119">
        <v>14115.5</v>
      </c>
      <c r="G95" s="119">
        <v>8766.5</v>
      </c>
      <c r="H95" s="119">
        <v>9548.5</v>
      </c>
      <c r="I95" s="119">
        <v>13549</v>
      </c>
      <c r="J95" s="119">
        <v>24841</v>
      </c>
      <c r="K95" s="119">
        <v>10766</v>
      </c>
      <c r="L95" s="119">
        <v>11833.5</v>
      </c>
      <c r="M95" s="119">
        <v>14850.5</v>
      </c>
      <c r="N95" s="119">
        <v>24655.5</v>
      </c>
      <c r="O95" s="56" t="s">
        <v>383</v>
      </c>
      <c r="P95" s="120">
        <f t="shared" ref="P95:Y116" si="14">IFERROR(SUMIF($C$7:$C$158,$C95,E$7:E$158)/SUMIF($D$7:$D$158,$D95,E$7:E$158),"n/a")</f>
        <v>0.94972118642831793</v>
      </c>
      <c r="Q95" s="120">
        <f t="shared" si="14"/>
        <v>0.95817562007758317</v>
      </c>
      <c r="R95" s="120">
        <f t="shared" si="14"/>
        <v>0.94456539568452602</v>
      </c>
      <c r="S95" s="120">
        <f t="shared" si="14"/>
        <v>0.94985161301607479</v>
      </c>
      <c r="T95" s="120">
        <f t="shared" si="14"/>
        <v>0.95563451247480713</v>
      </c>
      <c r="U95" s="120">
        <f t="shared" si="14"/>
        <v>0.95663133843698966</v>
      </c>
      <c r="V95" s="120">
        <f t="shared" si="14"/>
        <v>0.9452925244143654</v>
      </c>
      <c r="W95" s="120">
        <f t="shared" si="14"/>
        <v>0.95317299156113833</v>
      </c>
      <c r="X95" s="120">
        <f t="shared" si="14"/>
        <v>0.94460346472623602</v>
      </c>
      <c r="Y95" s="120">
        <f t="shared" si="14"/>
        <v>0.94761535771083616</v>
      </c>
    </row>
    <row r="96" spans="1:25" x14ac:dyDescent="0.25">
      <c r="A96" t="s">
        <v>471</v>
      </c>
      <c r="B96" s="116">
        <v>523120</v>
      </c>
      <c r="C96" s="118">
        <f t="shared" si="13"/>
        <v>523</v>
      </c>
      <c r="D96" s="118" t="s">
        <v>204</v>
      </c>
      <c r="E96" s="119">
        <v>8476.5</v>
      </c>
      <c r="F96" s="119">
        <v>9418.5</v>
      </c>
      <c r="G96" s="119">
        <v>6932.5</v>
      </c>
      <c r="H96" s="119">
        <v>8034.5</v>
      </c>
      <c r="I96" s="119">
        <v>9569</v>
      </c>
      <c r="J96" s="119">
        <v>18423.5</v>
      </c>
      <c r="K96" s="119">
        <v>4981</v>
      </c>
      <c r="L96" s="119">
        <v>6614.5</v>
      </c>
      <c r="M96" s="119">
        <v>8044</v>
      </c>
      <c r="N96" s="119">
        <v>17043</v>
      </c>
      <c r="P96" s="120">
        <f t="shared" si="14"/>
        <v>0.94972118642831793</v>
      </c>
      <c r="Q96" s="120">
        <f t="shared" si="14"/>
        <v>0.95817562007758317</v>
      </c>
      <c r="R96" s="120">
        <f t="shared" si="14"/>
        <v>0.94456539568452602</v>
      </c>
      <c r="S96" s="120">
        <f t="shared" si="14"/>
        <v>0.94985161301607479</v>
      </c>
      <c r="T96" s="120">
        <f t="shared" si="14"/>
        <v>0.95563451247480713</v>
      </c>
      <c r="U96" s="120">
        <f t="shared" si="14"/>
        <v>0.95663133843698966</v>
      </c>
      <c r="V96" s="120">
        <f t="shared" si="14"/>
        <v>0.9452925244143654</v>
      </c>
      <c r="W96" s="120">
        <f t="shared" si="14"/>
        <v>0.95317299156113833</v>
      </c>
      <c r="X96" s="120">
        <f t="shared" si="14"/>
        <v>0.94460346472623602</v>
      </c>
      <c r="Y96" s="120">
        <f t="shared" si="14"/>
        <v>0.94761535771083616</v>
      </c>
    </row>
    <row r="97" spans="1:25" x14ac:dyDescent="0.25">
      <c r="A97" t="s">
        <v>472</v>
      </c>
      <c r="B97" s="116">
        <v>523130</v>
      </c>
      <c r="C97" s="118">
        <f t="shared" si="13"/>
        <v>523</v>
      </c>
      <c r="D97" s="118" t="s">
        <v>204</v>
      </c>
      <c r="E97" s="119">
        <v>1583</v>
      </c>
      <c r="F97" s="119">
        <v>1796.5</v>
      </c>
      <c r="G97" s="119">
        <v>1365.5</v>
      </c>
      <c r="H97" s="119">
        <v>1635</v>
      </c>
      <c r="I97" s="119">
        <v>2056.5</v>
      </c>
      <c r="J97" s="119">
        <v>3635</v>
      </c>
      <c r="K97" s="119">
        <v>730.5</v>
      </c>
      <c r="L97" s="119">
        <v>992</v>
      </c>
      <c r="M97" s="119">
        <v>1450</v>
      </c>
      <c r="N97" s="119">
        <v>3504.5</v>
      </c>
      <c r="P97" s="120">
        <f t="shared" si="14"/>
        <v>0.94972118642831793</v>
      </c>
      <c r="Q97" s="120">
        <f t="shared" si="14"/>
        <v>0.95817562007758317</v>
      </c>
      <c r="R97" s="120">
        <f t="shared" si="14"/>
        <v>0.94456539568452602</v>
      </c>
      <c r="S97" s="120">
        <f t="shared" si="14"/>
        <v>0.94985161301607479</v>
      </c>
      <c r="T97" s="120">
        <f t="shared" si="14"/>
        <v>0.95563451247480713</v>
      </c>
      <c r="U97" s="120">
        <f t="shared" si="14"/>
        <v>0.95663133843698966</v>
      </c>
      <c r="V97" s="120">
        <f t="shared" si="14"/>
        <v>0.9452925244143654</v>
      </c>
      <c r="W97" s="120">
        <f t="shared" si="14"/>
        <v>0.95317299156113833</v>
      </c>
      <c r="X97" s="120">
        <f t="shared" si="14"/>
        <v>0.94460346472623602</v>
      </c>
      <c r="Y97" s="120">
        <f t="shared" si="14"/>
        <v>0.94761535771083616</v>
      </c>
    </row>
    <row r="98" spans="1:25" x14ac:dyDescent="0.25">
      <c r="A98" t="s">
        <v>473</v>
      </c>
      <c r="B98" s="116">
        <v>523140</v>
      </c>
      <c r="C98" s="118">
        <f t="shared" si="13"/>
        <v>523</v>
      </c>
      <c r="D98" s="118" t="s">
        <v>204</v>
      </c>
      <c r="E98" s="119">
        <v>246</v>
      </c>
      <c r="F98" s="119">
        <v>351</v>
      </c>
      <c r="G98" s="119">
        <v>91</v>
      </c>
      <c r="H98" s="119">
        <v>155</v>
      </c>
      <c r="I98" s="119">
        <v>224</v>
      </c>
      <c r="J98" s="119">
        <v>721</v>
      </c>
      <c r="K98" s="119">
        <v>66</v>
      </c>
      <c r="L98" s="119">
        <v>97</v>
      </c>
      <c r="M98" s="119">
        <v>184</v>
      </c>
      <c r="N98" s="119">
        <v>612</v>
      </c>
      <c r="P98" s="120">
        <f t="shared" si="14"/>
        <v>0.94972118642831793</v>
      </c>
      <c r="Q98" s="120">
        <f t="shared" si="14"/>
        <v>0.95817562007758317</v>
      </c>
      <c r="R98" s="120">
        <f t="shared" si="14"/>
        <v>0.94456539568452602</v>
      </c>
      <c r="S98" s="120">
        <f t="shared" si="14"/>
        <v>0.94985161301607479</v>
      </c>
      <c r="T98" s="120">
        <f t="shared" si="14"/>
        <v>0.95563451247480713</v>
      </c>
      <c r="U98" s="120">
        <f t="shared" si="14"/>
        <v>0.95663133843698966</v>
      </c>
      <c r="V98" s="120">
        <f t="shared" si="14"/>
        <v>0.9452925244143654</v>
      </c>
      <c r="W98" s="120">
        <f t="shared" si="14"/>
        <v>0.95317299156113833</v>
      </c>
      <c r="X98" s="120">
        <f t="shared" si="14"/>
        <v>0.94460346472623602</v>
      </c>
      <c r="Y98" s="120">
        <f t="shared" si="14"/>
        <v>0.94761535771083616</v>
      </c>
    </row>
    <row r="99" spans="1:25" x14ac:dyDescent="0.25">
      <c r="A99" t="s">
        <v>474</v>
      </c>
      <c r="B99" s="116">
        <v>523210</v>
      </c>
      <c r="C99" s="118">
        <f t="shared" si="13"/>
        <v>523</v>
      </c>
      <c r="D99" s="118" t="s">
        <v>204</v>
      </c>
      <c r="E99" s="119">
        <v>797</v>
      </c>
      <c r="F99" s="119">
        <v>868</v>
      </c>
      <c r="G99" s="119">
        <v>1293</v>
      </c>
      <c r="H99" s="119">
        <v>2062</v>
      </c>
      <c r="I99" s="119">
        <v>2185</v>
      </c>
      <c r="J99" s="119">
        <v>2868</v>
      </c>
      <c r="K99" s="119">
        <v>1405</v>
      </c>
      <c r="L99" s="119">
        <v>1774</v>
      </c>
      <c r="M99" s="119">
        <v>1818</v>
      </c>
      <c r="N99" s="119">
        <v>3025</v>
      </c>
      <c r="P99" s="120">
        <f t="shared" si="14"/>
        <v>0.94972118642831793</v>
      </c>
      <c r="Q99" s="120">
        <f t="shared" si="14"/>
        <v>0.95817562007758317</v>
      </c>
      <c r="R99" s="120">
        <f t="shared" si="14"/>
        <v>0.94456539568452602</v>
      </c>
      <c r="S99" s="120">
        <f t="shared" si="14"/>
        <v>0.94985161301607479</v>
      </c>
      <c r="T99" s="120">
        <f t="shared" si="14"/>
        <v>0.95563451247480713</v>
      </c>
      <c r="U99" s="120">
        <f t="shared" si="14"/>
        <v>0.95663133843698966</v>
      </c>
      <c r="V99" s="120">
        <f t="shared" si="14"/>
        <v>0.9452925244143654</v>
      </c>
      <c r="W99" s="120">
        <f t="shared" si="14"/>
        <v>0.95317299156113833</v>
      </c>
      <c r="X99" s="120">
        <f t="shared" si="14"/>
        <v>0.94460346472623602</v>
      </c>
      <c r="Y99" s="120">
        <f t="shared" si="14"/>
        <v>0.94761535771083616</v>
      </c>
    </row>
    <row r="100" spans="1:25" x14ac:dyDescent="0.25">
      <c r="A100" t="s">
        <v>475</v>
      </c>
      <c r="B100" s="116">
        <v>523910</v>
      </c>
      <c r="C100" s="118">
        <f t="shared" si="13"/>
        <v>523</v>
      </c>
      <c r="D100" s="118" t="s">
        <v>204</v>
      </c>
      <c r="E100" s="119">
        <v>28717</v>
      </c>
      <c r="F100" s="119">
        <v>39977</v>
      </c>
      <c r="G100" s="119">
        <v>15822</v>
      </c>
      <c r="H100" s="119">
        <v>24478.5</v>
      </c>
      <c r="I100" s="119">
        <v>38294</v>
      </c>
      <c r="J100" s="119">
        <v>95015.5</v>
      </c>
      <c r="K100" s="119">
        <v>23072.5</v>
      </c>
      <c r="L100" s="119">
        <v>37458.5</v>
      </c>
      <c r="M100" s="119">
        <v>53257</v>
      </c>
      <c r="N100" s="119">
        <v>115821</v>
      </c>
      <c r="P100" s="120">
        <f t="shared" si="14"/>
        <v>0.94972118642831793</v>
      </c>
      <c r="Q100" s="120">
        <f t="shared" si="14"/>
        <v>0.95817562007758317</v>
      </c>
      <c r="R100" s="120">
        <f t="shared" si="14"/>
        <v>0.94456539568452602</v>
      </c>
      <c r="S100" s="120">
        <f t="shared" si="14"/>
        <v>0.94985161301607479</v>
      </c>
      <c r="T100" s="120">
        <f t="shared" si="14"/>
        <v>0.95563451247480713</v>
      </c>
      <c r="U100" s="120">
        <f t="shared" si="14"/>
        <v>0.95663133843698966</v>
      </c>
      <c r="V100" s="120">
        <f t="shared" si="14"/>
        <v>0.9452925244143654</v>
      </c>
      <c r="W100" s="120">
        <f t="shared" si="14"/>
        <v>0.95317299156113833</v>
      </c>
      <c r="X100" s="120">
        <f t="shared" si="14"/>
        <v>0.94460346472623602</v>
      </c>
      <c r="Y100" s="120">
        <f t="shared" si="14"/>
        <v>0.94761535771083616</v>
      </c>
    </row>
    <row r="101" spans="1:25" x14ac:dyDescent="0.25">
      <c r="A101" t="s">
        <v>476</v>
      </c>
      <c r="B101" s="116">
        <v>523920</v>
      </c>
      <c r="C101" s="118">
        <f t="shared" si="13"/>
        <v>523</v>
      </c>
      <c r="D101" s="118" t="s">
        <v>204</v>
      </c>
      <c r="E101" s="119">
        <v>34547.5</v>
      </c>
      <c r="F101" s="119">
        <v>42908.5</v>
      </c>
      <c r="G101" s="119">
        <v>22284</v>
      </c>
      <c r="H101" s="119">
        <v>26135</v>
      </c>
      <c r="I101" s="119">
        <v>30860</v>
      </c>
      <c r="J101" s="119">
        <v>58114</v>
      </c>
      <c r="K101" s="119">
        <v>20959</v>
      </c>
      <c r="L101" s="119">
        <v>24470</v>
      </c>
      <c r="M101" s="119">
        <v>28830</v>
      </c>
      <c r="N101" s="119">
        <v>51688</v>
      </c>
      <c r="P101" s="120">
        <f t="shared" si="14"/>
        <v>0.94972118642831793</v>
      </c>
      <c r="Q101" s="120">
        <f t="shared" si="14"/>
        <v>0.95817562007758317</v>
      </c>
      <c r="R101" s="120">
        <f t="shared" si="14"/>
        <v>0.94456539568452602</v>
      </c>
      <c r="S101" s="120">
        <f t="shared" si="14"/>
        <v>0.94985161301607479</v>
      </c>
      <c r="T101" s="120">
        <f t="shared" si="14"/>
        <v>0.95563451247480713</v>
      </c>
      <c r="U101" s="120">
        <f t="shared" si="14"/>
        <v>0.95663133843698966</v>
      </c>
      <c r="V101" s="120">
        <f t="shared" si="14"/>
        <v>0.9452925244143654</v>
      </c>
      <c r="W101" s="120">
        <f t="shared" si="14"/>
        <v>0.95317299156113833</v>
      </c>
      <c r="X101" s="120">
        <f t="shared" si="14"/>
        <v>0.94460346472623602</v>
      </c>
      <c r="Y101" s="120">
        <f t="shared" si="14"/>
        <v>0.94761535771083616</v>
      </c>
    </row>
    <row r="102" spans="1:25" x14ac:dyDescent="0.25">
      <c r="A102" t="s">
        <v>477</v>
      </c>
      <c r="B102" s="116">
        <v>523930</v>
      </c>
      <c r="C102" s="118">
        <f t="shared" si="13"/>
        <v>523</v>
      </c>
      <c r="D102" s="118" t="s">
        <v>204</v>
      </c>
      <c r="E102" s="119">
        <v>7979.5</v>
      </c>
      <c r="F102" s="119">
        <v>9019</v>
      </c>
      <c r="G102" s="119">
        <v>4331.5</v>
      </c>
      <c r="H102" s="119">
        <v>5298.5</v>
      </c>
      <c r="I102" s="119">
        <v>7846</v>
      </c>
      <c r="J102" s="119">
        <v>15062</v>
      </c>
      <c r="K102" s="119">
        <v>4517.5</v>
      </c>
      <c r="L102" s="119">
        <v>5976.5</v>
      </c>
      <c r="M102" s="119">
        <v>8558</v>
      </c>
      <c r="N102" s="119">
        <v>15871</v>
      </c>
      <c r="P102" s="120">
        <f t="shared" si="14"/>
        <v>0.94972118642831793</v>
      </c>
      <c r="Q102" s="120">
        <f t="shared" si="14"/>
        <v>0.95817562007758317</v>
      </c>
      <c r="R102" s="120">
        <f t="shared" si="14"/>
        <v>0.94456539568452602</v>
      </c>
      <c r="S102" s="120">
        <f t="shared" si="14"/>
        <v>0.94985161301607479</v>
      </c>
      <c r="T102" s="120">
        <f t="shared" si="14"/>
        <v>0.95563451247480713</v>
      </c>
      <c r="U102" s="120">
        <f t="shared" si="14"/>
        <v>0.95663133843698966</v>
      </c>
      <c r="V102" s="120">
        <f t="shared" si="14"/>
        <v>0.9452925244143654</v>
      </c>
      <c r="W102" s="120">
        <f t="shared" si="14"/>
        <v>0.95317299156113833</v>
      </c>
      <c r="X102" s="120">
        <f t="shared" si="14"/>
        <v>0.94460346472623602</v>
      </c>
      <c r="Y102" s="120">
        <f t="shared" si="14"/>
        <v>0.94761535771083616</v>
      </c>
    </row>
    <row r="103" spans="1:25" x14ac:dyDescent="0.25">
      <c r="A103" t="s">
        <v>478</v>
      </c>
      <c r="B103" s="116">
        <v>523990</v>
      </c>
      <c r="C103" s="118">
        <f t="shared" si="13"/>
        <v>523</v>
      </c>
      <c r="D103" s="118" t="s">
        <v>204</v>
      </c>
      <c r="E103" s="119">
        <v>2880</v>
      </c>
      <c r="F103" s="119">
        <v>3814</v>
      </c>
      <c r="G103" s="119">
        <v>2457.5</v>
      </c>
      <c r="H103" s="119">
        <v>4108</v>
      </c>
      <c r="I103" s="119">
        <v>5421.5</v>
      </c>
      <c r="J103" s="119">
        <v>12434</v>
      </c>
      <c r="K103" s="119">
        <v>2083</v>
      </c>
      <c r="L103" s="119">
        <v>4194</v>
      </c>
      <c r="M103" s="119">
        <v>6266.5</v>
      </c>
      <c r="N103" s="119">
        <v>12975</v>
      </c>
      <c r="P103" s="120">
        <f t="shared" si="14"/>
        <v>0.94972118642831793</v>
      </c>
      <c r="Q103" s="120">
        <f t="shared" si="14"/>
        <v>0.95817562007758317</v>
      </c>
      <c r="R103" s="120">
        <f t="shared" si="14"/>
        <v>0.94456539568452602</v>
      </c>
      <c r="S103" s="120">
        <f t="shared" si="14"/>
        <v>0.94985161301607479</v>
      </c>
      <c r="T103" s="120">
        <f t="shared" si="14"/>
        <v>0.95563451247480713</v>
      </c>
      <c r="U103" s="120">
        <f t="shared" si="14"/>
        <v>0.95663133843698966</v>
      </c>
      <c r="V103" s="120">
        <f t="shared" si="14"/>
        <v>0.9452925244143654</v>
      </c>
      <c r="W103" s="120">
        <f t="shared" si="14"/>
        <v>0.95317299156113833</v>
      </c>
      <c r="X103" s="120">
        <f t="shared" si="14"/>
        <v>0.94460346472623602</v>
      </c>
      <c r="Y103" s="120">
        <f t="shared" si="14"/>
        <v>0.94761535771083616</v>
      </c>
    </row>
    <row r="104" spans="1:25" x14ac:dyDescent="0.25">
      <c r="A104" t="s">
        <v>479</v>
      </c>
      <c r="B104" s="116">
        <v>526111</v>
      </c>
      <c r="C104" s="117">
        <f t="shared" si="13"/>
        <v>526</v>
      </c>
      <c r="D104" s="118" t="s">
        <v>204</v>
      </c>
      <c r="E104" s="119">
        <v>1993.5</v>
      </c>
      <c r="F104" s="119">
        <v>2032</v>
      </c>
      <c r="G104" s="119">
        <v>1598</v>
      </c>
      <c r="H104" s="119">
        <v>1947.5</v>
      </c>
      <c r="I104" s="119">
        <v>2402</v>
      </c>
      <c r="J104" s="119">
        <v>3501</v>
      </c>
      <c r="K104" s="119">
        <v>2325</v>
      </c>
      <c r="L104" s="119">
        <v>2709</v>
      </c>
      <c r="M104" s="119">
        <v>3857.5</v>
      </c>
      <c r="N104" s="119">
        <v>6557</v>
      </c>
      <c r="O104" s="56" t="s">
        <v>383</v>
      </c>
      <c r="P104" s="120">
        <f t="shared" si="14"/>
        <v>5.0278813571682068E-2</v>
      </c>
      <c r="Q104" s="120">
        <f t="shared" si="14"/>
        <v>4.1824379922416832E-2</v>
      </c>
      <c r="R104" s="120">
        <f t="shared" si="14"/>
        <v>5.5434604315473972E-2</v>
      </c>
      <c r="S104" s="120">
        <f t="shared" si="14"/>
        <v>5.0148386983925229E-2</v>
      </c>
      <c r="T104" s="120">
        <f t="shared" si="14"/>
        <v>4.4365487525192857E-2</v>
      </c>
      <c r="U104" s="120">
        <f t="shared" si="14"/>
        <v>4.3368661563010287E-2</v>
      </c>
      <c r="V104" s="120">
        <f t="shared" si="14"/>
        <v>5.4707475585634636E-2</v>
      </c>
      <c r="W104" s="120">
        <f t="shared" si="14"/>
        <v>4.6827008438861624E-2</v>
      </c>
      <c r="X104" s="120">
        <f t="shared" si="14"/>
        <v>5.5396535273763953E-2</v>
      </c>
      <c r="Y104" s="120">
        <f t="shared" si="14"/>
        <v>5.2384642289163841E-2</v>
      </c>
    </row>
    <row r="105" spans="1:25" x14ac:dyDescent="0.25">
      <c r="A105" t="s">
        <v>480</v>
      </c>
      <c r="B105" s="116">
        <v>526112</v>
      </c>
      <c r="C105" s="118">
        <f t="shared" si="13"/>
        <v>526</v>
      </c>
      <c r="D105" s="118" t="s">
        <v>204</v>
      </c>
      <c r="E105" s="119">
        <v>1649.5</v>
      </c>
      <c r="F105" s="119">
        <v>1652</v>
      </c>
      <c r="G105" s="119">
        <v>149.5</v>
      </c>
      <c r="H105" s="119">
        <v>149.5</v>
      </c>
      <c r="I105" s="119">
        <v>149.5</v>
      </c>
      <c r="J105" s="119">
        <v>319</v>
      </c>
      <c r="K105" s="119">
        <v>149.5</v>
      </c>
      <c r="L105" s="119">
        <v>149.5</v>
      </c>
      <c r="M105" s="119">
        <v>149.5</v>
      </c>
      <c r="N105" s="119">
        <v>557.5</v>
      </c>
      <c r="P105" s="120">
        <f t="shared" si="14"/>
        <v>5.0278813571682068E-2</v>
      </c>
      <c r="Q105" s="120">
        <f t="shared" si="14"/>
        <v>4.1824379922416832E-2</v>
      </c>
      <c r="R105" s="120">
        <f t="shared" si="14"/>
        <v>5.5434604315473972E-2</v>
      </c>
      <c r="S105" s="120">
        <f t="shared" si="14"/>
        <v>5.0148386983925229E-2</v>
      </c>
      <c r="T105" s="120">
        <f t="shared" si="14"/>
        <v>4.4365487525192857E-2</v>
      </c>
      <c r="U105" s="120">
        <f t="shared" si="14"/>
        <v>4.3368661563010287E-2</v>
      </c>
      <c r="V105" s="120">
        <f t="shared" si="14"/>
        <v>5.4707475585634636E-2</v>
      </c>
      <c r="W105" s="120">
        <f t="shared" si="14"/>
        <v>4.6827008438861624E-2</v>
      </c>
      <c r="X105" s="120">
        <f t="shared" si="14"/>
        <v>5.5396535273763953E-2</v>
      </c>
      <c r="Y105" s="120">
        <f t="shared" si="14"/>
        <v>5.2384642289163841E-2</v>
      </c>
    </row>
    <row r="106" spans="1:25" x14ac:dyDescent="0.25">
      <c r="A106" t="s">
        <v>481</v>
      </c>
      <c r="B106" s="116">
        <v>526911</v>
      </c>
      <c r="C106" s="118">
        <f t="shared" si="13"/>
        <v>526</v>
      </c>
      <c r="D106" s="118" t="s">
        <v>204</v>
      </c>
      <c r="E106" s="119">
        <v>119</v>
      </c>
      <c r="F106" s="119">
        <v>126</v>
      </c>
      <c r="G106" s="119">
        <v>232</v>
      </c>
      <c r="H106" s="119">
        <v>234.5</v>
      </c>
      <c r="I106" s="119">
        <v>242</v>
      </c>
      <c r="J106" s="119">
        <v>365</v>
      </c>
      <c r="K106" s="119">
        <v>274</v>
      </c>
      <c r="L106" s="119">
        <v>274</v>
      </c>
      <c r="M106" s="119">
        <v>281.5</v>
      </c>
      <c r="N106" s="119">
        <v>416</v>
      </c>
      <c r="P106" s="120">
        <f t="shared" si="14"/>
        <v>5.0278813571682068E-2</v>
      </c>
      <c r="Q106" s="120">
        <f t="shared" si="14"/>
        <v>4.1824379922416832E-2</v>
      </c>
      <c r="R106" s="120">
        <f t="shared" si="14"/>
        <v>5.5434604315473972E-2</v>
      </c>
      <c r="S106" s="120">
        <f t="shared" si="14"/>
        <v>5.0148386983925229E-2</v>
      </c>
      <c r="T106" s="120">
        <f t="shared" si="14"/>
        <v>4.4365487525192857E-2</v>
      </c>
      <c r="U106" s="120">
        <f t="shared" si="14"/>
        <v>4.3368661563010287E-2</v>
      </c>
      <c r="V106" s="120">
        <f t="shared" si="14"/>
        <v>5.4707475585634636E-2</v>
      </c>
      <c r="W106" s="120">
        <f t="shared" si="14"/>
        <v>4.6827008438861624E-2</v>
      </c>
      <c r="X106" s="120">
        <f t="shared" si="14"/>
        <v>5.5396535273763953E-2</v>
      </c>
      <c r="Y106" s="120">
        <f t="shared" si="14"/>
        <v>5.2384642289163841E-2</v>
      </c>
    </row>
    <row r="107" spans="1:25" x14ac:dyDescent="0.25">
      <c r="A107" t="s">
        <v>482</v>
      </c>
      <c r="B107" s="116">
        <v>526912</v>
      </c>
      <c r="C107" s="118">
        <f t="shared" si="13"/>
        <v>526</v>
      </c>
      <c r="D107" s="118" t="s">
        <v>204</v>
      </c>
      <c r="E107" s="119">
        <v>25</v>
      </c>
      <c r="F107" s="119">
        <v>25</v>
      </c>
      <c r="G107" s="119">
        <v>839.5</v>
      </c>
      <c r="H107" s="119">
        <v>839.5</v>
      </c>
      <c r="I107" s="119">
        <v>839.5</v>
      </c>
      <c r="J107" s="119">
        <v>844.5</v>
      </c>
      <c r="K107" s="119">
        <v>78.5</v>
      </c>
      <c r="L107" s="119">
        <v>91</v>
      </c>
      <c r="M107" s="119">
        <v>98.5</v>
      </c>
      <c r="N107" s="119">
        <v>170.5</v>
      </c>
      <c r="P107" s="120">
        <f t="shared" si="14"/>
        <v>5.0278813571682068E-2</v>
      </c>
      <c r="Q107" s="120">
        <f t="shared" si="14"/>
        <v>4.1824379922416832E-2</v>
      </c>
      <c r="R107" s="120">
        <f t="shared" si="14"/>
        <v>5.5434604315473972E-2</v>
      </c>
      <c r="S107" s="120">
        <f t="shared" si="14"/>
        <v>5.0148386983925229E-2</v>
      </c>
      <c r="T107" s="120">
        <f t="shared" si="14"/>
        <v>4.4365487525192857E-2</v>
      </c>
      <c r="U107" s="120">
        <f t="shared" si="14"/>
        <v>4.3368661563010287E-2</v>
      </c>
      <c r="V107" s="120">
        <f t="shared" si="14"/>
        <v>5.4707475585634636E-2</v>
      </c>
      <c r="W107" s="120">
        <f t="shared" si="14"/>
        <v>4.6827008438861624E-2</v>
      </c>
      <c r="X107" s="120">
        <f t="shared" si="14"/>
        <v>5.5396535273763953E-2</v>
      </c>
      <c r="Y107" s="120">
        <f t="shared" si="14"/>
        <v>5.2384642289163841E-2</v>
      </c>
    </row>
    <row r="108" spans="1:25" x14ac:dyDescent="0.25">
      <c r="A108" t="s">
        <v>483</v>
      </c>
      <c r="B108" s="116">
        <v>526913</v>
      </c>
      <c r="C108" s="118">
        <f t="shared" si="13"/>
        <v>526</v>
      </c>
      <c r="D108" s="118" t="s">
        <v>204</v>
      </c>
      <c r="E108" s="119">
        <v>0</v>
      </c>
      <c r="F108" s="119">
        <v>5</v>
      </c>
      <c r="G108" s="119">
        <v>9.5</v>
      </c>
      <c r="H108" s="119">
        <v>9.5</v>
      </c>
      <c r="I108" s="119">
        <v>17</v>
      </c>
      <c r="J108" s="119">
        <v>24.5</v>
      </c>
      <c r="K108" s="119">
        <v>54</v>
      </c>
      <c r="L108" s="119">
        <v>127.5</v>
      </c>
      <c r="M108" s="119">
        <v>177</v>
      </c>
      <c r="N108" s="119">
        <v>252.5</v>
      </c>
      <c r="P108" s="120">
        <f t="shared" si="14"/>
        <v>5.0278813571682068E-2</v>
      </c>
      <c r="Q108" s="120">
        <f t="shared" si="14"/>
        <v>4.1824379922416832E-2</v>
      </c>
      <c r="R108" s="120">
        <f t="shared" si="14"/>
        <v>5.5434604315473972E-2</v>
      </c>
      <c r="S108" s="120">
        <f t="shared" si="14"/>
        <v>5.0148386983925229E-2</v>
      </c>
      <c r="T108" s="120">
        <f t="shared" si="14"/>
        <v>4.4365487525192857E-2</v>
      </c>
      <c r="U108" s="120">
        <f t="shared" si="14"/>
        <v>4.3368661563010287E-2</v>
      </c>
      <c r="V108" s="120">
        <f t="shared" si="14"/>
        <v>5.4707475585634636E-2</v>
      </c>
      <c r="W108" s="120">
        <f t="shared" si="14"/>
        <v>4.6827008438861624E-2</v>
      </c>
      <c r="X108" s="120">
        <f t="shared" si="14"/>
        <v>5.5396535273763953E-2</v>
      </c>
      <c r="Y108" s="120">
        <f t="shared" si="14"/>
        <v>5.2384642289163841E-2</v>
      </c>
    </row>
    <row r="109" spans="1:25" x14ac:dyDescent="0.25">
      <c r="A109" t="s">
        <v>484</v>
      </c>
      <c r="B109" s="116">
        <v>526914</v>
      </c>
      <c r="C109" s="118">
        <f t="shared" si="13"/>
        <v>526</v>
      </c>
      <c r="D109" s="118" t="s">
        <v>204</v>
      </c>
      <c r="E109" s="119">
        <v>7</v>
      </c>
      <c r="F109" s="119">
        <v>7</v>
      </c>
      <c r="G109" s="119">
        <v>7</v>
      </c>
      <c r="H109" s="119">
        <v>7</v>
      </c>
      <c r="I109" s="119">
        <v>7</v>
      </c>
      <c r="J109" s="119">
        <v>21.5</v>
      </c>
      <c r="K109" s="119">
        <v>12</v>
      </c>
      <c r="L109" s="119">
        <v>14.5</v>
      </c>
      <c r="M109" s="119">
        <v>19.5</v>
      </c>
      <c r="N109" s="119">
        <v>19.5</v>
      </c>
      <c r="P109" s="120">
        <f t="shared" si="14"/>
        <v>5.0278813571682068E-2</v>
      </c>
      <c r="Q109" s="120">
        <f t="shared" si="14"/>
        <v>4.1824379922416832E-2</v>
      </c>
      <c r="R109" s="120">
        <f t="shared" si="14"/>
        <v>5.5434604315473972E-2</v>
      </c>
      <c r="S109" s="120">
        <f t="shared" si="14"/>
        <v>5.0148386983925229E-2</v>
      </c>
      <c r="T109" s="120">
        <f t="shared" si="14"/>
        <v>4.4365487525192857E-2</v>
      </c>
      <c r="U109" s="120">
        <f t="shared" si="14"/>
        <v>4.3368661563010287E-2</v>
      </c>
      <c r="V109" s="120">
        <f t="shared" si="14"/>
        <v>5.4707475585634636E-2</v>
      </c>
      <c r="W109" s="120">
        <f t="shared" si="14"/>
        <v>4.6827008438861624E-2</v>
      </c>
      <c r="X109" s="120">
        <f t="shared" si="14"/>
        <v>5.5396535273763953E-2</v>
      </c>
      <c r="Y109" s="120">
        <f t="shared" si="14"/>
        <v>5.2384642289163841E-2</v>
      </c>
    </row>
    <row r="110" spans="1:25" x14ac:dyDescent="0.25">
      <c r="A110" t="s">
        <v>485</v>
      </c>
      <c r="B110" s="116">
        <v>526915</v>
      </c>
      <c r="C110" s="118">
        <f t="shared" si="13"/>
        <v>526</v>
      </c>
      <c r="D110" s="118" t="s">
        <v>204</v>
      </c>
      <c r="E110" s="119">
        <v>5</v>
      </c>
      <c r="F110" s="119">
        <v>5</v>
      </c>
      <c r="G110" s="119">
        <v>2.5</v>
      </c>
      <c r="H110" s="119">
        <v>2.5</v>
      </c>
      <c r="I110" s="119">
        <v>2.5</v>
      </c>
      <c r="J110" s="119">
        <v>27</v>
      </c>
      <c r="K110" s="119">
        <v>34</v>
      </c>
      <c r="L110" s="119">
        <v>36.5</v>
      </c>
      <c r="M110" s="119">
        <v>36.5</v>
      </c>
      <c r="N110" s="119">
        <v>61</v>
      </c>
      <c r="P110" s="120">
        <f t="shared" si="14"/>
        <v>5.0278813571682068E-2</v>
      </c>
      <c r="Q110" s="120">
        <f t="shared" si="14"/>
        <v>4.1824379922416832E-2</v>
      </c>
      <c r="R110" s="120">
        <f t="shared" si="14"/>
        <v>5.5434604315473972E-2</v>
      </c>
      <c r="S110" s="120">
        <f t="shared" si="14"/>
        <v>5.0148386983925229E-2</v>
      </c>
      <c r="T110" s="120">
        <f t="shared" si="14"/>
        <v>4.4365487525192857E-2</v>
      </c>
      <c r="U110" s="120">
        <f t="shared" si="14"/>
        <v>4.3368661563010287E-2</v>
      </c>
      <c r="V110" s="120">
        <f t="shared" si="14"/>
        <v>5.4707475585634636E-2</v>
      </c>
      <c r="W110" s="120">
        <f t="shared" si="14"/>
        <v>4.6827008438861624E-2</v>
      </c>
      <c r="X110" s="120">
        <f t="shared" si="14"/>
        <v>5.5396535273763953E-2</v>
      </c>
      <c r="Y110" s="120">
        <f t="shared" si="14"/>
        <v>5.2384642289163841E-2</v>
      </c>
    </row>
    <row r="111" spans="1:25" x14ac:dyDescent="0.25">
      <c r="A111" t="s">
        <v>486</v>
      </c>
      <c r="B111" s="116">
        <v>526916</v>
      </c>
      <c r="C111" s="118">
        <f t="shared" si="13"/>
        <v>526</v>
      </c>
      <c r="D111" s="118" t="s">
        <v>204</v>
      </c>
      <c r="E111" s="119">
        <v>0</v>
      </c>
      <c r="F111" s="119">
        <v>0</v>
      </c>
      <c r="G111" s="119">
        <v>0</v>
      </c>
      <c r="H111" s="119">
        <v>0</v>
      </c>
      <c r="I111" s="119">
        <v>0</v>
      </c>
      <c r="J111" s="119">
        <v>14.5</v>
      </c>
      <c r="K111" s="119">
        <v>0</v>
      </c>
      <c r="L111" s="119">
        <v>0</v>
      </c>
      <c r="M111" s="119">
        <v>0</v>
      </c>
      <c r="N111" s="119">
        <v>37</v>
      </c>
      <c r="P111" s="120">
        <f t="shared" si="14"/>
        <v>5.0278813571682068E-2</v>
      </c>
      <c r="Q111" s="120">
        <f t="shared" si="14"/>
        <v>4.1824379922416832E-2</v>
      </c>
      <c r="R111" s="120">
        <f t="shared" si="14"/>
        <v>5.5434604315473972E-2</v>
      </c>
      <c r="S111" s="120">
        <f t="shared" si="14"/>
        <v>5.0148386983925229E-2</v>
      </c>
      <c r="T111" s="120">
        <f t="shared" si="14"/>
        <v>4.4365487525192857E-2</v>
      </c>
      <c r="U111" s="120">
        <f t="shared" si="14"/>
        <v>4.3368661563010287E-2</v>
      </c>
      <c r="V111" s="120">
        <f t="shared" si="14"/>
        <v>5.4707475585634636E-2</v>
      </c>
      <c r="W111" s="120">
        <f t="shared" si="14"/>
        <v>4.6827008438861624E-2</v>
      </c>
      <c r="X111" s="120">
        <f t="shared" si="14"/>
        <v>5.5396535273763953E-2</v>
      </c>
      <c r="Y111" s="120">
        <f t="shared" si="14"/>
        <v>5.2384642289163841E-2</v>
      </c>
    </row>
    <row r="112" spans="1:25" x14ac:dyDescent="0.25">
      <c r="A112" t="s">
        <v>487</v>
      </c>
      <c r="B112" s="116">
        <v>526917</v>
      </c>
      <c r="C112" s="118">
        <f t="shared" si="13"/>
        <v>526</v>
      </c>
      <c r="D112" s="118" t="s">
        <v>204</v>
      </c>
      <c r="E112" s="119">
        <v>41.5</v>
      </c>
      <c r="F112" s="119">
        <v>41.5</v>
      </c>
      <c r="G112" s="119">
        <v>41.5</v>
      </c>
      <c r="H112" s="119">
        <v>41.5</v>
      </c>
      <c r="I112" s="119">
        <v>41.5</v>
      </c>
      <c r="J112" s="119">
        <v>78.5</v>
      </c>
      <c r="K112" s="119">
        <v>34.5</v>
      </c>
      <c r="L112" s="119">
        <v>37</v>
      </c>
      <c r="M112" s="119">
        <v>39.5</v>
      </c>
      <c r="N112" s="119">
        <v>46.5</v>
      </c>
      <c r="P112" s="120">
        <f t="shared" si="14"/>
        <v>5.0278813571682068E-2</v>
      </c>
      <c r="Q112" s="120">
        <f t="shared" si="14"/>
        <v>4.1824379922416832E-2</v>
      </c>
      <c r="R112" s="120">
        <f t="shared" si="14"/>
        <v>5.5434604315473972E-2</v>
      </c>
      <c r="S112" s="120">
        <f t="shared" si="14"/>
        <v>5.0148386983925229E-2</v>
      </c>
      <c r="T112" s="120">
        <f t="shared" si="14"/>
        <v>4.4365487525192857E-2</v>
      </c>
      <c r="U112" s="120">
        <f t="shared" si="14"/>
        <v>4.3368661563010287E-2</v>
      </c>
      <c r="V112" s="120">
        <f t="shared" si="14"/>
        <v>5.4707475585634636E-2</v>
      </c>
      <c r="W112" s="120">
        <f t="shared" si="14"/>
        <v>4.6827008438861624E-2</v>
      </c>
      <c r="X112" s="120">
        <f t="shared" si="14"/>
        <v>5.5396535273763953E-2</v>
      </c>
      <c r="Y112" s="120">
        <f t="shared" si="14"/>
        <v>5.2384642289163841E-2</v>
      </c>
    </row>
    <row r="113" spans="1:25" x14ac:dyDescent="0.25">
      <c r="A113" t="s">
        <v>488</v>
      </c>
      <c r="B113" s="116">
        <v>526919</v>
      </c>
      <c r="C113" s="118">
        <f t="shared" si="13"/>
        <v>526</v>
      </c>
      <c r="D113" s="118" t="s">
        <v>204</v>
      </c>
      <c r="E113" s="119">
        <v>94</v>
      </c>
      <c r="F113" s="119">
        <v>94</v>
      </c>
      <c r="G113" s="119">
        <v>154.5</v>
      </c>
      <c r="H113" s="119">
        <v>154.5</v>
      </c>
      <c r="I113" s="119">
        <v>154.5</v>
      </c>
      <c r="J113" s="119">
        <v>169.5</v>
      </c>
      <c r="K113" s="119">
        <v>15</v>
      </c>
      <c r="L113" s="119">
        <v>15</v>
      </c>
      <c r="M113" s="119">
        <v>24.5</v>
      </c>
      <c r="N113" s="119">
        <v>41.5</v>
      </c>
      <c r="P113" s="120">
        <f t="shared" si="14"/>
        <v>5.0278813571682068E-2</v>
      </c>
      <c r="Q113" s="120">
        <f t="shared" si="14"/>
        <v>4.1824379922416832E-2</v>
      </c>
      <c r="R113" s="120">
        <f t="shared" si="14"/>
        <v>5.5434604315473972E-2</v>
      </c>
      <c r="S113" s="120">
        <f t="shared" si="14"/>
        <v>5.0148386983925229E-2</v>
      </c>
      <c r="T113" s="120">
        <f t="shared" si="14"/>
        <v>4.4365487525192857E-2</v>
      </c>
      <c r="U113" s="120">
        <f t="shared" si="14"/>
        <v>4.3368661563010287E-2</v>
      </c>
      <c r="V113" s="120">
        <f t="shared" si="14"/>
        <v>5.4707475585634636E-2</v>
      </c>
      <c r="W113" s="120">
        <f t="shared" si="14"/>
        <v>4.6827008438861624E-2</v>
      </c>
      <c r="X113" s="120">
        <f t="shared" si="14"/>
        <v>5.5396535273763953E-2</v>
      </c>
      <c r="Y113" s="120">
        <f t="shared" si="14"/>
        <v>5.2384642289163841E-2</v>
      </c>
    </row>
    <row r="114" spans="1:25" x14ac:dyDescent="0.25">
      <c r="A114" t="s">
        <v>489</v>
      </c>
      <c r="B114" s="116">
        <v>526930</v>
      </c>
      <c r="C114" s="118">
        <f t="shared" si="13"/>
        <v>526</v>
      </c>
      <c r="D114" s="118" t="s">
        <v>204</v>
      </c>
      <c r="E114" s="119">
        <v>7</v>
      </c>
      <c r="F114" s="119">
        <v>7</v>
      </c>
      <c r="G114" s="119">
        <v>0</v>
      </c>
      <c r="H114" s="119">
        <v>0</v>
      </c>
      <c r="I114" s="119">
        <v>2.5</v>
      </c>
      <c r="J114" s="119">
        <v>5</v>
      </c>
      <c r="K114" s="119">
        <v>17.5</v>
      </c>
      <c r="L114" s="119">
        <v>30</v>
      </c>
      <c r="M114" s="119">
        <v>47.5</v>
      </c>
      <c r="N114" s="119">
        <v>77.5</v>
      </c>
      <c r="P114" s="120">
        <f t="shared" si="14"/>
        <v>5.0278813571682068E-2</v>
      </c>
      <c r="Q114" s="120">
        <f t="shared" si="14"/>
        <v>4.1824379922416832E-2</v>
      </c>
      <c r="R114" s="120">
        <f t="shared" si="14"/>
        <v>5.5434604315473972E-2</v>
      </c>
      <c r="S114" s="120">
        <f t="shared" si="14"/>
        <v>5.0148386983925229E-2</v>
      </c>
      <c r="T114" s="120">
        <f t="shared" si="14"/>
        <v>4.4365487525192857E-2</v>
      </c>
      <c r="U114" s="120">
        <f t="shared" si="14"/>
        <v>4.3368661563010287E-2</v>
      </c>
      <c r="V114" s="120">
        <f t="shared" si="14"/>
        <v>5.4707475585634636E-2</v>
      </c>
      <c r="W114" s="120">
        <f t="shared" si="14"/>
        <v>4.6827008438861624E-2</v>
      </c>
      <c r="X114" s="120">
        <f t="shared" si="14"/>
        <v>5.5396535273763953E-2</v>
      </c>
      <c r="Y114" s="120">
        <f t="shared" si="14"/>
        <v>5.2384642289163841E-2</v>
      </c>
    </row>
    <row r="115" spans="1:25" x14ac:dyDescent="0.25">
      <c r="A115" t="s">
        <v>490</v>
      </c>
      <c r="B115" s="116">
        <v>526981</v>
      </c>
      <c r="C115" s="118">
        <f t="shared" si="13"/>
        <v>526</v>
      </c>
      <c r="D115" s="118" t="s">
        <v>204</v>
      </c>
      <c r="E115" s="119">
        <v>57</v>
      </c>
      <c r="F115" s="119">
        <v>59.5</v>
      </c>
      <c r="G115" s="119">
        <v>34</v>
      </c>
      <c r="H115" s="119">
        <v>36.5</v>
      </c>
      <c r="I115" s="119">
        <v>36.5</v>
      </c>
      <c r="J115" s="119">
        <v>71</v>
      </c>
      <c r="K115" s="119">
        <v>32</v>
      </c>
      <c r="L115" s="119">
        <v>32</v>
      </c>
      <c r="M115" s="119">
        <v>32</v>
      </c>
      <c r="N115" s="119">
        <v>66.5</v>
      </c>
      <c r="P115" s="120">
        <f t="shared" si="14"/>
        <v>5.0278813571682068E-2</v>
      </c>
      <c r="Q115" s="120">
        <f t="shared" si="14"/>
        <v>4.1824379922416832E-2</v>
      </c>
      <c r="R115" s="120">
        <f t="shared" si="14"/>
        <v>5.5434604315473972E-2</v>
      </c>
      <c r="S115" s="120">
        <f t="shared" si="14"/>
        <v>5.0148386983925229E-2</v>
      </c>
      <c r="T115" s="120">
        <f t="shared" si="14"/>
        <v>4.4365487525192857E-2</v>
      </c>
      <c r="U115" s="120">
        <f t="shared" si="14"/>
        <v>4.3368661563010287E-2</v>
      </c>
      <c r="V115" s="120">
        <f t="shared" si="14"/>
        <v>5.4707475585634636E-2</v>
      </c>
      <c r="W115" s="120">
        <f t="shared" si="14"/>
        <v>4.6827008438861624E-2</v>
      </c>
      <c r="X115" s="120">
        <f t="shared" si="14"/>
        <v>5.5396535273763953E-2</v>
      </c>
      <c r="Y115" s="120">
        <f t="shared" si="14"/>
        <v>5.2384642289163841E-2</v>
      </c>
    </row>
    <row r="116" spans="1:25" x14ac:dyDescent="0.25">
      <c r="A116" t="s">
        <v>491</v>
      </c>
      <c r="B116" s="116">
        <v>526989</v>
      </c>
      <c r="C116" s="118">
        <f t="shared" si="13"/>
        <v>526</v>
      </c>
      <c r="D116" s="118" t="s">
        <v>204</v>
      </c>
      <c r="E116" s="119">
        <v>1172.5</v>
      </c>
      <c r="F116" s="119">
        <v>1283</v>
      </c>
      <c r="G116" s="119">
        <v>649.5</v>
      </c>
      <c r="H116" s="119">
        <v>878</v>
      </c>
      <c r="I116" s="119">
        <v>1212.5</v>
      </c>
      <c r="J116" s="119">
        <v>5036.5</v>
      </c>
      <c r="K116" s="119">
        <v>943</v>
      </c>
      <c r="L116" s="119">
        <v>1073</v>
      </c>
      <c r="M116" s="119">
        <v>2465</v>
      </c>
      <c r="N116" s="119">
        <v>5251.5</v>
      </c>
      <c r="P116" s="120">
        <f t="shared" si="14"/>
        <v>5.0278813571682068E-2</v>
      </c>
      <c r="Q116" s="120">
        <f t="shared" si="14"/>
        <v>4.1824379922416832E-2</v>
      </c>
      <c r="R116" s="120">
        <f t="shared" si="14"/>
        <v>5.5434604315473972E-2</v>
      </c>
      <c r="S116" s="120">
        <f t="shared" si="14"/>
        <v>5.0148386983925229E-2</v>
      </c>
      <c r="T116" s="120">
        <f t="shared" si="14"/>
        <v>4.4365487525192857E-2</v>
      </c>
      <c r="U116" s="120">
        <f t="shared" si="14"/>
        <v>4.3368661563010287E-2</v>
      </c>
      <c r="V116" s="120">
        <f t="shared" si="14"/>
        <v>5.4707475585634636E-2</v>
      </c>
      <c r="W116" s="120">
        <f t="shared" si="14"/>
        <v>4.6827008438861624E-2</v>
      </c>
      <c r="X116" s="120">
        <f t="shared" si="14"/>
        <v>5.5396535273763953E-2</v>
      </c>
      <c r="Y116" s="120">
        <f t="shared" si="14"/>
        <v>5.2384642289163841E-2</v>
      </c>
    </row>
    <row r="117" spans="1:25" x14ac:dyDescent="0.25">
      <c r="A117" s="102" t="s">
        <v>492</v>
      </c>
      <c r="B117" s="103"/>
      <c r="C117" s="104"/>
      <c r="D117" s="104"/>
      <c r="E117" s="105"/>
      <c r="F117" s="105"/>
      <c r="G117" s="105"/>
      <c r="H117" s="105"/>
      <c r="I117" s="105"/>
      <c r="J117" s="105"/>
      <c r="K117" s="105"/>
      <c r="L117" s="105"/>
      <c r="M117" s="105"/>
      <c r="N117" s="105"/>
      <c r="O117" s="106"/>
      <c r="P117" s="107"/>
      <c r="Q117" s="107"/>
      <c r="R117" s="107"/>
      <c r="S117" s="107"/>
      <c r="T117" s="107"/>
      <c r="U117" s="107"/>
      <c r="V117" s="107"/>
      <c r="W117" s="107"/>
      <c r="X117" s="107"/>
      <c r="Y117" s="107"/>
    </row>
    <row r="118" spans="1:25" x14ac:dyDescent="0.25">
      <c r="A118" s="122" t="s">
        <v>493</v>
      </c>
      <c r="B118" s="116"/>
      <c r="C118" s="118"/>
      <c r="D118" s="118"/>
      <c r="E118" s="119"/>
      <c r="F118" s="119"/>
      <c r="G118" s="119"/>
      <c r="H118" s="119"/>
      <c r="I118" s="119"/>
      <c r="J118" s="119"/>
      <c r="K118" s="119"/>
      <c r="L118" s="119"/>
      <c r="M118" s="119"/>
      <c r="N118" s="119"/>
      <c r="P118" s="120" t="str">
        <f t="shared" ref="P118:Y118" si="15">IFERROR(SUMIF($C$7:$C$158,$C118,E$7:E$158)/SUMIF($D$7:$D$158,$D118,E$7:E$158),"n/a")</f>
        <v>n/a</v>
      </c>
      <c r="Q118" s="120" t="str">
        <f t="shared" si="15"/>
        <v>n/a</v>
      </c>
      <c r="R118" s="120" t="str">
        <f t="shared" si="15"/>
        <v>n/a</v>
      </c>
      <c r="S118" s="120" t="str">
        <f t="shared" si="15"/>
        <v>n/a</v>
      </c>
      <c r="T118" s="120" t="str">
        <f t="shared" si="15"/>
        <v>n/a</v>
      </c>
      <c r="U118" s="120" t="str">
        <f t="shared" si="15"/>
        <v>n/a</v>
      </c>
      <c r="V118" s="120" t="str">
        <f t="shared" si="15"/>
        <v>n/a</v>
      </c>
      <c r="W118" s="120" t="str">
        <f t="shared" si="15"/>
        <v>n/a</v>
      </c>
      <c r="X118" s="120" t="str">
        <f t="shared" si="15"/>
        <v>n/a</v>
      </c>
      <c r="Y118" s="120" t="str">
        <f t="shared" si="15"/>
        <v>n/a</v>
      </c>
    </row>
    <row r="119" spans="1:25" x14ac:dyDescent="0.25">
      <c r="A119" s="102" t="s">
        <v>494</v>
      </c>
      <c r="B119" s="103"/>
      <c r="C119" s="104"/>
      <c r="D119" s="104"/>
      <c r="E119" s="105"/>
      <c r="F119" s="105"/>
      <c r="G119" s="105"/>
      <c r="H119" s="105"/>
      <c r="I119" s="105"/>
      <c r="J119" s="105"/>
      <c r="K119" s="105"/>
      <c r="L119" s="105"/>
      <c r="M119" s="105"/>
      <c r="N119" s="105"/>
      <c r="O119" s="106"/>
      <c r="P119" s="107"/>
      <c r="Q119" s="107"/>
      <c r="R119" s="107"/>
      <c r="S119" s="107"/>
      <c r="T119" s="107"/>
      <c r="U119" s="107"/>
      <c r="V119" s="107"/>
      <c r="W119" s="107"/>
      <c r="X119" s="107"/>
      <c r="Y119" s="107"/>
    </row>
    <row r="120" spans="1:25" x14ac:dyDescent="0.25">
      <c r="A120" s="122" t="s">
        <v>495</v>
      </c>
      <c r="B120" s="116"/>
      <c r="C120" s="118"/>
      <c r="D120" s="118"/>
      <c r="E120" s="119"/>
      <c r="F120" s="119"/>
      <c r="G120" s="119"/>
      <c r="H120" s="119"/>
      <c r="I120" s="119"/>
      <c r="J120" s="119"/>
      <c r="K120" s="119"/>
      <c r="L120" s="119"/>
      <c r="M120" s="119"/>
      <c r="N120" s="119"/>
      <c r="P120" s="120" t="str">
        <f t="shared" ref="P120:Y136" si="16">IFERROR(SUMIF($C$7:$C$158,$C120,E$7:E$158)/SUMIF($D$7:$D$158,$D120,E$7:E$158),"n/a")</f>
        <v>n/a</v>
      </c>
      <c r="Q120" s="120" t="str">
        <f t="shared" si="16"/>
        <v>n/a</v>
      </c>
      <c r="R120" s="120" t="str">
        <f t="shared" si="16"/>
        <v>n/a</v>
      </c>
      <c r="S120" s="120" t="str">
        <f t="shared" si="16"/>
        <v>n/a</v>
      </c>
      <c r="T120" s="120" t="str">
        <f t="shared" si="16"/>
        <v>n/a</v>
      </c>
      <c r="U120" s="120" t="str">
        <f t="shared" si="16"/>
        <v>n/a</v>
      </c>
      <c r="V120" s="120" t="str">
        <f t="shared" si="16"/>
        <v>n/a</v>
      </c>
      <c r="W120" s="120" t="str">
        <f t="shared" si="16"/>
        <v>n/a</v>
      </c>
      <c r="X120" s="120" t="str">
        <f t="shared" si="16"/>
        <v>n/a</v>
      </c>
      <c r="Y120" s="120" t="str">
        <f t="shared" si="16"/>
        <v>n/a</v>
      </c>
    </row>
    <row r="121" spans="1:25" x14ac:dyDescent="0.25">
      <c r="A121" t="s">
        <v>496</v>
      </c>
      <c r="B121" s="116">
        <v>621110</v>
      </c>
      <c r="C121" s="118">
        <f>VALUE(LEFT(B121,4))</f>
        <v>6211</v>
      </c>
      <c r="D121" s="118">
        <f t="shared" si="3"/>
        <v>621</v>
      </c>
      <c r="E121" s="119">
        <v>16267.5</v>
      </c>
      <c r="F121" s="119">
        <v>25595.5</v>
      </c>
      <c r="G121" s="119">
        <v>14492.5</v>
      </c>
      <c r="H121" s="119">
        <v>25035</v>
      </c>
      <c r="I121" s="119">
        <v>56299</v>
      </c>
      <c r="J121" s="119">
        <v>138461.5</v>
      </c>
      <c r="K121" s="119">
        <v>19369.5</v>
      </c>
      <c r="L121" s="119">
        <v>33025.5</v>
      </c>
      <c r="M121" s="119">
        <v>69322</v>
      </c>
      <c r="N121" s="119">
        <v>167049.5</v>
      </c>
      <c r="P121" s="120">
        <f t="shared" si="16"/>
        <v>0.31534718722133914</v>
      </c>
      <c r="Q121" s="120">
        <f t="shared" si="16"/>
        <v>0.30400622372140534</v>
      </c>
      <c r="R121" s="120">
        <f t="shared" si="16"/>
        <v>0.2940878052739983</v>
      </c>
      <c r="S121" s="120">
        <f t="shared" si="16"/>
        <v>0.28515128907518039</v>
      </c>
      <c r="T121" s="120">
        <f t="shared" si="16"/>
        <v>0.27253078127685115</v>
      </c>
      <c r="U121" s="120">
        <f t="shared" si="16"/>
        <v>0.2639216897209658</v>
      </c>
      <c r="V121" s="120">
        <f t="shared" si="16"/>
        <v>0.30224465752783392</v>
      </c>
      <c r="W121" s="120">
        <f t="shared" si="16"/>
        <v>0.28117576944361672</v>
      </c>
      <c r="X121" s="120">
        <f t="shared" si="16"/>
        <v>0.27368520792290291</v>
      </c>
      <c r="Y121" s="120">
        <f t="shared" si="16"/>
        <v>0.27119261795412519</v>
      </c>
    </row>
    <row r="122" spans="1:25" x14ac:dyDescent="0.25">
      <c r="A122" t="s">
        <v>497</v>
      </c>
      <c r="B122" s="116">
        <v>621210</v>
      </c>
      <c r="C122" s="118">
        <f>VALUE(LEFT(B122,4))</f>
        <v>6212</v>
      </c>
      <c r="D122" s="118">
        <f t="shared" ref="D122:D136" si="17">VALUE(LEFT(C122,3))</f>
        <v>621</v>
      </c>
      <c r="E122" s="119">
        <v>11870.5</v>
      </c>
      <c r="F122" s="119">
        <v>21913.5</v>
      </c>
      <c r="G122" s="119">
        <v>10583.5</v>
      </c>
      <c r="H122" s="119">
        <v>20968.5</v>
      </c>
      <c r="I122" s="119">
        <v>43172.5</v>
      </c>
      <c r="J122" s="119">
        <v>108416</v>
      </c>
      <c r="K122" s="119">
        <v>12453.5</v>
      </c>
      <c r="L122" s="119">
        <v>25998</v>
      </c>
      <c r="M122" s="119">
        <v>50405</v>
      </c>
      <c r="N122" s="119">
        <v>126042.5</v>
      </c>
      <c r="P122" s="120">
        <f t="shared" si="16"/>
        <v>0.23011088279765829</v>
      </c>
      <c r="Q122" s="120">
        <f t="shared" si="16"/>
        <v>0.26027389125115802</v>
      </c>
      <c r="R122" s="120">
        <f t="shared" si="16"/>
        <v>0.21476476019440133</v>
      </c>
      <c r="S122" s="120">
        <f t="shared" si="16"/>
        <v>0.23883342540335212</v>
      </c>
      <c r="T122" s="120">
        <f t="shared" si="16"/>
        <v>0.20898835067540911</v>
      </c>
      <c r="U122" s="120">
        <f t="shared" si="16"/>
        <v>0.20665191344011313</v>
      </c>
      <c r="V122" s="120">
        <f t="shared" si="16"/>
        <v>0.19432632966895788</v>
      </c>
      <c r="W122" s="120">
        <f t="shared" si="16"/>
        <v>0.22134434464262909</v>
      </c>
      <c r="X122" s="120">
        <f t="shared" si="16"/>
        <v>0.19900035927056231</v>
      </c>
      <c r="Y122" s="120">
        <f t="shared" si="16"/>
        <v>0.20462075940654015</v>
      </c>
    </row>
    <row r="123" spans="1:25" x14ac:dyDescent="0.25">
      <c r="A123" t="s">
        <v>498</v>
      </c>
      <c r="B123" s="116">
        <v>621310</v>
      </c>
      <c r="C123" s="118">
        <f>VALUE(LEFT(B123,4))</f>
        <v>6213</v>
      </c>
      <c r="D123" s="118">
        <f t="shared" si="17"/>
        <v>621</v>
      </c>
      <c r="E123" s="119">
        <v>1006.5</v>
      </c>
      <c r="F123" s="119">
        <v>1908</v>
      </c>
      <c r="G123" s="119">
        <v>825</v>
      </c>
      <c r="H123" s="119">
        <v>1835.5</v>
      </c>
      <c r="I123" s="119">
        <v>5288</v>
      </c>
      <c r="J123" s="119">
        <v>12866.5</v>
      </c>
      <c r="K123" s="119">
        <v>779</v>
      </c>
      <c r="L123" s="119">
        <v>1890.5</v>
      </c>
      <c r="M123" s="119">
        <v>4847</v>
      </c>
      <c r="N123" s="119">
        <v>11104</v>
      </c>
      <c r="P123" s="120">
        <f t="shared" si="16"/>
        <v>0.10372969410305122</v>
      </c>
      <c r="Q123" s="120">
        <f t="shared" si="16"/>
        <v>0.12668361165878803</v>
      </c>
      <c r="R123" s="120">
        <f t="shared" si="16"/>
        <v>0.12980042411144593</v>
      </c>
      <c r="S123" s="120">
        <f t="shared" si="16"/>
        <v>0.16196729900735232</v>
      </c>
      <c r="T123" s="120">
        <f t="shared" si="16"/>
        <v>0.17049692973857394</v>
      </c>
      <c r="U123" s="120">
        <f t="shared" si="16"/>
        <v>0.14787536382714708</v>
      </c>
      <c r="V123" s="120">
        <f t="shared" si="16"/>
        <v>0.14198219566048481</v>
      </c>
      <c r="W123" s="120">
        <f t="shared" si="16"/>
        <v>0.16684687752756375</v>
      </c>
      <c r="X123" s="120">
        <f t="shared" si="16"/>
        <v>0.17231761096920142</v>
      </c>
      <c r="Y123" s="120">
        <f t="shared" si="16"/>
        <v>0.16039699276438721</v>
      </c>
    </row>
    <row r="124" spans="1:25" x14ac:dyDescent="0.25">
      <c r="A124" t="s">
        <v>499</v>
      </c>
      <c r="B124" s="116">
        <v>621320</v>
      </c>
      <c r="C124" s="118">
        <f t="shared" ref="C124:C136" si="18">VALUE(LEFT(B124,4))</f>
        <v>6213</v>
      </c>
      <c r="D124" s="118">
        <f t="shared" si="17"/>
        <v>621</v>
      </c>
      <c r="E124" s="119">
        <v>521.5</v>
      </c>
      <c r="F124" s="119">
        <v>991</v>
      </c>
      <c r="G124" s="119">
        <v>808.5</v>
      </c>
      <c r="H124" s="119">
        <v>1722.5</v>
      </c>
      <c r="I124" s="119">
        <v>4637.5</v>
      </c>
      <c r="J124" s="119">
        <v>11994</v>
      </c>
      <c r="K124" s="119">
        <v>972</v>
      </c>
      <c r="L124" s="119">
        <v>2299</v>
      </c>
      <c r="M124" s="119">
        <v>5570</v>
      </c>
      <c r="N124" s="119">
        <v>14425.5</v>
      </c>
      <c r="P124" s="120">
        <f t="shared" si="16"/>
        <v>0.10372969410305122</v>
      </c>
      <c r="Q124" s="120">
        <f t="shared" si="16"/>
        <v>0.12668361165878803</v>
      </c>
      <c r="R124" s="120">
        <f t="shared" si="16"/>
        <v>0.12980042411144593</v>
      </c>
      <c r="S124" s="120">
        <f t="shared" si="16"/>
        <v>0.16196729900735232</v>
      </c>
      <c r="T124" s="120">
        <f t="shared" si="16"/>
        <v>0.17049692973857394</v>
      </c>
      <c r="U124" s="120">
        <f t="shared" si="16"/>
        <v>0.14787536382714708</v>
      </c>
      <c r="V124" s="120">
        <f t="shared" si="16"/>
        <v>0.14198219566048481</v>
      </c>
      <c r="W124" s="120">
        <f t="shared" si="16"/>
        <v>0.16684687752756375</v>
      </c>
      <c r="X124" s="120">
        <f t="shared" si="16"/>
        <v>0.17231761096920142</v>
      </c>
      <c r="Y124" s="120">
        <f t="shared" si="16"/>
        <v>0.16039699276438721</v>
      </c>
    </row>
    <row r="125" spans="1:25" x14ac:dyDescent="0.25">
      <c r="A125" t="s">
        <v>500</v>
      </c>
      <c r="B125" s="116">
        <v>621330</v>
      </c>
      <c r="C125" s="118">
        <f t="shared" si="18"/>
        <v>6213</v>
      </c>
      <c r="D125" s="118">
        <f t="shared" si="17"/>
        <v>621</v>
      </c>
      <c r="E125" s="119">
        <v>339.5</v>
      </c>
      <c r="F125" s="119">
        <v>462</v>
      </c>
      <c r="G125" s="119">
        <v>352.5</v>
      </c>
      <c r="H125" s="119">
        <v>490.5</v>
      </c>
      <c r="I125" s="119">
        <v>1015</v>
      </c>
      <c r="J125" s="119">
        <v>2992.5</v>
      </c>
      <c r="K125" s="119">
        <v>533</v>
      </c>
      <c r="L125" s="119">
        <v>855.5</v>
      </c>
      <c r="M125" s="119">
        <v>2244.5</v>
      </c>
      <c r="N125" s="119">
        <v>4687.5</v>
      </c>
      <c r="P125" s="120">
        <f t="shared" si="16"/>
        <v>0.10372969410305122</v>
      </c>
      <c r="Q125" s="120">
        <f t="shared" si="16"/>
        <v>0.12668361165878803</v>
      </c>
      <c r="R125" s="120">
        <f t="shared" si="16"/>
        <v>0.12980042411144593</v>
      </c>
      <c r="S125" s="120">
        <f t="shared" si="16"/>
        <v>0.16196729900735232</v>
      </c>
      <c r="T125" s="120">
        <f t="shared" si="16"/>
        <v>0.17049692973857394</v>
      </c>
      <c r="U125" s="120">
        <f t="shared" si="16"/>
        <v>0.14787536382714708</v>
      </c>
      <c r="V125" s="120">
        <f t="shared" si="16"/>
        <v>0.14198219566048481</v>
      </c>
      <c r="W125" s="120">
        <f t="shared" si="16"/>
        <v>0.16684687752756375</v>
      </c>
      <c r="X125" s="120">
        <f t="shared" si="16"/>
        <v>0.17231761096920142</v>
      </c>
      <c r="Y125" s="120">
        <f t="shared" si="16"/>
        <v>0.16039699276438721</v>
      </c>
    </row>
    <row r="126" spans="1:25" x14ac:dyDescent="0.25">
      <c r="A126" t="s">
        <v>501</v>
      </c>
      <c r="B126" s="116">
        <v>621340</v>
      </c>
      <c r="C126" s="118">
        <f t="shared" si="18"/>
        <v>6213</v>
      </c>
      <c r="D126" s="118">
        <f t="shared" si="17"/>
        <v>621</v>
      </c>
      <c r="E126" s="119">
        <v>1179</v>
      </c>
      <c r="F126" s="119">
        <v>2432.5</v>
      </c>
      <c r="G126" s="119">
        <v>2201.5</v>
      </c>
      <c r="H126" s="119">
        <v>4215.5</v>
      </c>
      <c r="I126" s="119">
        <v>9818</v>
      </c>
      <c r="J126" s="119">
        <v>24365</v>
      </c>
      <c r="K126" s="119">
        <v>2399</v>
      </c>
      <c r="L126" s="119">
        <v>5287.5</v>
      </c>
      <c r="M126" s="119">
        <v>12673.5</v>
      </c>
      <c r="N126" s="119">
        <v>31541.5</v>
      </c>
      <c r="P126" s="120">
        <f t="shared" si="16"/>
        <v>0.10372969410305122</v>
      </c>
      <c r="Q126" s="120">
        <f t="shared" si="16"/>
        <v>0.12668361165878803</v>
      </c>
      <c r="R126" s="120">
        <f t="shared" si="16"/>
        <v>0.12980042411144593</v>
      </c>
      <c r="S126" s="120">
        <f t="shared" si="16"/>
        <v>0.16196729900735232</v>
      </c>
      <c r="T126" s="120">
        <f t="shared" si="16"/>
        <v>0.17049692973857394</v>
      </c>
      <c r="U126" s="120">
        <f t="shared" si="16"/>
        <v>0.14787536382714708</v>
      </c>
      <c r="V126" s="120">
        <f t="shared" si="16"/>
        <v>0.14198219566048481</v>
      </c>
      <c r="W126" s="120">
        <f t="shared" si="16"/>
        <v>0.16684687752756375</v>
      </c>
      <c r="X126" s="120">
        <f t="shared" si="16"/>
        <v>0.17231761096920142</v>
      </c>
      <c r="Y126" s="120">
        <f t="shared" si="16"/>
        <v>0.16039699276438721</v>
      </c>
    </row>
    <row r="127" spans="1:25" x14ac:dyDescent="0.25">
      <c r="A127" t="s">
        <v>502</v>
      </c>
      <c r="B127" s="116">
        <v>621390</v>
      </c>
      <c r="C127" s="118">
        <f t="shared" si="18"/>
        <v>6213</v>
      </c>
      <c r="D127" s="118">
        <f t="shared" si="17"/>
        <v>621</v>
      </c>
      <c r="E127" s="119">
        <v>2304.5</v>
      </c>
      <c r="F127" s="119">
        <v>4872.5</v>
      </c>
      <c r="G127" s="119">
        <v>2209</v>
      </c>
      <c r="H127" s="119">
        <v>5956</v>
      </c>
      <c r="I127" s="119">
        <v>14462.5</v>
      </c>
      <c r="J127" s="119">
        <v>25362</v>
      </c>
      <c r="K127" s="119">
        <v>4416</v>
      </c>
      <c r="L127" s="119">
        <v>9264.5</v>
      </c>
      <c r="M127" s="119">
        <v>18311.5</v>
      </c>
      <c r="N127" s="119">
        <v>37043</v>
      </c>
      <c r="P127" s="120">
        <f t="shared" si="16"/>
        <v>0.10372969410305122</v>
      </c>
      <c r="Q127" s="120">
        <f t="shared" si="16"/>
        <v>0.12668361165878803</v>
      </c>
      <c r="R127" s="120">
        <f t="shared" si="16"/>
        <v>0.12980042411144593</v>
      </c>
      <c r="S127" s="120">
        <f t="shared" si="16"/>
        <v>0.16196729900735232</v>
      </c>
      <c r="T127" s="120">
        <f t="shared" si="16"/>
        <v>0.17049692973857394</v>
      </c>
      <c r="U127" s="120">
        <f t="shared" si="16"/>
        <v>0.14787536382714708</v>
      </c>
      <c r="V127" s="120">
        <f t="shared" si="16"/>
        <v>0.14198219566048481</v>
      </c>
      <c r="W127" s="120">
        <f t="shared" si="16"/>
        <v>0.16684687752756375</v>
      </c>
      <c r="X127" s="120">
        <f t="shared" si="16"/>
        <v>0.17231761096920142</v>
      </c>
      <c r="Y127" s="120">
        <f t="shared" si="16"/>
        <v>0.16039699276438721</v>
      </c>
    </row>
    <row r="128" spans="1:25" x14ac:dyDescent="0.25">
      <c r="A128" t="s">
        <v>503</v>
      </c>
      <c r="B128" s="116">
        <v>621410</v>
      </c>
      <c r="C128" s="118">
        <f t="shared" si="18"/>
        <v>6214</v>
      </c>
      <c r="D128" s="118">
        <f t="shared" si="17"/>
        <v>621</v>
      </c>
      <c r="E128" s="119">
        <v>240</v>
      </c>
      <c r="F128" s="119">
        <v>356</v>
      </c>
      <c r="G128" s="119">
        <v>335</v>
      </c>
      <c r="H128" s="119">
        <v>645</v>
      </c>
      <c r="I128" s="119">
        <v>1608.5</v>
      </c>
      <c r="J128" s="119">
        <v>3883.5</v>
      </c>
      <c r="K128" s="119">
        <v>424.5</v>
      </c>
      <c r="L128" s="119">
        <v>818.5</v>
      </c>
      <c r="M128" s="119">
        <v>1452</v>
      </c>
      <c r="N128" s="119">
        <v>3447</v>
      </c>
      <c r="P128" s="120">
        <f t="shared" si="16"/>
        <v>0.14498119644864885</v>
      </c>
      <c r="Q128" s="120">
        <f t="shared" si="16"/>
        <v>0.10713352495427228</v>
      </c>
      <c r="R128" s="120">
        <f t="shared" si="16"/>
        <v>0.1285118558426932</v>
      </c>
      <c r="S128" s="120">
        <f t="shared" si="16"/>
        <v>0.11120729422350804</v>
      </c>
      <c r="T128" s="120">
        <f t="shared" si="16"/>
        <v>0.13587086749105062</v>
      </c>
      <c r="U128" s="120">
        <f t="shared" si="16"/>
        <v>0.18446870276441918</v>
      </c>
      <c r="V128" s="120">
        <f t="shared" si="16"/>
        <v>0.18444890029725913</v>
      </c>
      <c r="W128" s="120">
        <f t="shared" si="16"/>
        <v>0.15015963560512538</v>
      </c>
      <c r="X128" s="120">
        <f t="shared" si="16"/>
        <v>0.17444954617416331</v>
      </c>
      <c r="Y128" s="120">
        <f t="shared" si="16"/>
        <v>0.17997714215211183</v>
      </c>
    </row>
    <row r="129" spans="1:25" x14ac:dyDescent="0.25">
      <c r="A129" t="s">
        <v>504</v>
      </c>
      <c r="B129" s="116">
        <v>621420</v>
      </c>
      <c r="C129" s="118">
        <f t="shared" si="18"/>
        <v>6214</v>
      </c>
      <c r="D129" s="118">
        <f t="shared" si="17"/>
        <v>621</v>
      </c>
      <c r="E129" s="119">
        <v>1603.5</v>
      </c>
      <c r="F129" s="119">
        <v>2002.5</v>
      </c>
      <c r="G129" s="119">
        <v>1858</v>
      </c>
      <c r="H129" s="119">
        <v>2487.5</v>
      </c>
      <c r="I129" s="119">
        <v>5527.5</v>
      </c>
      <c r="J129" s="119">
        <v>16727.5</v>
      </c>
      <c r="K129" s="119">
        <v>2044</v>
      </c>
      <c r="L129" s="119">
        <v>2506.5</v>
      </c>
      <c r="M129" s="119">
        <v>5367.5</v>
      </c>
      <c r="N129" s="119">
        <v>15715.5</v>
      </c>
      <c r="P129" s="120">
        <f t="shared" si="16"/>
        <v>0.14498119644864885</v>
      </c>
      <c r="Q129" s="120">
        <f t="shared" si="16"/>
        <v>0.10713352495427228</v>
      </c>
      <c r="R129" s="120">
        <f t="shared" si="16"/>
        <v>0.1285118558426932</v>
      </c>
      <c r="S129" s="120">
        <f t="shared" si="16"/>
        <v>0.11120729422350804</v>
      </c>
      <c r="T129" s="120">
        <f t="shared" si="16"/>
        <v>0.13587086749105062</v>
      </c>
      <c r="U129" s="120">
        <f t="shared" si="16"/>
        <v>0.18446870276441918</v>
      </c>
      <c r="V129" s="120">
        <f t="shared" si="16"/>
        <v>0.18444890029725913</v>
      </c>
      <c r="W129" s="120">
        <f t="shared" si="16"/>
        <v>0.15015963560512538</v>
      </c>
      <c r="X129" s="120">
        <f t="shared" si="16"/>
        <v>0.17444954617416331</v>
      </c>
      <c r="Y129" s="120">
        <f t="shared" si="16"/>
        <v>0.17997714215211183</v>
      </c>
    </row>
    <row r="130" spans="1:25" x14ac:dyDescent="0.25">
      <c r="A130" t="s">
        <v>505</v>
      </c>
      <c r="B130" s="116">
        <v>621494</v>
      </c>
      <c r="C130" s="118">
        <f t="shared" si="18"/>
        <v>6214</v>
      </c>
      <c r="D130" s="118">
        <f t="shared" si="17"/>
        <v>621</v>
      </c>
      <c r="E130" s="119">
        <v>5345.5</v>
      </c>
      <c r="F130" s="119">
        <v>6189</v>
      </c>
      <c r="G130" s="119">
        <v>3709</v>
      </c>
      <c r="H130" s="119">
        <v>5750</v>
      </c>
      <c r="I130" s="119">
        <v>18931</v>
      </c>
      <c r="J130" s="119">
        <v>66166.5</v>
      </c>
      <c r="K130" s="119">
        <v>6405</v>
      </c>
      <c r="L130" s="119">
        <v>10719.5</v>
      </c>
      <c r="M130" s="119">
        <v>31235</v>
      </c>
      <c r="N130" s="119">
        <v>75417.5</v>
      </c>
      <c r="P130" s="120">
        <f t="shared" si="16"/>
        <v>0.14498119644864885</v>
      </c>
      <c r="Q130" s="120">
        <f t="shared" si="16"/>
        <v>0.10713352495427228</v>
      </c>
      <c r="R130" s="120">
        <f t="shared" si="16"/>
        <v>0.1285118558426932</v>
      </c>
      <c r="S130" s="120">
        <f t="shared" si="16"/>
        <v>0.11120729422350804</v>
      </c>
      <c r="T130" s="120">
        <f t="shared" si="16"/>
        <v>0.13587086749105062</v>
      </c>
      <c r="U130" s="120">
        <f t="shared" si="16"/>
        <v>0.18446870276441918</v>
      </c>
      <c r="V130" s="120">
        <f t="shared" si="16"/>
        <v>0.18444890029725913</v>
      </c>
      <c r="W130" s="120">
        <f t="shared" si="16"/>
        <v>0.15015963560512538</v>
      </c>
      <c r="X130" s="120">
        <f t="shared" si="16"/>
        <v>0.17444954617416331</v>
      </c>
      <c r="Y130" s="120">
        <f t="shared" si="16"/>
        <v>0.17997714215211183</v>
      </c>
    </row>
    <row r="131" spans="1:25" x14ac:dyDescent="0.25">
      <c r="A131" t="s">
        <v>506</v>
      </c>
      <c r="B131" s="116">
        <v>621499</v>
      </c>
      <c r="C131" s="118">
        <f t="shared" si="18"/>
        <v>6214</v>
      </c>
      <c r="D131" s="118">
        <f t="shared" si="17"/>
        <v>621</v>
      </c>
      <c r="E131" s="119">
        <v>290</v>
      </c>
      <c r="F131" s="119">
        <v>472.5</v>
      </c>
      <c r="G131" s="119">
        <v>431</v>
      </c>
      <c r="H131" s="119">
        <v>881</v>
      </c>
      <c r="I131" s="119">
        <v>2001</v>
      </c>
      <c r="J131" s="119">
        <v>10000.5</v>
      </c>
      <c r="K131" s="119">
        <v>2947</v>
      </c>
      <c r="L131" s="119">
        <v>3592.5</v>
      </c>
      <c r="M131" s="119">
        <v>6132</v>
      </c>
      <c r="N131" s="119">
        <v>16282.5</v>
      </c>
      <c r="P131" s="120">
        <f t="shared" si="16"/>
        <v>0.14498119644864885</v>
      </c>
      <c r="Q131" s="120">
        <f t="shared" si="16"/>
        <v>0.10713352495427228</v>
      </c>
      <c r="R131" s="120">
        <f t="shared" si="16"/>
        <v>0.1285118558426932</v>
      </c>
      <c r="S131" s="120">
        <f t="shared" si="16"/>
        <v>0.11120729422350804</v>
      </c>
      <c r="T131" s="120">
        <f t="shared" si="16"/>
        <v>0.13587086749105062</v>
      </c>
      <c r="U131" s="120">
        <f t="shared" si="16"/>
        <v>0.18446870276441918</v>
      </c>
      <c r="V131" s="120">
        <f t="shared" si="16"/>
        <v>0.18444890029725913</v>
      </c>
      <c r="W131" s="120">
        <f t="shared" si="16"/>
        <v>0.15015963560512538</v>
      </c>
      <c r="X131" s="120">
        <f t="shared" si="16"/>
        <v>0.17444954617416331</v>
      </c>
      <c r="Y131" s="120">
        <f t="shared" si="16"/>
        <v>0.17997714215211183</v>
      </c>
    </row>
    <row r="132" spans="1:25" x14ac:dyDescent="0.25">
      <c r="A132" t="s">
        <v>507</v>
      </c>
      <c r="B132" s="116">
        <v>621510</v>
      </c>
      <c r="C132" s="117">
        <f t="shared" si="18"/>
        <v>6215</v>
      </c>
      <c r="D132" s="118">
        <f t="shared" si="17"/>
        <v>621</v>
      </c>
      <c r="E132" s="119">
        <v>3904.5</v>
      </c>
      <c r="F132" s="119">
        <v>7008.5</v>
      </c>
      <c r="G132" s="119">
        <v>3372.5</v>
      </c>
      <c r="H132" s="119">
        <v>6219</v>
      </c>
      <c r="I132" s="119">
        <v>10695</v>
      </c>
      <c r="J132" s="119">
        <v>25592.5</v>
      </c>
      <c r="K132" s="119">
        <v>4231</v>
      </c>
      <c r="L132" s="119">
        <v>7403.5</v>
      </c>
      <c r="M132" s="119">
        <v>13554.5</v>
      </c>
      <c r="N132" s="119">
        <v>27849.5</v>
      </c>
      <c r="O132" s="56" t="s">
        <v>383</v>
      </c>
      <c r="P132" s="120">
        <f t="shared" si="16"/>
        <v>7.5689140464467106E-2</v>
      </c>
      <c r="Q132" s="120">
        <f t="shared" si="16"/>
        <v>8.3242273796232516E-2</v>
      </c>
      <c r="R132" s="120">
        <f t="shared" si="16"/>
        <v>6.8436165139662539E-2</v>
      </c>
      <c r="S132" s="120">
        <f t="shared" si="16"/>
        <v>7.0835065578531933E-2</v>
      </c>
      <c r="T132" s="120">
        <f t="shared" si="16"/>
        <v>5.1772086640187627E-2</v>
      </c>
      <c r="U132" s="120">
        <f t="shared" si="16"/>
        <v>4.8781905758523612E-2</v>
      </c>
      <c r="V132" s="120">
        <f t="shared" si="16"/>
        <v>6.6021174836741539E-2</v>
      </c>
      <c r="W132" s="120">
        <f t="shared" si="16"/>
        <v>6.3032650802434975E-2</v>
      </c>
      <c r="X132" s="120">
        <f t="shared" si="16"/>
        <v>5.3513547658621902E-2</v>
      </c>
      <c r="Y132" s="120">
        <f t="shared" si="16"/>
        <v>4.5211621787035638E-2</v>
      </c>
    </row>
    <row r="133" spans="1:25" x14ac:dyDescent="0.25">
      <c r="A133" t="s">
        <v>508</v>
      </c>
      <c r="B133" s="116">
        <v>621610</v>
      </c>
      <c r="C133" s="118">
        <f t="shared" si="18"/>
        <v>6216</v>
      </c>
      <c r="D133" s="118">
        <f t="shared" si="17"/>
        <v>621</v>
      </c>
      <c r="E133" s="119">
        <v>5362</v>
      </c>
      <c r="F133" s="119">
        <v>7348.5</v>
      </c>
      <c r="G133" s="119">
        <v>6849</v>
      </c>
      <c r="H133" s="119">
        <v>9541</v>
      </c>
      <c r="I133" s="119">
        <v>27481.5</v>
      </c>
      <c r="J133" s="119">
        <v>54172</v>
      </c>
      <c r="K133" s="119">
        <v>4893.5</v>
      </c>
      <c r="L133" s="119">
        <v>10578.5</v>
      </c>
      <c r="M133" s="119">
        <v>25800</v>
      </c>
      <c r="N133" s="119">
        <v>59617</v>
      </c>
      <c r="P133" s="120">
        <f t="shared" si="16"/>
        <v>0.10394293025239407</v>
      </c>
      <c r="Q133" s="120">
        <f t="shared" si="16"/>
        <v>8.7280566311138563E-2</v>
      </c>
      <c r="R133" s="120">
        <f t="shared" si="16"/>
        <v>0.13898274130216418</v>
      </c>
      <c r="S133" s="120">
        <f t="shared" si="16"/>
        <v>0.10867299576857584</v>
      </c>
      <c r="T133" s="120">
        <f t="shared" si="16"/>
        <v>0.13303175306239517</v>
      </c>
      <c r="U133" s="120">
        <f t="shared" si="16"/>
        <v>0.10325733706166811</v>
      </c>
      <c r="V133" s="120">
        <f t="shared" si="16"/>
        <v>7.6358926746299863E-2</v>
      </c>
      <c r="W133" s="120">
        <f t="shared" si="16"/>
        <v>9.0064279936997144E-2</v>
      </c>
      <c r="X133" s="120">
        <f t="shared" si="16"/>
        <v>0.10185912645928991</v>
      </c>
      <c r="Y133" s="120">
        <f t="shared" si="16"/>
        <v>9.6783829371360486E-2</v>
      </c>
    </row>
    <row r="134" spans="1:25" x14ac:dyDescent="0.25">
      <c r="A134" t="s">
        <v>509</v>
      </c>
      <c r="B134" s="116">
        <v>621911</v>
      </c>
      <c r="C134" s="118">
        <f t="shared" si="18"/>
        <v>6219</v>
      </c>
      <c r="D134" s="118">
        <f t="shared" si="17"/>
        <v>621</v>
      </c>
      <c r="E134" s="119">
        <v>210.5</v>
      </c>
      <c r="F134" s="119">
        <v>582</v>
      </c>
      <c r="G134" s="119">
        <v>151.5</v>
      </c>
      <c r="H134" s="119">
        <v>154</v>
      </c>
      <c r="I134" s="119">
        <v>1641</v>
      </c>
      <c r="J134" s="119">
        <v>14453.5</v>
      </c>
      <c r="K134" s="119">
        <v>850.5</v>
      </c>
      <c r="L134" s="119">
        <v>906.5</v>
      </c>
      <c r="M134" s="119">
        <v>1672.5</v>
      </c>
      <c r="N134" s="119">
        <v>13792</v>
      </c>
      <c r="P134" s="120">
        <f t="shared" si="16"/>
        <v>2.6198968712441359E-2</v>
      </c>
      <c r="Q134" s="120">
        <f t="shared" si="16"/>
        <v>3.1379908307005253E-2</v>
      </c>
      <c r="R134" s="120">
        <f t="shared" si="16"/>
        <v>2.5416248135634492E-2</v>
      </c>
      <c r="S134" s="120">
        <f t="shared" si="16"/>
        <v>2.3332630943499383E-2</v>
      </c>
      <c r="T134" s="120">
        <f t="shared" si="16"/>
        <v>2.7309231115532351E-2</v>
      </c>
      <c r="U134" s="120">
        <f t="shared" si="16"/>
        <v>4.5043087427163092E-2</v>
      </c>
      <c r="V134" s="120">
        <f t="shared" si="16"/>
        <v>3.4617815262422857E-2</v>
      </c>
      <c r="W134" s="120">
        <f t="shared" si="16"/>
        <v>2.7376442041632965E-2</v>
      </c>
      <c r="X134" s="120">
        <f t="shared" si="16"/>
        <v>2.5174601545258222E-2</v>
      </c>
      <c r="Y134" s="120">
        <f t="shared" si="16"/>
        <v>4.181703656443949E-2</v>
      </c>
    </row>
    <row r="135" spans="1:25" x14ac:dyDescent="0.25">
      <c r="A135" t="s">
        <v>510</v>
      </c>
      <c r="B135" s="116">
        <v>621912</v>
      </c>
      <c r="C135" s="118">
        <f t="shared" si="18"/>
        <v>6219</v>
      </c>
      <c r="D135" s="118">
        <f t="shared" si="17"/>
        <v>621</v>
      </c>
      <c r="E135" s="119">
        <v>183.5</v>
      </c>
      <c r="F135" s="119">
        <v>190.5</v>
      </c>
      <c r="G135" s="119">
        <v>103.5</v>
      </c>
      <c r="H135" s="119">
        <v>334.5</v>
      </c>
      <c r="I135" s="119">
        <v>435</v>
      </c>
      <c r="J135" s="119">
        <v>884</v>
      </c>
      <c r="K135" s="119">
        <v>123</v>
      </c>
      <c r="L135" s="119">
        <v>475</v>
      </c>
      <c r="M135" s="119">
        <v>510.5</v>
      </c>
      <c r="N135" s="119">
        <v>2305</v>
      </c>
      <c r="P135" s="120">
        <f t="shared" si="16"/>
        <v>2.6198968712441359E-2</v>
      </c>
      <c r="Q135" s="120">
        <f t="shared" si="16"/>
        <v>3.1379908307005253E-2</v>
      </c>
      <c r="R135" s="120">
        <f t="shared" si="16"/>
        <v>2.5416248135634492E-2</v>
      </c>
      <c r="S135" s="120">
        <f t="shared" si="16"/>
        <v>2.3332630943499383E-2</v>
      </c>
      <c r="T135" s="120">
        <f t="shared" si="16"/>
        <v>2.7309231115532351E-2</v>
      </c>
      <c r="U135" s="120">
        <f t="shared" si="16"/>
        <v>4.5043087427163092E-2</v>
      </c>
      <c r="V135" s="120">
        <f t="shared" si="16"/>
        <v>3.4617815262422857E-2</v>
      </c>
      <c r="W135" s="120">
        <f t="shared" si="16"/>
        <v>2.7376442041632965E-2</v>
      </c>
      <c r="X135" s="120">
        <f t="shared" si="16"/>
        <v>2.5174601545258222E-2</v>
      </c>
      <c r="Y135" s="120">
        <f t="shared" si="16"/>
        <v>4.181703656443949E-2</v>
      </c>
    </row>
    <row r="136" spans="1:25" x14ac:dyDescent="0.25">
      <c r="A136" t="s">
        <v>511</v>
      </c>
      <c r="B136" s="116">
        <v>621990</v>
      </c>
      <c r="C136" s="118">
        <f t="shared" si="18"/>
        <v>6219</v>
      </c>
      <c r="D136" s="118">
        <f t="shared" si="17"/>
        <v>621</v>
      </c>
      <c r="E136" s="119">
        <v>957.5</v>
      </c>
      <c r="F136" s="119">
        <v>1869.5</v>
      </c>
      <c r="G136" s="119">
        <v>997.5</v>
      </c>
      <c r="H136" s="119">
        <v>1560</v>
      </c>
      <c r="I136" s="119">
        <v>3565.5</v>
      </c>
      <c r="J136" s="119">
        <v>8293.5</v>
      </c>
      <c r="K136" s="119">
        <v>1245</v>
      </c>
      <c r="L136" s="119">
        <v>1834</v>
      </c>
      <c r="M136" s="119">
        <v>4193.5</v>
      </c>
      <c r="N136" s="119">
        <v>9661.5</v>
      </c>
      <c r="P136" s="120">
        <f t="shared" si="16"/>
        <v>2.6198968712441359E-2</v>
      </c>
      <c r="Q136" s="120">
        <f t="shared" si="16"/>
        <v>3.1379908307005253E-2</v>
      </c>
      <c r="R136" s="120">
        <f t="shared" si="16"/>
        <v>2.5416248135634492E-2</v>
      </c>
      <c r="S136" s="120">
        <f t="shared" si="16"/>
        <v>2.3332630943499383E-2</v>
      </c>
      <c r="T136" s="120">
        <f t="shared" si="16"/>
        <v>2.7309231115532351E-2</v>
      </c>
      <c r="U136" s="120">
        <f t="shared" si="16"/>
        <v>4.5043087427163092E-2</v>
      </c>
      <c r="V136" s="120">
        <f t="shared" si="16"/>
        <v>3.4617815262422857E-2</v>
      </c>
      <c r="W136" s="120">
        <f t="shared" si="16"/>
        <v>2.7376442041632965E-2</v>
      </c>
      <c r="X136" s="120">
        <f t="shared" si="16"/>
        <v>2.5174601545258222E-2</v>
      </c>
      <c r="Y136" s="120">
        <f t="shared" si="16"/>
        <v>4.181703656443949E-2</v>
      </c>
    </row>
    <row r="137" spans="1:25" x14ac:dyDescent="0.25">
      <c r="A137" s="102" t="s">
        <v>512</v>
      </c>
      <c r="B137" s="103"/>
      <c r="C137" s="104"/>
      <c r="D137" s="104"/>
      <c r="E137" s="105"/>
      <c r="F137" s="105"/>
      <c r="G137" s="105"/>
      <c r="H137" s="105"/>
      <c r="I137" s="105"/>
      <c r="J137" s="105"/>
      <c r="K137" s="105"/>
      <c r="L137" s="105"/>
      <c r="M137" s="105"/>
      <c r="N137" s="105"/>
      <c r="O137" s="106"/>
      <c r="P137" s="107"/>
      <c r="Q137" s="107"/>
      <c r="R137" s="107"/>
      <c r="S137" s="107"/>
      <c r="T137" s="107"/>
      <c r="U137" s="107"/>
      <c r="V137" s="107"/>
      <c r="W137" s="107"/>
      <c r="X137" s="107"/>
      <c r="Y137" s="107"/>
    </row>
    <row r="138" spans="1:25" x14ac:dyDescent="0.25">
      <c r="A138" s="108" t="s">
        <v>381</v>
      </c>
      <c r="B138" s="109">
        <v>334310</v>
      </c>
      <c r="C138" s="115">
        <f t="shared" ref="C138:C158" si="19">VALUE(LEFT(B138,4))</f>
        <v>3343</v>
      </c>
      <c r="D138" s="111" t="s">
        <v>193</v>
      </c>
      <c r="E138" s="112">
        <v>220.5</v>
      </c>
      <c r="F138" s="112">
        <v>403.5</v>
      </c>
      <c r="G138" s="112">
        <v>29</v>
      </c>
      <c r="H138" s="112">
        <v>646</v>
      </c>
      <c r="I138" s="112">
        <v>1344.5</v>
      </c>
      <c r="J138" s="112">
        <v>1738</v>
      </c>
      <c r="K138" s="112">
        <v>54</v>
      </c>
      <c r="L138" s="112">
        <v>1169.5</v>
      </c>
      <c r="M138" s="112">
        <v>1428</v>
      </c>
      <c r="N138" s="112">
        <v>2271</v>
      </c>
      <c r="O138" s="113" t="s">
        <v>383</v>
      </c>
      <c r="P138" s="114">
        <f>IFERROR(SUMIF($C$138:$C$141,$C138,E$138:E$141)/SUMIF($D$138:$D$141,$D138,E$138:E$141),"n/a")</f>
        <v>3.936797000535619E-2</v>
      </c>
      <c r="Q138" s="114">
        <f t="shared" ref="Q138:Y141" si="20">IFERROR(SUMIF($C$138:$C$141,$C138,F$138:F$141)/SUMIF($D$138:$D$141,$D138,F$138:F$141),"n/a")</f>
        <v>3.4723118626565123E-2</v>
      </c>
      <c r="R138" s="114">
        <f t="shared" si="20"/>
        <v>7.8654732845131539E-3</v>
      </c>
      <c r="S138" s="114">
        <f t="shared" si="20"/>
        <v>6.7736185383244205E-2</v>
      </c>
      <c r="T138" s="114">
        <f t="shared" si="20"/>
        <v>7.8605045455874184E-2</v>
      </c>
      <c r="U138" s="114">
        <f t="shared" si="20"/>
        <v>5.9148842037197745E-2</v>
      </c>
      <c r="V138" s="114">
        <f t="shared" si="20"/>
        <v>3.0201342281879196E-2</v>
      </c>
      <c r="W138" s="114">
        <f t="shared" si="20"/>
        <v>0.16449820662493847</v>
      </c>
      <c r="X138" s="114">
        <f t="shared" si="20"/>
        <v>0.10863032977064395</v>
      </c>
      <c r="Y138" s="114">
        <f t="shared" si="20"/>
        <v>8.7186870141088391E-2</v>
      </c>
    </row>
    <row r="139" spans="1:25" x14ac:dyDescent="0.25">
      <c r="A139" s="109" t="s">
        <v>513</v>
      </c>
      <c r="B139" s="109">
        <v>334511</v>
      </c>
      <c r="C139" s="115">
        <f t="shared" si="19"/>
        <v>3345</v>
      </c>
      <c r="D139" s="111" t="s">
        <v>193</v>
      </c>
      <c r="E139" s="112">
        <v>796.5</v>
      </c>
      <c r="F139" s="112">
        <v>1429</v>
      </c>
      <c r="G139" s="112">
        <v>764.5</v>
      </c>
      <c r="H139" s="112">
        <v>1165.5</v>
      </c>
      <c r="I139" s="112">
        <v>3877</v>
      </c>
      <c r="J139" s="112">
        <v>6085.5</v>
      </c>
      <c r="K139" s="112">
        <v>183.5</v>
      </c>
      <c r="L139" s="112">
        <v>692</v>
      </c>
      <c r="M139" s="112">
        <v>2523.5</v>
      </c>
      <c r="N139" s="112">
        <v>4434</v>
      </c>
      <c r="O139" s="113" t="s">
        <v>383</v>
      </c>
      <c r="P139" s="114">
        <f t="shared" ref="P139:P141" si="21">IFERROR(SUMIF($C$138:$C$141,$C139,E$138:E$141)/SUMIF($D$138:$D$141,$D139,E$138:E$141),"n/a")</f>
        <v>0.59560792715586497</v>
      </c>
      <c r="Q139" s="114">
        <f t="shared" si="20"/>
        <v>0.73817821952583795</v>
      </c>
      <c r="R139" s="114">
        <f t="shared" si="20"/>
        <v>0.5139679956604285</v>
      </c>
      <c r="S139" s="114">
        <f t="shared" si="20"/>
        <v>0.72454650309321589</v>
      </c>
      <c r="T139" s="114">
        <f t="shared" si="20"/>
        <v>0.75366131719722884</v>
      </c>
      <c r="U139" s="114">
        <f t="shared" si="20"/>
        <v>0.80827675396055609</v>
      </c>
      <c r="V139" s="114">
        <f t="shared" si="20"/>
        <v>0.88171140939597314</v>
      </c>
      <c r="W139" s="114">
        <f t="shared" si="20"/>
        <v>0.75223292777269846</v>
      </c>
      <c r="X139" s="114">
        <f t="shared" si="20"/>
        <v>0.83587539462173366</v>
      </c>
      <c r="Y139" s="114">
        <f t="shared" si="20"/>
        <v>0.85894999520107496</v>
      </c>
    </row>
    <row r="140" spans="1:25" x14ac:dyDescent="0.25">
      <c r="A140" s="109" t="s">
        <v>514</v>
      </c>
      <c r="B140" s="109">
        <v>334512</v>
      </c>
      <c r="C140" s="111">
        <f t="shared" si="19"/>
        <v>3345</v>
      </c>
      <c r="D140" s="111" t="s">
        <v>193</v>
      </c>
      <c r="E140" s="112">
        <v>2539.5</v>
      </c>
      <c r="F140" s="112">
        <v>7149</v>
      </c>
      <c r="G140" s="112">
        <v>1130.5</v>
      </c>
      <c r="H140" s="112">
        <v>5744.5</v>
      </c>
      <c r="I140" s="112">
        <v>9014</v>
      </c>
      <c r="J140" s="112">
        <v>17664.5</v>
      </c>
      <c r="K140" s="112">
        <v>1393</v>
      </c>
      <c r="L140" s="112">
        <v>4656</v>
      </c>
      <c r="M140" s="112">
        <v>8464.5</v>
      </c>
      <c r="N140" s="112">
        <v>17939.5</v>
      </c>
      <c r="O140" s="108"/>
      <c r="P140" s="114">
        <f t="shared" si="21"/>
        <v>0.59560792715586497</v>
      </c>
      <c r="Q140" s="114">
        <f t="shared" si="20"/>
        <v>0.73817821952583795</v>
      </c>
      <c r="R140" s="114">
        <f t="shared" si="20"/>
        <v>0.5139679956604285</v>
      </c>
      <c r="S140" s="114">
        <f t="shared" si="20"/>
        <v>0.72454650309321589</v>
      </c>
      <c r="T140" s="114">
        <f t="shared" si="20"/>
        <v>0.75366131719722884</v>
      </c>
      <c r="U140" s="114">
        <f t="shared" si="20"/>
        <v>0.80827675396055609</v>
      </c>
      <c r="V140" s="114">
        <f t="shared" si="20"/>
        <v>0.88171140939597314</v>
      </c>
      <c r="W140" s="114">
        <f t="shared" si="20"/>
        <v>0.75223292777269846</v>
      </c>
      <c r="X140" s="114">
        <f t="shared" si="20"/>
        <v>0.83587539462173366</v>
      </c>
      <c r="Y140" s="114">
        <f t="shared" si="20"/>
        <v>0.85894999520107496</v>
      </c>
    </row>
    <row r="141" spans="1:25" x14ac:dyDescent="0.25">
      <c r="A141" s="108" t="s">
        <v>385</v>
      </c>
      <c r="B141" s="109">
        <v>334610</v>
      </c>
      <c r="C141" s="111">
        <f t="shared" si="19"/>
        <v>3346</v>
      </c>
      <c r="D141" s="111" t="s">
        <v>193</v>
      </c>
      <c r="E141" s="112">
        <v>2044.5</v>
      </c>
      <c r="F141" s="112">
        <v>2639</v>
      </c>
      <c r="G141" s="112">
        <v>1763</v>
      </c>
      <c r="H141" s="112">
        <v>1981</v>
      </c>
      <c r="I141" s="112">
        <v>2869</v>
      </c>
      <c r="J141" s="112">
        <v>3895.5</v>
      </c>
      <c r="K141" s="112">
        <v>157.5</v>
      </c>
      <c r="L141" s="112">
        <v>592</v>
      </c>
      <c r="M141" s="112">
        <v>729.5</v>
      </c>
      <c r="N141" s="112">
        <v>1403</v>
      </c>
      <c r="O141" s="108"/>
      <c r="P141" s="114">
        <f t="shared" si="21"/>
        <v>0.36502410283877879</v>
      </c>
      <c r="Q141" s="114">
        <f t="shared" si="20"/>
        <v>0.22709866184759692</v>
      </c>
      <c r="R141" s="114">
        <f t="shared" si="20"/>
        <v>0.4781665310550583</v>
      </c>
      <c r="S141" s="114">
        <f t="shared" si="20"/>
        <v>0.20771731152353989</v>
      </c>
      <c r="T141" s="114">
        <f t="shared" si="20"/>
        <v>0.167733637346897</v>
      </c>
      <c r="U141" s="114">
        <f t="shared" si="20"/>
        <v>0.13257440400224615</v>
      </c>
      <c r="V141" s="114">
        <f t="shared" si="20"/>
        <v>8.8087248322147649E-2</v>
      </c>
      <c r="W141" s="114">
        <f t="shared" si="20"/>
        <v>8.3268865602363032E-2</v>
      </c>
      <c r="X141" s="114">
        <f t="shared" si="20"/>
        <v>5.5494275607622379E-2</v>
      </c>
      <c r="Y141" s="114">
        <f t="shared" si="20"/>
        <v>5.3863134657836646E-2</v>
      </c>
    </row>
    <row r="142" spans="1:25" x14ac:dyDescent="0.25">
      <c r="A142" t="s">
        <v>515</v>
      </c>
      <c r="B142" s="116">
        <v>417110</v>
      </c>
      <c r="C142" s="118">
        <f t="shared" si="19"/>
        <v>4171</v>
      </c>
      <c r="D142" s="118">
        <f t="shared" ref="D142:D151" si="22">VALUE(LEFT(C142,3))</f>
        <v>417</v>
      </c>
      <c r="E142" s="119">
        <v>254.5</v>
      </c>
      <c r="F142" s="119">
        <v>1061.5</v>
      </c>
      <c r="G142" s="119">
        <v>125</v>
      </c>
      <c r="H142" s="119">
        <v>865</v>
      </c>
      <c r="I142" s="119">
        <v>6931.5</v>
      </c>
      <c r="J142" s="119">
        <v>23377</v>
      </c>
      <c r="K142" s="119">
        <v>111</v>
      </c>
      <c r="L142" s="119">
        <v>1007</v>
      </c>
      <c r="M142" s="119">
        <v>7166</v>
      </c>
      <c r="N142" s="119">
        <v>25358.5</v>
      </c>
      <c r="P142" s="120">
        <f t="shared" ref="P142:Y158" si="23">IFERROR(SUMIF($C$7:$C$158,$C142,E$7:E$158)/SUMIF($D$7:$D$158,$D142,E$7:E$158),"n/a")</f>
        <v>1.1481030360445708E-2</v>
      </c>
      <c r="Q142" s="120">
        <f t="shared" si="23"/>
        <v>1.3683443870809728E-2</v>
      </c>
      <c r="R142" s="120">
        <f t="shared" si="23"/>
        <v>9.0922315973232474E-3</v>
      </c>
      <c r="S142" s="120">
        <f t="shared" si="23"/>
        <v>1.5672561240759532E-2</v>
      </c>
      <c r="T142" s="120">
        <f t="shared" si="23"/>
        <v>7.3225227128671036E-2</v>
      </c>
      <c r="U142" s="120">
        <f t="shared" si="23"/>
        <v>0.10490251071372479</v>
      </c>
      <c r="V142" s="120">
        <f t="shared" si="23"/>
        <v>6.547706827901489E-3</v>
      </c>
      <c r="W142" s="120">
        <f t="shared" si="23"/>
        <v>1.4305196465607864E-2</v>
      </c>
      <c r="X142" s="120">
        <f t="shared" si="23"/>
        <v>6.2492096921178505E-2</v>
      </c>
      <c r="Y142" s="120">
        <f t="shared" si="23"/>
        <v>9.8175553383211225E-2</v>
      </c>
    </row>
    <row r="143" spans="1:25" x14ac:dyDescent="0.25">
      <c r="A143" t="s">
        <v>516</v>
      </c>
      <c r="B143" s="116">
        <v>417210</v>
      </c>
      <c r="C143" s="118">
        <f t="shared" si="19"/>
        <v>4172</v>
      </c>
      <c r="D143" s="118">
        <f t="shared" si="22"/>
        <v>417</v>
      </c>
      <c r="E143" s="119">
        <v>448.5</v>
      </c>
      <c r="F143" s="119">
        <v>2038.5</v>
      </c>
      <c r="G143" s="119">
        <v>216.5</v>
      </c>
      <c r="H143" s="119">
        <v>1070</v>
      </c>
      <c r="I143" s="119">
        <v>4238.5</v>
      </c>
      <c r="J143" s="119">
        <v>16695.5</v>
      </c>
      <c r="K143" s="119">
        <v>475.5</v>
      </c>
      <c r="L143" s="119">
        <v>1767.5</v>
      </c>
      <c r="M143" s="119">
        <v>4909</v>
      </c>
      <c r="N143" s="119">
        <v>17385</v>
      </c>
      <c r="P143" s="120">
        <f t="shared" si="23"/>
        <v>0.17571164343393333</v>
      </c>
      <c r="Q143" s="120">
        <f t="shared" si="23"/>
        <v>0.21574466165219688</v>
      </c>
      <c r="R143" s="120">
        <f t="shared" si="23"/>
        <v>0.19457375618271749</v>
      </c>
      <c r="S143" s="120">
        <f t="shared" si="23"/>
        <v>0.22302145238440355</v>
      </c>
      <c r="T143" s="120">
        <f t="shared" si="23"/>
        <v>0.28932495246144097</v>
      </c>
      <c r="U143" s="120">
        <f t="shared" si="23"/>
        <v>0.36609302429940094</v>
      </c>
      <c r="V143" s="120">
        <f t="shared" si="23"/>
        <v>0.15569974929951336</v>
      </c>
      <c r="W143" s="120">
        <f t="shared" si="23"/>
        <v>0.22365542517828224</v>
      </c>
      <c r="X143" s="120">
        <f t="shared" si="23"/>
        <v>0.28233939853754891</v>
      </c>
      <c r="Y143" s="120">
        <f t="shared" si="23"/>
        <v>0.37070819500769464</v>
      </c>
    </row>
    <row r="144" spans="1:25" x14ac:dyDescent="0.25">
      <c r="A144" t="s">
        <v>517</v>
      </c>
      <c r="B144" s="116">
        <v>417220</v>
      </c>
      <c r="C144" s="118">
        <f t="shared" si="19"/>
        <v>4172</v>
      </c>
      <c r="D144" s="118">
        <f t="shared" si="22"/>
        <v>417</v>
      </c>
      <c r="E144" s="119">
        <v>100.5</v>
      </c>
      <c r="F144" s="119">
        <v>272</v>
      </c>
      <c r="G144" s="119">
        <v>171</v>
      </c>
      <c r="H144" s="119">
        <v>358</v>
      </c>
      <c r="I144" s="119">
        <v>1799.5</v>
      </c>
      <c r="J144" s="119">
        <v>10843.5</v>
      </c>
      <c r="K144" s="119">
        <v>7.5</v>
      </c>
      <c r="L144" s="119">
        <v>172.5</v>
      </c>
      <c r="M144" s="119">
        <v>2434</v>
      </c>
      <c r="N144" s="119">
        <v>16487.5</v>
      </c>
      <c r="P144" s="120">
        <f t="shared" si="23"/>
        <v>0.17571164343393333</v>
      </c>
      <c r="Q144" s="120">
        <f t="shared" si="23"/>
        <v>0.21574466165219688</v>
      </c>
      <c r="R144" s="120">
        <f t="shared" si="23"/>
        <v>0.19457375618271749</v>
      </c>
      <c r="S144" s="120">
        <f t="shared" si="23"/>
        <v>0.22302145238440355</v>
      </c>
      <c r="T144" s="120">
        <f t="shared" si="23"/>
        <v>0.28932495246144097</v>
      </c>
      <c r="U144" s="120">
        <f t="shared" si="23"/>
        <v>0.36609302429940094</v>
      </c>
      <c r="V144" s="120">
        <f t="shared" si="23"/>
        <v>0.15569974929951336</v>
      </c>
      <c r="W144" s="120">
        <f t="shared" si="23"/>
        <v>0.22365542517828224</v>
      </c>
      <c r="X144" s="120">
        <f t="shared" si="23"/>
        <v>0.28233939853754891</v>
      </c>
      <c r="Y144" s="120">
        <f t="shared" si="23"/>
        <v>0.37070819500769464</v>
      </c>
    </row>
    <row r="145" spans="1:25" x14ac:dyDescent="0.25">
      <c r="A145" t="s">
        <v>518</v>
      </c>
      <c r="B145" s="116">
        <v>417230</v>
      </c>
      <c r="C145" s="118">
        <f t="shared" si="19"/>
        <v>4172</v>
      </c>
      <c r="D145" s="118">
        <f t="shared" si="22"/>
        <v>417</v>
      </c>
      <c r="E145" s="119">
        <v>3346</v>
      </c>
      <c r="F145" s="119">
        <v>14426</v>
      </c>
      <c r="G145" s="119">
        <v>2287.5</v>
      </c>
      <c r="H145" s="119">
        <v>10881</v>
      </c>
      <c r="I145" s="119">
        <v>21349.5</v>
      </c>
      <c r="J145" s="119">
        <v>54043</v>
      </c>
      <c r="K145" s="119">
        <v>2156.5</v>
      </c>
      <c r="L145" s="119">
        <v>13804</v>
      </c>
      <c r="M145" s="119">
        <v>25033</v>
      </c>
      <c r="N145" s="119">
        <v>61880.5</v>
      </c>
      <c r="P145" s="120">
        <f t="shared" si="23"/>
        <v>0.17571164343393333</v>
      </c>
      <c r="Q145" s="120">
        <f t="shared" si="23"/>
        <v>0.21574466165219688</v>
      </c>
      <c r="R145" s="120">
        <f t="shared" si="23"/>
        <v>0.19457375618271749</v>
      </c>
      <c r="S145" s="120">
        <f t="shared" si="23"/>
        <v>0.22302145238440355</v>
      </c>
      <c r="T145" s="120">
        <f t="shared" si="23"/>
        <v>0.28932495246144097</v>
      </c>
      <c r="U145" s="120">
        <f t="shared" si="23"/>
        <v>0.36609302429940094</v>
      </c>
      <c r="V145" s="120">
        <f t="shared" si="23"/>
        <v>0.15569974929951336</v>
      </c>
      <c r="W145" s="120">
        <f t="shared" si="23"/>
        <v>0.22365542517828224</v>
      </c>
      <c r="X145" s="120">
        <f t="shared" si="23"/>
        <v>0.28233939853754891</v>
      </c>
      <c r="Y145" s="120">
        <f t="shared" si="23"/>
        <v>0.37070819500769464</v>
      </c>
    </row>
    <row r="146" spans="1:25" x14ac:dyDescent="0.25">
      <c r="A146" t="s">
        <v>519</v>
      </c>
      <c r="B146" s="116">
        <v>417310</v>
      </c>
      <c r="C146" s="117">
        <f t="shared" si="19"/>
        <v>4173</v>
      </c>
      <c r="D146" s="118">
        <f t="shared" si="22"/>
        <v>417</v>
      </c>
      <c r="E146" s="119">
        <v>7803</v>
      </c>
      <c r="F146" s="119">
        <v>20179</v>
      </c>
      <c r="G146" s="119">
        <v>4981</v>
      </c>
      <c r="H146" s="119">
        <v>12780</v>
      </c>
      <c r="I146" s="119">
        <v>16818.5</v>
      </c>
      <c r="J146" s="119">
        <v>26739</v>
      </c>
      <c r="K146" s="119">
        <v>5556.5</v>
      </c>
      <c r="L146" s="119">
        <v>16189</v>
      </c>
      <c r="M146" s="119">
        <v>21534</v>
      </c>
      <c r="N146" s="119">
        <v>32666</v>
      </c>
      <c r="O146" s="56" t="s">
        <v>383</v>
      </c>
      <c r="P146" s="120">
        <f t="shared" si="23"/>
        <v>0.44800830062705826</v>
      </c>
      <c r="Q146" s="120">
        <f t="shared" si="23"/>
        <v>0.36389066135571152</v>
      </c>
      <c r="R146" s="120">
        <f t="shared" si="23"/>
        <v>0.43511783532150133</v>
      </c>
      <c r="S146" s="120">
        <f t="shared" si="23"/>
        <v>0.3640835628351935</v>
      </c>
      <c r="T146" s="120">
        <f t="shared" si="23"/>
        <v>0.29247306148320307</v>
      </c>
      <c r="U146" s="120">
        <f t="shared" si="23"/>
        <v>0.21433058852565684</v>
      </c>
      <c r="V146" s="120">
        <f t="shared" si="23"/>
        <v>0.39436661259401268</v>
      </c>
      <c r="W146" s="120">
        <f t="shared" si="23"/>
        <v>0.34624399806801714</v>
      </c>
      <c r="X146" s="120">
        <f t="shared" si="23"/>
        <v>0.2869220941741773</v>
      </c>
      <c r="Y146" s="120">
        <f t="shared" si="23"/>
        <v>0.21284565278409587</v>
      </c>
    </row>
    <row r="147" spans="1:25" x14ac:dyDescent="0.25">
      <c r="A147" t="s">
        <v>520</v>
      </c>
      <c r="B147" s="116">
        <v>417320</v>
      </c>
      <c r="C147" s="118">
        <f t="shared" si="19"/>
        <v>4173</v>
      </c>
      <c r="D147" s="118">
        <f t="shared" si="22"/>
        <v>417</v>
      </c>
      <c r="E147" s="119">
        <v>2128</v>
      </c>
      <c r="F147" s="119">
        <v>8050</v>
      </c>
      <c r="G147" s="119">
        <v>1001</v>
      </c>
      <c r="H147" s="119">
        <v>7314.5</v>
      </c>
      <c r="I147" s="119">
        <v>10867</v>
      </c>
      <c r="J147" s="119">
        <v>21023.5</v>
      </c>
      <c r="K147" s="119">
        <v>1129</v>
      </c>
      <c r="L147" s="119">
        <v>8184.5</v>
      </c>
      <c r="M147" s="119">
        <v>11367.5</v>
      </c>
      <c r="N147" s="119">
        <v>22311.5</v>
      </c>
      <c r="P147" s="120">
        <f t="shared" si="23"/>
        <v>0.44800830062705826</v>
      </c>
      <c r="Q147" s="120">
        <f t="shared" si="23"/>
        <v>0.36389066135571152</v>
      </c>
      <c r="R147" s="120">
        <f t="shared" si="23"/>
        <v>0.43511783532150133</v>
      </c>
      <c r="S147" s="120">
        <f t="shared" si="23"/>
        <v>0.3640835628351935</v>
      </c>
      <c r="T147" s="120">
        <f t="shared" si="23"/>
        <v>0.29247306148320307</v>
      </c>
      <c r="U147" s="120">
        <f t="shared" si="23"/>
        <v>0.21433058852565684</v>
      </c>
      <c r="V147" s="120">
        <f t="shared" si="23"/>
        <v>0.39436661259401268</v>
      </c>
      <c r="W147" s="120">
        <f t="shared" si="23"/>
        <v>0.34624399806801714</v>
      </c>
      <c r="X147" s="120">
        <f t="shared" si="23"/>
        <v>0.2869220941741773</v>
      </c>
      <c r="Y147" s="120">
        <f t="shared" si="23"/>
        <v>0.21284565278409587</v>
      </c>
    </row>
    <row r="148" spans="1:25" x14ac:dyDescent="0.25">
      <c r="A148" t="s">
        <v>521</v>
      </c>
      <c r="B148" s="116">
        <v>417910</v>
      </c>
      <c r="C148" s="118">
        <f t="shared" si="19"/>
        <v>4179</v>
      </c>
      <c r="D148" s="118">
        <f t="shared" si="22"/>
        <v>417</v>
      </c>
      <c r="E148" s="119">
        <v>3372.5</v>
      </c>
      <c r="F148" s="119">
        <v>9694</v>
      </c>
      <c r="G148" s="119">
        <v>2111.5</v>
      </c>
      <c r="H148" s="119">
        <v>6851.5</v>
      </c>
      <c r="I148" s="119">
        <v>10351</v>
      </c>
      <c r="J148" s="119">
        <v>22658.5</v>
      </c>
      <c r="K148" s="119">
        <v>3430.5</v>
      </c>
      <c r="L148" s="119">
        <v>7616.5</v>
      </c>
      <c r="M148" s="119">
        <v>11263</v>
      </c>
      <c r="N148" s="119">
        <v>21660</v>
      </c>
      <c r="P148" s="120">
        <f t="shared" si="23"/>
        <v>0.36479902557856275</v>
      </c>
      <c r="Q148" s="120">
        <f t="shared" si="23"/>
        <v>0.40668123312128185</v>
      </c>
      <c r="R148" s="120">
        <f t="shared" si="23"/>
        <v>0.36121617689845797</v>
      </c>
      <c r="S148" s="120">
        <f t="shared" si="23"/>
        <v>0.39722242353964343</v>
      </c>
      <c r="T148" s="120">
        <f t="shared" si="23"/>
        <v>0.344976758926685</v>
      </c>
      <c r="U148" s="120">
        <f t="shared" si="23"/>
        <v>0.31467387646121742</v>
      </c>
      <c r="V148" s="120">
        <f t="shared" si="23"/>
        <v>0.44338593127857251</v>
      </c>
      <c r="W148" s="120">
        <f t="shared" si="23"/>
        <v>0.41579538028809271</v>
      </c>
      <c r="X148" s="120">
        <f t="shared" si="23"/>
        <v>0.36824641036709527</v>
      </c>
      <c r="Y148" s="120">
        <f t="shared" si="23"/>
        <v>0.31827059882499831</v>
      </c>
    </row>
    <row r="149" spans="1:25" x14ac:dyDescent="0.25">
      <c r="A149" t="s">
        <v>522</v>
      </c>
      <c r="B149" s="116">
        <v>417920</v>
      </c>
      <c r="C149" s="118">
        <f t="shared" si="19"/>
        <v>4179</v>
      </c>
      <c r="D149" s="118">
        <f t="shared" si="22"/>
        <v>417</v>
      </c>
      <c r="E149" s="119">
        <v>1231.5</v>
      </c>
      <c r="F149" s="119">
        <v>3022.5</v>
      </c>
      <c r="G149" s="119">
        <v>866.5</v>
      </c>
      <c r="H149" s="119">
        <v>2226</v>
      </c>
      <c r="I149" s="119">
        <v>3603.5</v>
      </c>
      <c r="J149" s="119">
        <v>8672.5</v>
      </c>
      <c r="K149" s="119">
        <v>1572.5</v>
      </c>
      <c r="L149" s="119">
        <v>3360</v>
      </c>
      <c r="M149" s="119">
        <v>4941.5</v>
      </c>
      <c r="N149" s="119">
        <v>10738</v>
      </c>
      <c r="P149" s="120">
        <f t="shared" si="23"/>
        <v>0.36479902557856275</v>
      </c>
      <c r="Q149" s="120">
        <f t="shared" si="23"/>
        <v>0.40668123312128185</v>
      </c>
      <c r="R149" s="120">
        <f t="shared" si="23"/>
        <v>0.36121617689845797</v>
      </c>
      <c r="S149" s="120">
        <f t="shared" si="23"/>
        <v>0.39722242353964343</v>
      </c>
      <c r="T149" s="120">
        <f t="shared" si="23"/>
        <v>0.344976758926685</v>
      </c>
      <c r="U149" s="120">
        <f t="shared" si="23"/>
        <v>0.31467387646121742</v>
      </c>
      <c r="V149" s="120">
        <f t="shared" si="23"/>
        <v>0.44338593127857251</v>
      </c>
      <c r="W149" s="120">
        <f t="shared" si="23"/>
        <v>0.41579538028809271</v>
      </c>
      <c r="X149" s="120">
        <f t="shared" si="23"/>
        <v>0.36824641036709527</v>
      </c>
      <c r="Y149" s="120">
        <f t="shared" si="23"/>
        <v>0.31827059882499831</v>
      </c>
    </row>
    <row r="150" spans="1:25" x14ac:dyDescent="0.25">
      <c r="A150" t="s">
        <v>523</v>
      </c>
      <c r="B150" s="116">
        <v>417930</v>
      </c>
      <c r="C150" s="118">
        <f t="shared" si="19"/>
        <v>4179</v>
      </c>
      <c r="D150" s="118">
        <f t="shared" si="22"/>
        <v>417</v>
      </c>
      <c r="E150" s="119">
        <v>3060</v>
      </c>
      <c r="F150" s="119">
        <v>16441.5</v>
      </c>
      <c r="G150" s="119">
        <v>1852</v>
      </c>
      <c r="H150" s="119">
        <v>11105</v>
      </c>
      <c r="I150" s="119">
        <v>15525.5</v>
      </c>
      <c r="J150" s="119">
        <v>28790.5</v>
      </c>
      <c r="K150" s="119">
        <v>2130.5</v>
      </c>
      <c r="L150" s="119">
        <v>15861.5</v>
      </c>
      <c r="M150" s="119">
        <v>21188.5</v>
      </c>
      <c r="N150" s="119">
        <v>36830.5</v>
      </c>
      <c r="P150" s="120">
        <f t="shared" si="23"/>
        <v>0.36479902557856275</v>
      </c>
      <c r="Q150" s="120">
        <f t="shared" si="23"/>
        <v>0.40668123312128185</v>
      </c>
      <c r="R150" s="120">
        <f t="shared" si="23"/>
        <v>0.36121617689845797</v>
      </c>
      <c r="S150" s="120">
        <f t="shared" si="23"/>
        <v>0.39722242353964343</v>
      </c>
      <c r="T150" s="120">
        <f t="shared" si="23"/>
        <v>0.344976758926685</v>
      </c>
      <c r="U150" s="120">
        <f t="shared" si="23"/>
        <v>0.31467387646121742</v>
      </c>
      <c r="V150" s="120">
        <f t="shared" si="23"/>
        <v>0.44338593127857251</v>
      </c>
      <c r="W150" s="120">
        <f t="shared" si="23"/>
        <v>0.41579538028809271</v>
      </c>
      <c r="X150" s="120">
        <f t="shared" si="23"/>
        <v>0.36824641036709527</v>
      </c>
      <c r="Y150" s="120">
        <f t="shared" si="23"/>
        <v>0.31827059882499831</v>
      </c>
    </row>
    <row r="151" spans="1:25" x14ac:dyDescent="0.25">
      <c r="A151" t="s">
        <v>524</v>
      </c>
      <c r="B151" s="116">
        <v>417990</v>
      </c>
      <c r="C151" s="118">
        <f t="shared" si="19"/>
        <v>4179</v>
      </c>
      <c r="D151" s="118">
        <f t="shared" si="22"/>
        <v>417</v>
      </c>
      <c r="E151" s="119">
        <v>422.5</v>
      </c>
      <c r="F151" s="119">
        <v>2390.5</v>
      </c>
      <c r="G151" s="119">
        <v>136</v>
      </c>
      <c r="H151" s="119">
        <v>1741</v>
      </c>
      <c r="I151" s="119">
        <v>3175.5</v>
      </c>
      <c r="J151" s="119">
        <v>10002</v>
      </c>
      <c r="K151" s="119">
        <v>383</v>
      </c>
      <c r="L151" s="119">
        <v>2431.5</v>
      </c>
      <c r="M151" s="119">
        <v>4834</v>
      </c>
      <c r="N151" s="119">
        <v>12980</v>
      </c>
      <c r="P151" s="120">
        <f t="shared" si="23"/>
        <v>0.36479902557856275</v>
      </c>
      <c r="Q151" s="120">
        <f t="shared" si="23"/>
        <v>0.40668123312128185</v>
      </c>
      <c r="R151" s="120">
        <f t="shared" si="23"/>
        <v>0.36121617689845797</v>
      </c>
      <c r="S151" s="120">
        <f t="shared" si="23"/>
        <v>0.39722242353964343</v>
      </c>
      <c r="T151" s="120">
        <f t="shared" si="23"/>
        <v>0.344976758926685</v>
      </c>
      <c r="U151" s="120">
        <f t="shared" si="23"/>
        <v>0.31467387646121742</v>
      </c>
      <c r="V151" s="120">
        <f t="shared" si="23"/>
        <v>0.44338593127857251</v>
      </c>
      <c r="W151" s="120">
        <f t="shared" si="23"/>
        <v>0.41579538028809271</v>
      </c>
      <c r="X151" s="120">
        <f t="shared" si="23"/>
        <v>0.36824641036709527</v>
      </c>
      <c r="Y151" s="120">
        <f t="shared" si="23"/>
        <v>0.31827059882499831</v>
      </c>
    </row>
    <row r="152" spans="1:25" x14ac:dyDescent="0.25">
      <c r="A152" t="s">
        <v>525</v>
      </c>
      <c r="B152" s="116">
        <v>811210</v>
      </c>
      <c r="C152" s="117">
        <f t="shared" si="19"/>
        <v>8112</v>
      </c>
      <c r="D152" s="118" t="s">
        <v>209</v>
      </c>
      <c r="E152" s="119">
        <v>852.5</v>
      </c>
      <c r="F152" s="119">
        <v>4544</v>
      </c>
      <c r="G152" s="119">
        <v>709.5</v>
      </c>
      <c r="H152" s="119">
        <v>3374.5</v>
      </c>
      <c r="I152" s="119">
        <v>5853</v>
      </c>
      <c r="J152" s="119">
        <v>14398.5</v>
      </c>
      <c r="K152" s="119">
        <v>1942</v>
      </c>
      <c r="L152" s="119">
        <v>4696</v>
      </c>
      <c r="M152" s="119">
        <v>6887</v>
      </c>
      <c r="N152" s="119">
        <v>15835.5</v>
      </c>
      <c r="O152" s="56" t="s">
        <v>383</v>
      </c>
      <c r="P152" s="120">
        <f t="shared" si="23"/>
        <v>0.19456807029556089</v>
      </c>
      <c r="Q152" s="120">
        <f t="shared" si="23"/>
        <v>0.29722658294086868</v>
      </c>
      <c r="R152" s="120">
        <f t="shared" si="23"/>
        <v>0.20712304773025836</v>
      </c>
      <c r="S152" s="120">
        <f t="shared" si="23"/>
        <v>0.28298880456203612</v>
      </c>
      <c r="T152" s="120">
        <f t="shared" si="23"/>
        <v>0.21285571415583235</v>
      </c>
      <c r="U152" s="120">
        <f t="shared" si="23"/>
        <v>0.14279197306504157</v>
      </c>
      <c r="V152" s="120">
        <f t="shared" si="23"/>
        <v>0.4218071242397915</v>
      </c>
      <c r="W152" s="120">
        <f t="shared" si="23"/>
        <v>0.31568686766831366</v>
      </c>
      <c r="X152" s="120">
        <f t="shared" si="23"/>
        <v>0.20916918497820838</v>
      </c>
      <c r="Y152" s="120">
        <f t="shared" si="23"/>
        <v>0.14004050301561755</v>
      </c>
    </row>
    <row r="153" spans="1:25" x14ac:dyDescent="0.25">
      <c r="A153" t="s">
        <v>526</v>
      </c>
      <c r="B153" s="116">
        <v>811310</v>
      </c>
      <c r="C153" s="118">
        <f t="shared" si="19"/>
        <v>8113</v>
      </c>
      <c r="D153" s="118" t="s">
        <v>209</v>
      </c>
      <c r="E153" s="119">
        <v>1542</v>
      </c>
      <c r="F153" s="119">
        <v>6236.5</v>
      </c>
      <c r="G153" s="119">
        <v>1020</v>
      </c>
      <c r="H153" s="119">
        <v>4820</v>
      </c>
      <c r="I153" s="119">
        <v>13561.5</v>
      </c>
      <c r="J153" s="119">
        <v>63844</v>
      </c>
      <c r="K153" s="119">
        <v>1131</v>
      </c>
      <c r="L153" s="119">
        <v>6579.5</v>
      </c>
      <c r="M153" s="119">
        <v>18499.5</v>
      </c>
      <c r="N153" s="119">
        <v>75829</v>
      </c>
      <c r="P153" s="120">
        <f t="shared" si="23"/>
        <v>0.35193426908592945</v>
      </c>
      <c r="Q153" s="120">
        <f t="shared" si="23"/>
        <v>0.40793432757718473</v>
      </c>
      <c r="R153" s="120">
        <f t="shared" si="23"/>
        <v>0.29776674937965258</v>
      </c>
      <c r="S153" s="120">
        <f t="shared" si="23"/>
        <v>0.40420982011824397</v>
      </c>
      <c r="T153" s="120">
        <f t="shared" si="23"/>
        <v>0.49319029002636605</v>
      </c>
      <c r="U153" s="120">
        <f t="shared" si="23"/>
        <v>0.63315003148692672</v>
      </c>
      <c r="V153" s="120">
        <f t="shared" si="23"/>
        <v>0.24565595134665508</v>
      </c>
      <c r="W153" s="120">
        <f t="shared" si="23"/>
        <v>0.44230446035427379</v>
      </c>
      <c r="X153" s="120">
        <f t="shared" si="23"/>
        <v>0.56185934913668734</v>
      </c>
      <c r="Y153" s="120">
        <f t="shared" si="23"/>
        <v>0.67059021206600755</v>
      </c>
    </row>
    <row r="154" spans="1:25" x14ac:dyDescent="0.25">
      <c r="A154" t="s">
        <v>527</v>
      </c>
      <c r="B154" s="116">
        <v>811411</v>
      </c>
      <c r="C154" s="118">
        <f t="shared" si="19"/>
        <v>8114</v>
      </c>
      <c r="D154" s="118" t="s">
        <v>209</v>
      </c>
      <c r="E154" s="119">
        <v>80.5</v>
      </c>
      <c r="F154" s="119">
        <v>331.5</v>
      </c>
      <c r="G154" s="119">
        <v>29</v>
      </c>
      <c r="H154" s="119">
        <v>213</v>
      </c>
      <c r="I154" s="119">
        <v>788.5</v>
      </c>
      <c r="J154" s="119">
        <v>2757</v>
      </c>
      <c r="K154" s="119">
        <v>54</v>
      </c>
      <c r="L154" s="119">
        <v>267.5</v>
      </c>
      <c r="M154" s="119">
        <v>917</v>
      </c>
      <c r="N154" s="119">
        <v>2993</v>
      </c>
      <c r="P154" s="120">
        <f t="shared" si="23"/>
        <v>0.45349766061850966</v>
      </c>
      <c r="Q154" s="120">
        <f t="shared" si="23"/>
        <v>0.29483908948194665</v>
      </c>
      <c r="R154" s="120">
        <f t="shared" si="23"/>
        <v>0.49511020289008906</v>
      </c>
      <c r="S154" s="120">
        <f t="shared" si="23"/>
        <v>0.31280137531971991</v>
      </c>
      <c r="T154" s="120">
        <f t="shared" si="23"/>
        <v>0.29395399581780163</v>
      </c>
      <c r="U154" s="120">
        <f t="shared" si="23"/>
        <v>0.2240579954480317</v>
      </c>
      <c r="V154" s="120">
        <f t="shared" si="23"/>
        <v>0.33253692441355343</v>
      </c>
      <c r="W154" s="120">
        <f t="shared" si="23"/>
        <v>0.24200867197741252</v>
      </c>
      <c r="X154" s="120">
        <f t="shared" si="23"/>
        <v>0.22897146588510425</v>
      </c>
      <c r="Y154" s="120">
        <f t="shared" si="23"/>
        <v>0.18936928491837493</v>
      </c>
    </row>
    <row r="155" spans="1:25" x14ac:dyDescent="0.25">
      <c r="A155" t="s">
        <v>528</v>
      </c>
      <c r="B155" s="116">
        <v>811412</v>
      </c>
      <c r="C155" s="118">
        <f t="shared" si="19"/>
        <v>8114</v>
      </c>
      <c r="D155" s="118" t="s">
        <v>209</v>
      </c>
      <c r="E155" s="119">
        <v>515.5</v>
      </c>
      <c r="F155" s="119">
        <v>1250.5</v>
      </c>
      <c r="G155" s="119">
        <v>438</v>
      </c>
      <c r="H155" s="119">
        <v>978</v>
      </c>
      <c r="I155" s="119">
        <v>2481.5</v>
      </c>
      <c r="J155" s="119">
        <v>6629.5</v>
      </c>
      <c r="K155" s="119">
        <v>275</v>
      </c>
      <c r="L155" s="119">
        <v>999.5</v>
      </c>
      <c r="M155" s="119">
        <v>1738.5</v>
      </c>
      <c r="N155" s="119">
        <v>4835.5</v>
      </c>
      <c r="P155" s="120">
        <f t="shared" si="23"/>
        <v>0.45349766061850966</v>
      </c>
      <c r="Q155" s="120">
        <f t="shared" si="23"/>
        <v>0.29483908948194665</v>
      </c>
      <c r="R155" s="120">
        <f t="shared" si="23"/>
        <v>0.49511020289008906</v>
      </c>
      <c r="S155" s="120">
        <f t="shared" si="23"/>
        <v>0.31280137531971991</v>
      </c>
      <c r="T155" s="120">
        <f t="shared" si="23"/>
        <v>0.29395399581780163</v>
      </c>
      <c r="U155" s="120">
        <f t="shared" si="23"/>
        <v>0.2240579954480317</v>
      </c>
      <c r="V155" s="120">
        <f t="shared" si="23"/>
        <v>0.33253692441355343</v>
      </c>
      <c r="W155" s="120">
        <f t="shared" si="23"/>
        <v>0.24200867197741252</v>
      </c>
      <c r="X155" s="120">
        <f t="shared" si="23"/>
        <v>0.22897146588510425</v>
      </c>
      <c r="Y155" s="120">
        <f t="shared" si="23"/>
        <v>0.18936928491837493</v>
      </c>
    </row>
    <row r="156" spans="1:25" x14ac:dyDescent="0.25">
      <c r="A156" t="s">
        <v>529</v>
      </c>
      <c r="B156" s="116">
        <v>811420</v>
      </c>
      <c r="C156" s="118">
        <f t="shared" si="19"/>
        <v>8114</v>
      </c>
      <c r="D156" s="118" t="s">
        <v>209</v>
      </c>
      <c r="E156" s="119">
        <v>426.5</v>
      </c>
      <c r="F156" s="119">
        <v>1142</v>
      </c>
      <c r="G156" s="119">
        <v>404.5</v>
      </c>
      <c r="H156" s="119">
        <v>956</v>
      </c>
      <c r="I156" s="119">
        <v>1547.5</v>
      </c>
      <c r="J156" s="119">
        <v>4037.5</v>
      </c>
      <c r="K156" s="119">
        <v>412</v>
      </c>
      <c r="L156" s="119">
        <v>829.5</v>
      </c>
      <c r="M156" s="119">
        <v>1377.5</v>
      </c>
      <c r="N156" s="119">
        <v>3361.5</v>
      </c>
      <c r="P156" s="120">
        <f t="shared" si="23"/>
        <v>0.45349766061850966</v>
      </c>
      <c r="Q156" s="120">
        <f t="shared" si="23"/>
        <v>0.29483908948194665</v>
      </c>
      <c r="R156" s="120">
        <f t="shared" si="23"/>
        <v>0.49511020289008906</v>
      </c>
      <c r="S156" s="120">
        <f t="shared" si="23"/>
        <v>0.31280137531971991</v>
      </c>
      <c r="T156" s="120">
        <f t="shared" si="23"/>
        <v>0.29395399581780163</v>
      </c>
      <c r="U156" s="120">
        <f t="shared" si="23"/>
        <v>0.2240579954480317</v>
      </c>
      <c r="V156" s="120">
        <f t="shared" si="23"/>
        <v>0.33253692441355343</v>
      </c>
      <c r="W156" s="120">
        <f t="shared" si="23"/>
        <v>0.24200867197741252</v>
      </c>
      <c r="X156" s="120">
        <f t="shared" si="23"/>
        <v>0.22897146588510425</v>
      </c>
      <c r="Y156" s="120">
        <f t="shared" si="23"/>
        <v>0.18936928491837493</v>
      </c>
    </row>
    <row r="157" spans="1:25" x14ac:dyDescent="0.25">
      <c r="A157" t="s">
        <v>530</v>
      </c>
      <c r="B157" s="116">
        <v>811430</v>
      </c>
      <c r="C157" s="118">
        <f t="shared" si="19"/>
        <v>8114</v>
      </c>
      <c r="D157" s="118" t="s">
        <v>209</v>
      </c>
      <c r="E157" s="119">
        <v>74</v>
      </c>
      <c r="F157" s="119">
        <v>125</v>
      </c>
      <c r="G157" s="119">
        <v>66</v>
      </c>
      <c r="H157" s="119">
        <v>108.5</v>
      </c>
      <c r="I157" s="119">
        <v>304</v>
      </c>
      <c r="J157" s="119">
        <v>1085</v>
      </c>
      <c r="K157" s="119">
        <v>66</v>
      </c>
      <c r="L157" s="119">
        <v>125</v>
      </c>
      <c r="M157" s="119">
        <v>317.5</v>
      </c>
      <c r="N157" s="119">
        <v>1101.5</v>
      </c>
      <c r="P157" s="120">
        <f t="shared" si="23"/>
        <v>0.45349766061850966</v>
      </c>
      <c r="Q157" s="120">
        <f t="shared" si="23"/>
        <v>0.29483908948194665</v>
      </c>
      <c r="R157" s="120">
        <f t="shared" si="23"/>
        <v>0.49511020289008906</v>
      </c>
      <c r="S157" s="120">
        <f t="shared" si="23"/>
        <v>0.31280137531971991</v>
      </c>
      <c r="T157" s="120">
        <f t="shared" si="23"/>
        <v>0.29395399581780163</v>
      </c>
      <c r="U157" s="120">
        <f t="shared" si="23"/>
        <v>0.2240579954480317</v>
      </c>
      <c r="V157" s="120">
        <f t="shared" si="23"/>
        <v>0.33253692441355343</v>
      </c>
      <c r="W157" s="120">
        <f t="shared" si="23"/>
        <v>0.24200867197741252</v>
      </c>
      <c r="X157" s="120">
        <f t="shared" si="23"/>
        <v>0.22897146588510425</v>
      </c>
      <c r="Y157" s="120">
        <f t="shared" si="23"/>
        <v>0.18936928491837493</v>
      </c>
    </row>
    <row r="158" spans="1:25" x14ac:dyDescent="0.25">
      <c r="A158" t="s">
        <v>531</v>
      </c>
      <c r="B158" s="116">
        <v>811490</v>
      </c>
      <c r="C158" s="118">
        <f t="shared" si="19"/>
        <v>8114</v>
      </c>
      <c r="D158" s="118" t="s">
        <v>209</v>
      </c>
      <c r="E158" s="119">
        <v>890.5</v>
      </c>
      <c r="F158" s="119">
        <v>1658.5</v>
      </c>
      <c r="G158" s="119">
        <v>758.5</v>
      </c>
      <c r="H158" s="119">
        <v>1474.5</v>
      </c>
      <c r="I158" s="119">
        <v>2961.5</v>
      </c>
      <c r="J158" s="119">
        <v>8084</v>
      </c>
      <c r="K158" s="119">
        <v>724</v>
      </c>
      <c r="L158" s="119">
        <v>1378.5</v>
      </c>
      <c r="M158" s="119">
        <v>3188.5</v>
      </c>
      <c r="N158" s="119">
        <v>9122</v>
      </c>
      <c r="P158" s="120">
        <f t="shared" si="23"/>
        <v>0.45349766061850966</v>
      </c>
      <c r="Q158" s="120">
        <f t="shared" si="23"/>
        <v>0.29483908948194665</v>
      </c>
      <c r="R158" s="120">
        <f t="shared" si="23"/>
        <v>0.49511020289008906</v>
      </c>
      <c r="S158" s="120">
        <f t="shared" si="23"/>
        <v>0.31280137531971991</v>
      </c>
      <c r="T158" s="120">
        <f t="shared" si="23"/>
        <v>0.29395399581780163</v>
      </c>
      <c r="U158" s="120">
        <f t="shared" si="23"/>
        <v>0.2240579954480317</v>
      </c>
      <c r="V158" s="120">
        <f t="shared" si="23"/>
        <v>0.33253692441355343</v>
      </c>
      <c r="W158" s="120">
        <f t="shared" si="23"/>
        <v>0.24200867197741252</v>
      </c>
      <c r="X158" s="120">
        <f t="shared" si="23"/>
        <v>0.22897146588510425</v>
      </c>
      <c r="Y158" s="120">
        <f t="shared" si="23"/>
        <v>0.18936928491837493</v>
      </c>
    </row>
  </sheetData>
  <hyperlinks>
    <hyperlink ref="A2" r:id="rId1"/>
  </hyperlinks>
  <pageMargins left="0.7" right="0.7" top="0.75" bottom="0.75" header="0.3" footer="0.3"/>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Y324"/>
  <sheetViews>
    <sheetView workbookViewId="0">
      <pane xSplit="3" ySplit="5" topLeftCell="L6" activePane="bottomRight" state="frozen"/>
      <selection pane="topRight"/>
      <selection pane="bottomLeft"/>
      <selection pane="bottomRight" activeCell="M2" sqref="M2"/>
    </sheetView>
  </sheetViews>
  <sheetFormatPr defaultRowHeight="15" x14ac:dyDescent="0.25"/>
  <cols>
    <col min="1" max="1" width="50.7109375" customWidth="1"/>
    <col min="2" max="2" width="5.7109375" hidden="1" customWidth="1"/>
    <col min="3" max="3" width="20.7109375" customWidth="1"/>
    <col min="4" max="12" width="10.140625" customWidth="1"/>
    <col min="13" max="25" width="10.140625" bestFit="1" customWidth="1"/>
  </cols>
  <sheetData>
    <row r="1" spans="1:25" ht="15.75" x14ac:dyDescent="0.25">
      <c r="A1" s="24" t="s">
        <v>214</v>
      </c>
      <c r="B1" s="24"/>
    </row>
    <row r="2" spans="1:25" x14ac:dyDescent="0.25">
      <c r="A2" s="26" t="s">
        <v>215</v>
      </c>
      <c r="B2" s="26"/>
    </row>
    <row r="3" spans="1:25" x14ac:dyDescent="0.25">
      <c r="A3" s="25" t="s">
        <v>597</v>
      </c>
      <c r="B3" s="25"/>
    </row>
    <row r="4" spans="1:25" s="16" customFormat="1" x14ac:dyDescent="0.25">
      <c r="A4" s="23" t="s">
        <v>605</v>
      </c>
      <c r="B4" s="23"/>
    </row>
    <row r="5" spans="1:25" s="1" customFormat="1" x14ac:dyDescent="0.25">
      <c r="A5" s="1" t="s">
        <v>212</v>
      </c>
      <c r="C5" s="1" t="s">
        <v>213</v>
      </c>
      <c r="D5" s="17">
        <v>1997</v>
      </c>
      <c r="E5" s="17">
        <v>1998</v>
      </c>
      <c r="F5" s="17">
        <v>1999</v>
      </c>
      <c r="G5" s="17">
        <v>2000</v>
      </c>
      <c r="H5" s="17">
        <v>2001</v>
      </c>
      <c r="I5" s="17">
        <v>2002</v>
      </c>
      <c r="J5" s="17">
        <v>2003</v>
      </c>
      <c r="K5" s="17">
        <v>2004</v>
      </c>
      <c r="L5" s="17">
        <v>2005</v>
      </c>
      <c r="M5" s="17">
        <v>2006</v>
      </c>
      <c r="N5" s="17">
        <v>2007</v>
      </c>
      <c r="O5" s="17">
        <v>2008</v>
      </c>
      <c r="P5" s="17">
        <v>2009</v>
      </c>
      <c r="Q5" s="17">
        <v>2010</v>
      </c>
      <c r="R5" s="17">
        <v>2011</v>
      </c>
      <c r="S5" s="17">
        <v>2012</v>
      </c>
      <c r="T5" s="17">
        <v>2013</v>
      </c>
      <c r="U5" s="17">
        <v>2014</v>
      </c>
      <c r="V5" s="17">
        <v>2015</v>
      </c>
      <c r="W5" s="17">
        <v>2016</v>
      </c>
      <c r="X5" s="17">
        <v>2017</v>
      </c>
      <c r="Y5" s="17">
        <v>2018</v>
      </c>
    </row>
    <row r="6" spans="1:25" x14ac:dyDescent="0.25">
      <c r="A6" s="3" t="s">
        <v>2</v>
      </c>
      <c r="B6" s="3"/>
      <c r="C6" s="11" t="s">
        <v>176</v>
      </c>
      <c r="D6" s="62">
        <v>13708.17</v>
      </c>
      <c r="E6" s="62">
        <v>14047.01</v>
      </c>
      <c r="F6" s="62">
        <v>14401.98</v>
      </c>
      <c r="G6" s="62">
        <v>14760.13</v>
      </c>
      <c r="H6" s="62">
        <v>14932.3</v>
      </c>
      <c r="I6" s="62">
        <v>15291.33</v>
      </c>
      <c r="J6" s="62">
        <v>15660.84</v>
      </c>
      <c r="K6" s="62">
        <v>15915.03</v>
      </c>
      <c r="L6" s="62">
        <v>16123.51</v>
      </c>
      <c r="M6" s="18">
        <v>16396</v>
      </c>
      <c r="N6" s="18">
        <v>16769.29</v>
      </c>
      <c r="O6" s="18">
        <v>17010.21</v>
      </c>
      <c r="P6" s="18">
        <v>16727.61</v>
      </c>
      <c r="Q6" s="18">
        <v>16964.25</v>
      </c>
      <c r="R6" s="18">
        <v>17221.04</v>
      </c>
      <c r="S6" s="18">
        <v>17437.990000000002</v>
      </c>
      <c r="T6" s="18">
        <v>17691.12</v>
      </c>
      <c r="U6" s="18">
        <v>17802.189999999999</v>
      </c>
      <c r="V6" s="18">
        <v>17946.599999999999</v>
      </c>
      <c r="W6" s="18">
        <v>18079.900000000001</v>
      </c>
      <c r="X6" s="18">
        <v>18416.400000000001</v>
      </c>
      <c r="Y6" s="18">
        <v>18657.55</v>
      </c>
    </row>
    <row r="7" spans="1:25" x14ac:dyDescent="0.25">
      <c r="A7" s="4" t="s">
        <v>3</v>
      </c>
      <c r="B7" s="4"/>
      <c r="C7" s="12" t="s">
        <v>177</v>
      </c>
      <c r="D7" s="63">
        <v>3572.95</v>
      </c>
      <c r="E7" s="63">
        <v>3667.43</v>
      </c>
      <c r="F7" s="63">
        <v>3734.09</v>
      </c>
      <c r="G7" s="63">
        <v>3809.54</v>
      </c>
      <c r="H7" s="63">
        <v>3766.37</v>
      </c>
      <c r="I7" s="63">
        <v>3875.86</v>
      </c>
      <c r="J7" s="63">
        <v>3927.81</v>
      </c>
      <c r="K7" s="63">
        <v>3990.21</v>
      </c>
      <c r="L7" s="63">
        <v>4000.65</v>
      </c>
      <c r="M7" s="19">
        <v>3970.81</v>
      </c>
      <c r="N7" s="19">
        <v>3968.76</v>
      </c>
      <c r="O7" s="19">
        <v>3980.52</v>
      </c>
      <c r="P7" s="19">
        <v>3720.1</v>
      </c>
      <c r="Q7" s="19">
        <v>3725.01</v>
      </c>
      <c r="R7" s="19">
        <v>3801.25</v>
      </c>
      <c r="S7" s="19">
        <v>3873.93</v>
      </c>
      <c r="T7" s="19">
        <v>3910.09</v>
      </c>
      <c r="U7" s="19">
        <v>3897.09</v>
      </c>
      <c r="V7" s="19">
        <v>3870.45</v>
      </c>
      <c r="W7" s="19">
        <v>3833</v>
      </c>
      <c r="X7" s="19">
        <v>3875.95</v>
      </c>
      <c r="Y7" s="19">
        <v>3928.45</v>
      </c>
    </row>
    <row r="8" spans="1:25" x14ac:dyDescent="0.25">
      <c r="A8" s="4" t="s">
        <v>4</v>
      </c>
      <c r="B8" s="4"/>
      <c r="C8" s="12" t="s">
        <v>178</v>
      </c>
      <c r="D8" s="63">
        <v>10135.219999999998</v>
      </c>
      <c r="E8" s="63">
        <v>10379.58</v>
      </c>
      <c r="F8" s="63">
        <v>10667.9</v>
      </c>
      <c r="G8" s="63">
        <v>10950.59</v>
      </c>
      <c r="H8" s="63">
        <v>11165.929999999998</v>
      </c>
      <c r="I8" s="63">
        <v>11415.46</v>
      </c>
      <c r="J8" s="63">
        <v>11733.01</v>
      </c>
      <c r="K8" s="63">
        <v>11924.810000000001</v>
      </c>
      <c r="L8" s="63">
        <v>12122.849999999999</v>
      </c>
      <c r="M8" s="19">
        <v>12425.18</v>
      </c>
      <c r="N8" s="19">
        <v>12800.56</v>
      </c>
      <c r="O8" s="19">
        <v>13029.68</v>
      </c>
      <c r="P8" s="19">
        <v>13007.52</v>
      </c>
      <c r="Q8" s="19">
        <v>13239.25</v>
      </c>
      <c r="R8" s="19">
        <v>13419.789999999997</v>
      </c>
      <c r="S8" s="19">
        <v>13564.059999999998</v>
      </c>
      <c r="T8" s="19">
        <v>13781.039999999999</v>
      </c>
      <c r="U8" s="19">
        <v>13905.089999999998</v>
      </c>
      <c r="V8" s="19">
        <v>14074.65</v>
      </c>
      <c r="W8" s="19">
        <v>14246.900000000001</v>
      </c>
      <c r="X8" s="19">
        <v>14539.660000000002</v>
      </c>
      <c r="Y8" s="19">
        <v>14728.689999999999</v>
      </c>
    </row>
    <row r="9" spans="1:25" x14ac:dyDescent="0.25">
      <c r="A9" s="4" t="s">
        <v>5</v>
      </c>
      <c r="B9" s="4"/>
      <c r="C9" s="12" t="s">
        <v>179</v>
      </c>
      <c r="D9" s="63">
        <v>2342.56</v>
      </c>
      <c r="E9" s="63">
        <v>2417.0500000000002</v>
      </c>
      <c r="F9" s="63">
        <v>2480.34</v>
      </c>
      <c r="G9" s="63">
        <v>2541.08</v>
      </c>
      <c r="H9" s="63">
        <v>2544.1600000000003</v>
      </c>
      <c r="I9" s="63">
        <v>2616.58</v>
      </c>
      <c r="J9" s="63">
        <v>2611.15</v>
      </c>
      <c r="K9" s="63">
        <v>2645.38</v>
      </c>
      <c r="L9" s="63">
        <v>2571.11</v>
      </c>
      <c r="M9" s="19">
        <v>2504.87</v>
      </c>
      <c r="N9" s="19">
        <v>2456.63</v>
      </c>
      <c r="O9" s="19">
        <v>2376.4299999999998</v>
      </c>
      <c r="P9" s="19">
        <v>2176.3599999999997</v>
      </c>
      <c r="Q9" s="19">
        <v>2140.2800000000002</v>
      </c>
      <c r="R9" s="19">
        <v>2169.14</v>
      </c>
      <c r="S9" s="19">
        <v>2223.2600000000002</v>
      </c>
      <c r="T9" s="19">
        <v>2202.8200000000002</v>
      </c>
      <c r="U9" s="19">
        <v>2198.64</v>
      </c>
      <c r="V9" s="19">
        <v>2191.21</v>
      </c>
      <c r="W9" s="19">
        <v>2147.86</v>
      </c>
      <c r="X9" s="19">
        <v>2173.73</v>
      </c>
      <c r="Y9" s="19">
        <v>2193.5099999999998</v>
      </c>
    </row>
    <row r="10" spans="1:25" x14ac:dyDescent="0.25">
      <c r="A10" s="4" t="s">
        <v>6</v>
      </c>
      <c r="B10" s="4"/>
      <c r="C10" s="12" t="s">
        <v>180</v>
      </c>
      <c r="D10" s="63">
        <v>816.29</v>
      </c>
      <c r="E10" s="63">
        <v>852.8</v>
      </c>
      <c r="F10" s="63">
        <v>873.72</v>
      </c>
      <c r="G10" s="63">
        <v>849.96000000000015</v>
      </c>
      <c r="H10" s="63">
        <v>847.87</v>
      </c>
      <c r="I10" s="63">
        <v>874.70999999999992</v>
      </c>
      <c r="J10" s="63">
        <v>894.0100000000001</v>
      </c>
      <c r="K10" s="63">
        <v>892.28</v>
      </c>
      <c r="L10" s="63">
        <v>854.72</v>
      </c>
      <c r="M10" s="19">
        <v>786.36</v>
      </c>
      <c r="N10" s="19">
        <v>775.37999999999988</v>
      </c>
      <c r="O10" s="19">
        <v>757.26</v>
      </c>
      <c r="P10" s="19">
        <v>707.82</v>
      </c>
      <c r="Q10" s="19">
        <v>688.36</v>
      </c>
      <c r="R10" s="19">
        <v>686.40000000000009</v>
      </c>
      <c r="S10" s="19">
        <v>669.35</v>
      </c>
      <c r="T10" s="19">
        <v>671.31999999999994</v>
      </c>
      <c r="U10" s="19">
        <v>659.39</v>
      </c>
      <c r="V10" s="19">
        <v>662.75999999999988</v>
      </c>
      <c r="W10" s="19">
        <v>639.01</v>
      </c>
      <c r="X10" s="19">
        <v>662.91</v>
      </c>
      <c r="Y10" s="19">
        <v>669.96999999999991</v>
      </c>
    </row>
    <row r="11" spans="1:25" x14ac:dyDescent="0.25">
      <c r="A11" s="4" t="s">
        <v>7</v>
      </c>
      <c r="B11" s="4"/>
      <c r="C11" s="12" t="s">
        <v>181</v>
      </c>
      <c r="D11" s="63">
        <v>1156.54</v>
      </c>
      <c r="E11" s="63">
        <v>1193.3499999999999</v>
      </c>
      <c r="F11" s="63">
        <v>1268.8499999999997</v>
      </c>
      <c r="G11" s="63">
        <v>1343.59</v>
      </c>
      <c r="H11" s="63">
        <v>1329.3600000000001</v>
      </c>
      <c r="I11" s="63">
        <v>1368.2300000000002</v>
      </c>
      <c r="J11" s="63">
        <v>1338.36</v>
      </c>
      <c r="K11" s="63">
        <v>1358.7800000000002</v>
      </c>
      <c r="L11" s="63">
        <v>1310.0600000000002</v>
      </c>
      <c r="M11" s="19">
        <v>1282.5</v>
      </c>
      <c r="N11" s="19">
        <v>1217.1600000000001</v>
      </c>
      <c r="O11" s="19">
        <v>1145.52</v>
      </c>
      <c r="P11" s="19">
        <v>1015.2399999999999</v>
      </c>
      <c r="Q11" s="19">
        <v>997.21</v>
      </c>
      <c r="R11" s="19">
        <v>1015.6799999999998</v>
      </c>
      <c r="S11" s="19">
        <v>1056.9100000000001</v>
      </c>
      <c r="T11" s="19">
        <v>1029.3399999999999</v>
      </c>
      <c r="U11" s="19">
        <v>1029.45</v>
      </c>
      <c r="V11" s="19">
        <v>1030.1399999999999</v>
      </c>
      <c r="W11" s="19">
        <v>1032.8799999999999</v>
      </c>
      <c r="X11" s="19">
        <v>1043</v>
      </c>
      <c r="Y11" s="19">
        <v>1042.52</v>
      </c>
    </row>
    <row r="12" spans="1:25" x14ac:dyDescent="0.25">
      <c r="A12" s="4" t="s">
        <v>8</v>
      </c>
      <c r="B12" s="4"/>
      <c r="C12" s="12" t="s">
        <v>182</v>
      </c>
      <c r="D12" s="63">
        <v>-285.8</v>
      </c>
      <c r="E12" s="63">
        <v>-341.26000000000005</v>
      </c>
      <c r="F12" s="63">
        <v>-350.40999999999997</v>
      </c>
      <c r="G12" s="63">
        <v>-348.62</v>
      </c>
      <c r="H12" s="63">
        <v>-392.77000000000004</v>
      </c>
      <c r="I12" s="63">
        <v>-379.66</v>
      </c>
      <c r="J12" s="63">
        <v>-369.09999999999997</v>
      </c>
      <c r="K12" s="63">
        <v>-385.71000000000004</v>
      </c>
      <c r="L12" s="63">
        <v>-394.75</v>
      </c>
      <c r="M12" s="19">
        <v>-410.34000000000003</v>
      </c>
      <c r="N12" s="19">
        <v>-419.45000000000005</v>
      </c>
      <c r="O12" s="19">
        <v>-428.27</v>
      </c>
      <c r="P12" s="19">
        <v>-425.56</v>
      </c>
      <c r="Q12" s="19">
        <v>-413.11</v>
      </c>
      <c r="R12" s="19">
        <v>-449.25000000000011</v>
      </c>
      <c r="S12" s="19">
        <v>-483.44</v>
      </c>
      <c r="T12" s="19">
        <v>-488.6400000000001</v>
      </c>
      <c r="U12" s="19">
        <v>-504.96000000000004</v>
      </c>
      <c r="V12" s="19">
        <v>-521.80999999999995</v>
      </c>
      <c r="W12" s="19">
        <v>-535.49</v>
      </c>
      <c r="X12" s="19">
        <v>-558.25</v>
      </c>
      <c r="Y12" s="19">
        <v>-591.23</v>
      </c>
    </row>
    <row r="13" spans="1:25" x14ac:dyDescent="0.25">
      <c r="A13" s="4" t="s">
        <v>9</v>
      </c>
      <c r="B13" s="4"/>
      <c r="C13" s="12" t="s">
        <v>183</v>
      </c>
      <c r="D13" s="63">
        <v>94.65</v>
      </c>
      <c r="E13" s="63">
        <v>92.19</v>
      </c>
      <c r="F13" s="63">
        <v>105.46</v>
      </c>
      <c r="G13" s="63">
        <v>130.22000000000003</v>
      </c>
      <c r="H13" s="63">
        <v>120.97999999999999</v>
      </c>
      <c r="I13" s="63">
        <v>105.07000000000001</v>
      </c>
      <c r="J13" s="63">
        <v>101.62</v>
      </c>
      <c r="K13" s="63">
        <v>87.63000000000001</v>
      </c>
      <c r="L13" s="63">
        <v>85.97</v>
      </c>
      <c r="M13" s="19">
        <v>88.38</v>
      </c>
      <c r="N13" s="19">
        <v>91.02</v>
      </c>
      <c r="O13" s="19">
        <v>84.210000000000008</v>
      </c>
      <c r="P13" s="19">
        <v>68.360000000000014</v>
      </c>
      <c r="Q13" s="19">
        <v>78.87</v>
      </c>
      <c r="R13" s="19">
        <v>60.83</v>
      </c>
      <c r="S13" s="19">
        <v>58.089999999999989</v>
      </c>
      <c r="T13" s="19">
        <v>47.32</v>
      </c>
      <c r="U13" s="19">
        <v>49.980000000000004</v>
      </c>
      <c r="V13" s="19">
        <v>46.56</v>
      </c>
      <c r="W13" s="19">
        <v>44.66</v>
      </c>
      <c r="X13" s="19">
        <v>47.19</v>
      </c>
      <c r="Y13" s="19">
        <v>42.07</v>
      </c>
    </row>
    <row r="14" spans="1:25" x14ac:dyDescent="0.25">
      <c r="A14" s="4" t="s">
        <v>10</v>
      </c>
      <c r="B14" s="4"/>
      <c r="C14" s="12" t="s">
        <v>184</v>
      </c>
      <c r="D14" s="63">
        <v>380.44999999999993</v>
      </c>
      <c r="E14" s="63">
        <v>433.45000000000005</v>
      </c>
      <c r="F14" s="63">
        <v>455.86999999999995</v>
      </c>
      <c r="G14" s="63">
        <v>478.84</v>
      </c>
      <c r="H14" s="63">
        <v>513.75</v>
      </c>
      <c r="I14" s="63">
        <v>484.73</v>
      </c>
      <c r="J14" s="63">
        <v>470.71999999999991</v>
      </c>
      <c r="K14" s="63">
        <v>473.34000000000003</v>
      </c>
      <c r="L14" s="63">
        <v>480.72</v>
      </c>
      <c r="M14" s="19">
        <v>498.71999999999997</v>
      </c>
      <c r="N14" s="19">
        <v>510.47</v>
      </c>
      <c r="O14" s="19">
        <v>512.48</v>
      </c>
      <c r="P14" s="19">
        <v>493.92</v>
      </c>
      <c r="Q14" s="19">
        <v>491.97999999999996</v>
      </c>
      <c r="R14" s="19">
        <v>510.08000000000004</v>
      </c>
      <c r="S14" s="19">
        <v>541.53</v>
      </c>
      <c r="T14" s="19">
        <v>535.96</v>
      </c>
      <c r="U14" s="19">
        <v>554.94000000000005</v>
      </c>
      <c r="V14" s="19">
        <v>568.37</v>
      </c>
      <c r="W14" s="19">
        <v>580.15</v>
      </c>
      <c r="X14" s="19">
        <v>605.44000000000005</v>
      </c>
      <c r="Y14" s="19">
        <v>633.29999999999995</v>
      </c>
    </row>
    <row r="15" spans="1:25" x14ac:dyDescent="0.25">
      <c r="A15" s="4" t="s">
        <v>11</v>
      </c>
      <c r="B15" s="4"/>
      <c r="C15" s="12" t="s">
        <v>185</v>
      </c>
      <c r="D15" s="63">
        <v>96.64</v>
      </c>
      <c r="E15" s="63">
        <v>93.97</v>
      </c>
      <c r="F15" s="63">
        <v>92.37</v>
      </c>
      <c r="G15" s="63">
        <v>93.08</v>
      </c>
      <c r="H15" s="63">
        <v>96.53</v>
      </c>
      <c r="I15" s="63">
        <v>103.82</v>
      </c>
      <c r="J15" s="63">
        <v>102.78</v>
      </c>
      <c r="K15" s="63">
        <v>107.95</v>
      </c>
      <c r="L15" s="63">
        <v>100.31</v>
      </c>
      <c r="M15" s="19">
        <v>96.02000000000001</v>
      </c>
      <c r="N15" s="19">
        <v>112.14</v>
      </c>
      <c r="O15" s="19">
        <v>116.71</v>
      </c>
      <c r="P15" s="19">
        <v>117.84</v>
      </c>
      <c r="Q15" s="19">
        <v>116.69</v>
      </c>
      <c r="R15" s="19">
        <v>113.24000000000001</v>
      </c>
      <c r="S15" s="19">
        <v>108.48</v>
      </c>
      <c r="T15" s="19">
        <v>105.82</v>
      </c>
      <c r="U15" s="19">
        <v>113.62</v>
      </c>
      <c r="V15" s="19">
        <v>113.64999999999999</v>
      </c>
      <c r="W15" s="19">
        <v>112.45</v>
      </c>
      <c r="X15" s="19">
        <v>117.38</v>
      </c>
      <c r="Y15" s="19">
        <v>130.38</v>
      </c>
    </row>
    <row r="16" spans="1:25" x14ac:dyDescent="0.25">
      <c r="A16" s="4" t="s">
        <v>12</v>
      </c>
      <c r="B16" s="4"/>
      <c r="C16" s="12" t="s">
        <v>186</v>
      </c>
      <c r="D16" s="63">
        <v>3093.71</v>
      </c>
      <c r="E16" s="63">
        <v>3137.29</v>
      </c>
      <c r="F16" s="63">
        <v>3185.37</v>
      </c>
      <c r="G16" s="63">
        <v>3261.58</v>
      </c>
      <c r="H16" s="63">
        <v>3305.56</v>
      </c>
      <c r="I16" s="63">
        <v>3409.86</v>
      </c>
      <c r="J16" s="63">
        <v>3526.2499999999995</v>
      </c>
      <c r="K16" s="63">
        <v>3587.64</v>
      </c>
      <c r="L16" s="63">
        <v>3661.48</v>
      </c>
      <c r="M16" s="19">
        <v>3766.1400000000003</v>
      </c>
      <c r="N16" s="19">
        <v>3877.65</v>
      </c>
      <c r="O16" s="19">
        <v>3963.9</v>
      </c>
      <c r="P16" s="19">
        <v>4031.4</v>
      </c>
      <c r="Q16" s="19">
        <v>4128.46</v>
      </c>
      <c r="R16" s="19">
        <v>4174.7700000000004</v>
      </c>
      <c r="S16" s="19">
        <v>4274.8500000000004</v>
      </c>
      <c r="T16" s="19">
        <v>4335.2300000000005</v>
      </c>
      <c r="U16" s="19">
        <v>4367.2299999999996</v>
      </c>
      <c r="V16" s="19">
        <v>4473.8499999999995</v>
      </c>
      <c r="W16" s="19">
        <v>4536.59</v>
      </c>
      <c r="X16" s="19">
        <v>4629.09</v>
      </c>
      <c r="Y16" s="19">
        <v>4701.0199999999995</v>
      </c>
    </row>
    <row r="17" spans="1:25" x14ac:dyDescent="0.25">
      <c r="A17" s="4" t="s">
        <v>606</v>
      </c>
      <c r="B17" s="4"/>
      <c r="C17" s="12" t="s">
        <v>608</v>
      </c>
      <c r="D17" s="63"/>
      <c r="E17" s="63"/>
      <c r="F17" s="63"/>
      <c r="G17" s="63"/>
      <c r="H17" s="63"/>
      <c r="I17" s="63"/>
      <c r="J17" s="63"/>
      <c r="K17" s="63"/>
      <c r="L17" s="63"/>
      <c r="M17" s="19"/>
      <c r="N17" s="19"/>
      <c r="O17" s="19"/>
      <c r="P17" s="19"/>
      <c r="Q17" s="19"/>
      <c r="R17" s="19"/>
      <c r="S17" s="19"/>
      <c r="T17" s="19"/>
      <c r="U17" s="19"/>
      <c r="V17" s="19"/>
      <c r="W17" s="19"/>
      <c r="X17" s="19"/>
      <c r="Y17" s="19"/>
    </row>
    <row r="18" spans="1:25" x14ac:dyDescent="0.25">
      <c r="A18" s="4" t="s">
        <v>607</v>
      </c>
      <c r="B18" s="4"/>
      <c r="C18" s="12" t="s">
        <v>609</v>
      </c>
      <c r="D18" s="63"/>
      <c r="E18" s="63"/>
      <c r="F18" s="63"/>
      <c r="G18" s="63"/>
      <c r="H18" s="63"/>
      <c r="I18" s="63"/>
      <c r="J18" s="63"/>
      <c r="K18" s="63"/>
      <c r="L18" s="63"/>
      <c r="M18" s="19"/>
      <c r="N18" s="19"/>
      <c r="O18" s="19"/>
      <c r="P18" s="19"/>
      <c r="Q18" s="19"/>
      <c r="R18" s="19"/>
      <c r="S18" s="19"/>
      <c r="T18" s="19"/>
      <c r="U18" s="19"/>
      <c r="V18" s="19"/>
      <c r="W18" s="19"/>
      <c r="X18" s="19"/>
      <c r="Y18" s="19"/>
    </row>
    <row r="19" spans="1:25" x14ac:dyDescent="0.25">
      <c r="A19" s="5" t="s">
        <v>13</v>
      </c>
      <c r="B19" s="5"/>
      <c r="C19" s="13">
        <v>11</v>
      </c>
      <c r="D19" s="64">
        <v>524.54999999999995</v>
      </c>
      <c r="E19" s="64">
        <v>533.27</v>
      </c>
      <c r="F19" s="64">
        <v>512.92999999999995</v>
      </c>
      <c r="G19" s="64">
        <v>485.34</v>
      </c>
      <c r="H19" s="64">
        <v>422.54</v>
      </c>
      <c r="I19" s="64">
        <v>423.37</v>
      </c>
      <c r="J19" s="64">
        <v>432.04</v>
      </c>
      <c r="K19" s="64">
        <v>420.26</v>
      </c>
      <c r="L19" s="64">
        <v>438.39</v>
      </c>
      <c r="M19" s="20">
        <v>435.41</v>
      </c>
      <c r="N19" s="20">
        <v>418.92</v>
      </c>
      <c r="O19" s="20">
        <v>405.45</v>
      </c>
      <c r="P19" s="20">
        <v>395.27</v>
      </c>
      <c r="Q19" s="20">
        <v>378.93</v>
      </c>
      <c r="R19" s="20">
        <v>375.59</v>
      </c>
      <c r="S19" s="20">
        <v>374.7</v>
      </c>
      <c r="T19" s="20">
        <v>381.85</v>
      </c>
      <c r="U19" s="20">
        <v>370.16</v>
      </c>
      <c r="V19" s="20">
        <v>359.91</v>
      </c>
      <c r="W19" s="20">
        <v>352.21</v>
      </c>
      <c r="X19" s="20">
        <v>344.89</v>
      </c>
      <c r="Y19" s="20">
        <v>345.55</v>
      </c>
    </row>
    <row r="20" spans="1:25" x14ac:dyDescent="0.25">
      <c r="A20" s="6" t="s">
        <v>14</v>
      </c>
      <c r="B20" s="6"/>
      <c r="C20" s="14" t="s">
        <v>187</v>
      </c>
      <c r="D20" s="65">
        <v>349</v>
      </c>
      <c r="E20" s="65">
        <v>356.73</v>
      </c>
      <c r="F20" s="65">
        <v>358.18</v>
      </c>
      <c r="G20" s="65">
        <v>325.78999999999996</v>
      </c>
      <c r="H20" s="65">
        <v>287.41999999999996</v>
      </c>
      <c r="I20" s="65">
        <v>289.48</v>
      </c>
      <c r="J20" s="65">
        <v>300.64999999999998</v>
      </c>
      <c r="K20" s="65">
        <v>292.95000000000005</v>
      </c>
      <c r="L20" s="65">
        <v>301.65999999999997</v>
      </c>
      <c r="M20" s="21">
        <v>304.43</v>
      </c>
      <c r="N20" s="21">
        <v>301.70000000000005</v>
      </c>
      <c r="O20" s="21">
        <v>300.8</v>
      </c>
      <c r="P20" s="21">
        <v>303.89999999999998</v>
      </c>
      <c r="Q20" s="21">
        <v>282.41999999999996</v>
      </c>
      <c r="R20" s="21">
        <v>281.91000000000003</v>
      </c>
      <c r="S20" s="21">
        <v>278.8</v>
      </c>
      <c r="T20" s="21">
        <v>284.43</v>
      </c>
      <c r="U20" s="21">
        <v>275.34000000000003</v>
      </c>
      <c r="V20" s="21">
        <v>263.78999999999996</v>
      </c>
      <c r="W20" s="21">
        <v>266.75</v>
      </c>
      <c r="X20" s="21">
        <v>252.83</v>
      </c>
      <c r="Y20" s="21">
        <v>255.19</v>
      </c>
    </row>
    <row r="21" spans="1:25" x14ac:dyDescent="0.25">
      <c r="A21" s="6" t="s">
        <v>15</v>
      </c>
      <c r="B21" s="6"/>
      <c r="C21" s="14">
        <v>113</v>
      </c>
      <c r="D21" s="65">
        <v>58.51</v>
      </c>
      <c r="E21" s="65">
        <v>60.16</v>
      </c>
      <c r="F21" s="65">
        <v>58.9</v>
      </c>
      <c r="G21" s="65">
        <v>56.54</v>
      </c>
      <c r="H21" s="65">
        <v>51.47</v>
      </c>
      <c r="I21" s="65">
        <v>52.45</v>
      </c>
      <c r="J21" s="65">
        <v>55</v>
      </c>
      <c r="K21" s="65">
        <v>51.5</v>
      </c>
      <c r="L21" s="65">
        <v>46.9</v>
      </c>
      <c r="M21" s="21">
        <v>41.42</v>
      </c>
      <c r="N21" s="21">
        <v>39.340000000000003</v>
      </c>
      <c r="O21" s="21">
        <v>33.549999999999997</v>
      </c>
      <c r="P21" s="21">
        <v>27.41</v>
      </c>
      <c r="Q21" s="21">
        <v>31.63</v>
      </c>
      <c r="R21" s="21">
        <v>27.51</v>
      </c>
      <c r="S21" s="21">
        <v>24.84</v>
      </c>
      <c r="T21" s="21">
        <v>28.53</v>
      </c>
      <c r="U21" s="21">
        <v>29.5</v>
      </c>
      <c r="V21" s="21">
        <v>26.98</v>
      </c>
      <c r="W21" s="21">
        <v>26.71</v>
      </c>
      <c r="X21" s="21">
        <v>24.73</v>
      </c>
      <c r="Y21" s="21">
        <v>25.6</v>
      </c>
    </row>
    <row r="22" spans="1:25" x14ac:dyDescent="0.25">
      <c r="A22" s="6" t="s">
        <v>16</v>
      </c>
      <c r="B22" s="6"/>
      <c r="C22" s="14">
        <v>114</v>
      </c>
      <c r="D22" s="65">
        <v>29.73</v>
      </c>
      <c r="E22" s="65">
        <v>29.39</v>
      </c>
      <c r="F22" s="65">
        <v>29.52</v>
      </c>
      <c r="G22" s="65">
        <v>28.45</v>
      </c>
      <c r="H22" s="65">
        <v>25.74</v>
      </c>
      <c r="I22" s="65">
        <v>26.23</v>
      </c>
      <c r="J22" s="65">
        <v>26.35</v>
      </c>
      <c r="K22" s="65">
        <v>26.72</v>
      </c>
      <c r="L22" s="65">
        <v>26.14</v>
      </c>
      <c r="M22" s="21">
        <v>26.28</v>
      </c>
      <c r="N22" s="21">
        <v>23.56</v>
      </c>
      <c r="O22" s="21">
        <v>21.8</v>
      </c>
      <c r="P22" s="21">
        <v>20.93</v>
      </c>
      <c r="Q22" s="21">
        <v>20.9</v>
      </c>
      <c r="R22" s="21">
        <v>19.989999999999998</v>
      </c>
      <c r="S22" s="21">
        <v>18.45</v>
      </c>
      <c r="T22" s="21">
        <v>17.52</v>
      </c>
      <c r="U22" s="21">
        <v>15.92</v>
      </c>
      <c r="V22" s="21">
        <v>15.8</v>
      </c>
      <c r="W22" s="21">
        <v>14.88</v>
      </c>
      <c r="X22" s="21">
        <v>17.23</v>
      </c>
      <c r="Y22" s="21">
        <v>16.420000000000002</v>
      </c>
    </row>
    <row r="23" spans="1:25" x14ac:dyDescent="0.25">
      <c r="A23" s="6" t="s">
        <v>17</v>
      </c>
      <c r="B23" s="6"/>
      <c r="C23" s="14">
        <v>115</v>
      </c>
      <c r="D23" s="65">
        <v>33.28</v>
      </c>
      <c r="E23" s="65">
        <v>34.950000000000003</v>
      </c>
      <c r="F23" s="65">
        <v>32.17</v>
      </c>
      <c r="G23" s="65">
        <v>43.69</v>
      </c>
      <c r="H23" s="65">
        <v>32.18</v>
      </c>
      <c r="I23" s="65">
        <v>35.020000000000003</v>
      </c>
      <c r="J23" s="65">
        <v>31.46</v>
      </c>
      <c r="K23" s="65">
        <v>32.11</v>
      </c>
      <c r="L23" s="65">
        <v>34.03</v>
      </c>
      <c r="M23" s="21">
        <v>33.450000000000003</v>
      </c>
      <c r="N23" s="21">
        <v>29.56</v>
      </c>
      <c r="O23" s="21">
        <v>33.11</v>
      </c>
      <c r="P23" s="21">
        <v>30.21</v>
      </c>
      <c r="Q23" s="21">
        <v>31.39</v>
      </c>
      <c r="R23" s="21">
        <v>31.37</v>
      </c>
      <c r="S23" s="21">
        <v>39.99</v>
      </c>
      <c r="T23" s="21">
        <v>35.58</v>
      </c>
      <c r="U23" s="21">
        <v>32.76</v>
      </c>
      <c r="V23" s="21">
        <v>35.6</v>
      </c>
      <c r="W23" s="21">
        <v>34.43</v>
      </c>
      <c r="X23" s="21">
        <v>37.229999999999997</v>
      </c>
      <c r="Y23" s="21">
        <v>37.880000000000003</v>
      </c>
    </row>
    <row r="24" spans="1:25" x14ac:dyDescent="0.25">
      <c r="A24" s="5" t="s">
        <v>18</v>
      </c>
      <c r="B24" s="5"/>
      <c r="C24" s="13">
        <v>21</v>
      </c>
      <c r="D24" s="64">
        <v>185.74</v>
      </c>
      <c r="E24" s="64">
        <v>180.62</v>
      </c>
      <c r="F24" s="64">
        <v>154.24</v>
      </c>
      <c r="G24" s="64">
        <v>159.26</v>
      </c>
      <c r="H24" s="64">
        <v>176.4</v>
      </c>
      <c r="I24" s="64">
        <v>169.48</v>
      </c>
      <c r="J24" s="64">
        <v>177.15</v>
      </c>
      <c r="K24" s="64">
        <v>186.63</v>
      </c>
      <c r="L24" s="64">
        <v>213.28</v>
      </c>
      <c r="M24" s="20">
        <v>245.39</v>
      </c>
      <c r="N24" s="20">
        <v>259.02999999999997</v>
      </c>
      <c r="O24" s="20">
        <v>265.85000000000002</v>
      </c>
      <c r="P24" s="20">
        <v>246.05</v>
      </c>
      <c r="Q24" s="20">
        <v>252.19</v>
      </c>
      <c r="R24" s="20">
        <v>272.23</v>
      </c>
      <c r="S24" s="20">
        <v>296.51</v>
      </c>
      <c r="T24" s="20">
        <v>300.24</v>
      </c>
      <c r="U24" s="20">
        <v>307.52999999999997</v>
      </c>
      <c r="V24" s="20">
        <v>289.91000000000003</v>
      </c>
      <c r="W24" s="20">
        <v>263.8</v>
      </c>
      <c r="X24" s="20">
        <v>264.23</v>
      </c>
      <c r="Y24" s="20">
        <v>272.27</v>
      </c>
    </row>
    <row r="25" spans="1:25" x14ac:dyDescent="0.25">
      <c r="A25" s="5" t="s">
        <v>19</v>
      </c>
      <c r="B25" s="5"/>
      <c r="C25" s="13">
        <v>22</v>
      </c>
      <c r="D25" s="64">
        <v>115.66</v>
      </c>
      <c r="E25" s="64">
        <v>114.28</v>
      </c>
      <c r="F25" s="64">
        <v>114.75</v>
      </c>
      <c r="G25" s="64">
        <v>115.76</v>
      </c>
      <c r="H25" s="64">
        <v>122.79</v>
      </c>
      <c r="I25" s="64">
        <v>131.08000000000001</v>
      </c>
      <c r="J25" s="64">
        <v>130.69</v>
      </c>
      <c r="K25" s="64">
        <v>132.1</v>
      </c>
      <c r="L25" s="64">
        <v>123.45</v>
      </c>
      <c r="M25" s="20">
        <v>121.52</v>
      </c>
      <c r="N25" s="20">
        <v>137.46</v>
      </c>
      <c r="O25" s="20">
        <v>146.21</v>
      </c>
      <c r="P25" s="20">
        <v>144.15</v>
      </c>
      <c r="Q25" s="20">
        <v>141.28</v>
      </c>
      <c r="R25" s="20">
        <v>137.1</v>
      </c>
      <c r="S25" s="20">
        <v>133.43</v>
      </c>
      <c r="T25" s="20">
        <v>135.02000000000001</v>
      </c>
      <c r="U25" s="20">
        <v>136.91999999999999</v>
      </c>
      <c r="V25" s="20">
        <v>136.99</v>
      </c>
      <c r="W25" s="20">
        <v>137.22999999999999</v>
      </c>
      <c r="X25" s="20">
        <v>132.63999999999999</v>
      </c>
      <c r="Y25" s="20">
        <v>144.77000000000001</v>
      </c>
    </row>
    <row r="26" spans="1:25" x14ac:dyDescent="0.25">
      <c r="A26" s="7" t="s">
        <v>20</v>
      </c>
      <c r="B26" s="7"/>
      <c r="C26" s="14">
        <v>2211</v>
      </c>
      <c r="D26" s="65">
        <v>89.6</v>
      </c>
      <c r="E26" s="65">
        <v>89.07</v>
      </c>
      <c r="F26" s="65">
        <v>87</v>
      </c>
      <c r="G26" s="65">
        <v>86.46</v>
      </c>
      <c r="H26" s="65">
        <v>92.51</v>
      </c>
      <c r="I26" s="65">
        <v>97.83</v>
      </c>
      <c r="J26" s="65">
        <v>97.56</v>
      </c>
      <c r="K26" s="65">
        <v>102.47</v>
      </c>
      <c r="L26" s="65">
        <v>95.27</v>
      </c>
      <c r="M26" s="21">
        <v>92.04</v>
      </c>
      <c r="N26" s="21">
        <v>105.8</v>
      </c>
      <c r="O26" s="21">
        <v>111.91</v>
      </c>
      <c r="P26" s="21">
        <v>108.67</v>
      </c>
      <c r="Q26" s="21">
        <v>110.22</v>
      </c>
      <c r="R26" s="21">
        <v>106.76</v>
      </c>
      <c r="S26" s="21">
        <v>101.73</v>
      </c>
      <c r="T26" s="21">
        <v>97.86</v>
      </c>
      <c r="U26" s="21">
        <v>103.36</v>
      </c>
      <c r="V26" s="21">
        <v>100.38</v>
      </c>
      <c r="W26" s="21">
        <v>100.78</v>
      </c>
      <c r="X26" s="21">
        <v>101.66</v>
      </c>
      <c r="Y26" s="21">
        <v>111.44</v>
      </c>
    </row>
    <row r="27" spans="1:25" x14ac:dyDescent="0.25">
      <c r="A27" s="7" t="s">
        <v>21</v>
      </c>
      <c r="B27" s="7"/>
      <c r="C27" s="14">
        <v>2213</v>
      </c>
      <c r="D27" s="65">
        <v>5.46</v>
      </c>
      <c r="E27" s="65">
        <v>5.88</v>
      </c>
      <c r="F27" s="65">
        <v>8.74</v>
      </c>
      <c r="G27" s="65">
        <v>11.89</v>
      </c>
      <c r="H27" s="65">
        <v>12.91</v>
      </c>
      <c r="I27" s="65">
        <v>13.63</v>
      </c>
      <c r="J27" s="65">
        <v>17.16</v>
      </c>
      <c r="K27" s="65">
        <v>11.75</v>
      </c>
      <c r="L27" s="65">
        <v>13.45</v>
      </c>
      <c r="M27" s="21">
        <v>14.3</v>
      </c>
      <c r="N27" s="21">
        <v>16.420000000000002</v>
      </c>
      <c r="O27" s="21">
        <v>15.71</v>
      </c>
      <c r="P27" s="21">
        <v>17.649999999999999</v>
      </c>
      <c r="Q27" s="21">
        <v>16.38</v>
      </c>
      <c r="R27" s="21">
        <v>15.27</v>
      </c>
      <c r="S27" s="21">
        <v>15.92</v>
      </c>
      <c r="T27" s="21">
        <v>21.38</v>
      </c>
      <c r="U27" s="21">
        <v>18.18</v>
      </c>
      <c r="V27" s="21">
        <v>20.239999999999998</v>
      </c>
      <c r="W27" s="21">
        <v>23.19</v>
      </c>
      <c r="X27" s="21">
        <v>17.59</v>
      </c>
      <c r="Y27" s="21">
        <v>18.38</v>
      </c>
    </row>
    <row r="28" spans="1:25" x14ac:dyDescent="0.25">
      <c r="A28" s="5" t="s">
        <v>22</v>
      </c>
      <c r="B28" s="5"/>
      <c r="C28" s="13">
        <v>23</v>
      </c>
      <c r="D28" s="64">
        <v>725.8</v>
      </c>
      <c r="E28" s="64">
        <v>735.98</v>
      </c>
      <c r="F28" s="64">
        <v>763.95</v>
      </c>
      <c r="G28" s="64">
        <v>806.9</v>
      </c>
      <c r="H28" s="64">
        <v>822.58</v>
      </c>
      <c r="I28" s="64">
        <v>863.02</v>
      </c>
      <c r="J28" s="64">
        <v>910.56</v>
      </c>
      <c r="K28" s="64">
        <v>954.07</v>
      </c>
      <c r="L28" s="64">
        <v>1022.13</v>
      </c>
      <c r="M28" s="20">
        <v>1066.33</v>
      </c>
      <c r="N28" s="20">
        <v>1127.3</v>
      </c>
      <c r="O28" s="20">
        <v>1235.82</v>
      </c>
      <c r="P28" s="20">
        <v>1189.56</v>
      </c>
      <c r="Q28" s="20">
        <v>1241.9000000000001</v>
      </c>
      <c r="R28" s="20">
        <v>1294.56</v>
      </c>
      <c r="S28" s="20">
        <v>1322.84</v>
      </c>
      <c r="T28" s="20">
        <v>1369.84</v>
      </c>
      <c r="U28" s="20">
        <v>1371.5</v>
      </c>
      <c r="V28" s="20">
        <v>1371.2</v>
      </c>
      <c r="W28" s="20">
        <v>1385</v>
      </c>
      <c r="X28" s="20">
        <v>1409.34</v>
      </c>
      <c r="Y28" s="20">
        <v>1437.49</v>
      </c>
    </row>
    <row r="29" spans="1:25" x14ac:dyDescent="0.25">
      <c r="A29" s="5" t="s">
        <v>23</v>
      </c>
      <c r="B29" s="5"/>
      <c r="C29" s="13" t="s">
        <v>188</v>
      </c>
      <c r="D29" s="64">
        <v>2021.2</v>
      </c>
      <c r="E29" s="64">
        <v>2103.2800000000002</v>
      </c>
      <c r="F29" s="64">
        <v>2188.2199999999998</v>
      </c>
      <c r="G29" s="64">
        <v>2242.29</v>
      </c>
      <c r="H29" s="64">
        <v>2222.0500000000002</v>
      </c>
      <c r="I29" s="64">
        <v>2288.92</v>
      </c>
      <c r="J29" s="64">
        <v>2277.37</v>
      </c>
      <c r="K29" s="64">
        <v>2297.15</v>
      </c>
      <c r="L29" s="64">
        <v>2203.4</v>
      </c>
      <c r="M29" s="20">
        <v>2102.16</v>
      </c>
      <c r="N29" s="20">
        <v>2026.05</v>
      </c>
      <c r="O29" s="20">
        <v>1927.19</v>
      </c>
      <c r="P29" s="20">
        <v>1745.08</v>
      </c>
      <c r="Q29" s="20">
        <v>1710.71</v>
      </c>
      <c r="R29" s="20">
        <v>1721.77</v>
      </c>
      <c r="S29" s="20">
        <v>1746.46</v>
      </c>
      <c r="T29" s="20">
        <v>1723.14</v>
      </c>
      <c r="U29" s="20">
        <v>1710.99</v>
      </c>
      <c r="V29" s="20">
        <v>1712.44</v>
      </c>
      <c r="W29" s="20">
        <v>1694.77</v>
      </c>
      <c r="X29" s="20">
        <v>1724.84</v>
      </c>
      <c r="Y29" s="20">
        <v>1728.37</v>
      </c>
    </row>
    <row r="30" spans="1:25" x14ac:dyDescent="0.25">
      <c r="A30" s="6" t="s">
        <v>24</v>
      </c>
      <c r="B30" s="6"/>
      <c r="C30" s="14">
        <v>311</v>
      </c>
      <c r="D30" s="65">
        <v>225.74</v>
      </c>
      <c r="E30" s="65">
        <v>228.29</v>
      </c>
      <c r="F30" s="65">
        <v>226.9</v>
      </c>
      <c r="G30" s="65">
        <v>226.27</v>
      </c>
      <c r="H30" s="65">
        <v>235.03</v>
      </c>
      <c r="I30" s="65">
        <v>252.92</v>
      </c>
      <c r="J30" s="65">
        <v>260.67</v>
      </c>
      <c r="K30" s="65">
        <v>273.36</v>
      </c>
      <c r="L30" s="65">
        <v>266.86</v>
      </c>
      <c r="M30" s="21">
        <v>253.78</v>
      </c>
      <c r="N30" s="21">
        <v>255.58</v>
      </c>
      <c r="O30" s="21">
        <v>253.02</v>
      </c>
      <c r="P30" s="21">
        <v>254.15</v>
      </c>
      <c r="Q30" s="21">
        <v>238.92</v>
      </c>
      <c r="R30" s="21">
        <v>252.17</v>
      </c>
      <c r="S30" s="21">
        <v>261.08</v>
      </c>
      <c r="T30" s="21">
        <v>251.95</v>
      </c>
      <c r="U30" s="21">
        <v>254.91</v>
      </c>
      <c r="V30" s="21">
        <v>255.6</v>
      </c>
      <c r="W30" s="21">
        <v>249.91</v>
      </c>
      <c r="X30" s="21">
        <v>245.82</v>
      </c>
      <c r="Y30" s="21">
        <v>266.57</v>
      </c>
    </row>
    <row r="31" spans="1:25" x14ac:dyDescent="0.25">
      <c r="A31" s="6" t="s">
        <v>25</v>
      </c>
      <c r="B31" s="6"/>
      <c r="C31" s="14">
        <v>312</v>
      </c>
      <c r="D31" s="65">
        <v>30.33</v>
      </c>
      <c r="E31" s="65">
        <v>38.01</v>
      </c>
      <c r="F31" s="65">
        <v>37.880000000000003</v>
      </c>
      <c r="G31" s="65">
        <v>38.44</v>
      </c>
      <c r="H31" s="65">
        <v>33.68</v>
      </c>
      <c r="I31" s="65">
        <v>37.840000000000003</v>
      </c>
      <c r="J31" s="65">
        <v>39.53</v>
      </c>
      <c r="K31" s="65">
        <v>37.43</v>
      </c>
      <c r="L31" s="65">
        <v>34.74</v>
      </c>
      <c r="M31" s="21">
        <v>31.87</v>
      </c>
      <c r="N31" s="21">
        <v>35.03</v>
      </c>
      <c r="O31" s="21">
        <v>37.31</v>
      </c>
      <c r="P31" s="21">
        <v>31.33</v>
      </c>
      <c r="Q31" s="21">
        <v>29.25</v>
      </c>
      <c r="R31" s="21">
        <v>33.81</v>
      </c>
      <c r="S31" s="21">
        <v>32.28</v>
      </c>
      <c r="T31" s="21">
        <v>31.06</v>
      </c>
      <c r="U31" s="21">
        <v>33.36</v>
      </c>
      <c r="V31" s="21">
        <v>41.44</v>
      </c>
      <c r="W31" s="21">
        <v>36.799999999999997</v>
      </c>
      <c r="X31" s="21">
        <v>34.15</v>
      </c>
      <c r="Y31" s="21">
        <v>32.4</v>
      </c>
    </row>
    <row r="32" spans="1:25" x14ac:dyDescent="0.25">
      <c r="A32" s="6" t="s">
        <v>26</v>
      </c>
      <c r="B32" s="6"/>
      <c r="C32" s="14">
        <v>3121</v>
      </c>
      <c r="D32" s="65">
        <v>26.84</v>
      </c>
      <c r="E32" s="65">
        <v>33.07</v>
      </c>
      <c r="F32" s="65">
        <v>32.090000000000003</v>
      </c>
      <c r="G32" s="65">
        <v>33.270000000000003</v>
      </c>
      <c r="H32" s="65">
        <v>29.43</v>
      </c>
      <c r="I32" s="65">
        <v>34.78</v>
      </c>
      <c r="J32" s="65">
        <v>33.270000000000003</v>
      </c>
      <c r="K32" s="65">
        <v>33.31</v>
      </c>
      <c r="L32" s="65">
        <v>31.59</v>
      </c>
      <c r="M32" s="21">
        <v>29.73</v>
      </c>
      <c r="N32" s="21">
        <v>32.159999999999997</v>
      </c>
      <c r="O32" s="21">
        <v>35.630000000000003</v>
      </c>
      <c r="P32" s="21">
        <v>29.86</v>
      </c>
      <c r="Q32" s="21">
        <v>26.69</v>
      </c>
      <c r="R32" s="21">
        <v>31.87</v>
      </c>
      <c r="S32" s="21">
        <v>30.68</v>
      </c>
      <c r="T32" s="21">
        <v>29.19</v>
      </c>
      <c r="U32" s="21">
        <v>31.08</v>
      </c>
      <c r="V32" s="21">
        <v>39.5</v>
      </c>
      <c r="W32" s="21">
        <v>35.200000000000003</v>
      </c>
      <c r="X32" s="21">
        <v>33</v>
      </c>
      <c r="Y32" s="21">
        <v>31.6</v>
      </c>
    </row>
    <row r="33" spans="1:25" x14ac:dyDescent="0.25">
      <c r="A33" s="6" t="s">
        <v>27</v>
      </c>
      <c r="B33" s="6"/>
      <c r="C33" s="14" t="s">
        <v>189</v>
      </c>
      <c r="D33" s="65">
        <v>48.34</v>
      </c>
      <c r="E33" s="65">
        <v>57.11</v>
      </c>
      <c r="F33" s="65">
        <v>45.63</v>
      </c>
      <c r="G33" s="65">
        <v>48.74</v>
      </c>
      <c r="H33" s="65">
        <v>44.83</v>
      </c>
      <c r="I33" s="65">
        <v>45.98</v>
      </c>
      <c r="J33" s="65">
        <v>44.98</v>
      </c>
      <c r="K33" s="65">
        <v>46.09</v>
      </c>
      <c r="L33" s="65">
        <v>38.64</v>
      </c>
      <c r="M33" s="21">
        <v>33.26</v>
      </c>
      <c r="N33" s="21">
        <v>33.51</v>
      </c>
      <c r="O33" s="21">
        <v>24.41</v>
      </c>
      <c r="P33" s="21">
        <v>22.01</v>
      </c>
      <c r="Q33" s="21">
        <v>25.14</v>
      </c>
      <c r="R33" s="21">
        <v>19.690000000000001</v>
      </c>
      <c r="S33" s="21">
        <v>20.21</v>
      </c>
      <c r="T33" s="21">
        <v>22.47</v>
      </c>
      <c r="U33" s="21">
        <v>22.14</v>
      </c>
      <c r="V33" s="21">
        <v>19.53</v>
      </c>
      <c r="W33" s="21">
        <v>22.87</v>
      </c>
      <c r="X33" s="21">
        <v>18.93</v>
      </c>
      <c r="Y33" s="21">
        <v>15.9</v>
      </c>
    </row>
    <row r="34" spans="1:25" x14ac:dyDescent="0.25">
      <c r="A34" s="6" t="s">
        <v>28</v>
      </c>
      <c r="B34" s="6"/>
      <c r="C34" s="14" t="s">
        <v>190</v>
      </c>
      <c r="D34" s="65">
        <v>121.19</v>
      </c>
      <c r="E34" s="65">
        <v>129.44999999999999</v>
      </c>
      <c r="F34" s="65">
        <v>130.14000000000001</v>
      </c>
      <c r="G34" s="65">
        <v>108.97</v>
      </c>
      <c r="H34" s="65">
        <v>120.52000000000001</v>
      </c>
      <c r="I34" s="65">
        <v>103.15</v>
      </c>
      <c r="J34" s="65">
        <v>100.03</v>
      </c>
      <c r="K34" s="65">
        <v>89.029999999999987</v>
      </c>
      <c r="L34" s="65">
        <v>74.929999999999993</v>
      </c>
      <c r="M34" s="21">
        <v>68.28</v>
      </c>
      <c r="N34" s="21">
        <v>61.41</v>
      </c>
      <c r="O34" s="21">
        <v>49.94</v>
      </c>
      <c r="P34" s="21">
        <v>40.200000000000003</v>
      </c>
      <c r="Q34" s="21">
        <v>44.129999999999995</v>
      </c>
      <c r="R34" s="21">
        <v>42.37</v>
      </c>
      <c r="S34" s="21">
        <v>39.39</v>
      </c>
      <c r="T34" s="21">
        <v>41.75</v>
      </c>
      <c r="U34" s="21">
        <v>30.42</v>
      </c>
      <c r="V34" s="21">
        <v>33.799999999999997</v>
      </c>
      <c r="W34" s="21">
        <v>34.49</v>
      </c>
      <c r="X34" s="21">
        <v>35.15</v>
      </c>
      <c r="Y34" s="21">
        <v>33.58</v>
      </c>
    </row>
    <row r="35" spans="1:25" x14ac:dyDescent="0.25">
      <c r="A35" s="6" t="s">
        <v>29</v>
      </c>
      <c r="B35" s="6"/>
      <c r="C35" s="14">
        <v>321</v>
      </c>
      <c r="D35" s="65">
        <v>160.94999999999999</v>
      </c>
      <c r="E35" s="65">
        <v>171.81</v>
      </c>
      <c r="F35" s="65">
        <v>181.49</v>
      </c>
      <c r="G35" s="65">
        <v>189.52</v>
      </c>
      <c r="H35" s="65">
        <v>193.96</v>
      </c>
      <c r="I35" s="65">
        <v>212.25</v>
      </c>
      <c r="J35" s="65">
        <v>221.39</v>
      </c>
      <c r="K35" s="65">
        <v>230.29</v>
      </c>
      <c r="L35" s="65">
        <v>207.25</v>
      </c>
      <c r="M35" s="21">
        <v>204.59</v>
      </c>
      <c r="N35" s="21">
        <v>184.94</v>
      </c>
      <c r="O35" s="21">
        <v>165.84</v>
      </c>
      <c r="P35" s="21">
        <v>152.30000000000001</v>
      </c>
      <c r="Q35" s="21">
        <v>146.11000000000001</v>
      </c>
      <c r="R35" s="21">
        <v>143.84</v>
      </c>
      <c r="S35" s="21">
        <v>145.41999999999999</v>
      </c>
      <c r="T35" s="21">
        <v>143.75</v>
      </c>
      <c r="U35" s="21">
        <v>149.63999999999999</v>
      </c>
      <c r="V35" s="21">
        <v>148.81</v>
      </c>
      <c r="W35" s="21">
        <v>122.24</v>
      </c>
      <c r="X35" s="21">
        <v>108.08</v>
      </c>
      <c r="Y35" s="21">
        <v>106.48</v>
      </c>
    </row>
    <row r="36" spans="1:25" x14ac:dyDescent="0.25">
      <c r="A36" s="6" t="s">
        <v>30</v>
      </c>
      <c r="B36" s="6"/>
      <c r="C36" s="14">
        <v>322</v>
      </c>
      <c r="D36" s="65">
        <v>116</v>
      </c>
      <c r="E36" s="65">
        <v>121.81</v>
      </c>
      <c r="F36" s="65">
        <v>116.82</v>
      </c>
      <c r="G36" s="65">
        <v>115.35</v>
      </c>
      <c r="H36" s="65">
        <v>107.92</v>
      </c>
      <c r="I36" s="65">
        <v>105.96</v>
      </c>
      <c r="J36" s="65">
        <v>108.13</v>
      </c>
      <c r="K36" s="65">
        <v>104.11</v>
      </c>
      <c r="L36" s="65">
        <v>100.81</v>
      </c>
      <c r="M36" s="21">
        <v>93.36</v>
      </c>
      <c r="N36" s="21">
        <v>86.47</v>
      </c>
      <c r="O36" s="21">
        <v>89.72</v>
      </c>
      <c r="P36" s="21">
        <v>74.03</v>
      </c>
      <c r="Q36" s="21">
        <v>73.290000000000006</v>
      </c>
      <c r="R36" s="21">
        <v>73.739999999999995</v>
      </c>
      <c r="S36" s="21">
        <v>66.680000000000007</v>
      </c>
      <c r="T36" s="21">
        <v>62.68</v>
      </c>
      <c r="U36" s="21">
        <v>69.349999999999994</v>
      </c>
      <c r="V36" s="21">
        <v>61.31</v>
      </c>
      <c r="W36" s="21">
        <v>60.24</v>
      </c>
      <c r="X36" s="21">
        <v>57.58</v>
      </c>
      <c r="Y36" s="21">
        <v>60.16</v>
      </c>
    </row>
    <row r="37" spans="1:25" x14ac:dyDescent="0.25">
      <c r="A37" s="6" t="s">
        <v>31</v>
      </c>
      <c r="B37" s="6"/>
      <c r="C37" s="14">
        <v>323</v>
      </c>
      <c r="D37" s="65">
        <v>93.88</v>
      </c>
      <c r="E37" s="65">
        <v>94.79</v>
      </c>
      <c r="F37" s="65">
        <v>107.5</v>
      </c>
      <c r="G37" s="65">
        <v>96.74</v>
      </c>
      <c r="H37" s="65">
        <v>94.3</v>
      </c>
      <c r="I37" s="65">
        <v>102.96</v>
      </c>
      <c r="J37" s="65">
        <v>115.19</v>
      </c>
      <c r="K37" s="65">
        <v>113.63</v>
      </c>
      <c r="L37" s="65">
        <v>99.26</v>
      </c>
      <c r="M37" s="21">
        <v>89.33</v>
      </c>
      <c r="N37" s="21">
        <v>90.98</v>
      </c>
      <c r="O37" s="21">
        <v>98.09</v>
      </c>
      <c r="P37" s="21">
        <v>87.8</v>
      </c>
      <c r="Q37" s="21">
        <v>84.99</v>
      </c>
      <c r="R37" s="21">
        <v>80.930000000000007</v>
      </c>
      <c r="S37" s="21">
        <v>69.45</v>
      </c>
      <c r="T37" s="21">
        <v>70.5</v>
      </c>
      <c r="U37" s="21">
        <v>64.5</v>
      </c>
      <c r="V37" s="21">
        <v>67.260000000000005</v>
      </c>
      <c r="W37" s="21">
        <v>59.15</v>
      </c>
      <c r="X37" s="21">
        <v>68.88</v>
      </c>
      <c r="Y37" s="21">
        <v>61.65</v>
      </c>
    </row>
    <row r="38" spans="1:25" x14ac:dyDescent="0.25">
      <c r="A38" s="6" t="s">
        <v>32</v>
      </c>
      <c r="B38" s="6"/>
      <c r="C38" s="14">
        <v>324</v>
      </c>
      <c r="D38" s="65">
        <v>21.14</v>
      </c>
      <c r="E38" s="65">
        <v>18.63</v>
      </c>
      <c r="F38" s="65">
        <v>16.68</v>
      </c>
      <c r="G38" s="65">
        <v>19.190000000000001</v>
      </c>
      <c r="H38" s="65">
        <v>16.829999999999998</v>
      </c>
      <c r="I38" s="65">
        <v>16.579999999999998</v>
      </c>
      <c r="J38" s="65">
        <v>16.11</v>
      </c>
      <c r="K38" s="65">
        <v>17.57</v>
      </c>
      <c r="L38" s="65">
        <v>18.39</v>
      </c>
      <c r="M38" s="21">
        <v>16.54</v>
      </c>
      <c r="N38" s="21">
        <v>18.68</v>
      </c>
      <c r="O38" s="21">
        <v>18.46</v>
      </c>
      <c r="P38" s="21">
        <v>19.04</v>
      </c>
      <c r="Q38" s="21">
        <v>18.170000000000002</v>
      </c>
      <c r="R38" s="21">
        <v>12.35</v>
      </c>
      <c r="S38" s="21">
        <v>17.62</v>
      </c>
      <c r="T38" s="21">
        <v>14.53</v>
      </c>
      <c r="U38" s="21">
        <v>15.22</v>
      </c>
      <c r="V38" s="21">
        <v>14.12</v>
      </c>
      <c r="W38" s="21">
        <v>12.56</v>
      </c>
      <c r="X38" s="21">
        <v>15.61</v>
      </c>
      <c r="Y38" s="21">
        <v>14.21</v>
      </c>
    </row>
    <row r="39" spans="1:25" x14ac:dyDescent="0.25">
      <c r="A39" s="6" t="s">
        <v>33</v>
      </c>
      <c r="B39" s="6"/>
      <c r="C39" s="14">
        <v>325</v>
      </c>
      <c r="D39" s="65">
        <v>100.07</v>
      </c>
      <c r="E39" s="65">
        <v>109.01</v>
      </c>
      <c r="F39" s="65">
        <v>112.58</v>
      </c>
      <c r="G39" s="65">
        <v>117.51</v>
      </c>
      <c r="H39" s="65">
        <v>118.73</v>
      </c>
      <c r="I39" s="65">
        <v>125.27</v>
      </c>
      <c r="J39" s="65">
        <v>121.09</v>
      </c>
      <c r="K39" s="65">
        <v>118.04</v>
      </c>
      <c r="L39" s="65">
        <v>115.37</v>
      </c>
      <c r="M39" s="21">
        <v>103.06</v>
      </c>
      <c r="N39" s="21">
        <v>107.55</v>
      </c>
      <c r="O39" s="21">
        <v>107.53</v>
      </c>
      <c r="P39" s="21">
        <v>100.77</v>
      </c>
      <c r="Q39" s="21">
        <v>106.97</v>
      </c>
      <c r="R39" s="21">
        <v>99.59</v>
      </c>
      <c r="S39" s="21">
        <v>94.38</v>
      </c>
      <c r="T39" s="21">
        <v>107.45</v>
      </c>
      <c r="U39" s="21">
        <v>102.88</v>
      </c>
      <c r="V39" s="21">
        <v>100.32</v>
      </c>
      <c r="W39" s="21">
        <v>94.89</v>
      </c>
      <c r="X39" s="21">
        <v>98.63</v>
      </c>
      <c r="Y39" s="21">
        <v>102.79</v>
      </c>
    </row>
    <row r="40" spans="1:25" x14ac:dyDescent="0.25">
      <c r="A40" s="7" t="s">
        <v>34</v>
      </c>
      <c r="B40" s="7"/>
      <c r="C40" s="14" t="s">
        <v>191</v>
      </c>
      <c r="D40" s="65">
        <v>28.84</v>
      </c>
      <c r="E40" s="65">
        <v>27.9</v>
      </c>
      <c r="F40" s="65">
        <v>30.24</v>
      </c>
      <c r="G40" s="65">
        <v>31.45</v>
      </c>
      <c r="H40" s="65">
        <v>27.62</v>
      </c>
      <c r="I40" s="65">
        <v>26.23</v>
      </c>
      <c r="J40" s="65">
        <v>30.9</v>
      </c>
      <c r="K40" s="65">
        <v>25.74</v>
      </c>
      <c r="L40" s="65">
        <v>22.48</v>
      </c>
      <c r="M40" s="21">
        <v>25.87</v>
      </c>
      <c r="N40" s="21">
        <v>22.63</v>
      </c>
      <c r="O40" s="21">
        <v>21.95</v>
      </c>
      <c r="P40" s="21">
        <v>23.31</v>
      </c>
      <c r="Q40" s="21">
        <v>21.53</v>
      </c>
      <c r="R40" s="21">
        <v>19.87</v>
      </c>
      <c r="S40" s="21">
        <v>20.51</v>
      </c>
      <c r="T40" s="21">
        <v>24.02</v>
      </c>
      <c r="U40" s="21">
        <v>20.6</v>
      </c>
      <c r="V40" s="21">
        <v>22.79</v>
      </c>
      <c r="W40" s="21">
        <v>20.99</v>
      </c>
      <c r="X40" s="21">
        <v>19.239999999999998</v>
      </c>
      <c r="Y40" s="21">
        <v>16.7</v>
      </c>
    </row>
    <row r="41" spans="1:25" x14ac:dyDescent="0.25">
      <c r="A41" s="7" t="s">
        <v>35</v>
      </c>
      <c r="B41" s="7"/>
      <c r="C41" s="14" t="s">
        <v>192</v>
      </c>
      <c r="D41" s="65">
        <v>10.38</v>
      </c>
      <c r="E41" s="65">
        <v>12.93</v>
      </c>
      <c r="F41" s="65">
        <v>16.96</v>
      </c>
      <c r="G41" s="65">
        <v>10.97</v>
      </c>
      <c r="H41" s="65">
        <v>17.690000000000001</v>
      </c>
      <c r="I41" s="65">
        <v>15.63</v>
      </c>
      <c r="J41" s="65">
        <v>14.36</v>
      </c>
      <c r="K41" s="65">
        <v>16.75</v>
      </c>
      <c r="L41" s="65">
        <v>17.3</v>
      </c>
      <c r="M41" s="21">
        <v>12.24</v>
      </c>
      <c r="N41" s="21">
        <v>14.4</v>
      </c>
      <c r="O41" s="21">
        <v>13.38</v>
      </c>
      <c r="P41" s="21">
        <v>10.17</v>
      </c>
      <c r="Q41" s="21">
        <v>13.6</v>
      </c>
      <c r="R41" s="21">
        <v>11.27</v>
      </c>
      <c r="S41" s="21">
        <v>11.87</v>
      </c>
      <c r="T41" s="21">
        <v>9.69</v>
      </c>
      <c r="U41" s="21">
        <v>9.42</v>
      </c>
      <c r="V41" s="21">
        <v>10.06</v>
      </c>
      <c r="W41" s="21">
        <v>12.51</v>
      </c>
      <c r="X41" s="21">
        <v>11.92</v>
      </c>
      <c r="Y41" s="21">
        <v>12.96</v>
      </c>
    </row>
    <row r="42" spans="1:25" x14ac:dyDescent="0.25">
      <c r="A42" s="7" t="s">
        <v>36</v>
      </c>
      <c r="B42" s="7"/>
      <c r="C42" s="14">
        <v>3254</v>
      </c>
      <c r="D42" s="65">
        <v>32.950000000000003</v>
      </c>
      <c r="E42" s="65">
        <v>36.72</v>
      </c>
      <c r="F42" s="65">
        <v>37.85</v>
      </c>
      <c r="G42" s="65">
        <v>47.51</v>
      </c>
      <c r="H42" s="65">
        <v>45.25</v>
      </c>
      <c r="I42" s="65">
        <v>53.07</v>
      </c>
      <c r="J42" s="65">
        <v>52.95</v>
      </c>
      <c r="K42" s="65">
        <v>50.08</v>
      </c>
      <c r="L42" s="65">
        <v>48.72</v>
      </c>
      <c r="M42" s="21">
        <v>43.52</v>
      </c>
      <c r="N42" s="21">
        <v>43.62</v>
      </c>
      <c r="O42" s="21">
        <v>45.5</v>
      </c>
      <c r="P42" s="21">
        <v>40.69</v>
      </c>
      <c r="Q42" s="21">
        <v>44.63</v>
      </c>
      <c r="R42" s="21">
        <v>37.86</v>
      </c>
      <c r="S42" s="21">
        <v>39.909999999999997</v>
      </c>
      <c r="T42" s="21">
        <v>51.5</v>
      </c>
      <c r="U42" s="21">
        <v>44.02</v>
      </c>
      <c r="V42" s="21">
        <v>40.89</v>
      </c>
      <c r="W42" s="21">
        <v>37.18</v>
      </c>
      <c r="X42" s="21">
        <v>40.369999999999997</v>
      </c>
      <c r="Y42" s="21">
        <v>45.3</v>
      </c>
    </row>
    <row r="43" spans="1:25" x14ac:dyDescent="0.25">
      <c r="A43" s="6" t="s">
        <v>37</v>
      </c>
      <c r="B43" s="6"/>
      <c r="C43" s="14">
        <v>326</v>
      </c>
      <c r="D43" s="65">
        <v>107.94</v>
      </c>
      <c r="E43" s="65">
        <v>112.81</v>
      </c>
      <c r="F43" s="65">
        <v>125.22</v>
      </c>
      <c r="G43" s="65">
        <v>127.49</v>
      </c>
      <c r="H43" s="65">
        <v>120.86</v>
      </c>
      <c r="I43" s="65">
        <v>130.03</v>
      </c>
      <c r="J43" s="65">
        <v>133.26</v>
      </c>
      <c r="K43" s="65">
        <v>139.11000000000001</v>
      </c>
      <c r="L43" s="65">
        <v>144.36000000000001</v>
      </c>
      <c r="M43" s="21">
        <v>130.13999999999999</v>
      </c>
      <c r="N43" s="21">
        <v>119.68</v>
      </c>
      <c r="O43" s="21">
        <v>103.19</v>
      </c>
      <c r="P43" s="21">
        <v>100.5</v>
      </c>
      <c r="Q43" s="21">
        <v>92.64</v>
      </c>
      <c r="R43" s="21">
        <v>91.44</v>
      </c>
      <c r="S43" s="21">
        <v>88.47</v>
      </c>
      <c r="T43" s="21">
        <v>91.4</v>
      </c>
      <c r="U43" s="21">
        <v>88.75</v>
      </c>
      <c r="V43" s="21">
        <v>88.91</v>
      </c>
      <c r="W43" s="21">
        <v>90.97</v>
      </c>
      <c r="X43" s="21">
        <v>107.09</v>
      </c>
      <c r="Y43" s="21">
        <v>98.61</v>
      </c>
    </row>
    <row r="44" spans="1:25" x14ac:dyDescent="0.25">
      <c r="A44" s="6" t="s">
        <v>38</v>
      </c>
      <c r="B44" s="6"/>
      <c r="C44" s="14">
        <v>327</v>
      </c>
      <c r="D44" s="65">
        <v>52.32</v>
      </c>
      <c r="E44" s="65">
        <v>50.53</v>
      </c>
      <c r="F44" s="65">
        <v>56.39</v>
      </c>
      <c r="G44" s="65">
        <v>56.55</v>
      </c>
      <c r="H44" s="65">
        <v>56.57</v>
      </c>
      <c r="I44" s="65">
        <v>52.59</v>
      </c>
      <c r="J44" s="65">
        <v>52.38</v>
      </c>
      <c r="K44" s="65">
        <v>65</v>
      </c>
      <c r="L44" s="65">
        <v>62.36</v>
      </c>
      <c r="M44" s="21">
        <v>63.86</v>
      </c>
      <c r="N44" s="21">
        <v>56.14</v>
      </c>
      <c r="O44" s="21">
        <v>57.7</v>
      </c>
      <c r="P44" s="21">
        <v>56.8</v>
      </c>
      <c r="Q44" s="21">
        <v>44.93</v>
      </c>
      <c r="R44" s="21">
        <v>51.11</v>
      </c>
      <c r="S44" s="21">
        <v>52.34</v>
      </c>
      <c r="T44" s="21">
        <v>47.05</v>
      </c>
      <c r="U44" s="21">
        <v>48.62</v>
      </c>
      <c r="V44" s="21">
        <v>53.77</v>
      </c>
      <c r="W44" s="21">
        <v>47.14</v>
      </c>
      <c r="X44" s="21">
        <v>48.59</v>
      </c>
      <c r="Y44" s="21">
        <v>42.22</v>
      </c>
    </row>
    <row r="45" spans="1:25" x14ac:dyDescent="0.25">
      <c r="A45" s="6" t="s">
        <v>39</v>
      </c>
      <c r="B45" s="6"/>
      <c r="C45" s="14">
        <v>331</v>
      </c>
      <c r="D45" s="65">
        <v>109.19</v>
      </c>
      <c r="E45" s="65">
        <v>106.99</v>
      </c>
      <c r="F45" s="65">
        <v>103.92</v>
      </c>
      <c r="G45" s="65">
        <v>107.53</v>
      </c>
      <c r="H45" s="65">
        <v>97.62</v>
      </c>
      <c r="I45" s="65">
        <v>99.82</v>
      </c>
      <c r="J45" s="65">
        <v>96.78</v>
      </c>
      <c r="K45" s="65">
        <v>91.69</v>
      </c>
      <c r="L45" s="65">
        <v>90.15</v>
      </c>
      <c r="M45" s="21">
        <v>89.39</v>
      </c>
      <c r="N45" s="21">
        <v>79.39</v>
      </c>
      <c r="O45" s="21">
        <v>77.02</v>
      </c>
      <c r="P45" s="21">
        <v>65.08</v>
      </c>
      <c r="Q45" s="21">
        <v>64.650000000000006</v>
      </c>
      <c r="R45" s="21">
        <v>66.13</v>
      </c>
      <c r="S45" s="21">
        <v>69.55</v>
      </c>
      <c r="T45" s="21">
        <v>75.62</v>
      </c>
      <c r="U45" s="21">
        <v>69.08</v>
      </c>
      <c r="V45" s="21">
        <v>75.98</v>
      </c>
      <c r="W45" s="21">
        <v>71.44</v>
      </c>
      <c r="X45" s="21">
        <v>73.3</v>
      </c>
      <c r="Y45" s="21">
        <v>68.56</v>
      </c>
    </row>
    <row r="46" spans="1:25" x14ac:dyDescent="0.25">
      <c r="A46" s="6" t="s">
        <v>40</v>
      </c>
      <c r="B46" s="6"/>
      <c r="C46" s="14">
        <v>332</v>
      </c>
      <c r="D46" s="65">
        <v>145.71</v>
      </c>
      <c r="E46" s="65">
        <v>159.56</v>
      </c>
      <c r="F46" s="65">
        <v>159.22</v>
      </c>
      <c r="G46" s="65">
        <v>170.99</v>
      </c>
      <c r="H46" s="65">
        <v>173.4</v>
      </c>
      <c r="I46" s="65">
        <v>177.19</v>
      </c>
      <c r="J46" s="65">
        <v>169.65</v>
      </c>
      <c r="K46" s="65">
        <v>177.02</v>
      </c>
      <c r="L46" s="65">
        <v>190.98</v>
      </c>
      <c r="M46" s="21">
        <v>183.27</v>
      </c>
      <c r="N46" s="21">
        <v>175.85</v>
      </c>
      <c r="O46" s="21">
        <v>174.68</v>
      </c>
      <c r="P46" s="21">
        <v>149.88</v>
      </c>
      <c r="Q46" s="21">
        <v>148.54</v>
      </c>
      <c r="R46" s="21">
        <v>154.51</v>
      </c>
      <c r="S46" s="21">
        <v>144.43</v>
      </c>
      <c r="T46" s="21">
        <v>149.6</v>
      </c>
      <c r="U46" s="21">
        <v>148.82</v>
      </c>
      <c r="V46" s="21">
        <v>142.34</v>
      </c>
      <c r="W46" s="21">
        <v>149.97</v>
      </c>
      <c r="X46" s="21">
        <v>143.72999999999999</v>
      </c>
      <c r="Y46" s="21">
        <v>150.02000000000001</v>
      </c>
    </row>
    <row r="47" spans="1:25" x14ac:dyDescent="0.25">
      <c r="A47" s="6" t="s">
        <v>41</v>
      </c>
      <c r="B47" s="6"/>
      <c r="C47" s="14">
        <v>333</v>
      </c>
      <c r="D47" s="65">
        <v>106.49</v>
      </c>
      <c r="E47" s="65">
        <v>103.92</v>
      </c>
      <c r="F47" s="65">
        <v>112.82</v>
      </c>
      <c r="G47" s="65">
        <v>120.24</v>
      </c>
      <c r="H47" s="65">
        <v>129.07</v>
      </c>
      <c r="I47" s="65">
        <v>128.97</v>
      </c>
      <c r="J47" s="65">
        <v>132.19</v>
      </c>
      <c r="K47" s="65">
        <v>138.52000000000001</v>
      </c>
      <c r="L47" s="65">
        <v>130.88</v>
      </c>
      <c r="M47" s="21">
        <v>123.08</v>
      </c>
      <c r="N47" s="21">
        <v>121.69</v>
      </c>
      <c r="O47" s="21">
        <v>110.06</v>
      </c>
      <c r="P47" s="21">
        <v>111.11</v>
      </c>
      <c r="Q47" s="21">
        <v>103.63</v>
      </c>
      <c r="R47" s="21">
        <v>118.98</v>
      </c>
      <c r="S47" s="21">
        <v>127.23</v>
      </c>
      <c r="T47" s="21">
        <v>115.31</v>
      </c>
      <c r="U47" s="21">
        <v>130.53</v>
      </c>
      <c r="V47" s="21">
        <v>121.39</v>
      </c>
      <c r="W47" s="21">
        <v>120.16</v>
      </c>
      <c r="X47" s="21">
        <v>125.54</v>
      </c>
      <c r="Y47" s="21">
        <v>119.64</v>
      </c>
    </row>
    <row r="48" spans="1:25" x14ac:dyDescent="0.25">
      <c r="A48" s="7" t="s">
        <v>42</v>
      </c>
      <c r="B48" s="7"/>
      <c r="C48" s="14">
        <v>3336</v>
      </c>
      <c r="D48" s="65">
        <v>5.81</v>
      </c>
      <c r="E48" s="65">
        <v>3.86</v>
      </c>
      <c r="F48" s="65">
        <v>5.53</v>
      </c>
      <c r="G48" s="65">
        <v>8.18</v>
      </c>
      <c r="H48" s="65">
        <v>5.56</v>
      </c>
      <c r="I48" s="65">
        <v>5.7</v>
      </c>
      <c r="J48" s="65">
        <v>5.59</v>
      </c>
      <c r="K48" s="65">
        <v>6.49</v>
      </c>
      <c r="L48" s="65">
        <v>5.08</v>
      </c>
      <c r="M48" s="21">
        <v>4.1500000000000004</v>
      </c>
      <c r="N48" s="21">
        <v>4.28</v>
      </c>
      <c r="O48" s="21">
        <v>5.27</v>
      </c>
      <c r="P48" s="21">
        <v>4.24</v>
      </c>
      <c r="Q48" s="21">
        <v>5.32</v>
      </c>
      <c r="R48" s="21">
        <v>5.5</v>
      </c>
      <c r="S48" s="21">
        <v>6.36</v>
      </c>
      <c r="T48" s="21">
        <v>4.75</v>
      </c>
      <c r="U48" s="21">
        <v>7.07</v>
      </c>
      <c r="V48" s="21">
        <v>4.37</v>
      </c>
      <c r="W48" s="21">
        <v>6.28</v>
      </c>
      <c r="X48" s="21">
        <v>5.3</v>
      </c>
      <c r="Y48" s="21">
        <v>3.58</v>
      </c>
    </row>
    <row r="49" spans="1:25" x14ac:dyDescent="0.25">
      <c r="A49" s="6" t="s">
        <v>43</v>
      </c>
      <c r="B49" s="6"/>
      <c r="C49" s="14">
        <v>334</v>
      </c>
      <c r="D49" s="65">
        <v>106.93</v>
      </c>
      <c r="E49" s="65">
        <v>106.08</v>
      </c>
      <c r="F49" s="65">
        <v>126.33</v>
      </c>
      <c r="G49" s="65">
        <v>148.86000000000001</v>
      </c>
      <c r="H49" s="65">
        <v>140.19999999999999</v>
      </c>
      <c r="I49" s="65">
        <v>127.23</v>
      </c>
      <c r="J49" s="65">
        <v>118.51</v>
      </c>
      <c r="K49" s="65">
        <v>102.43</v>
      </c>
      <c r="L49" s="65">
        <v>105.95</v>
      </c>
      <c r="M49" s="21">
        <v>107.25</v>
      </c>
      <c r="N49" s="21">
        <v>109.64</v>
      </c>
      <c r="O49" s="21">
        <v>107.59</v>
      </c>
      <c r="P49" s="21">
        <v>90.04</v>
      </c>
      <c r="Q49" s="21">
        <v>100.22</v>
      </c>
      <c r="R49" s="21">
        <v>85.03</v>
      </c>
      <c r="S49" s="21">
        <v>75.709999999999994</v>
      </c>
      <c r="T49" s="21">
        <v>63.28</v>
      </c>
      <c r="U49" s="21">
        <v>72.12</v>
      </c>
      <c r="V49" s="21">
        <v>65.84</v>
      </c>
      <c r="W49" s="21">
        <v>67.64</v>
      </c>
      <c r="X49" s="21">
        <v>66.25</v>
      </c>
      <c r="Y49" s="21">
        <v>69.86</v>
      </c>
    </row>
    <row r="50" spans="1:25" x14ac:dyDescent="0.25">
      <c r="A50" s="7" t="s">
        <v>44</v>
      </c>
      <c r="B50" s="7"/>
      <c r="C50" s="14">
        <v>3341</v>
      </c>
      <c r="D50" s="65">
        <v>34.020000000000003</v>
      </c>
      <c r="E50" s="65">
        <v>30.03</v>
      </c>
      <c r="F50" s="65">
        <v>34.01</v>
      </c>
      <c r="G50" s="65">
        <v>34.909999999999997</v>
      </c>
      <c r="H50" s="65">
        <v>37.590000000000003</v>
      </c>
      <c r="I50" s="65">
        <v>31.7</v>
      </c>
      <c r="J50" s="65">
        <v>26.08</v>
      </c>
      <c r="K50" s="65">
        <v>20.95</v>
      </c>
      <c r="L50" s="65">
        <v>20.04</v>
      </c>
      <c r="M50" s="21">
        <v>16.29</v>
      </c>
      <c r="N50" s="21">
        <v>21.69</v>
      </c>
      <c r="O50" s="21">
        <v>17.96</v>
      </c>
      <c r="P50" s="21">
        <v>15.65</v>
      </c>
      <c r="Q50" s="21">
        <v>18.670000000000002</v>
      </c>
      <c r="R50" s="21">
        <v>10.74</v>
      </c>
      <c r="S50" s="21">
        <v>12.04</v>
      </c>
      <c r="T50" s="21">
        <v>9.2200000000000006</v>
      </c>
      <c r="U50" s="21">
        <v>9.39</v>
      </c>
      <c r="V50" s="21">
        <v>10.24</v>
      </c>
      <c r="W50" s="21">
        <v>8.93</v>
      </c>
      <c r="X50" s="21">
        <v>5.24</v>
      </c>
      <c r="Y50" s="21">
        <v>4.1399999999999997</v>
      </c>
    </row>
    <row r="51" spans="1:25" x14ac:dyDescent="0.25">
      <c r="A51" s="7" t="s">
        <v>45</v>
      </c>
      <c r="B51" s="7"/>
      <c r="C51" s="14">
        <v>3342</v>
      </c>
      <c r="D51" s="65">
        <v>20.420000000000002</v>
      </c>
      <c r="E51" s="65">
        <v>21.88</v>
      </c>
      <c r="F51" s="65">
        <v>35.81</v>
      </c>
      <c r="G51" s="65">
        <v>50.7</v>
      </c>
      <c r="H51" s="65">
        <v>39.86</v>
      </c>
      <c r="I51" s="65">
        <v>34.57</v>
      </c>
      <c r="J51" s="65">
        <v>30.16</v>
      </c>
      <c r="K51" s="65">
        <v>26.18</v>
      </c>
      <c r="L51" s="65">
        <v>27.19</v>
      </c>
      <c r="M51" s="21">
        <v>34.57</v>
      </c>
      <c r="N51" s="21">
        <v>32.409999999999997</v>
      </c>
      <c r="O51" s="21">
        <v>33.81</v>
      </c>
      <c r="P51" s="21">
        <v>28.56</v>
      </c>
      <c r="Q51" s="21">
        <v>30.49</v>
      </c>
      <c r="R51" s="21">
        <v>23.66</v>
      </c>
      <c r="S51" s="21">
        <v>21.43</v>
      </c>
      <c r="T51" s="21">
        <v>15.59</v>
      </c>
      <c r="U51" s="21">
        <v>15.4</v>
      </c>
      <c r="V51" s="21">
        <v>14.66</v>
      </c>
      <c r="W51" s="21">
        <v>10.44</v>
      </c>
      <c r="X51" s="21">
        <v>14.57</v>
      </c>
      <c r="Y51" s="21">
        <v>9.17</v>
      </c>
    </row>
    <row r="52" spans="1:25" x14ac:dyDescent="0.25">
      <c r="A52" s="7" t="s">
        <v>46</v>
      </c>
      <c r="B52" s="7"/>
      <c r="C52" s="14">
        <v>3344</v>
      </c>
      <c r="D52" s="65">
        <v>35.53</v>
      </c>
      <c r="E52" s="65">
        <v>35.409999999999997</v>
      </c>
      <c r="F52" s="65">
        <v>27.59</v>
      </c>
      <c r="G52" s="65">
        <v>36.72</v>
      </c>
      <c r="H52" s="65">
        <v>35.619999999999997</v>
      </c>
      <c r="I52" s="65">
        <v>33.479999999999997</v>
      </c>
      <c r="J52" s="65">
        <v>37.340000000000003</v>
      </c>
      <c r="K52" s="65">
        <v>33.39</v>
      </c>
      <c r="L52" s="65">
        <v>31.99</v>
      </c>
      <c r="M52" s="21">
        <v>31.05</v>
      </c>
      <c r="N52" s="21">
        <v>28.21</v>
      </c>
      <c r="O52" s="21">
        <v>27.13</v>
      </c>
      <c r="P52" s="21">
        <v>20.16</v>
      </c>
      <c r="Q52" s="21">
        <v>25.09</v>
      </c>
      <c r="R52" s="21">
        <v>21.88</v>
      </c>
      <c r="S52" s="21">
        <v>22.09</v>
      </c>
      <c r="T52" s="21">
        <v>19.09</v>
      </c>
      <c r="U52" s="21">
        <v>21.27</v>
      </c>
      <c r="V52" s="21">
        <v>18.27</v>
      </c>
      <c r="W52" s="21">
        <v>22.35</v>
      </c>
      <c r="X52" s="21">
        <v>23.46</v>
      </c>
      <c r="Y52" s="21">
        <v>24.54</v>
      </c>
    </row>
    <row r="53" spans="1:25" x14ac:dyDescent="0.25">
      <c r="A53" s="8" t="s">
        <v>47</v>
      </c>
      <c r="B53" s="8"/>
      <c r="C53" s="15" t="s">
        <v>193</v>
      </c>
      <c r="D53" s="66">
        <v>16.97</v>
      </c>
      <c r="E53" s="66">
        <v>18.75</v>
      </c>
      <c r="F53" s="66">
        <v>28.919999999999998</v>
      </c>
      <c r="G53" s="66">
        <v>26.52</v>
      </c>
      <c r="H53" s="66">
        <v>27.119999999999997</v>
      </c>
      <c r="I53" s="66">
        <v>27.490000000000002</v>
      </c>
      <c r="J53" s="66">
        <v>24.93</v>
      </c>
      <c r="K53" s="66">
        <v>21.92</v>
      </c>
      <c r="L53" s="66">
        <v>26.740000000000002</v>
      </c>
      <c r="M53" s="22">
        <v>25.35</v>
      </c>
      <c r="N53" s="22">
        <v>27.330000000000002</v>
      </c>
      <c r="O53" s="22">
        <v>28.68</v>
      </c>
      <c r="P53" s="22">
        <v>25.68</v>
      </c>
      <c r="Q53" s="22">
        <v>25.98</v>
      </c>
      <c r="R53" s="22">
        <v>28.75</v>
      </c>
      <c r="S53" s="22">
        <v>19.670000000000002</v>
      </c>
      <c r="T53" s="22">
        <v>17.880000000000003</v>
      </c>
      <c r="U53" s="22">
        <v>26.060000000000002</v>
      </c>
      <c r="V53" s="22">
        <v>22.68</v>
      </c>
      <c r="W53" s="22">
        <v>25.01</v>
      </c>
      <c r="X53" s="22">
        <v>22.97</v>
      </c>
      <c r="Y53" s="22">
        <v>32.01</v>
      </c>
    </row>
    <row r="54" spans="1:25" x14ac:dyDescent="0.25">
      <c r="A54" s="6" t="s">
        <v>48</v>
      </c>
      <c r="B54" s="6"/>
      <c r="C54" s="14">
        <v>335</v>
      </c>
      <c r="D54" s="65">
        <v>54.07</v>
      </c>
      <c r="E54" s="65">
        <v>51.07</v>
      </c>
      <c r="F54" s="65">
        <v>61.8</v>
      </c>
      <c r="G54" s="65">
        <v>58.17</v>
      </c>
      <c r="H54" s="65">
        <v>59.71</v>
      </c>
      <c r="I54" s="65">
        <v>60.03</v>
      </c>
      <c r="J54" s="65">
        <v>54.88</v>
      </c>
      <c r="K54" s="65">
        <v>48.84</v>
      </c>
      <c r="L54" s="65">
        <v>44.72</v>
      </c>
      <c r="M54" s="21">
        <v>48.55</v>
      </c>
      <c r="N54" s="21">
        <v>46.89</v>
      </c>
      <c r="O54" s="21">
        <v>46.72</v>
      </c>
      <c r="P54" s="21">
        <v>41.4</v>
      </c>
      <c r="Q54" s="21">
        <v>46.12</v>
      </c>
      <c r="R54" s="21">
        <v>37.29</v>
      </c>
      <c r="S54" s="21">
        <v>41.49</v>
      </c>
      <c r="T54" s="21">
        <v>38.659999999999997</v>
      </c>
      <c r="U54" s="21">
        <v>36.369999999999997</v>
      </c>
      <c r="V54" s="21">
        <v>44.21</v>
      </c>
      <c r="W54" s="21">
        <v>38.92</v>
      </c>
      <c r="X54" s="21">
        <v>44.87</v>
      </c>
      <c r="Y54" s="21">
        <v>41.39</v>
      </c>
    </row>
    <row r="55" spans="1:25" x14ac:dyDescent="0.25">
      <c r="A55" s="6" t="s">
        <v>49</v>
      </c>
      <c r="B55" s="6"/>
      <c r="C55" s="14">
        <v>336</v>
      </c>
      <c r="D55" s="65">
        <v>271.38</v>
      </c>
      <c r="E55" s="65">
        <v>280.62</v>
      </c>
      <c r="F55" s="65">
        <v>307.66000000000003</v>
      </c>
      <c r="G55" s="65">
        <v>317.2</v>
      </c>
      <c r="H55" s="65">
        <v>304.39</v>
      </c>
      <c r="I55" s="65">
        <v>329.3</v>
      </c>
      <c r="J55" s="65">
        <v>319.68</v>
      </c>
      <c r="K55" s="65">
        <v>318.81</v>
      </c>
      <c r="L55" s="65">
        <v>309.33</v>
      </c>
      <c r="M55" s="21">
        <v>300.56</v>
      </c>
      <c r="N55" s="21">
        <v>275.38</v>
      </c>
      <c r="O55" s="21">
        <v>262.11</v>
      </c>
      <c r="P55" s="21">
        <v>220</v>
      </c>
      <c r="Q55" s="21">
        <v>213.39</v>
      </c>
      <c r="R55" s="21">
        <v>232.35</v>
      </c>
      <c r="S55" s="21">
        <v>256.24</v>
      </c>
      <c r="T55" s="21">
        <v>263.61</v>
      </c>
      <c r="U55" s="21">
        <v>244.32</v>
      </c>
      <c r="V55" s="21">
        <v>235.2</v>
      </c>
      <c r="W55" s="21">
        <v>236.54</v>
      </c>
      <c r="X55" s="21">
        <v>239.8</v>
      </c>
      <c r="Y55" s="21">
        <v>248.53</v>
      </c>
    </row>
    <row r="56" spans="1:25" x14ac:dyDescent="0.25">
      <c r="A56" s="8" t="s">
        <v>50</v>
      </c>
      <c r="B56" s="8"/>
      <c r="C56" s="15" t="s">
        <v>194</v>
      </c>
      <c r="D56" s="66">
        <v>187.96</v>
      </c>
      <c r="E56" s="66">
        <v>193.02</v>
      </c>
      <c r="F56" s="66">
        <v>224.21</v>
      </c>
      <c r="G56" s="66">
        <v>234.26</v>
      </c>
      <c r="H56" s="66">
        <v>220.85</v>
      </c>
      <c r="I56" s="66">
        <v>242.56</v>
      </c>
      <c r="J56" s="66">
        <v>242.02</v>
      </c>
      <c r="K56" s="66">
        <v>239.51</v>
      </c>
      <c r="L56" s="66">
        <v>231.97</v>
      </c>
      <c r="M56" s="22">
        <v>223.27</v>
      </c>
      <c r="N56" s="22">
        <v>199.3</v>
      </c>
      <c r="O56" s="22">
        <v>180.76</v>
      </c>
      <c r="P56" s="22">
        <v>134.94999999999999</v>
      </c>
      <c r="Q56" s="22">
        <v>134.47</v>
      </c>
      <c r="R56" s="22">
        <v>149.32</v>
      </c>
      <c r="S56" s="22">
        <v>160.77000000000001</v>
      </c>
      <c r="T56" s="22">
        <v>170.53</v>
      </c>
      <c r="U56" s="22">
        <v>150.07</v>
      </c>
      <c r="V56" s="22">
        <v>152.80000000000001</v>
      </c>
      <c r="W56" s="22">
        <v>151.69</v>
      </c>
      <c r="X56" s="22">
        <v>156.68</v>
      </c>
      <c r="Y56" s="22">
        <v>163.82</v>
      </c>
    </row>
    <row r="57" spans="1:25" x14ac:dyDescent="0.25">
      <c r="A57" s="7" t="s">
        <v>51</v>
      </c>
      <c r="B57" s="7"/>
      <c r="C57" s="14">
        <v>3361</v>
      </c>
      <c r="D57" s="65">
        <v>76.510000000000005</v>
      </c>
      <c r="E57" s="65">
        <v>76.95</v>
      </c>
      <c r="F57" s="65">
        <v>82.94</v>
      </c>
      <c r="G57" s="65">
        <v>81.11</v>
      </c>
      <c r="H57" s="65">
        <v>80.739999999999995</v>
      </c>
      <c r="I57" s="65">
        <v>84.76</v>
      </c>
      <c r="J57" s="65">
        <v>87.22</v>
      </c>
      <c r="K57" s="65">
        <v>81.069999999999993</v>
      </c>
      <c r="L57" s="65">
        <v>83.61</v>
      </c>
      <c r="M57" s="21">
        <v>81.5</v>
      </c>
      <c r="N57" s="21">
        <v>72.56</v>
      </c>
      <c r="O57" s="21">
        <v>62.57</v>
      </c>
      <c r="P57" s="21">
        <v>52.42</v>
      </c>
      <c r="Q57" s="21">
        <v>49.53</v>
      </c>
      <c r="R57" s="21">
        <v>54.56</v>
      </c>
      <c r="S57" s="21">
        <v>64.400000000000006</v>
      </c>
      <c r="T57" s="21">
        <v>61.65</v>
      </c>
      <c r="U57" s="21">
        <v>53.05</v>
      </c>
      <c r="V57" s="21">
        <v>51.52</v>
      </c>
      <c r="W57" s="21">
        <v>48.99</v>
      </c>
      <c r="X57" s="21">
        <v>52.58</v>
      </c>
      <c r="Y57" s="21">
        <v>54.16</v>
      </c>
    </row>
    <row r="58" spans="1:25" x14ac:dyDescent="0.25">
      <c r="A58" s="7" t="s">
        <v>52</v>
      </c>
      <c r="B58" s="7"/>
      <c r="C58" s="14">
        <v>3362</v>
      </c>
      <c r="D58" s="65">
        <v>12.96</v>
      </c>
      <c r="E58" s="65">
        <v>13.27</v>
      </c>
      <c r="F58" s="65">
        <v>18.62</v>
      </c>
      <c r="G58" s="65">
        <v>20.059999999999999</v>
      </c>
      <c r="H58" s="65">
        <v>16.91</v>
      </c>
      <c r="I58" s="65">
        <v>20.18</v>
      </c>
      <c r="J58" s="65">
        <v>19.940000000000001</v>
      </c>
      <c r="K58" s="65">
        <v>18.48</v>
      </c>
      <c r="L58" s="65">
        <v>18.739999999999998</v>
      </c>
      <c r="M58" s="21">
        <v>22.4</v>
      </c>
      <c r="N58" s="21">
        <v>20.02</v>
      </c>
      <c r="O58" s="21">
        <v>23.02</v>
      </c>
      <c r="P58" s="21">
        <v>14.21</v>
      </c>
      <c r="Q58" s="21">
        <v>17.38</v>
      </c>
      <c r="R58" s="21">
        <v>18.54</v>
      </c>
      <c r="S58" s="21">
        <v>19.07</v>
      </c>
      <c r="T58" s="21">
        <v>20.72</v>
      </c>
      <c r="U58" s="21">
        <v>15.4</v>
      </c>
      <c r="V58" s="21">
        <v>15.24</v>
      </c>
      <c r="W58" s="21">
        <v>15.5</v>
      </c>
      <c r="X58" s="21">
        <v>15.44</v>
      </c>
      <c r="Y58" s="21">
        <v>18.11</v>
      </c>
    </row>
    <row r="59" spans="1:25" x14ac:dyDescent="0.25">
      <c r="A59" s="7" t="s">
        <v>53</v>
      </c>
      <c r="B59" s="7"/>
      <c r="C59" s="14">
        <v>3363</v>
      </c>
      <c r="D59" s="65">
        <v>98.5</v>
      </c>
      <c r="E59" s="65">
        <v>102.79</v>
      </c>
      <c r="F59" s="65">
        <v>122.65</v>
      </c>
      <c r="G59" s="65">
        <v>133.09</v>
      </c>
      <c r="H59" s="65">
        <v>123.2</v>
      </c>
      <c r="I59" s="65">
        <v>137.63</v>
      </c>
      <c r="J59" s="65">
        <v>134.86000000000001</v>
      </c>
      <c r="K59" s="65">
        <v>139.96</v>
      </c>
      <c r="L59" s="65">
        <v>129.62</v>
      </c>
      <c r="M59" s="21">
        <v>119.37</v>
      </c>
      <c r="N59" s="21">
        <v>106.73</v>
      </c>
      <c r="O59" s="21">
        <v>95.17</v>
      </c>
      <c r="P59" s="21">
        <v>68.33</v>
      </c>
      <c r="Q59" s="21">
        <v>67.55</v>
      </c>
      <c r="R59" s="21">
        <v>76.23</v>
      </c>
      <c r="S59" s="21">
        <v>77.290000000000006</v>
      </c>
      <c r="T59" s="21">
        <v>88.16</v>
      </c>
      <c r="U59" s="21">
        <v>81.62</v>
      </c>
      <c r="V59" s="21">
        <v>86.05</v>
      </c>
      <c r="W59" s="21">
        <v>87.2</v>
      </c>
      <c r="X59" s="21">
        <v>88.65</v>
      </c>
      <c r="Y59" s="21">
        <v>91.55</v>
      </c>
    </row>
    <row r="60" spans="1:25" x14ac:dyDescent="0.25">
      <c r="A60" s="7" t="s">
        <v>54</v>
      </c>
      <c r="B60" s="7"/>
      <c r="C60" s="14">
        <v>3364</v>
      </c>
      <c r="D60" s="65">
        <v>56.31</v>
      </c>
      <c r="E60" s="65">
        <v>56.8</v>
      </c>
      <c r="F60" s="65">
        <v>54.5</v>
      </c>
      <c r="G60" s="65">
        <v>51.47</v>
      </c>
      <c r="H60" s="65">
        <v>53.53</v>
      </c>
      <c r="I60" s="65">
        <v>59.27</v>
      </c>
      <c r="J60" s="65">
        <v>46.21</v>
      </c>
      <c r="K60" s="65">
        <v>52.93</v>
      </c>
      <c r="L60" s="65">
        <v>52.02</v>
      </c>
      <c r="M60" s="21">
        <v>52.38</v>
      </c>
      <c r="N60" s="21">
        <v>50.26</v>
      </c>
      <c r="O60" s="21">
        <v>58.44</v>
      </c>
      <c r="P60" s="21">
        <v>63.37</v>
      </c>
      <c r="Q60" s="21">
        <v>59.77</v>
      </c>
      <c r="R60" s="21">
        <v>62.9</v>
      </c>
      <c r="S60" s="21">
        <v>70.8</v>
      </c>
      <c r="T60" s="21">
        <v>67.650000000000006</v>
      </c>
      <c r="U60" s="21">
        <v>74.989999999999995</v>
      </c>
      <c r="V60" s="21">
        <v>60.98</v>
      </c>
      <c r="W60" s="21">
        <v>59.59</v>
      </c>
      <c r="X60" s="21">
        <v>55.62</v>
      </c>
      <c r="Y60" s="21">
        <v>57.97</v>
      </c>
    </row>
    <row r="61" spans="1:25" x14ac:dyDescent="0.25">
      <c r="A61" s="7" t="s">
        <v>55</v>
      </c>
      <c r="B61" s="7"/>
      <c r="C61" s="14" t="s">
        <v>195</v>
      </c>
      <c r="D61" s="65">
        <v>27.11</v>
      </c>
      <c r="E61" s="65">
        <v>30.8</v>
      </c>
      <c r="F61" s="65">
        <v>28.95</v>
      </c>
      <c r="G61" s="65">
        <v>31.47</v>
      </c>
      <c r="H61" s="65">
        <v>30</v>
      </c>
      <c r="I61" s="65">
        <v>27.46</v>
      </c>
      <c r="J61" s="65">
        <v>31.45</v>
      </c>
      <c r="K61" s="65">
        <v>26.37</v>
      </c>
      <c r="L61" s="65">
        <v>25.35</v>
      </c>
      <c r="M61" s="21">
        <v>24.9</v>
      </c>
      <c r="N61" s="21">
        <v>25.82</v>
      </c>
      <c r="O61" s="21">
        <v>22.91</v>
      </c>
      <c r="P61" s="21">
        <v>21.68</v>
      </c>
      <c r="Q61" s="21">
        <v>19.16</v>
      </c>
      <c r="R61" s="21">
        <v>20.12</v>
      </c>
      <c r="S61" s="21">
        <v>24.67</v>
      </c>
      <c r="T61" s="21">
        <v>25.43</v>
      </c>
      <c r="U61" s="21">
        <v>19.27</v>
      </c>
      <c r="V61" s="21">
        <v>21.41</v>
      </c>
      <c r="W61" s="21">
        <v>25.26</v>
      </c>
      <c r="X61" s="21">
        <v>27.5</v>
      </c>
      <c r="Y61" s="21">
        <v>26.73</v>
      </c>
    </row>
    <row r="62" spans="1:25" x14ac:dyDescent="0.25">
      <c r="A62" s="6" t="s">
        <v>56</v>
      </c>
      <c r="B62" s="6"/>
      <c r="C62" s="14">
        <v>337</v>
      </c>
      <c r="D62" s="65">
        <v>59.23</v>
      </c>
      <c r="E62" s="65">
        <v>71.75</v>
      </c>
      <c r="F62" s="65">
        <v>78.88</v>
      </c>
      <c r="G62" s="65">
        <v>84.78</v>
      </c>
      <c r="H62" s="65">
        <v>79.790000000000006</v>
      </c>
      <c r="I62" s="65">
        <v>82.41</v>
      </c>
      <c r="J62" s="65">
        <v>80.73</v>
      </c>
      <c r="K62" s="65">
        <v>82.26</v>
      </c>
      <c r="L62" s="65">
        <v>74.55</v>
      </c>
      <c r="M62" s="21">
        <v>68.819999999999993</v>
      </c>
      <c r="N62" s="21">
        <v>68.45</v>
      </c>
      <c r="O62" s="21">
        <v>60.92</v>
      </c>
      <c r="P62" s="21">
        <v>50.43</v>
      </c>
      <c r="Q62" s="21">
        <v>52.68</v>
      </c>
      <c r="R62" s="21">
        <v>46.43</v>
      </c>
      <c r="S62" s="21">
        <v>48.52</v>
      </c>
      <c r="T62" s="21">
        <v>38.799999999999997</v>
      </c>
      <c r="U62" s="21">
        <v>38.44</v>
      </c>
      <c r="V62" s="21">
        <v>41.65</v>
      </c>
      <c r="W62" s="21">
        <v>71.5</v>
      </c>
      <c r="X62" s="21">
        <v>78.66</v>
      </c>
      <c r="Y62" s="21">
        <v>79.150000000000006</v>
      </c>
    </row>
    <row r="63" spans="1:25" x14ac:dyDescent="0.25">
      <c r="A63" s="7" t="s">
        <v>57</v>
      </c>
      <c r="B63" s="7"/>
      <c r="C63" s="14">
        <v>3372</v>
      </c>
      <c r="D63" s="65">
        <v>9.26</v>
      </c>
      <c r="E63" s="65">
        <v>13.56</v>
      </c>
      <c r="F63" s="65">
        <v>18.25</v>
      </c>
      <c r="G63" s="65">
        <v>21.69</v>
      </c>
      <c r="H63" s="65">
        <v>20.27</v>
      </c>
      <c r="I63" s="65">
        <v>19.45</v>
      </c>
      <c r="J63" s="65">
        <v>18.87</v>
      </c>
      <c r="K63" s="65">
        <v>17.32</v>
      </c>
      <c r="L63" s="65">
        <v>17.25</v>
      </c>
      <c r="M63" s="21">
        <v>17.11</v>
      </c>
      <c r="N63" s="21">
        <v>18</v>
      </c>
      <c r="O63" s="21">
        <v>20.23</v>
      </c>
      <c r="P63" s="21">
        <v>14.27</v>
      </c>
      <c r="Q63" s="21">
        <v>15.26</v>
      </c>
      <c r="R63" s="21">
        <v>17.34</v>
      </c>
      <c r="S63" s="21">
        <v>15.49</v>
      </c>
      <c r="T63" s="21">
        <v>11.07</v>
      </c>
      <c r="U63" s="21">
        <v>10.54</v>
      </c>
      <c r="V63" s="21">
        <v>14.47</v>
      </c>
      <c r="W63" s="21">
        <v>14.66</v>
      </c>
      <c r="X63" s="21">
        <v>10.98</v>
      </c>
      <c r="Y63" s="21">
        <v>11.75</v>
      </c>
    </row>
    <row r="64" spans="1:25" x14ac:dyDescent="0.25">
      <c r="A64" s="6" t="s">
        <v>58</v>
      </c>
      <c r="B64" s="6"/>
      <c r="C64" s="14">
        <v>339</v>
      </c>
      <c r="D64" s="65">
        <v>90.27</v>
      </c>
      <c r="E64" s="65">
        <v>91.02</v>
      </c>
      <c r="F64" s="65">
        <v>80.34</v>
      </c>
      <c r="G64" s="65">
        <v>89.75</v>
      </c>
      <c r="H64" s="65">
        <v>94.65</v>
      </c>
      <c r="I64" s="65">
        <v>98.44</v>
      </c>
      <c r="J64" s="65">
        <v>92.17</v>
      </c>
      <c r="K64" s="65">
        <v>103.92</v>
      </c>
      <c r="L64" s="65">
        <v>93.89</v>
      </c>
      <c r="M64" s="21">
        <v>93.13</v>
      </c>
      <c r="N64" s="21">
        <v>98.79</v>
      </c>
      <c r="O64" s="21">
        <v>82.88</v>
      </c>
      <c r="P64" s="21">
        <v>78.2</v>
      </c>
      <c r="Q64" s="21">
        <v>76.94</v>
      </c>
      <c r="R64" s="21">
        <v>80.010000000000005</v>
      </c>
      <c r="S64" s="21">
        <v>95.98</v>
      </c>
      <c r="T64" s="21">
        <v>93.66</v>
      </c>
      <c r="U64" s="21">
        <v>91.51</v>
      </c>
      <c r="V64" s="21">
        <v>100.95</v>
      </c>
      <c r="W64" s="21">
        <v>107.33</v>
      </c>
      <c r="X64" s="21">
        <v>114.18</v>
      </c>
      <c r="Y64" s="21">
        <v>116.67</v>
      </c>
    </row>
    <row r="65" spans="1:25" x14ac:dyDescent="0.25">
      <c r="A65" s="7" t="s">
        <v>59</v>
      </c>
      <c r="B65" s="7"/>
      <c r="C65" s="14">
        <v>3391</v>
      </c>
      <c r="D65" s="65">
        <v>23.94</v>
      </c>
      <c r="E65" s="65">
        <v>23.56</v>
      </c>
      <c r="F65" s="65">
        <v>18.89</v>
      </c>
      <c r="G65" s="65">
        <v>17.690000000000001</v>
      </c>
      <c r="H65" s="65">
        <v>21.85</v>
      </c>
      <c r="I65" s="65">
        <v>26.96</v>
      </c>
      <c r="J65" s="65">
        <v>23.87</v>
      </c>
      <c r="K65" s="65">
        <v>25.24</v>
      </c>
      <c r="L65" s="65">
        <v>21.82</v>
      </c>
      <c r="M65" s="21">
        <v>23.68</v>
      </c>
      <c r="N65" s="21">
        <v>24.8</v>
      </c>
      <c r="O65" s="21">
        <v>23.58</v>
      </c>
      <c r="P65" s="21">
        <v>21.03</v>
      </c>
      <c r="Q65" s="21">
        <v>20.04</v>
      </c>
      <c r="R65" s="21">
        <v>17.93</v>
      </c>
      <c r="S65" s="21">
        <v>20.51</v>
      </c>
      <c r="T65" s="21">
        <v>21.63</v>
      </c>
      <c r="U65" s="21">
        <v>19.2</v>
      </c>
      <c r="V65" s="21">
        <v>26.52</v>
      </c>
      <c r="W65" s="21">
        <v>21.95</v>
      </c>
      <c r="X65" s="21">
        <v>27.1</v>
      </c>
      <c r="Y65" s="21">
        <v>20.64</v>
      </c>
    </row>
    <row r="66" spans="1:25" x14ac:dyDescent="0.25">
      <c r="A66" s="9" t="s">
        <v>60</v>
      </c>
      <c r="B66" s="9"/>
      <c r="C66" s="15" t="s">
        <v>196</v>
      </c>
      <c r="D66" s="66">
        <v>1156.57</v>
      </c>
      <c r="E66" s="66">
        <v>1193.3699999999999</v>
      </c>
      <c r="F66" s="66">
        <v>1268.8599999999999</v>
      </c>
      <c r="G66" s="66">
        <v>1343.58</v>
      </c>
      <c r="H66" s="66">
        <v>1329.35</v>
      </c>
      <c r="I66" s="66">
        <v>1368.23</v>
      </c>
      <c r="J66" s="66">
        <v>1338.37</v>
      </c>
      <c r="K66" s="66">
        <v>1358.78</v>
      </c>
      <c r="L66" s="66">
        <v>1310.05</v>
      </c>
      <c r="M66" s="22">
        <v>1282.52</v>
      </c>
      <c r="N66" s="22">
        <v>1217.1600000000001</v>
      </c>
      <c r="O66" s="22">
        <v>1145.52</v>
      </c>
      <c r="P66" s="22">
        <v>1015.24</v>
      </c>
      <c r="Q66" s="22">
        <v>997.21</v>
      </c>
      <c r="R66" s="22">
        <v>1015.68</v>
      </c>
      <c r="S66" s="22">
        <v>1056.9100000000001</v>
      </c>
      <c r="T66" s="22">
        <v>1029.3399999999999</v>
      </c>
      <c r="U66" s="22">
        <v>1029.47</v>
      </c>
      <c r="V66" s="22">
        <v>1030.1400000000001</v>
      </c>
      <c r="W66" s="22">
        <v>1032.8900000000001</v>
      </c>
      <c r="X66" s="22">
        <v>1043</v>
      </c>
      <c r="Y66" s="22">
        <v>1042.5</v>
      </c>
    </row>
    <row r="67" spans="1:25" x14ac:dyDescent="0.25">
      <c r="A67" s="9" t="s">
        <v>61</v>
      </c>
      <c r="B67" s="9"/>
      <c r="C67" s="15" t="s">
        <v>197</v>
      </c>
      <c r="D67" s="66">
        <v>864.63</v>
      </c>
      <c r="E67" s="66">
        <v>909.91</v>
      </c>
      <c r="F67" s="66">
        <v>919.37</v>
      </c>
      <c r="G67" s="66">
        <v>898.7</v>
      </c>
      <c r="H67" s="66">
        <v>892.7</v>
      </c>
      <c r="I67" s="66">
        <v>920.69</v>
      </c>
      <c r="J67" s="66">
        <v>939</v>
      </c>
      <c r="K67" s="66">
        <v>938.37</v>
      </c>
      <c r="L67" s="66">
        <v>893.35</v>
      </c>
      <c r="M67" s="22">
        <v>819.63</v>
      </c>
      <c r="N67" s="22">
        <v>808.88</v>
      </c>
      <c r="O67" s="22">
        <v>781.68</v>
      </c>
      <c r="P67" s="22">
        <v>729.84</v>
      </c>
      <c r="Q67" s="22">
        <v>713.5</v>
      </c>
      <c r="R67" s="22">
        <v>706.08</v>
      </c>
      <c r="S67" s="22">
        <v>689.55</v>
      </c>
      <c r="T67" s="22">
        <v>693.79</v>
      </c>
      <c r="U67" s="22">
        <v>681.52</v>
      </c>
      <c r="V67" s="22">
        <v>682.29</v>
      </c>
      <c r="W67" s="22">
        <v>661.88</v>
      </c>
      <c r="X67" s="22">
        <v>681.84</v>
      </c>
      <c r="Y67" s="22">
        <v>685.87</v>
      </c>
    </row>
    <row r="68" spans="1:25" x14ac:dyDescent="0.25">
      <c r="A68" s="4" t="s">
        <v>62</v>
      </c>
      <c r="B68" s="4"/>
      <c r="C68" s="12" t="s">
        <v>198</v>
      </c>
      <c r="D68" s="63">
        <v>10135.219999999999</v>
      </c>
      <c r="E68" s="63">
        <v>10379.58</v>
      </c>
      <c r="F68" s="63">
        <v>10667.89</v>
      </c>
      <c r="G68" s="63">
        <v>10950.58</v>
      </c>
      <c r="H68" s="63">
        <v>11165.93</v>
      </c>
      <c r="I68" s="63">
        <v>11415.48</v>
      </c>
      <c r="J68" s="63">
        <v>11733.02</v>
      </c>
      <c r="K68" s="63">
        <v>11924.82</v>
      </c>
      <c r="L68" s="63">
        <v>12122.86</v>
      </c>
      <c r="M68" s="19">
        <v>12425.19</v>
      </c>
      <c r="N68" s="19">
        <v>12800.54</v>
      </c>
      <c r="O68" s="19">
        <v>13029.69</v>
      </c>
      <c r="P68" s="19">
        <v>13007.51</v>
      </c>
      <c r="Q68" s="19">
        <v>13239.24</v>
      </c>
      <c r="R68" s="19">
        <v>13419.78</v>
      </c>
      <c r="S68" s="19">
        <v>13564.06</v>
      </c>
      <c r="T68" s="19">
        <v>13781.03</v>
      </c>
      <c r="U68" s="19">
        <v>13905.1</v>
      </c>
      <c r="V68" s="19">
        <v>14076.15</v>
      </c>
      <c r="W68" s="19">
        <v>14246.9</v>
      </c>
      <c r="X68" s="19">
        <v>14540.45</v>
      </c>
      <c r="Y68" s="19">
        <v>14729.09</v>
      </c>
    </row>
    <row r="69" spans="1:25" x14ac:dyDescent="0.25">
      <c r="A69" s="5" t="s">
        <v>63</v>
      </c>
      <c r="B69" s="5"/>
      <c r="C69" s="13">
        <v>41</v>
      </c>
      <c r="D69" s="64">
        <v>453.8</v>
      </c>
      <c r="E69" s="64">
        <v>456.75</v>
      </c>
      <c r="F69" s="64">
        <v>531.80999999999995</v>
      </c>
      <c r="G69" s="64">
        <v>545.76</v>
      </c>
      <c r="H69" s="64">
        <v>551.6</v>
      </c>
      <c r="I69" s="64">
        <v>545.9</v>
      </c>
      <c r="J69" s="64">
        <v>572.44000000000005</v>
      </c>
      <c r="K69" s="64">
        <v>580.49</v>
      </c>
      <c r="L69" s="64">
        <v>604.74</v>
      </c>
      <c r="M69" s="20">
        <v>606.80999999999995</v>
      </c>
      <c r="N69" s="20">
        <v>620.69000000000005</v>
      </c>
      <c r="O69" s="20">
        <v>626.57000000000005</v>
      </c>
      <c r="P69" s="20">
        <v>626.1</v>
      </c>
      <c r="Q69" s="20">
        <v>625.34</v>
      </c>
      <c r="R69" s="20">
        <v>628.89</v>
      </c>
      <c r="S69" s="20">
        <v>608.96</v>
      </c>
      <c r="T69" s="20">
        <v>604.96</v>
      </c>
      <c r="U69" s="20">
        <v>622.21</v>
      </c>
      <c r="V69" s="20">
        <v>666.93</v>
      </c>
      <c r="W69" s="20">
        <v>678.08</v>
      </c>
      <c r="X69" s="20">
        <v>673.38</v>
      </c>
      <c r="Y69" s="20">
        <v>656.3</v>
      </c>
    </row>
    <row r="70" spans="1:25" x14ac:dyDescent="0.25">
      <c r="A70" s="6" t="s">
        <v>64</v>
      </c>
      <c r="B70" s="6"/>
      <c r="C70" s="14">
        <v>411</v>
      </c>
      <c r="D70" s="65">
        <v>12.81</v>
      </c>
      <c r="E70" s="65">
        <v>9.84</v>
      </c>
      <c r="F70" s="65">
        <v>10.91</v>
      </c>
      <c r="G70" s="65">
        <v>9.74</v>
      </c>
      <c r="H70" s="65">
        <v>10.97</v>
      </c>
      <c r="I70" s="65">
        <v>10.42</v>
      </c>
      <c r="J70" s="65">
        <v>8.69</v>
      </c>
      <c r="K70" s="65">
        <v>10.51</v>
      </c>
      <c r="L70" s="65">
        <v>11.16</v>
      </c>
      <c r="M70" s="21">
        <v>9.67</v>
      </c>
      <c r="N70" s="21">
        <v>11.05</v>
      </c>
      <c r="O70" s="21">
        <v>10.43</v>
      </c>
      <c r="P70" s="21">
        <v>11.83</v>
      </c>
      <c r="Q70" s="21">
        <v>10.47</v>
      </c>
      <c r="R70" s="21">
        <v>8.17</v>
      </c>
      <c r="S70" s="21">
        <v>9.6999999999999993</v>
      </c>
      <c r="T70" s="21">
        <v>7.79</v>
      </c>
      <c r="U70" s="21">
        <v>7.78</v>
      </c>
      <c r="V70" s="21">
        <v>9.59</v>
      </c>
      <c r="W70" s="21">
        <v>6.62</v>
      </c>
      <c r="X70" s="21">
        <v>6.66</v>
      </c>
      <c r="Y70" s="21">
        <v>11.2</v>
      </c>
    </row>
    <row r="71" spans="1:25" x14ac:dyDescent="0.25">
      <c r="A71" s="6" t="s">
        <v>65</v>
      </c>
      <c r="B71" s="6"/>
      <c r="C71" s="14">
        <v>412</v>
      </c>
      <c r="D71" s="65">
        <v>11.33</v>
      </c>
      <c r="E71" s="65">
        <v>8.93</v>
      </c>
      <c r="F71" s="65">
        <v>14.09</v>
      </c>
      <c r="G71" s="65">
        <v>16.78</v>
      </c>
      <c r="H71" s="65">
        <v>17.98</v>
      </c>
      <c r="I71" s="65">
        <v>15.38</v>
      </c>
      <c r="J71" s="65">
        <v>12.41</v>
      </c>
      <c r="K71" s="65">
        <v>13.47</v>
      </c>
      <c r="L71" s="65">
        <v>11.68</v>
      </c>
      <c r="M71" s="21">
        <v>11.62</v>
      </c>
      <c r="N71" s="21">
        <v>11.65</v>
      </c>
      <c r="O71" s="21">
        <v>9.65</v>
      </c>
      <c r="P71" s="21">
        <v>9.85</v>
      </c>
      <c r="Q71" s="21">
        <v>9.57</v>
      </c>
      <c r="R71" s="21">
        <v>9.0399999999999991</v>
      </c>
      <c r="S71" s="21">
        <v>11.34</v>
      </c>
      <c r="T71" s="21">
        <v>12.11</v>
      </c>
      <c r="U71" s="21">
        <v>9.6199999999999992</v>
      </c>
      <c r="V71" s="21">
        <v>10.97</v>
      </c>
      <c r="W71" s="21">
        <v>10.61</v>
      </c>
      <c r="X71" s="21">
        <v>14.15</v>
      </c>
      <c r="Y71" s="21">
        <v>14.87</v>
      </c>
    </row>
    <row r="72" spans="1:25" x14ac:dyDescent="0.25">
      <c r="A72" s="6" t="s">
        <v>66</v>
      </c>
      <c r="B72" s="6"/>
      <c r="C72" s="14">
        <v>413</v>
      </c>
      <c r="D72" s="65">
        <v>76.39</v>
      </c>
      <c r="E72" s="65">
        <v>78.959999999999994</v>
      </c>
      <c r="F72" s="65">
        <v>86.02</v>
      </c>
      <c r="G72" s="65">
        <v>75.22</v>
      </c>
      <c r="H72" s="65">
        <v>79.02</v>
      </c>
      <c r="I72" s="65">
        <v>84.71</v>
      </c>
      <c r="J72" s="65">
        <v>87.94</v>
      </c>
      <c r="K72" s="65">
        <v>82.17</v>
      </c>
      <c r="L72" s="65">
        <v>87.03</v>
      </c>
      <c r="M72" s="21">
        <v>84.21</v>
      </c>
      <c r="N72" s="21">
        <v>81.91</v>
      </c>
      <c r="O72" s="21">
        <v>80.23</v>
      </c>
      <c r="P72" s="21">
        <v>88.63</v>
      </c>
      <c r="Q72" s="21">
        <v>89.54</v>
      </c>
      <c r="R72" s="21">
        <v>86.53</v>
      </c>
      <c r="S72" s="21">
        <v>78.180000000000007</v>
      </c>
      <c r="T72" s="21">
        <v>79.430000000000007</v>
      </c>
      <c r="U72" s="21">
        <v>83.81</v>
      </c>
      <c r="V72" s="21">
        <v>103.69</v>
      </c>
      <c r="W72" s="21">
        <v>100.61</v>
      </c>
      <c r="X72" s="21">
        <v>95.07</v>
      </c>
      <c r="Y72" s="21">
        <v>90.53</v>
      </c>
    </row>
    <row r="73" spans="1:25" x14ac:dyDescent="0.25">
      <c r="A73" s="6" t="s">
        <v>67</v>
      </c>
      <c r="B73" s="6"/>
      <c r="C73" s="14">
        <v>414</v>
      </c>
      <c r="D73" s="65">
        <v>58.97</v>
      </c>
      <c r="E73" s="65">
        <v>48.3</v>
      </c>
      <c r="F73" s="65">
        <v>59.45</v>
      </c>
      <c r="G73" s="65">
        <v>67.709999999999994</v>
      </c>
      <c r="H73" s="65">
        <v>65.52</v>
      </c>
      <c r="I73" s="65">
        <v>71.819999999999993</v>
      </c>
      <c r="J73" s="65">
        <v>72.61</v>
      </c>
      <c r="K73" s="65">
        <v>78.930000000000007</v>
      </c>
      <c r="L73" s="65">
        <v>80.45</v>
      </c>
      <c r="M73" s="21">
        <v>79.88</v>
      </c>
      <c r="N73" s="21">
        <v>77.22</v>
      </c>
      <c r="O73" s="21">
        <v>79.67</v>
      </c>
      <c r="P73" s="21">
        <v>79.239999999999995</v>
      </c>
      <c r="Q73" s="21">
        <v>83.8</v>
      </c>
      <c r="R73" s="21">
        <v>98.03</v>
      </c>
      <c r="S73" s="21">
        <v>76.41</v>
      </c>
      <c r="T73" s="21">
        <v>69.37</v>
      </c>
      <c r="U73" s="21">
        <v>76.09</v>
      </c>
      <c r="V73" s="21">
        <v>88.02</v>
      </c>
      <c r="W73" s="21">
        <v>93.41</v>
      </c>
      <c r="X73" s="21">
        <v>86.19</v>
      </c>
      <c r="Y73" s="21">
        <v>81.709999999999994</v>
      </c>
    </row>
    <row r="74" spans="1:25" x14ac:dyDescent="0.25">
      <c r="A74" s="6" t="s">
        <v>68</v>
      </c>
      <c r="B74" s="6"/>
      <c r="C74" s="14">
        <v>415</v>
      </c>
      <c r="D74" s="65">
        <v>29.35</v>
      </c>
      <c r="E74" s="65">
        <v>36.369999999999997</v>
      </c>
      <c r="F74" s="65">
        <v>36.81</v>
      </c>
      <c r="G74" s="65">
        <v>37.770000000000003</v>
      </c>
      <c r="H74" s="65">
        <v>37.01</v>
      </c>
      <c r="I74" s="65">
        <v>35.18</v>
      </c>
      <c r="J74" s="65">
        <v>40.950000000000003</v>
      </c>
      <c r="K74" s="65">
        <v>43.96</v>
      </c>
      <c r="L74" s="65">
        <v>49.97</v>
      </c>
      <c r="M74" s="21">
        <v>56.32</v>
      </c>
      <c r="N74" s="21">
        <v>51.24</v>
      </c>
      <c r="O74" s="21">
        <v>52.92</v>
      </c>
      <c r="P74" s="21">
        <v>46.38</v>
      </c>
      <c r="Q74" s="21">
        <v>53.81</v>
      </c>
      <c r="R74" s="21">
        <v>49.23</v>
      </c>
      <c r="S74" s="21">
        <v>44.66</v>
      </c>
      <c r="T74" s="21">
        <v>41.75</v>
      </c>
      <c r="U74" s="21">
        <v>43.11</v>
      </c>
      <c r="V74" s="21">
        <v>44.59</v>
      </c>
      <c r="W74" s="21">
        <v>48.91</v>
      </c>
      <c r="X74" s="21">
        <v>48.18</v>
      </c>
      <c r="Y74" s="21">
        <v>45.01</v>
      </c>
    </row>
    <row r="75" spans="1:25" x14ac:dyDescent="0.25">
      <c r="A75" s="6" t="s">
        <v>69</v>
      </c>
      <c r="B75" s="6"/>
      <c r="C75" s="14">
        <v>416</v>
      </c>
      <c r="D75" s="65">
        <v>56.91</v>
      </c>
      <c r="E75" s="65">
        <v>57.14</v>
      </c>
      <c r="F75" s="65">
        <v>81.05</v>
      </c>
      <c r="G75" s="65">
        <v>76.86</v>
      </c>
      <c r="H75" s="65">
        <v>81.819999999999993</v>
      </c>
      <c r="I75" s="65">
        <v>82.89</v>
      </c>
      <c r="J75" s="65">
        <v>77.75</v>
      </c>
      <c r="K75" s="65">
        <v>82.14</v>
      </c>
      <c r="L75" s="65">
        <v>84.29</v>
      </c>
      <c r="M75" s="21">
        <v>85.76</v>
      </c>
      <c r="N75" s="21">
        <v>86.56</v>
      </c>
      <c r="O75" s="21">
        <v>92.93</v>
      </c>
      <c r="P75" s="21">
        <v>102.41</v>
      </c>
      <c r="Q75" s="21">
        <v>105.56</v>
      </c>
      <c r="R75" s="21">
        <v>99.16</v>
      </c>
      <c r="S75" s="21">
        <v>102.14</v>
      </c>
      <c r="T75" s="21">
        <v>101.93</v>
      </c>
      <c r="U75" s="21">
        <v>101.61</v>
      </c>
      <c r="V75" s="21">
        <v>96.81</v>
      </c>
      <c r="W75" s="21">
        <v>103.03</v>
      </c>
      <c r="X75" s="21">
        <v>112.45</v>
      </c>
      <c r="Y75" s="21">
        <v>102.13</v>
      </c>
    </row>
    <row r="76" spans="1:25" x14ac:dyDescent="0.25">
      <c r="A76" s="6" t="s">
        <v>70</v>
      </c>
      <c r="B76" s="6"/>
      <c r="C76" s="14">
        <v>417</v>
      </c>
      <c r="D76" s="65">
        <v>119.74</v>
      </c>
      <c r="E76" s="65">
        <v>126.19</v>
      </c>
      <c r="F76" s="65">
        <v>147.84</v>
      </c>
      <c r="G76" s="65">
        <v>162.91</v>
      </c>
      <c r="H76" s="65">
        <v>161.97</v>
      </c>
      <c r="I76" s="65">
        <v>152.91999999999999</v>
      </c>
      <c r="J76" s="65">
        <v>164.76</v>
      </c>
      <c r="K76" s="65">
        <v>171.72</v>
      </c>
      <c r="L76" s="65">
        <v>171.12</v>
      </c>
      <c r="M76" s="21">
        <v>170.86</v>
      </c>
      <c r="N76" s="21">
        <v>186.04</v>
      </c>
      <c r="O76" s="21">
        <v>184.45</v>
      </c>
      <c r="P76" s="21">
        <v>180.07</v>
      </c>
      <c r="Q76" s="21">
        <v>172.7</v>
      </c>
      <c r="R76" s="21">
        <v>181.13</v>
      </c>
      <c r="S76" s="21">
        <v>174.22</v>
      </c>
      <c r="T76" s="21">
        <v>181.16</v>
      </c>
      <c r="U76" s="21">
        <v>190.61</v>
      </c>
      <c r="V76" s="21">
        <v>202.06</v>
      </c>
      <c r="W76" s="21">
        <v>205.92</v>
      </c>
      <c r="X76" s="21">
        <v>195.07</v>
      </c>
      <c r="Y76" s="21">
        <v>199.08</v>
      </c>
    </row>
    <row r="77" spans="1:25" x14ac:dyDescent="0.25">
      <c r="A77" s="6" t="s">
        <v>71</v>
      </c>
      <c r="B77" s="6"/>
      <c r="C77" s="14">
        <v>418</v>
      </c>
      <c r="D77" s="65">
        <v>88.05</v>
      </c>
      <c r="E77" s="65">
        <v>90.37</v>
      </c>
      <c r="F77" s="65">
        <v>87.61</v>
      </c>
      <c r="G77" s="65">
        <v>92.58</v>
      </c>
      <c r="H77" s="65">
        <v>86.82</v>
      </c>
      <c r="I77" s="65">
        <v>85.78</v>
      </c>
      <c r="J77" s="65">
        <v>99.58</v>
      </c>
      <c r="K77" s="65">
        <v>90.4</v>
      </c>
      <c r="L77" s="65">
        <v>100.94</v>
      </c>
      <c r="M77" s="21">
        <v>100.25</v>
      </c>
      <c r="N77" s="21">
        <v>105</v>
      </c>
      <c r="O77" s="21">
        <v>106.6</v>
      </c>
      <c r="P77" s="21">
        <v>103.64</v>
      </c>
      <c r="Q77" s="21">
        <v>99.28</v>
      </c>
      <c r="R77" s="21">
        <v>97.6</v>
      </c>
      <c r="S77" s="21">
        <v>112.03</v>
      </c>
      <c r="T77" s="21">
        <v>109.18</v>
      </c>
      <c r="U77" s="21">
        <v>108.61</v>
      </c>
      <c r="V77" s="21">
        <v>110.91</v>
      </c>
      <c r="W77" s="21">
        <v>108.3</v>
      </c>
      <c r="X77" s="21">
        <v>113.73</v>
      </c>
      <c r="Y77" s="21">
        <v>111.7</v>
      </c>
    </row>
    <row r="78" spans="1:25" x14ac:dyDescent="0.25">
      <c r="A78" s="6" t="s">
        <v>72</v>
      </c>
      <c r="B78" s="6"/>
      <c r="C78" s="14">
        <v>419</v>
      </c>
      <c r="D78" s="65">
        <v>0</v>
      </c>
      <c r="E78" s="65">
        <v>0</v>
      </c>
      <c r="F78" s="65">
        <v>8.0399999999999991</v>
      </c>
      <c r="G78" s="65">
        <v>6.21</v>
      </c>
      <c r="H78" s="65">
        <v>10.48</v>
      </c>
      <c r="I78" s="65">
        <v>6.8</v>
      </c>
      <c r="J78" s="65">
        <v>7.75</v>
      </c>
      <c r="K78" s="65">
        <v>7.19</v>
      </c>
      <c r="L78" s="65">
        <v>8.09</v>
      </c>
      <c r="M78" s="21">
        <v>8.24</v>
      </c>
      <c r="N78" s="21">
        <v>10</v>
      </c>
      <c r="O78" s="21">
        <v>9.6999999999999993</v>
      </c>
      <c r="P78" s="21">
        <v>4.04</v>
      </c>
      <c r="Q78" s="21">
        <v>0</v>
      </c>
      <c r="R78" s="21">
        <v>0</v>
      </c>
      <c r="S78" s="21">
        <v>0</v>
      </c>
      <c r="T78" s="21">
        <v>2.2599999999999998</v>
      </c>
      <c r="U78" s="21">
        <v>0</v>
      </c>
      <c r="V78" s="21">
        <v>0</v>
      </c>
      <c r="W78" s="21">
        <v>0</v>
      </c>
      <c r="X78" s="21">
        <v>1.87</v>
      </c>
      <c r="Y78" s="21">
        <v>0</v>
      </c>
    </row>
    <row r="79" spans="1:25" x14ac:dyDescent="0.25">
      <c r="A79" s="5" t="s">
        <v>73</v>
      </c>
      <c r="B79" s="5"/>
      <c r="C79" s="13" t="s">
        <v>199</v>
      </c>
      <c r="D79" s="64">
        <v>1665.83</v>
      </c>
      <c r="E79" s="64">
        <v>1676.66</v>
      </c>
      <c r="F79" s="64">
        <v>1692.58</v>
      </c>
      <c r="G79" s="64">
        <v>1754</v>
      </c>
      <c r="H79" s="64">
        <v>1811.09</v>
      </c>
      <c r="I79" s="64">
        <v>1852.65</v>
      </c>
      <c r="J79" s="64">
        <v>1892.24</v>
      </c>
      <c r="K79" s="64">
        <v>1920.25</v>
      </c>
      <c r="L79" s="64">
        <v>1964.63</v>
      </c>
      <c r="M79" s="20">
        <v>2017.45</v>
      </c>
      <c r="N79" s="20">
        <v>2044.27</v>
      </c>
      <c r="O79" s="20">
        <v>2051.83</v>
      </c>
      <c r="P79" s="20">
        <v>2018.9</v>
      </c>
      <c r="Q79" s="20">
        <v>2058.09</v>
      </c>
      <c r="R79" s="20">
        <v>2049.02</v>
      </c>
      <c r="S79" s="20">
        <v>2051.9299999999998</v>
      </c>
      <c r="T79" s="20">
        <v>2105.7199999999998</v>
      </c>
      <c r="U79" s="20">
        <v>2107.08</v>
      </c>
      <c r="V79" s="20">
        <v>2065.7800000000002</v>
      </c>
      <c r="W79" s="20">
        <v>2067.77</v>
      </c>
      <c r="X79" s="20">
        <v>2136.25</v>
      </c>
      <c r="Y79" s="20">
        <v>2138.25</v>
      </c>
    </row>
    <row r="80" spans="1:25" x14ac:dyDescent="0.25">
      <c r="A80" s="6" t="s">
        <v>74</v>
      </c>
      <c r="B80" s="6"/>
      <c r="C80" s="14">
        <v>441</v>
      </c>
      <c r="D80" s="65">
        <v>179.63</v>
      </c>
      <c r="E80" s="65">
        <v>176.59</v>
      </c>
      <c r="F80" s="65">
        <v>172.63</v>
      </c>
      <c r="G80" s="65">
        <v>183.54</v>
      </c>
      <c r="H80" s="65">
        <v>182.74</v>
      </c>
      <c r="I80" s="65">
        <v>184.78</v>
      </c>
      <c r="J80" s="65">
        <v>199.02</v>
      </c>
      <c r="K80" s="65">
        <v>194.65</v>
      </c>
      <c r="L80" s="65">
        <v>197.52</v>
      </c>
      <c r="M80" s="21">
        <v>206.75</v>
      </c>
      <c r="N80" s="21">
        <v>213.06</v>
      </c>
      <c r="O80" s="21">
        <v>220.63</v>
      </c>
      <c r="P80" s="21">
        <v>198.36</v>
      </c>
      <c r="Q80" s="21">
        <v>214.91</v>
      </c>
      <c r="R80" s="21">
        <v>200.69</v>
      </c>
      <c r="S80" s="21">
        <v>219.9</v>
      </c>
      <c r="T80" s="21">
        <v>232.35</v>
      </c>
      <c r="U80" s="21">
        <v>220.53</v>
      </c>
      <c r="V80" s="21">
        <v>244.37</v>
      </c>
      <c r="W80" s="21">
        <v>247.68</v>
      </c>
      <c r="X80" s="21">
        <v>244.1</v>
      </c>
      <c r="Y80" s="21">
        <v>251.22</v>
      </c>
    </row>
    <row r="81" spans="1:25" x14ac:dyDescent="0.25">
      <c r="A81" s="6" t="s">
        <v>75</v>
      </c>
      <c r="B81" s="6"/>
      <c r="C81" s="14">
        <v>442</v>
      </c>
      <c r="D81" s="65">
        <v>60.38</v>
      </c>
      <c r="E81" s="65">
        <v>60.7</v>
      </c>
      <c r="F81" s="65">
        <v>65.39</v>
      </c>
      <c r="G81" s="65">
        <v>63.41</v>
      </c>
      <c r="H81" s="65">
        <v>63.55</v>
      </c>
      <c r="I81" s="65">
        <v>76.13</v>
      </c>
      <c r="J81" s="65">
        <v>74.89</v>
      </c>
      <c r="K81" s="65">
        <v>72.72</v>
      </c>
      <c r="L81" s="65">
        <v>77.17</v>
      </c>
      <c r="M81" s="21">
        <v>79.290000000000006</v>
      </c>
      <c r="N81" s="21">
        <v>79.430000000000007</v>
      </c>
      <c r="O81" s="21">
        <v>83.39</v>
      </c>
      <c r="P81" s="21">
        <v>78.75</v>
      </c>
      <c r="Q81" s="21">
        <v>70.77</v>
      </c>
      <c r="R81" s="21">
        <v>70.53</v>
      </c>
      <c r="S81" s="21">
        <v>74.44</v>
      </c>
      <c r="T81" s="21">
        <v>78.98</v>
      </c>
      <c r="U81" s="21">
        <v>71.84</v>
      </c>
      <c r="V81" s="21">
        <v>76.92</v>
      </c>
      <c r="W81" s="21">
        <v>67.760000000000005</v>
      </c>
      <c r="X81" s="21">
        <v>81.010000000000005</v>
      </c>
      <c r="Y81" s="21">
        <v>75.42</v>
      </c>
    </row>
    <row r="82" spans="1:25" x14ac:dyDescent="0.25">
      <c r="A82" s="6" t="s">
        <v>76</v>
      </c>
      <c r="B82" s="6"/>
      <c r="C82" s="14">
        <v>443</v>
      </c>
      <c r="D82" s="65">
        <v>60.87</v>
      </c>
      <c r="E82" s="65">
        <v>61.31</v>
      </c>
      <c r="F82" s="65">
        <v>67.53</v>
      </c>
      <c r="G82" s="65">
        <v>76.989999999999995</v>
      </c>
      <c r="H82" s="65">
        <v>71.97</v>
      </c>
      <c r="I82" s="65">
        <v>73.17</v>
      </c>
      <c r="J82" s="65">
        <v>76.97</v>
      </c>
      <c r="K82" s="65">
        <v>69.73</v>
      </c>
      <c r="L82" s="65">
        <v>78.239999999999995</v>
      </c>
      <c r="M82" s="21">
        <v>80.44</v>
      </c>
      <c r="N82" s="21">
        <v>79.260000000000005</v>
      </c>
      <c r="O82" s="21">
        <v>83.01</v>
      </c>
      <c r="P82" s="21">
        <v>87.05</v>
      </c>
      <c r="Q82" s="21">
        <v>76.98</v>
      </c>
      <c r="R82" s="21">
        <v>76.709999999999994</v>
      </c>
      <c r="S82" s="21">
        <v>88.34</v>
      </c>
      <c r="T82" s="21">
        <v>92.9</v>
      </c>
      <c r="U82" s="21">
        <v>81.45</v>
      </c>
      <c r="V82" s="21">
        <v>82.98</v>
      </c>
      <c r="W82" s="21">
        <v>86.55</v>
      </c>
      <c r="X82" s="21">
        <v>87.67</v>
      </c>
      <c r="Y82" s="21">
        <v>83.68</v>
      </c>
    </row>
    <row r="83" spans="1:25" x14ac:dyDescent="0.25">
      <c r="A83" s="6" t="s">
        <v>77</v>
      </c>
      <c r="B83" s="6"/>
      <c r="C83" s="14">
        <v>444</v>
      </c>
      <c r="D83" s="65">
        <v>105.7</v>
      </c>
      <c r="E83" s="65">
        <v>111.36</v>
      </c>
      <c r="F83" s="65">
        <v>91.84</v>
      </c>
      <c r="G83" s="65">
        <v>96.45</v>
      </c>
      <c r="H83" s="65">
        <v>109.2</v>
      </c>
      <c r="I83" s="65">
        <v>118.71</v>
      </c>
      <c r="J83" s="65">
        <v>112.88</v>
      </c>
      <c r="K83" s="65">
        <v>119.24</v>
      </c>
      <c r="L83" s="65">
        <v>137.15</v>
      </c>
      <c r="M83" s="21">
        <v>140.94999999999999</v>
      </c>
      <c r="N83" s="21">
        <v>144.80000000000001</v>
      </c>
      <c r="O83" s="21">
        <v>144.63999999999999</v>
      </c>
      <c r="P83" s="21">
        <v>146.26</v>
      </c>
      <c r="Q83" s="21">
        <v>146.34</v>
      </c>
      <c r="R83" s="21">
        <v>145.9</v>
      </c>
      <c r="S83" s="21">
        <v>153.38</v>
      </c>
      <c r="T83" s="21">
        <v>147.91</v>
      </c>
      <c r="U83" s="21">
        <v>162.19999999999999</v>
      </c>
      <c r="V83" s="21">
        <v>149.19</v>
      </c>
      <c r="W83" s="21">
        <v>139.51</v>
      </c>
      <c r="X83" s="21">
        <v>146.1</v>
      </c>
      <c r="Y83" s="21">
        <v>170.02</v>
      </c>
    </row>
    <row r="84" spans="1:25" x14ac:dyDescent="0.25">
      <c r="A84" s="6" t="s">
        <v>78</v>
      </c>
      <c r="B84" s="6"/>
      <c r="C84" s="14">
        <v>445</v>
      </c>
      <c r="D84" s="65">
        <v>408.39</v>
      </c>
      <c r="E84" s="65">
        <v>397.19</v>
      </c>
      <c r="F84" s="65">
        <v>430.39</v>
      </c>
      <c r="G84" s="65">
        <v>452.76</v>
      </c>
      <c r="H84" s="65">
        <v>457.76</v>
      </c>
      <c r="I84" s="65">
        <v>457.21</v>
      </c>
      <c r="J84" s="65">
        <v>486.84</v>
      </c>
      <c r="K84" s="65">
        <v>486.54</v>
      </c>
      <c r="L84" s="65">
        <v>495.42</v>
      </c>
      <c r="M84" s="21">
        <v>514.91</v>
      </c>
      <c r="N84" s="21">
        <v>531.54</v>
      </c>
      <c r="O84" s="21">
        <v>524.63</v>
      </c>
      <c r="P84" s="21">
        <v>513.72</v>
      </c>
      <c r="Q84" s="21">
        <v>528.29</v>
      </c>
      <c r="R84" s="21">
        <v>512.84</v>
      </c>
      <c r="S84" s="21">
        <v>490.56</v>
      </c>
      <c r="T84" s="21">
        <v>522.57000000000005</v>
      </c>
      <c r="U84" s="21">
        <v>531.6</v>
      </c>
      <c r="V84" s="21">
        <v>518.54</v>
      </c>
      <c r="W84" s="21">
        <v>500.87</v>
      </c>
      <c r="X84" s="21">
        <v>535.33000000000004</v>
      </c>
      <c r="Y84" s="21">
        <v>516.63</v>
      </c>
    </row>
    <row r="85" spans="1:25" x14ac:dyDescent="0.25">
      <c r="A85" s="6" t="s">
        <v>79</v>
      </c>
      <c r="B85" s="6"/>
      <c r="C85" s="14">
        <v>446</v>
      </c>
      <c r="D85" s="65">
        <v>112.43</v>
      </c>
      <c r="E85" s="65">
        <v>112.07</v>
      </c>
      <c r="F85" s="65">
        <v>110.55</v>
      </c>
      <c r="G85" s="65">
        <v>122.08</v>
      </c>
      <c r="H85" s="65">
        <v>132.72</v>
      </c>
      <c r="I85" s="65">
        <v>140.07</v>
      </c>
      <c r="J85" s="65">
        <v>133.5</v>
      </c>
      <c r="K85" s="65">
        <v>138.78</v>
      </c>
      <c r="L85" s="65">
        <v>145.97999999999999</v>
      </c>
      <c r="M85" s="21">
        <v>153.97999999999999</v>
      </c>
      <c r="N85" s="21">
        <v>155.65</v>
      </c>
      <c r="O85" s="21">
        <v>162.28</v>
      </c>
      <c r="P85" s="21">
        <v>169.24</v>
      </c>
      <c r="Q85" s="21">
        <v>170.08</v>
      </c>
      <c r="R85" s="21">
        <v>188.48</v>
      </c>
      <c r="S85" s="21">
        <v>189.62</v>
      </c>
      <c r="T85" s="21">
        <v>188.63</v>
      </c>
      <c r="U85" s="21">
        <v>193.37</v>
      </c>
      <c r="V85" s="21">
        <v>186.65</v>
      </c>
      <c r="W85" s="21">
        <v>199.67</v>
      </c>
      <c r="X85" s="21">
        <v>213.65</v>
      </c>
      <c r="Y85" s="21">
        <v>207.49</v>
      </c>
    </row>
    <row r="86" spans="1:25" x14ac:dyDescent="0.25">
      <c r="A86" s="6" t="s">
        <v>80</v>
      </c>
      <c r="B86" s="6"/>
      <c r="C86" s="14">
        <v>447</v>
      </c>
      <c r="D86" s="65">
        <v>77.83</v>
      </c>
      <c r="E86" s="65">
        <v>83.76</v>
      </c>
      <c r="F86" s="65">
        <v>77.62</v>
      </c>
      <c r="G86" s="65">
        <v>81.040000000000006</v>
      </c>
      <c r="H86" s="65">
        <v>80.48</v>
      </c>
      <c r="I86" s="65">
        <v>82.58</v>
      </c>
      <c r="J86" s="65">
        <v>74.75</v>
      </c>
      <c r="K86" s="65">
        <v>79.13</v>
      </c>
      <c r="L86" s="65">
        <v>74.92</v>
      </c>
      <c r="M86" s="21">
        <v>74.02</v>
      </c>
      <c r="N86" s="21">
        <v>73.36</v>
      </c>
      <c r="O86" s="21">
        <v>72.180000000000007</v>
      </c>
      <c r="P86" s="21">
        <v>70.13</v>
      </c>
      <c r="Q86" s="21">
        <v>63.99</v>
      </c>
      <c r="R86" s="21">
        <v>69.36</v>
      </c>
      <c r="S86" s="21">
        <v>66.56</v>
      </c>
      <c r="T86" s="21">
        <v>65.540000000000006</v>
      </c>
      <c r="U86" s="21">
        <v>68.63</v>
      </c>
      <c r="V86" s="21">
        <v>59.95</v>
      </c>
      <c r="W86" s="21">
        <v>62.54</v>
      </c>
      <c r="X86" s="21">
        <v>58.45</v>
      </c>
      <c r="Y86" s="21">
        <v>58.98</v>
      </c>
    </row>
    <row r="87" spans="1:25" x14ac:dyDescent="0.25">
      <c r="A87" s="6" t="s">
        <v>81</v>
      </c>
      <c r="B87" s="6"/>
      <c r="C87" s="14">
        <v>448</v>
      </c>
      <c r="D87" s="65">
        <v>167.33</v>
      </c>
      <c r="E87" s="65">
        <v>174.8</v>
      </c>
      <c r="F87" s="65">
        <v>170.81</v>
      </c>
      <c r="G87" s="65">
        <v>171.66</v>
      </c>
      <c r="H87" s="65">
        <v>180.63</v>
      </c>
      <c r="I87" s="65">
        <v>189.37</v>
      </c>
      <c r="J87" s="65">
        <v>183.94</v>
      </c>
      <c r="K87" s="65">
        <v>203.84</v>
      </c>
      <c r="L87" s="65">
        <v>200.73</v>
      </c>
      <c r="M87" s="21">
        <v>218.11</v>
      </c>
      <c r="N87" s="21">
        <v>213.56</v>
      </c>
      <c r="O87" s="21">
        <v>212.12</v>
      </c>
      <c r="P87" s="21">
        <v>214.33</v>
      </c>
      <c r="Q87" s="21">
        <v>217.58</v>
      </c>
      <c r="R87" s="21">
        <v>211.45</v>
      </c>
      <c r="S87" s="21">
        <v>211.16</v>
      </c>
      <c r="T87" s="21">
        <v>213.4</v>
      </c>
      <c r="U87" s="21">
        <v>226.5</v>
      </c>
      <c r="V87" s="21">
        <v>212.98</v>
      </c>
      <c r="W87" s="21">
        <v>214.88</v>
      </c>
      <c r="X87" s="21">
        <v>213.27</v>
      </c>
      <c r="Y87" s="21">
        <v>206.73</v>
      </c>
    </row>
    <row r="88" spans="1:25" x14ac:dyDescent="0.25">
      <c r="A88" s="6" t="s">
        <v>82</v>
      </c>
      <c r="B88" s="6"/>
      <c r="C88" s="14">
        <v>451</v>
      </c>
      <c r="D88" s="65">
        <v>64.75</v>
      </c>
      <c r="E88" s="65">
        <v>67.739999999999995</v>
      </c>
      <c r="F88" s="65">
        <v>70.58</v>
      </c>
      <c r="G88" s="65">
        <v>75.83</v>
      </c>
      <c r="H88" s="65">
        <v>79.73</v>
      </c>
      <c r="I88" s="65">
        <v>72.56</v>
      </c>
      <c r="J88" s="65">
        <v>79.78</v>
      </c>
      <c r="K88" s="65">
        <v>76.680000000000007</v>
      </c>
      <c r="L88" s="65">
        <v>81.94</v>
      </c>
      <c r="M88" s="21">
        <v>82.42</v>
      </c>
      <c r="N88" s="21">
        <v>88.63</v>
      </c>
      <c r="O88" s="21">
        <v>84.49</v>
      </c>
      <c r="P88" s="21">
        <v>79.150000000000006</v>
      </c>
      <c r="Q88" s="21">
        <v>87.32</v>
      </c>
      <c r="R88" s="21">
        <v>78.650000000000006</v>
      </c>
      <c r="S88" s="21">
        <v>85.91</v>
      </c>
      <c r="T88" s="21">
        <v>86.62</v>
      </c>
      <c r="U88" s="21">
        <v>83.95</v>
      </c>
      <c r="V88" s="21">
        <v>85.79</v>
      </c>
      <c r="W88" s="21">
        <v>88.17</v>
      </c>
      <c r="X88" s="21">
        <v>98.55</v>
      </c>
      <c r="Y88" s="21">
        <v>104.48</v>
      </c>
    </row>
    <row r="89" spans="1:25" x14ac:dyDescent="0.25">
      <c r="A89" s="6" t="s">
        <v>83</v>
      </c>
      <c r="B89" s="6"/>
      <c r="C89" s="14">
        <v>452</v>
      </c>
      <c r="D89" s="65">
        <v>243.61</v>
      </c>
      <c r="E89" s="65">
        <v>240.76</v>
      </c>
      <c r="F89" s="65">
        <v>245.36</v>
      </c>
      <c r="G89" s="65">
        <v>253</v>
      </c>
      <c r="H89" s="65">
        <v>257.89999999999998</v>
      </c>
      <c r="I89" s="65">
        <v>278.01</v>
      </c>
      <c r="J89" s="65">
        <v>281.44</v>
      </c>
      <c r="K89" s="65">
        <v>278.31</v>
      </c>
      <c r="L89" s="65">
        <v>287.39999999999998</v>
      </c>
      <c r="M89" s="21">
        <v>291.63</v>
      </c>
      <c r="N89" s="21">
        <v>284.55</v>
      </c>
      <c r="O89" s="21">
        <v>289.42</v>
      </c>
      <c r="P89" s="21">
        <v>284.73</v>
      </c>
      <c r="Q89" s="21">
        <v>294.31</v>
      </c>
      <c r="R89" s="21">
        <v>304.60000000000002</v>
      </c>
      <c r="S89" s="21">
        <v>276.89</v>
      </c>
      <c r="T89" s="21">
        <v>275.14</v>
      </c>
      <c r="U89" s="21">
        <v>265.01</v>
      </c>
      <c r="V89" s="21">
        <v>256.26</v>
      </c>
      <c r="W89" s="21">
        <v>248.45</v>
      </c>
      <c r="X89" s="21">
        <v>240.33</v>
      </c>
      <c r="Y89" s="21">
        <v>226.4</v>
      </c>
    </row>
    <row r="90" spans="1:25" x14ac:dyDescent="0.25">
      <c r="A90" s="6" t="s">
        <v>84</v>
      </c>
      <c r="B90" s="6"/>
      <c r="C90" s="14">
        <v>453</v>
      </c>
      <c r="D90" s="65">
        <v>129.5</v>
      </c>
      <c r="E90" s="65">
        <v>131.72</v>
      </c>
      <c r="F90" s="65">
        <v>128.94</v>
      </c>
      <c r="G90" s="65">
        <v>129.19</v>
      </c>
      <c r="H90" s="65">
        <v>142.77000000000001</v>
      </c>
      <c r="I90" s="65">
        <v>130.47999999999999</v>
      </c>
      <c r="J90" s="65">
        <v>137.76</v>
      </c>
      <c r="K90" s="65">
        <v>152.99</v>
      </c>
      <c r="L90" s="65">
        <v>136.44</v>
      </c>
      <c r="M90" s="21">
        <v>126.28</v>
      </c>
      <c r="N90" s="21">
        <v>131.19999999999999</v>
      </c>
      <c r="O90" s="21">
        <v>129.82</v>
      </c>
      <c r="P90" s="21">
        <v>125.31</v>
      </c>
      <c r="Q90" s="21">
        <v>136.13</v>
      </c>
      <c r="R90" s="21">
        <v>136.61000000000001</v>
      </c>
      <c r="S90" s="21">
        <v>141.31</v>
      </c>
      <c r="T90" s="21">
        <v>146.55000000000001</v>
      </c>
      <c r="U90" s="21">
        <v>147.44</v>
      </c>
      <c r="V90" s="21">
        <v>135.16</v>
      </c>
      <c r="W90" s="21">
        <v>155.35</v>
      </c>
      <c r="X90" s="21">
        <v>161.1</v>
      </c>
      <c r="Y90" s="21">
        <v>176.38</v>
      </c>
    </row>
    <row r="91" spans="1:25" x14ac:dyDescent="0.25">
      <c r="A91" s="6" t="s">
        <v>85</v>
      </c>
      <c r="B91" s="6"/>
      <c r="C91" s="14">
        <v>454</v>
      </c>
      <c r="D91" s="65">
        <v>55.41</v>
      </c>
      <c r="E91" s="65">
        <v>58.66</v>
      </c>
      <c r="F91" s="65">
        <v>60.94</v>
      </c>
      <c r="G91" s="65">
        <v>48.05</v>
      </c>
      <c r="H91" s="65">
        <v>51.64</v>
      </c>
      <c r="I91" s="65">
        <v>49.58</v>
      </c>
      <c r="J91" s="65">
        <v>50.46</v>
      </c>
      <c r="K91" s="65">
        <v>47.65</v>
      </c>
      <c r="L91" s="65">
        <v>51.72</v>
      </c>
      <c r="M91" s="21">
        <v>48.66</v>
      </c>
      <c r="N91" s="21">
        <v>49.23</v>
      </c>
      <c r="O91" s="21">
        <v>45.23</v>
      </c>
      <c r="P91" s="21">
        <v>51.85</v>
      </c>
      <c r="Q91" s="21">
        <v>51.39</v>
      </c>
      <c r="R91" s="21">
        <v>53.19</v>
      </c>
      <c r="S91" s="21">
        <v>53.86</v>
      </c>
      <c r="T91" s="21">
        <v>55.14</v>
      </c>
      <c r="U91" s="21">
        <v>54.58</v>
      </c>
      <c r="V91" s="21">
        <v>57</v>
      </c>
      <c r="W91" s="21">
        <v>56.36</v>
      </c>
      <c r="X91" s="21">
        <v>56.69</v>
      </c>
      <c r="Y91" s="21">
        <v>60.83</v>
      </c>
    </row>
    <row r="92" spans="1:25" x14ac:dyDescent="0.25">
      <c r="A92" s="5" t="s">
        <v>86</v>
      </c>
      <c r="B92" s="5"/>
      <c r="C92" s="13" t="s">
        <v>200</v>
      </c>
      <c r="D92" s="64">
        <v>693.68</v>
      </c>
      <c r="E92" s="64">
        <v>713.2</v>
      </c>
      <c r="F92" s="64">
        <v>738.31</v>
      </c>
      <c r="G92" s="64">
        <v>772.96</v>
      </c>
      <c r="H92" s="64">
        <v>777.85</v>
      </c>
      <c r="I92" s="64">
        <v>757.92</v>
      </c>
      <c r="J92" s="64">
        <v>787.86</v>
      </c>
      <c r="K92" s="64">
        <v>805.16</v>
      </c>
      <c r="L92" s="64">
        <v>796</v>
      </c>
      <c r="M92" s="20">
        <v>798.33</v>
      </c>
      <c r="N92" s="20">
        <v>820.56</v>
      </c>
      <c r="O92" s="20">
        <v>849.71</v>
      </c>
      <c r="P92" s="20">
        <v>824.63</v>
      </c>
      <c r="Q92" s="20">
        <v>814.07</v>
      </c>
      <c r="R92" s="20">
        <v>849.55</v>
      </c>
      <c r="S92" s="20">
        <v>857.38</v>
      </c>
      <c r="T92" s="20">
        <v>882.88</v>
      </c>
      <c r="U92" s="20">
        <v>896.79</v>
      </c>
      <c r="V92" s="20">
        <v>917.25</v>
      </c>
      <c r="W92" s="20">
        <v>907.4</v>
      </c>
      <c r="X92" s="20">
        <v>943.67</v>
      </c>
      <c r="Y92" s="20">
        <v>990.89</v>
      </c>
    </row>
    <row r="93" spans="1:25" x14ac:dyDescent="0.25">
      <c r="A93" s="6" t="s">
        <v>87</v>
      </c>
      <c r="B93" s="6"/>
      <c r="C93" s="14">
        <v>481</v>
      </c>
      <c r="D93" s="65">
        <v>63.94</v>
      </c>
      <c r="E93" s="65">
        <v>68.7</v>
      </c>
      <c r="F93" s="65">
        <v>71.98</v>
      </c>
      <c r="G93" s="65">
        <v>69.25</v>
      </c>
      <c r="H93" s="65">
        <v>69.540000000000006</v>
      </c>
      <c r="I93" s="65">
        <v>65.89</v>
      </c>
      <c r="J93" s="65">
        <v>69.349999999999994</v>
      </c>
      <c r="K93" s="65">
        <v>58.21</v>
      </c>
      <c r="L93" s="65">
        <v>60.57</v>
      </c>
      <c r="M93" s="21">
        <v>59.71</v>
      </c>
      <c r="N93" s="21">
        <v>61.89</v>
      </c>
      <c r="O93" s="21">
        <v>61.23</v>
      </c>
      <c r="P93" s="21">
        <v>66.739999999999995</v>
      </c>
      <c r="Q93" s="21">
        <v>62.61</v>
      </c>
      <c r="R93" s="21">
        <v>63.25</v>
      </c>
      <c r="S93" s="21">
        <v>61.12</v>
      </c>
      <c r="T93" s="21">
        <v>64.540000000000006</v>
      </c>
      <c r="U93" s="21">
        <v>59.47</v>
      </c>
      <c r="V93" s="21">
        <v>69.11</v>
      </c>
      <c r="W93" s="21">
        <v>68.33</v>
      </c>
      <c r="X93" s="21">
        <v>75.38</v>
      </c>
      <c r="Y93" s="21">
        <v>79</v>
      </c>
    </row>
    <row r="94" spans="1:25" x14ac:dyDescent="0.25">
      <c r="A94" s="6" t="s">
        <v>88</v>
      </c>
      <c r="B94" s="6"/>
      <c r="C94" s="14">
        <v>482</v>
      </c>
      <c r="D94" s="65">
        <v>47.2</v>
      </c>
      <c r="E94" s="65">
        <v>54.44</v>
      </c>
      <c r="F94" s="65">
        <v>49.59</v>
      </c>
      <c r="G94" s="65">
        <v>44.26</v>
      </c>
      <c r="H94" s="65">
        <v>46.17</v>
      </c>
      <c r="I94" s="65">
        <v>44.18</v>
      </c>
      <c r="J94" s="65">
        <v>44.71</v>
      </c>
      <c r="K94" s="65">
        <v>42.07</v>
      </c>
      <c r="L94" s="65">
        <v>36.909999999999997</v>
      </c>
      <c r="M94" s="21">
        <v>39.99</v>
      </c>
      <c r="N94" s="21">
        <v>38.03</v>
      </c>
      <c r="O94" s="21">
        <v>38.07</v>
      </c>
      <c r="P94" s="21">
        <v>35.799999999999997</v>
      </c>
      <c r="Q94" s="21">
        <v>38.270000000000003</v>
      </c>
      <c r="R94" s="21">
        <v>36.18</v>
      </c>
      <c r="S94" s="21">
        <v>39.799999999999997</v>
      </c>
      <c r="T94" s="21">
        <v>35.119999999999997</v>
      </c>
      <c r="U94" s="21">
        <v>36.549999999999997</v>
      </c>
      <c r="V94" s="21">
        <v>33.82</v>
      </c>
      <c r="W94" s="21">
        <v>34.04</v>
      </c>
      <c r="X94" s="21">
        <v>31.77</v>
      </c>
      <c r="Y94" s="21">
        <v>34.97</v>
      </c>
    </row>
    <row r="95" spans="1:25" x14ac:dyDescent="0.25">
      <c r="A95" s="6" t="s">
        <v>89</v>
      </c>
      <c r="B95" s="6"/>
      <c r="C95" s="14">
        <v>483</v>
      </c>
      <c r="D95" s="65">
        <v>16.52</v>
      </c>
      <c r="E95" s="65">
        <v>17.28</v>
      </c>
      <c r="F95" s="65">
        <v>14.14</v>
      </c>
      <c r="G95" s="65">
        <v>13.11</v>
      </c>
      <c r="H95" s="65">
        <v>14.02</v>
      </c>
      <c r="I95" s="65">
        <v>12.19</v>
      </c>
      <c r="J95" s="65">
        <v>12.13</v>
      </c>
      <c r="K95" s="65">
        <v>11.39</v>
      </c>
      <c r="L95" s="65">
        <v>11.42</v>
      </c>
      <c r="M95" s="21">
        <v>12.92</v>
      </c>
      <c r="N95" s="21">
        <v>11.58</v>
      </c>
      <c r="O95" s="21">
        <v>10.72</v>
      </c>
      <c r="P95" s="21">
        <v>8.11</v>
      </c>
      <c r="Q95" s="21">
        <v>11.9</v>
      </c>
      <c r="R95" s="21">
        <v>11.59</v>
      </c>
      <c r="S95" s="21">
        <v>10.55</v>
      </c>
      <c r="T95" s="21">
        <v>13.8</v>
      </c>
      <c r="U95" s="21">
        <v>14.42</v>
      </c>
      <c r="V95" s="21">
        <v>12.51</v>
      </c>
      <c r="W95" s="21">
        <v>13.36</v>
      </c>
      <c r="X95" s="21">
        <v>12.44</v>
      </c>
      <c r="Y95" s="21">
        <v>14.17</v>
      </c>
    </row>
    <row r="96" spans="1:25" x14ac:dyDescent="0.25">
      <c r="A96" s="6" t="s">
        <v>90</v>
      </c>
      <c r="B96" s="6"/>
      <c r="C96" s="14">
        <v>484</v>
      </c>
      <c r="D96" s="65">
        <v>230.64</v>
      </c>
      <c r="E96" s="65">
        <v>234.45</v>
      </c>
      <c r="F96" s="65">
        <v>239.93</v>
      </c>
      <c r="G96" s="65">
        <v>256.83999999999997</v>
      </c>
      <c r="H96" s="65">
        <v>257.70999999999998</v>
      </c>
      <c r="I96" s="65">
        <v>254.19</v>
      </c>
      <c r="J96" s="65">
        <v>262.24</v>
      </c>
      <c r="K96" s="65">
        <v>274.95</v>
      </c>
      <c r="L96" s="65">
        <v>273.5</v>
      </c>
      <c r="M96" s="21">
        <v>270.87</v>
      </c>
      <c r="N96" s="21">
        <v>282.32</v>
      </c>
      <c r="O96" s="21">
        <v>288.26</v>
      </c>
      <c r="P96" s="21">
        <v>254</v>
      </c>
      <c r="Q96" s="21">
        <v>250.14</v>
      </c>
      <c r="R96" s="21">
        <v>276.20999999999998</v>
      </c>
      <c r="S96" s="21">
        <v>278.26</v>
      </c>
      <c r="T96" s="21">
        <v>292.37</v>
      </c>
      <c r="U96" s="21">
        <v>293.89999999999998</v>
      </c>
      <c r="V96" s="21">
        <v>307.02999999999997</v>
      </c>
      <c r="W96" s="21">
        <v>298.04000000000002</v>
      </c>
      <c r="X96" s="21">
        <v>292.61</v>
      </c>
      <c r="Y96" s="21">
        <v>312.86</v>
      </c>
    </row>
    <row r="97" spans="1:25" x14ac:dyDescent="0.25">
      <c r="A97" s="6" t="s">
        <v>91</v>
      </c>
      <c r="B97" s="6"/>
      <c r="C97" s="14" t="s">
        <v>201</v>
      </c>
      <c r="D97" s="65">
        <v>119.03</v>
      </c>
      <c r="E97" s="65">
        <v>120.27</v>
      </c>
      <c r="F97" s="65">
        <v>123.4</v>
      </c>
      <c r="G97" s="65">
        <v>129.32</v>
      </c>
      <c r="H97" s="65">
        <v>133.25</v>
      </c>
      <c r="I97" s="65">
        <v>123.58000000000001</v>
      </c>
      <c r="J97" s="65">
        <v>133.63</v>
      </c>
      <c r="K97" s="65">
        <v>145.87</v>
      </c>
      <c r="L97" s="65">
        <v>132.60999999999999</v>
      </c>
      <c r="M97" s="21">
        <v>134.63</v>
      </c>
      <c r="N97" s="21">
        <v>147.27000000000001</v>
      </c>
      <c r="O97" s="21">
        <v>143.97</v>
      </c>
      <c r="P97" s="21">
        <v>158.6</v>
      </c>
      <c r="Q97" s="21">
        <v>159.48999999999998</v>
      </c>
      <c r="R97" s="21">
        <v>161.26999999999998</v>
      </c>
      <c r="S97" s="21">
        <v>163.29</v>
      </c>
      <c r="T97" s="21">
        <v>164.67000000000002</v>
      </c>
      <c r="U97" s="21">
        <v>173.48</v>
      </c>
      <c r="V97" s="21">
        <v>163.33000000000001</v>
      </c>
      <c r="W97" s="21">
        <v>177.84</v>
      </c>
      <c r="X97" s="21">
        <v>195</v>
      </c>
      <c r="Y97" s="21">
        <v>205.67999999999998</v>
      </c>
    </row>
    <row r="98" spans="1:25" x14ac:dyDescent="0.25">
      <c r="A98" s="7" t="s">
        <v>92</v>
      </c>
      <c r="B98" s="7"/>
      <c r="C98" s="14">
        <v>4851</v>
      </c>
      <c r="D98" s="65">
        <v>40.17</v>
      </c>
      <c r="E98" s="65">
        <v>37.340000000000003</v>
      </c>
      <c r="F98" s="65">
        <v>34.54</v>
      </c>
      <c r="G98" s="65">
        <v>42.5</v>
      </c>
      <c r="H98" s="65">
        <v>46.36</v>
      </c>
      <c r="I98" s="65">
        <v>37.94</v>
      </c>
      <c r="J98" s="65">
        <v>37.909999999999997</v>
      </c>
      <c r="K98" s="65">
        <v>45.02</v>
      </c>
      <c r="L98" s="65">
        <v>43.47</v>
      </c>
      <c r="M98" s="21">
        <v>47.64</v>
      </c>
      <c r="N98" s="21">
        <v>50.5</v>
      </c>
      <c r="O98" s="21">
        <v>53.41</v>
      </c>
      <c r="P98" s="21">
        <v>57.05</v>
      </c>
      <c r="Q98" s="21">
        <v>58.1</v>
      </c>
      <c r="R98" s="21">
        <v>63.24</v>
      </c>
      <c r="S98" s="21">
        <v>59.93</v>
      </c>
      <c r="T98" s="21">
        <v>59.38</v>
      </c>
      <c r="U98" s="21">
        <v>63.98</v>
      </c>
      <c r="V98" s="21">
        <v>61.36</v>
      </c>
      <c r="W98" s="21">
        <v>67.78</v>
      </c>
      <c r="X98" s="21">
        <v>71.75</v>
      </c>
      <c r="Y98" s="21">
        <v>77.64</v>
      </c>
    </row>
    <row r="99" spans="1:25" x14ac:dyDescent="0.25">
      <c r="A99" s="7" t="s">
        <v>93</v>
      </c>
      <c r="B99" s="7"/>
      <c r="C99" s="14">
        <v>4853</v>
      </c>
      <c r="D99" s="65">
        <v>34.909999999999997</v>
      </c>
      <c r="E99" s="65">
        <v>34.979999999999997</v>
      </c>
      <c r="F99" s="65">
        <v>40.89</v>
      </c>
      <c r="G99" s="65">
        <v>38.67</v>
      </c>
      <c r="H99" s="65">
        <v>38.89</v>
      </c>
      <c r="I99" s="65">
        <v>39.56</v>
      </c>
      <c r="J99" s="65">
        <v>43.96</v>
      </c>
      <c r="K99" s="65">
        <v>44.32</v>
      </c>
      <c r="L99" s="65">
        <v>38.54</v>
      </c>
      <c r="M99" s="21">
        <v>37.56</v>
      </c>
      <c r="N99" s="21">
        <v>45.18</v>
      </c>
      <c r="O99" s="21">
        <v>41.69</v>
      </c>
      <c r="P99" s="21">
        <v>46.91</v>
      </c>
      <c r="Q99" s="21">
        <v>46.02</v>
      </c>
      <c r="R99" s="21">
        <v>42.01</v>
      </c>
      <c r="S99" s="21">
        <v>44.18</v>
      </c>
      <c r="T99" s="21">
        <v>45.44</v>
      </c>
      <c r="U99" s="21">
        <v>48.94</v>
      </c>
      <c r="V99" s="21">
        <v>45.15</v>
      </c>
      <c r="W99" s="21">
        <v>54.44</v>
      </c>
      <c r="X99" s="21">
        <v>62.46</v>
      </c>
      <c r="Y99" s="21">
        <v>65.38</v>
      </c>
    </row>
    <row r="100" spans="1:25" x14ac:dyDescent="0.25">
      <c r="A100" s="8" t="s">
        <v>94</v>
      </c>
      <c r="B100" s="8"/>
      <c r="C100" s="15" t="s">
        <v>202</v>
      </c>
      <c r="D100" s="66">
        <v>43.95</v>
      </c>
      <c r="E100" s="66">
        <v>47.940000000000005</v>
      </c>
      <c r="F100" s="66">
        <v>47.96</v>
      </c>
      <c r="G100" s="66">
        <v>48.15</v>
      </c>
      <c r="H100" s="66">
        <v>48.01</v>
      </c>
      <c r="I100" s="66">
        <v>46.08</v>
      </c>
      <c r="J100" s="66">
        <v>51.77</v>
      </c>
      <c r="K100" s="66">
        <v>56.54</v>
      </c>
      <c r="L100" s="66">
        <v>50.6</v>
      </c>
      <c r="M100" s="22">
        <v>49.43</v>
      </c>
      <c r="N100" s="22">
        <v>51.600000000000009</v>
      </c>
      <c r="O100" s="22">
        <v>48.88</v>
      </c>
      <c r="P100" s="22">
        <v>54.649999999999991</v>
      </c>
      <c r="Q100" s="22">
        <v>55.359999999999992</v>
      </c>
      <c r="R100" s="22">
        <v>56.019999999999996</v>
      </c>
      <c r="S100" s="22">
        <v>59.19</v>
      </c>
      <c r="T100" s="22">
        <v>59.849999999999994</v>
      </c>
      <c r="U100" s="22">
        <v>60.560000000000009</v>
      </c>
      <c r="V100" s="22">
        <v>56.83</v>
      </c>
      <c r="W100" s="22">
        <v>55.610000000000007</v>
      </c>
      <c r="X100" s="22">
        <v>60.780000000000008</v>
      </c>
      <c r="Y100" s="22">
        <v>62.660000000000011</v>
      </c>
    </row>
    <row r="101" spans="1:25" x14ac:dyDescent="0.25">
      <c r="A101" s="6" t="s">
        <v>95</v>
      </c>
      <c r="B101" s="6"/>
      <c r="C101" s="14">
        <v>486</v>
      </c>
      <c r="D101" s="65">
        <v>7.04</v>
      </c>
      <c r="E101" s="65">
        <v>4.9000000000000004</v>
      </c>
      <c r="F101" s="65">
        <v>5.37</v>
      </c>
      <c r="G101" s="65">
        <v>6.62</v>
      </c>
      <c r="H101" s="65">
        <v>4.0199999999999996</v>
      </c>
      <c r="I101" s="65">
        <v>5.99</v>
      </c>
      <c r="J101" s="65">
        <v>5.22</v>
      </c>
      <c r="K101" s="65">
        <v>5.48</v>
      </c>
      <c r="L101" s="65">
        <v>5.04</v>
      </c>
      <c r="M101" s="21">
        <v>3.98</v>
      </c>
      <c r="N101" s="21">
        <v>6.34</v>
      </c>
      <c r="O101" s="21">
        <v>4.8</v>
      </c>
      <c r="P101" s="21">
        <v>9.17</v>
      </c>
      <c r="Q101" s="21">
        <v>6.47</v>
      </c>
      <c r="R101" s="21">
        <v>6.48</v>
      </c>
      <c r="S101" s="21">
        <v>6.75</v>
      </c>
      <c r="T101" s="21">
        <v>7.96</v>
      </c>
      <c r="U101" s="21">
        <v>10.26</v>
      </c>
      <c r="V101" s="21">
        <v>13.27</v>
      </c>
      <c r="W101" s="21">
        <v>11.67</v>
      </c>
      <c r="X101" s="21">
        <v>15.72</v>
      </c>
      <c r="Y101" s="21">
        <v>18.940000000000001</v>
      </c>
    </row>
    <row r="102" spans="1:25" x14ac:dyDescent="0.25">
      <c r="A102" s="6" t="s">
        <v>96</v>
      </c>
      <c r="B102" s="6"/>
      <c r="C102" s="14">
        <v>488</v>
      </c>
      <c r="D102" s="65">
        <v>53.89</v>
      </c>
      <c r="E102" s="65">
        <v>51.19</v>
      </c>
      <c r="F102" s="65">
        <v>79.83</v>
      </c>
      <c r="G102" s="65">
        <v>84.77</v>
      </c>
      <c r="H102" s="65">
        <v>80.97</v>
      </c>
      <c r="I102" s="65">
        <v>87.06</v>
      </c>
      <c r="J102" s="65">
        <v>91.16</v>
      </c>
      <c r="K102" s="65">
        <v>87.59</v>
      </c>
      <c r="L102" s="65">
        <v>96.52</v>
      </c>
      <c r="M102" s="21">
        <v>96.03</v>
      </c>
      <c r="N102" s="21">
        <v>92.02</v>
      </c>
      <c r="O102" s="21">
        <v>106.34</v>
      </c>
      <c r="P102" s="21">
        <v>110.36</v>
      </c>
      <c r="Q102" s="21">
        <v>107.77</v>
      </c>
      <c r="R102" s="21">
        <v>115.21</v>
      </c>
      <c r="S102" s="21">
        <v>101.7</v>
      </c>
      <c r="T102" s="21">
        <v>114.19</v>
      </c>
      <c r="U102" s="21">
        <v>117.44</v>
      </c>
      <c r="V102" s="21">
        <v>129.47</v>
      </c>
      <c r="W102" s="21">
        <v>121.66</v>
      </c>
      <c r="X102" s="21">
        <v>126.95</v>
      </c>
      <c r="Y102" s="21">
        <v>115.12</v>
      </c>
    </row>
    <row r="103" spans="1:25" x14ac:dyDescent="0.25">
      <c r="A103" s="6" t="s">
        <v>97</v>
      </c>
      <c r="B103" s="6"/>
      <c r="C103" s="14">
        <v>491</v>
      </c>
      <c r="D103" s="65">
        <v>68.77</v>
      </c>
      <c r="E103" s="65">
        <v>73.25</v>
      </c>
      <c r="F103" s="65">
        <v>62.28</v>
      </c>
      <c r="G103" s="65">
        <v>64.02</v>
      </c>
      <c r="H103" s="65">
        <v>71.81</v>
      </c>
      <c r="I103" s="65">
        <v>69.099999999999994</v>
      </c>
      <c r="J103" s="65">
        <v>70.14</v>
      </c>
      <c r="K103" s="65">
        <v>79.33</v>
      </c>
      <c r="L103" s="65">
        <v>77.959999999999994</v>
      </c>
      <c r="M103" s="21">
        <v>72.53</v>
      </c>
      <c r="N103" s="21">
        <v>72.92</v>
      </c>
      <c r="O103" s="21">
        <v>81.22</v>
      </c>
      <c r="P103" s="21">
        <v>73.13</v>
      </c>
      <c r="Q103" s="21">
        <v>75.459999999999994</v>
      </c>
      <c r="R103" s="21">
        <v>70.7</v>
      </c>
      <c r="S103" s="21">
        <v>75.06</v>
      </c>
      <c r="T103" s="21">
        <v>70.37</v>
      </c>
      <c r="U103" s="21">
        <v>62.69</v>
      </c>
      <c r="V103" s="21">
        <v>61.85</v>
      </c>
      <c r="W103" s="21">
        <v>64.790000000000006</v>
      </c>
      <c r="X103" s="21">
        <v>60.03</v>
      </c>
      <c r="Y103" s="21">
        <v>69.66</v>
      </c>
    </row>
    <row r="104" spans="1:25" x14ac:dyDescent="0.25">
      <c r="A104" s="6" t="s">
        <v>98</v>
      </c>
      <c r="B104" s="6"/>
      <c r="C104" s="14">
        <v>492</v>
      </c>
      <c r="D104" s="65">
        <v>58.6</v>
      </c>
      <c r="E104" s="65">
        <v>60.93</v>
      </c>
      <c r="F104" s="65">
        <v>61.96</v>
      </c>
      <c r="G104" s="65">
        <v>69.58</v>
      </c>
      <c r="H104" s="65">
        <v>66.78</v>
      </c>
      <c r="I104" s="65">
        <v>63.96</v>
      </c>
      <c r="J104" s="65">
        <v>66.09</v>
      </c>
      <c r="K104" s="65">
        <v>66.33</v>
      </c>
      <c r="L104" s="65">
        <v>67.61</v>
      </c>
      <c r="M104" s="21">
        <v>70.319999999999993</v>
      </c>
      <c r="N104" s="21">
        <v>67.64</v>
      </c>
      <c r="O104" s="21">
        <v>70.069999999999993</v>
      </c>
      <c r="P104" s="21">
        <v>66.900000000000006</v>
      </c>
      <c r="Q104" s="21">
        <v>60.54</v>
      </c>
      <c r="R104" s="21">
        <v>58.73</v>
      </c>
      <c r="S104" s="21">
        <v>67.92</v>
      </c>
      <c r="T104" s="21">
        <v>63.09</v>
      </c>
      <c r="U104" s="21">
        <v>72.39</v>
      </c>
      <c r="V104" s="21">
        <v>70.150000000000006</v>
      </c>
      <c r="W104" s="21">
        <v>63.44</v>
      </c>
      <c r="X104" s="21">
        <v>72.52</v>
      </c>
      <c r="Y104" s="21">
        <v>72.87</v>
      </c>
    </row>
    <row r="105" spans="1:25" x14ac:dyDescent="0.25">
      <c r="A105" s="6" t="s">
        <v>99</v>
      </c>
      <c r="B105" s="6"/>
      <c r="C105" s="14">
        <v>493</v>
      </c>
      <c r="D105" s="65">
        <v>28.06</v>
      </c>
      <c r="E105" s="65">
        <v>27.79</v>
      </c>
      <c r="F105" s="65">
        <v>29.84</v>
      </c>
      <c r="G105" s="65">
        <v>35.200000000000003</v>
      </c>
      <c r="H105" s="65">
        <v>33.590000000000003</v>
      </c>
      <c r="I105" s="65">
        <v>31.79</v>
      </c>
      <c r="J105" s="65">
        <v>33.19</v>
      </c>
      <c r="K105" s="65">
        <v>33.94</v>
      </c>
      <c r="L105" s="65">
        <v>33.86</v>
      </c>
      <c r="M105" s="21">
        <v>37.340000000000003</v>
      </c>
      <c r="N105" s="21">
        <v>40.549999999999997</v>
      </c>
      <c r="O105" s="21">
        <v>45.03</v>
      </c>
      <c r="P105" s="21">
        <v>41.82</v>
      </c>
      <c r="Q105" s="21">
        <v>41.42</v>
      </c>
      <c r="R105" s="21">
        <v>49.92</v>
      </c>
      <c r="S105" s="21">
        <v>52.92</v>
      </c>
      <c r="T105" s="21">
        <v>56.77</v>
      </c>
      <c r="U105" s="21">
        <v>56.21</v>
      </c>
      <c r="V105" s="21">
        <v>56.72</v>
      </c>
      <c r="W105" s="21">
        <v>54.23</v>
      </c>
      <c r="X105" s="21">
        <v>61.25</v>
      </c>
      <c r="Y105" s="21">
        <v>67.61</v>
      </c>
    </row>
    <row r="106" spans="1:25" x14ac:dyDescent="0.25">
      <c r="A106" s="5" t="s">
        <v>100</v>
      </c>
      <c r="B106" s="5"/>
      <c r="C106" s="13">
        <v>51</v>
      </c>
      <c r="D106" s="64">
        <v>353.81</v>
      </c>
      <c r="E106" s="64">
        <v>377.47</v>
      </c>
      <c r="F106" s="64">
        <v>372.72</v>
      </c>
      <c r="G106" s="64">
        <v>383.7</v>
      </c>
      <c r="H106" s="64">
        <v>406.4</v>
      </c>
      <c r="I106" s="64">
        <v>378.85</v>
      </c>
      <c r="J106" s="64">
        <v>374.53</v>
      </c>
      <c r="K106" s="64">
        <v>376.68</v>
      </c>
      <c r="L106" s="64">
        <v>385.84</v>
      </c>
      <c r="M106" s="20">
        <v>397.11</v>
      </c>
      <c r="N106" s="20">
        <v>405.75</v>
      </c>
      <c r="O106" s="20">
        <v>389.46</v>
      </c>
      <c r="P106" s="20">
        <v>373.94</v>
      </c>
      <c r="Q106" s="20">
        <v>377.25</v>
      </c>
      <c r="R106" s="20">
        <v>382.27</v>
      </c>
      <c r="S106" s="20">
        <v>380.95</v>
      </c>
      <c r="T106" s="20">
        <v>364.58</v>
      </c>
      <c r="U106" s="20">
        <v>356.37</v>
      </c>
      <c r="V106" s="20">
        <v>355</v>
      </c>
      <c r="W106" s="20">
        <v>358.09</v>
      </c>
      <c r="X106" s="20">
        <v>346.47</v>
      </c>
      <c r="Y106" s="20">
        <v>342.42</v>
      </c>
    </row>
    <row r="107" spans="1:25" x14ac:dyDescent="0.25">
      <c r="A107" s="6" t="s">
        <v>101</v>
      </c>
      <c r="B107" s="6"/>
      <c r="C107" s="14">
        <v>511</v>
      </c>
      <c r="D107" s="65">
        <v>81.92</v>
      </c>
      <c r="E107" s="65">
        <v>73.53</v>
      </c>
      <c r="F107" s="65">
        <v>79.540000000000006</v>
      </c>
      <c r="G107" s="65">
        <v>93.43</v>
      </c>
      <c r="H107" s="65">
        <v>85.33</v>
      </c>
      <c r="I107" s="65">
        <v>79.92</v>
      </c>
      <c r="J107" s="65">
        <v>93.41</v>
      </c>
      <c r="K107" s="65">
        <v>84.9</v>
      </c>
      <c r="L107" s="65">
        <v>91.79</v>
      </c>
      <c r="M107" s="21">
        <v>86.74</v>
      </c>
      <c r="N107" s="21">
        <v>85.57</v>
      </c>
      <c r="O107" s="21">
        <v>83.15</v>
      </c>
      <c r="P107" s="21">
        <v>79.73</v>
      </c>
      <c r="Q107" s="21">
        <v>88.31</v>
      </c>
      <c r="R107" s="21">
        <v>87.77</v>
      </c>
      <c r="S107" s="21">
        <v>83.63</v>
      </c>
      <c r="T107" s="21">
        <v>71.92</v>
      </c>
      <c r="U107" s="21">
        <v>74.75</v>
      </c>
      <c r="V107" s="21">
        <v>72.08</v>
      </c>
      <c r="W107" s="21">
        <v>71.73</v>
      </c>
      <c r="X107" s="21">
        <v>66.91</v>
      </c>
      <c r="Y107" s="21">
        <v>67.98</v>
      </c>
    </row>
    <row r="108" spans="1:25" x14ac:dyDescent="0.25">
      <c r="A108" s="7" t="s">
        <v>102</v>
      </c>
      <c r="B108" s="7"/>
      <c r="C108" s="14">
        <v>5111</v>
      </c>
      <c r="D108" s="65">
        <v>81.33</v>
      </c>
      <c r="E108" s="65">
        <v>72.650000000000006</v>
      </c>
      <c r="F108" s="65">
        <v>73.06</v>
      </c>
      <c r="G108" s="65">
        <v>83.89</v>
      </c>
      <c r="H108" s="65">
        <v>77.459999999999994</v>
      </c>
      <c r="I108" s="65">
        <v>73.7</v>
      </c>
      <c r="J108" s="65">
        <v>83.7</v>
      </c>
      <c r="K108" s="65">
        <v>77.75</v>
      </c>
      <c r="L108" s="65">
        <v>80.73</v>
      </c>
      <c r="M108" s="21">
        <v>75.05</v>
      </c>
      <c r="N108" s="21">
        <v>70.680000000000007</v>
      </c>
      <c r="O108" s="21">
        <v>69.069999999999993</v>
      </c>
      <c r="P108" s="21">
        <v>69.12</v>
      </c>
      <c r="Q108" s="21">
        <v>75.069999999999993</v>
      </c>
      <c r="R108" s="21">
        <v>74.510000000000005</v>
      </c>
      <c r="S108" s="21">
        <v>67.209999999999994</v>
      </c>
      <c r="T108" s="21">
        <v>58.12</v>
      </c>
      <c r="U108" s="21">
        <v>59.09</v>
      </c>
      <c r="V108" s="21">
        <v>51.94</v>
      </c>
      <c r="W108" s="21">
        <v>47.2</v>
      </c>
      <c r="X108" s="21">
        <v>40.72</v>
      </c>
      <c r="Y108" s="21">
        <v>35.5</v>
      </c>
    </row>
    <row r="109" spans="1:25" x14ac:dyDescent="0.25">
      <c r="A109" s="7" t="s">
        <v>103</v>
      </c>
      <c r="B109" s="7"/>
      <c r="C109" s="14">
        <v>5112</v>
      </c>
      <c r="D109" s="65">
        <v>0</v>
      </c>
      <c r="E109" s="65">
        <v>0</v>
      </c>
      <c r="F109" s="65">
        <v>6.48</v>
      </c>
      <c r="G109" s="65">
        <v>9.5399999999999991</v>
      </c>
      <c r="H109" s="65">
        <v>7.86</v>
      </c>
      <c r="I109" s="65">
        <v>6.21</v>
      </c>
      <c r="J109" s="65">
        <v>9.7200000000000006</v>
      </c>
      <c r="K109" s="65">
        <v>7.15</v>
      </c>
      <c r="L109" s="65">
        <v>11.05</v>
      </c>
      <c r="M109" s="21">
        <v>11.69</v>
      </c>
      <c r="N109" s="21">
        <v>14.89</v>
      </c>
      <c r="O109" s="21">
        <v>14.08</v>
      </c>
      <c r="P109" s="21">
        <v>10.62</v>
      </c>
      <c r="Q109" s="21">
        <v>13.24</v>
      </c>
      <c r="R109" s="21">
        <v>13.27</v>
      </c>
      <c r="S109" s="21">
        <v>16.420000000000002</v>
      </c>
      <c r="T109" s="21">
        <v>13.8</v>
      </c>
      <c r="U109" s="21">
        <v>15.65</v>
      </c>
      <c r="V109" s="21">
        <v>20.14</v>
      </c>
      <c r="W109" s="21">
        <v>24.53</v>
      </c>
      <c r="X109" s="21">
        <v>26.19</v>
      </c>
      <c r="Y109" s="21">
        <v>32.479999999999997</v>
      </c>
    </row>
    <row r="110" spans="1:25" x14ac:dyDescent="0.25">
      <c r="A110" s="6" t="s">
        <v>104</v>
      </c>
      <c r="B110" s="6"/>
      <c r="C110" s="14">
        <v>512</v>
      </c>
      <c r="D110" s="65">
        <v>34.46</v>
      </c>
      <c r="E110" s="65">
        <v>32.479999999999997</v>
      </c>
      <c r="F110" s="65">
        <v>46.82</v>
      </c>
      <c r="G110" s="65">
        <v>47.37</v>
      </c>
      <c r="H110" s="65">
        <v>49.98</v>
      </c>
      <c r="I110" s="65">
        <v>53.87</v>
      </c>
      <c r="J110" s="65">
        <v>57.05</v>
      </c>
      <c r="K110" s="65">
        <v>54.42</v>
      </c>
      <c r="L110" s="65">
        <v>56.35</v>
      </c>
      <c r="M110" s="21">
        <v>53.9</v>
      </c>
      <c r="N110" s="21">
        <v>62.9</v>
      </c>
      <c r="O110" s="21">
        <v>61</v>
      </c>
      <c r="P110" s="21">
        <v>51.3</v>
      </c>
      <c r="Q110" s="21">
        <v>57.87</v>
      </c>
      <c r="R110" s="21">
        <v>54.13</v>
      </c>
      <c r="S110" s="21">
        <v>55.04</v>
      </c>
      <c r="T110" s="21">
        <v>62.11</v>
      </c>
      <c r="U110" s="21">
        <v>56.29</v>
      </c>
      <c r="V110" s="21">
        <v>61.01</v>
      </c>
      <c r="W110" s="21">
        <v>81.39</v>
      </c>
      <c r="X110" s="21">
        <v>87.67</v>
      </c>
      <c r="Y110" s="21">
        <v>81.14</v>
      </c>
    </row>
    <row r="111" spans="1:25" x14ac:dyDescent="0.25">
      <c r="A111" s="7" t="s">
        <v>105</v>
      </c>
      <c r="B111" s="7"/>
      <c r="C111" s="14">
        <v>5121</v>
      </c>
      <c r="D111" s="65">
        <v>31.02</v>
      </c>
      <c r="E111" s="65">
        <v>28.89</v>
      </c>
      <c r="F111" s="65">
        <v>42.41</v>
      </c>
      <c r="G111" s="65">
        <v>42.13</v>
      </c>
      <c r="H111" s="65">
        <v>44.71</v>
      </c>
      <c r="I111" s="65">
        <v>52.04</v>
      </c>
      <c r="J111" s="65">
        <v>52.28</v>
      </c>
      <c r="K111" s="65">
        <v>48.92</v>
      </c>
      <c r="L111" s="65">
        <v>50.77</v>
      </c>
      <c r="M111" s="21">
        <v>46.97</v>
      </c>
      <c r="N111" s="21">
        <v>56.25</v>
      </c>
      <c r="O111" s="21">
        <v>56.1</v>
      </c>
      <c r="P111" s="21">
        <v>47.62</v>
      </c>
      <c r="Q111" s="21">
        <v>53.96</v>
      </c>
      <c r="R111" s="21">
        <v>50.58</v>
      </c>
      <c r="S111" s="21">
        <v>51.15</v>
      </c>
      <c r="T111" s="21">
        <v>57.95</v>
      </c>
      <c r="U111" s="21">
        <v>51.55</v>
      </c>
      <c r="V111" s="21">
        <v>55.96</v>
      </c>
      <c r="W111" s="21">
        <v>75.510000000000005</v>
      </c>
      <c r="X111" s="21">
        <v>83.07</v>
      </c>
      <c r="Y111" s="21">
        <v>75</v>
      </c>
    </row>
    <row r="112" spans="1:25" x14ac:dyDescent="0.25">
      <c r="A112" s="7" t="s">
        <v>106</v>
      </c>
      <c r="B112" s="7"/>
      <c r="C112" s="14">
        <v>5122</v>
      </c>
      <c r="D112" s="65">
        <v>3.44</v>
      </c>
      <c r="E112" s="65">
        <v>3.59</v>
      </c>
      <c r="F112" s="65">
        <v>4.41</v>
      </c>
      <c r="G112" s="65">
        <v>5.25</v>
      </c>
      <c r="H112" s="65">
        <v>5.27</v>
      </c>
      <c r="I112" s="65">
        <v>1.83</v>
      </c>
      <c r="J112" s="65">
        <v>4.7699999999999996</v>
      </c>
      <c r="K112" s="65">
        <v>5.51</v>
      </c>
      <c r="L112" s="65">
        <v>5.58</v>
      </c>
      <c r="M112" s="21">
        <v>6.93</v>
      </c>
      <c r="N112" s="21">
        <v>6.65</v>
      </c>
      <c r="O112" s="21">
        <v>4.9000000000000004</v>
      </c>
      <c r="P112" s="21">
        <v>3.68</v>
      </c>
      <c r="Q112" s="21">
        <v>3.91</v>
      </c>
      <c r="R112" s="21">
        <v>3.55</v>
      </c>
      <c r="S112" s="21">
        <v>3.89</v>
      </c>
      <c r="T112" s="21">
        <v>4.16</v>
      </c>
      <c r="U112" s="21">
        <v>4.74</v>
      </c>
      <c r="V112" s="21">
        <v>5.04</v>
      </c>
      <c r="W112" s="21">
        <v>5.88</v>
      </c>
      <c r="X112" s="21">
        <v>4.5999999999999996</v>
      </c>
      <c r="Y112" s="21">
        <v>6.15</v>
      </c>
    </row>
    <row r="113" spans="1:25" x14ac:dyDescent="0.25">
      <c r="A113" s="6" t="s">
        <v>107</v>
      </c>
      <c r="B113" s="6"/>
      <c r="C113" s="14">
        <v>515</v>
      </c>
      <c r="D113" s="65">
        <v>39.69</v>
      </c>
      <c r="E113" s="65">
        <v>42.9</v>
      </c>
      <c r="F113" s="65">
        <v>43.75</v>
      </c>
      <c r="G113" s="65">
        <v>43.29</v>
      </c>
      <c r="H113" s="65">
        <v>41.98</v>
      </c>
      <c r="I113" s="65">
        <v>39.79</v>
      </c>
      <c r="J113" s="65">
        <v>42.06</v>
      </c>
      <c r="K113" s="65">
        <v>42.35</v>
      </c>
      <c r="L113" s="65">
        <v>47.57</v>
      </c>
      <c r="M113" s="21">
        <v>42.47</v>
      </c>
      <c r="N113" s="21">
        <v>48.35</v>
      </c>
      <c r="O113" s="21">
        <v>43.18</v>
      </c>
      <c r="P113" s="21">
        <v>44.79</v>
      </c>
      <c r="Q113" s="21">
        <v>44.7</v>
      </c>
      <c r="R113" s="21">
        <v>42.03</v>
      </c>
      <c r="S113" s="21">
        <v>40.22</v>
      </c>
      <c r="T113" s="21">
        <v>39.630000000000003</v>
      </c>
      <c r="U113" s="21">
        <v>40.17</v>
      </c>
      <c r="V113" s="21">
        <v>43.11</v>
      </c>
      <c r="W113" s="21">
        <v>34.15</v>
      </c>
      <c r="X113" s="21">
        <v>33.82</v>
      </c>
      <c r="Y113" s="21">
        <v>30.39</v>
      </c>
    </row>
    <row r="114" spans="1:25" x14ac:dyDescent="0.25">
      <c r="A114" s="6" t="s">
        <v>108</v>
      </c>
      <c r="B114" s="6"/>
      <c r="C114" s="14">
        <v>517</v>
      </c>
      <c r="D114" s="65">
        <v>170.19</v>
      </c>
      <c r="E114" s="65">
        <v>196.75</v>
      </c>
      <c r="F114" s="65">
        <v>171.81</v>
      </c>
      <c r="G114" s="65">
        <v>166.53</v>
      </c>
      <c r="H114" s="65">
        <v>193.2</v>
      </c>
      <c r="I114" s="65">
        <v>173.82</v>
      </c>
      <c r="J114" s="65">
        <v>149.88999999999999</v>
      </c>
      <c r="K114" s="65">
        <v>157.74</v>
      </c>
      <c r="L114" s="65">
        <v>150.97</v>
      </c>
      <c r="M114" s="21">
        <v>170.87</v>
      </c>
      <c r="N114" s="21">
        <v>168.54</v>
      </c>
      <c r="O114" s="21">
        <v>158.44</v>
      </c>
      <c r="P114" s="21">
        <v>156.29</v>
      </c>
      <c r="Q114" s="21">
        <v>141.38999999999999</v>
      </c>
      <c r="R114" s="21">
        <v>159.08000000000001</v>
      </c>
      <c r="S114" s="21">
        <v>163.74</v>
      </c>
      <c r="T114" s="21">
        <v>144.88999999999999</v>
      </c>
      <c r="U114" s="21">
        <v>146.38</v>
      </c>
      <c r="V114" s="21">
        <v>140.55000000000001</v>
      </c>
      <c r="W114" s="21">
        <v>133.97</v>
      </c>
      <c r="X114" s="21">
        <v>112.59</v>
      </c>
      <c r="Y114" s="21">
        <v>119.95</v>
      </c>
    </row>
    <row r="115" spans="1:25" x14ac:dyDescent="0.25">
      <c r="A115" s="6" t="s">
        <v>109</v>
      </c>
      <c r="B115" s="6"/>
      <c r="C115" s="14">
        <v>518</v>
      </c>
      <c r="D115" s="65">
        <v>6.94</v>
      </c>
      <c r="E115" s="65">
        <v>7.9</v>
      </c>
      <c r="F115" s="65">
        <v>6.97</v>
      </c>
      <c r="G115" s="65">
        <v>7.05</v>
      </c>
      <c r="H115" s="65">
        <v>7.72</v>
      </c>
      <c r="I115" s="65">
        <v>7.4</v>
      </c>
      <c r="J115" s="65">
        <v>3.92</v>
      </c>
      <c r="K115" s="65">
        <v>6.3</v>
      </c>
      <c r="L115" s="65">
        <v>7.31</v>
      </c>
      <c r="M115" s="21">
        <v>9.34</v>
      </c>
      <c r="N115" s="21">
        <v>9.7899999999999991</v>
      </c>
      <c r="O115" s="21">
        <v>9.73</v>
      </c>
      <c r="P115" s="21">
        <v>7.89</v>
      </c>
      <c r="Q115" s="21">
        <v>7.84</v>
      </c>
      <c r="R115" s="21">
        <v>6.13</v>
      </c>
      <c r="S115" s="21">
        <v>5.04</v>
      </c>
      <c r="T115" s="21">
        <v>9.32</v>
      </c>
      <c r="U115" s="21">
        <v>6.59</v>
      </c>
      <c r="V115" s="21">
        <v>9.5</v>
      </c>
      <c r="W115" s="21">
        <v>7.18</v>
      </c>
      <c r="X115" s="21">
        <v>11.17</v>
      </c>
      <c r="Y115" s="21">
        <v>6.97</v>
      </c>
    </row>
    <row r="116" spans="1:25" x14ac:dyDescent="0.25">
      <c r="A116" s="6" t="s">
        <v>110</v>
      </c>
      <c r="B116" s="6"/>
      <c r="C116" s="14">
        <v>519</v>
      </c>
      <c r="D116" s="65">
        <v>20.6</v>
      </c>
      <c r="E116" s="65">
        <v>23.9</v>
      </c>
      <c r="F116" s="65">
        <v>23.83</v>
      </c>
      <c r="G116" s="65">
        <v>26.02</v>
      </c>
      <c r="H116" s="65">
        <v>28.19</v>
      </c>
      <c r="I116" s="65">
        <v>24.05</v>
      </c>
      <c r="J116" s="65">
        <v>28.21</v>
      </c>
      <c r="K116" s="65">
        <v>30.96</v>
      </c>
      <c r="L116" s="65">
        <v>31.85</v>
      </c>
      <c r="M116" s="21">
        <v>33.78</v>
      </c>
      <c r="N116" s="21">
        <v>30.6</v>
      </c>
      <c r="O116" s="21">
        <v>33.96</v>
      </c>
      <c r="P116" s="21">
        <v>33.94</v>
      </c>
      <c r="Q116" s="21">
        <v>37.14</v>
      </c>
      <c r="R116" s="21">
        <v>33.119999999999997</v>
      </c>
      <c r="S116" s="21">
        <v>33.29</v>
      </c>
      <c r="T116" s="21">
        <v>36.71</v>
      </c>
      <c r="U116" s="21">
        <v>32.19</v>
      </c>
      <c r="V116" s="21">
        <v>28.77</v>
      </c>
      <c r="W116" s="21">
        <v>29.67</v>
      </c>
      <c r="X116" s="21">
        <v>34.31</v>
      </c>
      <c r="Y116" s="21">
        <v>35.99</v>
      </c>
    </row>
    <row r="117" spans="1:25" x14ac:dyDescent="0.25">
      <c r="A117" s="4" t="s">
        <v>111</v>
      </c>
      <c r="B117" s="4"/>
      <c r="C117" s="12" t="s">
        <v>203</v>
      </c>
      <c r="D117" s="63">
        <v>865.61</v>
      </c>
      <c r="E117" s="63">
        <v>846.96</v>
      </c>
      <c r="F117" s="63">
        <v>858.75</v>
      </c>
      <c r="G117" s="63">
        <v>858.19</v>
      </c>
      <c r="H117" s="63">
        <v>876.32</v>
      </c>
      <c r="I117" s="63">
        <v>896.33</v>
      </c>
      <c r="J117" s="63">
        <v>913.64</v>
      </c>
      <c r="K117" s="63">
        <v>951.46</v>
      </c>
      <c r="L117" s="63">
        <v>983.57</v>
      </c>
      <c r="M117" s="19">
        <v>1028.9000000000001</v>
      </c>
      <c r="N117" s="19">
        <v>1046.29</v>
      </c>
      <c r="O117" s="19">
        <v>1060.82</v>
      </c>
      <c r="P117" s="19">
        <v>1067.1300000000001</v>
      </c>
      <c r="Q117" s="19">
        <v>1073.8900000000001</v>
      </c>
      <c r="R117" s="19">
        <v>1076.03</v>
      </c>
      <c r="S117" s="19">
        <v>1061.75</v>
      </c>
      <c r="T117" s="19">
        <v>1078.8499999999999</v>
      </c>
      <c r="U117" s="19">
        <v>1083.8499999999999</v>
      </c>
      <c r="V117" s="19">
        <v>1102.94</v>
      </c>
      <c r="W117" s="19">
        <v>1127.03</v>
      </c>
      <c r="X117" s="19">
        <v>1171.3</v>
      </c>
      <c r="Y117" s="19">
        <v>1173.9100000000001</v>
      </c>
    </row>
    <row r="118" spans="1:25" x14ac:dyDescent="0.25">
      <c r="A118" s="5" t="s">
        <v>112</v>
      </c>
      <c r="B118" s="5"/>
      <c r="C118" s="13">
        <v>52</v>
      </c>
      <c r="D118" s="64">
        <v>624.94000000000005</v>
      </c>
      <c r="E118" s="64">
        <v>596.19000000000005</v>
      </c>
      <c r="F118" s="64">
        <v>614.76</v>
      </c>
      <c r="G118" s="64">
        <v>607.99</v>
      </c>
      <c r="H118" s="64">
        <v>635.08000000000004</v>
      </c>
      <c r="I118" s="64">
        <v>652.4</v>
      </c>
      <c r="J118" s="64">
        <v>646.4</v>
      </c>
      <c r="K118" s="64">
        <v>675.38</v>
      </c>
      <c r="L118" s="64">
        <v>702.79</v>
      </c>
      <c r="M118" s="20">
        <v>731.13</v>
      </c>
      <c r="N118" s="20">
        <v>744.88</v>
      </c>
      <c r="O118" s="20">
        <v>762.35</v>
      </c>
      <c r="P118" s="20">
        <v>753</v>
      </c>
      <c r="Q118" s="20">
        <v>764.62</v>
      </c>
      <c r="R118" s="20">
        <v>747.02</v>
      </c>
      <c r="S118" s="20">
        <v>755.73</v>
      </c>
      <c r="T118" s="20">
        <v>767.21</v>
      </c>
      <c r="U118" s="20">
        <v>779.7</v>
      </c>
      <c r="V118" s="20">
        <v>791.01</v>
      </c>
      <c r="W118" s="20">
        <v>808.07</v>
      </c>
      <c r="X118" s="20">
        <v>831.44</v>
      </c>
      <c r="Y118" s="20">
        <v>828.82</v>
      </c>
    </row>
    <row r="119" spans="1:25" x14ac:dyDescent="0.25">
      <c r="A119" s="6" t="s">
        <v>113</v>
      </c>
      <c r="B119" s="6"/>
      <c r="C119" s="14">
        <v>521</v>
      </c>
      <c r="D119" s="65">
        <v>0</v>
      </c>
      <c r="E119" s="65">
        <v>1.74</v>
      </c>
      <c r="F119" s="65">
        <v>2.27</v>
      </c>
      <c r="G119" s="65">
        <v>0</v>
      </c>
      <c r="H119" s="65">
        <v>0</v>
      </c>
      <c r="I119" s="65">
        <v>0</v>
      </c>
      <c r="J119" s="65">
        <v>0</v>
      </c>
      <c r="K119" s="65">
        <v>1.53</v>
      </c>
      <c r="L119" s="65">
        <v>0</v>
      </c>
      <c r="M119" s="21">
        <v>0</v>
      </c>
      <c r="N119" s="21">
        <v>0</v>
      </c>
      <c r="O119" s="21">
        <v>0</v>
      </c>
      <c r="P119" s="21">
        <v>0</v>
      </c>
      <c r="Q119" s="21">
        <v>0</v>
      </c>
      <c r="R119" s="21">
        <v>0</v>
      </c>
      <c r="S119" s="21">
        <v>0</v>
      </c>
      <c r="T119" s="21">
        <v>0</v>
      </c>
      <c r="U119" s="21">
        <v>0</v>
      </c>
      <c r="V119" s="21">
        <v>2.57</v>
      </c>
      <c r="W119" s="21">
        <v>2.12</v>
      </c>
      <c r="X119" s="21">
        <v>2</v>
      </c>
      <c r="Y119" s="21">
        <v>0</v>
      </c>
    </row>
    <row r="120" spans="1:25" x14ac:dyDescent="0.25">
      <c r="A120" s="6" t="s">
        <v>114</v>
      </c>
      <c r="B120" s="6"/>
      <c r="C120" s="14">
        <v>522</v>
      </c>
      <c r="D120" s="65">
        <v>336.84</v>
      </c>
      <c r="E120" s="65">
        <v>318.87</v>
      </c>
      <c r="F120" s="65">
        <v>322.05</v>
      </c>
      <c r="G120" s="65">
        <v>309.25</v>
      </c>
      <c r="H120" s="65">
        <v>331.2</v>
      </c>
      <c r="I120" s="65">
        <v>329.41</v>
      </c>
      <c r="J120" s="65">
        <v>330.17</v>
      </c>
      <c r="K120" s="65">
        <v>339.08</v>
      </c>
      <c r="L120" s="65">
        <v>356.8</v>
      </c>
      <c r="M120" s="21">
        <v>378.89</v>
      </c>
      <c r="N120" s="21">
        <v>383.39</v>
      </c>
      <c r="O120" s="21">
        <v>402.93</v>
      </c>
      <c r="P120" s="21">
        <v>384.72</v>
      </c>
      <c r="Q120" s="21">
        <v>403.63</v>
      </c>
      <c r="R120" s="21">
        <v>365.97</v>
      </c>
      <c r="S120" s="21">
        <v>384.15</v>
      </c>
      <c r="T120" s="21">
        <v>379.9</v>
      </c>
      <c r="U120" s="21">
        <v>399.52</v>
      </c>
      <c r="V120" s="21">
        <v>401.51</v>
      </c>
      <c r="W120" s="21">
        <v>402.52</v>
      </c>
      <c r="X120" s="21">
        <v>413.03</v>
      </c>
      <c r="Y120" s="21">
        <v>403.04</v>
      </c>
    </row>
    <row r="121" spans="1:25" x14ac:dyDescent="0.25">
      <c r="A121" s="7" t="s">
        <v>115</v>
      </c>
      <c r="B121" s="7"/>
      <c r="C121" s="14">
        <v>5221</v>
      </c>
      <c r="D121" s="65">
        <v>312.55</v>
      </c>
      <c r="E121" s="65">
        <v>293.32</v>
      </c>
      <c r="F121" s="65">
        <v>294.74</v>
      </c>
      <c r="G121" s="65">
        <v>284.29000000000002</v>
      </c>
      <c r="H121" s="65">
        <v>306.11</v>
      </c>
      <c r="I121" s="65">
        <v>300.01</v>
      </c>
      <c r="J121" s="65">
        <v>293.85000000000002</v>
      </c>
      <c r="K121" s="65">
        <v>302.97000000000003</v>
      </c>
      <c r="L121" s="65">
        <v>309.95</v>
      </c>
      <c r="M121" s="21">
        <v>332.44</v>
      </c>
      <c r="N121" s="21">
        <v>331.65</v>
      </c>
      <c r="O121" s="21">
        <v>347.68</v>
      </c>
      <c r="P121" s="21">
        <v>328.25</v>
      </c>
      <c r="Q121" s="21">
        <v>350.95</v>
      </c>
      <c r="R121" s="21">
        <v>315.61</v>
      </c>
      <c r="S121" s="21">
        <v>335.15</v>
      </c>
      <c r="T121" s="21">
        <v>329.49</v>
      </c>
      <c r="U121" s="21">
        <v>343.21</v>
      </c>
      <c r="V121" s="21">
        <v>349.2</v>
      </c>
      <c r="W121" s="21">
        <v>345.7</v>
      </c>
      <c r="X121" s="21">
        <v>353.42</v>
      </c>
      <c r="Y121" s="21">
        <v>349.5</v>
      </c>
    </row>
    <row r="122" spans="1:25" x14ac:dyDescent="0.25">
      <c r="A122" s="6" t="s">
        <v>116</v>
      </c>
      <c r="B122" s="6"/>
      <c r="C122" s="14">
        <v>524</v>
      </c>
      <c r="D122" s="65">
        <v>214.43</v>
      </c>
      <c r="E122" s="65">
        <v>195.71</v>
      </c>
      <c r="F122" s="65">
        <v>196.88</v>
      </c>
      <c r="G122" s="65">
        <v>200.85</v>
      </c>
      <c r="H122" s="65">
        <v>199.3</v>
      </c>
      <c r="I122" s="65">
        <v>207.74</v>
      </c>
      <c r="J122" s="65">
        <v>202.24</v>
      </c>
      <c r="K122" s="65">
        <v>222.47</v>
      </c>
      <c r="L122" s="65">
        <v>225.7</v>
      </c>
      <c r="M122" s="21">
        <v>234.87</v>
      </c>
      <c r="N122" s="21">
        <v>238.56</v>
      </c>
      <c r="O122" s="21">
        <v>244.59</v>
      </c>
      <c r="P122" s="21">
        <v>242.09</v>
      </c>
      <c r="Q122" s="21">
        <v>238.13</v>
      </c>
      <c r="R122" s="21">
        <v>254.79</v>
      </c>
      <c r="S122" s="21">
        <v>243.2</v>
      </c>
      <c r="T122" s="21">
        <v>244.42</v>
      </c>
      <c r="U122" s="21">
        <v>242.5</v>
      </c>
      <c r="V122" s="21">
        <v>244.87</v>
      </c>
      <c r="W122" s="21">
        <v>246.54</v>
      </c>
      <c r="X122" s="21">
        <v>254.11</v>
      </c>
      <c r="Y122" s="21">
        <v>254.93</v>
      </c>
    </row>
    <row r="123" spans="1:25" x14ac:dyDescent="0.25">
      <c r="A123" s="7" t="s">
        <v>117</v>
      </c>
      <c r="B123" s="7"/>
      <c r="C123" s="14">
        <v>5241</v>
      </c>
      <c r="D123" s="65">
        <v>169.29</v>
      </c>
      <c r="E123" s="65">
        <v>156</v>
      </c>
      <c r="F123" s="65">
        <v>124.53</v>
      </c>
      <c r="G123" s="65">
        <v>137.47999999999999</v>
      </c>
      <c r="H123" s="65">
        <v>141.66</v>
      </c>
      <c r="I123" s="65">
        <v>146.54</v>
      </c>
      <c r="J123" s="65">
        <v>136.94999999999999</v>
      </c>
      <c r="K123" s="65">
        <v>155.43</v>
      </c>
      <c r="L123" s="65">
        <v>142.79</v>
      </c>
      <c r="M123" s="21">
        <v>145.88</v>
      </c>
      <c r="N123" s="21">
        <v>155.1</v>
      </c>
      <c r="O123" s="21">
        <v>160.62</v>
      </c>
      <c r="P123" s="21">
        <v>162.01</v>
      </c>
      <c r="Q123" s="21">
        <v>157.76</v>
      </c>
      <c r="R123" s="21">
        <v>169.25</v>
      </c>
      <c r="S123" s="21">
        <v>158.47</v>
      </c>
      <c r="T123" s="21">
        <v>150.74</v>
      </c>
      <c r="U123" s="21">
        <v>147.41999999999999</v>
      </c>
      <c r="V123" s="21">
        <v>148.65</v>
      </c>
      <c r="W123" s="21">
        <v>138.02000000000001</v>
      </c>
      <c r="X123" s="21">
        <v>150.01</v>
      </c>
      <c r="Y123" s="21">
        <v>152.1</v>
      </c>
    </row>
    <row r="124" spans="1:25" x14ac:dyDescent="0.25">
      <c r="A124" s="7" t="s">
        <v>118</v>
      </c>
      <c r="B124" s="7"/>
      <c r="C124" s="14">
        <v>5242</v>
      </c>
      <c r="D124" s="65">
        <v>45.14</v>
      </c>
      <c r="E124" s="65">
        <v>39.71</v>
      </c>
      <c r="F124" s="65">
        <v>72.349999999999994</v>
      </c>
      <c r="G124" s="65">
        <v>63.37</v>
      </c>
      <c r="H124" s="65">
        <v>57.64</v>
      </c>
      <c r="I124" s="65">
        <v>61.2</v>
      </c>
      <c r="J124" s="65">
        <v>65.290000000000006</v>
      </c>
      <c r="K124" s="65">
        <v>67.040000000000006</v>
      </c>
      <c r="L124" s="65">
        <v>82.91</v>
      </c>
      <c r="M124" s="21">
        <v>88.99</v>
      </c>
      <c r="N124" s="21">
        <v>83.47</v>
      </c>
      <c r="O124" s="21">
        <v>83.97</v>
      </c>
      <c r="P124" s="21">
        <v>80.09</v>
      </c>
      <c r="Q124" s="21">
        <v>80.38</v>
      </c>
      <c r="R124" s="21">
        <v>85.54</v>
      </c>
      <c r="S124" s="21">
        <v>84.73</v>
      </c>
      <c r="T124" s="21">
        <v>93.68</v>
      </c>
      <c r="U124" s="21">
        <v>95.08</v>
      </c>
      <c r="V124" s="21">
        <v>96.22</v>
      </c>
      <c r="W124" s="21">
        <v>108.52</v>
      </c>
      <c r="X124" s="21">
        <v>104.1</v>
      </c>
      <c r="Y124" s="21">
        <v>102.83</v>
      </c>
    </row>
    <row r="125" spans="1:25" x14ac:dyDescent="0.25">
      <c r="A125" s="6" t="s">
        <v>119</v>
      </c>
      <c r="B125" s="6"/>
      <c r="C125" s="14" t="s">
        <v>204</v>
      </c>
      <c r="D125" s="65">
        <v>72.13</v>
      </c>
      <c r="E125" s="65">
        <v>79.63</v>
      </c>
      <c r="F125" s="65">
        <v>93.17</v>
      </c>
      <c r="G125" s="65">
        <v>95.84</v>
      </c>
      <c r="H125" s="65">
        <v>102.34</v>
      </c>
      <c r="I125" s="65">
        <v>113.51</v>
      </c>
      <c r="J125" s="65">
        <v>112.43</v>
      </c>
      <c r="K125" s="65">
        <v>111.51</v>
      </c>
      <c r="L125" s="65">
        <v>119.58999999999999</v>
      </c>
      <c r="M125" s="21">
        <v>116.24</v>
      </c>
      <c r="N125" s="21">
        <v>121.72</v>
      </c>
      <c r="O125" s="21">
        <v>112.95</v>
      </c>
      <c r="P125" s="21">
        <v>125.19999999999999</v>
      </c>
      <c r="Q125" s="21">
        <v>122.24</v>
      </c>
      <c r="R125" s="21">
        <v>124.89</v>
      </c>
      <c r="S125" s="21">
        <v>127.15</v>
      </c>
      <c r="T125" s="21">
        <v>141.57</v>
      </c>
      <c r="U125" s="21">
        <v>136.41999999999999</v>
      </c>
      <c r="V125" s="21">
        <v>142.04999999999998</v>
      </c>
      <c r="W125" s="21">
        <v>156.88999999999999</v>
      </c>
      <c r="X125" s="21">
        <v>162.29</v>
      </c>
      <c r="Y125" s="21">
        <v>169.85000000000002</v>
      </c>
    </row>
    <row r="126" spans="1:25" x14ac:dyDescent="0.25">
      <c r="A126" s="5" t="s">
        <v>120</v>
      </c>
      <c r="B126" s="5"/>
      <c r="C126" s="13">
        <v>53</v>
      </c>
      <c r="D126" s="64">
        <v>240.67</v>
      </c>
      <c r="E126" s="64">
        <v>250.77</v>
      </c>
      <c r="F126" s="64">
        <v>243.99</v>
      </c>
      <c r="G126" s="64">
        <v>250.2</v>
      </c>
      <c r="H126" s="64">
        <v>241.23</v>
      </c>
      <c r="I126" s="64">
        <v>243.93</v>
      </c>
      <c r="J126" s="64">
        <v>267.24</v>
      </c>
      <c r="K126" s="64">
        <v>276.08</v>
      </c>
      <c r="L126" s="64">
        <v>280.79000000000002</v>
      </c>
      <c r="M126" s="20">
        <v>297.77</v>
      </c>
      <c r="N126" s="20">
        <v>301.41000000000003</v>
      </c>
      <c r="O126" s="20">
        <v>298.47000000000003</v>
      </c>
      <c r="P126" s="20">
        <v>314.13</v>
      </c>
      <c r="Q126" s="20">
        <v>309.27</v>
      </c>
      <c r="R126" s="20">
        <v>329</v>
      </c>
      <c r="S126" s="20">
        <v>306.02</v>
      </c>
      <c r="T126" s="20">
        <v>311.64</v>
      </c>
      <c r="U126" s="20">
        <v>304.14999999999998</v>
      </c>
      <c r="V126" s="20">
        <v>311.93</v>
      </c>
      <c r="W126" s="20">
        <v>318.97000000000003</v>
      </c>
      <c r="X126" s="20">
        <v>339.86</v>
      </c>
      <c r="Y126" s="20">
        <v>345.08</v>
      </c>
    </row>
    <row r="127" spans="1:25" x14ac:dyDescent="0.25">
      <c r="A127" s="10" t="s">
        <v>121</v>
      </c>
      <c r="B127" s="10"/>
      <c r="C127" s="14">
        <v>531</v>
      </c>
      <c r="D127" s="65">
        <v>176.18</v>
      </c>
      <c r="E127" s="65">
        <v>188.87</v>
      </c>
      <c r="F127" s="65">
        <v>178.59</v>
      </c>
      <c r="G127" s="65">
        <v>183.25</v>
      </c>
      <c r="H127" s="65">
        <v>172.68</v>
      </c>
      <c r="I127" s="65">
        <v>175.87</v>
      </c>
      <c r="J127" s="65">
        <v>200.5</v>
      </c>
      <c r="K127" s="65">
        <v>200.63</v>
      </c>
      <c r="L127" s="65">
        <v>212.37</v>
      </c>
      <c r="M127" s="21">
        <v>228.61</v>
      </c>
      <c r="N127" s="21">
        <v>229.23</v>
      </c>
      <c r="O127" s="21">
        <v>223.28</v>
      </c>
      <c r="P127" s="21">
        <v>246.46</v>
      </c>
      <c r="Q127" s="21">
        <v>240.6</v>
      </c>
      <c r="R127" s="21">
        <v>265.45999999999998</v>
      </c>
      <c r="S127" s="21">
        <v>249.96</v>
      </c>
      <c r="T127" s="21">
        <v>258.12</v>
      </c>
      <c r="U127" s="21">
        <v>251.01</v>
      </c>
      <c r="V127" s="21">
        <v>258.14</v>
      </c>
      <c r="W127" s="21">
        <v>267.08999999999997</v>
      </c>
      <c r="X127" s="21">
        <v>286.93</v>
      </c>
      <c r="Y127" s="21">
        <v>289.89999999999998</v>
      </c>
    </row>
    <row r="128" spans="1:25" x14ac:dyDescent="0.25">
      <c r="A128" s="6" t="s">
        <v>122</v>
      </c>
      <c r="B128" s="6"/>
      <c r="C128" s="14">
        <v>5311</v>
      </c>
      <c r="D128" s="65">
        <v>43.27</v>
      </c>
      <c r="E128" s="65">
        <v>44.12</v>
      </c>
      <c r="F128" s="65">
        <v>63.48</v>
      </c>
      <c r="G128" s="65">
        <v>75.84</v>
      </c>
      <c r="H128" s="65">
        <v>69.61</v>
      </c>
      <c r="I128" s="65">
        <v>62.02</v>
      </c>
      <c r="J128" s="65">
        <v>67.349999999999994</v>
      </c>
      <c r="K128" s="65">
        <v>73.7</v>
      </c>
      <c r="L128" s="65">
        <v>69.099999999999994</v>
      </c>
      <c r="M128" s="21">
        <v>77</v>
      </c>
      <c r="N128" s="21">
        <v>71.790000000000006</v>
      </c>
      <c r="O128" s="21">
        <v>75.14</v>
      </c>
      <c r="P128" s="21">
        <v>80.13</v>
      </c>
      <c r="Q128" s="21">
        <v>77.87</v>
      </c>
      <c r="R128" s="21">
        <v>93.86</v>
      </c>
      <c r="S128" s="21">
        <v>88.89</v>
      </c>
      <c r="T128" s="21">
        <v>90.97</v>
      </c>
      <c r="U128" s="21">
        <v>80.42</v>
      </c>
      <c r="V128" s="21">
        <v>91.93</v>
      </c>
      <c r="W128" s="21">
        <v>100.12</v>
      </c>
      <c r="X128" s="21">
        <v>105.29</v>
      </c>
      <c r="Y128" s="21">
        <v>106.59</v>
      </c>
    </row>
    <row r="129" spans="1:25" x14ac:dyDescent="0.25">
      <c r="A129" s="6" t="s">
        <v>309</v>
      </c>
      <c r="B129" s="6"/>
      <c r="C129" s="14" t="s">
        <v>310</v>
      </c>
      <c r="D129" s="65">
        <v>0</v>
      </c>
      <c r="E129" s="65">
        <v>0</v>
      </c>
      <c r="F129" s="65">
        <v>0</v>
      </c>
      <c r="G129" s="65">
        <v>0</v>
      </c>
      <c r="H129" s="65">
        <v>0</v>
      </c>
      <c r="I129" s="65">
        <v>0</v>
      </c>
      <c r="J129" s="65">
        <v>0</v>
      </c>
      <c r="K129" s="65">
        <v>0</v>
      </c>
      <c r="L129" s="65">
        <v>0</v>
      </c>
      <c r="M129" s="21">
        <v>0</v>
      </c>
      <c r="N129" s="21">
        <v>0</v>
      </c>
      <c r="O129" s="21">
        <v>0</v>
      </c>
      <c r="P129" s="21">
        <v>0</v>
      </c>
      <c r="Q129" s="21">
        <v>0</v>
      </c>
      <c r="R129" s="21">
        <v>0</v>
      </c>
      <c r="S129" s="21">
        <v>0</v>
      </c>
      <c r="T129" s="21">
        <v>0</v>
      </c>
      <c r="U129" s="21">
        <v>0</v>
      </c>
      <c r="V129" s="21">
        <v>0</v>
      </c>
      <c r="W129" s="21">
        <v>0</v>
      </c>
      <c r="X129" s="21">
        <v>0</v>
      </c>
      <c r="Y129" s="21">
        <v>0</v>
      </c>
    </row>
    <row r="130" spans="1:25" x14ac:dyDescent="0.25">
      <c r="A130" s="6" t="s">
        <v>123</v>
      </c>
      <c r="B130" s="6"/>
      <c r="C130" s="14" t="s">
        <v>205</v>
      </c>
      <c r="D130" s="65">
        <v>132.91</v>
      </c>
      <c r="E130" s="65">
        <v>144.74</v>
      </c>
      <c r="F130" s="65">
        <v>115.11</v>
      </c>
      <c r="G130" s="65">
        <v>107.41</v>
      </c>
      <c r="H130" s="65">
        <v>103.07</v>
      </c>
      <c r="I130" s="65">
        <v>113.85</v>
      </c>
      <c r="J130" s="65">
        <v>133.16</v>
      </c>
      <c r="K130" s="65">
        <v>126.92999999999999</v>
      </c>
      <c r="L130" s="65">
        <v>143.26</v>
      </c>
      <c r="M130" s="21">
        <v>151.60999999999999</v>
      </c>
      <c r="N130" s="21">
        <v>157.43</v>
      </c>
      <c r="O130" s="21">
        <v>148.13999999999999</v>
      </c>
      <c r="P130" s="21">
        <v>166.32999999999998</v>
      </c>
      <c r="Q130" s="21">
        <v>162.72999999999999</v>
      </c>
      <c r="R130" s="21">
        <v>171.6</v>
      </c>
      <c r="S130" s="21">
        <v>161.07</v>
      </c>
      <c r="T130" s="21">
        <v>167.15</v>
      </c>
      <c r="U130" s="21">
        <v>170.59</v>
      </c>
      <c r="V130" s="21">
        <v>166.21</v>
      </c>
      <c r="W130" s="21">
        <v>166.97</v>
      </c>
      <c r="X130" s="21">
        <v>181.64</v>
      </c>
      <c r="Y130" s="21">
        <v>183.32</v>
      </c>
    </row>
    <row r="131" spans="1:25" x14ac:dyDescent="0.25">
      <c r="A131" s="10" t="s">
        <v>124</v>
      </c>
      <c r="B131" s="10"/>
      <c r="C131" s="14">
        <v>532</v>
      </c>
      <c r="D131" s="65">
        <v>64.260000000000005</v>
      </c>
      <c r="E131" s="65">
        <v>61.72</v>
      </c>
      <c r="F131" s="65">
        <v>65.099999999999994</v>
      </c>
      <c r="G131" s="65">
        <v>66.849999999999994</v>
      </c>
      <c r="H131" s="65">
        <v>68.44</v>
      </c>
      <c r="I131" s="65">
        <v>67.260000000000005</v>
      </c>
      <c r="J131" s="65">
        <v>66.67</v>
      </c>
      <c r="K131" s="65">
        <v>75.19</v>
      </c>
      <c r="L131" s="65">
        <v>67.569999999999993</v>
      </c>
      <c r="M131" s="21">
        <v>68.739999999999995</v>
      </c>
      <c r="N131" s="21">
        <v>71.72</v>
      </c>
      <c r="O131" s="21">
        <v>74.27</v>
      </c>
      <c r="P131" s="21">
        <v>66.180000000000007</v>
      </c>
      <c r="Q131" s="21">
        <v>67.2</v>
      </c>
      <c r="R131" s="21">
        <v>62.48</v>
      </c>
      <c r="S131" s="21">
        <v>55.27</v>
      </c>
      <c r="T131" s="21">
        <v>53.14</v>
      </c>
      <c r="U131" s="21">
        <v>53.08</v>
      </c>
      <c r="V131" s="21">
        <v>53.68</v>
      </c>
      <c r="W131" s="21">
        <v>51.3</v>
      </c>
      <c r="X131" s="21">
        <v>52.06</v>
      </c>
      <c r="Y131" s="21">
        <v>54.78</v>
      </c>
    </row>
    <row r="132" spans="1:25" x14ac:dyDescent="0.25">
      <c r="A132" s="6" t="s">
        <v>125</v>
      </c>
      <c r="B132" s="6"/>
      <c r="C132" s="14">
        <v>5321</v>
      </c>
      <c r="D132" s="65">
        <v>18.149999999999999</v>
      </c>
      <c r="E132" s="65">
        <v>19.45</v>
      </c>
      <c r="F132" s="65">
        <v>19.309999999999999</v>
      </c>
      <c r="G132" s="65">
        <v>17.28</v>
      </c>
      <c r="H132" s="65">
        <v>19.66</v>
      </c>
      <c r="I132" s="65">
        <v>20.94</v>
      </c>
      <c r="J132" s="65">
        <v>21.46</v>
      </c>
      <c r="K132" s="65">
        <v>22.46</v>
      </c>
      <c r="L132" s="65">
        <v>18.12</v>
      </c>
      <c r="M132" s="21">
        <v>19.61</v>
      </c>
      <c r="N132" s="21">
        <v>25.3</v>
      </c>
      <c r="O132" s="21">
        <v>19.420000000000002</v>
      </c>
      <c r="P132" s="21">
        <v>18.760000000000002</v>
      </c>
      <c r="Q132" s="21">
        <v>19.399999999999999</v>
      </c>
      <c r="R132" s="21">
        <v>16.16</v>
      </c>
      <c r="S132" s="21">
        <v>18.760000000000002</v>
      </c>
      <c r="T132" s="21">
        <v>17.32</v>
      </c>
      <c r="U132" s="21">
        <v>18.29</v>
      </c>
      <c r="V132" s="21">
        <v>17.399999999999999</v>
      </c>
      <c r="W132" s="21">
        <v>21.32</v>
      </c>
      <c r="X132" s="21">
        <v>18.45</v>
      </c>
      <c r="Y132" s="21">
        <v>18.96</v>
      </c>
    </row>
    <row r="133" spans="1:25" x14ac:dyDescent="0.25">
      <c r="A133" s="10" t="s">
        <v>126</v>
      </c>
      <c r="B133" s="10"/>
      <c r="C133" s="14">
        <v>533</v>
      </c>
      <c r="D133" s="65">
        <v>0</v>
      </c>
      <c r="E133" s="65">
        <v>0</v>
      </c>
      <c r="F133" s="65">
        <v>0</v>
      </c>
      <c r="G133" s="65">
        <v>0</v>
      </c>
      <c r="H133" s="65">
        <v>0</v>
      </c>
      <c r="I133" s="65">
        <v>0</v>
      </c>
      <c r="J133" s="65">
        <v>0</v>
      </c>
      <c r="K133" s="65">
        <v>0</v>
      </c>
      <c r="L133" s="65">
        <v>0</v>
      </c>
      <c r="M133" s="21">
        <v>0</v>
      </c>
      <c r="N133" s="21">
        <v>0</v>
      </c>
      <c r="O133" s="21">
        <v>0</v>
      </c>
      <c r="P133" s="21">
        <v>0</v>
      </c>
      <c r="Q133" s="21">
        <v>0</v>
      </c>
      <c r="R133" s="21">
        <v>0</v>
      </c>
      <c r="S133" s="21">
        <v>0</v>
      </c>
      <c r="T133" s="21">
        <v>0</v>
      </c>
      <c r="U133" s="21">
        <v>0</v>
      </c>
      <c r="V133" s="21">
        <v>0</v>
      </c>
      <c r="W133" s="21">
        <v>0</v>
      </c>
      <c r="X133" s="21">
        <v>0</v>
      </c>
      <c r="Y133" s="21">
        <v>0</v>
      </c>
    </row>
    <row r="134" spans="1:25" x14ac:dyDescent="0.25">
      <c r="A134" s="5" t="s">
        <v>127</v>
      </c>
      <c r="B134" s="5"/>
      <c r="C134" s="13">
        <v>54</v>
      </c>
      <c r="D134" s="64">
        <v>779.77</v>
      </c>
      <c r="E134" s="64">
        <v>849.37</v>
      </c>
      <c r="F134" s="64">
        <v>903.41</v>
      </c>
      <c r="G134" s="64">
        <v>935.73</v>
      </c>
      <c r="H134" s="64">
        <v>988.08</v>
      </c>
      <c r="I134" s="64">
        <v>987.25</v>
      </c>
      <c r="J134" s="64">
        <v>1002.66</v>
      </c>
      <c r="K134" s="64">
        <v>1012.93</v>
      </c>
      <c r="L134" s="64">
        <v>1041.1099999999999</v>
      </c>
      <c r="M134" s="20">
        <v>1075.1600000000001</v>
      </c>
      <c r="N134" s="20">
        <v>1124.04</v>
      </c>
      <c r="O134" s="20">
        <v>1173.3800000000001</v>
      </c>
      <c r="P134" s="20">
        <v>1149.92</v>
      </c>
      <c r="Q134" s="20">
        <v>1216.1099999999999</v>
      </c>
      <c r="R134" s="20">
        <v>1264.57</v>
      </c>
      <c r="S134" s="20">
        <v>1270.75</v>
      </c>
      <c r="T134" s="20">
        <v>1310.85</v>
      </c>
      <c r="U134" s="20">
        <v>1333.31</v>
      </c>
      <c r="V134" s="20">
        <v>1365.75</v>
      </c>
      <c r="W134" s="20">
        <v>1393.66</v>
      </c>
      <c r="X134" s="20">
        <v>1448.83</v>
      </c>
      <c r="Y134" s="20">
        <v>1466.84</v>
      </c>
    </row>
    <row r="135" spans="1:25" x14ac:dyDescent="0.25">
      <c r="A135" s="7" t="s">
        <v>128</v>
      </c>
      <c r="B135" s="7"/>
      <c r="C135" s="14">
        <v>5411</v>
      </c>
      <c r="D135" s="65">
        <v>109.18</v>
      </c>
      <c r="E135" s="65">
        <v>116.16</v>
      </c>
      <c r="F135" s="65">
        <v>116.63</v>
      </c>
      <c r="G135" s="65">
        <v>120.29</v>
      </c>
      <c r="H135" s="65">
        <v>127.51</v>
      </c>
      <c r="I135" s="65">
        <v>130.71</v>
      </c>
      <c r="J135" s="65">
        <v>127.74</v>
      </c>
      <c r="K135" s="65">
        <v>124.1</v>
      </c>
      <c r="L135" s="65">
        <v>130.16</v>
      </c>
      <c r="M135" s="21">
        <v>130.13</v>
      </c>
      <c r="N135" s="21">
        <v>122.95</v>
      </c>
      <c r="O135" s="21">
        <v>129.81</v>
      </c>
      <c r="P135" s="21">
        <v>136.94999999999999</v>
      </c>
      <c r="Q135" s="21">
        <v>148.59</v>
      </c>
      <c r="R135" s="21">
        <v>153.33000000000001</v>
      </c>
      <c r="S135" s="21">
        <v>143.66999999999999</v>
      </c>
      <c r="T135" s="21">
        <v>152.94999999999999</v>
      </c>
      <c r="U135" s="21">
        <v>143.44999999999999</v>
      </c>
      <c r="V135" s="21">
        <v>137.46</v>
      </c>
      <c r="W135" s="21">
        <v>153.93</v>
      </c>
      <c r="X135" s="21">
        <v>159.49</v>
      </c>
      <c r="Y135" s="21">
        <v>153.99</v>
      </c>
    </row>
    <row r="136" spans="1:25" x14ac:dyDescent="0.25">
      <c r="A136" s="7" t="s">
        <v>129</v>
      </c>
      <c r="B136" s="7"/>
      <c r="C136" s="14">
        <v>5412</v>
      </c>
      <c r="D136" s="65">
        <v>102</v>
      </c>
      <c r="E136" s="65">
        <v>106.4</v>
      </c>
      <c r="F136" s="65">
        <v>115.86</v>
      </c>
      <c r="G136" s="65">
        <v>119.7</v>
      </c>
      <c r="H136" s="65">
        <v>123.08</v>
      </c>
      <c r="I136" s="65">
        <v>124.86</v>
      </c>
      <c r="J136" s="65">
        <v>114.81</v>
      </c>
      <c r="K136" s="65">
        <v>125.14</v>
      </c>
      <c r="L136" s="65">
        <v>117.45</v>
      </c>
      <c r="M136" s="21">
        <v>127.73</v>
      </c>
      <c r="N136" s="21">
        <v>139.55000000000001</v>
      </c>
      <c r="O136" s="21">
        <v>143.24</v>
      </c>
      <c r="P136" s="21">
        <v>148.11000000000001</v>
      </c>
      <c r="Q136" s="21">
        <v>148.51</v>
      </c>
      <c r="R136" s="21">
        <v>158.41999999999999</v>
      </c>
      <c r="S136" s="21">
        <v>149.31</v>
      </c>
      <c r="T136" s="21">
        <v>154.34</v>
      </c>
      <c r="U136" s="21">
        <v>152.04</v>
      </c>
      <c r="V136" s="21">
        <v>172.29</v>
      </c>
      <c r="W136" s="21">
        <v>183.05</v>
      </c>
      <c r="X136" s="21">
        <v>186.16</v>
      </c>
      <c r="Y136" s="21">
        <v>167.22</v>
      </c>
    </row>
    <row r="137" spans="1:25" x14ac:dyDescent="0.25">
      <c r="A137" s="7" t="s">
        <v>130</v>
      </c>
      <c r="B137" s="7"/>
      <c r="C137" s="14">
        <v>5413</v>
      </c>
      <c r="D137" s="65">
        <v>151.56</v>
      </c>
      <c r="E137" s="65">
        <v>155.33000000000001</v>
      </c>
      <c r="F137" s="65">
        <v>170.07</v>
      </c>
      <c r="G137" s="65">
        <v>177.52</v>
      </c>
      <c r="H137" s="65">
        <v>176.15</v>
      </c>
      <c r="I137" s="65">
        <v>181.57</v>
      </c>
      <c r="J137" s="65">
        <v>187.84</v>
      </c>
      <c r="K137" s="65">
        <v>206.57</v>
      </c>
      <c r="L137" s="65">
        <v>213.19</v>
      </c>
      <c r="M137" s="21">
        <v>219.97</v>
      </c>
      <c r="N137" s="21">
        <v>241.17</v>
      </c>
      <c r="O137" s="21">
        <v>247.05</v>
      </c>
      <c r="P137" s="21">
        <v>229.5</v>
      </c>
      <c r="Q137" s="21">
        <v>256.86</v>
      </c>
      <c r="R137" s="21">
        <v>272.8</v>
      </c>
      <c r="S137" s="21">
        <v>282.08</v>
      </c>
      <c r="T137" s="21">
        <v>290.73</v>
      </c>
      <c r="U137" s="21">
        <v>284.77999999999997</v>
      </c>
      <c r="V137" s="21">
        <v>300.32</v>
      </c>
      <c r="W137" s="21">
        <v>284.88</v>
      </c>
      <c r="X137" s="21">
        <v>261.64999999999998</v>
      </c>
      <c r="Y137" s="21">
        <v>281.24</v>
      </c>
    </row>
    <row r="138" spans="1:25" x14ac:dyDescent="0.25">
      <c r="A138" s="7" t="s">
        <v>131</v>
      </c>
      <c r="B138" s="7"/>
      <c r="C138" s="14">
        <v>5414</v>
      </c>
      <c r="D138" s="65">
        <v>41.98</v>
      </c>
      <c r="E138" s="65">
        <v>42.73</v>
      </c>
      <c r="F138" s="65">
        <v>42.53</v>
      </c>
      <c r="G138" s="65">
        <v>45.37</v>
      </c>
      <c r="H138" s="65">
        <v>45.08</v>
      </c>
      <c r="I138" s="65">
        <v>43.76</v>
      </c>
      <c r="J138" s="65">
        <v>47.16</v>
      </c>
      <c r="K138" s="65">
        <v>47.78</v>
      </c>
      <c r="L138" s="65">
        <v>47.1</v>
      </c>
      <c r="M138" s="21">
        <v>48.41</v>
      </c>
      <c r="N138" s="21">
        <v>51</v>
      </c>
      <c r="O138" s="21">
        <v>58.56</v>
      </c>
      <c r="P138" s="21">
        <v>57.7</v>
      </c>
      <c r="Q138" s="21">
        <v>56.04</v>
      </c>
      <c r="R138" s="21">
        <v>55.39</v>
      </c>
      <c r="S138" s="21">
        <v>50.57</v>
      </c>
      <c r="T138" s="21">
        <v>59.98</v>
      </c>
      <c r="U138" s="21">
        <v>62.51</v>
      </c>
      <c r="V138" s="21">
        <v>55.48</v>
      </c>
      <c r="W138" s="21">
        <v>71.89</v>
      </c>
      <c r="X138" s="21">
        <v>59.36</v>
      </c>
      <c r="Y138" s="21">
        <v>63.06</v>
      </c>
    </row>
    <row r="139" spans="1:25" x14ac:dyDescent="0.25">
      <c r="A139" s="7" t="s">
        <v>132</v>
      </c>
      <c r="B139" s="7"/>
      <c r="C139" s="14">
        <v>5415</v>
      </c>
      <c r="D139" s="65">
        <v>153.16</v>
      </c>
      <c r="E139" s="65">
        <v>179.18</v>
      </c>
      <c r="F139" s="65">
        <v>215.26</v>
      </c>
      <c r="G139" s="65">
        <v>238.25</v>
      </c>
      <c r="H139" s="65">
        <v>247.72</v>
      </c>
      <c r="I139" s="65">
        <v>241.75</v>
      </c>
      <c r="J139" s="65">
        <v>250.29</v>
      </c>
      <c r="K139" s="65">
        <v>242.05</v>
      </c>
      <c r="L139" s="65">
        <v>250.92</v>
      </c>
      <c r="M139" s="21">
        <v>254.65</v>
      </c>
      <c r="N139" s="21">
        <v>257.41000000000003</v>
      </c>
      <c r="O139" s="21">
        <v>275.66000000000003</v>
      </c>
      <c r="P139" s="21">
        <v>266.10000000000002</v>
      </c>
      <c r="Q139" s="21">
        <v>273.94</v>
      </c>
      <c r="R139" s="21">
        <v>274.97000000000003</v>
      </c>
      <c r="S139" s="21">
        <v>303.29000000000002</v>
      </c>
      <c r="T139" s="21">
        <v>313.41000000000003</v>
      </c>
      <c r="U139" s="21">
        <v>327.42</v>
      </c>
      <c r="V139" s="21">
        <v>336.06</v>
      </c>
      <c r="W139" s="21">
        <v>346.09</v>
      </c>
      <c r="X139" s="21">
        <v>394.92</v>
      </c>
      <c r="Y139" s="21">
        <v>409.13</v>
      </c>
    </row>
    <row r="140" spans="1:25" x14ac:dyDescent="0.25">
      <c r="A140" s="7" t="s">
        <v>133</v>
      </c>
      <c r="B140" s="7"/>
      <c r="C140" s="14">
        <v>5416</v>
      </c>
      <c r="D140" s="65">
        <v>95.88</v>
      </c>
      <c r="E140" s="65">
        <v>113.81</v>
      </c>
      <c r="F140" s="65">
        <v>106.69</v>
      </c>
      <c r="G140" s="65">
        <v>90.41</v>
      </c>
      <c r="H140" s="65">
        <v>100.13</v>
      </c>
      <c r="I140" s="65">
        <v>108.8</v>
      </c>
      <c r="J140" s="65">
        <v>113.64</v>
      </c>
      <c r="K140" s="65">
        <v>109.14</v>
      </c>
      <c r="L140" s="65">
        <v>118.78</v>
      </c>
      <c r="M140" s="21">
        <v>118.72</v>
      </c>
      <c r="N140" s="21">
        <v>123.4</v>
      </c>
      <c r="O140" s="21">
        <v>134.62</v>
      </c>
      <c r="P140" s="21">
        <v>126.42</v>
      </c>
      <c r="Q140" s="21">
        <v>143.04</v>
      </c>
      <c r="R140" s="21">
        <v>149.47</v>
      </c>
      <c r="S140" s="21">
        <v>151.46</v>
      </c>
      <c r="T140" s="21">
        <v>140.91</v>
      </c>
      <c r="U140" s="21">
        <v>153.66999999999999</v>
      </c>
      <c r="V140" s="21">
        <v>137.11000000000001</v>
      </c>
      <c r="W140" s="21">
        <v>136.49</v>
      </c>
      <c r="X140" s="21">
        <v>146.6</v>
      </c>
      <c r="Y140" s="21">
        <v>158.38999999999999</v>
      </c>
    </row>
    <row r="141" spans="1:25" x14ac:dyDescent="0.25">
      <c r="A141" s="7" t="s">
        <v>134</v>
      </c>
      <c r="B141" s="7"/>
      <c r="C141" s="14">
        <v>5417</v>
      </c>
      <c r="D141" s="65">
        <v>18.25</v>
      </c>
      <c r="E141" s="65">
        <v>16.43</v>
      </c>
      <c r="F141" s="65">
        <v>20.75</v>
      </c>
      <c r="G141" s="65">
        <v>21.42</v>
      </c>
      <c r="H141" s="65">
        <v>31.89</v>
      </c>
      <c r="I141" s="65">
        <v>28.05</v>
      </c>
      <c r="J141" s="65">
        <v>27.42</v>
      </c>
      <c r="K141" s="65">
        <v>23.18</v>
      </c>
      <c r="L141" s="65">
        <v>33.57</v>
      </c>
      <c r="M141" s="21">
        <v>31.1</v>
      </c>
      <c r="N141" s="21">
        <v>37.270000000000003</v>
      </c>
      <c r="O141" s="21">
        <v>39.14</v>
      </c>
      <c r="P141" s="21">
        <v>38.159999999999997</v>
      </c>
      <c r="Q141" s="21">
        <v>39.01</v>
      </c>
      <c r="R141" s="21">
        <v>36.94</v>
      </c>
      <c r="S141" s="21">
        <v>44.32</v>
      </c>
      <c r="T141" s="21">
        <v>42.19</v>
      </c>
      <c r="U141" s="21">
        <v>43.78</v>
      </c>
      <c r="V141" s="21">
        <v>49.48</v>
      </c>
      <c r="W141" s="21">
        <v>39.28</v>
      </c>
      <c r="X141" s="21">
        <v>40.840000000000003</v>
      </c>
      <c r="Y141" s="21">
        <v>39.86</v>
      </c>
    </row>
    <row r="142" spans="1:25" x14ac:dyDescent="0.25">
      <c r="A142" s="7" t="s">
        <v>135</v>
      </c>
      <c r="B142" s="7"/>
      <c r="C142" s="14">
        <v>5418</v>
      </c>
      <c r="D142" s="65">
        <v>57.91</v>
      </c>
      <c r="E142" s="65">
        <v>64.290000000000006</v>
      </c>
      <c r="F142" s="65">
        <v>61.06</v>
      </c>
      <c r="G142" s="65">
        <v>68.39</v>
      </c>
      <c r="H142" s="65">
        <v>72.760000000000005</v>
      </c>
      <c r="I142" s="65">
        <v>66.27</v>
      </c>
      <c r="J142" s="65">
        <v>64.91</v>
      </c>
      <c r="K142" s="65">
        <v>68.34</v>
      </c>
      <c r="L142" s="65">
        <v>67.959999999999994</v>
      </c>
      <c r="M142" s="21">
        <v>76.27</v>
      </c>
      <c r="N142" s="21">
        <v>81.150000000000006</v>
      </c>
      <c r="O142" s="21">
        <v>71.77</v>
      </c>
      <c r="P142" s="21">
        <v>70.25</v>
      </c>
      <c r="Q142" s="21">
        <v>71.319999999999993</v>
      </c>
      <c r="R142" s="21">
        <v>76.64</v>
      </c>
      <c r="S142" s="21">
        <v>65.03</v>
      </c>
      <c r="T142" s="21">
        <v>68.150000000000006</v>
      </c>
      <c r="U142" s="21">
        <v>81.95</v>
      </c>
      <c r="V142" s="21">
        <v>93.62</v>
      </c>
      <c r="W142" s="21">
        <v>86.23</v>
      </c>
      <c r="X142" s="21">
        <v>107.9</v>
      </c>
      <c r="Y142" s="21">
        <v>109.93</v>
      </c>
    </row>
    <row r="143" spans="1:25" x14ac:dyDescent="0.25">
      <c r="A143" s="7" t="s">
        <v>136</v>
      </c>
      <c r="B143" s="7"/>
      <c r="C143" s="14">
        <v>5419</v>
      </c>
      <c r="D143" s="65">
        <v>49.84</v>
      </c>
      <c r="E143" s="65">
        <v>55.05</v>
      </c>
      <c r="F143" s="65">
        <v>54.56</v>
      </c>
      <c r="G143" s="65">
        <v>54.38</v>
      </c>
      <c r="H143" s="65">
        <v>63.76</v>
      </c>
      <c r="I143" s="65">
        <v>61.48</v>
      </c>
      <c r="J143" s="65">
        <v>68.83</v>
      </c>
      <c r="K143" s="65">
        <v>66.64</v>
      </c>
      <c r="L143" s="65">
        <v>61.97</v>
      </c>
      <c r="M143" s="21">
        <v>68.180000000000007</v>
      </c>
      <c r="N143" s="21">
        <v>70.150000000000006</v>
      </c>
      <c r="O143" s="21">
        <v>73.52</v>
      </c>
      <c r="P143" s="21">
        <v>76.73</v>
      </c>
      <c r="Q143" s="21">
        <v>78.81</v>
      </c>
      <c r="R143" s="21">
        <v>86.61</v>
      </c>
      <c r="S143" s="21">
        <v>81.02</v>
      </c>
      <c r="T143" s="21">
        <v>88.2</v>
      </c>
      <c r="U143" s="21">
        <v>83.71</v>
      </c>
      <c r="V143" s="21">
        <v>83.92</v>
      </c>
      <c r="W143" s="21">
        <v>91.82</v>
      </c>
      <c r="X143" s="21">
        <v>91.91</v>
      </c>
      <c r="Y143" s="21">
        <v>84.03</v>
      </c>
    </row>
    <row r="144" spans="1:25" x14ac:dyDescent="0.25">
      <c r="A144" s="5" t="s">
        <v>137</v>
      </c>
      <c r="B144" s="5"/>
      <c r="C144" s="13">
        <v>55</v>
      </c>
      <c r="D144" s="64">
        <v>3.74</v>
      </c>
      <c r="E144" s="64">
        <v>5.26</v>
      </c>
      <c r="F144" s="64">
        <v>4.4000000000000004</v>
      </c>
      <c r="G144" s="64">
        <v>2.96</v>
      </c>
      <c r="H144" s="64">
        <v>2.5099999999999998</v>
      </c>
      <c r="I144" s="64">
        <v>3.96</v>
      </c>
      <c r="J144" s="64">
        <v>3.11</v>
      </c>
      <c r="K144" s="64">
        <v>2.5499999999999998</v>
      </c>
      <c r="L144" s="64">
        <v>2.4900000000000002</v>
      </c>
      <c r="M144" s="20">
        <v>3.8</v>
      </c>
      <c r="N144" s="20">
        <v>4.07</v>
      </c>
      <c r="O144" s="20">
        <v>7.02</v>
      </c>
      <c r="P144" s="20">
        <v>1.96</v>
      </c>
      <c r="Q144" s="20">
        <v>1.94</v>
      </c>
      <c r="R144" s="20">
        <v>2.76</v>
      </c>
      <c r="S144" s="20">
        <v>1.9</v>
      </c>
      <c r="T144" s="20">
        <v>2.38</v>
      </c>
      <c r="U144" s="20">
        <v>1.98</v>
      </c>
      <c r="V144" s="20">
        <v>0</v>
      </c>
      <c r="W144" s="20">
        <v>2.67</v>
      </c>
      <c r="X144" s="20">
        <v>0</v>
      </c>
      <c r="Y144" s="20">
        <v>0</v>
      </c>
    </row>
    <row r="145" spans="1:25" x14ac:dyDescent="0.25">
      <c r="A145" s="5" t="s">
        <v>138</v>
      </c>
      <c r="B145" s="5"/>
      <c r="C145" s="13">
        <v>56</v>
      </c>
      <c r="D145" s="64">
        <v>436.61</v>
      </c>
      <c r="E145" s="64">
        <v>471.38</v>
      </c>
      <c r="F145" s="64">
        <v>498.14</v>
      </c>
      <c r="G145" s="64">
        <v>528.21</v>
      </c>
      <c r="H145" s="64">
        <v>530.41</v>
      </c>
      <c r="I145" s="64">
        <v>577.80999999999995</v>
      </c>
      <c r="J145" s="64">
        <v>604.89</v>
      </c>
      <c r="K145" s="64">
        <v>624.51</v>
      </c>
      <c r="L145" s="64">
        <v>647.65</v>
      </c>
      <c r="M145" s="20">
        <v>676.84</v>
      </c>
      <c r="N145" s="20">
        <v>691.7</v>
      </c>
      <c r="O145" s="20">
        <v>697.26</v>
      </c>
      <c r="P145" s="20">
        <v>681.92</v>
      </c>
      <c r="Q145" s="20">
        <v>689.6</v>
      </c>
      <c r="R145" s="20">
        <v>691.59</v>
      </c>
      <c r="S145" s="20">
        <v>702.43</v>
      </c>
      <c r="T145" s="20">
        <v>738.51</v>
      </c>
      <c r="U145" s="20">
        <v>732.78</v>
      </c>
      <c r="V145" s="20">
        <v>759.12</v>
      </c>
      <c r="W145" s="20">
        <v>763.74</v>
      </c>
      <c r="X145" s="20">
        <v>755.81</v>
      </c>
      <c r="Y145" s="20">
        <v>776.72</v>
      </c>
    </row>
    <row r="146" spans="1:25" x14ac:dyDescent="0.25">
      <c r="A146" s="6" t="s">
        <v>139</v>
      </c>
      <c r="B146" s="6"/>
      <c r="C146" s="14">
        <v>561</v>
      </c>
      <c r="D146" s="65">
        <v>416.66</v>
      </c>
      <c r="E146" s="65">
        <v>452.51</v>
      </c>
      <c r="F146" s="65">
        <v>475.01</v>
      </c>
      <c r="G146" s="65">
        <v>504.44</v>
      </c>
      <c r="H146" s="65">
        <v>507.49</v>
      </c>
      <c r="I146" s="65">
        <v>550.71</v>
      </c>
      <c r="J146" s="65">
        <v>578.95000000000005</v>
      </c>
      <c r="K146" s="65">
        <v>595.01</v>
      </c>
      <c r="L146" s="65">
        <v>616.66999999999996</v>
      </c>
      <c r="M146" s="21">
        <v>641.04</v>
      </c>
      <c r="N146" s="21">
        <v>657.6</v>
      </c>
      <c r="O146" s="21">
        <v>660.09</v>
      </c>
      <c r="P146" s="21">
        <v>640.83000000000004</v>
      </c>
      <c r="Q146" s="21">
        <v>653.49</v>
      </c>
      <c r="R146" s="21">
        <v>653.54</v>
      </c>
      <c r="S146" s="21">
        <v>655.57</v>
      </c>
      <c r="T146" s="21">
        <v>694.09</v>
      </c>
      <c r="U146" s="21">
        <v>689.58</v>
      </c>
      <c r="V146" s="21">
        <v>707.25</v>
      </c>
      <c r="W146" s="21">
        <v>711.68</v>
      </c>
      <c r="X146" s="21">
        <v>703.79</v>
      </c>
      <c r="Y146" s="21">
        <v>728.62</v>
      </c>
    </row>
    <row r="147" spans="1:25" x14ac:dyDescent="0.25">
      <c r="A147" s="7" t="s">
        <v>140</v>
      </c>
      <c r="B147" s="7"/>
      <c r="C147" s="14">
        <v>5611</v>
      </c>
      <c r="D147" s="65">
        <v>0</v>
      </c>
      <c r="E147" s="65">
        <v>0</v>
      </c>
      <c r="F147" s="65">
        <v>6.33</v>
      </c>
      <c r="G147" s="65">
        <v>5.94</v>
      </c>
      <c r="H147" s="65">
        <v>4.74</v>
      </c>
      <c r="I147" s="65">
        <v>6.26</v>
      </c>
      <c r="J147" s="65">
        <v>4.21</v>
      </c>
      <c r="K147" s="65">
        <v>7.03</v>
      </c>
      <c r="L147" s="65">
        <v>7.07</v>
      </c>
      <c r="M147" s="21">
        <v>8.42</v>
      </c>
      <c r="N147" s="21">
        <v>8.5299999999999994</v>
      </c>
      <c r="O147" s="21">
        <v>10.31</v>
      </c>
      <c r="P147" s="21">
        <v>5.91</v>
      </c>
      <c r="Q147" s="21">
        <v>6.2</v>
      </c>
      <c r="R147" s="21">
        <v>6.46</v>
      </c>
      <c r="S147" s="21">
        <v>7.06</v>
      </c>
      <c r="T147" s="21">
        <v>5.9</v>
      </c>
      <c r="U147" s="21">
        <v>6.1</v>
      </c>
      <c r="V147" s="21">
        <v>4.8099999999999996</v>
      </c>
      <c r="W147" s="21">
        <v>2.75</v>
      </c>
      <c r="X147" s="21">
        <v>1.67</v>
      </c>
      <c r="Y147" s="21">
        <v>0</v>
      </c>
    </row>
    <row r="148" spans="1:25" x14ac:dyDescent="0.25">
      <c r="A148" s="7" t="s">
        <v>141</v>
      </c>
      <c r="B148" s="7"/>
      <c r="C148" s="14">
        <v>5613</v>
      </c>
      <c r="D148" s="65">
        <v>57.94</v>
      </c>
      <c r="E148" s="65">
        <v>65.69</v>
      </c>
      <c r="F148" s="65">
        <v>66.97</v>
      </c>
      <c r="G148" s="65">
        <v>77.47</v>
      </c>
      <c r="H148" s="65">
        <v>63.63</v>
      </c>
      <c r="I148" s="65">
        <v>66.88</v>
      </c>
      <c r="J148" s="65">
        <v>76.61</v>
      </c>
      <c r="K148" s="65">
        <v>80.36</v>
      </c>
      <c r="L148" s="65">
        <v>72.430000000000007</v>
      </c>
      <c r="M148" s="21">
        <v>75.89</v>
      </c>
      <c r="N148" s="21">
        <v>82.48</v>
      </c>
      <c r="O148" s="21">
        <v>89.83</v>
      </c>
      <c r="P148" s="21">
        <v>72.58</v>
      </c>
      <c r="Q148" s="21">
        <v>84.52</v>
      </c>
      <c r="R148" s="21">
        <v>79.819999999999993</v>
      </c>
      <c r="S148" s="21">
        <v>84.58</v>
      </c>
      <c r="T148" s="21">
        <v>89.7</v>
      </c>
      <c r="U148" s="21">
        <v>82.37</v>
      </c>
      <c r="V148" s="21">
        <v>83.23</v>
      </c>
      <c r="W148" s="21">
        <v>95.03</v>
      </c>
      <c r="X148" s="21">
        <v>84.43</v>
      </c>
      <c r="Y148" s="21">
        <v>104.32</v>
      </c>
    </row>
    <row r="149" spans="1:25" x14ac:dyDescent="0.25">
      <c r="A149" s="7" t="s">
        <v>142</v>
      </c>
      <c r="B149" s="7"/>
      <c r="C149" s="14">
        <v>5614</v>
      </c>
      <c r="D149" s="65">
        <v>41.37</v>
      </c>
      <c r="E149" s="65">
        <v>51.13</v>
      </c>
      <c r="F149" s="65">
        <v>52.82</v>
      </c>
      <c r="G149" s="65">
        <v>66.680000000000007</v>
      </c>
      <c r="H149" s="65">
        <v>88.11</v>
      </c>
      <c r="I149" s="65">
        <v>101.4</v>
      </c>
      <c r="J149" s="65">
        <v>118.8</v>
      </c>
      <c r="K149" s="65">
        <v>111.73</v>
      </c>
      <c r="L149" s="65">
        <v>126.16</v>
      </c>
      <c r="M149" s="21">
        <v>148.63999999999999</v>
      </c>
      <c r="N149" s="21">
        <v>134.86000000000001</v>
      </c>
      <c r="O149" s="21">
        <v>127.95</v>
      </c>
      <c r="P149" s="21">
        <v>113.81</v>
      </c>
      <c r="Q149" s="21">
        <v>99.05</v>
      </c>
      <c r="R149" s="21">
        <v>93.95</v>
      </c>
      <c r="S149" s="21">
        <v>89.04</v>
      </c>
      <c r="T149" s="21">
        <v>95.89</v>
      </c>
      <c r="U149" s="21">
        <v>98.79</v>
      </c>
      <c r="V149" s="21">
        <v>90.3</v>
      </c>
      <c r="W149" s="21">
        <v>102.73</v>
      </c>
      <c r="X149" s="21">
        <v>109</v>
      </c>
      <c r="Y149" s="21">
        <v>104.95</v>
      </c>
    </row>
    <row r="150" spans="1:25" x14ac:dyDescent="0.25">
      <c r="A150" s="7" t="s">
        <v>143</v>
      </c>
      <c r="B150" s="7"/>
      <c r="C150" s="14" t="s">
        <v>206</v>
      </c>
      <c r="D150" s="65">
        <v>17.579999999999998</v>
      </c>
      <c r="E150" s="65">
        <v>21.38</v>
      </c>
      <c r="F150" s="65">
        <v>34.380000000000003</v>
      </c>
      <c r="G150" s="65">
        <v>39.28</v>
      </c>
      <c r="H150" s="65">
        <v>32.5</v>
      </c>
      <c r="I150" s="65">
        <v>34.47</v>
      </c>
      <c r="J150" s="65">
        <v>34.81</v>
      </c>
      <c r="K150" s="65">
        <v>35.159999999999997</v>
      </c>
      <c r="L150" s="65">
        <v>36.380000000000003</v>
      </c>
      <c r="M150" s="21">
        <v>40.700000000000003</v>
      </c>
      <c r="N150" s="21">
        <v>46.27</v>
      </c>
      <c r="O150" s="21">
        <v>40.1</v>
      </c>
      <c r="P150" s="21">
        <v>37.03</v>
      </c>
      <c r="Q150" s="21">
        <v>34.78</v>
      </c>
      <c r="R150" s="21">
        <v>39.65</v>
      </c>
      <c r="S150" s="21">
        <v>36.56</v>
      </c>
      <c r="T150" s="21">
        <v>35.630000000000003</v>
      </c>
      <c r="U150" s="21">
        <v>36.840000000000003</v>
      </c>
      <c r="V150" s="21">
        <v>37.19</v>
      </c>
      <c r="W150" s="21">
        <v>37.26</v>
      </c>
      <c r="X150" s="21">
        <v>35.229999999999997</v>
      </c>
      <c r="Y150" s="21">
        <v>27.67</v>
      </c>
    </row>
    <row r="151" spans="1:25" x14ac:dyDescent="0.25">
      <c r="A151" s="7" t="s">
        <v>144</v>
      </c>
      <c r="B151" s="7"/>
      <c r="C151" s="14">
        <v>5615</v>
      </c>
      <c r="D151" s="65">
        <v>52.89</v>
      </c>
      <c r="E151" s="65">
        <v>46.8</v>
      </c>
      <c r="F151" s="65">
        <v>47.28</v>
      </c>
      <c r="G151" s="65">
        <v>43.28</v>
      </c>
      <c r="H151" s="65">
        <v>47.56</v>
      </c>
      <c r="I151" s="65">
        <v>45.46</v>
      </c>
      <c r="J151" s="65">
        <v>40.08</v>
      </c>
      <c r="K151" s="65">
        <v>51.64</v>
      </c>
      <c r="L151" s="65">
        <v>51.32</v>
      </c>
      <c r="M151" s="21">
        <v>47.09</v>
      </c>
      <c r="N151" s="21">
        <v>49.77</v>
      </c>
      <c r="O151" s="21">
        <v>46.8</v>
      </c>
      <c r="P151" s="21">
        <v>43.74</v>
      </c>
      <c r="Q151" s="21">
        <v>51.23</v>
      </c>
      <c r="R151" s="21">
        <v>49.82</v>
      </c>
      <c r="S151" s="21">
        <v>46.17</v>
      </c>
      <c r="T151" s="21">
        <v>52.7</v>
      </c>
      <c r="U151" s="21">
        <v>46.53</v>
      </c>
      <c r="V151" s="21">
        <v>47.75</v>
      </c>
      <c r="W151" s="21">
        <v>41.82</v>
      </c>
      <c r="X151" s="21">
        <v>49.9</v>
      </c>
      <c r="Y151" s="21">
        <v>50.36</v>
      </c>
    </row>
    <row r="152" spans="1:25" x14ac:dyDescent="0.25">
      <c r="A152" s="7" t="s">
        <v>145</v>
      </c>
      <c r="B152" s="7"/>
      <c r="C152" s="14">
        <v>5616</v>
      </c>
      <c r="D152" s="65">
        <v>65.239999999999995</v>
      </c>
      <c r="E152" s="65">
        <v>71.099999999999994</v>
      </c>
      <c r="F152" s="65">
        <v>68</v>
      </c>
      <c r="G152" s="65">
        <v>70.319999999999993</v>
      </c>
      <c r="H152" s="65">
        <v>78.19</v>
      </c>
      <c r="I152" s="65">
        <v>81.760000000000005</v>
      </c>
      <c r="J152" s="65">
        <v>87.8</v>
      </c>
      <c r="K152" s="65">
        <v>86.67</v>
      </c>
      <c r="L152" s="65">
        <v>91.89</v>
      </c>
      <c r="M152" s="21">
        <v>87.86</v>
      </c>
      <c r="N152" s="21">
        <v>92.63</v>
      </c>
      <c r="O152" s="21">
        <v>93.1</v>
      </c>
      <c r="P152" s="21">
        <v>102.8</v>
      </c>
      <c r="Q152" s="21">
        <v>98.34</v>
      </c>
      <c r="R152" s="21">
        <v>102.06</v>
      </c>
      <c r="S152" s="21">
        <v>102.3</v>
      </c>
      <c r="T152" s="21">
        <v>110.77</v>
      </c>
      <c r="U152" s="21">
        <v>119.13</v>
      </c>
      <c r="V152" s="21">
        <v>125.54</v>
      </c>
      <c r="W152" s="21">
        <v>116.57</v>
      </c>
      <c r="X152" s="21">
        <v>113.78</v>
      </c>
      <c r="Y152" s="21">
        <v>107.52</v>
      </c>
    </row>
    <row r="153" spans="1:25" x14ac:dyDescent="0.25">
      <c r="A153" s="7" t="s">
        <v>146</v>
      </c>
      <c r="B153" s="7"/>
      <c r="C153" s="14">
        <v>5617</v>
      </c>
      <c r="D153" s="65">
        <v>181.64</v>
      </c>
      <c r="E153" s="65">
        <v>196.41</v>
      </c>
      <c r="F153" s="65">
        <v>205.56</v>
      </c>
      <c r="G153" s="65">
        <v>207.4</v>
      </c>
      <c r="H153" s="65">
        <v>197.5</v>
      </c>
      <c r="I153" s="65">
        <v>220.74</v>
      </c>
      <c r="J153" s="65">
        <v>220.84</v>
      </c>
      <c r="K153" s="65">
        <v>229.44</v>
      </c>
      <c r="L153" s="65">
        <v>238.48</v>
      </c>
      <c r="M153" s="21">
        <v>240.85</v>
      </c>
      <c r="N153" s="21">
        <v>251.6</v>
      </c>
      <c r="O153" s="21">
        <v>262.3</v>
      </c>
      <c r="P153" s="21">
        <v>270.88</v>
      </c>
      <c r="Q153" s="21">
        <v>285.56</v>
      </c>
      <c r="R153" s="21">
        <v>288.25</v>
      </c>
      <c r="S153" s="21">
        <v>296.92</v>
      </c>
      <c r="T153" s="21">
        <v>309.39</v>
      </c>
      <c r="U153" s="21">
        <v>305.93</v>
      </c>
      <c r="V153" s="21">
        <v>323.24</v>
      </c>
      <c r="W153" s="21">
        <v>318.27</v>
      </c>
      <c r="X153" s="21">
        <v>311.45999999999998</v>
      </c>
      <c r="Y153" s="21">
        <v>333.8</v>
      </c>
    </row>
    <row r="154" spans="1:25" x14ac:dyDescent="0.25">
      <c r="A154" s="6" t="s">
        <v>147</v>
      </c>
      <c r="B154" s="6"/>
      <c r="C154" s="14">
        <v>562</v>
      </c>
      <c r="D154" s="65">
        <v>19.96</v>
      </c>
      <c r="E154" s="65">
        <v>18.87</v>
      </c>
      <c r="F154" s="65">
        <v>23.13</v>
      </c>
      <c r="G154" s="65">
        <v>23.77</v>
      </c>
      <c r="H154" s="65">
        <v>22.92</v>
      </c>
      <c r="I154" s="65">
        <v>27.1</v>
      </c>
      <c r="J154" s="65">
        <v>25.94</v>
      </c>
      <c r="K154" s="65">
        <v>29.5</v>
      </c>
      <c r="L154" s="65">
        <v>30.98</v>
      </c>
      <c r="M154" s="21">
        <v>35.799999999999997</v>
      </c>
      <c r="N154" s="21">
        <v>34.090000000000003</v>
      </c>
      <c r="O154" s="21">
        <v>37.18</v>
      </c>
      <c r="P154" s="21">
        <v>41.08</v>
      </c>
      <c r="Q154" s="21">
        <v>36.1</v>
      </c>
      <c r="R154" s="21">
        <v>38.04</v>
      </c>
      <c r="S154" s="21">
        <v>46.86</v>
      </c>
      <c r="T154" s="21">
        <v>44.42</v>
      </c>
      <c r="U154" s="21">
        <v>43.2</v>
      </c>
      <c r="V154" s="21">
        <v>51.87</v>
      </c>
      <c r="W154" s="21">
        <v>52.06</v>
      </c>
      <c r="X154" s="21">
        <v>52.02</v>
      </c>
      <c r="Y154" s="21">
        <v>48.1</v>
      </c>
    </row>
    <row r="155" spans="1:25" x14ac:dyDescent="0.25">
      <c r="A155" s="5" t="s">
        <v>148</v>
      </c>
      <c r="B155" s="5"/>
      <c r="C155" s="13">
        <v>61</v>
      </c>
      <c r="D155" s="64">
        <v>913.69</v>
      </c>
      <c r="E155" s="64">
        <v>930.51</v>
      </c>
      <c r="F155" s="64">
        <v>971.39</v>
      </c>
      <c r="G155" s="64">
        <v>970.12</v>
      </c>
      <c r="H155" s="64">
        <v>974.19</v>
      </c>
      <c r="I155" s="64">
        <v>1001.15</v>
      </c>
      <c r="J155" s="64">
        <v>1025.75</v>
      </c>
      <c r="K155" s="64">
        <v>1034.01</v>
      </c>
      <c r="L155" s="64">
        <v>1102.4100000000001</v>
      </c>
      <c r="M155" s="20">
        <v>1155.22</v>
      </c>
      <c r="N155" s="20">
        <v>1173.81</v>
      </c>
      <c r="O155" s="20">
        <v>1163.54</v>
      </c>
      <c r="P155" s="20">
        <v>1151.22</v>
      </c>
      <c r="Q155" s="20">
        <v>1166.32</v>
      </c>
      <c r="R155" s="20">
        <v>1170.24</v>
      </c>
      <c r="S155" s="20">
        <v>1209.58</v>
      </c>
      <c r="T155" s="20">
        <v>1226.49</v>
      </c>
      <c r="U155" s="20">
        <v>1236.8499999999999</v>
      </c>
      <c r="V155" s="20">
        <v>1274.1199999999999</v>
      </c>
      <c r="W155" s="20">
        <v>1269.97</v>
      </c>
      <c r="X155" s="20">
        <v>1284.96</v>
      </c>
      <c r="Y155" s="20">
        <v>1325.35</v>
      </c>
    </row>
    <row r="156" spans="1:25" x14ac:dyDescent="0.25">
      <c r="A156" s="7" t="s">
        <v>149</v>
      </c>
      <c r="B156" s="7"/>
      <c r="C156" s="14">
        <v>6111</v>
      </c>
      <c r="D156" s="65">
        <v>591.5</v>
      </c>
      <c r="E156" s="65">
        <v>604.61</v>
      </c>
      <c r="F156" s="65">
        <v>629.41999999999996</v>
      </c>
      <c r="G156" s="65">
        <v>628.77</v>
      </c>
      <c r="H156" s="65">
        <v>624.21</v>
      </c>
      <c r="I156" s="65">
        <v>643.44000000000005</v>
      </c>
      <c r="J156" s="65">
        <v>655.5</v>
      </c>
      <c r="K156" s="65">
        <v>652.04999999999995</v>
      </c>
      <c r="L156" s="65">
        <v>684.64</v>
      </c>
      <c r="M156" s="21">
        <v>718.78</v>
      </c>
      <c r="N156" s="21">
        <v>723.89</v>
      </c>
      <c r="O156" s="21">
        <v>727.06</v>
      </c>
      <c r="P156" s="21">
        <v>711.7</v>
      </c>
      <c r="Q156" s="21">
        <v>715.18</v>
      </c>
      <c r="R156" s="21">
        <v>695.86</v>
      </c>
      <c r="S156" s="21">
        <v>724.12</v>
      </c>
      <c r="T156" s="21">
        <v>739.56</v>
      </c>
      <c r="U156" s="21">
        <v>741.01</v>
      </c>
      <c r="V156" s="21">
        <v>755.83</v>
      </c>
      <c r="W156" s="21">
        <v>755.94</v>
      </c>
      <c r="X156" s="21">
        <v>760.8</v>
      </c>
      <c r="Y156" s="21">
        <v>782.27</v>
      </c>
    </row>
    <row r="157" spans="1:25" x14ac:dyDescent="0.25">
      <c r="A157" s="7" t="s">
        <v>150</v>
      </c>
      <c r="B157" s="7"/>
      <c r="C157" s="14">
        <v>6112</v>
      </c>
      <c r="D157" s="65">
        <v>78.760000000000005</v>
      </c>
      <c r="E157" s="65">
        <v>78.959999999999994</v>
      </c>
      <c r="F157" s="65">
        <v>84.5</v>
      </c>
      <c r="G157" s="65">
        <v>94.37</v>
      </c>
      <c r="H157" s="65">
        <v>91.2</v>
      </c>
      <c r="I157" s="65">
        <v>89.86</v>
      </c>
      <c r="J157" s="65">
        <v>84.97</v>
      </c>
      <c r="K157" s="65">
        <v>95.75</v>
      </c>
      <c r="L157" s="65">
        <v>100.76</v>
      </c>
      <c r="M157" s="21">
        <v>107.43</v>
      </c>
      <c r="N157" s="21">
        <v>98.65</v>
      </c>
      <c r="O157" s="21">
        <v>94.65</v>
      </c>
      <c r="P157" s="21">
        <v>101.29</v>
      </c>
      <c r="Q157" s="21">
        <v>99.42</v>
      </c>
      <c r="R157" s="21">
        <v>103.07</v>
      </c>
      <c r="S157" s="21">
        <v>105.82</v>
      </c>
      <c r="T157" s="21">
        <v>99.59</v>
      </c>
      <c r="U157" s="21">
        <v>109.12</v>
      </c>
      <c r="V157" s="21">
        <v>117.13</v>
      </c>
      <c r="W157" s="21">
        <v>99</v>
      </c>
      <c r="X157" s="21">
        <v>109.01</v>
      </c>
      <c r="Y157" s="21">
        <v>114.39</v>
      </c>
    </row>
    <row r="158" spans="1:25" x14ac:dyDescent="0.25">
      <c r="A158" s="7" t="s">
        <v>151</v>
      </c>
      <c r="B158" s="7"/>
      <c r="C158" s="14">
        <v>6113</v>
      </c>
      <c r="D158" s="65">
        <v>163.98</v>
      </c>
      <c r="E158" s="65">
        <v>158.71</v>
      </c>
      <c r="F158" s="65">
        <v>164.06</v>
      </c>
      <c r="G158" s="65">
        <v>162.33000000000001</v>
      </c>
      <c r="H158" s="65">
        <v>166.85</v>
      </c>
      <c r="I158" s="65">
        <v>175.64</v>
      </c>
      <c r="J158" s="65">
        <v>187.41</v>
      </c>
      <c r="K158" s="65">
        <v>192.61</v>
      </c>
      <c r="L158" s="65">
        <v>219.65</v>
      </c>
      <c r="M158" s="21">
        <v>235.84</v>
      </c>
      <c r="N158" s="21">
        <v>238.18</v>
      </c>
      <c r="O158" s="21">
        <v>235.72</v>
      </c>
      <c r="P158" s="21">
        <v>225.39</v>
      </c>
      <c r="Q158" s="21">
        <v>233.64</v>
      </c>
      <c r="R158" s="21">
        <v>253.54</v>
      </c>
      <c r="S158" s="21">
        <v>254.95</v>
      </c>
      <c r="T158" s="21">
        <v>255.3</v>
      </c>
      <c r="U158" s="21">
        <v>246.07</v>
      </c>
      <c r="V158" s="21">
        <v>257.11</v>
      </c>
      <c r="W158" s="21">
        <v>267.24</v>
      </c>
      <c r="X158" s="21">
        <v>265.76</v>
      </c>
      <c r="Y158" s="21">
        <v>262.35000000000002</v>
      </c>
    </row>
    <row r="159" spans="1:25" x14ac:dyDescent="0.25">
      <c r="A159" s="7" t="s">
        <v>152</v>
      </c>
      <c r="B159" s="7"/>
      <c r="C159" s="14" t="s">
        <v>207</v>
      </c>
      <c r="D159" s="65">
        <v>79.459999999999994</v>
      </c>
      <c r="E159" s="65">
        <v>88.23</v>
      </c>
      <c r="F159" s="65">
        <v>93.41</v>
      </c>
      <c r="G159" s="65">
        <v>84.65</v>
      </c>
      <c r="H159" s="65">
        <v>91.94</v>
      </c>
      <c r="I159" s="65">
        <v>92.21</v>
      </c>
      <c r="J159" s="65">
        <v>97.870000000000019</v>
      </c>
      <c r="K159" s="65">
        <v>93.59</v>
      </c>
      <c r="L159" s="65">
        <v>97.36</v>
      </c>
      <c r="M159" s="21">
        <v>93.17</v>
      </c>
      <c r="N159" s="21">
        <v>113.07</v>
      </c>
      <c r="O159" s="21">
        <v>106.10000000000001</v>
      </c>
      <c r="P159" s="21">
        <v>112.83999999999999</v>
      </c>
      <c r="Q159" s="21">
        <v>118.1</v>
      </c>
      <c r="R159" s="21">
        <v>117.77</v>
      </c>
      <c r="S159" s="21">
        <v>124.67999999999999</v>
      </c>
      <c r="T159" s="21">
        <v>132.05000000000001</v>
      </c>
      <c r="U159" s="21">
        <v>140.65</v>
      </c>
      <c r="V159" s="21">
        <v>144.04999999999998</v>
      </c>
      <c r="W159" s="21">
        <v>147.78</v>
      </c>
      <c r="X159" s="21">
        <v>149.38</v>
      </c>
      <c r="Y159" s="21">
        <v>166.35000000000002</v>
      </c>
    </row>
    <row r="160" spans="1:25" x14ac:dyDescent="0.25">
      <c r="A160" s="5" t="s">
        <v>153</v>
      </c>
      <c r="B160" s="5"/>
      <c r="C160" s="13">
        <v>62</v>
      </c>
      <c r="D160" s="64">
        <v>1384.56</v>
      </c>
      <c r="E160" s="64">
        <v>1425.15</v>
      </c>
      <c r="F160" s="64">
        <v>1436.87</v>
      </c>
      <c r="G160" s="64">
        <v>1516.85</v>
      </c>
      <c r="H160" s="64">
        <v>1545.54</v>
      </c>
      <c r="I160" s="64">
        <v>1614</v>
      </c>
      <c r="J160" s="64">
        <v>1677.86</v>
      </c>
      <c r="K160" s="64">
        <v>1723.23</v>
      </c>
      <c r="L160" s="64">
        <v>1723.36</v>
      </c>
      <c r="M160" s="20">
        <v>1776</v>
      </c>
      <c r="N160" s="20">
        <v>1838.45</v>
      </c>
      <c r="O160" s="20">
        <v>1890.09</v>
      </c>
      <c r="P160" s="20">
        <v>1961.59</v>
      </c>
      <c r="Q160" s="20">
        <v>2041.6</v>
      </c>
      <c r="R160" s="20">
        <v>2084.14</v>
      </c>
      <c r="S160" s="20">
        <v>2141</v>
      </c>
      <c r="T160" s="20">
        <v>2189.86</v>
      </c>
      <c r="U160" s="20">
        <v>2219.6799999999998</v>
      </c>
      <c r="V160" s="20">
        <v>2292.31</v>
      </c>
      <c r="W160" s="20">
        <v>2339.34</v>
      </c>
      <c r="X160" s="20">
        <v>2383.15</v>
      </c>
      <c r="Y160" s="20">
        <v>2406.6999999999998</v>
      </c>
    </row>
    <row r="161" spans="1:25" x14ac:dyDescent="0.25">
      <c r="A161" s="6" t="s">
        <v>154</v>
      </c>
      <c r="B161" s="6"/>
      <c r="C161" s="14">
        <v>621</v>
      </c>
      <c r="D161" s="65">
        <v>308.52</v>
      </c>
      <c r="E161" s="65">
        <v>303.25</v>
      </c>
      <c r="F161" s="65">
        <v>334.17</v>
      </c>
      <c r="G161" s="65">
        <v>341.05</v>
      </c>
      <c r="H161" s="65">
        <v>343.68</v>
      </c>
      <c r="I161" s="65">
        <v>365.96</v>
      </c>
      <c r="J161" s="65">
        <v>401.67</v>
      </c>
      <c r="K161" s="65">
        <v>405.45</v>
      </c>
      <c r="L161" s="65">
        <v>396.93</v>
      </c>
      <c r="M161" s="21">
        <v>410.28</v>
      </c>
      <c r="N161" s="21">
        <v>431.43</v>
      </c>
      <c r="O161" s="21">
        <v>457.71</v>
      </c>
      <c r="P161" s="21">
        <v>450.29</v>
      </c>
      <c r="Q161" s="21">
        <v>477.87</v>
      </c>
      <c r="R161" s="21">
        <v>499.83</v>
      </c>
      <c r="S161" s="21">
        <v>500.92</v>
      </c>
      <c r="T161" s="21">
        <v>508.98</v>
      </c>
      <c r="U161" s="21">
        <v>528.35</v>
      </c>
      <c r="V161" s="21">
        <v>556.79999999999995</v>
      </c>
      <c r="W161" s="21">
        <v>601.29999999999995</v>
      </c>
      <c r="X161" s="21">
        <v>620.04</v>
      </c>
      <c r="Y161" s="21">
        <v>618.72</v>
      </c>
    </row>
    <row r="162" spans="1:25" x14ac:dyDescent="0.25">
      <c r="A162" s="6" t="s">
        <v>155</v>
      </c>
      <c r="B162" s="6"/>
      <c r="C162" s="14">
        <v>622</v>
      </c>
      <c r="D162" s="65">
        <v>487.76</v>
      </c>
      <c r="E162" s="65">
        <v>496.89</v>
      </c>
      <c r="F162" s="65">
        <v>497.88</v>
      </c>
      <c r="G162" s="65">
        <v>532.17999999999995</v>
      </c>
      <c r="H162" s="65">
        <v>544.1</v>
      </c>
      <c r="I162" s="65">
        <v>563.30999999999995</v>
      </c>
      <c r="J162" s="65">
        <v>561.22</v>
      </c>
      <c r="K162" s="65">
        <v>574.37</v>
      </c>
      <c r="L162" s="65">
        <v>605.23</v>
      </c>
      <c r="M162" s="21">
        <v>622.38</v>
      </c>
      <c r="N162" s="21">
        <v>630.49</v>
      </c>
      <c r="O162" s="21">
        <v>661.61</v>
      </c>
      <c r="P162" s="21">
        <v>685.82</v>
      </c>
      <c r="Q162" s="21">
        <v>719.17</v>
      </c>
      <c r="R162" s="21">
        <v>756.5</v>
      </c>
      <c r="S162" s="21">
        <v>751.82</v>
      </c>
      <c r="T162" s="21">
        <v>792.47</v>
      </c>
      <c r="U162" s="21">
        <v>785.36</v>
      </c>
      <c r="V162" s="21">
        <v>787.98</v>
      </c>
      <c r="W162" s="21">
        <v>815.58</v>
      </c>
      <c r="X162" s="21">
        <v>835.86</v>
      </c>
      <c r="Y162" s="21">
        <v>868</v>
      </c>
    </row>
    <row r="163" spans="1:25" x14ac:dyDescent="0.25">
      <c r="A163" s="6" t="s">
        <v>156</v>
      </c>
      <c r="B163" s="6"/>
      <c r="C163" s="14">
        <v>623</v>
      </c>
      <c r="D163" s="65">
        <v>258.20999999999998</v>
      </c>
      <c r="E163" s="65">
        <v>260.02999999999997</v>
      </c>
      <c r="F163" s="65">
        <v>252.68</v>
      </c>
      <c r="G163" s="65">
        <v>256.20999999999998</v>
      </c>
      <c r="H163" s="65">
        <v>265.81</v>
      </c>
      <c r="I163" s="65">
        <v>275.79000000000002</v>
      </c>
      <c r="J163" s="65">
        <v>286.58999999999997</v>
      </c>
      <c r="K163" s="65">
        <v>309.13</v>
      </c>
      <c r="L163" s="65">
        <v>303.83999999999997</v>
      </c>
      <c r="M163" s="21">
        <v>302.82</v>
      </c>
      <c r="N163" s="21">
        <v>319.13</v>
      </c>
      <c r="O163" s="21">
        <v>330.89</v>
      </c>
      <c r="P163" s="21">
        <v>343.74</v>
      </c>
      <c r="Q163" s="21">
        <v>350.35</v>
      </c>
      <c r="R163" s="21">
        <v>345.43</v>
      </c>
      <c r="S163" s="21">
        <v>379.44</v>
      </c>
      <c r="T163" s="21">
        <v>371.36</v>
      </c>
      <c r="U163" s="21">
        <v>378.16</v>
      </c>
      <c r="V163" s="21">
        <v>405.79</v>
      </c>
      <c r="W163" s="21">
        <v>418.57</v>
      </c>
      <c r="X163" s="21">
        <v>419.78</v>
      </c>
      <c r="Y163" s="21">
        <v>417.08</v>
      </c>
    </row>
    <row r="164" spans="1:25" x14ac:dyDescent="0.25">
      <c r="A164" s="6" t="s">
        <v>157</v>
      </c>
      <c r="B164" s="6"/>
      <c r="C164" s="14">
        <v>624</v>
      </c>
      <c r="D164" s="65">
        <v>330.07</v>
      </c>
      <c r="E164" s="65">
        <v>364.98</v>
      </c>
      <c r="F164" s="65">
        <v>352.14</v>
      </c>
      <c r="G164" s="65">
        <v>387.41</v>
      </c>
      <c r="H164" s="65">
        <v>391.95</v>
      </c>
      <c r="I164" s="65">
        <v>408.95</v>
      </c>
      <c r="J164" s="65">
        <v>428.38</v>
      </c>
      <c r="K164" s="65">
        <v>434.29</v>
      </c>
      <c r="L164" s="65">
        <v>417.36</v>
      </c>
      <c r="M164" s="21">
        <v>440.51</v>
      </c>
      <c r="N164" s="21">
        <v>457.4</v>
      </c>
      <c r="O164" s="21">
        <v>439.88</v>
      </c>
      <c r="P164" s="21">
        <v>481.73</v>
      </c>
      <c r="Q164" s="21">
        <v>494.22</v>
      </c>
      <c r="R164" s="21">
        <v>482.39</v>
      </c>
      <c r="S164" s="21">
        <v>508.82</v>
      </c>
      <c r="T164" s="21">
        <v>517.04999999999995</v>
      </c>
      <c r="U164" s="21">
        <v>527.79999999999995</v>
      </c>
      <c r="V164" s="21">
        <v>541.75</v>
      </c>
      <c r="W164" s="21">
        <v>503.88</v>
      </c>
      <c r="X164" s="21">
        <v>507.48</v>
      </c>
      <c r="Y164" s="21">
        <v>502.89</v>
      </c>
    </row>
    <row r="165" spans="1:25" x14ac:dyDescent="0.25">
      <c r="A165" s="5" t="s">
        <v>158</v>
      </c>
      <c r="B165" s="5"/>
      <c r="C165" s="13">
        <v>71</v>
      </c>
      <c r="D165" s="64">
        <v>248.29</v>
      </c>
      <c r="E165" s="64">
        <v>236.12</v>
      </c>
      <c r="F165" s="64">
        <v>256.52</v>
      </c>
      <c r="G165" s="64">
        <v>283.87</v>
      </c>
      <c r="H165" s="64">
        <v>303.56</v>
      </c>
      <c r="I165" s="64">
        <v>333.78</v>
      </c>
      <c r="J165" s="64">
        <v>341.45</v>
      </c>
      <c r="K165" s="64">
        <v>356.41</v>
      </c>
      <c r="L165" s="64">
        <v>342.14</v>
      </c>
      <c r="M165" s="20">
        <v>340.3</v>
      </c>
      <c r="N165" s="20">
        <v>369.04</v>
      </c>
      <c r="O165" s="20">
        <v>360.14</v>
      </c>
      <c r="P165" s="20">
        <v>373.36</v>
      </c>
      <c r="Q165" s="20">
        <v>385.51</v>
      </c>
      <c r="R165" s="20">
        <v>389.67</v>
      </c>
      <c r="S165" s="20">
        <v>378.14</v>
      </c>
      <c r="T165" s="20">
        <v>392.13</v>
      </c>
      <c r="U165" s="20">
        <v>400.87</v>
      </c>
      <c r="V165" s="20">
        <v>395.6</v>
      </c>
      <c r="W165" s="20">
        <v>424.29</v>
      </c>
      <c r="X165" s="20">
        <v>442.78</v>
      </c>
      <c r="Y165" s="20">
        <v>444.49</v>
      </c>
    </row>
    <row r="166" spans="1:25" x14ac:dyDescent="0.25">
      <c r="A166" s="6" t="s">
        <v>159</v>
      </c>
      <c r="B166" s="6"/>
      <c r="C166" s="14" t="s">
        <v>208</v>
      </c>
      <c r="D166" s="65">
        <v>112.53</v>
      </c>
      <c r="E166" s="65">
        <v>112.94</v>
      </c>
      <c r="F166" s="65">
        <v>104.5</v>
      </c>
      <c r="G166" s="65">
        <v>114.1</v>
      </c>
      <c r="H166" s="65">
        <v>123.44</v>
      </c>
      <c r="I166" s="65">
        <v>135</v>
      </c>
      <c r="J166" s="65">
        <v>129.51</v>
      </c>
      <c r="K166" s="65">
        <v>140.57999999999998</v>
      </c>
      <c r="L166" s="65">
        <v>133.12</v>
      </c>
      <c r="M166" s="21">
        <v>133.74</v>
      </c>
      <c r="N166" s="21">
        <v>143.77000000000001</v>
      </c>
      <c r="O166" s="21">
        <v>153.97999999999999</v>
      </c>
      <c r="P166" s="21">
        <v>153.16</v>
      </c>
      <c r="Q166" s="21">
        <v>157.60000000000002</v>
      </c>
      <c r="R166" s="21">
        <v>156.23000000000002</v>
      </c>
      <c r="S166" s="21">
        <v>146.88</v>
      </c>
      <c r="T166" s="21">
        <v>149.72</v>
      </c>
      <c r="U166" s="21">
        <v>151.72999999999999</v>
      </c>
      <c r="V166" s="21">
        <v>150.41999999999999</v>
      </c>
      <c r="W166" s="21">
        <v>163.98</v>
      </c>
      <c r="X166" s="21">
        <v>164.4</v>
      </c>
      <c r="Y166" s="21">
        <v>171.58999999999997</v>
      </c>
    </row>
    <row r="167" spans="1:25" x14ac:dyDescent="0.25">
      <c r="A167" s="6" t="s">
        <v>160</v>
      </c>
      <c r="B167" s="6"/>
      <c r="C167" s="14">
        <v>713</v>
      </c>
      <c r="D167" s="65">
        <v>135.75</v>
      </c>
      <c r="E167" s="65">
        <v>123.19</v>
      </c>
      <c r="F167" s="65">
        <v>152.03</v>
      </c>
      <c r="G167" s="65">
        <v>169.77</v>
      </c>
      <c r="H167" s="65">
        <v>180.12</v>
      </c>
      <c r="I167" s="65">
        <v>198.79</v>
      </c>
      <c r="J167" s="65">
        <v>211.94</v>
      </c>
      <c r="K167" s="65">
        <v>215.83</v>
      </c>
      <c r="L167" s="65">
        <v>209.02</v>
      </c>
      <c r="M167" s="21">
        <v>206.57</v>
      </c>
      <c r="N167" s="21">
        <v>225.27</v>
      </c>
      <c r="O167" s="21">
        <v>206.17</v>
      </c>
      <c r="P167" s="21">
        <v>220.2</v>
      </c>
      <c r="Q167" s="21">
        <v>227.91</v>
      </c>
      <c r="R167" s="21">
        <v>233.45</v>
      </c>
      <c r="S167" s="21">
        <v>231.26</v>
      </c>
      <c r="T167" s="21">
        <v>242.4</v>
      </c>
      <c r="U167" s="21">
        <v>249.14</v>
      </c>
      <c r="V167" s="21">
        <v>245.19</v>
      </c>
      <c r="W167" s="21">
        <v>260.31</v>
      </c>
      <c r="X167" s="21">
        <v>278.37</v>
      </c>
      <c r="Y167" s="21">
        <v>272.89999999999998</v>
      </c>
    </row>
    <row r="168" spans="1:25" x14ac:dyDescent="0.25">
      <c r="A168" s="5" t="s">
        <v>161</v>
      </c>
      <c r="B168" s="5"/>
      <c r="C168" s="13">
        <v>72</v>
      </c>
      <c r="D168" s="64">
        <v>865.68</v>
      </c>
      <c r="E168" s="64">
        <v>907.97</v>
      </c>
      <c r="F168" s="64">
        <v>913.56</v>
      </c>
      <c r="G168" s="64">
        <v>940.92</v>
      </c>
      <c r="H168" s="64">
        <v>948.07</v>
      </c>
      <c r="I168" s="64">
        <v>985.07</v>
      </c>
      <c r="J168" s="64">
        <v>1002.27</v>
      </c>
      <c r="K168" s="64">
        <v>1006.87</v>
      </c>
      <c r="L168" s="64">
        <v>1001.22</v>
      </c>
      <c r="M168" s="20">
        <v>1018.11</v>
      </c>
      <c r="N168" s="20">
        <v>1072.18</v>
      </c>
      <c r="O168" s="20">
        <v>1088.52</v>
      </c>
      <c r="P168" s="20">
        <v>1075.71</v>
      </c>
      <c r="Q168" s="20">
        <v>1097.5999999999999</v>
      </c>
      <c r="R168" s="20">
        <v>1141.1400000000001</v>
      </c>
      <c r="S168" s="20">
        <v>1170.1300000000001</v>
      </c>
      <c r="T168" s="20">
        <v>1169.6400000000001</v>
      </c>
      <c r="U168" s="20">
        <v>1207.54</v>
      </c>
      <c r="V168" s="20">
        <v>1210.6400000000001</v>
      </c>
      <c r="W168" s="20">
        <v>1212.6500000000001</v>
      </c>
      <c r="X168" s="20">
        <v>1210.76</v>
      </c>
      <c r="Y168" s="20">
        <v>1234.96</v>
      </c>
    </row>
    <row r="169" spans="1:25" x14ac:dyDescent="0.25">
      <c r="A169" s="6" t="s">
        <v>162</v>
      </c>
      <c r="B169" s="6"/>
      <c r="C169" s="14">
        <v>721</v>
      </c>
      <c r="D169" s="65">
        <v>185.03</v>
      </c>
      <c r="E169" s="65">
        <v>192.56</v>
      </c>
      <c r="F169" s="65">
        <v>184.43</v>
      </c>
      <c r="G169" s="65">
        <v>201.46</v>
      </c>
      <c r="H169" s="65">
        <v>194.11</v>
      </c>
      <c r="I169" s="65">
        <v>192.49</v>
      </c>
      <c r="J169" s="65">
        <v>202.18</v>
      </c>
      <c r="K169" s="65">
        <v>190.6</v>
      </c>
      <c r="L169" s="65">
        <v>203.23</v>
      </c>
      <c r="M169" s="21">
        <v>193.85</v>
      </c>
      <c r="N169" s="21">
        <v>205.52</v>
      </c>
      <c r="O169" s="21">
        <v>199.48</v>
      </c>
      <c r="P169" s="21">
        <v>208.93</v>
      </c>
      <c r="Q169" s="21">
        <v>201.03</v>
      </c>
      <c r="R169" s="21">
        <v>211.53</v>
      </c>
      <c r="S169" s="21">
        <v>211.23</v>
      </c>
      <c r="T169" s="21">
        <v>198.93</v>
      </c>
      <c r="U169" s="21">
        <v>204.12</v>
      </c>
      <c r="V169" s="21">
        <v>197.71</v>
      </c>
      <c r="W169" s="21">
        <v>192.96</v>
      </c>
      <c r="X169" s="21">
        <v>202.86</v>
      </c>
      <c r="Y169" s="21">
        <v>189.26</v>
      </c>
    </row>
    <row r="170" spans="1:25" x14ac:dyDescent="0.25">
      <c r="A170" s="6" t="s">
        <v>163</v>
      </c>
      <c r="B170" s="6"/>
      <c r="C170" s="14">
        <v>722</v>
      </c>
      <c r="D170" s="65">
        <v>680.64</v>
      </c>
      <c r="E170" s="65">
        <v>715.41</v>
      </c>
      <c r="F170" s="65">
        <v>729.13</v>
      </c>
      <c r="G170" s="65">
        <v>739.46</v>
      </c>
      <c r="H170" s="65">
        <v>753.96</v>
      </c>
      <c r="I170" s="65">
        <v>792.58</v>
      </c>
      <c r="J170" s="65">
        <v>800.09</v>
      </c>
      <c r="K170" s="65">
        <v>816.27</v>
      </c>
      <c r="L170" s="65">
        <v>797.99</v>
      </c>
      <c r="M170" s="21">
        <v>824.26</v>
      </c>
      <c r="N170" s="21">
        <v>866.66</v>
      </c>
      <c r="O170" s="21">
        <v>889.04</v>
      </c>
      <c r="P170" s="21">
        <v>866.78</v>
      </c>
      <c r="Q170" s="21">
        <v>896.56</v>
      </c>
      <c r="R170" s="21">
        <v>929.61</v>
      </c>
      <c r="S170" s="21">
        <v>958.9</v>
      </c>
      <c r="T170" s="21">
        <v>970.71</v>
      </c>
      <c r="U170" s="21">
        <v>1003.42</v>
      </c>
      <c r="V170" s="21">
        <v>1012.94</v>
      </c>
      <c r="W170" s="21">
        <v>1019.69</v>
      </c>
      <c r="X170" s="21">
        <v>1007.9</v>
      </c>
      <c r="Y170" s="21">
        <v>1045.7</v>
      </c>
    </row>
    <row r="171" spans="1:25" x14ac:dyDescent="0.25">
      <c r="A171" s="5" t="s">
        <v>164</v>
      </c>
      <c r="B171" s="5"/>
      <c r="C171" s="13">
        <v>81</v>
      </c>
      <c r="D171" s="64">
        <v>674.69</v>
      </c>
      <c r="E171" s="64">
        <v>701.15</v>
      </c>
      <c r="F171" s="64">
        <v>712.33</v>
      </c>
      <c r="G171" s="64">
        <v>682.71</v>
      </c>
      <c r="H171" s="64">
        <v>664.49</v>
      </c>
      <c r="I171" s="64">
        <v>686.08</v>
      </c>
      <c r="J171" s="64">
        <v>711.67</v>
      </c>
      <c r="K171" s="64">
        <v>699.86</v>
      </c>
      <c r="L171" s="64">
        <v>691.97</v>
      </c>
      <c r="M171" s="20">
        <v>696.23</v>
      </c>
      <c r="N171" s="20">
        <v>724.32</v>
      </c>
      <c r="O171" s="20">
        <v>761.07</v>
      </c>
      <c r="P171" s="20">
        <v>782.55</v>
      </c>
      <c r="Q171" s="20">
        <v>771.39</v>
      </c>
      <c r="R171" s="20">
        <v>769.54</v>
      </c>
      <c r="S171" s="20">
        <v>804.89</v>
      </c>
      <c r="T171" s="20">
        <v>795.31</v>
      </c>
      <c r="U171" s="20">
        <v>795.08</v>
      </c>
      <c r="V171" s="20">
        <v>761.79</v>
      </c>
      <c r="W171" s="20">
        <v>774.92</v>
      </c>
      <c r="X171" s="20">
        <v>781.32</v>
      </c>
      <c r="Y171" s="20">
        <v>802.9</v>
      </c>
    </row>
    <row r="172" spans="1:25" x14ac:dyDescent="0.25">
      <c r="A172" s="6" t="s">
        <v>165</v>
      </c>
      <c r="B172" s="6"/>
      <c r="C172" s="14">
        <v>811</v>
      </c>
      <c r="D172" s="65">
        <v>244.1</v>
      </c>
      <c r="E172" s="65">
        <v>262.17</v>
      </c>
      <c r="F172" s="65">
        <v>261.58999999999997</v>
      </c>
      <c r="G172" s="65">
        <v>253.25</v>
      </c>
      <c r="H172" s="65">
        <v>256.92</v>
      </c>
      <c r="I172" s="65">
        <v>254.84</v>
      </c>
      <c r="J172" s="65">
        <v>261.23</v>
      </c>
      <c r="K172" s="65">
        <v>265.24</v>
      </c>
      <c r="L172" s="65">
        <v>265.56</v>
      </c>
      <c r="M172" s="21">
        <v>257.48</v>
      </c>
      <c r="N172" s="21">
        <v>265.37</v>
      </c>
      <c r="O172" s="21">
        <v>276.43</v>
      </c>
      <c r="P172" s="21">
        <v>273.48</v>
      </c>
      <c r="Q172" s="21">
        <v>264.88</v>
      </c>
      <c r="R172" s="21">
        <v>274.31</v>
      </c>
      <c r="S172" s="21">
        <v>281.87</v>
      </c>
      <c r="T172" s="21">
        <v>274.17</v>
      </c>
      <c r="U172" s="21">
        <v>288.52</v>
      </c>
      <c r="V172" s="21">
        <v>272.23</v>
      </c>
      <c r="W172" s="21">
        <v>274.45999999999998</v>
      </c>
      <c r="X172" s="21">
        <v>275.87</v>
      </c>
      <c r="Y172" s="21">
        <v>292.31</v>
      </c>
    </row>
    <row r="173" spans="1:25" x14ac:dyDescent="0.25">
      <c r="A173" s="7" t="s">
        <v>166</v>
      </c>
      <c r="B173" s="7"/>
      <c r="C173" s="14">
        <v>8111</v>
      </c>
      <c r="D173" s="65">
        <v>133.11000000000001</v>
      </c>
      <c r="E173" s="65">
        <v>140.63</v>
      </c>
      <c r="F173" s="65">
        <v>142.51</v>
      </c>
      <c r="G173" s="65">
        <v>139.52000000000001</v>
      </c>
      <c r="H173" s="65">
        <v>149.9</v>
      </c>
      <c r="I173" s="65">
        <v>137.88999999999999</v>
      </c>
      <c r="J173" s="65">
        <v>150.69</v>
      </c>
      <c r="K173" s="65">
        <v>147.58000000000001</v>
      </c>
      <c r="L173" s="65">
        <v>145.66</v>
      </c>
      <c r="M173" s="21">
        <v>142.06</v>
      </c>
      <c r="N173" s="21">
        <v>149.29</v>
      </c>
      <c r="O173" s="21">
        <v>146.44999999999999</v>
      </c>
      <c r="P173" s="21">
        <v>152.63999999999999</v>
      </c>
      <c r="Q173" s="21">
        <v>154.99</v>
      </c>
      <c r="R173" s="21">
        <v>149.54</v>
      </c>
      <c r="S173" s="21">
        <v>149.16</v>
      </c>
      <c r="T173" s="21">
        <v>150.85</v>
      </c>
      <c r="U173" s="21">
        <v>158.24</v>
      </c>
      <c r="V173" s="21">
        <v>153.66999999999999</v>
      </c>
      <c r="W173" s="21">
        <v>153.96</v>
      </c>
      <c r="X173" s="21">
        <v>160.30000000000001</v>
      </c>
      <c r="Y173" s="21">
        <v>165.17</v>
      </c>
    </row>
    <row r="174" spans="1:25" x14ac:dyDescent="0.25">
      <c r="A174" s="7" t="s">
        <v>167</v>
      </c>
      <c r="B174" s="7"/>
      <c r="C174" s="14" t="s">
        <v>209</v>
      </c>
      <c r="D174" s="65">
        <v>110.99000000000001</v>
      </c>
      <c r="E174" s="65">
        <v>121.53999999999999</v>
      </c>
      <c r="F174" s="65">
        <v>119.09</v>
      </c>
      <c r="G174" s="65">
        <v>113.72999999999999</v>
      </c>
      <c r="H174" s="65">
        <v>107.02</v>
      </c>
      <c r="I174" s="65">
        <v>116.94999999999999</v>
      </c>
      <c r="J174" s="65">
        <v>110.53</v>
      </c>
      <c r="K174" s="65">
        <v>117.66</v>
      </c>
      <c r="L174" s="65">
        <v>119.89000000000001</v>
      </c>
      <c r="M174" s="21">
        <v>115.42999999999999</v>
      </c>
      <c r="N174" s="21">
        <v>116.08000000000001</v>
      </c>
      <c r="O174" s="21">
        <v>129.97999999999999</v>
      </c>
      <c r="P174" s="21">
        <v>120.84</v>
      </c>
      <c r="Q174" s="21">
        <v>109.89</v>
      </c>
      <c r="R174" s="21">
        <v>124.77000000000001</v>
      </c>
      <c r="S174" s="21">
        <v>132.69999999999999</v>
      </c>
      <c r="T174" s="21">
        <v>123.32000000000001</v>
      </c>
      <c r="U174" s="21">
        <v>130.28</v>
      </c>
      <c r="V174" s="21">
        <v>118.56</v>
      </c>
      <c r="W174" s="21">
        <v>120.47999999999999</v>
      </c>
      <c r="X174" s="21">
        <v>115.58000000000001</v>
      </c>
      <c r="Y174" s="21">
        <v>127.14000000000001</v>
      </c>
    </row>
    <row r="175" spans="1:25" x14ac:dyDescent="0.25">
      <c r="A175" s="6" t="s">
        <v>168</v>
      </c>
      <c r="B175" s="6"/>
      <c r="C175" s="14">
        <v>812</v>
      </c>
      <c r="D175" s="65">
        <v>181.2</v>
      </c>
      <c r="E175" s="65">
        <v>186.38</v>
      </c>
      <c r="F175" s="65">
        <v>193.99</v>
      </c>
      <c r="G175" s="65">
        <v>190.02</v>
      </c>
      <c r="H175" s="65">
        <v>184.59</v>
      </c>
      <c r="I175" s="65">
        <v>195.44</v>
      </c>
      <c r="J175" s="65">
        <v>209.66</v>
      </c>
      <c r="K175" s="65">
        <v>202.18</v>
      </c>
      <c r="L175" s="65">
        <v>208.34</v>
      </c>
      <c r="M175" s="21">
        <v>211.71</v>
      </c>
      <c r="N175" s="21">
        <v>226.71</v>
      </c>
      <c r="O175" s="21">
        <v>233.02</v>
      </c>
      <c r="P175" s="21">
        <v>243.07</v>
      </c>
      <c r="Q175" s="21">
        <v>242.24</v>
      </c>
      <c r="R175" s="21">
        <v>238.43</v>
      </c>
      <c r="S175" s="21">
        <v>247.53</v>
      </c>
      <c r="T175" s="21">
        <v>249.54</v>
      </c>
      <c r="U175" s="21">
        <v>242.8</v>
      </c>
      <c r="V175" s="21">
        <v>242.98</v>
      </c>
      <c r="W175" s="21">
        <v>243.03</v>
      </c>
      <c r="X175" s="21">
        <v>247.27</v>
      </c>
      <c r="Y175" s="21">
        <v>260.47000000000003</v>
      </c>
    </row>
    <row r="176" spans="1:25" x14ac:dyDescent="0.25">
      <c r="A176" s="6" t="s">
        <v>169</v>
      </c>
      <c r="B176" s="6"/>
      <c r="C176" s="14">
        <v>813</v>
      </c>
      <c r="D176" s="65">
        <v>166.94</v>
      </c>
      <c r="E176" s="65">
        <v>163.25</v>
      </c>
      <c r="F176" s="65">
        <v>160.38</v>
      </c>
      <c r="G176" s="65">
        <v>161.13999999999999</v>
      </c>
      <c r="H176" s="65">
        <v>159.38</v>
      </c>
      <c r="I176" s="65">
        <v>162.19999999999999</v>
      </c>
      <c r="J176" s="65">
        <v>165.06</v>
      </c>
      <c r="K176" s="65">
        <v>166.9</v>
      </c>
      <c r="L176" s="65">
        <v>156.21</v>
      </c>
      <c r="M176" s="21">
        <v>168.32</v>
      </c>
      <c r="N176" s="21">
        <v>173.05</v>
      </c>
      <c r="O176" s="21">
        <v>178.79</v>
      </c>
      <c r="P176" s="21">
        <v>191.04</v>
      </c>
      <c r="Q176" s="21">
        <v>189.63</v>
      </c>
      <c r="R176" s="21">
        <v>186.23</v>
      </c>
      <c r="S176" s="21">
        <v>193.1</v>
      </c>
      <c r="T176" s="21">
        <v>194</v>
      </c>
      <c r="U176" s="21">
        <v>193.98</v>
      </c>
      <c r="V176" s="21">
        <v>187.51</v>
      </c>
      <c r="W176" s="21">
        <v>196.61</v>
      </c>
      <c r="X176" s="21">
        <v>198.5</v>
      </c>
      <c r="Y176" s="21">
        <v>195.47</v>
      </c>
    </row>
    <row r="177" spans="1:25" x14ac:dyDescent="0.25">
      <c r="A177" s="6" t="s">
        <v>170</v>
      </c>
      <c r="B177" s="6"/>
      <c r="C177" s="14">
        <v>814</v>
      </c>
      <c r="D177" s="65">
        <v>82.45</v>
      </c>
      <c r="E177" s="65">
        <v>89.36</v>
      </c>
      <c r="F177" s="65">
        <v>96.36</v>
      </c>
      <c r="G177" s="65">
        <v>78.3</v>
      </c>
      <c r="H177" s="65">
        <v>63.61</v>
      </c>
      <c r="I177" s="65">
        <v>73.59</v>
      </c>
      <c r="J177" s="65">
        <v>75.73</v>
      </c>
      <c r="K177" s="65">
        <v>65.53</v>
      </c>
      <c r="L177" s="65">
        <v>61.87</v>
      </c>
      <c r="M177" s="21">
        <v>58.72</v>
      </c>
      <c r="N177" s="21">
        <v>59.19</v>
      </c>
      <c r="O177" s="21">
        <v>72.819999999999993</v>
      </c>
      <c r="P177" s="21">
        <v>74.959999999999994</v>
      </c>
      <c r="Q177" s="21">
        <v>74.64</v>
      </c>
      <c r="R177" s="21">
        <v>70.569999999999993</v>
      </c>
      <c r="S177" s="21">
        <v>82.39</v>
      </c>
      <c r="T177" s="21">
        <v>77.599999999999994</v>
      </c>
      <c r="U177" s="21">
        <v>69.77</v>
      </c>
      <c r="V177" s="21">
        <v>59.07</v>
      </c>
      <c r="W177" s="21">
        <v>60.83</v>
      </c>
      <c r="X177" s="21">
        <v>59.68</v>
      </c>
      <c r="Y177" s="21">
        <v>54.65</v>
      </c>
    </row>
    <row r="178" spans="1:25" x14ac:dyDescent="0.25">
      <c r="A178" s="5" t="s">
        <v>171</v>
      </c>
      <c r="B178" s="5"/>
      <c r="C178" s="13">
        <v>91</v>
      </c>
      <c r="D178" s="64">
        <v>795.46</v>
      </c>
      <c r="E178" s="64">
        <v>781.63</v>
      </c>
      <c r="F178" s="64">
        <v>777.11</v>
      </c>
      <c r="G178" s="64">
        <v>774.61</v>
      </c>
      <c r="H178" s="64">
        <v>785.83</v>
      </c>
      <c r="I178" s="64">
        <v>794.71</v>
      </c>
      <c r="J178" s="64">
        <v>822.64</v>
      </c>
      <c r="K178" s="64">
        <v>830.4</v>
      </c>
      <c r="L178" s="64">
        <v>835.71</v>
      </c>
      <c r="M178" s="20">
        <v>834.92</v>
      </c>
      <c r="N178" s="20">
        <v>865.39</v>
      </c>
      <c r="O178" s="20">
        <v>910.27</v>
      </c>
      <c r="P178" s="20">
        <v>918.59</v>
      </c>
      <c r="Q178" s="20">
        <v>920.54</v>
      </c>
      <c r="R178" s="20">
        <v>920.39</v>
      </c>
      <c r="S178" s="20">
        <v>924.27</v>
      </c>
      <c r="T178" s="20">
        <v>918.88</v>
      </c>
      <c r="U178" s="20">
        <v>910.7</v>
      </c>
      <c r="V178" s="20">
        <v>907.42</v>
      </c>
      <c r="W178" s="20">
        <v>927.28</v>
      </c>
      <c r="X178" s="20">
        <v>960.98</v>
      </c>
      <c r="Y178" s="20">
        <v>968.97</v>
      </c>
    </row>
    <row r="179" spans="1:25" x14ac:dyDescent="0.25">
      <c r="A179" s="6" t="s">
        <v>172</v>
      </c>
      <c r="B179" s="6"/>
      <c r="C179" s="14">
        <v>911</v>
      </c>
      <c r="D179" s="65">
        <v>269.47000000000003</v>
      </c>
      <c r="E179" s="65">
        <v>246.22</v>
      </c>
      <c r="F179" s="65">
        <v>264.95</v>
      </c>
      <c r="G179" s="65">
        <v>283.75</v>
      </c>
      <c r="H179" s="65">
        <v>295.61</v>
      </c>
      <c r="I179" s="65">
        <v>299.31</v>
      </c>
      <c r="J179" s="65">
        <v>325.39999999999998</v>
      </c>
      <c r="K179" s="65">
        <v>326.49</v>
      </c>
      <c r="L179" s="65">
        <v>318.89</v>
      </c>
      <c r="M179" s="21">
        <v>310.39999999999998</v>
      </c>
      <c r="N179" s="21">
        <v>324.02999999999997</v>
      </c>
      <c r="O179" s="21">
        <v>349.13</v>
      </c>
      <c r="P179" s="21">
        <v>368.3</v>
      </c>
      <c r="Q179" s="21">
        <v>375.63</v>
      </c>
      <c r="R179" s="21">
        <v>360.82</v>
      </c>
      <c r="S179" s="21">
        <v>356.27</v>
      </c>
      <c r="T179" s="21">
        <v>337.39</v>
      </c>
      <c r="U179" s="21">
        <v>324.10000000000002</v>
      </c>
      <c r="V179" s="21">
        <v>327.82</v>
      </c>
      <c r="W179" s="21">
        <v>345.01</v>
      </c>
      <c r="X179" s="21">
        <v>360.99</v>
      </c>
      <c r="Y179" s="21">
        <v>354.35</v>
      </c>
    </row>
    <row r="180" spans="1:25" x14ac:dyDescent="0.25">
      <c r="A180" s="6" t="s">
        <v>173</v>
      </c>
      <c r="B180" s="6"/>
      <c r="C180" s="14">
        <v>912</v>
      </c>
      <c r="D180" s="65">
        <v>227.88</v>
      </c>
      <c r="E180" s="65">
        <v>234.98</v>
      </c>
      <c r="F180" s="65">
        <v>248.86</v>
      </c>
      <c r="G180" s="65">
        <v>228.82</v>
      </c>
      <c r="H180" s="65">
        <v>231.39</v>
      </c>
      <c r="I180" s="65">
        <v>232.33</v>
      </c>
      <c r="J180" s="65">
        <v>242.39</v>
      </c>
      <c r="K180" s="65">
        <v>240.15</v>
      </c>
      <c r="L180" s="65">
        <v>249.9</v>
      </c>
      <c r="M180" s="21">
        <v>242.65</v>
      </c>
      <c r="N180" s="21">
        <v>241.62</v>
      </c>
      <c r="O180" s="21">
        <v>262.24</v>
      </c>
      <c r="P180" s="21">
        <v>258.92</v>
      </c>
      <c r="Q180" s="21">
        <v>266.3</v>
      </c>
      <c r="R180" s="21">
        <v>271.56</v>
      </c>
      <c r="S180" s="21">
        <v>266</v>
      </c>
      <c r="T180" s="21">
        <v>279.54000000000002</v>
      </c>
      <c r="U180" s="21">
        <v>270.24</v>
      </c>
      <c r="V180" s="21">
        <v>269.32</v>
      </c>
      <c r="W180" s="21">
        <v>264.62</v>
      </c>
      <c r="X180" s="21">
        <v>256.41000000000003</v>
      </c>
      <c r="Y180" s="21">
        <v>276.3</v>
      </c>
    </row>
    <row r="181" spans="1:25" x14ac:dyDescent="0.25">
      <c r="A181" s="6" t="s">
        <v>174</v>
      </c>
      <c r="B181" s="6"/>
      <c r="C181" s="14">
        <v>913</v>
      </c>
      <c r="D181" s="65">
        <v>293.08999999999997</v>
      </c>
      <c r="E181" s="65">
        <v>293.2</v>
      </c>
      <c r="F181" s="65">
        <v>257.05</v>
      </c>
      <c r="G181" s="65">
        <v>253.95</v>
      </c>
      <c r="H181" s="65">
        <v>251.08</v>
      </c>
      <c r="I181" s="65">
        <v>255.82</v>
      </c>
      <c r="J181" s="65">
        <v>248.08</v>
      </c>
      <c r="K181" s="65">
        <v>257.25</v>
      </c>
      <c r="L181" s="65">
        <v>259.08</v>
      </c>
      <c r="M181" s="21">
        <v>274.31</v>
      </c>
      <c r="N181" s="21">
        <v>293</v>
      </c>
      <c r="O181" s="21">
        <v>291.58999999999997</v>
      </c>
      <c r="P181" s="21">
        <v>282.86</v>
      </c>
      <c r="Q181" s="21">
        <v>271.31</v>
      </c>
      <c r="R181" s="21">
        <v>278.58</v>
      </c>
      <c r="S181" s="21">
        <v>291.86</v>
      </c>
      <c r="T181" s="21">
        <v>292.26</v>
      </c>
      <c r="U181" s="21">
        <v>306.36</v>
      </c>
      <c r="V181" s="21">
        <v>299.57</v>
      </c>
      <c r="W181" s="21">
        <v>309.10000000000002</v>
      </c>
      <c r="X181" s="21">
        <v>334.79</v>
      </c>
      <c r="Y181" s="21">
        <v>329.29</v>
      </c>
    </row>
    <row r="182" spans="1:25" x14ac:dyDescent="0.25">
      <c r="A182" s="6" t="s">
        <v>175</v>
      </c>
      <c r="B182" s="6"/>
      <c r="C182" s="14" t="s">
        <v>210</v>
      </c>
      <c r="D182" s="65">
        <v>5.03</v>
      </c>
      <c r="E182" s="65">
        <v>7.23</v>
      </c>
      <c r="F182" s="65">
        <v>6.26</v>
      </c>
      <c r="G182" s="65">
        <v>8.1</v>
      </c>
      <c r="H182" s="65">
        <v>7.74</v>
      </c>
      <c r="I182" s="65">
        <v>7.26</v>
      </c>
      <c r="J182" s="65">
        <v>6.76</v>
      </c>
      <c r="K182" s="65">
        <v>6.51</v>
      </c>
      <c r="L182" s="65">
        <v>7.84</v>
      </c>
      <c r="M182" s="21">
        <v>7.56</v>
      </c>
      <c r="N182" s="21">
        <v>6.74</v>
      </c>
      <c r="O182" s="21">
        <v>7.31</v>
      </c>
      <c r="P182" s="21">
        <v>8.51</v>
      </c>
      <c r="Q182" s="21">
        <v>7.31</v>
      </c>
      <c r="R182" s="21">
        <v>9.43</v>
      </c>
      <c r="S182" s="21">
        <v>10.15</v>
      </c>
      <c r="T182" s="21">
        <v>9.69</v>
      </c>
      <c r="U182" s="21">
        <v>10</v>
      </c>
      <c r="V182" s="21">
        <v>10.71</v>
      </c>
      <c r="W182" s="21">
        <v>8.5500000000000007</v>
      </c>
      <c r="X182" s="21">
        <v>8.7899999999999991</v>
      </c>
      <c r="Y182" s="21">
        <v>9.0299999999999994</v>
      </c>
    </row>
    <row r="187" spans="1:25" x14ac:dyDescent="0.25">
      <c r="A187" s="123" t="s">
        <v>532</v>
      </c>
      <c r="B187" s="124"/>
      <c r="C187" s="124"/>
    </row>
    <row r="188" spans="1:25" x14ac:dyDescent="0.25">
      <c r="A188" s="125" t="s">
        <v>380</v>
      </c>
      <c r="B188" s="126"/>
      <c r="C188" s="127" t="s">
        <v>533</v>
      </c>
      <c r="D188" s="128">
        <f>SUMIF($C$198:$C$277,334511,D$198:D$277)+SUMIF($C$198:$C$277,3364,D$198:D$277)+SUMIF($C$198:$C$277,488190,D$198:D$277)</f>
        <v>67.666698667316368</v>
      </c>
      <c r="E188" s="128">
        <f t="shared" ref="E188:Y188" si="0">SUMIF($C$198:$C$277,334511,E$198:E$277)+SUMIF($C$198:$C$277,3364,E$198:E$277)+SUMIF($C$198:$C$277,488190,E$198:E$277)</f>
        <v>68.744824844959311</v>
      </c>
      <c r="F188" s="128">
        <f t="shared" si="0"/>
        <v>70.22654291265583</v>
      </c>
      <c r="G188" s="128">
        <f t="shared" si="0"/>
        <v>67.602774251623771</v>
      </c>
      <c r="H188" s="128">
        <f t="shared" si="0"/>
        <v>67.989014490481694</v>
      </c>
      <c r="I188" s="128">
        <f t="shared" si="0"/>
        <v>76.931150498463737</v>
      </c>
      <c r="J188" s="128">
        <f t="shared" si="0"/>
        <v>62.41165746342822</v>
      </c>
      <c r="K188" s="128">
        <f t="shared" si="0"/>
        <v>70.195456546568664</v>
      </c>
      <c r="L188" s="128">
        <f t="shared" si="0"/>
        <v>69.454769264132452</v>
      </c>
      <c r="M188" s="128">
        <f t="shared" si="0"/>
        <v>69.41645383169265</v>
      </c>
      <c r="N188" s="128">
        <f t="shared" si="0"/>
        <v>67.275107829383884</v>
      </c>
      <c r="O188" s="128">
        <f t="shared" si="0"/>
        <v>77.353414658197352</v>
      </c>
      <c r="P188" s="128">
        <f t="shared" si="0"/>
        <v>83.418669462175217</v>
      </c>
      <c r="Q188" s="128">
        <f t="shared" si="0"/>
        <v>79.501570515680811</v>
      </c>
      <c r="R188" s="128">
        <f t="shared" si="0"/>
        <v>82.070982211187626</v>
      </c>
      <c r="S188" s="128">
        <f t="shared" si="0"/>
        <v>87.302604895868015</v>
      </c>
      <c r="T188" s="128">
        <f t="shared" si="0"/>
        <v>85.734719418935299</v>
      </c>
      <c r="U188" s="128">
        <f t="shared" si="0"/>
        <v>95.683315995104024</v>
      </c>
      <c r="V188" s="128">
        <f t="shared" si="0"/>
        <v>79.663882672297404</v>
      </c>
      <c r="W188" s="128">
        <f t="shared" si="0"/>
        <v>80.028797522388388</v>
      </c>
      <c r="X188" s="128">
        <f t="shared" si="0"/>
        <v>79.675127397979082</v>
      </c>
      <c r="Y188" s="128">
        <f t="shared" si="0"/>
        <v>77.206801581340741</v>
      </c>
    </row>
    <row r="189" spans="1:25" x14ac:dyDescent="0.25">
      <c r="A189" s="125" t="s">
        <v>407</v>
      </c>
      <c r="B189" s="126"/>
      <c r="C189" s="127" t="s">
        <v>596</v>
      </c>
      <c r="D189" s="128">
        <f>SUMIF($C$198:$C$277,541310,D$198:D$277)+SUMIF($C$198:$C$277,541320,D$198:D$277)+SUMIF($C$198:$C$277,541410,D$198:D$277)+SUMIF($C$198:$C$277,541420,D$198:D$277)+SUMIF($C$198:$C$277,541430,D$198:D$277)+SUMIF($C$198:$C$277,541490,D$198:D$277)</f>
        <v>59.911398095017852</v>
      </c>
      <c r="E189" s="128">
        <f t="shared" ref="E189:Y189" si="1">SUMIF($C$198:$C$277,541310,E$198:E$277)+SUMIF($C$198:$C$277,541320,E$198:E$277)+SUMIF($C$198:$C$277,541410,E$198:E$277)+SUMIF($C$198:$C$277,541420,E$198:E$277)+SUMIF($C$198:$C$277,541430,E$198:E$277)+SUMIF($C$198:$C$277,541490,E$198:E$277)</f>
        <v>61.107435115460028</v>
      </c>
      <c r="F189" s="128">
        <f t="shared" si="1"/>
        <v>62.651357046844062</v>
      </c>
      <c r="G189" s="128">
        <f t="shared" si="1"/>
        <v>66.372782989097175</v>
      </c>
      <c r="H189" s="128">
        <f t="shared" si="1"/>
        <v>65.92069526548822</v>
      </c>
      <c r="I189" s="128">
        <f t="shared" si="1"/>
        <v>65.241947427503234</v>
      </c>
      <c r="J189" s="128">
        <f t="shared" si="1"/>
        <v>69.383764965480026</v>
      </c>
      <c r="K189" s="128">
        <f t="shared" si="1"/>
        <v>72.219752602849283</v>
      </c>
      <c r="L189" s="128">
        <f t="shared" si="1"/>
        <v>72.322979413280919</v>
      </c>
      <c r="M189" s="128">
        <f t="shared" si="1"/>
        <v>74.43513617683476</v>
      </c>
      <c r="N189" s="128">
        <f t="shared" si="1"/>
        <v>79.533354965528218</v>
      </c>
      <c r="O189" s="128">
        <f t="shared" si="1"/>
        <v>87.789030742769597</v>
      </c>
      <c r="P189" s="128">
        <f t="shared" si="1"/>
        <v>84.852651509676676</v>
      </c>
      <c r="Q189" s="128">
        <f t="shared" si="1"/>
        <v>86.429673493575393</v>
      </c>
      <c r="R189" s="128">
        <f t="shared" si="1"/>
        <v>87.665570073376017</v>
      </c>
      <c r="S189" s="128">
        <f t="shared" si="1"/>
        <v>83.943507354464472</v>
      </c>
      <c r="T189" s="128">
        <f t="shared" si="1"/>
        <v>94.376907945134207</v>
      </c>
      <c r="U189" s="128">
        <f t="shared" si="1"/>
        <v>96.202950313401828</v>
      </c>
      <c r="V189" s="128">
        <f t="shared" si="1"/>
        <v>91.011522010396931</v>
      </c>
      <c r="W189" s="128">
        <f t="shared" si="1"/>
        <v>105.26742205206737</v>
      </c>
      <c r="X189" s="128">
        <f t="shared" si="1"/>
        <v>90.015723392036762</v>
      </c>
      <c r="Y189" s="128">
        <f t="shared" si="1"/>
        <v>96.010948392036752</v>
      </c>
    </row>
    <row r="190" spans="1:25" x14ac:dyDescent="0.25">
      <c r="A190" s="125" t="s">
        <v>420</v>
      </c>
      <c r="B190" s="126"/>
      <c r="C190" s="127">
        <v>61</v>
      </c>
      <c r="D190" s="128">
        <f>SUMIF($C$198:$C$277,61,D$198:D$277)</f>
        <v>913.69</v>
      </c>
      <c r="E190" s="128">
        <f t="shared" ref="E190:Y190" si="2">SUMIF($C$198:$C$277,61,E$198:E$277)</f>
        <v>930.51</v>
      </c>
      <c r="F190" s="128">
        <f t="shared" si="2"/>
        <v>971.39</v>
      </c>
      <c r="G190" s="128">
        <f t="shared" si="2"/>
        <v>970.12</v>
      </c>
      <c r="H190" s="128">
        <f t="shared" si="2"/>
        <v>974.19</v>
      </c>
      <c r="I190" s="128">
        <f t="shared" si="2"/>
        <v>1001.15</v>
      </c>
      <c r="J190" s="128">
        <f t="shared" si="2"/>
        <v>1025.75</v>
      </c>
      <c r="K190" s="128">
        <f t="shared" si="2"/>
        <v>1034.01</v>
      </c>
      <c r="L190" s="128">
        <f t="shared" si="2"/>
        <v>1102.4100000000001</v>
      </c>
      <c r="M190" s="128">
        <f t="shared" si="2"/>
        <v>1155.22</v>
      </c>
      <c r="N190" s="128">
        <f t="shared" si="2"/>
        <v>1173.81</v>
      </c>
      <c r="O190" s="128">
        <f t="shared" si="2"/>
        <v>1163.54</v>
      </c>
      <c r="P190" s="128">
        <f t="shared" si="2"/>
        <v>1151.22</v>
      </c>
      <c r="Q190" s="128">
        <f t="shared" si="2"/>
        <v>1166.32</v>
      </c>
      <c r="R190" s="128">
        <f t="shared" si="2"/>
        <v>1170.24</v>
      </c>
      <c r="S190" s="128">
        <f t="shared" si="2"/>
        <v>1209.58</v>
      </c>
      <c r="T190" s="128">
        <f t="shared" si="2"/>
        <v>1226.49</v>
      </c>
      <c r="U190" s="128">
        <f t="shared" si="2"/>
        <v>1236.8499999999999</v>
      </c>
      <c r="V190" s="128">
        <f t="shared" si="2"/>
        <v>1274.1199999999999</v>
      </c>
      <c r="W190" s="128">
        <f t="shared" si="2"/>
        <v>1269.97</v>
      </c>
      <c r="X190" s="128">
        <f t="shared" si="2"/>
        <v>1284.96</v>
      </c>
      <c r="Y190" s="128">
        <f t="shared" si="2"/>
        <v>1325.35</v>
      </c>
    </row>
    <row r="191" spans="1:25" x14ac:dyDescent="0.25">
      <c r="A191" s="125" t="s">
        <v>430</v>
      </c>
      <c r="B191" s="126"/>
      <c r="C191" s="127" t="s">
        <v>534</v>
      </c>
      <c r="D191" s="128">
        <f>SUMIF($C$198:$C$277,"313, 314",D$198:D$277)+SUMIF($C$198:$C$277,315,D$198:D$277)+SUMIF($C$198:$C$277,4141,D$198:D$277)+SUMIF($C$198:$C$277,448,D$198:D$277)</f>
        <v>342.31000000000006</v>
      </c>
      <c r="E191" s="128">
        <f t="shared" ref="E191:Y191" si="3">SUMIF($C$198:$C$277,"313, 314",E$198:E$277)+SUMIF($C$198:$C$277,315,E$198:E$277)+SUMIF($C$198:$C$277,4141,E$198:E$277)+SUMIF($C$198:$C$277,448,E$198:E$277)</f>
        <v>359.58000000000004</v>
      </c>
      <c r="F191" s="128">
        <f t="shared" si="3"/>
        <v>350.81</v>
      </c>
      <c r="G191" s="128">
        <f t="shared" si="3"/>
        <v>335.93</v>
      </c>
      <c r="H191" s="128">
        <f t="shared" si="3"/>
        <v>348.65</v>
      </c>
      <c r="I191" s="128">
        <f t="shared" si="3"/>
        <v>346.20000000000005</v>
      </c>
      <c r="J191" s="128">
        <f t="shared" si="3"/>
        <v>341.12</v>
      </c>
      <c r="K191" s="128">
        <f t="shared" si="3"/>
        <v>350.78999999999996</v>
      </c>
      <c r="L191" s="128">
        <f t="shared" si="3"/>
        <v>324.34999999999997</v>
      </c>
      <c r="M191" s="128">
        <f t="shared" si="3"/>
        <v>333.75</v>
      </c>
      <c r="N191" s="128">
        <f t="shared" si="3"/>
        <v>321.15999999999997</v>
      </c>
      <c r="O191" s="128">
        <f t="shared" si="3"/>
        <v>301.31</v>
      </c>
      <c r="P191" s="128">
        <f t="shared" si="3"/>
        <v>289.04000000000002</v>
      </c>
      <c r="Q191" s="128">
        <f t="shared" si="3"/>
        <v>301.02000000000004</v>
      </c>
      <c r="R191" s="128">
        <f t="shared" si="3"/>
        <v>287.91999999999996</v>
      </c>
      <c r="S191" s="128">
        <f t="shared" si="3"/>
        <v>280.2</v>
      </c>
      <c r="T191" s="128">
        <f t="shared" si="3"/>
        <v>288.13</v>
      </c>
      <c r="U191" s="128">
        <f t="shared" si="3"/>
        <v>294.77</v>
      </c>
      <c r="V191" s="128">
        <f t="shared" si="3"/>
        <v>284.58999999999997</v>
      </c>
      <c r="W191" s="128">
        <f t="shared" si="3"/>
        <v>287.71000000000004</v>
      </c>
      <c r="X191" s="128">
        <f t="shared" si="3"/>
        <v>280.17</v>
      </c>
      <c r="Y191" s="128">
        <f t="shared" si="3"/>
        <v>267.02999999999997</v>
      </c>
    </row>
    <row r="192" spans="1:25" x14ac:dyDescent="0.25">
      <c r="A192" s="125" t="s">
        <v>535</v>
      </c>
      <c r="B192" s="126"/>
      <c r="C192" s="127">
        <v>52</v>
      </c>
      <c r="D192" s="128">
        <f>SUMIF($C$198:$C$277,52,D$198:D$277)</f>
        <v>624.94000000000005</v>
      </c>
      <c r="E192" s="128">
        <f t="shared" ref="E192:Y192" si="4">SUMIF($C$198:$C$277,52,E$198:E$277)</f>
        <v>596.19000000000005</v>
      </c>
      <c r="F192" s="128">
        <f t="shared" si="4"/>
        <v>614.76</v>
      </c>
      <c r="G192" s="128">
        <f t="shared" si="4"/>
        <v>607.99</v>
      </c>
      <c r="H192" s="128">
        <f t="shared" si="4"/>
        <v>635.08000000000004</v>
      </c>
      <c r="I192" s="128">
        <f t="shared" si="4"/>
        <v>652.4</v>
      </c>
      <c r="J192" s="128">
        <f t="shared" si="4"/>
        <v>646.4</v>
      </c>
      <c r="K192" s="128">
        <f t="shared" si="4"/>
        <v>675.38</v>
      </c>
      <c r="L192" s="128">
        <f t="shared" si="4"/>
        <v>702.79</v>
      </c>
      <c r="M192" s="128">
        <f t="shared" si="4"/>
        <v>731.13</v>
      </c>
      <c r="N192" s="128">
        <f t="shared" si="4"/>
        <v>744.88</v>
      </c>
      <c r="O192" s="128">
        <f t="shared" si="4"/>
        <v>762.35</v>
      </c>
      <c r="P192" s="128">
        <f t="shared" si="4"/>
        <v>753</v>
      </c>
      <c r="Q192" s="128">
        <f t="shared" si="4"/>
        <v>764.62</v>
      </c>
      <c r="R192" s="128">
        <f t="shared" si="4"/>
        <v>747.02</v>
      </c>
      <c r="S192" s="128">
        <f t="shared" si="4"/>
        <v>755.73</v>
      </c>
      <c r="T192" s="128">
        <f t="shared" si="4"/>
        <v>767.21</v>
      </c>
      <c r="U192" s="128">
        <f t="shared" si="4"/>
        <v>779.7</v>
      </c>
      <c r="V192" s="128">
        <f t="shared" si="4"/>
        <v>791.01</v>
      </c>
      <c r="W192" s="128">
        <f t="shared" si="4"/>
        <v>808.07</v>
      </c>
      <c r="X192" s="128">
        <f t="shared" si="4"/>
        <v>831.44</v>
      </c>
      <c r="Y192" s="128">
        <f t="shared" si="4"/>
        <v>828.82</v>
      </c>
    </row>
    <row r="193" spans="1:25" x14ac:dyDescent="0.25">
      <c r="A193" s="125" t="s">
        <v>492</v>
      </c>
      <c r="B193" s="126"/>
      <c r="C193" s="127" t="s">
        <v>536</v>
      </c>
      <c r="D193" s="128">
        <f>SUMIF($C$198:$C$277,311,D$198:D$277)+SUMIF($C$198:$C$277,3121,D$198:D$277)</f>
        <v>252.58</v>
      </c>
      <c r="E193" s="128">
        <f t="shared" ref="E193:Y193" si="5">SUMIF($C$198:$C$277,311,E$198:E$277)+SUMIF($C$198:$C$277,3121,E$198:E$277)</f>
        <v>261.36</v>
      </c>
      <c r="F193" s="128">
        <f t="shared" si="5"/>
        <v>258.99</v>
      </c>
      <c r="G193" s="128">
        <f t="shared" si="5"/>
        <v>259.54000000000002</v>
      </c>
      <c r="H193" s="128">
        <f t="shared" si="5"/>
        <v>264.45999999999998</v>
      </c>
      <c r="I193" s="128">
        <f t="shared" si="5"/>
        <v>287.7</v>
      </c>
      <c r="J193" s="128">
        <f t="shared" si="5"/>
        <v>293.94</v>
      </c>
      <c r="K193" s="128">
        <f t="shared" si="5"/>
        <v>306.67</v>
      </c>
      <c r="L193" s="128">
        <f t="shared" si="5"/>
        <v>298.45</v>
      </c>
      <c r="M193" s="128">
        <f t="shared" si="5"/>
        <v>283.51</v>
      </c>
      <c r="N193" s="128">
        <f t="shared" si="5"/>
        <v>287.74</v>
      </c>
      <c r="O193" s="128">
        <f t="shared" si="5"/>
        <v>288.65000000000003</v>
      </c>
      <c r="P193" s="128">
        <f t="shared" si="5"/>
        <v>284.01</v>
      </c>
      <c r="Q193" s="128">
        <f t="shared" si="5"/>
        <v>265.61</v>
      </c>
      <c r="R193" s="128">
        <f t="shared" si="5"/>
        <v>284.03999999999996</v>
      </c>
      <c r="S193" s="128">
        <f t="shared" si="5"/>
        <v>291.76</v>
      </c>
      <c r="T193" s="128">
        <f t="shared" si="5"/>
        <v>281.14</v>
      </c>
      <c r="U193" s="128">
        <f t="shared" si="5"/>
        <v>285.99</v>
      </c>
      <c r="V193" s="128">
        <f t="shared" si="5"/>
        <v>295.10000000000002</v>
      </c>
      <c r="W193" s="128">
        <f t="shared" si="5"/>
        <v>285.11</v>
      </c>
      <c r="X193" s="128">
        <f t="shared" si="5"/>
        <v>278.82</v>
      </c>
      <c r="Y193" s="128">
        <f t="shared" si="5"/>
        <v>298.17</v>
      </c>
    </row>
    <row r="194" spans="1:25" x14ac:dyDescent="0.25">
      <c r="A194" s="125" t="s">
        <v>537</v>
      </c>
      <c r="B194" s="126"/>
      <c r="C194" s="127" t="s">
        <v>538</v>
      </c>
      <c r="D194" s="128">
        <f>SUMIF($C$198:$C$277,3254,D$198:D$277)+SUMIF($C$198:$C$277,334512,D$198:D$277)+SUMIF($C$198:$C$277,3391,D$198:D$277)+SUMIF($C$198:$C$277,414510,D$198:D$277)+SUMIF($C$198:$C$277,5417,D$198:D$277)+SUMIF($C$198:$C$277,6215,D$198:D$277)</f>
        <v>113.82923985936395</v>
      </c>
      <c r="E194" s="128">
        <f t="shared" ref="E194:Y194" si="6">SUMIF($C$198:$C$277,3254,E$198:E$277)+SUMIF($C$198:$C$277,334512,E$198:E$277)+SUMIF($C$198:$C$277,3391,E$198:E$277)+SUMIF($C$198:$C$277,414510,E$198:E$277)+SUMIF($C$198:$C$277,5417,E$198:E$277)+SUMIF($C$198:$C$277,6215,E$198:E$277)</f>
        <v>112.15213422785581</v>
      </c>
      <c r="F194" s="128">
        <f t="shared" si="6"/>
        <v>125.96092730201391</v>
      </c>
      <c r="G194" s="128">
        <f t="shared" si="6"/>
        <v>131.79521102285281</v>
      </c>
      <c r="H194" s="128">
        <f t="shared" si="6"/>
        <v>146.49920047517162</v>
      </c>
      <c r="I194" s="128">
        <f t="shared" si="6"/>
        <v>160.24812123530401</v>
      </c>
      <c r="J194" s="128">
        <f t="shared" si="6"/>
        <v>152.82427676045461</v>
      </c>
      <c r="K194" s="128">
        <f t="shared" si="6"/>
        <v>146.81021200672737</v>
      </c>
      <c r="L194" s="128">
        <f t="shared" si="6"/>
        <v>155.71582592858485</v>
      </c>
      <c r="M194" s="128">
        <f t="shared" si="6"/>
        <v>148.5068314974578</v>
      </c>
      <c r="N194" s="128">
        <f t="shared" si="6"/>
        <v>163.18572856152204</v>
      </c>
      <c r="O194" s="128">
        <f t="shared" si="6"/>
        <v>158.98521182453825</v>
      </c>
      <c r="P194" s="128">
        <f t="shared" si="6"/>
        <v>152.12237806066582</v>
      </c>
      <c r="Q194" s="128">
        <f t="shared" si="6"/>
        <v>163.69242554961301</v>
      </c>
      <c r="R194" s="128">
        <f t="shared" si="6"/>
        <v>162.43984913934307</v>
      </c>
      <c r="S194" s="128">
        <f t="shared" si="6"/>
        <v>163.21157224696856</v>
      </c>
      <c r="T194" s="128">
        <f t="shared" si="6"/>
        <v>167.08266791482174</v>
      </c>
      <c r="U194" s="128">
        <f t="shared" si="6"/>
        <v>166.13293040655628</v>
      </c>
      <c r="V194" s="128">
        <f t="shared" si="6"/>
        <v>178.99323616430686</v>
      </c>
      <c r="W194" s="128">
        <f t="shared" si="6"/>
        <v>169.88388329051426</v>
      </c>
      <c r="X194" s="128">
        <f t="shared" si="6"/>
        <v>172.07124226020937</v>
      </c>
      <c r="Y194" s="128">
        <f t="shared" si="6"/>
        <v>180.03012307930379</v>
      </c>
    </row>
    <row r="195" spans="1:25" x14ac:dyDescent="0.25">
      <c r="A195" s="125" t="s">
        <v>539</v>
      </c>
      <c r="B195" s="126"/>
      <c r="C195" s="127" t="s">
        <v>540</v>
      </c>
      <c r="D195" s="128">
        <f>SUMIF($C$198:$C$277,3341,D$198:D$277)+SUMIF($C$198:$C$277,3342,D$198:D$277)+SUMIF($C$198:$C$277,3343,D$198:D$277)+SUMIF($C$198:$C$277,3344,D$198:D$277)+SUMIF($C$198:$C$277,3345,D$198:D$277)+SUMIF($C$198:$C$277,4173,D$198:D$277)+SUMIF($C$198:$C$277,5112,D$198:D$277)+SUMIF($C$198:$C$277,517,D$198:D$277)+SUMIF($C$198:$C$277,518,D$198:D$277)+SUMIF($C$198:$C$277,5415,D$198:D$277)+SUMIF($C$198:$C$277,8112,D$198:D$277)</f>
        <v>485.78</v>
      </c>
      <c r="E195" s="128">
        <f t="shared" ref="E195:Y195" si="7">SUMIF($C$198:$C$277,3341,E$198:E$277)+SUMIF($C$198:$C$277,3342,E$198:E$277)+SUMIF($C$198:$C$277,3343,E$198:E$277)+SUMIF($C$198:$C$277,3344,E$198:E$277)+SUMIF($C$198:$C$277,3345,E$198:E$277)+SUMIF($C$198:$C$277,4173,E$198:E$277)+SUMIF($C$198:$C$277,5112,E$198:E$277)+SUMIF($C$198:$C$277,517,E$198:E$277)+SUMIF($C$198:$C$277,518,E$198:E$277)+SUMIF($C$198:$C$277,5415,E$198:E$277)+SUMIF($C$198:$C$277,8112,E$198:E$277)</f>
        <v>537.36999999999989</v>
      </c>
      <c r="F195" s="128">
        <f t="shared" si="7"/>
        <v>577.07000000000005</v>
      </c>
      <c r="G195" s="128">
        <f t="shared" si="7"/>
        <v>623.07000000000005</v>
      </c>
      <c r="H195" s="128">
        <f t="shared" si="7"/>
        <v>649.74</v>
      </c>
      <c r="I195" s="128">
        <f t="shared" si="7"/>
        <v>609.32999999999993</v>
      </c>
      <c r="J195" s="128">
        <f t="shared" si="7"/>
        <v>583.99</v>
      </c>
      <c r="K195" s="128">
        <f t="shared" si="7"/>
        <v>572.54999999999995</v>
      </c>
      <c r="L195" s="128">
        <f t="shared" si="7"/>
        <v>582.45000000000005</v>
      </c>
      <c r="M195" s="128">
        <f t="shared" si="7"/>
        <v>601.44000000000005</v>
      </c>
      <c r="N195" s="128">
        <f t="shared" si="7"/>
        <v>613.98</v>
      </c>
      <c r="O195" s="128">
        <f t="shared" si="7"/>
        <v>616.30000000000007</v>
      </c>
      <c r="P195" s="128">
        <f t="shared" si="7"/>
        <v>581.55000000000007</v>
      </c>
      <c r="Q195" s="128">
        <f t="shared" si="7"/>
        <v>589.64</v>
      </c>
      <c r="R195" s="128">
        <f t="shared" si="7"/>
        <v>592.65000000000009</v>
      </c>
      <c r="S195" s="128">
        <f t="shared" si="7"/>
        <v>614.71</v>
      </c>
      <c r="T195" s="128">
        <f t="shared" si="7"/>
        <v>597.74</v>
      </c>
      <c r="U195" s="128">
        <f t="shared" si="7"/>
        <v>625.35</v>
      </c>
      <c r="V195" s="128">
        <f t="shared" si="7"/>
        <v>632.62999999999988</v>
      </c>
      <c r="W195" s="128">
        <f t="shared" si="7"/>
        <v>646.88</v>
      </c>
      <c r="X195" s="128">
        <f t="shared" si="7"/>
        <v>669.72</v>
      </c>
      <c r="Y195" s="128">
        <f t="shared" si="7"/>
        <v>701.06999999999994</v>
      </c>
    </row>
    <row r="196" spans="1:25" x14ac:dyDescent="0.25">
      <c r="B196" s="124"/>
      <c r="C196" s="124"/>
    </row>
    <row r="197" spans="1:25" x14ac:dyDescent="0.25">
      <c r="A197" s="138" t="s">
        <v>593</v>
      </c>
      <c r="B197" s="124"/>
      <c r="C197" s="124"/>
      <c r="D197" t="s">
        <v>541</v>
      </c>
      <c r="R197" t="s">
        <v>542</v>
      </c>
      <c r="W197" t="s">
        <v>543</v>
      </c>
    </row>
    <row r="198" spans="1:25" x14ac:dyDescent="0.25">
      <c r="A198" s="106" t="s">
        <v>380</v>
      </c>
      <c r="B198" s="129"/>
      <c r="C198" s="130"/>
      <c r="D198" s="139"/>
      <c r="E198" s="129"/>
      <c r="F198" s="129"/>
      <c r="G198" s="129"/>
      <c r="H198" s="129"/>
      <c r="I198" s="129"/>
      <c r="J198" s="129"/>
      <c r="K198" s="129"/>
      <c r="L198" s="129"/>
      <c r="M198" s="131"/>
      <c r="N198" s="131"/>
      <c r="O198" s="131"/>
      <c r="P198" s="131"/>
      <c r="Q198" s="131"/>
      <c r="R198" s="131"/>
      <c r="S198" s="131"/>
      <c r="T198" s="131"/>
      <c r="U198" s="131"/>
      <c r="V198" s="131"/>
      <c r="W198" s="131"/>
      <c r="X198" s="131"/>
      <c r="Y198" s="131"/>
    </row>
    <row r="199" spans="1:25" x14ac:dyDescent="0.25">
      <c r="A199" t="s">
        <v>382</v>
      </c>
      <c r="B199" s="137" t="s">
        <v>193</v>
      </c>
      <c r="C199" s="133">
        <v>334511</v>
      </c>
      <c r="D199" s="140">
        <v>3.1465237894736839</v>
      </c>
      <c r="E199" s="140">
        <v>3.5590566315789474</v>
      </c>
      <c r="F199" s="140">
        <v>5.3475530526315795</v>
      </c>
      <c r="G199" s="140">
        <v>4.7761566315789477</v>
      </c>
      <c r="H199" s="140">
        <v>4.9247709473684207</v>
      </c>
      <c r="I199" s="140">
        <v>5.678091789473684</v>
      </c>
      <c r="J199" s="140">
        <v>4.3277513684210529</v>
      </c>
      <c r="K199" s="140">
        <v>3.7922273684210528</v>
      </c>
      <c r="L199" s="140">
        <v>5.1195069473684214</v>
      </c>
      <c r="M199" s="134">
        <v>4.8350898947368428</v>
      </c>
      <c r="N199" s="134">
        <v>4.7710319999999999</v>
      </c>
      <c r="O199" s="134">
        <v>5.9906943157894732</v>
      </c>
      <c r="P199" s="134">
        <v>5.5551006315789477</v>
      </c>
      <c r="Q199" s="134">
        <v>5.4705442105263158</v>
      </c>
      <c r="R199" s="30">
        <v>6.2008042105263153</v>
      </c>
      <c r="S199" s="30">
        <v>4.514800421052632</v>
      </c>
      <c r="T199" s="30">
        <v>4.0894560000000002</v>
      </c>
      <c r="U199" s="30">
        <v>5.6729671578947372</v>
      </c>
      <c r="V199" s="30">
        <v>4.9401448421052638</v>
      </c>
      <c r="W199" s="30">
        <v>4.5541967059244195</v>
      </c>
      <c r="X199" s="30">
        <v>3.7773276420765636</v>
      </c>
      <c r="Y199" s="30">
        <v>5.5074467562071199</v>
      </c>
    </row>
    <row r="200" spans="1:25" x14ac:dyDescent="0.25">
      <c r="A200" t="s">
        <v>544</v>
      </c>
      <c r="B200" s="137">
        <f t="shared" ref="B200:B206" si="8">VALUE(LEFT(C200,4))</f>
        <v>3364</v>
      </c>
      <c r="C200" s="133">
        <v>3364</v>
      </c>
      <c r="D200" s="65">
        <v>56.31</v>
      </c>
      <c r="E200" s="65">
        <v>56.8</v>
      </c>
      <c r="F200" s="65">
        <v>54.5</v>
      </c>
      <c r="G200" s="65">
        <v>51.47</v>
      </c>
      <c r="H200" s="65">
        <v>53.53</v>
      </c>
      <c r="I200" s="65">
        <v>59.27</v>
      </c>
      <c r="J200" s="65">
        <v>46.21</v>
      </c>
      <c r="K200" s="65">
        <v>52.93</v>
      </c>
      <c r="L200" s="65">
        <v>52.02</v>
      </c>
      <c r="M200" s="30">
        <v>52.38</v>
      </c>
      <c r="N200" s="30">
        <v>50.26</v>
      </c>
      <c r="O200" s="30">
        <v>58.44</v>
      </c>
      <c r="P200" s="30">
        <v>63.37</v>
      </c>
      <c r="Q200" s="30">
        <v>59.77</v>
      </c>
      <c r="R200" s="30">
        <v>62.9</v>
      </c>
      <c r="S200" s="30">
        <v>70.8</v>
      </c>
      <c r="T200" s="30">
        <v>67.650000000000006</v>
      </c>
      <c r="U200" s="30">
        <v>74.989999999999995</v>
      </c>
      <c r="V200" s="30">
        <v>60.98</v>
      </c>
      <c r="W200" s="30">
        <v>59.59</v>
      </c>
      <c r="X200" s="30">
        <v>55.62</v>
      </c>
      <c r="Y200" s="30">
        <v>57.97</v>
      </c>
    </row>
    <row r="201" spans="1:25" x14ac:dyDescent="0.25">
      <c r="A201" t="s">
        <v>386</v>
      </c>
      <c r="B201" s="137">
        <f t="shared" si="8"/>
        <v>3364</v>
      </c>
      <c r="C201" s="133">
        <v>336411</v>
      </c>
      <c r="D201" s="140">
        <v>0</v>
      </c>
      <c r="E201" s="140">
        <v>0</v>
      </c>
      <c r="F201" s="140">
        <v>0</v>
      </c>
      <c r="G201" s="140">
        <v>0</v>
      </c>
      <c r="H201" s="140">
        <v>0</v>
      </c>
      <c r="I201" s="140">
        <v>0</v>
      </c>
      <c r="J201" s="140">
        <v>0</v>
      </c>
      <c r="K201" s="140">
        <v>0</v>
      </c>
      <c r="L201" s="140">
        <v>0</v>
      </c>
      <c r="M201" s="134">
        <v>0</v>
      </c>
      <c r="N201" s="134">
        <v>0</v>
      </c>
      <c r="O201" s="134">
        <v>0</v>
      </c>
      <c r="P201" s="134">
        <v>0</v>
      </c>
      <c r="Q201" s="134">
        <v>0</v>
      </c>
      <c r="R201" s="30">
        <v>0</v>
      </c>
      <c r="S201" s="30">
        <v>0</v>
      </c>
      <c r="T201" s="30">
        <v>0</v>
      </c>
      <c r="U201" s="30">
        <v>0</v>
      </c>
      <c r="V201" s="30">
        <v>0</v>
      </c>
      <c r="W201" s="30">
        <v>0</v>
      </c>
      <c r="X201" s="30">
        <v>0</v>
      </c>
      <c r="Y201" s="30">
        <v>0</v>
      </c>
    </row>
    <row r="202" spans="1:25" x14ac:dyDescent="0.25">
      <c r="A202" t="s">
        <v>387</v>
      </c>
      <c r="B202" s="137">
        <f t="shared" si="8"/>
        <v>3364</v>
      </c>
      <c r="C202" s="133">
        <v>336412</v>
      </c>
      <c r="D202" s="140">
        <v>0</v>
      </c>
      <c r="E202" s="140">
        <v>0</v>
      </c>
      <c r="F202" s="140">
        <v>0</v>
      </c>
      <c r="G202" s="140">
        <v>0</v>
      </c>
      <c r="H202" s="140">
        <v>0</v>
      </c>
      <c r="I202" s="140">
        <v>0</v>
      </c>
      <c r="J202" s="140">
        <v>0</v>
      </c>
      <c r="K202" s="140">
        <v>0</v>
      </c>
      <c r="L202" s="140">
        <v>0</v>
      </c>
      <c r="M202" s="134">
        <v>0</v>
      </c>
      <c r="N202" s="134">
        <v>0</v>
      </c>
      <c r="O202" s="134">
        <v>0</v>
      </c>
      <c r="P202" s="134">
        <v>0</v>
      </c>
      <c r="Q202" s="134">
        <v>0</v>
      </c>
      <c r="R202" s="30">
        <v>0</v>
      </c>
      <c r="S202" s="30">
        <v>0</v>
      </c>
      <c r="T202" s="30">
        <v>0</v>
      </c>
      <c r="U202" s="30">
        <v>0</v>
      </c>
      <c r="V202" s="30">
        <v>0</v>
      </c>
      <c r="W202" s="30">
        <v>0</v>
      </c>
      <c r="X202" s="30">
        <v>0</v>
      </c>
      <c r="Y202" s="30">
        <v>0</v>
      </c>
    </row>
    <row r="203" spans="1:25" x14ac:dyDescent="0.25">
      <c r="A203" t="s">
        <v>388</v>
      </c>
      <c r="B203" s="137">
        <f t="shared" si="8"/>
        <v>3364</v>
      </c>
      <c r="C203" s="133">
        <v>336413</v>
      </c>
      <c r="D203" s="140">
        <v>0</v>
      </c>
      <c r="E203" s="140">
        <v>0</v>
      </c>
      <c r="F203" s="140">
        <v>0</v>
      </c>
      <c r="G203" s="140">
        <v>0</v>
      </c>
      <c r="H203" s="140">
        <v>0</v>
      </c>
      <c r="I203" s="140">
        <v>0</v>
      </c>
      <c r="J203" s="140">
        <v>0</v>
      </c>
      <c r="K203" s="140">
        <v>0</v>
      </c>
      <c r="L203" s="140">
        <v>0</v>
      </c>
      <c r="M203" s="134">
        <v>0</v>
      </c>
      <c r="N203" s="134">
        <v>0</v>
      </c>
      <c r="O203" s="134">
        <v>0</v>
      </c>
      <c r="P203" s="134">
        <v>0</v>
      </c>
      <c r="Q203" s="134">
        <v>0</v>
      </c>
      <c r="R203" s="30">
        <v>0</v>
      </c>
      <c r="S203" s="30">
        <v>0</v>
      </c>
      <c r="T203" s="30">
        <v>0</v>
      </c>
      <c r="U203" s="30">
        <v>0</v>
      </c>
      <c r="V203" s="30">
        <v>0</v>
      </c>
      <c r="W203" s="30">
        <v>0</v>
      </c>
      <c r="X203" s="30">
        <v>0</v>
      </c>
      <c r="Y203" s="30">
        <v>0</v>
      </c>
    </row>
    <row r="204" spans="1:25" x14ac:dyDescent="0.25">
      <c r="A204" t="s">
        <v>389</v>
      </c>
      <c r="B204" s="137">
        <f t="shared" si="8"/>
        <v>3364</v>
      </c>
      <c r="C204" s="133">
        <v>336414</v>
      </c>
      <c r="D204" s="140">
        <v>0</v>
      </c>
      <c r="E204" s="140">
        <v>0</v>
      </c>
      <c r="F204" s="140">
        <v>0</v>
      </c>
      <c r="G204" s="140">
        <v>0</v>
      </c>
      <c r="H204" s="140">
        <v>0</v>
      </c>
      <c r="I204" s="140">
        <v>0</v>
      </c>
      <c r="J204" s="140">
        <v>0</v>
      </c>
      <c r="K204" s="140">
        <v>0</v>
      </c>
      <c r="L204" s="140">
        <v>0</v>
      </c>
      <c r="M204" s="134">
        <v>0</v>
      </c>
      <c r="N204" s="134">
        <v>0</v>
      </c>
      <c r="O204" s="134">
        <v>0</v>
      </c>
      <c r="P204" s="134">
        <v>0</v>
      </c>
      <c r="Q204" s="134">
        <v>0</v>
      </c>
      <c r="R204" s="30">
        <v>0</v>
      </c>
      <c r="S204" s="30">
        <v>0</v>
      </c>
      <c r="T204" s="30">
        <v>0</v>
      </c>
      <c r="U204" s="30">
        <v>0</v>
      </c>
      <c r="V204" s="30">
        <v>0</v>
      </c>
      <c r="W204" s="30">
        <v>0</v>
      </c>
      <c r="X204" s="30">
        <v>0</v>
      </c>
      <c r="Y204" s="30">
        <v>0</v>
      </c>
    </row>
    <row r="205" spans="1:25" x14ac:dyDescent="0.25">
      <c r="A205" t="s">
        <v>390</v>
      </c>
      <c r="B205" s="137">
        <f t="shared" si="8"/>
        <v>3364</v>
      </c>
      <c r="C205" s="133">
        <v>336415</v>
      </c>
      <c r="D205" s="140">
        <v>0</v>
      </c>
      <c r="E205" s="140">
        <v>0</v>
      </c>
      <c r="F205" s="140">
        <v>0</v>
      </c>
      <c r="G205" s="140">
        <v>0</v>
      </c>
      <c r="H205" s="140">
        <v>0</v>
      </c>
      <c r="I205" s="140">
        <v>0</v>
      </c>
      <c r="J205" s="140">
        <v>0</v>
      </c>
      <c r="K205" s="140">
        <v>0</v>
      </c>
      <c r="L205" s="140">
        <v>0</v>
      </c>
      <c r="M205" s="134">
        <v>0</v>
      </c>
      <c r="N205" s="134">
        <v>0</v>
      </c>
      <c r="O205" s="134">
        <v>0</v>
      </c>
      <c r="P205" s="134">
        <v>0</v>
      </c>
      <c r="Q205" s="134">
        <v>0</v>
      </c>
      <c r="R205" s="30">
        <v>0</v>
      </c>
      <c r="S205" s="30">
        <v>0</v>
      </c>
      <c r="T205" s="30">
        <v>0</v>
      </c>
      <c r="U205" s="30">
        <v>0</v>
      </c>
      <c r="V205" s="30">
        <v>0</v>
      </c>
      <c r="W205" s="30">
        <v>0</v>
      </c>
      <c r="X205" s="30">
        <v>0</v>
      </c>
      <c r="Y205" s="30">
        <v>0</v>
      </c>
    </row>
    <row r="206" spans="1:25" x14ac:dyDescent="0.25">
      <c r="A206" t="s">
        <v>391</v>
      </c>
      <c r="B206" s="137">
        <f t="shared" si="8"/>
        <v>3364</v>
      </c>
      <c r="C206" s="133">
        <v>336419</v>
      </c>
      <c r="D206" s="140">
        <v>0</v>
      </c>
      <c r="E206" s="140">
        <v>0</v>
      </c>
      <c r="F206" s="140">
        <v>0</v>
      </c>
      <c r="G206" s="140">
        <v>0</v>
      </c>
      <c r="H206" s="140">
        <v>0</v>
      </c>
      <c r="I206" s="140">
        <v>0</v>
      </c>
      <c r="J206" s="140">
        <v>0</v>
      </c>
      <c r="K206" s="140">
        <v>0</v>
      </c>
      <c r="L206" s="140">
        <v>0</v>
      </c>
      <c r="M206" s="134">
        <v>0</v>
      </c>
      <c r="N206" s="134">
        <v>0</v>
      </c>
      <c r="O206" s="134">
        <v>0</v>
      </c>
      <c r="P206" s="134">
        <v>0</v>
      </c>
      <c r="Q206" s="134">
        <v>0</v>
      </c>
      <c r="R206" s="30">
        <v>0</v>
      </c>
      <c r="S206" s="30">
        <v>0</v>
      </c>
      <c r="T206" s="30">
        <v>0</v>
      </c>
      <c r="U206" s="30">
        <v>0</v>
      </c>
      <c r="V206" s="30">
        <v>0</v>
      </c>
      <c r="W206" s="30">
        <v>0</v>
      </c>
      <c r="X206" s="30">
        <v>0</v>
      </c>
      <c r="Y206" s="30">
        <v>0</v>
      </c>
    </row>
    <row r="207" spans="1:25" x14ac:dyDescent="0.25">
      <c r="A207" t="s">
        <v>545</v>
      </c>
      <c r="B207" s="137">
        <v>488</v>
      </c>
      <c r="C207" s="133">
        <v>488190</v>
      </c>
      <c r="D207" s="140">
        <v>8.2101748778426842</v>
      </c>
      <c r="E207" s="140">
        <v>8.385768213380361</v>
      </c>
      <c r="F207" s="140">
        <v>10.378989860024248</v>
      </c>
      <c r="G207" s="140">
        <v>11.356617620044821</v>
      </c>
      <c r="H207" s="140">
        <v>9.5342435431132664</v>
      </c>
      <c r="I207" s="140">
        <v>11.983058708990043</v>
      </c>
      <c r="J207" s="140">
        <v>11.873906095007165</v>
      </c>
      <c r="K207" s="140">
        <v>13.473229178147617</v>
      </c>
      <c r="L207" s="140">
        <v>12.315262316764025</v>
      </c>
      <c r="M207" s="134">
        <v>12.201363936955804</v>
      </c>
      <c r="N207" s="134">
        <v>12.244075829383887</v>
      </c>
      <c r="O207" s="134">
        <v>12.922720342407878</v>
      </c>
      <c r="P207" s="134">
        <v>14.493568830596274</v>
      </c>
      <c r="Q207" s="134">
        <v>14.261026305154488</v>
      </c>
      <c r="R207" s="30">
        <v>12.970178000661303</v>
      </c>
      <c r="S207" s="30">
        <v>11.987804474815388</v>
      </c>
      <c r="T207" s="30">
        <v>13.995263418935302</v>
      </c>
      <c r="U207" s="30">
        <v>15.020348837209301</v>
      </c>
      <c r="V207" s="30">
        <v>13.743737830192146</v>
      </c>
      <c r="W207" s="30">
        <v>15.884600816463953</v>
      </c>
      <c r="X207" s="30">
        <v>20.277799755902528</v>
      </c>
      <c r="Y207" s="30">
        <v>13.729354825133621</v>
      </c>
    </row>
    <row r="208" spans="1:25" x14ac:dyDescent="0.25">
      <c r="A208" s="106" t="s">
        <v>407</v>
      </c>
      <c r="B208" s="129"/>
      <c r="C208" s="130"/>
      <c r="D208" s="141"/>
      <c r="E208" s="141"/>
      <c r="F208" s="141"/>
      <c r="G208" s="141"/>
      <c r="H208" s="141"/>
      <c r="I208" s="141"/>
      <c r="J208" s="141"/>
      <c r="K208" s="141"/>
      <c r="L208" s="141"/>
      <c r="M208" s="135"/>
      <c r="N208" s="135"/>
      <c r="O208" s="135"/>
      <c r="P208" s="135"/>
      <c r="Q208" s="135"/>
      <c r="R208" s="135"/>
      <c r="S208" s="135"/>
      <c r="T208" s="135"/>
      <c r="U208" s="135"/>
      <c r="V208" s="135"/>
      <c r="W208" s="135"/>
      <c r="X208" s="135"/>
      <c r="Y208" s="135"/>
    </row>
    <row r="209" spans="1:25" x14ac:dyDescent="0.25">
      <c r="A209" t="s">
        <v>546</v>
      </c>
      <c r="B209" s="132">
        <f t="shared" ref="B209:B222" si="9">VALUE(LEFT(C209,4))</f>
        <v>5413</v>
      </c>
      <c r="C209" s="133">
        <v>5413</v>
      </c>
      <c r="D209" s="65">
        <v>151.56</v>
      </c>
      <c r="E209" s="65">
        <v>155.33000000000001</v>
      </c>
      <c r="F209" s="65">
        <v>170.07</v>
      </c>
      <c r="G209" s="65">
        <v>177.52</v>
      </c>
      <c r="H209" s="65">
        <v>176.15</v>
      </c>
      <c r="I209" s="65">
        <v>181.57</v>
      </c>
      <c r="J209" s="65">
        <v>187.84</v>
      </c>
      <c r="K209" s="65">
        <v>206.57</v>
      </c>
      <c r="L209" s="65">
        <v>213.19</v>
      </c>
      <c r="M209" s="30">
        <v>219.97</v>
      </c>
      <c r="N209" s="30">
        <v>241.17</v>
      </c>
      <c r="O209" s="30">
        <v>247.05</v>
      </c>
      <c r="P209" s="30">
        <v>229.5</v>
      </c>
      <c r="Q209" s="30">
        <v>256.86</v>
      </c>
      <c r="R209" s="30">
        <v>272.8</v>
      </c>
      <c r="S209" s="30">
        <v>282.08</v>
      </c>
      <c r="T209" s="30">
        <v>290.73</v>
      </c>
      <c r="U209" s="30">
        <v>284.77999999999997</v>
      </c>
      <c r="V209" s="30">
        <v>300.32</v>
      </c>
      <c r="W209" s="30">
        <v>284.88</v>
      </c>
      <c r="X209" s="30">
        <v>261.64999999999998</v>
      </c>
      <c r="Y209" s="30">
        <v>281.24</v>
      </c>
    </row>
    <row r="210" spans="1:25" x14ac:dyDescent="0.25">
      <c r="A210" t="s">
        <v>408</v>
      </c>
      <c r="B210" s="132">
        <f t="shared" si="9"/>
        <v>5413</v>
      </c>
      <c r="C210" s="133">
        <v>541310</v>
      </c>
      <c r="D210" s="140">
        <v>15.138037203520893</v>
      </c>
      <c r="E210" s="140">
        <v>15.514590385477042</v>
      </c>
      <c r="F210" s="140">
        <v>16.98684340988914</v>
      </c>
      <c r="G210" s="140">
        <v>17.730960440545189</v>
      </c>
      <c r="H210" s="140">
        <v>17.594122812088976</v>
      </c>
      <c r="I210" s="140">
        <v>18.135480437076328</v>
      </c>
      <c r="J210" s="140">
        <v>18.761737320594911</v>
      </c>
      <c r="K210" s="140">
        <v>20.63251745270065</v>
      </c>
      <c r="L210" s="140">
        <v>21.293732854437973</v>
      </c>
      <c r="M210" s="134">
        <v>21.97092929307529</v>
      </c>
      <c r="N210" s="134">
        <v>24.088416682324713</v>
      </c>
      <c r="O210" s="134">
        <v>24.675719788399558</v>
      </c>
      <c r="P210" s="134">
        <v>22.922799803431282</v>
      </c>
      <c r="Q210" s="134">
        <v>25.655557113330541</v>
      </c>
      <c r="R210" s="30">
        <v>27.247667914492609</v>
      </c>
      <c r="S210" s="30">
        <v>28.174568054692354</v>
      </c>
      <c r="T210" s="30">
        <v>29.038542862098375</v>
      </c>
      <c r="U210" s="30">
        <v>28.44424805237978</v>
      </c>
      <c r="V210" s="30">
        <v>29.99640626129186</v>
      </c>
      <c r="W210" s="30">
        <v>27.921402909647778</v>
      </c>
      <c r="X210" s="30">
        <v>25.644604996171513</v>
      </c>
      <c r="Y210" s="30">
        <v>27.564642496171516</v>
      </c>
    </row>
    <row r="211" spans="1:25" x14ac:dyDescent="0.25">
      <c r="A211" t="s">
        <v>409</v>
      </c>
      <c r="B211" s="132">
        <f t="shared" si="9"/>
        <v>5413</v>
      </c>
      <c r="C211" s="133">
        <v>541320</v>
      </c>
      <c r="D211" s="140">
        <v>2.7933608914969574</v>
      </c>
      <c r="E211" s="140">
        <v>2.8628447299829931</v>
      </c>
      <c r="F211" s="140">
        <v>3.1345136369549191</v>
      </c>
      <c r="G211" s="140">
        <v>3.2718225485519921</v>
      </c>
      <c r="H211" s="140">
        <v>3.2465724533992417</v>
      </c>
      <c r="I211" s="140">
        <v>3.3464669904269102</v>
      </c>
      <c r="J211" s="140">
        <v>3.4620276448851182</v>
      </c>
      <c r="K211" s="140">
        <v>3.8072351501486308</v>
      </c>
      <c r="L211" s="140">
        <v>3.9292465588429422</v>
      </c>
      <c r="M211" s="134">
        <v>4.0542068837594725</v>
      </c>
      <c r="N211" s="134">
        <v>4.4449382832034914</v>
      </c>
      <c r="O211" s="134">
        <v>4.5533109543700405</v>
      </c>
      <c r="P211" s="134">
        <v>4.2298517062453929</v>
      </c>
      <c r="Q211" s="134">
        <v>4.7341163802448438</v>
      </c>
      <c r="R211" s="30">
        <v>5.0279021588834123</v>
      </c>
      <c r="S211" s="30">
        <v>5.1989392997721149</v>
      </c>
      <c r="T211" s="30">
        <v>5.3583650830358307</v>
      </c>
      <c r="U211" s="30">
        <v>5.2487022610220606</v>
      </c>
      <c r="V211" s="30">
        <v>5.5351157491050822</v>
      </c>
      <c r="W211" s="30">
        <v>5.4560191424196018</v>
      </c>
      <c r="X211" s="30">
        <v>5.0111183958652363</v>
      </c>
      <c r="Y211" s="30">
        <v>5.3863058958652372</v>
      </c>
    </row>
    <row r="212" spans="1:25" x14ac:dyDescent="0.25">
      <c r="A212" t="s">
        <v>410</v>
      </c>
      <c r="B212" s="132">
        <f t="shared" si="9"/>
        <v>5413</v>
      </c>
      <c r="C212" s="133">
        <v>541330</v>
      </c>
      <c r="D212" s="140">
        <v>93.731113359446141</v>
      </c>
      <c r="E212" s="140">
        <v>96.062640789936452</v>
      </c>
      <c r="F212" s="140">
        <v>105.17848013355109</v>
      </c>
      <c r="G212" s="140">
        <v>109.78587518849881</v>
      </c>
      <c r="H212" s="140">
        <v>108.93860925221983</v>
      </c>
      <c r="I212" s="140">
        <v>112.29056645998044</v>
      </c>
      <c r="J212" s="140">
        <v>116.16819961360757</v>
      </c>
      <c r="K212" s="140">
        <v>127.75162369134856</v>
      </c>
      <c r="L212" s="140">
        <v>131.84571164621485</v>
      </c>
      <c r="M212" s="134">
        <v>136.03875036736187</v>
      </c>
      <c r="N212" s="134">
        <v>149.14972689956204</v>
      </c>
      <c r="O212" s="134">
        <v>152.78616756037985</v>
      </c>
      <c r="P212" s="134">
        <v>141.93250538395941</v>
      </c>
      <c r="Q212" s="134">
        <v>158.85308641796871</v>
      </c>
      <c r="R212" s="30">
        <v>168.71105650868901</v>
      </c>
      <c r="S212" s="30">
        <v>174.45020095297284</v>
      </c>
      <c r="T212" s="30">
        <v>179.79972675502623</v>
      </c>
      <c r="U212" s="30">
        <v>176.1199951339606</v>
      </c>
      <c r="V212" s="30">
        <v>185.73058830897904</v>
      </c>
      <c r="W212" s="30">
        <v>187.40730459418069</v>
      </c>
      <c r="X212" s="30">
        <v>172.12553091500763</v>
      </c>
      <c r="Y212" s="30">
        <v>185.01274341500766</v>
      </c>
    </row>
    <row r="213" spans="1:25" x14ac:dyDescent="0.25">
      <c r="A213" t="s">
        <v>411</v>
      </c>
      <c r="B213" s="132">
        <f t="shared" si="9"/>
        <v>5413</v>
      </c>
      <c r="C213" s="133">
        <v>541340</v>
      </c>
      <c r="D213" s="140">
        <v>3.2216202465781141</v>
      </c>
      <c r="E213" s="140">
        <v>3.3017568811096498</v>
      </c>
      <c r="F213" s="140">
        <v>3.6150762426467398</v>
      </c>
      <c r="G213" s="140">
        <v>3.7734364355538856</v>
      </c>
      <c r="H213" s="140">
        <v>3.7443151651803568</v>
      </c>
      <c r="I213" s="140">
        <v>3.8595248625705212</v>
      </c>
      <c r="J213" s="140">
        <v>3.9928025014333133</v>
      </c>
      <c r="K213" s="140">
        <v>4.3909349058830891</v>
      </c>
      <c r="L213" s="140">
        <v>4.5316522853522576</v>
      </c>
      <c r="M213" s="134">
        <v>4.6757706890986261</v>
      </c>
      <c r="N213" s="134">
        <v>5.1264064058276837</v>
      </c>
      <c r="O213" s="134">
        <v>5.2513940480148005</v>
      </c>
      <c r="P213" s="134">
        <v>4.8783441976093771</v>
      </c>
      <c r="Q213" s="134">
        <v>5.4599193490106526</v>
      </c>
      <c r="R213" s="30">
        <v>5.7987463926267457</v>
      </c>
      <c r="S213" s="30">
        <v>5.9960058007043706</v>
      </c>
      <c r="T213" s="30">
        <v>6.1798736756905202</v>
      </c>
      <c r="U213" s="30">
        <v>6.0533980853821276</v>
      </c>
      <c r="V213" s="30">
        <v>6.3837225683052203</v>
      </c>
      <c r="W213" s="30">
        <v>4.9515895865237365</v>
      </c>
      <c r="X213" s="30">
        <v>4.5478215926493109</v>
      </c>
      <c r="Y213" s="30">
        <v>4.8883215926493113</v>
      </c>
    </row>
    <row r="214" spans="1:25" x14ac:dyDescent="0.25">
      <c r="A214" t="s">
        <v>412</v>
      </c>
      <c r="B214" s="132">
        <f t="shared" si="9"/>
        <v>5413</v>
      </c>
      <c r="C214" s="133">
        <v>541350</v>
      </c>
      <c r="D214" s="140">
        <v>2.4176755748912369</v>
      </c>
      <c r="E214" s="140">
        <v>2.4778143774601205</v>
      </c>
      <c r="F214" s="140">
        <v>2.7129459291485394</v>
      </c>
      <c r="G214" s="140">
        <v>2.8317878599544235</v>
      </c>
      <c r="H214" s="140">
        <v>2.8099337062357574</v>
      </c>
      <c r="I214" s="140">
        <v>2.896393204889165</v>
      </c>
      <c r="J214" s="140">
        <v>2.9964118500103587</v>
      </c>
      <c r="K214" s="140">
        <v>3.2951916304122646</v>
      </c>
      <c r="L214" s="140">
        <v>3.4007934534907811</v>
      </c>
      <c r="M214" s="134">
        <v>3.5089475864926456</v>
      </c>
      <c r="N214" s="134">
        <v>3.8471286513362335</v>
      </c>
      <c r="O214" s="134">
        <v>3.9409260410192672</v>
      </c>
      <c r="P214" s="134">
        <v>3.6609695463020513</v>
      </c>
      <c r="Q214" s="134">
        <v>4.0974145431945308</v>
      </c>
      <c r="R214" s="30">
        <v>4.3516884193080596</v>
      </c>
      <c r="S214" s="30">
        <v>4.4997223948622329</v>
      </c>
      <c r="T214" s="30">
        <v>4.637706650093226</v>
      </c>
      <c r="U214" s="30">
        <v>4.5427926248187278</v>
      </c>
      <c r="V214" s="30">
        <v>4.7906857261238862</v>
      </c>
      <c r="W214" s="30">
        <v>4.4460693721286368</v>
      </c>
      <c r="X214" s="30">
        <v>4.0835230666156201</v>
      </c>
      <c r="Y214" s="30">
        <v>4.3892605666156204</v>
      </c>
    </row>
    <row r="215" spans="1:25" x14ac:dyDescent="0.25">
      <c r="A215" t="s">
        <v>413</v>
      </c>
      <c r="B215" s="132">
        <f t="shared" si="9"/>
        <v>5413</v>
      </c>
      <c r="C215" s="133">
        <v>541360</v>
      </c>
      <c r="D215" s="140">
        <v>5.2760238195036635</v>
      </c>
      <c r="E215" s="140">
        <v>5.4072629973839019</v>
      </c>
      <c r="F215" s="140">
        <v>5.9203838148785168</v>
      </c>
      <c r="G215" s="140">
        <v>6.179729139867316</v>
      </c>
      <c r="H215" s="140">
        <v>6.1320374492317917</v>
      </c>
      <c r="I215" s="140">
        <v>6.32071552459277</v>
      </c>
      <c r="J215" s="140">
        <v>6.5389833350195845</v>
      </c>
      <c r="K215" s="140">
        <v>7.1910018500585364</v>
      </c>
      <c r="L215" s="140">
        <v>7.4214536690418713</v>
      </c>
      <c r="M215" s="134">
        <v>7.6574753205081878</v>
      </c>
      <c r="N215" s="134">
        <v>8.3954781245031569</v>
      </c>
      <c r="O215" s="134">
        <v>8.600169468252707</v>
      </c>
      <c r="P215" s="134">
        <v>7.9892284677757379</v>
      </c>
      <c r="Q215" s="134">
        <v>8.9416698223654727</v>
      </c>
      <c r="R215" s="30">
        <v>9.4965643834824451</v>
      </c>
      <c r="S215" s="30">
        <v>9.8196146674953368</v>
      </c>
      <c r="T215" s="30">
        <v>10.120733736106494</v>
      </c>
      <c r="U215" s="30">
        <v>9.9136055906456395</v>
      </c>
      <c r="V215" s="30">
        <v>10.454575570555161</v>
      </c>
      <c r="W215" s="30">
        <v>5.2051676875957122</v>
      </c>
      <c r="X215" s="30">
        <v>4.7807221477794792</v>
      </c>
      <c r="Y215" s="30">
        <v>5.1386596477794795</v>
      </c>
    </row>
    <row r="216" spans="1:25" x14ac:dyDescent="0.25">
      <c r="A216" t="s">
        <v>414</v>
      </c>
      <c r="B216" s="132">
        <f t="shared" si="9"/>
        <v>5413</v>
      </c>
      <c r="C216" s="133">
        <v>541370</v>
      </c>
      <c r="D216" s="140">
        <v>9.2519354792085213</v>
      </c>
      <c r="E216" s="140">
        <v>9.4820740167950621</v>
      </c>
      <c r="F216" s="140">
        <v>10.381872967464986</v>
      </c>
      <c r="G216" s="140">
        <v>10.836656019194358</v>
      </c>
      <c r="H216" s="140">
        <v>10.753024773440098</v>
      </c>
      <c r="I216" s="140">
        <v>11.08388707416133</v>
      </c>
      <c r="J216" s="140">
        <v>11.466637374073164</v>
      </c>
      <c r="K216" s="140">
        <v>12.610004697414253</v>
      </c>
      <c r="L216" s="140">
        <v>13.014120644051628</v>
      </c>
      <c r="M216" s="134">
        <v>13.42800374347782</v>
      </c>
      <c r="N216" s="134">
        <v>14.722151487996298</v>
      </c>
      <c r="O216" s="134">
        <v>15.081094352985387</v>
      </c>
      <c r="P216" s="134">
        <v>14.009759781461835</v>
      </c>
      <c r="Q216" s="134">
        <v>15.679942908349835</v>
      </c>
      <c r="R216" s="30">
        <v>16.652995504935898</v>
      </c>
      <c r="S216" s="30">
        <v>17.219490366687381</v>
      </c>
      <c r="T216" s="30">
        <v>17.747527064332896</v>
      </c>
      <c r="U216" s="30">
        <v>17.384311069998695</v>
      </c>
      <c r="V216" s="30">
        <v>18.332945784612715</v>
      </c>
      <c r="W216" s="30">
        <v>15.868535834609494</v>
      </c>
      <c r="X216" s="30">
        <v>14.574566137059723</v>
      </c>
      <c r="Y216" s="30">
        <v>15.665778637059724</v>
      </c>
    </row>
    <row r="217" spans="1:25" x14ac:dyDescent="0.25">
      <c r="A217" t="s">
        <v>415</v>
      </c>
      <c r="B217" s="132">
        <f t="shared" si="9"/>
        <v>5413</v>
      </c>
      <c r="C217" s="133">
        <v>541380</v>
      </c>
      <c r="D217" s="140">
        <v>19.730233425354474</v>
      </c>
      <c r="E217" s="140">
        <v>20.221015821854781</v>
      </c>
      <c r="F217" s="140">
        <v>22.139883865466054</v>
      </c>
      <c r="G217" s="140">
        <v>23.109732367834035</v>
      </c>
      <c r="H217" s="140">
        <v>22.931384388203949</v>
      </c>
      <c r="I217" s="140">
        <v>23.636965446302529</v>
      </c>
      <c r="J217" s="140">
        <v>24.453200360375984</v>
      </c>
      <c r="K217" s="140">
        <v>26.891490622034002</v>
      </c>
      <c r="L217" s="140">
        <v>27.753288888567695</v>
      </c>
      <c r="M217" s="134">
        <v>28.63591611622607</v>
      </c>
      <c r="N217" s="134">
        <v>31.395753465246358</v>
      </c>
      <c r="O217" s="134">
        <v>32.161217786578405</v>
      </c>
      <c r="P217" s="134">
        <v>29.876541113214909</v>
      </c>
      <c r="Q217" s="134">
        <v>33.43829346553543</v>
      </c>
      <c r="R217" s="30">
        <v>35.513378717581816</v>
      </c>
      <c r="S217" s="30">
        <v>36.721458462813338</v>
      </c>
      <c r="T217" s="30">
        <v>37.847524173616428</v>
      </c>
      <c r="U217" s="30">
        <v>37.072947181792337</v>
      </c>
      <c r="V217" s="30">
        <v>39.095960031027019</v>
      </c>
      <c r="W217" s="30">
        <v>33.623910872894335</v>
      </c>
      <c r="X217" s="30">
        <v>30.882112748851451</v>
      </c>
      <c r="Y217" s="30">
        <v>33.194287748851451</v>
      </c>
    </row>
    <row r="218" spans="1:25" x14ac:dyDescent="0.25">
      <c r="A218" t="s">
        <v>547</v>
      </c>
      <c r="B218" s="132">
        <f t="shared" si="9"/>
        <v>5414</v>
      </c>
      <c r="C218" s="133">
        <v>5414</v>
      </c>
      <c r="D218" s="65">
        <v>41.98</v>
      </c>
      <c r="E218" s="65">
        <v>42.73</v>
      </c>
      <c r="F218" s="65">
        <v>42.53</v>
      </c>
      <c r="G218" s="65">
        <v>45.37</v>
      </c>
      <c r="H218" s="65">
        <v>45.08</v>
      </c>
      <c r="I218" s="65">
        <v>43.76</v>
      </c>
      <c r="J218" s="65">
        <v>47.16</v>
      </c>
      <c r="K218" s="65">
        <v>47.78</v>
      </c>
      <c r="L218" s="65">
        <v>47.1</v>
      </c>
      <c r="M218" s="30">
        <v>48.41</v>
      </c>
      <c r="N218" s="30">
        <v>51</v>
      </c>
      <c r="O218" s="30">
        <v>58.56</v>
      </c>
      <c r="P218" s="30">
        <v>57.7</v>
      </c>
      <c r="Q218" s="30">
        <v>56.04</v>
      </c>
      <c r="R218" s="30">
        <v>55.39</v>
      </c>
      <c r="S218" s="30">
        <v>50.57</v>
      </c>
      <c r="T218" s="30">
        <v>59.98</v>
      </c>
      <c r="U218" s="30">
        <v>62.51</v>
      </c>
      <c r="V218" s="30">
        <v>55.48</v>
      </c>
      <c r="W218" s="30">
        <v>71.89</v>
      </c>
      <c r="X218" s="30">
        <v>59.36</v>
      </c>
      <c r="Y218" s="30">
        <v>63.06</v>
      </c>
    </row>
    <row r="219" spans="1:25" x14ac:dyDescent="0.25">
      <c r="A219" t="s">
        <v>416</v>
      </c>
      <c r="B219" s="132">
        <f t="shared" si="9"/>
        <v>5414</v>
      </c>
      <c r="C219" s="133">
        <v>541410</v>
      </c>
      <c r="D219" s="140">
        <v>13.707507016527821</v>
      </c>
      <c r="E219" s="140">
        <v>13.952400543502472</v>
      </c>
      <c r="F219" s="140">
        <v>13.887095602975899</v>
      </c>
      <c r="G219" s="140">
        <v>14.814425758453245</v>
      </c>
      <c r="H219" s="140">
        <v>14.719733594689712</v>
      </c>
      <c r="I219" s="140">
        <v>14.288720987214326</v>
      </c>
      <c r="J219" s="140">
        <v>15.398904976166079</v>
      </c>
      <c r="K219" s="140">
        <v>15.601350291798459</v>
      </c>
      <c r="L219" s="140">
        <v>15.379313494008109</v>
      </c>
      <c r="M219" s="134">
        <v>15.807060854457164</v>
      </c>
      <c r="N219" s="134">
        <v>16.652759834276296</v>
      </c>
      <c r="O219" s="134">
        <v>19.121286586180783</v>
      </c>
      <c r="P219" s="134">
        <v>18.840475341916516</v>
      </c>
      <c r="Q219" s="134">
        <v>18.298444335545952</v>
      </c>
      <c r="R219" s="30">
        <v>18.086203278834589</v>
      </c>
      <c r="S219" s="30">
        <v>16.51235421214416</v>
      </c>
      <c r="T219" s="30">
        <v>19.584951663919455</v>
      </c>
      <c r="U219" s="30">
        <v>20.41105916158061</v>
      </c>
      <c r="V219" s="30">
        <v>18.115590502071544</v>
      </c>
      <c r="W219" s="30">
        <v>26.519840843678853</v>
      </c>
      <c r="X219" s="30">
        <v>21.897590102667642</v>
      </c>
      <c r="Y219" s="30">
        <v>23.262500536964648</v>
      </c>
    </row>
    <row r="220" spans="1:25" x14ac:dyDescent="0.25">
      <c r="A220" t="s">
        <v>417</v>
      </c>
      <c r="B220" s="132">
        <f t="shared" si="9"/>
        <v>5414</v>
      </c>
      <c r="C220" s="133">
        <v>541420</v>
      </c>
      <c r="D220" s="140">
        <v>5.0448189067581408</v>
      </c>
      <c r="E220" s="140">
        <v>5.1349478772218999</v>
      </c>
      <c r="F220" s="140">
        <v>5.1109134850982318</v>
      </c>
      <c r="G220" s="140">
        <v>5.4522018532543326</v>
      </c>
      <c r="H220" s="140">
        <v>5.4173519846750118</v>
      </c>
      <c r="I220" s="140">
        <v>5.2587249966587963</v>
      </c>
      <c r="J220" s="140">
        <v>5.6673096627611708</v>
      </c>
      <c r="K220" s="140">
        <v>5.7418162783445448</v>
      </c>
      <c r="L220" s="140">
        <v>5.6600993451240704</v>
      </c>
      <c r="M220" s="134">
        <v>5.8175246135341023</v>
      </c>
      <c r="N220" s="134">
        <v>6.1287699915356173</v>
      </c>
      <c r="O220" s="134">
        <v>7.0372700138103088</v>
      </c>
      <c r="P220" s="134">
        <v>6.9339221276785326</v>
      </c>
      <c r="Q220" s="134">
        <v>6.7344366730520786</v>
      </c>
      <c r="R220" s="30">
        <v>6.656324898650154</v>
      </c>
      <c r="S220" s="30">
        <v>6.0770960484697287</v>
      </c>
      <c r="T220" s="30">
        <v>7.2079141978883587</v>
      </c>
      <c r="U220" s="30">
        <v>7.5119492582527734</v>
      </c>
      <c r="V220" s="30">
        <v>6.6671403751058049</v>
      </c>
      <c r="W220" s="30">
        <v>6.9793118261093694</v>
      </c>
      <c r="X220" s="30">
        <v>5.7628592293483401</v>
      </c>
      <c r="Y220" s="30">
        <v>6.1220670991021953</v>
      </c>
    </row>
    <row r="221" spans="1:25" x14ac:dyDescent="0.25">
      <c r="A221" t="s">
        <v>418</v>
      </c>
      <c r="B221" s="132">
        <f t="shared" si="9"/>
        <v>5414</v>
      </c>
      <c r="C221" s="133">
        <v>541430</v>
      </c>
      <c r="D221" s="140">
        <v>20.048362810175078</v>
      </c>
      <c r="E221" s="140">
        <v>20.406539849423083</v>
      </c>
      <c r="F221" s="140">
        <v>20.311025972290285</v>
      </c>
      <c r="G221" s="140">
        <v>21.667323027576067</v>
      </c>
      <c r="H221" s="140">
        <v>21.528827905733504</v>
      </c>
      <c r="I221" s="140">
        <v>20.898436316657012</v>
      </c>
      <c r="J221" s="140">
        <v>22.522172227914641</v>
      </c>
      <c r="K221" s="140">
        <v>22.818265247026329</v>
      </c>
      <c r="L221" s="140">
        <v>22.493518064774804</v>
      </c>
      <c r="M221" s="134">
        <v>23.119133959994652</v>
      </c>
      <c r="N221" s="134">
        <v>24.356038668864436</v>
      </c>
      <c r="O221" s="134">
        <v>27.96646322448434</v>
      </c>
      <c r="P221" s="134">
        <v>27.555753552813293</v>
      </c>
      <c r="Q221" s="134">
        <v>26.762988372611037</v>
      </c>
      <c r="R221" s="30">
        <v>26.452568271929433</v>
      </c>
      <c r="S221" s="30">
        <v>24.150683833028911</v>
      </c>
      <c r="T221" s="30">
        <v>28.644611752127229</v>
      </c>
      <c r="U221" s="30">
        <v>29.852862297857172</v>
      </c>
      <c r="V221" s="30">
        <v>26.495549516639191</v>
      </c>
      <c r="W221" s="30">
        <v>31.593738777438894</v>
      </c>
      <c r="X221" s="30">
        <v>26.087137763649643</v>
      </c>
      <c r="Y221" s="30">
        <v>27.713189140426994</v>
      </c>
    </row>
    <row r="222" spans="1:25" x14ac:dyDescent="0.25">
      <c r="A222" t="s">
        <v>419</v>
      </c>
      <c r="B222" s="132">
        <f t="shared" si="9"/>
        <v>5414</v>
      </c>
      <c r="C222" s="133">
        <v>541490</v>
      </c>
      <c r="D222" s="140">
        <v>3.1793112665389578</v>
      </c>
      <c r="E222" s="140">
        <v>3.2361117298525413</v>
      </c>
      <c r="F222" s="140">
        <v>3.2209649396355857</v>
      </c>
      <c r="G222" s="140">
        <v>3.4360493607163538</v>
      </c>
      <c r="H222" s="140">
        <v>3.4140865149017681</v>
      </c>
      <c r="I222" s="140">
        <v>3.314117699469862</v>
      </c>
      <c r="J222" s="140">
        <v>3.5716131331581051</v>
      </c>
      <c r="K222" s="140">
        <v>3.6185681828306677</v>
      </c>
      <c r="L222" s="140">
        <v>3.5670690960930189</v>
      </c>
      <c r="M222" s="134">
        <v>3.666280572014077</v>
      </c>
      <c r="N222" s="134">
        <v>3.8624315053236509</v>
      </c>
      <c r="O222" s="134">
        <v>4.4349801755245686</v>
      </c>
      <c r="P222" s="134">
        <v>4.3698489775916602</v>
      </c>
      <c r="Q222" s="134">
        <v>4.2441306187909298</v>
      </c>
      <c r="R222" s="30">
        <v>4.1949035505858241</v>
      </c>
      <c r="S222" s="30">
        <v>3.8298659063571967</v>
      </c>
      <c r="T222" s="30">
        <v>4.5425223860649524</v>
      </c>
      <c r="U222" s="30">
        <v>4.7341292823094392</v>
      </c>
      <c r="V222" s="30">
        <v>4.2017196061834534</v>
      </c>
      <c r="W222" s="30">
        <v>6.7971085527728849</v>
      </c>
      <c r="X222" s="30">
        <v>5.6124129043343789</v>
      </c>
      <c r="Y222" s="30">
        <v>5.9622432235061646</v>
      </c>
    </row>
    <row r="223" spans="1:25" x14ac:dyDescent="0.25">
      <c r="A223" s="106" t="s">
        <v>420</v>
      </c>
      <c r="B223" s="129"/>
      <c r="C223" s="130"/>
      <c r="D223" s="141"/>
      <c r="E223" s="141"/>
      <c r="F223" s="141"/>
      <c r="G223" s="141"/>
      <c r="H223" s="141"/>
      <c r="I223" s="141"/>
      <c r="J223" s="141"/>
      <c r="K223" s="141"/>
      <c r="L223" s="141"/>
      <c r="M223" s="135"/>
      <c r="N223" s="135"/>
      <c r="O223" s="135"/>
      <c r="P223" s="135"/>
      <c r="Q223" s="135"/>
      <c r="R223" s="135"/>
      <c r="S223" s="135"/>
      <c r="T223" s="135"/>
      <c r="U223" s="135"/>
      <c r="V223" s="135"/>
      <c r="W223" s="135"/>
      <c r="X223" s="135"/>
      <c r="Y223" s="135"/>
    </row>
    <row r="224" spans="1:25" x14ac:dyDescent="0.25">
      <c r="A224" t="s">
        <v>548</v>
      </c>
      <c r="B224" s="132">
        <f t="shared" ref="B224:B227" si="10">VALUE(LEFT(C224,4))</f>
        <v>61</v>
      </c>
      <c r="C224" s="133">
        <v>61</v>
      </c>
      <c r="D224" s="65">
        <v>913.69</v>
      </c>
      <c r="E224" s="65">
        <v>930.51</v>
      </c>
      <c r="F224" s="65">
        <v>971.39</v>
      </c>
      <c r="G224" s="65">
        <v>970.12</v>
      </c>
      <c r="H224" s="65">
        <v>974.19</v>
      </c>
      <c r="I224" s="65">
        <v>1001.15</v>
      </c>
      <c r="J224" s="65">
        <v>1025.75</v>
      </c>
      <c r="K224" s="65">
        <v>1034.01</v>
      </c>
      <c r="L224" s="65">
        <v>1102.4100000000001</v>
      </c>
      <c r="M224" s="30">
        <v>1155.22</v>
      </c>
      <c r="N224" s="30">
        <v>1173.81</v>
      </c>
      <c r="O224" s="30">
        <v>1163.54</v>
      </c>
      <c r="P224" s="30">
        <v>1151.22</v>
      </c>
      <c r="Q224" s="30">
        <v>1166.32</v>
      </c>
      <c r="R224" s="30">
        <v>1170.24</v>
      </c>
      <c r="S224" s="30">
        <v>1209.58</v>
      </c>
      <c r="T224" s="30">
        <v>1226.49</v>
      </c>
      <c r="U224" s="30">
        <v>1236.8499999999999</v>
      </c>
      <c r="V224" s="30">
        <v>1274.1199999999999</v>
      </c>
      <c r="W224" s="30">
        <v>1269.97</v>
      </c>
      <c r="X224" s="30">
        <v>1284.96</v>
      </c>
      <c r="Y224" s="30">
        <v>1325.35</v>
      </c>
    </row>
    <row r="225" spans="1:25" x14ac:dyDescent="0.25">
      <c r="A225" t="s">
        <v>549</v>
      </c>
      <c r="B225" s="132">
        <f t="shared" si="10"/>
        <v>6111</v>
      </c>
      <c r="C225" s="133">
        <v>6111</v>
      </c>
      <c r="D225" s="65">
        <v>591.5</v>
      </c>
      <c r="E225" s="65">
        <v>604.61</v>
      </c>
      <c r="F225" s="65">
        <v>629.41999999999996</v>
      </c>
      <c r="G225" s="65">
        <v>628.77</v>
      </c>
      <c r="H225" s="65">
        <v>624.21</v>
      </c>
      <c r="I225" s="65">
        <v>643.44000000000005</v>
      </c>
      <c r="J225" s="65">
        <v>655.5</v>
      </c>
      <c r="K225" s="65">
        <v>652.04999999999995</v>
      </c>
      <c r="L225" s="65">
        <v>684.64</v>
      </c>
      <c r="M225" s="30">
        <v>718.78</v>
      </c>
      <c r="N225" s="30">
        <v>723.89</v>
      </c>
      <c r="O225" s="30">
        <v>727.06</v>
      </c>
      <c r="P225" s="30">
        <v>711.7</v>
      </c>
      <c r="Q225" s="30">
        <v>715.18</v>
      </c>
      <c r="R225" s="30">
        <v>695.86</v>
      </c>
      <c r="S225" s="30">
        <v>724.12</v>
      </c>
      <c r="T225" s="30">
        <v>739.56</v>
      </c>
      <c r="U225" s="30">
        <v>741.01</v>
      </c>
      <c r="V225" s="30">
        <v>755.83</v>
      </c>
      <c r="W225" s="30">
        <v>755.94</v>
      </c>
      <c r="X225" s="30">
        <v>760.8</v>
      </c>
      <c r="Y225" s="30">
        <v>782.27</v>
      </c>
    </row>
    <row r="226" spans="1:25" x14ac:dyDescent="0.25">
      <c r="A226" t="s">
        <v>550</v>
      </c>
      <c r="B226" s="132">
        <f t="shared" si="10"/>
        <v>6112</v>
      </c>
      <c r="C226" s="133">
        <v>6112</v>
      </c>
      <c r="D226" s="65">
        <v>78.760000000000005</v>
      </c>
      <c r="E226" s="65">
        <v>78.959999999999994</v>
      </c>
      <c r="F226" s="65">
        <v>84.5</v>
      </c>
      <c r="G226" s="65">
        <v>94.37</v>
      </c>
      <c r="H226" s="65">
        <v>91.2</v>
      </c>
      <c r="I226" s="65">
        <v>89.86</v>
      </c>
      <c r="J226" s="65">
        <v>84.97</v>
      </c>
      <c r="K226" s="65">
        <v>95.75</v>
      </c>
      <c r="L226" s="65">
        <v>100.76</v>
      </c>
      <c r="M226" s="30">
        <v>107.43</v>
      </c>
      <c r="N226" s="30">
        <v>98.65</v>
      </c>
      <c r="O226" s="30">
        <v>94.65</v>
      </c>
      <c r="P226" s="30">
        <v>101.29</v>
      </c>
      <c r="Q226" s="30">
        <v>99.42</v>
      </c>
      <c r="R226" s="30">
        <v>103.07</v>
      </c>
      <c r="S226" s="30">
        <v>105.82</v>
      </c>
      <c r="T226" s="30">
        <v>99.59</v>
      </c>
      <c r="U226" s="30">
        <v>109.12</v>
      </c>
      <c r="V226" s="30">
        <v>117.13</v>
      </c>
      <c r="W226" s="30">
        <v>99</v>
      </c>
      <c r="X226" s="30">
        <v>109.01</v>
      </c>
      <c r="Y226" s="30">
        <v>114.39</v>
      </c>
    </row>
    <row r="227" spans="1:25" x14ac:dyDescent="0.25">
      <c r="A227" t="s">
        <v>151</v>
      </c>
      <c r="B227" s="137">
        <f t="shared" si="10"/>
        <v>6113</v>
      </c>
      <c r="C227" s="133">
        <v>6113</v>
      </c>
      <c r="D227" s="65">
        <v>163.98</v>
      </c>
      <c r="E227" s="65">
        <v>158.71</v>
      </c>
      <c r="F227" s="65">
        <v>164.06</v>
      </c>
      <c r="G227" s="65">
        <v>162.33000000000001</v>
      </c>
      <c r="H227" s="65">
        <v>166.85</v>
      </c>
      <c r="I227" s="65">
        <v>175.64</v>
      </c>
      <c r="J227" s="65">
        <v>187.41</v>
      </c>
      <c r="K227" s="65">
        <v>192.61</v>
      </c>
      <c r="L227" s="65">
        <v>219.65</v>
      </c>
      <c r="M227" s="30">
        <v>235.84</v>
      </c>
      <c r="N227" s="30">
        <v>238.18</v>
      </c>
      <c r="O227" s="30">
        <v>235.72</v>
      </c>
      <c r="P227" s="30">
        <v>225.39</v>
      </c>
      <c r="Q227" s="30">
        <v>233.64</v>
      </c>
      <c r="R227" s="30">
        <v>253.54</v>
      </c>
      <c r="S227" s="30">
        <v>254.95</v>
      </c>
      <c r="T227" s="30">
        <v>255.3</v>
      </c>
      <c r="U227" s="30">
        <v>246.07</v>
      </c>
      <c r="V227" s="30">
        <v>257.11</v>
      </c>
      <c r="W227" s="30">
        <v>267.24</v>
      </c>
      <c r="X227" s="30">
        <v>265.76</v>
      </c>
      <c r="Y227" s="30">
        <v>262.35000000000002</v>
      </c>
    </row>
    <row r="228" spans="1:25" x14ac:dyDescent="0.25">
      <c r="A228" t="s">
        <v>551</v>
      </c>
      <c r="B228" s="137" t="s">
        <v>207</v>
      </c>
      <c r="C228" s="133">
        <v>6114</v>
      </c>
      <c r="D228" s="65">
        <v>19.760000000000002</v>
      </c>
      <c r="E228" s="65">
        <v>19.87</v>
      </c>
      <c r="F228" s="65">
        <v>10.41</v>
      </c>
      <c r="G228" s="65">
        <v>6.8</v>
      </c>
      <c r="H228" s="65">
        <v>7.43</v>
      </c>
      <c r="I228" s="65">
        <v>5.63</v>
      </c>
      <c r="J228" s="65">
        <v>5.47</v>
      </c>
      <c r="K228" s="65">
        <v>4.51</v>
      </c>
      <c r="L228" s="65">
        <v>3.29</v>
      </c>
      <c r="M228" s="30">
        <v>4.34</v>
      </c>
      <c r="N228" s="30">
        <v>6.45</v>
      </c>
      <c r="O228" s="30">
        <v>4.1399999999999997</v>
      </c>
      <c r="P228" s="30">
        <v>5.05</v>
      </c>
      <c r="Q228" s="30">
        <v>4.82</v>
      </c>
      <c r="R228" s="30">
        <v>4.63</v>
      </c>
      <c r="S228" s="30">
        <v>3.5</v>
      </c>
      <c r="T228" s="30">
        <v>4.41</v>
      </c>
      <c r="U228" s="30">
        <v>4.58</v>
      </c>
      <c r="V228" s="30">
        <v>5.03</v>
      </c>
      <c r="W228" s="30">
        <v>4.6399999999999997</v>
      </c>
      <c r="X228" s="30">
        <v>4.8</v>
      </c>
      <c r="Y228" s="30">
        <v>3.42</v>
      </c>
    </row>
    <row r="229" spans="1:25" x14ac:dyDescent="0.25">
      <c r="A229" t="s">
        <v>552</v>
      </c>
      <c r="B229" s="137" t="s">
        <v>207</v>
      </c>
      <c r="C229" s="133">
        <v>6115</v>
      </c>
      <c r="D229" s="65">
        <v>5.84</v>
      </c>
      <c r="E229" s="65">
        <v>6.59</v>
      </c>
      <c r="F229" s="65">
        <v>8.6</v>
      </c>
      <c r="G229" s="65">
        <v>8.08</v>
      </c>
      <c r="H229" s="65">
        <v>10.76</v>
      </c>
      <c r="I229" s="65">
        <v>7.98</v>
      </c>
      <c r="J229" s="65">
        <v>7.57</v>
      </c>
      <c r="K229" s="65">
        <v>8.6199999999999992</v>
      </c>
      <c r="L229" s="65">
        <v>7.82</v>
      </c>
      <c r="M229" s="30">
        <v>9.56</v>
      </c>
      <c r="N229" s="30">
        <v>11.18</v>
      </c>
      <c r="O229" s="30">
        <v>9.67</v>
      </c>
      <c r="P229" s="30">
        <v>9.74</v>
      </c>
      <c r="Q229" s="30">
        <v>10.29</v>
      </c>
      <c r="R229" s="30">
        <v>9.5500000000000007</v>
      </c>
      <c r="S229" s="30">
        <v>9.3800000000000008</v>
      </c>
      <c r="T229" s="30">
        <v>8.11</v>
      </c>
      <c r="U229" s="30">
        <v>10.06</v>
      </c>
      <c r="V229" s="30">
        <v>10.62</v>
      </c>
      <c r="W229" s="30">
        <v>11</v>
      </c>
      <c r="X229" s="30">
        <v>7.48</v>
      </c>
      <c r="Y229" s="30">
        <v>11.51</v>
      </c>
    </row>
    <row r="230" spans="1:25" x14ac:dyDescent="0.25">
      <c r="A230" t="s">
        <v>553</v>
      </c>
      <c r="B230" s="137" t="s">
        <v>207</v>
      </c>
      <c r="C230" s="133">
        <v>6116</v>
      </c>
      <c r="D230" s="65">
        <v>52.09</v>
      </c>
      <c r="E230" s="65">
        <v>59.93</v>
      </c>
      <c r="F230" s="65">
        <v>70.709999999999994</v>
      </c>
      <c r="G230" s="65">
        <v>64.540000000000006</v>
      </c>
      <c r="H230" s="65">
        <v>69.77</v>
      </c>
      <c r="I230" s="65">
        <v>74.05</v>
      </c>
      <c r="J230" s="65">
        <v>79.290000000000006</v>
      </c>
      <c r="K230" s="65">
        <v>75.150000000000006</v>
      </c>
      <c r="L230" s="65">
        <v>80.8</v>
      </c>
      <c r="M230" s="30">
        <v>76.069999999999993</v>
      </c>
      <c r="N230" s="30">
        <v>89.73</v>
      </c>
      <c r="O230" s="30">
        <v>85.79</v>
      </c>
      <c r="P230" s="30">
        <v>92.75</v>
      </c>
      <c r="Q230" s="30">
        <v>98.03</v>
      </c>
      <c r="R230" s="30">
        <v>96.61</v>
      </c>
      <c r="S230" s="30">
        <v>103.42</v>
      </c>
      <c r="T230" s="30">
        <v>114.04</v>
      </c>
      <c r="U230" s="30">
        <v>119.96</v>
      </c>
      <c r="V230" s="30">
        <v>118.33</v>
      </c>
      <c r="W230" s="30">
        <v>124.67</v>
      </c>
      <c r="X230" s="30">
        <v>130.62</v>
      </c>
      <c r="Y230" s="30">
        <v>142.9</v>
      </c>
    </row>
    <row r="231" spans="1:25" x14ac:dyDescent="0.25">
      <c r="A231" t="s">
        <v>554</v>
      </c>
      <c r="B231" s="137" t="s">
        <v>207</v>
      </c>
      <c r="C231" s="133">
        <v>6117</v>
      </c>
      <c r="D231" s="65">
        <v>1.77</v>
      </c>
      <c r="E231" s="65">
        <v>1.84</v>
      </c>
      <c r="F231" s="65">
        <v>3.69</v>
      </c>
      <c r="G231" s="65">
        <v>5.23</v>
      </c>
      <c r="H231" s="65">
        <v>3.98</v>
      </c>
      <c r="I231" s="65">
        <v>4.55</v>
      </c>
      <c r="J231" s="65">
        <v>5.54</v>
      </c>
      <c r="K231" s="65">
        <v>5.31</v>
      </c>
      <c r="L231" s="65">
        <v>5.45</v>
      </c>
      <c r="M231" s="30">
        <v>3.2</v>
      </c>
      <c r="N231" s="30">
        <v>5.71</v>
      </c>
      <c r="O231" s="30">
        <v>6.5</v>
      </c>
      <c r="P231" s="30">
        <v>5.3</v>
      </c>
      <c r="Q231" s="30">
        <v>4.96</v>
      </c>
      <c r="R231" s="30">
        <v>6.98</v>
      </c>
      <c r="S231" s="30">
        <v>8.3800000000000008</v>
      </c>
      <c r="T231" s="30">
        <v>5.49</v>
      </c>
      <c r="U231" s="30">
        <v>6.05</v>
      </c>
      <c r="V231" s="30">
        <v>10.07</v>
      </c>
      <c r="W231" s="30">
        <v>7.47</v>
      </c>
      <c r="X231" s="30">
        <v>6.48</v>
      </c>
      <c r="Y231" s="30">
        <v>8.52</v>
      </c>
    </row>
    <row r="232" spans="1:25" x14ac:dyDescent="0.25">
      <c r="A232" s="106" t="s">
        <v>430</v>
      </c>
      <c r="B232" s="129"/>
      <c r="C232" s="130"/>
      <c r="D232" s="141"/>
      <c r="E232" s="141"/>
      <c r="F232" s="141"/>
      <c r="G232" s="141"/>
      <c r="H232" s="141"/>
      <c r="I232" s="141"/>
      <c r="J232" s="141"/>
      <c r="K232" s="141"/>
      <c r="L232" s="141"/>
      <c r="M232" s="135"/>
      <c r="N232" s="135"/>
      <c r="O232" s="135"/>
      <c r="P232" s="135"/>
      <c r="Q232" s="135"/>
      <c r="R232" s="135"/>
      <c r="S232" s="135"/>
      <c r="T232" s="135"/>
      <c r="U232" s="135"/>
      <c r="V232" s="135"/>
      <c r="W232" s="135"/>
      <c r="X232" s="135"/>
      <c r="Y232" s="135"/>
    </row>
    <row r="233" spans="1:25" x14ac:dyDescent="0.25">
      <c r="A233" t="s">
        <v>555</v>
      </c>
      <c r="B233" s="137"/>
      <c r="C233" s="133" t="s">
        <v>189</v>
      </c>
      <c r="D233" s="65">
        <v>48.34</v>
      </c>
      <c r="E233" s="65">
        <v>57.11</v>
      </c>
      <c r="F233" s="65">
        <v>45.63</v>
      </c>
      <c r="G233" s="65">
        <v>48.74</v>
      </c>
      <c r="H233" s="65">
        <v>44.83</v>
      </c>
      <c r="I233" s="65">
        <v>45.98</v>
      </c>
      <c r="J233" s="65">
        <v>44.98</v>
      </c>
      <c r="K233" s="65">
        <v>46.09</v>
      </c>
      <c r="L233" s="65">
        <v>38.64</v>
      </c>
      <c r="M233" s="30">
        <v>33.26</v>
      </c>
      <c r="N233" s="30">
        <v>33.51</v>
      </c>
      <c r="O233" s="30">
        <v>24.41</v>
      </c>
      <c r="P233" s="30">
        <v>22.01</v>
      </c>
      <c r="Q233" s="30">
        <v>25.14</v>
      </c>
      <c r="R233" s="30">
        <v>19.690000000000001</v>
      </c>
      <c r="S233" s="30">
        <v>20.21</v>
      </c>
      <c r="T233" s="30">
        <v>22.47</v>
      </c>
      <c r="U233" s="30">
        <v>22.14</v>
      </c>
      <c r="V233" s="30">
        <v>19.53</v>
      </c>
      <c r="W233" s="30">
        <v>22.87</v>
      </c>
      <c r="X233" s="30">
        <v>18.93</v>
      </c>
      <c r="Y233" s="30">
        <v>15.9</v>
      </c>
    </row>
    <row r="234" spans="1:25" x14ac:dyDescent="0.25">
      <c r="A234" t="s">
        <v>556</v>
      </c>
      <c r="B234" s="137">
        <f t="shared" ref="B234:B244" si="11">VALUE(LEFT(C234,4))</f>
        <v>3131</v>
      </c>
      <c r="C234" s="133">
        <v>3131</v>
      </c>
      <c r="D234" s="65">
        <v>0</v>
      </c>
      <c r="E234" s="65">
        <v>0</v>
      </c>
      <c r="F234" s="65">
        <v>0</v>
      </c>
      <c r="G234" s="65">
        <v>0</v>
      </c>
      <c r="H234" s="65">
        <v>0</v>
      </c>
      <c r="I234" s="65">
        <v>0</v>
      </c>
      <c r="J234" s="65">
        <v>0</v>
      </c>
      <c r="K234" s="65">
        <v>0</v>
      </c>
      <c r="L234" s="65">
        <v>0</v>
      </c>
      <c r="M234" s="30">
        <v>0</v>
      </c>
      <c r="N234" s="30">
        <v>0</v>
      </c>
      <c r="O234" s="30">
        <v>0</v>
      </c>
      <c r="P234" s="30">
        <v>0</v>
      </c>
      <c r="Q234" s="30">
        <v>0</v>
      </c>
      <c r="R234" s="30">
        <v>0</v>
      </c>
      <c r="S234" s="30">
        <v>0</v>
      </c>
      <c r="T234" s="30">
        <v>0</v>
      </c>
      <c r="U234" s="30">
        <v>0</v>
      </c>
      <c r="V234" s="30">
        <v>0</v>
      </c>
      <c r="W234" s="30">
        <v>0</v>
      </c>
      <c r="X234" s="30">
        <v>0</v>
      </c>
      <c r="Y234" s="30">
        <v>0</v>
      </c>
    </row>
    <row r="235" spans="1:25" x14ac:dyDescent="0.25">
      <c r="A235" t="s">
        <v>557</v>
      </c>
      <c r="B235" s="137">
        <f t="shared" si="11"/>
        <v>3132</v>
      </c>
      <c r="C235" s="133">
        <v>3132</v>
      </c>
      <c r="D235" s="65">
        <v>0</v>
      </c>
      <c r="E235" s="65">
        <v>0</v>
      </c>
      <c r="F235" s="65">
        <v>0</v>
      </c>
      <c r="G235" s="65">
        <v>0</v>
      </c>
      <c r="H235" s="65">
        <v>0</v>
      </c>
      <c r="I235" s="65">
        <v>0</v>
      </c>
      <c r="J235" s="65">
        <v>0</v>
      </c>
      <c r="K235" s="65">
        <v>0</v>
      </c>
      <c r="L235" s="65">
        <v>0</v>
      </c>
      <c r="M235" s="30">
        <v>0</v>
      </c>
      <c r="N235" s="30">
        <v>0</v>
      </c>
      <c r="O235" s="30">
        <v>0</v>
      </c>
      <c r="P235" s="30">
        <v>0</v>
      </c>
      <c r="Q235" s="30">
        <v>0</v>
      </c>
      <c r="R235" s="30">
        <v>0</v>
      </c>
      <c r="S235" s="30">
        <v>0</v>
      </c>
      <c r="T235" s="30">
        <v>0</v>
      </c>
      <c r="U235" s="30">
        <v>0</v>
      </c>
      <c r="V235" s="30">
        <v>0</v>
      </c>
      <c r="W235" s="30">
        <v>0</v>
      </c>
      <c r="X235" s="30">
        <v>0</v>
      </c>
      <c r="Y235" s="30">
        <v>0</v>
      </c>
    </row>
    <row r="236" spans="1:25" x14ac:dyDescent="0.25">
      <c r="A236" t="s">
        <v>558</v>
      </c>
      <c r="B236" s="137">
        <f t="shared" si="11"/>
        <v>3133</v>
      </c>
      <c r="C236" s="133">
        <v>3133</v>
      </c>
      <c r="D236" s="65">
        <v>0</v>
      </c>
      <c r="E236" s="65">
        <v>0</v>
      </c>
      <c r="F236" s="65">
        <v>0</v>
      </c>
      <c r="G236" s="65">
        <v>0</v>
      </c>
      <c r="H236" s="65">
        <v>0</v>
      </c>
      <c r="I236" s="65">
        <v>0</v>
      </c>
      <c r="J236" s="65">
        <v>0</v>
      </c>
      <c r="K236" s="65">
        <v>0</v>
      </c>
      <c r="L236" s="65">
        <v>0</v>
      </c>
      <c r="M236" s="30">
        <v>0</v>
      </c>
      <c r="N236" s="30">
        <v>0</v>
      </c>
      <c r="O236" s="30">
        <v>0</v>
      </c>
      <c r="P236" s="30">
        <v>0</v>
      </c>
      <c r="Q236" s="30">
        <v>0</v>
      </c>
      <c r="R236" s="30">
        <v>0</v>
      </c>
      <c r="S236" s="30">
        <v>0</v>
      </c>
      <c r="T236" s="30">
        <v>0</v>
      </c>
      <c r="U236" s="30">
        <v>0</v>
      </c>
      <c r="V236" s="30">
        <v>0</v>
      </c>
      <c r="W236" s="30">
        <v>0</v>
      </c>
      <c r="X236" s="30">
        <v>0</v>
      </c>
      <c r="Y236" s="30">
        <v>0</v>
      </c>
    </row>
    <row r="237" spans="1:25" x14ac:dyDescent="0.25">
      <c r="A237" t="s">
        <v>559</v>
      </c>
      <c r="B237" s="137">
        <f t="shared" si="11"/>
        <v>3141</v>
      </c>
      <c r="C237" s="133">
        <v>3141</v>
      </c>
      <c r="D237" s="65">
        <v>0</v>
      </c>
      <c r="E237" s="65">
        <v>0</v>
      </c>
      <c r="F237" s="65">
        <v>0</v>
      </c>
      <c r="G237" s="65">
        <v>0</v>
      </c>
      <c r="H237" s="65">
        <v>0</v>
      </c>
      <c r="I237" s="65">
        <v>0</v>
      </c>
      <c r="J237" s="65">
        <v>0</v>
      </c>
      <c r="K237" s="65">
        <v>0</v>
      </c>
      <c r="L237" s="65">
        <v>0</v>
      </c>
      <c r="M237" s="30">
        <v>0</v>
      </c>
      <c r="N237" s="30">
        <v>0</v>
      </c>
      <c r="O237" s="30">
        <v>0</v>
      </c>
      <c r="P237" s="30">
        <v>0</v>
      </c>
      <c r="Q237" s="30">
        <v>0</v>
      </c>
      <c r="R237" s="30">
        <v>0</v>
      </c>
      <c r="S237" s="30">
        <v>0</v>
      </c>
      <c r="T237" s="30">
        <v>0</v>
      </c>
      <c r="U237" s="30">
        <v>0</v>
      </c>
      <c r="V237" s="30">
        <v>0</v>
      </c>
      <c r="W237" s="30">
        <v>0</v>
      </c>
      <c r="X237" s="30">
        <v>0</v>
      </c>
      <c r="Y237" s="30">
        <v>0</v>
      </c>
    </row>
    <row r="238" spans="1:25" x14ac:dyDescent="0.25">
      <c r="A238" t="s">
        <v>560</v>
      </c>
      <c r="B238" s="137">
        <f t="shared" si="11"/>
        <v>3149</v>
      </c>
      <c r="C238" s="133">
        <v>3149</v>
      </c>
      <c r="D238" s="65">
        <v>0</v>
      </c>
      <c r="E238" s="65">
        <v>0</v>
      </c>
      <c r="F238" s="65">
        <v>0</v>
      </c>
      <c r="G238" s="65">
        <v>0</v>
      </c>
      <c r="H238" s="65">
        <v>0</v>
      </c>
      <c r="I238" s="65">
        <v>0</v>
      </c>
      <c r="J238" s="65">
        <v>0</v>
      </c>
      <c r="K238" s="65">
        <v>0</v>
      </c>
      <c r="L238" s="65">
        <v>0</v>
      </c>
      <c r="M238" s="30">
        <v>0</v>
      </c>
      <c r="N238" s="30">
        <v>0</v>
      </c>
      <c r="O238" s="30">
        <v>0</v>
      </c>
      <c r="P238" s="30">
        <v>0</v>
      </c>
      <c r="Q238" s="30">
        <v>0</v>
      </c>
      <c r="R238" s="30">
        <v>0</v>
      </c>
      <c r="S238" s="30">
        <v>0</v>
      </c>
      <c r="T238" s="30">
        <v>0</v>
      </c>
      <c r="U238" s="30">
        <v>0</v>
      </c>
      <c r="V238" s="30">
        <v>0</v>
      </c>
      <c r="W238" s="30">
        <v>0</v>
      </c>
      <c r="X238" s="30">
        <v>0</v>
      </c>
      <c r="Y238" s="30">
        <v>0</v>
      </c>
    </row>
    <row r="239" spans="1:25" x14ac:dyDescent="0.25">
      <c r="A239" t="s">
        <v>561</v>
      </c>
      <c r="B239" s="137" t="s">
        <v>190</v>
      </c>
      <c r="C239" s="133">
        <v>315</v>
      </c>
      <c r="D239" s="65">
        <v>106.95</v>
      </c>
      <c r="E239" s="65">
        <v>115.52</v>
      </c>
      <c r="F239" s="65">
        <v>118.65</v>
      </c>
      <c r="G239" s="65">
        <v>98.79</v>
      </c>
      <c r="H239" s="65">
        <v>108.34</v>
      </c>
      <c r="I239" s="65">
        <v>93.95</v>
      </c>
      <c r="J239" s="65">
        <v>94.29</v>
      </c>
      <c r="K239" s="65">
        <v>81.319999999999993</v>
      </c>
      <c r="L239" s="65">
        <v>65.599999999999994</v>
      </c>
      <c r="M239" s="30">
        <v>62.79</v>
      </c>
      <c r="N239" s="30">
        <v>54.51</v>
      </c>
      <c r="O239" s="30">
        <v>42.37</v>
      </c>
      <c r="P239" s="30">
        <v>34.21</v>
      </c>
      <c r="Q239" s="30">
        <v>39.04</v>
      </c>
      <c r="R239" s="30">
        <v>34.65</v>
      </c>
      <c r="S239" s="30">
        <v>33.020000000000003</v>
      </c>
      <c r="T239" s="30">
        <v>36.78</v>
      </c>
      <c r="U239" s="30">
        <v>27.23</v>
      </c>
      <c r="V239" s="30">
        <v>30.63</v>
      </c>
      <c r="W239" s="30">
        <v>29.61</v>
      </c>
      <c r="X239" s="30">
        <v>28.72</v>
      </c>
      <c r="Y239" s="30">
        <v>29.4</v>
      </c>
    </row>
    <row r="240" spans="1:25" x14ac:dyDescent="0.25">
      <c r="A240" t="s">
        <v>562</v>
      </c>
      <c r="B240" s="137">
        <f t="shared" si="11"/>
        <v>3151</v>
      </c>
      <c r="C240" s="133">
        <v>3151</v>
      </c>
      <c r="D240" s="65">
        <v>0</v>
      </c>
      <c r="E240" s="65">
        <v>0</v>
      </c>
      <c r="F240" s="65">
        <v>0</v>
      </c>
      <c r="G240" s="65">
        <v>0</v>
      </c>
      <c r="H240" s="65">
        <v>0</v>
      </c>
      <c r="I240" s="65">
        <v>0</v>
      </c>
      <c r="J240" s="65">
        <v>0</v>
      </c>
      <c r="K240" s="65">
        <v>0</v>
      </c>
      <c r="L240" s="65">
        <v>0</v>
      </c>
      <c r="M240" s="30">
        <v>0</v>
      </c>
      <c r="N240" s="30">
        <v>0</v>
      </c>
      <c r="O240" s="30">
        <v>0</v>
      </c>
      <c r="P240" s="30">
        <v>0</v>
      </c>
      <c r="Q240" s="30">
        <v>0</v>
      </c>
      <c r="R240" s="30">
        <v>0</v>
      </c>
      <c r="S240" s="30">
        <v>0</v>
      </c>
      <c r="T240" s="30">
        <v>0</v>
      </c>
      <c r="U240" s="30">
        <v>0</v>
      </c>
      <c r="V240" s="30">
        <v>0</v>
      </c>
      <c r="W240" s="30">
        <v>0</v>
      </c>
      <c r="X240" s="30">
        <v>0</v>
      </c>
      <c r="Y240" s="30">
        <v>0</v>
      </c>
    </row>
    <row r="241" spans="1:25" x14ac:dyDescent="0.25">
      <c r="A241" t="s">
        <v>563</v>
      </c>
      <c r="B241" s="137">
        <f t="shared" si="11"/>
        <v>3152</v>
      </c>
      <c r="C241" s="133">
        <v>3152</v>
      </c>
      <c r="D241" s="65">
        <v>0</v>
      </c>
      <c r="E241" s="65">
        <v>0</v>
      </c>
      <c r="F241" s="65">
        <v>0</v>
      </c>
      <c r="G241" s="65">
        <v>0</v>
      </c>
      <c r="H241" s="65">
        <v>0</v>
      </c>
      <c r="I241" s="65">
        <v>0</v>
      </c>
      <c r="J241" s="65">
        <v>0</v>
      </c>
      <c r="K241" s="65">
        <v>0</v>
      </c>
      <c r="L241" s="65">
        <v>0</v>
      </c>
      <c r="M241" s="30">
        <v>0</v>
      </c>
      <c r="N241" s="30">
        <v>0</v>
      </c>
      <c r="O241" s="30">
        <v>0</v>
      </c>
      <c r="P241" s="30">
        <v>0</v>
      </c>
      <c r="Q241" s="30">
        <v>0</v>
      </c>
      <c r="R241" s="30">
        <v>0</v>
      </c>
      <c r="S241" s="30">
        <v>0</v>
      </c>
      <c r="T241" s="30">
        <v>0</v>
      </c>
      <c r="U241" s="30">
        <v>0</v>
      </c>
      <c r="V241" s="30">
        <v>0</v>
      </c>
      <c r="W241" s="30">
        <v>0</v>
      </c>
      <c r="X241" s="30">
        <v>0</v>
      </c>
      <c r="Y241" s="30">
        <v>0</v>
      </c>
    </row>
    <row r="242" spans="1:25" x14ac:dyDescent="0.25">
      <c r="A242" t="s">
        <v>564</v>
      </c>
      <c r="B242" s="137">
        <f t="shared" si="11"/>
        <v>3159</v>
      </c>
      <c r="C242" s="133">
        <v>3159</v>
      </c>
      <c r="D242" s="65">
        <v>0</v>
      </c>
      <c r="E242" s="65">
        <v>0</v>
      </c>
      <c r="F242" s="65">
        <v>0</v>
      </c>
      <c r="G242" s="65">
        <v>0</v>
      </c>
      <c r="H242" s="65">
        <v>0</v>
      </c>
      <c r="I242" s="65">
        <v>0</v>
      </c>
      <c r="J242" s="65">
        <v>0</v>
      </c>
      <c r="K242" s="65">
        <v>0</v>
      </c>
      <c r="L242" s="65">
        <v>0</v>
      </c>
      <c r="M242" s="30">
        <v>0</v>
      </c>
      <c r="N242" s="30">
        <v>0</v>
      </c>
      <c r="O242" s="30">
        <v>0</v>
      </c>
      <c r="P242" s="30">
        <v>0</v>
      </c>
      <c r="Q242" s="30">
        <v>0</v>
      </c>
      <c r="R242" s="30">
        <v>0</v>
      </c>
      <c r="S242" s="30">
        <v>0</v>
      </c>
      <c r="T242" s="30">
        <v>0</v>
      </c>
      <c r="U242" s="30">
        <v>0</v>
      </c>
      <c r="V242" s="30">
        <v>0</v>
      </c>
      <c r="W242" s="30">
        <v>0</v>
      </c>
      <c r="X242" s="30">
        <v>0</v>
      </c>
      <c r="Y242" s="30">
        <v>0</v>
      </c>
    </row>
    <row r="243" spans="1:25" x14ac:dyDescent="0.25">
      <c r="A243" t="s">
        <v>565</v>
      </c>
      <c r="B243" s="137">
        <v>414</v>
      </c>
      <c r="C243" s="133">
        <v>4141</v>
      </c>
      <c r="D243" s="65">
        <v>19.690000000000001</v>
      </c>
      <c r="E243" s="65">
        <v>12.15</v>
      </c>
      <c r="F243" s="65">
        <v>15.72</v>
      </c>
      <c r="G243" s="65">
        <v>16.739999999999998</v>
      </c>
      <c r="H243" s="65">
        <v>14.85</v>
      </c>
      <c r="I243" s="65">
        <v>16.899999999999999</v>
      </c>
      <c r="J243" s="65">
        <v>17.91</v>
      </c>
      <c r="K243" s="65">
        <v>19.54</v>
      </c>
      <c r="L243" s="65">
        <v>19.38</v>
      </c>
      <c r="M243" s="30">
        <v>19.59</v>
      </c>
      <c r="N243" s="30">
        <v>19.579999999999998</v>
      </c>
      <c r="O243" s="30">
        <v>22.41</v>
      </c>
      <c r="P243" s="30">
        <v>18.489999999999998</v>
      </c>
      <c r="Q243" s="30">
        <v>19.260000000000002</v>
      </c>
      <c r="R243" s="30">
        <v>22.13</v>
      </c>
      <c r="S243" s="30">
        <v>15.81</v>
      </c>
      <c r="T243" s="30">
        <v>15.48</v>
      </c>
      <c r="U243" s="30">
        <v>18.899999999999999</v>
      </c>
      <c r="V243" s="30">
        <v>21.45</v>
      </c>
      <c r="W243" s="30">
        <v>20.350000000000001</v>
      </c>
      <c r="X243" s="30">
        <v>19.25</v>
      </c>
      <c r="Y243" s="30">
        <v>15</v>
      </c>
    </row>
    <row r="244" spans="1:25" x14ac:dyDescent="0.25">
      <c r="A244" t="s">
        <v>566</v>
      </c>
      <c r="B244" s="137">
        <f t="shared" si="11"/>
        <v>448</v>
      </c>
      <c r="C244" s="133">
        <v>448</v>
      </c>
      <c r="D244" s="65">
        <v>167.33</v>
      </c>
      <c r="E244" s="65">
        <v>174.8</v>
      </c>
      <c r="F244" s="65">
        <v>170.81</v>
      </c>
      <c r="G244" s="65">
        <v>171.66</v>
      </c>
      <c r="H244" s="65">
        <v>180.63</v>
      </c>
      <c r="I244" s="65">
        <v>189.37</v>
      </c>
      <c r="J244" s="65">
        <v>183.94</v>
      </c>
      <c r="K244" s="65">
        <v>203.84</v>
      </c>
      <c r="L244" s="65">
        <v>200.73</v>
      </c>
      <c r="M244" s="30">
        <v>218.11</v>
      </c>
      <c r="N244" s="30">
        <v>213.56</v>
      </c>
      <c r="O244" s="30">
        <v>212.12</v>
      </c>
      <c r="P244" s="30">
        <v>214.33</v>
      </c>
      <c r="Q244" s="30">
        <v>217.58</v>
      </c>
      <c r="R244" s="30">
        <v>211.45</v>
      </c>
      <c r="S244" s="30">
        <v>211.16</v>
      </c>
      <c r="T244" s="30">
        <v>213.4</v>
      </c>
      <c r="U244" s="30">
        <v>226.5</v>
      </c>
      <c r="V244" s="30">
        <v>212.98</v>
      </c>
      <c r="W244" s="30">
        <v>214.88</v>
      </c>
      <c r="X244" s="30">
        <v>213.27</v>
      </c>
      <c r="Y244" s="30">
        <v>206.73</v>
      </c>
    </row>
    <row r="245" spans="1:25" x14ac:dyDescent="0.25">
      <c r="A245" s="106" t="s">
        <v>535</v>
      </c>
      <c r="B245" s="129"/>
      <c r="C245" s="130"/>
      <c r="D245" s="141"/>
      <c r="E245" s="141"/>
      <c r="F245" s="141"/>
      <c r="G245" s="141"/>
      <c r="H245" s="141"/>
      <c r="I245" s="141"/>
      <c r="J245" s="141"/>
      <c r="K245" s="141"/>
      <c r="L245" s="141"/>
      <c r="M245" s="135"/>
      <c r="N245" s="135"/>
      <c r="O245" s="135"/>
      <c r="P245" s="135"/>
      <c r="Q245" s="135"/>
      <c r="R245" s="135"/>
      <c r="S245" s="135"/>
      <c r="T245" s="135"/>
      <c r="U245" s="135"/>
      <c r="V245" s="135"/>
      <c r="W245" s="135"/>
      <c r="X245" s="135"/>
      <c r="Y245" s="135"/>
    </row>
    <row r="246" spans="1:25" x14ac:dyDescent="0.25">
      <c r="A246" t="s">
        <v>567</v>
      </c>
      <c r="B246" s="132">
        <f t="shared" ref="B246:B253" si="12">VALUE(LEFT(C246,4))</f>
        <v>52</v>
      </c>
      <c r="C246" s="133">
        <v>52</v>
      </c>
      <c r="D246" s="65">
        <v>624.94000000000005</v>
      </c>
      <c r="E246" s="65">
        <v>596.19000000000005</v>
      </c>
      <c r="F246" s="65">
        <v>614.76</v>
      </c>
      <c r="G246" s="65">
        <v>607.99</v>
      </c>
      <c r="H246" s="65">
        <v>635.08000000000004</v>
      </c>
      <c r="I246" s="65">
        <v>652.4</v>
      </c>
      <c r="J246" s="65">
        <v>646.4</v>
      </c>
      <c r="K246" s="65">
        <v>675.38</v>
      </c>
      <c r="L246" s="65">
        <v>702.79</v>
      </c>
      <c r="M246" s="30">
        <v>731.13</v>
      </c>
      <c r="N246" s="30">
        <v>744.88</v>
      </c>
      <c r="O246" s="30">
        <v>762.35</v>
      </c>
      <c r="P246" s="30">
        <v>753</v>
      </c>
      <c r="Q246" s="30">
        <v>764.62</v>
      </c>
      <c r="R246" s="30">
        <v>747.02</v>
      </c>
      <c r="S246" s="30">
        <v>755.73</v>
      </c>
      <c r="T246" s="30">
        <v>767.21</v>
      </c>
      <c r="U246" s="30">
        <v>779.7</v>
      </c>
      <c r="V246" s="30">
        <v>791.01</v>
      </c>
      <c r="W246" s="30">
        <v>808.07</v>
      </c>
      <c r="X246" s="30">
        <v>831.44</v>
      </c>
      <c r="Y246" s="30">
        <v>828.82</v>
      </c>
    </row>
    <row r="247" spans="1:25" x14ac:dyDescent="0.25">
      <c r="A247" t="s">
        <v>568</v>
      </c>
      <c r="B247" s="132">
        <f t="shared" si="12"/>
        <v>521</v>
      </c>
      <c r="C247" s="133">
        <v>521</v>
      </c>
      <c r="D247" s="65">
        <v>0</v>
      </c>
      <c r="E247" s="65">
        <v>1.74</v>
      </c>
      <c r="F247" s="65">
        <v>2.27</v>
      </c>
      <c r="G247" s="65">
        <v>0</v>
      </c>
      <c r="H247" s="65">
        <v>0</v>
      </c>
      <c r="I247" s="65">
        <v>0</v>
      </c>
      <c r="J247" s="65">
        <v>0</v>
      </c>
      <c r="K247" s="65">
        <v>1.53</v>
      </c>
      <c r="L247" s="65">
        <v>0</v>
      </c>
      <c r="M247" s="30">
        <v>0</v>
      </c>
      <c r="N247" s="30">
        <v>0</v>
      </c>
      <c r="O247" s="30">
        <v>0</v>
      </c>
      <c r="P247" s="30">
        <v>0</v>
      </c>
      <c r="Q247" s="30">
        <v>0</v>
      </c>
      <c r="R247" s="30">
        <v>0</v>
      </c>
      <c r="S247" s="30">
        <v>0</v>
      </c>
      <c r="T247" s="30">
        <v>0</v>
      </c>
      <c r="U247" s="30">
        <v>0</v>
      </c>
      <c r="V247" s="30">
        <v>2.57</v>
      </c>
      <c r="W247" s="30">
        <v>2.12</v>
      </c>
      <c r="X247" s="30">
        <v>2</v>
      </c>
      <c r="Y247" s="30">
        <v>0</v>
      </c>
    </row>
    <row r="248" spans="1:25" x14ac:dyDescent="0.25">
      <c r="A248" t="s">
        <v>569</v>
      </c>
      <c r="B248" s="137">
        <f t="shared" si="12"/>
        <v>522</v>
      </c>
      <c r="C248" s="133">
        <v>522</v>
      </c>
      <c r="D248" s="65">
        <v>336.84</v>
      </c>
      <c r="E248" s="65">
        <v>318.87</v>
      </c>
      <c r="F248" s="65">
        <v>322.05</v>
      </c>
      <c r="G248" s="65">
        <v>309.25</v>
      </c>
      <c r="H248" s="65">
        <v>331.2</v>
      </c>
      <c r="I248" s="65">
        <v>329.41</v>
      </c>
      <c r="J248" s="65">
        <v>330.17</v>
      </c>
      <c r="K248" s="65">
        <v>339.08</v>
      </c>
      <c r="L248" s="65">
        <v>356.8</v>
      </c>
      <c r="M248" s="30">
        <v>378.89</v>
      </c>
      <c r="N248" s="30">
        <v>383.39</v>
      </c>
      <c r="O248" s="30">
        <v>402.93</v>
      </c>
      <c r="P248" s="30">
        <v>384.72</v>
      </c>
      <c r="Q248" s="30">
        <v>403.63</v>
      </c>
      <c r="R248" s="30">
        <v>365.97</v>
      </c>
      <c r="S248" s="30">
        <v>384.15</v>
      </c>
      <c r="T248" s="30">
        <v>379.9</v>
      </c>
      <c r="U248" s="30">
        <v>399.52</v>
      </c>
      <c r="V248" s="30">
        <v>401.51</v>
      </c>
      <c r="W248" s="30">
        <v>402.52</v>
      </c>
      <c r="X248" s="30">
        <v>413.03</v>
      </c>
      <c r="Y248" s="30">
        <v>403.04</v>
      </c>
    </row>
    <row r="249" spans="1:25" x14ac:dyDescent="0.25">
      <c r="A249" t="s">
        <v>570</v>
      </c>
      <c r="B249" s="137">
        <f t="shared" si="12"/>
        <v>5221</v>
      </c>
      <c r="C249" s="133">
        <v>5221</v>
      </c>
      <c r="D249" s="65">
        <v>312.55</v>
      </c>
      <c r="E249" s="65">
        <v>293.32</v>
      </c>
      <c r="F249" s="65">
        <v>294.74</v>
      </c>
      <c r="G249" s="65">
        <v>284.29000000000002</v>
      </c>
      <c r="H249" s="65">
        <v>306.11</v>
      </c>
      <c r="I249" s="65">
        <v>300.01</v>
      </c>
      <c r="J249" s="65">
        <v>293.85000000000002</v>
      </c>
      <c r="K249" s="65">
        <v>302.97000000000003</v>
      </c>
      <c r="L249" s="65">
        <v>309.95</v>
      </c>
      <c r="M249" s="30">
        <v>332.44</v>
      </c>
      <c r="N249" s="30">
        <v>331.65</v>
      </c>
      <c r="O249" s="30">
        <v>347.68</v>
      </c>
      <c r="P249" s="30">
        <v>328.25</v>
      </c>
      <c r="Q249" s="30">
        <v>350.95</v>
      </c>
      <c r="R249" s="30">
        <v>315.61</v>
      </c>
      <c r="S249" s="30">
        <v>335.15</v>
      </c>
      <c r="T249" s="30">
        <v>329.49</v>
      </c>
      <c r="U249" s="30">
        <v>343.21</v>
      </c>
      <c r="V249" s="30">
        <v>349.2</v>
      </c>
      <c r="W249" s="30">
        <v>345.7</v>
      </c>
      <c r="X249" s="30">
        <v>353.42</v>
      </c>
      <c r="Y249" s="30">
        <v>349.5</v>
      </c>
    </row>
    <row r="250" spans="1:25" x14ac:dyDescent="0.25">
      <c r="A250" t="s">
        <v>571</v>
      </c>
      <c r="B250" s="137" t="s">
        <v>204</v>
      </c>
      <c r="C250" s="133">
        <v>523</v>
      </c>
      <c r="D250" s="65">
        <v>72.13</v>
      </c>
      <c r="E250" s="65">
        <v>79.63</v>
      </c>
      <c r="F250" s="65">
        <v>93.17</v>
      </c>
      <c r="G250" s="65">
        <v>95.84</v>
      </c>
      <c r="H250" s="65">
        <v>102.34</v>
      </c>
      <c r="I250" s="65">
        <v>113.51</v>
      </c>
      <c r="J250" s="65">
        <v>112.43</v>
      </c>
      <c r="K250" s="65">
        <v>111.51</v>
      </c>
      <c r="L250" s="65">
        <v>118.02</v>
      </c>
      <c r="M250" s="30">
        <v>113.91</v>
      </c>
      <c r="N250" s="30">
        <v>119.94</v>
      </c>
      <c r="O250" s="30">
        <v>112.95</v>
      </c>
      <c r="P250" s="30">
        <v>121.35</v>
      </c>
      <c r="Q250" s="30">
        <v>118.28</v>
      </c>
      <c r="R250" s="30">
        <v>119.81</v>
      </c>
      <c r="S250" s="30">
        <v>124.48</v>
      </c>
      <c r="T250" s="30">
        <v>136.44</v>
      </c>
      <c r="U250" s="30">
        <v>132.16</v>
      </c>
      <c r="V250" s="30">
        <v>139.01</v>
      </c>
      <c r="W250" s="30">
        <v>152.88999999999999</v>
      </c>
      <c r="X250" s="30">
        <v>159.6</v>
      </c>
      <c r="Y250" s="30">
        <v>166.55</v>
      </c>
    </row>
    <row r="251" spans="1:25" x14ac:dyDescent="0.25">
      <c r="A251" t="s">
        <v>572</v>
      </c>
      <c r="B251" s="137">
        <f t="shared" si="12"/>
        <v>524</v>
      </c>
      <c r="C251" s="133">
        <v>524</v>
      </c>
      <c r="D251" s="65">
        <v>214.43</v>
      </c>
      <c r="E251" s="65">
        <v>195.71</v>
      </c>
      <c r="F251" s="65">
        <v>196.88</v>
      </c>
      <c r="G251" s="65">
        <v>200.85</v>
      </c>
      <c r="H251" s="65">
        <v>199.3</v>
      </c>
      <c r="I251" s="65">
        <v>207.74</v>
      </c>
      <c r="J251" s="65">
        <v>202.24</v>
      </c>
      <c r="K251" s="65">
        <v>222.47</v>
      </c>
      <c r="L251" s="65">
        <v>225.7</v>
      </c>
      <c r="M251" s="30">
        <v>234.87</v>
      </c>
      <c r="N251" s="30">
        <v>238.56</v>
      </c>
      <c r="O251" s="30">
        <v>244.59</v>
      </c>
      <c r="P251" s="30">
        <v>242.09</v>
      </c>
      <c r="Q251" s="30">
        <v>238.13</v>
      </c>
      <c r="R251" s="30">
        <v>254.79</v>
      </c>
      <c r="S251" s="30">
        <v>243.2</v>
      </c>
      <c r="T251" s="30">
        <v>244.42</v>
      </c>
      <c r="U251" s="30">
        <v>242.5</v>
      </c>
      <c r="V251" s="30">
        <v>244.87</v>
      </c>
      <c r="W251" s="30">
        <v>246.54</v>
      </c>
      <c r="X251" s="30">
        <v>254.11</v>
      </c>
      <c r="Y251" s="30">
        <v>254.93</v>
      </c>
    </row>
    <row r="252" spans="1:25" x14ac:dyDescent="0.25">
      <c r="A252" t="s">
        <v>573</v>
      </c>
      <c r="B252" s="137">
        <f t="shared" si="12"/>
        <v>5241</v>
      </c>
      <c r="C252" s="133">
        <v>5241</v>
      </c>
      <c r="D252" s="65">
        <v>169.29</v>
      </c>
      <c r="E252" s="65">
        <v>156</v>
      </c>
      <c r="F252" s="65">
        <v>124.53</v>
      </c>
      <c r="G252" s="65">
        <v>137.47999999999999</v>
      </c>
      <c r="H252" s="65">
        <v>141.66</v>
      </c>
      <c r="I252" s="65">
        <v>146.54</v>
      </c>
      <c r="J252" s="65">
        <v>136.94999999999999</v>
      </c>
      <c r="K252" s="65">
        <v>155.43</v>
      </c>
      <c r="L252" s="65">
        <v>142.79</v>
      </c>
      <c r="M252" s="30">
        <v>145.88</v>
      </c>
      <c r="N252" s="30">
        <v>155.1</v>
      </c>
      <c r="O252" s="30">
        <v>160.62</v>
      </c>
      <c r="P252" s="30">
        <v>162.01</v>
      </c>
      <c r="Q252" s="30">
        <v>157.76</v>
      </c>
      <c r="R252" s="30">
        <v>169.25</v>
      </c>
      <c r="S252" s="30">
        <v>158.47</v>
      </c>
      <c r="T252" s="30">
        <v>150.74</v>
      </c>
      <c r="U252" s="30">
        <v>147.41999999999999</v>
      </c>
      <c r="V252" s="30">
        <v>148.65</v>
      </c>
      <c r="W252" s="30">
        <v>138.02000000000001</v>
      </c>
      <c r="X252" s="30">
        <v>150.01</v>
      </c>
      <c r="Y252" s="30">
        <v>152.1</v>
      </c>
    </row>
    <row r="253" spans="1:25" x14ac:dyDescent="0.25">
      <c r="A253" t="s">
        <v>574</v>
      </c>
      <c r="B253" s="137">
        <f t="shared" si="12"/>
        <v>5242</v>
      </c>
      <c r="C253" s="133">
        <v>5242</v>
      </c>
      <c r="D253" s="65">
        <v>45.14</v>
      </c>
      <c r="E253" s="65">
        <v>39.71</v>
      </c>
      <c r="F253" s="65">
        <v>72.349999999999994</v>
      </c>
      <c r="G253" s="65">
        <v>63.37</v>
      </c>
      <c r="H253" s="65">
        <v>57.64</v>
      </c>
      <c r="I253" s="65">
        <v>61.2</v>
      </c>
      <c r="J253" s="65">
        <v>65.290000000000006</v>
      </c>
      <c r="K253" s="65">
        <v>67.040000000000006</v>
      </c>
      <c r="L253" s="65">
        <v>82.91</v>
      </c>
      <c r="M253" s="30">
        <v>88.99</v>
      </c>
      <c r="N253" s="30">
        <v>83.47</v>
      </c>
      <c r="O253" s="30">
        <v>83.97</v>
      </c>
      <c r="P253" s="30">
        <v>80.09</v>
      </c>
      <c r="Q253" s="30">
        <v>80.38</v>
      </c>
      <c r="R253" s="30">
        <v>85.54</v>
      </c>
      <c r="S253" s="30">
        <v>84.73</v>
      </c>
      <c r="T253" s="30">
        <v>93.68</v>
      </c>
      <c r="U253" s="30">
        <v>95.08</v>
      </c>
      <c r="V253" s="30">
        <v>96.22</v>
      </c>
      <c r="W253" s="30">
        <v>108.52</v>
      </c>
      <c r="X253" s="30">
        <v>104.1</v>
      </c>
      <c r="Y253" s="30">
        <v>102.83</v>
      </c>
    </row>
    <row r="254" spans="1:25" x14ac:dyDescent="0.25">
      <c r="A254" t="s">
        <v>575</v>
      </c>
      <c r="B254" s="137" t="s">
        <v>204</v>
      </c>
      <c r="C254" s="133">
        <v>526</v>
      </c>
      <c r="D254" s="65">
        <v>0</v>
      </c>
      <c r="E254" s="65">
        <v>0</v>
      </c>
      <c r="F254" s="65">
        <v>0</v>
      </c>
      <c r="G254" s="65">
        <v>0</v>
      </c>
      <c r="H254" s="65">
        <v>0</v>
      </c>
      <c r="I254" s="65">
        <v>0</v>
      </c>
      <c r="J254" s="65">
        <v>0</v>
      </c>
      <c r="K254" s="65">
        <v>0</v>
      </c>
      <c r="L254" s="65">
        <v>1.57</v>
      </c>
      <c r="M254" s="30">
        <v>2.33</v>
      </c>
      <c r="N254" s="30">
        <v>1.78</v>
      </c>
      <c r="O254" s="30">
        <v>0</v>
      </c>
      <c r="P254" s="30">
        <v>3.85</v>
      </c>
      <c r="Q254" s="30">
        <v>3.96</v>
      </c>
      <c r="R254" s="30">
        <v>5.08</v>
      </c>
      <c r="S254" s="30">
        <v>2.67</v>
      </c>
      <c r="T254" s="30">
        <v>5.13</v>
      </c>
      <c r="U254" s="30">
        <v>4.26</v>
      </c>
      <c r="V254" s="30">
        <v>3.04</v>
      </c>
      <c r="W254" s="30">
        <v>4</v>
      </c>
      <c r="X254" s="30">
        <v>2.69</v>
      </c>
      <c r="Y254" s="30">
        <v>3.3</v>
      </c>
    </row>
    <row r="255" spans="1:25" x14ac:dyDescent="0.25">
      <c r="A255" s="106" t="s">
        <v>492</v>
      </c>
      <c r="B255" s="129"/>
      <c r="C255" s="130"/>
      <c r="D255" s="141"/>
      <c r="E255" s="141"/>
      <c r="F255" s="141"/>
      <c r="G255" s="141"/>
      <c r="H255" s="141"/>
      <c r="I255" s="141"/>
      <c r="J255" s="141"/>
      <c r="K255" s="141"/>
      <c r="L255" s="141"/>
      <c r="M255" s="135"/>
      <c r="N255" s="135"/>
      <c r="O255" s="135"/>
      <c r="P255" s="135"/>
      <c r="Q255" s="135"/>
      <c r="R255" s="135"/>
      <c r="S255" s="135"/>
      <c r="T255" s="135"/>
      <c r="U255" s="135"/>
      <c r="V255" s="135"/>
      <c r="W255" s="135"/>
      <c r="X255" s="135"/>
      <c r="Y255" s="135"/>
    </row>
    <row r="256" spans="1:25" x14ac:dyDescent="0.25">
      <c r="A256" t="s">
        <v>576</v>
      </c>
      <c r="B256" s="132">
        <f t="shared" ref="B256:B257" si="13">VALUE(LEFT(C256,4))</f>
        <v>311</v>
      </c>
      <c r="C256" s="133">
        <v>311</v>
      </c>
      <c r="D256" s="65">
        <v>225.74</v>
      </c>
      <c r="E256" s="65">
        <v>228.29</v>
      </c>
      <c r="F256" s="65">
        <v>226.9</v>
      </c>
      <c r="G256" s="65">
        <v>226.27</v>
      </c>
      <c r="H256" s="65">
        <v>235.03</v>
      </c>
      <c r="I256" s="65">
        <v>252.92</v>
      </c>
      <c r="J256" s="65">
        <v>260.67</v>
      </c>
      <c r="K256" s="65">
        <v>273.36</v>
      </c>
      <c r="L256" s="65">
        <v>266.86</v>
      </c>
      <c r="M256" s="30">
        <v>253.78</v>
      </c>
      <c r="N256" s="30">
        <v>255.58</v>
      </c>
      <c r="O256" s="30">
        <v>253.02</v>
      </c>
      <c r="P256" s="30">
        <v>254.15</v>
      </c>
      <c r="Q256" s="30">
        <v>238.92</v>
      </c>
      <c r="R256" s="30">
        <v>252.17</v>
      </c>
      <c r="S256" s="30">
        <v>261.08</v>
      </c>
      <c r="T256" s="30">
        <v>251.95</v>
      </c>
      <c r="U256" s="30">
        <v>254.91</v>
      </c>
      <c r="V256" s="30">
        <v>255.6</v>
      </c>
      <c r="W256" s="30">
        <v>249.91</v>
      </c>
      <c r="X256" s="30">
        <v>245.82</v>
      </c>
      <c r="Y256" s="30">
        <v>266.57</v>
      </c>
    </row>
    <row r="257" spans="1:25" x14ac:dyDescent="0.25">
      <c r="A257" t="s">
        <v>577</v>
      </c>
      <c r="B257" s="132">
        <f t="shared" si="13"/>
        <v>3121</v>
      </c>
      <c r="C257" s="133">
        <v>3121</v>
      </c>
      <c r="D257" s="65">
        <v>26.84</v>
      </c>
      <c r="E257" s="65">
        <v>33.07</v>
      </c>
      <c r="F257" s="65">
        <v>32.090000000000003</v>
      </c>
      <c r="G257" s="65">
        <v>33.270000000000003</v>
      </c>
      <c r="H257" s="65">
        <v>29.43</v>
      </c>
      <c r="I257" s="65">
        <v>34.78</v>
      </c>
      <c r="J257" s="65">
        <v>33.270000000000003</v>
      </c>
      <c r="K257" s="65">
        <v>33.31</v>
      </c>
      <c r="L257" s="65">
        <v>31.59</v>
      </c>
      <c r="M257" s="30">
        <v>29.73</v>
      </c>
      <c r="N257" s="30">
        <v>32.159999999999997</v>
      </c>
      <c r="O257" s="30">
        <v>35.630000000000003</v>
      </c>
      <c r="P257" s="30">
        <v>29.86</v>
      </c>
      <c r="Q257" s="30">
        <v>26.69</v>
      </c>
      <c r="R257" s="30">
        <v>31.87</v>
      </c>
      <c r="S257" s="30">
        <v>30.68</v>
      </c>
      <c r="T257" s="30">
        <v>29.19</v>
      </c>
      <c r="U257" s="30">
        <v>31.08</v>
      </c>
      <c r="V257" s="30">
        <v>39.5</v>
      </c>
      <c r="W257" s="30">
        <v>35.200000000000003</v>
      </c>
      <c r="X257" s="30">
        <v>33</v>
      </c>
      <c r="Y257" s="30">
        <v>31.6</v>
      </c>
    </row>
    <row r="258" spans="1:25" x14ac:dyDescent="0.25">
      <c r="A258" s="106" t="s">
        <v>537</v>
      </c>
      <c r="B258" s="129"/>
      <c r="C258" s="130"/>
      <c r="D258" s="141"/>
      <c r="E258" s="141"/>
      <c r="F258" s="141"/>
      <c r="G258" s="141"/>
      <c r="H258" s="141"/>
      <c r="I258" s="141"/>
      <c r="J258" s="141"/>
      <c r="K258" s="141"/>
      <c r="L258" s="141"/>
      <c r="M258" s="135"/>
      <c r="N258" s="135"/>
      <c r="O258" s="135"/>
      <c r="P258" s="135"/>
      <c r="Q258" s="135"/>
      <c r="R258" s="135"/>
      <c r="S258" s="135"/>
      <c r="T258" s="135"/>
      <c r="U258" s="135"/>
      <c r="V258" s="135"/>
      <c r="W258" s="135"/>
      <c r="X258" s="135"/>
      <c r="Y258" s="135"/>
    </row>
    <row r="259" spans="1:25" x14ac:dyDescent="0.25">
      <c r="A259" t="s">
        <v>578</v>
      </c>
      <c r="B259" s="137">
        <f t="shared" ref="B259:B263" si="14">VALUE(LEFT(C259,4))</f>
        <v>3254</v>
      </c>
      <c r="C259" s="133">
        <v>3254</v>
      </c>
      <c r="D259" s="65">
        <v>32.950000000000003</v>
      </c>
      <c r="E259" s="65">
        <v>36.72</v>
      </c>
      <c r="F259" s="65">
        <v>37.85</v>
      </c>
      <c r="G259" s="65">
        <v>47.51</v>
      </c>
      <c r="H259" s="65">
        <v>45.25</v>
      </c>
      <c r="I259" s="65">
        <v>53.07</v>
      </c>
      <c r="J259" s="65">
        <v>52.95</v>
      </c>
      <c r="K259" s="65">
        <v>50.08</v>
      </c>
      <c r="L259" s="65">
        <v>48.72</v>
      </c>
      <c r="M259" s="30">
        <v>43.52</v>
      </c>
      <c r="N259" s="30">
        <v>43.62</v>
      </c>
      <c r="O259" s="30">
        <v>45.5</v>
      </c>
      <c r="P259" s="30">
        <v>40.69</v>
      </c>
      <c r="Q259" s="30">
        <v>44.63</v>
      </c>
      <c r="R259" s="30">
        <v>37.86</v>
      </c>
      <c r="S259" s="30">
        <v>39.909999999999997</v>
      </c>
      <c r="T259" s="30">
        <v>51.5</v>
      </c>
      <c r="U259" s="30">
        <v>44.02</v>
      </c>
      <c r="V259" s="30">
        <v>40.89</v>
      </c>
      <c r="W259" s="30">
        <v>37.18</v>
      </c>
      <c r="X259" s="30">
        <v>40.369999999999997</v>
      </c>
      <c r="Y259" s="30">
        <v>45.3</v>
      </c>
    </row>
    <row r="260" spans="1:25" x14ac:dyDescent="0.25">
      <c r="A260" t="s">
        <v>384</v>
      </c>
      <c r="B260" s="137" t="s">
        <v>193</v>
      </c>
      <c r="C260" s="133">
        <v>334512</v>
      </c>
      <c r="D260" s="140">
        <v>9.1334762105263163</v>
      </c>
      <c r="E260" s="140">
        <v>10.330943368421053</v>
      </c>
      <c r="F260" s="140">
        <v>15.522446947368422</v>
      </c>
      <c r="G260" s="140">
        <v>13.863843368421055</v>
      </c>
      <c r="H260" s="140">
        <v>14.29522905263158</v>
      </c>
      <c r="I260" s="140">
        <v>16.481908210526317</v>
      </c>
      <c r="J260" s="140">
        <v>12.562248631578949</v>
      </c>
      <c r="K260" s="140">
        <v>11.007772631578948</v>
      </c>
      <c r="L260" s="140">
        <v>14.860493052631581</v>
      </c>
      <c r="M260" s="134">
        <v>14.03491010526316</v>
      </c>
      <c r="N260" s="134">
        <v>13.848968000000001</v>
      </c>
      <c r="O260" s="134">
        <v>17.389305684210527</v>
      </c>
      <c r="P260" s="134">
        <v>16.124899368421055</v>
      </c>
      <c r="Q260" s="134">
        <v>15.879455789473687</v>
      </c>
      <c r="R260" s="134">
        <v>17.999195789473685</v>
      </c>
      <c r="S260" s="30">
        <v>13.105199578947371</v>
      </c>
      <c r="T260" s="30">
        <v>11.870544000000001</v>
      </c>
      <c r="U260" s="30">
        <v>16.467032842105265</v>
      </c>
      <c r="V260" s="30">
        <v>14.339855157894739</v>
      </c>
      <c r="W260" s="30">
        <v>18.425803294075582</v>
      </c>
      <c r="X260" s="30">
        <v>15.282672357923436</v>
      </c>
      <c r="Y260" s="30">
        <v>22.282553243792879</v>
      </c>
    </row>
    <row r="261" spans="1:25" x14ac:dyDescent="0.25">
      <c r="A261" t="s">
        <v>579</v>
      </c>
      <c r="B261" s="137">
        <f t="shared" si="14"/>
        <v>3391</v>
      </c>
      <c r="C261" s="133">
        <v>3391</v>
      </c>
      <c r="D261" s="65">
        <v>23.94</v>
      </c>
      <c r="E261" s="65">
        <v>23.56</v>
      </c>
      <c r="F261" s="65">
        <v>18.89</v>
      </c>
      <c r="G261" s="65">
        <v>17.690000000000001</v>
      </c>
      <c r="H261" s="65">
        <v>21.85</v>
      </c>
      <c r="I261" s="65">
        <v>26.96</v>
      </c>
      <c r="J261" s="65">
        <v>23.87</v>
      </c>
      <c r="K261" s="65">
        <v>25.24</v>
      </c>
      <c r="L261" s="65">
        <v>21.82</v>
      </c>
      <c r="M261" s="30">
        <v>23.68</v>
      </c>
      <c r="N261" s="30">
        <v>24.8</v>
      </c>
      <c r="O261" s="30">
        <v>23.58</v>
      </c>
      <c r="P261" s="30">
        <v>21.03</v>
      </c>
      <c r="Q261" s="30">
        <v>20.04</v>
      </c>
      <c r="R261" s="30">
        <v>17.93</v>
      </c>
      <c r="S261" s="30">
        <v>20.51</v>
      </c>
      <c r="T261" s="30">
        <v>21.63</v>
      </c>
      <c r="U261" s="30">
        <v>19.2</v>
      </c>
      <c r="V261" s="30">
        <v>26.52</v>
      </c>
      <c r="W261" s="30">
        <v>21.95</v>
      </c>
      <c r="X261" s="30">
        <v>27.1</v>
      </c>
      <c r="Y261" s="30">
        <v>20.64</v>
      </c>
    </row>
    <row r="262" spans="1:25" x14ac:dyDescent="0.25">
      <c r="A262" t="s">
        <v>467</v>
      </c>
      <c r="B262" s="137">
        <v>414</v>
      </c>
      <c r="C262" s="133">
        <v>414510</v>
      </c>
      <c r="D262" s="140">
        <v>7.905763648837639</v>
      </c>
      <c r="E262" s="140">
        <v>8.5711908594347843</v>
      </c>
      <c r="F262" s="140">
        <v>11.208480354645486</v>
      </c>
      <c r="G262" s="140">
        <v>10.56136765443175</v>
      </c>
      <c r="H262" s="140">
        <v>13.973971422540044</v>
      </c>
      <c r="I262" s="140">
        <v>15.036213024777688</v>
      </c>
      <c r="J262" s="140">
        <v>13.162028128875637</v>
      </c>
      <c r="K262" s="140">
        <v>13.302439375148429</v>
      </c>
      <c r="L262" s="140">
        <v>18.595332875953243</v>
      </c>
      <c r="M262" s="134">
        <v>19.211921392194633</v>
      </c>
      <c r="N262" s="134">
        <v>17.74676056152202</v>
      </c>
      <c r="O262" s="134">
        <v>16.415906140327731</v>
      </c>
      <c r="P262" s="134">
        <v>16.507478692244767</v>
      </c>
      <c r="Q262" s="134">
        <v>19.272969760139326</v>
      </c>
      <c r="R262" s="134">
        <v>25.310653349869384</v>
      </c>
      <c r="S262" s="30">
        <v>20.286372668021215</v>
      </c>
      <c r="T262" s="30">
        <v>16.312123914821754</v>
      </c>
      <c r="U262" s="30">
        <v>18.04589756445101</v>
      </c>
      <c r="V262" s="30">
        <v>19.41338100641212</v>
      </c>
      <c r="W262" s="30">
        <v>21.198079996438665</v>
      </c>
      <c r="X262" s="30">
        <v>22.258569902285931</v>
      </c>
      <c r="Y262" s="30">
        <v>24.87756983551094</v>
      </c>
    </row>
    <row r="263" spans="1:25" x14ac:dyDescent="0.25">
      <c r="A263" t="s">
        <v>580</v>
      </c>
      <c r="B263" s="137">
        <f t="shared" si="14"/>
        <v>5417</v>
      </c>
      <c r="C263" s="133">
        <v>5417</v>
      </c>
      <c r="D263" s="65">
        <v>18.25</v>
      </c>
      <c r="E263" s="65">
        <v>16.43</v>
      </c>
      <c r="F263" s="65">
        <v>20.75</v>
      </c>
      <c r="G263" s="65">
        <v>21.42</v>
      </c>
      <c r="H263" s="65">
        <v>31.89</v>
      </c>
      <c r="I263" s="65">
        <v>28.05</v>
      </c>
      <c r="J263" s="65">
        <v>27.42</v>
      </c>
      <c r="K263" s="65">
        <v>23.18</v>
      </c>
      <c r="L263" s="65">
        <v>33.57</v>
      </c>
      <c r="M263" s="30">
        <v>31.1</v>
      </c>
      <c r="N263" s="30">
        <v>37.270000000000003</v>
      </c>
      <c r="O263" s="30">
        <v>39.14</v>
      </c>
      <c r="P263" s="30">
        <v>38.159999999999997</v>
      </c>
      <c r="Q263" s="30">
        <v>39.01</v>
      </c>
      <c r="R263" s="30">
        <v>36.94</v>
      </c>
      <c r="S263" s="30">
        <v>44.32</v>
      </c>
      <c r="T263" s="30">
        <v>42.19</v>
      </c>
      <c r="U263" s="30">
        <v>43.78</v>
      </c>
      <c r="V263" s="30">
        <v>49.48</v>
      </c>
      <c r="W263" s="30">
        <v>39.28</v>
      </c>
      <c r="X263" s="30">
        <v>40.840000000000003</v>
      </c>
      <c r="Y263" s="30">
        <v>39.86</v>
      </c>
    </row>
    <row r="264" spans="1:25" x14ac:dyDescent="0.25">
      <c r="A264" t="s">
        <v>581</v>
      </c>
      <c r="B264" s="137">
        <v>621</v>
      </c>
      <c r="C264" s="133">
        <v>6215</v>
      </c>
      <c r="D264" s="65">
        <v>21.65</v>
      </c>
      <c r="E264" s="65">
        <v>16.54</v>
      </c>
      <c r="F264" s="65">
        <v>21.74</v>
      </c>
      <c r="G264" s="65">
        <v>20.75</v>
      </c>
      <c r="H264" s="65">
        <v>19.239999999999998</v>
      </c>
      <c r="I264" s="65">
        <v>20.65</v>
      </c>
      <c r="J264" s="65">
        <v>22.86</v>
      </c>
      <c r="K264" s="65">
        <v>24</v>
      </c>
      <c r="L264" s="65">
        <v>18.149999999999999</v>
      </c>
      <c r="M264" s="30">
        <v>16.96</v>
      </c>
      <c r="N264" s="30">
        <v>25.9</v>
      </c>
      <c r="O264" s="30">
        <v>16.96</v>
      </c>
      <c r="P264" s="30">
        <v>19.61</v>
      </c>
      <c r="Q264" s="30">
        <v>24.86</v>
      </c>
      <c r="R264" s="30">
        <v>26.4</v>
      </c>
      <c r="S264" s="30">
        <v>25.08</v>
      </c>
      <c r="T264" s="30">
        <v>23.58</v>
      </c>
      <c r="U264" s="30">
        <v>24.62</v>
      </c>
      <c r="V264" s="30">
        <v>28.35</v>
      </c>
      <c r="W264" s="30">
        <v>31.85</v>
      </c>
      <c r="X264" s="30">
        <v>26.22</v>
      </c>
      <c r="Y264" s="30">
        <v>27.07</v>
      </c>
    </row>
    <row r="265" spans="1:25" x14ac:dyDescent="0.25">
      <c r="A265" t="s">
        <v>582</v>
      </c>
      <c r="B265" s="137"/>
      <c r="C265" s="136" t="s">
        <v>583</v>
      </c>
      <c r="D265" s="65">
        <v>0</v>
      </c>
      <c r="E265" s="65">
        <v>0</v>
      </c>
      <c r="F265" s="65">
        <v>0</v>
      </c>
      <c r="G265" s="65">
        <v>0</v>
      </c>
      <c r="H265" s="65">
        <v>0</v>
      </c>
      <c r="I265" s="65">
        <v>0</v>
      </c>
      <c r="J265" s="65">
        <v>0</v>
      </c>
      <c r="K265" s="65">
        <v>0</v>
      </c>
      <c r="L265" s="65">
        <v>0</v>
      </c>
      <c r="M265" s="30">
        <v>0</v>
      </c>
      <c r="N265" s="30">
        <v>0</v>
      </c>
      <c r="O265" s="30">
        <v>0</v>
      </c>
      <c r="P265" s="30">
        <v>0</v>
      </c>
      <c r="Q265" s="30">
        <v>0</v>
      </c>
      <c r="R265" s="30">
        <v>0</v>
      </c>
      <c r="S265" s="30">
        <v>0</v>
      </c>
      <c r="T265" s="30">
        <v>0</v>
      </c>
      <c r="U265" s="30">
        <v>0</v>
      </c>
      <c r="V265" s="30">
        <v>0</v>
      </c>
      <c r="W265" s="30">
        <v>0</v>
      </c>
      <c r="X265" s="30">
        <v>0</v>
      </c>
      <c r="Y265" s="30">
        <v>0</v>
      </c>
    </row>
    <row r="266" spans="1:25" x14ac:dyDescent="0.25">
      <c r="A266" s="106" t="s">
        <v>539</v>
      </c>
      <c r="B266" s="129"/>
      <c r="C266" s="130"/>
      <c r="D266" s="141"/>
      <c r="E266" s="141"/>
      <c r="F266" s="141"/>
      <c r="G266" s="141"/>
      <c r="H266" s="141"/>
      <c r="I266" s="141"/>
      <c r="J266" s="141"/>
      <c r="K266" s="141"/>
      <c r="L266" s="141"/>
      <c r="M266" s="135"/>
      <c r="N266" s="135"/>
      <c r="O266" s="135"/>
      <c r="P266" s="135"/>
      <c r="Q266" s="135"/>
      <c r="R266" s="135"/>
      <c r="S266" s="135"/>
      <c r="T266" s="135"/>
      <c r="U266" s="135"/>
      <c r="V266" s="135"/>
      <c r="W266" s="135"/>
      <c r="X266" s="135"/>
      <c r="Y266" s="135"/>
    </row>
    <row r="267" spans="1:25" x14ac:dyDescent="0.25">
      <c r="A267" t="s">
        <v>584</v>
      </c>
      <c r="B267" s="137">
        <f t="shared" ref="B267:B276" si="15">VALUE(LEFT(C267,4))</f>
        <v>3341</v>
      </c>
      <c r="C267" s="133">
        <v>3341</v>
      </c>
      <c r="D267" s="65">
        <v>34.020000000000003</v>
      </c>
      <c r="E267" s="65">
        <v>30.03</v>
      </c>
      <c r="F267" s="65">
        <v>34.01</v>
      </c>
      <c r="G267" s="65">
        <v>34.909999999999997</v>
      </c>
      <c r="H267" s="65">
        <v>37.590000000000003</v>
      </c>
      <c r="I267" s="65">
        <v>31.7</v>
      </c>
      <c r="J267" s="65">
        <v>26.08</v>
      </c>
      <c r="K267" s="65">
        <v>20.95</v>
      </c>
      <c r="L267" s="65">
        <v>20.04</v>
      </c>
      <c r="M267" s="30">
        <v>16.29</v>
      </c>
      <c r="N267" s="30">
        <v>21.69</v>
      </c>
      <c r="O267" s="30">
        <v>17.96</v>
      </c>
      <c r="P267" s="30">
        <v>15.65</v>
      </c>
      <c r="Q267" s="30">
        <v>18.670000000000002</v>
      </c>
      <c r="R267" s="30">
        <v>10.74</v>
      </c>
      <c r="S267" s="30">
        <v>12.04</v>
      </c>
      <c r="T267" s="30">
        <v>9.2200000000000006</v>
      </c>
      <c r="U267" s="30">
        <v>9.39</v>
      </c>
      <c r="V267" s="30">
        <v>10.24</v>
      </c>
      <c r="W267" s="30">
        <v>8.93</v>
      </c>
      <c r="X267" s="30">
        <v>5.24</v>
      </c>
      <c r="Y267" s="30">
        <v>4.1399999999999997</v>
      </c>
    </row>
    <row r="268" spans="1:25" x14ac:dyDescent="0.25">
      <c r="A268" t="s">
        <v>585</v>
      </c>
      <c r="B268" s="137">
        <f t="shared" si="15"/>
        <v>3342</v>
      </c>
      <c r="C268" s="133">
        <v>3342</v>
      </c>
      <c r="D268" s="65">
        <v>20.420000000000002</v>
      </c>
      <c r="E268" s="65">
        <v>21.88</v>
      </c>
      <c r="F268" s="65">
        <v>35.81</v>
      </c>
      <c r="G268" s="65">
        <v>50.7</v>
      </c>
      <c r="H268" s="65">
        <v>39.86</v>
      </c>
      <c r="I268" s="65">
        <v>34.57</v>
      </c>
      <c r="J268" s="65">
        <v>30.16</v>
      </c>
      <c r="K268" s="65">
        <v>26.18</v>
      </c>
      <c r="L268" s="65">
        <v>27.19</v>
      </c>
      <c r="M268" s="30">
        <v>34.57</v>
      </c>
      <c r="N268" s="30">
        <v>32.409999999999997</v>
      </c>
      <c r="O268" s="30">
        <v>33.81</v>
      </c>
      <c r="P268" s="30">
        <v>28.56</v>
      </c>
      <c r="Q268" s="30">
        <v>30.49</v>
      </c>
      <c r="R268" s="30">
        <v>23.66</v>
      </c>
      <c r="S268" s="30">
        <v>21.43</v>
      </c>
      <c r="T268" s="30">
        <v>15.59</v>
      </c>
      <c r="U268" s="30">
        <v>15.4</v>
      </c>
      <c r="V268" s="30">
        <v>14.66</v>
      </c>
      <c r="W268" s="30">
        <v>10.44</v>
      </c>
      <c r="X268" s="30">
        <v>14.57</v>
      </c>
      <c r="Y268" s="30">
        <v>9.17</v>
      </c>
    </row>
    <row r="269" spans="1:25" x14ac:dyDescent="0.25">
      <c r="A269" t="s">
        <v>586</v>
      </c>
      <c r="B269" s="137" t="s">
        <v>193</v>
      </c>
      <c r="C269" s="133">
        <v>3343</v>
      </c>
      <c r="D269" s="65">
        <v>3.08</v>
      </c>
      <c r="E269" s="65">
        <v>2.71</v>
      </c>
      <c r="F269" s="65">
        <v>2.92</v>
      </c>
      <c r="G269" s="65">
        <v>3.26</v>
      </c>
      <c r="H269" s="65">
        <v>3.7</v>
      </c>
      <c r="I269" s="65">
        <v>2.69</v>
      </c>
      <c r="J269" s="65">
        <v>2.8</v>
      </c>
      <c r="K269" s="65">
        <v>3.89</v>
      </c>
      <c r="L269" s="65">
        <v>2.5299999999999998</v>
      </c>
      <c r="M269" s="30">
        <v>1.94</v>
      </c>
      <c r="N269" s="30">
        <v>2.58</v>
      </c>
      <c r="O269" s="30">
        <v>1.54</v>
      </c>
      <c r="P269" s="30">
        <v>1.58</v>
      </c>
      <c r="Q269" s="30">
        <v>2.06</v>
      </c>
      <c r="R269" s="30">
        <v>2.09</v>
      </c>
      <c r="S269" s="30">
        <v>0</v>
      </c>
      <c r="T269" s="30">
        <v>1.92</v>
      </c>
      <c r="U269" s="30">
        <v>2.21</v>
      </c>
      <c r="V269" s="30">
        <v>1.81</v>
      </c>
      <c r="W269" s="30">
        <v>2.0299999999999998</v>
      </c>
      <c r="X269" s="30">
        <v>1.95</v>
      </c>
      <c r="Y269" s="30">
        <v>2.13</v>
      </c>
    </row>
    <row r="270" spans="1:25" x14ac:dyDescent="0.25">
      <c r="A270" t="s">
        <v>587</v>
      </c>
      <c r="B270" s="137">
        <f t="shared" si="15"/>
        <v>3344</v>
      </c>
      <c r="C270" s="133">
        <v>3344</v>
      </c>
      <c r="D270" s="65">
        <v>35.53</v>
      </c>
      <c r="E270" s="65">
        <v>35.409999999999997</v>
      </c>
      <c r="F270" s="65">
        <v>27.59</v>
      </c>
      <c r="G270" s="65">
        <v>36.72</v>
      </c>
      <c r="H270" s="65">
        <v>35.619999999999997</v>
      </c>
      <c r="I270" s="65">
        <v>33.479999999999997</v>
      </c>
      <c r="J270" s="65">
        <v>37.340000000000003</v>
      </c>
      <c r="K270" s="65">
        <v>33.39</v>
      </c>
      <c r="L270" s="65">
        <v>31.99</v>
      </c>
      <c r="M270" s="30">
        <v>31.05</v>
      </c>
      <c r="N270" s="30">
        <v>28.21</v>
      </c>
      <c r="O270" s="30">
        <v>27.13</v>
      </c>
      <c r="P270" s="30">
        <v>20.16</v>
      </c>
      <c r="Q270" s="30">
        <v>25.09</v>
      </c>
      <c r="R270" s="30">
        <v>21.88</v>
      </c>
      <c r="S270" s="30">
        <v>22.09</v>
      </c>
      <c r="T270" s="30">
        <v>19.09</v>
      </c>
      <c r="U270" s="30">
        <v>21.27</v>
      </c>
      <c r="V270" s="30">
        <v>18.27</v>
      </c>
      <c r="W270" s="30">
        <v>22.35</v>
      </c>
      <c r="X270" s="30">
        <v>23.46</v>
      </c>
      <c r="Y270" s="30">
        <v>24.54</v>
      </c>
    </row>
    <row r="271" spans="1:25" x14ac:dyDescent="0.25">
      <c r="A271" t="s">
        <v>588</v>
      </c>
      <c r="B271" s="137" t="s">
        <v>193</v>
      </c>
      <c r="C271" s="133">
        <v>3345</v>
      </c>
      <c r="D271" s="65">
        <v>12.28</v>
      </c>
      <c r="E271" s="65">
        <v>13.89</v>
      </c>
      <c r="F271" s="65">
        <v>20.87</v>
      </c>
      <c r="G271" s="65">
        <v>18.64</v>
      </c>
      <c r="H271" s="65">
        <v>19.22</v>
      </c>
      <c r="I271" s="65">
        <v>22.16</v>
      </c>
      <c r="J271" s="65">
        <v>16.89</v>
      </c>
      <c r="K271" s="65">
        <v>14.8</v>
      </c>
      <c r="L271" s="65">
        <v>19.98</v>
      </c>
      <c r="M271" s="30">
        <v>18.87</v>
      </c>
      <c r="N271" s="30">
        <v>18.62</v>
      </c>
      <c r="O271" s="30">
        <v>23.38</v>
      </c>
      <c r="P271" s="30">
        <v>21.68</v>
      </c>
      <c r="Q271" s="30">
        <v>21.35</v>
      </c>
      <c r="R271" s="30">
        <v>24.2</v>
      </c>
      <c r="S271" s="30">
        <v>17.62</v>
      </c>
      <c r="T271" s="30">
        <v>15.96</v>
      </c>
      <c r="U271" s="30">
        <v>22.14</v>
      </c>
      <c r="V271" s="30">
        <v>19.28</v>
      </c>
      <c r="W271" s="30">
        <v>22.98</v>
      </c>
      <c r="X271" s="30">
        <v>19.059999999999999</v>
      </c>
      <c r="Y271" s="30">
        <v>27.79</v>
      </c>
    </row>
    <row r="272" spans="1:25" x14ac:dyDescent="0.25">
      <c r="A272" t="s">
        <v>589</v>
      </c>
      <c r="B272" s="137">
        <v>417</v>
      </c>
      <c r="C272" s="133">
        <v>4173</v>
      </c>
      <c r="D272" s="65">
        <v>30.38</v>
      </c>
      <c r="E272" s="65">
        <v>27.12</v>
      </c>
      <c r="F272" s="65">
        <v>39.03</v>
      </c>
      <c r="G272" s="65">
        <v>42.07</v>
      </c>
      <c r="H272" s="65">
        <v>41.71</v>
      </c>
      <c r="I272" s="65">
        <v>39.26</v>
      </c>
      <c r="J272" s="65">
        <v>40.01</v>
      </c>
      <c r="K272" s="65">
        <v>40.42</v>
      </c>
      <c r="L272" s="65">
        <v>40.47</v>
      </c>
      <c r="M272" s="30">
        <v>36.47</v>
      </c>
      <c r="N272" s="30">
        <v>40.6</v>
      </c>
      <c r="O272" s="30">
        <v>37.19</v>
      </c>
      <c r="P272" s="30">
        <v>36.44</v>
      </c>
      <c r="Q272" s="30">
        <v>35.25</v>
      </c>
      <c r="R272" s="30">
        <v>38.409999999999997</v>
      </c>
      <c r="S272" s="30">
        <v>36.39</v>
      </c>
      <c r="T272" s="30">
        <v>36.78</v>
      </c>
      <c r="U272" s="30">
        <v>41.08</v>
      </c>
      <c r="V272" s="30">
        <v>43.57</v>
      </c>
      <c r="W272" s="30">
        <v>49.81</v>
      </c>
      <c r="X272" s="30">
        <v>44.82</v>
      </c>
      <c r="Y272" s="30">
        <v>44.76</v>
      </c>
    </row>
    <row r="273" spans="1:25" x14ac:dyDescent="0.25">
      <c r="A273" t="s">
        <v>590</v>
      </c>
      <c r="B273" s="137">
        <f t="shared" si="15"/>
        <v>5112</v>
      </c>
      <c r="C273" s="133">
        <v>5112</v>
      </c>
      <c r="D273" s="65">
        <v>0</v>
      </c>
      <c r="E273" s="65">
        <v>0</v>
      </c>
      <c r="F273" s="65">
        <v>6.48</v>
      </c>
      <c r="G273" s="65">
        <v>9.5399999999999991</v>
      </c>
      <c r="H273" s="65">
        <v>7.86</v>
      </c>
      <c r="I273" s="65">
        <v>6.21</v>
      </c>
      <c r="J273" s="65">
        <v>9.7200000000000006</v>
      </c>
      <c r="K273" s="65">
        <v>7.15</v>
      </c>
      <c r="L273" s="65">
        <v>11.05</v>
      </c>
      <c r="M273" s="30">
        <v>11.69</v>
      </c>
      <c r="N273" s="30">
        <v>14.89</v>
      </c>
      <c r="O273" s="30">
        <v>14.08</v>
      </c>
      <c r="P273" s="30">
        <v>10.62</v>
      </c>
      <c r="Q273" s="30">
        <v>13.24</v>
      </c>
      <c r="R273" s="30">
        <v>13.27</v>
      </c>
      <c r="S273" s="30">
        <v>16.420000000000002</v>
      </c>
      <c r="T273" s="30">
        <v>13.8</v>
      </c>
      <c r="U273" s="30">
        <v>15.65</v>
      </c>
      <c r="V273" s="30">
        <v>20.14</v>
      </c>
      <c r="W273" s="30">
        <v>24.53</v>
      </c>
      <c r="X273" s="30">
        <v>26.19</v>
      </c>
      <c r="Y273" s="30">
        <v>32.479999999999997</v>
      </c>
    </row>
    <row r="274" spans="1:25" x14ac:dyDescent="0.25">
      <c r="A274" t="s">
        <v>108</v>
      </c>
      <c r="B274" s="137">
        <f t="shared" si="15"/>
        <v>517</v>
      </c>
      <c r="C274" s="133">
        <v>517</v>
      </c>
      <c r="D274" s="65">
        <v>170.19</v>
      </c>
      <c r="E274" s="65">
        <v>196.75</v>
      </c>
      <c r="F274" s="65">
        <v>171.81</v>
      </c>
      <c r="G274" s="65">
        <v>166.53</v>
      </c>
      <c r="H274" s="65">
        <v>193.2</v>
      </c>
      <c r="I274" s="65">
        <v>173.82</v>
      </c>
      <c r="J274" s="65">
        <v>149.88999999999999</v>
      </c>
      <c r="K274" s="65">
        <v>157.74</v>
      </c>
      <c r="L274" s="65">
        <v>150.97</v>
      </c>
      <c r="M274" s="30">
        <v>170.87</v>
      </c>
      <c r="N274" s="30">
        <v>168.54</v>
      </c>
      <c r="O274" s="30">
        <v>158.44</v>
      </c>
      <c r="P274" s="30">
        <v>156.29</v>
      </c>
      <c r="Q274" s="30">
        <v>141.38999999999999</v>
      </c>
      <c r="R274" s="30">
        <v>159.08000000000001</v>
      </c>
      <c r="S274" s="30">
        <v>163.74</v>
      </c>
      <c r="T274" s="30">
        <v>144.88999999999999</v>
      </c>
      <c r="U274" s="30">
        <v>146.38</v>
      </c>
      <c r="V274" s="30">
        <v>140.55000000000001</v>
      </c>
      <c r="W274" s="30">
        <v>133.97</v>
      </c>
      <c r="X274" s="30">
        <v>112.59</v>
      </c>
      <c r="Y274" s="30">
        <v>119.95</v>
      </c>
    </row>
    <row r="275" spans="1:25" x14ac:dyDescent="0.25">
      <c r="A275" t="s">
        <v>591</v>
      </c>
      <c r="B275" s="137">
        <f t="shared" si="15"/>
        <v>518</v>
      </c>
      <c r="C275" s="133">
        <v>518</v>
      </c>
      <c r="D275" s="65">
        <v>6.94</v>
      </c>
      <c r="E275" s="65">
        <v>7.9</v>
      </c>
      <c r="F275" s="65">
        <v>6.97</v>
      </c>
      <c r="G275" s="65">
        <v>7.05</v>
      </c>
      <c r="H275" s="65">
        <v>7.72</v>
      </c>
      <c r="I275" s="65">
        <v>7.4</v>
      </c>
      <c r="J275" s="65">
        <v>3.92</v>
      </c>
      <c r="K275" s="65">
        <v>6.3</v>
      </c>
      <c r="L275" s="65">
        <v>7.31</v>
      </c>
      <c r="M275" s="30">
        <v>9.34</v>
      </c>
      <c r="N275" s="30">
        <v>9.7899999999999991</v>
      </c>
      <c r="O275" s="30">
        <v>9.73</v>
      </c>
      <c r="P275" s="30">
        <v>7.89</v>
      </c>
      <c r="Q275" s="30">
        <v>7.84</v>
      </c>
      <c r="R275" s="30">
        <v>6.13</v>
      </c>
      <c r="S275" s="30">
        <v>5.04</v>
      </c>
      <c r="T275" s="30">
        <v>9.32</v>
      </c>
      <c r="U275" s="30">
        <v>6.59</v>
      </c>
      <c r="V275" s="30">
        <v>9.5</v>
      </c>
      <c r="W275" s="30">
        <v>7.18</v>
      </c>
      <c r="X275" s="30">
        <v>11.17</v>
      </c>
      <c r="Y275" s="30">
        <v>6.97</v>
      </c>
    </row>
    <row r="276" spans="1:25" x14ac:dyDescent="0.25">
      <c r="A276" t="s">
        <v>592</v>
      </c>
      <c r="B276" s="137">
        <f t="shared" si="15"/>
        <v>5415</v>
      </c>
      <c r="C276" s="133">
        <v>5415</v>
      </c>
      <c r="D276" s="65">
        <v>153.16</v>
      </c>
      <c r="E276" s="65">
        <v>179.18</v>
      </c>
      <c r="F276" s="65">
        <v>215.26</v>
      </c>
      <c r="G276" s="65">
        <v>238.25</v>
      </c>
      <c r="H276" s="65">
        <v>247.72</v>
      </c>
      <c r="I276" s="65">
        <v>241.75</v>
      </c>
      <c r="J276" s="65">
        <v>250.29</v>
      </c>
      <c r="K276" s="65">
        <v>242.05</v>
      </c>
      <c r="L276" s="65">
        <v>250.92</v>
      </c>
      <c r="M276" s="30">
        <v>254.65</v>
      </c>
      <c r="N276" s="30">
        <v>257.41000000000003</v>
      </c>
      <c r="O276" s="30">
        <v>275.66000000000003</v>
      </c>
      <c r="P276" s="30">
        <v>266.10000000000002</v>
      </c>
      <c r="Q276" s="30">
        <v>273.94</v>
      </c>
      <c r="R276" s="30">
        <v>274.97000000000003</v>
      </c>
      <c r="S276" s="30">
        <v>303.29000000000002</v>
      </c>
      <c r="T276" s="30">
        <v>313.41000000000003</v>
      </c>
      <c r="U276" s="30">
        <v>327.42</v>
      </c>
      <c r="V276" s="30">
        <v>336.06</v>
      </c>
      <c r="W276" s="30">
        <v>346.09</v>
      </c>
      <c r="X276" s="30">
        <v>394.92</v>
      </c>
      <c r="Y276" s="30">
        <v>409.13</v>
      </c>
    </row>
    <row r="277" spans="1:25" x14ac:dyDescent="0.25">
      <c r="A277" t="s">
        <v>525</v>
      </c>
      <c r="B277" s="137" t="s">
        <v>209</v>
      </c>
      <c r="C277" s="133">
        <v>8112</v>
      </c>
      <c r="D277" s="65">
        <v>19.78</v>
      </c>
      <c r="E277" s="65">
        <v>22.5</v>
      </c>
      <c r="F277" s="65">
        <v>16.32</v>
      </c>
      <c r="G277" s="65">
        <v>15.4</v>
      </c>
      <c r="H277" s="65">
        <v>15.54</v>
      </c>
      <c r="I277" s="65">
        <v>16.29</v>
      </c>
      <c r="J277" s="65">
        <v>16.89</v>
      </c>
      <c r="K277" s="65">
        <v>19.68</v>
      </c>
      <c r="L277" s="65">
        <v>20</v>
      </c>
      <c r="M277" s="30">
        <v>15.7</v>
      </c>
      <c r="N277" s="30">
        <v>19.239999999999998</v>
      </c>
      <c r="O277" s="30">
        <v>17.38</v>
      </c>
      <c r="P277" s="30">
        <v>16.579999999999998</v>
      </c>
      <c r="Q277" s="30">
        <v>20.32</v>
      </c>
      <c r="R277" s="30">
        <v>18.22</v>
      </c>
      <c r="S277" s="30">
        <v>16.649999999999999</v>
      </c>
      <c r="T277" s="30">
        <v>17.760000000000002</v>
      </c>
      <c r="U277" s="30">
        <v>17.82</v>
      </c>
      <c r="V277" s="30">
        <v>18.55</v>
      </c>
      <c r="W277" s="30">
        <v>18.57</v>
      </c>
      <c r="X277" s="30">
        <v>15.75</v>
      </c>
      <c r="Y277" s="30">
        <v>20.010000000000002</v>
      </c>
    </row>
    <row r="282" spans="1:25" x14ac:dyDescent="0.25">
      <c r="A282" s="144" t="s">
        <v>598</v>
      </c>
      <c r="B282" s="145"/>
      <c r="C282" s="146"/>
      <c r="D282" s="146">
        <f t="shared" ref="D282:X282" si="16">SUM(D283:D301)</f>
        <v>5777.96</v>
      </c>
      <c r="E282" s="146">
        <f t="shared" si="16"/>
        <v>5919.880000000001</v>
      </c>
      <c r="F282" s="146">
        <f t="shared" si="16"/>
        <v>6098.2100000000009</v>
      </c>
      <c r="G282" s="146">
        <f t="shared" si="16"/>
        <v>6239.52</v>
      </c>
      <c r="H282" s="146">
        <f t="shared" si="16"/>
        <v>6275.15</v>
      </c>
      <c r="I282" s="146">
        <f t="shared" si="16"/>
        <v>6369.77</v>
      </c>
      <c r="J282" s="146">
        <f t="shared" si="16"/>
        <v>6436.5700000000006</v>
      </c>
      <c r="K282" s="146">
        <f t="shared" si="16"/>
        <v>6510.9700000000012</v>
      </c>
      <c r="L282" s="146">
        <f t="shared" si="16"/>
        <v>6616.2699999999986</v>
      </c>
      <c r="M282" s="146">
        <f t="shared" si="16"/>
        <v>6617.27</v>
      </c>
      <c r="N282" s="146">
        <f t="shared" si="16"/>
        <v>6662.670000000001</v>
      </c>
      <c r="O282" s="146">
        <f t="shared" si="16"/>
        <v>6644.0599999999995</v>
      </c>
      <c r="P282" s="146">
        <f t="shared" si="16"/>
        <v>6419.7900000000009</v>
      </c>
      <c r="Q282" s="146">
        <f t="shared" si="16"/>
        <v>6500.67</v>
      </c>
      <c r="R282" s="146">
        <f t="shared" si="16"/>
        <v>6621.6699999999992</v>
      </c>
      <c r="S282" s="146">
        <f t="shared" si="16"/>
        <v>6650.8199999999988</v>
      </c>
      <c r="T282" s="146">
        <f t="shared" si="16"/>
        <v>6695.9400000000014</v>
      </c>
      <c r="U282" s="146">
        <f t="shared" si="16"/>
        <v>6729.0899999999992</v>
      </c>
      <c r="V282" s="146">
        <f t="shared" si="16"/>
        <v>6812.14</v>
      </c>
      <c r="W282" s="146">
        <f t="shared" si="16"/>
        <v>6824.0999999999995</v>
      </c>
      <c r="X282" s="146">
        <f t="shared" si="16"/>
        <v>6976.09</v>
      </c>
      <c r="Y282" s="147">
        <f>SUM(Y283:Y301)</f>
        <v>7008.0300000000007</v>
      </c>
    </row>
    <row r="283" spans="1:25" x14ac:dyDescent="0.25">
      <c r="A283" s="5" t="s">
        <v>13</v>
      </c>
      <c r="B283" s="5"/>
      <c r="C283" s="13">
        <v>11</v>
      </c>
      <c r="D283" s="64">
        <v>524.54999999999995</v>
      </c>
      <c r="E283" s="64">
        <v>533.27</v>
      </c>
      <c r="F283" s="64">
        <v>512.92999999999995</v>
      </c>
      <c r="G283" s="64">
        <v>485.34</v>
      </c>
      <c r="H283" s="64">
        <v>422.54</v>
      </c>
      <c r="I283" s="64">
        <v>423.37</v>
      </c>
      <c r="J283" s="64">
        <v>432.04</v>
      </c>
      <c r="K283" s="64">
        <v>420.26</v>
      </c>
      <c r="L283" s="64">
        <v>438.39</v>
      </c>
      <c r="M283" s="20">
        <v>435.41</v>
      </c>
      <c r="N283" s="20">
        <v>418.92</v>
      </c>
      <c r="O283" s="20">
        <v>405.45</v>
      </c>
      <c r="P283" s="20">
        <v>395.27</v>
      </c>
      <c r="Q283" s="20">
        <v>378.93</v>
      </c>
      <c r="R283" s="20">
        <v>375.59</v>
      </c>
      <c r="S283" s="20">
        <v>374.7</v>
      </c>
      <c r="T283" s="20">
        <v>381.85</v>
      </c>
      <c r="U283" s="20">
        <v>370.16</v>
      </c>
      <c r="V283" s="20">
        <v>359.91</v>
      </c>
      <c r="W283" s="20">
        <v>352.21</v>
      </c>
      <c r="X283" s="20">
        <v>344.89</v>
      </c>
      <c r="Y283" s="20">
        <v>345.55</v>
      </c>
    </row>
    <row r="284" spans="1:25" x14ac:dyDescent="0.25">
      <c r="A284" s="5" t="s">
        <v>18</v>
      </c>
      <c r="B284" s="5"/>
      <c r="C284" s="13">
        <v>21</v>
      </c>
      <c r="D284" s="64">
        <v>185.74</v>
      </c>
      <c r="E284" s="64">
        <v>180.62</v>
      </c>
      <c r="F284" s="64">
        <v>154.24</v>
      </c>
      <c r="G284" s="64">
        <v>159.26</v>
      </c>
      <c r="H284" s="64">
        <v>176.4</v>
      </c>
      <c r="I284" s="64">
        <v>169.48</v>
      </c>
      <c r="J284" s="64">
        <v>177.15</v>
      </c>
      <c r="K284" s="64">
        <v>186.63</v>
      </c>
      <c r="L284" s="64">
        <v>213.28</v>
      </c>
      <c r="M284" s="20">
        <v>245.39</v>
      </c>
      <c r="N284" s="20">
        <v>259.02999999999997</v>
      </c>
      <c r="O284" s="20">
        <v>265.85000000000002</v>
      </c>
      <c r="P284" s="20">
        <v>246.05</v>
      </c>
      <c r="Q284" s="20">
        <v>252.19</v>
      </c>
      <c r="R284" s="20">
        <v>272.23</v>
      </c>
      <c r="S284" s="20">
        <v>296.51</v>
      </c>
      <c r="T284" s="20">
        <v>300.24</v>
      </c>
      <c r="U284" s="20">
        <v>307.52999999999997</v>
      </c>
      <c r="V284" s="20">
        <v>289.91000000000003</v>
      </c>
      <c r="W284" s="20">
        <v>263.8</v>
      </c>
      <c r="X284" s="20">
        <v>264.23</v>
      </c>
      <c r="Y284" s="20">
        <v>272.27</v>
      </c>
    </row>
    <row r="285" spans="1:25" x14ac:dyDescent="0.25">
      <c r="A285" s="7" t="s">
        <v>20</v>
      </c>
      <c r="B285" s="7"/>
      <c r="C285" s="14">
        <v>2211</v>
      </c>
      <c r="D285" s="65">
        <v>89.6</v>
      </c>
      <c r="E285" s="65">
        <v>89.07</v>
      </c>
      <c r="F285" s="65">
        <v>87</v>
      </c>
      <c r="G285" s="65">
        <v>86.46</v>
      </c>
      <c r="H285" s="65">
        <v>92.51</v>
      </c>
      <c r="I285" s="65">
        <v>97.83</v>
      </c>
      <c r="J285" s="65">
        <v>97.56</v>
      </c>
      <c r="K285" s="65">
        <v>102.47</v>
      </c>
      <c r="L285" s="65">
        <v>95.27</v>
      </c>
      <c r="M285" s="21">
        <v>92.04</v>
      </c>
      <c r="N285" s="21">
        <v>105.8</v>
      </c>
      <c r="O285" s="21">
        <v>111.91</v>
      </c>
      <c r="P285" s="21">
        <v>108.67</v>
      </c>
      <c r="Q285" s="21">
        <v>110.22</v>
      </c>
      <c r="R285" s="21">
        <v>106.76</v>
      </c>
      <c r="S285" s="21">
        <v>101.73</v>
      </c>
      <c r="T285" s="21">
        <v>97.86</v>
      </c>
      <c r="U285" s="21">
        <v>103.36</v>
      </c>
      <c r="V285" s="21">
        <v>100.38</v>
      </c>
      <c r="W285" s="21">
        <v>100.78</v>
      </c>
      <c r="X285" s="21">
        <v>101.66</v>
      </c>
      <c r="Y285" s="21">
        <v>111.44</v>
      </c>
    </row>
    <row r="286" spans="1:25" x14ac:dyDescent="0.25">
      <c r="A286" s="5" t="s">
        <v>23</v>
      </c>
      <c r="B286" s="5"/>
      <c r="C286" s="13" t="s">
        <v>188</v>
      </c>
      <c r="D286" s="64">
        <v>2021.2</v>
      </c>
      <c r="E286" s="64">
        <v>2103.2800000000002</v>
      </c>
      <c r="F286" s="64">
        <v>2188.2199999999998</v>
      </c>
      <c r="G286" s="64">
        <v>2242.29</v>
      </c>
      <c r="H286" s="64">
        <v>2222.0500000000002</v>
      </c>
      <c r="I286" s="64">
        <v>2288.92</v>
      </c>
      <c r="J286" s="64">
        <v>2277.37</v>
      </c>
      <c r="K286" s="64">
        <v>2297.15</v>
      </c>
      <c r="L286" s="64">
        <v>2203.4</v>
      </c>
      <c r="M286" s="20">
        <v>2102.16</v>
      </c>
      <c r="N286" s="20">
        <v>2026.05</v>
      </c>
      <c r="O286" s="20">
        <v>1927.19</v>
      </c>
      <c r="P286" s="20">
        <v>1745.08</v>
      </c>
      <c r="Q286" s="20">
        <v>1710.71</v>
      </c>
      <c r="R286" s="20">
        <v>1721.77</v>
      </c>
      <c r="S286" s="20">
        <v>1746.46</v>
      </c>
      <c r="T286" s="20">
        <v>1723.14</v>
      </c>
      <c r="U286" s="20">
        <v>1710.99</v>
      </c>
      <c r="V286" s="20">
        <v>1712.44</v>
      </c>
      <c r="W286" s="20">
        <v>1694.77</v>
      </c>
      <c r="X286" s="20">
        <v>1724.84</v>
      </c>
      <c r="Y286" s="20">
        <v>1728.37</v>
      </c>
    </row>
    <row r="287" spans="1:25" x14ac:dyDescent="0.25">
      <c r="A287" s="5" t="s">
        <v>63</v>
      </c>
      <c r="B287" s="5"/>
      <c r="C287" s="13">
        <v>41</v>
      </c>
      <c r="D287" s="64">
        <v>453.8</v>
      </c>
      <c r="E287" s="64">
        <v>456.75</v>
      </c>
      <c r="F287" s="64">
        <v>531.80999999999995</v>
      </c>
      <c r="G287" s="64">
        <v>545.76</v>
      </c>
      <c r="H287" s="64">
        <v>551.6</v>
      </c>
      <c r="I287" s="64">
        <v>545.9</v>
      </c>
      <c r="J287" s="64">
        <v>572.44000000000005</v>
      </c>
      <c r="K287" s="64">
        <v>580.49</v>
      </c>
      <c r="L287" s="64">
        <v>604.74</v>
      </c>
      <c r="M287" s="20">
        <v>606.80999999999995</v>
      </c>
      <c r="N287" s="20">
        <v>620.69000000000005</v>
      </c>
      <c r="O287" s="20">
        <v>626.57000000000005</v>
      </c>
      <c r="P287" s="20">
        <v>626.1</v>
      </c>
      <c r="Q287" s="20">
        <v>625.34</v>
      </c>
      <c r="R287" s="20">
        <v>628.89</v>
      </c>
      <c r="S287" s="20">
        <v>608.96</v>
      </c>
      <c r="T287" s="20">
        <v>604.96</v>
      </c>
      <c r="U287" s="20">
        <v>622.21</v>
      </c>
      <c r="V287" s="20">
        <v>666.93</v>
      </c>
      <c r="W287" s="20">
        <v>678.08</v>
      </c>
      <c r="X287" s="20">
        <v>673.38</v>
      </c>
      <c r="Y287" s="20">
        <v>656.3</v>
      </c>
    </row>
    <row r="288" spans="1:25" x14ac:dyDescent="0.25">
      <c r="A288" s="6" t="s">
        <v>85</v>
      </c>
      <c r="C288" s="14">
        <v>454</v>
      </c>
      <c r="D288" s="65">
        <v>55.41</v>
      </c>
      <c r="E288" s="65">
        <v>58.66</v>
      </c>
      <c r="F288" s="65">
        <v>60.94</v>
      </c>
      <c r="G288" s="65">
        <v>48.05</v>
      </c>
      <c r="H288" s="65">
        <v>51.64</v>
      </c>
      <c r="I288" s="65">
        <v>49.58</v>
      </c>
      <c r="J288" s="65">
        <v>50.46</v>
      </c>
      <c r="K288" s="65">
        <v>47.65</v>
      </c>
      <c r="L288" s="65">
        <v>51.72</v>
      </c>
      <c r="M288" s="21">
        <v>48.66</v>
      </c>
      <c r="N288" s="21">
        <v>49.23</v>
      </c>
      <c r="O288" s="21">
        <v>45.23</v>
      </c>
      <c r="P288" s="21">
        <v>51.85</v>
      </c>
      <c r="Q288" s="21">
        <v>51.39</v>
      </c>
      <c r="R288" s="21">
        <v>53.19</v>
      </c>
      <c r="S288" s="21">
        <v>53.86</v>
      </c>
      <c r="T288" s="21">
        <v>55.14</v>
      </c>
      <c r="U288" s="21">
        <v>54.58</v>
      </c>
      <c r="V288" s="21">
        <v>57</v>
      </c>
      <c r="W288" s="21">
        <v>56.36</v>
      </c>
      <c r="X288" s="21">
        <v>56.69</v>
      </c>
      <c r="Y288" s="21">
        <v>60.83</v>
      </c>
    </row>
    <row r="289" spans="1:25" x14ac:dyDescent="0.25">
      <c r="A289" s="6" t="s">
        <v>101</v>
      </c>
      <c r="C289" s="14">
        <v>511</v>
      </c>
      <c r="D289" s="65">
        <v>81.92</v>
      </c>
      <c r="E289" s="65">
        <v>73.53</v>
      </c>
      <c r="F289" s="65">
        <v>79.540000000000006</v>
      </c>
      <c r="G289" s="65">
        <v>93.43</v>
      </c>
      <c r="H289" s="65">
        <v>85.33</v>
      </c>
      <c r="I289" s="65">
        <v>79.92</v>
      </c>
      <c r="J289" s="65">
        <v>93.41</v>
      </c>
      <c r="K289" s="65">
        <v>84.9</v>
      </c>
      <c r="L289" s="65">
        <v>91.79</v>
      </c>
      <c r="M289" s="21">
        <v>86.74</v>
      </c>
      <c r="N289" s="21">
        <v>85.57</v>
      </c>
      <c r="O289" s="21">
        <v>83.15</v>
      </c>
      <c r="P289" s="21">
        <v>79.73</v>
      </c>
      <c r="Q289" s="21">
        <v>88.31</v>
      </c>
      <c r="R289" s="21">
        <v>87.77</v>
      </c>
      <c r="S289" s="21">
        <v>83.63</v>
      </c>
      <c r="T289" s="21">
        <v>71.92</v>
      </c>
      <c r="U289" s="21">
        <v>74.75</v>
      </c>
      <c r="V289" s="21">
        <v>72.08</v>
      </c>
      <c r="W289" s="21">
        <v>71.73</v>
      </c>
      <c r="X289" s="21">
        <v>66.91</v>
      </c>
      <c r="Y289" s="21">
        <v>67.98</v>
      </c>
    </row>
    <row r="290" spans="1:25" x14ac:dyDescent="0.25">
      <c r="A290" s="6" t="s">
        <v>104</v>
      </c>
      <c r="C290" s="14">
        <v>512</v>
      </c>
      <c r="D290" s="65">
        <v>34.46</v>
      </c>
      <c r="E290" s="65">
        <v>32.479999999999997</v>
      </c>
      <c r="F290" s="65">
        <v>46.82</v>
      </c>
      <c r="G290" s="65">
        <v>47.37</v>
      </c>
      <c r="H290" s="65">
        <v>49.98</v>
      </c>
      <c r="I290" s="65">
        <v>53.87</v>
      </c>
      <c r="J290" s="65">
        <v>57.05</v>
      </c>
      <c r="K290" s="65">
        <v>54.42</v>
      </c>
      <c r="L290" s="65">
        <v>56.35</v>
      </c>
      <c r="M290" s="21">
        <v>53.9</v>
      </c>
      <c r="N290" s="21">
        <v>62.9</v>
      </c>
      <c r="O290" s="21">
        <v>61</v>
      </c>
      <c r="P290" s="21">
        <v>51.3</v>
      </c>
      <c r="Q290" s="21">
        <v>57.87</v>
      </c>
      <c r="R290" s="21">
        <v>54.13</v>
      </c>
      <c r="S290" s="21">
        <v>55.04</v>
      </c>
      <c r="T290" s="21">
        <v>62.11</v>
      </c>
      <c r="U290" s="21">
        <v>56.29</v>
      </c>
      <c r="V290" s="21">
        <v>61.01</v>
      </c>
      <c r="W290" s="21">
        <v>81.39</v>
      </c>
      <c r="X290" s="21">
        <v>87.67</v>
      </c>
      <c r="Y290" s="21">
        <v>81.14</v>
      </c>
    </row>
    <row r="291" spans="1:25" x14ac:dyDescent="0.25">
      <c r="A291" s="6" t="s">
        <v>107</v>
      </c>
      <c r="C291" s="14">
        <v>515</v>
      </c>
      <c r="D291" s="65">
        <v>39.69</v>
      </c>
      <c r="E291" s="65">
        <v>42.9</v>
      </c>
      <c r="F291" s="65">
        <v>43.75</v>
      </c>
      <c r="G291" s="65">
        <v>43.29</v>
      </c>
      <c r="H291" s="65">
        <v>41.98</v>
      </c>
      <c r="I291" s="65">
        <v>39.79</v>
      </c>
      <c r="J291" s="65">
        <v>42.06</v>
      </c>
      <c r="K291" s="65">
        <v>42.35</v>
      </c>
      <c r="L291" s="65">
        <v>47.57</v>
      </c>
      <c r="M291" s="21">
        <v>42.47</v>
      </c>
      <c r="N291" s="21">
        <v>48.35</v>
      </c>
      <c r="O291" s="21">
        <v>43.18</v>
      </c>
      <c r="P291" s="21">
        <v>44.79</v>
      </c>
      <c r="Q291" s="21">
        <v>44.7</v>
      </c>
      <c r="R291" s="21">
        <v>42.03</v>
      </c>
      <c r="S291" s="21">
        <v>40.22</v>
      </c>
      <c r="T291" s="21">
        <v>39.630000000000003</v>
      </c>
      <c r="U291" s="21">
        <v>40.17</v>
      </c>
      <c r="V291" s="21">
        <v>43.11</v>
      </c>
      <c r="W291" s="21">
        <v>34.15</v>
      </c>
      <c r="X291" s="21">
        <v>33.82</v>
      </c>
      <c r="Y291" s="21">
        <v>30.39</v>
      </c>
    </row>
    <row r="292" spans="1:25" x14ac:dyDescent="0.25">
      <c r="A292" s="6" t="s">
        <v>109</v>
      </c>
      <c r="C292" s="14">
        <v>518</v>
      </c>
      <c r="D292" s="65">
        <v>6.94</v>
      </c>
      <c r="E292" s="65">
        <v>7.9</v>
      </c>
      <c r="F292" s="65">
        <v>6.97</v>
      </c>
      <c r="G292" s="65">
        <v>7.05</v>
      </c>
      <c r="H292" s="65">
        <v>7.72</v>
      </c>
      <c r="I292" s="65">
        <v>7.4</v>
      </c>
      <c r="J292" s="65">
        <v>3.92</v>
      </c>
      <c r="K292" s="65">
        <v>6.3</v>
      </c>
      <c r="L292" s="65">
        <v>7.31</v>
      </c>
      <c r="M292" s="21">
        <v>9.34</v>
      </c>
      <c r="N292" s="21">
        <v>9.7899999999999991</v>
      </c>
      <c r="O292" s="21">
        <v>9.73</v>
      </c>
      <c r="P292" s="21">
        <v>7.89</v>
      </c>
      <c r="Q292" s="21">
        <v>7.84</v>
      </c>
      <c r="R292" s="21">
        <v>6.13</v>
      </c>
      <c r="S292" s="21">
        <v>5.04</v>
      </c>
      <c r="T292" s="21">
        <v>9.32</v>
      </c>
      <c r="U292" s="21">
        <v>6.59</v>
      </c>
      <c r="V292" s="21">
        <v>9.5</v>
      </c>
      <c r="W292" s="21">
        <v>7.18</v>
      </c>
      <c r="X292" s="21">
        <v>11.17</v>
      </c>
      <c r="Y292" s="21">
        <v>6.97</v>
      </c>
    </row>
    <row r="293" spans="1:25" x14ac:dyDescent="0.25">
      <c r="A293" s="6" t="s">
        <v>114</v>
      </c>
      <c r="C293" s="14">
        <v>522</v>
      </c>
      <c r="D293" s="65">
        <v>336.84</v>
      </c>
      <c r="E293" s="65">
        <v>318.87</v>
      </c>
      <c r="F293" s="65">
        <v>322.05</v>
      </c>
      <c r="G293" s="65">
        <v>309.25</v>
      </c>
      <c r="H293" s="65">
        <v>331.2</v>
      </c>
      <c r="I293" s="65">
        <v>329.41</v>
      </c>
      <c r="J293" s="65">
        <v>330.17</v>
      </c>
      <c r="K293" s="65">
        <v>339.08</v>
      </c>
      <c r="L293" s="65">
        <v>356.8</v>
      </c>
      <c r="M293" s="21">
        <v>378.89</v>
      </c>
      <c r="N293" s="21">
        <v>383.39</v>
      </c>
      <c r="O293" s="21">
        <v>402.93</v>
      </c>
      <c r="P293" s="21">
        <v>384.72</v>
      </c>
      <c r="Q293" s="21">
        <v>403.63</v>
      </c>
      <c r="R293" s="21">
        <v>365.97</v>
      </c>
      <c r="S293" s="21">
        <v>384.15</v>
      </c>
      <c r="T293" s="21">
        <v>379.9</v>
      </c>
      <c r="U293" s="21">
        <v>399.52</v>
      </c>
      <c r="V293" s="21">
        <v>401.51</v>
      </c>
      <c r="W293" s="21">
        <v>402.52</v>
      </c>
      <c r="X293" s="21">
        <v>413.03</v>
      </c>
      <c r="Y293" s="21">
        <v>403.04</v>
      </c>
    </row>
    <row r="294" spans="1:25" x14ac:dyDescent="0.25">
      <c r="A294" s="7" t="s">
        <v>117</v>
      </c>
      <c r="C294" s="14">
        <v>5241</v>
      </c>
      <c r="D294" s="65">
        <v>169.29</v>
      </c>
      <c r="E294" s="65">
        <v>156</v>
      </c>
      <c r="F294" s="65">
        <v>124.53</v>
      </c>
      <c r="G294" s="65">
        <v>137.47999999999999</v>
      </c>
      <c r="H294" s="65">
        <v>141.66</v>
      </c>
      <c r="I294" s="65">
        <v>146.54</v>
      </c>
      <c r="J294" s="65">
        <v>136.94999999999999</v>
      </c>
      <c r="K294" s="65">
        <v>155.43</v>
      </c>
      <c r="L294" s="65">
        <v>142.79</v>
      </c>
      <c r="M294" s="21">
        <v>145.88</v>
      </c>
      <c r="N294" s="21">
        <v>155.1</v>
      </c>
      <c r="O294" s="21">
        <v>160.62</v>
      </c>
      <c r="P294" s="21">
        <v>162.01</v>
      </c>
      <c r="Q294" s="21">
        <v>157.76</v>
      </c>
      <c r="R294" s="21">
        <v>169.25</v>
      </c>
      <c r="S294" s="21">
        <v>158.47</v>
      </c>
      <c r="T294" s="21">
        <v>150.74</v>
      </c>
      <c r="U294" s="21">
        <v>147.41999999999999</v>
      </c>
      <c r="V294" s="21">
        <v>148.65</v>
      </c>
      <c r="W294" s="21">
        <v>138.02000000000001</v>
      </c>
      <c r="X294" s="21">
        <v>150.01</v>
      </c>
      <c r="Y294" s="21">
        <v>152.1</v>
      </c>
    </row>
    <row r="295" spans="1:25" x14ac:dyDescent="0.25">
      <c r="A295" s="6" t="s">
        <v>119</v>
      </c>
      <c r="C295" s="14" t="s">
        <v>204</v>
      </c>
      <c r="D295" s="65">
        <v>72.13</v>
      </c>
      <c r="E295" s="65">
        <v>79.63</v>
      </c>
      <c r="F295" s="65">
        <v>93.17</v>
      </c>
      <c r="G295" s="65">
        <v>95.84</v>
      </c>
      <c r="H295" s="65">
        <v>102.34</v>
      </c>
      <c r="I295" s="65">
        <v>113.51</v>
      </c>
      <c r="J295" s="65">
        <v>112.43</v>
      </c>
      <c r="K295" s="65">
        <v>111.51</v>
      </c>
      <c r="L295" s="65">
        <v>119.58999999999999</v>
      </c>
      <c r="M295" s="21">
        <v>116.24</v>
      </c>
      <c r="N295" s="21">
        <v>121.72</v>
      </c>
      <c r="O295" s="21">
        <v>112.95</v>
      </c>
      <c r="P295" s="21">
        <v>125.19999999999999</v>
      </c>
      <c r="Q295" s="21">
        <v>122.24</v>
      </c>
      <c r="R295" s="21">
        <v>124.89</v>
      </c>
      <c r="S295" s="21">
        <v>127.15</v>
      </c>
      <c r="T295" s="21">
        <v>141.57</v>
      </c>
      <c r="U295" s="21">
        <v>136.41999999999999</v>
      </c>
      <c r="V295" s="21">
        <v>142.04999999999998</v>
      </c>
      <c r="W295" s="21">
        <v>156.88999999999999</v>
      </c>
      <c r="X295" s="21">
        <v>162.29</v>
      </c>
      <c r="Y295" s="21">
        <v>169.85000000000002</v>
      </c>
    </row>
    <row r="296" spans="1:25" x14ac:dyDescent="0.25">
      <c r="A296" s="148" t="s">
        <v>599</v>
      </c>
      <c r="C296" s="149">
        <v>5324</v>
      </c>
      <c r="D296" s="65">
        <v>11.09</v>
      </c>
      <c r="E296" s="65">
        <v>10.43</v>
      </c>
      <c r="F296" s="65">
        <v>11.96</v>
      </c>
      <c r="G296" s="65">
        <v>12.58</v>
      </c>
      <c r="H296" s="65">
        <v>13.86</v>
      </c>
      <c r="I296" s="65">
        <v>15.7</v>
      </c>
      <c r="J296" s="65">
        <v>15.12</v>
      </c>
      <c r="K296" s="65">
        <v>16.07</v>
      </c>
      <c r="L296" s="65">
        <v>17.29</v>
      </c>
      <c r="M296" s="21">
        <v>18.68</v>
      </c>
      <c r="N296" s="21">
        <v>19.25</v>
      </c>
      <c r="O296" s="21">
        <v>23.46</v>
      </c>
      <c r="P296" s="21">
        <v>19.78</v>
      </c>
      <c r="Q296" s="21">
        <v>20.170000000000002</v>
      </c>
      <c r="R296" s="21">
        <v>23.86</v>
      </c>
      <c r="S296" s="21">
        <v>20.329999999999998</v>
      </c>
      <c r="T296" s="21">
        <v>20.420000000000002</v>
      </c>
      <c r="U296" s="21">
        <v>21.12</v>
      </c>
      <c r="V296" s="21">
        <v>21.98</v>
      </c>
      <c r="W296" s="21">
        <v>17.78</v>
      </c>
      <c r="X296" s="21">
        <v>23.18</v>
      </c>
      <c r="Y296" s="21">
        <v>20.96</v>
      </c>
    </row>
    <row r="297" spans="1:25" x14ac:dyDescent="0.25">
      <c r="A297" s="5" t="s">
        <v>127</v>
      </c>
      <c r="B297" s="5"/>
      <c r="C297" s="13">
        <v>54</v>
      </c>
      <c r="D297" s="64">
        <v>779.77</v>
      </c>
      <c r="E297" s="64">
        <v>849.37</v>
      </c>
      <c r="F297" s="64">
        <v>903.41</v>
      </c>
      <c r="G297" s="64">
        <v>935.73</v>
      </c>
      <c r="H297" s="64">
        <v>988.08</v>
      </c>
      <c r="I297" s="64">
        <v>987.25</v>
      </c>
      <c r="J297" s="64">
        <v>1002.66</v>
      </c>
      <c r="K297" s="64">
        <v>1012.93</v>
      </c>
      <c r="L297" s="64">
        <v>1041.1099999999999</v>
      </c>
      <c r="M297" s="20">
        <v>1075.1600000000001</v>
      </c>
      <c r="N297" s="20">
        <v>1124.04</v>
      </c>
      <c r="O297" s="20">
        <v>1173.3800000000001</v>
      </c>
      <c r="P297" s="20">
        <v>1149.92</v>
      </c>
      <c r="Q297" s="20">
        <v>1216.1099999999999</v>
      </c>
      <c r="R297" s="20">
        <v>1264.57</v>
      </c>
      <c r="S297" s="20">
        <v>1270.75</v>
      </c>
      <c r="T297" s="20">
        <v>1310.85</v>
      </c>
      <c r="U297" s="20">
        <v>1333.31</v>
      </c>
      <c r="V297" s="20">
        <v>1365.75</v>
      </c>
      <c r="W297" s="20">
        <v>1393.66</v>
      </c>
      <c r="X297" s="20">
        <v>1448.83</v>
      </c>
      <c r="Y297" s="20">
        <v>1466.84</v>
      </c>
    </row>
    <row r="298" spans="1:25" x14ac:dyDescent="0.25">
      <c r="A298" s="7" t="s">
        <v>150</v>
      </c>
      <c r="C298" s="14">
        <v>6112</v>
      </c>
      <c r="D298" s="65">
        <v>78.760000000000005</v>
      </c>
      <c r="E298" s="65">
        <v>78.959999999999994</v>
      </c>
      <c r="F298" s="65">
        <v>84.5</v>
      </c>
      <c r="G298" s="65">
        <v>94.37</v>
      </c>
      <c r="H298" s="65">
        <v>91.2</v>
      </c>
      <c r="I298" s="65">
        <v>89.86</v>
      </c>
      <c r="J298" s="65">
        <v>84.97</v>
      </c>
      <c r="K298" s="65">
        <v>95.75</v>
      </c>
      <c r="L298" s="65">
        <v>100.76</v>
      </c>
      <c r="M298" s="21">
        <v>107.43</v>
      </c>
      <c r="N298" s="21">
        <v>98.65</v>
      </c>
      <c r="O298" s="21">
        <v>94.65</v>
      </c>
      <c r="P298" s="21">
        <v>101.29</v>
      </c>
      <c r="Q298" s="21">
        <v>99.42</v>
      </c>
      <c r="R298" s="21">
        <v>103.07</v>
      </c>
      <c r="S298" s="21">
        <v>105.82</v>
      </c>
      <c r="T298" s="21">
        <v>99.59</v>
      </c>
      <c r="U298" s="21">
        <v>109.12</v>
      </c>
      <c r="V298" s="21">
        <v>117.13</v>
      </c>
      <c r="W298" s="21">
        <v>99</v>
      </c>
      <c r="X298" s="21">
        <v>109.01</v>
      </c>
      <c r="Y298" s="21">
        <v>114.39</v>
      </c>
    </row>
    <row r="299" spans="1:25" x14ac:dyDescent="0.25">
      <c r="A299" s="7" t="s">
        <v>151</v>
      </c>
      <c r="C299" s="14">
        <v>6113</v>
      </c>
      <c r="D299" s="65">
        <v>163.98</v>
      </c>
      <c r="E299" s="65">
        <v>158.71</v>
      </c>
      <c r="F299" s="65">
        <v>164.06</v>
      </c>
      <c r="G299" s="65">
        <v>162.33000000000001</v>
      </c>
      <c r="H299" s="65">
        <v>166.85</v>
      </c>
      <c r="I299" s="65">
        <v>175.64</v>
      </c>
      <c r="J299" s="65">
        <v>187.41</v>
      </c>
      <c r="K299" s="65">
        <v>192.61</v>
      </c>
      <c r="L299" s="65">
        <v>219.65</v>
      </c>
      <c r="M299" s="21">
        <v>235.84</v>
      </c>
      <c r="N299" s="21">
        <v>238.18</v>
      </c>
      <c r="O299" s="21">
        <v>235.72</v>
      </c>
      <c r="P299" s="21">
        <v>225.39</v>
      </c>
      <c r="Q299" s="21">
        <v>233.64</v>
      </c>
      <c r="R299" s="21">
        <v>253.54</v>
      </c>
      <c r="S299" s="21">
        <v>254.95</v>
      </c>
      <c r="T299" s="21">
        <v>255.3</v>
      </c>
      <c r="U299" s="21">
        <v>246.07</v>
      </c>
      <c r="V299" s="21">
        <v>257.11</v>
      </c>
      <c r="W299" s="21">
        <v>267.24</v>
      </c>
      <c r="X299" s="21">
        <v>265.76</v>
      </c>
      <c r="Y299" s="21">
        <v>262.35000000000002</v>
      </c>
    </row>
    <row r="300" spans="1:25" x14ac:dyDescent="0.25">
      <c r="A300" s="6" t="s">
        <v>155</v>
      </c>
      <c r="C300" s="14">
        <v>622</v>
      </c>
      <c r="D300" s="65">
        <v>487.76</v>
      </c>
      <c r="E300" s="65">
        <v>496.89</v>
      </c>
      <c r="F300" s="65">
        <v>497.88</v>
      </c>
      <c r="G300" s="65">
        <v>532.17999999999995</v>
      </c>
      <c r="H300" s="65">
        <v>544.1</v>
      </c>
      <c r="I300" s="65">
        <v>563.30999999999995</v>
      </c>
      <c r="J300" s="65">
        <v>561.22</v>
      </c>
      <c r="K300" s="65">
        <v>574.37</v>
      </c>
      <c r="L300" s="65">
        <v>605.23</v>
      </c>
      <c r="M300" s="21">
        <v>622.38</v>
      </c>
      <c r="N300" s="21">
        <v>630.49</v>
      </c>
      <c r="O300" s="21">
        <v>661.61</v>
      </c>
      <c r="P300" s="21">
        <v>685.82</v>
      </c>
      <c r="Q300" s="21">
        <v>719.17</v>
      </c>
      <c r="R300" s="21">
        <v>756.5</v>
      </c>
      <c r="S300" s="21">
        <v>751.82</v>
      </c>
      <c r="T300" s="21">
        <v>792.47</v>
      </c>
      <c r="U300" s="21">
        <v>785.36</v>
      </c>
      <c r="V300" s="21">
        <v>787.98</v>
      </c>
      <c r="W300" s="21">
        <v>815.58</v>
      </c>
      <c r="X300" s="21">
        <v>835.86</v>
      </c>
      <c r="Y300" s="21">
        <v>868</v>
      </c>
    </row>
    <row r="301" spans="1:25" x14ac:dyDescent="0.25">
      <c r="A301" s="6" t="s">
        <v>162</v>
      </c>
      <c r="C301" s="14">
        <v>721</v>
      </c>
      <c r="D301" s="65">
        <v>185.03</v>
      </c>
      <c r="E301" s="65">
        <v>192.56</v>
      </c>
      <c r="F301" s="65">
        <v>184.43</v>
      </c>
      <c r="G301" s="65">
        <v>201.46</v>
      </c>
      <c r="H301" s="65">
        <v>194.11</v>
      </c>
      <c r="I301" s="65">
        <v>192.49</v>
      </c>
      <c r="J301" s="65">
        <v>202.18</v>
      </c>
      <c r="K301" s="65">
        <v>190.6</v>
      </c>
      <c r="L301" s="65">
        <v>203.23</v>
      </c>
      <c r="M301" s="21">
        <v>193.85</v>
      </c>
      <c r="N301" s="21">
        <v>205.52</v>
      </c>
      <c r="O301" s="21">
        <v>199.48</v>
      </c>
      <c r="P301" s="21">
        <v>208.93</v>
      </c>
      <c r="Q301" s="21">
        <v>201.03</v>
      </c>
      <c r="R301" s="21">
        <v>211.53</v>
      </c>
      <c r="S301" s="21">
        <v>211.23</v>
      </c>
      <c r="T301" s="21">
        <v>198.93</v>
      </c>
      <c r="U301" s="21">
        <v>204.12</v>
      </c>
      <c r="V301" s="21">
        <v>197.71</v>
      </c>
      <c r="W301" s="21">
        <v>192.96</v>
      </c>
      <c r="X301" s="21">
        <v>202.86</v>
      </c>
      <c r="Y301" s="21">
        <v>189.26</v>
      </c>
    </row>
    <row r="310" spans="1:25" x14ac:dyDescent="0.25">
      <c r="A310" t="s">
        <v>643</v>
      </c>
      <c r="C310" s="97" t="s">
        <v>642</v>
      </c>
      <c r="D310" s="150">
        <f t="shared" ref="D310:L310" si="17">SUMIF($C$6:$C$182,11,D$6:D$182)+SUMIF($C$6:$C$182,21,D$6:D$182)+SUMIF($C$6:$C$182,22,D$6:D$182)</f>
        <v>825.94999999999993</v>
      </c>
      <c r="E310" s="150">
        <f t="shared" si="17"/>
        <v>828.17</v>
      </c>
      <c r="F310" s="150">
        <f t="shared" si="17"/>
        <v>781.92</v>
      </c>
      <c r="G310" s="150">
        <f t="shared" si="17"/>
        <v>760.3599999999999</v>
      </c>
      <c r="H310" s="150">
        <f t="shared" si="17"/>
        <v>721.73</v>
      </c>
      <c r="I310" s="150">
        <f t="shared" si="17"/>
        <v>723.93000000000006</v>
      </c>
      <c r="J310" s="150">
        <f t="shared" si="17"/>
        <v>739.88000000000011</v>
      </c>
      <c r="K310" s="150">
        <f t="shared" si="17"/>
        <v>738.99</v>
      </c>
      <c r="L310" s="150">
        <f t="shared" si="17"/>
        <v>775.12</v>
      </c>
      <c r="M310" s="150">
        <f>SUMIF($C$6:$C$182,11,M$6:M$182)+SUMIF($C$6:$C$182,21,M$6:M$182)+SUMIF($C$6:$C$182,22,M$6:M$182)</f>
        <v>802.31999999999994</v>
      </c>
      <c r="N310" s="150">
        <f t="shared" ref="N310:Y310" si="18">SUMIF($C$6:$C$182,11,N$6:N$182)+SUMIF($C$6:$C$182,21,N$6:N$182)+SUMIF($C$6:$C$182,22,N$6:N$182)</f>
        <v>815.41000000000008</v>
      </c>
      <c r="O310" s="150">
        <f t="shared" si="18"/>
        <v>817.51</v>
      </c>
      <c r="P310" s="150">
        <f t="shared" si="18"/>
        <v>785.46999999999991</v>
      </c>
      <c r="Q310" s="150">
        <f t="shared" si="18"/>
        <v>772.4</v>
      </c>
      <c r="R310" s="150">
        <f t="shared" si="18"/>
        <v>784.92</v>
      </c>
      <c r="S310" s="150">
        <f t="shared" si="18"/>
        <v>804.6400000000001</v>
      </c>
      <c r="T310" s="150">
        <f t="shared" si="18"/>
        <v>817.11</v>
      </c>
      <c r="U310" s="150">
        <f t="shared" si="18"/>
        <v>814.61</v>
      </c>
      <c r="V310" s="150">
        <f t="shared" si="18"/>
        <v>786.81000000000006</v>
      </c>
      <c r="W310" s="150">
        <f t="shared" si="18"/>
        <v>753.24</v>
      </c>
      <c r="X310" s="150">
        <f t="shared" si="18"/>
        <v>741.76</v>
      </c>
      <c r="Y310" s="150">
        <f t="shared" si="18"/>
        <v>762.58999999999992</v>
      </c>
    </row>
    <row r="311" spans="1:25" x14ac:dyDescent="0.25">
      <c r="A311" t="s">
        <v>22</v>
      </c>
      <c r="C311" s="97">
        <v>23</v>
      </c>
      <c r="D311" s="150">
        <f t="shared" ref="D311:L311" si="19">SUMIF($C$6:$C$182,23,D$6:D$182)</f>
        <v>725.8</v>
      </c>
      <c r="E311" s="150">
        <f t="shared" si="19"/>
        <v>735.98</v>
      </c>
      <c r="F311" s="150">
        <f t="shared" si="19"/>
        <v>763.95</v>
      </c>
      <c r="G311" s="150">
        <f t="shared" si="19"/>
        <v>806.9</v>
      </c>
      <c r="H311" s="150">
        <f t="shared" si="19"/>
        <v>822.58</v>
      </c>
      <c r="I311" s="150">
        <f t="shared" si="19"/>
        <v>863.02</v>
      </c>
      <c r="J311" s="150">
        <f t="shared" si="19"/>
        <v>910.56</v>
      </c>
      <c r="K311" s="150">
        <f t="shared" si="19"/>
        <v>954.07</v>
      </c>
      <c r="L311" s="150">
        <f t="shared" si="19"/>
        <v>1022.13</v>
      </c>
      <c r="M311" s="150">
        <f>SUMIF($C$6:$C$182,23,M$6:M$182)</f>
        <v>1066.33</v>
      </c>
      <c r="N311" s="150">
        <f t="shared" ref="N311:Y311" si="20">SUMIF($C$6:$C$182,23,N$6:N$182)</f>
        <v>1127.3</v>
      </c>
      <c r="O311" s="150">
        <f t="shared" si="20"/>
        <v>1235.82</v>
      </c>
      <c r="P311" s="150">
        <f t="shared" si="20"/>
        <v>1189.56</v>
      </c>
      <c r="Q311" s="150">
        <f t="shared" si="20"/>
        <v>1241.9000000000001</v>
      </c>
      <c r="R311" s="150">
        <f t="shared" si="20"/>
        <v>1294.56</v>
      </c>
      <c r="S311" s="150">
        <f t="shared" si="20"/>
        <v>1322.84</v>
      </c>
      <c r="T311" s="150">
        <f t="shared" si="20"/>
        <v>1369.84</v>
      </c>
      <c r="U311" s="150">
        <f t="shared" si="20"/>
        <v>1371.5</v>
      </c>
      <c r="V311" s="150">
        <f t="shared" si="20"/>
        <v>1371.2</v>
      </c>
      <c r="W311" s="150">
        <f t="shared" si="20"/>
        <v>1385</v>
      </c>
      <c r="X311" s="150">
        <f t="shared" si="20"/>
        <v>1409.34</v>
      </c>
      <c r="Y311" s="150">
        <f t="shared" si="20"/>
        <v>1437.49</v>
      </c>
    </row>
    <row r="312" spans="1:25" x14ac:dyDescent="0.25">
      <c r="A312" t="s">
        <v>23</v>
      </c>
      <c r="C312" s="97" t="s">
        <v>188</v>
      </c>
      <c r="D312" s="150">
        <f t="shared" ref="D312:L312" si="21">SUMIF($C$6:$C$182,"31-33",D$6:D$182)</f>
        <v>2021.2</v>
      </c>
      <c r="E312" s="150">
        <f t="shared" si="21"/>
        <v>2103.2800000000002</v>
      </c>
      <c r="F312" s="150">
        <f t="shared" si="21"/>
        <v>2188.2199999999998</v>
      </c>
      <c r="G312" s="150">
        <f t="shared" si="21"/>
        <v>2242.29</v>
      </c>
      <c r="H312" s="150">
        <f t="shared" si="21"/>
        <v>2222.0500000000002</v>
      </c>
      <c r="I312" s="150">
        <f t="shared" si="21"/>
        <v>2288.92</v>
      </c>
      <c r="J312" s="150">
        <f t="shared" si="21"/>
        <v>2277.37</v>
      </c>
      <c r="K312" s="150">
        <f t="shared" si="21"/>
        <v>2297.15</v>
      </c>
      <c r="L312" s="150">
        <f t="shared" si="21"/>
        <v>2203.4</v>
      </c>
      <c r="M312" s="150">
        <f>SUMIF($C$6:$C$182,"31-33",M$6:M$182)</f>
        <v>2102.16</v>
      </c>
      <c r="N312" s="150">
        <f t="shared" ref="N312:Y312" si="22">SUMIF($C$6:$C$182,"31-33",N$6:N$182)</f>
        <v>2026.05</v>
      </c>
      <c r="O312" s="150">
        <f t="shared" si="22"/>
        <v>1927.19</v>
      </c>
      <c r="P312" s="150">
        <f t="shared" si="22"/>
        <v>1745.08</v>
      </c>
      <c r="Q312" s="150">
        <f t="shared" si="22"/>
        <v>1710.71</v>
      </c>
      <c r="R312" s="150">
        <f t="shared" si="22"/>
        <v>1721.77</v>
      </c>
      <c r="S312" s="150">
        <f t="shared" si="22"/>
        <v>1746.46</v>
      </c>
      <c r="T312" s="150">
        <f t="shared" si="22"/>
        <v>1723.14</v>
      </c>
      <c r="U312" s="150">
        <f t="shared" si="22"/>
        <v>1710.99</v>
      </c>
      <c r="V312" s="150">
        <f t="shared" si="22"/>
        <v>1712.44</v>
      </c>
      <c r="W312" s="150">
        <f t="shared" si="22"/>
        <v>1694.77</v>
      </c>
      <c r="X312" s="150">
        <f t="shared" si="22"/>
        <v>1724.84</v>
      </c>
      <c r="Y312" s="150">
        <f t="shared" si="22"/>
        <v>1728.37</v>
      </c>
    </row>
    <row r="313" spans="1:25" x14ac:dyDescent="0.25">
      <c r="A313" t="s">
        <v>648</v>
      </c>
      <c r="C313" s="97">
        <v>41</v>
      </c>
      <c r="D313" s="150">
        <f t="shared" ref="D313:L313" si="23">SUMIF($C$6:$C$182,41,D$6:D$182)</f>
        <v>453.8</v>
      </c>
      <c r="E313" s="150">
        <f t="shared" si="23"/>
        <v>456.75</v>
      </c>
      <c r="F313" s="150">
        <f t="shared" si="23"/>
        <v>531.80999999999995</v>
      </c>
      <c r="G313" s="150">
        <f t="shared" si="23"/>
        <v>545.76</v>
      </c>
      <c r="H313" s="150">
        <f t="shared" si="23"/>
        <v>551.6</v>
      </c>
      <c r="I313" s="150">
        <f t="shared" si="23"/>
        <v>545.9</v>
      </c>
      <c r="J313" s="150">
        <f t="shared" si="23"/>
        <v>572.44000000000005</v>
      </c>
      <c r="K313" s="150">
        <f t="shared" si="23"/>
        <v>580.49</v>
      </c>
      <c r="L313" s="150">
        <f t="shared" si="23"/>
        <v>604.74</v>
      </c>
      <c r="M313" s="150">
        <f>SUMIF($C$6:$C$182,41,M$6:M$182)</f>
        <v>606.80999999999995</v>
      </c>
      <c r="N313" s="150">
        <f t="shared" ref="N313:Y313" si="24">SUMIF($C$6:$C$182,41,N$6:N$182)</f>
        <v>620.69000000000005</v>
      </c>
      <c r="O313" s="150">
        <f t="shared" si="24"/>
        <v>626.57000000000005</v>
      </c>
      <c r="P313" s="150">
        <f t="shared" si="24"/>
        <v>626.1</v>
      </c>
      <c r="Q313" s="150">
        <f t="shared" si="24"/>
        <v>625.34</v>
      </c>
      <c r="R313" s="150">
        <f t="shared" si="24"/>
        <v>628.89</v>
      </c>
      <c r="S313" s="150">
        <f t="shared" si="24"/>
        <v>608.96</v>
      </c>
      <c r="T313" s="150">
        <f t="shared" si="24"/>
        <v>604.96</v>
      </c>
      <c r="U313" s="150">
        <f t="shared" si="24"/>
        <v>622.21</v>
      </c>
      <c r="V313" s="150">
        <f t="shared" si="24"/>
        <v>666.93</v>
      </c>
      <c r="W313" s="150">
        <f t="shared" si="24"/>
        <v>678.08</v>
      </c>
      <c r="X313" s="150">
        <f t="shared" si="24"/>
        <v>673.38</v>
      </c>
      <c r="Y313" s="150">
        <f t="shared" si="24"/>
        <v>656.3</v>
      </c>
    </row>
    <row r="314" spans="1:25" x14ac:dyDescent="0.25">
      <c r="A314" t="s">
        <v>649</v>
      </c>
      <c r="C314" s="97" t="s">
        <v>199</v>
      </c>
      <c r="D314" s="150">
        <f t="shared" ref="D314:L314" si="25">SUMIF($C$6:$C$182,"44-45",D$6:D$182)</f>
        <v>1665.83</v>
      </c>
      <c r="E314" s="150">
        <f t="shared" si="25"/>
        <v>1676.66</v>
      </c>
      <c r="F314" s="150">
        <f t="shared" si="25"/>
        <v>1692.58</v>
      </c>
      <c r="G314" s="150">
        <f t="shared" si="25"/>
        <v>1754</v>
      </c>
      <c r="H314" s="150">
        <f t="shared" si="25"/>
        <v>1811.09</v>
      </c>
      <c r="I314" s="150">
        <f t="shared" si="25"/>
        <v>1852.65</v>
      </c>
      <c r="J314" s="150">
        <f t="shared" si="25"/>
        <v>1892.24</v>
      </c>
      <c r="K314" s="150">
        <f t="shared" si="25"/>
        <v>1920.25</v>
      </c>
      <c r="L314" s="150">
        <f t="shared" si="25"/>
        <v>1964.63</v>
      </c>
      <c r="M314" s="150">
        <f>SUMIF($C$6:$C$182,"44-45",M$6:M$182)</f>
        <v>2017.45</v>
      </c>
      <c r="N314" s="150">
        <f t="shared" ref="N314:Y314" si="26">SUMIF($C$6:$C$182,"44-45",N$6:N$182)</f>
        <v>2044.27</v>
      </c>
      <c r="O314" s="150">
        <f t="shared" si="26"/>
        <v>2051.83</v>
      </c>
      <c r="P314" s="150">
        <f t="shared" si="26"/>
        <v>2018.9</v>
      </c>
      <c r="Q314" s="150">
        <f t="shared" si="26"/>
        <v>2058.09</v>
      </c>
      <c r="R314" s="150">
        <f t="shared" si="26"/>
        <v>2049.02</v>
      </c>
      <c r="S314" s="150">
        <f t="shared" si="26"/>
        <v>2051.9299999999998</v>
      </c>
      <c r="T314" s="150">
        <f t="shared" si="26"/>
        <v>2105.7199999999998</v>
      </c>
      <c r="U314" s="150">
        <f t="shared" si="26"/>
        <v>2107.08</v>
      </c>
      <c r="V314" s="150">
        <f t="shared" si="26"/>
        <v>2065.7800000000002</v>
      </c>
      <c r="W314" s="150">
        <f t="shared" si="26"/>
        <v>2067.77</v>
      </c>
      <c r="X314" s="150">
        <f t="shared" si="26"/>
        <v>2136.25</v>
      </c>
      <c r="Y314" s="150">
        <f t="shared" si="26"/>
        <v>2138.25</v>
      </c>
    </row>
    <row r="315" spans="1:25" x14ac:dyDescent="0.25">
      <c r="A315" t="s">
        <v>650</v>
      </c>
      <c r="C315" s="97" t="s">
        <v>200</v>
      </c>
      <c r="D315" s="150">
        <f t="shared" ref="D315:L315" si="27">SUMIF($C$6:$C$182,"48-49",D$6:D$182)</f>
        <v>693.68</v>
      </c>
      <c r="E315" s="150">
        <f t="shared" si="27"/>
        <v>713.2</v>
      </c>
      <c r="F315" s="150">
        <f t="shared" si="27"/>
        <v>738.31</v>
      </c>
      <c r="G315" s="150">
        <f t="shared" si="27"/>
        <v>772.96</v>
      </c>
      <c r="H315" s="150">
        <f t="shared" si="27"/>
        <v>777.85</v>
      </c>
      <c r="I315" s="150">
        <f t="shared" si="27"/>
        <v>757.92</v>
      </c>
      <c r="J315" s="150">
        <f t="shared" si="27"/>
        <v>787.86</v>
      </c>
      <c r="K315" s="150">
        <f t="shared" si="27"/>
        <v>805.16</v>
      </c>
      <c r="L315" s="150">
        <f t="shared" si="27"/>
        <v>796</v>
      </c>
      <c r="M315" s="150">
        <f>SUMIF($C$6:$C$182,"48-49",M$6:M$182)</f>
        <v>798.33</v>
      </c>
      <c r="N315" s="150">
        <f t="shared" ref="N315:Y315" si="28">SUMIF($C$6:$C$182,"48-49",N$6:N$182)</f>
        <v>820.56</v>
      </c>
      <c r="O315" s="150">
        <f t="shared" si="28"/>
        <v>849.71</v>
      </c>
      <c r="P315" s="150">
        <f t="shared" si="28"/>
        <v>824.63</v>
      </c>
      <c r="Q315" s="150">
        <f t="shared" si="28"/>
        <v>814.07</v>
      </c>
      <c r="R315" s="150">
        <f t="shared" si="28"/>
        <v>849.55</v>
      </c>
      <c r="S315" s="150">
        <f t="shared" si="28"/>
        <v>857.38</v>
      </c>
      <c r="T315" s="150">
        <f t="shared" si="28"/>
        <v>882.88</v>
      </c>
      <c r="U315" s="150">
        <f t="shared" si="28"/>
        <v>896.79</v>
      </c>
      <c r="V315" s="150">
        <f t="shared" si="28"/>
        <v>917.25</v>
      </c>
      <c r="W315" s="150">
        <f t="shared" si="28"/>
        <v>907.4</v>
      </c>
      <c r="X315" s="150">
        <f t="shared" si="28"/>
        <v>943.67</v>
      </c>
      <c r="Y315" s="150">
        <f t="shared" si="28"/>
        <v>990.89</v>
      </c>
    </row>
    <row r="316" spans="1:25" x14ac:dyDescent="0.25">
      <c r="A316" t="s">
        <v>651</v>
      </c>
      <c r="C316" s="97">
        <v>51</v>
      </c>
      <c r="D316" s="150">
        <f t="shared" ref="D316:L316" si="29">SUMIF($C$6:$C$182,51,D$6:D$182)</f>
        <v>353.81</v>
      </c>
      <c r="E316" s="150">
        <f t="shared" si="29"/>
        <v>377.47</v>
      </c>
      <c r="F316" s="150">
        <f t="shared" si="29"/>
        <v>372.72</v>
      </c>
      <c r="G316" s="150">
        <f t="shared" si="29"/>
        <v>383.7</v>
      </c>
      <c r="H316" s="150">
        <f t="shared" si="29"/>
        <v>406.4</v>
      </c>
      <c r="I316" s="150">
        <f t="shared" si="29"/>
        <v>378.85</v>
      </c>
      <c r="J316" s="150">
        <f t="shared" si="29"/>
        <v>374.53</v>
      </c>
      <c r="K316" s="150">
        <f t="shared" si="29"/>
        <v>376.68</v>
      </c>
      <c r="L316" s="150">
        <f t="shared" si="29"/>
        <v>385.84</v>
      </c>
      <c r="M316" s="150">
        <f>SUMIF($C$6:$C$182,51,M$6:M$182)</f>
        <v>397.11</v>
      </c>
      <c r="N316" s="150">
        <f t="shared" ref="N316:Y316" si="30">SUMIF($C$6:$C$182,51,N$6:N$182)</f>
        <v>405.75</v>
      </c>
      <c r="O316" s="150">
        <f t="shared" si="30"/>
        <v>389.46</v>
      </c>
      <c r="P316" s="150">
        <f t="shared" si="30"/>
        <v>373.94</v>
      </c>
      <c r="Q316" s="150">
        <f t="shared" si="30"/>
        <v>377.25</v>
      </c>
      <c r="R316" s="150">
        <f t="shared" si="30"/>
        <v>382.27</v>
      </c>
      <c r="S316" s="150">
        <f t="shared" si="30"/>
        <v>380.95</v>
      </c>
      <c r="T316" s="150">
        <f t="shared" si="30"/>
        <v>364.58</v>
      </c>
      <c r="U316" s="150">
        <f t="shared" si="30"/>
        <v>356.37</v>
      </c>
      <c r="V316" s="150">
        <f t="shared" si="30"/>
        <v>355</v>
      </c>
      <c r="W316" s="150">
        <f t="shared" si="30"/>
        <v>358.09</v>
      </c>
      <c r="X316" s="150">
        <f t="shared" si="30"/>
        <v>346.47</v>
      </c>
      <c r="Y316" s="150">
        <f t="shared" si="30"/>
        <v>342.42</v>
      </c>
    </row>
    <row r="317" spans="1:25" x14ac:dyDescent="0.25">
      <c r="A317" t="s">
        <v>567</v>
      </c>
      <c r="C317" s="97">
        <v>52</v>
      </c>
      <c r="D317" s="150">
        <f t="shared" ref="D317:L317" si="31">SUMIF($C$6:$C$182,52,D$6:D$182)</f>
        <v>624.94000000000005</v>
      </c>
      <c r="E317" s="150">
        <f t="shared" si="31"/>
        <v>596.19000000000005</v>
      </c>
      <c r="F317" s="150">
        <f t="shared" si="31"/>
        <v>614.76</v>
      </c>
      <c r="G317" s="150">
        <f t="shared" si="31"/>
        <v>607.99</v>
      </c>
      <c r="H317" s="150">
        <f t="shared" si="31"/>
        <v>635.08000000000004</v>
      </c>
      <c r="I317" s="150">
        <f t="shared" si="31"/>
        <v>652.4</v>
      </c>
      <c r="J317" s="150">
        <f t="shared" si="31"/>
        <v>646.4</v>
      </c>
      <c r="K317" s="150">
        <f t="shared" si="31"/>
        <v>675.38</v>
      </c>
      <c r="L317" s="150">
        <f t="shared" si="31"/>
        <v>702.79</v>
      </c>
      <c r="M317" s="150">
        <f>SUMIF($C$6:$C$182,52,M$6:M$182)</f>
        <v>731.13</v>
      </c>
      <c r="N317" s="150">
        <f t="shared" ref="N317:Y317" si="32">SUMIF($C$6:$C$182,52,N$6:N$182)</f>
        <v>744.88</v>
      </c>
      <c r="O317" s="150">
        <f t="shared" si="32"/>
        <v>762.35</v>
      </c>
      <c r="P317" s="150">
        <f t="shared" si="32"/>
        <v>753</v>
      </c>
      <c r="Q317" s="150">
        <f t="shared" si="32"/>
        <v>764.62</v>
      </c>
      <c r="R317" s="150">
        <f t="shared" si="32"/>
        <v>747.02</v>
      </c>
      <c r="S317" s="150">
        <f t="shared" si="32"/>
        <v>755.73</v>
      </c>
      <c r="T317" s="150">
        <f t="shared" si="32"/>
        <v>767.21</v>
      </c>
      <c r="U317" s="150">
        <f t="shared" si="32"/>
        <v>779.7</v>
      </c>
      <c r="V317" s="150">
        <f t="shared" si="32"/>
        <v>791.01</v>
      </c>
      <c r="W317" s="150">
        <f t="shared" si="32"/>
        <v>808.07</v>
      </c>
      <c r="X317" s="150">
        <f t="shared" si="32"/>
        <v>831.44</v>
      </c>
      <c r="Y317" s="150">
        <f t="shared" si="32"/>
        <v>828.82</v>
      </c>
    </row>
    <row r="318" spans="1:25" x14ac:dyDescent="0.25">
      <c r="A318" t="s">
        <v>652</v>
      </c>
      <c r="C318" s="97">
        <v>53</v>
      </c>
      <c r="D318" s="150">
        <f t="shared" ref="D318:L318" si="33">SUMIF($C$6:$C$182,53,D$6:D$182)</f>
        <v>240.67</v>
      </c>
      <c r="E318" s="150">
        <f t="shared" si="33"/>
        <v>250.77</v>
      </c>
      <c r="F318" s="150">
        <f t="shared" si="33"/>
        <v>243.99</v>
      </c>
      <c r="G318" s="150">
        <f t="shared" si="33"/>
        <v>250.2</v>
      </c>
      <c r="H318" s="150">
        <f t="shared" si="33"/>
        <v>241.23</v>
      </c>
      <c r="I318" s="150">
        <f t="shared" si="33"/>
        <v>243.93</v>
      </c>
      <c r="J318" s="150">
        <f t="shared" si="33"/>
        <v>267.24</v>
      </c>
      <c r="K318" s="150">
        <f t="shared" si="33"/>
        <v>276.08</v>
      </c>
      <c r="L318" s="150">
        <f t="shared" si="33"/>
        <v>280.79000000000002</v>
      </c>
      <c r="M318" s="150">
        <f>SUMIF($C$6:$C$182,53,M$6:M$182)</f>
        <v>297.77</v>
      </c>
      <c r="N318" s="150">
        <f t="shared" ref="N318:Y318" si="34">SUMIF($C$6:$C$182,53,N$6:N$182)</f>
        <v>301.41000000000003</v>
      </c>
      <c r="O318" s="150">
        <f t="shared" si="34"/>
        <v>298.47000000000003</v>
      </c>
      <c r="P318" s="150">
        <f t="shared" si="34"/>
        <v>314.13</v>
      </c>
      <c r="Q318" s="150">
        <f t="shared" si="34"/>
        <v>309.27</v>
      </c>
      <c r="R318" s="150">
        <f t="shared" si="34"/>
        <v>329</v>
      </c>
      <c r="S318" s="150">
        <f t="shared" si="34"/>
        <v>306.02</v>
      </c>
      <c r="T318" s="150">
        <f t="shared" si="34"/>
        <v>311.64</v>
      </c>
      <c r="U318" s="150">
        <f t="shared" si="34"/>
        <v>304.14999999999998</v>
      </c>
      <c r="V318" s="150">
        <f t="shared" si="34"/>
        <v>311.93</v>
      </c>
      <c r="W318" s="150">
        <f t="shared" si="34"/>
        <v>318.97000000000003</v>
      </c>
      <c r="X318" s="150">
        <f t="shared" si="34"/>
        <v>339.86</v>
      </c>
      <c r="Y318" s="150">
        <f t="shared" si="34"/>
        <v>345.08</v>
      </c>
    </row>
    <row r="319" spans="1:25" x14ac:dyDescent="0.25">
      <c r="A319" t="s">
        <v>653</v>
      </c>
      <c r="C319" s="97">
        <v>54</v>
      </c>
      <c r="D319" s="150">
        <f t="shared" ref="D319:L319" si="35">SUMIF($C$6:$C$182,54,D$6:D$182)</f>
        <v>779.77</v>
      </c>
      <c r="E319" s="150">
        <f t="shared" si="35"/>
        <v>849.37</v>
      </c>
      <c r="F319" s="150">
        <f t="shared" si="35"/>
        <v>903.41</v>
      </c>
      <c r="G319" s="150">
        <f t="shared" si="35"/>
        <v>935.73</v>
      </c>
      <c r="H319" s="150">
        <f t="shared" si="35"/>
        <v>988.08</v>
      </c>
      <c r="I319" s="150">
        <f t="shared" si="35"/>
        <v>987.25</v>
      </c>
      <c r="J319" s="150">
        <f t="shared" si="35"/>
        <v>1002.66</v>
      </c>
      <c r="K319" s="150">
        <f t="shared" si="35"/>
        <v>1012.93</v>
      </c>
      <c r="L319" s="150">
        <f t="shared" si="35"/>
        <v>1041.1099999999999</v>
      </c>
      <c r="M319" s="150">
        <f>SUMIF($C$6:$C$182,54,M$6:M$182)</f>
        <v>1075.1600000000001</v>
      </c>
      <c r="N319" s="150">
        <f t="shared" ref="N319:Y319" si="36">SUMIF($C$6:$C$182,54,N$6:N$182)</f>
        <v>1124.04</v>
      </c>
      <c r="O319" s="150">
        <f t="shared" si="36"/>
        <v>1173.3800000000001</v>
      </c>
      <c r="P319" s="150">
        <f t="shared" si="36"/>
        <v>1149.92</v>
      </c>
      <c r="Q319" s="150">
        <f t="shared" si="36"/>
        <v>1216.1099999999999</v>
      </c>
      <c r="R319" s="150">
        <f t="shared" si="36"/>
        <v>1264.57</v>
      </c>
      <c r="S319" s="150">
        <f t="shared" si="36"/>
        <v>1270.75</v>
      </c>
      <c r="T319" s="150">
        <f t="shared" si="36"/>
        <v>1310.85</v>
      </c>
      <c r="U319" s="150">
        <f t="shared" si="36"/>
        <v>1333.31</v>
      </c>
      <c r="V319" s="150">
        <f t="shared" si="36"/>
        <v>1365.75</v>
      </c>
      <c r="W319" s="150">
        <f t="shared" si="36"/>
        <v>1393.66</v>
      </c>
      <c r="X319" s="150">
        <f t="shared" si="36"/>
        <v>1448.83</v>
      </c>
      <c r="Y319" s="150">
        <f t="shared" si="36"/>
        <v>1466.84</v>
      </c>
    </row>
    <row r="320" spans="1:25" x14ac:dyDescent="0.25">
      <c r="A320" t="s">
        <v>644</v>
      </c>
      <c r="C320" s="97" t="s">
        <v>645</v>
      </c>
      <c r="D320" s="150">
        <f t="shared" ref="D320:L320" si="37">SUMIF($C$6:$C$182,55,D$6:D$182)+SUMIF($C$6:$C$182,56,D$6:D$182)</f>
        <v>440.35</v>
      </c>
      <c r="E320" s="150">
        <f t="shared" si="37"/>
        <v>476.64</v>
      </c>
      <c r="F320" s="150">
        <f t="shared" si="37"/>
        <v>502.53999999999996</v>
      </c>
      <c r="G320" s="150">
        <f t="shared" si="37"/>
        <v>531.17000000000007</v>
      </c>
      <c r="H320" s="150">
        <f t="shared" si="37"/>
        <v>532.91999999999996</v>
      </c>
      <c r="I320" s="150">
        <f t="shared" si="37"/>
        <v>581.77</v>
      </c>
      <c r="J320" s="150">
        <f t="shared" si="37"/>
        <v>608</v>
      </c>
      <c r="K320" s="150">
        <f t="shared" si="37"/>
        <v>627.05999999999995</v>
      </c>
      <c r="L320" s="150">
        <f t="shared" si="37"/>
        <v>650.14</v>
      </c>
      <c r="M320" s="150">
        <f>SUMIF($C$6:$C$182,55,M$6:M$182)+SUMIF($C$6:$C$182,56,M$6:M$182)</f>
        <v>680.64</v>
      </c>
      <c r="N320" s="150">
        <f t="shared" ref="N320:Y320" si="38">SUMIF($C$6:$C$182,55,N$6:N$182)+SUMIF($C$6:$C$182,56,N$6:N$182)</f>
        <v>695.7700000000001</v>
      </c>
      <c r="O320" s="150">
        <f t="shared" si="38"/>
        <v>704.28</v>
      </c>
      <c r="P320" s="150">
        <f t="shared" si="38"/>
        <v>683.88</v>
      </c>
      <c r="Q320" s="150">
        <f t="shared" si="38"/>
        <v>691.54000000000008</v>
      </c>
      <c r="R320" s="150">
        <f t="shared" si="38"/>
        <v>694.35</v>
      </c>
      <c r="S320" s="150">
        <f t="shared" si="38"/>
        <v>704.32999999999993</v>
      </c>
      <c r="T320" s="150">
        <f t="shared" si="38"/>
        <v>740.89</v>
      </c>
      <c r="U320" s="150">
        <f t="shared" si="38"/>
        <v>734.76</v>
      </c>
      <c r="V320" s="150">
        <f t="shared" si="38"/>
        <v>759.12</v>
      </c>
      <c r="W320" s="150">
        <f t="shared" si="38"/>
        <v>766.41</v>
      </c>
      <c r="X320" s="150">
        <f t="shared" si="38"/>
        <v>755.81</v>
      </c>
      <c r="Y320" s="150">
        <f t="shared" si="38"/>
        <v>776.72</v>
      </c>
    </row>
    <row r="321" spans="1:25" x14ac:dyDescent="0.25">
      <c r="A321" t="s">
        <v>647</v>
      </c>
      <c r="C321" s="97" t="s">
        <v>646</v>
      </c>
      <c r="D321" s="150">
        <f t="shared" ref="D321:L321" si="39">SUMIF($C$6:$C$182,61,D$6:D$182)+SUMIF($C$6:$C$182,62,D$6:D$182)+SUMIF($C$6:$C$182,91,D$6:D$182)</f>
        <v>3093.71</v>
      </c>
      <c r="E321" s="150">
        <f t="shared" si="39"/>
        <v>3137.29</v>
      </c>
      <c r="F321" s="150">
        <f t="shared" si="39"/>
        <v>3185.37</v>
      </c>
      <c r="G321" s="150">
        <f t="shared" si="39"/>
        <v>3261.58</v>
      </c>
      <c r="H321" s="150">
        <f t="shared" si="39"/>
        <v>3305.56</v>
      </c>
      <c r="I321" s="150">
        <f t="shared" si="39"/>
        <v>3409.86</v>
      </c>
      <c r="J321" s="150">
        <f t="shared" si="39"/>
        <v>3526.2499999999995</v>
      </c>
      <c r="K321" s="150">
        <f t="shared" si="39"/>
        <v>3587.64</v>
      </c>
      <c r="L321" s="150">
        <f t="shared" si="39"/>
        <v>3661.48</v>
      </c>
      <c r="M321" s="150">
        <f>SUMIF($C$6:$C$182,61,M$6:M$182)+SUMIF($C$6:$C$182,62,M$6:M$182)+SUMIF($C$6:$C$182,91,M$6:M$182)</f>
        <v>3766.1400000000003</v>
      </c>
      <c r="N321" s="150">
        <f t="shared" ref="N321:Y321" si="40">SUMIF($C$6:$C$182,61,N$6:N$182)+SUMIF($C$6:$C$182,62,N$6:N$182)+SUMIF($C$6:$C$182,91,N$6:N$182)</f>
        <v>3877.65</v>
      </c>
      <c r="O321" s="150">
        <f t="shared" si="40"/>
        <v>3963.9</v>
      </c>
      <c r="P321" s="150">
        <f t="shared" si="40"/>
        <v>4031.4</v>
      </c>
      <c r="Q321" s="150">
        <f t="shared" si="40"/>
        <v>4128.46</v>
      </c>
      <c r="R321" s="150">
        <f t="shared" si="40"/>
        <v>4174.7700000000004</v>
      </c>
      <c r="S321" s="150">
        <f t="shared" si="40"/>
        <v>4274.8500000000004</v>
      </c>
      <c r="T321" s="150">
        <f t="shared" si="40"/>
        <v>4335.2300000000005</v>
      </c>
      <c r="U321" s="150">
        <f t="shared" si="40"/>
        <v>4367.2299999999996</v>
      </c>
      <c r="V321" s="150">
        <f t="shared" si="40"/>
        <v>4473.8499999999995</v>
      </c>
      <c r="W321" s="150">
        <f t="shared" si="40"/>
        <v>4536.59</v>
      </c>
      <c r="X321" s="150">
        <f t="shared" si="40"/>
        <v>4629.09</v>
      </c>
      <c r="Y321" s="150">
        <f t="shared" si="40"/>
        <v>4701.0199999999995</v>
      </c>
    </row>
    <row r="322" spans="1:25" x14ac:dyDescent="0.25">
      <c r="A322" t="s">
        <v>654</v>
      </c>
      <c r="C322" s="97">
        <v>71</v>
      </c>
      <c r="D322" s="150">
        <f t="shared" ref="D322:L322" si="41">SUMIF($C$6:$C$182,71,D$6:D$182)</f>
        <v>248.29</v>
      </c>
      <c r="E322" s="150">
        <f t="shared" si="41"/>
        <v>236.12</v>
      </c>
      <c r="F322" s="150">
        <f t="shared" si="41"/>
        <v>256.52</v>
      </c>
      <c r="G322" s="150">
        <f t="shared" si="41"/>
        <v>283.87</v>
      </c>
      <c r="H322" s="150">
        <f t="shared" si="41"/>
        <v>303.56</v>
      </c>
      <c r="I322" s="150">
        <f t="shared" si="41"/>
        <v>333.78</v>
      </c>
      <c r="J322" s="150">
        <f t="shared" si="41"/>
        <v>341.45</v>
      </c>
      <c r="K322" s="150">
        <f t="shared" si="41"/>
        <v>356.41</v>
      </c>
      <c r="L322" s="150">
        <f t="shared" si="41"/>
        <v>342.14</v>
      </c>
      <c r="M322" s="150">
        <f>SUMIF($C$6:$C$182,71,M$6:M$182)</f>
        <v>340.3</v>
      </c>
      <c r="N322" s="150">
        <f t="shared" ref="N322:Y322" si="42">SUMIF($C$6:$C$182,71,N$6:N$182)</f>
        <v>369.04</v>
      </c>
      <c r="O322" s="150">
        <f t="shared" si="42"/>
        <v>360.14</v>
      </c>
      <c r="P322" s="150">
        <f t="shared" si="42"/>
        <v>373.36</v>
      </c>
      <c r="Q322" s="150">
        <f t="shared" si="42"/>
        <v>385.51</v>
      </c>
      <c r="R322" s="150">
        <f t="shared" si="42"/>
        <v>389.67</v>
      </c>
      <c r="S322" s="150">
        <f t="shared" si="42"/>
        <v>378.14</v>
      </c>
      <c r="T322" s="150">
        <f t="shared" si="42"/>
        <v>392.13</v>
      </c>
      <c r="U322" s="150">
        <f t="shared" si="42"/>
        <v>400.87</v>
      </c>
      <c r="V322" s="150">
        <f t="shared" si="42"/>
        <v>395.6</v>
      </c>
      <c r="W322" s="150">
        <f t="shared" si="42"/>
        <v>424.29</v>
      </c>
      <c r="X322" s="150">
        <f t="shared" si="42"/>
        <v>442.78</v>
      </c>
      <c r="Y322" s="150">
        <f t="shared" si="42"/>
        <v>444.49</v>
      </c>
    </row>
    <row r="323" spans="1:25" x14ac:dyDescent="0.25">
      <c r="A323" t="s">
        <v>655</v>
      </c>
      <c r="C323" s="97">
        <v>72</v>
      </c>
      <c r="D323" s="150">
        <f t="shared" ref="D323:L323" si="43">SUMIF($C$6:$C$182,72,D$6:D$182)</f>
        <v>865.68</v>
      </c>
      <c r="E323" s="150">
        <f t="shared" si="43"/>
        <v>907.97</v>
      </c>
      <c r="F323" s="150">
        <f t="shared" si="43"/>
        <v>913.56</v>
      </c>
      <c r="G323" s="150">
        <f t="shared" si="43"/>
        <v>940.92</v>
      </c>
      <c r="H323" s="150">
        <f t="shared" si="43"/>
        <v>948.07</v>
      </c>
      <c r="I323" s="150">
        <f t="shared" si="43"/>
        <v>985.07</v>
      </c>
      <c r="J323" s="150">
        <f t="shared" si="43"/>
        <v>1002.27</v>
      </c>
      <c r="K323" s="150">
        <f t="shared" si="43"/>
        <v>1006.87</v>
      </c>
      <c r="L323" s="150">
        <f t="shared" si="43"/>
        <v>1001.22</v>
      </c>
      <c r="M323" s="150">
        <f>SUMIF($C$6:$C$182,72,M$6:M$182)</f>
        <v>1018.11</v>
      </c>
      <c r="N323" s="150">
        <f t="shared" ref="N323:Y323" si="44">SUMIF($C$6:$C$182,72,N$6:N$182)</f>
        <v>1072.18</v>
      </c>
      <c r="O323" s="150">
        <f t="shared" si="44"/>
        <v>1088.52</v>
      </c>
      <c r="P323" s="150">
        <f t="shared" si="44"/>
        <v>1075.71</v>
      </c>
      <c r="Q323" s="150">
        <f t="shared" si="44"/>
        <v>1097.5999999999999</v>
      </c>
      <c r="R323" s="150">
        <f t="shared" si="44"/>
        <v>1141.1400000000001</v>
      </c>
      <c r="S323" s="150">
        <f t="shared" si="44"/>
        <v>1170.1300000000001</v>
      </c>
      <c r="T323" s="150">
        <f t="shared" si="44"/>
        <v>1169.6400000000001</v>
      </c>
      <c r="U323" s="150">
        <f t="shared" si="44"/>
        <v>1207.54</v>
      </c>
      <c r="V323" s="150">
        <f t="shared" si="44"/>
        <v>1210.6400000000001</v>
      </c>
      <c r="W323" s="150">
        <f t="shared" si="44"/>
        <v>1212.6500000000001</v>
      </c>
      <c r="X323" s="150">
        <f t="shared" si="44"/>
        <v>1210.76</v>
      </c>
      <c r="Y323" s="150">
        <f t="shared" si="44"/>
        <v>1234.96</v>
      </c>
    </row>
    <row r="324" spans="1:25" x14ac:dyDescent="0.25">
      <c r="A324" t="s">
        <v>656</v>
      </c>
      <c r="C324" s="97">
        <v>81</v>
      </c>
      <c r="D324" s="150">
        <f t="shared" ref="D324:L324" si="45">SUMIF($C$6:$C$182,81,D$6:D$182)</f>
        <v>674.69</v>
      </c>
      <c r="E324" s="150">
        <f t="shared" si="45"/>
        <v>701.15</v>
      </c>
      <c r="F324" s="150">
        <f t="shared" si="45"/>
        <v>712.33</v>
      </c>
      <c r="G324" s="150">
        <f t="shared" si="45"/>
        <v>682.71</v>
      </c>
      <c r="H324" s="150">
        <f t="shared" si="45"/>
        <v>664.49</v>
      </c>
      <c r="I324" s="150">
        <f t="shared" si="45"/>
        <v>686.08</v>
      </c>
      <c r="J324" s="150">
        <f t="shared" si="45"/>
        <v>711.67</v>
      </c>
      <c r="K324" s="150">
        <f t="shared" si="45"/>
        <v>699.86</v>
      </c>
      <c r="L324" s="150">
        <f t="shared" si="45"/>
        <v>691.97</v>
      </c>
      <c r="M324" s="150">
        <f>SUMIF($C$6:$C$182,81,M$6:M$182)</f>
        <v>696.23</v>
      </c>
      <c r="N324" s="150">
        <f t="shared" ref="N324:Y324" si="46">SUMIF($C$6:$C$182,81,N$6:N$182)</f>
        <v>724.32</v>
      </c>
      <c r="O324" s="150">
        <f t="shared" si="46"/>
        <v>761.07</v>
      </c>
      <c r="P324" s="150">
        <f t="shared" si="46"/>
        <v>782.55</v>
      </c>
      <c r="Q324" s="150">
        <f t="shared" si="46"/>
        <v>771.39</v>
      </c>
      <c r="R324" s="150">
        <f t="shared" si="46"/>
        <v>769.54</v>
      </c>
      <c r="S324" s="150">
        <f t="shared" si="46"/>
        <v>804.89</v>
      </c>
      <c r="T324" s="150">
        <f t="shared" si="46"/>
        <v>795.31</v>
      </c>
      <c r="U324" s="150">
        <f t="shared" si="46"/>
        <v>795.08</v>
      </c>
      <c r="V324" s="150">
        <f t="shared" si="46"/>
        <v>761.79</v>
      </c>
      <c r="W324" s="150">
        <f t="shared" si="46"/>
        <v>774.92</v>
      </c>
      <c r="X324" s="150">
        <f t="shared" si="46"/>
        <v>781.32</v>
      </c>
      <c r="Y324" s="150">
        <f t="shared" si="46"/>
        <v>802.9</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W23"/>
  <sheetViews>
    <sheetView workbookViewId="0">
      <pane xSplit="1" ySplit="5" topLeftCell="J6" activePane="bottomRight" state="frozen"/>
      <selection pane="topRight"/>
      <selection pane="bottomLeft"/>
      <selection pane="bottomRight"/>
    </sheetView>
  </sheetViews>
  <sheetFormatPr defaultRowHeight="15" x14ac:dyDescent="0.25"/>
  <cols>
    <col min="1" max="1" width="50.7109375" customWidth="1"/>
    <col min="2" max="23" width="11.7109375" bestFit="1" customWidth="1"/>
  </cols>
  <sheetData>
    <row r="1" spans="1:23" x14ac:dyDescent="0.25">
      <c r="A1" s="1" t="s">
        <v>0</v>
      </c>
    </row>
    <row r="2" spans="1:23" x14ac:dyDescent="0.25">
      <c r="A2" t="s">
        <v>1</v>
      </c>
    </row>
    <row r="3" spans="1:23" x14ac:dyDescent="0.25">
      <c r="A3" s="2" t="s">
        <v>600</v>
      </c>
    </row>
    <row r="4" spans="1:23" x14ac:dyDescent="0.25">
      <c r="A4" s="23" t="s">
        <v>604</v>
      </c>
    </row>
    <row r="5" spans="1:23" s="1" customFormat="1" x14ac:dyDescent="0.25">
      <c r="A5" s="1" t="s">
        <v>601</v>
      </c>
      <c r="B5" s="1">
        <v>1997</v>
      </c>
      <c r="C5" s="1">
        <v>1998</v>
      </c>
      <c r="D5" s="1">
        <v>1999</v>
      </c>
      <c r="E5" s="1">
        <v>2000</v>
      </c>
      <c r="F5" s="1">
        <v>2001</v>
      </c>
      <c r="G5" s="1">
        <v>2002</v>
      </c>
      <c r="H5" s="1">
        <v>2003</v>
      </c>
      <c r="I5" s="1">
        <v>2004</v>
      </c>
      <c r="J5" s="1">
        <v>2005</v>
      </c>
      <c r="K5" s="1">
        <v>2006</v>
      </c>
      <c r="L5" s="1">
        <v>2007</v>
      </c>
      <c r="M5" s="1">
        <v>2008</v>
      </c>
      <c r="N5" s="1">
        <v>2009</v>
      </c>
      <c r="O5" s="1">
        <v>2010</v>
      </c>
      <c r="P5" s="1">
        <v>2011</v>
      </c>
      <c r="Q5" s="1">
        <v>2012</v>
      </c>
      <c r="R5" s="1">
        <v>2013</v>
      </c>
      <c r="S5" s="1">
        <v>2014</v>
      </c>
      <c r="T5" s="1">
        <v>2015</v>
      </c>
      <c r="U5" s="1">
        <v>2016</v>
      </c>
      <c r="V5" s="1">
        <v>2017</v>
      </c>
      <c r="W5" s="1">
        <v>2018</v>
      </c>
    </row>
    <row r="6" spans="1:23" x14ac:dyDescent="0.25">
      <c r="A6" t="s">
        <v>610</v>
      </c>
      <c r="B6" s="150">
        <v>18691.599999999999</v>
      </c>
      <c r="C6" s="150">
        <v>19598.3</v>
      </c>
      <c r="D6" s="150">
        <v>20783.7</v>
      </c>
      <c r="E6" s="150">
        <v>21945.8</v>
      </c>
      <c r="F6" s="150">
        <v>22429.7</v>
      </c>
      <c r="G6" s="150">
        <v>26019.3</v>
      </c>
      <c r="H6" s="150">
        <v>27753.1</v>
      </c>
      <c r="I6" s="150">
        <v>27485</v>
      </c>
      <c r="J6" s="150">
        <v>28185.9</v>
      </c>
      <c r="K6" s="150">
        <v>29220.9</v>
      </c>
      <c r="L6" s="150">
        <v>32536.6</v>
      </c>
      <c r="M6" s="150">
        <v>31947.8</v>
      </c>
      <c r="N6" s="150">
        <v>28944.1</v>
      </c>
      <c r="O6" s="150">
        <v>30474.400000000001</v>
      </c>
      <c r="P6" s="150">
        <v>31375.5</v>
      </c>
      <c r="Q6" s="150">
        <v>29977.200000000001</v>
      </c>
      <c r="R6" s="150">
        <v>31486.3</v>
      </c>
      <c r="S6" s="150">
        <v>31143.3</v>
      </c>
      <c r="T6" s="150">
        <v>30806</v>
      </c>
      <c r="U6" s="150">
        <v>31334.5</v>
      </c>
      <c r="V6" s="150">
        <v>31610.6</v>
      </c>
      <c r="W6" s="150">
        <v>30757.9</v>
      </c>
    </row>
    <row r="7" spans="1:23" x14ac:dyDescent="0.25">
      <c r="A7" t="s">
        <v>611</v>
      </c>
      <c r="B7" s="150">
        <v>3761.1</v>
      </c>
      <c r="C7" s="150">
        <v>3911.1</v>
      </c>
      <c r="D7" s="150">
        <v>4071.8</v>
      </c>
      <c r="E7" s="150">
        <v>4191.3999999999996</v>
      </c>
      <c r="F7" s="150">
        <v>4139.5</v>
      </c>
      <c r="G7" s="150">
        <v>4340.2</v>
      </c>
      <c r="H7" s="150">
        <v>4415.8</v>
      </c>
      <c r="I7" s="150">
        <v>4545.8999999999996</v>
      </c>
      <c r="J7" s="150">
        <v>4690.6000000000004</v>
      </c>
      <c r="K7" s="150">
        <v>4804.3</v>
      </c>
      <c r="L7" s="150">
        <v>4781.6000000000004</v>
      </c>
      <c r="M7" s="150">
        <v>4836.1000000000004</v>
      </c>
      <c r="N7" s="150">
        <v>4845.2</v>
      </c>
      <c r="O7" s="150">
        <v>4948.2</v>
      </c>
      <c r="P7" s="150">
        <v>5043.5</v>
      </c>
      <c r="Q7" s="150">
        <v>5090.7</v>
      </c>
      <c r="R7" s="150">
        <v>5187.3999999999996</v>
      </c>
      <c r="S7" s="150">
        <v>5205.6000000000004</v>
      </c>
      <c r="T7" s="150">
        <v>5280.7</v>
      </c>
      <c r="U7" s="150">
        <v>5372.2</v>
      </c>
      <c r="V7" s="150">
        <v>5553.3</v>
      </c>
      <c r="W7" s="150">
        <v>5700</v>
      </c>
    </row>
    <row r="8" spans="1:23" x14ac:dyDescent="0.25">
      <c r="A8" t="s">
        <v>612</v>
      </c>
      <c r="B8" s="150">
        <v>26194.6</v>
      </c>
      <c r="C8" s="150">
        <v>27189.9</v>
      </c>
      <c r="D8" s="150">
        <v>28655.1</v>
      </c>
      <c r="E8" s="150">
        <v>29571.599999999999</v>
      </c>
      <c r="F8" s="150">
        <v>30377.3</v>
      </c>
      <c r="G8" s="150">
        <v>31608.400000000001</v>
      </c>
      <c r="H8" s="150">
        <v>32018.400000000001</v>
      </c>
      <c r="I8" s="150">
        <v>32360</v>
      </c>
      <c r="J8" s="150">
        <v>32761.9</v>
      </c>
      <c r="K8" s="150">
        <v>32920.800000000003</v>
      </c>
      <c r="L8" s="150">
        <v>33235.4</v>
      </c>
      <c r="M8" s="150">
        <v>33797.300000000003</v>
      </c>
      <c r="N8" s="150">
        <v>33814.400000000001</v>
      </c>
      <c r="O8" s="150">
        <v>34697.1</v>
      </c>
      <c r="P8" s="150">
        <v>34805.199999999997</v>
      </c>
      <c r="Q8" s="150">
        <v>34477.9</v>
      </c>
      <c r="R8" s="150">
        <v>34383.800000000003</v>
      </c>
      <c r="S8" s="150">
        <v>34747.199999999997</v>
      </c>
      <c r="T8" s="150">
        <v>35013.4</v>
      </c>
      <c r="U8" s="150">
        <v>35549.300000000003</v>
      </c>
      <c r="V8" s="150">
        <v>36075.4</v>
      </c>
      <c r="W8" s="150">
        <v>36518.199999999997</v>
      </c>
    </row>
    <row r="9" spans="1:23" x14ac:dyDescent="0.25">
      <c r="A9" t="s">
        <v>613</v>
      </c>
      <c r="B9" s="150">
        <v>22205.200000000001</v>
      </c>
      <c r="C9" s="150">
        <v>23023.3</v>
      </c>
      <c r="D9" s="150">
        <v>24525.7</v>
      </c>
      <c r="E9" s="150">
        <v>25058</v>
      </c>
      <c r="F9" s="150">
        <v>25444.799999999999</v>
      </c>
      <c r="G9" s="150">
        <v>26653.8</v>
      </c>
      <c r="H9" s="150">
        <v>27240.799999999999</v>
      </c>
      <c r="I9" s="150">
        <v>28008.6</v>
      </c>
      <c r="J9" s="150">
        <v>28281</v>
      </c>
      <c r="K9" s="150">
        <v>28787.200000000001</v>
      </c>
      <c r="L9" s="150">
        <v>28962.400000000001</v>
      </c>
      <c r="M9" s="150">
        <v>29215.200000000001</v>
      </c>
      <c r="N9" s="150">
        <v>28802.1</v>
      </c>
      <c r="O9" s="150">
        <v>29404.400000000001</v>
      </c>
      <c r="P9" s="150">
        <v>29467.599999999999</v>
      </c>
      <c r="Q9" s="150">
        <v>29117.4</v>
      </c>
      <c r="R9" s="150">
        <v>29017</v>
      </c>
      <c r="S9" s="150">
        <v>29039.599999999999</v>
      </c>
      <c r="T9" s="150">
        <v>29275.7</v>
      </c>
      <c r="U9" s="150">
        <v>29686.3</v>
      </c>
      <c r="V9" s="150">
        <v>30271.8</v>
      </c>
      <c r="W9" s="150">
        <v>30295.3</v>
      </c>
    </row>
    <row r="10" spans="1:23" x14ac:dyDescent="0.25">
      <c r="A10" t="s">
        <v>614</v>
      </c>
      <c r="B10" s="150">
        <v>235964.79999999999</v>
      </c>
      <c r="C10" s="150">
        <v>243815.1</v>
      </c>
      <c r="D10" s="150">
        <v>258550.39999999999</v>
      </c>
      <c r="E10" s="150">
        <v>270025</v>
      </c>
      <c r="F10" s="150">
        <v>274723.3</v>
      </c>
      <c r="G10" s="150">
        <v>282805.5</v>
      </c>
      <c r="H10" s="150">
        <v>286045.59999999998</v>
      </c>
      <c r="I10" s="150">
        <v>293280.09999999998</v>
      </c>
      <c r="J10" s="150">
        <v>297892.2</v>
      </c>
      <c r="K10" s="150">
        <v>301495.8</v>
      </c>
      <c r="L10" s="150">
        <v>309161.5</v>
      </c>
      <c r="M10" s="150">
        <v>314535.2</v>
      </c>
      <c r="N10" s="150">
        <v>311089.2</v>
      </c>
      <c r="O10" s="150">
        <v>317802.09999999998</v>
      </c>
      <c r="P10" s="150">
        <v>324565.7</v>
      </c>
      <c r="Q10" s="150">
        <v>328854.59999999998</v>
      </c>
      <c r="R10" s="150">
        <v>333047.8</v>
      </c>
      <c r="S10" s="150">
        <v>338319</v>
      </c>
      <c r="T10" s="150">
        <v>341688</v>
      </c>
      <c r="U10" s="150">
        <v>346713.7</v>
      </c>
      <c r="V10" s="150">
        <v>356677.9</v>
      </c>
      <c r="W10" s="150">
        <v>365614.4</v>
      </c>
    </row>
    <row r="11" spans="1:23" x14ac:dyDescent="0.25">
      <c r="A11" t="s">
        <v>323</v>
      </c>
      <c r="B11" s="150">
        <v>443713.9</v>
      </c>
      <c r="C11" s="150">
        <v>463523.7</v>
      </c>
      <c r="D11" s="150">
        <v>495859.1</v>
      </c>
      <c r="E11" s="150">
        <v>527438</v>
      </c>
      <c r="F11" s="150">
        <v>536953.5</v>
      </c>
      <c r="G11" s="150">
        <v>555154.69999999995</v>
      </c>
      <c r="H11" s="150">
        <v>561879</v>
      </c>
      <c r="I11" s="150">
        <v>577813.69999999995</v>
      </c>
      <c r="J11" s="150">
        <v>596629.19999999995</v>
      </c>
      <c r="K11" s="150">
        <v>608043.80000000005</v>
      </c>
      <c r="L11" s="150">
        <v>613525.9</v>
      </c>
      <c r="M11" s="150">
        <v>611784.19999999995</v>
      </c>
      <c r="N11" s="150">
        <v>591636.5</v>
      </c>
      <c r="O11" s="150">
        <v>609770.30000000005</v>
      </c>
      <c r="P11" s="150">
        <v>625936.9</v>
      </c>
      <c r="Q11" s="150">
        <v>634944.30000000005</v>
      </c>
      <c r="R11" s="150">
        <v>643937</v>
      </c>
      <c r="S11" s="150">
        <v>659861.19999999995</v>
      </c>
      <c r="T11" s="150">
        <v>677384</v>
      </c>
      <c r="U11" s="150">
        <v>693900.4</v>
      </c>
      <c r="V11" s="150">
        <v>712984.3</v>
      </c>
      <c r="W11" s="150">
        <v>728363.7</v>
      </c>
    </row>
    <row r="12" spans="1:23" x14ac:dyDescent="0.25">
      <c r="A12" t="s">
        <v>615</v>
      </c>
      <c r="B12" s="150">
        <v>38705.699999999997</v>
      </c>
      <c r="C12" s="150">
        <v>40446.300000000003</v>
      </c>
      <c r="D12" s="150">
        <v>41103.599999999999</v>
      </c>
      <c r="E12" s="150">
        <v>42734.1</v>
      </c>
      <c r="F12" s="150">
        <v>43301.5</v>
      </c>
      <c r="G12" s="150">
        <v>44031.4</v>
      </c>
      <c r="H12" s="150">
        <v>44494.6</v>
      </c>
      <c r="I12" s="150">
        <v>45727.8</v>
      </c>
      <c r="J12" s="150">
        <v>47127.8</v>
      </c>
      <c r="K12" s="150">
        <v>48918.3</v>
      </c>
      <c r="L12" s="150">
        <v>50017.3</v>
      </c>
      <c r="M12" s="150">
        <v>51668.800000000003</v>
      </c>
      <c r="N12" s="150">
        <v>51522.1</v>
      </c>
      <c r="O12" s="150">
        <v>52841.8</v>
      </c>
      <c r="P12" s="150">
        <v>54057.9</v>
      </c>
      <c r="Q12" s="150">
        <v>55676.4</v>
      </c>
      <c r="R12" s="150">
        <v>57169.9</v>
      </c>
      <c r="S12" s="150">
        <v>58276.3</v>
      </c>
      <c r="T12" s="150">
        <v>59082.5</v>
      </c>
      <c r="U12" s="150">
        <v>60066.2</v>
      </c>
      <c r="V12" s="150">
        <v>61941.2</v>
      </c>
      <c r="W12" s="150">
        <v>62732.1</v>
      </c>
    </row>
    <row r="13" spans="1:23" x14ac:dyDescent="0.25">
      <c r="A13" t="s">
        <v>616</v>
      </c>
      <c r="B13" s="150">
        <v>54554.6</v>
      </c>
      <c r="C13" s="150">
        <v>56802.9</v>
      </c>
      <c r="D13" s="150">
        <v>56889.8</v>
      </c>
      <c r="E13" s="150">
        <v>58198.3</v>
      </c>
      <c r="F13" s="150">
        <v>57580</v>
      </c>
      <c r="G13" s="150">
        <v>57517.3</v>
      </c>
      <c r="H13" s="150">
        <v>60001.8</v>
      </c>
      <c r="I13" s="150">
        <v>62708.6</v>
      </c>
      <c r="J13" s="150">
        <v>64170.3</v>
      </c>
      <c r="K13" s="150">
        <v>63374.8</v>
      </c>
      <c r="L13" s="150">
        <v>65908.5</v>
      </c>
      <c r="M13" s="150">
        <v>69352.3</v>
      </c>
      <c r="N13" s="150">
        <v>65649.2</v>
      </c>
      <c r="O13" s="150">
        <v>68913.399999999994</v>
      </c>
      <c r="P13" s="150">
        <v>72611.600000000006</v>
      </c>
      <c r="Q13" s="150">
        <v>73952.2</v>
      </c>
      <c r="R13" s="150">
        <v>78708.5</v>
      </c>
      <c r="S13" s="150">
        <v>80175.7</v>
      </c>
      <c r="T13" s="150">
        <v>79574.2</v>
      </c>
      <c r="U13" s="150">
        <v>79364.399999999994</v>
      </c>
      <c r="V13" s="150">
        <v>81179</v>
      </c>
      <c r="W13" s="150">
        <v>82502.7</v>
      </c>
    </row>
    <row r="14" spans="1:23" x14ac:dyDescent="0.25">
      <c r="A14" t="s">
        <v>617</v>
      </c>
      <c r="B14" s="150">
        <v>184307.7</v>
      </c>
      <c r="C14" s="150">
        <v>193229.9</v>
      </c>
      <c r="D14" s="150">
        <v>195998.8</v>
      </c>
      <c r="E14" s="150">
        <v>207779.6</v>
      </c>
      <c r="F14" s="150">
        <v>211558</v>
      </c>
      <c r="G14" s="150">
        <v>216775.7</v>
      </c>
      <c r="H14" s="150">
        <v>224711.1</v>
      </c>
      <c r="I14" s="150">
        <v>237664.3</v>
      </c>
      <c r="J14" s="150">
        <v>248615.4</v>
      </c>
      <c r="K14" s="150">
        <v>264843.40000000002</v>
      </c>
      <c r="L14" s="150">
        <v>269988.8</v>
      </c>
      <c r="M14" s="150">
        <v>273513.8</v>
      </c>
      <c r="N14" s="150">
        <v>258933.9</v>
      </c>
      <c r="O14" s="150">
        <v>272172</v>
      </c>
      <c r="P14" s="150">
        <v>290513.8</v>
      </c>
      <c r="Q14" s="150">
        <v>302130.7</v>
      </c>
      <c r="R14" s="150">
        <v>319548.09999999998</v>
      </c>
      <c r="S14" s="150">
        <v>338262.6</v>
      </c>
      <c r="T14" s="150">
        <v>326476.7</v>
      </c>
      <c r="U14" s="150">
        <v>313241.5</v>
      </c>
      <c r="V14" s="150">
        <v>327596.2</v>
      </c>
      <c r="W14" s="150">
        <v>335095.59999999998</v>
      </c>
    </row>
    <row r="15" spans="1:23" x14ac:dyDescent="0.25">
      <c r="A15" t="s">
        <v>618</v>
      </c>
      <c r="B15" s="150">
        <v>141853.29999999999</v>
      </c>
      <c r="C15" s="150">
        <v>143234.1</v>
      </c>
      <c r="D15" s="150">
        <v>147986.4</v>
      </c>
      <c r="E15" s="150">
        <v>154965.9</v>
      </c>
      <c r="F15" s="150">
        <v>155830.5</v>
      </c>
      <c r="G15" s="150">
        <v>161762.20000000001</v>
      </c>
      <c r="H15" s="150">
        <v>165799.6</v>
      </c>
      <c r="I15" s="150">
        <v>172580.4</v>
      </c>
      <c r="J15" s="150">
        <v>180855</v>
      </c>
      <c r="K15" s="150">
        <v>189185.8</v>
      </c>
      <c r="L15" s="150">
        <v>194682.7</v>
      </c>
      <c r="M15" s="150">
        <v>195789.1</v>
      </c>
      <c r="N15" s="150">
        <v>190709.2</v>
      </c>
      <c r="O15" s="150">
        <v>195819.3</v>
      </c>
      <c r="P15" s="150">
        <v>201413</v>
      </c>
      <c r="Q15" s="150">
        <v>206590.7</v>
      </c>
      <c r="R15" s="150">
        <v>211555.3</v>
      </c>
      <c r="S15" s="150">
        <v>219060.9</v>
      </c>
      <c r="T15" s="150">
        <v>224153.4</v>
      </c>
      <c r="U15" s="150">
        <v>231509.9</v>
      </c>
      <c r="V15" s="150">
        <v>240657.9</v>
      </c>
      <c r="W15" s="150">
        <v>246506.3</v>
      </c>
    </row>
    <row r="16" spans="1:23" x14ac:dyDescent="0.25">
      <c r="A16" t="s">
        <v>619</v>
      </c>
      <c r="B16" s="150">
        <v>1559.7</v>
      </c>
      <c r="C16" s="150">
        <v>1486.8</v>
      </c>
      <c r="D16" s="150">
        <v>1483.6</v>
      </c>
      <c r="E16" s="150">
        <v>1536</v>
      </c>
      <c r="F16" s="150">
        <v>1599.9</v>
      </c>
      <c r="G16" s="150">
        <v>1585.7</v>
      </c>
      <c r="H16" s="150">
        <v>1571.7</v>
      </c>
      <c r="I16" s="150">
        <v>1648.7</v>
      </c>
      <c r="J16" s="150">
        <v>1685.6</v>
      </c>
      <c r="K16" s="150">
        <v>1764</v>
      </c>
      <c r="L16" s="150">
        <v>1853.8</v>
      </c>
      <c r="M16" s="150">
        <v>2033</v>
      </c>
      <c r="N16" s="150">
        <v>2159.6</v>
      </c>
      <c r="O16" s="150">
        <v>2253.5</v>
      </c>
      <c r="P16" s="150">
        <v>2363.6</v>
      </c>
      <c r="Q16" s="150">
        <v>2457.6</v>
      </c>
      <c r="R16" s="150">
        <v>2494.6</v>
      </c>
      <c r="S16" s="150">
        <v>2510.9</v>
      </c>
      <c r="T16" s="150">
        <v>2320.1999999999998</v>
      </c>
      <c r="U16" s="150">
        <v>2482.5</v>
      </c>
      <c r="V16" s="150">
        <v>2554.4</v>
      </c>
      <c r="W16" s="150">
        <v>2626.1</v>
      </c>
    </row>
    <row r="17" spans="1:23" x14ac:dyDescent="0.25">
      <c r="A17" t="s">
        <v>620</v>
      </c>
      <c r="B17" s="150">
        <v>3921.5</v>
      </c>
      <c r="C17" s="150">
        <v>3996.2</v>
      </c>
      <c r="D17" s="150">
        <v>3257</v>
      </c>
      <c r="E17" s="150">
        <v>3483.8</v>
      </c>
      <c r="F17" s="150">
        <v>4212.3999999999996</v>
      </c>
      <c r="G17" s="150">
        <v>4514.3999999999996</v>
      </c>
      <c r="H17" s="150">
        <v>5122.8</v>
      </c>
      <c r="I17" s="150">
        <v>5249.3</v>
      </c>
      <c r="J17" s="150">
        <v>5180.1000000000004</v>
      </c>
      <c r="K17" s="150">
        <v>5199.3999999999996</v>
      </c>
      <c r="L17" s="150">
        <v>5655.2</v>
      </c>
      <c r="M17" s="150">
        <v>5113.6000000000004</v>
      </c>
      <c r="N17" s="150">
        <v>4581.2</v>
      </c>
      <c r="O17" s="150">
        <v>4707</v>
      </c>
      <c r="P17" s="150">
        <v>4273.8999999999996</v>
      </c>
      <c r="Q17" s="150">
        <v>4249.8999999999996</v>
      </c>
      <c r="R17" s="150">
        <v>4367.3</v>
      </c>
      <c r="S17" s="150">
        <v>4574.6000000000004</v>
      </c>
      <c r="T17" s="150">
        <v>4621.3</v>
      </c>
      <c r="U17" s="150">
        <v>4679.8</v>
      </c>
      <c r="V17" s="150">
        <v>4861.3</v>
      </c>
      <c r="W17" s="150">
        <v>4954.7</v>
      </c>
    </row>
    <row r="18" spans="1:23" x14ac:dyDescent="0.25">
      <c r="A18" t="s">
        <v>621</v>
      </c>
      <c r="B18" s="150">
        <v>0</v>
      </c>
      <c r="C18" s="150">
        <v>0</v>
      </c>
      <c r="D18" s="150">
        <v>1229.9000000000001</v>
      </c>
      <c r="E18" s="150">
        <v>1280.3</v>
      </c>
      <c r="F18" s="150">
        <v>1361.4</v>
      </c>
      <c r="G18" s="150">
        <v>1396.7</v>
      </c>
      <c r="H18" s="150">
        <v>1397.4</v>
      </c>
      <c r="I18" s="150">
        <v>1464.6</v>
      </c>
      <c r="J18" s="150">
        <v>1454.8</v>
      </c>
      <c r="K18" s="150">
        <v>1473.3</v>
      </c>
      <c r="L18" s="150">
        <v>1597.2</v>
      </c>
      <c r="M18" s="150">
        <v>1808</v>
      </c>
      <c r="N18" s="150">
        <v>1690.3</v>
      </c>
      <c r="O18" s="150">
        <v>2004.3</v>
      </c>
      <c r="P18" s="150">
        <v>2120.3000000000002</v>
      </c>
      <c r="Q18" s="150">
        <v>2173.1</v>
      </c>
      <c r="R18" s="150">
        <v>2392.5</v>
      </c>
      <c r="S18" s="150">
        <v>2362.6</v>
      </c>
      <c r="T18" s="150">
        <v>2353</v>
      </c>
      <c r="U18" s="150">
        <v>2434.3000000000002</v>
      </c>
      <c r="V18" s="150">
        <v>2685.3</v>
      </c>
      <c r="W18" s="150">
        <v>2955</v>
      </c>
    </row>
    <row r="19" spans="1:23" x14ac:dyDescent="0.25">
      <c r="B19" s="150"/>
      <c r="C19" s="150"/>
      <c r="D19" s="150"/>
      <c r="E19" s="150"/>
      <c r="F19" s="150"/>
      <c r="G19" s="150"/>
      <c r="H19" s="150"/>
      <c r="I19" s="150"/>
      <c r="J19" s="150"/>
      <c r="K19" s="150"/>
      <c r="L19" s="150"/>
      <c r="M19" s="150"/>
      <c r="N19" s="150"/>
      <c r="O19" s="150"/>
      <c r="P19" s="150"/>
      <c r="Q19" s="150"/>
      <c r="R19" s="150"/>
      <c r="S19" s="150"/>
      <c r="T19" s="150"/>
      <c r="U19" s="150"/>
      <c r="V19" s="150"/>
      <c r="W19" s="150"/>
    </row>
    <row r="20" spans="1:23" s="1" customFormat="1" x14ac:dyDescent="0.25">
      <c r="A20" s="1" t="s">
        <v>324</v>
      </c>
      <c r="B20" s="151">
        <f>IFERROR(SUM(B6:B18),"n/a")</f>
        <v>1175433.7</v>
      </c>
      <c r="C20" s="151">
        <f t="shared" ref="C20:W20" si="0">IFERROR(SUM(C6:C18),"n/a")</f>
        <v>1220257.6000000001</v>
      </c>
      <c r="D20" s="151">
        <f t="shared" si="0"/>
        <v>1280394.8999999999</v>
      </c>
      <c r="E20" s="151">
        <f t="shared" si="0"/>
        <v>1348207.8</v>
      </c>
      <c r="F20" s="151">
        <f t="shared" si="0"/>
        <v>1369511.7999999998</v>
      </c>
      <c r="G20" s="151">
        <f t="shared" si="0"/>
        <v>1414165.2999999998</v>
      </c>
      <c r="H20" s="151">
        <f t="shared" si="0"/>
        <v>1442451.7</v>
      </c>
      <c r="I20" s="151">
        <f t="shared" si="0"/>
        <v>1490537</v>
      </c>
      <c r="J20" s="151">
        <f t="shared" si="0"/>
        <v>1537529.8</v>
      </c>
      <c r="K20" s="151">
        <f t="shared" si="0"/>
        <v>1580031.8000000003</v>
      </c>
      <c r="L20" s="151">
        <f t="shared" si="0"/>
        <v>1611906.9</v>
      </c>
      <c r="M20" s="151">
        <f t="shared" si="0"/>
        <v>1625394.4000000004</v>
      </c>
      <c r="N20" s="151">
        <f t="shared" si="0"/>
        <v>1574377</v>
      </c>
      <c r="O20" s="151">
        <f t="shared" si="0"/>
        <v>1625807.8</v>
      </c>
      <c r="P20" s="151">
        <f t="shared" si="0"/>
        <v>1678548.5</v>
      </c>
      <c r="Q20" s="151">
        <f t="shared" si="0"/>
        <v>1709692.7</v>
      </c>
      <c r="R20" s="151">
        <f t="shared" si="0"/>
        <v>1753295.5</v>
      </c>
      <c r="S20" s="151">
        <f t="shared" si="0"/>
        <v>1803539.5</v>
      </c>
      <c r="T20" s="151">
        <f t="shared" si="0"/>
        <v>1818029.0999999999</v>
      </c>
      <c r="U20" s="151">
        <f t="shared" si="0"/>
        <v>1836334.9999999998</v>
      </c>
      <c r="V20" s="151">
        <f t="shared" si="0"/>
        <v>1894648.5999999999</v>
      </c>
      <c r="W20" s="151">
        <f t="shared" si="0"/>
        <v>1934622</v>
      </c>
    </row>
    <row r="22" spans="1:23" x14ac:dyDescent="0.25">
      <c r="A22" t="s">
        <v>602</v>
      </c>
    </row>
    <row r="23" spans="1:23" x14ac:dyDescent="0.25">
      <c r="A23" t="s">
        <v>603</v>
      </c>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Y301"/>
  <sheetViews>
    <sheetView workbookViewId="0">
      <pane xSplit="3" ySplit="5" topLeftCell="M6" activePane="bottomRight" state="frozen"/>
      <selection pane="topRight"/>
      <selection pane="bottomLeft"/>
      <selection pane="bottomRight"/>
    </sheetView>
  </sheetViews>
  <sheetFormatPr defaultRowHeight="15" x14ac:dyDescent="0.25"/>
  <cols>
    <col min="1" max="1" width="50.7109375" customWidth="1"/>
    <col min="2" max="2" width="5.7109375" hidden="1" customWidth="1"/>
    <col min="3" max="3" width="20.7109375" customWidth="1"/>
    <col min="4" max="12" width="10.140625" customWidth="1"/>
    <col min="13" max="25" width="10.140625" bestFit="1" customWidth="1"/>
  </cols>
  <sheetData>
    <row r="1" spans="1:25" ht="15.75" x14ac:dyDescent="0.25">
      <c r="A1" s="24" t="s">
        <v>625</v>
      </c>
      <c r="B1" s="24"/>
    </row>
    <row r="2" spans="1:25" x14ac:dyDescent="0.25">
      <c r="A2" t="s">
        <v>626</v>
      </c>
      <c r="B2" s="26"/>
      <c r="I2" s="175"/>
      <c r="J2" s="175"/>
      <c r="K2" s="175"/>
      <c r="L2" s="175"/>
      <c r="M2" s="175"/>
      <c r="N2" s="175"/>
      <c r="O2" s="175"/>
      <c r="P2" s="175"/>
      <c r="Q2" s="175"/>
      <c r="R2" s="175"/>
      <c r="S2" s="175"/>
      <c r="T2" s="175"/>
      <c r="U2" s="175"/>
      <c r="V2" s="175"/>
      <c r="W2" s="175"/>
      <c r="X2" s="175"/>
      <c r="Y2" s="175"/>
    </row>
    <row r="3" spans="1:25" x14ac:dyDescent="0.25">
      <c r="A3" s="26"/>
      <c r="B3" s="25"/>
      <c r="I3" s="175"/>
      <c r="J3" s="175"/>
      <c r="K3" s="175"/>
      <c r="L3" s="175"/>
      <c r="M3" s="175"/>
      <c r="N3" s="175"/>
      <c r="O3" s="175"/>
      <c r="P3" s="175"/>
      <c r="Q3" s="175"/>
      <c r="R3" s="175"/>
      <c r="S3" s="175"/>
      <c r="T3" s="175"/>
      <c r="U3" s="175"/>
      <c r="V3" s="175"/>
      <c r="W3" s="175"/>
      <c r="X3" s="175"/>
      <c r="Y3" s="175"/>
    </row>
    <row r="4" spans="1:25" s="16" customFormat="1" x14ac:dyDescent="0.25">
      <c r="B4" s="23"/>
      <c r="N4"/>
      <c r="O4"/>
      <c r="P4"/>
      <c r="Q4"/>
      <c r="R4"/>
      <c r="S4"/>
      <c r="T4"/>
      <c r="U4"/>
      <c r="V4"/>
      <c r="W4"/>
      <c r="X4"/>
      <c r="Y4"/>
    </row>
    <row r="5" spans="1:25" s="1" customFormat="1" x14ac:dyDescent="0.25">
      <c r="A5" s="1" t="s">
        <v>212</v>
      </c>
      <c r="C5" s="1" t="s">
        <v>213</v>
      </c>
      <c r="D5" s="17">
        <v>1997</v>
      </c>
      <c r="E5" s="17">
        <v>1998</v>
      </c>
      <c r="F5" s="17">
        <v>1999</v>
      </c>
      <c r="G5" s="17">
        <v>2000</v>
      </c>
      <c r="H5" s="17">
        <v>2001</v>
      </c>
      <c r="I5" s="17">
        <v>2002</v>
      </c>
      <c r="J5" s="17">
        <v>2003</v>
      </c>
      <c r="K5" s="17">
        <v>2004</v>
      </c>
      <c r="L5" s="17">
        <v>2005</v>
      </c>
      <c r="M5" s="17">
        <v>2006</v>
      </c>
      <c r="N5" s="17">
        <v>2007</v>
      </c>
      <c r="O5" s="17">
        <v>2008</v>
      </c>
      <c r="P5" s="17">
        <v>2009</v>
      </c>
      <c r="Q5" s="17">
        <v>2010</v>
      </c>
      <c r="R5" s="17">
        <v>2011</v>
      </c>
      <c r="S5" s="17">
        <v>2012</v>
      </c>
      <c r="T5" s="17">
        <v>2013</v>
      </c>
      <c r="U5" s="17">
        <v>2014</v>
      </c>
      <c r="V5" s="17">
        <v>2015</v>
      </c>
      <c r="W5" s="17">
        <v>2016</v>
      </c>
      <c r="X5" s="17">
        <v>2017</v>
      </c>
      <c r="Y5" s="17">
        <v>2018</v>
      </c>
    </row>
    <row r="6" spans="1:25" x14ac:dyDescent="0.25">
      <c r="A6" s="3" t="s">
        <v>2</v>
      </c>
      <c r="B6" s="3"/>
      <c r="C6" s="11" t="s">
        <v>176</v>
      </c>
      <c r="D6" s="62"/>
      <c r="E6" s="62"/>
      <c r="F6" s="62"/>
      <c r="G6" s="62"/>
      <c r="H6" s="62"/>
      <c r="I6" s="67">
        <f>IFERROR(('Tor Emp Adj'!I6/'Tor Emp Adj'!D6)^(1/5)-1,"n/a")</f>
        <v>2.0051447753645313E-2</v>
      </c>
      <c r="J6" s="67">
        <f>IFERROR(('Tor Emp Adj'!J6/'Tor Emp Adj'!E6)^(1/5)-1,"n/a")</f>
        <v>1.4411060729927261E-2</v>
      </c>
      <c r="K6" s="67">
        <f>IFERROR(('Tor Emp Adj'!K6/'Tor Emp Adj'!F6)^(1/5)-1,"n/a")</f>
        <v>1.2123893618649628E-2</v>
      </c>
      <c r="L6" s="67">
        <f>IFERROR(('Tor Emp Adj'!L6/'Tor Emp Adj'!G6)^(1/5)-1,"n/a")</f>
        <v>4.6790677203799147E-2</v>
      </c>
      <c r="M6" s="153">
        <f>IFERROR(('Tor Emp Adj'!M6/'Tor Emp Adj'!H6)^(1/5)-1,"n/a")</f>
        <v>4.4088572688512739E-2</v>
      </c>
      <c r="N6" s="153">
        <f>IFERROR(('Tor Emp Adj'!N6/'Tor Emp Adj'!I6)^(1/5)-1,"n/a")</f>
        <v>4.3698605644954425E-2</v>
      </c>
      <c r="O6" s="153">
        <f>IFERROR(('Tor Emp Adj'!O6/'Tor Emp Adj'!J6)^(1/5)-1,"n/a")</f>
        <v>4.6406881222076368E-2</v>
      </c>
      <c r="P6" s="153">
        <f>IFERROR(('Tor Emp Adj'!P6/'Tor Emp Adj'!K6)^(1/5)-1,"n/a")</f>
        <v>4.0236255120694953E-2</v>
      </c>
      <c r="Q6" s="153">
        <f>IFERROR(('Tor Emp Adj'!Q6/'Tor Emp Adj'!L6)^(1/5)-1,"n/a")</f>
        <v>-5.3440324464859579E-5</v>
      </c>
      <c r="R6" s="153">
        <f>IFERROR(('Tor Emp Adj'!R6/'Tor Emp Adj'!M6)^(1/5)-1,"n/a")</f>
        <v>6.0499659759680746E-3</v>
      </c>
      <c r="S6" s="153">
        <f>IFERROR(('Tor Emp Adj'!S6/'Tor Emp Adj'!N6)^(1/5)-1,"n/a")</f>
        <v>9.6059608514753592E-3</v>
      </c>
      <c r="T6" s="153">
        <f>IFERROR(('Tor Emp Adj'!T6/'Tor Emp Adj'!O6)^(1/5)-1,"n/a")</f>
        <v>1.6343853733795211E-2</v>
      </c>
      <c r="U6" s="153">
        <f>IFERROR(('Tor Emp Adj'!U6/'Tor Emp Adj'!P6)^(1/5)-1,"n/a")</f>
        <v>1.4362375534883176E-2</v>
      </c>
      <c r="V6" s="153">
        <f>IFERROR(('Tor Emp Adj'!V6/'Tor Emp Adj'!Q6)^(1/5)-1,"n/a")</f>
        <v>2.1217669244070647E-2</v>
      </c>
      <c r="W6" s="153">
        <f>IFERROR(('Tor Emp Adj'!W6/'Tor Emp Adj'!R6)^(1/5)-1,"n/a")</f>
        <v>1.2858418368371316E-2</v>
      </c>
      <c r="X6" s="153">
        <f>IFERROR(('Tor Emp Adj'!X6/'Tor Emp Adj'!S6)^(1/5)-1,"n/a")</f>
        <v>1.6836445746120754E-2</v>
      </c>
      <c r="Y6" s="153">
        <f>IFERROR(('Tor Emp Adj'!Y6/'Tor Emp Adj'!T6)^(1/5)-1,"n/a")</f>
        <v>9.4282700059391544E-3</v>
      </c>
    </row>
    <row r="7" spans="1:25" x14ac:dyDescent="0.25">
      <c r="A7" s="4" t="s">
        <v>3</v>
      </c>
      <c r="B7" s="4"/>
      <c r="C7" s="12" t="s">
        <v>177</v>
      </c>
      <c r="D7" s="63"/>
      <c r="E7" s="63"/>
      <c r="F7" s="63"/>
      <c r="G7" s="63"/>
      <c r="H7" s="63"/>
      <c r="I7" s="68">
        <f>IFERROR(('Tor Emp Adj'!I7/'Tor Emp Adj'!D7)^(1/5)-1,"n/a")</f>
        <v>3.8239188885022424E-2</v>
      </c>
      <c r="J7" s="68">
        <f>IFERROR(('Tor Emp Adj'!J7/'Tor Emp Adj'!E7)^(1/5)-1,"n/a")</f>
        <v>9.8274871510357631E-3</v>
      </c>
      <c r="K7" s="68">
        <f>IFERROR(('Tor Emp Adj'!K7/'Tor Emp Adj'!F7)^(1/5)-1,"n/a")</f>
        <v>1.2574079844442476E-2</v>
      </c>
      <c r="L7" s="68">
        <f>IFERROR(('Tor Emp Adj'!L7/'Tor Emp Adj'!G7)^(1/5)-1,"n/a")</f>
        <v>1.7675995108641152E-2</v>
      </c>
      <c r="M7" s="154">
        <f>IFERROR(('Tor Emp Adj'!M7/'Tor Emp Adj'!H7)^(1/5)-1,"n/a")</f>
        <v>-7.2114354231116451E-3</v>
      </c>
      <c r="N7" s="154">
        <f>IFERROR(('Tor Emp Adj'!N7/'Tor Emp Adj'!I7)^(1/5)-1,"n/a")</f>
        <v>-3.5381403529323396E-2</v>
      </c>
      <c r="O7" s="154">
        <f>IFERROR(('Tor Emp Adj'!O7/'Tor Emp Adj'!J7)^(1/5)-1,"n/a")</f>
        <v>-1.6399887442220651E-2</v>
      </c>
      <c r="P7" s="154">
        <f>IFERROR(('Tor Emp Adj'!P7/'Tor Emp Adj'!K7)^(1/5)-1,"n/a")</f>
        <v>-5.1190171697773512E-2</v>
      </c>
      <c r="Q7" s="154">
        <f>IFERROR(('Tor Emp Adj'!Q7/'Tor Emp Adj'!L7)^(1/5)-1,"n/a")</f>
        <v>-7.5681969702770968E-2</v>
      </c>
      <c r="R7" s="154">
        <f>IFERROR(('Tor Emp Adj'!R7/'Tor Emp Adj'!M7)^(1/5)-1,"n/a")</f>
        <v>-3.0485947125622359E-2</v>
      </c>
      <c r="S7" s="154">
        <f>IFERROR(('Tor Emp Adj'!S7/'Tor Emp Adj'!N7)^(1/5)-1,"n/a")</f>
        <v>-5.7636067513061606E-3</v>
      </c>
      <c r="T7" s="154">
        <f>IFERROR(('Tor Emp Adj'!T7/'Tor Emp Adj'!O7)^(1/5)-1,"n/a")</f>
        <v>-1.6379101976495836E-3</v>
      </c>
      <c r="U7" s="154">
        <f>IFERROR(('Tor Emp Adj'!U7/'Tor Emp Adj'!P7)^(1/5)-1,"n/a")</f>
        <v>2.0745110849831105E-2</v>
      </c>
      <c r="V7" s="154">
        <f>IFERROR(('Tor Emp Adj'!V7/'Tor Emp Adj'!Q7)^(1/5)-1,"n/a")</f>
        <v>3.5118430842481008E-2</v>
      </c>
      <c r="W7" s="154">
        <f>IFERROR(('Tor Emp Adj'!W7/'Tor Emp Adj'!R7)^(1/5)-1,"n/a")</f>
        <v>1.2521295963545676E-3</v>
      </c>
      <c r="X7" s="154">
        <f>IFERROR(('Tor Emp Adj'!X7/'Tor Emp Adj'!S7)^(1/5)-1,"n/a")</f>
        <v>-1.6436100366732265E-2</v>
      </c>
      <c r="Y7" s="154">
        <f>IFERROR(('Tor Emp Adj'!Y7/'Tor Emp Adj'!T7)^(1/5)-1,"n/a")</f>
        <v>-1.024349173629957E-2</v>
      </c>
    </row>
    <row r="8" spans="1:25" x14ac:dyDescent="0.25">
      <c r="A8" s="4" t="s">
        <v>4</v>
      </c>
      <c r="B8" s="4"/>
      <c r="C8" s="12" t="s">
        <v>178</v>
      </c>
      <c r="D8" s="63"/>
      <c r="E8" s="63"/>
      <c r="F8" s="63"/>
      <c r="G8" s="63"/>
      <c r="H8" s="63"/>
      <c r="I8" s="68">
        <f>IFERROR(('Tor Emp Adj'!I8/'Tor Emp Adj'!D8)^(1/5)-1,"n/a")</f>
        <v>1.4699937769412585E-2</v>
      </c>
      <c r="J8" s="68">
        <f>IFERROR(('Tor Emp Adj'!J8/'Tor Emp Adj'!E8)^(1/5)-1,"n/a")</f>
        <v>1.5582906127777019E-2</v>
      </c>
      <c r="K8" s="68">
        <f>IFERROR(('Tor Emp Adj'!K8/'Tor Emp Adj'!F8)^(1/5)-1,"n/a")</f>
        <v>1.196897052142476E-2</v>
      </c>
      <c r="L8" s="68">
        <f>IFERROR(('Tor Emp Adj'!L8/'Tor Emp Adj'!G8)^(1/5)-1,"n/a")</f>
        <v>5.2100503351448557E-2</v>
      </c>
      <c r="M8" s="154">
        <f>IFERROR(('Tor Emp Adj'!M8/'Tor Emp Adj'!H8)^(1/5)-1,"n/a")</f>
        <v>5.5473208264318341E-2</v>
      </c>
      <c r="N8" s="154">
        <f>IFERROR(('Tor Emp Adj'!N8/'Tor Emp Adj'!I8)^(1/5)-1,"n/a")</f>
        <v>6.3037961066617632E-2</v>
      </c>
      <c r="O8" s="154">
        <f>IFERROR(('Tor Emp Adj'!O8/'Tor Emp Adj'!J8)^(1/5)-1,"n/a")</f>
        <v>6.0596668688312372E-2</v>
      </c>
      <c r="P8" s="154">
        <f>IFERROR(('Tor Emp Adj'!P8/'Tor Emp Adj'!K8)^(1/5)-1,"n/a")</f>
        <v>6.0635725680699748E-2</v>
      </c>
      <c r="Q8" s="154">
        <f>IFERROR(('Tor Emp Adj'!Q8/'Tor Emp Adj'!L8)^(1/5)-1,"n/a")</f>
        <v>1.7746142826151834E-2</v>
      </c>
      <c r="R8" s="154">
        <f>IFERROR(('Tor Emp Adj'!R8/'Tor Emp Adj'!M8)^(1/5)-1,"n/a")</f>
        <v>1.3761691911015284E-2</v>
      </c>
      <c r="S8" s="154">
        <f>IFERROR(('Tor Emp Adj'!S8/'Tor Emp Adj'!N8)^(1/5)-1,"n/a")</f>
        <v>1.2724949212361336E-2</v>
      </c>
      <c r="T8" s="154">
        <f>IFERROR(('Tor Emp Adj'!T8/'Tor Emp Adj'!O8)^(1/5)-1,"n/a")</f>
        <v>1.9712018297773692E-2</v>
      </c>
      <c r="U8" s="154">
        <f>IFERROR(('Tor Emp Adj'!U8/'Tor Emp Adj'!P8)^(1/5)-1,"n/a")</f>
        <v>1.2564599774462115E-2</v>
      </c>
      <c r="V8" s="154">
        <f>IFERROR(('Tor Emp Adj'!V8/'Tor Emp Adj'!Q8)^(1/5)-1,"n/a")</f>
        <v>1.8210802595136411E-2</v>
      </c>
      <c r="W8" s="154">
        <f>IFERROR(('Tor Emp Adj'!W8/'Tor Emp Adj'!R8)^(1/5)-1,"n/a")</f>
        <v>1.4482575541713727E-2</v>
      </c>
      <c r="X8" s="154">
        <f>IFERROR(('Tor Emp Adj'!X8/'Tor Emp Adj'!S8)^(1/5)-1,"n/a")</f>
        <v>2.2357380963101914E-2</v>
      </c>
      <c r="Y8" s="154">
        <f>IFERROR(('Tor Emp Adj'!Y8/'Tor Emp Adj'!T8)^(1/5)-1,"n/a")</f>
        <v>1.2507051566031491E-2</v>
      </c>
    </row>
    <row r="9" spans="1:25" x14ac:dyDescent="0.25">
      <c r="A9" s="4" t="s">
        <v>5</v>
      </c>
      <c r="B9" s="4"/>
      <c r="C9" s="12" t="s">
        <v>179</v>
      </c>
      <c r="D9" s="63"/>
      <c r="E9" s="63"/>
      <c r="F9" s="63"/>
      <c r="G9" s="63"/>
      <c r="H9" s="63"/>
      <c r="I9" s="68">
        <f>IFERROR(('Tor Emp Adj'!I9/'Tor Emp Adj'!D9)^(1/5)-1,"n/a")</f>
        <v>3.5831742679230949E-2</v>
      </c>
      <c r="J9" s="68">
        <f>IFERROR(('Tor Emp Adj'!J9/'Tor Emp Adj'!E9)^(1/5)-1,"n/a")</f>
        <v>1.993958915151639E-3</v>
      </c>
      <c r="K9" s="68">
        <f>IFERROR(('Tor Emp Adj'!K9/'Tor Emp Adj'!F9)^(1/5)-1,"n/a")</f>
        <v>2.9962625786854602E-3</v>
      </c>
      <c r="L9" s="68">
        <f>IFERROR(('Tor Emp Adj'!L9/'Tor Emp Adj'!G9)^(1/5)-1,"n/a")</f>
        <v>5.8602198151871399E-3</v>
      </c>
      <c r="M9" s="154">
        <f>IFERROR(('Tor Emp Adj'!M9/'Tor Emp Adj'!H9)^(1/5)-1,"n/a")</f>
        <v>-2.0604361438239183E-2</v>
      </c>
      <c r="N9" s="154">
        <f>IFERROR(('Tor Emp Adj'!N9/'Tor Emp Adj'!I9)^(1/5)-1,"n/a")</f>
        <v>-5.3452659662772239E-2</v>
      </c>
      <c r="O9" s="154">
        <f>IFERROR(('Tor Emp Adj'!O9/'Tor Emp Adj'!J9)^(1/5)-1,"n/a")</f>
        <v>-3.6025289129003046E-2</v>
      </c>
      <c r="P9" s="154">
        <f>IFERROR(('Tor Emp Adj'!P9/'Tor Emp Adj'!K9)^(1/5)-1,"n/a")</f>
        <v>-6.7871290006230045E-2</v>
      </c>
      <c r="Q9" s="154">
        <f>IFERROR(('Tor Emp Adj'!Q9/'Tor Emp Adj'!L9)^(1/5)-1,"n/a")</f>
        <v>-9.2436652273220399E-2</v>
      </c>
      <c r="R9" s="154">
        <f>IFERROR(('Tor Emp Adj'!R9/'Tor Emp Adj'!M9)^(1/5)-1,"n/a")</f>
        <v>-5.1142995558819848E-2</v>
      </c>
      <c r="S9" s="154">
        <f>IFERROR(('Tor Emp Adj'!S9/'Tor Emp Adj'!N9)^(1/5)-1,"n/a")</f>
        <v>-2.1683568456821067E-2</v>
      </c>
      <c r="T9" s="154">
        <f>IFERROR(('Tor Emp Adj'!T9/'Tor Emp Adj'!O9)^(1/5)-1,"n/a")</f>
        <v>-1.0739148748724392E-2</v>
      </c>
      <c r="U9" s="154">
        <f>IFERROR(('Tor Emp Adj'!U9/'Tor Emp Adj'!P9)^(1/5)-1,"n/a")</f>
        <v>5.6339159333445021E-3</v>
      </c>
      <c r="V9" s="154">
        <f>IFERROR(('Tor Emp Adj'!V9/'Tor Emp Adj'!Q9)^(1/5)-1,"n/a")</f>
        <v>2.601784442222832E-2</v>
      </c>
      <c r="W9" s="154">
        <f>IFERROR(('Tor Emp Adj'!W9/'Tor Emp Adj'!R9)^(1/5)-1,"n/a")</f>
        <v>-1.7043274724333424E-2</v>
      </c>
      <c r="X9" s="154">
        <f>IFERROR(('Tor Emp Adj'!X9/'Tor Emp Adj'!S9)^(1/5)-1,"n/a")</f>
        <v>-4.1345862005990552E-2</v>
      </c>
      <c r="Y9" s="154">
        <f>IFERROR(('Tor Emp Adj'!Y9/'Tor Emp Adj'!T9)^(1/5)-1,"n/a")</f>
        <v>-2.4672964771265127E-2</v>
      </c>
    </row>
    <row r="10" spans="1:25" x14ac:dyDescent="0.25">
      <c r="A10" s="4" t="s">
        <v>6</v>
      </c>
      <c r="B10" s="4"/>
      <c r="C10" s="12" t="s">
        <v>180</v>
      </c>
      <c r="D10" s="63"/>
      <c r="E10" s="63"/>
      <c r="F10" s="63"/>
      <c r="G10" s="63"/>
      <c r="H10" s="63"/>
      <c r="I10" s="68">
        <f>IFERROR(('Tor Emp Adj'!I10/'Tor Emp Adj'!D10)^(1/5)-1,"n/a")</f>
        <v>2.0985044489765681E-2</v>
      </c>
      <c r="J10" s="68">
        <f>IFERROR(('Tor Emp Adj'!J10/'Tor Emp Adj'!E10)^(1/5)-1,"n/a")</f>
        <v>-5.9222086480752445E-3</v>
      </c>
      <c r="K10" s="68">
        <f>IFERROR(('Tor Emp Adj'!K10/'Tor Emp Adj'!F10)^(1/5)-1,"n/a")</f>
        <v>-2.8081590810667967E-3</v>
      </c>
      <c r="L10" s="68">
        <f>IFERROR(('Tor Emp Adj'!L10/'Tor Emp Adj'!G10)^(1/5)-1,"n/a")</f>
        <v>4.9791903810461946E-2</v>
      </c>
      <c r="M10" s="154">
        <f>IFERROR(('Tor Emp Adj'!M10/'Tor Emp Adj'!H10)^(1/5)-1,"n/a")</f>
        <v>1.5429909404307107E-2</v>
      </c>
      <c r="N10" s="154">
        <f>IFERROR(('Tor Emp Adj'!N10/'Tor Emp Adj'!I10)^(1/5)-1,"n/a")</f>
        <v>-2.9637945069987071E-2</v>
      </c>
      <c r="O10" s="154">
        <f>IFERROR(('Tor Emp Adj'!O10/'Tor Emp Adj'!J10)^(1/5)-1,"n/a")</f>
        <v>-1.0012707570070556E-2</v>
      </c>
      <c r="P10" s="154">
        <f>IFERROR(('Tor Emp Adj'!P10/'Tor Emp Adj'!K10)^(1/5)-1,"n/a")</f>
        <v>-2.5370311225004105E-2</v>
      </c>
      <c r="Q10" s="154">
        <f>IFERROR(('Tor Emp Adj'!Q10/'Tor Emp Adj'!L10)^(1/5)-1,"n/a")</f>
        <v>-9.5808985485195231E-2</v>
      </c>
      <c r="R10" s="154">
        <f>IFERROR(('Tor Emp Adj'!R10/'Tor Emp Adj'!M10)^(1/5)-1,"n/a")</f>
        <v>-6.2840225526866633E-2</v>
      </c>
      <c r="S10" s="154">
        <f>IFERROR(('Tor Emp Adj'!S10/'Tor Emp Adj'!N10)^(1/5)-1,"n/a")</f>
        <v>-1.9016912835822297E-2</v>
      </c>
      <c r="T10" s="154">
        <f>IFERROR(('Tor Emp Adj'!T10/'Tor Emp Adj'!O10)^(1/5)-1,"n/a")</f>
        <v>-2.7492325498962966E-2</v>
      </c>
      <c r="U10" s="154">
        <f>IFERROR(('Tor Emp Adj'!U10/'Tor Emp Adj'!P10)^(1/5)-1,"n/a")</f>
        <v>-9.8162505207628481E-3</v>
      </c>
      <c r="V10" s="154">
        <f>IFERROR(('Tor Emp Adj'!V10/'Tor Emp Adj'!Q10)^(1/5)-1,"n/a")</f>
        <v>4.9474381511380727E-3</v>
      </c>
      <c r="W10" s="154">
        <f>IFERROR(('Tor Emp Adj'!W10/'Tor Emp Adj'!R10)^(1/5)-1,"n/a")</f>
        <v>-1.6494479210060753E-3</v>
      </c>
      <c r="X10" s="154">
        <f>IFERROR(('Tor Emp Adj'!X10/'Tor Emp Adj'!S10)^(1/5)-1,"n/a")</f>
        <v>-5.2810250576206919E-2</v>
      </c>
      <c r="Y10" s="154">
        <f>IFERROR(('Tor Emp Adj'!Y10/'Tor Emp Adj'!T10)^(1/5)-1,"n/a")</f>
        <v>-3.0219742955374551E-2</v>
      </c>
    </row>
    <row r="11" spans="1:25" x14ac:dyDescent="0.25">
      <c r="A11" s="4" t="s">
        <v>7</v>
      </c>
      <c r="B11" s="4"/>
      <c r="C11" s="12" t="s">
        <v>181</v>
      </c>
      <c r="D11" s="63"/>
      <c r="E11" s="63"/>
      <c r="F11" s="63"/>
      <c r="G11" s="63"/>
      <c r="H11" s="63"/>
      <c r="I11" s="68">
        <f>IFERROR(('Tor Emp Adj'!I11/'Tor Emp Adj'!D11)^(1/5)-1,"n/a")</f>
        <v>4.9160368823724321E-2</v>
      </c>
      <c r="J11" s="68">
        <f>IFERROR(('Tor Emp Adj'!J11/'Tor Emp Adj'!E11)^(1/5)-1,"n/a")</f>
        <v>1.2768985125193089E-2</v>
      </c>
      <c r="K11" s="68">
        <f>IFERROR(('Tor Emp Adj'!K11/'Tor Emp Adj'!F11)^(1/5)-1,"n/a")</f>
        <v>4.4051101944180271E-3</v>
      </c>
      <c r="L11" s="68">
        <f>IFERROR(('Tor Emp Adj'!L11/'Tor Emp Adj'!G11)^(1/5)-1,"n/a")</f>
        <v>-3.7235491012948319E-2</v>
      </c>
      <c r="M11" s="154">
        <f>IFERROR(('Tor Emp Adj'!M11/'Tor Emp Adj'!H11)^(1/5)-1,"n/a")</f>
        <v>-6.0126872129677045E-2</v>
      </c>
      <c r="N11" s="154">
        <f>IFERROR(('Tor Emp Adj'!N11/'Tor Emp Adj'!I11)^(1/5)-1,"n/a")</f>
        <v>-8.6310523187793975E-2</v>
      </c>
      <c r="O11" s="154">
        <f>IFERROR(('Tor Emp Adj'!O11/'Tor Emp Adj'!J11)^(1/5)-1,"n/a")</f>
        <v>-7.8732445419825936E-2</v>
      </c>
      <c r="P11" s="154">
        <f>IFERROR(('Tor Emp Adj'!P11/'Tor Emp Adj'!K11)^(1/5)-1,"n/a")</f>
        <v>-0.12893815510423023</v>
      </c>
      <c r="Q11" s="154">
        <f>IFERROR(('Tor Emp Adj'!Q11/'Tor Emp Adj'!L11)^(1/5)-1,"n/a")</f>
        <v>-0.10434602107467417</v>
      </c>
      <c r="R11" s="154">
        <f>IFERROR(('Tor Emp Adj'!R11/'Tor Emp Adj'!M11)^(1/5)-1,"n/a")</f>
        <v>-5.6987172621186355E-2</v>
      </c>
      <c r="S11" s="154">
        <f>IFERROR(('Tor Emp Adj'!S11/'Tor Emp Adj'!N11)^(1/5)-1,"n/a")</f>
        <v>-2.9697955920501284E-2</v>
      </c>
      <c r="T11" s="154">
        <f>IFERROR(('Tor Emp Adj'!T11/'Tor Emp Adj'!O11)^(1/5)-1,"n/a")</f>
        <v>-6.9616974715481783E-3</v>
      </c>
      <c r="U11" s="154">
        <f>IFERROR(('Tor Emp Adj'!U11/'Tor Emp Adj'!P11)^(1/5)-1,"n/a")</f>
        <v>2.9456593139796095E-2</v>
      </c>
      <c r="V11" s="154">
        <f>IFERROR(('Tor Emp Adj'!V11/'Tor Emp Adj'!Q11)^(1/5)-1,"n/a")</f>
        <v>4.2095124654081939E-2</v>
      </c>
      <c r="W11" s="154">
        <f>IFERROR(('Tor Emp Adj'!W11/'Tor Emp Adj'!R11)^(1/5)-1,"n/a")</f>
        <v>-2.7987443918834898E-2</v>
      </c>
      <c r="X11" s="154">
        <f>IFERROR(('Tor Emp Adj'!X11/'Tor Emp Adj'!S11)^(1/5)-1,"n/a")</f>
        <v>-4.1551757149720592E-2</v>
      </c>
      <c r="Y11" s="154">
        <f>IFERROR(('Tor Emp Adj'!Y11/'Tor Emp Adj'!T11)^(1/5)-1,"n/a")</f>
        <v>-3.1999031051952787E-2</v>
      </c>
    </row>
    <row r="12" spans="1:25" x14ac:dyDescent="0.25">
      <c r="A12" s="4" t="s">
        <v>8</v>
      </c>
      <c r="B12" s="4"/>
      <c r="C12" s="12" t="s">
        <v>182</v>
      </c>
      <c r="D12" s="63"/>
      <c r="E12" s="63"/>
      <c r="F12" s="63"/>
      <c r="G12" s="63"/>
      <c r="H12" s="63"/>
      <c r="I12" s="68">
        <f>IFERROR(('Tor Emp Adj'!I12/'Tor Emp Adj'!D12)^(1/5)-1,"n/a")</f>
        <v>4.3089176703015264E-2</v>
      </c>
      <c r="J12" s="68">
        <f>IFERROR(('Tor Emp Adj'!J12/'Tor Emp Adj'!E12)^(1/5)-1,"n/a")</f>
        <v>3.718443280092476E-2</v>
      </c>
      <c r="K12" s="68">
        <f>IFERROR(('Tor Emp Adj'!K12/'Tor Emp Adj'!F12)^(1/5)-1,"n/a")</f>
        <v>-1.1172472306260062E-3</v>
      </c>
      <c r="L12" s="68">
        <f>IFERROR(('Tor Emp Adj'!L12/'Tor Emp Adj'!G12)^(1/5)-1,"n/a")</f>
        <v>4.5474322281886526E-3</v>
      </c>
      <c r="M12" s="154">
        <f>IFERROR(('Tor Emp Adj'!M12/'Tor Emp Adj'!H12)^(1/5)-1,"n/a")</f>
        <v>7.4599566533253281E-3</v>
      </c>
      <c r="N12" s="154">
        <f>IFERROR(('Tor Emp Adj'!N12/'Tor Emp Adj'!I12)^(1/5)-1,"n/a")</f>
        <v>6.0059933552393252E-2</v>
      </c>
      <c r="O12" s="154">
        <f>IFERROR(('Tor Emp Adj'!O12/'Tor Emp Adj'!J12)^(1/5)-1,"n/a")</f>
        <v>8.6201335763445908E-2</v>
      </c>
      <c r="P12" s="154">
        <f>IFERROR(('Tor Emp Adj'!P12/'Tor Emp Adj'!K12)^(1/5)-1,"n/a")</f>
        <v>7.5045067770561635E-2</v>
      </c>
      <c r="Q12" s="154">
        <f>IFERROR(('Tor Emp Adj'!Q12/'Tor Emp Adj'!L12)^(1/5)-1,"n/a")</f>
        <v>2.1093280809675319E-2</v>
      </c>
      <c r="R12" s="154">
        <f>IFERROR(('Tor Emp Adj'!R12/'Tor Emp Adj'!M12)^(1/5)-1,"n/a")</f>
        <v>3.2190714280113886E-2</v>
      </c>
      <c r="S12" s="154">
        <f>IFERROR(('Tor Emp Adj'!S12/'Tor Emp Adj'!N12)^(1/5)-1,"n/a")</f>
        <v>9.1848059031298668E-3</v>
      </c>
      <c r="T12" s="154">
        <f>IFERROR(('Tor Emp Adj'!T12/'Tor Emp Adj'!O12)^(1/5)-1,"n/a")</f>
        <v>-3.7518774427118928E-2</v>
      </c>
      <c r="U12" s="154">
        <f>IFERROR(('Tor Emp Adj'!U12/'Tor Emp Adj'!P12)^(1/5)-1,"n/a")</f>
        <v>2.3897520767319547E-2</v>
      </c>
      <c r="V12" s="154">
        <f>IFERROR(('Tor Emp Adj'!V12/'Tor Emp Adj'!Q12)^(1/5)-1,"n/a")</f>
        <v>6.0856384861657675E-2</v>
      </c>
      <c r="W12" s="154">
        <f>IFERROR(('Tor Emp Adj'!W12/'Tor Emp Adj'!R12)^(1/5)-1,"n/a")</f>
        <v>3.4998173073532479E-2</v>
      </c>
      <c r="X12" s="154">
        <f>IFERROR(('Tor Emp Adj'!X12/'Tor Emp Adj'!S12)^(1/5)-1,"n/a")</f>
        <v>8.2743008921742467E-2</v>
      </c>
      <c r="Y12" s="154">
        <f>IFERROR(('Tor Emp Adj'!Y12/'Tor Emp Adj'!T12)^(1/5)-1,"n/a")</f>
        <v>9.0447698183439673E-2</v>
      </c>
    </row>
    <row r="13" spans="1:25" x14ac:dyDescent="0.25">
      <c r="A13" s="4" t="s">
        <v>9</v>
      </c>
      <c r="B13" s="4"/>
      <c r="C13" s="12" t="s">
        <v>183</v>
      </c>
      <c r="D13" s="63"/>
      <c r="E13" s="63"/>
      <c r="F13" s="63"/>
      <c r="G13" s="63"/>
      <c r="H13" s="63"/>
      <c r="I13" s="68">
        <f>IFERROR(('Tor Emp Adj'!I13/'Tor Emp Adj'!D13)^(1/5)-1,"n/a")</f>
        <v>7.6055823358742725E-3</v>
      </c>
      <c r="J13" s="68">
        <f>IFERROR(('Tor Emp Adj'!J13/'Tor Emp Adj'!E13)^(1/5)-1,"n/a")</f>
        <v>8.0000732973126931E-2</v>
      </c>
      <c r="K13" s="68">
        <f>IFERROR(('Tor Emp Adj'!K13/'Tor Emp Adj'!F13)^(1/5)-1,"n/a")</f>
        <v>-4.0088576292560241E-2</v>
      </c>
      <c r="L13" s="68">
        <f>IFERROR(('Tor Emp Adj'!L13/'Tor Emp Adj'!G13)^(1/5)-1,"n/a")</f>
        <v>-4.48193235935328E-2</v>
      </c>
      <c r="M13" s="154">
        <f>IFERROR(('Tor Emp Adj'!M13/'Tor Emp Adj'!H13)^(1/5)-1,"n/a")</f>
        <v>-9.7922371159098409E-2</v>
      </c>
      <c r="N13" s="154">
        <f>IFERROR(('Tor Emp Adj'!N13/'Tor Emp Adj'!I13)^(1/5)-1,"n/a")</f>
        <v>-9.0644342321700377E-2</v>
      </c>
      <c r="O13" s="154">
        <f>IFERROR(('Tor Emp Adj'!O13/'Tor Emp Adj'!J13)^(1/5)-1,"n/a")</f>
        <v>-0.13443415813006543</v>
      </c>
      <c r="P13" s="154">
        <f>IFERROR(('Tor Emp Adj'!P13/'Tor Emp Adj'!K13)^(1/5)-1,"n/a")</f>
        <v>-9.1477987365946922E-2</v>
      </c>
      <c r="Q13" s="154">
        <f>IFERROR(('Tor Emp Adj'!Q13/'Tor Emp Adj'!L13)^(1/5)-1,"n/a")</f>
        <v>-4.3547439508909158E-2</v>
      </c>
      <c r="R13" s="154">
        <f>IFERROR(('Tor Emp Adj'!R13/'Tor Emp Adj'!M13)^(1/5)-1,"n/a")</f>
        <v>-6.7967796615433396E-2</v>
      </c>
      <c r="S13" s="154">
        <f>IFERROR(('Tor Emp Adj'!S13/'Tor Emp Adj'!N13)^(1/5)-1,"n/a")</f>
        <v>-5.1758709628966004E-2</v>
      </c>
      <c r="T13" s="154">
        <f>IFERROR(('Tor Emp Adj'!T13/'Tor Emp Adj'!O13)^(1/5)-1,"n/a")</f>
        <v>-4.9418924099139061E-2</v>
      </c>
      <c r="U13" s="154">
        <f>IFERROR(('Tor Emp Adj'!U13/'Tor Emp Adj'!P13)^(1/5)-1,"n/a")</f>
        <v>-2.9576892107923025E-2</v>
      </c>
      <c r="V13" s="154">
        <f>IFERROR(('Tor Emp Adj'!V13/'Tor Emp Adj'!Q13)^(1/5)-1,"n/a")</f>
        <v>-0.20290248095834129</v>
      </c>
      <c r="W13" s="154">
        <f>IFERROR(('Tor Emp Adj'!W13/'Tor Emp Adj'!R13)^(1/5)-1,"n/a")</f>
        <v>-0.16890359273959343</v>
      </c>
      <c r="X13" s="154">
        <f>IFERROR(('Tor Emp Adj'!X13/'Tor Emp Adj'!S13)^(1/5)-1,"n/a")</f>
        <v>-8.8314248101607595E-2</v>
      </c>
      <c r="Y13" s="154">
        <f>IFERROR(('Tor Emp Adj'!Y13/'Tor Emp Adj'!T13)^(1/5)-1,"n/a")</f>
        <v>-7.8490915697513985E-2</v>
      </c>
    </row>
    <row r="14" spans="1:25" x14ac:dyDescent="0.25">
      <c r="A14" s="4" t="s">
        <v>10</v>
      </c>
      <c r="B14" s="4"/>
      <c r="C14" s="12" t="s">
        <v>184</v>
      </c>
      <c r="D14" s="63"/>
      <c r="E14" s="63"/>
      <c r="F14" s="63"/>
      <c r="G14" s="63"/>
      <c r="H14" s="63"/>
      <c r="I14" s="68">
        <f>IFERROR(('Tor Emp Adj'!I14/'Tor Emp Adj'!D14)^(1/5)-1,"n/a")</f>
        <v>3.1655527765327873E-2</v>
      </c>
      <c r="J14" s="68">
        <f>IFERROR(('Tor Emp Adj'!J14/'Tor Emp Adj'!E14)^(1/5)-1,"n/a")</f>
        <v>4.868396934034247E-2</v>
      </c>
      <c r="K14" s="68">
        <f>IFERROR(('Tor Emp Adj'!K14/'Tor Emp Adj'!F14)^(1/5)-1,"n/a")</f>
        <v>-1.2339788500818405E-2</v>
      </c>
      <c r="L14" s="68">
        <f>IFERROR(('Tor Emp Adj'!L14/'Tor Emp Adj'!G14)^(1/5)-1,"n/a")</f>
        <v>-3.1590147679068092E-3</v>
      </c>
      <c r="M14" s="154">
        <f>IFERROR(('Tor Emp Adj'!M14/'Tor Emp Adj'!H14)^(1/5)-1,"n/a")</f>
        <v>-1.2657944746486183E-2</v>
      </c>
      <c r="N14" s="154">
        <f>IFERROR(('Tor Emp Adj'!N14/'Tor Emp Adj'!I14)^(1/5)-1,"n/a")</f>
        <v>2.533591286072534E-2</v>
      </c>
      <c r="O14" s="154">
        <f>IFERROR(('Tor Emp Adj'!O14/'Tor Emp Adj'!J14)^(1/5)-1,"n/a")</f>
        <v>3.8212927763717097E-2</v>
      </c>
      <c r="P14" s="154">
        <f>IFERROR(('Tor Emp Adj'!P14/'Tor Emp Adj'!K14)^(1/5)-1,"n/a")</f>
        <v>4.0631680964407169E-2</v>
      </c>
      <c r="Q14" s="154">
        <f>IFERROR(('Tor Emp Adj'!Q14/'Tor Emp Adj'!L14)^(1/5)-1,"n/a")</f>
        <v>5.7313415173003701E-3</v>
      </c>
      <c r="R14" s="154">
        <f>IFERROR(('Tor Emp Adj'!R14/'Tor Emp Adj'!M14)^(1/5)-1,"n/a")</f>
        <v>1.9269604643738614E-2</v>
      </c>
      <c r="S14" s="154">
        <f>IFERROR(('Tor Emp Adj'!S14/'Tor Emp Adj'!N14)^(1/5)-1,"n/a")</f>
        <v>9.0368396687945385E-4</v>
      </c>
      <c r="T14" s="154">
        <f>IFERROR(('Tor Emp Adj'!T14/'Tor Emp Adj'!O14)^(1/5)-1,"n/a")</f>
        <v>-3.6515560161385796E-2</v>
      </c>
      <c r="U14" s="154">
        <f>IFERROR(('Tor Emp Adj'!U14/'Tor Emp Adj'!P14)^(1/5)-1,"n/a")</f>
        <v>1.8657468097821317E-2</v>
      </c>
      <c r="V14" s="154">
        <f>IFERROR(('Tor Emp Adj'!V14/'Tor Emp Adj'!Q14)^(1/5)-1,"n/a")</f>
        <v>2.8239861464883775E-2</v>
      </c>
      <c r="W14" s="154">
        <f>IFERROR(('Tor Emp Adj'!W14/'Tor Emp Adj'!R14)^(1/5)-1,"n/a")</f>
        <v>1.9357290799564497E-2</v>
      </c>
      <c r="X14" s="154">
        <f>IFERROR(('Tor Emp Adj'!X14/'Tor Emp Adj'!S14)^(1/5)-1,"n/a")</f>
        <v>6.393266603193104E-2</v>
      </c>
      <c r="Y14" s="154">
        <f>IFERROR(('Tor Emp Adj'!Y14/'Tor Emp Adj'!T14)^(1/5)-1,"n/a")</f>
        <v>7.4366036898149579E-2</v>
      </c>
    </row>
    <row r="15" spans="1:25" x14ac:dyDescent="0.25">
      <c r="A15" s="4" t="s">
        <v>11</v>
      </c>
      <c r="B15" s="4"/>
      <c r="C15" s="12" t="s">
        <v>185</v>
      </c>
      <c r="D15" s="63"/>
      <c r="E15" s="63"/>
      <c r="F15" s="63"/>
      <c r="G15" s="63"/>
      <c r="H15" s="63"/>
      <c r="I15" s="68">
        <f>IFERROR(('Tor Emp Adj'!I15/'Tor Emp Adj'!D15)^(1/5)-1,"n/a")</f>
        <v>-2.3800414518761581E-2</v>
      </c>
      <c r="J15" s="68">
        <f>IFERROR(('Tor Emp Adj'!J15/'Tor Emp Adj'!E15)^(1/5)-1,"n/a")</f>
        <v>-3.5698489642513098E-2</v>
      </c>
      <c r="K15" s="68">
        <f>IFERROR(('Tor Emp Adj'!K15/'Tor Emp Adj'!F15)^(1/5)-1,"n/a")</f>
        <v>8.2858123038449527E-2</v>
      </c>
      <c r="L15" s="68">
        <f>IFERROR(('Tor Emp Adj'!L15/'Tor Emp Adj'!G15)^(1/5)-1,"n/a")</f>
        <v>3.767186142088863E-2</v>
      </c>
      <c r="M15" s="154">
        <f>IFERROR(('Tor Emp Adj'!M15/'Tor Emp Adj'!H15)^(1/5)-1,"n/a")</f>
        <v>9.4561876282360346E-2</v>
      </c>
      <c r="N15" s="154">
        <f>IFERROR(('Tor Emp Adj'!N15/'Tor Emp Adj'!I15)^(1/5)-1,"n/a")</f>
        <v>7.298736027916175E-2</v>
      </c>
      <c r="O15" s="154">
        <f>IFERROR(('Tor Emp Adj'!O15/'Tor Emp Adj'!J15)^(1/5)-1,"n/a")</f>
        <v>0.13645974298259733</v>
      </c>
      <c r="P15" s="154">
        <f>IFERROR(('Tor Emp Adj'!P15/'Tor Emp Adj'!K15)^(1/5)-1,"n/a")</f>
        <v>5.852078547521522E-2</v>
      </c>
      <c r="Q15" s="154">
        <f>IFERROR(('Tor Emp Adj'!Q15/'Tor Emp Adj'!L15)^(1/5)-1,"n/a")</f>
        <v>-8.4344382494496717E-2</v>
      </c>
      <c r="R15" s="154">
        <f>IFERROR(('Tor Emp Adj'!R15/'Tor Emp Adj'!M15)^(1/5)-1,"n/a")</f>
        <v>6.1785664098006121E-2</v>
      </c>
      <c r="S15" s="154">
        <f>IFERROR(('Tor Emp Adj'!S15/'Tor Emp Adj'!N15)^(1/5)-1,"n/a")</f>
        <v>-0.12275727140327319</v>
      </c>
      <c r="T15" s="154">
        <f>IFERROR(('Tor Emp Adj'!T15/'Tor Emp Adj'!O15)^(1/5)-1,"n/a")</f>
        <v>-9.0456532474072482E-3</v>
      </c>
      <c r="U15" s="154">
        <f>IFERROR(('Tor Emp Adj'!U15/'Tor Emp Adj'!P15)^(1/5)-1,"n/a")</f>
        <v>-4.9143599202680854E-2</v>
      </c>
      <c r="V15" s="154">
        <f>IFERROR(('Tor Emp Adj'!V15/'Tor Emp Adj'!Q15)^(1/5)-1,"n/a")</f>
        <v>4.6456247268914064E-2</v>
      </c>
      <c r="W15" s="154">
        <f>IFERROR(('Tor Emp Adj'!W15/'Tor Emp Adj'!R15)^(1/5)-1,"n/a")</f>
        <v>-9.3621947469333278E-2</v>
      </c>
      <c r="X15" s="154">
        <f>IFERROR(('Tor Emp Adj'!X15/'Tor Emp Adj'!S15)^(1/5)-1,"n/a")</f>
        <v>-3.3431620120734085E-2</v>
      </c>
      <c r="Y15" s="154">
        <f>IFERROR(('Tor Emp Adj'!Y15/'Tor Emp Adj'!T15)^(1/5)-1,"n/a")</f>
        <v>-2.9050892466336187E-2</v>
      </c>
    </row>
    <row r="16" spans="1:25" x14ac:dyDescent="0.25">
      <c r="A16" s="4" t="s">
        <v>12</v>
      </c>
      <c r="B16" s="4"/>
      <c r="C16" s="12" t="s">
        <v>186</v>
      </c>
      <c r="D16" s="63"/>
      <c r="E16" s="63"/>
      <c r="F16" s="63"/>
      <c r="G16" s="63"/>
      <c r="H16" s="63"/>
      <c r="I16" s="68">
        <f>IFERROR(('Tor Emp Adj'!I16/'Tor Emp Adj'!D16)^(1/5)-1,"n/a")</f>
        <v>5.2010493370495681E-3</v>
      </c>
      <c r="J16" s="68">
        <f>IFERROR(('Tor Emp Adj'!J16/'Tor Emp Adj'!E16)^(1/5)-1,"n/a")</f>
        <v>4.2274825645047809E-3</v>
      </c>
      <c r="K16" s="68">
        <f>IFERROR(('Tor Emp Adj'!K16/'Tor Emp Adj'!F16)^(1/5)-1,"n/a")</f>
        <v>1.2720211355407685E-2</v>
      </c>
      <c r="L16" s="68">
        <f>IFERROR(('Tor Emp Adj'!L16/'Tor Emp Adj'!G16)^(1/5)-1,"n/a")</f>
        <v>7.597583579288969E-2</v>
      </c>
      <c r="M16" s="154">
        <f>IFERROR(('Tor Emp Adj'!M16/'Tor Emp Adj'!H16)^(1/5)-1,"n/a")</f>
        <v>7.4841267773586573E-2</v>
      </c>
      <c r="N16" s="154">
        <f>IFERROR(('Tor Emp Adj'!N16/'Tor Emp Adj'!I16)^(1/5)-1,"n/a")</f>
        <v>0.10035654423174378</v>
      </c>
      <c r="O16" s="154">
        <f>IFERROR(('Tor Emp Adj'!O16/'Tor Emp Adj'!J16)^(1/5)-1,"n/a")</f>
        <v>8.6730052956393466E-2</v>
      </c>
      <c r="P16" s="154">
        <f>IFERROR(('Tor Emp Adj'!P16/'Tor Emp Adj'!K16)^(1/5)-1,"n/a")</f>
        <v>7.3727554096706838E-2</v>
      </c>
      <c r="Q16" s="154">
        <f>IFERROR(('Tor Emp Adj'!Q16/'Tor Emp Adj'!L16)^(1/5)-1,"n/a")</f>
        <v>2.4007074175640408E-2</v>
      </c>
      <c r="R16" s="154">
        <f>IFERROR(('Tor Emp Adj'!R16/'Tor Emp Adj'!M16)^(1/5)-1,"n/a")</f>
        <v>2.6517451793767632E-2</v>
      </c>
      <c r="S16" s="154">
        <f>IFERROR(('Tor Emp Adj'!S16/'Tor Emp Adj'!N16)^(1/5)-1,"n/a")</f>
        <v>1.8389854166953157E-2</v>
      </c>
      <c r="T16" s="154">
        <f>IFERROR(('Tor Emp Adj'!T16/'Tor Emp Adj'!O16)^(1/5)-1,"n/a")</f>
        <v>2.9388248486740265E-2</v>
      </c>
      <c r="U16" s="154">
        <f>IFERROR(('Tor Emp Adj'!U16/'Tor Emp Adj'!P16)^(1/5)-1,"n/a")</f>
        <v>2.2671563186126065E-2</v>
      </c>
      <c r="V16" s="154">
        <f>IFERROR(('Tor Emp Adj'!V16/'Tor Emp Adj'!Q16)^(1/5)-1,"n/a")</f>
        <v>1.7061585785295597E-2</v>
      </c>
      <c r="W16" s="154">
        <f>IFERROR(('Tor Emp Adj'!W16/'Tor Emp Adj'!R16)^(1/5)-1,"n/a")</f>
        <v>1.9620315575327174E-2</v>
      </c>
      <c r="X16" s="154">
        <f>IFERROR(('Tor Emp Adj'!X16/'Tor Emp Adj'!S16)^(1/5)-1,"n/a")</f>
        <v>1.4223327008416664E-2</v>
      </c>
      <c r="Y16" s="154">
        <f>IFERROR(('Tor Emp Adj'!Y16/'Tor Emp Adj'!T16)^(1/5)-1,"n/a")</f>
        <v>8.7391522873836447E-3</v>
      </c>
    </row>
    <row r="17" spans="1:25" x14ac:dyDescent="0.25">
      <c r="A17" s="4" t="s">
        <v>606</v>
      </c>
      <c r="B17" s="4"/>
      <c r="C17" s="12" t="s">
        <v>608</v>
      </c>
      <c r="D17" s="63"/>
      <c r="E17" s="63"/>
      <c r="F17" s="63"/>
      <c r="G17" s="63"/>
      <c r="H17" s="63"/>
      <c r="I17" s="68" t="str">
        <f>IFERROR(('Tor Emp Adj'!I17/'Tor Emp Adj'!D17)^(1/5)-1,"n/a")</f>
        <v>n/a</v>
      </c>
      <c r="J17" s="68" t="str">
        <f>IFERROR(('Tor Emp Adj'!J17/'Tor Emp Adj'!E17)^(1/5)-1,"n/a")</f>
        <v>n/a</v>
      </c>
      <c r="K17" s="68" t="str">
        <f>IFERROR(('Tor Emp Adj'!K17/'Tor Emp Adj'!F17)^(1/5)-1,"n/a")</f>
        <v>n/a</v>
      </c>
      <c r="L17" s="68" t="str">
        <f>IFERROR(('Tor Emp Adj'!L17/'Tor Emp Adj'!G17)^(1/5)-1,"n/a")</f>
        <v>n/a</v>
      </c>
      <c r="M17" s="154" t="str">
        <f>IFERROR(('Tor Emp Adj'!M17/'Tor Emp Adj'!H17)^(1/5)-1,"n/a")</f>
        <v>n/a</v>
      </c>
      <c r="N17" s="154" t="str">
        <f>IFERROR(('Tor Emp Adj'!N17/'Tor Emp Adj'!I17)^(1/5)-1,"n/a")</f>
        <v>n/a</v>
      </c>
      <c r="O17" s="154" t="str">
        <f>IFERROR(('Tor Emp Adj'!O17/'Tor Emp Adj'!J17)^(1/5)-1,"n/a")</f>
        <v>n/a</v>
      </c>
      <c r="P17" s="154" t="str">
        <f>IFERROR(('Tor Emp Adj'!P17/'Tor Emp Adj'!K17)^(1/5)-1,"n/a")</f>
        <v>n/a</v>
      </c>
      <c r="Q17" s="154" t="str">
        <f>IFERROR(('Tor Emp Adj'!Q17/'Tor Emp Adj'!L17)^(1/5)-1,"n/a")</f>
        <v>n/a</v>
      </c>
      <c r="R17" s="154" t="str">
        <f>IFERROR(('Tor Emp Adj'!R17/'Tor Emp Adj'!M17)^(1/5)-1,"n/a")</f>
        <v>n/a</v>
      </c>
      <c r="S17" s="154" t="str">
        <f>IFERROR(('Tor Emp Adj'!S17/'Tor Emp Adj'!N17)^(1/5)-1,"n/a")</f>
        <v>n/a</v>
      </c>
      <c r="T17" s="154" t="str">
        <f>IFERROR(('Tor Emp Adj'!T17/'Tor Emp Adj'!O17)^(1/5)-1,"n/a")</f>
        <v>n/a</v>
      </c>
      <c r="U17" s="154" t="str">
        <f>IFERROR(('Tor Emp Adj'!U17/'Tor Emp Adj'!P17)^(1/5)-1,"n/a")</f>
        <v>n/a</v>
      </c>
      <c r="V17" s="154" t="str">
        <f>IFERROR(('Tor Emp Adj'!V17/'Tor Emp Adj'!Q17)^(1/5)-1,"n/a")</f>
        <v>n/a</v>
      </c>
      <c r="W17" s="154" t="str">
        <f>IFERROR(('Tor Emp Adj'!W17/'Tor Emp Adj'!R17)^(1/5)-1,"n/a")</f>
        <v>n/a</v>
      </c>
      <c r="X17" s="154" t="str">
        <f>IFERROR(('Tor Emp Adj'!X17/'Tor Emp Adj'!S17)^(1/5)-1,"n/a")</f>
        <v>n/a</v>
      </c>
      <c r="Y17" s="154" t="str">
        <f>IFERROR(('Tor Emp Adj'!Y17/'Tor Emp Adj'!T17)^(1/5)-1,"n/a")</f>
        <v>n/a</v>
      </c>
    </row>
    <row r="18" spans="1:25" x14ac:dyDescent="0.25">
      <c r="A18" s="4" t="s">
        <v>607</v>
      </c>
      <c r="B18" s="4"/>
      <c r="C18" s="12" t="s">
        <v>609</v>
      </c>
      <c r="D18" s="63"/>
      <c r="E18" s="63"/>
      <c r="F18" s="63"/>
      <c r="G18" s="63"/>
      <c r="H18" s="63"/>
      <c r="I18" s="68" t="str">
        <f>IFERROR(('Tor Emp Adj'!I18/'Tor Emp Adj'!D18)^(1/5)-1,"n/a")</f>
        <v>n/a</v>
      </c>
      <c r="J18" s="68" t="str">
        <f>IFERROR(('Tor Emp Adj'!J18/'Tor Emp Adj'!E18)^(1/5)-1,"n/a")</f>
        <v>n/a</v>
      </c>
      <c r="K18" s="68" t="str">
        <f>IFERROR(('Tor Emp Adj'!K18/'Tor Emp Adj'!F18)^(1/5)-1,"n/a")</f>
        <v>n/a</v>
      </c>
      <c r="L18" s="68" t="str">
        <f>IFERROR(('Tor Emp Adj'!L18/'Tor Emp Adj'!G18)^(1/5)-1,"n/a")</f>
        <v>n/a</v>
      </c>
      <c r="M18" s="154" t="str">
        <f>IFERROR(('Tor Emp Adj'!M18/'Tor Emp Adj'!H18)^(1/5)-1,"n/a")</f>
        <v>n/a</v>
      </c>
      <c r="N18" s="154" t="str">
        <f>IFERROR(('Tor Emp Adj'!N18/'Tor Emp Adj'!I18)^(1/5)-1,"n/a")</f>
        <v>n/a</v>
      </c>
      <c r="O18" s="154" t="str">
        <f>IFERROR(('Tor Emp Adj'!O18/'Tor Emp Adj'!J18)^(1/5)-1,"n/a")</f>
        <v>n/a</v>
      </c>
      <c r="P18" s="154" t="str">
        <f>IFERROR(('Tor Emp Adj'!P18/'Tor Emp Adj'!K18)^(1/5)-1,"n/a")</f>
        <v>n/a</v>
      </c>
      <c r="Q18" s="154" t="str">
        <f>IFERROR(('Tor Emp Adj'!Q18/'Tor Emp Adj'!L18)^(1/5)-1,"n/a")</f>
        <v>n/a</v>
      </c>
      <c r="R18" s="154" t="str">
        <f>IFERROR(('Tor Emp Adj'!R18/'Tor Emp Adj'!M18)^(1/5)-1,"n/a")</f>
        <v>n/a</v>
      </c>
      <c r="S18" s="154" t="str">
        <f>IFERROR(('Tor Emp Adj'!S18/'Tor Emp Adj'!N18)^(1/5)-1,"n/a")</f>
        <v>n/a</v>
      </c>
      <c r="T18" s="154" t="str">
        <f>IFERROR(('Tor Emp Adj'!T18/'Tor Emp Adj'!O18)^(1/5)-1,"n/a")</f>
        <v>n/a</v>
      </c>
      <c r="U18" s="154" t="str">
        <f>IFERROR(('Tor Emp Adj'!U18/'Tor Emp Adj'!P18)^(1/5)-1,"n/a")</f>
        <v>n/a</v>
      </c>
      <c r="V18" s="154" t="str">
        <f>IFERROR(('Tor Emp Adj'!V18/'Tor Emp Adj'!Q18)^(1/5)-1,"n/a")</f>
        <v>n/a</v>
      </c>
      <c r="W18" s="154" t="str">
        <f>IFERROR(('Tor Emp Adj'!W18/'Tor Emp Adj'!R18)^(1/5)-1,"n/a")</f>
        <v>n/a</v>
      </c>
      <c r="X18" s="154" t="str">
        <f>IFERROR(('Tor Emp Adj'!X18/'Tor Emp Adj'!S18)^(1/5)-1,"n/a")</f>
        <v>n/a</v>
      </c>
      <c r="Y18" s="154" t="str">
        <f>IFERROR(('Tor Emp Adj'!Y18/'Tor Emp Adj'!T18)^(1/5)-1,"n/a")</f>
        <v>n/a</v>
      </c>
    </row>
    <row r="19" spans="1:25" x14ac:dyDescent="0.25">
      <c r="A19" s="5" t="s">
        <v>13</v>
      </c>
      <c r="B19" s="5"/>
      <c r="C19" s="13">
        <v>11</v>
      </c>
      <c r="D19" s="64"/>
      <c r="E19" s="64"/>
      <c r="F19" s="64"/>
      <c r="G19" s="64"/>
      <c r="H19" s="64"/>
      <c r="I19" s="69" t="str">
        <f>IFERROR(('Tor Emp Adj'!I19/'Tor Emp Adj'!D19)^(1/5)-1,"n/a")</f>
        <v>n/a</v>
      </c>
      <c r="J19" s="69">
        <f>IFERROR(('Tor Emp Adj'!J19/'Tor Emp Adj'!E19)^(1/5)-1,"n/a")</f>
        <v>-2.4476086990354862E-3</v>
      </c>
      <c r="K19" s="69" t="str">
        <f>IFERROR(('Tor Emp Adj'!K19/'Tor Emp Adj'!F19)^(1/5)-1,"n/a")</f>
        <v>n/a</v>
      </c>
      <c r="L19" s="69">
        <f>IFERROR(('Tor Emp Adj'!L19/'Tor Emp Adj'!G19)^(1/5)-1,"n/a")</f>
        <v>8.5912075086566952E-2</v>
      </c>
      <c r="M19" s="155">
        <f>IFERROR(('Tor Emp Adj'!M19/'Tor Emp Adj'!H19)^(1/5)-1,"n/a")</f>
        <v>-4.9399621587351339E-2</v>
      </c>
      <c r="N19" s="155">
        <f>IFERROR(('Tor Emp Adj'!N19/'Tor Emp Adj'!I19)^(1/5)-1,"n/a")</f>
        <v>-3.5662135379443516E-2</v>
      </c>
      <c r="O19" s="155">
        <f>IFERROR(('Tor Emp Adj'!O19/'Tor Emp Adj'!J19)^(1/5)-1,"n/a")</f>
        <v>-5.566840920661642E-2</v>
      </c>
      <c r="P19" s="155" t="str">
        <f>IFERROR(('Tor Emp Adj'!P19/'Tor Emp Adj'!K19)^(1/5)-1,"n/a")</f>
        <v>n/a</v>
      </c>
      <c r="Q19" s="155">
        <f>IFERROR(('Tor Emp Adj'!Q19/'Tor Emp Adj'!L19)^(1/5)-1,"n/a")</f>
        <v>-1</v>
      </c>
      <c r="R19" s="155">
        <f>IFERROR(('Tor Emp Adj'!R19/'Tor Emp Adj'!M19)^(1/5)-1,"n/a")</f>
        <v>-1</v>
      </c>
      <c r="S19" s="155">
        <f>IFERROR(('Tor Emp Adj'!S19/'Tor Emp Adj'!N19)^(1/5)-1,"n/a")</f>
        <v>-1</v>
      </c>
      <c r="T19" s="155">
        <f>IFERROR(('Tor Emp Adj'!T19/'Tor Emp Adj'!O19)^(1/5)-1,"n/a")</f>
        <v>-1</v>
      </c>
      <c r="U19" s="155" t="str">
        <f>IFERROR(('Tor Emp Adj'!U19/'Tor Emp Adj'!P19)^(1/5)-1,"n/a")</f>
        <v>n/a</v>
      </c>
      <c r="V19" s="155" t="str">
        <f>IFERROR(('Tor Emp Adj'!V19/'Tor Emp Adj'!Q19)^(1/5)-1,"n/a")</f>
        <v>n/a</v>
      </c>
      <c r="W19" s="155" t="str">
        <f>IFERROR(('Tor Emp Adj'!W19/'Tor Emp Adj'!R19)^(1/5)-1,"n/a")</f>
        <v>n/a</v>
      </c>
      <c r="X19" s="155" t="str">
        <f>IFERROR(('Tor Emp Adj'!X19/'Tor Emp Adj'!S19)^(1/5)-1,"n/a")</f>
        <v>n/a</v>
      </c>
      <c r="Y19" s="155" t="str">
        <f>IFERROR(('Tor Emp Adj'!Y19/'Tor Emp Adj'!T19)^(1/5)-1,"n/a")</f>
        <v>n/a</v>
      </c>
    </row>
    <row r="20" spans="1:25" x14ac:dyDescent="0.25">
      <c r="A20" s="6" t="s">
        <v>14</v>
      </c>
      <c r="B20" s="6"/>
      <c r="C20" s="14" t="s">
        <v>187</v>
      </c>
      <c r="D20" s="65"/>
      <c r="E20" s="65"/>
      <c r="F20" s="65"/>
      <c r="G20" s="65"/>
      <c r="H20" s="65"/>
      <c r="I20" s="70" t="str">
        <f>IFERROR(('Tor Emp Adj'!I20/'Tor Emp Adj'!D20)^(1/5)-1,"n/a")</f>
        <v>n/a</v>
      </c>
      <c r="J20" s="70" t="str">
        <f>IFERROR(('Tor Emp Adj'!J20/'Tor Emp Adj'!E20)^(1/5)-1,"n/a")</f>
        <v>n/a</v>
      </c>
      <c r="K20" s="70" t="str">
        <f>IFERROR(('Tor Emp Adj'!K20/'Tor Emp Adj'!F20)^(1/5)-1,"n/a")</f>
        <v>n/a</v>
      </c>
      <c r="L20" s="70" t="str">
        <f>IFERROR(('Tor Emp Adj'!L20/'Tor Emp Adj'!G20)^(1/5)-1,"n/a")</f>
        <v>n/a</v>
      </c>
      <c r="M20" s="156" t="str">
        <f>IFERROR(('Tor Emp Adj'!M20/'Tor Emp Adj'!H20)^(1/5)-1,"n/a")</f>
        <v>n/a</v>
      </c>
      <c r="N20" s="156">
        <f>IFERROR(('Tor Emp Adj'!N20/'Tor Emp Adj'!I20)^(1/5)-1,"n/a")</f>
        <v>-1</v>
      </c>
      <c r="O20" s="156" t="str">
        <f>IFERROR(('Tor Emp Adj'!O20/'Tor Emp Adj'!J20)^(1/5)-1,"n/a")</f>
        <v>n/a</v>
      </c>
      <c r="P20" s="156" t="str">
        <f>IFERROR(('Tor Emp Adj'!P20/'Tor Emp Adj'!K20)^(1/5)-1,"n/a")</f>
        <v>n/a</v>
      </c>
      <c r="Q20" s="156">
        <f>IFERROR(('Tor Emp Adj'!Q20/'Tor Emp Adj'!L20)^(1/5)-1,"n/a")</f>
        <v>-1</v>
      </c>
      <c r="R20" s="156" t="str">
        <f>IFERROR(('Tor Emp Adj'!R20/'Tor Emp Adj'!M20)^(1/5)-1,"n/a")</f>
        <v>n/a</v>
      </c>
      <c r="S20" s="156" t="str">
        <f>IFERROR(('Tor Emp Adj'!S20/'Tor Emp Adj'!N20)^(1/5)-1,"n/a")</f>
        <v>n/a</v>
      </c>
      <c r="T20" s="156" t="str">
        <f>IFERROR(('Tor Emp Adj'!T20/'Tor Emp Adj'!O20)^(1/5)-1,"n/a")</f>
        <v>n/a</v>
      </c>
      <c r="U20" s="156" t="str">
        <f>IFERROR(('Tor Emp Adj'!U20/'Tor Emp Adj'!P20)^(1/5)-1,"n/a")</f>
        <v>n/a</v>
      </c>
      <c r="V20" s="156" t="str">
        <f>IFERROR(('Tor Emp Adj'!V20/'Tor Emp Adj'!Q20)^(1/5)-1,"n/a")</f>
        <v>n/a</v>
      </c>
      <c r="W20" s="156" t="str">
        <f>IFERROR(('Tor Emp Adj'!W20/'Tor Emp Adj'!R20)^(1/5)-1,"n/a")</f>
        <v>n/a</v>
      </c>
      <c r="X20" s="156" t="str">
        <f>IFERROR(('Tor Emp Adj'!X20/'Tor Emp Adj'!S20)^(1/5)-1,"n/a")</f>
        <v>n/a</v>
      </c>
      <c r="Y20" s="156" t="str">
        <f>IFERROR(('Tor Emp Adj'!Y20/'Tor Emp Adj'!T20)^(1/5)-1,"n/a")</f>
        <v>n/a</v>
      </c>
    </row>
    <row r="21" spans="1:25" x14ac:dyDescent="0.25">
      <c r="A21" s="6" t="s">
        <v>15</v>
      </c>
      <c r="B21" s="6"/>
      <c r="C21" s="14">
        <v>113</v>
      </c>
      <c r="D21" s="65"/>
      <c r="E21" s="65"/>
      <c r="F21" s="65"/>
      <c r="G21" s="65"/>
      <c r="H21" s="65"/>
      <c r="I21" s="70" t="str">
        <f>IFERROR(('Tor Emp Adj'!I21/'Tor Emp Adj'!D21)^(1/5)-1,"n/a")</f>
        <v>n/a</v>
      </c>
      <c r="J21" s="70" t="str">
        <f>IFERROR(('Tor Emp Adj'!J21/'Tor Emp Adj'!E21)^(1/5)-1,"n/a")</f>
        <v>n/a</v>
      </c>
      <c r="K21" s="70" t="str">
        <f>IFERROR(('Tor Emp Adj'!K21/'Tor Emp Adj'!F21)^(1/5)-1,"n/a")</f>
        <v>n/a</v>
      </c>
      <c r="L21" s="70" t="str">
        <f>IFERROR(('Tor Emp Adj'!L21/'Tor Emp Adj'!G21)^(1/5)-1,"n/a")</f>
        <v>n/a</v>
      </c>
      <c r="M21" s="156" t="str">
        <f>IFERROR(('Tor Emp Adj'!M21/'Tor Emp Adj'!H21)^(1/5)-1,"n/a")</f>
        <v>n/a</v>
      </c>
      <c r="N21" s="156" t="str">
        <f>IFERROR(('Tor Emp Adj'!N21/'Tor Emp Adj'!I21)^(1/5)-1,"n/a")</f>
        <v>n/a</v>
      </c>
      <c r="O21" s="156" t="str">
        <f>IFERROR(('Tor Emp Adj'!O21/'Tor Emp Adj'!J21)^(1/5)-1,"n/a")</f>
        <v>n/a</v>
      </c>
      <c r="P21" s="156" t="str">
        <f>IFERROR(('Tor Emp Adj'!P21/'Tor Emp Adj'!K21)^(1/5)-1,"n/a")</f>
        <v>n/a</v>
      </c>
      <c r="Q21" s="156" t="str">
        <f>IFERROR(('Tor Emp Adj'!Q21/'Tor Emp Adj'!L21)^(1/5)-1,"n/a")</f>
        <v>n/a</v>
      </c>
      <c r="R21" s="156" t="str">
        <f>IFERROR(('Tor Emp Adj'!R21/'Tor Emp Adj'!M21)^(1/5)-1,"n/a")</f>
        <v>n/a</v>
      </c>
      <c r="S21" s="156" t="str">
        <f>IFERROR(('Tor Emp Adj'!S21/'Tor Emp Adj'!N21)^(1/5)-1,"n/a")</f>
        <v>n/a</v>
      </c>
      <c r="T21" s="156" t="str">
        <f>IFERROR(('Tor Emp Adj'!T21/'Tor Emp Adj'!O21)^(1/5)-1,"n/a")</f>
        <v>n/a</v>
      </c>
      <c r="U21" s="156" t="str">
        <f>IFERROR(('Tor Emp Adj'!U21/'Tor Emp Adj'!P21)^(1/5)-1,"n/a")</f>
        <v>n/a</v>
      </c>
      <c r="V21" s="156" t="str">
        <f>IFERROR(('Tor Emp Adj'!V21/'Tor Emp Adj'!Q21)^(1/5)-1,"n/a")</f>
        <v>n/a</v>
      </c>
      <c r="W21" s="156" t="str">
        <f>IFERROR(('Tor Emp Adj'!W21/'Tor Emp Adj'!R21)^(1/5)-1,"n/a")</f>
        <v>n/a</v>
      </c>
      <c r="X21" s="156" t="str">
        <f>IFERROR(('Tor Emp Adj'!X21/'Tor Emp Adj'!S21)^(1/5)-1,"n/a")</f>
        <v>n/a</v>
      </c>
      <c r="Y21" s="156" t="str">
        <f>IFERROR(('Tor Emp Adj'!Y21/'Tor Emp Adj'!T21)^(1/5)-1,"n/a")</f>
        <v>n/a</v>
      </c>
    </row>
    <row r="22" spans="1:25" x14ac:dyDescent="0.25">
      <c r="A22" s="6" t="s">
        <v>16</v>
      </c>
      <c r="B22" s="6"/>
      <c r="C22" s="14">
        <v>114</v>
      </c>
      <c r="D22" s="65"/>
      <c r="E22" s="65"/>
      <c r="F22" s="65"/>
      <c r="G22" s="65"/>
      <c r="H22" s="65"/>
      <c r="I22" s="70" t="str">
        <f>IFERROR(('Tor Emp Adj'!I22/'Tor Emp Adj'!D22)^(1/5)-1,"n/a")</f>
        <v>n/a</v>
      </c>
      <c r="J22" s="70" t="str">
        <f>IFERROR(('Tor Emp Adj'!J22/'Tor Emp Adj'!E22)^(1/5)-1,"n/a")</f>
        <v>n/a</v>
      </c>
      <c r="K22" s="70" t="str">
        <f>IFERROR(('Tor Emp Adj'!K22/'Tor Emp Adj'!F22)^(1/5)-1,"n/a")</f>
        <v>n/a</v>
      </c>
      <c r="L22" s="70" t="str">
        <f>IFERROR(('Tor Emp Adj'!L22/'Tor Emp Adj'!G22)^(1/5)-1,"n/a")</f>
        <v>n/a</v>
      </c>
      <c r="M22" s="156" t="str">
        <f>IFERROR(('Tor Emp Adj'!M22/'Tor Emp Adj'!H22)^(1/5)-1,"n/a")</f>
        <v>n/a</v>
      </c>
      <c r="N22" s="156" t="str">
        <f>IFERROR(('Tor Emp Adj'!N22/'Tor Emp Adj'!I22)^(1/5)-1,"n/a")</f>
        <v>n/a</v>
      </c>
      <c r="O22" s="156" t="str">
        <f>IFERROR(('Tor Emp Adj'!O22/'Tor Emp Adj'!J22)^(1/5)-1,"n/a")</f>
        <v>n/a</v>
      </c>
      <c r="P22" s="156" t="str">
        <f>IFERROR(('Tor Emp Adj'!P22/'Tor Emp Adj'!K22)^(1/5)-1,"n/a")</f>
        <v>n/a</v>
      </c>
      <c r="Q22" s="156" t="str">
        <f>IFERROR(('Tor Emp Adj'!Q22/'Tor Emp Adj'!L22)^(1/5)-1,"n/a")</f>
        <v>n/a</v>
      </c>
      <c r="R22" s="156" t="str">
        <f>IFERROR(('Tor Emp Adj'!R22/'Tor Emp Adj'!M22)^(1/5)-1,"n/a")</f>
        <v>n/a</v>
      </c>
      <c r="S22" s="156" t="str">
        <f>IFERROR(('Tor Emp Adj'!S22/'Tor Emp Adj'!N22)^(1/5)-1,"n/a")</f>
        <v>n/a</v>
      </c>
      <c r="T22" s="156" t="str">
        <f>IFERROR(('Tor Emp Adj'!T22/'Tor Emp Adj'!O22)^(1/5)-1,"n/a")</f>
        <v>n/a</v>
      </c>
      <c r="U22" s="156" t="str">
        <f>IFERROR(('Tor Emp Adj'!U22/'Tor Emp Adj'!P22)^(1/5)-1,"n/a")</f>
        <v>n/a</v>
      </c>
      <c r="V22" s="156" t="str">
        <f>IFERROR(('Tor Emp Adj'!V22/'Tor Emp Adj'!Q22)^(1/5)-1,"n/a")</f>
        <v>n/a</v>
      </c>
      <c r="W22" s="156" t="str">
        <f>IFERROR(('Tor Emp Adj'!W22/'Tor Emp Adj'!R22)^(1/5)-1,"n/a")</f>
        <v>n/a</v>
      </c>
      <c r="X22" s="156" t="str">
        <f>IFERROR(('Tor Emp Adj'!X22/'Tor Emp Adj'!S22)^(1/5)-1,"n/a")</f>
        <v>n/a</v>
      </c>
      <c r="Y22" s="156" t="str">
        <f>IFERROR(('Tor Emp Adj'!Y22/'Tor Emp Adj'!T22)^(1/5)-1,"n/a")</f>
        <v>n/a</v>
      </c>
    </row>
    <row r="23" spans="1:25" x14ac:dyDescent="0.25">
      <c r="A23" s="6" t="s">
        <v>17</v>
      </c>
      <c r="B23" s="6"/>
      <c r="C23" s="14">
        <v>115</v>
      </c>
      <c r="D23" s="65"/>
      <c r="E23" s="65"/>
      <c r="F23" s="65"/>
      <c r="G23" s="65"/>
      <c r="H23" s="65"/>
      <c r="I23" s="70" t="str">
        <f>IFERROR(('Tor Emp Adj'!I23/'Tor Emp Adj'!D23)^(1/5)-1,"n/a")</f>
        <v>n/a</v>
      </c>
      <c r="J23" s="70" t="str">
        <f>IFERROR(('Tor Emp Adj'!J23/'Tor Emp Adj'!E23)^(1/5)-1,"n/a")</f>
        <v>n/a</v>
      </c>
      <c r="K23" s="70" t="str">
        <f>IFERROR(('Tor Emp Adj'!K23/'Tor Emp Adj'!F23)^(1/5)-1,"n/a")</f>
        <v>n/a</v>
      </c>
      <c r="L23" s="70" t="str">
        <f>IFERROR(('Tor Emp Adj'!L23/'Tor Emp Adj'!G23)^(1/5)-1,"n/a")</f>
        <v>n/a</v>
      </c>
      <c r="M23" s="156" t="str">
        <f>IFERROR(('Tor Emp Adj'!M23/'Tor Emp Adj'!H23)^(1/5)-1,"n/a")</f>
        <v>n/a</v>
      </c>
      <c r="N23" s="156" t="str">
        <f>IFERROR(('Tor Emp Adj'!N23/'Tor Emp Adj'!I23)^(1/5)-1,"n/a")</f>
        <v>n/a</v>
      </c>
      <c r="O23" s="156" t="str">
        <f>IFERROR(('Tor Emp Adj'!O23/'Tor Emp Adj'!J23)^(1/5)-1,"n/a")</f>
        <v>n/a</v>
      </c>
      <c r="P23" s="156" t="str">
        <f>IFERROR(('Tor Emp Adj'!P23/'Tor Emp Adj'!K23)^(1/5)-1,"n/a")</f>
        <v>n/a</v>
      </c>
      <c r="Q23" s="156" t="str">
        <f>IFERROR(('Tor Emp Adj'!Q23/'Tor Emp Adj'!L23)^(1/5)-1,"n/a")</f>
        <v>n/a</v>
      </c>
      <c r="R23" s="156" t="str">
        <f>IFERROR(('Tor Emp Adj'!R23/'Tor Emp Adj'!M23)^(1/5)-1,"n/a")</f>
        <v>n/a</v>
      </c>
      <c r="S23" s="156" t="str">
        <f>IFERROR(('Tor Emp Adj'!S23/'Tor Emp Adj'!N23)^(1/5)-1,"n/a")</f>
        <v>n/a</v>
      </c>
      <c r="T23" s="156" t="str">
        <f>IFERROR(('Tor Emp Adj'!T23/'Tor Emp Adj'!O23)^(1/5)-1,"n/a")</f>
        <v>n/a</v>
      </c>
      <c r="U23" s="156" t="str">
        <f>IFERROR(('Tor Emp Adj'!U23/'Tor Emp Adj'!P23)^(1/5)-1,"n/a")</f>
        <v>n/a</v>
      </c>
      <c r="V23" s="156" t="str">
        <f>IFERROR(('Tor Emp Adj'!V23/'Tor Emp Adj'!Q23)^(1/5)-1,"n/a")</f>
        <v>n/a</v>
      </c>
      <c r="W23" s="156" t="str">
        <f>IFERROR(('Tor Emp Adj'!W23/'Tor Emp Adj'!R23)^(1/5)-1,"n/a")</f>
        <v>n/a</v>
      </c>
      <c r="X23" s="156" t="str">
        <f>IFERROR(('Tor Emp Adj'!X23/'Tor Emp Adj'!S23)^(1/5)-1,"n/a")</f>
        <v>n/a</v>
      </c>
      <c r="Y23" s="156" t="str">
        <f>IFERROR(('Tor Emp Adj'!Y23/'Tor Emp Adj'!T23)^(1/5)-1,"n/a")</f>
        <v>n/a</v>
      </c>
    </row>
    <row r="24" spans="1:25" x14ac:dyDescent="0.25">
      <c r="A24" s="5" t="s">
        <v>18</v>
      </c>
      <c r="B24" s="5"/>
      <c r="C24" s="13">
        <v>21</v>
      </c>
      <c r="D24" s="64"/>
      <c r="E24" s="64"/>
      <c r="F24" s="64"/>
      <c r="G24" s="64"/>
      <c r="H24" s="64"/>
      <c r="I24" s="69">
        <f>IFERROR(('Tor Emp Adj'!I24/'Tor Emp Adj'!D24)^(1/5)-1,"n/a")</f>
        <v>-1</v>
      </c>
      <c r="J24" s="69">
        <f>IFERROR(('Tor Emp Adj'!J24/'Tor Emp Adj'!E24)^(1/5)-1,"n/a")</f>
        <v>-1</v>
      </c>
      <c r="K24" s="69" t="str">
        <f>IFERROR(('Tor Emp Adj'!K24/'Tor Emp Adj'!F24)^(1/5)-1,"n/a")</f>
        <v>n/a</v>
      </c>
      <c r="L24" s="69" t="str">
        <f>IFERROR(('Tor Emp Adj'!L24/'Tor Emp Adj'!G24)^(1/5)-1,"n/a")</f>
        <v>n/a</v>
      </c>
      <c r="M24" s="155">
        <f>IFERROR(('Tor Emp Adj'!M24/'Tor Emp Adj'!H24)^(1/5)-1,"n/a")</f>
        <v>-1</v>
      </c>
      <c r="N24" s="155" t="str">
        <f>IFERROR(('Tor Emp Adj'!N24/'Tor Emp Adj'!I24)^(1/5)-1,"n/a")</f>
        <v>n/a</v>
      </c>
      <c r="O24" s="155" t="str">
        <f>IFERROR(('Tor Emp Adj'!O24/'Tor Emp Adj'!J24)^(1/5)-1,"n/a")</f>
        <v>n/a</v>
      </c>
      <c r="P24" s="155" t="str">
        <f>IFERROR(('Tor Emp Adj'!P24/'Tor Emp Adj'!K24)^(1/5)-1,"n/a")</f>
        <v>n/a</v>
      </c>
      <c r="Q24" s="155" t="str">
        <f>IFERROR(('Tor Emp Adj'!Q24/'Tor Emp Adj'!L24)^(1/5)-1,"n/a")</f>
        <v>n/a</v>
      </c>
      <c r="R24" s="155" t="str">
        <f>IFERROR(('Tor Emp Adj'!R24/'Tor Emp Adj'!M24)^(1/5)-1,"n/a")</f>
        <v>n/a</v>
      </c>
      <c r="S24" s="155" t="str">
        <f>IFERROR(('Tor Emp Adj'!S24/'Tor Emp Adj'!N24)^(1/5)-1,"n/a")</f>
        <v>n/a</v>
      </c>
      <c r="T24" s="155">
        <f>IFERROR(('Tor Emp Adj'!T24/'Tor Emp Adj'!O24)^(1/5)-1,"n/a")</f>
        <v>9.0823231578557317E-2</v>
      </c>
      <c r="U24" s="155" t="str">
        <f>IFERROR(('Tor Emp Adj'!U24/'Tor Emp Adj'!P24)^(1/5)-1,"n/a")</f>
        <v>n/a</v>
      </c>
      <c r="V24" s="155">
        <f>IFERROR(('Tor Emp Adj'!V24/'Tor Emp Adj'!Q24)^(1/5)-1,"n/a")</f>
        <v>-2.3536248378668634E-2</v>
      </c>
      <c r="W24" s="155">
        <f>IFERROR(('Tor Emp Adj'!W24/'Tor Emp Adj'!R24)^(1/5)-1,"n/a")</f>
        <v>1.0729613633174262E-2</v>
      </c>
      <c r="X24" s="155" t="str">
        <f>IFERROR(('Tor Emp Adj'!X24/'Tor Emp Adj'!S24)^(1/5)-1,"n/a")</f>
        <v>n/a</v>
      </c>
      <c r="Y24" s="155">
        <f>IFERROR(('Tor Emp Adj'!Y24/'Tor Emp Adj'!T24)^(1/5)-1,"n/a")</f>
        <v>-4.9645072051897055E-3</v>
      </c>
    </row>
    <row r="25" spans="1:25" x14ac:dyDescent="0.25">
      <c r="A25" s="5" t="s">
        <v>19</v>
      </c>
      <c r="B25" s="5"/>
      <c r="C25" s="13">
        <v>22</v>
      </c>
      <c r="D25" s="64"/>
      <c r="E25" s="64"/>
      <c r="F25" s="64"/>
      <c r="G25" s="64"/>
      <c r="H25" s="64"/>
      <c r="I25" s="69">
        <f>IFERROR(('Tor Emp Adj'!I25/'Tor Emp Adj'!D25)^(1/5)-1,"n/a")</f>
        <v>-1.0691532692546968E-2</v>
      </c>
      <c r="J25" s="69">
        <f>IFERROR(('Tor Emp Adj'!J25/'Tor Emp Adj'!E25)^(1/5)-1,"n/a")</f>
        <v>-3.5280795701099543E-2</v>
      </c>
      <c r="K25" s="69">
        <f>IFERROR(('Tor Emp Adj'!K25/'Tor Emp Adj'!F25)^(1/5)-1,"n/a")</f>
        <v>1.3320701833441806E-2</v>
      </c>
      <c r="L25" s="69">
        <f>IFERROR(('Tor Emp Adj'!L25/'Tor Emp Adj'!G25)^(1/5)-1,"n/a")</f>
        <v>-8.842339443418501E-3</v>
      </c>
      <c r="M25" s="155">
        <f>IFERROR(('Tor Emp Adj'!M25/'Tor Emp Adj'!H25)^(1/5)-1,"n/a")</f>
        <v>5.7466471488819781E-2</v>
      </c>
      <c r="N25" s="155">
        <f>IFERROR(('Tor Emp Adj'!N25/'Tor Emp Adj'!I25)^(1/5)-1,"n/a")</f>
        <v>7.8855745910159314E-2</v>
      </c>
      <c r="O25" s="155">
        <f>IFERROR(('Tor Emp Adj'!O25/'Tor Emp Adj'!J25)^(1/5)-1,"n/a")</f>
        <v>0.18613602786225103</v>
      </c>
      <c r="P25" s="155">
        <f>IFERROR(('Tor Emp Adj'!P25/'Tor Emp Adj'!K25)^(1/5)-1,"n/a")</f>
        <v>0.10155153595362854</v>
      </c>
      <c r="Q25" s="155">
        <f>IFERROR(('Tor Emp Adj'!Q25/'Tor Emp Adj'!L25)^(1/5)-1,"n/a")</f>
        <v>-3.3359343456292767E-2</v>
      </c>
      <c r="R25" s="155">
        <f>IFERROR(('Tor Emp Adj'!R25/'Tor Emp Adj'!M25)^(1/5)-1,"n/a")</f>
        <v>2.7201786374434045E-2</v>
      </c>
      <c r="S25" s="155">
        <f>IFERROR(('Tor Emp Adj'!S25/'Tor Emp Adj'!N25)^(1/5)-1,"n/a")</f>
        <v>-0.12902136245614104</v>
      </c>
      <c r="T25" s="155">
        <f>IFERROR(('Tor Emp Adj'!T25/'Tor Emp Adj'!O25)^(1/5)-1,"n/a")</f>
        <v>-5.605035268218983E-2</v>
      </c>
      <c r="U25" s="155">
        <f>IFERROR(('Tor Emp Adj'!U25/'Tor Emp Adj'!P25)^(1/5)-1,"n/a")</f>
        <v>-5.6319262864160224E-2</v>
      </c>
      <c r="V25" s="155">
        <f>IFERROR(('Tor Emp Adj'!V25/'Tor Emp Adj'!Q25)^(1/5)-1,"n/a")</f>
        <v>1.6505024181251882E-2</v>
      </c>
      <c r="W25" s="155">
        <f>IFERROR(('Tor Emp Adj'!W25/'Tor Emp Adj'!R25)^(1/5)-1,"n/a")</f>
        <v>-4.4319637239569887E-2</v>
      </c>
      <c r="X25" s="155">
        <f>IFERROR(('Tor Emp Adj'!X25/'Tor Emp Adj'!S25)^(1/5)-1,"n/a")</f>
        <v>-2.795388300389634E-2</v>
      </c>
      <c r="Y25" s="155">
        <f>IFERROR(('Tor Emp Adj'!Y25/'Tor Emp Adj'!T25)^(1/5)-1,"n/a")</f>
        <v>-6.4357934603341604E-2</v>
      </c>
    </row>
    <row r="26" spans="1:25" x14ac:dyDescent="0.25">
      <c r="A26" s="7" t="s">
        <v>20</v>
      </c>
      <c r="B26" s="7"/>
      <c r="C26" s="14">
        <v>2211</v>
      </c>
      <c r="D26" s="65"/>
      <c r="E26" s="65"/>
      <c r="F26" s="65"/>
      <c r="G26" s="65"/>
      <c r="H26" s="65"/>
      <c r="I26" s="70">
        <f>IFERROR(('Tor Emp Adj'!I26/'Tor Emp Adj'!D26)^(1/5)-1,"n/a")</f>
        <v>-2.3800414518761581E-2</v>
      </c>
      <c r="J26" s="70">
        <f>IFERROR(('Tor Emp Adj'!J26/'Tor Emp Adj'!E26)^(1/5)-1,"n/a")</f>
        <v>-3.5698489642513098E-2</v>
      </c>
      <c r="K26" s="70">
        <f>IFERROR(('Tor Emp Adj'!K26/'Tor Emp Adj'!F26)^(1/5)-1,"n/a")</f>
        <v>8.2858123038449527E-2</v>
      </c>
      <c r="L26" s="70">
        <f>IFERROR(('Tor Emp Adj'!L26/'Tor Emp Adj'!G26)^(1/5)-1,"n/a")</f>
        <v>2.5260319054182023E-2</v>
      </c>
      <c r="M26" s="156">
        <f>IFERROR(('Tor Emp Adj'!M26/'Tor Emp Adj'!H26)^(1/5)-1,"n/a")</f>
        <v>8.1469875231220623E-2</v>
      </c>
      <c r="N26" s="156">
        <f>IFERROR(('Tor Emp Adj'!N26/'Tor Emp Adj'!I26)^(1/5)-1,"n/a")</f>
        <v>6.0153410958410314E-2</v>
      </c>
      <c r="O26" s="156">
        <f>IFERROR(('Tor Emp Adj'!O26/'Tor Emp Adj'!J26)^(1/5)-1,"n/a")</f>
        <v>0.12286660359769508</v>
      </c>
      <c r="P26" s="156">
        <f>IFERROR(('Tor Emp Adj'!P26/'Tor Emp Adj'!K26)^(1/5)-1,"n/a")</f>
        <v>4.5859870147921367E-2</v>
      </c>
      <c r="Q26" s="156">
        <f>IFERROR(('Tor Emp Adj'!Q26/'Tor Emp Adj'!L26)^(1/5)-1,"n/a")</f>
        <v>-8.4344382494496717E-2</v>
      </c>
      <c r="R26" s="156">
        <f>IFERROR(('Tor Emp Adj'!R26/'Tor Emp Adj'!M26)^(1/5)-1,"n/a")</f>
        <v>6.4397409821603802E-2</v>
      </c>
      <c r="S26" s="156">
        <f>IFERROR(('Tor Emp Adj'!S26/'Tor Emp Adj'!N26)^(1/5)-1,"n/a")</f>
        <v>-0.12059945836958896</v>
      </c>
      <c r="T26" s="156">
        <f>IFERROR(('Tor Emp Adj'!T26/'Tor Emp Adj'!O26)^(1/5)-1,"n/a")</f>
        <v>-6.6081360865305472E-3</v>
      </c>
      <c r="U26" s="156">
        <f>IFERROR(('Tor Emp Adj'!U26/'Tor Emp Adj'!P26)^(1/5)-1,"n/a")</f>
        <v>-4.6804713660608899E-2</v>
      </c>
      <c r="V26" s="156">
        <f>IFERROR(('Tor Emp Adj'!V26/'Tor Emp Adj'!Q26)^(1/5)-1,"n/a")</f>
        <v>4.9030286193293859E-2</v>
      </c>
      <c r="W26" s="156">
        <f>IFERROR(('Tor Emp Adj'!W26/'Tor Emp Adj'!R26)^(1/5)-1,"n/a")</f>
        <v>-9.7839840396335642E-2</v>
      </c>
      <c r="X26" s="156">
        <f>IFERROR(('Tor Emp Adj'!X26/'Tor Emp Adj'!S26)^(1/5)-1,"n/a")</f>
        <v>-3.7929612897119047E-2</v>
      </c>
      <c r="Y26" s="156">
        <f>IFERROR(('Tor Emp Adj'!Y26/'Tor Emp Adj'!T26)^(1/5)-1,"n/a")</f>
        <v>-3.3569271261708611E-2</v>
      </c>
    </row>
    <row r="27" spans="1:25" x14ac:dyDescent="0.25">
      <c r="A27" s="7" t="s">
        <v>21</v>
      </c>
      <c r="B27" s="7"/>
      <c r="C27" s="14">
        <v>2213</v>
      </c>
      <c r="D27" s="65"/>
      <c r="E27" s="65"/>
      <c r="F27" s="65"/>
      <c r="G27" s="65"/>
      <c r="H27" s="65"/>
      <c r="I27" s="70" t="str">
        <f>IFERROR(('Tor Emp Adj'!I27/'Tor Emp Adj'!D27)^(1/5)-1,"n/a")</f>
        <v>n/a</v>
      </c>
      <c r="J27" s="70" t="str">
        <f>IFERROR(('Tor Emp Adj'!J27/'Tor Emp Adj'!E27)^(1/5)-1,"n/a")</f>
        <v>n/a</v>
      </c>
      <c r="K27" s="70" t="str">
        <f>IFERROR(('Tor Emp Adj'!K27/'Tor Emp Adj'!F27)^(1/5)-1,"n/a")</f>
        <v>n/a</v>
      </c>
      <c r="L27" s="70" t="str">
        <f>IFERROR(('Tor Emp Adj'!L27/'Tor Emp Adj'!G27)^(1/5)-1,"n/a")</f>
        <v>n/a</v>
      </c>
      <c r="M27" s="156" t="str">
        <f>IFERROR(('Tor Emp Adj'!M27/'Tor Emp Adj'!H27)^(1/5)-1,"n/a")</f>
        <v>n/a</v>
      </c>
      <c r="N27" s="156" t="str">
        <f>IFERROR(('Tor Emp Adj'!N27/'Tor Emp Adj'!I27)^(1/5)-1,"n/a")</f>
        <v>n/a</v>
      </c>
      <c r="O27" s="156" t="str">
        <f>IFERROR(('Tor Emp Adj'!O27/'Tor Emp Adj'!J27)^(1/5)-1,"n/a")</f>
        <v>n/a</v>
      </c>
      <c r="P27" s="156" t="str">
        <f>IFERROR(('Tor Emp Adj'!P27/'Tor Emp Adj'!K27)^(1/5)-1,"n/a")</f>
        <v>n/a</v>
      </c>
      <c r="Q27" s="156" t="str">
        <f>IFERROR(('Tor Emp Adj'!Q27/'Tor Emp Adj'!L27)^(1/5)-1,"n/a")</f>
        <v>n/a</v>
      </c>
      <c r="R27" s="156" t="str">
        <f>IFERROR(('Tor Emp Adj'!R27/'Tor Emp Adj'!M27)^(1/5)-1,"n/a")</f>
        <v>n/a</v>
      </c>
      <c r="S27" s="156" t="str">
        <f>IFERROR(('Tor Emp Adj'!S27/'Tor Emp Adj'!N27)^(1/5)-1,"n/a")</f>
        <v>n/a</v>
      </c>
      <c r="T27" s="156" t="str">
        <f>IFERROR(('Tor Emp Adj'!T27/'Tor Emp Adj'!O27)^(1/5)-1,"n/a")</f>
        <v>n/a</v>
      </c>
      <c r="U27" s="156" t="str">
        <f>IFERROR(('Tor Emp Adj'!U27/'Tor Emp Adj'!P27)^(1/5)-1,"n/a")</f>
        <v>n/a</v>
      </c>
      <c r="V27" s="156" t="str">
        <f>IFERROR(('Tor Emp Adj'!V27/'Tor Emp Adj'!Q27)^(1/5)-1,"n/a")</f>
        <v>n/a</v>
      </c>
      <c r="W27" s="156" t="str">
        <f>IFERROR(('Tor Emp Adj'!W27/'Tor Emp Adj'!R27)^(1/5)-1,"n/a")</f>
        <v>n/a</v>
      </c>
      <c r="X27" s="156" t="str">
        <f>IFERROR(('Tor Emp Adj'!X27/'Tor Emp Adj'!S27)^(1/5)-1,"n/a")</f>
        <v>n/a</v>
      </c>
      <c r="Y27" s="156" t="str">
        <f>IFERROR(('Tor Emp Adj'!Y27/'Tor Emp Adj'!T27)^(1/5)-1,"n/a")</f>
        <v>n/a</v>
      </c>
    </row>
    <row r="28" spans="1:25" x14ac:dyDescent="0.25">
      <c r="A28" s="5" t="s">
        <v>22</v>
      </c>
      <c r="B28" s="5"/>
      <c r="C28" s="13">
        <v>23</v>
      </c>
      <c r="D28" s="64"/>
      <c r="E28" s="64"/>
      <c r="F28" s="64"/>
      <c r="G28" s="64"/>
      <c r="H28" s="64"/>
      <c r="I28" s="69">
        <f>IFERROR(('Tor Emp Adj'!I28/'Tor Emp Adj'!D28)^(1/5)-1,"n/a")</f>
        <v>3.9427311007520505E-2</v>
      </c>
      <c r="J28" s="69">
        <f>IFERROR(('Tor Emp Adj'!J28/'Tor Emp Adj'!E28)^(1/5)-1,"n/a")</f>
        <v>3.5555666800043406E-2</v>
      </c>
      <c r="K28" s="69">
        <f>IFERROR(('Tor Emp Adj'!K28/'Tor Emp Adj'!F28)^(1/5)-1,"n/a")</f>
        <v>4.790142008610454E-2</v>
      </c>
      <c r="L28" s="69">
        <f>IFERROR(('Tor Emp Adj'!L28/'Tor Emp Adj'!G28)^(1/5)-1,"n/a")</f>
        <v>6.1475966811687766E-2</v>
      </c>
      <c r="M28" s="155">
        <f>IFERROR(('Tor Emp Adj'!M28/'Tor Emp Adj'!H28)^(1/5)-1,"n/a")</f>
        <v>4.3012445357774265E-2</v>
      </c>
      <c r="N28" s="155">
        <f>IFERROR(('Tor Emp Adj'!N28/'Tor Emp Adj'!I28)^(1/5)-1,"n/a")</f>
        <v>3.4462578738780447E-2</v>
      </c>
      <c r="O28" s="155">
        <f>IFERROR(('Tor Emp Adj'!O28/'Tor Emp Adj'!J28)^(1/5)-1,"n/a")</f>
        <v>5.4332232871179054E-2</v>
      </c>
      <c r="P28" s="155">
        <f>IFERROR(('Tor Emp Adj'!P28/'Tor Emp Adj'!K28)^(1/5)-1,"n/a")</f>
        <v>1.2036194072277961E-2</v>
      </c>
      <c r="Q28" s="155">
        <f>IFERROR(('Tor Emp Adj'!Q28/'Tor Emp Adj'!L28)^(1/5)-1,"n/a")</f>
        <v>-2.9781477491736097E-2</v>
      </c>
      <c r="R28" s="155">
        <f>IFERROR(('Tor Emp Adj'!R28/'Tor Emp Adj'!M28)^(1/5)-1,"n/a")</f>
        <v>2.330608065002826E-2</v>
      </c>
      <c r="S28" s="155">
        <f>IFERROR(('Tor Emp Adj'!S28/'Tor Emp Adj'!N28)^(1/5)-1,"n/a")</f>
        <v>4.4098337047332681E-2</v>
      </c>
      <c r="T28" s="155">
        <f>IFERROR(('Tor Emp Adj'!T28/'Tor Emp Adj'!O28)^(1/5)-1,"n/a")</f>
        <v>2.5172124061779488E-2</v>
      </c>
      <c r="U28" s="155">
        <f>IFERROR(('Tor Emp Adj'!U28/'Tor Emp Adj'!P28)^(1/5)-1,"n/a")</f>
        <v>4.4132167109588227E-2</v>
      </c>
      <c r="V28" s="155">
        <f>IFERROR(('Tor Emp Adj'!V28/'Tor Emp Adj'!Q28)^(1/5)-1,"n/a")</f>
        <v>5.4650291246467253E-2</v>
      </c>
      <c r="W28" s="155">
        <f>IFERROR(('Tor Emp Adj'!W28/'Tor Emp Adj'!R28)^(1/5)-1,"n/a")</f>
        <v>4.0581916875131574E-2</v>
      </c>
      <c r="X28" s="155">
        <f>IFERROR(('Tor Emp Adj'!X28/'Tor Emp Adj'!S28)^(1/5)-1,"n/a")</f>
        <v>3.3140202510622663E-2</v>
      </c>
      <c r="Y28" s="155">
        <f>IFERROR(('Tor Emp Adj'!Y28/'Tor Emp Adj'!T28)^(1/5)-1,"n/a")</f>
        <v>2.1031411116417154E-2</v>
      </c>
    </row>
    <row r="29" spans="1:25" x14ac:dyDescent="0.25">
      <c r="A29" s="5" t="s">
        <v>23</v>
      </c>
      <c r="B29" s="5"/>
      <c r="C29" s="13" t="s">
        <v>188</v>
      </c>
      <c r="D29" s="64"/>
      <c r="E29" s="64"/>
      <c r="F29" s="64"/>
      <c r="G29" s="64"/>
      <c r="H29" s="64"/>
      <c r="I29" s="69">
        <f>IFERROR(('Tor Emp Adj'!I29/'Tor Emp Adj'!D29)^(1/5)-1,"n/a")</f>
        <v>3.9351167412776222E-2</v>
      </c>
      <c r="J29" s="69">
        <f>IFERROR(('Tor Emp Adj'!J29/'Tor Emp Adj'!E29)^(1/5)-1,"n/a")</f>
        <v>4.9087632534692283E-3</v>
      </c>
      <c r="K29" s="69">
        <f>IFERROR(('Tor Emp Adj'!K29/'Tor Emp Adj'!F29)^(1/5)-1,"n/a")</f>
        <v>2.6458085213083571E-3</v>
      </c>
      <c r="L29" s="69">
        <f>IFERROR(('Tor Emp Adj'!L29/'Tor Emp Adj'!G29)^(1/5)-1,"n/a")</f>
        <v>4.0401210187244185E-3</v>
      </c>
      <c r="M29" s="155">
        <f>IFERROR(('Tor Emp Adj'!M29/'Tor Emp Adj'!H29)^(1/5)-1,"n/a")</f>
        <v>-2.3634295963421037E-2</v>
      </c>
      <c r="N29" s="155">
        <f>IFERROR(('Tor Emp Adj'!N29/'Tor Emp Adj'!I29)^(1/5)-1,"n/a")</f>
        <v>-6.0215722485605916E-2</v>
      </c>
      <c r="O29" s="155">
        <f>IFERROR(('Tor Emp Adj'!O29/'Tor Emp Adj'!J29)^(1/5)-1,"n/a")</f>
        <v>-4.7773045822614102E-2</v>
      </c>
      <c r="P29" s="155">
        <f>IFERROR(('Tor Emp Adj'!P29/'Tor Emp Adj'!K29)^(1/5)-1,"n/a")</f>
        <v>-7.9083472156825207E-2</v>
      </c>
      <c r="Q29" s="155">
        <f>IFERROR(('Tor Emp Adj'!Q29/'Tor Emp Adj'!L29)^(1/5)-1,"n/a")</f>
        <v>-9.8214169839239918E-2</v>
      </c>
      <c r="R29" s="155">
        <f>IFERROR(('Tor Emp Adj'!R29/'Tor Emp Adj'!M29)^(1/5)-1,"n/a")</f>
        <v>-5.8667976596398441E-2</v>
      </c>
      <c r="S29" s="155">
        <f>IFERROR(('Tor Emp Adj'!S29/'Tor Emp Adj'!N29)^(1/5)-1,"n/a")</f>
        <v>-2.4110377065363009E-2</v>
      </c>
      <c r="T29" s="155">
        <f>IFERROR(('Tor Emp Adj'!T29/'Tor Emp Adj'!O29)^(1/5)-1,"n/a")</f>
        <v>-1.4996109538755409E-2</v>
      </c>
      <c r="U29" s="155">
        <f>IFERROR(('Tor Emp Adj'!U29/'Tor Emp Adj'!P29)^(1/5)-1,"n/a")</f>
        <v>6.746005420551926E-3</v>
      </c>
      <c r="V29" s="155">
        <f>IFERROR(('Tor Emp Adj'!V29/'Tor Emp Adj'!Q29)^(1/5)-1,"n/a")</f>
        <v>2.2103294413988728E-2</v>
      </c>
      <c r="W29" s="155">
        <f>IFERROR(('Tor Emp Adj'!W29/'Tor Emp Adj'!R29)^(1/5)-1,"n/a")</f>
        <v>-1.84248502237504E-2</v>
      </c>
      <c r="X29" s="155">
        <f>IFERROR(('Tor Emp Adj'!X29/'Tor Emp Adj'!S29)^(1/5)-1,"n/a")</f>
        <v>-4.4841551652687439E-2</v>
      </c>
      <c r="Y29" s="155">
        <f>IFERROR(('Tor Emp Adj'!Y29/'Tor Emp Adj'!T29)^(1/5)-1,"n/a")</f>
        <v>-2.469894863322708E-2</v>
      </c>
    </row>
    <row r="30" spans="1:25" x14ac:dyDescent="0.25">
      <c r="A30" s="6" t="s">
        <v>24</v>
      </c>
      <c r="B30" s="6"/>
      <c r="C30" s="14">
        <v>311</v>
      </c>
      <c r="D30" s="65"/>
      <c r="E30" s="65"/>
      <c r="F30" s="65"/>
      <c r="G30" s="65"/>
      <c r="H30" s="65"/>
      <c r="I30" s="70">
        <f>IFERROR(('Tor Emp Adj'!I30/'Tor Emp Adj'!D30)^(1/5)-1,"n/a")</f>
        <v>5.5043150759999326E-2</v>
      </c>
      <c r="J30" s="70">
        <f>IFERROR(('Tor Emp Adj'!J30/'Tor Emp Adj'!E30)^(1/5)-1,"n/a")</f>
        <v>-9.106567582654046E-3</v>
      </c>
      <c r="K30" s="70">
        <f>IFERROR(('Tor Emp Adj'!K30/'Tor Emp Adj'!F30)^(1/5)-1,"n/a")</f>
        <v>6.0570460355983125E-2</v>
      </c>
      <c r="L30" s="70">
        <f>IFERROR(('Tor Emp Adj'!L30/'Tor Emp Adj'!G30)^(1/5)-1,"n/a")</f>
        <v>0.12674344690980899</v>
      </c>
      <c r="M30" s="156">
        <f>IFERROR(('Tor Emp Adj'!M30/'Tor Emp Adj'!H30)^(1/5)-1,"n/a")</f>
        <v>6.7781538813994624E-2</v>
      </c>
      <c r="N30" s="156">
        <f>IFERROR(('Tor Emp Adj'!N30/'Tor Emp Adj'!I30)^(1/5)-1,"n/a")</f>
        <v>2.0511353853240433E-2</v>
      </c>
      <c r="O30" s="156">
        <f>IFERROR(('Tor Emp Adj'!O30/'Tor Emp Adj'!J30)^(1/5)-1,"n/a")</f>
        <v>0.10606602681447841</v>
      </c>
      <c r="P30" s="156">
        <f>IFERROR(('Tor Emp Adj'!P30/'Tor Emp Adj'!K30)^(1/5)-1,"n/a")</f>
        <v>2.7427255662961336E-2</v>
      </c>
      <c r="Q30" s="156">
        <f>IFERROR(('Tor Emp Adj'!Q30/'Tor Emp Adj'!L30)^(1/5)-1,"n/a")</f>
        <v>-9.4411552576070812E-2</v>
      </c>
      <c r="R30" s="156">
        <f>IFERROR(('Tor Emp Adj'!R30/'Tor Emp Adj'!M30)^(1/5)-1,"n/a")</f>
        <v>-5.0502021701290589E-2</v>
      </c>
      <c r="S30" s="156">
        <f>IFERROR(('Tor Emp Adj'!S30/'Tor Emp Adj'!N30)^(1/5)-1,"n/a")</f>
        <v>4.9208270731547099E-2</v>
      </c>
      <c r="T30" s="156">
        <f>IFERROR(('Tor Emp Adj'!T30/'Tor Emp Adj'!O30)^(1/5)-1,"n/a")</f>
        <v>-3.9334970331124874E-2</v>
      </c>
      <c r="U30" s="156">
        <f>IFERROR(('Tor Emp Adj'!U30/'Tor Emp Adj'!P30)^(1/5)-1,"n/a")</f>
        <v>2.7215309354646555E-2</v>
      </c>
      <c r="V30" s="156">
        <f>IFERROR(('Tor Emp Adj'!V30/'Tor Emp Adj'!Q30)^(1/5)-1,"n/a")</f>
        <v>6.1621733944828172E-2</v>
      </c>
      <c r="W30" s="156">
        <f>IFERROR(('Tor Emp Adj'!W30/'Tor Emp Adj'!R30)^(1/5)-1,"n/a")</f>
        <v>2.3127707819391663E-2</v>
      </c>
      <c r="X30" s="156">
        <f>IFERROR(('Tor Emp Adj'!X30/'Tor Emp Adj'!S30)^(1/5)-1,"n/a")</f>
        <v>-0.11831930506852328</v>
      </c>
      <c r="Y30" s="156">
        <f>IFERROR(('Tor Emp Adj'!Y30/'Tor Emp Adj'!T30)^(1/5)-1,"n/a")</f>
        <v>-3.794611768033751E-2</v>
      </c>
    </row>
    <row r="31" spans="1:25" x14ac:dyDescent="0.25">
      <c r="A31" s="6" t="s">
        <v>25</v>
      </c>
      <c r="B31" s="6"/>
      <c r="C31" s="14">
        <v>312</v>
      </c>
      <c r="D31" s="65"/>
      <c r="E31" s="65"/>
      <c r="F31" s="65"/>
      <c r="G31" s="65"/>
      <c r="H31" s="65"/>
      <c r="I31" s="70">
        <f>IFERROR(('Tor Emp Adj'!I31/'Tor Emp Adj'!D31)^(1/5)-1,"n/a")</f>
        <v>4.1379912471978475E-2</v>
      </c>
      <c r="J31" s="70">
        <f>IFERROR(('Tor Emp Adj'!J31/'Tor Emp Adj'!E31)^(1/5)-1,"n/a")</f>
        <v>-4.751775092243915E-2</v>
      </c>
      <c r="K31" s="70">
        <f>IFERROR(('Tor Emp Adj'!K31/'Tor Emp Adj'!F31)^(1/5)-1,"n/a")</f>
        <v>-0.14526935744347269</v>
      </c>
      <c r="L31" s="70">
        <f>IFERROR(('Tor Emp Adj'!L31/'Tor Emp Adj'!G31)^(1/5)-1,"n/a")</f>
        <v>9.6817834897007016E-2</v>
      </c>
      <c r="M31" s="156">
        <f>IFERROR(('Tor Emp Adj'!M31/'Tor Emp Adj'!H31)^(1/5)-1,"n/a")</f>
        <v>5.3519666737557037E-2</v>
      </c>
      <c r="N31" s="156">
        <f>IFERROR(('Tor Emp Adj'!N31/'Tor Emp Adj'!I31)^(1/5)-1,"n/a")</f>
        <v>3.8888876563462071E-2</v>
      </c>
      <c r="O31" s="156">
        <f>IFERROR(('Tor Emp Adj'!O31/'Tor Emp Adj'!J31)^(1/5)-1,"n/a")</f>
        <v>3.5498835377104188E-2</v>
      </c>
      <c r="P31" s="156">
        <f>IFERROR(('Tor Emp Adj'!P31/'Tor Emp Adj'!K31)^(1/5)-1,"n/a")</f>
        <v>-1</v>
      </c>
      <c r="Q31" s="156">
        <f>IFERROR(('Tor Emp Adj'!Q31/'Tor Emp Adj'!L31)^(1/5)-1,"n/a")</f>
        <v>-0.13726991964306334</v>
      </c>
      <c r="R31" s="156">
        <f>IFERROR(('Tor Emp Adj'!R31/'Tor Emp Adj'!M31)^(1/5)-1,"n/a")</f>
        <v>-5.5401648553751959E-2</v>
      </c>
      <c r="S31" s="156">
        <f>IFERROR(('Tor Emp Adj'!S31/'Tor Emp Adj'!N31)^(1/5)-1,"n/a")</f>
        <v>-9.0516307870242008E-3</v>
      </c>
      <c r="T31" s="156">
        <f>IFERROR(('Tor Emp Adj'!T31/'Tor Emp Adj'!O31)^(1/5)-1,"n/a")</f>
        <v>-8.3401356204253041E-2</v>
      </c>
      <c r="U31" s="156" t="str">
        <f>IFERROR(('Tor Emp Adj'!U31/'Tor Emp Adj'!P31)^(1/5)-1,"n/a")</f>
        <v>n/a</v>
      </c>
      <c r="V31" s="156">
        <f>IFERROR(('Tor Emp Adj'!V31/'Tor Emp Adj'!Q31)^(1/5)-1,"n/a")</f>
        <v>0.23071117525755902</v>
      </c>
      <c r="W31" s="156">
        <f>IFERROR(('Tor Emp Adj'!W31/'Tor Emp Adj'!R31)^(1/5)-1,"n/a")</f>
        <v>0.20164098380911466</v>
      </c>
      <c r="X31" s="156">
        <f>IFERROR(('Tor Emp Adj'!X31/'Tor Emp Adj'!S31)^(1/5)-1,"n/a")</f>
        <v>-5.5475180085299169E-2</v>
      </c>
      <c r="Y31" s="156">
        <f>IFERROR(('Tor Emp Adj'!Y31/'Tor Emp Adj'!T31)^(1/5)-1,"n/a")</f>
        <v>-1</v>
      </c>
    </row>
    <row r="32" spans="1:25" x14ac:dyDescent="0.25">
      <c r="A32" s="6" t="s">
        <v>26</v>
      </c>
      <c r="B32" s="6"/>
      <c r="C32" s="14">
        <v>3121</v>
      </c>
      <c r="D32" s="65"/>
      <c r="E32" s="65"/>
      <c r="F32" s="65"/>
      <c r="G32" s="65"/>
      <c r="H32" s="65"/>
      <c r="I32" s="70">
        <f>IFERROR(('Tor Emp Adj'!I32/'Tor Emp Adj'!D32)^(1/5)-1,"n/a")</f>
        <v>-1.4053134617738827E-2</v>
      </c>
      <c r="J32" s="70">
        <f>IFERROR(('Tor Emp Adj'!J32/'Tor Emp Adj'!E32)^(1/5)-1,"n/a")</f>
        <v>-5.5765592547565301E-2</v>
      </c>
      <c r="K32" s="70">
        <f>IFERROR(('Tor Emp Adj'!K32/'Tor Emp Adj'!F32)^(1/5)-1,"n/a")</f>
        <v>-1</v>
      </c>
      <c r="L32" s="70">
        <f>IFERROR(('Tor Emp Adj'!L32/'Tor Emp Adj'!G32)^(1/5)-1,"n/a")</f>
        <v>0.13514033290089311</v>
      </c>
      <c r="M32" s="156">
        <f>IFERROR(('Tor Emp Adj'!M32/'Tor Emp Adj'!H32)^(1/5)-1,"n/a")</f>
        <v>7.7675493014119912E-2</v>
      </c>
      <c r="N32" s="156">
        <f>IFERROR(('Tor Emp Adj'!N32/'Tor Emp Adj'!I32)^(1/5)-1,"n/a")</f>
        <v>9.4298776699964559E-2</v>
      </c>
      <c r="O32" s="156">
        <f>IFERROR(('Tor Emp Adj'!O32/'Tor Emp Adj'!J32)^(1/5)-1,"n/a")</f>
        <v>4.133713550085405E-3</v>
      </c>
      <c r="P32" s="156" t="str">
        <f>IFERROR(('Tor Emp Adj'!P32/'Tor Emp Adj'!K32)^(1/5)-1,"n/a")</f>
        <v>n/a</v>
      </c>
      <c r="Q32" s="156">
        <f>IFERROR(('Tor Emp Adj'!Q32/'Tor Emp Adj'!L32)^(1/5)-1,"n/a")</f>
        <v>-0.13726991964306334</v>
      </c>
      <c r="R32" s="156">
        <f>IFERROR(('Tor Emp Adj'!R32/'Tor Emp Adj'!M32)^(1/5)-1,"n/a")</f>
        <v>-7.0902716793029286E-2</v>
      </c>
      <c r="S32" s="156">
        <f>IFERROR(('Tor Emp Adj'!S32/'Tor Emp Adj'!N32)^(1/5)-1,"n/a")</f>
        <v>-2.26009329999729E-2</v>
      </c>
      <c r="T32" s="156">
        <f>IFERROR(('Tor Emp Adj'!T32/'Tor Emp Adj'!O32)^(1/5)-1,"n/a")</f>
        <v>-4.6725400793985128E-2</v>
      </c>
      <c r="U32" s="156" t="str">
        <f>IFERROR(('Tor Emp Adj'!U32/'Tor Emp Adj'!P32)^(1/5)-1,"n/a")</f>
        <v>n/a</v>
      </c>
      <c r="V32" s="156">
        <f>IFERROR(('Tor Emp Adj'!V32/'Tor Emp Adj'!Q32)^(1/5)-1,"n/a")</f>
        <v>0.2338111425473004</v>
      </c>
      <c r="W32" s="156">
        <f>IFERROR(('Tor Emp Adj'!W32/'Tor Emp Adj'!R32)^(1/5)-1,"n/a")</f>
        <v>0.22459940752054108</v>
      </c>
      <c r="X32" s="156">
        <f>IFERROR(('Tor Emp Adj'!X32/'Tor Emp Adj'!S32)^(1/5)-1,"n/a")</f>
        <v>-4.8067494094626961E-2</v>
      </c>
      <c r="Y32" s="156">
        <f>IFERROR(('Tor Emp Adj'!Y32/'Tor Emp Adj'!T32)^(1/5)-1,"n/a")</f>
        <v>-1</v>
      </c>
    </row>
    <row r="33" spans="1:25" x14ac:dyDescent="0.25">
      <c r="A33" s="6" t="s">
        <v>27</v>
      </c>
      <c r="B33" s="6"/>
      <c r="C33" s="14" t="s">
        <v>189</v>
      </c>
      <c r="D33" s="65"/>
      <c r="E33" s="65"/>
      <c r="F33" s="65"/>
      <c r="G33" s="65"/>
      <c r="H33" s="65"/>
      <c r="I33" s="70">
        <f>IFERROR(('Tor Emp Adj'!I33/'Tor Emp Adj'!D33)^(1/5)-1,"n/a")</f>
        <v>0.10869276927490756</v>
      </c>
      <c r="J33" s="70">
        <f>IFERROR(('Tor Emp Adj'!J33/'Tor Emp Adj'!E33)^(1/5)-1,"n/a")</f>
        <v>-1.0064271507948752E-2</v>
      </c>
      <c r="K33" s="70">
        <f>IFERROR(('Tor Emp Adj'!K33/'Tor Emp Adj'!F33)^(1/5)-1,"n/a")</f>
        <v>7.2094400791858471E-2</v>
      </c>
      <c r="L33" s="70">
        <f>IFERROR(('Tor Emp Adj'!L33/'Tor Emp Adj'!G33)^(1/5)-1,"n/a")</f>
        <v>3.7439055691387946E-2</v>
      </c>
      <c r="M33" s="156">
        <f>IFERROR(('Tor Emp Adj'!M33/'Tor Emp Adj'!H33)^(1/5)-1,"n/a")</f>
        <v>-3.3581486892010348E-2</v>
      </c>
      <c r="N33" s="156">
        <f>IFERROR(('Tor Emp Adj'!N33/'Tor Emp Adj'!I33)^(1/5)-1,"n/a")</f>
        <v>-0.10246682783667937</v>
      </c>
      <c r="O33" s="156">
        <f>IFERROR(('Tor Emp Adj'!O33/'Tor Emp Adj'!J33)^(1/5)-1,"n/a")</f>
        <v>-0.11598074104276923</v>
      </c>
      <c r="P33" s="156">
        <f>IFERROR(('Tor Emp Adj'!P33/'Tor Emp Adj'!K33)^(1/5)-1,"n/a")</f>
        <v>-1</v>
      </c>
      <c r="Q33" s="156">
        <f>IFERROR(('Tor Emp Adj'!Q33/'Tor Emp Adj'!L33)^(1/5)-1,"n/a")</f>
        <v>-7.1330136902167274E-2</v>
      </c>
      <c r="R33" s="156">
        <f>IFERROR(('Tor Emp Adj'!R33/'Tor Emp Adj'!M33)^(1/5)-1,"n/a")</f>
        <v>-6.1189020327525268E-2</v>
      </c>
      <c r="S33" s="156">
        <f>IFERROR(('Tor Emp Adj'!S33/'Tor Emp Adj'!N33)^(1/5)-1,"n/a")</f>
        <v>-9.6901399182312664E-2</v>
      </c>
      <c r="T33" s="156">
        <f>IFERROR(('Tor Emp Adj'!T33/'Tor Emp Adj'!O33)^(1/5)-1,"n/a")</f>
        <v>2.1924813615144645E-2</v>
      </c>
      <c r="U33" s="156" t="str">
        <f>IFERROR(('Tor Emp Adj'!U33/'Tor Emp Adj'!P33)^(1/5)-1,"n/a")</f>
        <v>n/a</v>
      </c>
      <c r="V33" s="156">
        <f>IFERROR(('Tor Emp Adj'!V33/'Tor Emp Adj'!Q33)^(1/5)-1,"n/a")</f>
        <v>-1.1580480364002166E-2</v>
      </c>
      <c r="W33" s="156">
        <f>IFERROR(('Tor Emp Adj'!W33/'Tor Emp Adj'!R33)^(1/5)-1,"n/a")</f>
        <v>-6.9586048596562144E-2</v>
      </c>
      <c r="X33" s="156">
        <f>IFERROR(('Tor Emp Adj'!X33/'Tor Emp Adj'!S33)^(1/5)-1,"n/a")</f>
        <v>-1.2619476037297739E-2</v>
      </c>
      <c r="Y33" s="156">
        <f>IFERROR(('Tor Emp Adj'!Y33/'Tor Emp Adj'!T33)^(1/5)-1,"n/a")</f>
        <v>-4.1186770206156353E-2</v>
      </c>
    </row>
    <row r="34" spans="1:25" x14ac:dyDescent="0.25">
      <c r="A34" s="6" t="s">
        <v>28</v>
      </c>
      <c r="B34" s="6"/>
      <c r="C34" s="14" t="s">
        <v>190</v>
      </c>
      <c r="D34" s="65"/>
      <c r="E34" s="65"/>
      <c r="F34" s="65"/>
      <c r="G34" s="65"/>
      <c r="H34" s="65"/>
      <c r="I34" s="70">
        <f>IFERROR(('Tor Emp Adj'!I34/'Tor Emp Adj'!D34)^(1/5)-1,"n/a")</f>
        <v>-6.5029202327488655E-2</v>
      </c>
      <c r="J34" s="70">
        <f>IFERROR(('Tor Emp Adj'!J34/'Tor Emp Adj'!E34)^(1/5)-1,"n/a")</f>
        <v>2.7758310564039768E-2</v>
      </c>
      <c r="K34" s="70">
        <f>IFERROR(('Tor Emp Adj'!K34/'Tor Emp Adj'!F34)^(1/5)-1,"n/a")</f>
        <v>-5.5237427615458801E-2</v>
      </c>
      <c r="L34" s="70">
        <f>IFERROR(('Tor Emp Adj'!L34/'Tor Emp Adj'!G34)^(1/5)-1,"n/a")</f>
        <v>5.5755634757435057E-2</v>
      </c>
      <c r="M34" s="156">
        <f>IFERROR(('Tor Emp Adj'!M34/'Tor Emp Adj'!H34)^(1/5)-1,"n/a")</f>
        <v>-2.9297939712369159E-2</v>
      </c>
      <c r="N34" s="156">
        <f>IFERROR(('Tor Emp Adj'!N34/'Tor Emp Adj'!I34)^(1/5)-1,"n/a")</f>
        <v>-4.9559146251216935E-2</v>
      </c>
      <c r="O34" s="156">
        <f>IFERROR(('Tor Emp Adj'!O34/'Tor Emp Adj'!J34)^(1/5)-1,"n/a")</f>
        <v>-0.18779229403043263</v>
      </c>
      <c r="P34" s="156">
        <f>IFERROR(('Tor Emp Adj'!P34/'Tor Emp Adj'!K34)^(1/5)-1,"n/a")</f>
        <v>-0.13178399200123958</v>
      </c>
      <c r="Q34" s="156">
        <f>IFERROR(('Tor Emp Adj'!Q34/'Tor Emp Adj'!L34)^(1/5)-1,"n/a")</f>
        <v>-0.22283836972437454</v>
      </c>
      <c r="R34" s="156">
        <f>IFERROR(('Tor Emp Adj'!R34/'Tor Emp Adj'!M34)^(1/5)-1,"n/a")</f>
        <v>-0.14389876519806077</v>
      </c>
      <c r="S34" s="156">
        <f>IFERROR(('Tor Emp Adj'!S34/'Tor Emp Adj'!N34)^(1/5)-1,"n/a")</f>
        <v>-5.8247939125164017E-2</v>
      </c>
      <c r="T34" s="156">
        <f>IFERROR(('Tor Emp Adj'!T34/'Tor Emp Adj'!O34)^(1/5)-1,"n/a")</f>
        <v>9.7321503674923537E-2</v>
      </c>
      <c r="U34" s="156">
        <f>IFERROR(('Tor Emp Adj'!U34/'Tor Emp Adj'!P34)^(1/5)-1,"n/a")</f>
        <v>-8.3444550195904577E-2</v>
      </c>
      <c r="V34" s="156">
        <f>IFERROR(('Tor Emp Adj'!V34/'Tor Emp Adj'!Q34)^(1/5)-1,"n/a")</f>
        <v>1.2151375488583804E-2</v>
      </c>
      <c r="W34" s="156">
        <f>IFERROR(('Tor Emp Adj'!W34/'Tor Emp Adj'!R34)^(1/5)-1,"n/a")</f>
        <v>-0.10138003133531137</v>
      </c>
      <c r="X34" s="156">
        <f>IFERROR(('Tor Emp Adj'!X34/'Tor Emp Adj'!S34)^(1/5)-1,"n/a")</f>
        <v>-4.5681326245422427E-2</v>
      </c>
      <c r="Y34" s="156">
        <f>IFERROR(('Tor Emp Adj'!Y34/'Tor Emp Adj'!T34)^(1/5)-1,"n/a")</f>
        <v>-0.13812926341367249</v>
      </c>
    </row>
    <row r="35" spans="1:25" x14ac:dyDescent="0.25">
      <c r="A35" s="6" t="s">
        <v>29</v>
      </c>
      <c r="B35" s="6"/>
      <c r="C35" s="14">
        <v>321</v>
      </c>
      <c r="D35" s="65"/>
      <c r="E35" s="65"/>
      <c r="F35" s="65"/>
      <c r="G35" s="65"/>
      <c r="H35" s="65"/>
      <c r="I35" s="70">
        <f>IFERROR(('Tor Emp Adj'!I35/'Tor Emp Adj'!D35)^(1/5)-1,"n/a")</f>
        <v>0.12643887979261992</v>
      </c>
      <c r="J35" s="70">
        <f>IFERROR(('Tor Emp Adj'!J35/'Tor Emp Adj'!E35)^(1/5)-1,"n/a")</f>
        <v>1.7185961977832953E-2</v>
      </c>
      <c r="K35" s="70">
        <f>IFERROR(('Tor Emp Adj'!K35/'Tor Emp Adj'!F35)^(1/5)-1,"n/a")</f>
        <v>8.0518486340714235E-2</v>
      </c>
      <c r="L35" s="70">
        <f>IFERROR(('Tor Emp Adj'!L35/'Tor Emp Adj'!G35)^(1/5)-1,"n/a")</f>
        <v>-9.2352469158887285E-3</v>
      </c>
      <c r="M35" s="156">
        <f>IFERROR(('Tor Emp Adj'!M35/'Tor Emp Adj'!H35)^(1/5)-1,"n/a")</f>
        <v>-1.1221714320027276E-2</v>
      </c>
      <c r="N35" s="156">
        <f>IFERROR(('Tor Emp Adj'!N35/'Tor Emp Adj'!I35)^(1/5)-1,"n/a")</f>
        <v>-0.10336216650638097</v>
      </c>
      <c r="O35" s="156">
        <f>IFERROR(('Tor Emp Adj'!O35/'Tor Emp Adj'!J35)^(1/5)-1,"n/a")</f>
        <v>-7.5735142528768895E-2</v>
      </c>
      <c r="P35" s="156">
        <f>IFERROR(('Tor Emp Adj'!P35/'Tor Emp Adj'!K35)^(1/5)-1,"n/a")</f>
        <v>-0.20940835436072347</v>
      </c>
      <c r="Q35" s="156">
        <f>IFERROR(('Tor Emp Adj'!Q35/'Tor Emp Adj'!L35)^(1/5)-1,"n/a")</f>
        <v>-2.429601639493506E-2</v>
      </c>
      <c r="R35" s="156">
        <f>IFERROR(('Tor Emp Adj'!R35/'Tor Emp Adj'!M35)^(1/5)-1,"n/a")</f>
        <v>-5.017560742370486E-2</v>
      </c>
      <c r="S35" s="156">
        <f>IFERROR(('Tor Emp Adj'!S35/'Tor Emp Adj'!N35)^(1/5)-1,"n/a")</f>
        <v>-3.3408826485531451E-3</v>
      </c>
      <c r="T35" s="156">
        <f>IFERROR(('Tor Emp Adj'!T35/'Tor Emp Adj'!O35)^(1/5)-1,"n/a")</f>
        <v>-4.5997586177083383E-2</v>
      </c>
      <c r="U35" s="156">
        <f>IFERROR(('Tor Emp Adj'!U35/'Tor Emp Adj'!P35)^(1/5)-1,"n/a")</f>
        <v>7.0734666475382957E-2</v>
      </c>
      <c r="V35" s="156">
        <f>IFERROR(('Tor Emp Adj'!V35/'Tor Emp Adj'!Q35)^(1/5)-1,"n/a")</f>
        <v>-0.10743996254811317</v>
      </c>
      <c r="W35" s="156">
        <f>IFERROR(('Tor Emp Adj'!W35/'Tor Emp Adj'!R35)^(1/5)-1,"n/a")</f>
        <v>-0.19778045782924303</v>
      </c>
      <c r="X35" s="156">
        <f>IFERROR(('Tor Emp Adj'!X35/'Tor Emp Adj'!S35)^(1/5)-1,"n/a")</f>
        <v>-1</v>
      </c>
      <c r="Y35" s="156">
        <f>IFERROR(('Tor Emp Adj'!Y35/'Tor Emp Adj'!T35)^(1/5)-1,"n/a")</f>
        <v>-6.4024995379720062E-2</v>
      </c>
    </row>
    <row r="36" spans="1:25" x14ac:dyDescent="0.25">
      <c r="A36" s="6" t="s">
        <v>30</v>
      </c>
      <c r="B36" s="6"/>
      <c r="C36" s="14">
        <v>322</v>
      </c>
      <c r="D36" s="65"/>
      <c r="E36" s="65"/>
      <c r="F36" s="65"/>
      <c r="G36" s="65"/>
      <c r="H36" s="65"/>
      <c r="I36" s="70">
        <f>IFERROR(('Tor Emp Adj'!I36/'Tor Emp Adj'!D36)^(1/5)-1,"n/a")</f>
        <v>-2.4040149219951013E-2</v>
      </c>
      <c r="J36" s="70">
        <f>IFERROR(('Tor Emp Adj'!J36/'Tor Emp Adj'!E36)^(1/5)-1,"n/a")</f>
        <v>-7.9910772966834687E-2</v>
      </c>
      <c r="K36" s="70">
        <f>IFERROR(('Tor Emp Adj'!K36/'Tor Emp Adj'!F36)^(1/5)-1,"n/a")</f>
        <v>-2.0122924817997934E-2</v>
      </c>
      <c r="L36" s="70">
        <f>IFERROR(('Tor Emp Adj'!L36/'Tor Emp Adj'!G36)^(1/5)-1,"n/a")</f>
        <v>-2.1523446887511399E-2</v>
      </c>
      <c r="M36" s="156">
        <f>IFERROR(('Tor Emp Adj'!M36/'Tor Emp Adj'!H36)^(1/5)-1,"n/a")</f>
        <v>1.7522693624618668E-2</v>
      </c>
      <c r="N36" s="156">
        <f>IFERROR(('Tor Emp Adj'!N36/'Tor Emp Adj'!I36)^(1/5)-1,"n/a")</f>
        <v>-5.3060210325798662E-2</v>
      </c>
      <c r="O36" s="156">
        <f>IFERROR(('Tor Emp Adj'!O36/'Tor Emp Adj'!J36)^(1/5)-1,"n/a")</f>
        <v>-2.5883111310259777E-2</v>
      </c>
      <c r="P36" s="156">
        <f>IFERROR(('Tor Emp Adj'!P36/'Tor Emp Adj'!K36)^(1/5)-1,"n/a")</f>
        <v>-1.517009966966032E-2</v>
      </c>
      <c r="Q36" s="156">
        <f>IFERROR(('Tor Emp Adj'!Q36/'Tor Emp Adj'!L36)^(1/5)-1,"n/a")</f>
        <v>-3.3817670168982072E-2</v>
      </c>
      <c r="R36" s="156">
        <f>IFERROR(('Tor Emp Adj'!R36/'Tor Emp Adj'!M36)^(1/5)-1,"n/a")</f>
        <v>-9.6494924772097534E-2</v>
      </c>
      <c r="S36" s="156">
        <f>IFERROR(('Tor Emp Adj'!S36/'Tor Emp Adj'!N36)^(1/5)-1,"n/a")</f>
        <v>-2.6151883580062485E-2</v>
      </c>
      <c r="T36" s="156">
        <f>IFERROR(('Tor Emp Adj'!T36/'Tor Emp Adj'!O36)^(1/5)-1,"n/a")</f>
        <v>-1</v>
      </c>
      <c r="U36" s="156">
        <f>IFERROR(('Tor Emp Adj'!U36/'Tor Emp Adj'!P36)^(1/5)-1,"n/a")</f>
        <v>-2.2668425082586707E-2</v>
      </c>
      <c r="V36" s="156">
        <f>IFERROR(('Tor Emp Adj'!V36/'Tor Emp Adj'!Q36)^(1/5)-1,"n/a")</f>
        <v>-3.1366371217697142E-2</v>
      </c>
      <c r="W36" s="156">
        <f>IFERROR(('Tor Emp Adj'!W36/'Tor Emp Adj'!R36)^(1/5)-1,"n/a")</f>
        <v>3.7437343944753065E-2</v>
      </c>
      <c r="X36" s="156">
        <f>IFERROR(('Tor Emp Adj'!X36/'Tor Emp Adj'!S36)^(1/5)-1,"n/a")</f>
        <v>-5.7790763360794362E-2</v>
      </c>
      <c r="Y36" s="156" t="str">
        <f>IFERROR(('Tor Emp Adj'!Y36/'Tor Emp Adj'!T36)^(1/5)-1,"n/a")</f>
        <v>n/a</v>
      </c>
    </row>
    <row r="37" spans="1:25" x14ac:dyDescent="0.25">
      <c r="A37" s="6" t="s">
        <v>31</v>
      </c>
      <c r="B37" s="6"/>
      <c r="C37" s="14">
        <v>323</v>
      </c>
      <c r="D37" s="65"/>
      <c r="E37" s="65"/>
      <c r="F37" s="65"/>
      <c r="G37" s="65"/>
      <c r="H37" s="65"/>
      <c r="I37" s="70">
        <f>IFERROR(('Tor Emp Adj'!I37/'Tor Emp Adj'!D37)^(1/5)-1,"n/a")</f>
        <v>-2.2975740727960714E-2</v>
      </c>
      <c r="J37" s="70">
        <f>IFERROR(('Tor Emp Adj'!J37/'Tor Emp Adj'!E37)^(1/5)-1,"n/a")</f>
        <v>-4.0724493017608276E-2</v>
      </c>
      <c r="K37" s="70">
        <f>IFERROR(('Tor Emp Adj'!K37/'Tor Emp Adj'!F37)^(1/5)-1,"n/a")</f>
        <v>-3.4913790043622495E-2</v>
      </c>
      <c r="L37" s="70">
        <f>IFERROR(('Tor Emp Adj'!L37/'Tor Emp Adj'!G37)^(1/5)-1,"n/a")</f>
        <v>-2.7391744265747198E-2</v>
      </c>
      <c r="M37" s="156">
        <f>IFERROR(('Tor Emp Adj'!M37/'Tor Emp Adj'!H37)^(1/5)-1,"n/a")</f>
        <v>-3.334784829850701E-2</v>
      </c>
      <c r="N37" s="156">
        <f>IFERROR(('Tor Emp Adj'!N37/'Tor Emp Adj'!I37)^(1/5)-1,"n/a")</f>
        <v>-4.9690162906073643E-2</v>
      </c>
      <c r="O37" s="156">
        <f>IFERROR(('Tor Emp Adj'!O37/'Tor Emp Adj'!J37)^(1/5)-1,"n/a")</f>
        <v>7.5599299240220352E-2</v>
      </c>
      <c r="P37" s="156">
        <f>IFERROR(('Tor Emp Adj'!P37/'Tor Emp Adj'!K37)^(1/5)-1,"n/a")</f>
        <v>1.8471217592054057E-2</v>
      </c>
      <c r="Q37" s="156">
        <f>IFERROR(('Tor Emp Adj'!Q37/'Tor Emp Adj'!L37)^(1/5)-1,"n/a")</f>
        <v>-9.9004658115748878E-3</v>
      </c>
      <c r="R37" s="156">
        <f>IFERROR(('Tor Emp Adj'!R37/'Tor Emp Adj'!M37)^(1/5)-1,"n/a")</f>
        <v>-5.4824422896934344E-2</v>
      </c>
      <c r="S37" s="156">
        <f>IFERROR(('Tor Emp Adj'!S37/'Tor Emp Adj'!N37)^(1/5)-1,"n/a")</f>
        <v>-6.5625491120326784E-2</v>
      </c>
      <c r="T37" s="156">
        <f>IFERROR(('Tor Emp Adj'!T37/'Tor Emp Adj'!O37)^(1/5)-1,"n/a")</f>
        <v>-0.14500757704856193</v>
      </c>
      <c r="U37" s="156">
        <f>IFERROR(('Tor Emp Adj'!U37/'Tor Emp Adj'!P37)^(1/5)-1,"n/a")</f>
        <v>-0.15154753260166309</v>
      </c>
      <c r="V37" s="156">
        <f>IFERROR(('Tor Emp Adj'!V37/'Tor Emp Adj'!Q37)^(1/5)-1,"n/a")</f>
        <v>-0.13667407329838321</v>
      </c>
      <c r="W37" s="156">
        <f>IFERROR(('Tor Emp Adj'!W37/'Tor Emp Adj'!R37)^(1/5)-1,"n/a")</f>
        <v>-3.9211735721722984E-2</v>
      </c>
      <c r="X37" s="156">
        <f>IFERROR(('Tor Emp Adj'!X37/'Tor Emp Adj'!S37)^(1/5)-1,"n/a")</f>
        <v>-7.1896529979226242E-3</v>
      </c>
      <c r="Y37" s="156">
        <f>IFERROR(('Tor Emp Adj'!Y37/'Tor Emp Adj'!T37)^(1/5)-1,"n/a")</f>
        <v>-9.1377050185412756E-2</v>
      </c>
    </row>
    <row r="38" spans="1:25" x14ac:dyDescent="0.25">
      <c r="A38" s="6" t="s">
        <v>32</v>
      </c>
      <c r="B38" s="6"/>
      <c r="C38" s="14">
        <v>324</v>
      </c>
      <c r="D38" s="65"/>
      <c r="E38" s="65"/>
      <c r="F38" s="65"/>
      <c r="G38" s="65"/>
      <c r="H38" s="65"/>
      <c r="I38" s="70">
        <f>IFERROR(('Tor Emp Adj'!I38/'Tor Emp Adj'!D38)^(1/5)-1,"n/a")</f>
        <v>-1</v>
      </c>
      <c r="J38" s="70" t="str">
        <f>IFERROR(('Tor Emp Adj'!J38/'Tor Emp Adj'!E38)^(1/5)-1,"n/a")</f>
        <v>n/a</v>
      </c>
      <c r="K38" s="70" t="str">
        <f>IFERROR(('Tor Emp Adj'!K38/'Tor Emp Adj'!F38)^(1/5)-1,"n/a")</f>
        <v>n/a</v>
      </c>
      <c r="L38" s="70" t="str">
        <f>IFERROR(('Tor Emp Adj'!L38/'Tor Emp Adj'!G38)^(1/5)-1,"n/a")</f>
        <v>n/a</v>
      </c>
      <c r="M38" s="156" t="str">
        <f>IFERROR(('Tor Emp Adj'!M38/'Tor Emp Adj'!H38)^(1/5)-1,"n/a")</f>
        <v>n/a</v>
      </c>
      <c r="N38" s="156" t="str">
        <f>IFERROR(('Tor Emp Adj'!N38/'Tor Emp Adj'!I38)^(1/5)-1,"n/a")</f>
        <v>n/a</v>
      </c>
      <c r="O38" s="156" t="str">
        <f>IFERROR(('Tor Emp Adj'!O38/'Tor Emp Adj'!J38)^(1/5)-1,"n/a")</f>
        <v>n/a</v>
      </c>
      <c r="P38" s="156" t="str">
        <f>IFERROR(('Tor Emp Adj'!P38/'Tor Emp Adj'!K38)^(1/5)-1,"n/a")</f>
        <v>n/a</v>
      </c>
      <c r="Q38" s="156" t="str">
        <f>IFERROR(('Tor Emp Adj'!Q38/'Tor Emp Adj'!L38)^(1/5)-1,"n/a")</f>
        <v>n/a</v>
      </c>
      <c r="R38" s="156" t="str">
        <f>IFERROR(('Tor Emp Adj'!R38/'Tor Emp Adj'!M38)^(1/5)-1,"n/a")</f>
        <v>n/a</v>
      </c>
      <c r="S38" s="156" t="str">
        <f>IFERROR(('Tor Emp Adj'!S38/'Tor Emp Adj'!N38)^(1/5)-1,"n/a")</f>
        <v>n/a</v>
      </c>
      <c r="T38" s="156" t="str">
        <f>IFERROR(('Tor Emp Adj'!T38/'Tor Emp Adj'!O38)^(1/5)-1,"n/a")</f>
        <v>n/a</v>
      </c>
      <c r="U38" s="156" t="str">
        <f>IFERROR(('Tor Emp Adj'!U38/'Tor Emp Adj'!P38)^(1/5)-1,"n/a")</f>
        <v>n/a</v>
      </c>
      <c r="V38" s="156" t="str">
        <f>IFERROR(('Tor Emp Adj'!V38/'Tor Emp Adj'!Q38)^(1/5)-1,"n/a")</f>
        <v>n/a</v>
      </c>
      <c r="W38" s="156" t="str">
        <f>IFERROR(('Tor Emp Adj'!W38/'Tor Emp Adj'!R38)^(1/5)-1,"n/a")</f>
        <v>n/a</v>
      </c>
      <c r="X38" s="156" t="str">
        <f>IFERROR(('Tor Emp Adj'!X38/'Tor Emp Adj'!S38)^(1/5)-1,"n/a")</f>
        <v>n/a</v>
      </c>
      <c r="Y38" s="156" t="str">
        <f>IFERROR(('Tor Emp Adj'!Y38/'Tor Emp Adj'!T38)^(1/5)-1,"n/a")</f>
        <v>n/a</v>
      </c>
    </row>
    <row r="39" spans="1:25" x14ac:dyDescent="0.25">
      <c r="A39" s="6" t="s">
        <v>33</v>
      </c>
      <c r="B39" s="6"/>
      <c r="C39" s="14">
        <v>325</v>
      </c>
      <c r="D39" s="65"/>
      <c r="E39" s="65"/>
      <c r="F39" s="65"/>
      <c r="G39" s="65"/>
      <c r="H39" s="65"/>
      <c r="I39" s="70">
        <f>IFERROR(('Tor Emp Adj'!I39/'Tor Emp Adj'!D39)^(1/5)-1,"n/a")</f>
        <v>7.5244818619436771E-2</v>
      </c>
      <c r="J39" s="70">
        <f>IFERROR(('Tor Emp Adj'!J39/'Tor Emp Adj'!E39)^(1/5)-1,"n/a")</f>
        <v>-1.4138219363935556E-2</v>
      </c>
      <c r="K39" s="70">
        <f>IFERROR(('Tor Emp Adj'!K39/'Tor Emp Adj'!F39)^(1/5)-1,"n/a")</f>
        <v>-2.6881898887938682E-2</v>
      </c>
      <c r="L39" s="70">
        <f>IFERROR(('Tor Emp Adj'!L39/'Tor Emp Adj'!G39)^(1/5)-1,"n/a")</f>
        <v>4.0953529784661713E-2</v>
      </c>
      <c r="M39" s="156">
        <f>IFERROR(('Tor Emp Adj'!M39/'Tor Emp Adj'!H39)^(1/5)-1,"n/a")</f>
        <v>1.1048702227347107E-2</v>
      </c>
      <c r="N39" s="156">
        <f>IFERROR(('Tor Emp Adj'!N39/'Tor Emp Adj'!I39)^(1/5)-1,"n/a")</f>
        <v>7.4519394382968063E-3</v>
      </c>
      <c r="O39" s="156">
        <f>IFERROR(('Tor Emp Adj'!O39/'Tor Emp Adj'!J39)^(1/5)-1,"n/a")</f>
        <v>-7.2136836557149531E-3</v>
      </c>
      <c r="P39" s="156">
        <f>IFERROR(('Tor Emp Adj'!P39/'Tor Emp Adj'!K39)^(1/5)-1,"n/a")</f>
        <v>8.7327819836311216E-2</v>
      </c>
      <c r="Q39" s="156">
        <f>IFERROR(('Tor Emp Adj'!Q39/'Tor Emp Adj'!L39)^(1/5)-1,"n/a")</f>
        <v>-7.4387227039218629E-2</v>
      </c>
      <c r="R39" s="156">
        <f>IFERROR(('Tor Emp Adj'!R39/'Tor Emp Adj'!M39)^(1/5)-1,"n/a")</f>
        <v>4.7418157874337119E-3</v>
      </c>
      <c r="S39" s="156">
        <f>IFERROR(('Tor Emp Adj'!S39/'Tor Emp Adj'!N39)^(1/5)-1,"n/a")</f>
        <v>-7.7344652456159846E-2</v>
      </c>
      <c r="T39" s="156">
        <f>IFERROR(('Tor Emp Adj'!T39/'Tor Emp Adj'!O39)^(1/5)-1,"n/a")</f>
        <v>7.1602336063940619E-3</v>
      </c>
      <c r="U39" s="156">
        <f>IFERROR(('Tor Emp Adj'!U39/'Tor Emp Adj'!P39)^(1/5)-1,"n/a")</f>
        <v>-1.332029987780381E-2</v>
      </c>
      <c r="V39" s="156">
        <f>IFERROR(('Tor Emp Adj'!V39/'Tor Emp Adj'!Q39)^(1/5)-1,"n/a")</f>
        <v>-2.0939901470291011E-2</v>
      </c>
      <c r="W39" s="156">
        <f>IFERROR(('Tor Emp Adj'!W39/'Tor Emp Adj'!R39)^(1/5)-1,"n/a")</f>
        <v>-4.1829386628467358E-2</v>
      </c>
      <c r="X39" s="156">
        <f>IFERROR(('Tor Emp Adj'!X39/'Tor Emp Adj'!S39)^(1/5)-1,"n/a")</f>
        <v>5.2966164492541212E-2</v>
      </c>
      <c r="Y39" s="156">
        <f>IFERROR(('Tor Emp Adj'!Y39/'Tor Emp Adj'!T39)^(1/5)-1,"n/a")</f>
        <v>7.942560201932114E-2</v>
      </c>
    </row>
    <row r="40" spans="1:25" x14ac:dyDescent="0.25">
      <c r="A40" s="7" t="s">
        <v>34</v>
      </c>
      <c r="B40" s="7"/>
      <c r="C40" s="14" t="s">
        <v>191</v>
      </c>
      <c r="D40" s="65"/>
      <c r="E40" s="65"/>
      <c r="F40" s="65"/>
      <c r="G40" s="65"/>
      <c r="H40" s="65"/>
      <c r="I40" s="70">
        <f>IFERROR(('Tor Emp Adj'!I40/'Tor Emp Adj'!D40)^(1/5)-1,"n/a")</f>
        <v>-1</v>
      </c>
      <c r="J40" s="70" t="str">
        <f>IFERROR(('Tor Emp Adj'!J40/'Tor Emp Adj'!E40)^(1/5)-1,"n/a")</f>
        <v>n/a</v>
      </c>
      <c r="K40" s="70">
        <f>IFERROR(('Tor Emp Adj'!K40/'Tor Emp Adj'!F40)^(1/5)-1,"n/a")</f>
        <v>-1</v>
      </c>
      <c r="L40" s="70">
        <f>IFERROR(('Tor Emp Adj'!L40/'Tor Emp Adj'!G40)^(1/5)-1,"n/a")</f>
        <v>-1</v>
      </c>
      <c r="M40" s="156" t="str">
        <f>IFERROR(('Tor Emp Adj'!M40/'Tor Emp Adj'!H40)^(1/5)-1,"n/a")</f>
        <v>n/a</v>
      </c>
      <c r="N40" s="156" t="str">
        <f>IFERROR(('Tor Emp Adj'!N40/'Tor Emp Adj'!I40)^(1/5)-1,"n/a")</f>
        <v>n/a</v>
      </c>
      <c r="O40" s="156" t="str">
        <f>IFERROR(('Tor Emp Adj'!O40/'Tor Emp Adj'!J40)^(1/5)-1,"n/a")</f>
        <v>n/a</v>
      </c>
      <c r="P40" s="156" t="str">
        <f>IFERROR(('Tor Emp Adj'!P40/'Tor Emp Adj'!K40)^(1/5)-1,"n/a")</f>
        <v>n/a</v>
      </c>
      <c r="Q40" s="156" t="str">
        <f>IFERROR(('Tor Emp Adj'!Q40/'Tor Emp Adj'!L40)^(1/5)-1,"n/a")</f>
        <v>n/a</v>
      </c>
      <c r="R40" s="156" t="str">
        <f>IFERROR(('Tor Emp Adj'!R40/'Tor Emp Adj'!M40)^(1/5)-1,"n/a")</f>
        <v>n/a</v>
      </c>
      <c r="S40" s="156" t="str">
        <f>IFERROR(('Tor Emp Adj'!S40/'Tor Emp Adj'!N40)^(1/5)-1,"n/a")</f>
        <v>n/a</v>
      </c>
      <c r="T40" s="156" t="str">
        <f>IFERROR(('Tor Emp Adj'!T40/'Tor Emp Adj'!O40)^(1/5)-1,"n/a")</f>
        <v>n/a</v>
      </c>
      <c r="U40" s="156">
        <f>IFERROR(('Tor Emp Adj'!U40/'Tor Emp Adj'!P40)^(1/5)-1,"n/a")</f>
        <v>-1</v>
      </c>
      <c r="V40" s="156" t="str">
        <f>IFERROR(('Tor Emp Adj'!V40/'Tor Emp Adj'!Q40)^(1/5)-1,"n/a")</f>
        <v>n/a</v>
      </c>
      <c r="W40" s="156" t="str">
        <f>IFERROR(('Tor Emp Adj'!W40/'Tor Emp Adj'!R40)^(1/5)-1,"n/a")</f>
        <v>n/a</v>
      </c>
      <c r="X40" s="156" t="str">
        <f>IFERROR(('Tor Emp Adj'!X40/'Tor Emp Adj'!S40)^(1/5)-1,"n/a")</f>
        <v>n/a</v>
      </c>
      <c r="Y40" s="156" t="str">
        <f>IFERROR(('Tor Emp Adj'!Y40/'Tor Emp Adj'!T40)^(1/5)-1,"n/a")</f>
        <v>n/a</v>
      </c>
    </row>
    <row r="41" spans="1:25" x14ac:dyDescent="0.25">
      <c r="A41" s="7" t="s">
        <v>35</v>
      </c>
      <c r="B41" s="7"/>
      <c r="C41" s="14" t="s">
        <v>192</v>
      </c>
      <c r="D41" s="65"/>
      <c r="E41" s="65"/>
      <c r="F41" s="65"/>
      <c r="G41" s="65"/>
      <c r="H41" s="65"/>
      <c r="I41" s="70" t="str">
        <f>IFERROR(('Tor Emp Adj'!I41/'Tor Emp Adj'!D41)^(1/5)-1,"n/a")</f>
        <v>n/a</v>
      </c>
      <c r="J41" s="70" t="str">
        <f>IFERROR(('Tor Emp Adj'!J41/'Tor Emp Adj'!E41)^(1/5)-1,"n/a")</f>
        <v>n/a</v>
      </c>
      <c r="K41" s="70">
        <f>IFERROR(('Tor Emp Adj'!K41/'Tor Emp Adj'!F41)^(1/5)-1,"n/a")</f>
        <v>-3.2283729347698076E-2</v>
      </c>
      <c r="L41" s="70" t="str">
        <f>IFERROR(('Tor Emp Adj'!L41/'Tor Emp Adj'!G41)^(1/5)-1,"n/a")</f>
        <v>n/a</v>
      </c>
      <c r="M41" s="156">
        <f>IFERROR(('Tor Emp Adj'!M41/'Tor Emp Adj'!H41)^(1/5)-1,"n/a")</f>
        <v>-1</v>
      </c>
      <c r="N41" s="156">
        <f>IFERROR(('Tor Emp Adj'!N41/'Tor Emp Adj'!I41)^(1/5)-1,"n/a")</f>
        <v>-2.508951206289245E-2</v>
      </c>
      <c r="O41" s="156">
        <f>IFERROR(('Tor Emp Adj'!O41/'Tor Emp Adj'!J41)^(1/5)-1,"n/a")</f>
        <v>-1</v>
      </c>
      <c r="P41" s="156">
        <f>IFERROR(('Tor Emp Adj'!P41/'Tor Emp Adj'!K41)^(1/5)-1,"n/a")</f>
        <v>-1</v>
      </c>
      <c r="Q41" s="156">
        <f>IFERROR(('Tor Emp Adj'!Q41/'Tor Emp Adj'!L41)^(1/5)-1,"n/a")</f>
        <v>-1</v>
      </c>
      <c r="R41" s="156" t="str">
        <f>IFERROR(('Tor Emp Adj'!R41/'Tor Emp Adj'!M41)^(1/5)-1,"n/a")</f>
        <v>n/a</v>
      </c>
      <c r="S41" s="156">
        <f>IFERROR(('Tor Emp Adj'!S41/'Tor Emp Adj'!N41)^(1/5)-1,"n/a")</f>
        <v>-1</v>
      </c>
      <c r="T41" s="156" t="str">
        <f>IFERROR(('Tor Emp Adj'!T41/'Tor Emp Adj'!O41)^(1/5)-1,"n/a")</f>
        <v>n/a</v>
      </c>
      <c r="U41" s="156" t="str">
        <f>IFERROR(('Tor Emp Adj'!U41/'Tor Emp Adj'!P41)^(1/5)-1,"n/a")</f>
        <v>n/a</v>
      </c>
      <c r="V41" s="156" t="str">
        <f>IFERROR(('Tor Emp Adj'!V41/'Tor Emp Adj'!Q41)^(1/5)-1,"n/a")</f>
        <v>n/a</v>
      </c>
      <c r="W41" s="156" t="str">
        <f>IFERROR(('Tor Emp Adj'!W41/'Tor Emp Adj'!R41)^(1/5)-1,"n/a")</f>
        <v>n/a</v>
      </c>
      <c r="X41" s="156" t="str">
        <f>IFERROR(('Tor Emp Adj'!X41/'Tor Emp Adj'!S41)^(1/5)-1,"n/a")</f>
        <v>n/a</v>
      </c>
      <c r="Y41" s="156" t="str">
        <f>IFERROR(('Tor Emp Adj'!Y41/'Tor Emp Adj'!T41)^(1/5)-1,"n/a")</f>
        <v>n/a</v>
      </c>
    </row>
    <row r="42" spans="1:25" x14ac:dyDescent="0.25">
      <c r="A42" s="7" t="s">
        <v>36</v>
      </c>
      <c r="B42" s="7"/>
      <c r="C42" s="14">
        <v>3254</v>
      </c>
      <c r="D42" s="65"/>
      <c r="E42" s="65"/>
      <c r="F42" s="65"/>
      <c r="G42" s="65"/>
      <c r="H42" s="65"/>
      <c r="I42" s="70">
        <f>IFERROR(('Tor Emp Adj'!I42/'Tor Emp Adj'!D42)^(1/5)-1,"n/a")</f>
        <v>0.10215535013281341</v>
      </c>
      <c r="J42" s="70">
        <f>IFERROR(('Tor Emp Adj'!J42/'Tor Emp Adj'!E42)^(1/5)-1,"n/a")</f>
        <v>-2.3827529044592843E-2</v>
      </c>
      <c r="K42" s="70">
        <f>IFERROR(('Tor Emp Adj'!K42/'Tor Emp Adj'!F42)^(1/5)-1,"n/a")</f>
        <v>2.5700611222063463E-2</v>
      </c>
      <c r="L42" s="70">
        <f>IFERROR(('Tor Emp Adj'!L42/'Tor Emp Adj'!G42)^(1/5)-1,"n/a")</f>
        <v>9.3707719102510856E-2</v>
      </c>
      <c r="M42" s="156">
        <f>IFERROR(('Tor Emp Adj'!M42/'Tor Emp Adj'!H42)^(1/5)-1,"n/a")</f>
        <v>0.11119096572161502</v>
      </c>
      <c r="N42" s="156">
        <f>IFERROR(('Tor Emp Adj'!N42/'Tor Emp Adj'!I42)^(1/5)-1,"n/a")</f>
        <v>3.1549032707907099E-3</v>
      </c>
      <c r="O42" s="156">
        <f>IFERROR(('Tor Emp Adj'!O42/'Tor Emp Adj'!J42)^(1/5)-1,"n/a")</f>
        <v>1.099756054959844E-2</v>
      </c>
      <c r="P42" s="156">
        <f>IFERROR(('Tor Emp Adj'!P42/'Tor Emp Adj'!K42)^(1/5)-1,"n/a")</f>
        <v>-1.0071696704325728E-3</v>
      </c>
      <c r="Q42" s="156">
        <f>IFERROR(('Tor Emp Adj'!Q42/'Tor Emp Adj'!L42)^(1/5)-1,"n/a")</f>
        <v>-4.9306971966906143E-2</v>
      </c>
      <c r="R42" s="156">
        <f>IFERROR(('Tor Emp Adj'!R42/'Tor Emp Adj'!M42)^(1/5)-1,"n/a")</f>
        <v>-4.9195320366477446E-3</v>
      </c>
      <c r="S42" s="156">
        <f>IFERROR(('Tor Emp Adj'!S42/'Tor Emp Adj'!N42)^(1/5)-1,"n/a")</f>
        <v>3.3548117728927407E-2</v>
      </c>
      <c r="T42" s="156">
        <f>IFERROR(('Tor Emp Adj'!T42/'Tor Emp Adj'!O42)^(1/5)-1,"n/a")</f>
        <v>4.6751933977132953E-2</v>
      </c>
      <c r="U42" s="156">
        <f>IFERROR(('Tor Emp Adj'!U42/'Tor Emp Adj'!P42)^(1/5)-1,"n/a")</f>
        <v>8.0226749046190093E-2</v>
      </c>
      <c r="V42" s="156">
        <f>IFERROR(('Tor Emp Adj'!V42/'Tor Emp Adj'!Q42)^(1/5)-1,"n/a")</f>
        <v>-6.0410637585632143E-2</v>
      </c>
      <c r="W42" s="156">
        <f>IFERROR(('Tor Emp Adj'!W42/'Tor Emp Adj'!R42)^(1/5)-1,"n/a")</f>
        <v>-5.9141182418282923E-2</v>
      </c>
      <c r="X42" s="156">
        <f>IFERROR(('Tor Emp Adj'!X42/'Tor Emp Adj'!S42)^(1/5)-1,"n/a")</f>
        <v>-1.8215287270969549E-2</v>
      </c>
      <c r="Y42" s="156">
        <f>IFERROR(('Tor Emp Adj'!Y42/'Tor Emp Adj'!T42)^(1/5)-1,"n/a")</f>
        <v>1.9657050851379809E-2</v>
      </c>
    </row>
    <row r="43" spans="1:25" x14ac:dyDescent="0.25">
      <c r="A43" s="6" t="s">
        <v>37</v>
      </c>
      <c r="B43" s="6"/>
      <c r="C43" s="14">
        <v>326</v>
      </c>
      <c r="D43" s="65"/>
      <c r="E43" s="65"/>
      <c r="F43" s="65"/>
      <c r="G43" s="65"/>
      <c r="H43" s="65"/>
      <c r="I43" s="70">
        <f>IFERROR(('Tor Emp Adj'!I43/'Tor Emp Adj'!D43)^(1/5)-1,"n/a")</f>
        <v>0.11572337651207998</v>
      </c>
      <c r="J43" s="70">
        <f>IFERROR(('Tor Emp Adj'!J43/'Tor Emp Adj'!E43)^(1/5)-1,"n/a")</f>
        <v>4.2296192283907574E-2</v>
      </c>
      <c r="K43" s="70">
        <f>IFERROR(('Tor Emp Adj'!K43/'Tor Emp Adj'!F43)^(1/5)-1,"n/a")</f>
        <v>4.6942078337862458E-2</v>
      </c>
      <c r="L43" s="70">
        <f>IFERROR(('Tor Emp Adj'!L43/'Tor Emp Adj'!G43)^(1/5)-1,"n/a")</f>
        <v>1.9591568264976544E-2</v>
      </c>
      <c r="M43" s="156">
        <f>IFERROR(('Tor Emp Adj'!M43/'Tor Emp Adj'!H43)^(1/5)-1,"n/a")</f>
        <v>-1.0337480246167541E-3</v>
      </c>
      <c r="N43" s="156">
        <f>IFERROR(('Tor Emp Adj'!N43/'Tor Emp Adj'!I43)^(1/5)-1,"n/a")</f>
        <v>-0.11099393858781381</v>
      </c>
      <c r="O43" s="156">
        <f>IFERROR(('Tor Emp Adj'!O43/'Tor Emp Adj'!J43)^(1/5)-1,"n/a")</f>
        <v>-0.16658968127624207</v>
      </c>
      <c r="P43" s="156">
        <f>IFERROR(('Tor Emp Adj'!P43/'Tor Emp Adj'!K43)^(1/5)-1,"n/a")</f>
        <v>-0.16427368120776431</v>
      </c>
      <c r="Q43" s="156">
        <f>IFERROR(('Tor Emp Adj'!Q43/'Tor Emp Adj'!L43)^(1/5)-1,"n/a")</f>
        <v>-0.11061336596285753</v>
      </c>
      <c r="R43" s="156">
        <f>IFERROR(('Tor Emp Adj'!R43/'Tor Emp Adj'!M43)^(1/5)-1,"n/a")</f>
        <v>-8.1227243371742364E-2</v>
      </c>
      <c r="S43" s="156">
        <f>IFERROR(('Tor Emp Adj'!S43/'Tor Emp Adj'!N43)^(1/5)-1,"n/a")</f>
        <v>-4.4671169282945233E-2</v>
      </c>
      <c r="T43" s="156">
        <f>IFERROR(('Tor Emp Adj'!T43/'Tor Emp Adj'!O43)^(1/5)-1,"n/a")</f>
        <v>9.4114816187156558E-2</v>
      </c>
      <c r="U43" s="156">
        <f>IFERROR(('Tor Emp Adj'!U43/'Tor Emp Adj'!P43)^(1/5)-1,"n/a")</f>
        <v>1.8004486300907008E-2</v>
      </c>
      <c r="V43" s="156">
        <f>IFERROR(('Tor Emp Adj'!V43/'Tor Emp Adj'!Q43)^(1/5)-1,"n/a")</f>
        <v>-3.0687944531262779E-2</v>
      </c>
      <c r="W43" s="156">
        <f>IFERROR(('Tor Emp Adj'!W43/'Tor Emp Adj'!R43)^(1/5)-1,"n/a")</f>
        <v>-6.2743990223780188E-2</v>
      </c>
      <c r="X43" s="156">
        <f>IFERROR(('Tor Emp Adj'!X43/'Tor Emp Adj'!S43)^(1/5)-1,"n/a")</f>
        <v>-4.59581171942961E-2</v>
      </c>
      <c r="Y43" s="156">
        <f>IFERROR(('Tor Emp Adj'!Y43/'Tor Emp Adj'!T43)^(1/5)-1,"n/a")</f>
        <v>-6.0565309697358294E-2</v>
      </c>
    </row>
    <row r="44" spans="1:25" x14ac:dyDescent="0.25">
      <c r="A44" s="6" t="s">
        <v>38</v>
      </c>
      <c r="B44" s="6"/>
      <c r="C44" s="14">
        <v>327</v>
      </c>
      <c r="D44" s="65"/>
      <c r="E44" s="65"/>
      <c r="F44" s="65"/>
      <c r="G44" s="65"/>
      <c r="H44" s="65"/>
      <c r="I44" s="70">
        <f>IFERROR(('Tor Emp Adj'!I44/'Tor Emp Adj'!D44)^(1/5)-1,"n/a")</f>
        <v>1.8834422715859223E-2</v>
      </c>
      <c r="J44" s="70">
        <f>IFERROR(('Tor Emp Adj'!J44/'Tor Emp Adj'!E44)^(1/5)-1,"n/a")</f>
        <v>-4.2845844906971187E-2</v>
      </c>
      <c r="K44" s="70">
        <f>IFERROR(('Tor Emp Adj'!K44/'Tor Emp Adj'!F44)^(1/5)-1,"n/a")</f>
        <v>6.2161445584640651E-2</v>
      </c>
      <c r="L44" s="70">
        <f>IFERROR(('Tor Emp Adj'!L44/'Tor Emp Adj'!G44)^(1/5)-1,"n/a")</f>
        <v>8.6282434368441185E-2</v>
      </c>
      <c r="M44" s="156">
        <f>IFERROR(('Tor Emp Adj'!M44/'Tor Emp Adj'!H44)^(1/5)-1,"n/a")</f>
        <v>-0.15127794773717063</v>
      </c>
      <c r="N44" s="156">
        <f>IFERROR(('Tor Emp Adj'!N44/'Tor Emp Adj'!I44)^(1/5)-1,"n/a")</f>
        <v>0.14177977622699012</v>
      </c>
      <c r="O44" s="156">
        <f>IFERROR(('Tor Emp Adj'!O44/'Tor Emp Adj'!J44)^(1/5)-1,"n/a")</f>
        <v>0.14028230987405621</v>
      </c>
      <c r="P44" s="156">
        <f>IFERROR(('Tor Emp Adj'!P44/'Tor Emp Adj'!K44)^(1/5)-1,"n/a")</f>
        <v>-1</v>
      </c>
      <c r="Q44" s="156">
        <f>IFERROR(('Tor Emp Adj'!Q44/'Tor Emp Adj'!L44)^(1/5)-1,"n/a")</f>
        <v>-0.12826352708474331</v>
      </c>
      <c r="R44" s="156">
        <f>IFERROR(('Tor Emp Adj'!R44/'Tor Emp Adj'!M44)^(1/5)-1,"n/a")</f>
        <v>-2.2742121146722249E-2</v>
      </c>
      <c r="S44" s="156">
        <f>IFERROR(('Tor Emp Adj'!S44/'Tor Emp Adj'!N44)^(1/5)-1,"n/a")</f>
        <v>-0.1465706972102383</v>
      </c>
      <c r="T44" s="156">
        <f>IFERROR(('Tor Emp Adj'!T44/'Tor Emp Adj'!O44)^(1/5)-1,"n/a")</f>
        <v>-0.10937684415790627</v>
      </c>
      <c r="U44" s="156" t="str">
        <f>IFERROR(('Tor Emp Adj'!U44/'Tor Emp Adj'!P44)^(1/5)-1,"n/a")</f>
        <v>n/a</v>
      </c>
      <c r="V44" s="156">
        <f>IFERROR(('Tor Emp Adj'!V44/'Tor Emp Adj'!Q44)^(1/5)-1,"n/a")</f>
        <v>5.8532903377098489E-2</v>
      </c>
      <c r="W44" s="156">
        <f>IFERROR(('Tor Emp Adj'!W44/'Tor Emp Adj'!R44)^(1/5)-1,"n/a")</f>
        <v>7.4343705705194552E-2</v>
      </c>
      <c r="X44" s="156">
        <f>IFERROR(('Tor Emp Adj'!X44/'Tor Emp Adj'!S44)^(1/5)-1,"n/a")</f>
        <v>0.10910659095155895</v>
      </c>
      <c r="Y44" s="156">
        <f>IFERROR(('Tor Emp Adj'!Y44/'Tor Emp Adj'!T44)^(1/5)-1,"n/a")</f>
        <v>-1</v>
      </c>
    </row>
    <row r="45" spans="1:25" x14ac:dyDescent="0.25">
      <c r="A45" s="6" t="s">
        <v>39</v>
      </c>
      <c r="B45" s="6"/>
      <c r="C45" s="14">
        <v>331</v>
      </c>
      <c r="D45" s="65"/>
      <c r="E45" s="65"/>
      <c r="F45" s="65"/>
      <c r="G45" s="65"/>
      <c r="H45" s="65"/>
      <c r="I45" s="70">
        <f>IFERROR(('Tor Emp Adj'!I45/'Tor Emp Adj'!D45)^(1/5)-1,"n/a")</f>
        <v>3.7940551146453005E-2</v>
      </c>
      <c r="J45" s="70">
        <f>IFERROR(('Tor Emp Adj'!J45/'Tor Emp Adj'!E45)^(1/5)-1,"n/a")</f>
        <v>-0.10517547598747046</v>
      </c>
      <c r="K45" s="70">
        <f>IFERROR(('Tor Emp Adj'!K45/'Tor Emp Adj'!F45)^(1/5)-1,"n/a")</f>
        <v>-0.13582049920333605</v>
      </c>
      <c r="L45" s="70">
        <f>IFERROR(('Tor Emp Adj'!L45/'Tor Emp Adj'!G45)^(1/5)-1,"n/a")</f>
        <v>-4.8221044886908815E-2</v>
      </c>
      <c r="M45" s="156">
        <f>IFERROR(('Tor Emp Adj'!M45/'Tor Emp Adj'!H45)^(1/5)-1,"n/a")</f>
        <v>-0.17663073280834973</v>
      </c>
      <c r="N45" s="156">
        <f>IFERROR(('Tor Emp Adj'!N45/'Tor Emp Adj'!I45)^(1/5)-1,"n/a")</f>
        <v>-1</v>
      </c>
      <c r="O45" s="156">
        <f>IFERROR(('Tor Emp Adj'!O45/'Tor Emp Adj'!J45)^(1/5)-1,"n/a")</f>
        <v>8.8949777836730082E-2</v>
      </c>
      <c r="P45" s="156">
        <f>IFERROR(('Tor Emp Adj'!P45/'Tor Emp Adj'!K45)^(1/5)-1,"n/a")</f>
        <v>-1</v>
      </c>
      <c r="Q45" s="156">
        <f>IFERROR(('Tor Emp Adj'!Q45/'Tor Emp Adj'!L45)^(1/5)-1,"n/a")</f>
        <v>-1</v>
      </c>
      <c r="R45" s="156">
        <f>IFERROR(('Tor Emp Adj'!R45/'Tor Emp Adj'!M45)^(1/5)-1,"n/a")</f>
        <v>-1</v>
      </c>
      <c r="S45" s="156" t="str">
        <f>IFERROR(('Tor Emp Adj'!S45/'Tor Emp Adj'!N45)^(1/5)-1,"n/a")</f>
        <v>n/a</v>
      </c>
      <c r="T45" s="156">
        <f>IFERROR(('Tor Emp Adj'!T45/'Tor Emp Adj'!O45)^(1/5)-1,"n/a")</f>
        <v>-0.12209230902060886</v>
      </c>
      <c r="U45" s="156" t="str">
        <f>IFERROR(('Tor Emp Adj'!U45/'Tor Emp Adj'!P45)^(1/5)-1,"n/a")</f>
        <v>n/a</v>
      </c>
      <c r="V45" s="156" t="str">
        <f>IFERROR(('Tor Emp Adj'!V45/'Tor Emp Adj'!Q45)^(1/5)-1,"n/a")</f>
        <v>n/a</v>
      </c>
      <c r="W45" s="156" t="str">
        <f>IFERROR(('Tor Emp Adj'!W45/'Tor Emp Adj'!R45)^(1/5)-1,"n/a")</f>
        <v>n/a</v>
      </c>
      <c r="X45" s="156">
        <f>IFERROR(('Tor Emp Adj'!X45/'Tor Emp Adj'!S45)^(1/5)-1,"n/a")</f>
        <v>0.15350296346804027</v>
      </c>
      <c r="Y45" s="156">
        <f>IFERROR(('Tor Emp Adj'!Y45/'Tor Emp Adj'!T45)^(1/5)-1,"n/a")</f>
        <v>-1</v>
      </c>
    </row>
    <row r="46" spans="1:25" x14ac:dyDescent="0.25">
      <c r="A46" s="6" t="s">
        <v>40</v>
      </c>
      <c r="B46" s="6"/>
      <c r="C46" s="14">
        <v>332</v>
      </c>
      <c r="D46" s="65"/>
      <c r="E46" s="65"/>
      <c r="F46" s="65"/>
      <c r="G46" s="65"/>
      <c r="H46" s="65"/>
      <c r="I46" s="70">
        <f>IFERROR(('Tor Emp Adj'!I46/'Tor Emp Adj'!D46)^(1/5)-1,"n/a")</f>
        <v>3.3564411830222518E-3</v>
      </c>
      <c r="J46" s="70">
        <f>IFERROR(('Tor Emp Adj'!J46/'Tor Emp Adj'!E46)^(1/5)-1,"n/a")</f>
        <v>-5.6295434085687934E-2</v>
      </c>
      <c r="K46" s="70">
        <f>IFERROR(('Tor Emp Adj'!K46/'Tor Emp Adj'!F46)^(1/5)-1,"n/a")</f>
        <v>3.2260944808438996E-2</v>
      </c>
      <c r="L46" s="70">
        <f>IFERROR(('Tor Emp Adj'!L46/'Tor Emp Adj'!G46)^(1/5)-1,"n/a")</f>
        <v>-1.9652354546931927E-2</v>
      </c>
      <c r="M46" s="156">
        <f>IFERROR(('Tor Emp Adj'!M46/'Tor Emp Adj'!H46)^(1/5)-1,"n/a")</f>
        <v>4.5013443490959704E-2</v>
      </c>
      <c r="N46" s="156">
        <f>IFERROR(('Tor Emp Adj'!N46/'Tor Emp Adj'!I46)^(1/5)-1,"n/a")</f>
        <v>-8.0444827421909282E-2</v>
      </c>
      <c r="O46" s="156">
        <f>IFERROR(('Tor Emp Adj'!O46/'Tor Emp Adj'!J46)^(1/5)-1,"n/a")</f>
        <v>-3.531539939415218E-2</v>
      </c>
      <c r="P46" s="156">
        <f>IFERROR(('Tor Emp Adj'!P46/'Tor Emp Adj'!K46)^(1/5)-1,"n/a")</f>
        <v>-9.2950065185835373E-2</v>
      </c>
      <c r="Q46" s="156">
        <f>IFERROR(('Tor Emp Adj'!Q46/'Tor Emp Adj'!L46)^(1/5)-1,"n/a")</f>
        <v>-0.14562224524007905</v>
      </c>
      <c r="R46" s="156">
        <f>IFERROR(('Tor Emp Adj'!R46/'Tor Emp Adj'!M46)^(1/5)-1,"n/a")</f>
        <v>-6.9087518122801228E-2</v>
      </c>
      <c r="S46" s="156">
        <f>IFERROR(('Tor Emp Adj'!S46/'Tor Emp Adj'!N46)^(1/5)-1,"n/a")</f>
        <v>-8.6095264114024461E-2</v>
      </c>
      <c r="T46" s="156">
        <f>IFERROR(('Tor Emp Adj'!T46/'Tor Emp Adj'!O46)^(1/5)-1,"n/a")</f>
        <v>1.9583882807630459E-2</v>
      </c>
      <c r="U46" s="156">
        <f>IFERROR(('Tor Emp Adj'!U46/'Tor Emp Adj'!P46)^(1/5)-1,"n/a")</f>
        <v>-4.9569104044404622E-3</v>
      </c>
      <c r="V46" s="156">
        <f>IFERROR(('Tor Emp Adj'!V46/'Tor Emp Adj'!Q46)^(1/5)-1,"n/a")</f>
        <v>0.11280111096886514</v>
      </c>
      <c r="W46" s="156">
        <f>IFERROR(('Tor Emp Adj'!W46/'Tor Emp Adj'!R46)^(1/5)-1,"n/a")</f>
        <v>-6.9104637821512438E-2</v>
      </c>
      <c r="X46" s="156">
        <f>IFERROR(('Tor Emp Adj'!X46/'Tor Emp Adj'!S46)^(1/5)-1,"n/a")</f>
        <v>3.2749350821075884E-2</v>
      </c>
      <c r="Y46" s="156">
        <f>IFERROR(('Tor Emp Adj'!Y46/'Tor Emp Adj'!T46)^(1/5)-1,"n/a")</f>
        <v>-8.4022238628462587E-2</v>
      </c>
    </row>
    <row r="47" spans="1:25" x14ac:dyDescent="0.25">
      <c r="A47" s="6" t="s">
        <v>41</v>
      </c>
      <c r="B47" s="6"/>
      <c r="C47" s="14">
        <v>333</v>
      </c>
      <c r="D47" s="65"/>
      <c r="E47" s="65"/>
      <c r="F47" s="65"/>
      <c r="G47" s="65"/>
      <c r="H47" s="65"/>
      <c r="I47" s="70">
        <f>IFERROR(('Tor Emp Adj'!I47/'Tor Emp Adj'!D47)^(1/5)-1,"n/a")</f>
        <v>5.8771009567283095E-2</v>
      </c>
      <c r="J47" s="70">
        <f>IFERROR(('Tor Emp Adj'!J47/'Tor Emp Adj'!E47)^(1/5)-1,"n/a")</f>
        <v>-3.4731289867307114E-2</v>
      </c>
      <c r="K47" s="70">
        <f>IFERROR(('Tor Emp Adj'!K47/'Tor Emp Adj'!F47)^(1/5)-1,"n/a")</f>
        <v>-7.7218326342231025E-3</v>
      </c>
      <c r="L47" s="70">
        <f>IFERROR(('Tor Emp Adj'!L47/'Tor Emp Adj'!G47)^(1/5)-1,"n/a")</f>
        <v>-3.3003840925025396E-2</v>
      </c>
      <c r="M47" s="156">
        <f>IFERROR(('Tor Emp Adj'!M47/'Tor Emp Adj'!H47)^(1/5)-1,"n/a")</f>
        <v>-0.15280983631209666</v>
      </c>
      <c r="N47" s="156">
        <f>IFERROR(('Tor Emp Adj'!N47/'Tor Emp Adj'!I47)^(1/5)-1,"n/a")</f>
        <v>-0.12486977667356602</v>
      </c>
      <c r="O47" s="156">
        <f>IFERROR(('Tor Emp Adj'!O47/'Tor Emp Adj'!J47)^(1/5)-1,"n/a")</f>
        <v>-7.2252604281216493E-2</v>
      </c>
      <c r="P47" s="156">
        <f>IFERROR(('Tor Emp Adj'!P47/'Tor Emp Adj'!K47)^(1/5)-1,"n/a")</f>
        <v>-6.8044337090904405E-2</v>
      </c>
      <c r="Q47" s="156">
        <f>IFERROR(('Tor Emp Adj'!Q47/'Tor Emp Adj'!L47)^(1/5)-1,"n/a")</f>
        <v>-0.16915442657793145</v>
      </c>
      <c r="R47" s="156">
        <f>IFERROR(('Tor Emp Adj'!R47/'Tor Emp Adj'!M47)^(1/5)-1,"n/a")</f>
        <v>-5.20380858151126E-3</v>
      </c>
      <c r="S47" s="156">
        <f>IFERROR(('Tor Emp Adj'!S47/'Tor Emp Adj'!N47)^(1/5)-1,"n/a")</f>
        <v>-2.1522409240087081E-2</v>
      </c>
      <c r="T47" s="156">
        <f>IFERROR(('Tor Emp Adj'!T47/'Tor Emp Adj'!O47)^(1/5)-1,"n/a")</f>
        <v>3.6507222567913278E-2</v>
      </c>
      <c r="U47" s="156">
        <f>IFERROR(('Tor Emp Adj'!U47/'Tor Emp Adj'!P47)^(1/5)-1,"n/a")</f>
        <v>-1.4421936006008496E-2</v>
      </c>
      <c r="V47" s="156">
        <f>IFERROR(('Tor Emp Adj'!V47/'Tor Emp Adj'!Q47)^(1/5)-1,"n/a")</f>
        <v>0.10247730395243071</v>
      </c>
      <c r="W47" s="156">
        <f>IFERROR(('Tor Emp Adj'!W47/'Tor Emp Adj'!R47)^(1/5)-1,"n/a")</f>
        <v>-4.1117760628476274E-2</v>
      </c>
      <c r="X47" s="156">
        <f>IFERROR(('Tor Emp Adj'!X47/'Tor Emp Adj'!S47)^(1/5)-1,"n/a")</f>
        <v>-0.11599550846179962</v>
      </c>
      <c r="Y47" s="156">
        <f>IFERROR(('Tor Emp Adj'!Y47/'Tor Emp Adj'!T47)^(1/5)-1,"n/a")</f>
        <v>-0.12703373163798137</v>
      </c>
    </row>
    <row r="48" spans="1:25" x14ac:dyDescent="0.25">
      <c r="A48" s="7" t="s">
        <v>42</v>
      </c>
      <c r="B48" s="7"/>
      <c r="C48" s="14">
        <v>3336</v>
      </c>
      <c r="D48" s="65"/>
      <c r="E48" s="65"/>
      <c r="F48" s="65"/>
      <c r="G48" s="65"/>
      <c r="H48" s="65"/>
      <c r="I48" s="70" t="str">
        <f>IFERROR(('Tor Emp Adj'!I48/'Tor Emp Adj'!D48)^(1/5)-1,"n/a")</f>
        <v>n/a</v>
      </c>
      <c r="J48" s="70" t="str">
        <f>IFERROR(('Tor Emp Adj'!J48/'Tor Emp Adj'!E48)^(1/5)-1,"n/a")</f>
        <v>n/a</v>
      </c>
      <c r="K48" s="70" t="str">
        <f>IFERROR(('Tor Emp Adj'!K48/'Tor Emp Adj'!F48)^(1/5)-1,"n/a")</f>
        <v>n/a</v>
      </c>
      <c r="L48" s="70" t="str">
        <f>IFERROR(('Tor Emp Adj'!L48/'Tor Emp Adj'!G48)^(1/5)-1,"n/a")</f>
        <v>n/a</v>
      </c>
      <c r="M48" s="156" t="str">
        <f>IFERROR(('Tor Emp Adj'!M48/'Tor Emp Adj'!H48)^(1/5)-1,"n/a")</f>
        <v>n/a</v>
      </c>
      <c r="N48" s="156" t="str">
        <f>IFERROR(('Tor Emp Adj'!N48/'Tor Emp Adj'!I48)^(1/5)-1,"n/a")</f>
        <v>n/a</v>
      </c>
      <c r="O48" s="156" t="str">
        <f>IFERROR(('Tor Emp Adj'!O48/'Tor Emp Adj'!J48)^(1/5)-1,"n/a")</f>
        <v>n/a</v>
      </c>
      <c r="P48" s="156" t="str">
        <f>IFERROR(('Tor Emp Adj'!P48/'Tor Emp Adj'!K48)^(1/5)-1,"n/a")</f>
        <v>n/a</v>
      </c>
      <c r="Q48" s="156" t="str">
        <f>IFERROR(('Tor Emp Adj'!Q48/'Tor Emp Adj'!L48)^(1/5)-1,"n/a")</f>
        <v>n/a</v>
      </c>
      <c r="R48" s="156" t="str">
        <f>IFERROR(('Tor Emp Adj'!R48/'Tor Emp Adj'!M48)^(1/5)-1,"n/a")</f>
        <v>n/a</v>
      </c>
      <c r="S48" s="156" t="str">
        <f>IFERROR(('Tor Emp Adj'!S48/'Tor Emp Adj'!N48)^(1/5)-1,"n/a")</f>
        <v>n/a</v>
      </c>
      <c r="T48" s="156" t="str">
        <f>IFERROR(('Tor Emp Adj'!T48/'Tor Emp Adj'!O48)^(1/5)-1,"n/a")</f>
        <v>n/a</v>
      </c>
      <c r="U48" s="156" t="str">
        <f>IFERROR(('Tor Emp Adj'!U48/'Tor Emp Adj'!P48)^(1/5)-1,"n/a")</f>
        <v>n/a</v>
      </c>
      <c r="V48" s="156" t="str">
        <f>IFERROR(('Tor Emp Adj'!V48/'Tor Emp Adj'!Q48)^(1/5)-1,"n/a")</f>
        <v>n/a</v>
      </c>
      <c r="W48" s="156" t="str">
        <f>IFERROR(('Tor Emp Adj'!W48/'Tor Emp Adj'!R48)^(1/5)-1,"n/a")</f>
        <v>n/a</v>
      </c>
      <c r="X48" s="156" t="str">
        <f>IFERROR(('Tor Emp Adj'!X48/'Tor Emp Adj'!S48)^(1/5)-1,"n/a")</f>
        <v>n/a</v>
      </c>
      <c r="Y48" s="156" t="str">
        <f>IFERROR(('Tor Emp Adj'!Y48/'Tor Emp Adj'!T48)^(1/5)-1,"n/a")</f>
        <v>n/a</v>
      </c>
    </row>
    <row r="49" spans="1:25" x14ac:dyDescent="0.25">
      <c r="A49" s="6" t="s">
        <v>43</v>
      </c>
      <c r="B49" s="6"/>
      <c r="C49" s="14">
        <v>334</v>
      </c>
      <c r="D49" s="65"/>
      <c r="E49" s="65"/>
      <c r="F49" s="65"/>
      <c r="G49" s="65"/>
      <c r="H49" s="65"/>
      <c r="I49" s="70">
        <f>IFERROR(('Tor Emp Adj'!I49/'Tor Emp Adj'!D49)^(1/5)-1,"n/a")</f>
        <v>5.1036729638178624E-2</v>
      </c>
      <c r="J49" s="70">
        <f>IFERROR(('Tor Emp Adj'!J49/'Tor Emp Adj'!E49)^(1/5)-1,"n/a")</f>
        <v>8.222596008042915E-2</v>
      </c>
      <c r="K49" s="70">
        <f>IFERROR(('Tor Emp Adj'!K49/'Tor Emp Adj'!F49)^(1/5)-1,"n/a")</f>
        <v>-4.0088576292560241E-2</v>
      </c>
      <c r="L49" s="70">
        <f>IFERROR(('Tor Emp Adj'!L49/'Tor Emp Adj'!G49)^(1/5)-1,"n/a")</f>
        <v>-6.260385605014307E-2</v>
      </c>
      <c r="M49" s="156">
        <f>IFERROR(('Tor Emp Adj'!M49/'Tor Emp Adj'!H49)^(1/5)-1,"n/a")</f>
        <v>-9.5250679213721989E-2</v>
      </c>
      <c r="N49" s="156">
        <f>IFERROR(('Tor Emp Adj'!N49/'Tor Emp Adj'!I49)^(1/5)-1,"n/a")</f>
        <v>-0.12776449602535878</v>
      </c>
      <c r="O49" s="156">
        <f>IFERROR(('Tor Emp Adj'!O49/'Tor Emp Adj'!J49)^(1/5)-1,"n/a")</f>
        <v>-0.15433998643842439</v>
      </c>
      <c r="P49" s="156">
        <f>IFERROR(('Tor Emp Adj'!P49/'Tor Emp Adj'!K49)^(1/5)-1,"n/a")</f>
        <v>-9.1002330223820094E-2</v>
      </c>
      <c r="Q49" s="156">
        <f>IFERROR(('Tor Emp Adj'!Q49/'Tor Emp Adj'!L49)^(1/5)-1,"n/a")</f>
        <v>-1.513251641171498E-2</v>
      </c>
      <c r="R49" s="156">
        <f>IFERROR(('Tor Emp Adj'!R49/'Tor Emp Adj'!M49)^(1/5)-1,"n/a")</f>
        <v>-5.5762006545260756E-2</v>
      </c>
      <c r="S49" s="156">
        <f>IFERROR(('Tor Emp Adj'!S49/'Tor Emp Adj'!N49)^(1/5)-1,"n/a")</f>
        <v>-9.0841604586672231E-3</v>
      </c>
      <c r="T49" s="156">
        <f>IFERROR(('Tor Emp Adj'!T49/'Tor Emp Adj'!O49)^(1/5)-1,"n/a")</f>
        <v>-4.6851021792200576E-2</v>
      </c>
      <c r="U49" s="156">
        <f>IFERROR(('Tor Emp Adj'!U49/'Tor Emp Adj'!P49)^(1/5)-1,"n/a")</f>
        <v>-2.6955388481732179E-2</v>
      </c>
      <c r="V49" s="156">
        <f>IFERROR(('Tor Emp Adj'!V49/'Tor Emp Adj'!Q49)^(1/5)-1,"n/a")</f>
        <v>-0.15164619400967172</v>
      </c>
      <c r="W49" s="156">
        <f>IFERROR(('Tor Emp Adj'!W49/'Tor Emp Adj'!R49)^(1/5)-1,"n/a")</f>
        <v>-0.10719369175303417</v>
      </c>
      <c r="X49" s="156">
        <f>IFERROR(('Tor Emp Adj'!X49/'Tor Emp Adj'!S49)^(1/5)-1,"n/a")</f>
        <v>-0.13052317071629882</v>
      </c>
      <c r="Y49" s="156">
        <f>IFERROR(('Tor Emp Adj'!Y49/'Tor Emp Adj'!T49)^(1/5)-1,"n/a")</f>
        <v>-3.0030667961414736E-2</v>
      </c>
    </row>
    <row r="50" spans="1:25" x14ac:dyDescent="0.25">
      <c r="A50" s="7" t="s">
        <v>44</v>
      </c>
      <c r="B50" s="7"/>
      <c r="C50" s="14">
        <v>3341</v>
      </c>
      <c r="D50" s="65"/>
      <c r="E50" s="65"/>
      <c r="F50" s="65"/>
      <c r="G50" s="65"/>
      <c r="H50" s="65"/>
      <c r="I50" s="70">
        <f>IFERROR(('Tor Emp Adj'!I50/'Tor Emp Adj'!D50)^(1/5)-1,"n/a")</f>
        <v>-5.1721229133918301E-2</v>
      </c>
      <c r="J50" s="70">
        <f>IFERROR(('Tor Emp Adj'!J50/'Tor Emp Adj'!E50)^(1/5)-1,"n/a")</f>
        <v>-1.1824366704828004E-2</v>
      </c>
      <c r="K50" s="70">
        <f>IFERROR(('Tor Emp Adj'!K50/'Tor Emp Adj'!F50)^(1/5)-1,"n/a")</f>
        <v>-0.1526308511446498</v>
      </c>
      <c r="L50" s="70">
        <f>IFERROR(('Tor Emp Adj'!L50/'Tor Emp Adj'!G50)^(1/5)-1,"n/a")</f>
        <v>-0.11227118832820948</v>
      </c>
      <c r="M50" s="156">
        <f>IFERROR(('Tor Emp Adj'!M50/'Tor Emp Adj'!H50)^(1/5)-1,"n/a")</f>
        <v>-0.17393403164837984</v>
      </c>
      <c r="N50" s="156">
        <f>IFERROR(('Tor Emp Adj'!N50/'Tor Emp Adj'!I50)^(1/5)-1,"n/a")</f>
        <v>-5.6353231418694749E-2</v>
      </c>
      <c r="O50" s="156">
        <f>IFERROR(('Tor Emp Adj'!O50/'Tor Emp Adj'!J50)^(1/5)-1,"n/a")</f>
        <v>-6.3877643704302378E-2</v>
      </c>
      <c r="P50" s="156">
        <f>IFERROR(('Tor Emp Adj'!P50/'Tor Emp Adj'!K50)^(1/5)-1,"n/a")</f>
        <v>3.4840171411606669E-2</v>
      </c>
      <c r="Q50" s="156">
        <f>IFERROR(('Tor Emp Adj'!Q50/'Tor Emp Adj'!L50)^(1/5)-1,"n/a")</f>
        <v>-2.7236299776453032E-2</v>
      </c>
      <c r="R50" s="156">
        <f>IFERROR(('Tor Emp Adj'!R50/'Tor Emp Adj'!M50)^(1/5)-1,"n/a")</f>
        <v>-0.10892728130886287</v>
      </c>
      <c r="S50" s="156">
        <f>IFERROR(('Tor Emp Adj'!S50/'Tor Emp Adj'!N50)^(1/5)-1,"n/a")</f>
        <v>-7.5685671497286111E-2</v>
      </c>
      <c r="T50" s="156">
        <f>IFERROR(('Tor Emp Adj'!T50/'Tor Emp Adj'!O50)^(1/5)-1,"n/a")</f>
        <v>-8.6402611446322664E-2</v>
      </c>
      <c r="U50" s="156">
        <f>IFERROR(('Tor Emp Adj'!U50/'Tor Emp Adj'!P50)^(1/5)-1,"n/a")</f>
        <v>-9.0385881602243812E-2</v>
      </c>
      <c r="V50" s="156">
        <f>IFERROR(('Tor Emp Adj'!V50/'Tor Emp Adj'!Q50)^(1/5)-1,"n/a")</f>
        <v>-1</v>
      </c>
      <c r="W50" s="156">
        <f>IFERROR(('Tor Emp Adj'!W50/'Tor Emp Adj'!R50)^(1/5)-1,"n/a")</f>
        <v>-1</v>
      </c>
      <c r="X50" s="156">
        <f>IFERROR(('Tor Emp Adj'!X50/'Tor Emp Adj'!S50)^(1/5)-1,"n/a")</f>
        <v>-1</v>
      </c>
      <c r="Y50" s="156">
        <f>IFERROR(('Tor Emp Adj'!Y50/'Tor Emp Adj'!T50)^(1/5)-1,"n/a")</f>
        <v>-1</v>
      </c>
    </row>
    <row r="51" spans="1:25" x14ac:dyDescent="0.25">
      <c r="A51" s="7" t="s">
        <v>45</v>
      </c>
      <c r="B51" s="7"/>
      <c r="C51" s="14">
        <v>3342</v>
      </c>
      <c r="D51" s="65"/>
      <c r="E51" s="65"/>
      <c r="F51" s="65"/>
      <c r="G51" s="65"/>
      <c r="H51" s="65"/>
      <c r="I51" s="70" t="str">
        <f>IFERROR(('Tor Emp Adj'!I51/'Tor Emp Adj'!D51)^(1/5)-1,"n/a")</f>
        <v>n/a</v>
      </c>
      <c r="J51" s="70" t="str">
        <f>IFERROR(('Tor Emp Adj'!J51/'Tor Emp Adj'!E51)^(1/5)-1,"n/a")</f>
        <v>n/a</v>
      </c>
      <c r="K51" s="70">
        <f>IFERROR(('Tor Emp Adj'!K51/'Tor Emp Adj'!F51)^(1/5)-1,"n/a")</f>
        <v>-1</v>
      </c>
      <c r="L51" s="70">
        <f>IFERROR(('Tor Emp Adj'!L51/'Tor Emp Adj'!G51)^(1/5)-1,"n/a")</f>
        <v>-1</v>
      </c>
      <c r="M51" s="156">
        <f>IFERROR(('Tor Emp Adj'!M51/'Tor Emp Adj'!H51)^(1/5)-1,"n/a")</f>
        <v>-1.0897901362681761E-2</v>
      </c>
      <c r="N51" s="156">
        <f>IFERROR(('Tor Emp Adj'!N51/'Tor Emp Adj'!I51)^(1/5)-1,"n/a")</f>
        <v>-1</v>
      </c>
      <c r="O51" s="156">
        <f>IFERROR(('Tor Emp Adj'!O51/'Tor Emp Adj'!J51)^(1/5)-1,"n/a")</f>
        <v>-1</v>
      </c>
      <c r="P51" s="156" t="str">
        <f>IFERROR(('Tor Emp Adj'!P51/'Tor Emp Adj'!K51)^(1/5)-1,"n/a")</f>
        <v>n/a</v>
      </c>
      <c r="Q51" s="156" t="str">
        <f>IFERROR(('Tor Emp Adj'!Q51/'Tor Emp Adj'!L51)^(1/5)-1,"n/a")</f>
        <v>n/a</v>
      </c>
      <c r="R51" s="156">
        <f>IFERROR(('Tor Emp Adj'!R51/'Tor Emp Adj'!M51)^(1/5)-1,"n/a")</f>
        <v>-7.9246673311017424E-2</v>
      </c>
      <c r="S51" s="156" t="str">
        <f>IFERROR(('Tor Emp Adj'!S51/'Tor Emp Adj'!N51)^(1/5)-1,"n/a")</f>
        <v>n/a</v>
      </c>
      <c r="T51" s="156" t="str">
        <f>IFERROR(('Tor Emp Adj'!T51/'Tor Emp Adj'!O51)^(1/5)-1,"n/a")</f>
        <v>n/a</v>
      </c>
      <c r="U51" s="156" t="str">
        <f>IFERROR(('Tor Emp Adj'!U51/'Tor Emp Adj'!P51)^(1/5)-1,"n/a")</f>
        <v>n/a</v>
      </c>
      <c r="V51" s="156">
        <f>IFERROR(('Tor Emp Adj'!V51/'Tor Emp Adj'!Q51)^(1/5)-1,"n/a")</f>
        <v>-1</v>
      </c>
      <c r="W51" s="156">
        <f>IFERROR(('Tor Emp Adj'!W51/'Tor Emp Adj'!R51)^(1/5)-1,"n/a")</f>
        <v>-1</v>
      </c>
      <c r="X51" s="156">
        <f>IFERROR(('Tor Emp Adj'!X51/'Tor Emp Adj'!S51)^(1/5)-1,"n/a")</f>
        <v>-1</v>
      </c>
      <c r="Y51" s="156" t="str">
        <f>IFERROR(('Tor Emp Adj'!Y51/'Tor Emp Adj'!T51)^(1/5)-1,"n/a")</f>
        <v>n/a</v>
      </c>
    </row>
    <row r="52" spans="1:25" x14ac:dyDescent="0.25">
      <c r="A52" s="7" t="s">
        <v>46</v>
      </c>
      <c r="B52" s="7"/>
      <c r="C52" s="14">
        <v>3344</v>
      </c>
      <c r="D52" s="65"/>
      <c r="E52" s="65"/>
      <c r="F52" s="65"/>
      <c r="G52" s="65"/>
      <c r="H52" s="65"/>
      <c r="I52" s="70">
        <f>IFERROR(('Tor Emp Adj'!I52/'Tor Emp Adj'!D52)^(1/5)-1,"n/a")</f>
        <v>5.8149506324056022E-2</v>
      </c>
      <c r="J52" s="70">
        <f>IFERROR(('Tor Emp Adj'!J52/'Tor Emp Adj'!E52)^(1/5)-1,"n/a")</f>
        <v>7.0899020037461735E-2</v>
      </c>
      <c r="K52" s="70">
        <f>IFERROR(('Tor Emp Adj'!K52/'Tor Emp Adj'!F52)^(1/5)-1,"n/a")</f>
        <v>0.16564530189941706</v>
      </c>
      <c r="L52" s="70">
        <f>IFERROR(('Tor Emp Adj'!L52/'Tor Emp Adj'!G52)^(1/5)-1,"n/a")</f>
        <v>2.2787251396275909E-2</v>
      </c>
      <c r="M52" s="156">
        <f>IFERROR(('Tor Emp Adj'!M52/'Tor Emp Adj'!H52)^(1/5)-1,"n/a")</f>
        <v>-5.00527630563391E-2</v>
      </c>
      <c r="N52" s="156">
        <f>IFERROR(('Tor Emp Adj'!N52/'Tor Emp Adj'!I52)^(1/5)-1,"n/a")</f>
        <v>-0.13719054320493196</v>
      </c>
      <c r="O52" s="156">
        <f>IFERROR(('Tor Emp Adj'!O52/'Tor Emp Adj'!J52)^(1/5)-1,"n/a")</f>
        <v>-0.2348631061545059</v>
      </c>
      <c r="P52" s="156">
        <f>IFERROR(('Tor Emp Adj'!P52/'Tor Emp Adj'!K52)^(1/5)-1,"n/a")</f>
        <v>-0.20736170201817239</v>
      </c>
      <c r="Q52" s="156">
        <f>IFERROR(('Tor Emp Adj'!Q52/'Tor Emp Adj'!L52)^(1/5)-1,"n/a")</f>
        <v>-7.1698748652035404E-2</v>
      </c>
      <c r="R52" s="156">
        <f>IFERROR(('Tor Emp Adj'!R52/'Tor Emp Adj'!M52)^(1/5)-1,"n/a")</f>
        <v>-3.9967969897730549E-2</v>
      </c>
      <c r="S52" s="156">
        <f>IFERROR(('Tor Emp Adj'!S52/'Tor Emp Adj'!N52)^(1/5)-1,"n/a")</f>
        <v>-1.3054836173915785E-2</v>
      </c>
      <c r="T52" s="156">
        <f>IFERROR(('Tor Emp Adj'!T52/'Tor Emp Adj'!O52)^(1/5)-1,"n/a")</f>
        <v>0.1005331396414324</v>
      </c>
      <c r="U52" s="156">
        <f>IFERROR(('Tor Emp Adj'!U52/'Tor Emp Adj'!P52)^(1/5)-1,"n/a")</f>
        <v>5.1111817401772619E-2</v>
      </c>
      <c r="V52" s="156">
        <f>IFERROR(('Tor Emp Adj'!V52/'Tor Emp Adj'!Q52)^(1/5)-1,"n/a")</f>
        <v>-1</v>
      </c>
      <c r="W52" s="156">
        <f>IFERROR(('Tor Emp Adj'!W52/'Tor Emp Adj'!R52)^(1/5)-1,"n/a")</f>
        <v>-0.10321402630845311</v>
      </c>
      <c r="X52" s="156">
        <f>IFERROR(('Tor Emp Adj'!X52/'Tor Emp Adj'!S52)^(1/5)-1,"n/a")</f>
        <v>1.6428550019653487E-2</v>
      </c>
      <c r="Y52" s="156">
        <f>IFERROR(('Tor Emp Adj'!Y52/'Tor Emp Adj'!T52)^(1/5)-1,"n/a")</f>
        <v>4.2723719585847864E-2</v>
      </c>
    </row>
    <row r="53" spans="1:25" x14ac:dyDescent="0.25">
      <c r="A53" s="8" t="s">
        <v>47</v>
      </c>
      <c r="B53" s="8"/>
      <c r="C53" s="15" t="s">
        <v>193</v>
      </c>
      <c r="D53" s="66"/>
      <c r="E53" s="66"/>
      <c r="F53" s="66"/>
      <c r="G53" s="66"/>
      <c r="H53" s="66"/>
      <c r="I53" s="71">
        <f>IFERROR(('Tor Emp Adj'!I53/'Tor Emp Adj'!D53)^(1/5)-1,"n/a")</f>
        <v>0.22453385595398023</v>
      </c>
      <c r="J53" s="71">
        <f>IFERROR(('Tor Emp Adj'!J53/'Tor Emp Adj'!E53)^(1/5)-1,"n/a")</f>
        <v>0.29912612637688851</v>
      </c>
      <c r="K53" s="71" t="str">
        <f>IFERROR(('Tor Emp Adj'!K53/'Tor Emp Adj'!F53)^(1/5)-1,"n/a")</f>
        <v>n/a</v>
      </c>
      <c r="L53" s="71">
        <f>IFERROR(('Tor Emp Adj'!L53/'Tor Emp Adj'!G53)^(1/5)-1,"n/a")</f>
        <v>-1.5321294871617264E-2</v>
      </c>
      <c r="M53" s="157">
        <f>IFERROR(('Tor Emp Adj'!M53/'Tor Emp Adj'!H53)^(1/5)-1,"n/a")</f>
        <v>-0.14976825036668018</v>
      </c>
      <c r="N53" s="157">
        <f>IFERROR(('Tor Emp Adj'!N53/'Tor Emp Adj'!I53)^(1/5)-1,"n/a")</f>
        <v>-0.13950413400696349</v>
      </c>
      <c r="O53" s="157">
        <f>IFERROR(('Tor Emp Adj'!O53/'Tor Emp Adj'!J53)^(1/5)-1,"n/a")</f>
        <v>-1</v>
      </c>
      <c r="P53" s="157">
        <f>IFERROR(('Tor Emp Adj'!P53/'Tor Emp Adj'!K53)^(1/5)-1,"n/a")</f>
        <v>-1</v>
      </c>
      <c r="Q53" s="157">
        <f>IFERROR(('Tor Emp Adj'!Q53/'Tor Emp Adj'!L53)^(1/5)-1,"n/a")</f>
        <v>3.4600528205031011E-2</v>
      </c>
      <c r="R53" s="157">
        <f>IFERROR(('Tor Emp Adj'!R53/'Tor Emp Adj'!M53)^(1/5)-1,"n/a")</f>
        <v>4.3726894541011863E-3</v>
      </c>
      <c r="S53" s="157">
        <f>IFERROR(('Tor Emp Adj'!S53/'Tor Emp Adj'!N53)^(1/5)-1,"n/a")</f>
        <v>2.2460673771973028E-2</v>
      </c>
      <c r="T53" s="157" t="str">
        <f>IFERROR(('Tor Emp Adj'!T53/'Tor Emp Adj'!O53)^(1/5)-1,"n/a")</f>
        <v>n/a</v>
      </c>
      <c r="U53" s="157" t="str">
        <f>IFERROR(('Tor Emp Adj'!U53/'Tor Emp Adj'!P53)^(1/5)-1,"n/a")</f>
        <v>n/a</v>
      </c>
      <c r="V53" s="157">
        <f>IFERROR(('Tor Emp Adj'!V53/'Tor Emp Adj'!Q53)^(1/5)-1,"n/a")</f>
        <v>3.1179974238933594E-2</v>
      </c>
      <c r="W53" s="157">
        <f>IFERROR(('Tor Emp Adj'!W53/'Tor Emp Adj'!R53)^(1/5)-1,"n/a")</f>
        <v>4.1623495027156121E-2</v>
      </c>
      <c r="X53" s="157">
        <f>IFERROR(('Tor Emp Adj'!X53/'Tor Emp Adj'!S53)^(1/5)-1,"n/a")</f>
        <v>-1</v>
      </c>
      <c r="Y53" s="157" t="str">
        <f>IFERROR(('Tor Emp Adj'!Y53/'Tor Emp Adj'!T53)^(1/5)-1,"n/a")</f>
        <v>n/a</v>
      </c>
    </row>
    <row r="54" spans="1:25" x14ac:dyDescent="0.25">
      <c r="A54" s="6" t="s">
        <v>48</v>
      </c>
      <c r="B54" s="6"/>
      <c r="C54" s="14">
        <v>335</v>
      </c>
      <c r="D54" s="65"/>
      <c r="E54" s="65"/>
      <c r="F54" s="65"/>
      <c r="G54" s="65"/>
      <c r="H54" s="65"/>
      <c r="I54" s="70">
        <f>IFERROR(('Tor Emp Adj'!I54/'Tor Emp Adj'!D54)^(1/5)-1,"n/a")</f>
        <v>-8.5696430255338685E-3</v>
      </c>
      <c r="J54" s="70">
        <f>IFERROR(('Tor Emp Adj'!J54/'Tor Emp Adj'!E54)^(1/5)-1,"n/a")</f>
        <v>1.2931078660294748E-2</v>
      </c>
      <c r="K54" s="70">
        <f>IFERROR(('Tor Emp Adj'!K54/'Tor Emp Adj'!F54)^(1/5)-1,"n/a")</f>
        <v>-1.0174051959798147E-3</v>
      </c>
      <c r="L54" s="70">
        <f>IFERROR(('Tor Emp Adj'!L54/'Tor Emp Adj'!G54)^(1/5)-1,"n/a")</f>
        <v>-0.12316814563842715</v>
      </c>
      <c r="M54" s="156">
        <f>IFERROR(('Tor Emp Adj'!M54/'Tor Emp Adj'!H54)^(1/5)-1,"n/a")</f>
        <v>-0.13335952778502114</v>
      </c>
      <c r="N54" s="156">
        <f>IFERROR(('Tor Emp Adj'!N54/'Tor Emp Adj'!I54)^(1/5)-1,"n/a")</f>
        <v>-9.9321639001453521E-2</v>
      </c>
      <c r="O54" s="156">
        <f>IFERROR(('Tor Emp Adj'!O54/'Tor Emp Adj'!J54)^(1/5)-1,"n/a")</f>
        <v>-5.1741056924120232E-2</v>
      </c>
      <c r="P54" s="156">
        <f>IFERROR(('Tor Emp Adj'!P54/'Tor Emp Adj'!K54)^(1/5)-1,"n/a")</f>
        <v>-0.15646728748694305</v>
      </c>
      <c r="Q54" s="156">
        <f>IFERROR(('Tor Emp Adj'!Q54/'Tor Emp Adj'!L54)^(1/5)-1,"n/a")</f>
        <v>7.8210204915275972E-2</v>
      </c>
      <c r="R54" s="156">
        <f>IFERROR(('Tor Emp Adj'!R54/'Tor Emp Adj'!M54)^(1/5)-1,"n/a")</f>
        <v>-5.8172119524225963E-2</v>
      </c>
      <c r="S54" s="156">
        <f>IFERROR(('Tor Emp Adj'!S54/'Tor Emp Adj'!N54)^(1/5)-1,"n/a")</f>
        <v>3.3730222121607811E-2</v>
      </c>
      <c r="T54" s="156">
        <f>IFERROR(('Tor Emp Adj'!T54/'Tor Emp Adj'!O54)^(1/5)-1,"n/a")</f>
        <v>-5.6216933214273679E-2</v>
      </c>
      <c r="U54" s="156">
        <f>IFERROR(('Tor Emp Adj'!U54/'Tor Emp Adj'!P54)^(1/5)-1,"n/a")</f>
        <v>0.11868651161669241</v>
      </c>
      <c r="V54" s="156">
        <f>IFERROR(('Tor Emp Adj'!V54/'Tor Emp Adj'!Q54)^(1/5)-1,"n/a")</f>
        <v>2.3358689379083586E-2</v>
      </c>
      <c r="W54" s="156">
        <f>IFERROR(('Tor Emp Adj'!W54/'Tor Emp Adj'!R54)^(1/5)-1,"n/a")</f>
        <v>-1.8606998254297458E-2</v>
      </c>
      <c r="X54" s="156">
        <f>IFERROR(('Tor Emp Adj'!X54/'Tor Emp Adj'!S54)^(1/5)-1,"n/a")</f>
        <v>-9.6326746429811427E-2</v>
      </c>
      <c r="Y54" s="156">
        <f>IFERROR(('Tor Emp Adj'!Y54/'Tor Emp Adj'!T54)^(1/5)-1,"n/a")</f>
        <v>-0.10366562945936808</v>
      </c>
    </row>
    <row r="55" spans="1:25" x14ac:dyDescent="0.25">
      <c r="A55" s="6" t="s">
        <v>49</v>
      </c>
      <c r="B55" s="6"/>
      <c r="C55" s="14">
        <v>336</v>
      </c>
      <c r="D55" s="65"/>
      <c r="E55" s="65"/>
      <c r="F55" s="65"/>
      <c r="G55" s="65"/>
      <c r="H55" s="65"/>
      <c r="I55" s="70">
        <f>IFERROR(('Tor Emp Adj'!I55/'Tor Emp Adj'!D55)^(1/5)-1,"n/a")</f>
        <v>4.6990486859957548E-2</v>
      </c>
      <c r="J55" s="70">
        <f>IFERROR(('Tor Emp Adj'!J55/'Tor Emp Adj'!E55)^(1/5)-1,"n/a")</f>
        <v>4.599698359838178E-2</v>
      </c>
      <c r="K55" s="70">
        <f>IFERROR(('Tor Emp Adj'!K55/'Tor Emp Adj'!F55)^(1/5)-1,"n/a")</f>
        <v>-2.0485675978674456E-2</v>
      </c>
      <c r="L55" s="70">
        <f>IFERROR(('Tor Emp Adj'!L55/'Tor Emp Adj'!G55)^(1/5)-1,"n/a")</f>
        <v>-4.552817166943679E-2</v>
      </c>
      <c r="M55" s="156">
        <f>IFERROR(('Tor Emp Adj'!M55/'Tor Emp Adj'!H55)^(1/5)-1,"n/a")</f>
        <v>-4.3450757068974166E-2</v>
      </c>
      <c r="N55" s="156">
        <f>IFERROR(('Tor Emp Adj'!N55/'Tor Emp Adj'!I55)^(1/5)-1,"n/a")</f>
        <v>-0.10899814751897241</v>
      </c>
      <c r="O55" s="156">
        <f>IFERROR(('Tor Emp Adj'!O55/'Tor Emp Adj'!J55)^(1/5)-1,"n/a")</f>
        <v>-0.11559107710345418</v>
      </c>
      <c r="P55" s="156">
        <f>IFERROR(('Tor Emp Adj'!P55/'Tor Emp Adj'!K55)^(1/5)-1,"n/a")</f>
        <v>-0.12923458195237303</v>
      </c>
      <c r="Q55" s="156">
        <f>IFERROR(('Tor Emp Adj'!Q55/'Tor Emp Adj'!L55)^(1/5)-1,"n/a")</f>
        <v>-0.20538447486899636</v>
      </c>
      <c r="R55" s="156">
        <f>IFERROR(('Tor Emp Adj'!R55/'Tor Emp Adj'!M55)^(1/5)-1,"n/a")</f>
        <v>-2.8406078814157687E-2</v>
      </c>
      <c r="S55" s="156">
        <f>IFERROR(('Tor Emp Adj'!S55/'Tor Emp Adj'!N55)^(1/5)-1,"n/a")</f>
        <v>-5.3794404444034383E-2</v>
      </c>
      <c r="T55" s="156">
        <f>IFERROR(('Tor Emp Adj'!T55/'Tor Emp Adj'!O55)^(1/5)-1,"n/a")</f>
        <v>2.2719062234877629E-2</v>
      </c>
      <c r="U55" s="156">
        <f>IFERROR(('Tor Emp Adj'!U55/'Tor Emp Adj'!P55)^(1/5)-1,"n/a")</f>
        <v>-9.8066035909604166E-3</v>
      </c>
      <c r="V55" s="156">
        <f>IFERROR(('Tor Emp Adj'!V55/'Tor Emp Adj'!Q55)^(1/5)-1,"n/a")</f>
        <v>0.18565620675165917</v>
      </c>
      <c r="W55" s="156">
        <f>IFERROR(('Tor Emp Adj'!W55/'Tor Emp Adj'!R55)^(1/5)-1,"n/a")</f>
        <v>-4.3227015766566068E-2</v>
      </c>
      <c r="X55" s="156">
        <f>IFERROR(('Tor Emp Adj'!X55/'Tor Emp Adj'!S55)^(1/5)-1,"n/a")</f>
        <v>-1.8968175766945428E-2</v>
      </c>
      <c r="Y55" s="156">
        <f>IFERROR(('Tor Emp Adj'!Y55/'Tor Emp Adj'!T55)^(1/5)-1,"n/a")</f>
        <v>-7.5465763613846271E-2</v>
      </c>
    </row>
    <row r="56" spans="1:25" x14ac:dyDescent="0.25">
      <c r="A56" s="8" t="s">
        <v>50</v>
      </c>
      <c r="B56" s="8"/>
      <c r="C56" s="15" t="s">
        <v>194</v>
      </c>
      <c r="D56" s="66"/>
      <c r="E56" s="66"/>
      <c r="F56" s="66"/>
      <c r="G56" s="66"/>
      <c r="H56" s="66"/>
      <c r="I56" s="71">
        <f>IFERROR(('Tor Emp Adj'!I56/'Tor Emp Adj'!D56)^(1/5)-1,"n/a")</f>
        <v>9.2850185710127819E-2</v>
      </c>
      <c r="J56" s="71">
        <f>IFERROR(('Tor Emp Adj'!J56/'Tor Emp Adj'!E56)^(1/5)-1,"n/a")</f>
        <v>9.6948228503301648E-2</v>
      </c>
      <c r="K56" s="71">
        <f>IFERROR(('Tor Emp Adj'!K56/'Tor Emp Adj'!F56)^(1/5)-1,"n/a")</f>
        <v>-3.1872317954133589E-3</v>
      </c>
      <c r="L56" s="71">
        <f>IFERROR(('Tor Emp Adj'!L56/'Tor Emp Adj'!G56)^(1/5)-1,"n/a")</f>
        <v>-7.4068995549373406E-2</v>
      </c>
      <c r="M56" s="157">
        <f>IFERROR(('Tor Emp Adj'!M56/'Tor Emp Adj'!H56)^(1/5)-1,"n/a")</f>
        <v>-9.5672792737188983E-2</v>
      </c>
      <c r="N56" s="157">
        <f>IFERROR(('Tor Emp Adj'!N56/'Tor Emp Adj'!I56)^(1/5)-1,"n/a")</f>
        <v>-0.16038058026758684</v>
      </c>
      <c r="O56" s="157">
        <f>IFERROR(('Tor Emp Adj'!O56/'Tor Emp Adj'!J56)^(1/5)-1,"n/a")</f>
        <v>-0.18214587009912331</v>
      </c>
      <c r="P56" s="157">
        <f>IFERROR(('Tor Emp Adj'!P56/'Tor Emp Adj'!K56)^(1/5)-1,"n/a")</f>
        <v>-0.19378700856026754</v>
      </c>
      <c r="Q56" s="157">
        <f>IFERROR(('Tor Emp Adj'!Q56/'Tor Emp Adj'!L56)^(1/5)-1,"n/a")</f>
        <v>-0.22580334470280428</v>
      </c>
      <c r="R56" s="157">
        <f>IFERROR(('Tor Emp Adj'!R56/'Tor Emp Adj'!M56)^(1/5)-1,"n/a")</f>
        <v>-0.1023532696054974</v>
      </c>
      <c r="S56" s="157">
        <f>IFERROR(('Tor Emp Adj'!S56/'Tor Emp Adj'!N56)^(1/5)-1,"n/a")</f>
        <v>-9.0892914355576115E-2</v>
      </c>
      <c r="T56" s="157">
        <f>IFERROR(('Tor Emp Adj'!T56/'Tor Emp Adj'!O56)^(1/5)-1,"n/a")</f>
        <v>-1.5663730612893945E-2</v>
      </c>
      <c r="U56" s="157">
        <f>IFERROR(('Tor Emp Adj'!U56/'Tor Emp Adj'!P56)^(1/5)-1,"n/a")</f>
        <v>-3.2532020081262436E-2</v>
      </c>
      <c r="V56" s="157">
        <f>IFERROR(('Tor Emp Adj'!V56/'Tor Emp Adj'!Q56)^(1/5)-1,"n/a")</f>
        <v>0.15713258916118988</v>
      </c>
      <c r="W56" s="157">
        <f>IFERROR(('Tor Emp Adj'!W56/'Tor Emp Adj'!R56)^(1/5)-1,"n/a")</f>
        <v>-4.3810027055867229E-2</v>
      </c>
      <c r="X56" s="157">
        <f>IFERROR(('Tor Emp Adj'!X56/'Tor Emp Adj'!S56)^(1/5)-1,"n/a")</f>
        <v>-3.3412728081050891E-2</v>
      </c>
      <c r="Y56" s="157">
        <f>IFERROR(('Tor Emp Adj'!Y56/'Tor Emp Adj'!T56)^(1/5)-1,"n/a")</f>
        <v>-8.4645552903674259E-2</v>
      </c>
    </row>
    <row r="57" spans="1:25" x14ac:dyDescent="0.25">
      <c r="A57" s="7" t="s">
        <v>51</v>
      </c>
      <c r="B57" s="7"/>
      <c r="C57" s="14">
        <v>3361</v>
      </c>
      <c r="D57" s="65"/>
      <c r="E57" s="65"/>
      <c r="F57" s="65"/>
      <c r="G57" s="65"/>
      <c r="H57" s="65"/>
      <c r="I57" s="70">
        <f>IFERROR(('Tor Emp Adj'!I57/'Tor Emp Adj'!D57)^(1/5)-1,"n/a")</f>
        <v>5.499472595717303E-2</v>
      </c>
      <c r="J57" s="70">
        <f>IFERROR(('Tor Emp Adj'!J57/'Tor Emp Adj'!E57)^(1/5)-1,"n/a")</f>
        <v>0.11749502077612228</v>
      </c>
      <c r="K57" s="70">
        <f>IFERROR(('Tor Emp Adj'!K57/'Tor Emp Adj'!F57)^(1/5)-1,"n/a")</f>
        <v>-6.7231448689684448E-2</v>
      </c>
      <c r="L57" s="70">
        <f>IFERROR(('Tor Emp Adj'!L57/'Tor Emp Adj'!G57)^(1/5)-1,"n/a")</f>
        <v>-0.12321238817997826</v>
      </c>
      <c r="M57" s="156">
        <f>IFERROR(('Tor Emp Adj'!M57/'Tor Emp Adj'!H57)^(1/5)-1,"n/a")</f>
        <v>-6.9724656372226357E-2</v>
      </c>
      <c r="N57" s="156">
        <f>IFERROR(('Tor Emp Adj'!N57/'Tor Emp Adj'!I57)^(1/5)-1,"n/a")</f>
        <v>-0.10060226668995209</v>
      </c>
      <c r="O57" s="156">
        <f>IFERROR(('Tor Emp Adj'!O57/'Tor Emp Adj'!J57)^(1/5)-1,"n/a")</f>
        <v>-0.20057152442498416</v>
      </c>
      <c r="P57" s="156">
        <f>IFERROR(('Tor Emp Adj'!P57/'Tor Emp Adj'!K57)^(1/5)-1,"n/a")</f>
        <v>-3.8005228869350205E-2</v>
      </c>
      <c r="Q57" s="156">
        <f>IFERROR(('Tor Emp Adj'!Q57/'Tor Emp Adj'!L57)^(1/5)-1,"n/a")</f>
        <v>-1</v>
      </c>
      <c r="R57" s="156">
        <f>IFERROR(('Tor Emp Adj'!R57/'Tor Emp Adj'!M57)^(1/5)-1,"n/a")</f>
        <v>-0.18244044585989949</v>
      </c>
      <c r="S57" s="156">
        <f>IFERROR(('Tor Emp Adj'!S57/'Tor Emp Adj'!N57)^(1/5)-1,"n/a")</f>
        <v>-2.9467320222094417E-2</v>
      </c>
      <c r="T57" s="156">
        <f>IFERROR(('Tor Emp Adj'!T57/'Tor Emp Adj'!O57)^(1/5)-1,"n/a")</f>
        <v>-2.3528445102444229E-2</v>
      </c>
      <c r="U57" s="156">
        <f>IFERROR(('Tor Emp Adj'!U57/'Tor Emp Adj'!P57)^(1/5)-1,"n/a")</f>
        <v>-6.8322254191796827E-2</v>
      </c>
      <c r="V57" s="156" t="str">
        <f>IFERROR(('Tor Emp Adj'!V57/'Tor Emp Adj'!Q57)^(1/5)-1,"n/a")</f>
        <v>n/a</v>
      </c>
      <c r="W57" s="156">
        <f>IFERROR(('Tor Emp Adj'!W57/'Tor Emp Adj'!R57)^(1/5)-1,"n/a")</f>
        <v>-1</v>
      </c>
      <c r="X57" s="156">
        <f>IFERROR(('Tor Emp Adj'!X57/'Tor Emp Adj'!S57)^(1/5)-1,"n/a")</f>
        <v>-0.11750689820527405</v>
      </c>
      <c r="Y57" s="156">
        <f>IFERROR(('Tor Emp Adj'!Y57/'Tor Emp Adj'!T57)^(1/5)-1,"n/a")</f>
        <v>-8.9693954738760961E-3</v>
      </c>
    </row>
    <row r="58" spans="1:25" x14ac:dyDescent="0.25">
      <c r="A58" s="7" t="s">
        <v>52</v>
      </c>
      <c r="B58" s="7"/>
      <c r="C58" s="14">
        <v>3362</v>
      </c>
      <c r="D58" s="65"/>
      <c r="E58" s="65"/>
      <c r="F58" s="65"/>
      <c r="G58" s="65"/>
      <c r="H58" s="65"/>
      <c r="I58" s="70" t="str">
        <f>IFERROR(('Tor Emp Adj'!I58/'Tor Emp Adj'!D58)^(1/5)-1,"n/a")</f>
        <v>n/a</v>
      </c>
      <c r="J58" s="70" t="str">
        <f>IFERROR(('Tor Emp Adj'!J58/'Tor Emp Adj'!E58)^(1/5)-1,"n/a")</f>
        <v>n/a</v>
      </c>
      <c r="K58" s="70" t="str">
        <f>IFERROR(('Tor Emp Adj'!K58/'Tor Emp Adj'!F58)^(1/5)-1,"n/a")</f>
        <v>n/a</v>
      </c>
      <c r="L58" s="70" t="str">
        <f>IFERROR(('Tor Emp Adj'!L58/'Tor Emp Adj'!G58)^(1/5)-1,"n/a")</f>
        <v>n/a</v>
      </c>
      <c r="M58" s="156" t="str">
        <f>IFERROR(('Tor Emp Adj'!M58/'Tor Emp Adj'!H58)^(1/5)-1,"n/a")</f>
        <v>n/a</v>
      </c>
      <c r="N58" s="156" t="str">
        <f>IFERROR(('Tor Emp Adj'!N58/'Tor Emp Adj'!I58)^(1/5)-1,"n/a")</f>
        <v>n/a</v>
      </c>
      <c r="O58" s="156" t="str">
        <f>IFERROR(('Tor Emp Adj'!O58/'Tor Emp Adj'!J58)^(1/5)-1,"n/a")</f>
        <v>n/a</v>
      </c>
      <c r="P58" s="156" t="str">
        <f>IFERROR(('Tor Emp Adj'!P58/'Tor Emp Adj'!K58)^(1/5)-1,"n/a")</f>
        <v>n/a</v>
      </c>
      <c r="Q58" s="156" t="str">
        <f>IFERROR(('Tor Emp Adj'!Q58/'Tor Emp Adj'!L58)^(1/5)-1,"n/a")</f>
        <v>n/a</v>
      </c>
      <c r="R58" s="156" t="str">
        <f>IFERROR(('Tor Emp Adj'!R58/'Tor Emp Adj'!M58)^(1/5)-1,"n/a")</f>
        <v>n/a</v>
      </c>
      <c r="S58" s="156" t="str">
        <f>IFERROR(('Tor Emp Adj'!S58/'Tor Emp Adj'!N58)^(1/5)-1,"n/a")</f>
        <v>n/a</v>
      </c>
      <c r="T58" s="156" t="str">
        <f>IFERROR(('Tor Emp Adj'!T58/'Tor Emp Adj'!O58)^(1/5)-1,"n/a")</f>
        <v>n/a</v>
      </c>
      <c r="U58" s="156" t="str">
        <f>IFERROR(('Tor Emp Adj'!U58/'Tor Emp Adj'!P58)^(1/5)-1,"n/a")</f>
        <v>n/a</v>
      </c>
      <c r="V58" s="156" t="str">
        <f>IFERROR(('Tor Emp Adj'!V58/'Tor Emp Adj'!Q58)^(1/5)-1,"n/a")</f>
        <v>n/a</v>
      </c>
      <c r="W58" s="156" t="str">
        <f>IFERROR(('Tor Emp Adj'!W58/'Tor Emp Adj'!R58)^(1/5)-1,"n/a")</f>
        <v>n/a</v>
      </c>
      <c r="X58" s="156" t="str">
        <f>IFERROR(('Tor Emp Adj'!X58/'Tor Emp Adj'!S58)^(1/5)-1,"n/a")</f>
        <v>n/a</v>
      </c>
      <c r="Y58" s="156" t="str">
        <f>IFERROR(('Tor Emp Adj'!Y58/'Tor Emp Adj'!T58)^(1/5)-1,"n/a")</f>
        <v>n/a</v>
      </c>
    </row>
    <row r="59" spans="1:25" x14ac:dyDescent="0.25">
      <c r="A59" s="7" t="s">
        <v>53</v>
      </c>
      <c r="B59" s="7"/>
      <c r="C59" s="14">
        <v>3363</v>
      </c>
      <c r="D59" s="65"/>
      <c r="E59" s="65"/>
      <c r="F59" s="65"/>
      <c r="G59" s="65"/>
      <c r="H59" s="65"/>
      <c r="I59" s="70">
        <f>IFERROR(('Tor Emp Adj'!I59/'Tor Emp Adj'!D59)^(1/5)-1,"n/a")</f>
        <v>9.7172843603269721E-2</v>
      </c>
      <c r="J59" s="70">
        <f>IFERROR(('Tor Emp Adj'!J59/'Tor Emp Adj'!E59)^(1/5)-1,"n/a")</f>
        <v>8.8487747104847525E-2</v>
      </c>
      <c r="K59" s="70">
        <f>IFERROR(('Tor Emp Adj'!K59/'Tor Emp Adj'!F59)^(1/5)-1,"n/a")</f>
        <v>7.7101696123302865E-3</v>
      </c>
      <c r="L59" s="70">
        <f>IFERROR(('Tor Emp Adj'!L59/'Tor Emp Adj'!G59)^(1/5)-1,"n/a")</f>
        <v>-6.8722156211628582E-2</v>
      </c>
      <c r="M59" s="156">
        <f>IFERROR(('Tor Emp Adj'!M59/'Tor Emp Adj'!H59)^(1/5)-1,"n/a")</f>
        <v>-0.10903030230841515</v>
      </c>
      <c r="N59" s="156">
        <f>IFERROR(('Tor Emp Adj'!N59/'Tor Emp Adj'!I59)^(1/5)-1,"n/a")</f>
        <v>-0.17905752904952921</v>
      </c>
      <c r="O59" s="156">
        <f>IFERROR(('Tor Emp Adj'!O59/'Tor Emp Adj'!J59)^(1/5)-1,"n/a")</f>
        <v>-0.18323924253754165</v>
      </c>
      <c r="P59" s="156">
        <f>IFERROR(('Tor Emp Adj'!P59/'Tor Emp Adj'!K59)^(1/5)-1,"n/a")</f>
        <v>-0.23315706392877478</v>
      </c>
      <c r="Q59" s="156">
        <f>IFERROR(('Tor Emp Adj'!Q59/'Tor Emp Adj'!L59)^(1/5)-1,"n/a")</f>
        <v>-0.22247241994633049</v>
      </c>
      <c r="R59" s="156">
        <f>IFERROR(('Tor Emp Adj'!R59/'Tor Emp Adj'!M59)^(1/5)-1,"n/a")</f>
        <v>-7.4094347469783051E-2</v>
      </c>
      <c r="S59" s="156">
        <f>IFERROR(('Tor Emp Adj'!S59/'Tor Emp Adj'!N59)^(1/5)-1,"n/a")</f>
        <v>-0.12748369879317378</v>
      </c>
      <c r="T59" s="156">
        <f>IFERROR(('Tor Emp Adj'!T59/'Tor Emp Adj'!O59)^(1/5)-1,"n/a")</f>
        <v>-1.4832593735143118E-2</v>
      </c>
      <c r="U59" s="156">
        <f>IFERROR(('Tor Emp Adj'!U59/'Tor Emp Adj'!P59)^(1/5)-1,"n/a")</f>
        <v>-2.1880124230087783E-2</v>
      </c>
      <c r="V59" s="156">
        <f>IFERROR(('Tor Emp Adj'!V59/'Tor Emp Adj'!Q59)^(1/5)-1,"n/a")</f>
        <v>0.15467370528759439</v>
      </c>
      <c r="W59" s="156">
        <f>IFERROR(('Tor Emp Adj'!W59/'Tor Emp Adj'!R59)^(1/5)-1,"n/a")</f>
        <v>-4.4950072811209885E-2</v>
      </c>
      <c r="X59" s="156">
        <f>IFERROR(('Tor Emp Adj'!X59/'Tor Emp Adj'!S59)^(1/5)-1,"n/a")</f>
        <v>1.4116691724868069E-2</v>
      </c>
      <c r="Y59" s="156">
        <f>IFERROR(('Tor Emp Adj'!Y59/'Tor Emp Adj'!T59)^(1/5)-1,"n/a")</f>
        <v>-0.10173997172500671</v>
      </c>
    </row>
    <row r="60" spans="1:25" x14ac:dyDescent="0.25">
      <c r="A60" s="7" t="s">
        <v>54</v>
      </c>
      <c r="B60" s="7"/>
      <c r="C60" s="14">
        <v>3364</v>
      </c>
      <c r="D60" s="65"/>
      <c r="E60" s="65"/>
      <c r="F60" s="65"/>
      <c r="G60" s="65"/>
      <c r="H60" s="65"/>
      <c r="I60" s="70">
        <f>IFERROR(('Tor Emp Adj'!I60/'Tor Emp Adj'!D60)^(1/5)-1,"n/a")</f>
        <v>-0.11699813618329336</v>
      </c>
      <c r="J60" s="70">
        <f>IFERROR(('Tor Emp Adj'!J60/'Tor Emp Adj'!E60)^(1/5)-1,"n/a")</f>
        <v>-0.10773806511959338</v>
      </c>
      <c r="K60" s="70">
        <f>IFERROR(('Tor Emp Adj'!K60/'Tor Emp Adj'!F60)^(1/5)-1,"n/a")</f>
        <v>-9.0515599016296688E-2</v>
      </c>
      <c r="L60" s="70">
        <f>IFERROR(('Tor Emp Adj'!L60/'Tor Emp Adj'!G60)^(1/5)-1,"n/a")</f>
        <v>-6.5257948254289211E-2</v>
      </c>
      <c r="M60" s="156">
        <f>IFERROR(('Tor Emp Adj'!M60/'Tor Emp Adj'!H60)^(1/5)-1,"n/a")</f>
        <v>0.13100272872817431</v>
      </c>
      <c r="N60" s="156">
        <f>IFERROR(('Tor Emp Adj'!N60/'Tor Emp Adj'!I60)^(1/5)-1,"n/a")</f>
        <v>8.0005575068877288E-2</v>
      </c>
      <c r="O60" s="156">
        <f>IFERROR(('Tor Emp Adj'!O60/'Tor Emp Adj'!J60)^(1/5)-1,"n/a")</f>
        <v>0.1316467596598796</v>
      </c>
      <c r="P60" s="156">
        <f>IFERROR(('Tor Emp Adj'!P60/'Tor Emp Adj'!K60)^(1/5)-1,"n/a")</f>
        <v>0.13511750720609661</v>
      </c>
      <c r="Q60" s="156">
        <f>IFERROR(('Tor Emp Adj'!Q60/'Tor Emp Adj'!L60)^(1/5)-1,"n/a")</f>
        <v>-4.1613184727949504E-2</v>
      </c>
      <c r="R60" s="156">
        <f>IFERROR(('Tor Emp Adj'!R60/'Tor Emp Adj'!M60)^(1/5)-1,"n/a")</f>
        <v>0.10609625401536915</v>
      </c>
      <c r="S60" s="156">
        <f>IFERROR(('Tor Emp Adj'!S60/'Tor Emp Adj'!N60)^(1/5)-1,"n/a")</f>
        <v>-4.3861933585213508E-2</v>
      </c>
      <c r="T60" s="156">
        <f>IFERROR(('Tor Emp Adj'!T60/'Tor Emp Adj'!O60)^(1/5)-1,"n/a")</f>
        <v>-9.124853983915715E-3</v>
      </c>
      <c r="U60" s="156">
        <f>IFERROR(('Tor Emp Adj'!U60/'Tor Emp Adj'!P60)^(1/5)-1,"n/a")</f>
        <v>-5.2892390581183002E-2</v>
      </c>
      <c r="V60" s="156">
        <f>IFERROR(('Tor Emp Adj'!V60/'Tor Emp Adj'!Q60)^(1/5)-1,"n/a")</f>
        <v>0.11601127063795924</v>
      </c>
      <c r="W60" s="156">
        <f>IFERROR(('Tor Emp Adj'!W60/'Tor Emp Adj'!R60)^(1/5)-1,"n/a")</f>
        <v>-2.3498957535019516E-2</v>
      </c>
      <c r="X60" s="156">
        <f>IFERROR(('Tor Emp Adj'!X60/'Tor Emp Adj'!S60)^(1/5)-1,"n/a")</f>
        <v>-7.1162978846699421E-3</v>
      </c>
      <c r="Y60" s="156">
        <f>IFERROR(('Tor Emp Adj'!Y60/'Tor Emp Adj'!T60)^(1/5)-1,"n/a")</f>
        <v>-2.2704573402184458E-2</v>
      </c>
    </row>
    <row r="61" spans="1:25" x14ac:dyDescent="0.25">
      <c r="A61" s="7" t="s">
        <v>55</v>
      </c>
      <c r="B61" s="7"/>
      <c r="C61" s="14" t="s">
        <v>195</v>
      </c>
      <c r="D61" s="65"/>
      <c r="E61" s="65"/>
      <c r="F61" s="65"/>
      <c r="G61" s="65"/>
      <c r="H61" s="65"/>
      <c r="I61" s="70" t="str">
        <f>IFERROR(('Tor Emp Adj'!I61/'Tor Emp Adj'!D61)^(1/5)-1,"n/a")</f>
        <v>n/a</v>
      </c>
      <c r="J61" s="70" t="str">
        <f>IFERROR(('Tor Emp Adj'!J61/'Tor Emp Adj'!E61)^(1/5)-1,"n/a")</f>
        <v>n/a</v>
      </c>
      <c r="K61" s="70" t="str">
        <f>IFERROR(('Tor Emp Adj'!K61/'Tor Emp Adj'!F61)^(1/5)-1,"n/a")</f>
        <v>n/a</v>
      </c>
      <c r="L61" s="70" t="str">
        <f>IFERROR(('Tor Emp Adj'!L61/'Tor Emp Adj'!G61)^(1/5)-1,"n/a")</f>
        <v>n/a</v>
      </c>
      <c r="M61" s="156" t="str">
        <f>IFERROR(('Tor Emp Adj'!M61/'Tor Emp Adj'!H61)^(1/5)-1,"n/a")</f>
        <v>n/a</v>
      </c>
      <c r="N61" s="156" t="str">
        <f>IFERROR(('Tor Emp Adj'!N61/'Tor Emp Adj'!I61)^(1/5)-1,"n/a")</f>
        <v>n/a</v>
      </c>
      <c r="O61" s="156" t="str">
        <f>IFERROR(('Tor Emp Adj'!O61/'Tor Emp Adj'!J61)^(1/5)-1,"n/a")</f>
        <v>n/a</v>
      </c>
      <c r="P61" s="156" t="str">
        <f>IFERROR(('Tor Emp Adj'!P61/'Tor Emp Adj'!K61)^(1/5)-1,"n/a")</f>
        <v>n/a</v>
      </c>
      <c r="Q61" s="156" t="str">
        <f>IFERROR(('Tor Emp Adj'!Q61/'Tor Emp Adj'!L61)^(1/5)-1,"n/a")</f>
        <v>n/a</v>
      </c>
      <c r="R61" s="156" t="str">
        <f>IFERROR(('Tor Emp Adj'!R61/'Tor Emp Adj'!M61)^(1/5)-1,"n/a")</f>
        <v>n/a</v>
      </c>
      <c r="S61" s="156" t="str">
        <f>IFERROR(('Tor Emp Adj'!S61/'Tor Emp Adj'!N61)^(1/5)-1,"n/a")</f>
        <v>n/a</v>
      </c>
      <c r="T61" s="156" t="str">
        <f>IFERROR(('Tor Emp Adj'!T61/'Tor Emp Adj'!O61)^(1/5)-1,"n/a")</f>
        <v>n/a</v>
      </c>
      <c r="U61" s="156" t="str">
        <f>IFERROR(('Tor Emp Adj'!U61/'Tor Emp Adj'!P61)^(1/5)-1,"n/a")</f>
        <v>n/a</v>
      </c>
      <c r="V61" s="156" t="str">
        <f>IFERROR(('Tor Emp Adj'!V61/'Tor Emp Adj'!Q61)^(1/5)-1,"n/a")</f>
        <v>n/a</v>
      </c>
      <c r="W61" s="156" t="str">
        <f>IFERROR(('Tor Emp Adj'!W61/'Tor Emp Adj'!R61)^(1/5)-1,"n/a")</f>
        <v>n/a</v>
      </c>
      <c r="X61" s="156" t="str">
        <f>IFERROR(('Tor Emp Adj'!X61/'Tor Emp Adj'!S61)^(1/5)-1,"n/a")</f>
        <v>n/a</v>
      </c>
      <c r="Y61" s="156" t="str">
        <f>IFERROR(('Tor Emp Adj'!Y61/'Tor Emp Adj'!T61)^(1/5)-1,"n/a")</f>
        <v>n/a</v>
      </c>
    </row>
    <row r="62" spans="1:25" x14ac:dyDescent="0.25">
      <c r="A62" s="6" t="s">
        <v>56</v>
      </c>
      <c r="B62" s="6"/>
      <c r="C62" s="14">
        <v>337</v>
      </c>
      <c r="D62" s="65"/>
      <c r="E62" s="65"/>
      <c r="F62" s="65"/>
      <c r="G62" s="65"/>
      <c r="H62" s="65"/>
      <c r="I62" s="70">
        <f>IFERROR(('Tor Emp Adj'!I62/'Tor Emp Adj'!D62)^(1/5)-1,"n/a")</f>
        <v>0.19467290393836345</v>
      </c>
      <c r="J62" s="70">
        <f>IFERROR(('Tor Emp Adj'!J62/'Tor Emp Adj'!E62)^(1/5)-1,"n/a")</f>
        <v>7.8873816132414953E-2</v>
      </c>
      <c r="K62" s="70">
        <f>IFERROR(('Tor Emp Adj'!K62/'Tor Emp Adj'!F62)^(1/5)-1,"n/a")</f>
        <v>2.0519188461253446E-2</v>
      </c>
      <c r="L62" s="70">
        <f>IFERROR(('Tor Emp Adj'!L62/'Tor Emp Adj'!G62)^(1/5)-1,"n/a")</f>
        <v>-7.8698448656373099E-2</v>
      </c>
      <c r="M62" s="156">
        <f>IFERROR(('Tor Emp Adj'!M62/'Tor Emp Adj'!H62)^(1/5)-1,"n/a")</f>
        <v>-6.6081745146443494E-2</v>
      </c>
      <c r="N62" s="156">
        <f>IFERROR(('Tor Emp Adj'!N62/'Tor Emp Adj'!I62)^(1/5)-1,"n/a")</f>
        <v>-4.8077248395777539E-2</v>
      </c>
      <c r="O62" s="156">
        <f>IFERROR(('Tor Emp Adj'!O62/'Tor Emp Adj'!J62)^(1/5)-1,"n/a")</f>
        <v>-0.1079447729053109</v>
      </c>
      <c r="P62" s="156">
        <f>IFERROR(('Tor Emp Adj'!P62/'Tor Emp Adj'!K62)^(1/5)-1,"n/a")</f>
        <v>-0.168681410899024</v>
      </c>
      <c r="Q62" s="156">
        <f>IFERROR(('Tor Emp Adj'!Q62/'Tor Emp Adj'!L62)^(1/5)-1,"n/a")</f>
        <v>-7.396283924894953E-2</v>
      </c>
      <c r="R62" s="156">
        <f>IFERROR(('Tor Emp Adj'!R62/'Tor Emp Adj'!M62)^(1/5)-1,"n/a")</f>
        <v>-8.415565365449873E-2</v>
      </c>
      <c r="S62" s="156">
        <f>IFERROR(('Tor Emp Adj'!S62/'Tor Emp Adj'!N62)^(1/5)-1,"n/a")</f>
        <v>-0.12096692404520293</v>
      </c>
      <c r="T62" s="156">
        <f>IFERROR(('Tor Emp Adj'!T62/'Tor Emp Adj'!O62)^(1/5)-1,"n/a")</f>
        <v>-6.6344876084324267E-2</v>
      </c>
      <c r="U62" s="156">
        <f>IFERROR(('Tor Emp Adj'!U62/'Tor Emp Adj'!P62)^(1/5)-1,"n/a")</f>
        <v>-8.8209386736339268E-2</v>
      </c>
      <c r="V62" s="156">
        <f>IFERROR(('Tor Emp Adj'!V62/'Tor Emp Adj'!Q62)^(1/5)-1,"n/a")</f>
        <v>7.3565440892902068E-3</v>
      </c>
      <c r="W62" s="156">
        <f>IFERROR(('Tor Emp Adj'!W62/'Tor Emp Adj'!R62)^(1/5)-1,"n/a")</f>
        <v>-1.26017542761514E-3</v>
      </c>
      <c r="X62" s="156">
        <f>IFERROR(('Tor Emp Adj'!X62/'Tor Emp Adj'!S62)^(1/5)-1,"n/a")</f>
        <v>4.2467694849013915E-2</v>
      </c>
      <c r="Y62" s="156">
        <f>IFERROR(('Tor Emp Adj'!Y62/'Tor Emp Adj'!T62)^(1/5)-1,"n/a")</f>
        <v>0.1892237003021926</v>
      </c>
    </row>
    <row r="63" spans="1:25" x14ac:dyDescent="0.25">
      <c r="A63" s="7" t="s">
        <v>57</v>
      </c>
      <c r="B63" s="7"/>
      <c r="C63" s="14">
        <v>3372</v>
      </c>
      <c r="D63" s="65"/>
      <c r="E63" s="65"/>
      <c r="F63" s="65"/>
      <c r="G63" s="65"/>
      <c r="H63" s="65"/>
      <c r="I63" s="70">
        <f>IFERROR(('Tor Emp Adj'!I63/'Tor Emp Adj'!D63)^(1/5)-1,"n/a")</f>
        <v>0.27735500013649284</v>
      </c>
      <c r="J63" s="70">
        <f>IFERROR(('Tor Emp Adj'!J63/'Tor Emp Adj'!E63)^(1/5)-1,"n/a")</f>
        <v>0.13737649666220353</v>
      </c>
      <c r="K63" s="70">
        <f>IFERROR(('Tor Emp Adj'!K63/'Tor Emp Adj'!F63)^(1/5)-1,"n/a")</f>
        <v>-7.7533427405696576E-2</v>
      </c>
      <c r="L63" s="70">
        <f>IFERROR(('Tor Emp Adj'!L63/'Tor Emp Adj'!G63)^(1/5)-1,"n/a")</f>
        <v>-0.14619863784407894</v>
      </c>
      <c r="M63" s="156">
        <f>IFERROR(('Tor Emp Adj'!M63/'Tor Emp Adj'!H63)^(1/5)-1,"n/a")</f>
        <v>-2.1782411358064691E-2</v>
      </c>
      <c r="N63" s="156">
        <f>IFERROR(('Tor Emp Adj'!N63/'Tor Emp Adj'!I63)^(1/5)-1,"n/a")</f>
        <v>1.3676290625294518E-2</v>
      </c>
      <c r="O63" s="156">
        <f>IFERROR(('Tor Emp Adj'!O63/'Tor Emp Adj'!J63)^(1/5)-1,"n/a")</f>
        <v>-2.990428151892921E-2</v>
      </c>
      <c r="P63" s="156">
        <f>IFERROR(('Tor Emp Adj'!P63/'Tor Emp Adj'!K63)^(1/5)-1,"n/a")</f>
        <v>2.1917616283180008E-2</v>
      </c>
      <c r="Q63" s="156">
        <f>IFERROR(('Tor Emp Adj'!Q63/'Tor Emp Adj'!L63)^(1/5)-1,"n/a")</f>
        <v>-4.6545111173034059E-2</v>
      </c>
      <c r="R63" s="156">
        <f>IFERROR(('Tor Emp Adj'!R63/'Tor Emp Adj'!M63)^(1/5)-1,"n/a")</f>
        <v>-6.0240779876423955E-2</v>
      </c>
      <c r="S63" s="156">
        <f>IFERROR(('Tor Emp Adj'!S63/'Tor Emp Adj'!N63)^(1/5)-1,"n/a")</f>
        <v>-0.14452837045936184</v>
      </c>
      <c r="T63" s="156">
        <f>IFERROR(('Tor Emp Adj'!T63/'Tor Emp Adj'!O63)^(1/5)-1,"n/a")</f>
        <v>-0.10387780604945562</v>
      </c>
      <c r="U63" s="156">
        <f>IFERROR(('Tor Emp Adj'!U63/'Tor Emp Adj'!P63)^(1/5)-1,"n/a")</f>
        <v>-0.17506602501160351</v>
      </c>
      <c r="V63" s="156">
        <f>IFERROR(('Tor Emp Adj'!V63/'Tor Emp Adj'!Q63)^(1/5)-1,"n/a")</f>
        <v>0.12162699001641641</v>
      </c>
      <c r="W63" s="156">
        <f>IFERROR(('Tor Emp Adj'!W63/'Tor Emp Adj'!R63)^(1/5)-1,"n/a")</f>
        <v>-3.2983738159975351E-2</v>
      </c>
      <c r="X63" s="156">
        <f>IFERROR(('Tor Emp Adj'!X63/'Tor Emp Adj'!S63)^(1/5)-1,"n/a")</f>
        <v>-1</v>
      </c>
      <c r="Y63" s="156">
        <f>IFERROR(('Tor Emp Adj'!Y63/'Tor Emp Adj'!T63)^(1/5)-1,"n/a")</f>
        <v>-4.5650974391545196E-2</v>
      </c>
    </row>
    <row r="64" spans="1:25" x14ac:dyDescent="0.25">
      <c r="A64" s="6" t="s">
        <v>58</v>
      </c>
      <c r="B64" s="6"/>
      <c r="C64" s="14">
        <v>339</v>
      </c>
      <c r="D64" s="65"/>
      <c r="E64" s="65"/>
      <c r="F64" s="65"/>
      <c r="G64" s="65"/>
      <c r="H64" s="65"/>
      <c r="I64" s="70">
        <f>IFERROR(('Tor Emp Adj'!I64/'Tor Emp Adj'!D64)^(1/5)-1,"n/a")</f>
        <v>-5.8154287943710248E-3</v>
      </c>
      <c r="J64" s="70">
        <f>IFERROR(('Tor Emp Adj'!J64/'Tor Emp Adj'!E64)^(1/5)-1,"n/a")</f>
        <v>-5.6849882089575199E-2</v>
      </c>
      <c r="K64" s="70">
        <f>IFERROR(('Tor Emp Adj'!K64/'Tor Emp Adj'!F64)^(1/5)-1,"n/a")</f>
        <v>4.459613781885885E-2</v>
      </c>
      <c r="L64" s="70">
        <f>IFERROR(('Tor Emp Adj'!L64/'Tor Emp Adj'!G64)^(1/5)-1,"n/a")</f>
        <v>-7.8389286207622977E-3</v>
      </c>
      <c r="M64" s="156">
        <f>IFERROR(('Tor Emp Adj'!M64/'Tor Emp Adj'!H64)^(1/5)-1,"n/a")</f>
        <v>-6.0259692901854178E-2</v>
      </c>
      <c r="N64" s="156">
        <f>IFERROR(('Tor Emp Adj'!N64/'Tor Emp Adj'!I64)^(1/5)-1,"n/a")</f>
        <v>-3.7336594521187205E-2</v>
      </c>
      <c r="O64" s="156">
        <f>IFERROR(('Tor Emp Adj'!O64/'Tor Emp Adj'!J64)^(1/5)-1,"n/a")</f>
        <v>-5.2767837163081088E-2</v>
      </c>
      <c r="P64" s="156">
        <f>IFERROR(('Tor Emp Adj'!P64/'Tor Emp Adj'!K64)^(1/5)-1,"n/a")</f>
        <v>-0.12075257586471999</v>
      </c>
      <c r="Q64" s="156">
        <f>IFERROR(('Tor Emp Adj'!Q64/'Tor Emp Adj'!L64)^(1/5)-1,"n/a")</f>
        <v>-8.9471337250126126E-2</v>
      </c>
      <c r="R64" s="156">
        <f>IFERROR(('Tor Emp Adj'!R64/'Tor Emp Adj'!M64)^(1/5)-1,"n/a")</f>
        <v>-5.4453400871463775E-2</v>
      </c>
      <c r="S64" s="156">
        <f>IFERROR(('Tor Emp Adj'!S64/'Tor Emp Adj'!N64)^(1/5)-1,"n/a")</f>
        <v>7.844111269553844E-2</v>
      </c>
      <c r="T64" s="156">
        <f>IFERROR(('Tor Emp Adj'!T64/'Tor Emp Adj'!O64)^(1/5)-1,"n/a")</f>
        <v>9.3161467290878264E-2</v>
      </c>
      <c r="U64" s="156">
        <f>IFERROR(('Tor Emp Adj'!U64/'Tor Emp Adj'!P64)^(1/5)-1,"n/a")</f>
        <v>0.12613827500185182</v>
      </c>
      <c r="V64" s="156">
        <f>IFERROR(('Tor Emp Adj'!V64/'Tor Emp Adj'!Q64)^(1/5)-1,"n/a")</f>
        <v>9.676193414245482E-2</v>
      </c>
      <c r="W64" s="156">
        <f>IFERROR(('Tor Emp Adj'!W64/'Tor Emp Adj'!R64)^(1/5)-1,"n/a")</f>
        <v>8.9839482200082976E-2</v>
      </c>
      <c r="X64" s="156">
        <f>IFERROR(('Tor Emp Adj'!X64/'Tor Emp Adj'!S64)^(1/5)-1,"n/a")</f>
        <v>-3.3950263013864168E-2</v>
      </c>
      <c r="Y64" s="156">
        <f>IFERROR(('Tor Emp Adj'!Y64/'Tor Emp Adj'!T64)^(1/5)-1,"n/a")</f>
        <v>3.918189028890473E-2</v>
      </c>
    </row>
    <row r="65" spans="1:25" x14ac:dyDescent="0.25">
      <c r="A65" s="7" t="s">
        <v>59</v>
      </c>
      <c r="B65" s="7"/>
      <c r="C65" s="14">
        <v>3391</v>
      </c>
      <c r="D65" s="65"/>
      <c r="E65" s="65"/>
      <c r="F65" s="65"/>
      <c r="G65" s="65"/>
      <c r="H65" s="65"/>
      <c r="I65" s="70">
        <f>IFERROR(('Tor Emp Adj'!I65/'Tor Emp Adj'!D65)^(1/5)-1,"n/a")</f>
        <v>3.3694753307450753E-2</v>
      </c>
      <c r="J65" s="70">
        <f>IFERROR(('Tor Emp Adj'!J65/'Tor Emp Adj'!E65)^(1/5)-1,"n/a")</f>
        <v>-1</v>
      </c>
      <c r="K65" s="70">
        <f>IFERROR(('Tor Emp Adj'!K65/'Tor Emp Adj'!F65)^(1/5)-1,"n/a")</f>
        <v>-4.1951332798596419E-2</v>
      </c>
      <c r="L65" s="70" t="str">
        <f>IFERROR(('Tor Emp Adj'!L65/'Tor Emp Adj'!G65)^(1/5)-1,"n/a")</f>
        <v>n/a</v>
      </c>
      <c r="M65" s="156">
        <f>IFERROR(('Tor Emp Adj'!M65/'Tor Emp Adj'!H65)^(1/5)-1,"n/a")</f>
        <v>2.3959678153075314E-2</v>
      </c>
      <c r="N65" s="156">
        <f>IFERROR(('Tor Emp Adj'!N65/'Tor Emp Adj'!I65)^(1/5)-1,"n/a")</f>
        <v>-1.8102971886062247E-2</v>
      </c>
      <c r="O65" s="156" t="str">
        <f>IFERROR(('Tor Emp Adj'!O65/'Tor Emp Adj'!J65)^(1/5)-1,"n/a")</f>
        <v>n/a</v>
      </c>
      <c r="P65" s="156">
        <f>IFERROR(('Tor Emp Adj'!P65/'Tor Emp Adj'!K65)^(1/5)-1,"n/a")</f>
        <v>-6.8624501710063845E-2</v>
      </c>
      <c r="Q65" s="156" t="str">
        <f>IFERROR(('Tor Emp Adj'!Q65/'Tor Emp Adj'!L65)^(1/5)-1,"n/a")</f>
        <v>n/a</v>
      </c>
      <c r="R65" s="156">
        <f>IFERROR(('Tor Emp Adj'!R65/'Tor Emp Adj'!M65)^(1/5)-1,"n/a")</f>
        <v>-9.8975721323896204E-2</v>
      </c>
      <c r="S65" s="156">
        <f>IFERROR(('Tor Emp Adj'!S65/'Tor Emp Adj'!N65)^(1/5)-1,"n/a")</f>
        <v>-8.3341786125282757E-3</v>
      </c>
      <c r="T65" s="156">
        <f>IFERROR(('Tor Emp Adj'!T65/'Tor Emp Adj'!O65)^(1/5)-1,"n/a")</f>
        <v>-5.1988334972522532E-3</v>
      </c>
      <c r="U65" s="156">
        <f>IFERROR(('Tor Emp Adj'!U65/'Tor Emp Adj'!P65)^(1/5)-1,"n/a")</f>
        <v>1.4966278614927608E-2</v>
      </c>
      <c r="V65" s="156">
        <f>IFERROR(('Tor Emp Adj'!V65/'Tor Emp Adj'!Q65)^(1/5)-1,"n/a")</f>
        <v>0.15010669986045899</v>
      </c>
      <c r="W65" s="156">
        <f>IFERROR(('Tor Emp Adj'!W65/'Tor Emp Adj'!R65)^(1/5)-1,"n/a")</f>
        <v>-3.0580590602072744E-2</v>
      </c>
      <c r="X65" s="156">
        <f>IFERROR(('Tor Emp Adj'!X65/'Tor Emp Adj'!S65)^(1/5)-1,"n/a")</f>
        <v>-1.9566810315365113E-2</v>
      </c>
      <c r="Y65" s="156">
        <f>IFERROR(('Tor Emp Adj'!Y65/'Tor Emp Adj'!T65)^(1/5)-1,"n/a")</f>
        <v>-9.6680114909420634E-2</v>
      </c>
    </row>
    <row r="66" spans="1:25" x14ac:dyDescent="0.25">
      <c r="A66" s="9" t="s">
        <v>60</v>
      </c>
      <c r="B66" s="9"/>
      <c r="C66" s="15" t="s">
        <v>196</v>
      </c>
      <c r="D66" s="66"/>
      <c r="E66" s="66"/>
      <c r="F66" s="66"/>
      <c r="G66" s="66"/>
      <c r="H66" s="66"/>
      <c r="I66" s="71">
        <f>IFERROR(('Tor Emp Adj'!I66/'Tor Emp Adj'!D66)^(1/5)-1,"n/a")</f>
        <v>4.9139997964364301E-2</v>
      </c>
      <c r="J66" s="71">
        <f>IFERROR(('Tor Emp Adj'!J66/'Tor Emp Adj'!E66)^(1/5)-1,"n/a")</f>
        <v>1.275189428537904E-2</v>
      </c>
      <c r="K66" s="71">
        <f>IFERROR(('Tor Emp Adj'!K66/'Tor Emp Adj'!F66)^(1/5)-1,"n/a")</f>
        <v>4.40443311946348E-3</v>
      </c>
      <c r="L66" s="71">
        <f>IFERROR(('Tor Emp Adj'!L66/'Tor Emp Adj'!G66)^(1/5)-1,"n/a")</f>
        <v>-3.7235491012948319E-2</v>
      </c>
      <c r="M66" s="157">
        <f>IFERROR(('Tor Emp Adj'!M66/'Tor Emp Adj'!H66)^(1/5)-1,"n/a")</f>
        <v>-6.0123562173301059E-2</v>
      </c>
      <c r="N66" s="157">
        <f>IFERROR(('Tor Emp Adj'!N66/'Tor Emp Adj'!I66)^(1/5)-1,"n/a")</f>
        <v>-8.4565107887824231E-2</v>
      </c>
      <c r="O66" s="157">
        <f>IFERROR(('Tor Emp Adj'!O66/'Tor Emp Adj'!J66)^(1/5)-1,"n/a")</f>
        <v>-7.873765132838273E-2</v>
      </c>
      <c r="P66" s="157">
        <f>IFERROR(('Tor Emp Adj'!P66/'Tor Emp Adj'!K66)^(1/5)-1,"n/a")</f>
        <v>-0.12261648097891364</v>
      </c>
      <c r="Q66" s="157">
        <f>IFERROR(('Tor Emp Adj'!Q66/'Tor Emp Adj'!L66)^(1/5)-1,"n/a")</f>
        <v>-0.10177209950486488</v>
      </c>
      <c r="R66" s="157">
        <f>IFERROR(('Tor Emp Adj'!R66/'Tor Emp Adj'!M66)^(1/5)-1,"n/a")</f>
        <v>-5.4315205302823855E-2</v>
      </c>
      <c r="S66" s="157">
        <f>IFERROR(('Tor Emp Adj'!S66/'Tor Emp Adj'!N66)^(1/5)-1,"n/a")</f>
        <v>-3.1524547040517659E-2</v>
      </c>
      <c r="T66" s="157">
        <f>IFERROR(('Tor Emp Adj'!T66/'Tor Emp Adj'!O66)^(1/5)-1,"n/a")</f>
        <v>-6.9393277134039977E-3</v>
      </c>
      <c r="U66" s="157">
        <f>IFERROR(('Tor Emp Adj'!U66/'Tor Emp Adj'!P66)^(1/5)-1,"n/a")</f>
        <v>2.2048504148114212E-2</v>
      </c>
      <c r="V66" s="157">
        <f>IFERROR(('Tor Emp Adj'!V66/'Tor Emp Adj'!Q66)^(1/5)-1,"n/a")</f>
        <v>3.9079367185233194E-2</v>
      </c>
      <c r="W66" s="157">
        <f>IFERROR(('Tor Emp Adj'!W66/'Tor Emp Adj'!R66)^(1/5)-1,"n/a")</f>
        <v>-3.0722276380608649E-2</v>
      </c>
      <c r="X66" s="157">
        <f>IFERROR(('Tor Emp Adj'!X66/'Tor Emp Adj'!S66)^(1/5)-1,"n/a")</f>
        <v>-3.7178461486561787E-2</v>
      </c>
      <c r="Y66" s="157">
        <f>IFERROR(('Tor Emp Adj'!Y66/'Tor Emp Adj'!T66)^(1/5)-1,"n/a")</f>
        <v>-2.4992508776818467E-2</v>
      </c>
    </row>
    <row r="67" spans="1:25" x14ac:dyDescent="0.25">
      <c r="A67" s="9" t="s">
        <v>61</v>
      </c>
      <c r="B67" s="9"/>
      <c r="C67" s="15" t="s">
        <v>197</v>
      </c>
      <c r="D67" s="66"/>
      <c r="E67" s="66"/>
      <c r="F67" s="66"/>
      <c r="G67" s="66"/>
      <c r="H67" s="66"/>
      <c r="I67" s="71">
        <f>IFERROR(('Tor Emp Adj'!I67/'Tor Emp Adj'!D67)^(1/5)-1,"n/a")</f>
        <v>2.7215867195302001E-2</v>
      </c>
      <c r="J67" s="71">
        <f>IFERROR(('Tor Emp Adj'!J67/'Tor Emp Adj'!E67)^(1/5)-1,"n/a")</f>
        <v>-4.3044459627997744E-3</v>
      </c>
      <c r="K67" s="71">
        <f>IFERROR(('Tor Emp Adj'!K67/'Tor Emp Adj'!F67)^(1/5)-1,"n/a")</f>
        <v>4.800508096562961E-4</v>
      </c>
      <c r="L67" s="71">
        <f>IFERROR(('Tor Emp Adj'!L67/'Tor Emp Adj'!G67)^(1/5)-1,"n/a")</f>
        <v>5.0543188697307784E-2</v>
      </c>
      <c r="M67" s="157">
        <f>IFERROR(('Tor Emp Adj'!M67/'Tor Emp Adj'!H67)^(1/5)-1,"n/a")</f>
        <v>1.8678136277389568E-2</v>
      </c>
      <c r="N67" s="157">
        <f>IFERROR(('Tor Emp Adj'!N67/'Tor Emp Adj'!I67)^(1/5)-1,"n/a")</f>
        <v>-3.4477081788095609E-2</v>
      </c>
      <c r="O67" s="157">
        <f>IFERROR(('Tor Emp Adj'!O67/'Tor Emp Adj'!J67)^(1/5)-1,"n/a")</f>
        <v>-1.3712084715566952E-2</v>
      </c>
      <c r="P67" s="157">
        <f>IFERROR(('Tor Emp Adj'!P67/'Tor Emp Adj'!K67)^(1/5)-1,"n/a")</f>
        <v>-3.0108574726817605E-2</v>
      </c>
      <c r="Q67" s="157">
        <f>IFERROR(('Tor Emp Adj'!Q67/'Tor Emp Adj'!L67)^(1/5)-1,"n/a")</f>
        <v>-9.4460151309872398E-2</v>
      </c>
      <c r="R67" s="157">
        <f>IFERROR(('Tor Emp Adj'!R67/'Tor Emp Adj'!M67)^(1/5)-1,"n/a")</f>
        <v>-6.4721281172986589E-2</v>
      </c>
      <c r="S67" s="157">
        <f>IFERROR(('Tor Emp Adj'!S67/'Tor Emp Adj'!N67)^(1/5)-1,"n/a")</f>
        <v>-1.5561310622362212E-2</v>
      </c>
      <c r="T67" s="157">
        <f>IFERROR(('Tor Emp Adj'!T67/'Tor Emp Adj'!O67)^(1/5)-1,"n/a")</f>
        <v>-2.5294592077232614E-2</v>
      </c>
      <c r="U67" s="157">
        <f>IFERROR(('Tor Emp Adj'!U67/'Tor Emp Adj'!P67)^(1/5)-1,"n/a")</f>
        <v>-1.0526327794157964E-2</v>
      </c>
      <c r="V67" s="157">
        <f>IFERROR(('Tor Emp Adj'!V67/'Tor Emp Adj'!Q67)^(1/5)-1,"n/a")</f>
        <v>2.5218470745922428E-3</v>
      </c>
      <c r="W67" s="157">
        <f>IFERROR(('Tor Emp Adj'!W67/'Tor Emp Adj'!R67)^(1/5)-1,"n/a")</f>
        <v>-6.5870887617955898E-3</v>
      </c>
      <c r="X67" s="157">
        <f>IFERROR(('Tor Emp Adj'!X67/'Tor Emp Adj'!S67)^(1/5)-1,"n/a")</f>
        <v>-5.7342712179945687E-2</v>
      </c>
      <c r="Y67" s="157">
        <f>IFERROR(('Tor Emp Adj'!Y67/'Tor Emp Adj'!T67)^(1/5)-1,"n/a")</f>
        <v>-2.7433489361436414E-2</v>
      </c>
    </row>
    <row r="68" spans="1:25" x14ac:dyDescent="0.25">
      <c r="A68" s="4" t="s">
        <v>62</v>
      </c>
      <c r="B68" s="4"/>
      <c r="C68" s="12" t="s">
        <v>198</v>
      </c>
      <c r="D68" s="63"/>
      <c r="E68" s="63"/>
      <c r="F68" s="63"/>
      <c r="G68" s="63"/>
      <c r="H68" s="63"/>
      <c r="I68" s="68">
        <f>IFERROR(('Tor Emp Adj'!I68/'Tor Emp Adj'!D68)^(1/5)-1,"n/a")</f>
        <v>1.4731173372461992E-2</v>
      </c>
      <c r="J68" s="68">
        <f>IFERROR(('Tor Emp Adj'!J68/'Tor Emp Adj'!E68)^(1/5)-1,"n/a")</f>
        <v>1.5700194042026716E-2</v>
      </c>
      <c r="K68" s="68">
        <f>IFERROR(('Tor Emp Adj'!K68/'Tor Emp Adj'!F68)^(1/5)-1,"n/a")</f>
        <v>1.1999924455083466E-2</v>
      </c>
      <c r="L68" s="68">
        <f>IFERROR(('Tor Emp Adj'!L68/'Tor Emp Adj'!G68)^(1/5)-1,"n/a")</f>
        <v>5.2201980075078813E-2</v>
      </c>
      <c r="M68" s="154">
        <f>IFERROR(('Tor Emp Adj'!M68/'Tor Emp Adj'!H68)^(1/5)-1,"n/a")</f>
        <v>5.5549802202993881E-2</v>
      </c>
      <c r="N68" s="154">
        <f>IFERROR(('Tor Emp Adj'!N68/'Tor Emp Adj'!I68)^(1/5)-1,"n/a")</f>
        <v>6.3169818196293193E-2</v>
      </c>
      <c r="O68" s="154">
        <f>IFERROR(('Tor Emp Adj'!O68/'Tor Emp Adj'!J68)^(1/5)-1,"n/a")</f>
        <v>6.0473771825716893E-2</v>
      </c>
      <c r="P68" s="154">
        <f>IFERROR(('Tor Emp Adj'!P68/'Tor Emp Adj'!K68)^(1/5)-1,"n/a")</f>
        <v>6.0561124132510802E-2</v>
      </c>
      <c r="Q68" s="154">
        <f>IFERROR(('Tor Emp Adj'!Q68/'Tor Emp Adj'!L68)^(1/5)-1,"n/a")</f>
        <v>1.7660189464204779E-2</v>
      </c>
      <c r="R68" s="154">
        <f>IFERROR(('Tor Emp Adj'!R68/'Tor Emp Adj'!M68)^(1/5)-1,"n/a")</f>
        <v>1.3709672179990084E-2</v>
      </c>
      <c r="S68" s="154">
        <f>IFERROR(('Tor Emp Adj'!S68/'Tor Emp Adj'!N68)^(1/5)-1,"n/a")</f>
        <v>1.2542514912100788E-2</v>
      </c>
      <c r="T68" s="154">
        <f>IFERROR(('Tor Emp Adj'!T68/'Tor Emp Adj'!O68)^(1/5)-1,"n/a")</f>
        <v>1.9711786712848012E-2</v>
      </c>
      <c r="U68" s="154">
        <f>IFERROR(('Tor Emp Adj'!U68/'Tor Emp Adj'!P68)^(1/5)-1,"n/a")</f>
        <v>1.2687126917299896E-2</v>
      </c>
      <c r="V68" s="154">
        <f>IFERROR(('Tor Emp Adj'!V68/'Tor Emp Adj'!Q68)^(1/5)-1,"n/a")</f>
        <v>1.8211989103617876E-2</v>
      </c>
      <c r="W68" s="154">
        <f>IFERROR(('Tor Emp Adj'!W68/'Tor Emp Adj'!R68)^(1/5)-1,"n/a")</f>
        <v>1.4476386387775042E-2</v>
      </c>
      <c r="X68" s="154">
        <f>IFERROR(('Tor Emp Adj'!X68/'Tor Emp Adj'!S68)^(1/5)-1,"n/a")</f>
        <v>2.2352411180355469E-2</v>
      </c>
      <c r="Y68" s="154">
        <f>IFERROR(('Tor Emp Adj'!Y68/'Tor Emp Adj'!T68)^(1/5)-1,"n/a")</f>
        <v>1.2505529326375386E-2</v>
      </c>
    </row>
    <row r="69" spans="1:25" x14ac:dyDescent="0.25">
      <c r="A69" s="5" t="s">
        <v>63</v>
      </c>
      <c r="B69" s="5"/>
      <c r="C69" s="13">
        <v>41</v>
      </c>
      <c r="D69" s="64"/>
      <c r="E69" s="64"/>
      <c r="F69" s="64"/>
      <c r="G69" s="64"/>
      <c r="H69" s="64"/>
      <c r="I69" s="69">
        <f>IFERROR(('Tor Emp Adj'!I69/'Tor Emp Adj'!D69)^(1/5)-1,"n/a")</f>
        <v>4.9239845944283989E-2</v>
      </c>
      <c r="J69" s="69">
        <f>IFERROR(('Tor Emp Adj'!J69/'Tor Emp Adj'!E69)^(1/5)-1,"n/a")</f>
        <v>4.023716752318518E-2</v>
      </c>
      <c r="K69" s="69">
        <f>IFERROR(('Tor Emp Adj'!K69/'Tor Emp Adj'!F69)^(1/5)-1,"n/a")</f>
        <v>7.3499865786588181E-3</v>
      </c>
      <c r="L69" s="69">
        <f>IFERROR(('Tor Emp Adj'!L69/'Tor Emp Adj'!G69)^(1/5)-1,"n/a")</f>
        <v>9.3881158878110771E-3</v>
      </c>
      <c r="M69" s="155">
        <f>IFERROR(('Tor Emp Adj'!M69/'Tor Emp Adj'!H69)^(1/5)-1,"n/a")</f>
        <v>-2.8878943110752564E-2</v>
      </c>
      <c r="N69" s="155">
        <f>IFERROR(('Tor Emp Adj'!N69/'Tor Emp Adj'!I69)^(1/5)-1,"n/a")</f>
        <v>9.5785922919744415E-4</v>
      </c>
      <c r="O69" s="155">
        <f>IFERROR(('Tor Emp Adj'!O69/'Tor Emp Adj'!J69)^(1/5)-1,"n/a")</f>
        <v>3.4642882850548062E-2</v>
      </c>
      <c r="P69" s="155">
        <f>IFERROR(('Tor Emp Adj'!P69/'Tor Emp Adj'!K69)^(1/5)-1,"n/a")</f>
        <v>8.6762852729693751E-3</v>
      </c>
      <c r="Q69" s="155">
        <f>IFERROR(('Tor Emp Adj'!Q69/'Tor Emp Adj'!L69)^(1/5)-1,"n/a")</f>
        <v>-8.1988324905183374E-3</v>
      </c>
      <c r="R69" s="155">
        <f>IFERROR(('Tor Emp Adj'!R69/'Tor Emp Adj'!M69)^(1/5)-1,"n/a")</f>
        <v>-7.8797248709703283E-3</v>
      </c>
      <c r="S69" s="155">
        <f>IFERROR(('Tor Emp Adj'!S69/'Tor Emp Adj'!N69)^(1/5)-1,"n/a")</f>
        <v>-2.3676355340905286E-2</v>
      </c>
      <c r="T69" s="155">
        <f>IFERROR(('Tor Emp Adj'!T69/'Tor Emp Adj'!O69)^(1/5)-1,"n/a")</f>
        <v>-5.243012902033195E-2</v>
      </c>
      <c r="U69" s="155">
        <f>IFERROR(('Tor Emp Adj'!U69/'Tor Emp Adj'!P69)^(1/5)-1,"n/a")</f>
        <v>6.2266290576715733E-3</v>
      </c>
      <c r="V69" s="155">
        <f>IFERROR(('Tor Emp Adj'!V69/'Tor Emp Adj'!Q69)^(1/5)-1,"n/a")</f>
        <v>4.5804645844504721E-2</v>
      </c>
      <c r="W69" s="155">
        <f>IFERROR(('Tor Emp Adj'!W69/'Tor Emp Adj'!R69)^(1/5)-1,"n/a")</f>
        <v>5.4312514481449581E-2</v>
      </c>
      <c r="X69" s="155">
        <f>IFERROR(('Tor Emp Adj'!X69/'Tor Emp Adj'!S69)^(1/5)-1,"n/a")</f>
        <v>3.1643321569887917E-2</v>
      </c>
      <c r="Y69" s="155">
        <f>IFERROR(('Tor Emp Adj'!Y69/'Tor Emp Adj'!T69)^(1/5)-1,"n/a")</f>
        <v>2.7030003704192618E-2</v>
      </c>
    </row>
    <row r="70" spans="1:25" x14ac:dyDescent="0.25">
      <c r="A70" s="6" t="s">
        <v>64</v>
      </c>
      <c r="B70" s="6"/>
      <c r="C70" s="14">
        <v>411</v>
      </c>
      <c r="D70" s="65"/>
      <c r="E70" s="65"/>
      <c r="F70" s="65"/>
      <c r="G70" s="65"/>
      <c r="H70" s="65"/>
      <c r="I70" s="70" t="str">
        <f>IFERROR(('Tor Emp Adj'!I70/'Tor Emp Adj'!D70)^(1/5)-1,"n/a")</f>
        <v>n/a</v>
      </c>
      <c r="J70" s="70" t="str">
        <f>IFERROR(('Tor Emp Adj'!J70/'Tor Emp Adj'!E70)^(1/5)-1,"n/a")</f>
        <v>n/a</v>
      </c>
      <c r="K70" s="70" t="str">
        <f>IFERROR(('Tor Emp Adj'!K70/'Tor Emp Adj'!F70)^(1/5)-1,"n/a")</f>
        <v>n/a</v>
      </c>
      <c r="L70" s="70" t="str">
        <f>IFERROR(('Tor Emp Adj'!L70/'Tor Emp Adj'!G70)^(1/5)-1,"n/a")</f>
        <v>n/a</v>
      </c>
      <c r="M70" s="156" t="str">
        <f>IFERROR(('Tor Emp Adj'!M70/'Tor Emp Adj'!H70)^(1/5)-1,"n/a")</f>
        <v>n/a</v>
      </c>
      <c r="N70" s="156" t="str">
        <f>IFERROR(('Tor Emp Adj'!N70/'Tor Emp Adj'!I70)^(1/5)-1,"n/a")</f>
        <v>n/a</v>
      </c>
      <c r="O70" s="156" t="str">
        <f>IFERROR(('Tor Emp Adj'!O70/'Tor Emp Adj'!J70)^(1/5)-1,"n/a")</f>
        <v>n/a</v>
      </c>
      <c r="P70" s="156" t="str">
        <f>IFERROR(('Tor Emp Adj'!P70/'Tor Emp Adj'!K70)^(1/5)-1,"n/a")</f>
        <v>n/a</v>
      </c>
      <c r="Q70" s="156" t="str">
        <f>IFERROR(('Tor Emp Adj'!Q70/'Tor Emp Adj'!L70)^(1/5)-1,"n/a")</f>
        <v>n/a</v>
      </c>
      <c r="R70" s="156" t="str">
        <f>IFERROR(('Tor Emp Adj'!R70/'Tor Emp Adj'!M70)^(1/5)-1,"n/a")</f>
        <v>n/a</v>
      </c>
      <c r="S70" s="156" t="str">
        <f>IFERROR(('Tor Emp Adj'!S70/'Tor Emp Adj'!N70)^(1/5)-1,"n/a")</f>
        <v>n/a</v>
      </c>
      <c r="T70" s="156" t="str">
        <f>IFERROR(('Tor Emp Adj'!T70/'Tor Emp Adj'!O70)^(1/5)-1,"n/a")</f>
        <v>n/a</v>
      </c>
      <c r="U70" s="156" t="str">
        <f>IFERROR(('Tor Emp Adj'!U70/'Tor Emp Adj'!P70)^(1/5)-1,"n/a")</f>
        <v>n/a</v>
      </c>
      <c r="V70" s="156" t="str">
        <f>IFERROR(('Tor Emp Adj'!V70/'Tor Emp Adj'!Q70)^(1/5)-1,"n/a")</f>
        <v>n/a</v>
      </c>
      <c r="W70" s="156" t="str">
        <f>IFERROR(('Tor Emp Adj'!W70/'Tor Emp Adj'!R70)^(1/5)-1,"n/a")</f>
        <v>n/a</v>
      </c>
      <c r="X70" s="156" t="str">
        <f>IFERROR(('Tor Emp Adj'!X70/'Tor Emp Adj'!S70)^(1/5)-1,"n/a")</f>
        <v>n/a</v>
      </c>
      <c r="Y70" s="156" t="str">
        <f>IFERROR(('Tor Emp Adj'!Y70/'Tor Emp Adj'!T70)^(1/5)-1,"n/a")</f>
        <v>n/a</v>
      </c>
    </row>
    <row r="71" spans="1:25" x14ac:dyDescent="0.25">
      <c r="A71" s="6" t="s">
        <v>65</v>
      </c>
      <c r="B71" s="6"/>
      <c r="C71" s="14">
        <v>412</v>
      </c>
      <c r="D71" s="65"/>
      <c r="E71" s="65"/>
      <c r="F71" s="65"/>
      <c r="G71" s="65"/>
      <c r="H71" s="65"/>
      <c r="I71" s="70" t="str">
        <f>IFERROR(('Tor Emp Adj'!I71/'Tor Emp Adj'!D71)^(1/5)-1,"n/a")</f>
        <v>n/a</v>
      </c>
      <c r="J71" s="70" t="str">
        <f>IFERROR(('Tor Emp Adj'!J71/'Tor Emp Adj'!E71)^(1/5)-1,"n/a")</f>
        <v>n/a</v>
      </c>
      <c r="K71" s="70" t="str">
        <f>IFERROR(('Tor Emp Adj'!K71/'Tor Emp Adj'!F71)^(1/5)-1,"n/a")</f>
        <v>n/a</v>
      </c>
      <c r="L71" s="70" t="str">
        <f>IFERROR(('Tor Emp Adj'!L71/'Tor Emp Adj'!G71)^(1/5)-1,"n/a")</f>
        <v>n/a</v>
      </c>
      <c r="M71" s="156">
        <f>IFERROR(('Tor Emp Adj'!M71/'Tor Emp Adj'!H71)^(1/5)-1,"n/a")</f>
        <v>-1</v>
      </c>
      <c r="N71" s="156" t="str">
        <f>IFERROR(('Tor Emp Adj'!N71/'Tor Emp Adj'!I71)^(1/5)-1,"n/a")</f>
        <v>n/a</v>
      </c>
      <c r="O71" s="156" t="str">
        <f>IFERROR(('Tor Emp Adj'!O71/'Tor Emp Adj'!J71)^(1/5)-1,"n/a")</f>
        <v>n/a</v>
      </c>
      <c r="P71" s="156" t="str">
        <f>IFERROR(('Tor Emp Adj'!P71/'Tor Emp Adj'!K71)^(1/5)-1,"n/a")</f>
        <v>n/a</v>
      </c>
      <c r="Q71" s="156" t="str">
        <f>IFERROR(('Tor Emp Adj'!Q71/'Tor Emp Adj'!L71)^(1/5)-1,"n/a")</f>
        <v>n/a</v>
      </c>
      <c r="R71" s="156" t="str">
        <f>IFERROR(('Tor Emp Adj'!R71/'Tor Emp Adj'!M71)^(1/5)-1,"n/a")</f>
        <v>n/a</v>
      </c>
      <c r="S71" s="156" t="str">
        <f>IFERROR(('Tor Emp Adj'!S71/'Tor Emp Adj'!N71)^(1/5)-1,"n/a")</f>
        <v>n/a</v>
      </c>
      <c r="T71" s="156" t="str">
        <f>IFERROR(('Tor Emp Adj'!T71/'Tor Emp Adj'!O71)^(1/5)-1,"n/a")</f>
        <v>n/a</v>
      </c>
      <c r="U71" s="156" t="str">
        <f>IFERROR(('Tor Emp Adj'!U71/'Tor Emp Adj'!P71)^(1/5)-1,"n/a")</f>
        <v>n/a</v>
      </c>
      <c r="V71" s="156" t="str">
        <f>IFERROR(('Tor Emp Adj'!V71/'Tor Emp Adj'!Q71)^(1/5)-1,"n/a")</f>
        <v>n/a</v>
      </c>
      <c r="W71" s="156" t="str">
        <f>IFERROR(('Tor Emp Adj'!W71/'Tor Emp Adj'!R71)^(1/5)-1,"n/a")</f>
        <v>n/a</v>
      </c>
      <c r="X71" s="156" t="str">
        <f>IFERROR(('Tor Emp Adj'!X71/'Tor Emp Adj'!S71)^(1/5)-1,"n/a")</f>
        <v>n/a</v>
      </c>
      <c r="Y71" s="156" t="str">
        <f>IFERROR(('Tor Emp Adj'!Y71/'Tor Emp Adj'!T71)^(1/5)-1,"n/a")</f>
        <v>n/a</v>
      </c>
    </row>
    <row r="72" spans="1:25" x14ac:dyDescent="0.25">
      <c r="A72" s="6" t="s">
        <v>66</v>
      </c>
      <c r="B72" s="6"/>
      <c r="C72" s="14">
        <v>413</v>
      </c>
      <c r="D72" s="65"/>
      <c r="E72" s="65"/>
      <c r="F72" s="65"/>
      <c r="G72" s="65"/>
      <c r="H72" s="65"/>
      <c r="I72" s="70">
        <f>IFERROR(('Tor Emp Adj'!I72/'Tor Emp Adj'!D72)^(1/5)-1,"n/a")</f>
        <v>6.1154029651164343E-2</v>
      </c>
      <c r="J72" s="70">
        <f>IFERROR(('Tor Emp Adj'!J72/'Tor Emp Adj'!E72)^(1/5)-1,"n/a")</f>
        <v>-4.3759648729192691E-2</v>
      </c>
      <c r="K72" s="70">
        <f>IFERROR(('Tor Emp Adj'!K72/'Tor Emp Adj'!F72)^(1/5)-1,"n/a")</f>
        <v>-7.6236833465294751E-2</v>
      </c>
      <c r="L72" s="70">
        <f>IFERROR(('Tor Emp Adj'!L72/'Tor Emp Adj'!G72)^(1/5)-1,"n/a")</f>
        <v>0.14955765071004934</v>
      </c>
      <c r="M72" s="156">
        <f>IFERROR(('Tor Emp Adj'!M72/'Tor Emp Adj'!H72)^(1/5)-1,"n/a")</f>
        <v>9.7948671173869961E-2</v>
      </c>
      <c r="N72" s="156">
        <f>IFERROR(('Tor Emp Adj'!N72/'Tor Emp Adj'!I72)^(1/5)-1,"n/a")</f>
        <v>4.7705566491461182E-2</v>
      </c>
      <c r="O72" s="156">
        <f>IFERROR(('Tor Emp Adj'!O72/'Tor Emp Adj'!J72)^(1/5)-1,"n/a")</f>
        <v>8.6366509487039167E-3</v>
      </c>
      <c r="P72" s="156">
        <f>IFERROR(('Tor Emp Adj'!P72/'Tor Emp Adj'!K72)^(1/5)-1,"n/a")</f>
        <v>0.12394347553978302</v>
      </c>
      <c r="Q72" s="156">
        <f>IFERROR(('Tor Emp Adj'!Q72/'Tor Emp Adj'!L72)^(1/5)-1,"n/a")</f>
        <v>-5.9115598007643322E-2</v>
      </c>
      <c r="R72" s="156">
        <f>IFERROR(('Tor Emp Adj'!R72/'Tor Emp Adj'!M72)^(1/5)-1,"n/a")</f>
        <v>-2.2973429696113823E-2</v>
      </c>
      <c r="S72" s="156">
        <f>IFERROR(('Tor Emp Adj'!S72/'Tor Emp Adj'!N72)^(1/5)-1,"n/a")</f>
        <v>-1.50348268544096E-2</v>
      </c>
      <c r="T72" s="156">
        <f>IFERROR(('Tor Emp Adj'!T72/'Tor Emp Adj'!O72)^(1/5)-1,"n/a")</f>
        <v>6.4701492318168796E-2</v>
      </c>
      <c r="U72" s="156">
        <f>IFERROR(('Tor Emp Adj'!U72/'Tor Emp Adj'!P72)^(1/5)-1,"n/a")</f>
        <v>-8.9165308555303469E-2</v>
      </c>
      <c r="V72" s="156">
        <f>IFERROR(('Tor Emp Adj'!V72/'Tor Emp Adj'!Q72)^(1/5)-1,"n/a")</f>
        <v>0.1107734693590301</v>
      </c>
      <c r="W72" s="156">
        <f>IFERROR(('Tor Emp Adj'!W72/'Tor Emp Adj'!R72)^(1/5)-1,"n/a")</f>
        <v>8.3230647121801171E-2</v>
      </c>
      <c r="X72" s="156">
        <f>IFERROR(('Tor Emp Adj'!X72/'Tor Emp Adj'!S72)^(1/5)-1,"n/a")</f>
        <v>-1.8791827059156052E-2</v>
      </c>
      <c r="Y72" s="156">
        <f>IFERROR(('Tor Emp Adj'!Y72/'Tor Emp Adj'!T72)^(1/5)-1,"n/a")</f>
        <v>-5.2687001524381882E-3</v>
      </c>
    </row>
    <row r="73" spans="1:25" x14ac:dyDescent="0.25">
      <c r="A73" s="6" t="s">
        <v>67</v>
      </c>
      <c r="B73" s="6"/>
      <c r="C73" s="14">
        <v>414</v>
      </c>
      <c r="D73" s="65"/>
      <c r="E73" s="65"/>
      <c r="F73" s="65"/>
      <c r="G73" s="65"/>
      <c r="H73" s="65"/>
      <c r="I73" s="70">
        <f>IFERROR(('Tor Emp Adj'!I73/'Tor Emp Adj'!D73)^(1/5)-1,"n/a")</f>
        <v>6.1284662828429148E-2</v>
      </c>
      <c r="J73" s="70">
        <f>IFERROR(('Tor Emp Adj'!J73/'Tor Emp Adj'!E73)^(1/5)-1,"n/a")</f>
        <v>0.15333791820173559</v>
      </c>
      <c r="K73" s="70">
        <f>IFERROR(('Tor Emp Adj'!K73/'Tor Emp Adj'!F73)^(1/5)-1,"n/a")</f>
        <v>7.2744153380312371E-2</v>
      </c>
      <c r="L73" s="70">
        <f>IFERROR(('Tor Emp Adj'!L73/'Tor Emp Adj'!G73)^(1/5)-1,"n/a")</f>
        <v>-4.5604858300851703E-4</v>
      </c>
      <c r="M73" s="156">
        <f>IFERROR(('Tor Emp Adj'!M73/'Tor Emp Adj'!H73)^(1/5)-1,"n/a")</f>
        <v>1.079621644244666E-2</v>
      </c>
      <c r="N73" s="156">
        <f>IFERROR(('Tor Emp Adj'!N73/'Tor Emp Adj'!I73)^(1/5)-1,"n/a")</f>
        <v>-3.4094001644479177E-2</v>
      </c>
      <c r="O73" s="156">
        <f>IFERROR(('Tor Emp Adj'!O73/'Tor Emp Adj'!J73)^(1/5)-1,"n/a")</f>
        <v>2.6891004735918322E-2</v>
      </c>
      <c r="P73" s="156">
        <f>IFERROR(('Tor Emp Adj'!P73/'Tor Emp Adj'!K73)^(1/5)-1,"n/a")</f>
        <v>-0.12055692007518382</v>
      </c>
      <c r="Q73" s="156">
        <f>IFERROR(('Tor Emp Adj'!Q73/'Tor Emp Adj'!L73)^(1/5)-1,"n/a")</f>
        <v>-2.5938696843534448E-2</v>
      </c>
      <c r="R73" s="156">
        <f>IFERROR(('Tor Emp Adj'!R73/'Tor Emp Adj'!M73)^(1/5)-1,"n/a")</f>
        <v>-2.6057354055020632E-2</v>
      </c>
      <c r="S73" s="156">
        <f>IFERROR(('Tor Emp Adj'!S73/'Tor Emp Adj'!N73)^(1/5)-1,"n/a")</f>
        <v>2.9685737337106444E-2</v>
      </c>
      <c r="T73" s="156">
        <f>IFERROR(('Tor Emp Adj'!T73/'Tor Emp Adj'!O73)^(1/5)-1,"n/a")</f>
        <v>-8.3646810482423839E-2</v>
      </c>
      <c r="U73" s="156">
        <f>IFERROR(('Tor Emp Adj'!U73/'Tor Emp Adj'!P73)^(1/5)-1,"n/a")</f>
        <v>0.11708156176690054</v>
      </c>
      <c r="V73" s="156">
        <f>IFERROR(('Tor Emp Adj'!V73/'Tor Emp Adj'!Q73)^(1/5)-1,"n/a")</f>
        <v>8.7911831502648363E-2</v>
      </c>
      <c r="W73" s="156">
        <f>IFERROR(('Tor Emp Adj'!W73/'Tor Emp Adj'!R73)^(1/5)-1,"n/a")</f>
        <v>3.5118648652887829E-2</v>
      </c>
      <c r="X73" s="156">
        <f>IFERROR(('Tor Emp Adj'!X73/'Tor Emp Adj'!S73)^(1/5)-1,"n/a")</f>
        <v>-2.9213536771609872E-2</v>
      </c>
      <c r="Y73" s="156">
        <f>IFERROR(('Tor Emp Adj'!Y73/'Tor Emp Adj'!T73)^(1/5)-1,"n/a")</f>
        <v>-4.0383701880733591E-2</v>
      </c>
    </row>
    <row r="74" spans="1:25" x14ac:dyDescent="0.25">
      <c r="A74" s="6" t="s">
        <v>68</v>
      </c>
      <c r="B74" s="6"/>
      <c r="C74" s="14">
        <v>415</v>
      </c>
      <c r="D74" s="65"/>
      <c r="E74" s="65"/>
      <c r="F74" s="65"/>
      <c r="G74" s="65"/>
      <c r="H74" s="65"/>
      <c r="I74" s="70">
        <f>IFERROR(('Tor Emp Adj'!I74/'Tor Emp Adj'!D74)^(1/5)-1,"n/a")</f>
        <v>0.10762891479745873</v>
      </c>
      <c r="J74" s="70">
        <f>IFERROR(('Tor Emp Adj'!J74/'Tor Emp Adj'!E74)^(1/5)-1,"n/a")</f>
        <v>2.5771236731176428E-2</v>
      </c>
      <c r="K74" s="70">
        <f>IFERROR(('Tor Emp Adj'!K74/'Tor Emp Adj'!F74)^(1/5)-1,"n/a")</f>
        <v>0.11823599247383965</v>
      </c>
      <c r="L74" s="70" t="str">
        <f>IFERROR(('Tor Emp Adj'!L74/'Tor Emp Adj'!G74)^(1/5)-1,"n/a")</f>
        <v>n/a</v>
      </c>
      <c r="M74" s="156">
        <f>IFERROR(('Tor Emp Adj'!M74/'Tor Emp Adj'!H74)^(1/5)-1,"n/a")</f>
        <v>3.9996073508004715E-2</v>
      </c>
      <c r="N74" s="156">
        <f>IFERROR(('Tor Emp Adj'!N74/'Tor Emp Adj'!I74)^(1/5)-1,"n/a")</f>
        <v>-5.228032330501664E-2</v>
      </c>
      <c r="O74" s="156">
        <f>IFERROR(('Tor Emp Adj'!O74/'Tor Emp Adj'!J74)^(1/5)-1,"n/a")</f>
        <v>-8.5113804926927439E-2</v>
      </c>
      <c r="P74" s="156">
        <f>IFERROR(('Tor Emp Adj'!P74/'Tor Emp Adj'!K74)^(1/5)-1,"n/a")</f>
        <v>-0.10299915510283608</v>
      </c>
      <c r="Q74" s="156">
        <f>IFERROR(('Tor Emp Adj'!Q74/'Tor Emp Adj'!L74)^(1/5)-1,"n/a")</f>
        <v>0.20840607426500912</v>
      </c>
      <c r="R74" s="156">
        <f>IFERROR(('Tor Emp Adj'!R74/'Tor Emp Adj'!M74)^(1/5)-1,"n/a")</f>
        <v>-0.15249752587009668</v>
      </c>
      <c r="S74" s="156">
        <f>IFERROR(('Tor Emp Adj'!S74/'Tor Emp Adj'!N74)^(1/5)-1,"n/a")</f>
        <v>1.1654101335729639E-3</v>
      </c>
      <c r="T74" s="156">
        <f>IFERROR(('Tor Emp Adj'!T74/'Tor Emp Adj'!O74)^(1/5)-1,"n/a")</f>
        <v>3.3558500809159231E-2</v>
      </c>
      <c r="U74" s="156">
        <f>IFERROR(('Tor Emp Adj'!U74/'Tor Emp Adj'!P74)^(1/5)-1,"n/a")</f>
        <v>3.6652973543217282E-2</v>
      </c>
      <c r="V74" s="156">
        <f>IFERROR(('Tor Emp Adj'!V74/'Tor Emp Adj'!Q74)^(1/5)-1,"n/a")</f>
        <v>-0.19411023591163368</v>
      </c>
      <c r="W74" s="156">
        <f>IFERROR(('Tor Emp Adj'!W74/'Tor Emp Adj'!R74)^(1/5)-1,"n/a")</f>
        <v>1.1077590326604492E-2</v>
      </c>
      <c r="X74" s="156">
        <f>IFERROR(('Tor Emp Adj'!X74/'Tor Emp Adj'!S74)^(1/5)-1,"n/a")</f>
        <v>-1</v>
      </c>
      <c r="Y74" s="156">
        <f>IFERROR(('Tor Emp Adj'!Y74/'Tor Emp Adj'!T74)^(1/5)-1,"n/a")</f>
        <v>-1</v>
      </c>
    </row>
    <row r="75" spans="1:25" x14ac:dyDescent="0.25">
      <c r="A75" s="6" t="s">
        <v>69</v>
      </c>
      <c r="B75" s="6"/>
      <c r="C75" s="14">
        <v>416</v>
      </c>
      <c r="D75" s="65"/>
      <c r="E75" s="65"/>
      <c r="F75" s="65"/>
      <c r="G75" s="65"/>
      <c r="H75" s="65"/>
      <c r="I75" s="70">
        <f>IFERROR(('Tor Emp Adj'!I75/'Tor Emp Adj'!D75)^(1/5)-1,"n/a")</f>
        <v>9.7782095377735523E-2</v>
      </c>
      <c r="J75" s="70">
        <f>IFERROR(('Tor Emp Adj'!J75/'Tor Emp Adj'!E75)^(1/5)-1,"n/a")</f>
        <v>2.0068499897987202E-2</v>
      </c>
      <c r="K75" s="70">
        <f>IFERROR(('Tor Emp Adj'!K75/'Tor Emp Adj'!F75)^(1/5)-1,"n/a")</f>
        <v>-0.10769987643634304</v>
      </c>
      <c r="L75" s="70">
        <f>IFERROR(('Tor Emp Adj'!L75/'Tor Emp Adj'!G75)^(1/5)-1,"n/a")</f>
        <v>0.11160287222963095</v>
      </c>
      <c r="M75" s="156">
        <f>IFERROR(('Tor Emp Adj'!M75/'Tor Emp Adj'!H75)^(1/5)-1,"n/a")</f>
        <v>-0.10549206083629548</v>
      </c>
      <c r="N75" s="156">
        <f>IFERROR(('Tor Emp Adj'!N75/'Tor Emp Adj'!I75)^(1/5)-1,"n/a")</f>
        <v>-6.4868546008374439E-2</v>
      </c>
      <c r="O75" s="156">
        <f>IFERROR(('Tor Emp Adj'!O75/'Tor Emp Adj'!J75)^(1/5)-1,"n/a")</f>
        <v>7.9994188184836501E-2</v>
      </c>
      <c r="P75" s="156">
        <f>IFERROR(('Tor Emp Adj'!P75/'Tor Emp Adj'!K75)^(1/5)-1,"n/a")</f>
        <v>0.1547636751939323</v>
      </c>
      <c r="Q75" s="156">
        <f>IFERROR(('Tor Emp Adj'!Q75/'Tor Emp Adj'!L75)^(1/5)-1,"n/a")</f>
        <v>-7.5676454771070656E-2</v>
      </c>
      <c r="R75" s="156">
        <f>IFERROR(('Tor Emp Adj'!R75/'Tor Emp Adj'!M75)^(1/5)-1,"n/a")</f>
        <v>5.3487730012280021E-2</v>
      </c>
      <c r="S75" s="156">
        <f>IFERROR(('Tor Emp Adj'!S75/'Tor Emp Adj'!N75)^(1/5)-1,"n/a")</f>
        <v>4.8789373512748702E-2</v>
      </c>
      <c r="T75" s="156">
        <f>IFERROR(('Tor Emp Adj'!T75/'Tor Emp Adj'!O75)^(1/5)-1,"n/a")</f>
        <v>-8.4790897503947082E-2</v>
      </c>
      <c r="U75" s="156">
        <f>IFERROR(('Tor Emp Adj'!U75/'Tor Emp Adj'!P75)^(1/5)-1,"n/a")</f>
        <v>6.7526493159331125E-4</v>
      </c>
      <c r="V75" s="156">
        <f>IFERROR(('Tor Emp Adj'!V75/'Tor Emp Adj'!Q75)^(1/5)-1,"n/a")</f>
        <v>7.2441391854804138E-2</v>
      </c>
      <c r="W75" s="156">
        <f>IFERROR(('Tor Emp Adj'!W75/'Tor Emp Adj'!R75)^(1/5)-1,"n/a")</f>
        <v>0.12654777473957934</v>
      </c>
      <c r="X75" s="156">
        <f>IFERROR(('Tor Emp Adj'!X75/'Tor Emp Adj'!S75)^(1/5)-1,"n/a")</f>
        <v>6.6395743691229914E-2</v>
      </c>
      <c r="Y75" s="156">
        <f>IFERROR(('Tor Emp Adj'!Y75/'Tor Emp Adj'!T75)^(1/5)-1,"n/a")</f>
        <v>0.11450867906896556</v>
      </c>
    </row>
    <row r="76" spans="1:25" x14ac:dyDescent="0.25">
      <c r="A76" s="6" t="s">
        <v>70</v>
      </c>
      <c r="B76" s="6"/>
      <c r="C76" s="14">
        <v>417</v>
      </c>
      <c r="D76" s="65"/>
      <c r="E76" s="65"/>
      <c r="F76" s="65"/>
      <c r="G76" s="65"/>
      <c r="H76" s="65"/>
      <c r="I76" s="70">
        <f>IFERROR(('Tor Emp Adj'!I76/'Tor Emp Adj'!D76)^(1/5)-1,"n/a")</f>
        <v>6.7312907866471372E-2</v>
      </c>
      <c r="J76" s="70">
        <f>IFERROR(('Tor Emp Adj'!J76/'Tor Emp Adj'!E76)^(1/5)-1,"n/a")</f>
        <v>0.1346839181824584</v>
      </c>
      <c r="K76" s="70">
        <f>IFERROR(('Tor Emp Adj'!K76/'Tor Emp Adj'!F76)^(1/5)-1,"n/a")</f>
        <v>2.6008929226435606E-2</v>
      </c>
      <c r="L76" s="70">
        <f>IFERROR(('Tor Emp Adj'!L76/'Tor Emp Adj'!G76)^(1/5)-1,"n/a")</f>
        <v>-8.0997584693863645E-2</v>
      </c>
      <c r="M76" s="156">
        <f>IFERROR(('Tor Emp Adj'!M76/'Tor Emp Adj'!H76)^(1/5)-1,"n/a")</f>
        <v>-0.11365103746071903</v>
      </c>
      <c r="N76" s="156">
        <f>IFERROR(('Tor Emp Adj'!N76/'Tor Emp Adj'!I76)^(1/5)-1,"n/a")</f>
        <v>1.3443633657400422E-2</v>
      </c>
      <c r="O76" s="156">
        <f>IFERROR(('Tor Emp Adj'!O76/'Tor Emp Adj'!J76)^(1/5)-1,"n/a")</f>
        <v>-1.4444103530020236E-3</v>
      </c>
      <c r="P76" s="156">
        <f>IFERROR(('Tor Emp Adj'!P76/'Tor Emp Adj'!K76)^(1/5)-1,"n/a")</f>
        <v>-4.2189620834258923E-2</v>
      </c>
      <c r="Q76" s="156">
        <f>IFERROR(('Tor Emp Adj'!Q76/'Tor Emp Adj'!L76)^(1/5)-1,"n/a")</f>
        <v>1.3433849707555456E-2</v>
      </c>
      <c r="R76" s="156">
        <f>IFERROR(('Tor Emp Adj'!R76/'Tor Emp Adj'!M76)^(1/5)-1,"n/a")</f>
        <v>6.6939949787766961E-2</v>
      </c>
      <c r="S76" s="156">
        <f>IFERROR(('Tor Emp Adj'!S76/'Tor Emp Adj'!N76)^(1/5)-1,"n/a")</f>
        <v>-6.7625838648242897E-2</v>
      </c>
      <c r="T76" s="156">
        <f>IFERROR(('Tor Emp Adj'!T76/'Tor Emp Adj'!O76)^(1/5)-1,"n/a")</f>
        <v>-5.7363515651095764E-2</v>
      </c>
      <c r="U76" s="156">
        <f>IFERROR(('Tor Emp Adj'!U76/'Tor Emp Adj'!P76)^(1/5)-1,"n/a")</f>
        <v>7.3535800041342192E-3</v>
      </c>
      <c r="V76" s="156">
        <f>IFERROR(('Tor Emp Adj'!V76/'Tor Emp Adj'!Q76)^(1/5)-1,"n/a")</f>
        <v>1.7153763257261589E-2</v>
      </c>
      <c r="W76" s="156">
        <f>IFERROR(('Tor Emp Adj'!W76/'Tor Emp Adj'!R76)^(1/5)-1,"n/a")</f>
        <v>5.4048864472986402E-3</v>
      </c>
      <c r="X76" s="156">
        <f>IFERROR(('Tor Emp Adj'!X76/'Tor Emp Adj'!S76)^(1/5)-1,"n/a")</f>
        <v>6.2422107891816125E-2</v>
      </c>
      <c r="Y76" s="156">
        <f>IFERROR(('Tor Emp Adj'!Y76/'Tor Emp Adj'!T76)^(1/5)-1,"n/a")</f>
        <v>5.7698174807874203E-2</v>
      </c>
    </row>
    <row r="77" spans="1:25" x14ac:dyDescent="0.25">
      <c r="A77" s="6" t="s">
        <v>71</v>
      </c>
      <c r="B77" s="6"/>
      <c r="C77" s="14">
        <v>418</v>
      </c>
      <c r="D77" s="65"/>
      <c r="E77" s="65"/>
      <c r="F77" s="65"/>
      <c r="G77" s="65"/>
      <c r="H77" s="65"/>
      <c r="I77" s="70">
        <f>IFERROR(('Tor Emp Adj'!I77/'Tor Emp Adj'!D77)^(1/5)-1,"n/a")</f>
        <v>-3.0463720066296607E-2</v>
      </c>
      <c r="J77" s="70">
        <f>IFERROR(('Tor Emp Adj'!J77/'Tor Emp Adj'!E77)^(1/5)-1,"n/a")</f>
        <v>-5.8404792285587703E-2</v>
      </c>
      <c r="K77" s="70">
        <f>IFERROR(('Tor Emp Adj'!K77/'Tor Emp Adj'!F77)^(1/5)-1,"n/a")</f>
        <v>3.157445431841599E-2</v>
      </c>
      <c r="L77" s="70">
        <f>IFERROR(('Tor Emp Adj'!L77/'Tor Emp Adj'!G77)^(1/5)-1,"n/a")</f>
        <v>-2.4664913477845829E-2</v>
      </c>
      <c r="M77" s="156">
        <f>IFERROR(('Tor Emp Adj'!M77/'Tor Emp Adj'!H77)^(1/5)-1,"n/a")</f>
        <v>7.5996286470683128E-3</v>
      </c>
      <c r="N77" s="156">
        <f>IFERROR(('Tor Emp Adj'!N77/'Tor Emp Adj'!I77)^(1/5)-1,"n/a")</f>
        <v>9.998951910657139E-3</v>
      </c>
      <c r="O77" s="156">
        <f>IFERROR(('Tor Emp Adj'!O77/'Tor Emp Adj'!J77)^(1/5)-1,"n/a")</f>
        <v>0.11755934487289887</v>
      </c>
      <c r="P77" s="156">
        <f>IFERROR(('Tor Emp Adj'!P77/'Tor Emp Adj'!K77)^(1/5)-1,"n/a")</f>
        <v>0.10043633960942389</v>
      </c>
      <c r="Q77" s="156">
        <f>IFERROR(('Tor Emp Adj'!Q77/'Tor Emp Adj'!L77)^(1/5)-1,"n/a")</f>
        <v>-3.7361456861830789E-3</v>
      </c>
      <c r="R77" s="156">
        <f>IFERROR(('Tor Emp Adj'!R77/'Tor Emp Adj'!M77)^(1/5)-1,"n/a")</f>
        <v>-3.9663872755991592E-2</v>
      </c>
      <c r="S77" s="156">
        <f>IFERROR(('Tor Emp Adj'!S77/'Tor Emp Adj'!N77)^(1/5)-1,"n/a")</f>
        <v>-2.2766951976588401E-2</v>
      </c>
      <c r="T77" s="156">
        <f>IFERROR(('Tor Emp Adj'!T77/'Tor Emp Adj'!O77)^(1/5)-1,"n/a")</f>
        <v>-7.5255856061026916E-2</v>
      </c>
      <c r="U77" s="156">
        <f>IFERROR(('Tor Emp Adj'!U77/'Tor Emp Adj'!P77)^(1/5)-1,"n/a")</f>
        <v>4.2345238226189075E-3</v>
      </c>
      <c r="V77" s="156">
        <f>IFERROR(('Tor Emp Adj'!V77/'Tor Emp Adj'!Q77)^(1/5)-1,"n/a")</f>
        <v>9.1087153649905162E-2</v>
      </c>
      <c r="W77" s="156">
        <f>IFERROR(('Tor Emp Adj'!W77/'Tor Emp Adj'!R77)^(1/5)-1,"n/a")</f>
        <v>9.1290004205132336E-2</v>
      </c>
      <c r="X77" s="156">
        <f>IFERROR(('Tor Emp Adj'!X77/'Tor Emp Adj'!S77)^(1/5)-1,"n/a")</f>
        <v>7.5817995051739029E-2</v>
      </c>
      <c r="Y77" s="156">
        <f>IFERROR(('Tor Emp Adj'!Y77/'Tor Emp Adj'!T77)^(1/5)-1,"n/a")</f>
        <v>1.8321238871430445E-2</v>
      </c>
    </row>
    <row r="78" spans="1:25" x14ac:dyDescent="0.25">
      <c r="A78" s="6" t="s">
        <v>72</v>
      </c>
      <c r="B78" s="6"/>
      <c r="C78" s="14">
        <v>419</v>
      </c>
      <c r="D78" s="65"/>
      <c r="E78" s="65"/>
      <c r="F78" s="65"/>
      <c r="G78" s="65"/>
      <c r="H78" s="65"/>
      <c r="I78" s="70" t="str">
        <f>IFERROR(('Tor Emp Adj'!I78/'Tor Emp Adj'!D78)^(1/5)-1,"n/a")</f>
        <v>n/a</v>
      </c>
      <c r="J78" s="70" t="str">
        <f>IFERROR(('Tor Emp Adj'!J78/'Tor Emp Adj'!E78)^(1/5)-1,"n/a")</f>
        <v>n/a</v>
      </c>
      <c r="K78" s="70" t="str">
        <f>IFERROR(('Tor Emp Adj'!K78/'Tor Emp Adj'!F78)^(1/5)-1,"n/a")</f>
        <v>n/a</v>
      </c>
      <c r="L78" s="70" t="str">
        <f>IFERROR(('Tor Emp Adj'!L78/'Tor Emp Adj'!G78)^(1/5)-1,"n/a")</f>
        <v>n/a</v>
      </c>
      <c r="M78" s="156" t="str">
        <f>IFERROR(('Tor Emp Adj'!M78/'Tor Emp Adj'!H78)^(1/5)-1,"n/a")</f>
        <v>n/a</v>
      </c>
      <c r="N78" s="156" t="str">
        <f>IFERROR(('Tor Emp Adj'!N78/'Tor Emp Adj'!I78)^(1/5)-1,"n/a")</f>
        <v>n/a</v>
      </c>
      <c r="O78" s="156" t="str">
        <f>IFERROR(('Tor Emp Adj'!O78/'Tor Emp Adj'!J78)^(1/5)-1,"n/a")</f>
        <v>n/a</v>
      </c>
      <c r="P78" s="156" t="str">
        <f>IFERROR(('Tor Emp Adj'!P78/'Tor Emp Adj'!K78)^(1/5)-1,"n/a")</f>
        <v>n/a</v>
      </c>
      <c r="Q78" s="156" t="str">
        <f>IFERROR(('Tor Emp Adj'!Q78/'Tor Emp Adj'!L78)^(1/5)-1,"n/a")</f>
        <v>n/a</v>
      </c>
      <c r="R78" s="156" t="str">
        <f>IFERROR(('Tor Emp Adj'!R78/'Tor Emp Adj'!M78)^(1/5)-1,"n/a")</f>
        <v>n/a</v>
      </c>
      <c r="S78" s="156" t="str">
        <f>IFERROR(('Tor Emp Adj'!S78/'Tor Emp Adj'!N78)^(1/5)-1,"n/a")</f>
        <v>n/a</v>
      </c>
      <c r="T78" s="156" t="str">
        <f>IFERROR(('Tor Emp Adj'!T78/'Tor Emp Adj'!O78)^(1/5)-1,"n/a")</f>
        <v>n/a</v>
      </c>
      <c r="U78" s="156" t="str">
        <f>IFERROR(('Tor Emp Adj'!U78/'Tor Emp Adj'!P78)^(1/5)-1,"n/a")</f>
        <v>n/a</v>
      </c>
      <c r="V78" s="156" t="str">
        <f>IFERROR(('Tor Emp Adj'!V78/'Tor Emp Adj'!Q78)^(1/5)-1,"n/a")</f>
        <v>n/a</v>
      </c>
      <c r="W78" s="156" t="str">
        <f>IFERROR(('Tor Emp Adj'!W78/'Tor Emp Adj'!R78)^(1/5)-1,"n/a")</f>
        <v>n/a</v>
      </c>
      <c r="X78" s="156" t="str">
        <f>IFERROR(('Tor Emp Adj'!X78/'Tor Emp Adj'!S78)^(1/5)-1,"n/a")</f>
        <v>n/a</v>
      </c>
      <c r="Y78" s="156" t="str">
        <f>IFERROR(('Tor Emp Adj'!Y78/'Tor Emp Adj'!T78)^(1/5)-1,"n/a")</f>
        <v>n/a</v>
      </c>
    </row>
    <row r="79" spans="1:25" x14ac:dyDescent="0.25">
      <c r="A79" s="5" t="s">
        <v>73</v>
      </c>
      <c r="B79" s="5"/>
      <c r="C79" s="13" t="s">
        <v>199</v>
      </c>
      <c r="D79" s="64"/>
      <c r="E79" s="64"/>
      <c r="F79" s="64"/>
      <c r="G79" s="64"/>
      <c r="H79" s="64"/>
      <c r="I79" s="69">
        <f>IFERROR(('Tor Emp Adj'!I79/'Tor Emp Adj'!D79)^(1/5)-1,"n/a")</f>
        <v>4.4606060271741299E-3</v>
      </c>
      <c r="J79" s="69">
        <f>IFERROR(('Tor Emp Adj'!J79/'Tor Emp Adj'!E79)^(1/5)-1,"n/a")</f>
        <v>1.0434021506506852E-3</v>
      </c>
      <c r="K79" s="69">
        <f>IFERROR(('Tor Emp Adj'!K79/'Tor Emp Adj'!F79)^(1/5)-1,"n/a")</f>
        <v>6.7002107580953485E-3</v>
      </c>
      <c r="L79" s="69">
        <f>IFERROR(('Tor Emp Adj'!L79/'Tor Emp Adj'!G79)^(1/5)-1,"n/a")</f>
        <v>4.9518321423334566E-2</v>
      </c>
      <c r="M79" s="155">
        <f>IFERROR(('Tor Emp Adj'!M79/'Tor Emp Adj'!H79)^(1/5)-1,"n/a")</f>
        <v>2.4633095268171035E-2</v>
      </c>
      <c r="N79" s="155">
        <f>IFERROR(('Tor Emp Adj'!N79/'Tor Emp Adj'!I79)^(1/5)-1,"n/a")</f>
        <v>5.1832859562355837E-2</v>
      </c>
      <c r="O79" s="155">
        <f>IFERROR(('Tor Emp Adj'!O79/'Tor Emp Adj'!J79)^(1/5)-1,"n/a")</f>
        <v>2.5187014816633324E-2</v>
      </c>
      <c r="P79" s="155">
        <f>IFERROR(('Tor Emp Adj'!P79/'Tor Emp Adj'!K79)^(1/5)-1,"n/a")</f>
        <v>3.4010756383579421E-2</v>
      </c>
      <c r="Q79" s="155">
        <f>IFERROR(('Tor Emp Adj'!Q79/'Tor Emp Adj'!L79)^(1/5)-1,"n/a")</f>
        <v>-9.2373395579992135E-3</v>
      </c>
      <c r="R79" s="155">
        <f>IFERROR(('Tor Emp Adj'!R79/'Tor Emp Adj'!M79)^(1/5)-1,"n/a")</f>
        <v>-2.1267129371058235E-2</v>
      </c>
      <c r="S79" s="155">
        <f>IFERROR(('Tor Emp Adj'!S79/'Tor Emp Adj'!N79)^(1/5)-1,"n/a")</f>
        <v>-3.5144527776458379E-3</v>
      </c>
      <c r="T79" s="155">
        <f>IFERROR(('Tor Emp Adj'!T79/'Tor Emp Adj'!O79)^(1/5)-1,"n/a")</f>
        <v>2.8072586896443319E-2</v>
      </c>
      <c r="U79" s="155">
        <f>IFERROR(('Tor Emp Adj'!U79/'Tor Emp Adj'!P79)^(1/5)-1,"n/a")</f>
        <v>2.1091924718308341E-4</v>
      </c>
      <c r="V79" s="155">
        <f>IFERROR(('Tor Emp Adj'!V79/'Tor Emp Adj'!Q79)^(1/5)-1,"n/a")</f>
        <v>-1.3198549507260848E-2</v>
      </c>
      <c r="W79" s="155">
        <f>IFERROR(('Tor Emp Adj'!W79/'Tor Emp Adj'!R79)^(1/5)-1,"n/a")</f>
        <v>2.0298952478352561E-3</v>
      </c>
      <c r="X79" s="155">
        <f>IFERROR(('Tor Emp Adj'!X79/'Tor Emp Adj'!S79)^(1/5)-1,"n/a")</f>
        <v>1.2465102605274669E-3</v>
      </c>
      <c r="Y79" s="155">
        <f>IFERROR(('Tor Emp Adj'!Y79/'Tor Emp Adj'!T79)^(1/5)-1,"n/a")</f>
        <v>4.9306073082908686E-3</v>
      </c>
    </row>
    <row r="80" spans="1:25" x14ac:dyDescent="0.25">
      <c r="A80" s="6" t="s">
        <v>74</v>
      </c>
      <c r="B80" s="6"/>
      <c r="C80" s="14">
        <v>441</v>
      </c>
      <c r="D80" s="65"/>
      <c r="E80" s="65"/>
      <c r="F80" s="65"/>
      <c r="G80" s="65"/>
      <c r="H80" s="65"/>
      <c r="I80" s="70">
        <f>IFERROR(('Tor Emp Adj'!I80/'Tor Emp Adj'!D80)^(1/5)-1,"n/a")</f>
        <v>-1.2487110769216492E-2</v>
      </c>
      <c r="J80" s="70">
        <f>IFERROR(('Tor Emp Adj'!J80/'Tor Emp Adj'!E80)^(1/5)-1,"n/a")</f>
        <v>4.7018742108970724E-2</v>
      </c>
      <c r="K80" s="70">
        <f>IFERROR(('Tor Emp Adj'!K80/'Tor Emp Adj'!F80)^(1/5)-1,"n/a")</f>
        <v>5.8647242699831903E-3</v>
      </c>
      <c r="L80" s="70">
        <f>IFERROR(('Tor Emp Adj'!L80/'Tor Emp Adj'!G80)^(1/5)-1,"n/a")</f>
        <v>7.3130832014152602E-2</v>
      </c>
      <c r="M80" s="156">
        <f>IFERROR(('Tor Emp Adj'!M80/'Tor Emp Adj'!H80)^(1/5)-1,"n/a")</f>
        <v>4.4522464139281626E-2</v>
      </c>
      <c r="N80" s="156">
        <f>IFERROR(('Tor Emp Adj'!N80/'Tor Emp Adj'!I80)^(1/5)-1,"n/a")</f>
        <v>0.11539149824764539</v>
      </c>
      <c r="O80" s="156">
        <f>IFERROR(('Tor Emp Adj'!O80/'Tor Emp Adj'!J80)^(1/5)-1,"n/a")</f>
        <v>6.439857871728849E-2</v>
      </c>
      <c r="P80" s="156">
        <f>IFERROR(('Tor Emp Adj'!P80/'Tor Emp Adj'!K80)^(1/5)-1,"n/a")</f>
        <v>-2.3824010030069398E-2</v>
      </c>
      <c r="Q80" s="156">
        <f>IFERROR(('Tor Emp Adj'!Q80/'Tor Emp Adj'!L80)^(1/5)-1,"n/a")</f>
        <v>-1.6729459329398511E-2</v>
      </c>
      <c r="R80" s="156">
        <f>IFERROR(('Tor Emp Adj'!R80/'Tor Emp Adj'!M80)^(1/5)-1,"n/a")</f>
        <v>-6.1035765578385637E-2</v>
      </c>
      <c r="S80" s="156">
        <f>IFERROR(('Tor Emp Adj'!S80/'Tor Emp Adj'!N80)^(1/5)-1,"n/a")</f>
        <v>-6.2129601498472464E-2</v>
      </c>
      <c r="T80" s="156">
        <f>IFERROR(('Tor Emp Adj'!T80/'Tor Emp Adj'!O80)^(1/5)-1,"n/a")</f>
        <v>1.801761474903496E-2</v>
      </c>
      <c r="U80" s="156">
        <f>IFERROR(('Tor Emp Adj'!U80/'Tor Emp Adj'!P80)^(1/5)-1,"n/a")</f>
        <v>1.8408086582037742E-2</v>
      </c>
      <c r="V80" s="156">
        <f>IFERROR(('Tor Emp Adj'!V80/'Tor Emp Adj'!Q80)^(1/5)-1,"n/a")</f>
        <v>-1.1648038355240531E-2</v>
      </c>
      <c r="W80" s="156">
        <f>IFERROR(('Tor Emp Adj'!W80/'Tor Emp Adj'!R80)^(1/5)-1,"n/a")</f>
        <v>4.1709297766258091E-2</v>
      </c>
      <c r="X80" s="156">
        <f>IFERROR(('Tor Emp Adj'!X80/'Tor Emp Adj'!S80)^(1/5)-1,"n/a")</f>
        <v>6.4158795754464704E-2</v>
      </c>
      <c r="Y80" s="156">
        <f>IFERROR(('Tor Emp Adj'!Y80/'Tor Emp Adj'!T80)^(1/5)-1,"n/a")</f>
        <v>-3.1031206139117695E-2</v>
      </c>
    </row>
    <row r="81" spans="1:25" x14ac:dyDescent="0.25">
      <c r="A81" s="6" t="s">
        <v>75</v>
      </c>
      <c r="B81" s="6"/>
      <c r="C81" s="14">
        <v>442</v>
      </c>
      <c r="D81" s="65"/>
      <c r="E81" s="65"/>
      <c r="F81" s="65"/>
      <c r="G81" s="65"/>
      <c r="H81" s="65"/>
      <c r="I81" s="70">
        <f>IFERROR(('Tor Emp Adj'!I81/'Tor Emp Adj'!D81)^(1/5)-1,"n/a")</f>
        <v>9.8634439001913599E-2</v>
      </c>
      <c r="J81" s="70">
        <f>IFERROR(('Tor Emp Adj'!J81/'Tor Emp Adj'!E81)^(1/5)-1,"n/a")</f>
        <v>0.12531940589732948</v>
      </c>
      <c r="K81" s="70">
        <f>IFERROR(('Tor Emp Adj'!K81/'Tor Emp Adj'!F81)^(1/5)-1,"n/a")</f>
        <v>-1.0161885359500245E-2</v>
      </c>
      <c r="L81" s="70">
        <f>IFERROR(('Tor Emp Adj'!L81/'Tor Emp Adj'!G81)^(1/5)-1,"n/a")</f>
        <v>-5.7949824565062258E-4</v>
      </c>
      <c r="M81" s="156">
        <f>IFERROR(('Tor Emp Adj'!M81/'Tor Emp Adj'!H81)^(1/5)-1,"n/a")</f>
        <v>5.3676977411813542E-2</v>
      </c>
      <c r="N81" s="156">
        <f>IFERROR(('Tor Emp Adj'!N81/'Tor Emp Adj'!I81)^(1/5)-1,"n/a")</f>
        <v>-4.4741016912411835E-3</v>
      </c>
      <c r="O81" s="156">
        <f>IFERROR(('Tor Emp Adj'!O81/'Tor Emp Adj'!J81)^(1/5)-1,"n/a")</f>
        <v>6.7131040782969276E-2</v>
      </c>
      <c r="P81" s="156">
        <f>IFERROR(('Tor Emp Adj'!P81/'Tor Emp Adj'!K81)^(1/5)-1,"n/a")</f>
        <v>8.8977474263655099E-2</v>
      </c>
      <c r="Q81" s="156">
        <f>IFERROR(('Tor Emp Adj'!Q81/'Tor Emp Adj'!L81)^(1/5)-1,"n/a")</f>
        <v>-4.2541145759059651E-2</v>
      </c>
      <c r="R81" s="156">
        <f>IFERROR(('Tor Emp Adj'!R81/'Tor Emp Adj'!M81)^(1/5)-1,"n/a")</f>
        <v>7.0310631729804118E-3</v>
      </c>
      <c r="S81" s="156">
        <f>IFERROR(('Tor Emp Adj'!S81/'Tor Emp Adj'!N81)^(1/5)-1,"n/a")</f>
        <v>4.1578277239253669E-3</v>
      </c>
      <c r="T81" s="156">
        <f>IFERROR(('Tor Emp Adj'!T81/'Tor Emp Adj'!O81)^(1/5)-1,"n/a")</f>
        <v>-0.13043379731320415</v>
      </c>
      <c r="U81" s="156">
        <f>IFERROR(('Tor Emp Adj'!U81/'Tor Emp Adj'!P81)^(1/5)-1,"n/a")</f>
        <v>-0.14032369256368027</v>
      </c>
      <c r="V81" s="156">
        <f>IFERROR(('Tor Emp Adj'!V81/'Tor Emp Adj'!Q81)^(1/5)-1,"n/a")</f>
        <v>0.11196014085121542</v>
      </c>
      <c r="W81" s="156">
        <f>IFERROR(('Tor Emp Adj'!W81/'Tor Emp Adj'!R81)^(1/5)-1,"n/a")</f>
        <v>3.6957914049349228E-2</v>
      </c>
      <c r="X81" s="156">
        <f>IFERROR(('Tor Emp Adj'!X81/'Tor Emp Adj'!S81)^(1/5)-1,"n/a")</f>
        <v>3.1791871504293967E-2</v>
      </c>
      <c r="Y81" s="156">
        <f>IFERROR(('Tor Emp Adj'!Y81/'Tor Emp Adj'!T81)^(1/5)-1,"n/a")</f>
        <v>0.17239380374478475</v>
      </c>
    </row>
    <row r="82" spans="1:25" x14ac:dyDescent="0.25">
      <c r="A82" s="6" t="s">
        <v>76</v>
      </c>
      <c r="B82" s="6"/>
      <c r="C82" s="14">
        <v>443</v>
      </c>
      <c r="D82" s="65"/>
      <c r="E82" s="65"/>
      <c r="F82" s="65"/>
      <c r="G82" s="65"/>
      <c r="H82" s="65"/>
      <c r="I82" s="70">
        <f>IFERROR(('Tor Emp Adj'!I82/'Tor Emp Adj'!D82)^(1/5)-1,"n/a")</f>
        <v>-5.8926261719390305E-2</v>
      </c>
      <c r="J82" s="70">
        <f>IFERROR(('Tor Emp Adj'!J82/'Tor Emp Adj'!E82)^(1/5)-1,"n/a")</f>
        <v>-6.7436403074780826E-2</v>
      </c>
      <c r="K82" s="70">
        <f>IFERROR(('Tor Emp Adj'!K82/'Tor Emp Adj'!F82)^(1/5)-1,"n/a")</f>
        <v>-4.1931843726711326E-2</v>
      </c>
      <c r="L82" s="70">
        <f>IFERROR(('Tor Emp Adj'!L82/'Tor Emp Adj'!G82)^(1/5)-1,"n/a")</f>
        <v>-2.9397012129975142E-2</v>
      </c>
      <c r="M82" s="156">
        <f>IFERROR(('Tor Emp Adj'!M82/'Tor Emp Adj'!H82)^(1/5)-1,"n/a")</f>
        <v>-1.4572985083193379E-2</v>
      </c>
      <c r="N82" s="156">
        <f>IFERROR(('Tor Emp Adj'!N82/'Tor Emp Adj'!I82)^(1/5)-1,"n/a")</f>
        <v>5.3659708929128858E-2</v>
      </c>
      <c r="O82" s="156">
        <f>IFERROR(('Tor Emp Adj'!O82/'Tor Emp Adj'!J82)^(1/5)-1,"n/a")</f>
        <v>8.2957367919688219E-2</v>
      </c>
      <c r="P82" s="156">
        <f>IFERROR(('Tor Emp Adj'!P82/'Tor Emp Adj'!K82)^(1/5)-1,"n/a")</f>
        <v>5.4629437158332683E-2</v>
      </c>
      <c r="Q82" s="156">
        <f>IFERROR(('Tor Emp Adj'!Q82/'Tor Emp Adj'!L82)^(1/5)-1,"n/a")</f>
        <v>-4.5224531471617979E-2</v>
      </c>
      <c r="R82" s="156">
        <f>IFERROR(('Tor Emp Adj'!R82/'Tor Emp Adj'!M82)^(1/5)-1,"n/a")</f>
        <v>6.9313645609960783E-3</v>
      </c>
      <c r="S82" s="156">
        <f>IFERROR(('Tor Emp Adj'!S82/'Tor Emp Adj'!N82)^(1/5)-1,"n/a")</f>
        <v>1.3436536292922074E-2</v>
      </c>
      <c r="T82" s="156">
        <f>IFERROR(('Tor Emp Adj'!T82/'Tor Emp Adj'!O82)^(1/5)-1,"n/a")</f>
        <v>-4.6030579947061723E-3</v>
      </c>
      <c r="U82" s="156">
        <f>IFERROR(('Tor Emp Adj'!U82/'Tor Emp Adj'!P82)^(1/5)-1,"n/a")</f>
        <v>-8.132590155971986E-2</v>
      </c>
      <c r="V82" s="156">
        <f>IFERROR(('Tor Emp Adj'!V82/'Tor Emp Adj'!Q82)^(1/5)-1,"n/a")</f>
        <v>8.099077243731112E-2</v>
      </c>
      <c r="W82" s="156">
        <f>IFERROR(('Tor Emp Adj'!W82/'Tor Emp Adj'!R82)^(1/5)-1,"n/a")</f>
        <v>5.7496490589613591E-2</v>
      </c>
      <c r="X82" s="156">
        <f>IFERROR(('Tor Emp Adj'!X82/'Tor Emp Adj'!S82)^(1/5)-1,"n/a")</f>
        <v>4.680379326621642E-2</v>
      </c>
      <c r="Y82" s="156">
        <f>IFERROR(('Tor Emp Adj'!Y82/'Tor Emp Adj'!T82)^(1/5)-1,"n/a")</f>
        <v>2.2920394017669432E-2</v>
      </c>
    </row>
    <row r="83" spans="1:25" x14ac:dyDescent="0.25">
      <c r="A83" s="6" t="s">
        <v>77</v>
      </c>
      <c r="B83" s="6"/>
      <c r="C83" s="14">
        <v>444</v>
      </c>
      <c r="D83" s="65"/>
      <c r="E83" s="65"/>
      <c r="F83" s="65"/>
      <c r="G83" s="65"/>
      <c r="H83" s="65"/>
      <c r="I83" s="70">
        <f>IFERROR(('Tor Emp Adj'!I83/'Tor Emp Adj'!D83)^(1/5)-1,"n/a")</f>
        <v>-9.4671372765536832E-3</v>
      </c>
      <c r="J83" s="70">
        <f>IFERROR(('Tor Emp Adj'!J83/'Tor Emp Adj'!E83)^(1/5)-1,"n/a")</f>
        <v>-7.2429810109981063E-2</v>
      </c>
      <c r="K83" s="70">
        <f>IFERROR(('Tor Emp Adj'!K83/'Tor Emp Adj'!F83)^(1/5)-1,"n/a")</f>
        <v>0.2461071145925553</v>
      </c>
      <c r="L83" s="70">
        <f>IFERROR(('Tor Emp Adj'!L83/'Tor Emp Adj'!G83)^(1/5)-1,"n/a")</f>
        <v>0.10355477613757924</v>
      </c>
      <c r="M83" s="156">
        <f>IFERROR(('Tor Emp Adj'!M83/'Tor Emp Adj'!H83)^(1/5)-1,"n/a")</f>
        <v>7.9742705144767445E-3</v>
      </c>
      <c r="N83" s="156">
        <f>IFERROR(('Tor Emp Adj'!N83/'Tor Emp Adj'!I83)^(1/5)-1,"n/a")</f>
        <v>-2.0974140066018498E-2</v>
      </c>
      <c r="O83" s="156">
        <f>IFERROR(('Tor Emp Adj'!O83/'Tor Emp Adj'!J83)^(1/5)-1,"n/a")</f>
        <v>6.2298386491697277E-2</v>
      </c>
      <c r="P83" s="156">
        <f>IFERROR(('Tor Emp Adj'!P83/'Tor Emp Adj'!K83)^(1/5)-1,"n/a")</f>
        <v>5.149193562258314E-2</v>
      </c>
      <c r="Q83" s="156">
        <f>IFERROR(('Tor Emp Adj'!Q83/'Tor Emp Adj'!L83)^(1/5)-1,"n/a")</f>
        <v>-4.4988833657229832E-2</v>
      </c>
      <c r="R83" s="156">
        <f>IFERROR(('Tor Emp Adj'!R83/'Tor Emp Adj'!M83)^(1/5)-1,"n/a")</f>
        <v>-0.13269363981411419</v>
      </c>
      <c r="S83" s="156">
        <f>IFERROR(('Tor Emp Adj'!S83/'Tor Emp Adj'!N83)^(1/5)-1,"n/a")</f>
        <v>0.15409663017769293</v>
      </c>
      <c r="T83" s="156">
        <f>IFERROR(('Tor Emp Adj'!T83/'Tor Emp Adj'!O83)^(1/5)-1,"n/a")</f>
        <v>4.1706354838966675E-2</v>
      </c>
      <c r="U83" s="156">
        <f>IFERROR(('Tor Emp Adj'!U83/'Tor Emp Adj'!P83)^(1/5)-1,"n/a")</f>
        <v>2.1162323877619738E-2</v>
      </c>
      <c r="V83" s="156">
        <f>IFERROR(('Tor Emp Adj'!V83/'Tor Emp Adj'!Q83)^(1/5)-1,"n/a")</f>
        <v>-1.141012866429969E-2</v>
      </c>
      <c r="W83" s="156">
        <f>IFERROR(('Tor Emp Adj'!W83/'Tor Emp Adj'!R83)^(1/5)-1,"n/a")</f>
        <v>0.13960039869137741</v>
      </c>
      <c r="X83" s="156">
        <f>IFERROR(('Tor Emp Adj'!X83/'Tor Emp Adj'!S83)^(1/5)-1,"n/a")</f>
        <v>-4.0275019281798774E-2</v>
      </c>
      <c r="Y83" s="156">
        <f>IFERROR(('Tor Emp Adj'!Y83/'Tor Emp Adj'!T83)^(1/5)-1,"n/a")</f>
        <v>0.10773160299868678</v>
      </c>
    </row>
    <row r="84" spans="1:25" x14ac:dyDescent="0.25">
      <c r="A84" s="6" t="s">
        <v>78</v>
      </c>
      <c r="B84" s="6"/>
      <c r="C84" s="14">
        <v>445</v>
      </c>
      <c r="D84" s="65"/>
      <c r="E84" s="65"/>
      <c r="F84" s="65"/>
      <c r="G84" s="65"/>
      <c r="H84" s="65"/>
      <c r="I84" s="70">
        <f>IFERROR(('Tor Emp Adj'!I84/'Tor Emp Adj'!D84)^(1/5)-1,"n/a")</f>
        <v>2.5335605194519717E-2</v>
      </c>
      <c r="J84" s="70">
        <f>IFERROR(('Tor Emp Adj'!J84/'Tor Emp Adj'!E84)^(1/5)-1,"n/a")</f>
        <v>4.6332181117642035E-2</v>
      </c>
      <c r="K84" s="70">
        <f>IFERROR(('Tor Emp Adj'!K84/'Tor Emp Adj'!F84)^(1/5)-1,"n/a")</f>
        <v>-8.1676914275077284E-3</v>
      </c>
      <c r="L84" s="70">
        <f>IFERROR(('Tor Emp Adj'!L84/'Tor Emp Adj'!G84)^(1/5)-1,"n/a")</f>
        <v>3.4079421833938639E-2</v>
      </c>
      <c r="M84" s="156">
        <f>IFERROR(('Tor Emp Adj'!M84/'Tor Emp Adj'!H84)^(1/5)-1,"n/a")</f>
        <v>2.0980670180409389E-2</v>
      </c>
      <c r="N84" s="156">
        <f>IFERROR(('Tor Emp Adj'!N84/'Tor Emp Adj'!I84)^(1/5)-1,"n/a")</f>
        <v>7.6822946567459471E-2</v>
      </c>
      <c r="O84" s="156">
        <f>IFERROR(('Tor Emp Adj'!O84/'Tor Emp Adj'!J84)^(1/5)-1,"n/a")</f>
        <v>-1.1128421998959914E-2</v>
      </c>
      <c r="P84" s="156">
        <f>IFERROR(('Tor Emp Adj'!P84/'Tor Emp Adj'!K84)^(1/5)-1,"n/a")</f>
        <v>4.3672122684755399E-2</v>
      </c>
      <c r="Q84" s="156">
        <f>IFERROR(('Tor Emp Adj'!Q84/'Tor Emp Adj'!L84)^(1/5)-1,"n/a")</f>
        <v>2.3828486797515369E-2</v>
      </c>
      <c r="R84" s="156">
        <f>IFERROR(('Tor Emp Adj'!R84/'Tor Emp Adj'!M84)^(1/5)-1,"n/a")</f>
        <v>-9.4563399350308108E-3</v>
      </c>
      <c r="S84" s="156">
        <f>IFERROR(('Tor Emp Adj'!S84/'Tor Emp Adj'!N84)^(1/5)-1,"n/a")</f>
        <v>-1.2952985805375739E-2</v>
      </c>
      <c r="T84" s="156">
        <f>IFERROR(('Tor Emp Adj'!T84/'Tor Emp Adj'!O84)^(1/5)-1,"n/a")</f>
        <v>6.2915006799154405E-2</v>
      </c>
      <c r="U84" s="156">
        <f>IFERROR(('Tor Emp Adj'!U84/'Tor Emp Adj'!P84)^(1/5)-1,"n/a")</f>
        <v>2.4832221494862639E-2</v>
      </c>
      <c r="V84" s="156">
        <f>IFERROR(('Tor Emp Adj'!V84/'Tor Emp Adj'!Q84)^(1/5)-1,"n/a")</f>
        <v>-3.8724768861320369E-2</v>
      </c>
      <c r="W84" s="156">
        <f>IFERROR(('Tor Emp Adj'!W84/'Tor Emp Adj'!R84)^(1/5)-1,"n/a")</f>
        <v>-1.7057951472586486E-2</v>
      </c>
      <c r="X84" s="156">
        <f>IFERROR(('Tor Emp Adj'!X84/'Tor Emp Adj'!S84)^(1/5)-1,"n/a")</f>
        <v>8.0052679636484214E-3</v>
      </c>
      <c r="Y84" s="156">
        <f>IFERROR(('Tor Emp Adj'!Y84/'Tor Emp Adj'!T84)^(1/5)-1,"n/a")</f>
        <v>-5.8365453996088501E-2</v>
      </c>
    </row>
    <row r="85" spans="1:25" x14ac:dyDescent="0.25">
      <c r="A85" s="6" t="s">
        <v>79</v>
      </c>
      <c r="B85" s="6"/>
      <c r="C85" s="14">
        <v>446</v>
      </c>
      <c r="D85" s="65"/>
      <c r="E85" s="65"/>
      <c r="F85" s="65"/>
      <c r="G85" s="65"/>
      <c r="H85" s="65"/>
      <c r="I85" s="70">
        <f>IFERROR(('Tor Emp Adj'!I85/'Tor Emp Adj'!D85)^(1/5)-1,"n/a")</f>
        <v>-3.0553939891369675E-2</v>
      </c>
      <c r="J85" s="70">
        <f>IFERROR(('Tor Emp Adj'!J85/'Tor Emp Adj'!E85)^(1/5)-1,"n/a")</f>
        <v>1.4531567941290735E-2</v>
      </c>
      <c r="K85" s="70">
        <f>IFERROR(('Tor Emp Adj'!K85/'Tor Emp Adj'!F85)^(1/5)-1,"n/a")</f>
        <v>6.6877417094786118E-2</v>
      </c>
      <c r="L85" s="70">
        <f>IFERROR(('Tor Emp Adj'!L85/'Tor Emp Adj'!G85)^(1/5)-1,"n/a")</f>
        <v>4.3492597578436598E-2</v>
      </c>
      <c r="M85" s="156">
        <f>IFERROR(('Tor Emp Adj'!M85/'Tor Emp Adj'!H85)^(1/5)-1,"n/a")</f>
        <v>-8.3077282341907921E-3</v>
      </c>
      <c r="N85" s="156">
        <f>IFERROR(('Tor Emp Adj'!N85/'Tor Emp Adj'!I85)^(1/5)-1,"n/a")</f>
        <v>7.1688944883181449E-2</v>
      </c>
      <c r="O85" s="156">
        <f>IFERROR(('Tor Emp Adj'!O85/'Tor Emp Adj'!J85)^(1/5)-1,"n/a")</f>
        <v>5.8096377027052171E-2</v>
      </c>
      <c r="P85" s="156">
        <f>IFERROR(('Tor Emp Adj'!P85/'Tor Emp Adj'!K85)^(1/5)-1,"n/a")</f>
        <v>6.7859046664412004E-2</v>
      </c>
      <c r="Q85" s="156">
        <f>IFERROR(('Tor Emp Adj'!Q85/'Tor Emp Adj'!L85)^(1/5)-1,"n/a")</f>
        <v>-2.4584092594344908E-2</v>
      </c>
      <c r="R85" s="156">
        <f>IFERROR(('Tor Emp Adj'!R85/'Tor Emp Adj'!M85)^(1/5)-1,"n/a")</f>
        <v>7.3044625897940252E-2</v>
      </c>
      <c r="S85" s="156">
        <f>IFERROR(('Tor Emp Adj'!S85/'Tor Emp Adj'!N85)^(1/5)-1,"n/a")</f>
        <v>7.4358567718033619E-3</v>
      </c>
      <c r="T85" s="156">
        <f>IFERROR(('Tor Emp Adj'!T85/'Tor Emp Adj'!O85)^(1/5)-1,"n/a")</f>
        <v>5.9729500214695808E-2</v>
      </c>
      <c r="U85" s="156">
        <f>IFERROR(('Tor Emp Adj'!U85/'Tor Emp Adj'!P85)^(1/5)-1,"n/a")</f>
        <v>-1.9600789193124912E-3</v>
      </c>
      <c r="V85" s="156">
        <f>IFERROR(('Tor Emp Adj'!V85/'Tor Emp Adj'!Q85)^(1/5)-1,"n/a")</f>
        <v>2.6406049904545759E-2</v>
      </c>
      <c r="W85" s="156">
        <f>IFERROR(('Tor Emp Adj'!W85/'Tor Emp Adj'!R85)^(1/5)-1,"n/a")</f>
        <v>9.1419783143509292E-4</v>
      </c>
      <c r="X85" s="156">
        <f>IFERROR(('Tor Emp Adj'!X85/'Tor Emp Adj'!S85)^(1/5)-1,"n/a")</f>
        <v>3.7889286972339509E-2</v>
      </c>
      <c r="Y85" s="156">
        <f>IFERROR(('Tor Emp Adj'!Y85/'Tor Emp Adj'!T85)^(1/5)-1,"n/a")</f>
        <v>4.2030549853527388E-2</v>
      </c>
    </row>
    <row r="86" spans="1:25" x14ac:dyDescent="0.25">
      <c r="A86" s="6" t="s">
        <v>80</v>
      </c>
      <c r="B86" s="6"/>
      <c r="C86" s="14">
        <v>447</v>
      </c>
      <c r="D86" s="65"/>
      <c r="E86" s="65"/>
      <c r="F86" s="65"/>
      <c r="G86" s="65"/>
      <c r="H86" s="65"/>
      <c r="I86" s="70">
        <f>IFERROR(('Tor Emp Adj'!I86/'Tor Emp Adj'!D86)^(1/5)-1,"n/a")</f>
        <v>-9.557822931505533E-2</v>
      </c>
      <c r="J86" s="70">
        <f>IFERROR(('Tor Emp Adj'!J86/'Tor Emp Adj'!E86)^(1/5)-1,"n/a")</f>
        <v>-0.16679072226159142</v>
      </c>
      <c r="K86" s="70">
        <f>IFERROR(('Tor Emp Adj'!K86/'Tor Emp Adj'!F86)^(1/5)-1,"n/a")</f>
        <v>-5.7859714367939019E-2</v>
      </c>
      <c r="L86" s="70" t="str">
        <f>IFERROR(('Tor Emp Adj'!L86/'Tor Emp Adj'!G86)^(1/5)-1,"n/a")</f>
        <v>n/a</v>
      </c>
      <c r="M86" s="156">
        <f>IFERROR(('Tor Emp Adj'!M86/'Tor Emp Adj'!H86)^(1/5)-1,"n/a")</f>
        <v>-1</v>
      </c>
      <c r="N86" s="156">
        <f>IFERROR(('Tor Emp Adj'!N86/'Tor Emp Adj'!I86)^(1/5)-1,"n/a")</f>
        <v>-8.6108663943169628E-3</v>
      </c>
      <c r="O86" s="156">
        <f>IFERROR(('Tor Emp Adj'!O86/'Tor Emp Adj'!J86)^(1/5)-1,"n/a")</f>
        <v>9.7739018598602456E-2</v>
      </c>
      <c r="P86" s="156">
        <f>IFERROR(('Tor Emp Adj'!P86/'Tor Emp Adj'!K86)^(1/5)-1,"n/a")</f>
        <v>4.7653600910966709E-2</v>
      </c>
      <c r="Q86" s="156">
        <f>IFERROR(('Tor Emp Adj'!Q86/'Tor Emp Adj'!L86)^(1/5)-1,"n/a")</f>
        <v>-0.10107175194891727</v>
      </c>
      <c r="R86" s="156" t="str">
        <f>IFERROR(('Tor Emp Adj'!R86/'Tor Emp Adj'!M86)^(1/5)-1,"n/a")</f>
        <v>n/a</v>
      </c>
      <c r="S86" s="156">
        <f>IFERROR(('Tor Emp Adj'!S86/'Tor Emp Adj'!N86)^(1/5)-1,"n/a")</f>
        <v>1.9436286326594887E-2</v>
      </c>
      <c r="T86" s="156">
        <f>IFERROR(('Tor Emp Adj'!T86/'Tor Emp Adj'!O86)^(1/5)-1,"n/a")</f>
        <v>-5.1032925670072449E-2</v>
      </c>
      <c r="U86" s="156">
        <f>IFERROR(('Tor Emp Adj'!U86/'Tor Emp Adj'!P86)^(1/5)-1,"n/a")</f>
        <v>-7.5390427593958753E-3</v>
      </c>
      <c r="V86" s="156">
        <f>IFERROR(('Tor Emp Adj'!V86/'Tor Emp Adj'!Q86)^(1/5)-1,"n/a")</f>
        <v>-1</v>
      </c>
      <c r="W86" s="156">
        <f>IFERROR(('Tor Emp Adj'!W86/'Tor Emp Adj'!R86)^(1/5)-1,"n/a")</f>
        <v>0.11628242658935739</v>
      </c>
      <c r="X86" s="156">
        <f>IFERROR(('Tor Emp Adj'!X86/'Tor Emp Adj'!S86)^(1/5)-1,"n/a")</f>
        <v>8.1654031541269712E-2</v>
      </c>
      <c r="Y86" s="156">
        <f>IFERROR(('Tor Emp Adj'!Y86/'Tor Emp Adj'!T86)^(1/5)-1,"n/a")</f>
        <v>-2.5826142799789675E-3</v>
      </c>
    </row>
    <row r="87" spans="1:25" x14ac:dyDescent="0.25">
      <c r="A87" s="6" t="s">
        <v>81</v>
      </c>
      <c r="B87" s="6"/>
      <c r="C87" s="14">
        <v>448</v>
      </c>
      <c r="D87" s="65"/>
      <c r="E87" s="65"/>
      <c r="F87" s="65"/>
      <c r="G87" s="65"/>
      <c r="H87" s="65"/>
      <c r="I87" s="70">
        <f>IFERROR(('Tor Emp Adj'!I87/'Tor Emp Adj'!D87)^(1/5)-1,"n/a")</f>
        <v>2.0568723784438969E-2</v>
      </c>
      <c r="J87" s="70">
        <f>IFERROR(('Tor Emp Adj'!J87/'Tor Emp Adj'!E87)^(1/5)-1,"n/a")</f>
        <v>-9.7370951959457885E-3</v>
      </c>
      <c r="K87" s="70">
        <f>IFERROR(('Tor Emp Adj'!K87/'Tor Emp Adj'!F87)^(1/5)-1,"n/a")</f>
        <v>-6.9197666963018989E-3</v>
      </c>
      <c r="L87" s="70">
        <f>IFERROR(('Tor Emp Adj'!L87/'Tor Emp Adj'!G87)^(1/5)-1,"n/a")</f>
        <v>7.3233680134663803E-2</v>
      </c>
      <c r="M87" s="156">
        <f>IFERROR(('Tor Emp Adj'!M87/'Tor Emp Adj'!H87)^(1/5)-1,"n/a")</f>
        <v>7.1342043812885336E-2</v>
      </c>
      <c r="N87" s="156">
        <f>IFERROR(('Tor Emp Adj'!N87/'Tor Emp Adj'!I87)^(1/5)-1,"n/a")</f>
        <v>3.8480060832317697E-2</v>
      </c>
      <c r="O87" s="156">
        <f>IFERROR(('Tor Emp Adj'!O87/'Tor Emp Adj'!J87)^(1/5)-1,"n/a")</f>
        <v>5.1646856465812352E-2</v>
      </c>
      <c r="P87" s="156">
        <f>IFERROR(('Tor Emp Adj'!P87/'Tor Emp Adj'!K87)^(1/5)-1,"n/a")</f>
        <v>9.9212843687231045E-2</v>
      </c>
      <c r="Q87" s="156">
        <f>IFERROR(('Tor Emp Adj'!Q87/'Tor Emp Adj'!L87)^(1/5)-1,"n/a")</f>
        <v>-2.2634589164367003E-2</v>
      </c>
      <c r="R87" s="156">
        <f>IFERROR(('Tor Emp Adj'!R87/'Tor Emp Adj'!M87)^(1/5)-1,"n/a")</f>
        <v>-6.4054656387793618E-2</v>
      </c>
      <c r="S87" s="156">
        <f>IFERROR(('Tor Emp Adj'!S87/'Tor Emp Adj'!N87)^(1/5)-1,"n/a")</f>
        <v>-1.5095450025552459E-2</v>
      </c>
      <c r="T87" s="156">
        <f>IFERROR(('Tor Emp Adj'!T87/'Tor Emp Adj'!O87)^(1/5)-1,"n/a")</f>
        <v>-1.5084823773810818E-2</v>
      </c>
      <c r="U87" s="156">
        <f>IFERROR(('Tor Emp Adj'!U87/'Tor Emp Adj'!P87)^(1/5)-1,"n/a")</f>
        <v>-4.5601858812755247E-2</v>
      </c>
      <c r="V87" s="156">
        <f>IFERROR(('Tor Emp Adj'!V87/'Tor Emp Adj'!Q87)^(1/5)-1,"n/a")</f>
        <v>2.7421083309660421E-2</v>
      </c>
      <c r="W87" s="156">
        <f>IFERROR(('Tor Emp Adj'!W87/'Tor Emp Adj'!R87)^(1/5)-1,"n/a")</f>
        <v>1.1607547617695335E-2</v>
      </c>
      <c r="X87" s="156">
        <f>IFERROR(('Tor Emp Adj'!X87/'Tor Emp Adj'!S87)^(1/5)-1,"n/a")</f>
        <v>-2.942453710020454E-2</v>
      </c>
      <c r="Y87" s="156">
        <f>IFERROR(('Tor Emp Adj'!Y87/'Tor Emp Adj'!T87)^(1/5)-1,"n/a")</f>
        <v>-2.853256128748316E-2</v>
      </c>
    </row>
    <row r="88" spans="1:25" x14ac:dyDescent="0.25">
      <c r="A88" s="6" t="s">
        <v>82</v>
      </c>
      <c r="B88" s="6"/>
      <c r="C88" s="14">
        <v>451</v>
      </c>
      <c r="D88" s="65"/>
      <c r="E88" s="65"/>
      <c r="F88" s="65"/>
      <c r="G88" s="65"/>
      <c r="H88" s="65"/>
      <c r="I88" s="70">
        <f>IFERROR(('Tor Emp Adj'!I88/'Tor Emp Adj'!D88)^(1/5)-1,"n/a")</f>
        <v>-6.3581430262413696E-2</v>
      </c>
      <c r="J88" s="70">
        <f>IFERROR(('Tor Emp Adj'!J88/'Tor Emp Adj'!E88)^(1/5)-1,"n/a")</f>
        <v>2.3440265634142587E-3</v>
      </c>
      <c r="K88" s="70">
        <f>IFERROR(('Tor Emp Adj'!K88/'Tor Emp Adj'!F88)^(1/5)-1,"n/a")</f>
        <v>-2.0132448477440779E-2</v>
      </c>
      <c r="L88" s="70">
        <f>IFERROR(('Tor Emp Adj'!L88/'Tor Emp Adj'!G88)^(1/5)-1,"n/a")</f>
        <v>2.6677729219749979E-2</v>
      </c>
      <c r="M88" s="156">
        <f>IFERROR(('Tor Emp Adj'!M88/'Tor Emp Adj'!H88)^(1/5)-1,"n/a")</f>
        <v>-2.5493725473211604E-2</v>
      </c>
      <c r="N88" s="156">
        <f>IFERROR(('Tor Emp Adj'!N88/'Tor Emp Adj'!I88)^(1/5)-1,"n/a")</f>
        <v>6.2487644095321038E-2</v>
      </c>
      <c r="O88" s="156">
        <f>IFERROR(('Tor Emp Adj'!O88/'Tor Emp Adj'!J88)^(1/5)-1,"n/a")</f>
        <v>3.2525346653065945E-2</v>
      </c>
      <c r="P88" s="156">
        <f>IFERROR(('Tor Emp Adj'!P88/'Tor Emp Adj'!K88)^(1/5)-1,"n/a")</f>
        <v>4.2914909694601544E-2</v>
      </c>
      <c r="Q88" s="156">
        <f>IFERROR(('Tor Emp Adj'!Q88/'Tor Emp Adj'!L88)^(1/5)-1,"n/a")</f>
        <v>-2.3460551938421004E-2</v>
      </c>
      <c r="R88" s="156">
        <f>IFERROR(('Tor Emp Adj'!R88/'Tor Emp Adj'!M88)^(1/5)-1,"n/a")</f>
        <v>-0.19611281071439512</v>
      </c>
      <c r="S88" s="156">
        <f>IFERROR(('Tor Emp Adj'!S88/'Tor Emp Adj'!N88)^(1/5)-1,"n/a")</f>
        <v>-6.7925624114856253E-3</v>
      </c>
      <c r="T88" s="156">
        <f>IFERROR(('Tor Emp Adj'!T88/'Tor Emp Adj'!O88)^(1/5)-1,"n/a")</f>
        <v>-5.8877700604013428E-2</v>
      </c>
      <c r="U88" s="156">
        <f>IFERROR(('Tor Emp Adj'!U88/'Tor Emp Adj'!P88)^(1/5)-1,"n/a")</f>
        <v>-6.5717905194273674E-2</v>
      </c>
      <c r="V88" s="156">
        <f>IFERROR(('Tor Emp Adj'!V88/'Tor Emp Adj'!Q88)^(1/5)-1,"n/a")</f>
        <v>-2.3511078102587679E-2</v>
      </c>
      <c r="W88" s="156">
        <f>IFERROR(('Tor Emp Adj'!W88/'Tor Emp Adj'!R88)^(1/5)-1,"n/a")</f>
        <v>0.18314697374880984</v>
      </c>
      <c r="X88" s="156">
        <f>IFERROR(('Tor Emp Adj'!X88/'Tor Emp Adj'!S88)^(1/5)-1,"n/a")</f>
        <v>9.4604838104167976E-2</v>
      </c>
      <c r="Y88" s="156">
        <f>IFERROR(('Tor Emp Adj'!Y88/'Tor Emp Adj'!T88)^(1/5)-1,"n/a")</f>
        <v>0.11201809017152842</v>
      </c>
    </row>
    <row r="89" spans="1:25" x14ac:dyDescent="0.25">
      <c r="A89" s="6" t="s">
        <v>83</v>
      </c>
      <c r="B89" s="6"/>
      <c r="C89" s="14">
        <v>452</v>
      </c>
      <c r="D89" s="65"/>
      <c r="E89" s="65"/>
      <c r="F89" s="65"/>
      <c r="G89" s="65"/>
      <c r="H89" s="65"/>
      <c r="I89" s="70">
        <f>IFERROR(('Tor Emp Adj'!I89/'Tor Emp Adj'!D89)^(1/5)-1,"n/a")</f>
        <v>-3.194085488978704E-3</v>
      </c>
      <c r="J89" s="70">
        <f>IFERROR(('Tor Emp Adj'!J89/'Tor Emp Adj'!E89)^(1/5)-1,"n/a")</f>
        <v>-2.5723374970269108E-2</v>
      </c>
      <c r="K89" s="70">
        <f>IFERROR(('Tor Emp Adj'!K89/'Tor Emp Adj'!F89)^(1/5)-1,"n/a")</f>
        <v>-6.5710653895711957E-4</v>
      </c>
      <c r="L89" s="70">
        <f>IFERROR(('Tor Emp Adj'!L89/'Tor Emp Adj'!G89)^(1/5)-1,"n/a")</f>
        <v>4.8010147230936884E-2</v>
      </c>
      <c r="M89" s="156">
        <f>IFERROR(('Tor Emp Adj'!M89/'Tor Emp Adj'!H89)^(1/5)-1,"n/a")</f>
        <v>6.9214071878125338E-2</v>
      </c>
      <c r="N89" s="156">
        <f>IFERROR(('Tor Emp Adj'!N89/'Tor Emp Adj'!I89)^(1/5)-1,"n/a")</f>
        <v>4.6747901816381665E-2</v>
      </c>
      <c r="O89" s="156">
        <f>IFERROR(('Tor Emp Adj'!O89/'Tor Emp Adj'!J89)^(1/5)-1,"n/a")</f>
        <v>1.0671674186208957E-3</v>
      </c>
      <c r="P89" s="156">
        <f>IFERROR(('Tor Emp Adj'!P89/'Tor Emp Adj'!K89)^(1/5)-1,"n/a")</f>
        <v>-1.1604561837804672E-2</v>
      </c>
      <c r="Q89" s="156">
        <f>IFERROR(('Tor Emp Adj'!Q89/'Tor Emp Adj'!L89)^(1/5)-1,"n/a")</f>
        <v>-2.8338586534322863E-2</v>
      </c>
      <c r="R89" s="156">
        <f>IFERROR(('Tor Emp Adj'!R89/'Tor Emp Adj'!M89)^(1/5)-1,"n/a")</f>
        <v>-4.3485435108904458E-2</v>
      </c>
      <c r="S89" s="156">
        <f>IFERROR(('Tor Emp Adj'!S89/'Tor Emp Adj'!N89)^(1/5)-1,"n/a")</f>
        <v>-1.9429861782599644E-2</v>
      </c>
      <c r="T89" s="156">
        <f>IFERROR(('Tor Emp Adj'!T89/'Tor Emp Adj'!O89)^(1/5)-1,"n/a")</f>
        <v>5.6213934500751517E-2</v>
      </c>
      <c r="U89" s="156">
        <f>IFERROR(('Tor Emp Adj'!U89/'Tor Emp Adj'!P89)^(1/5)-1,"n/a")</f>
        <v>-5.0235897886443448E-2</v>
      </c>
      <c r="V89" s="156">
        <f>IFERROR(('Tor Emp Adj'!V89/'Tor Emp Adj'!Q89)^(1/5)-1,"n/a")</f>
        <v>-7.2169951906590701E-2</v>
      </c>
      <c r="W89" s="156">
        <f>IFERROR(('Tor Emp Adj'!W89/'Tor Emp Adj'!R89)^(1/5)-1,"n/a")</f>
        <v>-4.6132565678332904E-2</v>
      </c>
      <c r="X89" s="156">
        <f>IFERROR(('Tor Emp Adj'!X89/'Tor Emp Adj'!S89)^(1/5)-1,"n/a")</f>
        <v>-7.5377395989581708E-2</v>
      </c>
      <c r="Y89" s="156">
        <f>IFERROR(('Tor Emp Adj'!Y89/'Tor Emp Adj'!T89)^(1/5)-1,"n/a")</f>
        <v>-0.13106579054787881</v>
      </c>
    </row>
    <row r="90" spans="1:25" x14ac:dyDescent="0.25">
      <c r="A90" s="6" t="s">
        <v>84</v>
      </c>
      <c r="B90" s="6"/>
      <c r="C90" s="14">
        <v>453</v>
      </c>
      <c r="D90" s="65"/>
      <c r="E90" s="65"/>
      <c r="F90" s="65"/>
      <c r="G90" s="65"/>
      <c r="H90" s="65"/>
      <c r="I90" s="70">
        <f>IFERROR(('Tor Emp Adj'!I90/'Tor Emp Adj'!D90)^(1/5)-1,"n/a")</f>
        <v>2.4908556370505375E-2</v>
      </c>
      <c r="J90" s="70">
        <f>IFERROR(('Tor Emp Adj'!J90/'Tor Emp Adj'!E90)^(1/5)-1,"n/a")</f>
        <v>-9.5838377694179577E-3</v>
      </c>
      <c r="K90" s="70">
        <f>IFERROR(('Tor Emp Adj'!K90/'Tor Emp Adj'!F90)^(1/5)-1,"n/a")</f>
        <v>2.2270213310446429E-2</v>
      </c>
      <c r="L90" s="70">
        <f>IFERROR(('Tor Emp Adj'!L90/'Tor Emp Adj'!G90)^(1/5)-1,"n/a")</f>
        <v>8.522159371589888E-2</v>
      </c>
      <c r="M90" s="156">
        <f>IFERROR(('Tor Emp Adj'!M90/'Tor Emp Adj'!H90)^(1/5)-1,"n/a")</f>
        <v>-3.0212702519996415E-2</v>
      </c>
      <c r="N90" s="156">
        <f>IFERROR(('Tor Emp Adj'!N90/'Tor Emp Adj'!I90)^(1/5)-1,"n/a")</f>
        <v>2.8241802751940215E-2</v>
      </c>
      <c r="O90" s="156">
        <f>IFERROR(('Tor Emp Adj'!O90/'Tor Emp Adj'!J90)^(1/5)-1,"n/a")</f>
        <v>-2.9184604961522975E-2</v>
      </c>
      <c r="P90" s="156">
        <f>IFERROR(('Tor Emp Adj'!P90/'Tor Emp Adj'!K90)^(1/5)-1,"n/a")</f>
        <v>-6.8812404909646907E-2</v>
      </c>
      <c r="Q90" s="156">
        <f>IFERROR(('Tor Emp Adj'!Q90/'Tor Emp Adj'!L90)^(1/5)-1,"n/a")</f>
        <v>1.9730014385040739E-2</v>
      </c>
      <c r="R90" s="156">
        <f>IFERROR(('Tor Emp Adj'!R90/'Tor Emp Adj'!M90)^(1/5)-1,"n/a")</f>
        <v>5.346168755012104E-2</v>
      </c>
      <c r="S90" s="156">
        <f>IFERROR(('Tor Emp Adj'!S90/'Tor Emp Adj'!N90)^(1/5)-1,"n/a")</f>
        <v>3.4008874678903789E-2</v>
      </c>
      <c r="T90" s="156">
        <f>IFERROR(('Tor Emp Adj'!T90/'Tor Emp Adj'!O90)^(1/5)-1,"n/a")</f>
        <v>6.7850451489136931E-2</v>
      </c>
      <c r="U90" s="156">
        <f>IFERROR(('Tor Emp Adj'!U90/'Tor Emp Adj'!P90)^(1/5)-1,"n/a")</f>
        <v>0.18122913652149686</v>
      </c>
      <c r="V90" s="156">
        <f>IFERROR(('Tor Emp Adj'!V90/'Tor Emp Adj'!Q90)^(1/5)-1,"n/a")</f>
        <v>-2.5094376322187029E-2</v>
      </c>
      <c r="W90" s="156">
        <f>IFERROR(('Tor Emp Adj'!W90/'Tor Emp Adj'!R90)^(1/5)-1,"n/a")</f>
        <v>-5.7905713201808817E-2</v>
      </c>
      <c r="X90" s="156">
        <f>IFERROR(('Tor Emp Adj'!X90/'Tor Emp Adj'!S90)^(1/5)-1,"n/a")</f>
        <v>-2.7470711850230423E-2</v>
      </c>
      <c r="Y90" s="156">
        <f>IFERROR(('Tor Emp Adj'!Y90/'Tor Emp Adj'!T90)^(1/5)-1,"n/a")</f>
        <v>0.14002590016607885</v>
      </c>
    </row>
    <row r="91" spans="1:25" x14ac:dyDescent="0.25">
      <c r="A91" s="6" t="s">
        <v>85</v>
      </c>
      <c r="B91" s="6"/>
      <c r="C91" s="14">
        <v>454</v>
      </c>
      <c r="D91" s="65"/>
      <c r="E91" s="65"/>
      <c r="F91" s="65"/>
      <c r="G91" s="65"/>
      <c r="H91" s="65"/>
      <c r="I91" s="70">
        <f>IFERROR(('Tor Emp Adj'!I91/'Tor Emp Adj'!D91)^(1/5)-1,"n/a")</f>
        <v>9.4556130163466534E-2</v>
      </c>
      <c r="J91" s="70">
        <f>IFERROR(('Tor Emp Adj'!J91/'Tor Emp Adj'!E91)^(1/5)-1,"n/a")</f>
        <v>-2.002372447130818E-2</v>
      </c>
      <c r="K91" s="70">
        <f>IFERROR(('Tor Emp Adj'!K91/'Tor Emp Adj'!F91)^(1/5)-1,"n/a")</f>
        <v>2.8855394519787358E-2</v>
      </c>
      <c r="L91" s="70">
        <f>IFERROR(('Tor Emp Adj'!L91/'Tor Emp Adj'!G91)^(1/5)-1,"n/a")</f>
        <v>4.2031842349121717E-3</v>
      </c>
      <c r="M91" s="156">
        <f>IFERROR(('Tor Emp Adj'!M91/'Tor Emp Adj'!H91)^(1/5)-1,"n/a")</f>
        <v>-0.10240868778837842</v>
      </c>
      <c r="N91" s="156">
        <f>IFERROR(('Tor Emp Adj'!N91/'Tor Emp Adj'!I91)^(1/5)-1,"n/a")</f>
        <v>4.1448511600311821E-2</v>
      </c>
      <c r="O91" s="156">
        <f>IFERROR(('Tor Emp Adj'!O91/'Tor Emp Adj'!J91)^(1/5)-1,"n/a")</f>
        <v>-4.2499770952870719E-3</v>
      </c>
      <c r="P91" s="156">
        <f>IFERROR(('Tor Emp Adj'!P91/'Tor Emp Adj'!K91)^(1/5)-1,"n/a")</f>
        <v>-4.590975382533502E-3</v>
      </c>
      <c r="Q91" s="156">
        <f>IFERROR(('Tor Emp Adj'!Q91/'Tor Emp Adj'!L91)^(1/5)-1,"n/a")</f>
        <v>0.10565814682175145</v>
      </c>
      <c r="R91" s="156">
        <f>IFERROR(('Tor Emp Adj'!R91/'Tor Emp Adj'!M91)^(1/5)-1,"n/a")</f>
        <v>0.10320590088339499</v>
      </c>
      <c r="S91" s="156">
        <f>IFERROR(('Tor Emp Adj'!S91/'Tor Emp Adj'!N91)^(1/5)-1,"n/a")</f>
        <v>-4.7884548125850745E-2</v>
      </c>
      <c r="T91" s="156">
        <f>IFERROR(('Tor Emp Adj'!T91/'Tor Emp Adj'!O91)^(1/5)-1,"n/a")</f>
        <v>0.11786475632718352</v>
      </c>
      <c r="U91" s="156">
        <f>IFERROR(('Tor Emp Adj'!U91/'Tor Emp Adj'!P91)^(1/5)-1,"n/a")</f>
        <v>0.10413145901574095</v>
      </c>
      <c r="V91" s="156">
        <f>IFERROR(('Tor Emp Adj'!V91/'Tor Emp Adj'!Q91)^(1/5)-1,"n/a")</f>
        <v>2.838687561813602E-3</v>
      </c>
      <c r="W91" s="156">
        <f>IFERROR(('Tor Emp Adj'!W91/'Tor Emp Adj'!R91)^(1/5)-1,"n/a")</f>
        <v>-5.7638082048368622E-2</v>
      </c>
      <c r="X91" s="156">
        <f>IFERROR(('Tor Emp Adj'!X91/'Tor Emp Adj'!S91)^(1/5)-1,"n/a")</f>
        <v>-4.9466482477845686E-3</v>
      </c>
      <c r="Y91" s="156">
        <f>IFERROR(('Tor Emp Adj'!Y91/'Tor Emp Adj'!T91)^(1/5)-1,"n/a")</f>
        <v>9.5790558760761702E-2</v>
      </c>
    </row>
    <row r="92" spans="1:25" x14ac:dyDescent="0.25">
      <c r="A92" s="5" t="s">
        <v>86</v>
      </c>
      <c r="B92" s="5"/>
      <c r="C92" s="13" t="s">
        <v>200</v>
      </c>
      <c r="D92" s="64"/>
      <c r="E92" s="64"/>
      <c r="F92" s="64"/>
      <c r="G92" s="64"/>
      <c r="H92" s="64"/>
      <c r="I92" s="69">
        <f>IFERROR(('Tor Emp Adj'!I92/'Tor Emp Adj'!D92)^(1/5)-1,"n/a")</f>
        <v>1.2193333110551041E-2</v>
      </c>
      <c r="J92" s="69">
        <f>IFERROR(('Tor Emp Adj'!J92/'Tor Emp Adj'!E92)^(1/5)-1,"n/a")</f>
        <v>4.1970243703433052E-3</v>
      </c>
      <c r="K92" s="69">
        <f>IFERROR(('Tor Emp Adj'!K92/'Tor Emp Adj'!F92)^(1/5)-1,"n/a")</f>
        <v>1.3691080882099582E-2</v>
      </c>
      <c r="L92" s="69">
        <f>IFERROR(('Tor Emp Adj'!L92/'Tor Emp Adj'!G92)^(1/5)-1,"n/a")</f>
        <v>-1.1581742521575178E-2</v>
      </c>
      <c r="M92" s="155">
        <f>IFERROR(('Tor Emp Adj'!M92/'Tor Emp Adj'!H92)^(1/5)-1,"n/a")</f>
        <v>2.9380772999213267E-2</v>
      </c>
      <c r="N92" s="155">
        <f>IFERROR(('Tor Emp Adj'!N92/'Tor Emp Adj'!I92)^(1/5)-1,"n/a")</f>
        <v>1.9045795213145311E-2</v>
      </c>
      <c r="O92" s="155">
        <f>IFERROR(('Tor Emp Adj'!O92/'Tor Emp Adj'!J92)^(1/5)-1,"n/a")</f>
        <v>3.8956210633246169E-2</v>
      </c>
      <c r="P92" s="155">
        <f>IFERROR(('Tor Emp Adj'!P92/'Tor Emp Adj'!K92)^(1/5)-1,"n/a")</f>
        <v>5.4893277513081262E-2</v>
      </c>
      <c r="Q92" s="155">
        <f>IFERROR(('Tor Emp Adj'!Q92/'Tor Emp Adj'!L92)^(1/5)-1,"n/a")</f>
        <v>3.5412049995617645E-2</v>
      </c>
      <c r="R92" s="155">
        <f>IFERROR(('Tor Emp Adj'!R92/'Tor Emp Adj'!M92)^(1/5)-1,"n/a")</f>
        <v>1.1357120428344247E-2</v>
      </c>
      <c r="S92" s="155">
        <f>IFERROR(('Tor Emp Adj'!S92/'Tor Emp Adj'!N92)^(1/5)-1,"n/a")</f>
        <v>9.5406193748861501E-3</v>
      </c>
      <c r="T92" s="155">
        <f>IFERROR(('Tor Emp Adj'!T92/'Tor Emp Adj'!O92)^(1/5)-1,"n/a")</f>
        <v>2.8907889495886963E-2</v>
      </c>
      <c r="U92" s="155">
        <f>IFERROR(('Tor Emp Adj'!U92/'Tor Emp Adj'!P92)^(1/5)-1,"n/a")</f>
        <v>8.8255088203446075E-3</v>
      </c>
      <c r="V92" s="155">
        <f>IFERROR(('Tor Emp Adj'!V92/'Tor Emp Adj'!Q92)^(1/5)-1,"n/a")</f>
        <v>1.2246062236517696E-2</v>
      </c>
      <c r="W92" s="155">
        <f>IFERROR(('Tor Emp Adj'!W92/'Tor Emp Adj'!R92)^(1/5)-1,"n/a")</f>
        <v>-5.192989684398297E-2</v>
      </c>
      <c r="X92" s="155">
        <f>IFERROR(('Tor Emp Adj'!X92/'Tor Emp Adj'!S92)^(1/5)-1,"n/a")</f>
        <v>7.7355801660046186E-3</v>
      </c>
      <c r="Y92" s="155">
        <f>IFERROR(('Tor Emp Adj'!Y92/'Tor Emp Adj'!T92)^(1/5)-1,"n/a")</f>
        <v>9.0045681187878035E-3</v>
      </c>
    </row>
    <row r="93" spans="1:25" x14ac:dyDescent="0.25">
      <c r="A93" s="6" t="s">
        <v>87</v>
      </c>
      <c r="B93" s="6"/>
      <c r="C93" s="14">
        <v>481</v>
      </c>
      <c r="D93" s="65"/>
      <c r="E93" s="65"/>
      <c r="F93" s="65"/>
      <c r="G93" s="65"/>
      <c r="H93" s="65"/>
      <c r="I93" s="70">
        <f>IFERROR(('Tor Emp Adj'!I93/'Tor Emp Adj'!D93)^(1/5)-1,"n/a")</f>
        <v>-8.314217393417167E-2</v>
      </c>
      <c r="J93" s="70">
        <f>IFERROR(('Tor Emp Adj'!J93/'Tor Emp Adj'!E93)^(1/5)-1,"n/a")</f>
        <v>-4.3675318139708708E-2</v>
      </c>
      <c r="K93" s="70">
        <f>IFERROR(('Tor Emp Adj'!K93/'Tor Emp Adj'!F93)^(1/5)-1,"n/a")</f>
        <v>-3.0060580763554778E-2</v>
      </c>
      <c r="L93" s="70">
        <f>IFERROR(('Tor Emp Adj'!L93/'Tor Emp Adj'!G93)^(1/5)-1,"n/a")</f>
        <v>-0.12440116745685481</v>
      </c>
      <c r="M93" s="156">
        <f>IFERROR(('Tor Emp Adj'!M93/'Tor Emp Adj'!H93)^(1/5)-1,"n/a")</f>
        <v>-0.18308462867929276</v>
      </c>
      <c r="N93" s="156">
        <f>IFERROR(('Tor Emp Adj'!N93/'Tor Emp Adj'!I93)^(1/5)-1,"n/a")</f>
        <v>-4.0519989770653853E-2</v>
      </c>
      <c r="O93" s="156">
        <f>IFERROR(('Tor Emp Adj'!O93/'Tor Emp Adj'!J93)^(1/5)-1,"n/a")</f>
        <v>-0.11361615559445837</v>
      </c>
      <c r="P93" s="156">
        <f>IFERROR(('Tor Emp Adj'!P93/'Tor Emp Adj'!K93)^(1/5)-1,"n/a")</f>
        <v>-3.5434890591546919E-2</v>
      </c>
      <c r="Q93" s="156">
        <f>IFERROR(('Tor Emp Adj'!Q93/'Tor Emp Adj'!L93)^(1/5)-1,"n/a")</f>
        <v>-1.8448421299638307E-2</v>
      </c>
      <c r="R93" s="156">
        <f>IFERROR(('Tor Emp Adj'!R93/'Tor Emp Adj'!M93)^(1/5)-1,"n/a")</f>
        <v>0.11233736778672632</v>
      </c>
      <c r="S93" s="156">
        <f>IFERROR(('Tor Emp Adj'!S93/'Tor Emp Adj'!N93)^(1/5)-1,"n/a")</f>
        <v>-5.7236916904452539E-2</v>
      </c>
      <c r="T93" s="156">
        <f>IFERROR(('Tor Emp Adj'!T93/'Tor Emp Adj'!O93)^(1/5)-1,"n/a")</f>
        <v>9.0083723591715792E-2</v>
      </c>
      <c r="U93" s="156">
        <f>IFERROR(('Tor Emp Adj'!U93/'Tor Emp Adj'!P93)^(1/5)-1,"n/a")</f>
        <v>-5.1167666216854868E-2</v>
      </c>
      <c r="V93" s="156">
        <f>IFERROR(('Tor Emp Adj'!V93/'Tor Emp Adj'!Q93)^(1/5)-1,"n/a")</f>
        <v>5.7537727537000372E-2</v>
      </c>
      <c r="W93" s="156">
        <f>IFERROR(('Tor Emp Adj'!W93/'Tor Emp Adj'!R93)^(1/5)-1,"n/a")</f>
        <v>-2.7313354889454744E-2</v>
      </c>
      <c r="X93" s="156">
        <f>IFERROR(('Tor Emp Adj'!X93/'Tor Emp Adj'!S93)^(1/5)-1,"n/a")</f>
        <v>0.14912669388134092</v>
      </c>
      <c r="Y93" s="156">
        <f>IFERROR(('Tor Emp Adj'!Y93/'Tor Emp Adj'!T93)^(1/5)-1,"n/a")</f>
        <v>-3.622825708295796E-2</v>
      </c>
    </row>
    <row r="94" spans="1:25" x14ac:dyDescent="0.25">
      <c r="A94" s="6" t="s">
        <v>88</v>
      </c>
      <c r="B94" s="6"/>
      <c r="C94" s="14">
        <v>482</v>
      </c>
      <c r="D94" s="65"/>
      <c r="E94" s="65"/>
      <c r="F94" s="65"/>
      <c r="G94" s="65"/>
      <c r="H94" s="65"/>
      <c r="I94" s="70">
        <f>IFERROR(('Tor Emp Adj'!I94/'Tor Emp Adj'!D94)^(1/5)-1,"n/a")</f>
        <v>-1</v>
      </c>
      <c r="J94" s="70">
        <f>IFERROR(('Tor Emp Adj'!J94/'Tor Emp Adj'!E94)^(1/5)-1,"n/a")</f>
        <v>-1.8351458122167985E-2</v>
      </c>
      <c r="K94" s="70">
        <f>IFERROR(('Tor Emp Adj'!K94/'Tor Emp Adj'!F94)^(1/5)-1,"n/a")</f>
        <v>1.1070717124246787E-2</v>
      </c>
      <c r="L94" s="70" t="str">
        <f>IFERROR(('Tor Emp Adj'!L94/'Tor Emp Adj'!G94)^(1/5)-1,"n/a")</f>
        <v>n/a</v>
      </c>
      <c r="M94" s="156" t="str">
        <f>IFERROR(('Tor Emp Adj'!M94/'Tor Emp Adj'!H94)^(1/5)-1,"n/a")</f>
        <v>n/a</v>
      </c>
      <c r="N94" s="156" t="str">
        <f>IFERROR(('Tor Emp Adj'!N94/'Tor Emp Adj'!I94)^(1/5)-1,"n/a")</f>
        <v>n/a</v>
      </c>
      <c r="O94" s="156">
        <f>IFERROR(('Tor Emp Adj'!O94/'Tor Emp Adj'!J94)^(1/5)-1,"n/a")</f>
        <v>-1</v>
      </c>
      <c r="P94" s="156">
        <f>IFERROR(('Tor Emp Adj'!P94/'Tor Emp Adj'!K94)^(1/5)-1,"n/a")</f>
        <v>6.0127747048223323E-2</v>
      </c>
      <c r="Q94" s="156" t="str">
        <f>IFERROR(('Tor Emp Adj'!Q94/'Tor Emp Adj'!L94)^(1/5)-1,"n/a")</f>
        <v>n/a</v>
      </c>
      <c r="R94" s="156">
        <f>IFERROR(('Tor Emp Adj'!R94/'Tor Emp Adj'!M94)^(1/5)-1,"n/a")</f>
        <v>-7.865254824347212E-2</v>
      </c>
      <c r="S94" s="156" t="str">
        <f>IFERROR(('Tor Emp Adj'!S94/'Tor Emp Adj'!N94)^(1/5)-1,"n/a")</f>
        <v>n/a</v>
      </c>
      <c r="T94" s="156" t="str">
        <f>IFERROR(('Tor Emp Adj'!T94/'Tor Emp Adj'!O94)^(1/5)-1,"n/a")</f>
        <v>n/a</v>
      </c>
      <c r="U94" s="156">
        <f>IFERROR(('Tor Emp Adj'!U94/'Tor Emp Adj'!P94)^(1/5)-1,"n/a")</f>
        <v>-2.0112579614925963E-3</v>
      </c>
      <c r="V94" s="156">
        <f>IFERROR(('Tor Emp Adj'!V94/'Tor Emp Adj'!Q94)^(1/5)-1,"n/a")</f>
        <v>-1</v>
      </c>
      <c r="W94" s="156">
        <f>IFERROR(('Tor Emp Adj'!W94/'Tor Emp Adj'!R94)^(1/5)-1,"n/a")</f>
        <v>-1</v>
      </c>
      <c r="X94" s="156">
        <f>IFERROR(('Tor Emp Adj'!X94/'Tor Emp Adj'!S94)^(1/5)-1,"n/a")</f>
        <v>-1</v>
      </c>
      <c r="Y94" s="156" t="str">
        <f>IFERROR(('Tor Emp Adj'!Y94/'Tor Emp Adj'!T94)^(1/5)-1,"n/a")</f>
        <v>n/a</v>
      </c>
    </row>
    <row r="95" spans="1:25" x14ac:dyDescent="0.25">
      <c r="A95" s="6" t="s">
        <v>89</v>
      </c>
      <c r="B95" s="6"/>
      <c r="C95" s="14">
        <v>483</v>
      </c>
      <c r="D95" s="65"/>
      <c r="E95" s="65"/>
      <c r="F95" s="65"/>
      <c r="G95" s="65"/>
      <c r="H95" s="65"/>
      <c r="I95" s="70" t="str">
        <f>IFERROR(('Tor Emp Adj'!I95/'Tor Emp Adj'!D95)^(1/5)-1,"n/a")</f>
        <v>n/a</v>
      </c>
      <c r="J95" s="70" t="str">
        <f>IFERROR(('Tor Emp Adj'!J95/'Tor Emp Adj'!E95)^(1/5)-1,"n/a")</f>
        <v>n/a</v>
      </c>
      <c r="K95" s="70" t="str">
        <f>IFERROR(('Tor Emp Adj'!K95/'Tor Emp Adj'!F95)^(1/5)-1,"n/a")</f>
        <v>n/a</v>
      </c>
      <c r="L95" s="70" t="str">
        <f>IFERROR(('Tor Emp Adj'!L95/'Tor Emp Adj'!G95)^(1/5)-1,"n/a")</f>
        <v>n/a</v>
      </c>
      <c r="M95" s="156" t="str">
        <f>IFERROR(('Tor Emp Adj'!M95/'Tor Emp Adj'!H95)^(1/5)-1,"n/a")</f>
        <v>n/a</v>
      </c>
      <c r="N95" s="156" t="str">
        <f>IFERROR(('Tor Emp Adj'!N95/'Tor Emp Adj'!I95)^(1/5)-1,"n/a")</f>
        <v>n/a</v>
      </c>
      <c r="O95" s="156" t="str">
        <f>IFERROR(('Tor Emp Adj'!O95/'Tor Emp Adj'!J95)^(1/5)-1,"n/a")</f>
        <v>n/a</v>
      </c>
      <c r="P95" s="156" t="str">
        <f>IFERROR(('Tor Emp Adj'!P95/'Tor Emp Adj'!K95)^(1/5)-1,"n/a")</f>
        <v>n/a</v>
      </c>
      <c r="Q95" s="156" t="str">
        <f>IFERROR(('Tor Emp Adj'!Q95/'Tor Emp Adj'!L95)^(1/5)-1,"n/a")</f>
        <v>n/a</v>
      </c>
      <c r="R95" s="156" t="str">
        <f>IFERROR(('Tor Emp Adj'!R95/'Tor Emp Adj'!M95)^(1/5)-1,"n/a")</f>
        <v>n/a</v>
      </c>
      <c r="S95" s="156" t="str">
        <f>IFERROR(('Tor Emp Adj'!S95/'Tor Emp Adj'!N95)^(1/5)-1,"n/a")</f>
        <v>n/a</v>
      </c>
      <c r="T95" s="156" t="str">
        <f>IFERROR(('Tor Emp Adj'!T95/'Tor Emp Adj'!O95)^(1/5)-1,"n/a")</f>
        <v>n/a</v>
      </c>
      <c r="U95" s="156" t="str">
        <f>IFERROR(('Tor Emp Adj'!U95/'Tor Emp Adj'!P95)^(1/5)-1,"n/a")</f>
        <v>n/a</v>
      </c>
      <c r="V95" s="156" t="str">
        <f>IFERROR(('Tor Emp Adj'!V95/'Tor Emp Adj'!Q95)^(1/5)-1,"n/a")</f>
        <v>n/a</v>
      </c>
      <c r="W95" s="156" t="str">
        <f>IFERROR(('Tor Emp Adj'!W95/'Tor Emp Adj'!R95)^(1/5)-1,"n/a")</f>
        <v>n/a</v>
      </c>
      <c r="X95" s="156" t="str">
        <f>IFERROR(('Tor Emp Adj'!X95/'Tor Emp Adj'!S95)^(1/5)-1,"n/a")</f>
        <v>n/a</v>
      </c>
      <c r="Y95" s="156" t="str">
        <f>IFERROR(('Tor Emp Adj'!Y95/'Tor Emp Adj'!T95)^(1/5)-1,"n/a")</f>
        <v>n/a</v>
      </c>
    </row>
    <row r="96" spans="1:25" x14ac:dyDescent="0.25">
      <c r="A96" s="6" t="s">
        <v>90</v>
      </c>
      <c r="B96" s="6"/>
      <c r="C96" s="14">
        <v>484</v>
      </c>
      <c r="D96" s="65"/>
      <c r="E96" s="65"/>
      <c r="F96" s="65"/>
      <c r="G96" s="65"/>
      <c r="H96" s="65"/>
      <c r="I96" s="70">
        <f>IFERROR(('Tor Emp Adj'!I96/'Tor Emp Adj'!D96)^(1/5)-1,"n/a")</f>
        <v>9.5143097657817144E-3</v>
      </c>
      <c r="J96" s="70">
        <f>IFERROR(('Tor Emp Adj'!J96/'Tor Emp Adj'!E96)^(1/5)-1,"n/a")</f>
        <v>1.8971089188374091E-2</v>
      </c>
      <c r="K96" s="70">
        <f>IFERROR(('Tor Emp Adj'!K96/'Tor Emp Adj'!F96)^(1/5)-1,"n/a")</f>
        <v>7.3595205220473137E-2</v>
      </c>
      <c r="L96" s="70">
        <f>IFERROR(('Tor Emp Adj'!L96/'Tor Emp Adj'!G96)^(1/5)-1,"n/a")</f>
        <v>3.9217456724671029E-2</v>
      </c>
      <c r="M96" s="156">
        <f>IFERROR(('Tor Emp Adj'!M96/'Tor Emp Adj'!H96)^(1/5)-1,"n/a")</f>
        <v>2.9166999363939405E-2</v>
      </c>
      <c r="N96" s="156">
        <f>IFERROR(('Tor Emp Adj'!N96/'Tor Emp Adj'!I96)^(1/5)-1,"n/a")</f>
        <v>4.7491036805536568E-2</v>
      </c>
      <c r="O96" s="156">
        <f>IFERROR(('Tor Emp Adj'!O96/'Tor Emp Adj'!J96)^(1/5)-1,"n/a")</f>
        <v>5.5352479074882499E-2</v>
      </c>
      <c r="P96" s="156">
        <f>IFERROR(('Tor Emp Adj'!P96/'Tor Emp Adj'!K96)^(1/5)-1,"n/a")</f>
        <v>-1.4717287765041553E-2</v>
      </c>
      <c r="Q96" s="156">
        <f>IFERROR(('Tor Emp Adj'!Q96/'Tor Emp Adj'!L96)^(1/5)-1,"n/a")</f>
        <v>-9.1926444319149203E-3</v>
      </c>
      <c r="R96" s="156">
        <f>IFERROR(('Tor Emp Adj'!R96/'Tor Emp Adj'!M96)^(1/5)-1,"n/a")</f>
        <v>4.0927387396306525E-2</v>
      </c>
      <c r="S96" s="156">
        <f>IFERROR(('Tor Emp Adj'!S96/'Tor Emp Adj'!N96)^(1/5)-1,"n/a")</f>
        <v>-2.018585942214246E-2</v>
      </c>
      <c r="T96" s="156">
        <f>IFERROR(('Tor Emp Adj'!T96/'Tor Emp Adj'!O96)^(1/5)-1,"n/a")</f>
        <v>6.8620502231199421E-2</v>
      </c>
      <c r="U96" s="156">
        <f>IFERROR(('Tor Emp Adj'!U96/'Tor Emp Adj'!P96)^(1/5)-1,"n/a")</f>
        <v>3.2093807269480745E-2</v>
      </c>
      <c r="V96" s="156">
        <f>IFERROR(('Tor Emp Adj'!V96/'Tor Emp Adj'!Q96)^(1/5)-1,"n/a")</f>
        <v>4.4444882850279921E-2</v>
      </c>
      <c r="W96" s="156">
        <f>IFERROR(('Tor Emp Adj'!W96/'Tor Emp Adj'!R96)^(1/5)-1,"n/a")</f>
        <v>-0.11444468111477524</v>
      </c>
      <c r="X96" s="156">
        <f>IFERROR(('Tor Emp Adj'!X96/'Tor Emp Adj'!S96)^(1/5)-1,"n/a")</f>
        <v>-3.8145018850061496E-2</v>
      </c>
      <c r="Y96" s="156">
        <f>IFERROR(('Tor Emp Adj'!Y96/'Tor Emp Adj'!T96)^(1/5)-1,"n/a")</f>
        <v>-9.2432675656720087E-2</v>
      </c>
    </row>
    <row r="97" spans="1:25" x14ac:dyDescent="0.25">
      <c r="A97" s="6" t="s">
        <v>91</v>
      </c>
      <c r="B97" s="6"/>
      <c r="C97" s="14" t="s">
        <v>201</v>
      </c>
      <c r="D97" s="65"/>
      <c r="E97" s="65"/>
      <c r="F97" s="65"/>
      <c r="G97" s="65"/>
      <c r="H97" s="65"/>
      <c r="I97" s="70">
        <f>IFERROR(('Tor Emp Adj'!I97/'Tor Emp Adj'!D97)^(1/5)-1,"n/a")</f>
        <v>-4.608887376207127E-3</v>
      </c>
      <c r="J97" s="70">
        <f>IFERROR(('Tor Emp Adj'!J97/'Tor Emp Adj'!E97)^(1/5)-1,"n/a")</f>
        <v>-7.2762003628471739E-2</v>
      </c>
      <c r="K97" s="70">
        <f>IFERROR(('Tor Emp Adj'!K97/'Tor Emp Adj'!F97)^(1/5)-1,"n/a")</f>
        <v>-1.7732508989776075E-2</v>
      </c>
      <c r="L97" s="70">
        <f>IFERROR(('Tor Emp Adj'!L97/'Tor Emp Adj'!G97)^(1/5)-1,"n/a")</f>
        <v>3.1663966115513142E-2</v>
      </c>
      <c r="M97" s="156">
        <f>IFERROR(('Tor Emp Adj'!M97/'Tor Emp Adj'!H97)^(1/5)-1,"n/a")</f>
        <v>7.0258479610687763E-2</v>
      </c>
      <c r="N97" s="156">
        <f>IFERROR(('Tor Emp Adj'!N97/'Tor Emp Adj'!I97)^(1/5)-1,"n/a")</f>
        <v>0.14659838819039517</v>
      </c>
      <c r="O97" s="156">
        <f>IFERROR(('Tor Emp Adj'!O97/'Tor Emp Adj'!J97)^(1/5)-1,"n/a")</f>
        <v>0.21180567706146336</v>
      </c>
      <c r="P97" s="156">
        <f>IFERROR(('Tor Emp Adj'!P97/'Tor Emp Adj'!K97)^(1/5)-1,"n/a")</f>
        <v>0.21570622721588095</v>
      </c>
      <c r="Q97" s="156">
        <f>IFERROR(('Tor Emp Adj'!Q97/'Tor Emp Adj'!L97)^(1/5)-1,"n/a")</f>
        <v>8.5029281212467556E-2</v>
      </c>
      <c r="R97" s="156">
        <f>IFERROR(('Tor Emp Adj'!R97/'Tor Emp Adj'!M97)^(1/5)-1,"n/a")</f>
        <v>6.7295892518040246E-2</v>
      </c>
      <c r="S97" s="156">
        <f>IFERROR(('Tor Emp Adj'!S97/'Tor Emp Adj'!N97)^(1/5)-1,"n/a")</f>
        <v>2.5035766970391782E-2</v>
      </c>
      <c r="T97" s="156">
        <f>IFERROR(('Tor Emp Adj'!T97/'Tor Emp Adj'!O97)^(1/5)-1,"n/a")</f>
        <v>5.7377152120576147E-2</v>
      </c>
      <c r="U97" s="156">
        <f>IFERROR(('Tor Emp Adj'!U97/'Tor Emp Adj'!P97)^(1/5)-1,"n/a")</f>
        <v>-1.6174693664085749E-2</v>
      </c>
      <c r="V97" s="156">
        <f>IFERROR(('Tor Emp Adj'!V97/'Tor Emp Adj'!Q97)^(1/5)-1,"n/a")</f>
        <v>2.2354821477281739E-2</v>
      </c>
      <c r="W97" s="156">
        <f>IFERROR(('Tor Emp Adj'!W97/'Tor Emp Adj'!R97)^(1/5)-1,"n/a")</f>
        <v>-2.0875683294944825E-2</v>
      </c>
      <c r="X97" s="156">
        <f>IFERROR(('Tor Emp Adj'!X97/'Tor Emp Adj'!S97)^(1/5)-1,"n/a")</f>
        <v>5.1880796130644002E-2</v>
      </c>
      <c r="Y97" s="156">
        <f>IFERROR(('Tor Emp Adj'!Y97/'Tor Emp Adj'!T97)^(1/5)-1,"n/a")</f>
        <v>5.2927527631414506E-2</v>
      </c>
    </row>
    <row r="98" spans="1:25" x14ac:dyDescent="0.25">
      <c r="A98" s="7" t="s">
        <v>92</v>
      </c>
      <c r="B98" s="7"/>
      <c r="C98" s="14">
        <v>4851</v>
      </c>
      <c r="D98" s="65"/>
      <c r="E98" s="65"/>
      <c r="F98" s="65"/>
      <c r="G98" s="65"/>
      <c r="H98" s="65"/>
      <c r="I98" s="70">
        <f>IFERROR(('Tor Emp Adj'!I98/'Tor Emp Adj'!D98)^(1/5)-1,"n/a")</f>
        <v>-4.2899692691363622E-2</v>
      </c>
      <c r="J98" s="70">
        <f>IFERROR(('Tor Emp Adj'!J98/'Tor Emp Adj'!E98)^(1/5)-1,"n/a")</f>
        <v>-3.7541242015463494E-2</v>
      </c>
      <c r="K98" s="70">
        <f>IFERROR(('Tor Emp Adj'!K98/'Tor Emp Adj'!F98)^(1/5)-1,"n/a")</f>
        <v>-3.8081159711059742E-3</v>
      </c>
      <c r="L98" s="70">
        <f>IFERROR(('Tor Emp Adj'!L98/'Tor Emp Adj'!G98)^(1/5)-1,"n/a")</f>
        <v>-1.1681283653769414E-2</v>
      </c>
      <c r="M98" s="156">
        <f>IFERROR(('Tor Emp Adj'!M98/'Tor Emp Adj'!H98)^(1/5)-1,"n/a")</f>
        <v>8.5413296691267737E-2</v>
      </c>
      <c r="N98" s="156">
        <f>IFERROR(('Tor Emp Adj'!N98/'Tor Emp Adj'!I98)^(1/5)-1,"n/a")</f>
        <v>0.17143712562933078</v>
      </c>
      <c r="O98" s="156">
        <f>IFERROR(('Tor Emp Adj'!O98/'Tor Emp Adj'!J98)^(1/5)-1,"n/a")</f>
        <v>0.2618554142613847</v>
      </c>
      <c r="P98" s="156">
        <f>IFERROR(('Tor Emp Adj'!P98/'Tor Emp Adj'!K98)^(1/5)-1,"n/a")</f>
        <v>0.27963334228602355</v>
      </c>
      <c r="Q98" s="156">
        <f>IFERROR(('Tor Emp Adj'!Q98/'Tor Emp Adj'!L98)^(1/5)-1,"n/a")</f>
        <v>0.19272771254881804</v>
      </c>
      <c r="R98" s="156">
        <f>IFERROR(('Tor Emp Adj'!R98/'Tor Emp Adj'!M98)^(1/5)-1,"n/a")</f>
        <v>0.13412578291164512</v>
      </c>
      <c r="S98" s="156">
        <f>IFERROR(('Tor Emp Adj'!S98/'Tor Emp Adj'!N98)^(1/5)-1,"n/a")</f>
        <v>2.8206859009521468E-2</v>
      </c>
      <c r="T98" s="156">
        <f>IFERROR(('Tor Emp Adj'!T98/'Tor Emp Adj'!O98)^(1/5)-1,"n/a")</f>
        <v>3.9606858607459827E-2</v>
      </c>
      <c r="U98" s="156">
        <f>IFERROR(('Tor Emp Adj'!U98/'Tor Emp Adj'!P98)^(1/5)-1,"n/a")</f>
        <v>-6.8165485565446771E-3</v>
      </c>
      <c r="V98" s="156">
        <f>IFERROR(('Tor Emp Adj'!V98/'Tor Emp Adj'!Q98)^(1/5)-1,"n/a")</f>
        <v>5.8867221491455846E-2</v>
      </c>
      <c r="W98" s="156">
        <f>IFERROR(('Tor Emp Adj'!W98/'Tor Emp Adj'!R98)^(1/5)-1,"n/a")</f>
        <v>-6.665386238031612E-2</v>
      </c>
      <c r="X98" s="156">
        <f>IFERROR(('Tor Emp Adj'!X98/'Tor Emp Adj'!S98)^(1/5)-1,"n/a")</f>
        <v>-2.5790526038010686E-2</v>
      </c>
      <c r="Y98" s="156">
        <f>IFERROR(('Tor Emp Adj'!Y98/'Tor Emp Adj'!T98)^(1/5)-1,"n/a")</f>
        <v>-6.222289971625472E-2</v>
      </c>
    </row>
    <row r="99" spans="1:25" x14ac:dyDescent="0.25">
      <c r="A99" s="7" t="s">
        <v>93</v>
      </c>
      <c r="B99" s="7"/>
      <c r="C99" s="14">
        <v>4853</v>
      </c>
      <c r="D99" s="65"/>
      <c r="E99" s="65"/>
      <c r="F99" s="65"/>
      <c r="G99" s="65"/>
      <c r="H99" s="65"/>
      <c r="I99" s="70">
        <f>IFERROR(('Tor Emp Adj'!I99/'Tor Emp Adj'!D99)^(1/5)-1,"n/a")</f>
        <v>0.10435477534764748</v>
      </c>
      <c r="J99" s="70">
        <f>IFERROR(('Tor Emp Adj'!J99/'Tor Emp Adj'!E99)^(1/5)-1,"n/a")</f>
        <v>-5.0549030352899704E-2</v>
      </c>
      <c r="K99" s="70">
        <f>IFERROR(('Tor Emp Adj'!K99/'Tor Emp Adj'!F99)^(1/5)-1,"n/a")</f>
        <v>-1.1958483673296327E-2</v>
      </c>
      <c r="L99" s="70">
        <f>IFERROR(('Tor Emp Adj'!L99/'Tor Emp Adj'!G99)^(1/5)-1,"n/a")</f>
        <v>-4.2438197539582667E-2</v>
      </c>
      <c r="M99" s="156">
        <f>IFERROR(('Tor Emp Adj'!M99/'Tor Emp Adj'!H99)^(1/5)-1,"n/a")</f>
        <v>4.5725941008424531E-2</v>
      </c>
      <c r="N99" s="156">
        <f>IFERROR(('Tor Emp Adj'!N99/'Tor Emp Adj'!I99)^(1/5)-1,"n/a")</f>
        <v>8.4585299237700529E-2</v>
      </c>
      <c r="O99" s="156">
        <f>IFERROR(('Tor Emp Adj'!O99/'Tor Emp Adj'!J99)^(1/5)-1,"n/a")</f>
        <v>6.9233914161174193E-2</v>
      </c>
      <c r="P99" s="156">
        <f>IFERROR(('Tor Emp Adj'!P99/'Tor Emp Adj'!K99)^(1/5)-1,"n/a")</f>
        <v>0.12620429844688474</v>
      </c>
      <c r="Q99" s="156">
        <f>IFERROR(('Tor Emp Adj'!Q99/'Tor Emp Adj'!L99)^(1/5)-1,"n/a")</f>
        <v>5.0010454034920215E-2</v>
      </c>
      <c r="R99" s="156">
        <f>IFERROR(('Tor Emp Adj'!R99/'Tor Emp Adj'!M99)^(1/5)-1,"n/a")</f>
        <v>2.9175518185084126E-2</v>
      </c>
      <c r="S99" s="156">
        <f>IFERROR(('Tor Emp Adj'!S99/'Tor Emp Adj'!N99)^(1/5)-1,"n/a")</f>
        <v>2.321865961245928E-2</v>
      </c>
      <c r="T99" s="156">
        <f>IFERROR(('Tor Emp Adj'!T99/'Tor Emp Adj'!O99)^(1/5)-1,"n/a")</f>
        <v>0.1092071355117572</v>
      </c>
      <c r="U99" s="156">
        <f>IFERROR(('Tor Emp Adj'!U99/'Tor Emp Adj'!P99)^(1/5)-1,"n/a")</f>
        <v>-2.4846184260348902E-2</v>
      </c>
      <c r="V99" s="156">
        <f>IFERROR(('Tor Emp Adj'!V99/'Tor Emp Adj'!Q99)^(1/5)-1,"n/a")</f>
        <v>-1.9187418718791815E-2</v>
      </c>
      <c r="W99" s="156">
        <f>IFERROR(('Tor Emp Adj'!W99/'Tor Emp Adj'!R99)^(1/5)-1,"n/a")</f>
        <v>2.3517292538683288E-2</v>
      </c>
      <c r="X99" s="156">
        <f>IFERROR(('Tor Emp Adj'!X99/'Tor Emp Adj'!S99)^(1/5)-1,"n/a")</f>
        <v>8.2384762353699514E-2</v>
      </c>
      <c r="Y99" s="156">
        <f>IFERROR(('Tor Emp Adj'!Y99/'Tor Emp Adj'!T99)^(1/5)-1,"n/a")</f>
        <v>0.14655630664347985</v>
      </c>
    </row>
    <row r="100" spans="1:25" x14ac:dyDescent="0.25">
      <c r="A100" s="8" t="s">
        <v>94</v>
      </c>
      <c r="B100" s="8"/>
      <c r="C100" s="15" t="s">
        <v>202</v>
      </c>
      <c r="D100" s="66"/>
      <c r="E100" s="66"/>
      <c r="F100" s="66"/>
      <c r="G100" s="66"/>
      <c r="H100" s="66"/>
      <c r="I100" s="71" t="str">
        <f>IFERROR(('Tor Emp Adj'!I100/'Tor Emp Adj'!D100)^(1/5)-1,"n/a")</f>
        <v>n/a</v>
      </c>
      <c r="J100" s="71">
        <f>IFERROR(('Tor Emp Adj'!J100/'Tor Emp Adj'!E100)^(1/5)-1,"n/a")</f>
        <v>-1</v>
      </c>
      <c r="K100" s="71" t="str">
        <f>IFERROR(('Tor Emp Adj'!K100/'Tor Emp Adj'!F100)^(1/5)-1,"n/a")</f>
        <v>n/a</v>
      </c>
      <c r="L100" s="71" t="str">
        <f>IFERROR(('Tor Emp Adj'!L100/'Tor Emp Adj'!G100)^(1/5)-1,"n/a")</f>
        <v>n/a</v>
      </c>
      <c r="M100" s="157" t="str">
        <f>IFERROR(('Tor Emp Adj'!M100/'Tor Emp Adj'!H100)^(1/5)-1,"n/a")</f>
        <v>n/a</v>
      </c>
      <c r="N100" s="157" t="str">
        <f>IFERROR(('Tor Emp Adj'!N100/'Tor Emp Adj'!I100)^(1/5)-1,"n/a")</f>
        <v>n/a</v>
      </c>
      <c r="O100" s="157" t="str">
        <f>IFERROR(('Tor Emp Adj'!O100/'Tor Emp Adj'!J100)^(1/5)-1,"n/a")</f>
        <v>n/a</v>
      </c>
      <c r="P100" s="157" t="str">
        <f>IFERROR(('Tor Emp Adj'!P100/'Tor Emp Adj'!K100)^(1/5)-1,"n/a")</f>
        <v>n/a</v>
      </c>
      <c r="Q100" s="157" t="str">
        <f>IFERROR(('Tor Emp Adj'!Q100/'Tor Emp Adj'!L100)^(1/5)-1,"n/a")</f>
        <v>n/a</v>
      </c>
      <c r="R100" s="157" t="str">
        <f>IFERROR(('Tor Emp Adj'!R100/'Tor Emp Adj'!M100)^(1/5)-1,"n/a")</f>
        <v>n/a</v>
      </c>
      <c r="S100" s="157">
        <f>IFERROR(('Tor Emp Adj'!S100/'Tor Emp Adj'!N100)^(1/5)-1,"n/a")</f>
        <v>-1</v>
      </c>
      <c r="T100" s="157">
        <f>IFERROR(('Tor Emp Adj'!T100/'Tor Emp Adj'!O100)^(1/5)-1,"n/a")</f>
        <v>-4.9007562636990909E-2</v>
      </c>
      <c r="U100" s="157">
        <f>IFERROR(('Tor Emp Adj'!U100/'Tor Emp Adj'!P100)^(1/5)-1,"n/a")</f>
        <v>-1</v>
      </c>
      <c r="V100" s="157">
        <f>IFERROR(('Tor Emp Adj'!V100/'Tor Emp Adj'!Q100)^(1/5)-1,"n/a")</f>
        <v>-1.0804760692367243E-2</v>
      </c>
      <c r="W100" s="157">
        <f>IFERROR(('Tor Emp Adj'!W100/'Tor Emp Adj'!R100)^(1/5)-1,"n/a")</f>
        <v>-1</v>
      </c>
      <c r="X100" s="157" t="str">
        <f>IFERROR(('Tor Emp Adj'!X100/'Tor Emp Adj'!S100)^(1/5)-1,"n/a")</f>
        <v>n/a</v>
      </c>
      <c r="Y100" s="157">
        <f>IFERROR(('Tor Emp Adj'!Y100/'Tor Emp Adj'!T100)^(1/5)-1,"n/a")</f>
        <v>-7.1962145761147456E-3</v>
      </c>
    </row>
    <row r="101" spans="1:25" x14ac:dyDescent="0.25">
      <c r="A101" s="6" t="s">
        <v>95</v>
      </c>
      <c r="B101" s="6"/>
      <c r="C101" s="14">
        <v>486</v>
      </c>
      <c r="D101" s="65"/>
      <c r="E101" s="65"/>
      <c r="F101" s="65"/>
      <c r="G101" s="65"/>
      <c r="H101" s="65"/>
      <c r="I101" s="70" t="str">
        <f>IFERROR(('Tor Emp Adj'!I101/'Tor Emp Adj'!D101)^(1/5)-1,"n/a")</f>
        <v>n/a</v>
      </c>
      <c r="J101" s="70" t="str">
        <f>IFERROR(('Tor Emp Adj'!J101/'Tor Emp Adj'!E101)^(1/5)-1,"n/a")</f>
        <v>n/a</v>
      </c>
      <c r="K101" s="70" t="str">
        <f>IFERROR(('Tor Emp Adj'!K101/'Tor Emp Adj'!F101)^(1/5)-1,"n/a")</f>
        <v>n/a</v>
      </c>
      <c r="L101" s="70" t="str">
        <f>IFERROR(('Tor Emp Adj'!L101/'Tor Emp Adj'!G101)^(1/5)-1,"n/a")</f>
        <v>n/a</v>
      </c>
      <c r="M101" s="156" t="str">
        <f>IFERROR(('Tor Emp Adj'!M101/'Tor Emp Adj'!H101)^(1/5)-1,"n/a")</f>
        <v>n/a</v>
      </c>
      <c r="N101" s="156" t="str">
        <f>IFERROR(('Tor Emp Adj'!N101/'Tor Emp Adj'!I101)^(1/5)-1,"n/a")</f>
        <v>n/a</v>
      </c>
      <c r="O101" s="156" t="str">
        <f>IFERROR(('Tor Emp Adj'!O101/'Tor Emp Adj'!J101)^(1/5)-1,"n/a")</f>
        <v>n/a</v>
      </c>
      <c r="P101" s="156" t="str">
        <f>IFERROR(('Tor Emp Adj'!P101/'Tor Emp Adj'!K101)^(1/5)-1,"n/a")</f>
        <v>n/a</v>
      </c>
      <c r="Q101" s="156" t="str">
        <f>IFERROR(('Tor Emp Adj'!Q101/'Tor Emp Adj'!L101)^(1/5)-1,"n/a")</f>
        <v>n/a</v>
      </c>
      <c r="R101" s="156" t="str">
        <f>IFERROR(('Tor Emp Adj'!R101/'Tor Emp Adj'!M101)^(1/5)-1,"n/a")</f>
        <v>n/a</v>
      </c>
      <c r="S101" s="156" t="str">
        <f>IFERROR(('Tor Emp Adj'!S101/'Tor Emp Adj'!N101)^(1/5)-1,"n/a")</f>
        <v>n/a</v>
      </c>
      <c r="T101" s="156" t="str">
        <f>IFERROR(('Tor Emp Adj'!T101/'Tor Emp Adj'!O101)^(1/5)-1,"n/a")</f>
        <v>n/a</v>
      </c>
      <c r="U101" s="156" t="str">
        <f>IFERROR(('Tor Emp Adj'!U101/'Tor Emp Adj'!P101)^(1/5)-1,"n/a")</f>
        <v>n/a</v>
      </c>
      <c r="V101" s="156" t="str">
        <f>IFERROR(('Tor Emp Adj'!V101/'Tor Emp Adj'!Q101)^(1/5)-1,"n/a")</f>
        <v>n/a</v>
      </c>
      <c r="W101" s="156" t="str">
        <f>IFERROR(('Tor Emp Adj'!W101/'Tor Emp Adj'!R101)^(1/5)-1,"n/a")</f>
        <v>n/a</v>
      </c>
      <c r="X101" s="156" t="str">
        <f>IFERROR(('Tor Emp Adj'!X101/'Tor Emp Adj'!S101)^(1/5)-1,"n/a")</f>
        <v>n/a</v>
      </c>
      <c r="Y101" s="156" t="str">
        <f>IFERROR(('Tor Emp Adj'!Y101/'Tor Emp Adj'!T101)^(1/5)-1,"n/a")</f>
        <v>n/a</v>
      </c>
    </row>
    <row r="102" spans="1:25" x14ac:dyDescent="0.25">
      <c r="A102" s="6" t="s">
        <v>96</v>
      </c>
      <c r="B102" s="6"/>
      <c r="C102" s="14">
        <v>488</v>
      </c>
      <c r="D102" s="65"/>
      <c r="E102" s="65"/>
      <c r="F102" s="65"/>
      <c r="G102" s="65"/>
      <c r="H102" s="65"/>
      <c r="I102" s="70">
        <f>IFERROR(('Tor Emp Adj'!I102/'Tor Emp Adj'!D102)^(1/5)-1,"n/a")</f>
        <v>0.11116996258831247</v>
      </c>
      <c r="J102" s="70">
        <f>IFERROR(('Tor Emp Adj'!J102/'Tor Emp Adj'!E102)^(1/5)-1,"n/a")</f>
        <v>7.2895887558090511E-2</v>
      </c>
      <c r="K102" s="70">
        <f>IFERROR(('Tor Emp Adj'!K102/'Tor Emp Adj'!F102)^(1/5)-1,"n/a")</f>
        <v>-3.5650037926199585E-2</v>
      </c>
      <c r="L102" s="70">
        <f>IFERROR(('Tor Emp Adj'!L102/'Tor Emp Adj'!G102)^(1/5)-1,"n/a")</f>
        <v>-4.4928766860913183E-2</v>
      </c>
      <c r="M102" s="156">
        <f>IFERROR(('Tor Emp Adj'!M102/'Tor Emp Adj'!H102)^(1/5)-1,"n/a")</f>
        <v>4.5350421959911458E-2</v>
      </c>
      <c r="N102" s="156">
        <f>IFERROR(('Tor Emp Adj'!N102/'Tor Emp Adj'!I102)^(1/5)-1,"n/a")</f>
        <v>-0.12373832062127987</v>
      </c>
      <c r="O102" s="156">
        <f>IFERROR(('Tor Emp Adj'!O102/'Tor Emp Adj'!J102)^(1/5)-1,"n/a")</f>
        <v>-0.10542295635149701</v>
      </c>
      <c r="P102" s="156">
        <f>IFERROR(('Tor Emp Adj'!P102/'Tor Emp Adj'!K102)^(1/5)-1,"n/a")</f>
        <v>-2.7047657087582722E-2</v>
      </c>
      <c r="Q102" s="156">
        <f>IFERROR(('Tor Emp Adj'!Q102/'Tor Emp Adj'!L102)^(1/5)-1,"n/a")</f>
        <v>3.4870830855441293E-2</v>
      </c>
      <c r="R102" s="156">
        <f>IFERROR(('Tor Emp Adj'!R102/'Tor Emp Adj'!M102)^(1/5)-1,"n/a")</f>
        <v>-5.5607605935469318E-2</v>
      </c>
      <c r="S102" s="156">
        <f>IFERROR(('Tor Emp Adj'!S102/'Tor Emp Adj'!N102)^(1/5)-1,"n/a")</f>
        <v>-1.1071571869435637E-2</v>
      </c>
      <c r="T102" s="156">
        <f>IFERROR(('Tor Emp Adj'!T102/'Tor Emp Adj'!O102)^(1/5)-1,"n/a")</f>
        <v>8.0856000477816714E-2</v>
      </c>
      <c r="U102" s="156">
        <f>IFERROR(('Tor Emp Adj'!U102/'Tor Emp Adj'!P102)^(1/5)-1,"n/a")</f>
        <v>7.4012932791576391E-2</v>
      </c>
      <c r="V102" s="156">
        <f>IFERROR(('Tor Emp Adj'!V102/'Tor Emp Adj'!Q102)^(1/5)-1,"n/a")</f>
        <v>2.3835797574734086E-2</v>
      </c>
      <c r="W102" s="156">
        <f>IFERROR(('Tor Emp Adj'!W102/'Tor Emp Adj'!R102)^(1/5)-1,"n/a")</f>
        <v>-3.0357769429800951E-2</v>
      </c>
      <c r="X102" s="156">
        <f>IFERROR(('Tor Emp Adj'!X102/'Tor Emp Adj'!S102)^(1/5)-1,"n/a")</f>
        <v>0.14262419318934105</v>
      </c>
      <c r="Y102" s="156">
        <f>IFERROR(('Tor Emp Adj'!Y102/'Tor Emp Adj'!T102)^(1/5)-1,"n/a")</f>
        <v>-9.1336149313430037E-2</v>
      </c>
    </row>
    <row r="103" spans="1:25" x14ac:dyDescent="0.25">
      <c r="A103" s="6" t="s">
        <v>97</v>
      </c>
      <c r="B103" s="6"/>
      <c r="C103" s="14">
        <v>491</v>
      </c>
      <c r="D103" s="65"/>
      <c r="E103" s="65"/>
      <c r="F103" s="65"/>
      <c r="G103" s="65"/>
      <c r="H103" s="65"/>
      <c r="I103" s="70">
        <f>IFERROR(('Tor Emp Adj'!I103/'Tor Emp Adj'!D103)^(1/5)-1,"n/a")</f>
        <v>3.0883827861637236E-2</v>
      </c>
      <c r="J103" s="70">
        <f>IFERROR(('Tor Emp Adj'!J103/'Tor Emp Adj'!E103)^(1/5)-1,"n/a")</f>
        <v>6.4643262259205914E-2</v>
      </c>
      <c r="K103" s="70">
        <f>IFERROR(('Tor Emp Adj'!K103/'Tor Emp Adj'!F103)^(1/5)-1,"n/a")</f>
        <v>9.4023970521257327E-2</v>
      </c>
      <c r="L103" s="70">
        <f>IFERROR(('Tor Emp Adj'!L103/'Tor Emp Adj'!G103)^(1/5)-1,"n/a")</f>
        <v>5.6989715395701301E-2</v>
      </c>
      <c r="M103" s="156">
        <f>IFERROR(('Tor Emp Adj'!M103/'Tor Emp Adj'!H103)^(1/5)-1,"n/a")</f>
        <v>2.800109783154725E-2</v>
      </c>
      <c r="N103" s="156">
        <f>IFERROR(('Tor Emp Adj'!N103/'Tor Emp Adj'!I103)^(1/5)-1,"n/a")</f>
        <v>-7.4798369710663004E-2</v>
      </c>
      <c r="O103" s="156">
        <f>IFERROR(('Tor Emp Adj'!O103/'Tor Emp Adj'!J103)^(1/5)-1,"n/a")</f>
        <v>2.4143743402794904E-2</v>
      </c>
      <c r="P103" s="156">
        <f>IFERROR(('Tor Emp Adj'!P103/'Tor Emp Adj'!K103)^(1/5)-1,"n/a")</f>
        <v>-5.4863728610758944E-2</v>
      </c>
      <c r="Q103" s="156">
        <f>IFERROR(('Tor Emp Adj'!Q103/'Tor Emp Adj'!L103)^(1/5)-1,"n/a")</f>
        <v>4.1822274110372426E-2</v>
      </c>
      <c r="R103" s="156">
        <f>IFERROR(('Tor Emp Adj'!R103/'Tor Emp Adj'!M103)^(1/5)-1,"n/a")</f>
        <v>-1.941703520515059E-2</v>
      </c>
      <c r="S103" s="156">
        <f>IFERROR(('Tor Emp Adj'!S103/'Tor Emp Adj'!N103)^(1/5)-1,"n/a")</f>
        <v>7.9654981305137929E-2</v>
      </c>
      <c r="T103" s="156">
        <f>IFERROR(('Tor Emp Adj'!T103/'Tor Emp Adj'!O103)^(1/5)-1,"n/a")</f>
        <v>-9.3544625037721763E-2</v>
      </c>
      <c r="U103" s="156">
        <f>IFERROR(('Tor Emp Adj'!U103/'Tor Emp Adj'!P103)^(1/5)-1,"n/a")</f>
        <v>-2.9019334832252386E-2</v>
      </c>
      <c r="V103" s="156">
        <f>IFERROR(('Tor Emp Adj'!V103/'Tor Emp Adj'!Q103)^(1/5)-1,"n/a")</f>
        <v>-0.12034468256054809</v>
      </c>
      <c r="W103" s="156">
        <f>IFERROR(('Tor Emp Adj'!W103/'Tor Emp Adj'!R103)^(1/5)-1,"n/a")</f>
        <v>-9.6018874072021365E-3</v>
      </c>
      <c r="X103" s="156">
        <f>IFERROR(('Tor Emp Adj'!X103/'Tor Emp Adj'!S103)^(1/5)-1,"n/a")</f>
        <v>-0.12824578185546953</v>
      </c>
      <c r="Y103" s="156">
        <f>IFERROR(('Tor Emp Adj'!Y103/'Tor Emp Adj'!T103)^(1/5)-1,"n/a")</f>
        <v>0.1225646076187592</v>
      </c>
    </row>
    <row r="104" spans="1:25" x14ac:dyDescent="0.25">
      <c r="A104" s="6" t="s">
        <v>98</v>
      </c>
      <c r="B104" s="6"/>
      <c r="C104" s="14">
        <v>492</v>
      </c>
      <c r="D104" s="65"/>
      <c r="E104" s="65"/>
      <c r="F104" s="65"/>
      <c r="G104" s="65"/>
      <c r="H104" s="65"/>
      <c r="I104" s="70">
        <f>IFERROR(('Tor Emp Adj'!I104/'Tor Emp Adj'!D104)^(1/5)-1,"n/a")</f>
        <v>8.221106741366091E-2</v>
      </c>
      <c r="J104" s="70">
        <f>IFERROR(('Tor Emp Adj'!J104/'Tor Emp Adj'!E104)^(1/5)-1,"n/a")</f>
        <v>-1.7717781607631267E-3</v>
      </c>
      <c r="K104" s="70">
        <f>IFERROR(('Tor Emp Adj'!K104/'Tor Emp Adj'!F104)^(1/5)-1,"n/a")</f>
        <v>-1.7036596502899681E-2</v>
      </c>
      <c r="L104" s="70">
        <f>IFERROR(('Tor Emp Adj'!L104/'Tor Emp Adj'!G104)^(1/5)-1,"n/a")</f>
        <v>-9.3852085689026366E-2</v>
      </c>
      <c r="M104" s="156">
        <f>IFERROR(('Tor Emp Adj'!M104/'Tor Emp Adj'!H104)^(1/5)-1,"n/a")</f>
        <v>-2.4755976248740486E-2</v>
      </c>
      <c r="N104" s="156">
        <f>IFERROR(('Tor Emp Adj'!N104/'Tor Emp Adj'!I104)^(1/5)-1,"n/a")</f>
        <v>-6.3069429239433594E-2</v>
      </c>
      <c r="O104" s="156">
        <f>IFERROR(('Tor Emp Adj'!O104/'Tor Emp Adj'!J104)^(1/5)-1,"n/a")</f>
        <v>-1.8794970997199512E-2</v>
      </c>
      <c r="P104" s="156">
        <f>IFERROR(('Tor Emp Adj'!P104/'Tor Emp Adj'!K104)^(1/5)-1,"n/a")</f>
        <v>7.4701972672202022E-3</v>
      </c>
      <c r="Q104" s="156">
        <f>IFERROR(('Tor Emp Adj'!Q104/'Tor Emp Adj'!L104)^(1/5)-1,"n/a")</f>
        <v>3.3925242476944506E-2</v>
      </c>
      <c r="R104" s="156">
        <f>IFERROR(('Tor Emp Adj'!R104/'Tor Emp Adj'!M104)^(1/5)-1,"n/a")</f>
        <v>-7.5579897168516541E-2</v>
      </c>
      <c r="S104" s="156">
        <f>IFERROR(('Tor Emp Adj'!S104/'Tor Emp Adj'!N104)^(1/5)-1,"n/a")</f>
        <v>-1.9503584045457156E-3</v>
      </c>
      <c r="T104" s="156">
        <f>IFERROR(('Tor Emp Adj'!T104/'Tor Emp Adj'!O104)^(1/5)-1,"n/a")</f>
        <v>-8.0249402093383049E-3</v>
      </c>
      <c r="U104" s="156">
        <f>IFERROR(('Tor Emp Adj'!U104/'Tor Emp Adj'!P104)^(1/5)-1,"n/a")</f>
        <v>1.7234484939963268E-2</v>
      </c>
      <c r="V104" s="156">
        <f>IFERROR(('Tor Emp Adj'!V104/'Tor Emp Adj'!Q104)^(1/5)-1,"n/a")</f>
        <v>3.3114946289067193E-2</v>
      </c>
      <c r="W104" s="156">
        <f>IFERROR(('Tor Emp Adj'!W104/'Tor Emp Adj'!R104)^(1/5)-1,"n/a")</f>
        <v>-2.5902569362985073E-2</v>
      </c>
      <c r="X104" s="156">
        <f>IFERROR(('Tor Emp Adj'!X104/'Tor Emp Adj'!S104)^(1/5)-1,"n/a")</f>
        <v>-0.10033055578870143</v>
      </c>
      <c r="Y104" s="156">
        <f>IFERROR(('Tor Emp Adj'!Y104/'Tor Emp Adj'!T104)^(1/5)-1,"n/a")</f>
        <v>-3.7821247175747752E-2</v>
      </c>
    </row>
    <row r="105" spans="1:25" x14ac:dyDescent="0.25">
      <c r="A105" s="6" t="s">
        <v>99</v>
      </c>
      <c r="B105" s="6"/>
      <c r="C105" s="14">
        <v>493</v>
      </c>
      <c r="D105" s="65"/>
      <c r="E105" s="65"/>
      <c r="F105" s="65"/>
      <c r="G105" s="65"/>
      <c r="H105" s="65"/>
      <c r="I105" s="70">
        <f>IFERROR(('Tor Emp Adj'!I105/'Tor Emp Adj'!D105)^(1/5)-1,"n/a")</f>
        <v>2.305847974847719E-2</v>
      </c>
      <c r="J105" s="70">
        <f>IFERROR(('Tor Emp Adj'!J105/'Tor Emp Adj'!E105)^(1/5)-1,"n/a")</f>
        <v>0.13500921400384147</v>
      </c>
      <c r="K105" s="70">
        <f>IFERROR(('Tor Emp Adj'!K105/'Tor Emp Adj'!F105)^(1/5)-1,"n/a")</f>
        <v>4.9629164759246613E-2</v>
      </c>
      <c r="L105" s="70">
        <f>IFERROR(('Tor Emp Adj'!L105/'Tor Emp Adj'!G105)^(1/5)-1,"n/a")</f>
        <v>-4.2038182791186651E-2</v>
      </c>
      <c r="M105" s="156">
        <f>IFERROR(('Tor Emp Adj'!M105/'Tor Emp Adj'!H105)^(1/5)-1,"n/a")</f>
        <v>4.6127573044963066E-2</v>
      </c>
      <c r="N105" s="156">
        <f>IFERROR(('Tor Emp Adj'!N105/'Tor Emp Adj'!I105)^(1/5)-1,"n/a")</f>
        <v>1.8410839475164753E-3</v>
      </c>
      <c r="O105" s="156">
        <f>IFERROR(('Tor Emp Adj'!O105/'Tor Emp Adj'!J105)^(1/5)-1,"n/a")</f>
        <v>-2.0993411082612989E-2</v>
      </c>
      <c r="P105" s="156">
        <f>IFERROR(('Tor Emp Adj'!P105/'Tor Emp Adj'!K105)^(1/5)-1,"n/a")</f>
        <v>0.12048340947595326</v>
      </c>
      <c r="Q105" s="156">
        <f>IFERROR(('Tor Emp Adj'!Q105/'Tor Emp Adj'!L105)^(1/5)-1,"n/a")</f>
        <v>-7.8356228156032826E-2</v>
      </c>
      <c r="R105" s="156">
        <f>IFERROR(('Tor Emp Adj'!R105/'Tor Emp Adj'!M105)^(1/5)-1,"n/a")</f>
        <v>9.8655787878263457E-3</v>
      </c>
      <c r="S105" s="156">
        <f>IFERROR(('Tor Emp Adj'!S105/'Tor Emp Adj'!N105)^(1/5)-1,"n/a")</f>
        <v>-2.9533919595464586E-2</v>
      </c>
      <c r="T105" s="156">
        <f>IFERROR(('Tor Emp Adj'!T105/'Tor Emp Adj'!O105)^(1/5)-1,"n/a")</f>
        <v>-0.15710112457955994</v>
      </c>
      <c r="U105" s="156">
        <f>IFERROR(('Tor Emp Adj'!U105/'Tor Emp Adj'!P105)^(1/5)-1,"n/a")</f>
        <v>-8.3433025420954765E-3</v>
      </c>
      <c r="V105" s="156">
        <f>IFERROR(('Tor Emp Adj'!V105/'Tor Emp Adj'!Q105)^(1/5)-1,"n/a")</f>
        <v>-5.6531624064127817E-3</v>
      </c>
      <c r="W105" s="156">
        <f>IFERROR(('Tor Emp Adj'!W105/'Tor Emp Adj'!R105)^(1/5)-1,"n/a")</f>
        <v>-0.13218568161404798</v>
      </c>
      <c r="X105" s="156">
        <f>IFERROR(('Tor Emp Adj'!X105/'Tor Emp Adj'!S105)^(1/5)-1,"n/a")</f>
        <v>-3.809289630104018E-2</v>
      </c>
      <c r="Y105" s="156">
        <f>IFERROR(('Tor Emp Adj'!Y105/'Tor Emp Adj'!T105)^(1/5)-1,"n/a")</f>
        <v>0.36449692678622836</v>
      </c>
    </row>
    <row r="106" spans="1:25" x14ac:dyDescent="0.25">
      <c r="A106" s="5" t="s">
        <v>100</v>
      </c>
      <c r="B106" s="5"/>
      <c r="C106" s="13">
        <v>51</v>
      </c>
      <c r="D106" s="64"/>
      <c r="E106" s="64"/>
      <c r="F106" s="64"/>
      <c r="G106" s="64"/>
      <c r="H106" s="64"/>
      <c r="I106" s="69">
        <f>IFERROR(('Tor Emp Adj'!I106/'Tor Emp Adj'!D106)^(1/5)-1,"n/a")</f>
        <v>1.7981237494872904E-3</v>
      </c>
      <c r="J106" s="69">
        <f>IFERROR(('Tor Emp Adj'!J106/'Tor Emp Adj'!E106)^(1/5)-1,"n/a")</f>
        <v>1.4880545375656196E-2</v>
      </c>
      <c r="K106" s="69">
        <f>IFERROR(('Tor Emp Adj'!K106/'Tor Emp Adj'!F106)^(1/5)-1,"n/a")</f>
        <v>2.3061143684826035E-3</v>
      </c>
      <c r="L106" s="69">
        <f>IFERROR(('Tor Emp Adj'!L106/'Tor Emp Adj'!G106)^(1/5)-1,"n/a")</f>
        <v>6.3806731227875613E-2</v>
      </c>
      <c r="M106" s="155">
        <f>IFERROR(('Tor Emp Adj'!M106/'Tor Emp Adj'!H106)^(1/5)-1,"n/a")</f>
        <v>4.7040240613847484E-2</v>
      </c>
      <c r="N106" s="155">
        <f>IFERROR(('Tor Emp Adj'!N106/'Tor Emp Adj'!I106)^(1/5)-1,"n/a")</f>
        <v>8.3636265331546999E-2</v>
      </c>
      <c r="O106" s="155">
        <f>IFERROR(('Tor Emp Adj'!O106/'Tor Emp Adj'!J106)^(1/5)-1,"n/a")</f>
        <v>6.8863498681321911E-2</v>
      </c>
      <c r="P106" s="155">
        <f>IFERROR(('Tor Emp Adj'!P106/'Tor Emp Adj'!K106)^(1/5)-1,"n/a")</f>
        <v>8.7430141477266465E-2</v>
      </c>
      <c r="Q106" s="155">
        <f>IFERROR(('Tor Emp Adj'!Q106/'Tor Emp Adj'!L106)^(1/5)-1,"n/a")</f>
        <v>-1.1762115707043441E-2</v>
      </c>
      <c r="R106" s="155">
        <f>IFERROR(('Tor Emp Adj'!R106/'Tor Emp Adj'!M106)^(1/5)-1,"n/a")</f>
        <v>9.5224964171014559E-3</v>
      </c>
      <c r="S106" s="155">
        <f>IFERROR(('Tor Emp Adj'!S106/'Tor Emp Adj'!N106)^(1/5)-1,"n/a")</f>
        <v>-2.159810268154283E-2</v>
      </c>
      <c r="T106" s="155">
        <f>IFERROR(('Tor Emp Adj'!T106/'Tor Emp Adj'!O106)^(1/5)-1,"n/a")</f>
        <v>-1.0243448445386161E-2</v>
      </c>
      <c r="U106" s="155">
        <f>IFERROR(('Tor Emp Adj'!U106/'Tor Emp Adj'!P106)^(1/5)-1,"n/a")</f>
        <v>-5.7996705405245375E-2</v>
      </c>
      <c r="V106" s="155">
        <f>IFERROR(('Tor Emp Adj'!V106/'Tor Emp Adj'!Q106)^(1/5)-1,"n/a")</f>
        <v>-7.2791146894158887E-3</v>
      </c>
      <c r="W106" s="155">
        <f>IFERROR(('Tor Emp Adj'!W106/'Tor Emp Adj'!R106)^(1/5)-1,"n/a")</f>
        <v>-5.3990838675989528E-2</v>
      </c>
      <c r="X106" s="155">
        <f>IFERROR(('Tor Emp Adj'!X106/'Tor Emp Adj'!S106)^(1/5)-1,"n/a")</f>
        <v>-3.2298611471003325E-3</v>
      </c>
      <c r="Y106" s="155">
        <f>IFERROR(('Tor Emp Adj'!Y106/'Tor Emp Adj'!T106)^(1/5)-1,"n/a")</f>
        <v>-3.2741988505975761E-2</v>
      </c>
    </row>
    <row r="107" spans="1:25" x14ac:dyDescent="0.25">
      <c r="A107" s="6" t="s">
        <v>101</v>
      </c>
      <c r="B107" s="6"/>
      <c r="C107" s="14">
        <v>511</v>
      </c>
      <c r="D107" s="65"/>
      <c r="E107" s="65"/>
      <c r="F107" s="65"/>
      <c r="G107" s="65"/>
      <c r="H107" s="65"/>
      <c r="I107" s="70">
        <f>IFERROR(('Tor Emp Adj'!I107/'Tor Emp Adj'!D107)^(1/5)-1,"n/a")</f>
        <v>-6.6857687700563551E-2</v>
      </c>
      <c r="J107" s="70">
        <f>IFERROR(('Tor Emp Adj'!J107/'Tor Emp Adj'!E107)^(1/5)-1,"n/a")</f>
        <v>8.4686454133905631E-2</v>
      </c>
      <c r="K107" s="70">
        <f>IFERROR(('Tor Emp Adj'!K107/'Tor Emp Adj'!F107)^(1/5)-1,"n/a")</f>
        <v>-2.0656939328988932E-2</v>
      </c>
      <c r="L107" s="70">
        <f>IFERROR(('Tor Emp Adj'!L107/'Tor Emp Adj'!G107)^(1/5)-1,"n/a")</f>
        <v>-1.9076007797771966E-2</v>
      </c>
      <c r="M107" s="156">
        <f>IFERROR(('Tor Emp Adj'!M107/'Tor Emp Adj'!H107)^(1/5)-1,"n/a")</f>
        <v>4.8653181045544835E-2</v>
      </c>
      <c r="N107" s="156">
        <f>IFERROR(('Tor Emp Adj'!N107/'Tor Emp Adj'!I107)^(1/5)-1,"n/a")</f>
        <v>8.8233667989832343E-2</v>
      </c>
      <c r="O107" s="156">
        <f>IFERROR(('Tor Emp Adj'!O107/'Tor Emp Adj'!J107)^(1/5)-1,"n/a")</f>
        <v>-2.4753720220529907E-2</v>
      </c>
      <c r="P107" s="156">
        <f>IFERROR(('Tor Emp Adj'!P107/'Tor Emp Adj'!K107)^(1/5)-1,"n/a")</f>
        <v>7.8178155592013132E-2</v>
      </c>
      <c r="Q107" s="156">
        <f>IFERROR(('Tor Emp Adj'!Q107/'Tor Emp Adj'!L107)^(1/5)-1,"n/a")</f>
        <v>5.471419034311098E-2</v>
      </c>
      <c r="R107" s="156">
        <f>IFERROR(('Tor Emp Adj'!R107/'Tor Emp Adj'!M107)^(1/5)-1,"n/a")</f>
        <v>1.3170645210498932E-2</v>
      </c>
      <c r="S107" s="156">
        <f>IFERROR(('Tor Emp Adj'!S107/'Tor Emp Adj'!N107)^(1/5)-1,"n/a")</f>
        <v>4.2982623031990741E-3</v>
      </c>
      <c r="T107" s="156">
        <f>IFERROR(('Tor Emp Adj'!T107/'Tor Emp Adj'!O107)^(1/5)-1,"n/a")</f>
        <v>1.2502592662505085E-2</v>
      </c>
      <c r="U107" s="156">
        <f>IFERROR(('Tor Emp Adj'!U107/'Tor Emp Adj'!P107)^(1/5)-1,"n/a")</f>
        <v>-3.8077121338007114E-2</v>
      </c>
      <c r="V107" s="156">
        <f>IFERROR(('Tor Emp Adj'!V107/'Tor Emp Adj'!Q107)^(1/5)-1,"n/a")</f>
        <v>-4.4966819935185698E-2</v>
      </c>
      <c r="W107" s="156">
        <f>IFERROR(('Tor Emp Adj'!W107/'Tor Emp Adj'!R107)^(1/5)-1,"n/a")</f>
        <v>-8.0986054016519149E-2</v>
      </c>
      <c r="X107" s="156">
        <f>IFERROR(('Tor Emp Adj'!X107/'Tor Emp Adj'!S107)^(1/5)-1,"n/a")</f>
        <v>-6.4013955702242331E-3</v>
      </c>
      <c r="Y107" s="156">
        <f>IFERROR(('Tor Emp Adj'!Y107/'Tor Emp Adj'!T107)^(1/5)-1,"n/a")</f>
        <v>-3.236674171472298E-2</v>
      </c>
    </row>
    <row r="108" spans="1:25" x14ac:dyDescent="0.25">
      <c r="A108" s="7" t="s">
        <v>102</v>
      </c>
      <c r="B108" s="7"/>
      <c r="C108" s="14">
        <v>5111</v>
      </c>
      <c r="D108" s="65"/>
      <c r="E108" s="65"/>
      <c r="F108" s="65"/>
      <c r="G108" s="65"/>
      <c r="H108" s="65"/>
      <c r="I108" s="70">
        <f>IFERROR(('Tor Emp Adj'!I108/'Tor Emp Adj'!D108)^(1/5)-1,"n/a")</f>
        <v>-8.8327477489349215E-2</v>
      </c>
      <c r="J108" s="70">
        <f>IFERROR(('Tor Emp Adj'!J108/'Tor Emp Adj'!E108)^(1/5)-1,"n/a")</f>
        <v>5.8629095551168797E-2</v>
      </c>
      <c r="K108" s="70">
        <f>IFERROR(('Tor Emp Adj'!K108/'Tor Emp Adj'!F108)^(1/5)-1,"n/a")</f>
        <v>-1.2348029822100481E-2</v>
      </c>
      <c r="L108" s="70">
        <f>IFERROR(('Tor Emp Adj'!L108/'Tor Emp Adj'!G108)^(1/5)-1,"n/a")</f>
        <v>-2.5307465567621756E-2</v>
      </c>
      <c r="M108" s="156">
        <f>IFERROR(('Tor Emp Adj'!M108/'Tor Emp Adj'!H108)^(1/5)-1,"n/a")</f>
        <v>7.1033622191513546E-2</v>
      </c>
      <c r="N108" s="156">
        <f>IFERROR(('Tor Emp Adj'!N108/'Tor Emp Adj'!I108)^(1/5)-1,"n/a")</f>
        <v>0.11584120716664859</v>
      </c>
      <c r="O108" s="156">
        <f>IFERROR(('Tor Emp Adj'!O108/'Tor Emp Adj'!J108)^(1/5)-1,"n/a")</f>
        <v>-1.9560121804317321E-3</v>
      </c>
      <c r="P108" s="156">
        <f>IFERROR(('Tor Emp Adj'!P108/'Tor Emp Adj'!K108)^(1/5)-1,"n/a")</f>
        <v>9.3077233629256906E-2</v>
      </c>
      <c r="Q108" s="156">
        <f>IFERROR(('Tor Emp Adj'!Q108/'Tor Emp Adj'!L108)^(1/5)-1,"n/a")</f>
        <v>7.5306860150342159E-2</v>
      </c>
      <c r="R108" s="156">
        <f>IFERROR(('Tor Emp Adj'!R108/'Tor Emp Adj'!M108)^(1/5)-1,"n/a")</f>
        <v>-6.971135600055467E-3</v>
      </c>
      <c r="S108" s="156">
        <f>IFERROR(('Tor Emp Adj'!S108/'Tor Emp Adj'!N108)^(1/5)-1,"n/a")</f>
        <v>-7.8951318257324266E-3</v>
      </c>
      <c r="T108" s="156">
        <f>IFERROR(('Tor Emp Adj'!T108/'Tor Emp Adj'!O108)^(1/5)-1,"n/a")</f>
        <v>6.0383165650348403E-3</v>
      </c>
      <c r="U108" s="156">
        <f>IFERROR(('Tor Emp Adj'!U108/'Tor Emp Adj'!P108)^(1/5)-1,"n/a")</f>
        <v>-7.0134599331287628E-2</v>
      </c>
      <c r="V108" s="156">
        <f>IFERROR(('Tor Emp Adj'!V108/'Tor Emp Adj'!Q108)^(1/5)-1,"n/a")</f>
        <v>-0.11064243187024836</v>
      </c>
      <c r="W108" s="156">
        <f>IFERROR(('Tor Emp Adj'!W108/'Tor Emp Adj'!R108)^(1/5)-1,"n/a")</f>
        <v>-0.14732459599167769</v>
      </c>
      <c r="X108" s="156">
        <f>IFERROR(('Tor Emp Adj'!X108/'Tor Emp Adj'!S108)^(1/5)-1,"n/a")</f>
        <v>-4.3769669378826981E-2</v>
      </c>
      <c r="Y108" s="156">
        <f>IFERROR(('Tor Emp Adj'!Y108/'Tor Emp Adj'!T108)^(1/5)-1,"n/a")</f>
        <v>-0.10811330159921051</v>
      </c>
    </row>
    <row r="109" spans="1:25" x14ac:dyDescent="0.25">
      <c r="A109" s="7" t="s">
        <v>103</v>
      </c>
      <c r="B109" s="7"/>
      <c r="C109" s="14">
        <v>5112</v>
      </c>
      <c r="D109" s="65"/>
      <c r="E109" s="65"/>
      <c r="F109" s="65"/>
      <c r="G109" s="65"/>
      <c r="H109" s="65"/>
      <c r="I109" s="70" t="str">
        <f>IFERROR(('Tor Emp Adj'!I109/'Tor Emp Adj'!D109)^(1/5)-1,"n/a")</f>
        <v>n/a</v>
      </c>
      <c r="J109" s="70" t="str">
        <f>IFERROR(('Tor Emp Adj'!J109/'Tor Emp Adj'!E109)^(1/5)-1,"n/a")</f>
        <v>n/a</v>
      </c>
      <c r="K109" s="70" t="str">
        <f>IFERROR(('Tor Emp Adj'!K109/'Tor Emp Adj'!F109)^(1/5)-1,"n/a")</f>
        <v>n/a</v>
      </c>
      <c r="L109" s="70" t="str">
        <f>IFERROR(('Tor Emp Adj'!L109/'Tor Emp Adj'!G109)^(1/5)-1,"n/a")</f>
        <v>n/a</v>
      </c>
      <c r="M109" s="156" t="str">
        <f>IFERROR(('Tor Emp Adj'!M109/'Tor Emp Adj'!H109)^(1/5)-1,"n/a")</f>
        <v>n/a</v>
      </c>
      <c r="N109" s="156" t="str">
        <f>IFERROR(('Tor Emp Adj'!N109/'Tor Emp Adj'!I109)^(1/5)-1,"n/a")</f>
        <v>n/a</v>
      </c>
      <c r="O109" s="156">
        <f>IFERROR(('Tor Emp Adj'!O109/'Tor Emp Adj'!J109)^(1/5)-1,"n/a")</f>
        <v>-1</v>
      </c>
      <c r="P109" s="156" t="str">
        <f>IFERROR(('Tor Emp Adj'!P109/'Tor Emp Adj'!K109)^(1/5)-1,"n/a")</f>
        <v>n/a</v>
      </c>
      <c r="Q109" s="156">
        <f>IFERROR(('Tor Emp Adj'!Q109/'Tor Emp Adj'!L109)^(1/5)-1,"n/a")</f>
        <v>-1</v>
      </c>
      <c r="R109" s="156" t="str">
        <f>IFERROR(('Tor Emp Adj'!R109/'Tor Emp Adj'!M109)^(1/5)-1,"n/a")</f>
        <v>n/a</v>
      </c>
      <c r="S109" s="156" t="str">
        <f>IFERROR(('Tor Emp Adj'!S109/'Tor Emp Adj'!N109)^(1/5)-1,"n/a")</f>
        <v>n/a</v>
      </c>
      <c r="T109" s="156" t="str">
        <f>IFERROR(('Tor Emp Adj'!T109/'Tor Emp Adj'!O109)^(1/5)-1,"n/a")</f>
        <v>n/a</v>
      </c>
      <c r="U109" s="156" t="str">
        <f>IFERROR(('Tor Emp Adj'!U109/'Tor Emp Adj'!P109)^(1/5)-1,"n/a")</f>
        <v>n/a</v>
      </c>
      <c r="V109" s="156" t="str">
        <f>IFERROR(('Tor Emp Adj'!V109/'Tor Emp Adj'!Q109)^(1/5)-1,"n/a")</f>
        <v>n/a</v>
      </c>
      <c r="W109" s="156" t="str">
        <f>IFERROR(('Tor Emp Adj'!W109/'Tor Emp Adj'!R109)^(1/5)-1,"n/a")</f>
        <v>n/a</v>
      </c>
      <c r="X109" s="156" t="str">
        <f>IFERROR(('Tor Emp Adj'!X109/'Tor Emp Adj'!S109)^(1/5)-1,"n/a")</f>
        <v>n/a</v>
      </c>
      <c r="Y109" s="156" t="str">
        <f>IFERROR(('Tor Emp Adj'!Y109/'Tor Emp Adj'!T109)^(1/5)-1,"n/a")</f>
        <v>n/a</v>
      </c>
    </row>
    <row r="110" spans="1:25" x14ac:dyDescent="0.25">
      <c r="A110" s="6" t="s">
        <v>104</v>
      </c>
      <c r="B110" s="6"/>
      <c r="C110" s="14">
        <v>512</v>
      </c>
      <c r="D110" s="65"/>
      <c r="E110" s="65"/>
      <c r="F110" s="65"/>
      <c r="G110" s="65"/>
      <c r="H110" s="65"/>
      <c r="I110" s="70">
        <f>IFERROR(('Tor Emp Adj'!I110/'Tor Emp Adj'!D110)^(1/5)-1,"n/a")</f>
        <v>9.1539764798662882E-2</v>
      </c>
      <c r="J110" s="70">
        <f>IFERROR(('Tor Emp Adj'!J110/'Tor Emp Adj'!E110)^(1/5)-1,"n/a")</f>
        <v>0.12144040812130519</v>
      </c>
      <c r="K110" s="70">
        <f>IFERROR(('Tor Emp Adj'!K110/'Tor Emp Adj'!F110)^(1/5)-1,"n/a")</f>
        <v>3.2406370282592523E-2</v>
      </c>
      <c r="L110" s="70">
        <f>IFERROR(('Tor Emp Adj'!L110/'Tor Emp Adj'!G110)^(1/5)-1,"n/a")</f>
        <v>0.16516390343446141</v>
      </c>
      <c r="M110" s="156">
        <f>IFERROR(('Tor Emp Adj'!M110/'Tor Emp Adj'!H110)^(1/5)-1,"n/a")</f>
        <v>-1.5093590639501109E-2</v>
      </c>
      <c r="N110" s="156">
        <f>IFERROR(('Tor Emp Adj'!N110/'Tor Emp Adj'!I110)^(1/5)-1,"n/a")</f>
        <v>1.6435659311972328E-2</v>
      </c>
      <c r="O110" s="156">
        <f>IFERROR(('Tor Emp Adj'!O110/'Tor Emp Adj'!J110)^(1/5)-1,"n/a")</f>
        <v>3.0855964849106909E-2</v>
      </c>
      <c r="P110" s="156">
        <f>IFERROR(('Tor Emp Adj'!P110/'Tor Emp Adj'!K110)^(1/5)-1,"n/a")</f>
        <v>2.9455134088219426E-2</v>
      </c>
      <c r="Q110" s="156">
        <f>IFERROR(('Tor Emp Adj'!Q110/'Tor Emp Adj'!L110)^(1/5)-1,"n/a")</f>
        <v>-0.10307785529015734</v>
      </c>
      <c r="R110" s="156">
        <f>IFERROR(('Tor Emp Adj'!R110/'Tor Emp Adj'!M110)^(1/5)-1,"n/a")</f>
        <v>3.7057603598691813E-2</v>
      </c>
      <c r="S110" s="156">
        <f>IFERROR(('Tor Emp Adj'!S110/'Tor Emp Adj'!N110)^(1/5)-1,"n/a")</f>
        <v>-1.7768867733292337E-2</v>
      </c>
      <c r="T110" s="156">
        <f>IFERROR(('Tor Emp Adj'!T110/'Tor Emp Adj'!O110)^(1/5)-1,"n/a")</f>
        <v>-1.0075024641642227E-2</v>
      </c>
      <c r="U110" s="156">
        <f>IFERROR(('Tor Emp Adj'!U110/'Tor Emp Adj'!P110)^(1/5)-1,"n/a")</f>
        <v>-4.8130661872345493E-2</v>
      </c>
      <c r="V110" s="156">
        <f>IFERROR(('Tor Emp Adj'!V110/'Tor Emp Adj'!Q110)^(1/5)-1,"n/a")</f>
        <v>7.6481376130907552E-2</v>
      </c>
      <c r="W110" s="156">
        <f>IFERROR(('Tor Emp Adj'!W110/'Tor Emp Adj'!R110)^(1/5)-1,"n/a")</f>
        <v>7.4994008166377579E-2</v>
      </c>
      <c r="X110" s="156">
        <f>IFERROR(('Tor Emp Adj'!X110/'Tor Emp Adj'!S110)^(1/5)-1,"n/a")</f>
        <v>8.7608303867566573E-2</v>
      </c>
      <c r="Y110" s="156">
        <f>IFERROR(('Tor Emp Adj'!Y110/'Tor Emp Adj'!T110)^(1/5)-1,"n/a")</f>
        <v>4.5970107569992757E-2</v>
      </c>
    </row>
    <row r="111" spans="1:25" x14ac:dyDescent="0.25">
      <c r="A111" s="7" t="s">
        <v>105</v>
      </c>
      <c r="B111" s="7"/>
      <c r="C111" s="14">
        <v>5121</v>
      </c>
      <c r="D111" s="65"/>
      <c r="E111" s="65"/>
      <c r="F111" s="65"/>
      <c r="G111" s="65"/>
      <c r="H111" s="65"/>
      <c r="I111" s="70">
        <f>IFERROR(('Tor Emp Adj'!I111/'Tor Emp Adj'!D111)^(1/5)-1,"n/a")</f>
        <v>0.10032364130038984</v>
      </c>
      <c r="J111" s="70">
        <f>IFERROR(('Tor Emp Adj'!J111/'Tor Emp Adj'!E111)^(1/5)-1,"n/a")</f>
        <v>0.11134915054357331</v>
      </c>
      <c r="K111" s="70">
        <f>IFERROR(('Tor Emp Adj'!K111/'Tor Emp Adj'!F111)^(1/5)-1,"n/a")</f>
        <v>2.449778082097942E-2</v>
      </c>
      <c r="L111" s="70">
        <f>IFERROR(('Tor Emp Adj'!L111/'Tor Emp Adj'!G111)^(1/5)-1,"n/a")</f>
        <v>0.16607322006190572</v>
      </c>
      <c r="M111" s="156">
        <f>IFERROR(('Tor Emp Adj'!M111/'Tor Emp Adj'!H111)^(1/5)-1,"n/a")</f>
        <v>-2.9232856454763589E-2</v>
      </c>
      <c r="N111" s="156">
        <f>IFERROR(('Tor Emp Adj'!N111/'Tor Emp Adj'!I111)^(1/5)-1,"n/a")</f>
        <v>-1.7793092572126912E-2</v>
      </c>
      <c r="O111" s="156">
        <f>IFERROR(('Tor Emp Adj'!O111/'Tor Emp Adj'!J111)^(1/5)-1,"n/a")</f>
        <v>5.6584493246584433E-2</v>
      </c>
      <c r="P111" s="156">
        <f>IFERROR(('Tor Emp Adj'!P111/'Tor Emp Adj'!K111)^(1/5)-1,"n/a")</f>
        <v>4.7017528401957387E-2</v>
      </c>
      <c r="Q111" s="156">
        <f>IFERROR(('Tor Emp Adj'!Q111/'Tor Emp Adj'!L111)^(1/5)-1,"n/a")</f>
        <v>-0.10278168092613738</v>
      </c>
      <c r="R111" s="156">
        <f>IFERROR(('Tor Emp Adj'!R111/'Tor Emp Adj'!M111)^(1/5)-1,"n/a")</f>
        <v>8.7372830958453385E-2</v>
      </c>
      <c r="S111" s="156">
        <f>IFERROR(('Tor Emp Adj'!S111/'Tor Emp Adj'!N111)^(1/5)-1,"n/a")</f>
        <v>2.5980246993430489E-2</v>
      </c>
      <c r="T111" s="156">
        <f>IFERROR(('Tor Emp Adj'!T111/'Tor Emp Adj'!O111)^(1/5)-1,"n/a")</f>
        <v>-1.5793402412711099E-2</v>
      </c>
      <c r="U111" s="156">
        <f>IFERROR(('Tor Emp Adj'!U111/'Tor Emp Adj'!P111)^(1/5)-1,"n/a")</f>
        <v>-3.850451955184031E-2</v>
      </c>
      <c r="V111" s="156">
        <f>IFERROR(('Tor Emp Adj'!V111/'Tor Emp Adj'!Q111)^(1/5)-1,"n/a")</f>
        <v>8.49772096597321E-2</v>
      </c>
      <c r="W111" s="156">
        <f>IFERROR(('Tor Emp Adj'!W111/'Tor Emp Adj'!R111)^(1/5)-1,"n/a")</f>
        <v>5.2000885395879548E-2</v>
      </c>
      <c r="X111" s="156">
        <f>IFERROR(('Tor Emp Adj'!X111/'Tor Emp Adj'!S111)^(1/5)-1,"n/a")</f>
        <v>8.1447632987960317E-2</v>
      </c>
      <c r="Y111" s="156">
        <f>IFERROR(('Tor Emp Adj'!Y111/'Tor Emp Adj'!T111)^(1/5)-1,"n/a")</f>
        <v>5.0578860646784296E-2</v>
      </c>
    </row>
    <row r="112" spans="1:25" x14ac:dyDescent="0.25">
      <c r="A112" s="7" t="s">
        <v>106</v>
      </c>
      <c r="B112" s="7"/>
      <c r="C112" s="14">
        <v>5122</v>
      </c>
      <c r="D112" s="65"/>
      <c r="E112" s="65"/>
      <c r="F112" s="65"/>
      <c r="G112" s="65"/>
      <c r="H112" s="65"/>
      <c r="I112" s="70" t="str">
        <f>IFERROR(('Tor Emp Adj'!I112/'Tor Emp Adj'!D112)^(1/5)-1,"n/a")</f>
        <v>n/a</v>
      </c>
      <c r="J112" s="70" t="str">
        <f>IFERROR(('Tor Emp Adj'!J112/'Tor Emp Adj'!E112)^(1/5)-1,"n/a")</f>
        <v>n/a</v>
      </c>
      <c r="K112" s="70" t="str">
        <f>IFERROR(('Tor Emp Adj'!K112/'Tor Emp Adj'!F112)^(1/5)-1,"n/a")</f>
        <v>n/a</v>
      </c>
      <c r="L112" s="70" t="str">
        <f>IFERROR(('Tor Emp Adj'!L112/'Tor Emp Adj'!G112)^(1/5)-1,"n/a")</f>
        <v>n/a</v>
      </c>
      <c r="M112" s="156">
        <f>IFERROR(('Tor Emp Adj'!M112/'Tor Emp Adj'!H112)^(1/5)-1,"n/a")</f>
        <v>4.653615607564765E-2</v>
      </c>
      <c r="N112" s="156" t="str">
        <f>IFERROR(('Tor Emp Adj'!N112/'Tor Emp Adj'!I112)^(1/5)-1,"n/a")</f>
        <v>n/a</v>
      </c>
      <c r="O112" s="156">
        <f>IFERROR(('Tor Emp Adj'!O112/'Tor Emp Adj'!J112)^(1/5)-1,"n/a")</f>
        <v>-1</v>
      </c>
      <c r="P112" s="156">
        <f>IFERROR(('Tor Emp Adj'!P112/'Tor Emp Adj'!K112)^(1/5)-1,"n/a")</f>
        <v>-1</v>
      </c>
      <c r="Q112" s="156">
        <f>IFERROR(('Tor Emp Adj'!Q112/'Tor Emp Adj'!L112)^(1/5)-1,"n/a")</f>
        <v>-1</v>
      </c>
      <c r="R112" s="156">
        <f>IFERROR(('Tor Emp Adj'!R112/'Tor Emp Adj'!M112)^(1/5)-1,"n/a")</f>
        <v>-1</v>
      </c>
      <c r="S112" s="156">
        <f>IFERROR(('Tor Emp Adj'!S112/'Tor Emp Adj'!N112)^(1/5)-1,"n/a")</f>
        <v>-1</v>
      </c>
      <c r="T112" s="156" t="str">
        <f>IFERROR(('Tor Emp Adj'!T112/'Tor Emp Adj'!O112)^(1/5)-1,"n/a")</f>
        <v>n/a</v>
      </c>
      <c r="U112" s="156" t="str">
        <f>IFERROR(('Tor Emp Adj'!U112/'Tor Emp Adj'!P112)^(1/5)-1,"n/a")</f>
        <v>n/a</v>
      </c>
      <c r="V112" s="156" t="str">
        <f>IFERROR(('Tor Emp Adj'!V112/'Tor Emp Adj'!Q112)^(1/5)-1,"n/a")</f>
        <v>n/a</v>
      </c>
      <c r="W112" s="156" t="str">
        <f>IFERROR(('Tor Emp Adj'!W112/'Tor Emp Adj'!R112)^(1/5)-1,"n/a")</f>
        <v>n/a</v>
      </c>
      <c r="X112" s="156" t="str">
        <f>IFERROR(('Tor Emp Adj'!X112/'Tor Emp Adj'!S112)^(1/5)-1,"n/a")</f>
        <v>n/a</v>
      </c>
      <c r="Y112" s="156" t="str">
        <f>IFERROR(('Tor Emp Adj'!Y112/'Tor Emp Adj'!T112)^(1/5)-1,"n/a")</f>
        <v>n/a</v>
      </c>
    </row>
    <row r="113" spans="1:25" x14ac:dyDescent="0.25">
      <c r="A113" s="6" t="s">
        <v>107</v>
      </c>
      <c r="B113" s="6"/>
      <c r="C113" s="14">
        <v>515</v>
      </c>
      <c r="D113" s="65"/>
      <c r="E113" s="65"/>
      <c r="F113" s="65"/>
      <c r="G113" s="65"/>
      <c r="H113" s="65"/>
      <c r="I113" s="70">
        <f>IFERROR(('Tor Emp Adj'!I113/'Tor Emp Adj'!D113)^(1/5)-1,"n/a")</f>
        <v>6.4921907276958013E-3</v>
      </c>
      <c r="J113" s="70">
        <f>IFERROR(('Tor Emp Adj'!J113/'Tor Emp Adj'!E113)^(1/5)-1,"n/a")</f>
        <v>-3.0918850417963828E-2</v>
      </c>
      <c r="K113" s="70">
        <f>IFERROR(('Tor Emp Adj'!K113/'Tor Emp Adj'!F113)^(1/5)-1,"n/a")</f>
        <v>-1.6749085677946196E-2</v>
      </c>
      <c r="L113" s="70">
        <f>IFERROR(('Tor Emp Adj'!L113/'Tor Emp Adj'!G113)^(1/5)-1,"n/a")</f>
        <v>5.8319967024381025E-2</v>
      </c>
      <c r="M113" s="156">
        <f>IFERROR(('Tor Emp Adj'!M113/'Tor Emp Adj'!H113)^(1/5)-1,"n/a")</f>
        <v>0.13180091813379446</v>
      </c>
      <c r="N113" s="156">
        <f>IFERROR(('Tor Emp Adj'!N113/'Tor Emp Adj'!I113)^(1/5)-1,"n/a")</f>
        <v>0.14792094401915601</v>
      </c>
      <c r="O113" s="156">
        <f>IFERROR(('Tor Emp Adj'!O113/'Tor Emp Adj'!J113)^(1/5)-1,"n/a")</f>
        <v>0.15056823620056692</v>
      </c>
      <c r="P113" s="156">
        <f>IFERROR(('Tor Emp Adj'!P113/'Tor Emp Adj'!K113)^(1/5)-1,"n/a")</f>
        <v>0.16709073923186635</v>
      </c>
      <c r="Q113" s="156">
        <f>IFERROR(('Tor Emp Adj'!Q113/'Tor Emp Adj'!L113)^(1/5)-1,"n/a")</f>
        <v>2.0526526937345801E-2</v>
      </c>
      <c r="R113" s="156">
        <f>IFERROR(('Tor Emp Adj'!R113/'Tor Emp Adj'!M113)^(1/5)-1,"n/a")</f>
        <v>2.4549368264372706E-2</v>
      </c>
      <c r="S113" s="156">
        <f>IFERROR(('Tor Emp Adj'!S113/'Tor Emp Adj'!N113)^(1/5)-1,"n/a")</f>
        <v>1.2964606762117192E-2</v>
      </c>
      <c r="T113" s="156">
        <f>IFERROR(('Tor Emp Adj'!T113/'Tor Emp Adj'!O113)^(1/5)-1,"n/a")</f>
        <v>1.9677750669474081E-2</v>
      </c>
      <c r="U113" s="156">
        <f>IFERROR(('Tor Emp Adj'!U113/'Tor Emp Adj'!P113)^(1/5)-1,"n/a")</f>
        <v>-9.4057049845550078E-2</v>
      </c>
      <c r="V113" s="156">
        <f>IFERROR(('Tor Emp Adj'!V113/'Tor Emp Adj'!Q113)^(1/5)-1,"n/a")</f>
        <v>3.5887832651870788E-2</v>
      </c>
      <c r="W113" s="156">
        <f>IFERROR(('Tor Emp Adj'!W113/'Tor Emp Adj'!R113)^(1/5)-1,"n/a")</f>
        <v>-0.13921601987111865</v>
      </c>
      <c r="X113" s="156">
        <f>IFERROR(('Tor Emp Adj'!X113/'Tor Emp Adj'!S113)^(1/5)-1,"n/a")</f>
        <v>-5.9273621936435483E-2</v>
      </c>
      <c r="Y113" s="156">
        <f>IFERROR(('Tor Emp Adj'!Y113/'Tor Emp Adj'!T113)^(1/5)-1,"n/a")</f>
        <v>-5.9116824856659367E-2</v>
      </c>
    </row>
    <row r="114" spans="1:25" x14ac:dyDescent="0.25">
      <c r="A114" s="6" t="s">
        <v>108</v>
      </c>
      <c r="B114" s="6"/>
      <c r="C114" s="14">
        <v>517</v>
      </c>
      <c r="D114" s="65"/>
      <c r="E114" s="65"/>
      <c r="F114" s="65"/>
      <c r="G114" s="65"/>
      <c r="H114" s="65"/>
      <c r="I114" s="70">
        <f>IFERROR(('Tor Emp Adj'!I114/'Tor Emp Adj'!D114)^(1/5)-1,"n/a")</f>
        <v>2.7776348398826922E-3</v>
      </c>
      <c r="J114" s="70">
        <f>IFERROR(('Tor Emp Adj'!J114/'Tor Emp Adj'!E114)^(1/5)-1,"n/a")</f>
        <v>-4.2691902814193439E-2</v>
      </c>
      <c r="K114" s="70">
        <f>IFERROR(('Tor Emp Adj'!K114/'Tor Emp Adj'!F114)^(1/5)-1,"n/a")</f>
        <v>-1.7215282146131439E-2</v>
      </c>
      <c r="L114" s="70">
        <f>IFERROR(('Tor Emp Adj'!L114/'Tor Emp Adj'!G114)^(1/5)-1,"n/a")</f>
        <v>6.9428410088354209E-2</v>
      </c>
      <c r="M114" s="156">
        <f>IFERROR(('Tor Emp Adj'!M114/'Tor Emp Adj'!H114)^(1/5)-1,"n/a")</f>
        <v>6.1170276015867664E-2</v>
      </c>
      <c r="N114" s="156">
        <f>IFERROR(('Tor Emp Adj'!N114/'Tor Emp Adj'!I114)^(1/5)-1,"n/a")</f>
        <v>0.115733255180267</v>
      </c>
      <c r="O114" s="156">
        <f>IFERROR(('Tor Emp Adj'!O114/'Tor Emp Adj'!J114)^(1/5)-1,"n/a")</f>
        <v>9.4872602056254474E-2</v>
      </c>
      <c r="P114" s="156">
        <f>IFERROR(('Tor Emp Adj'!P114/'Tor Emp Adj'!K114)^(1/5)-1,"n/a")</f>
        <v>9.930323206302627E-2</v>
      </c>
      <c r="Q114" s="156">
        <f>IFERROR(('Tor Emp Adj'!Q114/'Tor Emp Adj'!L114)^(1/5)-1,"n/a")</f>
        <v>-2.7243045272555277E-2</v>
      </c>
      <c r="R114" s="156">
        <f>IFERROR(('Tor Emp Adj'!R114/'Tor Emp Adj'!M114)^(1/5)-1,"n/a")</f>
        <v>-2.3327143738821943E-2</v>
      </c>
      <c r="S114" s="156">
        <f>IFERROR(('Tor Emp Adj'!S114/'Tor Emp Adj'!N114)^(1/5)-1,"n/a")</f>
        <v>-6.3238332036621325E-2</v>
      </c>
      <c r="T114" s="156">
        <f>IFERROR(('Tor Emp Adj'!T114/'Tor Emp Adj'!O114)^(1/5)-1,"n/a")</f>
        <v>-3.8819915561369323E-2</v>
      </c>
      <c r="U114" s="156">
        <f>IFERROR(('Tor Emp Adj'!U114/'Tor Emp Adj'!P114)^(1/5)-1,"n/a")</f>
        <v>-5.9528321813261842E-2</v>
      </c>
      <c r="V114" s="156">
        <f>IFERROR(('Tor Emp Adj'!V114/'Tor Emp Adj'!Q114)^(1/5)-1,"n/a")</f>
        <v>-5.2202020232731683E-2</v>
      </c>
      <c r="W114" s="156">
        <f>IFERROR(('Tor Emp Adj'!W114/'Tor Emp Adj'!R114)^(1/5)-1,"n/a")</f>
        <v>-0.11291148214166824</v>
      </c>
      <c r="X114" s="156">
        <f>IFERROR(('Tor Emp Adj'!X114/'Tor Emp Adj'!S114)^(1/5)-1,"n/a")</f>
        <v>-8.1808030994684033E-2</v>
      </c>
      <c r="Y114" s="156">
        <f>IFERROR(('Tor Emp Adj'!Y114/'Tor Emp Adj'!T114)^(1/5)-1,"n/a")</f>
        <v>-9.3826499024856735E-2</v>
      </c>
    </row>
    <row r="115" spans="1:25" x14ac:dyDescent="0.25">
      <c r="A115" s="6" t="s">
        <v>109</v>
      </c>
      <c r="B115" s="6"/>
      <c r="C115" s="14">
        <v>518</v>
      </c>
      <c r="D115" s="65"/>
      <c r="E115" s="65"/>
      <c r="F115" s="65"/>
      <c r="G115" s="65"/>
      <c r="H115" s="65"/>
      <c r="I115" s="70">
        <f>IFERROR(('Tor Emp Adj'!I115/'Tor Emp Adj'!D115)^(1/5)-1,"n/a")</f>
        <v>-1</v>
      </c>
      <c r="J115" s="70" t="str">
        <f>IFERROR(('Tor Emp Adj'!J115/'Tor Emp Adj'!E115)^(1/5)-1,"n/a")</f>
        <v>n/a</v>
      </c>
      <c r="K115" s="70" t="str">
        <f>IFERROR(('Tor Emp Adj'!K115/'Tor Emp Adj'!F115)^(1/5)-1,"n/a")</f>
        <v>n/a</v>
      </c>
      <c r="L115" s="70" t="str">
        <f>IFERROR(('Tor Emp Adj'!L115/'Tor Emp Adj'!G115)^(1/5)-1,"n/a")</f>
        <v>n/a</v>
      </c>
      <c r="M115" s="156">
        <f>IFERROR(('Tor Emp Adj'!M115/'Tor Emp Adj'!H115)^(1/5)-1,"n/a")</f>
        <v>-1</v>
      </c>
      <c r="N115" s="156" t="str">
        <f>IFERROR(('Tor Emp Adj'!N115/'Tor Emp Adj'!I115)^(1/5)-1,"n/a")</f>
        <v>n/a</v>
      </c>
      <c r="O115" s="156" t="str">
        <f>IFERROR(('Tor Emp Adj'!O115/'Tor Emp Adj'!J115)^(1/5)-1,"n/a")</f>
        <v>n/a</v>
      </c>
      <c r="P115" s="156" t="str">
        <f>IFERROR(('Tor Emp Adj'!P115/'Tor Emp Adj'!K115)^(1/5)-1,"n/a")</f>
        <v>n/a</v>
      </c>
      <c r="Q115" s="156" t="str">
        <f>IFERROR(('Tor Emp Adj'!Q115/'Tor Emp Adj'!L115)^(1/5)-1,"n/a")</f>
        <v>n/a</v>
      </c>
      <c r="R115" s="156" t="str">
        <f>IFERROR(('Tor Emp Adj'!R115/'Tor Emp Adj'!M115)^(1/5)-1,"n/a")</f>
        <v>n/a</v>
      </c>
      <c r="S115" s="156">
        <f>IFERROR(('Tor Emp Adj'!S115/'Tor Emp Adj'!N115)^(1/5)-1,"n/a")</f>
        <v>-1</v>
      </c>
      <c r="T115" s="156">
        <f>IFERROR(('Tor Emp Adj'!T115/'Tor Emp Adj'!O115)^(1/5)-1,"n/a")</f>
        <v>7.9199271643996427E-2</v>
      </c>
      <c r="U115" s="156">
        <f>IFERROR(('Tor Emp Adj'!U115/'Tor Emp Adj'!P115)^(1/5)-1,"n/a")</f>
        <v>-4.5705565076637034E-2</v>
      </c>
      <c r="V115" s="156" t="str">
        <f>IFERROR(('Tor Emp Adj'!V115/'Tor Emp Adj'!Q115)^(1/5)-1,"n/a")</f>
        <v>n/a</v>
      </c>
      <c r="W115" s="156">
        <f>IFERROR(('Tor Emp Adj'!W115/'Tor Emp Adj'!R115)^(1/5)-1,"n/a")</f>
        <v>-1</v>
      </c>
      <c r="X115" s="156" t="str">
        <f>IFERROR(('Tor Emp Adj'!X115/'Tor Emp Adj'!S115)^(1/5)-1,"n/a")</f>
        <v>n/a</v>
      </c>
      <c r="Y115" s="156">
        <f>IFERROR(('Tor Emp Adj'!Y115/'Tor Emp Adj'!T115)^(1/5)-1,"n/a")</f>
        <v>-1</v>
      </c>
    </row>
    <row r="116" spans="1:25" x14ac:dyDescent="0.25">
      <c r="A116" s="6" t="s">
        <v>110</v>
      </c>
      <c r="B116" s="6"/>
      <c r="C116" s="14">
        <v>519</v>
      </c>
      <c r="D116" s="65"/>
      <c r="E116" s="65"/>
      <c r="F116" s="65"/>
      <c r="G116" s="65"/>
      <c r="H116" s="65"/>
      <c r="I116" s="70">
        <f>IFERROR(('Tor Emp Adj'!I116/'Tor Emp Adj'!D116)^(1/5)-1,"n/a")</f>
        <v>-3.2476369572576047E-4</v>
      </c>
      <c r="J116" s="70">
        <f>IFERROR(('Tor Emp Adj'!J116/'Tor Emp Adj'!E116)^(1/5)-1,"n/a")</f>
        <v>-5.5700029819016672E-2</v>
      </c>
      <c r="K116" s="70">
        <f>IFERROR(('Tor Emp Adj'!K116/'Tor Emp Adj'!F116)^(1/5)-1,"n/a")</f>
        <v>0.13536653808541876</v>
      </c>
      <c r="L116" s="70">
        <f>IFERROR(('Tor Emp Adj'!L116/'Tor Emp Adj'!G116)^(1/5)-1,"n/a")</f>
        <v>0.15114964735854475</v>
      </c>
      <c r="M116" s="156">
        <f>IFERROR(('Tor Emp Adj'!M116/'Tor Emp Adj'!H116)^(1/5)-1,"n/a")</f>
        <v>0.12740760640815685</v>
      </c>
      <c r="N116" s="156">
        <f>IFERROR(('Tor Emp Adj'!N116/'Tor Emp Adj'!I116)^(1/5)-1,"n/a")</f>
        <v>5.4738984591260254E-2</v>
      </c>
      <c r="O116" s="156">
        <f>IFERROR(('Tor Emp Adj'!O116/'Tor Emp Adj'!J116)^(1/5)-1,"n/a")</f>
        <v>0.24278644207845912</v>
      </c>
      <c r="P116" s="156">
        <f>IFERROR(('Tor Emp Adj'!P116/'Tor Emp Adj'!K116)^(1/5)-1,"n/a")</f>
        <v>6.9015792553252409E-2</v>
      </c>
      <c r="Q116" s="156">
        <f>IFERROR(('Tor Emp Adj'!Q116/'Tor Emp Adj'!L116)^(1/5)-1,"n/a")</f>
        <v>9.8886071512538365E-3</v>
      </c>
      <c r="R116" s="156">
        <f>IFERROR(('Tor Emp Adj'!R116/'Tor Emp Adj'!M116)^(1/5)-1,"n/a")</f>
        <v>-1.4281625935001263E-2</v>
      </c>
      <c r="S116" s="156">
        <f>IFERROR(('Tor Emp Adj'!S116/'Tor Emp Adj'!N116)^(1/5)-1,"n/a")</f>
        <v>1.8814489870751627E-2</v>
      </c>
      <c r="T116" s="156">
        <f>IFERROR(('Tor Emp Adj'!T116/'Tor Emp Adj'!O116)^(1/5)-1,"n/a")</f>
        <v>-5.0043656787788549E-2</v>
      </c>
      <c r="U116" s="156">
        <f>IFERROR(('Tor Emp Adj'!U116/'Tor Emp Adj'!P116)^(1/5)-1,"n/a")</f>
        <v>-7.7870481231318234E-2</v>
      </c>
      <c r="V116" s="156">
        <f>IFERROR(('Tor Emp Adj'!V116/'Tor Emp Adj'!Q116)^(1/5)-1,"n/a")</f>
        <v>-3.3880305146078871E-2</v>
      </c>
      <c r="W116" s="156">
        <f>IFERROR(('Tor Emp Adj'!W116/'Tor Emp Adj'!R116)^(1/5)-1,"n/a")</f>
        <v>-4.6381185884413867E-2</v>
      </c>
      <c r="X116" s="156">
        <f>IFERROR(('Tor Emp Adj'!X116/'Tor Emp Adj'!S116)^(1/5)-1,"n/a")</f>
        <v>0.10295215734094865</v>
      </c>
      <c r="Y116" s="156">
        <f>IFERROR(('Tor Emp Adj'!Y116/'Tor Emp Adj'!T116)^(1/5)-1,"n/a")</f>
        <v>2.508506381446729E-4</v>
      </c>
    </row>
    <row r="117" spans="1:25" x14ac:dyDescent="0.25">
      <c r="A117" s="4" t="s">
        <v>111</v>
      </c>
      <c r="B117" s="4"/>
      <c r="C117" s="12" t="s">
        <v>203</v>
      </c>
      <c r="D117" s="63"/>
      <c r="E117" s="63"/>
      <c r="F117" s="63"/>
      <c r="G117" s="63"/>
      <c r="H117" s="63"/>
      <c r="I117" s="68">
        <f>IFERROR(('Tor Emp Adj'!I117/'Tor Emp Adj'!D117)^(1/5)-1,"n/a")</f>
        <v>7.33650991086221E-3</v>
      </c>
      <c r="J117" s="68">
        <f>IFERROR(('Tor Emp Adj'!J117/'Tor Emp Adj'!E117)^(1/5)-1,"n/a")</f>
        <v>3.0843457979528033E-3</v>
      </c>
      <c r="K117" s="68">
        <f>IFERROR(('Tor Emp Adj'!K117/'Tor Emp Adj'!F117)^(1/5)-1,"n/a")</f>
        <v>4.1302092144537284E-3</v>
      </c>
      <c r="L117" s="68">
        <f>IFERROR(('Tor Emp Adj'!L117/'Tor Emp Adj'!G117)^(1/5)-1,"n/a")</f>
        <v>0.10795943337046432</v>
      </c>
      <c r="M117" s="154">
        <f>IFERROR(('Tor Emp Adj'!M117/'Tor Emp Adj'!H117)^(1/5)-1,"n/a")</f>
        <v>0.12949305710009318</v>
      </c>
      <c r="N117" s="154">
        <f>IFERROR(('Tor Emp Adj'!N117/'Tor Emp Adj'!I117)^(1/5)-1,"n/a")</f>
        <v>0.10912145202246548</v>
      </c>
      <c r="O117" s="154">
        <f>IFERROR(('Tor Emp Adj'!O117/'Tor Emp Adj'!J117)^(1/5)-1,"n/a")</f>
        <v>0.11840716171661914</v>
      </c>
      <c r="P117" s="154">
        <f>IFERROR(('Tor Emp Adj'!P117/'Tor Emp Adj'!K117)^(1/5)-1,"n/a")</f>
        <v>0.11453895788153234</v>
      </c>
      <c r="Q117" s="154">
        <f>IFERROR(('Tor Emp Adj'!Q117/'Tor Emp Adj'!L117)^(1/5)-1,"n/a")</f>
        <v>1.0900525714086839E-2</v>
      </c>
      <c r="R117" s="154">
        <f>IFERROR(('Tor Emp Adj'!R117/'Tor Emp Adj'!M117)^(1/5)-1,"n/a")</f>
        <v>7.9050202457175978E-3</v>
      </c>
      <c r="S117" s="154">
        <f>IFERROR(('Tor Emp Adj'!S117/'Tor Emp Adj'!N117)^(1/5)-1,"n/a")</f>
        <v>5.0699086166829943E-3</v>
      </c>
      <c r="T117" s="154">
        <f>IFERROR(('Tor Emp Adj'!T117/'Tor Emp Adj'!O117)^(1/5)-1,"n/a")</f>
        <v>6.5848264737855544E-4</v>
      </c>
      <c r="U117" s="154">
        <f>IFERROR(('Tor Emp Adj'!U117/'Tor Emp Adj'!P117)^(1/5)-1,"n/a")</f>
        <v>1.1937083669105508E-2</v>
      </c>
      <c r="V117" s="154">
        <f>IFERROR(('Tor Emp Adj'!V117/'Tor Emp Adj'!Q117)^(1/5)-1,"n/a")</f>
        <v>3.0506047395866709E-2</v>
      </c>
      <c r="W117" s="154">
        <f>IFERROR(('Tor Emp Adj'!W117/'Tor Emp Adj'!R117)^(1/5)-1,"n/a")</f>
        <v>2.971682629142558E-2</v>
      </c>
      <c r="X117" s="154">
        <f>IFERROR(('Tor Emp Adj'!X117/'Tor Emp Adj'!S117)^(1/5)-1,"n/a")</f>
        <v>4.2385429630872773E-2</v>
      </c>
      <c r="Y117" s="154">
        <f>IFERROR(('Tor Emp Adj'!Y117/'Tor Emp Adj'!T117)^(1/5)-1,"n/a")</f>
        <v>2.0746836894969478E-2</v>
      </c>
    </row>
    <row r="118" spans="1:25" x14ac:dyDescent="0.25">
      <c r="A118" s="5" t="s">
        <v>112</v>
      </c>
      <c r="B118" s="5"/>
      <c r="C118" s="13">
        <v>52</v>
      </c>
      <c r="D118" s="64"/>
      <c r="E118" s="64"/>
      <c r="F118" s="64"/>
      <c r="G118" s="64"/>
      <c r="H118" s="64"/>
      <c r="I118" s="69">
        <f>IFERROR(('Tor Emp Adj'!I118/'Tor Emp Adj'!D118)^(1/5)-1,"n/a")</f>
        <v>1.2817894406074837E-2</v>
      </c>
      <c r="J118" s="69">
        <f>IFERROR(('Tor Emp Adj'!J118/'Tor Emp Adj'!E118)^(1/5)-1,"n/a")</f>
        <v>2.4412768649950678E-3</v>
      </c>
      <c r="K118" s="69">
        <f>IFERROR(('Tor Emp Adj'!K118/'Tor Emp Adj'!F118)^(1/5)-1,"n/a")</f>
        <v>2.6200967912224371E-3</v>
      </c>
      <c r="L118" s="69">
        <f>IFERROR(('Tor Emp Adj'!L118/'Tor Emp Adj'!G118)^(1/5)-1,"n/a")</f>
        <v>0.128604106668468</v>
      </c>
      <c r="M118" s="155">
        <f>IFERROR(('Tor Emp Adj'!M118/'Tor Emp Adj'!H118)^(1/5)-1,"n/a")</f>
        <v>0.13557452855211904</v>
      </c>
      <c r="N118" s="155">
        <f>IFERROR(('Tor Emp Adj'!N118/'Tor Emp Adj'!I118)^(1/5)-1,"n/a")</f>
        <v>0.1041181790281247</v>
      </c>
      <c r="O118" s="155">
        <f>IFERROR(('Tor Emp Adj'!O118/'Tor Emp Adj'!J118)^(1/5)-1,"n/a")</f>
        <v>0.13644065486115586</v>
      </c>
      <c r="P118" s="155">
        <f>IFERROR(('Tor Emp Adj'!P118/'Tor Emp Adj'!K118)^(1/5)-1,"n/a")</f>
        <v>0.12881416066557039</v>
      </c>
      <c r="Q118" s="155">
        <f>IFERROR(('Tor Emp Adj'!Q118/'Tor Emp Adj'!L118)^(1/5)-1,"n/a")</f>
        <v>-1.1092837221325147E-2</v>
      </c>
      <c r="R118" s="155">
        <f>IFERROR(('Tor Emp Adj'!R118/'Tor Emp Adj'!M118)^(1/5)-1,"n/a")</f>
        <v>-5.6119288746674378E-3</v>
      </c>
      <c r="S118" s="155">
        <f>IFERROR(('Tor Emp Adj'!S118/'Tor Emp Adj'!N118)^(1/5)-1,"n/a")</f>
        <v>1.0283161551006392E-2</v>
      </c>
      <c r="T118" s="155">
        <f>IFERROR(('Tor Emp Adj'!T118/'Tor Emp Adj'!O118)^(1/5)-1,"n/a")</f>
        <v>-5.4164729725068028E-3</v>
      </c>
      <c r="U118" s="155">
        <f>IFERROR(('Tor Emp Adj'!U118/'Tor Emp Adj'!P118)^(1/5)-1,"n/a")</f>
        <v>2.2611014841636745E-2</v>
      </c>
      <c r="V118" s="155">
        <f>IFERROR(('Tor Emp Adj'!V118/'Tor Emp Adj'!Q118)^(1/5)-1,"n/a")</f>
        <v>4.1987515815369969E-2</v>
      </c>
      <c r="W118" s="155">
        <f>IFERROR(('Tor Emp Adj'!W118/'Tor Emp Adj'!R118)^(1/5)-1,"n/a")</f>
        <v>4.6400555974892788E-2</v>
      </c>
      <c r="X118" s="155">
        <f>IFERROR(('Tor Emp Adj'!X118/'Tor Emp Adj'!S118)^(1/5)-1,"n/a")</f>
        <v>3.3748529422153561E-2</v>
      </c>
      <c r="Y118" s="155">
        <f>IFERROR(('Tor Emp Adj'!Y118/'Tor Emp Adj'!T118)^(1/5)-1,"n/a")</f>
        <v>1.69882345830068E-2</v>
      </c>
    </row>
    <row r="119" spans="1:25" x14ac:dyDescent="0.25">
      <c r="A119" s="6" t="s">
        <v>113</v>
      </c>
      <c r="B119" s="6"/>
      <c r="C119" s="14">
        <v>521</v>
      </c>
      <c r="D119" s="65"/>
      <c r="E119" s="65"/>
      <c r="F119" s="65"/>
      <c r="G119" s="65"/>
      <c r="H119" s="65"/>
      <c r="I119" s="70" t="str">
        <f>IFERROR(('Tor Emp Adj'!I119/'Tor Emp Adj'!D119)^(1/5)-1,"n/a")</f>
        <v>n/a</v>
      </c>
      <c r="J119" s="70" t="str">
        <f>IFERROR(('Tor Emp Adj'!J119/'Tor Emp Adj'!E119)^(1/5)-1,"n/a")</f>
        <v>n/a</v>
      </c>
      <c r="K119" s="70" t="str">
        <f>IFERROR(('Tor Emp Adj'!K119/'Tor Emp Adj'!F119)^(1/5)-1,"n/a")</f>
        <v>n/a</v>
      </c>
      <c r="L119" s="70" t="str">
        <f>IFERROR(('Tor Emp Adj'!L119/'Tor Emp Adj'!G119)^(1/5)-1,"n/a")</f>
        <v>n/a</v>
      </c>
      <c r="M119" s="156" t="str">
        <f>IFERROR(('Tor Emp Adj'!M119/'Tor Emp Adj'!H119)^(1/5)-1,"n/a")</f>
        <v>n/a</v>
      </c>
      <c r="N119" s="156" t="str">
        <f>IFERROR(('Tor Emp Adj'!N119/'Tor Emp Adj'!I119)^(1/5)-1,"n/a")</f>
        <v>n/a</v>
      </c>
      <c r="O119" s="156" t="str">
        <f>IFERROR(('Tor Emp Adj'!O119/'Tor Emp Adj'!J119)^(1/5)-1,"n/a")</f>
        <v>n/a</v>
      </c>
      <c r="P119" s="156" t="str">
        <f>IFERROR(('Tor Emp Adj'!P119/'Tor Emp Adj'!K119)^(1/5)-1,"n/a")</f>
        <v>n/a</v>
      </c>
      <c r="Q119" s="156" t="str">
        <f>IFERROR(('Tor Emp Adj'!Q119/'Tor Emp Adj'!L119)^(1/5)-1,"n/a")</f>
        <v>n/a</v>
      </c>
      <c r="R119" s="156" t="str">
        <f>IFERROR(('Tor Emp Adj'!R119/'Tor Emp Adj'!M119)^(1/5)-1,"n/a")</f>
        <v>n/a</v>
      </c>
      <c r="S119" s="156" t="str">
        <f>IFERROR(('Tor Emp Adj'!S119/'Tor Emp Adj'!N119)^(1/5)-1,"n/a")</f>
        <v>n/a</v>
      </c>
      <c r="T119" s="156" t="str">
        <f>IFERROR(('Tor Emp Adj'!T119/'Tor Emp Adj'!O119)^(1/5)-1,"n/a")</f>
        <v>n/a</v>
      </c>
      <c r="U119" s="156" t="str">
        <f>IFERROR(('Tor Emp Adj'!U119/'Tor Emp Adj'!P119)^(1/5)-1,"n/a")</f>
        <v>n/a</v>
      </c>
      <c r="V119" s="156" t="str">
        <f>IFERROR(('Tor Emp Adj'!V119/'Tor Emp Adj'!Q119)^(1/5)-1,"n/a")</f>
        <v>n/a</v>
      </c>
      <c r="W119" s="156" t="str">
        <f>IFERROR(('Tor Emp Adj'!W119/'Tor Emp Adj'!R119)^(1/5)-1,"n/a")</f>
        <v>n/a</v>
      </c>
      <c r="X119" s="156" t="str">
        <f>IFERROR(('Tor Emp Adj'!X119/'Tor Emp Adj'!S119)^(1/5)-1,"n/a")</f>
        <v>n/a</v>
      </c>
      <c r="Y119" s="156" t="str">
        <f>IFERROR(('Tor Emp Adj'!Y119/'Tor Emp Adj'!T119)^(1/5)-1,"n/a")</f>
        <v>n/a</v>
      </c>
    </row>
    <row r="120" spans="1:25" x14ac:dyDescent="0.25">
      <c r="A120" s="6" t="s">
        <v>114</v>
      </c>
      <c r="B120" s="6"/>
      <c r="C120" s="14">
        <v>522</v>
      </c>
      <c r="D120" s="65"/>
      <c r="E120" s="65"/>
      <c r="F120" s="65"/>
      <c r="G120" s="65"/>
      <c r="H120" s="65"/>
      <c r="I120" s="70">
        <f>IFERROR(('Tor Emp Adj'!I120/'Tor Emp Adj'!D120)^(1/5)-1,"n/a")</f>
        <v>1.0589169029549428E-2</v>
      </c>
      <c r="J120" s="70">
        <f>IFERROR(('Tor Emp Adj'!J120/'Tor Emp Adj'!E120)^(1/5)-1,"n/a")</f>
        <v>1.2699216943030445E-2</v>
      </c>
      <c r="K120" s="70">
        <f>IFERROR(('Tor Emp Adj'!K120/'Tor Emp Adj'!F120)^(1/5)-1,"n/a")</f>
        <v>-1.780297639110362E-2</v>
      </c>
      <c r="L120" s="70">
        <f>IFERROR(('Tor Emp Adj'!L120/'Tor Emp Adj'!G120)^(1/5)-1,"n/a")</f>
        <v>0.14596012924875135</v>
      </c>
      <c r="M120" s="156">
        <f>IFERROR(('Tor Emp Adj'!M120/'Tor Emp Adj'!H120)^(1/5)-1,"n/a")</f>
        <v>0.14946699139478703</v>
      </c>
      <c r="N120" s="156">
        <f>IFERROR(('Tor Emp Adj'!N120/'Tor Emp Adj'!I120)^(1/5)-1,"n/a")</f>
        <v>0.13069339375655864</v>
      </c>
      <c r="O120" s="156">
        <f>IFERROR(('Tor Emp Adj'!O120/'Tor Emp Adj'!J120)^(1/5)-1,"n/a")</f>
        <v>0.15904539731402623</v>
      </c>
      <c r="P120" s="156">
        <f>IFERROR(('Tor Emp Adj'!P120/'Tor Emp Adj'!K120)^(1/5)-1,"n/a")</f>
        <v>0.12921214147049387</v>
      </c>
      <c r="Q120" s="156">
        <f>IFERROR(('Tor Emp Adj'!Q120/'Tor Emp Adj'!L120)^(1/5)-1,"n/a")</f>
        <v>8.9242137064620142E-3</v>
      </c>
      <c r="R120" s="156">
        <f>IFERROR(('Tor Emp Adj'!R120/'Tor Emp Adj'!M120)^(1/5)-1,"n/a")</f>
        <v>-2.2331170791909383E-3</v>
      </c>
      <c r="S120" s="156">
        <f>IFERROR(('Tor Emp Adj'!S120/'Tor Emp Adj'!N120)^(1/5)-1,"n/a")</f>
        <v>1.9221416877648112E-2</v>
      </c>
      <c r="T120" s="156">
        <f>IFERROR(('Tor Emp Adj'!T120/'Tor Emp Adj'!O120)^(1/5)-1,"n/a")</f>
        <v>-3.3198570404182837E-2</v>
      </c>
      <c r="U120" s="156">
        <f>IFERROR(('Tor Emp Adj'!U120/'Tor Emp Adj'!P120)^(1/5)-1,"n/a")</f>
        <v>5.1411011341274016E-2</v>
      </c>
      <c r="V120" s="156">
        <f>IFERROR(('Tor Emp Adj'!V120/'Tor Emp Adj'!Q120)^(1/5)-1,"n/a")</f>
        <v>4.8890722511543361E-2</v>
      </c>
      <c r="W120" s="156">
        <f>IFERROR(('Tor Emp Adj'!W120/'Tor Emp Adj'!R120)^(1/5)-1,"n/a")</f>
        <v>5.9771652904030415E-2</v>
      </c>
      <c r="X120" s="156">
        <f>IFERROR(('Tor Emp Adj'!X120/'Tor Emp Adj'!S120)^(1/5)-1,"n/a")</f>
        <v>2.8883800839561324E-2</v>
      </c>
      <c r="Y120" s="156">
        <f>IFERROR(('Tor Emp Adj'!Y120/'Tor Emp Adj'!T120)^(1/5)-1,"n/a")</f>
        <v>3.8564829877871132E-2</v>
      </c>
    </row>
    <row r="121" spans="1:25" x14ac:dyDescent="0.25">
      <c r="A121" s="7" t="s">
        <v>115</v>
      </c>
      <c r="B121" s="7"/>
      <c r="C121" s="14">
        <v>5221</v>
      </c>
      <c r="D121" s="65"/>
      <c r="E121" s="65"/>
      <c r="F121" s="65"/>
      <c r="G121" s="65"/>
      <c r="H121" s="65"/>
      <c r="I121" s="70">
        <f>IFERROR(('Tor Emp Adj'!I121/'Tor Emp Adj'!D121)^(1/5)-1,"n/a")</f>
        <v>1.2232523455367739E-2</v>
      </c>
      <c r="J121" s="70">
        <f>IFERROR(('Tor Emp Adj'!J121/'Tor Emp Adj'!E121)^(1/5)-1,"n/a")</f>
        <v>-1.9342489786654538E-3</v>
      </c>
      <c r="K121" s="70">
        <f>IFERROR(('Tor Emp Adj'!K121/'Tor Emp Adj'!F121)^(1/5)-1,"n/a")</f>
        <v>-2.4795769535922774E-2</v>
      </c>
      <c r="L121" s="70">
        <f>IFERROR(('Tor Emp Adj'!L121/'Tor Emp Adj'!G121)^(1/5)-1,"n/a")</f>
        <v>0.13152611781935208</v>
      </c>
      <c r="M121" s="156">
        <f>IFERROR(('Tor Emp Adj'!M121/'Tor Emp Adj'!H121)^(1/5)-1,"n/a")</f>
        <v>0.14523509397372791</v>
      </c>
      <c r="N121" s="156">
        <f>IFERROR(('Tor Emp Adj'!N121/'Tor Emp Adj'!I121)^(1/5)-1,"n/a")</f>
        <v>0.12481730583502793</v>
      </c>
      <c r="O121" s="156">
        <f>IFERROR(('Tor Emp Adj'!O121/'Tor Emp Adj'!J121)^(1/5)-1,"n/a")</f>
        <v>0.17196546029517279</v>
      </c>
      <c r="P121" s="156">
        <f>IFERROR(('Tor Emp Adj'!P121/'Tor Emp Adj'!K121)^(1/5)-1,"n/a")</f>
        <v>0.13720868101430783</v>
      </c>
      <c r="Q121" s="156">
        <f>IFERROR(('Tor Emp Adj'!Q121/'Tor Emp Adj'!L121)^(1/5)-1,"n/a")</f>
        <v>2.383454989046685E-2</v>
      </c>
      <c r="R121" s="156">
        <f>IFERROR(('Tor Emp Adj'!R121/'Tor Emp Adj'!M121)^(1/5)-1,"n/a")</f>
        <v>-1.0916625234434707E-2</v>
      </c>
      <c r="S121" s="156">
        <f>IFERROR(('Tor Emp Adj'!S121/'Tor Emp Adj'!N121)^(1/5)-1,"n/a")</f>
        <v>1.4138955412968279E-2</v>
      </c>
      <c r="T121" s="156">
        <f>IFERROR(('Tor Emp Adj'!T121/'Tor Emp Adj'!O121)^(1/5)-1,"n/a")</f>
        <v>-3.9783043604945223E-2</v>
      </c>
      <c r="U121" s="156">
        <f>IFERROR(('Tor Emp Adj'!U121/'Tor Emp Adj'!P121)^(1/5)-1,"n/a")</f>
        <v>4.5299033885104478E-2</v>
      </c>
      <c r="V121" s="156">
        <f>IFERROR(('Tor Emp Adj'!V121/'Tor Emp Adj'!Q121)^(1/5)-1,"n/a")</f>
        <v>4.5708475407237659E-2</v>
      </c>
      <c r="W121" s="156">
        <f>IFERROR(('Tor Emp Adj'!W121/'Tor Emp Adj'!R121)^(1/5)-1,"n/a")</f>
        <v>6.6134089586102451E-2</v>
      </c>
      <c r="X121" s="156">
        <f>IFERROR(('Tor Emp Adj'!X121/'Tor Emp Adj'!S121)^(1/5)-1,"n/a")</f>
        <v>3.4057218291209335E-2</v>
      </c>
      <c r="Y121" s="156">
        <f>IFERROR(('Tor Emp Adj'!Y121/'Tor Emp Adj'!T121)^(1/5)-1,"n/a")</f>
        <v>3.9450560259324696E-2</v>
      </c>
    </row>
    <row r="122" spans="1:25" x14ac:dyDescent="0.25">
      <c r="A122" s="6" t="s">
        <v>116</v>
      </c>
      <c r="B122" s="6"/>
      <c r="C122" s="14">
        <v>524</v>
      </c>
      <c r="D122" s="65"/>
      <c r="E122" s="65"/>
      <c r="F122" s="65"/>
      <c r="G122" s="65"/>
      <c r="H122" s="65"/>
      <c r="I122" s="70">
        <f>IFERROR(('Tor Emp Adj'!I122/'Tor Emp Adj'!D122)^(1/5)-1,"n/a")</f>
        <v>-3.3318421785594299E-2</v>
      </c>
      <c r="J122" s="70">
        <f>IFERROR(('Tor Emp Adj'!J122/'Tor Emp Adj'!E122)^(1/5)-1,"n/a")</f>
        <v>-8.5089773406785474E-2</v>
      </c>
      <c r="K122" s="70">
        <f>IFERROR(('Tor Emp Adj'!K122/'Tor Emp Adj'!F122)^(1/5)-1,"n/a")</f>
        <v>4.0959462306804362E-3</v>
      </c>
      <c r="L122" s="70">
        <f>IFERROR(('Tor Emp Adj'!L122/'Tor Emp Adj'!G122)^(1/5)-1,"n/a")</f>
        <v>0.12092860591317534</v>
      </c>
      <c r="M122" s="156">
        <f>IFERROR(('Tor Emp Adj'!M122/'Tor Emp Adj'!H122)^(1/5)-1,"n/a")</f>
        <v>0.14162952080149149</v>
      </c>
      <c r="N122" s="156">
        <f>IFERROR(('Tor Emp Adj'!N122/'Tor Emp Adj'!I122)^(1/5)-1,"n/a")</f>
        <v>8.5785559912843423E-2</v>
      </c>
      <c r="O122" s="156">
        <f>IFERROR(('Tor Emp Adj'!O122/'Tor Emp Adj'!J122)^(1/5)-1,"n/a")</f>
        <v>0.18508909447711752</v>
      </c>
      <c r="P122" s="156">
        <f>IFERROR(('Tor Emp Adj'!P122/'Tor Emp Adj'!K122)^(1/5)-1,"n/a")</f>
        <v>0.1530399594814309</v>
      </c>
      <c r="Q122" s="156">
        <f>IFERROR(('Tor Emp Adj'!Q122/'Tor Emp Adj'!L122)^(1/5)-1,"n/a")</f>
        <v>-4.0966434116541883E-2</v>
      </c>
      <c r="R122" s="156">
        <f>IFERROR(('Tor Emp Adj'!R122/'Tor Emp Adj'!M122)^(1/5)-1,"n/a")</f>
        <v>-2.4600606670234781E-2</v>
      </c>
      <c r="S122" s="156">
        <f>IFERROR(('Tor Emp Adj'!S122/'Tor Emp Adj'!N122)^(1/5)-1,"n/a")</f>
        <v>6.3544575334597564E-3</v>
      </c>
      <c r="T122" s="156">
        <f>IFERROR(('Tor Emp Adj'!T122/'Tor Emp Adj'!O122)^(1/5)-1,"n/a")</f>
        <v>-3.1868351732456168E-2</v>
      </c>
      <c r="U122" s="156">
        <f>IFERROR(('Tor Emp Adj'!U122/'Tor Emp Adj'!P122)^(1/5)-1,"n/a")</f>
        <v>-5.5300890606993947E-2</v>
      </c>
      <c r="V122" s="156">
        <f>IFERROR(('Tor Emp Adj'!V122/'Tor Emp Adj'!Q122)^(1/5)-1,"n/a")</f>
        <v>-5.0436135070915933E-3</v>
      </c>
      <c r="W122" s="156">
        <f>IFERROR(('Tor Emp Adj'!W122/'Tor Emp Adj'!R122)^(1/5)-1,"n/a")</f>
        <v>-1.8789327254815635E-3</v>
      </c>
      <c r="X122" s="156">
        <f>IFERROR(('Tor Emp Adj'!X122/'Tor Emp Adj'!S122)^(1/5)-1,"n/a")</f>
        <v>-7.0638897672363754E-3</v>
      </c>
      <c r="Y122" s="156">
        <f>IFERROR(('Tor Emp Adj'!Y122/'Tor Emp Adj'!T122)^(1/5)-1,"n/a")</f>
        <v>-1.7800977553014796E-2</v>
      </c>
    </row>
    <row r="123" spans="1:25" x14ac:dyDescent="0.25">
      <c r="A123" s="7" t="s">
        <v>117</v>
      </c>
      <c r="B123" s="7"/>
      <c r="C123" s="14">
        <v>5241</v>
      </c>
      <c r="D123" s="65"/>
      <c r="E123" s="65"/>
      <c r="F123" s="65"/>
      <c r="G123" s="65"/>
      <c r="H123" s="65"/>
      <c r="I123" s="70">
        <f>IFERROR(('Tor Emp Adj'!I123/'Tor Emp Adj'!D123)^(1/5)-1,"n/a")</f>
        <v>-6.457337743204683E-2</v>
      </c>
      <c r="J123" s="70">
        <f>IFERROR(('Tor Emp Adj'!J123/'Tor Emp Adj'!E123)^(1/5)-1,"n/a")</f>
        <v>-0.10483201375831896</v>
      </c>
      <c r="K123" s="70">
        <f>IFERROR(('Tor Emp Adj'!K123/'Tor Emp Adj'!F123)^(1/5)-1,"n/a")</f>
        <v>1.0510509033416326E-2</v>
      </c>
      <c r="L123" s="70">
        <f>IFERROR(('Tor Emp Adj'!L123/'Tor Emp Adj'!G123)^(1/5)-1,"n/a")</f>
        <v>6.6734762225683308E-2</v>
      </c>
      <c r="M123" s="156">
        <f>IFERROR(('Tor Emp Adj'!M123/'Tor Emp Adj'!H123)^(1/5)-1,"n/a")</f>
        <v>8.3238450285312737E-2</v>
      </c>
      <c r="N123" s="156">
        <f>IFERROR(('Tor Emp Adj'!N123/'Tor Emp Adj'!I123)^(1/5)-1,"n/a")</f>
        <v>6.4208569013373573E-2</v>
      </c>
      <c r="O123" s="156">
        <f>IFERROR(('Tor Emp Adj'!O123/'Tor Emp Adj'!J123)^(1/5)-1,"n/a")</f>
        <v>0.17868635564062885</v>
      </c>
      <c r="P123" s="156">
        <f>IFERROR(('Tor Emp Adj'!P123/'Tor Emp Adj'!K123)^(1/5)-1,"n/a")</f>
        <v>0.13344741724467468</v>
      </c>
      <c r="Q123" s="156">
        <f>IFERROR(('Tor Emp Adj'!Q123/'Tor Emp Adj'!L123)^(1/5)-1,"n/a")</f>
        <v>-1.3801162967353342E-2</v>
      </c>
      <c r="R123" s="156">
        <f>IFERROR(('Tor Emp Adj'!R123/'Tor Emp Adj'!M123)^(1/5)-1,"n/a")</f>
        <v>1.3227574916364171E-2</v>
      </c>
      <c r="S123" s="156">
        <f>IFERROR(('Tor Emp Adj'!S123/'Tor Emp Adj'!N123)^(1/5)-1,"n/a")</f>
        <v>7.938173478230226E-4</v>
      </c>
      <c r="T123" s="156">
        <f>IFERROR(('Tor Emp Adj'!T123/'Tor Emp Adj'!O123)^(1/5)-1,"n/a")</f>
        <v>-4.5280806031606002E-2</v>
      </c>
      <c r="U123" s="156">
        <f>IFERROR(('Tor Emp Adj'!U123/'Tor Emp Adj'!P123)^(1/5)-1,"n/a")</f>
        <v>-6.3271914137213114E-2</v>
      </c>
      <c r="V123" s="156">
        <f>IFERROR(('Tor Emp Adj'!V123/'Tor Emp Adj'!Q123)^(1/5)-1,"n/a")</f>
        <v>1.9064811148374883E-3</v>
      </c>
      <c r="W123" s="156">
        <f>IFERROR(('Tor Emp Adj'!W123/'Tor Emp Adj'!R123)^(1/5)-1,"n/a")</f>
        <v>-3.3411154129632914E-2</v>
      </c>
      <c r="X123" s="156">
        <f>IFERROR(('Tor Emp Adj'!X123/'Tor Emp Adj'!S123)^(1/5)-1,"n/a")</f>
        <v>-6.6603354420760041E-3</v>
      </c>
      <c r="Y123" s="156">
        <f>IFERROR(('Tor Emp Adj'!Y123/'Tor Emp Adj'!T123)^(1/5)-1,"n/a")</f>
        <v>-5.0187313657087396E-3</v>
      </c>
    </row>
    <row r="124" spans="1:25" x14ac:dyDescent="0.25">
      <c r="A124" s="7" t="s">
        <v>118</v>
      </c>
      <c r="B124" s="7"/>
      <c r="C124" s="14">
        <v>5242</v>
      </c>
      <c r="D124" s="65"/>
      <c r="E124" s="65"/>
      <c r="F124" s="65"/>
      <c r="G124" s="65"/>
      <c r="H124" s="65"/>
      <c r="I124" s="70">
        <f>IFERROR(('Tor Emp Adj'!I124/'Tor Emp Adj'!D124)^(1/5)-1,"n/a")</f>
        <v>0.15947060462528695</v>
      </c>
      <c r="J124" s="70">
        <f>IFERROR(('Tor Emp Adj'!J124/'Tor Emp Adj'!E124)^(1/5)-1,"n/a")</f>
        <v>5.7691518593230295E-3</v>
      </c>
      <c r="K124" s="70">
        <f>IFERROR(('Tor Emp Adj'!K124/'Tor Emp Adj'!F124)^(1/5)-1,"n/a")</f>
        <v>-1.5346364712881422E-2</v>
      </c>
      <c r="L124" s="70">
        <f>IFERROR(('Tor Emp Adj'!L124/'Tor Emp Adj'!G124)^(1/5)-1,"n/a")</f>
        <v>0.26158455944031034</v>
      </c>
      <c r="M124" s="156">
        <f>IFERROR(('Tor Emp Adj'!M124/'Tor Emp Adj'!H124)^(1/5)-1,"n/a")</f>
        <v>0.2786944476581994</v>
      </c>
      <c r="N124" s="156">
        <f>IFERROR(('Tor Emp Adj'!N124/'Tor Emp Adj'!I124)^(1/5)-1,"n/a")</f>
        <v>0.15254439915630869</v>
      </c>
      <c r="O124" s="156">
        <f>IFERROR(('Tor Emp Adj'!O124/'Tor Emp Adj'!J124)^(1/5)-1,"n/a")</f>
        <v>0.21842933869669956</v>
      </c>
      <c r="P124" s="156">
        <f>IFERROR(('Tor Emp Adj'!P124/'Tor Emp Adj'!K124)^(1/5)-1,"n/a")</f>
        <v>0.21443371129755318</v>
      </c>
      <c r="Q124" s="156">
        <f>IFERROR(('Tor Emp Adj'!Q124/'Tor Emp Adj'!L124)^(1/5)-1,"n/a")</f>
        <v>-8.4607933256586998E-2</v>
      </c>
      <c r="R124" s="156">
        <f>IFERROR(('Tor Emp Adj'!R124/'Tor Emp Adj'!M124)^(1/5)-1,"n/a")</f>
        <v>-8.1082488366443495E-2</v>
      </c>
      <c r="S124" s="156">
        <f>IFERROR(('Tor Emp Adj'!S124/'Tor Emp Adj'!N124)^(1/5)-1,"n/a")</f>
        <v>1.7928414072526433E-2</v>
      </c>
      <c r="T124" s="156">
        <f>IFERROR(('Tor Emp Adj'!T124/'Tor Emp Adj'!O124)^(1/5)-1,"n/a")</f>
        <v>-1.666551216404355E-3</v>
      </c>
      <c r="U124" s="156">
        <f>IFERROR(('Tor Emp Adj'!U124/'Tor Emp Adj'!P124)^(1/5)-1,"n/a")</f>
        <v>-3.9572459258726767E-2</v>
      </c>
      <c r="V124" s="156">
        <f>IFERROR(('Tor Emp Adj'!V124/'Tor Emp Adj'!Q124)^(1/5)-1,"n/a")</f>
        <v>-1.6433680559310604E-2</v>
      </c>
      <c r="W124" s="156">
        <f>IFERROR(('Tor Emp Adj'!W124/'Tor Emp Adj'!R124)^(1/5)-1,"n/a")</f>
        <v>5.3506962202988673E-2</v>
      </c>
      <c r="X124" s="156">
        <f>IFERROR(('Tor Emp Adj'!X124/'Tor Emp Adj'!S124)^(1/5)-1,"n/a")</f>
        <v>-7.6085152997608096E-3</v>
      </c>
      <c r="Y124" s="156">
        <f>IFERROR(('Tor Emp Adj'!Y124/'Tor Emp Adj'!T124)^(1/5)-1,"n/a")</f>
        <v>-4.5075097329889791E-2</v>
      </c>
    </row>
    <row r="125" spans="1:25" x14ac:dyDescent="0.25">
      <c r="A125" s="6" t="s">
        <v>119</v>
      </c>
      <c r="B125" s="6"/>
      <c r="C125" s="14" t="s">
        <v>204</v>
      </c>
      <c r="D125" s="65"/>
      <c r="E125" s="65"/>
      <c r="F125" s="65"/>
      <c r="G125" s="65"/>
      <c r="H125" s="65"/>
      <c r="I125" s="70">
        <f>IFERROR(('Tor Emp Adj'!I125/'Tor Emp Adj'!D125)^(1/5)-1,"n/a")</f>
        <v>8.1321268759159349E-2</v>
      </c>
      <c r="J125" s="70">
        <f>IFERROR(('Tor Emp Adj'!J125/'Tor Emp Adj'!E125)^(1/5)-1,"n/a")</f>
        <v>6.818208788200808E-2</v>
      </c>
      <c r="K125" s="70">
        <f>IFERROR(('Tor Emp Adj'!K125/'Tor Emp Adj'!F125)^(1/5)-1,"n/a")</f>
        <v>4.8952585855820852E-2</v>
      </c>
      <c r="L125" s="70">
        <f>IFERROR(('Tor Emp Adj'!L125/'Tor Emp Adj'!G125)^(1/5)-1,"n/a")</f>
        <v>0.10625866834566478</v>
      </c>
      <c r="M125" s="156">
        <f>IFERROR(('Tor Emp Adj'!M125/'Tor Emp Adj'!H125)^(1/5)-1,"n/a")</f>
        <v>0.10369322220109045</v>
      </c>
      <c r="N125" s="156">
        <f>IFERROR(('Tor Emp Adj'!N125/'Tor Emp Adj'!I125)^(1/5)-1,"n/a")</f>
        <v>6.1056025616109011E-2</v>
      </c>
      <c r="O125" s="156">
        <f>IFERROR(('Tor Emp Adj'!O125/'Tor Emp Adj'!J125)^(1/5)-1,"n/a")</f>
        <v>5.0182703673353313E-2</v>
      </c>
      <c r="P125" s="156">
        <f>IFERROR(('Tor Emp Adj'!P125/'Tor Emp Adj'!K125)^(1/5)-1,"n/a")</f>
        <v>0.10734942625926713</v>
      </c>
      <c r="Q125" s="156">
        <f>IFERROR(('Tor Emp Adj'!Q125/'Tor Emp Adj'!L125)^(1/5)-1,"n/a")</f>
        <v>-2.8008442762862296E-2</v>
      </c>
      <c r="R125" s="156">
        <f>IFERROR(('Tor Emp Adj'!R125/'Tor Emp Adj'!M125)^(1/5)-1,"n/a")</f>
        <v>5.5056337007839407E-3</v>
      </c>
      <c r="S125" s="156">
        <f>IFERROR(('Tor Emp Adj'!S125/'Tor Emp Adj'!N125)^(1/5)-1,"n/a")</f>
        <v>-1.3830452647551561E-2</v>
      </c>
      <c r="T125" s="156">
        <f>IFERROR(('Tor Emp Adj'!T125/'Tor Emp Adj'!O125)^(1/5)-1,"n/a")</f>
        <v>8.0575107081926056E-2</v>
      </c>
      <c r="U125" s="156">
        <f>IFERROR(('Tor Emp Adj'!U125/'Tor Emp Adj'!P125)^(1/5)-1,"n/a")</f>
        <v>2.649771068471618E-2</v>
      </c>
      <c r="V125" s="156">
        <f>IFERROR(('Tor Emp Adj'!V125/'Tor Emp Adj'!Q125)^(1/5)-1,"n/a")</f>
        <v>5.8029455652724993E-2</v>
      </c>
      <c r="W125" s="156">
        <f>IFERROR(('Tor Emp Adj'!W125/'Tor Emp Adj'!R125)^(1/5)-1,"n/a")</f>
        <v>5.5652743763238144E-2</v>
      </c>
      <c r="X125" s="156">
        <f>IFERROR(('Tor Emp Adj'!X125/'Tor Emp Adj'!S125)^(1/5)-1,"n/a")</f>
        <v>8.2681861523855815E-2</v>
      </c>
      <c r="Y125" s="156">
        <f>IFERROR(('Tor Emp Adj'!Y125/'Tor Emp Adj'!T125)^(1/5)-1,"n/a")</f>
        <v>-1.7971756408570183E-3</v>
      </c>
    </row>
    <row r="126" spans="1:25" x14ac:dyDescent="0.25">
      <c r="A126" s="5" t="s">
        <v>120</v>
      </c>
      <c r="B126" s="5"/>
      <c r="C126" s="13">
        <v>53</v>
      </c>
      <c r="D126" s="64"/>
      <c r="E126" s="64"/>
      <c r="F126" s="64"/>
      <c r="G126" s="64"/>
      <c r="H126" s="64"/>
      <c r="I126" s="69">
        <f>IFERROR(('Tor Emp Adj'!I126/'Tor Emp Adj'!D126)^(1/5)-1,"n/a")</f>
        <v>-1.2638021181332393E-2</v>
      </c>
      <c r="J126" s="69">
        <f>IFERROR(('Tor Emp Adj'!J126/'Tor Emp Adj'!E126)^(1/5)-1,"n/a")</f>
        <v>5.2201169915588874E-3</v>
      </c>
      <c r="K126" s="69">
        <f>IFERROR(('Tor Emp Adj'!K126/'Tor Emp Adj'!F126)^(1/5)-1,"n/a")</f>
        <v>8.4133133368704538E-3</v>
      </c>
      <c r="L126" s="69">
        <f>IFERROR(('Tor Emp Adj'!L126/'Tor Emp Adj'!G126)^(1/5)-1,"n/a")</f>
        <v>4.0690329408300308E-2</v>
      </c>
      <c r="M126" s="155">
        <f>IFERROR(('Tor Emp Adj'!M126/'Tor Emp Adj'!H126)^(1/5)-1,"n/a")</f>
        <v>0.10659526936163055</v>
      </c>
      <c r="N126" s="155">
        <f>IFERROR(('Tor Emp Adj'!N126/'Tor Emp Adj'!I126)^(1/5)-1,"n/a")</f>
        <v>0.1233961631989906</v>
      </c>
      <c r="O126" s="155">
        <f>IFERROR(('Tor Emp Adj'!O126/'Tor Emp Adj'!J126)^(1/5)-1,"n/a")</f>
        <v>5.7958299406037916E-2</v>
      </c>
      <c r="P126" s="155">
        <f>IFERROR(('Tor Emp Adj'!P126/'Tor Emp Adj'!K126)^(1/5)-1,"n/a")</f>
        <v>6.717263714097621E-2</v>
      </c>
      <c r="Q126" s="155">
        <f>IFERROR(('Tor Emp Adj'!Q126/'Tor Emp Adj'!L126)^(1/5)-1,"n/a")</f>
        <v>7.5749459468931191E-2</v>
      </c>
      <c r="R126" s="155">
        <f>IFERROR(('Tor Emp Adj'!R126/'Tor Emp Adj'!M126)^(1/5)-1,"n/a")</f>
        <v>4.1097051380970973E-2</v>
      </c>
      <c r="S126" s="155">
        <f>IFERROR(('Tor Emp Adj'!S126/'Tor Emp Adj'!N126)^(1/5)-1,"n/a")</f>
        <v>-1.4114225096717781E-2</v>
      </c>
      <c r="T126" s="155">
        <f>IFERROR(('Tor Emp Adj'!T126/'Tor Emp Adj'!O126)^(1/5)-1,"n/a")</f>
        <v>1.7298652478765497E-2</v>
      </c>
      <c r="U126" s="155">
        <f>IFERROR(('Tor Emp Adj'!U126/'Tor Emp Adj'!P126)^(1/5)-1,"n/a")</f>
        <v>-2.5892219401157934E-2</v>
      </c>
      <c r="V126" s="155">
        <f>IFERROR(('Tor Emp Adj'!V126/'Tor Emp Adj'!Q126)^(1/5)-1,"n/a")</f>
        <v>-1.8626872434397423E-3</v>
      </c>
      <c r="W126" s="155">
        <f>IFERROR(('Tor Emp Adj'!W126/'Tor Emp Adj'!R126)^(1/5)-1,"n/a")</f>
        <v>-1.335827975015591E-2</v>
      </c>
      <c r="X126" s="155">
        <f>IFERROR(('Tor Emp Adj'!X126/'Tor Emp Adj'!S126)^(1/5)-1,"n/a")</f>
        <v>6.9166970950183204E-2</v>
      </c>
      <c r="Y126" s="155">
        <f>IFERROR(('Tor Emp Adj'!Y126/'Tor Emp Adj'!T126)^(1/5)-1,"n/a")</f>
        <v>3.4232973931151767E-2</v>
      </c>
    </row>
    <row r="127" spans="1:25" x14ac:dyDescent="0.25">
      <c r="A127" s="10" t="s">
        <v>121</v>
      </c>
      <c r="B127" s="10"/>
      <c r="C127" s="14">
        <v>531</v>
      </c>
      <c r="D127" s="65"/>
      <c r="E127" s="65"/>
      <c r="F127" s="65"/>
      <c r="G127" s="65"/>
      <c r="H127" s="65"/>
      <c r="I127" s="70">
        <f>IFERROR(('Tor Emp Adj'!I127/'Tor Emp Adj'!D127)^(1/5)-1,"n/a")</f>
        <v>1.0600024808282038E-2</v>
      </c>
      <c r="J127" s="70">
        <f>IFERROR(('Tor Emp Adj'!J127/'Tor Emp Adj'!E127)^(1/5)-1,"n/a")</f>
        <v>1.2764868996511414E-2</v>
      </c>
      <c r="K127" s="70">
        <f>IFERROR(('Tor Emp Adj'!K127/'Tor Emp Adj'!F127)^(1/5)-1,"n/a")</f>
        <v>6.96444899498605E-4</v>
      </c>
      <c r="L127" s="70">
        <f>IFERROR(('Tor Emp Adj'!L127/'Tor Emp Adj'!G127)^(1/5)-1,"n/a")</f>
        <v>5.6018213346013424E-2</v>
      </c>
      <c r="M127" s="156">
        <f>IFERROR(('Tor Emp Adj'!M127/'Tor Emp Adj'!H127)^(1/5)-1,"n/a")</f>
        <v>0.12147568359986183</v>
      </c>
      <c r="N127" s="156">
        <f>IFERROR(('Tor Emp Adj'!N127/'Tor Emp Adj'!I127)^(1/5)-1,"n/a")</f>
        <v>0.14237802025830981</v>
      </c>
      <c r="O127" s="156">
        <f>IFERROR(('Tor Emp Adj'!O127/'Tor Emp Adj'!J127)^(1/5)-1,"n/a")</f>
        <v>6.7313391196938355E-2</v>
      </c>
      <c r="P127" s="156">
        <f>IFERROR(('Tor Emp Adj'!P127/'Tor Emp Adj'!K127)^(1/5)-1,"n/a")</f>
        <v>8.7009913657267735E-2</v>
      </c>
      <c r="Q127" s="156">
        <f>IFERROR(('Tor Emp Adj'!Q127/'Tor Emp Adj'!L127)^(1/5)-1,"n/a")</f>
        <v>7.3508180838486981E-2</v>
      </c>
      <c r="R127" s="156">
        <f>IFERROR(('Tor Emp Adj'!R127/'Tor Emp Adj'!M127)^(1/5)-1,"n/a")</f>
        <v>4.112637480997372E-2</v>
      </c>
      <c r="S127" s="156">
        <f>IFERROR(('Tor Emp Adj'!S127/'Tor Emp Adj'!N127)^(1/5)-1,"n/a")</f>
        <v>-2.375968944198581E-2</v>
      </c>
      <c r="T127" s="156">
        <f>IFERROR(('Tor Emp Adj'!T127/'Tor Emp Adj'!O127)^(1/5)-1,"n/a")</f>
        <v>1.5895709478502607E-2</v>
      </c>
      <c r="U127" s="156">
        <f>IFERROR(('Tor Emp Adj'!U127/'Tor Emp Adj'!P127)^(1/5)-1,"n/a")</f>
        <v>-6.230856310099786E-3</v>
      </c>
      <c r="V127" s="156">
        <f>IFERROR(('Tor Emp Adj'!V127/'Tor Emp Adj'!Q127)^(1/5)-1,"n/a")</f>
        <v>1.7822732441793887E-2</v>
      </c>
      <c r="W127" s="156">
        <f>IFERROR(('Tor Emp Adj'!W127/'Tor Emp Adj'!R127)^(1/5)-1,"n/a")</f>
        <v>-1.2204544043295407E-2</v>
      </c>
      <c r="X127" s="156">
        <f>IFERROR(('Tor Emp Adj'!X127/'Tor Emp Adj'!S127)^(1/5)-1,"n/a")</f>
        <v>8.1582199399423683E-2</v>
      </c>
      <c r="Y127" s="156">
        <f>IFERROR(('Tor Emp Adj'!Y127/'Tor Emp Adj'!T127)^(1/5)-1,"n/a")</f>
        <v>2.9584023945811166E-2</v>
      </c>
    </row>
    <row r="128" spans="1:25" x14ac:dyDescent="0.25">
      <c r="A128" s="6" t="s">
        <v>122</v>
      </c>
      <c r="B128" s="6"/>
      <c r="C128" s="14">
        <v>5311</v>
      </c>
      <c r="D128" s="65"/>
      <c r="E128" s="65"/>
      <c r="F128" s="65"/>
      <c r="G128" s="65"/>
      <c r="H128" s="65"/>
      <c r="I128" s="70">
        <f>IFERROR(('Tor Emp Adj'!I128/'Tor Emp Adj'!D128)^(1/5)-1,"n/a")</f>
        <v>0.15377117399499718</v>
      </c>
      <c r="J128" s="70">
        <f>IFERROR(('Tor Emp Adj'!J128/'Tor Emp Adj'!E128)^(1/5)-1,"n/a")</f>
        <v>5.551575762258909E-2</v>
      </c>
      <c r="K128" s="70">
        <f>IFERROR(('Tor Emp Adj'!K128/'Tor Emp Adj'!F128)^(1/5)-1,"n/a")</f>
        <v>-1.6403557027924731E-2</v>
      </c>
      <c r="L128" s="70">
        <f>IFERROR(('Tor Emp Adj'!L128/'Tor Emp Adj'!G128)^(1/5)-1,"n/a")</f>
        <v>2.0609951944718263E-2</v>
      </c>
      <c r="M128" s="156">
        <f>IFERROR(('Tor Emp Adj'!M128/'Tor Emp Adj'!H128)^(1/5)-1,"n/a")</f>
        <v>0.10408331223904654</v>
      </c>
      <c r="N128" s="156">
        <f>IFERROR(('Tor Emp Adj'!N128/'Tor Emp Adj'!I128)^(1/5)-1,"n/a")</f>
        <v>0.17748756961119172</v>
      </c>
      <c r="O128" s="156">
        <f>IFERROR(('Tor Emp Adj'!O128/'Tor Emp Adj'!J128)^(1/5)-1,"n/a")</f>
        <v>9.934277359253163E-2</v>
      </c>
      <c r="P128" s="156">
        <f>IFERROR(('Tor Emp Adj'!P128/'Tor Emp Adj'!K128)^(1/5)-1,"n/a")</f>
        <v>0.14559599931182254</v>
      </c>
      <c r="Q128" s="156">
        <f>IFERROR(('Tor Emp Adj'!Q128/'Tor Emp Adj'!L128)^(1/5)-1,"n/a")</f>
        <v>2.5302974293701652E-2</v>
      </c>
      <c r="R128" s="156">
        <f>IFERROR(('Tor Emp Adj'!R128/'Tor Emp Adj'!M128)^(1/5)-1,"n/a")</f>
        <v>2.3309369608857544E-2</v>
      </c>
      <c r="S128" s="156">
        <f>IFERROR(('Tor Emp Adj'!S128/'Tor Emp Adj'!N128)^(1/5)-1,"n/a")</f>
        <v>-4.1392528372961479E-2</v>
      </c>
      <c r="T128" s="156">
        <f>IFERROR(('Tor Emp Adj'!T128/'Tor Emp Adj'!O128)^(1/5)-1,"n/a")</f>
        <v>7.7292431044437837E-3</v>
      </c>
      <c r="U128" s="156">
        <f>IFERROR(('Tor Emp Adj'!U128/'Tor Emp Adj'!P128)^(1/5)-1,"n/a")</f>
        <v>-7.4992900854123135E-2</v>
      </c>
      <c r="V128" s="156">
        <f>IFERROR(('Tor Emp Adj'!V128/'Tor Emp Adj'!Q128)^(1/5)-1,"n/a")</f>
        <v>-3.5191961793146653E-2</v>
      </c>
      <c r="W128" s="156">
        <f>IFERROR(('Tor Emp Adj'!W128/'Tor Emp Adj'!R128)^(1/5)-1,"n/a")</f>
        <v>-2.7377456718998161E-2</v>
      </c>
      <c r="X128" s="156">
        <f>IFERROR(('Tor Emp Adj'!X128/'Tor Emp Adj'!S128)^(1/5)-1,"n/a")</f>
        <v>6.6507204251410323E-2</v>
      </c>
      <c r="Y128" s="156">
        <f>IFERROR(('Tor Emp Adj'!Y128/'Tor Emp Adj'!T128)^(1/5)-1,"n/a")</f>
        <v>7.2962974813044701E-2</v>
      </c>
    </row>
    <row r="129" spans="1:25" x14ac:dyDescent="0.25">
      <c r="A129" s="6" t="s">
        <v>309</v>
      </c>
      <c r="B129" s="6"/>
      <c r="C129" s="14" t="s">
        <v>310</v>
      </c>
      <c r="D129" s="65"/>
      <c r="E129" s="65"/>
      <c r="F129" s="65"/>
      <c r="G129" s="65"/>
      <c r="H129" s="65"/>
      <c r="I129" s="70" t="str">
        <f>IFERROR(('Tor Emp Adj'!I129/'Tor Emp Adj'!D129)^(1/5)-1,"n/a")</f>
        <v>n/a</v>
      </c>
      <c r="J129" s="70" t="str">
        <f>IFERROR(('Tor Emp Adj'!J129/'Tor Emp Adj'!E129)^(1/5)-1,"n/a")</f>
        <v>n/a</v>
      </c>
      <c r="K129" s="70" t="str">
        <f>IFERROR(('Tor Emp Adj'!K129/'Tor Emp Adj'!F129)^(1/5)-1,"n/a")</f>
        <v>n/a</v>
      </c>
      <c r="L129" s="70" t="str">
        <f>IFERROR(('Tor Emp Adj'!L129/'Tor Emp Adj'!G129)^(1/5)-1,"n/a")</f>
        <v>n/a</v>
      </c>
      <c r="M129" s="156" t="str">
        <f>IFERROR(('Tor Emp Adj'!M129/'Tor Emp Adj'!H129)^(1/5)-1,"n/a")</f>
        <v>n/a</v>
      </c>
      <c r="N129" s="156" t="str">
        <f>IFERROR(('Tor Emp Adj'!N129/'Tor Emp Adj'!I129)^(1/5)-1,"n/a")</f>
        <v>n/a</v>
      </c>
      <c r="O129" s="156" t="str">
        <f>IFERROR(('Tor Emp Adj'!O129/'Tor Emp Adj'!J129)^(1/5)-1,"n/a")</f>
        <v>n/a</v>
      </c>
      <c r="P129" s="156" t="str">
        <f>IFERROR(('Tor Emp Adj'!P129/'Tor Emp Adj'!K129)^(1/5)-1,"n/a")</f>
        <v>n/a</v>
      </c>
      <c r="Q129" s="156" t="str">
        <f>IFERROR(('Tor Emp Adj'!Q129/'Tor Emp Adj'!L129)^(1/5)-1,"n/a")</f>
        <v>n/a</v>
      </c>
      <c r="R129" s="156" t="str">
        <f>IFERROR(('Tor Emp Adj'!R129/'Tor Emp Adj'!M129)^(1/5)-1,"n/a")</f>
        <v>n/a</v>
      </c>
      <c r="S129" s="156" t="str">
        <f>IFERROR(('Tor Emp Adj'!S129/'Tor Emp Adj'!N129)^(1/5)-1,"n/a")</f>
        <v>n/a</v>
      </c>
      <c r="T129" s="156" t="str">
        <f>IFERROR(('Tor Emp Adj'!T129/'Tor Emp Adj'!O129)^(1/5)-1,"n/a")</f>
        <v>n/a</v>
      </c>
      <c r="U129" s="156" t="str">
        <f>IFERROR(('Tor Emp Adj'!U129/'Tor Emp Adj'!P129)^(1/5)-1,"n/a")</f>
        <v>n/a</v>
      </c>
      <c r="V129" s="156" t="str">
        <f>IFERROR(('Tor Emp Adj'!V129/'Tor Emp Adj'!Q129)^(1/5)-1,"n/a")</f>
        <v>n/a</v>
      </c>
      <c r="W129" s="156" t="str">
        <f>IFERROR(('Tor Emp Adj'!W129/'Tor Emp Adj'!R129)^(1/5)-1,"n/a")</f>
        <v>n/a</v>
      </c>
      <c r="X129" s="156" t="str">
        <f>IFERROR(('Tor Emp Adj'!X129/'Tor Emp Adj'!S129)^(1/5)-1,"n/a")</f>
        <v>n/a</v>
      </c>
      <c r="Y129" s="156" t="str">
        <f>IFERROR(('Tor Emp Adj'!Y129/'Tor Emp Adj'!T129)^(1/5)-1,"n/a")</f>
        <v>n/a</v>
      </c>
    </row>
    <row r="130" spans="1:25" x14ac:dyDescent="0.25">
      <c r="A130" s="6" t="s">
        <v>123</v>
      </c>
      <c r="B130" s="6"/>
      <c r="C130" s="14" t="s">
        <v>205</v>
      </c>
      <c r="D130" s="65"/>
      <c r="E130" s="65"/>
      <c r="F130" s="65"/>
      <c r="G130" s="65"/>
      <c r="H130" s="65"/>
      <c r="I130" s="70">
        <f>IFERROR(('Tor Emp Adj'!I130/'Tor Emp Adj'!D130)^(1/5)-1,"n/a")</f>
        <v>-3.2971826621376765E-2</v>
      </c>
      <c r="J130" s="70">
        <f>IFERROR(('Tor Emp Adj'!J130/'Tor Emp Adj'!E130)^(1/5)-1,"n/a")</f>
        <v>-8.651625296099974E-4</v>
      </c>
      <c r="K130" s="70">
        <f>IFERROR(('Tor Emp Adj'!K130/'Tor Emp Adj'!F130)^(1/5)-1,"n/a")</f>
        <v>8.48878678539422E-3</v>
      </c>
      <c r="L130" s="70">
        <f>IFERROR(('Tor Emp Adj'!L130/'Tor Emp Adj'!G130)^(1/5)-1,"n/a")</f>
        <v>8.6954073115917074E-2</v>
      </c>
      <c r="M130" s="156">
        <f>IFERROR(('Tor Emp Adj'!M130/'Tor Emp Adj'!H130)^(1/5)-1,"n/a")</f>
        <v>0.13552493811802302</v>
      </c>
      <c r="N130" s="156">
        <f>IFERROR(('Tor Emp Adj'!N130/'Tor Emp Adj'!I130)^(1/5)-1,"n/a")</f>
        <v>0.12375342478144469</v>
      </c>
      <c r="O130" s="156">
        <f>IFERROR(('Tor Emp Adj'!O130/'Tor Emp Adj'!J130)^(1/5)-1,"n/a")</f>
        <v>5.3983855593319419E-2</v>
      </c>
      <c r="P130" s="156">
        <f>IFERROR(('Tor Emp Adj'!P130/'Tor Emp Adj'!K130)^(1/5)-1,"n/a")</f>
        <v>5.8673493123565512E-2</v>
      </c>
      <c r="Q130" s="156">
        <f>IFERROR(('Tor Emp Adj'!Q130/'Tor Emp Adj'!L130)^(1/5)-1,"n/a")</f>
        <v>0.10051458007451575</v>
      </c>
      <c r="R130" s="156">
        <f>IFERROR(('Tor Emp Adj'!R130/'Tor Emp Adj'!M130)^(1/5)-1,"n/a")</f>
        <v>5.2140166857636894E-2</v>
      </c>
      <c r="S130" s="156">
        <f>IFERROR(('Tor Emp Adj'!S130/'Tor Emp Adj'!N130)^(1/5)-1,"n/a")</f>
        <v>-1.3486228066705075E-2</v>
      </c>
      <c r="T130" s="156">
        <f>IFERROR(('Tor Emp Adj'!T130/'Tor Emp Adj'!O130)^(1/5)-1,"n/a")</f>
        <v>1.9471223648351854E-2</v>
      </c>
      <c r="U130" s="156">
        <f>IFERROR(('Tor Emp Adj'!U130/'Tor Emp Adj'!P130)^(1/5)-1,"n/a")</f>
        <v>2.6963261792031679E-2</v>
      </c>
      <c r="V130" s="156">
        <f>IFERROR(('Tor Emp Adj'!V130/'Tor Emp Adj'!Q130)^(1/5)-1,"n/a")</f>
        <v>3.8572601830279218E-2</v>
      </c>
      <c r="W130" s="156">
        <f>IFERROR(('Tor Emp Adj'!W130/'Tor Emp Adj'!R130)^(1/5)-1,"n/a")</f>
        <v>-3.2191263275995752E-3</v>
      </c>
      <c r="X130" s="156">
        <f>IFERROR(('Tor Emp Adj'!X130/'Tor Emp Adj'!S130)^(1/5)-1,"n/a")</f>
        <v>9.021340651409604E-2</v>
      </c>
      <c r="Y130" s="156">
        <f>IFERROR(('Tor Emp Adj'!Y130/'Tor Emp Adj'!T130)^(1/5)-1,"n/a")</f>
        <v>1.0526065133412255E-2</v>
      </c>
    </row>
    <row r="131" spans="1:25" x14ac:dyDescent="0.25">
      <c r="A131" s="10" t="s">
        <v>124</v>
      </c>
      <c r="B131" s="10"/>
      <c r="C131" s="14">
        <v>532</v>
      </c>
      <c r="D131" s="65"/>
      <c r="E131" s="65"/>
      <c r="F131" s="65"/>
      <c r="G131" s="65"/>
      <c r="H131" s="65"/>
      <c r="I131" s="70">
        <f>IFERROR(('Tor Emp Adj'!I131/'Tor Emp Adj'!D131)^(1/5)-1,"n/a")</f>
        <v>-9.5900891463093996E-2</v>
      </c>
      <c r="J131" s="70">
        <f>IFERROR(('Tor Emp Adj'!J131/'Tor Emp Adj'!E131)^(1/5)-1,"n/a")</f>
        <v>-3.1559681359639935E-2</v>
      </c>
      <c r="K131" s="70">
        <f>IFERROR(('Tor Emp Adj'!K131/'Tor Emp Adj'!F131)^(1/5)-1,"n/a")</f>
        <v>3.7838878798143849E-2</v>
      </c>
      <c r="L131" s="70">
        <f>IFERROR(('Tor Emp Adj'!L131/'Tor Emp Adj'!G131)^(1/5)-1,"n/a")</f>
        <v>-2.473322234940567E-2</v>
      </c>
      <c r="M131" s="156">
        <f>IFERROR(('Tor Emp Adj'!M131/'Tor Emp Adj'!H131)^(1/5)-1,"n/a")</f>
        <v>3.1998622744637828E-3</v>
      </c>
      <c r="N131" s="156">
        <f>IFERROR(('Tor Emp Adj'!N131/'Tor Emp Adj'!I131)^(1/5)-1,"n/a")</f>
        <v>-1.0562748563950564E-2</v>
      </c>
      <c r="O131" s="156">
        <f>IFERROR(('Tor Emp Adj'!O131/'Tor Emp Adj'!J131)^(1/5)-1,"n/a")</f>
        <v>-8.2942294634538172E-3</v>
      </c>
      <c r="P131" s="156">
        <f>IFERROR(('Tor Emp Adj'!P131/'Tor Emp Adj'!K131)^(1/5)-1,"n/a")</f>
        <v>-2.8381832009998775E-2</v>
      </c>
      <c r="Q131" s="156">
        <f>IFERROR(('Tor Emp Adj'!Q131/'Tor Emp Adj'!L131)^(1/5)-1,"n/a")</f>
        <v>8.8314484247873581E-2</v>
      </c>
      <c r="R131" s="156">
        <f>IFERROR(('Tor Emp Adj'!R131/'Tor Emp Adj'!M131)^(1/5)-1,"n/a")</f>
        <v>3.6365558840409484E-2</v>
      </c>
      <c r="S131" s="156">
        <f>IFERROR(('Tor Emp Adj'!S131/'Tor Emp Adj'!N131)^(1/5)-1,"n/a")</f>
        <v>7.6680893448763054E-2</v>
      </c>
      <c r="T131" s="156">
        <f>IFERROR(('Tor Emp Adj'!T131/'Tor Emp Adj'!O131)^(1/5)-1,"n/a")</f>
        <v>3.7165861449141468E-2</v>
      </c>
      <c r="U131" s="156">
        <f>IFERROR(('Tor Emp Adj'!U131/'Tor Emp Adj'!P131)^(1/5)-1,"n/a")</f>
        <v>-0.18422589569604764</v>
      </c>
      <c r="V131" s="156">
        <f>IFERROR(('Tor Emp Adj'!V131/'Tor Emp Adj'!Q131)^(1/5)-1,"n/a")</f>
        <v>-0.13507282976039425</v>
      </c>
      <c r="W131" s="156">
        <f>IFERROR(('Tor Emp Adj'!W131/'Tor Emp Adj'!R131)^(1/5)-1,"n/a")</f>
        <v>-7.4523694948269714E-3</v>
      </c>
      <c r="X131" s="156">
        <f>IFERROR(('Tor Emp Adj'!X131/'Tor Emp Adj'!S131)^(1/5)-1,"n/a")</f>
        <v>-4.1303746614272718E-2</v>
      </c>
      <c r="Y131" s="156">
        <f>IFERROR(('Tor Emp Adj'!Y131/'Tor Emp Adj'!T131)^(1/5)-1,"n/a")</f>
        <v>7.2978927146204242E-2</v>
      </c>
    </row>
    <row r="132" spans="1:25" x14ac:dyDescent="0.25">
      <c r="A132" s="6" t="s">
        <v>125</v>
      </c>
      <c r="B132" s="6"/>
      <c r="C132" s="14">
        <v>5321</v>
      </c>
      <c r="D132" s="65"/>
      <c r="E132" s="65"/>
      <c r="F132" s="65"/>
      <c r="G132" s="65"/>
      <c r="H132" s="65"/>
      <c r="I132" s="70">
        <f>IFERROR(('Tor Emp Adj'!I132/'Tor Emp Adj'!D132)^(1/5)-1,"n/a")</f>
        <v>-1</v>
      </c>
      <c r="J132" s="70">
        <f>IFERROR(('Tor Emp Adj'!J132/'Tor Emp Adj'!E132)^(1/5)-1,"n/a")</f>
        <v>-5.7572576964542432E-2</v>
      </c>
      <c r="K132" s="70">
        <f>IFERROR(('Tor Emp Adj'!K132/'Tor Emp Adj'!F132)^(1/5)-1,"n/a")</f>
        <v>5.474467149809259E-2</v>
      </c>
      <c r="L132" s="70">
        <f>IFERROR(('Tor Emp Adj'!L132/'Tor Emp Adj'!G132)^(1/5)-1,"n/a")</f>
        <v>-1</v>
      </c>
      <c r="M132" s="156" t="str">
        <f>IFERROR(('Tor Emp Adj'!M132/'Tor Emp Adj'!H132)^(1/5)-1,"n/a")</f>
        <v>n/a</v>
      </c>
      <c r="N132" s="156" t="str">
        <f>IFERROR(('Tor Emp Adj'!N132/'Tor Emp Adj'!I132)^(1/5)-1,"n/a")</f>
        <v>n/a</v>
      </c>
      <c r="O132" s="156">
        <f>IFERROR(('Tor Emp Adj'!O132/'Tor Emp Adj'!J132)^(1/5)-1,"n/a")</f>
        <v>-4.8603146896705196E-3</v>
      </c>
      <c r="P132" s="156">
        <f>IFERROR(('Tor Emp Adj'!P132/'Tor Emp Adj'!K132)^(1/5)-1,"n/a")</f>
        <v>1.510637018938521E-2</v>
      </c>
      <c r="Q132" s="156" t="str">
        <f>IFERROR(('Tor Emp Adj'!Q132/'Tor Emp Adj'!L132)^(1/5)-1,"n/a")</f>
        <v>n/a</v>
      </c>
      <c r="R132" s="156" t="str">
        <f>IFERROR(('Tor Emp Adj'!R132/'Tor Emp Adj'!M132)^(1/5)-1,"n/a")</f>
        <v>n/a</v>
      </c>
      <c r="S132" s="156">
        <f>IFERROR(('Tor Emp Adj'!S132/'Tor Emp Adj'!N132)^(1/5)-1,"n/a")</f>
        <v>0.1037273607183864</v>
      </c>
      <c r="T132" s="156">
        <f>IFERROR(('Tor Emp Adj'!T132/'Tor Emp Adj'!O132)^(1/5)-1,"n/a")</f>
        <v>-1.1161895087672402E-3</v>
      </c>
      <c r="U132" s="156">
        <f>IFERROR(('Tor Emp Adj'!U132/'Tor Emp Adj'!P132)^(1/5)-1,"n/a")</f>
        <v>-1</v>
      </c>
      <c r="V132" s="156">
        <f>IFERROR(('Tor Emp Adj'!V132/'Tor Emp Adj'!Q132)^(1/5)-1,"n/a")</f>
        <v>-1</v>
      </c>
      <c r="W132" s="156">
        <f>IFERROR(('Tor Emp Adj'!W132/'Tor Emp Adj'!R132)^(1/5)-1,"n/a")</f>
        <v>-1.1584090406646541E-2</v>
      </c>
      <c r="X132" s="156">
        <f>IFERROR(('Tor Emp Adj'!X132/'Tor Emp Adj'!S132)^(1/5)-1,"n/a")</f>
        <v>-7.3397863329239366E-2</v>
      </c>
      <c r="Y132" s="156">
        <f>IFERROR(('Tor Emp Adj'!Y132/'Tor Emp Adj'!T132)^(1/5)-1,"n/a")</f>
        <v>-1</v>
      </c>
    </row>
    <row r="133" spans="1:25" x14ac:dyDescent="0.25">
      <c r="A133" s="10" t="s">
        <v>126</v>
      </c>
      <c r="B133" s="10"/>
      <c r="C133" s="14">
        <v>533</v>
      </c>
      <c r="D133" s="65"/>
      <c r="E133" s="65"/>
      <c r="F133" s="65"/>
      <c r="G133" s="65"/>
      <c r="H133" s="65"/>
      <c r="I133" s="70" t="str">
        <f>IFERROR(('Tor Emp Adj'!I133/'Tor Emp Adj'!D133)^(1/5)-1,"n/a")</f>
        <v>n/a</v>
      </c>
      <c r="J133" s="70" t="str">
        <f>IFERROR(('Tor Emp Adj'!J133/'Tor Emp Adj'!E133)^(1/5)-1,"n/a")</f>
        <v>n/a</v>
      </c>
      <c r="K133" s="70" t="str">
        <f>IFERROR(('Tor Emp Adj'!K133/'Tor Emp Adj'!F133)^(1/5)-1,"n/a")</f>
        <v>n/a</v>
      </c>
      <c r="L133" s="70" t="str">
        <f>IFERROR(('Tor Emp Adj'!L133/'Tor Emp Adj'!G133)^(1/5)-1,"n/a")</f>
        <v>n/a</v>
      </c>
      <c r="M133" s="156" t="str">
        <f>IFERROR(('Tor Emp Adj'!M133/'Tor Emp Adj'!H133)^(1/5)-1,"n/a")</f>
        <v>n/a</v>
      </c>
      <c r="N133" s="156" t="str">
        <f>IFERROR(('Tor Emp Adj'!N133/'Tor Emp Adj'!I133)^(1/5)-1,"n/a")</f>
        <v>n/a</v>
      </c>
      <c r="O133" s="156" t="str">
        <f>IFERROR(('Tor Emp Adj'!O133/'Tor Emp Adj'!J133)^(1/5)-1,"n/a")</f>
        <v>n/a</v>
      </c>
      <c r="P133" s="156" t="str">
        <f>IFERROR(('Tor Emp Adj'!P133/'Tor Emp Adj'!K133)^(1/5)-1,"n/a")</f>
        <v>n/a</v>
      </c>
      <c r="Q133" s="156" t="str">
        <f>IFERROR(('Tor Emp Adj'!Q133/'Tor Emp Adj'!L133)^(1/5)-1,"n/a")</f>
        <v>n/a</v>
      </c>
      <c r="R133" s="156" t="str">
        <f>IFERROR(('Tor Emp Adj'!R133/'Tor Emp Adj'!M133)^(1/5)-1,"n/a")</f>
        <v>n/a</v>
      </c>
      <c r="S133" s="156" t="str">
        <f>IFERROR(('Tor Emp Adj'!S133/'Tor Emp Adj'!N133)^(1/5)-1,"n/a")</f>
        <v>n/a</v>
      </c>
      <c r="T133" s="156" t="str">
        <f>IFERROR(('Tor Emp Adj'!T133/'Tor Emp Adj'!O133)^(1/5)-1,"n/a")</f>
        <v>n/a</v>
      </c>
      <c r="U133" s="156" t="str">
        <f>IFERROR(('Tor Emp Adj'!U133/'Tor Emp Adj'!P133)^(1/5)-1,"n/a")</f>
        <v>n/a</v>
      </c>
      <c r="V133" s="156" t="str">
        <f>IFERROR(('Tor Emp Adj'!V133/'Tor Emp Adj'!Q133)^(1/5)-1,"n/a")</f>
        <v>n/a</v>
      </c>
      <c r="W133" s="156" t="str">
        <f>IFERROR(('Tor Emp Adj'!W133/'Tor Emp Adj'!R133)^(1/5)-1,"n/a")</f>
        <v>n/a</v>
      </c>
      <c r="X133" s="156" t="str">
        <f>IFERROR(('Tor Emp Adj'!X133/'Tor Emp Adj'!S133)^(1/5)-1,"n/a")</f>
        <v>n/a</v>
      </c>
      <c r="Y133" s="156" t="str">
        <f>IFERROR(('Tor Emp Adj'!Y133/'Tor Emp Adj'!T133)^(1/5)-1,"n/a")</f>
        <v>n/a</v>
      </c>
    </row>
    <row r="134" spans="1:25" x14ac:dyDescent="0.25">
      <c r="A134" s="5" t="s">
        <v>127</v>
      </c>
      <c r="B134" s="5"/>
      <c r="C134" s="13">
        <v>54</v>
      </c>
      <c r="D134" s="64"/>
      <c r="E134" s="64"/>
      <c r="F134" s="64"/>
      <c r="G134" s="64"/>
      <c r="H134" s="64"/>
      <c r="I134" s="69">
        <f>IFERROR(('Tor Emp Adj'!I134/'Tor Emp Adj'!D134)^(1/5)-1,"n/a")</f>
        <v>4.0215911961163364E-2</v>
      </c>
      <c r="J134" s="69">
        <f>IFERROR(('Tor Emp Adj'!J134/'Tor Emp Adj'!E134)^(1/5)-1,"n/a")</f>
        <v>3.91744171134496E-2</v>
      </c>
      <c r="K134" s="69">
        <f>IFERROR(('Tor Emp Adj'!K134/'Tor Emp Adj'!F134)^(1/5)-1,"n/a")</f>
        <v>-2.1772337230824279E-3</v>
      </c>
      <c r="L134" s="69">
        <f>IFERROR(('Tor Emp Adj'!L134/'Tor Emp Adj'!G134)^(1/5)-1,"n/a")</f>
        <v>1.9306226361948342E-2</v>
      </c>
      <c r="M134" s="155">
        <f>IFERROR(('Tor Emp Adj'!M134/'Tor Emp Adj'!H134)^(1/5)-1,"n/a")</f>
        <v>3.2295722474712685E-2</v>
      </c>
      <c r="N134" s="155">
        <f>IFERROR(('Tor Emp Adj'!N134/'Tor Emp Adj'!I134)^(1/5)-1,"n/a")</f>
        <v>3.2932495998122091E-2</v>
      </c>
      <c r="O134" s="155">
        <f>IFERROR(('Tor Emp Adj'!O134/'Tor Emp Adj'!J134)^(1/5)-1,"n/a")</f>
        <v>3.8598910015138044E-2</v>
      </c>
      <c r="P134" s="155">
        <f>IFERROR(('Tor Emp Adj'!P134/'Tor Emp Adj'!K134)^(1/5)-1,"n/a")</f>
        <v>5.9328335201326965E-2</v>
      </c>
      <c r="Q134" s="155">
        <f>IFERROR(('Tor Emp Adj'!Q134/'Tor Emp Adj'!L134)^(1/5)-1,"n/a")</f>
        <v>4.9041897768921316E-2</v>
      </c>
      <c r="R134" s="155">
        <f>IFERROR(('Tor Emp Adj'!R134/'Tor Emp Adj'!M134)^(1/5)-1,"n/a")</f>
        <v>3.0431022134642882E-2</v>
      </c>
      <c r="S134" s="155">
        <f>IFERROR(('Tor Emp Adj'!S134/'Tor Emp Adj'!N134)^(1/5)-1,"n/a")</f>
        <v>1.4772986310043867E-2</v>
      </c>
      <c r="T134" s="155">
        <f>IFERROR(('Tor Emp Adj'!T134/'Tor Emp Adj'!O134)^(1/5)-1,"n/a")</f>
        <v>5.6261111194144675E-3</v>
      </c>
      <c r="U134" s="155">
        <f>IFERROR(('Tor Emp Adj'!U134/'Tor Emp Adj'!P134)^(1/5)-1,"n/a")</f>
        <v>2.340426467491441E-2</v>
      </c>
      <c r="V134" s="155">
        <f>IFERROR(('Tor Emp Adj'!V134/'Tor Emp Adj'!Q134)^(1/5)-1,"n/a")</f>
        <v>2.2087230012245662E-2</v>
      </c>
      <c r="W134" s="155">
        <f>IFERROR(('Tor Emp Adj'!W134/'Tor Emp Adj'!R134)^(1/5)-1,"n/a")</f>
        <v>1.7713636985713377E-2</v>
      </c>
      <c r="X134" s="155">
        <f>IFERROR(('Tor Emp Adj'!X134/'Tor Emp Adj'!S134)^(1/5)-1,"n/a")</f>
        <v>5.0134776864696251E-2</v>
      </c>
      <c r="Y134" s="155">
        <f>IFERROR(('Tor Emp Adj'!Y134/'Tor Emp Adj'!T134)^(1/5)-1,"n/a")</f>
        <v>5.9837859564697782E-2</v>
      </c>
    </row>
    <row r="135" spans="1:25" x14ac:dyDescent="0.25">
      <c r="A135" s="7" t="s">
        <v>128</v>
      </c>
      <c r="B135" s="7"/>
      <c r="C135" s="14">
        <v>5411</v>
      </c>
      <c r="D135" s="65"/>
      <c r="E135" s="65"/>
      <c r="F135" s="65"/>
      <c r="G135" s="65"/>
      <c r="H135" s="65"/>
      <c r="I135" s="70">
        <f>IFERROR(('Tor Emp Adj'!I135/'Tor Emp Adj'!D135)^(1/5)-1,"n/a")</f>
        <v>1.6536036889679862E-2</v>
      </c>
      <c r="J135" s="70">
        <f>IFERROR(('Tor Emp Adj'!J135/'Tor Emp Adj'!E135)^(1/5)-1,"n/a")</f>
        <v>2.0175291766961756E-3</v>
      </c>
      <c r="K135" s="70">
        <f>IFERROR(('Tor Emp Adj'!K135/'Tor Emp Adj'!F135)^(1/5)-1,"n/a")</f>
        <v>2.7956675476055404E-2</v>
      </c>
      <c r="L135" s="70">
        <f>IFERROR(('Tor Emp Adj'!L135/'Tor Emp Adj'!G135)^(1/5)-1,"n/a")</f>
        <v>6.4411662919373613E-2</v>
      </c>
      <c r="M135" s="156">
        <f>IFERROR(('Tor Emp Adj'!M135/'Tor Emp Adj'!H135)^(1/5)-1,"n/a")</f>
        <v>0.12193140779047962</v>
      </c>
      <c r="N135" s="156">
        <f>IFERROR(('Tor Emp Adj'!N135/'Tor Emp Adj'!I135)^(1/5)-1,"n/a")</f>
        <v>6.670983449081902E-2</v>
      </c>
      <c r="O135" s="156">
        <f>IFERROR(('Tor Emp Adj'!O135/'Tor Emp Adj'!J135)^(1/5)-1,"n/a")</f>
        <v>5.1910176620827864E-2</v>
      </c>
      <c r="P135" s="156">
        <f>IFERROR(('Tor Emp Adj'!P135/'Tor Emp Adj'!K135)^(1/5)-1,"n/a")</f>
        <v>0.10531383664804639</v>
      </c>
      <c r="Q135" s="156">
        <f>IFERROR(('Tor Emp Adj'!Q135/'Tor Emp Adj'!L135)^(1/5)-1,"n/a")</f>
        <v>7.1477850585526692E-2</v>
      </c>
      <c r="R135" s="156">
        <f>IFERROR(('Tor Emp Adj'!R135/'Tor Emp Adj'!M135)^(1/5)-1,"n/a")</f>
        <v>4.0640791119055386E-3</v>
      </c>
      <c r="S135" s="156">
        <f>IFERROR(('Tor Emp Adj'!S135/'Tor Emp Adj'!N135)^(1/5)-1,"n/a")</f>
        <v>3.302081160340431E-2</v>
      </c>
      <c r="T135" s="156">
        <f>IFERROR(('Tor Emp Adj'!T135/'Tor Emp Adj'!O135)^(1/5)-1,"n/a")</f>
        <v>0.10084469627385206</v>
      </c>
      <c r="U135" s="156">
        <f>IFERROR(('Tor Emp Adj'!U135/'Tor Emp Adj'!P135)^(1/5)-1,"n/a")</f>
        <v>-4.4326646137324288E-2</v>
      </c>
      <c r="V135" s="156">
        <f>IFERROR(('Tor Emp Adj'!V135/'Tor Emp Adj'!Q135)^(1/5)-1,"n/a")</f>
        <v>-5.3334678352679687E-2</v>
      </c>
      <c r="W135" s="156">
        <f>IFERROR(('Tor Emp Adj'!W135/'Tor Emp Adj'!R135)^(1/5)-1,"n/a")</f>
        <v>-5.6647343265163741E-3</v>
      </c>
      <c r="X135" s="156">
        <f>IFERROR(('Tor Emp Adj'!X135/'Tor Emp Adj'!S135)^(1/5)-1,"n/a")</f>
        <v>-2.622334397442927E-2</v>
      </c>
      <c r="Y135" s="156">
        <f>IFERROR(('Tor Emp Adj'!Y135/'Tor Emp Adj'!T135)^(1/5)-1,"n/a")</f>
        <v>-2.1866376914815633E-2</v>
      </c>
    </row>
    <row r="136" spans="1:25" x14ac:dyDescent="0.25">
      <c r="A136" s="7" t="s">
        <v>129</v>
      </c>
      <c r="B136" s="7"/>
      <c r="C136" s="14">
        <v>5412</v>
      </c>
      <c r="D136" s="65"/>
      <c r="E136" s="65"/>
      <c r="F136" s="65"/>
      <c r="G136" s="65"/>
      <c r="H136" s="65"/>
      <c r="I136" s="70">
        <f>IFERROR(('Tor Emp Adj'!I136/'Tor Emp Adj'!D136)^(1/5)-1,"n/a")</f>
        <v>1.1995878839085039E-2</v>
      </c>
      <c r="J136" s="70">
        <f>IFERROR(('Tor Emp Adj'!J136/'Tor Emp Adj'!E136)^(1/5)-1,"n/a")</f>
        <v>1.4577087580053716E-2</v>
      </c>
      <c r="K136" s="70">
        <f>IFERROR(('Tor Emp Adj'!K136/'Tor Emp Adj'!F136)^(1/5)-1,"n/a")</f>
        <v>-4.4701141372343267E-2</v>
      </c>
      <c r="L136" s="70">
        <f>IFERROR(('Tor Emp Adj'!L136/'Tor Emp Adj'!G136)^(1/5)-1,"n/a")</f>
        <v>-1.6315299123487836E-2</v>
      </c>
      <c r="M136" s="156">
        <f>IFERROR(('Tor Emp Adj'!M136/'Tor Emp Adj'!H136)^(1/5)-1,"n/a")</f>
        <v>3.1341658699263197E-2</v>
      </c>
      <c r="N136" s="156">
        <f>IFERROR(('Tor Emp Adj'!N136/'Tor Emp Adj'!I136)^(1/5)-1,"n/a")</f>
        <v>3.3766371468585632E-2</v>
      </c>
      <c r="O136" s="156">
        <f>IFERROR(('Tor Emp Adj'!O136/'Tor Emp Adj'!J136)^(1/5)-1,"n/a")</f>
        <v>7.2513674659889116E-2</v>
      </c>
      <c r="P136" s="156">
        <f>IFERROR(('Tor Emp Adj'!P136/'Tor Emp Adj'!K136)^(1/5)-1,"n/a")</f>
        <v>0.17094179784399577</v>
      </c>
      <c r="Q136" s="156">
        <f>IFERROR(('Tor Emp Adj'!Q136/'Tor Emp Adj'!L136)^(1/5)-1,"n/a")</f>
        <v>0.10785602644733494</v>
      </c>
      <c r="R136" s="156">
        <f>IFERROR(('Tor Emp Adj'!R136/'Tor Emp Adj'!M136)^(1/5)-1,"n/a")</f>
        <v>4.5491244679980891E-2</v>
      </c>
      <c r="S136" s="156">
        <f>IFERROR(('Tor Emp Adj'!S136/'Tor Emp Adj'!N136)^(1/5)-1,"n/a")</f>
        <v>-4.7851683802281331E-3</v>
      </c>
      <c r="T136" s="156">
        <f>IFERROR(('Tor Emp Adj'!T136/'Tor Emp Adj'!O136)^(1/5)-1,"n/a")</f>
        <v>-1.5047063224020718E-2</v>
      </c>
      <c r="U136" s="156">
        <f>IFERROR(('Tor Emp Adj'!U136/'Tor Emp Adj'!P136)^(1/5)-1,"n/a")</f>
        <v>-1.1382315272312149E-2</v>
      </c>
      <c r="V136" s="156">
        <f>IFERROR(('Tor Emp Adj'!V136/'Tor Emp Adj'!Q136)^(1/5)-1,"n/a")</f>
        <v>4.0225546954517855E-2</v>
      </c>
      <c r="W136" s="156">
        <f>IFERROR(('Tor Emp Adj'!W136/'Tor Emp Adj'!R136)^(1/5)-1,"n/a")</f>
        <v>4.7702143449211754E-2</v>
      </c>
      <c r="X136" s="156">
        <f>IFERROR(('Tor Emp Adj'!X136/'Tor Emp Adj'!S136)^(1/5)-1,"n/a")</f>
        <v>7.3104958887102223E-2</v>
      </c>
      <c r="Y136" s="156">
        <f>IFERROR(('Tor Emp Adj'!Y136/'Tor Emp Adj'!T136)^(1/5)-1,"n/a")</f>
        <v>9.9946270212625477E-2</v>
      </c>
    </row>
    <row r="137" spans="1:25" x14ac:dyDescent="0.25">
      <c r="A137" s="7" t="s">
        <v>130</v>
      </c>
      <c r="B137" s="7"/>
      <c r="C137" s="14">
        <v>5413</v>
      </c>
      <c r="D137" s="65"/>
      <c r="E137" s="65"/>
      <c r="F137" s="65"/>
      <c r="G137" s="65"/>
      <c r="H137" s="65"/>
      <c r="I137" s="70">
        <f>IFERROR(('Tor Emp Adj'!I137/'Tor Emp Adj'!D137)^(1/5)-1,"n/a")</f>
        <v>2.1000045942882295E-2</v>
      </c>
      <c r="J137" s="70">
        <f>IFERROR(('Tor Emp Adj'!J137/'Tor Emp Adj'!E137)^(1/5)-1,"n/a")</f>
        <v>8.2134061130694214E-3</v>
      </c>
      <c r="K137" s="70">
        <f>IFERROR(('Tor Emp Adj'!K137/'Tor Emp Adj'!F137)^(1/5)-1,"n/a")</f>
        <v>5.5461621835273256E-3</v>
      </c>
      <c r="L137" s="70">
        <f>IFERROR(('Tor Emp Adj'!L137/'Tor Emp Adj'!G137)^(1/5)-1,"n/a")</f>
        <v>9.2693086551391968E-3</v>
      </c>
      <c r="M137" s="156">
        <f>IFERROR(('Tor Emp Adj'!M137/'Tor Emp Adj'!H137)^(1/5)-1,"n/a")</f>
        <v>2.4172758342788869E-2</v>
      </c>
      <c r="N137" s="156">
        <f>IFERROR(('Tor Emp Adj'!N137/'Tor Emp Adj'!I137)^(1/5)-1,"n/a")</f>
        <v>6.5804518260558886E-2</v>
      </c>
      <c r="O137" s="156">
        <f>IFERROR(('Tor Emp Adj'!O137/'Tor Emp Adj'!J137)^(1/5)-1,"n/a")</f>
        <v>5.4421267851931132E-2</v>
      </c>
      <c r="P137" s="156">
        <f>IFERROR(('Tor Emp Adj'!P137/'Tor Emp Adj'!K137)^(1/5)-1,"n/a")</f>
        <v>-2.1061730904978204E-2</v>
      </c>
      <c r="Q137" s="156">
        <f>IFERROR(('Tor Emp Adj'!Q137/'Tor Emp Adj'!L137)^(1/5)-1,"n/a")</f>
        <v>1.3287583888082599E-2</v>
      </c>
      <c r="R137" s="156">
        <f>IFERROR(('Tor Emp Adj'!R137/'Tor Emp Adj'!M137)^(1/5)-1,"n/a")</f>
        <v>7.1199101069610693E-2</v>
      </c>
      <c r="S137" s="156">
        <f>IFERROR(('Tor Emp Adj'!S137/'Tor Emp Adj'!N137)^(1/5)-1,"n/a")</f>
        <v>1.4535881279894136E-2</v>
      </c>
      <c r="T137" s="156">
        <f>IFERROR(('Tor Emp Adj'!T137/'Tor Emp Adj'!O137)^(1/5)-1,"n/a")</f>
        <v>3.377164992910231E-2</v>
      </c>
      <c r="U137" s="156">
        <f>IFERROR(('Tor Emp Adj'!U137/'Tor Emp Adj'!P137)^(1/5)-1,"n/a")</f>
        <v>6.8825249057340665E-2</v>
      </c>
      <c r="V137" s="156">
        <f>IFERROR(('Tor Emp Adj'!V137/'Tor Emp Adj'!Q137)^(1/5)-1,"n/a")</f>
        <v>3.9162587999661547E-2</v>
      </c>
      <c r="W137" s="156">
        <f>IFERROR(('Tor Emp Adj'!W137/'Tor Emp Adj'!R137)^(1/5)-1,"n/a")</f>
        <v>4.6647739808367561E-3</v>
      </c>
      <c r="X137" s="156">
        <f>IFERROR(('Tor Emp Adj'!X137/'Tor Emp Adj'!S137)^(1/5)-1,"n/a")</f>
        <v>-5.7618157211551946E-3</v>
      </c>
      <c r="Y137" s="156">
        <f>IFERROR(('Tor Emp Adj'!Y137/'Tor Emp Adj'!T137)^(1/5)-1,"n/a")</f>
        <v>-2.2432598197147602E-2</v>
      </c>
    </row>
    <row r="138" spans="1:25" x14ac:dyDescent="0.25">
      <c r="A138" s="7" t="s">
        <v>131</v>
      </c>
      <c r="B138" s="7"/>
      <c r="C138" s="14">
        <v>5414</v>
      </c>
      <c r="D138" s="65"/>
      <c r="E138" s="65"/>
      <c r="F138" s="65"/>
      <c r="G138" s="65"/>
      <c r="H138" s="65"/>
      <c r="I138" s="70">
        <f>IFERROR(('Tor Emp Adj'!I138/'Tor Emp Adj'!D138)^(1/5)-1,"n/a")</f>
        <v>4.9585769569109983E-2</v>
      </c>
      <c r="J138" s="70">
        <f>IFERROR(('Tor Emp Adj'!J138/'Tor Emp Adj'!E138)^(1/5)-1,"n/a")</f>
        <v>4.5863681826303404E-2</v>
      </c>
      <c r="K138" s="70">
        <f>IFERROR(('Tor Emp Adj'!K138/'Tor Emp Adj'!F138)^(1/5)-1,"n/a")</f>
        <v>-2.060594048962916E-2</v>
      </c>
      <c r="L138" s="70">
        <f>IFERROR(('Tor Emp Adj'!L138/'Tor Emp Adj'!G138)^(1/5)-1,"n/a")</f>
        <v>2.2804676315857364E-4</v>
      </c>
      <c r="M138" s="156">
        <f>IFERROR(('Tor Emp Adj'!M138/'Tor Emp Adj'!H138)^(1/5)-1,"n/a")</f>
        <v>4.2508392111562543E-2</v>
      </c>
      <c r="N138" s="156">
        <f>IFERROR(('Tor Emp Adj'!N138/'Tor Emp Adj'!I138)^(1/5)-1,"n/a")</f>
        <v>1.0628202592378733E-2</v>
      </c>
      <c r="O138" s="156">
        <f>IFERROR(('Tor Emp Adj'!O138/'Tor Emp Adj'!J138)^(1/5)-1,"n/a")</f>
        <v>3.2390424184662203E-2</v>
      </c>
      <c r="P138" s="156">
        <f>IFERROR(('Tor Emp Adj'!P138/'Tor Emp Adj'!K138)^(1/5)-1,"n/a")</f>
        <v>6.2664243839534173E-2</v>
      </c>
      <c r="Q138" s="156">
        <f>IFERROR(('Tor Emp Adj'!Q138/'Tor Emp Adj'!L138)^(1/5)-1,"n/a")</f>
        <v>5.5221585554549701E-2</v>
      </c>
      <c r="R138" s="156">
        <f>IFERROR(('Tor Emp Adj'!R138/'Tor Emp Adj'!M138)^(1/5)-1,"n/a")</f>
        <v>5.1721544547160381E-2</v>
      </c>
      <c r="S138" s="156">
        <f>IFERROR(('Tor Emp Adj'!S138/'Tor Emp Adj'!N138)^(1/5)-1,"n/a")</f>
        <v>-6.4006012186996863E-2</v>
      </c>
      <c r="T138" s="156">
        <f>IFERROR(('Tor Emp Adj'!T138/'Tor Emp Adj'!O138)^(1/5)-1,"n/a")</f>
        <v>-7.8254417776826179E-2</v>
      </c>
      <c r="U138" s="156">
        <f>IFERROR(('Tor Emp Adj'!U138/'Tor Emp Adj'!P138)^(1/5)-1,"n/a")</f>
        <v>-5.6322390143855094E-2</v>
      </c>
      <c r="V138" s="156">
        <f>IFERROR(('Tor Emp Adj'!V138/'Tor Emp Adj'!Q138)^(1/5)-1,"n/a")</f>
        <v>-3.3783963185729404E-2</v>
      </c>
      <c r="W138" s="156">
        <f>IFERROR(('Tor Emp Adj'!W138/'Tor Emp Adj'!R138)^(1/5)-1,"n/a")</f>
        <v>2.728126513257445E-2</v>
      </c>
      <c r="X138" s="156">
        <f>IFERROR(('Tor Emp Adj'!X138/'Tor Emp Adj'!S138)^(1/5)-1,"n/a")</f>
        <v>0.10780545030501854</v>
      </c>
      <c r="Y138" s="156">
        <f>IFERROR(('Tor Emp Adj'!Y138/'Tor Emp Adj'!T138)^(1/5)-1,"n/a")</f>
        <v>0.13747850980563014</v>
      </c>
    </row>
    <row r="139" spans="1:25" x14ac:dyDescent="0.25">
      <c r="A139" s="7" t="s">
        <v>132</v>
      </c>
      <c r="B139" s="7"/>
      <c r="C139" s="14">
        <v>5415</v>
      </c>
      <c r="D139" s="65"/>
      <c r="E139" s="65"/>
      <c r="F139" s="65"/>
      <c r="G139" s="65"/>
      <c r="H139" s="65"/>
      <c r="I139" s="70">
        <f>IFERROR(('Tor Emp Adj'!I139/'Tor Emp Adj'!D139)^(1/5)-1,"n/a")</f>
        <v>8.5922232509095808E-2</v>
      </c>
      <c r="J139" s="70">
        <f>IFERROR(('Tor Emp Adj'!J139/'Tor Emp Adj'!E139)^(1/5)-1,"n/a")</f>
        <v>9.1063449800154794E-2</v>
      </c>
      <c r="K139" s="70">
        <f>IFERROR(('Tor Emp Adj'!K139/'Tor Emp Adj'!F139)^(1/5)-1,"n/a")</f>
        <v>-1.6462218792139605E-2</v>
      </c>
      <c r="L139" s="70">
        <f>IFERROR(('Tor Emp Adj'!L139/'Tor Emp Adj'!G139)^(1/5)-1,"n/a")</f>
        <v>-1.8714941198174517E-2</v>
      </c>
      <c r="M139" s="156">
        <f>IFERROR(('Tor Emp Adj'!M139/'Tor Emp Adj'!H139)^(1/5)-1,"n/a")</f>
        <v>-1.3024425812093399E-2</v>
      </c>
      <c r="N139" s="156">
        <f>IFERROR(('Tor Emp Adj'!N139/'Tor Emp Adj'!I139)^(1/5)-1,"n/a")</f>
        <v>-2.459731027012535E-2</v>
      </c>
      <c r="O139" s="156">
        <f>IFERROR(('Tor Emp Adj'!O139/'Tor Emp Adj'!J139)^(1/5)-1,"n/a")</f>
        <v>1.9730913045546528E-2</v>
      </c>
      <c r="P139" s="156">
        <f>IFERROR(('Tor Emp Adj'!P139/'Tor Emp Adj'!K139)^(1/5)-1,"n/a")</f>
        <v>2.0323960018411746E-2</v>
      </c>
      <c r="Q139" s="156">
        <f>IFERROR(('Tor Emp Adj'!Q139/'Tor Emp Adj'!L139)^(1/5)-1,"n/a")</f>
        <v>4.9653786871450389E-2</v>
      </c>
      <c r="R139" s="156">
        <f>IFERROR(('Tor Emp Adj'!R139/'Tor Emp Adj'!M139)^(1/5)-1,"n/a")</f>
        <v>4.2458062274506325E-3</v>
      </c>
      <c r="S139" s="156">
        <f>IFERROR(('Tor Emp Adj'!S139/'Tor Emp Adj'!N139)^(1/5)-1,"n/a")</f>
        <v>5.5352690573777341E-2</v>
      </c>
      <c r="T139" s="156">
        <f>IFERROR(('Tor Emp Adj'!T139/'Tor Emp Adj'!O139)^(1/5)-1,"n/a")</f>
        <v>-3.9865172865090948E-2</v>
      </c>
      <c r="U139" s="156">
        <f>IFERROR(('Tor Emp Adj'!U139/'Tor Emp Adj'!P139)^(1/5)-1,"n/a")</f>
        <v>3.8935309526337836E-2</v>
      </c>
      <c r="V139" s="156">
        <f>IFERROR(('Tor Emp Adj'!V139/'Tor Emp Adj'!Q139)^(1/5)-1,"n/a")</f>
        <v>2.0983167956627913E-2</v>
      </c>
      <c r="W139" s="156">
        <f>IFERROR(('Tor Emp Adj'!W139/'Tor Emp Adj'!R139)^(1/5)-1,"n/a")</f>
        <v>7.9617156466685213E-2</v>
      </c>
      <c r="X139" s="156">
        <f>IFERROR(('Tor Emp Adj'!X139/'Tor Emp Adj'!S139)^(1/5)-1,"n/a")</f>
        <v>0.10425728008704205</v>
      </c>
      <c r="Y139" s="156">
        <f>IFERROR(('Tor Emp Adj'!Y139/'Tor Emp Adj'!T139)^(1/5)-1,"n/a")</f>
        <v>0.13693796078766773</v>
      </c>
    </row>
    <row r="140" spans="1:25" x14ac:dyDescent="0.25">
      <c r="A140" s="7" t="s">
        <v>133</v>
      </c>
      <c r="B140" s="7"/>
      <c r="C140" s="14">
        <v>5416</v>
      </c>
      <c r="D140" s="65"/>
      <c r="E140" s="65"/>
      <c r="F140" s="65"/>
      <c r="G140" s="65"/>
      <c r="H140" s="65"/>
      <c r="I140" s="70">
        <f>IFERROR(('Tor Emp Adj'!I140/'Tor Emp Adj'!D140)^(1/5)-1,"n/a")</f>
        <v>5.3942526950034653E-2</v>
      </c>
      <c r="J140" s="70">
        <f>IFERROR(('Tor Emp Adj'!J140/'Tor Emp Adj'!E140)^(1/5)-1,"n/a")</f>
        <v>1.3297171755088932E-4</v>
      </c>
      <c r="K140" s="70">
        <f>IFERROR(('Tor Emp Adj'!K140/'Tor Emp Adj'!F140)^(1/5)-1,"n/a")</f>
        <v>-4.7669046499617007E-2</v>
      </c>
      <c r="L140" s="70">
        <f>IFERROR(('Tor Emp Adj'!L140/'Tor Emp Adj'!G140)^(1/5)-1,"n/a")</f>
        <v>6.1036227559293055E-2</v>
      </c>
      <c r="M140" s="156">
        <f>IFERROR(('Tor Emp Adj'!M140/'Tor Emp Adj'!H140)^(1/5)-1,"n/a")</f>
        <v>-1.387669167832617E-3</v>
      </c>
      <c r="N140" s="156">
        <f>IFERROR(('Tor Emp Adj'!N140/'Tor Emp Adj'!I140)^(1/5)-1,"n/a")</f>
        <v>-1.0272861566886338E-2</v>
      </c>
      <c r="O140" s="156">
        <f>IFERROR(('Tor Emp Adj'!O140/'Tor Emp Adj'!J140)^(1/5)-1,"n/a")</f>
        <v>9.4939320397213756E-4</v>
      </c>
      <c r="P140" s="156">
        <f>IFERROR(('Tor Emp Adj'!P140/'Tor Emp Adj'!K140)^(1/5)-1,"n/a")</f>
        <v>3.4708661774325966E-2</v>
      </c>
      <c r="Q140" s="156">
        <f>IFERROR(('Tor Emp Adj'!Q140/'Tor Emp Adj'!L140)^(1/5)-1,"n/a")</f>
        <v>3.6158439738070536E-2</v>
      </c>
      <c r="R140" s="156">
        <f>IFERROR(('Tor Emp Adj'!R140/'Tor Emp Adj'!M140)^(1/5)-1,"n/a")</f>
        <v>6.7723048235337258E-2</v>
      </c>
      <c r="S140" s="156">
        <f>IFERROR(('Tor Emp Adj'!S140/'Tor Emp Adj'!N140)^(1/5)-1,"n/a")</f>
        <v>7.484706542752062E-2</v>
      </c>
      <c r="T140" s="156">
        <f>IFERROR(('Tor Emp Adj'!T140/'Tor Emp Adj'!O140)^(1/5)-1,"n/a")</f>
        <v>7.5686289372030036E-3</v>
      </c>
      <c r="U140" s="156">
        <f>IFERROR(('Tor Emp Adj'!U140/'Tor Emp Adj'!P140)^(1/5)-1,"n/a")</f>
        <v>9.2682146242304864E-2</v>
      </c>
      <c r="V140" s="156">
        <f>IFERROR(('Tor Emp Adj'!V140/'Tor Emp Adj'!Q140)^(1/5)-1,"n/a")</f>
        <v>2.8877758109406848E-3</v>
      </c>
      <c r="W140" s="156">
        <f>IFERROR(('Tor Emp Adj'!W140/'Tor Emp Adj'!R140)^(1/5)-1,"n/a")</f>
        <v>-6.0663407143987658E-2</v>
      </c>
      <c r="X140" s="156">
        <f>IFERROR(('Tor Emp Adj'!X140/'Tor Emp Adj'!S140)^(1/5)-1,"n/a")</f>
        <v>-2.242279056226304E-2</v>
      </c>
      <c r="Y140" s="156">
        <f>IFERROR(('Tor Emp Adj'!Y140/'Tor Emp Adj'!T140)^(1/5)-1,"n/a")</f>
        <v>8.0439710910639395E-2</v>
      </c>
    </row>
    <row r="141" spans="1:25" x14ac:dyDescent="0.25">
      <c r="A141" s="7" t="s">
        <v>134</v>
      </c>
      <c r="B141" s="7"/>
      <c r="C141" s="14">
        <v>5417</v>
      </c>
      <c r="D141" s="65"/>
      <c r="E141" s="65"/>
      <c r="F141" s="65"/>
      <c r="G141" s="65"/>
      <c r="H141" s="65"/>
      <c r="I141" s="70" t="str">
        <f>IFERROR(('Tor Emp Adj'!I141/'Tor Emp Adj'!D141)^(1/5)-1,"n/a")</f>
        <v>n/a</v>
      </c>
      <c r="J141" s="70" t="str">
        <f>IFERROR(('Tor Emp Adj'!J141/'Tor Emp Adj'!E141)^(1/5)-1,"n/a")</f>
        <v>n/a</v>
      </c>
      <c r="K141" s="70" t="str">
        <f>IFERROR(('Tor Emp Adj'!K141/'Tor Emp Adj'!F141)^(1/5)-1,"n/a")</f>
        <v>n/a</v>
      </c>
      <c r="L141" s="70" t="str">
        <f>IFERROR(('Tor Emp Adj'!L141/'Tor Emp Adj'!G141)^(1/5)-1,"n/a")</f>
        <v>n/a</v>
      </c>
      <c r="M141" s="156" t="str">
        <f>IFERROR(('Tor Emp Adj'!M141/'Tor Emp Adj'!H141)^(1/5)-1,"n/a")</f>
        <v>n/a</v>
      </c>
      <c r="N141" s="156" t="str">
        <f>IFERROR(('Tor Emp Adj'!N141/'Tor Emp Adj'!I141)^(1/5)-1,"n/a")</f>
        <v>n/a</v>
      </c>
      <c r="O141" s="156">
        <f>IFERROR(('Tor Emp Adj'!O141/'Tor Emp Adj'!J141)^(1/5)-1,"n/a")</f>
        <v>0.17102243487358626</v>
      </c>
      <c r="P141" s="156" t="str">
        <f>IFERROR(('Tor Emp Adj'!P141/'Tor Emp Adj'!K141)^(1/5)-1,"n/a")</f>
        <v>n/a</v>
      </c>
      <c r="Q141" s="156">
        <f>IFERROR(('Tor Emp Adj'!Q141/'Tor Emp Adj'!L141)^(1/5)-1,"n/a")</f>
        <v>-1.734392670171836E-4</v>
      </c>
      <c r="R141" s="156">
        <f>IFERROR(('Tor Emp Adj'!R141/'Tor Emp Adj'!M141)^(1/5)-1,"n/a")</f>
        <v>0.10286267379336889</v>
      </c>
      <c r="S141" s="156">
        <f>IFERROR(('Tor Emp Adj'!S141/'Tor Emp Adj'!N141)^(1/5)-1,"n/a")</f>
        <v>-2.5144731177673907E-2</v>
      </c>
      <c r="T141" s="156">
        <f>IFERROR(('Tor Emp Adj'!T141/'Tor Emp Adj'!O141)^(1/5)-1,"n/a")</f>
        <v>1.5195072002675447E-2</v>
      </c>
      <c r="U141" s="156">
        <f>IFERROR(('Tor Emp Adj'!U141/'Tor Emp Adj'!P141)^(1/5)-1,"n/a")</f>
        <v>-2.7432418289958016E-2</v>
      </c>
      <c r="V141" s="156">
        <f>IFERROR(('Tor Emp Adj'!V141/'Tor Emp Adj'!Q141)^(1/5)-1,"n/a")</f>
        <v>9.4897546734296734E-2</v>
      </c>
      <c r="W141" s="156">
        <f>IFERROR(('Tor Emp Adj'!W141/'Tor Emp Adj'!R141)^(1/5)-1,"n/a")</f>
        <v>-6.0573188413187817E-2</v>
      </c>
      <c r="X141" s="156">
        <f>IFERROR(('Tor Emp Adj'!X141/'Tor Emp Adj'!S141)^(1/5)-1,"n/a")</f>
        <v>-0.15820909711383857</v>
      </c>
      <c r="Y141" s="156">
        <f>IFERROR(('Tor Emp Adj'!Y141/'Tor Emp Adj'!T141)^(1/5)-1,"n/a")</f>
        <v>-5.0692309502236577E-2</v>
      </c>
    </row>
    <row r="142" spans="1:25" x14ac:dyDescent="0.25">
      <c r="A142" s="7" t="s">
        <v>135</v>
      </c>
      <c r="B142" s="7"/>
      <c r="C142" s="14">
        <v>5418</v>
      </c>
      <c r="D142" s="65"/>
      <c r="E142" s="65"/>
      <c r="F142" s="65"/>
      <c r="G142" s="65"/>
      <c r="H142" s="65"/>
      <c r="I142" s="70">
        <f>IFERROR(('Tor Emp Adj'!I142/'Tor Emp Adj'!D142)^(1/5)-1,"n/a")</f>
        <v>-1.0242203063826727E-2</v>
      </c>
      <c r="J142" s="70">
        <f>IFERROR(('Tor Emp Adj'!J142/'Tor Emp Adj'!E142)^(1/5)-1,"n/a")</f>
        <v>9.9711342821007243E-3</v>
      </c>
      <c r="K142" s="70">
        <f>IFERROR(('Tor Emp Adj'!K142/'Tor Emp Adj'!F142)^(1/5)-1,"n/a")</f>
        <v>3.8775683856431487E-2</v>
      </c>
      <c r="L142" s="70">
        <f>IFERROR(('Tor Emp Adj'!L142/'Tor Emp Adj'!G142)^(1/5)-1,"n/a")</f>
        <v>2.8417579480719546E-3</v>
      </c>
      <c r="M142" s="156">
        <f>IFERROR(('Tor Emp Adj'!M142/'Tor Emp Adj'!H142)^(1/5)-1,"n/a")</f>
        <v>5.8068608688049084E-2</v>
      </c>
      <c r="N142" s="156">
        <f>IFERROR(('Tor Emp Adj'!N142/'Tor Emp Adj'!I142)^(1/5)-1,"n/a")</f>
        <v>0.11312053093969099</v>
      </c>
      <c r="O142" s="156">
        <f>IFERROR(('Tor Emp Adj'!O142/'Tor Emp Adj'!J142)^(1/5)-1,"n/a")</f>
        <v>7.2865596774944308E-2</v>
      </c>
      <c r="P142" s="156">
        <f>IFERROR(('Tor Emp Adj'!P142/'Tor Emp Adj'!K142)^(1/5)-1,"n/a")</f>
        <v>5.0383440265495016E-2</v>
      </c>
      <c r="Q142" s="156">
        <f>IFERROR(('Tor Emp Adj'!Q142/'Tor Emp Adj'!L142)^(1/5)-1,"n/a")</f>
        <v>3.73015682244906E-2</v>
      </c>
      <c r="R142" s="156">
        <f>IFERROR(('Tor Emp Adj'!R142/'Tor Emp Adj'!M142)^(1/5)-1,"n/a")</f>
        <v>1.835932353289027E-2</v>
      </c>
      <c r="S142" s="156">
        <f>IFERROR(('Tor Emp Adj'!S142/'Tor Emp Adj'!N142)^(1/5)-1,"n/a")</f>
        <v>-8.5735477973144292E-2</v>
      </c>
      <c r="T142" s="156">
        <f>IFERROR(('Tor Emp Adj'!T142/'Tor Emp Adj'!O142)^(1/5)-1,"n/a")</f>
        <v>-1.6858756170340383E-3</v>
      </c>
      <c r="U142" s="156">
        <f>IFERROR(('Tor Emp Adj'!U142/'Tor Emp Adj'!P142)^(1/5)-1,"n/a")</f>
        <v>5.7260770533996919E-2</v>
      </c>
      <c r="V142" s="156">
        <f>IFERROR(('Tor Emp Adj'!V142/'Tor Emp Adj'!Q142)^(1/5)-1,"n/a")</f>
        <v>0.12516067936212338</v>
      </c>
      <c r="W142" s="156">
        <f>IFERROR(('Tor Emp Adj'!W142/'Tor Emp Adj'!R142)^(1/5)-1,"n/a")</f>
        <v>-9.8203183410406902E-3</v>
      </c>
      <c r="X142" s="156">
        <f>IFERROR(('Tor Emp Adj'!X142/'Tor Emp Adj'!S142)^(1/5)-1,"n/a")</f>
        <v>0.17932434666096597</v>
      </c>
      <c r="Y142" s="156">
        <f>IFERROR(('Tor Emp Adj'!Y142/'Tor Emp Adj'!T142)^(1/5)-1,"n/a")</f>
        <v>9.7266236662771899E-2</v>
      </c>
    </row>
    <row r="143" spans="1:25" x14ac:dyDescent="0.25">
      <c r="A143" s="7" t="s">
        <v>136</v>
      </c>
      <c r="B143" s="7"/>
      <c r="C143" s="14">
        <v>5419</v>
      </c>
      <c r="D143" s="65"/>
      <c r="E143" s="65"/>
      <c r="F143" s="65"/>
      <c r="G143" s="65"/>
      <c r="H143" s="65"/>
      <c r="I143" s="70">
        <f>IFERROR(('Tor Emp Adj'!I143/'Tor Emp Adj'!D143)^(1/5)-1,"n/a")</f>
        <v>7.3361089689895742E-2</v>
      </c>
      <c r="J143" s="70">
        <f>IFERROR(('Tor Emp Adj'!J143/'Tor Emp Adj'!E143)^(1/5)-1,"n/a")</f>
        <v>0.14461288435185726</v>
      </c>
      <c r="K143" s="70">
        <f>IFERROR(('Tor Emp Adj'!K143/'Tor Emp Adj'!F143)^(1/5)-1,"n/a")</f>
        <v>7.6848133331862023E-2</v>
      </c>
      <c r="L143" s="70">
        <f>IFERROR(('Tor Emp Adj'!L143/'Tor Emp Adj'!G143)^(1/5)-1,"n/a")</f>
        <v>3.0611453878010453E-2</v>
      </c>
      <c r="M143" s="156">
        <f>IFERROR(('Tor Emp Adj'!M143/'Tor Emp Adj'!H143)^(1/5)-1,"n/a")</f>
        <v>8.8129825112017723E-3</v>
      </c>
      <c r="N143" s="156">
        <f>IFERROR(('Tor Emp Adj'!N143/'Tor Emp Adj'!I143)^(1/5)-1,"n/a")</f>
        <v>-2.2764057764528722E-2</v>
      </c>
      <c r="O143" s="156">
        <f>IFERROR(('Tor Emp Adj'!O143/'Tor Emp Adj'!J143)^(1/5)-1,"n/a")</f>
        <v>-3.7156129383464243E-2</v>
      </c>
      <c r="P143" s="156">
        <f>IFERROR(('Tor Emp Adj'!P143/'Tor Emp Adj'!K143)^(1/5)-1,"n/a")</f>
        <v>3.9325202869744391E-2</v>
      </c>
      <c r="Q143" s="156">
        <f>IFERROR(('Tor Emp Adj'!Q143/'Tor Emp Adj'!L143)^(1/5)-1,"n/a")</f>
        <v>3.3955675716679456E-2</v>
      </c>
      <c r="R143" s="156">
        <f>IFERROR(('Tor Emp Adj'!R143/'Tor Emp Adj'!M143)^(1/5)-1,"n/a")</f>
        <v>3.3648056233301915E-3</v>
      </c>
      <c r="S143" s="156">
        <f>IFERROR(('Tor Emp Adj'!S143/'Tor Emp Adj'!N143)^(1/5)-1,"n/a")</f>
        <v>-2.8123825386743295E-3</v>
      </c>
      <c r="T143" s="156">
        <f>IFERROR(('Tor Emp Adj'!T143/'Tor Emp Adj'!O143)^(1/5)-1,"n/a")</f>
        <v>2.4038732005730701E-2</v>
      </c>
      <c r="U143" s="156">
        <f>IFERROR(('Tor Emp Adj'!U143/'Tor Emp Adj'!P143)^(1/5)-1,"n/a")</f>
        <v>3.6295685792482102E-2</v>
      </c>
      <c r="V143" s="156">
        <f>IFERROR(('Tor Emp Adj'!V143/'Tor Emp Adj'!Q143)^(1/5)-1,"n/a")</f>
        <v>4.3789889083182487E-2</v>
      </c>
      <c r="W143" s="156">
        <f>IFERROR(('Tor Emp Adj'!W143/'Tor Emp Adj'!R143)^(1/5)-1,"n/a")</f>
        <v>1.5255895728579993E-2</v>
      </c>
      <c r="X143" s="156">
        <f>IFERROR(('Tor Emp Adj'!X143/'Tor Emp Adj'!S143)^(1/5)-1,"n/a")</f>
        <v>5.4315290468925248E-2</v>
      </c>
      <c r="Y143" s="156">
        <f>IFERROR(('Tor Emp Adj'!Y143/'Tor Emp Adj'!T143)^(1/5)-1,"n/a")</f>
        <v>-3.8287101592333062E-2</v>
      </c>
    </row>
    <row r="144" spans="1:25" x14ac:dyDescent="0.25">
      <c r="A144" s="5" t="s">
        <v>137</v>
      </c>
      <c r="B144" s="5"/>
      <c r="C144" s="13">
        <v>55</v>
      </c>
      <c r="D144" s="64"/>
      <c r="E144" s="64"/>
      <c r="F144" s="64"/>
      <c r="G144" s="64"/>
      <c r="H144" s="64"/>
      <c r="I144" s="69" t="str">
        <f>IFERROR(('Tor Emp Adj'!I144/'Tor Emp Adj'!D144)^(1/5)-1,"n/a")</f>
        <v>n/a</v>
      </c>
      <c r="J144" s="69">
        <f>IFERROR(('Tor Emp Adj'!J144/'Tor Emp Adj'!E144)^(1/5)-1,"n/a")</f>
        <v>-1</v>
      </c>
      <c r="K144" s="69" t="str">
        <f>IFERROR(('Tor Emp Adj'!K144/'Tor Emp Adj'!F144)^(1/5)-1,"n/a")</f>
        <v>n/a</v>
      </c>
      <c r="L144" s="69" t="str">
        <f>IFERROR(('Tor Emp Adj'!L144/'Tor Emp Adj'!G144)^(1/5)-1,"n/a")</f>
        <v>n/a</v>
      </c>
      <c r="M144" s="155" t="str">
        <f>IFERROR(('Tor Emp Adj'!M144/'Tor Emp Adj'!H144)^(1/5)-1,"n/a")</f>
        <v>n/a</v>
      </c>
      <c r="N144" s="155" t="str">
        <f>IFERROR(('Tor Emp Adj'!N144/'Tor Emp Adj'!I144)^(1/5)-1,"n/a")</f>
        <v>n/a</v>
      </c>
      <c r="O144" s="155" t="str">
        <f>IFERROR(('Tor Emp Adj'!O144/'Tor Emp Adj'!J144)^(1/5)-1,"n/a")</f>
        <v>n/a</v>
      </c>
      <c r="P144" s="155" t="str">
        <f>IFERROR(('Tor Emp Adj'!P144/'Tor Emp Adj'!K144)^(1/5)-1,"n/a")</f>
        <v>n/a</v>
      </c>
      <c r="Q144" s="155" t="str">
        <f>IFERROR(('Tor Emp Adj'!Q144/'Tor Emp Adj'!L144)^(1/5)-1,"n/a")</f>
        <v>n/a</v>
      </c>
      <c r="R144" s="155" t="str">
        <f>IFERROR(('Tor Emp Adj'!R144/'Tor Emp Adj'!M144)^(1/5)-1,"n/a")</f>
        <v>n/a</v>
      </c>
      <c r="S144" s="155" t="str">
        <f>IFERROR(('Tor Emp Adj'!S144/'Tor Emp Adj'!N144)^(1/5)-1,"n/a")</f>
        <v>n/a</v>
      </c>
      <c r="T144" s="155">
        <f>IFERROR(('Tor Emp Adj'!T144/'Tor Emp Adj'!O144)^(1/5)-1,"n/a")</f>
        <v>-1</v>
      </c>
      <c r="U144" s="155" t="str">
        <f>IFERROR(('Tor Emp Adj'!U144/'Tor Emp Adj'!P144)^(1/5)-1,"n/a")</f>
        <v>n/a</v>
      </c>
      <c r="V144" s="155" t="str">
        <f>IFERROR(('Tor Emp Adj'!V144/'Tor Emp Adj'!Q144)^(1/5)-1,"n/a")</f>
        <v>n/a</v>
      </c>
      <c r="W144" s="155" t="str">
        <f>IFERROR(('Tor Emp Adj'!W144/'Tor Emp Adj'!R144)^(1/5)-1,"n/a")</f>
        <v>n/a</v>
      </c>
      <c r="X144" s="155" t="str">
        <f>IFERROR(('Tor Emp Adj'!X144/'Tor Emp Adj'!S144)^(1/5)-1,"n/a")</f>
        <v>n/a</v>
      </c>
      <c r="Y144" s="155" t="str">
        <f>IFERROR(('Tor Emp Adj'!Y144/'Tor Emp Adj'!T144)^(1/5)-1,"n/a")</f>
        <v>n/a</v>
      </c>
    </row>
    <row r="145" spans="1:25" x14ac:dyDescent="0.25">
      <c r="A145" s="5" t="s">
        <v>138</v>
      </c>
      <c r="B145" s="5"/>
      <c r="C145" s="13">
        <v>56</v>
      </c>
      <c r="D145" s="64"/>
      <c r="E145" s="64"/>
      <c r="F145" s="64"/>
      <c r="G145" s="64"/>
      <c r="H145" s="64"/>
      <c r="I145" s="69">
        <f>IFERROR(('Tor Emp Adj'!I145/'Tor Emp Adj'!D145)^(1/5)-1,"n/a")</f>
        <v>2.118785712576976E-2</v>
      </c>
      <c r="J145" s="69">
        <f>IFERROR(('Tor Emp Adj'!J145/'Tor Emp Adj'!E145)^(1/5)-1,"n/a")</f>
        <v>2.0112719117045152E-2</v>
      </c>
      <c r="K145" s="69">
        <f>IFERROR(('Tor Emp Adj'!K145/'Tor Emp Adj'!F145)^(1/5)-1,"n/a")</f>
        <v>3.289749860687774E-2</v>
      </c>
      <c r="L145" s="69">
        <f>IFERROR(('Tor Emp Adj'!L145/'Tor Emp Adj'!G145)^(1/5)-1,"n/a")</f>
        <v>2.2879784909199508E-2</v>
      </c>
      <c r="M145" s="155">
        <f>IFERROR(('Tor Emp Adj'!M145/'Tor Emp Adj'!H145)^(1/5)-1,"n/a")</f>
        <v>4.0045037874114398E-2</v>
      </c>
      <c r="N145" s="155">
        <f>IFERROR(('Tor Emp Adj'!N145/'Tor Emp Adj'!I145)^(1/5)-1,"n/a")</f>
        <v>3.2616393352245643E-2</v>
      </c>
      <c r="O145" s="155">
        <f>IFERROR(('Tor Emp Adj'!O145/'Tor Emp Adj'!J145)^(1/5)-1,"n/a")</f>
        <v>5.1996093919316699E-2</v>
      </c>
      <c r="P145" s="155">
        <f>IFERROR(('Tor Emp Adj'!P145/'Tor Emp Adj'!K145)^(1/5)-1,"n/a")</f>
        <v>2.3814285525596279E-3</v>
      </c>
      <c r="Q145" s="155">
        <f>IFERROR(('Tor Emp Adj'!Q145/'Tor Emp Adj'!L145)^(1/5)-1,"n/a")</f>
        <v>1.0858100888411437E-2</v>
      </c>
      <c r="R145" s="155">
        <f>IFERROR(('Tor Emp Adj'!R145/'Tor Emp Adj'!M145)^(1/5)-1,"n/a")</f>
        <v>2.0987811952684732E-2</v>
      </c>
      <c r="S145" s="155">
        <f>IFERROR(('Tor Emp Adj'!S145/'Tor Emp Adj'!N145)^(1/5)-1,"n/a")</f>
        <v>1.7156914084686781E-2</v>
      </c>
      <c r="T145" s="155">
        <f>IFERROR(('Tor Emp Adj'!T145/'Tor Emp Adj'!O145)^(1/5)-1,"n/a")</f>
        <v>3.7113720275880224E-2</v>
      </c>
      <c r="U145" s="155">
        <f>IFERROR(('Tor Emp Adj'!U145/'Tor Emp Adj'!P145)^(1/5)-1,"n/a")</f>
        <v>2.6098261965204816E-2</v>
      </c>
      <c r="V145" s="155">
        <f>IFERROR(('Tor Emp Adj'!V145/'Tor Emp Adj'!Q145)^(1/5)-1,"n/a")</f>
        <v>2.7958763445476098E-2</v>
      </c>
      <c r="W145" s="155">
        <f>IFERROR(('Tor Emp Adj'!W145/'Tor Emp Adj'!R145)^(1/5)-1,"n/a")</f>
        <v>-1.6736206221241723E-3</v>
      </c>
      <c r="X145" s="155">
        <f>IFERROR(('Tor Emp Adj'!X145/'Tor Emp Adj'!S145)^(1/5)-1,"n/a")</f>
        <v>3.6442057395139615E-2</v>
      </c>
      <c r="Y145" s="155">
        <f>IFERROR(('Tor Emp Adj'!Y145/'Tor Emp Adj'!T145)^(1/5)-1,"n/a")</f>
        <v>-1.4915861859198687E-2</v>
      </c>
    </row>
    <row r="146" spans="1:25" x14ac:dyDescent="0.25">
      <c r="A146" s="6" t="s">
        <v>139</v>
      </c>
      <c r="B146" s="6"/>
      <c r="C146" s="14">
        <v>561</v>
      </c>
      <c r="D146" s="65"/>
      <c r="E146" s="65"/>
      <c r="F146" s="65"/>
      <c r="G146" s="65"/>
      <c r="H146" s="65"/>
      <c r="I146" s="70">
        <f>IFERROR(('Tor Emp Adj'!I146/'Tor Emp Adj'!D146)^(1/5)-1,"n/a")</f>
        <v>2.112807019055718E-2</v>
      </c>
      <c r="J146" s="70">
        <f>IFERROR(('Tor Emp Adj'!J146/'Tor Emp Adj'!E146)^(1/5)-1,"n/a")</f>
        <v>1.9905399579122074E-2</v>
      </c>
      <c r="K146" s="70">
        <f>IFERROR(('Tor Emp Adj'!K146/'Tor Emp Adj'!F146)^(1/5)-1,"n/a")</f>
        <v>3.516102459284598E-2</v>
      </c>
      <c r="L146" s="70">
        <f>IFERROR(('Tor Emp Adj'!L146/'Tor Emp Adj'!G146)^(1/5)-1,"n/a")</f>
        <v>1.973704467276205E-2</v>
      </c>
      <c r="M146" s="156">
        <f>IFERROR(('Tor Emp Adj'!M146/'Tor Emp Adj'!H146)^(1/5)-1,"n/a")</f>
        <v>3.9104758062209921E-2</v>
      </c>
      <c r="N146" s="156">
        <f>IFERROR(('Tor Emp Adj'!N146/'Tor Emp Adj'!I146)^(1/5)-1,"n/a")</f>
        <v>3.3198757367941534E-2</v>
      </c>
      <c r="O146" s="156">
        <f>IFERROR(('Tor Emp Adj'!O146/'Tor Emp Adj'!J146)^(1/5)-1,"n/a")</f>
        <v>5.24833865301777E-2</v>
      </c>
      <c r="P146" s="156">
        <f>IFERROR(('Tor Emp Adj'!P146/'Tor Emp Adj'!K146)^(1/5)-1,"n/a")</f>
        <v>-4.2871890751515762E-3</v>
      </c>
      <c r="Q146" s="156">
        <f>IFERROR(('Tor Emp Adj'!Q146/'Tor Emp Adj'!L146)^(1/5)-1,"n/a")</f>
        <v>1.346707088261434E-2</v>
      </c>
      <c r="R146" s="156">
        <f>IFERROR(('Tor Emp Adj'!R146/'Tor Emp Adj'!M146)^(1/5)-1,"n/a")</f>
        <v>2.0550102770384493E-2</v>
      </c>
      <c r="S146" s="156">
        <f>IFERROR(('Tor Emp Adj'!S146/'Tor Emp Adj'!N146)^(1/5)-1,"n/a")</f>
        <v>9.635652147652829E-3</v>
      </c>
      <c r="T146" s="156">
        <f>IFERROR(('Tor Emp Adj'!T146/'Tor Emp Adj'!O146)^(1/5)-1,"n/a")</f>
        <v>3.3850477635225529E-2</v>
      </c>
      <c r="U146" s="156">
        <f>IFERROR(('Tor Emp Adj'!U146/'Tor Emp Adj'!P146)^(1/5)-1,"n/a")</f>
        <v>3.018856049804497E-2</v>
      </c>
      <c r="V146" s="156">
        <f>IFERROR(('Tor Emp Adj'!V146/'Tor Emp Adj'!Q146)^(1/5)-1,"n/a")</f>
        <v>2.3980771352575259E-2</v>
      </c>
      <c r="W146" s="156">
        <f>IFERROR(('Tor Emp Adj'!W146/'Tor Emp Adj'!R146)^(1/5)-1,"n/a")</f>
        <v>-3.8726290681537767E-3</v>
      </c>
      <c r="X146" s="156">
        <f>IFERROR(('Tor Emp Adj'!X146/'Tor Emp Adj'!S146)^(1/5)-1,"n/a")</f>
        <v>3.9553534164347148E-2</v>
      </c>
      <c r="Y146" s="156">
        <f>IFERROR(('Tor Emp Adj'!Y146/'Tor Emp Adj'!T146)^(1/5)-1,"n/a")</f>
        <v>-1.8127290342839109E-2</v>
      </c>
    </row>
    <row r="147" spans="1:25" x14ac:dyDescent="0.25">
      <c r="A147" s="7" t="s">
        <v>140</v>
      </c>
      <c r="B147" s="7"/>
      <c r="C147" s="14">
        <v>5611</v>
      </c>
      <c r="D147" s="65"/>
      <c r="E147" s="65"/>
      <c r="F147" s="65"/>
      <c r="G147" s="65"/>
      <c r="H147" s="65"/>
      <c r="I147" s="70" t="str">
        <f>IFERROR(('Tor Emp Adj'!I147/'Tor Emp Adj'!D147)^(1/5)-1,"n/a")</f>
        <v>n/a</v>
      </c>
      <c r="J147" s="70" t="str">
        <f>IFERROR(('Tor Emp Adj'!J147/'Tor Emp Adj'!E147)^(1/5)-1,"n/a")</f>
        <v>n/a</v>
      </c>
      <c r="K147" s="70" t="str">
        <f>IFERROR(('Tor Emp Adj'!K147/'Tor Emp Adj'!F147)^(1/5)-1,"n/a")</f>
        <v>n/a</v>
      </c>
      <c r="L147" s="70" t="str">
        <f>IFERROR(('Tor Emp Adj'!L147/'Tor Emp Adj'!G147)^(1/5)-1,"n/a")</f>
        <v>n/a</v>
      </c>
      <c r="M147" s="156" t="str">
        <f>IFERROR(('Tor Emp Adj'!M147/'Tor Emp Adj'!H147)^(1/5)-1,"n/a")</f>
        <v>n/a</v>
      </c>
      <c r="N147" s="156" t="str">
        <f>IFERROR(('Tor Emp Adj'!N147/'Tor Emp Adj'!I147)^(1/5)-1,"n/a")</f>
        <v>n/a</v>
      </c>
      <c r="O147" s="156" t="str">
        <f>IFERROR(('Tor Emp Adj'!O147/'Tor Emp Adj'!J147)^(1/5)-1,"n/a")</f>
        <v>n/a</v>
      </c>
      <c r="P147" s="156" t="str">
        <f>IFERROR(('Tor Emp Adj'!P147/'Tor Emp Adj'!K147)^(1/5)-1,"n/a")</f>
        <v>n/a</v>
      </c>
      <c r="Q147" s="156" t="str">
        <f>IFERROR(('Tor Emp Adj'!Q147/'Tor Emp Adj'!L147)^(1/5)-1,"n/a")</f>
        <v>n/a</v>
      </c>
      <c r="R147" s="156" t="str">
        <f>IFERROR(('Tor Emp Adj'!R147/'Tor Emp Adj'!M147)^(1/5)-1,"n/a")</f>
        <v>n/a</v>
      </c>
      <c r="S147" s="156" t="str">
        <f>IFERROR(('Tor Emp Adj'!S147/'Tor Emp Adj'!N147)^(1/5)-1,"n/a")</f>
        <v>n/a</v>
      </c>
      <c r="T147" s="156">
        <f>IFERROR(('Tor Emp Adj'!T147/'Tor Emp Adj'!O147)^(1/5)-1,"n/a")</f>
        <v>-1</v>
      </c>
      <c r="U147" s="156" t="str">
        <f>IFERROR(('Tor Emp Adj'!U147/'Tor Emp Adj'!P147)^(1/5)-1,"n/a")</f>
        <v>n/a</v>
      </c>
      <c r="V147" s="156" t="str">
        <f>IFERROR(('Tor Emp Adj'!V147/'Tor Emp Adj'!Q147)^(1/5)-1,"n/a")</f>
        <v>n/a</v>
      </c>
      <c r="W147" s="156" t="str">
        <f>IFERROR(('Tor Emp Adj'!W147/'Tor Emp Adj'!R147)^(1/5)-1,"n/a")</f>
        <v>n/a</v>
      </c>
      <c r="X147" s="156" t="str">
        <f>IFERROR(('Tor Emp Adj'!X147/'Tor Emp Adj'!S147)^(1/5)-1,"n/a")</f>
        <v>n/a</v>
      </c>
      <c r="Y147" s="156" t="str">
        <f>IFERROR(('Tor Emp Adj'!Y147/'Tor Emp Adj'!T147)^(1/5)-1,"n/a")</f>
        <v>n/a</v>
      </c>
    </row>
    <row r="148" spans="1:25" x14ac:dyDescent="0.25">
      <c r="A148" s="7" t="s">
        <v>141</v>
      </c>
      <c r="B148" s="7"/>
      <c r="C148" s="14">
        <v>5613</v>
      </c>
      <c r="D148" s="65"/>
      <c r="E148" s="65"/>
      <c r="F148" s="65"/>
      <c r="G148" s="65"/>
      <c r="H148" s="65"/>
      <c r="I148" s="70">
        <f>IFERROR(('Tor Emp Adj'!I148/'Tor Emp Adj'!D148)^(1/5)-1,"n/a")</f>
        <v>-2.0161594098729085E-2</v>
      </c>
      <c r="J148" s="70">
        <f>IFERROR(('Tor Emp Adj'!J148/'Tor Emp Adj'!E148)^(1/5)-1,"n/a")</f>
        <v>1.5552641821250157E-2</v>
      </c>
      <c r="K148" s="70">
        <f>IFERROR(('Tor Emp Adj'!K148/'Tor Emp Adj'!F148)^(1/5)-1,"n/a")</f>
        <v>3.076330454126186E-2</v>
      </c>
      <c r="L148" s="70">
        <f>IFERROR(('Tor Emp Adj'!L148/'Tor Emp Adj'!G148)^(1/5)-1,"n/a")</f>
        <v>-1.472931199940819E-2</v>
      </c>
      <c r="M148" s="156">
        <f>IFERROR(('Tor Emp Adj'!M148/'Tor Emp Adj'!H148)^(1/5)-1,"n/a")</f>
        <v>-3.5996018767410987E-2</v>
      </c>
      <c r="N148" s="156">
        <f>IFERROR(('Tor Emp Adj'!N148/'Tor Emp Adj'!I148)^(1/5)-1,"n/a")</f>
        <v>5.9597810187551614E-2</v>
      </c>
      <c r="O148" s="156">
        <f>IFERROR(('Tor Emp Adj'!O148/'Tor Emp Adj'!J148)^(1/5)-1,"n/a")</f>
        <v>8.7607711742906158E-2</v>
      </c>
      <c r="P148" s="156">
        <f>IFERROR(('Tor Emp Adj'!P148/'Tor Emp Adj'!K148)^(1/5)-1,"n/a")</f>
        <v>-5.7871385684787779E-2</v>
      </c>
      <c r="Q148" s="156">
        <f>IFERROR(('Tor Emp Adj'!Q148/'Tor Emp Adj'!L148)^(1/5)-1,"n/a")</f>
        <v>1.1489500274899589E-2</v>
      </c>
      <c r="R148" s="156">
        <f>IFERROR(('Tor Emp Adj'!R148/'Tor Emp Adj'!M148)^(1/5)-1,"n/a")</f>
        <v>6.2236711138109246E-2</v>
      </c>
      <c r="S148" s="156">
        <f>IFERROR(('Tor Emp Adj'!S148/'Tor Emp Adj'!N148)^(1/5)-1,"n/a")</f>
        <v>6.2004911707323362E-2</v>
      </c>
      <c r="T148" s="156">
        <f>IFERROR(('Tor Emp Adj'!T148/'Tor Emp Adj'!O148)^(1/5)-1,"n/a")</f>
        <v>-1.8134414189197368E-2</v>
      </c>
      <c r="U148" s="156">
        <f>IFERROR(('Tor Emp Adj'!U148/'Tor Emp Adj'!P148)^(1/5)-1,"n/a")</f>
        <v>-4.1023205186158096E-3</v>
      </c>
      <c r="V148" s="156">
        <f>IFERROR(('Tor Emp Adj'!V148/'Tor Emp Adj'!Q148)^(1/5)-1,"n/a")</f>
        <v>6.6183529601104851E-3</v>
      </c>
      <c r="W148" s="156">
        <f>IFERROR(('Tor Emp Adj'!W148/'Tor Emp Adj'!R148)^(1/5)-1,"n/a")</f>
        <v>2.1942633647094256E-2</v>
      </c>
      <c r="X148" s="156">
        <f>IFERROR(('Tor Emp Adj'!X148/'Tor Emp Adj'!S148)^(1/5)-1,"n/a")</f>
        <v>6.2983506123990285E-3</v>
      </c>
      <c r="Y148" s="156">
        <f>IFERROR(('Tor Emp Adj'!Y148/'Tor Emp Adj'!T148)^(1/5)-1,"n/a")</f>
        <v>-1.9626020528428434E-2</v>
      </c>
    </row>
    <row r="149" spans="1:25" x14ac:dyDescent="0.25">
      <c r="A149" s="7" t="s">
        <v>142</v>
      </c>
      <c r="B149" s="7"/>
      <c r="C149" s="14">
        <v>5614</v>
      </c>
      <c r="D149" s="65"/>
      <c r="E149" s="65"/>
      <c r="F149" s="65"/>
      <c r="G149" s="65"/>
      <c r="H149" s="65"/>
      <c r="I149" s="70">
        <f>IFERROR(('Tor Emp Adj'!I149/'Tor Emp Adj'!D149)^(1/5)-1,"n/a")</f>
        <v>0.148512719966998</v>
      </c>
      <c r="J149" s="70">
        <f>IFERROR(('Tor Emp Adj'!J149/'Tor Emp Adj'!E149)^(1/5)-1,"n/a")</f>
        <v>5.0771172044903778E-2</v>
      </c>
      <c r="K149" s="70">
        <f>IFERROR(('Tor Emp Adj'!K149/'Tor Emp Adj'!F149)^(1/5)-1,"n/a")</f>
        <v>2.7154689365775919E-3</v>
      </c>
      <c r="L149" s="70">
        <f>IFERROR(('Tor Emp Adj'!L149/'Tor Emp Adj'!G149)^(1/5)-1,"n/a")</f>
        <v>9.7198033306882925E-2</v>
      </c>
      <c r="M149" s="156">
        <f>IFERROR(('Tor Emp Adj'!M149/'Tor Emp Adj'!H149)^(1/5)-1,"n/a")</f>
        <v>3.8002697425530751E-2</v>
      </c>
      <c r="N149" s="156">
        <f>IFERROR(('Tor Emp Adj'!N149/'Tor Emp Adj'!I149)^(1/5)-1,"n/a")</f>
        <v>5.9621815002443457E-2</v>
      </c>
      <c r="O149" s="156">
        <f>IFERROR(('Tor Emp Adj'!O149/'Tor Emp Adj'!J149)^(1/5)-1,"n/a")</f>
        <v>5.6756234402025374E-2</v>
      </c>
      <c r="P149" s="156">
        <f>IFERROR(('Tor Emp Adj'!P149/'Tor Emp Adj'!K149)^(1/5)-1,"n/a")</f>
        <v>0.11384388653945554</v>
      </c>
      <c r="Q149" s="156">
        <f>IFERROR(('Tor Emp Adj'!Q149/'Tor Emp Adj'!L149)^(1/5)-1,"n/a")</f>
        <v>-5.6161630332555501E-2</v>
      </c>
      <c r="R149" s="156">
        <f>IFERROR(('Tor Emp Adj'!R149/'Tor Emp Adj'!M149)^(1/5)-1,"n/a")</f>
        <v>-4.7326338308539717E-2</v>
      </c>
      <c r="S149" s="156">
        <f>IFERROR(('Tor Emp Adj'!S149/'Tor Emp Adj'!N149)^(1/5)-1,"n/a")</f>
        <v>-0.10868731840685775</v>
      </c>
      <c r="T149" s="156">
        <f>IFERROR(('Tor Emp Adj'!T149/'Tor Emp Adj'!O149)^(1/5)-1,"n/a")</f>
        <v>5.8402223636131456E-3</v>
      </c>
      <c r="U149" s="156">
        <f>IFERROR(('Tor Emp Adj'!U149/'Tor Emp Adj'!P149)^(1/5)-1,"n/a")</f>
        <v>-8.6211404530732061E-2</v>
      </c>
      <c r="V149" s="156">
        <f>IFERROR(('Tor Emp Adj'!V149/'Tor Emp Adj'!Q149)^(1/5)-1,"n/a")</f>
        <v>-0.11912626230712864</v>
      </c>
      <c r="W149" s="156">
        <f>IFERROR(('Tor Emp Adj'!W149/'Tor Emp Adj'!R149)^(1/5)-1,"n/a")</f>
        <v>-3.5881429947823062E-2</v>
      </c>
      <c r="X149" s="156">
        <f>IFERROR(('Tor Emp Adj'!X149/'Tor Emp Adj'!S149)^(1/5)-1,"n/a")</f>
        <v>9.922663627256556E-2</v>
      </c>
      <c r="Y149" s="156">
        <f>IFERROR(('Tor Emp Adj'!Y149/'Tor Emp Adj'!T149)^(1/5)-1,"n/a")</f>
        <v>6.161593604556681E-2</v>
      </c>
    </row>
    <row r="150" spans="1:25" x14ac:dyDescent="0.25">
      <c r="A150" s="7" t="s">
        <v>143</v>
      </c>
      <c r="B150" s="7"/>
      <c r="C150" s="14" t="s">
        <v>206</v>
      </c>
      <c r="D150" s="65"/>
      <c r="E150" s="65"/>
      <c r="F150" s="65"/>
      <c r="G150" s="65"/>
      <c r="H150" s="65"/>
      <c r="I150" s="70">
        <f>IFERROR(('Tor Emp Adj'!I150/'Tor Emp Adj'!D150)^(1/5)-1,"n/a")</f>
        <v>7.056782327018718E-2</v>
      </c>
      <c r="J150" s="70">
        <f>IFERROR(('Tor Emp Adj'!J150/'Tor Emp Adj'!E150)^(1/5)-1,"n/a")</f>
        <v>8.6848185112547993E-2</v>
      </c>
      <c r="K150" s="70">
        <f>IFERROR(('Tor Emp Adj'!K150/'Tor Emp Adj'!F150)^(1/5)-1,"n/a")</f>
        <v>2.7630860069981722E-2</v>
      </c>
      <c r="L150" s="70">
        <f>IFERROR(('Tor Emp Adj'!L150/'Tor Emp Adj'!G150)^(1/5)-1,"n/a")</f>
        <v>2.9539463464776539E-2</v>
      </c>
      <c r="M150" s="156">
        <f>IFERROR(('Tor Emp Adj'!M150/'Tor Emp Adj'!H150)^(1/5)-1,"n/a")</f>
        <v>2.6881823898654345E-2</v>
      </c>
      <c r="N150" s="156">
        <f>IFERROR(('Tor Emp Adj'!N150/'Tor Emp Adj'!I150)^(1/5)-1,"n/a")</f>
        <v>7.9933561192798042E-2</v>
      </c>
      <c r="O150" s="156">
        <f>IFERROR(('Tor Emp Adj'!O150/'Tor Emp Adj'!J150)^(1/5)-1,"n/a")</f>
        <v>-9.810464334452984E-3</v>
      </c>
      <c r="P150" s="156">
        <f>IFERROR(('Tor Emp Adj'!P150/'Tor Emp Adj'!K150)^(1/5)-1,"n/a")</f>
        <v>-7.5804288132012232E-2</v>
      </c>
      <c r="Q150" s="156">
        <f>IFERROR(('Tor Emp Adj'!Q150/'Tor Emp Adj'!L150)^(1/5)-1,"n/a")</f>
        <v>-1.9738695185739896E-2</v>
      </c>
      <c r="R150" s="156">
        <f>IFERROR(('Tor Emp Adj'!R150/'Tor Emp Adj'!M150)^(1/5)-1,"n/a")</f>
        <v>-4.4569136188069347E-2</v>
      </c>
      <c r="S150" s="156">
        <f>IFERROR(('Tor Emp Adj'!S150/'Tor Emp Adj'!N150)^(1/5)-1,"n/a")</f>
        <v>-4.4740639345462574E-2</v>
      </c>
      <c r="T150" s="156">
        <f>IFERROR(('Tor Emp Adj'!T150/'Tor Emp Adj'!O150)^(1/5)-1,"n/a")</f>
        <v>5.2363652586910892E-3</v>
      </c>
      <c r="U150" s="156">
        <f>IFERROR(('Tor Emp Adj'!U150/'Tor Emp Adj'!P150)^(1/5)-1,"n/a")</f>
        <v>-3.095988355185586E-2</v>
      </c>
      <c r="V150" s="156">
        <f>IFERROR(('Tor Emp Adj'!V150/'Tor Emp Adj'!Q150)^(1/5)-1,"n/a")</f>
        <v>1.3315239251085131E-2</v>
      </c>
      <c r="W150" s="156">
        <f>IFERROR(('Tor Emp Adj'!W150/'Tor Emp Adj'!R150)^(1/5)-1,"n/a")</f>
        <v>-4.8601214183193964E-2</v>
      </c>
      <c r="X150" s="156">
        <f>IFERROR(('Tor Emp Adj'!X150/'Tor Emp Adj'!S150)^(1/5)-1,"n/a")</f>
        <v>2.3391414996099424E-2</v>
      </c>
      <c r="Y150" s="156">
        <f>IFERROR(('Tor Emp Adj'!Y150/'Tor Emp Adj'!T150)^(1/5)-1,"n/a")</f>
        <v>-0.14056630831514638</v>
      </c>
    </row>
    <row r="151" spans="1:25" x14ac:dyDescent="0.25">
      <c r="A151" s="7" t="s">
        <v>144</v>
      </c>
      <c r="B151" s="7"/>
      <c r="C151" s="14">
        <v>5615</v>
      </c>
      <c r="D151" s="65"/>
      <c r="E151" s="65"/>
      <c r="F151" s="65"/>
      <c r="G151" s="65"/>
      <c r="H151" s="65"/>
      <c r="I151" s="70">
        <f>IFERROR(('Tor Emp Adj'!I151/'Tor Emp Adj'!D151)^(1/5)-1,"n/a")</f>
        <v>-3.1344423467173255E-2</v>
      </c>
      <c r="J151" s="70">
        <f>IFERROR(('Tor Emp Adj'!J151/'Tor Emp Adj'!E151)^(1/5)-1,"n/a")</f>
        <v>-5.89081747839314E-2</v>
      </c>
      <c r="K151" s="70">
        <f>IFERROR(('Tor Emp Adj'!K151/'Tor Emp Adj'!F151)^(1/5)-1,"n/a")</f>
        <v>-1.7934554826457894E-2</v>
      </c>
      <c r="L151" s="70">
        <f>IFERROR(('Tor Emp Adj'!L151/'Tor Emp Adj'!G151)^(1/5)-1,"n/a")</f>
        <v>-6.019168981507339E-2</v>
      </c>
      <c r="M151" s="156">
        <f>IFERROR(('Tor Emp Adj'!M151/'Tor Emp Adj'!H151)^(1/5)-1,"n/a")</f>
        <v>5.4990972097855195E-2</v>
      </c>
      <c r="N151" s="156">
        <f>IFERROR(('Tor Emp Adj'!N151/'Tor Emp Adj'!I151)^(1/5)-1,"n/a")</f>
        <v>1.1227692758849939E-2</v>
      </c>
      <c r="O151" s="156">
        <f>IFERROR(('Tor Emp Adj'!O151/'Tor Emp Adj'!J151)^(1/5)-1,"n/a")</f>
        <v>4.6056486535404728E-2</v>
      </c>
      <c r="P151" s="156">
        <f>IFERROR(('Tor Emp Adj'!P151/'Tor Emp Adj'!K151)^(1/5)-1,"n/a")</f>
        <v>9.6809092033464328E-2</v>
      </c>
      <c r="Q151" s="156">
        <f>IFERROR(('Tor Emp Adj'!Q151/'Tor Emp Adj'!L151)^(1/5)-1,"n/a")</f>
        <v>0.10229997346689768</v>
      </c>
      <c r="R151" s="156">
        <f>IFERROR(('Tor Emp Adj'!R151/'Tor Emp Adj'!M151)^(1/5)-1,"n/a")</f>
        <v>2.4883657740985443E-2</v>
      </c>
      <c r="S151" s="156">
        <f>IFERROR(('Tor Emp Adj'!S151/'Tor Emp Adj'!N151)^(1/5)-1,"n/a")</f>
        <v>-2.7132388997456736E-2</v>
      </c>
      <c r="T151" s="156">
        <f>IFERROR(('Tor Emp Adj'!T151/'Tor Emp Adj'!O151)^(1/5)-1,"n/a")</f>
        <v>1.8242787897705171E-2</v>
      </c>
      <c r="U151" s="156">
        <f>IFERROR(('Tor Emp Adj'!U151/'Tor Emp Adj'!P151)^(1/5)-1,"n/a")</f>
        <v>-0.10376780801158247</v>
      </c>
      <c r="V151" s="156">
        <f>IFERROR(('Tor Emp Adj'!V151/'Tor Emp Adj'!Q151)^(1/5)-1,"n/a")</f>
        <v>1.5023679164748671E-2</v>
      </c>
      <c r="W151" s="156">
        <f>IFERROR(('Tor Emp Adj'!W151/'Tor Emp Adj'!R151)^(1/5)-1,"n/a")</f>
        <v>-0.15694089152351631</v>
      </c>
      <c r="X151" s="156">
        <f>IFERROR(('Tor Emp Adj'!X151/'Tor Emp Adj'!S151)^(1/5)-1,"n/a")</f>
        <v>2.0574483009483169E-2</v>
      </c>
      <c r="Y151" s="156">
        <f>IFERROR(('Tor Emp Adj'!Y151/'Tor Emp Adj'!T151)^(1/5)-1,"n/a")</f>
        <v>-3.7042667829063625E-3</v>
      </c>
    </row>
    <row r="152" spans="1:25" x14ac:dyDescent="0.25">
      <c r="A152" s="7" t="s">
        <v>145</v>
      </c>
      <c r="B152" s="7"/>
      <c r="C152" s="14">
        <v>5616</v>
      </c>
      <c r="D152" s="65"/>
      <c r="E152" s="65"/>
      <c r="F152" s="65"/>
      <c r="G152" s="65"/>
      <c r="H152" s="65"/>
      <c r="I152" s="70">
        <f>IFERROR(('Tor Emp Adj'!I152/'Tor Emp Adj'!D152)^(1/5)-1,"n/a")</f>
        <v>1.0693744392171745E-2</v>
      </c>
      <c r="J152" s="70">
        <f>IFERROR(('Tor Emp Adj'!J152/'Tor Emp Adj'!E152)^(1/5)-1,"n/a")</f>
        <v>9.7429999310931326E-2</v>
      </c>
      <c r="K152" s="70">
        <f>IFERROR(('Tor Emp Adj'!K152/'Tor Emp Adj'!F152)^(1/5)-1,"n/a")</f>
        <v>0.1057265196707482</v>
      </c>
      <c r="L152" s="70">
        <f>IFERROR(('Tor Emp Adj'!L152/'Tor Emp Adj'!G152)^(1/5)-1,"n/a")</f>
        <v>3.6695129668254944E-2</v>
      </c>
      <c r="M152" s="156">
        <f>IFERROR(('Tor Emp Adj'!M152/'Tor Emp Adj'!H152)^(1/5)-1,"n/a")</f>
        <v>6.982260959866049E-2</v>
      </c>
      <c r="N152" s="156">
        <f>IFERROR(('Tor Emp Adj'!N152/'Tor Emp Adj'!I152)^(1/5)-1,"n/a")</f>
        <v>-9.0597368900401376E-3</v>
      </c>
      <c r="O152" s="156">
        <f>IFERROR(('Tor Emp Adj'!O152/'Tor Emp Adj'!J152)^(1/5)-1,"n/a")</f>
        <v>-3.3607423329856778E-2</v>
      </c>
      <c r="P152" s="156">
        <f>IFERROR(('Tor Emp Adj'!P152/'Tor Emp Adj'!K152)^(1/5)-1,"n/a")</f>
        <v>1.258623542399695E-3</v>
      </c>
      <c r="Q152" s="156">
        <f>IFERROR(('Tor Emp Adj'!Q152/'Tor Emp Adj'!L152)^(1/5)-1,"n/a")</f>
        <v>4.1622819367898023E-2</v>
      </c>
      <c r="R152" s="156">
        <f>IFERROR(('Tor Emp Adj'!R152/'Tor Emp Adj'!M152)^(1/5)-1,"n/a")</f>
        <v>4.62759603240257E-2</v>
      </c>
      <c r="S152" s="156">
        <f>IFERROR(('Tor Emp Adj'!S152/'Tor Emp Adj'!N152)^(1/5)-1,"n/a")</f>
        <v>6.980754465074579E-2</v>
      </c>
      <c r="T152" s="156">
        <f>IFERROR(('Tor Emp Adj'!T152/'Tor Emp Adj'!O152)^(1/5)-1,"n/a")</f>
        <v>0.11573351657270203</v>
      </c>
      <c r="U152" s="156">
        <f>IFERROR(('Tor Emp Adj'!U152/'Tor Emp Adj'!P152)^(1/5)-1,"n/a")</f>
        <v>0.11059414806006385</v>
      </c>
      <c r="V152" s="156">
        <f>IFERROR(('Tor Emp Adj'!V152/'Tor Emp Adj'!Q152)^(1/5)-1,"n/a")</f>
        <v>8.5053069956136707E-2</v>
      </c>
      <c r="W152" s="156">
        <f>IFERROR(('Tor Emp Adj'!W152/'Tor Emp Adj'!R152)^(1/5)-1,"n/a")</f>
        <v>4.3411148315368742E-3</v>
      </c>
      <c r="X152" s="156">
        <f>IFERROR(('Tor Emp Adj'!X152/'Tor Emp Adj'!S152)^(1/5)-1,"n/a")</f>
        <v>7.4486405746762463E-2</v>
      </c>
      <c r="Y152" s="156">
        <f>IFERROR(('Tor Emp Adj'!Y152/'Tor Emp Adj'!T152)^(1/5)-1,"n/a")</f>
        <v>-5.4412191684497735E-2</v>
      </c>
    </row>
    <row r="153" spans="1:25" x14ac:dyDescent="0.25">
      <c r="A153" s="7" t="s">
        <v>146</v>
      </c>
      <c r="B153" s="7"/>
      <c r="C153" s="14">
        <v>5617</v>
      </c>
      <c r="D153" s="65"/>
      <c r="E153" s="65"/>
      <c r="F153" s="65"/>
      <c r="G153" s="65"/>
      <c r="H153" s="65"/>
      <c r="I153" s="70">
        <f>IFERROR(('Tor Emp Adj'!I153/'Tor Emp Adj'!D153)^(1/5)-1,"n/a")</f>
        <v>5.6387414952150383E-3</v>
      </c>
      <c r="J153" s="70">
        <f>IFERROR(('Tor Emp Adj'!J153/'Tor Emp Adj'!E153)^(1/5)-1,"n/a")</f>
        <v>-2.3347656553592944E-2</v>
      </c>
      <c r="K153" s="70">
        <f>IFERROR(('Tor Emp Adj'!K153/'Tor Emp Adj'!F153)^(1/5)-1,"n/a")</f>
        <v>3.6468871083643162E-2</v>
      </c>
      <c r="L153" s="70">
        <f>IFERROR(('Tor Emp Adj'!L153/'Tor Emp Adj'!G153)^(1/5)-1,"n/a")</f>
        <v>-4.9134871982871031E-3</v>
      </c>
      <c r="M153" s="156">
        <f>IFERROR(('Tor Emp Adj'!M153/'Tor Emp Adj'!H153)^(1/5)-1,"n/a")</f>
        <v>5.9666946979019864E-2</v>
      </c>
      <c r="N153" s="156">
        <f>IFERROR(('Tor Emp Adj'!N153/'Tor Emp Adj'!I153)^(1/5)-1,"n/a")</f>
        <v>3.8453997630940595E-3</v>
      </c>
      <c r="O153" s="156">
        <f>IFERROR(('Tor Emp Adj'!O153/'Tor Emp Adj'!J153)^(1/5)-1,"n/a")</f>
        <v>8.2646404145868324E-2</v>
      </c>
      <c r="P153" s="156">
        <f>IFERROR(('Tor Emp Adj'!P153/'Tor Emp Adj'!K153)^(1/5)-1,"n/a")</f>
        <v>-5.1333319805211719E-2</v>
      </c>
      <c r="Q153" s="156">
        <f>IFERROR(('Tor Emp Adj'!Q153/'Tor Emp Adj'!L153)^(1/5)-1,"n/a")</f>
        <v>2.9370133721963176E-2</v>
      </c>
      <c r="R153" s="156">
        <f>IFERROR(('Tor Emp Adj'!R153/'Tor Emp Adj'!M153)^(1/5)-1,"n/a")</f>
        <v>4.3050257863581409E-2</v>
      </c>
      <c r="S153" s="156">
        <f>IFERROR(('Tor Emp Adj'!S153/'Tor Emp Adj'!N153)^(1/5)-1,"n/a")</f>
        <v>4.1479360558074552E-2</v>
      </c>
      <c r="T153" s="156">
        <f>IFERROR(('Tor Emp Adj'!T153/'Tor Emp Adj'!O153)^(1/5)-1,"n/a")</f>
        <v>5.8660480273458493E-2</v>
      </c>
      <c r="U153" s="156">
        <f>IFERROR(('Tor Emp Adj'!U153/'Tor Emp Adj'!P153)^(1/5)-1,"n/a")</f>
        <v>0.10282750060353529</v>
      </c>
      <c r="V153" s="156">
        <f>IFERROR(('Tor Emp Adj'!V153/'Tor Emp Adj'!Q153)^(1/5)-1,"n/a")</f>
        <v>5.5257325867782203E-2</v>
      </c>
      <c r="W153" s="156">
        <f>IFERROR(('Tor Emp Adj'!W153/'Tor Emp Adj'!R153)^(1/5)-1,"n/a")</f>
        <v>3.5392956895618166E-2</v>
      </c>
      <c r="X153" s="156">
        <f>IFERROR(('Tor Emp Adj'!X153/'Tor Emp Adj'!S153)^(1/5)-1,"n/a")</f>
        <v>3.1373470371089729E-2</v>
      </c>
      <c r="Y153" s="156">
        <f>IFERROR(('Tor Emp Adj'!Y153/'Tor Emp Adj'!T153)^(1/5)-1,"n/a")</f>
        <v>-1.4047438745898311E-2</v>
      </c>
    </row>
    <row r="154" spans="1:25" x14ac:dyDescent="0.25">
      <c r="A154" s="6" t="s">
        <v>147</v>
      </c>
      <c r="B154" s="6"/>
      <c r="C154" s="14">
        <v>562</v>
      </c>
      <c r="D154" s="65"/>
      <c r="E154" s="65"/>
      <c r="F154" s="65"/>
      <c r="G154" s="65"/>
      <c r="H154" s="65"/>
      <c r="I154" s="70" t="str">
        <f>IFERROR(('Tor Emp Adj'!I154/'Tor Emp Adj'!D154)^(1/5)-1,"n/a")</f>
        <v>n/a</v>
      </c>
      <c r="J154" s="70" t="str">
        <f>IFERROR(('Tor Emp Adj'!J154/'Tor Emp Adj'!E154)^(1/5)-1,"n/a")</f>
        <v>n/a</v>
      </c>
      <c r="K154" s="70" t="str">
        <f>IFERROR(('Tor Emp Adj'!K154/'Tor Emp Adj'!F154)^(1/5)-1,"n/a")</f>
        <v>n/a</v>
      </c>
      <c r="L154" s="70" t="str">
        <f>IFERROR(('Tor Emp Adj'!L154/'Tor Emp Adj'!G154)^(1/5)-1,"n/a")</f>
        <v>n/a</v>
      </c>
      <c r="M154" s="156" t="str">
        <f>IFERROR(('Tor Emp Adj'!M154/'Tor Emp Adj'!H154)^(1/5)-1,"n/a")</f>
        <v>n/a</v>
      </c>
      <c r="N154" s="156" t="str">
        <f>IFERROR(('Tor Emp Adj'!N154/'Tor Emp Adj'!I154)^(1/5)-1,"n/a")</f>
        <v>n/a</v>
      </c>
      <c r="O154" s="156" t="str">
        <f>IFERROR(('Tor Emp Adj'!O154/'Tor Emp Adj'!J154)^(1/5)-1,"n/a")</f>
        <v>n/a</v>
      </c>
      <c r="P154" s="156" t="str">
        <f>IFERROR(('Tor Emp Adj'!P154/'Tor Emp Adj'!K154)^(1/5)-1,"n/a")</f>
        <v>n/a</v>
      </c>
      <c r="Q154" s="156" t="str">
        <f>IFERROR(('Tor Emp Adj'!Q154/'Tor Emp Adj'!L154)^(1/5)-1,"n/a")</f>
        <v>n/a</v>
      </c>
      <c r="R154" s="156" t="str">
        <f>IFERROR(('Tor Emp Adj'!R154/'Tor Emp Adj'!M154)^(1/5)-1,"n/a")</f>
        <v>n/a</v>
      </c>
      <c r="S154" s="156" t="str">
        <f>IFERROR(('Tor Emp Adj'!S154/'Tor Emp Adj'!N154)^(1/5)-1,"n/a")</f>
        <v>n/a</v>
      </c>
      <c r="T154" s="156" t="str">
        <f>IFERROR(('Tor Emp Adj'!T154/'Tor Emp Adj'!O154)^(1/5)-1,"n/a")</f>
        <v>n/a</v>
      </c>
      <c r="U154" s="156">
        <f>IFERROR(('Tor Emp Adj'!U154/'Tor Emp Adj'!P154)^(1/5)-1,"n/a")</f>
        <v>-1</v>
      </c>
      <c r="V154" s="156" t="str">
        <f>IFERROR(('Tor Emp Adj'!V154/'Tor Emp Adj'!Q154)^(1/5)-1,"n/a")</f>
        <v>n/a</v>
      </c>
      <c r="W154" s="156" t="str">
        <f>IFERROR(('Tor Emp Adj'!W154/'Tor Emp Adj'!R154)^(1/5)-1,"n/a")</f>
        <v>n/a</v>
      </c>
      <c r="X154" s="156">
        <f>IFERROR(('Tor Emp Adj'!X154/'Tor Emp Adj'!S154)^(1/5)-1,"n/a")</f>
        <v>-5.2679158084799727E-2</v>
      </c>
      <c r="Y154" s="156">
        <f>IFERROR(('Tor Emp Adj'!Y154/'Tor Emp Adj'!T154)^(1/5)-1,"n/a")</f>
        <v>7.1800084556406629E-2</v>
      </c>
    </row>
    <row r="155" spans="1:25" x14ac:dyDescent="0.25">
      <c r="A155" s="5" t="s">
        <v>148</v>
      </c>
      <c r="B155" s="5"/>
      <c r="C155" s="13">
        <v>61</v>
      </c>
      <c r="D155" s="64"/>
      <c r="E155" s="64"/>
      <c r="F155" s="64"/>
      <c r="G155" s="64"/>
      <c r="H155" s="64"/>
      <c r="I155" s="69">
        <f>IFERROR(('Tor Emp Adj'!I155/'Tor Emp Adj'!D155)^(1/5)-1,"n/a")</f>
        <v>-1.5963671558943515E-2</v>
      </c>
      <c r="J155" s="69">
        <f>IFERROR(('Tor Emp Adj'!J155/'Tor Emp Adj'!E155)^(1/5)-1,"n/a")</f>
        <v>-1.1900803154240913E-2</v>
      </c>
      <c r="K155" s="69">
        <f>IFERROR(('Tor Emp Adj'!K155/'Tor Emp Adj'!F155)^(1/5)-1,"n/a")</f>
        <v>-2.0089903664333164E-4</v>
      </c>
      <c r="L155" s="69">
        <f>IFERROR(('Tor Emp Adj'!L155/'Tor Emp Adj'!G155)^(1/5)-1,"n/a")</f>
        <v>7.0429480677762779E-2</v>
      </c>
      <c r="M155" s="155">
        <f>IFERROR(('Tor Emp Adj'!M155/'Tor Emp Adj'!H155)^(1/5)-1,"n/a")</f>
        <v>7.3055462402975335E-2</v>
      </c>
      <c r="N155" s="155">
        <f>IFERROR(('Tor Emp Adj'!N155/'Tor Emp Adj'!I155)^(1/5)-1,"n/a")</f>
        <v>9.3665686275373528E-2</v>
      </c>
      <c r="O155" s="155">
        <f>IFERROR(('Tor Emp Adj'!O155/'Tor Emp Adj'!J155)^(1/5)-1,"n/a")</f>
        <v>9.4720449864507117E-2</v>
      </c>
      <c r="P155" s="155">
        <f>IFERROR(('Tor Emp Adj'!P155/'Tor Emp Adj'!K155)^(1/5)-1,"n/a")</f>
        <v>7.0904802473098938E-2</v>
      </c>
      <c r="Q155" s="155">
        <f>IFERROR(('Tor Emp Adj'!Q155/'Tor Emp Adj'!L155)^(1/5)-1,"n/a")</f>
        <v>6.6574752220225353E-3</v>
      </c>
      <c r="R155" s="155">
        <f>IFERROR(('Tor Emp Adj'!R155/'Tor Emp Adj'!M155)^(1/5)-1,"n/a")</f>
        <v>2.5617677935772853E-2</v>
      </c>
      <c r="S155" s="155">
        <f>IFERROR(('Tor Emp Adj'!S155/'Tor Emp Adj'!N155)^(1/5)-1,"n/a")</f>
        <v>-6.2883486059728266E-3</v>
      </c>
      <c r="T155" s="155">
        <f>IFERROR(('Tor Emp Adj'!T155/'Tor Emp Adj'!O155)^(1/5)-1,"n/a")</f>
        <v>1.233801848273397E-2</v>
      </c>
      <c r="U155" s="155">
        <f>IFERROR(('Tor Emp Adj'!U155/'Tor Emp Adj'!P155)^(1/5)-1,"n/a")</f>
        <v>6.3103736696537016E-3</v>
      </c>
      <c r="V155" s="155">
        <f>IFERROR(('Tor Emp Adj'!V155/'Tor Emp Adj'!Q155)^(1/5)-1,"n/a")</f>
        <v>2.1465402086627838E-2</v>
      </c>
      <c r="W155" s="155">
        <f>IFERROR(('Tor Emp Adj'!W155/'Tor Emp Adj'!R155)^(1/5)-1,"n/a")</f>
        <v>1.0449967966580598E-2</v>
      </c>
      <c r="X155" s="155">
        <f>IFERROR(('Tor Emp Adj'!X155/'Tor Emp Adj'!S155)^(1/5)-1,"n/a")</f>
        <v>1.2354717684169847E-2</v>
      </c>
      <c r="Y155" s="155">
        <f>IFERROR(('Tor Emp Adj'!Y155/'Tor Emp Adj'!T155)^(1/5)-1,"n/a")</f>
        <v>2.4878137200282202E-2</v>
      </c>
    </row>
    <row r="156" spans="1:25" x14ac:dyDescent="0.25">
      <c r="A156" s="7" t="s">
        <v>149</v>
      </c>
      <c r="B156" s="7"/>
      <c r="C156" s="14">
        <v>6111</v>
      </c>
      <c r="D156" s="65"/>
      <c r="E156" s="65"/>
      <c r="F156" s="65"/>
      <c r="G156" s="65"/>
      <c r="H156" s="65"/>
      <c r="I156" s="70">
        <f>IFERROR(('Tor Emp Adj'!I156/'Tor Emp Adj'!D156)^(1/5)-1,"n/a")</f>
        <v>-3.6882691524911415E-2</v>
      </c>
      <c r="J156" s="70">
        <f>IFERROR(('Tor Emp Adj'!J156/'Tor Emp Adj'!E156)^(1/5)-1,"n/a")</f>
        <v>-2.2792043348646596E-2</v>
      </c>
      <c r="K156" s="70">
        <f>IFERROR(('Tor Emp Adj'!K156/'Tor Emp Adj'!F156)^(1/5)-1,"n/a")</f>
        <v>4.989357427326313E-3</v>
      </c>
      <c r="L156" s="70">
        <f>IFERROR(('Tor Emp Adj'!L156/'Tor Emp Adj'!G156)^(1/5)-1,"n/a")</f>
        <v>2.3759597858005632E-2</v>
      </c>
      <c r="M156" s="156">
        <f>IFERROR(('Tor Emp Adj'!M156/'Tor Emp Adj'!H156)^(1/5)-1,"n/a")</f>
        <v>5.8170727712728798E-2</v>
      </c>
      <c r="N156" s="156">
        <f>IFERROR(('Tor Emp Adj'!N156/'Tor Emp Adj'!I156)^(1/5)-1,"n/a")</f>
        <v>8.8771745307982597E-2</v>
      </c>
      <c r="O156" s="156">
        <f>IFERROR(('Tor Emp Adj'!O156/'Tor Emp Adj'!J156)^(1/5)-1,"n/a")</f>
        <v>7.8402029627215208E-2</v>
      </c>
      <c r="P156" s="156">
        <f>IFERROR(('Tor Emp Adj'!P156/'Tor Emp Adj'!K156)^(1/5)-1,"n/a")</f>
        <v>3.9984257521358257E-2</v>
      </c>
      <c r="Q156" s="156">
        <f>IFERROR(('Tor Emp Adj'!Q156/'Tor Emp Adj'!L156)^(1/5)-1,"n/a")</f>
        <v>-6.3922988381663881E-3</v>
      </c>
      <c r="R156" s="156">
        <f>IFERROR(('Tor Emp Adj'!R156/'Tor Emp Adj'!M156)^(1/5)-1,"n/a")</f>
        <v>1.6589709871817515E-2</v>
      </c>
      <c r="S156" s="156">
        <f>IFERROR(('Tor Emp Adj'!S156/'Tor Emp Adj'!N156)^(1/5)-1,"n/a")</f>
        <v>5.0989762806212813E-3</v>
      </c>
      <c r="T156" s="156">
        <f>IFERROR(('Tor Emp Adj'!T156/'Tor Emp Adj'!O156)^(1/5)-1,"n/a")</f>
        <v>2.724903149357627E-2</v>
      </c>
      <c r="U156" s="156">
        <f>IFERROR(('Tor Emp Adj'!U156/'Tor Emp Adj'!P156)^(1/5)-1,"n/a")</f>
        <v>-1.9847243322890229E-3</v>
      </c>
      <c r="V156" s="156">
        <f>IFERROR(('Tor Emp Adj'!V156/'Tor Emp Adj'!Q156)^(1/5)-1,"n/a")</f>
        <v>6.5757714471144091E-3</v>
      </c>
      <c r="W156" s="156">
        <f>IFERROR(('Tor Emp Adj'!W156/'Tor Emp Adj'!R156)^(1/5)-1,"n/a")</f>
        <v>1.9598098765839733E-2</v>
      </c>
      <c r="X156" s="156">
        <f>IFERROR(('Tor Emp Adj'!X156/'Tor Emp Adj'!S156)^(1/5)-1,"n/a")</f>
        <v>-3.8323686786080113E-2</v>
      </c>
      <c r="Y156" s="156">
        <f>IFERROR(('Tor Emp Adj'!Y156/'Tor Emp Adj'!T156)^(1/5)-1,"n/a")</f>
        <v>-2.0565572087977602E-2</v>
      </c>
    </row>
    <row r="157" spans="1:25" x14ac:dyDescent="0.25">
      <c r="A157" s="7" t="s">
        <v>150</v>
      </c>
      <c r="B157" s="7"/>
      <c r="C157" s="14">
        <v>6112</v>
      </c>
      <c r="D157" s="65"/>
      <c r="E157" s="65"/>
      <c r="F157" s="65"/>
      <c r="G157" s="65"/>
      <c r="H157" s="65"/>
      <c r="I157" s="70">
        <f>IFERROR(('Tor Emp Adj'!I157/'Tor Emp Adj'!D157)^(1/5)-1,"n/a")</f>
        <v>0.12723722465766674</v>
      </c>
      <c r="J157" s="70">
        <f>IFERROR(('Tor Emp Adj'!J157/'Tor Emp Adj'!E157)^(1/5)-1,"n/a")</f>
        <v>-7.1156818034437186E-2</v>
      </c>
      <c r="K157" s="70">
        <f>IFERROR(('Tor Emp Adj'!K157/'Tor Emp Adj'!F157)^(1/5)-1,"n/a")</f>
        <v>5.0254473393808397E-2</v>
      </c>
      <c r="L157" s="70">
        <f>IFERROR(('Tor Emp Adj'!L157/'Tor Emp Adj'!G157)^(1/5)-1,"n/a")</f>
        <v>0.10106011592261877</v>
      </c>
      <c r="M157" s="156">
        <f>IFERROR(('Tor Emp Adj'!M157/'Tor Emp Adj'!H157)^(1/5)-1,"n/a")</f>
        <v>9.1248271387735169E-2</v>
      </c>
      <c r="N157" s="156">
        <f>IFERROR(('Tor Emp Adj'!N157/'Tor Emp Adj'!I157)^(1/5)-1,"n/a")</f>
        <v>7.3818326647131505E-2</v>
      </c>
      <c r="O157" s="156">
        <f>IFERROR(('Tor Emp Adj'!O157/'Tor Emp Adj'!J157)^(1/5)-1,"n/a")</f>
        <v>0.24690673181753708</v>
      </c>
      <c r="P157" s="156">
        <f>IFERROR(('Tor Emp Adj'!P157/'Tor Emp Adj'!K157)^(1/5)-1,"n/a")</f>
        <v>9.2377042399125697E-2</v>
      </c>
      <c r="Q157" s="156">
        <f>IFERROR(('Tor Emp Adj'!Q157/'Tor Emp Adj'!L157)^(1/5)-1,"n/a")</f>
        <v>8.0963744389287884E-2</v>
      </c>
      <c r="R157" s="156">
        <f>IFERROR(('Tor Emp Adj'!R157/'Tor Emp Adj'!M157)^(1/5)-1,"n/a")</f>
        <v>-6.8575005562941937E-3</v>
      </c>
      <c r="S157" s="156">
        <f>IFERROR(('Tor Emp Adj'!S157/'Tor Emp Adj'!N157)^(1/5)-1,"n/a")</f>
        <v>-7.8929432876886918E-2</v>
      </c>
      <c r="T157" s="156">
        <f>IFERROR(('Tor Emp Adj'!T157/'Tor Emp Adj'!O157)^(1/5)-1,"n/a")</f>
        <v>-4.5213719218590853E-2</v>
      </c>
      <c r="U157" s="156">
        <f>IFERROR(('Tor Emp Adj'!U157/'Tor Emp Adj'!P157)^(1/5)-1,"n/a")</f>
        <v>4.4887068163478316E-2</v>
      </c>
      <c r="V157" s="156">
        <f>IFERROR(('Tor Emp Adj'!V157/'Tor Emp Adj'!Q157)^(1/5)-1,"n/a")</f>
        <v>-2.6619420716863962E-2</v>
      </c>
      <c r="W157" s="156">
        <f>IFERROR(('Tor Emp Adj'!W157/'Tor Emp Adj'!R157)^(1/5)-1,"n/a")</f>
        <v>-2.7839943012830437E-2</v>
      </c>
      <c r="X157" s="156">
        <f>IFERROR(('Tor Emp Adj'!X157/'Tor Emp Adj'!S157)^(1/5)-1,"n/a")</f>
        <v>0.13923614711240417</v>
      </c>
      <c r="Y157" s="156">
        <f>IFERROR(('Tor Emp Adj'!Y157/'Tor Emp Adj'!T157)^(1/5)-1,"n/a")</f>
        <v>8.2899869651907876E-2</v>
      </c>
    </row>
    <row r="158" spans="1:25" x14ac:dyDescent="0.25">
      <c r="A158" s="7" t="s">
        <v>151</v>
      </c>
      <c r="B158" s="7"/>
      <c r="C158" s="14">
        <v>6113</v>
      </c>
      <c r="D158" s="65"/>
      <c r="E158" s="65"/>
      <c r="F158" s="65"/>
      <c r="G158" s="65"/>
      <c r="H158" s="65"/>
      <c r="I158" s="70">
        <f>IFERROR(('Tor Emp Adj'!I158/'Tor Emp Adj'!D158)^(1/5)-1,"n/a")</f>
        <v>-3.4914286821947638E-3</v>
      </c>
      <c r="J158" s="70">
        <f>IFERROR(('Tor Emp Adj'!J158/'Tor Emp Adj'!E158)^(1/5)-1,"n/a")</f>
        <v>1.1295328869441956E-2</v>
      </c>
      <c r="K158" s="70">
        <f>IFERROR(('Tor Emp Adj'!K158/'Tor Emp Adj'!F158)^(1/5)-1,"n/a")</f>
        <v>3.1579001108801297E-3</v>
      </c>
      <c r="L158" s="70">
        <f>IFERROR(('Tor Emp Adj'!L158/'Tor Emp Adj'!G158)^(1/5)-1,"n/a")</f>
        <v>0.1762400310002441</v>
      </c>
      <c r="M158" s="156">
        <f>IFERROR(('Tor Emp Adj'!M158/'Tor Emp Adj'!H158)^(1/5)-1,"n/a")</f>
        <v>0.14403853229019026</v>
      </c>
      <c r="N158" s="156">
        <f>IFERROR(('Tor Emp Adj'!N158/'Tor Emp Adj'!I158)^(1/5)-1,"n/a")</f>
        <v>8.8835370050845075E-2</v>
      </c>
      <c r="O158" s="156">
        <f>IFERROR(('Tor Emp Adj'!O158/'Tor Emp Adj'!J158)^(1/5)-1,"n/a")</f>
        <v>0.12927923967530974</v>
      </c>
      <c r="P158" s="156">
        <f>IFERROR(('Tor Emp Adj'!P158/'Tor Emp Adj'!K158)^(1/5)-1,"n/a")</f>
        <v>0.11499272306513131</v>
      </c>
      <c r="Q158" s="156">
        <f>IFERROR(('Tor Emp Adj'!Q158/'Tor Emp Adj'!L158)^(1/5)-1,"n/a")</f>
        <v>-2.7255494432211425E-2</v>
      </c>
      <c r="R158" s="156">
        <f>IFERROR(('Tor Emp Adj'!R158/'Tor Emp Adj'!M158)^(1/5)-1,"n/a")</f>
        <v>1.5408284267921069E-2</v>
      </c>
      <c r="S158" s="156">
        <f>IFERROR(('Tor Emp Adj'!S158/'Tor Emp Adj'!N158)^(1/5)-1,"n/a")</f>
        <v>-2.3400544149018154E-3</v>
      </c>
      <c r="T158" s="156">
        <f>IFERROR(('Tor Emp Adj'!T158/'Tor Emp Adj'!O158)^(1/5)-1,"n/a")</f>
        <v>-3.4702491646901867E-3</v>
      </c>
      <c r="U158" s="156">
        <f>IFERROR(('Tor Emp Adj'!U158/'Tor Emp Adj'!P158)^(1/5)-1,"n/a")</f>
        <v>1.5965656035437981E-2</v>
      </c>
      <c r="V158" s="156">
        <f>IFERROR(('Tor Emp Adj'!V158/'Tor Emp Adj'!Q158)^(1/5)-1,"n/a")</f>
        <v>3.1972071775757227E-2</v>
      </c>
      <c r="W158" s="156">
        <f>IFERROR(('Tor Emp Adj'!W158/'Tor Emp Adj'!R158)^(1/5)-1,"n/a")</f>
        <v>2.4337279931434086E-2</v>
      </c>
      <c r="X158" s="156">
        <f>IFERROR(('Tor Emp Adj'!X158/'Tor Emp Adj'!S158)^(1/5)-1,"n/a")</f>
        <v>3.4337088401656279E-2</v>
      </c>
      <c r="Y158" s="156">
        <f>IFERROR(('Tor Emp Adj'!Y158/'Tor Emp Adj'!T158)^(1/5)-1,"n/a")</f>
        <v>6.7725625906668085E-2</v>
      </c>
    </row>
    <row r="159" spans="1:25" x14ac:dyDescent="0.25">
      <c r="A159" s="7" t="s">
        <v>152</v>
      </c>
      <c r="B159" s="7"/>
      <c r="C159" s="14" t="s">
        <v>207</v>
      </c>
      <c r="D159" s="65"/>
      <c r="E159" s="65"/>
      <c r="F159" s="65"/>
      <c r="G159" s="65"/>
      <c r="H159" s="65"/>
      <c r="I159" s="70">
        <f>IFERROR(('Tor Emp Adj'!I159/'Tor Emp Adj'!D159)^(1/5)-1,"n/a")</f>
        <v>-2.8816407719935433E-2</v>
      </c>
      <c r="J159" s="70">
        <f>IFERROR(('Tor Emp Adj'!J159/'Tor Emp Adj'!E159)^(1/5)-1,"n/a")</f>
        <v>3.8015482132556455E-2</v>
      </c>
      <c r="K159" s="70">
        <f>IFERROR(('Tor Emp Adj'!K159/'Tor Emp Adj'!F159)^(1/5)-1,"n/a")</f>
        <v>-5.6949542124625219E-2</v>
      </c>
      <c r="L159" s="70">
        <f>IFERROR(('Tor Emp Adj'!L159/'Tor Emp Adj'!G159)^(1/5)-1,"n/a")</f>
        <v>0.11797931103330339</v>
      </c>
      <c r="M159" s="156">
        <f>IFERROR(('Tor Emp Adj'!M159/'Tor Emp Adj'!H159)^(1/5)-1,"n/a")</f>
        <v>3.6752118905377218E-2</v>
      </c>
      <c r="N159" s="156">
        <f>IFERROR(('Tor Emp Adj'!N159/'Tor Emp Adj'!I159)^(1/5)-1,"n/a")</f>
        <v>0.13688508351366746</v>
      </c>
      <c r="O159" s="156">
        <f>IFERROR(('Tor Emp Adj'!O159/'Tor Emp Adj'!J159)^(1/5)-1,"n/a")</f>
        <v>4.6491214921689172E-2</v>
      </c>
      <c r="P159" s="156">
        <f>IFERROR(('Tor Emp Adj'!P159/'Tor Emp Adj'!K159)^(1/5)-1,"n/a")</f>
        <v>0.14403283422116653</v>
      </c>
      <c r="Q159" s="156">
        <f>IFERROR(('Tor Emp Adj'!Q159/'Tor Emp Adj'!L159)^(1/5)-1,"n/a")</f>
        <v>4.5033899610914752E-2</v>
      </c>
      <c r="R159" s="156">
        <f>IFERROR(('Tor Emp Adj'!R159/'Tor Emp Adj'!M159)^(1/5)-1,"n/a")</f>
        <v>8.036154748301394E-2</v>
      </c>
      <c r="S159" s="156">
        <f>IFERROR(('Tor Emp Adj'!S159/'Tor Emp Adj'!N159)^(1/5)-1,"n/a")</f>
        <v>-2.5925757927344972E-2</v>
      </c>
      <c r="T159" s="156">
        <f>IFERROR(('Tor Emp Adj'!T159/'Tor Emp Adj'!O159)^(1/5)-1,"n/a")</f>
        <v>1.279206255956411E-2</v>
      </c>
      <c r="U159" s="156">
        <f>IFERROR(('Tor Emp Adj'!U159/'Tor Emp Adj'!P159)^(1/5)-1,"n/a")</f>
        <v>-1.9320754377075033E-2</v>
      </c>
      <c r="V159" s="156">
        <f>IFERROR(('Tor Emp Adj'!V159/'Tor Emp Adj'!Q159)^(1/5)-1,"n/a")</f>
        <v>8.2912483043619423E-2</v>
      </c>
      <c r="W159" s="156">
        <f>IFERROR(('Tor Emp Adj'!W159/'Tor Emp Adj'!R159)^(1/5)-1,"n/a")</f>
        <v>8.8355189577036253E-3</v>
      </c>
      <c r="X159" s="156">
        <f>IFERROR(('Tor Emp Adj'!X159/'Tor Emp Adj'!S159)^(1/5)-1,"n/a")</f>
        <v>7.2529051989901783E-2</v>
      </c>
      <c r="Y159" s="156">
        <f>IFERROR(('Tor Emp Adj'!Y159/'Tor Emp Adj'!T159)^(1/5)-1,"n/a")</f>
        <v>7.7062843317376784E-2</v>
      </c>
    </row>
    <row r="160" spans="1:25" x14ac:dyDescent="0.25">
      <c r="A160" s="5" t="s">
        <v>153</v>
      </c>
      <c r="B160" s="5"/>
      <c r="C160" s="13">
        <v>62</v>
      </c>
      <c r="D160" s="64"/>
      <c r="E160" s="64"/>
      <c r="F160" s="64"/>
      <c r="G160" s="64"/>
      <c r="H160" s="64"/>
      <c r="I160" s="69">
        <f>IFERROR(('Tor Emp Adj'!I160/'Tor Emp Adj'!D160)^(1/5)-1,"n/a")</f>
        <v>3.8492709077556864E-2</v>
      </c>
      <c r="J160" s="69">
        <f>IFERROR(('Tor Emp Adj'!J160/'Tor Emp Adj'!E160)^(1/5)-1,"n/a")</f>
        <v>9.4848778872136386E-3</v>
      </c>
      <c r="K160" s="69">
        <f>IFERROR(('Tor Emp Adj'!K160/'Tor Emp Adj'!F160)^(1/5)-1,"n/a")</f>
        <v>3.6212243705553204E-2</v>
      </c>
      <c r="L160" s="69">
        <f>IFERROR(('Tor Emp Adj'!L160/'Tor Emp Adj'!G160)^(1/5)-1,"n/a")</f>
        <v>7.6539001704579945E-2</v>
      </c>
      <c r="M160" s="155">
        <f>IFERROR(('Tor Emp Adj'!M160/'Tor Emp Adj'!H160)^(1/5)-1,"n/a")</f>
        <v>5.2968950222157751E-2</v>
      </c>
      <c r="N160" s="155">
        <f>IFERROR(('Tor Emp Adj'!N160/'Tor Emp Adj'!I160)^(1/5)-1,"n/a")</f>
        <v>8.4267526885008603E-2</v>
      </c>
      <c r="O160" s="155">
        <f>IFERROR(('Tor Emp Adj'!O160/'Tor Emp Adj'!J160)^(1/5)-1,"n/a")</f>
        <v>7.3618825543573463E-2</v>
      </c>
      <c r="P160" s="155">
        <f>IFERROR(('Tor Emp Adj'!P160/'Tor Emp Adj'!K160)^(1/5)-1,"n/a")</f>
        <v>5.9116423292558062E-2</v>
      </c>
      <c r="Q160" s="155">
        <f>IFERROR(('Tor Emp Adj'!Q160/'Tor Emp Adj'!L160)^(1/5)-1,"n/a")</f>
        <v>3.4404252355183296E-2</v>
      </c>
      <c r="R160" s="155">
        <f>IFERROR(('Tor Emp Adj'!R160/'Tor Emp Adj'!M160)^(1/5)-1,"n/a")</f>
        <v>2.5301889704718805E-2</v>
      </c>
      <c r="S160" s="155">
        <f>IFERROR(('Tor Emp Adj'!S160/'Tor Emp Adj'!N160)^(1/5)-1,"n/a")</f>
        <v>3.0127124026488428E-2</v>
      </c>
      <c r="T160" s="155">
        <f>IFERROR(('Tor Emp Adj'!T160/'Tor Emp Adj'!O160)^(1/5)-1,"n/a")</f>
        <v>4.4042206084809798E-2</v>
      </c>
      <c r="U160" s="155">
        <f>IFERROR(('Tor Emp Adj'!U160/'Tor Emp Adj'!P160)^(1/5)-1,"n/a")</f>
        <v>3.6752688721406912E-2</v>
      </c>
      <c r="V160" s="155">
        <f>IFERROR(('Tor Emp Adj'!V160/'Tor Emp Adj'!Q160)^(1/5)-1,"n/a")</f>
        <v>2.4945204214453343E-2</v>
      </c>
      <c r="W160" s="155">
        <f>IFERROR(('Tor Emp Adj'!W160/'Tor Emp Adj'!R160)^(1/5)-1,"n/a")</f>
        <v>3.9523077685098995E-2</v>
      </c>
      <c r="X160" s="155">
        <f>IFERROR(('Tor Emp Adj'!X160/'Tor Emp Adj'!S160)^(1/5)-1,"n/a")</f>
        <v>2.0779002627979937E-2</v>
      </c>
      <c r="Y160" s="155">
        <f>IFERROR(('Tor Emp Adj'!Y160/'Tor Emp Adj'!T160)^(1/5)-1,"n/a")</f>
        <v>6.7839668722238233E-3</v>
      </c>
    </row>
    <row r="161" spans="1:25" x14ac:dyDescent="0.25">
      <c r="A161" s="6" t="s">
        <v>154</v>
      </c>
      <c r="B161" s="6"/>
      <c r="C161" s="14">
        <v>621</v>
      </c>
      <c r="D161" s="65"/>
      <c r="E161" s="65"/>
      <c r="F161" s="65"/>
      <c r="G161" s="65"/>
      <c r="H161" s="65"/>
      <c r="I161" s="70">
        <f>IFERROR(('Tor Emp Adj'!I161/'Tor Emp Adj'!D161)^(1/5)-1,"n/a")</f>
        <v>7.0508486937481685E-3</v>
      </c>
      <c r="J161" s="70">
        <f>IFERROR(('Tor Emp Adj'!J161/'Tor Emp Adj'!E161)^(1/5)-1,"n/a")</f>
        <v>2.529246505690308E-2</v>
      </c>
      <c r="K161" s="70">
        <f>IFERROR(('Tor Emp Adj'!K161/'Tor Emp Adj'!F161)^(1/5)-1,"n/a")</f>
        <v>5.1457763989891436E-2</v>
      </c>
      <c r="L161" s="70">
        <f>IFERROR(('Tor Emp Adj'!L161/'Tor Emp Adj'!G161)^(1/5)-1,"n/a")</f>
        <v>0.11363874157927545</v>
      </c>
      <c r="M161" s="156">
        <f>IFERROR(('Tor Emp Adj'!M161/'Tor Emp Adj'!H161)^(1/5)-1,"n/a")</f>
        <v>5.9359327810313278E-2</v>
      </c>
      <c r="N161" s="156">
        <f>IFERROR(('Tor Emp Adj'!N161/'Tor Emp Adj'!I161)^(1/5)-1,"n/a")</f>
        <v>7.8232055988099569E-2</v>
      </c>
      <c r="O161" s="156">
        <f>IFERROR(('Tor Emp Adj'!O161/'Tor Emp Adj'!J161)^(1/5)-1,"n/a")</f>
        <v>8.3667152376167175E-2</v>
      </c>
      <c r="P161" s="156">
        <f>IFERROR(('Tor Emp Adj'!P161/'Tor Emp Adj'!K161)^(1/5)-1,"n/a")</f>
        <v>1.289573012745282E-2</v>
      </c>
      <c r="Q161" s="156">
        <f>IFERROR(('Tor Emp Adj'!Q161/'Tor Emp Adj'!L161)^(1/5)-1,"n/a")</f>
        <v>6.7793105330915537E-3</v>
      </c>
      <c r="R161" s="156">
        <f>IFERROR(('Tor Emp Adj'!R161/'Tor Emp Adj'!M161)^(1/5)-1,"n/a")</f>
        <v>3.5152624648518316E-2</v>
      </c>
      <c r="S161" s="156">
        <f>IFERROR(('Tor Emp Adj'!S161/'Tor Emp Adj'!N161)^(1/5)-1,"n/a")</f>
        <v>4.967726502811165E-2</v>
      </c>
      <c r="T161" s="156">
        <f>IFERROR(('Tor Emp Adj'!T161/'Tor Emp Adj'!O161)^(1/5)-1,"n/a")</f>
        <v>3.5667634641478596E-3</v>
      </c>
      <c r="U161" s="156">
        <f>IFERROR(('Tor Emp Adj'!U161/'Tor Emp Adj'!P161)^(1/5)-1,"n/a")</f>
        <v>3.797800150661379E-2</v>
      </c>
      <c r="V161" s="156">
        <f>IFERROR(('Tor Emp Adj'!V161/'Tor Emp Adj'!Q161)^(1/5)-1,"n/a")</f>
        <v>2.1340071573477726E-2</v>
      </c>
      <c r="W161" s="156">
        <f>IFERROR(('Tor Emp Adj'!W161/'Tor Emp Adj'!R161)^(1/5)-1,"n/a")</f>
        <v>5.3589105116310209E-2</v>
      </c>
      <c r="X161" s="156">
        <f>IFERROR(('Tor Emp Adj'!X161/'Tor Emp Adj'!S161)^(1/5)-1,"n/a")</f>
        <v>1.9666189299453185E-2</v>
      </c>
      <c r="Y161" s="156">
        <f>IFERROR(('Tor Emp Adj'!Y161/'Tor Emp Adj'!T161)^(1/5)-1,"n/a")</f>
        <v>3.4916501728467386E-2</v>
      </c>
    </row>
    <row r="162" spans="1:25" x14ac:dyDescent="0.25">
      <c r="A162" s="6" t="s">
        <v>155</v>
      </c>
      <c r="B162" s="6"/>
      <c r="C162" s="14">
        <v>622</v>
      </c>
      <c r="D162" s="65"/>
      <c r="E162" s="65"/>
      <c r="F162" s="65"/>
      <c r="G162" s="65"/>
      <c r="H162" s="65"/>
      <c r="I162" s="70">
        <f>IFERROR(('Tor Emp Adj'!I162/'Tor Emp Adj'!D162)^(1/5)-1,"n/a")</f>
        <v>-5.6499417987798672E-3</v>
      </c>
      <c r="J162" s="70">
        <f>IFERROR(('Tor Emp Adj'!J162/'Tor Emp Adj'!E162)^(1/5)-1,"n/a")</f>
        <v>3.6856489568235506E-3</v>
      </c>
      <c r="K162" s="70">
        <f>IFERROR(('Tor Emp Adj'!K162/'Tor Emp Adj'!F162)^(1/5)-1,"n/a")</f>
        <v>1.397249734145678E-2</v>
      </c>
      <c r="L162" s="70">
        <f>IFERROR(('Tor Emp Adj'!L162/'Tor Emp Adj'!G162)^(1/5)-1,"n/a")</f>
        <v>9.9739270078259112E-2</v>
      </c>
      <c r="M162" s="156">
        <f>IFERROR(('Tor Emp Adj'!M162/'Tor Emp Adj'!H162)^(1/5)-1,"n/a")</f>
        <v>5.074307477549822E-2</v>
      </c>
      <c r="N162" s="156">
        <f>IFERROR(('Tor Emp Adj'!N162/'Tor Emp Adj'!I162)^(1/5)-1,"n/a")</f>
        <v>0.11061812909436686</v>
      </c>
      <c r="O162" s="156">
        <f>IFERROR(('Tor Emp Adj'!O162/'Tor Emp Adj'!J162)^(1/5)-1,"n/a")</f>
        <v>8.9229234817238323E-2</v>
      </c>
      <c r="P162" s="156">
        <f>IFERROR(('Tor Emp Adj'!P162/'Tor Emp Adj'!K162)^(1/5)-1,"n/a")</f>
        <v>9.5961354909936292E-2</v>
      </c>
      <c r="Q162" s="156">
        <f>IFERROR(('Tor Emp Adj'!Q162/'Tor Emp Adj'!L162)^(1/5)-1,"n/a")</f>
        <v>3.1005912902974053E-2</v>
      </c>
      <c r="R162" s="156">
        <f>IFERROR(('Tor Emp Adj'!R162/'Tor Emp Adj'!M162)^(1/5)-1,"n/a")</f>
        <v>5.5611219014110036E-2</v>
      </c>
      <c r="S162" s="156">
        <f>IFERROR(('Tor Emp Adj'!S162/'Tor Emp Adj'!N162)^(1/5)-1,"n/a")</f>
        <v>2.8594606010810875E-2</v>
      </c>
      <c r="T162" s="156">
        <f>IFERROR(('Tor Emp Adj'!T162/'Tor Emp Adj'!O162)^(1/5)-1,"n/a")</f>
        <v>5.9423513817749463E-2</v>
      </c>
      <c r="U162" s="156">
        <f>IFERROR(('Tor Emp Adj'!U162/'Tor Emp Adj'!P162)^(1/5)-1,"n/a")</f>
        <v>5.3395683758233448E-2</v>
      </c>
      <c r="V162" s="156">
        <f>IFERROR(('Tor Emp Adj'!V162/'Tor Emp Adj'!Q162)^(1/5)-1,"n/a")</f>
        <v>1.899027180116164E-2</v>
      </c>
      <c r="W162" s="156">
        <f>IFERROR(('Tor Emp Adj'!W162/'Tor Emp Adj'!R162)^(1/5)-1,"n/a")</f>
        <v>-2.0191294984944763E-3</v>
      </c>
      <c r="X162" s="156">
        <f>IFERROR(('Tor Emp Adj'!X162/'Tor Emp Adj'!S162)^(1/5)-1,"n/a")</f>
        <v>5.0199764307315098E-2</v>
      </c>
      <c r="Y162" s="156">
        <f>IFERROR(('Tor Emp Adj'!Y162/'Tor Emp Adj'!T162)^(1/5)-1,"n/a")</f>
        <v>3.1543813161016176E-2</v>
      </c>
    </row>
    <row r="163" spans="1:25" x14ac:dyDescent="0.25">
      <c r="A163" s="6" t="s">
        <v>156</v>
      </c>
      <c r="B163" s="6"/>
      <c r="C163" s="14">
        <v>623</v>
      </c>
      <c r="D163" s="65"/>
      <c r="E163" s="65"/>
      <c r="F163" s="65"/>
      <c r="G163" s="65"/>
      <c r="H163" s="65"/>
      <c r="I163" s="70">
        <f>IFERROR(('Tor Emp Adj'!I163/'Tor Emp Adj'!D163)^(1/5)-1,"n/a")</f>
        <v>5.9132320212106126E-2</v>
      </c>
      <c r="J163" s="70">
        <f>IFERROR(('Tor Emp Adj'!J163/'Tor Emp Adj'!E163)^(1/5)-1,"n/a")</f>
        <v>-3.6548366429885126E-2</v>
      </c>
      <c r="K163" s="70">
        <f>IFERROR(('Tor Emp Adj'!K163/'Tor Emp Adj'!F163)^(1/5)-1,"n/a")</f>
        <v>6.7354889886314995E-2</v>
      </c>
      <c r="L163" s="70">
        <f>IFERROR(('Tor Emp Adj'!L163/'Tor Emp Adj'!G163)^(1/5)-1,"n/a")</f>
        <v>5.3275390506398956E-2</v>
      </c>
      <c r="M163" s="156">
        <f>IFERROR(('Tor Emp Adj'!M163/'Tor Emp Adj'!H163)^(1/5)-1,"n/a")</f>
        <v>6.4148036385721641E-2</v>
      </c>
      <c r="N163" s="156">
        <f>IFERROR(('Tor Emp Adj'!N163/'Tor Emp Adj'!I163)^(1/5)-1,"n/a")</f>
        <v>9.0670661322210355E-2</v>
      </c>
      <c r="O163" s="156">
        <f>IFERROR(('Tor Emp Adj'!O163/'Tor Emp Adj'!J163)^(1/5)-1,"n/a")</f>
        <v>6.5583181545024516E-2</v>
      </c>
      <c r="P163" s="156">
        <f>IFERROR(('Tor Emp Adj'!P163/'Tor Emp Adj'!K163)^(1/5)-1,"n/a")</f>
        <v>3.6421996792728173E-2</v>
      </c>
      <c r="Q163" s="156">
        <f>IFERROR(('Tor Emp Adj'!Q163/'Tor Emp Adj'!L163)^(1/5)-1,"n/a")</f>
        <v>6.1253171371006276E-2</v>
      </c>
      <c r="R163" s="156">
        <f>IFERROR(('Tor Emp Adj'!R163/'Tor Emp Adj'!M163)^(1/5)-1,"n/a")</f>
        <v>-9.5923642781680085E-3</v>
      </c>
      <c r="S163" s="156">
        <f>IFERROR(('Tor Emp Adj'!S163/'Tor Emp Adj'!N163)^(1/5)-1,"n/a")</f>
        <v>2.1362633223284577E-2</v>
      </c>
      <c r="T163" s="156">
        <f>IFERROR(('Tor Emp Adj'!T163/'Tor Emp Adj'!O163)^(1/5)-1,"n/a")</f>
        <v>3.6844512542271168E-2</v>
      </c>
      <c r="U163" s="156">
        <f>IFERROR(('Tor Emp Adj'!U163/'Tor Emp Adj'!P163)^(1/5)-1,"n/a")</f>
        <v>5.02945812617972E-2</v>
      </c>
      <c r="V163" s="156">
        <f>IFERROR(('Tor Emp Adj'!V163/'Tor Emp Adj'!Q163)^(1/5)-1,"n/a")</f>
        <v>1.4838140275555078E-2</v>
      </c>
      <c r="W163" s="156">
        <f>IFERROR(('Tor Emp Adj'!W163/'Tor Emp Adj'!R163)^(1/5)-1,"n/a")</f>
        <v>9.7188728021228021E-2</v>
      </c>
      <c r="X163" s="156">
        <f>IFERROR(('Tor Emp Adj'!X163/'Tor Emp Adj'!S163)^(1/5)-1,"n/a")</f>
        <v>2.7591772208623189E-2</v>
      </c>
      <c r="Y163" s="156">
        <f>IFERROR(('Tor Emp Adj'!Y163/'Tor Emp Adj'!T163)^(1/5)-1,"n/a")</f>
        <v>1.0556253358854351E-2</v>
      </c>
    </row>
    <row r="164" spans="1:25" x14ac:dyDescent="0.25">
      <c r="A164" s="6" t="s">
        <v>157</v>
      </c>
      <c r="B164" s="6"/>
      <c r="C164" s="14">
        <v>624</v>
      </c>
      <c r="D164" s="65"/>
      <c r="E164" s="65"/>
      <c r="F164" s="65"/>
      <c r="G164" s="65"/>
      <c r="H164" s="65"/>
      <c r="I164" s="70">
        <f>IFERROR(('Tor Emp Adj'!I164/'Tor Emp Adj'!D164)^(1/5)-1,"n/a")</f>
        <v>0.14225239299269088</v>
      </c>
      <c r="J164" s="70">
        <f>IFERROR(('Tor Emp Adj'!J164/'Tor Emp Adj'!E164)^(1/5)-1,"n/a")</f>
        <v>2.5326177490668567E-2</v>
      </c>
      <c r="K164" s="70">
        <f>IFERROR(('Tor Emp Adj'!K164/'Tor Emp Adj'!F164)^(1/5)-1,"n/a")</f>
        <v>2.7143207018091697E-2</v>
      </c>
      <c r="L164" s="70">
        <f>IFERROR(('Tor Emp Adj'!L164/'Tor Emp Adj'!G164)^(1/5)-1,"n/a")</f>
        <v>6.1797444092219767E-3</v>
      </c>
      <c r="M164" s="156">
        <f>IFERROR(('Tor Emp Adj'!M164/'Tor Emp Adj'!H164)^(1/5)-1,"n/a")</f>
        <v>3.8127870477798753E-2</v>
      </c>
      <c r="N164" s="156">
        <f>IFERROR(('Tor Emp Adj'!N164/'Tor Emp Adj'!I164)^(1/5)-1,"n/a")</f>
        <v>4.8331380314518002E-2</v>
      </c>
      <c r="O164" s="156">
        <f>IFERROR(('Tor Emp Adj'!O164/'Tor Emp Adj'!J164)^(1/5)-1,"n/a")</f>
        <v>3.5019463490639557E-2</v>
      </c>
      <c r="P164" s="156">
        <f>IFERROR(('Tor Emp Adj'!P164/'Tor Emp Adj'!K164)^(1/5)-1,"n/a")</f>
        <v>7.8487919549234286E-2</v>
      </c>
      <c r="Q164" s="156">
        <f>IFERROR(('Tor Emp Adj'!Q164/'Tor Emp Adj'!L164)^(1/5)-1,"n/a")</f>
        <v>6.4244559133065593E-2</v>
      </c>
      <c r="R164" s="156">
        <f>IFERROR(('Tor Emp Adj'!R164/'Tor Emp Adj'!M164)^(1/5)-1,"n/a")</f>
        <v>-1.5806449077176987E-2</v>
      </c>
      <c r="S164" s="156">
        <f>IFERROR(('Tor Emp Adj'!S164/'Tor Emp Adj'!N164)^(1/5)-1,"n/a")</f>
        <v>8.4131540147363015E-3</v>
      </c>
      <c r="T164" s="156">
        <f>IFERROR(('Tor Emp Adj'!T164/'Tor Emp Adj'!O164)^(1/5)-1,"n/a")</f>
        <v>7.8947032458203559E-2</v>
      </c>
      <c r="U164" s="156">
        <f>IFERROR(('Tor Emp Adj'!U164/'Tor Emp Adj'!P164)^(1/5)-1,"n/a")</f>
        <v>3.8901504471660076E-3</v>
      </c>
      <c r="V164" s="156">
        <f>IFERROR(('Tor Emp Adj'!V164/'Tor Emp Adj'!Q164)^(1/5)-1,"n/a")</f>
        <v>3.806412690613703E-2</v>
      </c>
      <c r="W164" s="156">
        <f>IFERROR(('Tor Emp Adj'!W164/'Tor Emp Adj'!R164)^(1/5)-1,"n/a")</f>
        <v>5.5011777770744619E-2</v>
      </c>
      <c r="X164" s="156">
        <f>IFERROR(('Tor Emp Adj'!X164/'Tor Emp Adj'!S164)^(1/5)-1,"n/a")</f>
        <v>-1.4806919524054551E-2</v>
      </c>
      <c r="Y164" s="156">
        <f>IFERROR(('Tor Emp Adj'!Y164/'Tor Emp Adj'!T164)^(1/5)-1,"n/a")</f>
        <v>-6.1700935598904993E-2</v>
      </c>
    </row>
    <row r="165" spans="1:25" x14ac:dyDescent="0.25">
      <c r="A165" s="5" t="s">
        <v>158</v>
      </c>
      <c r="B165" s="5"/>
      <c r="C165" s="13">
        <v>71</v>
      </c>
      <c r="D165" s="64"/>
      <c r="E165" s="64"/>
      <c r="F165" s="64"/>
      <c r="G165" s="64"/>
      <c r="H165" s="64"/>
      <c r="I165" s="69">
        <f>IFERROR(('Tor Emp Adj'!I165/'Tor Emp Adj'!D165)^(1/5)-1,"n/a")</f>
        <v>3.5016719458051071E-2</v>
      </c>
      <c r="J165" s="69">
        <f>IFERROR(('Tor Emp Adj'!J165/'Tor Emp Adj'!E165)^(1/5)-1,"n/a")</f>
        <v>4.860269889633928E-2</v>
      </c>
      <c r="K165" s="69">
        <f>IFERROR(('Tor Emp Adj'!K165/'Tor Emp Adj'!F165)^(1/5)-1,"n/a")</f>
        <v>7.6246990734676112E-2</v>
      </c>
      <c r="L165" s="69">
        <f>IFERROR(('Tor Emp Adj'!L165/'Tor Emp Adj'!G165)^(1/5)-1,"n/a")</f>
        <v>2.5480525795590347E-2</v>
      </c>
      <c r="M165" s="155">
        <f>IFERROR(('Tor Emp Adj'!M165/'Tor Emp Adj'!H165)^(1/5)-1,"n/a")</f>
        <v>5.3028055755983683E-2</v>
      </c>
      <c r="N165" s="155">
        <f>IFERROR(('Tor Emp Adj'!N165/'Tor Emp Adj'!I165)^(1/5)-1,"n/a")</f>
        <v>4.4909523935967366E-2</v>
      </c>
      <c r="O165" s="155">
        <f>IFERROR(('Tor Emp Adj'!O165/'Tor Emp Adj'!J165)^(1/5)-1,"n/a")</f>
        <v>4.2260488780185845E-3</v>
      </c>
      <c r="P165" s="155">
        <f>IFERROR(('Tor Emp Adj'!P165/'Tor Emp Adj'!K165)^(1/5)-1,"n/a")</f>
        <v>6.0934986807210656E-2</v>
      </c>
      <c r="Q165" s="155">
        <f>IFERROR(('Tor Emp Adj'!Q165/'Tor Emp Adj'!L165)^(1/5)-1,"n/a")</f>
        <v>6.9863379103466627E-2</v>
      </c>
      <c r="R165" s="155">
        <f>IFERROR(('Tor Emp Adj'!R165/'Tor Emp Adj'!M165)^(1/5)-1,"n/a")</f>
        <v>2.9376216910082187E-2</v>
      </c>
      <c r="S165" s="155">
        <f>IFERROR(('Tor Emp Adj'!S165/'Tor Emp Adj'!N165)^(1/5)-1,"n/a")</f>
        <v>4.9461373059671576E-3</v>
      </c>
      <c r="T165" s="155">
        <f>IFERROR(('Tor Emp Adj'!T165/'Tor Emp Adj'!O165)^(1/5)-1,"n/a")</f>
        <v>8.9501469858394023E-2</v>
      </c>
      <c r="U165" s="155">
        <f>IFERROR(('Tor Emp Adj'!U165/'Tor Emp Adj'!P165)^(1/5)-1,"n/a")</f>
        <v>-2.1696103079996476E-2</v>
      </c>
      <c r="V165" s="155">
        <f>IFERROR(('Tor Emp Adj'!V165/'Tor Emp Adj'!Q165)^(1/5)-1,"n/a")</f>
        <v>-8.4963382745587568E-3</v>
      </c>
      <c r="W165" s="155">
        <f>IFERROR(('Tor Emp Adj'!W165/'Tor Emp Adj'!R165)^(1/5)-1,"n/a")</f>
        <v>2.8033849494986551E-2</v>
      </c>
      <c r="X165" s="155">
        <f>IFERROR(('Tor Emp Adj'!X165/'Tor Emp Adj'!S165)^(1/5)-1,"n/a")</f>
        <v>2.536790420888746E-2</v>
      </c>
      <c r="Y165" s="155">
        <f>IFERROR(('Tor Emp Adj'!Y165/'Tor Emp Adj'!T165)^(1/5)-1,"n/a")</f>
        <v>-2.138243894972025E-2</v>
      </c>
    </row>
    <row r="166" spans="1:25" x14ac:dyDescent="0.25">
      <c r="A166" s="6" t="s">
        <v>159</v>
      </c>
      <c r="B166" s="6"/>
      <c r="C166" s="14" t="s">
        <v>208</v>
      </c>
      <c r="D166" s="65"/>
      <c r="E166" s="65"/>
      <c r="F166" s="65"/>
      <c r="G166" s="65"/>
      <c r="H166" s="65"/>
      <c r="I166" s="70">
        <f>IFERROR(('Tor Emp Adj'!I166/'Tor Emp Adj'!D166)^(1/5)-1,"n/a")</f>
        <v>-1.8625348740071379E-2</v>
      </c>
      <c r="J166" s="70">
        <f>IFERROR(('Tor Emp Adj'!J166/'Tor Emp Adj'!E166)^(1/5)-1,"n/a")</f>
        <v>-8.2051749254327122E-3</v>
      </c>
      <c r="K166" s="70">
        <f>IFERROR(('Tor Emp Adj'!K166/'Tor Emp Adj'!F166)^(1/5)-1,"n/a")</f>
        <v>0.10241139304960045</v>
      </c>
      <c r="L166" s="70">
        <f>IFERROR(('Tor Emp Adj'!L166/'Tor Emp Adj'!G166)^(1/5)-1,"n/a")</f>
        <v>2.4642942036452675E-2</v>
      </c>
      <c r="M166" s="156">
        <f>IFERROR(('Tor Emp Adj'!M166/'Tor Emp Adj'!H166)^(1/5)-1,"n/a")</f>
        <v>5.746170389411942E-2</v>
      </c>
      <c r="N166" s="156">
        <f>IFERROR(('Tor Emp Adj'!N166/'Tor Emp Adj'!I166)^(1/5)-1,"n/a")</f>
        <v>6.8571921754612131E-2</v>
      </c>
      <c r="O166" s="156">
        <f>IFERROR(('Tor Emp Adj'!O166/'Tor Emp Adj'!J166)^(1/5)-1,"n/a")</f>
        <v>6.1917023256929493E-2</v>
      </c>
      <c r="P166" s="156">
        <f>IFERROR(('Tor Emp Adj'!P166/'Tor Emp Adj'!K166)^(1/5)-1,"n/a")</f>
        <v>4.9227409884277984E-2</v>
      </c>
      <c r="Q166" s="156">
        <f>IFERROR(('Tor Emp Adj'!Q166/'Tor Emp Adj'!L166)^(1/5)-1,"n/a")</f>
        <v>6.4837333557754784E-2</v>
      </c>
      <c r="R166" s="156">
        <f>IFERROR(('Tor Emp Adj'!R166/'Tor Emp Adj'!M166)^(1/5)-1,"n/a")</f>
        <v>-8.4308833478720091E-3</v>
      </c>
      <c r="S166" s="156">
        <f>IFERROR(('Tor Emp Adj'!S166/'Tor Emp Adj'!N166)^(1/5)-1,"n/a")</f>
        <v>1.5858103752529606E-2</v>
      </c>
      <c r="T166" s="156">
        <f>IFERROR(('Tor Emp Adj'!T166/'Tor Emp Adj'!O166)^(1/5)-1,"n/a")</f>
        <v>2.732531769882951E-2</v>
      </c>
      <c r="U166" s="156">
        <f>IFERROR(('Tor Emp Adj'!U166/'Tor Emp Adj'!P166)^(1/5)-1,"n/a")</f>
        <v>-4.0496125191268217E-2</v>
      </c>
      <c r="V166" s="156">
        <f>IFERROR(('Tor Emp Adj'!V166/'Tor Emp Adj'!Q166)^(1/5)-1,"n/a")</f>
        <v>3.1369605719313576E-3</v>
      </c>
      <c r="W166" s="156">
        <f>IFERROR(('Tor Emp Adj'!W166/'Tor Emp Adj'!R166)^(1/5)-1,"n/a")</f>
        <v>3.5632183769003678E-2</v>
      </c>
      <c r="X166" s="156">
        <f>IFERROR(('Tor Emp Adj'!X166/'Tor Emp Adj'!S166)^(1/5)-1,"n/a")</f>
        <v>3.407478707722178E-2</v>
      </c>
      <c r="Y166" s="156">
        <f>IFERROR(('Tor Emp Adj'!Y166/'Tor Emp Adj'!T166)^(1/5)-1,"n/a")</f>
        <v>-2.0331167645047832E-2</v>
      </c>
    </row>
    <row r="167" spans="1:25" x14ac:dyDescent="0.25">
      <c r="A167" s="6" t="s">
        <v>160</v>
      </c>
      <c r="B167" s="6"/>
      <c r="C167" s="14">
        <v>713</v>
      </c>
      <c r="D167" s="65"/>
      <c r="E167" s="65"/>
      <c r="F167" s="65"/>
      <c r="G167" s="65"/>
      <c r="H167" s="65"/>
      <c r="I167" s="70">
        <f>IFERROR(('Tor Emp Adj'!I167/'Tor Emp Adj'!D167)^(1/5)-1,"n/a")</f>
        <v>0.10592348922462302</v>
      </c>
      <c r="J167" s="70">
        <f>IFERROR(('Tor Emp Adj'!J167/'Tor Emp Adj'!E167)^(1/5)-1,"n/a")</f>
        <v>0.16680852571076921</v>
      </c>
      <c r="K167" s="70">
        <f>IFERROR(('Tor Emp Adj'!K167/'Tor Emp Adj'!F167)^(1/5)-1,"n/a")</f>
        <v>5.0249106291710532E-2</v>
      </c>
      <c r="L167" s="70">
        <f>IFERROR(('Tor Emp Adj'!L167/'Tor Emp Adj'!G167)^(1/5)-1,"n/a")</f>
        <v>1.181023231352607E-2</v>
      </c>
      <c r="M167" s="156">
        <f>IFERROR(('Tor Emp Adj'!M167/'Tor Emp Adj'!H167)^(1/5)-1,"n/a")</f>
        <v>4.9942146911854834E-2</v>
      </c>
      <c r="N167" s="156">
        <f>IFERROR(('Tor Emp Adj'!N167/'Tor Emp Adj'!I167)^(1/5)-1,"n/a")</f>
        <v>1.1866972103587781E-2</v>
      </c>
      <c r="O167" s="156">
        <f>IFERROR(('Tor Emp Adj'!O167/'Tor Emp Adj'!J167)^(1/5)-1,"n/a")</f>
        <v>-8.7189283150302277E-2</v>
      </c>
      <c r="P167" s="156">
        <f>IFERROR(('Tor Emp Adj'!P167/'Tor Emp Adj'!K167)^(1/5)-1,"n/a")</f>
        <v>0.10264821830585547</v>
      </c>
      <c r="Q167" s="156">
        <f>IFERROR(('Tor Emp Adj'!Q167/'Tor Emp Adj'!L167)^(1/5)-1,"n/a")</f>
        <v>9.4821411176566617E-2</v>
      </c>
      <c r="R167" s="156">
        <f>IFERROR(('Tor Emp Adj'!R167/'Tor Emp Adj'!M167)^(1/5)-1,"n/a")</f>
        <v>9.0478819637817232E-2</v>
      </c>
      <c r="S167" s="156">
        <f>IFERROR(('Tor Emp Adj'!S167/'Tor Emp Adj'!N167)^(1/5)-1,"n/a")</f>
        <v>7.888011828368624E-3</v>
      </c>
      <c r="T167" s="156">
        <f>IFERROR(('Tor Emp Adj'!T167/'Tor Emp Adj'!O167)^(1/5)-1,"n/a")</f>
        <v>0.20035180848390755</v>
      </c>
      <c r="U167" s="156">
        <f>IFERROR(('Tor Emp Adj'!U167/'Tor Emp Adj'!P167)^(1/5)-1,"n/a")</f>
        <v>-8.083394486933404E-3</v>
      </c>
      <c r="V167" s="156">
        <f>IFERROR(('Tor Emp Adj'!V167/'Tor Emp Adj'!Q167)^(1/5)-1,"n/a")</f>
        <v>-1.5967796088922848E-2</v>
      </c>
      <c r="W167" s="156">
        <f>IFERROR(('Tor Emp Adj'!W167/'Tor Emp Adj'!R167)^(1/5)-1,"n/a")</f>
        <v>1.8955724094723347E-2</v>
      </c>
      <c r="X167" s="156">
        <f>IFERROR(('Tor Emp Adj'!X167/'Tor Emp Adj'!S167)^(1/5)-1,"n/a")</f>
        <v>1.2308897155251408E-2</v>
      </c>
      <c r="Y167" s="156">
        <f>IFERROR(('Tor Emp Adj'!Y167/'Tor Emp Adj'!T167)^(1/5)-1,"n/a")</f>
        <v>-3.6184114439061776E-2</v>
      </c>
    </row>
    <row r="168" spans="1:25" x14ac:dyDescent="0.25">
      <c r="A168" s="5" t="s">
        <v>161</v>
      </c>
      <c r="B168" s="5"/>
      <c r="C168" s="13">
        <v>72</v>
      </c>
      <c r="D168" s="64"/>
      <c r="E168" s="64"/>
      <c r="F168" s="64"/>
      <c r="G168" s="64"/>
      <c r="H168" s="64"/>
      <c r="I168" s="69">
        <f>IFERROR(('Tor Emp Adj'!I168/'Tor Emp Adj'!D168)^(1/5)-1,"n/a")</f>
        <v>3.9030791546975196E-2</v>
      </c>
      <c r="J168" s="69">
        <f>IFERROR(('Tor Emp Adj'!J168/'Tor Emp Adj'!E168)^(1/5)-1,"n/a")</f>
        <v>3.2284254891163489E-2</v>
      </c>
      <c r="K168" s="69">
        <f>IFERROR(('Tor Emp Adj'!K168/'Tor Emp Adj'!F168)^(1/5)-1,"n/a")</f>
        <v>2.2488934946190753E-2</v>
      </c>
      <c r="L168" s="69">
        <f>IFERROR(('Tor Emp Adj'!L168/'Tor Emp Adj'!G168)^(1/5)-1,"n/a")</f>
        <v>1.0851059597534407E-2</v>
      </c>
      <c r="M168" s="155">
        <f>IFERROR(('Tor Emp Adj'!M168/'Tor Emp Adj'!H168)^(1/5)-1,"n/a")</f>
        <v>2.2677923914729226E-2</v>
      </c>
      <c r="N168" s="155">
        <f>IFERROR(('Tor Emp Adj'!N168/'Tor Emp Adj'!I168)^(1/5)-1,"n/a")</f>
        <v>-2.2378104290887713E-4</v>
      </c>
      <c r="O168" s="155">
        <f>IFERROR(('Tor Emp Adj'!O168/'Tor Emp Adj'!J168)^(1/5)-1,"n/a")</f>
        <v>3.3966719860370143E-2</v>
      </c>
      <c r="P168" s="155">
        <f>IFERROR(('Tor Emp Adj'!P168/'Tor Emp Adj'!K168)^(1/5)-1,"n/a")</f>
        <v>2.6920000764084406E-2</v>
      </c>
      <c r="Q168" s="155">
        <f>IFERROR(('Tor Emp Adj'!Q168/'Tor Emp Adj'!L168)^(1/5)-1,"n/a")</f>
        <v>1.6035674240383546E-2</v>
      </c>
      <c r="R168" s="155">
        <f>IFERROR(('Tor Emp Adj'!R168/'Tor Emp Adj'!M168)^(1/5)-1,"n/a")</f>
        <v>2.5464630721185877E-2</v>
      </c>
      <c r="S168" s="155">
        <f>IFERROR(('Tor Emp Adj'!S168/'Tor Emp Adj'!N168)^(1/5)-1,"n/a")</f>
        <v>3.9075735098923259E-2</v>
      </c>
      <c r="T168" s="155">
        <f>IFERROR(('Tor Emp Adj'!T168/'Tor Emp Adj'!O168)^(1/5)-1,"n/a")</f>
        <v>1.9077184242787704E-2</v>
      </c>
      <c r="U168" s="155">
        <f>IFERROR(('Tor Emp Adj'!U168/'Tor Emp Adj'!P168)^(1/5)-1,"n/a")</f>
        <v>4.0957605289187127E-2</v>
      </c>
      <c r="V168" s="155">
        <f>IFERROR(('Tor Emp Adj'!V168/'Tor Emp Adj'!Q168)^(1/5)-1,"n/a")</f>
        <v>5.0994684994221551E-2</v>
      </c>
      <c r="W168" s="155">
        <f>IFERROR(('Tor Emp Adj'!W168/'Tor Emp Adj'!R168)^(1/5)-1,"n/a")</f>
        <v>4.4581207254564825E-2</v>
      </c>
      <c r="X168" s="155">
        <f>IFERROR(('Tor Emp Adj'!X168/'Tor Emp Adj'!S168)^(1/5)-1,"n/a")</f>
        <v>4.0973018138269701E-2</v>
      </c>
      <c r="Y168" s="155">
        <f>IFERROR(('Tor Emp Adj'!Y168/'Tor Emp Adj'!T168)^(1/5)-1,"n/a")</f>
        <v>2.4660785508588967E-2</v>
      </c>
    </row>
    <row r="169" spans="1:25" x14ac:dyDescent="0.25">
      <c r="A169" s="6" t="s">
        <v>162</v>
      </c>
      <c r="B169" s="6"/>
      <c r="C169" s="14">
        <v>721</v>
      </c>
      <c r="D169" s="65"/>
      <c r="E169" s="65"/>
      <c r="F169" s="65"/>
      <c r="G169" s="65"/>
      <c r="H169" s="65"/>
      <c r="I169" s="70">
        <f>IFERROR(('Tor Emp Adj'!I169/'Tor Emp Adj'!D169)^(1/5)-1,"n/a")</f>
        <v>5.316197957144686E-2</v>
      </c>
      <c r="J169" s="70">
        <f>IFERROR(('Tor Emp Adj'!J169/'Tor Emp Adj'!E169)^(1/5)-1,"n/a")</f>
        <v>3.4452459596872487E-2</v>
      </c>
      <c r="K169" s="70">
        <f>IFERROR(('Tor Emp Adj'!K169/'Tor Emp Adj'!F169)^(1/5)-1,"n/a")</f>
        <v>-2.8039265839849947E-2</v>
      </c>
      <c r="L169" s="70">
        <f>IFERROR(('Tor Emp Adj'!L169/'Tor Emp Adj'!G169)^(1/5)-1,"n/a")</f>
        <v>-1.7776250659025883E-2</v>
      </c>
      <c r="M169" s="156">
        <f>IFERROR(('Tor Emp Adj'!M169/'Tor Emp Adj'!H169)^(1/5)-1,"n/a")</f>
        <v>8.1877016328111729E-2</v>
      </c>
      <c r="N169" s="156">
        <f>IFERROR(('Tor Emp Adj'!N169/'Tor Emp Adj'!I169)^(1/5)-1,"n/a")</f>
        <v>3.017785239168469E-2</v>
      </c>
      <c r="O169" s="156">
        <f>IFERROR(('Tor Emp Adj'!O169/'Tor Emp Adj'!J169)^(1/5)-1,"n/a")</f>
        <v>-3.7315698561353527E-2</v>
      </c>
      <c r="P169" s="156">
        <f>IFERROR(('Tor Emp Adj'!P169/'Tor Emp Adj'!K169)^(1/5)-1,"n/a")</f>
        <v>6.0931083530812558E-2</v>
      </c>
      <c r="Q169" s="156">
        <f>IFERROR(('Tor Emp Adj'!Q169/'Tor Emp Adj'!L169)^(1/5)-1,"n/a")</f>
        <v>-6.2151298880771533E-3</v>
      </c>
      <c r="R169" s="156">
        <f>IFERROR(('Tor Emp Adj'!R169/'Tor Emp Adj'!M169)^(1/5)-1,"n/a")</f>
        <v>-1.0475116333064305E-2</v>
      </c>
      <c r="S169" s="156">
        <f>IFERROR(('Tor Emp Adj'!S169/'Tor Emp Adj'!N169)^(1/5)-1,"n/a")</f>
        <v>-4.986463342990799E-3</v>
      </c>
      <c r="T169" s="156">
        <f>IFERROR(('Tor Emp Adj'!T169/'Tor Emp Adj'!O169)^(1/5)-1,"n/a")</f>
        <v>4.5391165850936055E-2</v>
      </c>
      <c r="U169" s="156">
        <f>IFERROR(('Tor Emp Adj'!U169/'Tor Emp Adj'!P169)^(1/5)-1,"n/a")</f>
        <v>2.5338502106208027E-2</v>
      </c>
      <c r="V169" s="156">
        <f>IFERROR(('Tor Emp Adj'!V169/'Tor Emp Adj'!Q169)^(1/5)-1,"n/a")</f>
        <v>7.1961885874297193E-2</v>
      </c>
      <c r="W169" s="156">
        <f>IFERROR(('Tor Emp Adj'!W169/'Tor Emp Adj'!R169)^(1/5)-1,"n/a")</f>
        <v>2.6801996242342696E-4</v>
      </c>
      <c r="X169" s="156">
        <f>IFERROR(('Tor Emp Adj'!X169/'Tor Emp Adj'!S169)^(1/5)-1,"n/a")</f>
        <v>-5.4738636255250439E-3</v>
      </c>
      <c r="Y169" s="156">
        <f>IFERROR(('Tor Emp Adj'!Y169/'Tor Emp Adj'!T169)^(1/5)-1,"n/a")</f>
        <v>2.3920835929891249E-2</v>
      </c>
    </row>
    <row r="170" spans="1:25" x14ac:dyDescent="0.25">
      <c r="A170" s="6" t="s">
        <v>163</v>
      </c>
      <c r="B170" s="6"/>
      <c r="C170" s="14">
        <v>722</v>
      </c>
      <c r="D170" s="65"/>
      <c r="E170" s="65"/>
      <c r="F170" s="65"/>
      <c r="G170" s="65"/>
      <c r="H170" s="65"/>
      <c r="I170" s="70">
        <f>IFERROR(('Tor Emp Adj'!I170/'Tor Emp Adj'!D170)^(1/5)-1,"n/a")</f>
        <v>3.6071446745687075E-2</v>
      </c>
      <c r="J170" s="70">
        <f>IFERROR(('Tor Emp Adj'!J170/'Tor Emp Adj'!E170)^(1/5)-1,"n/a")</f>
        <v>3.1699163344135695E-2</v>
      </c>
      <c r="K170" s="70">
        <f>IFERROR(('Tor Emp Adj'!K170/'Tor Emp Adj'!F170)^(1/5)-1,"n/a")</f>
        <v>3.2305349746284184E-2</v>
      </c>
      <c r="L170" s="70">
        <f>IFERROR(('Tor Emp Adj'!L170/'Tor Emp Adj'!G170)^(1/5)-1,"n/a")</f>
        <v>1.8352909628543967E-2</v>
      </c>
      <c r="M170" s="156">
        <f>IFERROR(('Tor Emp Adj'!M170/'Tor Emp Adj'!H170)^(1/5)-1,"n/a")</f>
        <v>1.0731852302045652E-2</v>
      </c>
      <c r="N170" s="156">
        <f>IFERROR(('Tor Emp Adj'!N170/'Tor Emp Adj'!I170)^(1/5)-1,"n/a")</f>
        <v>-6.5438051038774203E-3</v>
      </c>
      <c r="O170" s="156">
        <f>IFERROR(('Tor Emp Adj'!O170/'Tor Emp Adj'!J170)^(1/5)-1,"n/a")</f>
        <v>4.9715712680771018E-2</v>
      </c>
      <c r="P170" s="156">
        <f>IFERROR(('Tor Emp Adj'!P170/'Tor Emp Adj'!K170)^(1/5)-1,"n/a")</f>
        <v>2.0872906671876246E-2</v>
      </c>
      <c r="Q170" s="156">
        <f>IFERROR(('Tor Emp Adj'!Q170/'Tor Emp Adj'!L170)^(1/5)-1,"n/a")</f>
        <v>2.0359428789000988E-2</v>
      </c>
      <c r="R170" s="156">
        <f>IFERROR(('Tor Emp Adj'!R170/'Tor Emp Adj'!M170)^(1/5)-1,"n/a")</f>
        <v>3.3591919067925025E-2</v>
      </c>
      <c r="S170" s="156">
        <f>IFERROR(('Tor Emp Adj'!S170/'Tor Emp Adj'!N170)^(1/5)-1,"n/a")</f>
        <v>4.869960030213849E-2</v>
      </c>
      <c r="T170" s="156">
        <f>IFERROR(('Tor Emp Adj'!T170/'Tor Emp Adj'!O170)^(1/5)-1,"n/a")</f>
        <v>1.468657320567579E-2</v>
      </c>
      <c r="U170" s="156">
        <f>IFERROR(('Tor Emp Adj'!U170/'Tor Emp Adj'!P170)^(1/5)-1,"n/a")</f>
        <v>4.3735803425234865E-2</v>
      </c>
      <c r="V170" s="156">
        <f>IFERROR(('Tor Emp Adj'!V170/'Tor Emp Adj'!Q170)^(1/5)-1,"n/a")</f>
        <v>4.7207886904496066E-2</v>
      </c>
      <c r="W170" s="156">
        <f>IFERROR(('Tor Emp Adj'!W170/'Tor Emp Adj'!R170)^(1/5)-1,"n/a")</f>
        <v>5.2957150389401519E-2</v>
      </c>
      <c r="X170" s="156">
        <f>IFERROR(('Tor Emp Adj'!X170/'Tor Emp Adj'!S170)^(1/5)-1,"n/a")</f>
        <v>4.9360182449372791E-2</v>
      </c>
      <c r="Y170" s="156">
        <f>IFERROR(('Tor Emp Adj'!Y170/'Tor Emp Adj'!T170)^(1/5)-1,"n/a")</f>
        <v>2.5227672088644182E-2</v>
      </c>
    </row>
    <row r="171" spans="1:25" x14ac:dyDescent="0.25">
      <c r="A171" s="5" t="s">
        <v>164</v>
      </c>
      <c r="B171" s="5"/>
      <c r="C171" s="13">
        <v>81</v>
      </c>
      <c r="D171" s="64"/>
      <c r="E171" s="64"/>
      <c r="F171" s="64"/>
      <c r="G171" s="64"/>
      <c r="H171" s="64"/>
      <c r="I171" s="69">
        <f>IFERROR(('Tor Emp Adj'!I171/'Tor Emp Adj'!D171)^(1/5)-1,"n/a")</f>
        <v>-3.5512929559044615E-2</v>
      </c>
      <c r="J171" s="69">
        <f>IFERROR(('Tor Emp Adj'!J171/'Tor Emp Adj'!E171)^(1/5)-1,"n/a")</f>
        <v>2.4291065672612522E-2</v>
      </c>
      <c r="K171" s="69">
        <f>IFERROR(('Tor Emp Adj'!K171/'Tor Emp Adj'!F171)^(1/5)-1,"n/a")</f>
        <v>1.9977319073534172E-2</v>
      </c>
      <c r="L171" s="69">
        <f>IFERROR(('Tor Emp Adj'!L171/'Tor Emp Adj'!G171)^(1/5)-1,"n/a")</f>
        <v>7.1392208792996348E-2</v>
      </c>
      <c r="M171" s="155">
        <f>IFERROR(('Tor Emp Adj'!M171/'Tor Emp Adj'!H171)^(1/5)-1,"n/a")</f>
        <v>8.725233487210704E-2</v>
      </c>
      <c r="N171" s="155">
        <f>IFERROR(('Tor Emp Adj'!N171/'Tor Emp Adj'!I171)^(1/5)-1,"n/a")</f>
        <v>8.9764693601308343E-2</v>
      </c>
      <c r="O171" s="155">
        <f>IFERROR(('Tor Emp Adj'!O171/'Tor Emp Adj'!J171)^(1/5)-1,"n/a")</f>
        <v>3.5254734631819051E-2</v>
      </c>
      <c r="P171" s="155">
        <f>IFERROR(('Tor Emp Adj'!P171/'Tor Emp Adj'!K171)^(1/5)-1,"n/a")</f>
        <v>5.4435301671285075E-2</v>
      </c>
      <c r="Q171" s="155">
        <f>IFERROR(('Tor Emp Adj'!Q171/'Tor Emp Adj'!L171)^(1/5)-1,"n/a")</f>
        <v>1.19782955656631E-2</v>
      </c>
      <c r="R171" s="155">
        <f>IFERROR(('Tor Emp Adj'!R171/'Tor Emp Adj'!M171)^(1/5)-1,"n/a")</f>
        <v>-1.3251265731484496E-2</v>
      </c>
      <c r="S171" s="155">
        <f>IFERROR(('Tor Emp Adj'!S171/'Tor Emp Adj'!N171)^(1/5)-1,"n/a")</f>
        <v>4.143944092967633E-2</v>
      </c>
      <c r="T171" s="155">
        <f>IFERROR(('Tor Emp Adj'!T171/'Tor Emp Adj'!O171)^(1/5)-1,"n/a")</f>
        <v>3.1653049922309107E-2</v>
      </c>
      <c r="U171" s="155">
        <f>IFERROR(('Tor Emp Adj'!U171/'Tor Emp Adj'!P171)^(1/5)-1,"n/a")</f>
        <v>-6.3401504937157238E-3</v>
      </c>
      <c r="V171" s="155">
        <f>IFERROR(('Tor Emp Adj'!V171/'Tor Emp Adj'!Q171)^(1/5)-1,"n/a")</f>
        <v>-4.8568255680669914E-4</v>
      </c>
      <c r="W171" s="155">
        <f>IFERROR(('Tor Emp Adj'!W171/'Tor Emp Adj'!R171)^(1/5)-1,"n/a")</f>
        <v>2.231176198659468E-2</v>
      </c>
      <c r="X171" s="155">
        <f>IFERROR(('Tor Emp Adj'!X171/'Tor Emp Adj'!S171)^(1/5)-1,"n/a")</f>
        <v>-3.5600602941974979E-2</v>
      </c>
      <c r="Y171" s="155">
        <f>IFERROR(('Tor Emp Adj'!Y171/'Tor Emp Adj'!T171)^(1/5)-1,"n/a")</f>
        <v>-2.8262269110942428E-2</v>
      </c>
    </row>
    <row r="172" spans="1:25" x14ac:dyDescent="0.25">
      <c r="A172" s="6" t="s">
        <v>165</v>
      </c>
      <c r="B172" s="6"/>
      <c r="C172" s="14">
        <v>811</v>
      </c>
      <c r="D172" s="65"/>
      <c r="E172" s="65"/>
      <c r="F172" s="65"/>
      <c r="G172" s="65"/>
      <c r="H172" s="65"/>
      <c r="I172" s="70">
        <f>IFERROR(('Tor Emp Adj'!I172/'Tor Emp Adj'!D172)^(1/5)-1,"n/a")</f>
        <v>-4.4733058573801165E-2</v>
      </c>
      <c r="J172" s="70">
        <f>IFERROR(('Tor Emp Adj'!J172/'Tor Emp Adj'!E172)^(1/5)-1,"n/a")</f>
        <v>-3.613230177854776E-2</v>
      </c>
      <c r="K172" s="70">
        <f>IFERROR(('Tor Emp Adj'!K172/'Tor Emp Adj'!F172)^(1/5)-1,"n/a")</f>
        <v>-4.2992267708133136E-2</v>
      </c>
      <c r="L172" s="70">
        <f>IFERROR(('Tor Emp Adj'!L172/'Tor Emp Adj'!G172)^(1/5)-1,"n/a")</f>
        <v>7.6227995305856888E-2</v>
      </c>
      <c r="M172" s="156">
        <f>IFERROR(('Tor Emp Adj'!M172/'Tor Emp Adj'!H172)^(1/5)-1,"n/a")</f>
        <v>9.2380715552045745E-2</v>
      </c>
      <c r="N172" s="156">
        <f>IFERROR(('Tor Emp Adj'!N172/'Tor Emp Adj'!I172)^(1/5)-1,"n/a")</f>
        <v>3.1944896472564821E-2</v>
      </c>
      <c r="O172" s="156">
        <f>IFERROR(('Tor Emp Adj'!O172/'Tor Emp Adj'!J172)^(1/5)-1,"n/a")</f>
        <v>1.7531720253719518E-2</v>
      </c>
      <c r="P172" s="156">
        <f>IFERROR(('Tor Emp Adj'!P172/'Tor Emp Adj'!K172)^(1/5)-1,"n/a")</f>
        <v>-5.2014690583336298E-3</v>
      </c>
      <c r="Q172" s="156">
        <f>IFERROR(('Tor Emp Adj'!Q172/'Tor Emp Adj'!L172)^(1/5)-1,"n/a")</f>
        <v>-6.9648492260544592E-2</v>
      </c>
      <c r="R172" s="156">
        <f>IFERROR(('Tor Emp Adj'!R172/'Tor Emp Adj'!M172)^(1/5)-1,"n/a")</f>
        <v>-9.633782873019725E-2</v>
      </c>
      <c r="S172" s="156">
        <f>IFERROR(('Tor Emp Adj'!S172/'Tor Emp Adj'!N172)^(1/5)-1,"n/a")</f>
        <v>-5.4064724190943103E-3</v>
      </c>
      <c r="T172" s="156">
        <f>IFERROR(('Tor Emp Adj'!T172/'Tor Emp Adj'!O172)^(1/5)-1,"n/a")</f>
        <v>-8.5177746305829749E-2</v>
      </c>
      <c r="U172" s="156">
        <f>IFERROR(('Tor Emp Adj'!U172/'Tor Emp Adj'!P172)^(1/5)-1,"n/a")</f>
        <v>-4.6398771766410385E-2</v>
      </c>
      <c r="V172" s="156">
        <f>IFERROR(('Tor Emp Adj'!V172/'Tor Emp Adj'!Q172)^(1/5)-1,"n/a")</f>
        <v>-1.7169780976697857E-2</v>
      </c>
      <c r="W172" s="156">
        <f>IFERROR(('Tor Emp Adj'!W172/'Tor Emp Adj'!R172)^(1/5)-1,"n/a")</f>
        <v>3.8858397274312617E-2</v>
      </c>
      <c r="X172" s="156">
        <f>IFERROR(('Tor Emp Adj'!X172/'Tor Emp Adj'!S172)^(1/5)-1,"n/a")</f>
        <v>1.3501446087627045E-3</v>
      </c>
      <c r="Y172" s="156">
        <f>IFERROR(('Tor Emp Adj'!Y172/'Tor Emp Adj'!T172)^(1/5)-1,"n/a")</f>
        <v>6.5935822933865795E-2</v>
      </c>
    </row>
    <row r="173" spans="1:25" x14ac:dyDescent="0.25">
      <c r="A173" s="7" t="s">
        <v>166</v>
      </c>
      <c r="B173" s="7"/>
      <c r="C173" s="14">
        <v>8111</v>
      </c>
      <c r="D173" s="65"/>
      <c r="E173" s="65"/>
      <c r="F173" s="65"/>
      <c r="G173" s="65"/>
      <c r="H173" s="65"/>
      <c r="I173" s="70">
        <f>IFERROR(('Tor Emp Adj'!I173/'Tor Emp Adj'!D173)^(1/5)-1,"n/a")</f>
        <v>-4.8913999105018258E-2</v>
      </c>
      <c r="J173" s="70">
        <f>IFERROR(('Tor Emp Adj'!J173/'Tor Emp Adj'!E173)^(1/5)-1,"n/a")</f>
        <v>-4.9178846645538954E-3</v>
      </c>
      <c r="K173" s="70">
        <f>IFERROR(('Tor Emp Adj'!K173/'Tor Emp Adj'!F173)^(1/5)-1,"n/a")</f>
        <v>-3.9637832395714279E-2</v>
      </c>
      <c r="L173" s="70">
        <f>IFERROR(('Tor Emp Adj'!L173/'Tor Emp Adj'!G173)^(1/5)-1,"n/a")</f>
        <v>0.14294143267810222</v>
      </c>
      <c r="M173" s="156">
        <f>IFERROR(('Tor Emp Adj'!M173/'Tor Emp Adj'!H173)^(1/5)-1,"n/a")</f>
        <v>0.11010935169911229</v>
      </c>
      <c r="N173" s="156">
        <f>IFERROR(('Tor Emp Adj'!N173/'Tor Emp Adj'!I173)^(1/5)-1,"n/a")</f>
        <v>4.9945098851231107E-2</v>
      </c>
      <c r="O173" s="156">
        <f>IFERROR(('Tor Emp Adj'!O173/'Tor Emp Adj'!J173)^(1/5)-1,"n/a")</f>
        <v>-7.6885374739978918E-2</v>
      </c>
      <c r="P173" s="156">
        <f>IFERROR(('Tor Emp Adj'!P173/'Tor Emp Adj'!K173)^(1/5)-1,"n/a")</f>
        <v>2.3449154586919763E-2</v>
      </c>
      <c r="Q173" s="156">
        <f>IFERROR(('Tor Emp Adj'!Q173/'Tor Emp Adj'!L173)^(1/5)-1,"n/a")</f>
        <v>-5.9431600501414383E-2</v>
      </c>
      <c r="R173" s="156">
        <f>IFERROR(('Tor Emp Adj'!R173/'Tor Emp Adj'!M173)^(1/5)-1,"n/a")</f>
        <v>-0.14597210147147177</v>
      </c>
      <c r="S173" s="156">
        <f>IFERROR(('Tor Emp Adj'!S173/'Tor Emp Adj'!N173)^(1/5)-1,"n/a")</f>
        <v>1.6384791856638437E-4</v>
      </c>
      <c r="T173" s="156">
        <f>IFERROR(('Tor Emp Adj'!T173/'Tor Emp Adj'!O173)^(1/5)-1,"n/a")</f>
        <v>-1.961435718074811E-2</v>
      </c>
      <c r="U173" s="156">
        <f>IFERROR(('Tor Emp Adj'!U173/'Tor Emp Adj'!P173)^(1/5)-1,"n/a")</f>
        <v>-8.9110002724802184E-2</v>
      </c>
      <c r="V173" s="156">
        <f>IFERROR(('Tor Emp Adj'!V173/'Tor Emp Adj'!Q173)^(1/5)-1,"n/a")</f>
        <v>-5.223043452814391E-2</v>
      </c>
      <c r="W173" s="156">
        <f>IFERROR(('Tor Emp Adj'!W173/'Tor Emp Adj'!R173)^(1/5)-1,"n/a")</f>
        <v>6.7746531688661404E-2</v>
      </c>
      <c r="X173" s="156">
        <f>IFERROR(('Tor Emp Adj'!X173/'Tor Emp Adj'!S173)^(1/5)-1,"n/a")</f>
        <v>3.2714420869330851E-2</v>
      </c>
      <c r="Y173" s="156">
        <f>IFERROR(('Tor Emp Adj'!Y173/'Tor Emp Adj'!T173)^(1/5)-1,"n/a")</f>
        <v>7.9275228487482474E-2</v>
      </c>
    </row>
    <row r="174" spans="1:25" x14ac:dyDescent="0.25">
      <c r="A174" s="7" t="s">
        <v>167</v>
      </c>
      <c r="B174" s="7"/>
      <c r="C174" s="14" t="s">
        <v>209</v>
      </c>
      <c r="D174" s="65"/>
      <c r="E174" s="65"/>
      <c r="F174" s="65"/>
      <c r="G174" s="65"/>
      <c r="H174" s="65"/>
      <c r="I174" s="70">
        <f>IFERROR(('Tor Emp Adj'!I174/'Tor Emp Adj'!D174)^(1/5)-1,"n/a")</f>
        <v>-6.8451748556646153E-2</v>
      </c>
      <c r="J174" s="70">
        <f>IFERROR(('Tor Emp Adj'!J174/'Tor Emp Adj'!E174)^(1/5)-1,"n/a")</f>
        <v>-8.8667653979292549E-2</v>
      </c>
      <c r="K174" s="70">
        <f>IFERROR(('Tor Emp Adj'!K174/'Tor Emp Adj'!F174)^(1/5)-1,"n/a")</f>
        <v>-8.2438565623325077E-3</v>
      </c>
      <c r="L174" s="70">
        <f>IFERROR(('Tor Emp Adj'!L174/'Tor Emp Adj'!G174)^(1/5)-1,"n/a")</f>
        <v>-2.7344273033147459E-4</v>
      </c>
      <c r="M174" s="156">
        <f>IFERROR(('Tor Emp Adj'!M174/'Tor Emp Adj'!H174)^(1/5)-1,"n/a")</f>
        <v>5.2388753859684334E-2</v>
      </c>
      <c r="N174" s="156">
        <f>IFERROR(('Tor Emp Adj'!N174/'Tor Emp Adj'!I174)^(1/5)-1,"n/a")</f>
        <v>5.4908532146830114E-2</v>
      </c>
      <c r="O174" s="156">
        <f>IFERROR(('Tor Emp Adj'!O174/'Tor Emp Adj'!J174)^(1/5)-1,"n/a")</f>
        <v>0.13656308598560662</v>
      </c>
      <c r="P174" s="156">
        <f>IFERROR(('Tor Emp Adj'!P174/'Tor Emp Adj'!K174)^(1/5)-1,"n/a")</f>
        <v>-9.0476430156717469E-2</v>
      </c>
      <c r="Q174" s="156">
        <f>IFERROR(('Tor Emp Adj'!Q174/'Tor Emp Adj'!L174)^(1/5)-1,"n/a")</f>
        <v>-0.13225413100710937</v>
      </c>
      <c r="R174" s="156">
        <f>IFERROR(('Tor Emp Adj'!R174/'Tor Emp Adj'!M174)^(1/5)-1,"n/a")</f>
        <v>-5.2275643409760764E-2</v>
      </c>
      <c r="S174" s="156">
        <f>IFERROR(('Tor Emp Adj'!S174/'Tor Emp Adj'!N174)^(1/5)-1,"n/a")</f>
        <v>-5.0161128781104458E-2</v>
      </c>
      <c r="T174" s="156">
        <f>IFERROR(('Tor Emp Adj'!T174/'Tor Emp Adj'!O174)^(1/5)-1,"n/a")</f>
        <v>-0.16626610840711653</v>
      </c>
      <c r="U174" s="156">
        <f>IFERROR(('Tor Emp Adj'!U174/'Tor Emp Adj'!P174)^(1/5)-1,"n/a")</f>
        <v>4.2437320597368267E-3</v>
      </c>
      <c r="V174" s="156">
        <f>IFERROR(('Tor Emp Adj'!V174/'Tor Emp Adj'!Q174)^(1/5)-1,"n/a")</f>
        <v>2.35865428202362E-2</v>
      </c>
      <c r="W174" s="156">
        <f>IFERROR(('Tor Emp Adj'!W174/'Tor Emp Adj'!R174)^(1/5)-1,"n/a")</f>
        <v>7.1699552123600796E-3</v>
      </c>
      <c r="X174" s="156">
        <f>IFERROR(('Tor Emp Adj'!X174/'Tor Emp Adj'!S174)^(1/5)-1,"n/a")</f>
        <v>-0.13146547912848494</v>
      </c>
      <c r="Y174" s="156">
        <f>IFERROR(('Tor Emp Adj'!Y174/'Tor Emp Adj'!T174)^(1/5)-1,"n/a")</f>
        <v>-3.2400820386683127E-2</v>
      </c>
    </row>
    <row r="175" spans="1:25" x14ac:dyDescent="0.25">
      <c r="A175" s="6" t="s">
        <v>168</v>
      </c>
      <c r="B175" s="6"/>
      <c r="C175" s="14">
        <v>812</v>
      </c>
      <c r="D175" s="65"/>
      <c r="E175" s="65"/>
      <c r="F175" s="65"/>
      <c r="G175" s="65"/>
      <c r="H175" s="65"/>
      <c r="I175" s="70">
        <f>IFERROR(('Tor Emp Adj'!I175/'Tor Emp Adj'!D175)^(1/5)-1,"n/a")</f>
        <v>8.6595853308883974E-3</v>
      </c>
      <c r="J175" s="70">
        <f>IFERROR(('Tor Emp Adj'!J175/'Tor Emp Adj'!E175)^(1/5)-1,"n/a")</f>
        <v>7.7068383015966857E-2</v>
      </c>
      <c r="K175" s="70">
        <f>IFERROR(('Tor Emp Adj'!K175/'Tor Emp Adj'!F175)^(1/5)-1,"n/a")</f>
        <v>4.4304726404092998E-2</v>
      </c>
      <c r="L175" s="70">
        <f>IFERROR(('Tor Emp Adj'!L175/'Tor Emp Adj'!G175)^(1/5)-1,"n/a")</f>
        <v>0.1167880796154912</v>
      </c>
      <c r="M175" s="156">
        <f>IFERROR(('Tor Emp Adj'!M175/'Tor Emp Adj'!H175)^(1/5)-1,"n/a")</f>
        <v>0.14044372499718905</v>
      </c>
      <c r="N175" s="156">
        <f>IFERROR(('Tor Emp Adj'!N175/'Tor Emp Adj'!I175)^(1/5)-1,"n/a")</f>
        <v>7.0827028421453608E-2</v>
      </c>
      <c r="O175" s="156">
        <f>IFERROR(('Tor Emp Adj'!O175/'Tor Emp Adj'!J175)^(1/5)-1,"n/a")</f>
        <v>2.695859597509509E-3</v>
      </c>
      <c r="P175" s="156">
        <f>IFERROR(('Tor Emp Adj'!P175/'Tor Emp Adj'!K175)^(1/5)-1,"n/a")</f>
        <v>7.1268018298170199E-2</v>
      </c>
      <c r="Q175" s="156">
        <f>IFERROR(('Tor Emp Adj'!Q175/'Tor Emp Adj'!L175)^(1/5)-1,"n/a")</f>
        <v>1.3905388865112833E-2</v>
      </c>
      <c r="R175" s="156">
        <f>IFERROR(('Tor Emp Adj'!R175/'Tor Emp Adj'!M175)^(1/5)-1,"n/a")</f>
        <v>-4.6867359278025877E-2</v>
      </c>
      <c r="S175" s="156">
        <f>IFERROR(('Tor Emp Adj'!S175/'Tor Emp Adj'!N175)^(1/5)-1,"n/a")</f>
        <v>1.3832521421894617E-2</v>
      </c>
      <c r="T175" s="156">
        <f>IFERROR(('Tor Emp Adj'!T175/'Tor Emp Adj'!O175)^(1/5)-1,"n/a")</f>
        <v>5.0101098464267579E-2</v>
      </c>
      <c r="U175" s="156">
        <f>IFERROR(('Tor Emp Adj'!U175/'Tor Emp Adj'!P175)^(1/5)-1,"n/a")</f>
        <v>-1.4898187616374958E-2</v>
      </c>
      <c r="V175" s="156">
        <f>IFERROR(('Tor Emp Adj'!V175/'Tor Emp Adj'!Q175)^(1/5)-1,"n/a")</f>
        <v>-1.3783462020490966E-2</v>
      </c>
      <c r="W175" s="156">
        <f>IFERROR(('Tor Emp Adj'!W175/'Tor Emp Adj'!R175)^(1/5)-1,"n/a")</f>
        <v>2.9095380535678173E-2</v>
      </c>
      <c r="X175" s="156">
        <f>IFERROR(('Tor Emp Adj'!X175/'Tor Emp Adj'!S175)^(1/5)-1,"n/a")</f>
        <v>-3.9917975500998182E-2</v>
      </c>
      <c r="Y175" s="156">
        <f>IFERROR(('Tor Emp Adj'!Y175/'Tor Emp Adj'!T175)^(1/5)-1,"n/a")</f>
        <v>-5.7480564477815577E-2</v>
      </c>
    </row>
    <row r="176" spans="1:25" x14ac:dyDescent="0.25">
      <c r="A176" s="6" t="s">
        <v>169</v>
      </c>
      <c r="B176" s="6"/>
      <c r="C176" s="14">
        <v>813</v>
      </c>
      <c r="D176" s="65"/>
      <c r="E176" s="65"/>
      <c r="F176" s="65"/>
      <c r="G176" s="65"/>
      <c r="H176" s="65"/>
      <c r="I176" s="70">
        <f>IFERROR(('Tor Emp Adj'!I176/'Tor Emp Adj'!D176)^(1/5)-1,"n/a")</f>
        <v>-0.10683079455281397</v>
      </c>
      <c r="J176" s="70">
        <f>IFERROR(('Tor Emp Adj'!J176/'Tor Emp Adj'!E176)^(1/5)-1,"n/a")</f>
        <v>1.4650196465903376E-2</v>
      </c>
      <c r="K176" s="70">
        <f>IFERROR(('Tor Emp Adj'!K176/'Tor Emp Adj'!F176)^(1/5)-1,"n/a")</f>
        <v>5.5278082238113369E-2</v>
      </c>
      <c r="L176" s="70">
        <f>IFERROR(('Tor Emp Adj'!L176/'Tor Emp Adj'!G176)^(1/5)-1,"n/a")</f>
        <v>7.2814872457620305E-2</v>
      </c>
      <c r="M176" s="156">
        <f>IFERROR(('Tor Emp Adj'!M176/'Tor Emp Adj'!H176)^(1/5)-1,"n/a")</f>
        <v>8.2602258471089707E-2</v>
      </c>
      <c r="N176" s="156">
        <f>IFERROR(('Tor Emp Adj'!N176/'Tor Emp Adj'!I176)^(1/5)-1,"n/a")</f>
        <v>0.20154220744568829</v>
      </c>
      <c r="O176" s="156">
        <f>IFERROR(('Tor Emp Adj'!O176/'Tor Emp Adj'!J176)^(1/5)-1,"n/a")</f>
        <v>6.8286139701968951E-2</v>
      </c>
      <c r="P176" s="156">
        <f>IFERROR(('Tor Emp Adj'!P176/'Tor Emp Adj'!K176)^(1/5)-1,"n/a")</f>
        <v>0.10373790476348077</v>
      </c>
      <c r="Q176" s="156">
        <f>IFERROR(('Tor Emp Adj'!Q176/'Tor Emp Adj'!L176)^(1/5)-1,"n/a")</f>
        <v>8.6403624776507648E-3</v>
      </c>
      <c r="R176" s="156">
        <f>IFERROR(('Tor Emp Adj'!R176/'Tor Emp Adj'!M176)^(1/5)-1,"n/a")</f>
        <v>3.0125285097994059E-2</v>
      </c>
      <c r="S176" s="156">
        <f>IFERROR(('Tor Emp Adj'!S176/'Tor Emp Adj'!N176)^(1/5)-1,"n/a")</f>
        <v>5.9509856014784202E-2</v>
      </c>
      <c r="T176" s="156">
        <f>IFERROR(('Tor Emp Adj'!T176/'Tor Emp Adj'!O176)^(1/5)-1,"n/a")</f>
        <v>5.4731764761223323E-2</v>
      </c>
      <c r="U176" s="156">
        <f>IFERROR(('Tor Emp Adj'!U176/'Tor Emp Adj'!P176)^(1/5)-1,"n/a")</f>
        <v>-1.6098068392277676E-2</v>
      </c>
      <c r="V176" s="156">
        <f>IFERROR(('Tor Emp Adj'!V176/'Tor Emp Adj'!Q176)^(1/5)-1,"n/a")</f>
        <v>6.3452657772648413E-2</v>
      </c>
      <c r="W176" s="156">
        <f>IFERROR(('Tor Emp Adj'!W176/'Tor Emp Adj'!R176)^(1/5)-1,"n/a")</f>
        <v>4.668743821567567E-3</v>
      </c>
      <c r="X176" s="156">
        <f>IFERROR(('Tor Emp Adj'!X176/'Tor Emp Adj'!S176)^(1/5)-1,"n/a")</f>
        <v>-3.9866960074061986E-2</v>
      </c>
      <c r="Y176" s="156">
        <f>IFERROR(('Tor Emp Adj'!Y176/'Tor Emp Adj'!T176)^(1/5)-1,"n/a")</f>
        <v>-1.2589909236319752E-2</v>
      </c>
    </row>
    <row r="177" spans="1:25" x14ac:dyDescent="0.25">
      <c r="A177" s="6" t="s">
        <v>170</v>
      </c>
      <c r="B177" s="6"/>
      <c r="C177" s="14">
        <v>814</v>
      </c>
      <c r="D177" s="65"/>
      <c r="E177" s="65"/>
      <c r="F177" s="65"/>
      <c r="G177" s="65"/>
      <c r="H177" s="65"/>
      <c r="I177" s="70">
        <f>IFERROR(('Tor Emp Adj'!I177/'Tor Emp Adj'!D177)^(1/5)-1,"n/a")</f>
        <v>2.4186441121816449E-2</v>
      </c>
      <c r="J177" s="70">
        <f>IFERROR(('Tor Emp Adj'!J177/'Tor Emp Adj'!E177)^(1/5)-1,"n/a")</f>
        <v>4.8512432607195066E-2</v>
      </c>
      <c r="K177" s="70">
        <f>IFERROR(('Tor Emp Adj'!K177/'Tor Emp Adj'!F177)^(1/5)-1,"n/a")</f>
        <v>4.1279498296712402E-2</v>
      </c>
      <c r="L177" s="70">
        <f>IFERROR(('Tor Emp Adj'!L177/'Tor Emp Adj'!G177)^(1/5)-1,"n/a")</f>
        <v>-2.852362200345937E-2</v>
      </c>
      <c r="M177" s="156">
        <f>IFERROR(('Tor Emp Adj'!M177/'Tor Emp Adj'!H177)^(1/5)-1,"n/a")</f>
        <v>-3.9900377221817496E-2</v>
      </c>
      <c r="N177" s="156">
        <f>IFERROR(('Tor Emp Adj'!N177/'Tor Emp Adj'!I177)^(1/5)-1,"n/a")</f>
        <v>2.2704904696466244E-2</v>
      </c>
      <c r="O177" s="156">
        <f>IFERROR(('Tor Emp Adj'!O177/'Tor Emp Adj'!J177)^(1/5)-1,"n/a")</f>
        <v>4.2143578738443876E-2</v>
      </c>
      <c r="P177" s="156">
        <f>IFERROR(('Tor Emp Adj'!P177/'Tor Emp Adj'!K177)^(1/5)-1,"n/a")</f>
        <v>-2.2517109261702695E-3</v>
      </c>
      <c r="Q177" s="156">
        <f>IFERROR(('Tor Emp Adj'!Q177/'Tor Emp Adj'!L177)^(1/5)-1,"n/a")</f>
        <v>0.12821667002321968</v>
      </c>
      <c r="R177" s="156">
        <f>IFERROR(('Tor Emp Adj'!R177/'Tor Emp Adj'!M177)^(1/5)-1,"n/a")</f>
        <v>0.11168998075396619</v>
      </c>
      <c r="S177" s="156">
        <f>IFERROR(('Tor Emp Adj'!S177/'Tor Emp Adj'!N177)^(1/5)-1,"n/a")</f>
        <v>0.10802445209697775</v>
      </c>
      <c r="T177" s="156">
        <f>IFERROR(('Tor Emp Adj'!T177/'Tor Emp Adj'!O177)^(1/5)-1,"n/a")</f>
        <v>6.5116984491572882E-2</v>
      </c>
      <c r="U177" s="156">
        <f>IFERROR(('Tor Emp Adj'!U177/'Tor Emp Adj'!P177)^(1/5)-1,"n/a")</f>
        <v>6.5576794264335048E-2</v>
      </c>
      <c r="V177" s="156">
        <f>IFERROR(('Tor Emp Adj'!V177/'Tor Emp Adj'!Q177)^(1/5)-1,"n/a")</f>
        <v>-7.3393262512333801E-2</v>
      </c>
      <c r="W177" s="156">
        <f>IFERROR(('Tor Emp Adj'!W177/'Tor Emp Adj'!R177)^(1/5)-1,"n/a")</f>
        <v>4.2722628051552247E-2</v>
      </c>
      <c r="X177" s="156">
        <f>IFERROR(('Tor Emp Adj'!X177/'Tor Emp Adj'!S177)^(1/5)-1,"n/a")</f>
        <v>-4.3491621067518915E-2</v>
      </c>
      <c r="Y177" s="156">
        <f>IFERROR(('Tor Emp Adj'!Y177/'Tor Emp Adj'!T177)^(1/5)-1,"n/a")</f>
        <v>-5.8561144212807781E-2</v>
      </c>
    </row>
    <row r="178" spans="1:25" x14ac:dyDescent="0.25">
      <c r="A178" s="5" t="s">
        <v>171</v>
      </c>
      <c r="B178" s="5"/>
      <c r="C178" s="13">
        <v>91</v>
      </c>
      <c r="D178" s="64"/>
      <c r="E178" s="64"/>
      <c r="F178" s="64"/>
      <c r="G178" s="64"/>
      <c r="H178" s="64"/>
      <c r="I178" s="69">
        <f>IFERROR(('Tor Emp Adj'!I178/'Tor Emp Adj'!D178)^(1/5)-1,"n/a")</f>
        <v>-3.4719205028583167E-2</v>
      </c>
      <c r="J178" s="69">
        <f>IFERROR(('Tor Emp Adj'!J178/'Tor Emp Adj'!E178)^(1/5)-1,"n/a")</f>
        <v>1.7511973547526649E-2</v>
      </c>
      <c r="K178" s="69">
        <f>IFERROR(('Tor Emp Adj'!K178/'Tor Emp Adj'!F178)^(1/5)-1,"n/a")</f>
        <v>-2.376994223011808E-2</v>
      </c>
      <c r="L178" s="69">
        <f>IFERROR(('Tor Emp Adj'!L178/'Tor Emp Adj'!G178)^(1/5)-1,"n/a")</f>
        <v>8.0111016987471251E-2</v>
      </c>
      <c r="M178" s="155">
        <f>IFERROR(('Tor Emp Adj'!M178/'Tor Emp Adj'!H178)^(1/5)-1,"n/a")</f>
        <v>0.13431416172393362</v>
      </c>
      <c r="N178" s="155">
        <f>IFERROR(('Tor Emp Adj'!N178/'Tor Emp Adj'!I178)^(1/5)-1,"n/a")</f>
        <v>0.150605272123713</v>
      </c>
      <c r="O178" s="155">
        <f>IFERROR(('Tor Emp Adj'!O178/'Tor Emp Adj'!J178)^(1/5)-1,"n/a")</f>
        <v>0.10441378791514278</v>
      </c>
      <c r="P178" s="155">
        <f>IFERROR(('Tor Emp Adj'!P178/'Tor Emp Adj'!K178)^(1/5)-1,"n/a")</f>
        <v>0.11310088434343024</v>
      </c>
      <c r="Q178" s="155">
        <f>IFERROR(('Tor Emp Adj'!Q178/'Tor Emp Adj'!L178)^(1/5)-1,"n/a")</f>
        <v>3.0328171036080098E-2</v>
      </c>
      <c r="R178" s="155">
        <f>IFERROR(('Tor Emp Adj'!R178/'Tor Emp Adj'!M178)^(1/5)-1,"n/a")</f>
        <v>2.3863717711791299E-2</v>
      </c>
      <c r="S178" s="155">
        <f>IFERROR(('Tor Emp Adj'!S178/'Tor Emp Adj'!N178)^(1/5)-1,"n/a")</f>
        <v>2.6712381157277143E-2</v>
      </c>
      <c r="T178" s="155">
        <f>IFERROR(('Tor Emp Adj'!T178/'Tor Emp Adj'!O178)^(1/5)-1,"n/a")</f>
        <v>1.2380746747119531E-2</v>
      </c>
      <c r="U178" s="155">
        <f>IFERROR(('Tor Emp Adj'!U178/'Tor Emp Adj'!P178)^(1/5)-1,"n/a")</f>
        <v>4.8902845278024909E-3</v>
      </c>
      <c r="V178" s="155">
        <f>IFERROR(('Tor Emp Adj'!V178/'Tor Emp Adj'!Q178)^(1/5)-1,"n/a")</f>
        <v>-2.3683251245084858E-2</v>
      </c>
      <c r="W178" s="155">
        <f>IFERROR(('Tor Emp Adj'!W178/'Tor Emp Adj'!R178)^(1/5)-1,"n/a")</f>
        <v>-1.611998073517118E-2</v>
      </c>
      <c r="X178" s="155">
        <f>IFERROR(('Tor Emp Adj'!X178/'Tor Emp Adj'!S178)^(1/5)-1,"n/a")</f>
        <v>3.4176256361491131E-3</v>
      </c>
      <c r="Y178" s="155">
        <f>IFERROR(('Tor Emp Adj'!Y178/'Tor Emp Adj'!T178)^(1/5)-1,"n/a")</f>
        <v>-1.2045664545953794E-2</v>
      </c>
    </row>
    <row r="179" spans="1:25" x14ac:dyDescent="0.25">
      <c r="A179" s="6" t="s">
        <v>172</v>
      </c>
      <c r="B179" s="6"/>
      <c r="C179" s="14">
        <v>911</v>
      </c>
      <c r="D179" s="65"/>
      <c r="E179" s="65"/>
      <c r="F179" s="65"/>
      <c r="G179" s="65"/>
      <c r="H179" s="65"/>
      <c r="I179" s="70">
        <f>IFERROR(('Tor Emp Adj'!I179/'Tor Emp Adj'!D179)^(1/5)-1,"n/a")</f>
        <v>-3.9573878989705435E-2</v>
      </c>
      <c r="J179" s="70">
        <f>IFERROR(('Tor Emp Adj'!J179/'Tor Emp Adj'!E179)^(1/5)-1,"n/a")</f>
        <v>2.3272380984697971E-2</v>
      </c>
      <c r="K179" s="70">
        <f>IFERROR(('Tor Emp Adj'!K179/'Tor Emp Adj'!F179)^(1/5)-1,"n/a")</f>
        <v>3.5448926987398099E-2</v>
      </c>
      <c r="L179" s="70">
        <f>IFERROR(('Tor Emp Adj'!L179/'Tor Emp Adj'!G179)^(1/5)-1,"n/a")</f>
        <v>9.9497174601382632E-2</v>
      </c>
      <c r="M179" s="156">
        <f>IFERROR(('Tor Emp Adj'!M179/'Tor Emp Adj'!H179)^(1/5)-1,"n/a")</f>
        <v>3.4901940670423182E-2</v>
      </c>
      <c r="N179" s="156">
        <f>IFERROR(('Tor Emp Adj'!N179/'Tor Emp Adj'!I179)^(1/5)-1,"n/a")</f>
        <v>5.2036208178007914E-2</v>
      </c>
      <c r="O179" s="156">
        <f>IFERROR(('Tor Emp Adj'!O179/'Tor Emp Adj'!J179)^(1/5)-1,"n/a")</f>
        <v>0.10110261125582731</v>
      </c>
      <c r="P179" s="156">
        <f>IFERROR(('Tor Emp Adj'!P179/'Tor Emp Adj'!K179)^(1/5)-1,"n/a")</f>
        <v>9.3577236841063893E-2</v>
      </c>
      <c r="Q179" s="156">
        <f>IFERROR(('Tor Emp Adj'!Q179/'Tor Emp Adj'!L179)^(1/5)-1,"n/a")</f>
        <v>2.6626010590169003E-2</v>
      </c>
      <c r="R179" s="156">
        <f>IFERROR(('Tor Emp Adj'!R179/'Tor Emp Adj'!M179)^(1/5)-1,"n/a")</f>
        <v>3.7188962436365935E-2</v>
      </c>
      <c r="S179" s="156">
        <f>IFERROR(('Tor Emp Adj'!S179/'Tor Emp Adj'!N179)^(1/5)-1,"n/a")</f>
        <v>9.6624573904251276E-2</v>
      </c>
      <c r="T179" s="156">
        <f>IFERROR(('Tor Emp Adj'!T179/'Tor Emp Adj'!O179)^(1/5)-1,"n/a")</f>
        <v>-4.2645128985953629E-2</v>
      </c>
      <c r="U179" s="156">
        <f>IFERROR(('Tor Emp Adj'!U179/'Tor Emp Adj'!P179)^(1/5)-1,"n/a")</f>
        <v>-5.711452722583199E-2</v>
      </c>
      <c r="V179" s="156">
        <f>IFERROR(('Tor Emp Adj'!V179/'Tor Emp Adj'!Q179)^(1/5)-1,"n/a")</f>
        <v>-0.15314929087228368</v>
      </c>
      <c r="W179" s="156">
        <f>IFERROR(('Tor Emp Adj'!W179/'Tor Emp Adj'!R179)^(1/5)-1,"n/a")</f>
        <v>3.709161512525494E-2</v>
      </c>
      <c r="X179" s="156">
        <f>IFERROR(('Tor Emp Adj'!X179/'Tor Emp Adj'!S179)^(1/5)-1,"n/a")</f>
        <v>3.6707772246976633E-2</v>
      </c>
      <c r="Y179" s="156">
        <f>IFERROR(('Tor Emp Adj'!Y179/'Tor Emp Adj'!T179)^(1/5)-1,"n/a")</f>
        <v>7.0285745805833244E-2</v>
      </c>
    </row>
    <row r="180" spans="1:25" x14ac:dyDescent="0.25">
      <c r="A180" s="6" t="s">
        <v>173</v>
      </c>
      <c r="B180" s="6"/>
      <c r="C180" s="14">
        <v>912</v>
      </c>
      <c r="D180" s="65"/>
      <c r="E180" s="65"/>
      <c r="F180" s="65"/>
      <c r="G180" s="65"/>
      <c r="H180" s="65"/>
      <c r="I180" s="70">
        <f>IFERROR(('Tor Emp Adj'!I180/'Tor Emp Adj'!D180)^(1/5)-1,"n/a")</f>
        <v>9.3517751422300677E-4</v>
      </c>
      <c r="J180" s="70">
        <f>IFERROR(('Tor Emp Adj'!J180/'Tor Emp Adj'!E180)^(1/5)-1,"n/a")</f>
        <v>8.5824932912675456E-2</v>
      </c>
      <c r="K180" s="70">
        <f>IFERROR(('Tor Emp Adj'!K180/'Tor Emp Adj'!F180)^(1/5)-1,"n/a")</f>
        <v>-3.3958216382233841E-2</v>
      </c>
      <c r="L180" s="70">
        <f>IFERROR(('Tor Emp Adj'!L180/'Tor Emp Adj'!G180)^(1/5)-1,"n/a")</f>
        <v>9.0493620729040103E-2</v>
      </c>
      <c r="M180" s="156">
        <f>IFERROR(('Tor Emp Adj'!M180/'Tor Emp Adj'!H180)^(1/5)-1,"n/a")</f>
        <v>0.17324616503389745</v>
      </c>
      <c r="N180" s="156">
        <f>IFERROR(('Tor Emp Adj'!N180/'Tor Emp Adj'!I180)^(1/5)-1,"n/a")</f>
        <v>0.1170448123703991</v>
      </c>
      <c r="O180" s="156">
        <f>IFERROR(('Tor Emp Adj'!O180/'Tor Emp Adj'!J180)^(1/5)-1,"n/a")</f>
        <v>8.3611403609048285E-2</v>
      </c>
      <c r="P180" s="156">
        <f>IFERROR(('Tor Emp Adj'!P180/'Tor Emp Adj'!K180)^(1/5)-1,"n/a")</f>
        <v>6.829515003207165E-2</v>
      </c>
      <c r="Q180" s="156">
        <f>IFERROR(('Tor Emp Adj'!Q180/'Tor Emp Adj'!L180)^(1/5)-1,"n/a")</f>
        <v>1.1960079118374489E-2</v>
      </c>
      <c r="R180" s="156">
        <f>IFERROR(('Tor Emp Adj'!R180/'Tor Emp Adj'!M180)^(1/5)-1,"n/a")</f>
        <v>6.5882729626566272E-2</v>
      </c>
      <c r="S180" s="156">
        <f>IFERROR(('Tor Emp Adj'!S180/'Tor Emp Adj'!N180)^(1/5)-1,"n/a")</f>
        <v>5.9655061261187914E-2</v>
      </c>
      <c r="T180" s="156">
        <f>IFERROR(('Tor Emp Adj'!T180/'Tor Emp Adj'!O180)^(1/5)-1,"n/a")</f>
        <v>3.4403746247551048E-2</v>
      </c>
      <c r="U180" s="156">
        <f>IFERROR(('Tor Emp Adj'!U180/'Tor Emp Adj'!P180)^(1/5)-1,"n/a")</f>
        <v>8.2456822474873626E-2</v>
      </c>
      <c r="V180" s="156">
        <f>IFERROR(('Tor Emp Adj'!V180/'Tor Emp Adj'!Q180)^(1/5)-1,"n/a")</f>
        <v>1.8936527946907145E-2</v>
      </c>
      <c r="W180" s="156">
        <f>IFERROR(('Tor Emp Adj'!W180/'Tor Emp Adj'!R180)^(1/5)-1,"n/a")</f>
        <v>-7.4759590520527275E-2</v>
      </c>
      <c r="X180" s="156">
        <f>IFERROR(('Tor Emp Adj'!X180/'Tor Emp Adj'!S180)^(1/5)-1,"n/a")</f>
        <v>-3.9843174191369846E-2</v>
      </c>
      <c r="Y180" s="156">
        <f>IFERROR(('Tor Emp Adj'!Y180/'Tor Emp Adj'!T180)^(1/5)-1,"n/a")</f>
        <v>-2.1380785544889314E-2</v>
      </c>
    </row>
    <row r="181" spans="1:25" x14ac:dyDescent="0.25">
      <c r="A181" s="6" t="s">
        <v>174</v>
      </c>
      <c r="B181" s="6"/>
      <c r="C181" s="14">
        <v>913</v>
      </c>
      <c r="D181" s="65"/>
      <c r="E181" s="65"/>
      <c r="F181" s="65"/>
      <c r="G181" s="65"/>
      <c r="H181" s="65"/>
      <c r="I181" s="70">
        <f>IFERROR(('Tor Emp Adj'!I181/'Tor Emp Adj'!D181)^(1/5)-1,"n/a")</f>
        <v>-6.2116398180785404E-2</v>
      </c>
      <c r="J181" s="70">
        <f>IFERROR(('Tor Emp Adj'!J181/'Tor Emp Adj'!E181)^(1/5)-1,"n/a")</f>
        <v>-4.0891165720747469E-2</v>
      </c>
      <c r="K181" s="70">
        <f>IFERROR(('Tor Emp Adj'!K181/'Tor Emp Adj'!F181)^(1/5)-1,"n/a")</f>
        <v>-5.3436513720856893E-2</v>
      </c>
      <c r="L181" s="70">
        <f>IFERROR(('Tor Emp Adj'!L181/'Tor Emp Adj'!G181)^(1/5)-1,"n/a")</f>
        <v>4.8203524096180228E-2</v>
      </c>
      <c r="M181" s="156">
        <f>IFERROR(('Tor Emp Adj'!M181/'Tor Emp Adj'!H181)^(1/5)-1,"n/a")</f>
        <v>0.16172546661840337</v>
      </c>
      <c r="N181" s="156">
        <f>IFERROR(('Tor Emp Adj'!N181/'Tor Emp Adj'!I181)^(1/5)-1,"n/a")</f>
        <v>0.23693543122622152</v>
      </c>
      <c r="O181" s="156">
        <f>IFERROR(('Tor Emp Adj'!O181/'Tor Emp Adj'!J181)^(1/5)-1,"n/a")</f>
        <v>0.11916246394536856</v>
      </c>
      <c r="P181" s="156">
        <f>IFERROR(('Tor Emp Adj'!P181/'Tor Emp Adj'!K181)^(1/5)-1,"n/a")</f>
        <v>0.16693182285980779</v>
      </c>
      <c r="Q181" s="156">
        <f>IFERROR(('Tor Emp Adj'!Q181/'Tor Emp Adj'!L181)^(1/5)-1,"n/a")</f>
        <v>6.1347347932083851E-2</v>
      </c>
      <c r="R181" s="156">
        <f>IFERROR(('Tor Emp Adj'!R181/'Tor Emp Adj'!M181)^(1/5)-1,"n/a")</f>
        <v>-3.4151963433998955E-2</v>
      </c>
      <c r="S181" s="156">
        <f>IFERROR(('Tor Emp Adj'!S181/'Tor Emp Adj'!N181)^(1/5)-1,"n/a")</f>
        <v>-3.7291936292296324E-2</v>
      </c>
      <c r="T181" s="156">
        <f>IFERROR(('Tor Emp Adj'!T181/'Tor Emp Adj'!O181)^(1/5)-1,"n/a")</f>
        <v>2.0509411271639522E-2</v>
      </c>
      <c r="U181" s="156">
        <f>IFERROR(('Tor Emp Adj'!U181/'Tor Emp Adj'!P181)^(1/5)-1,"n/a")</f>
        <v>-3.7471684060981447E-2</v>
      </c>
      <c r="V181" s="156">
        <f>IFERROR(('Tor Emp Adj'!V181/'Tor Emp Adj'!Q181)^(1/5)-1,"n/a")</f>
        <v>-2.8058840909239713E-4</v>
      </c>
      <c r="W181" s="156">
        <f>IFERROR(('Tor Emp Adj'!W181/'Tor Emp Adj'!R181)^(1/5)-1,"n/a")</f>
        <v>2.5591688630576481E-2</v>
      </c>
      <c r="X181" s="156">
        <f>IFERROR(('Tor Emp Adj'!X181/'Tor Emp Adj'!S181)^(1/5)-1,"n/a")</f>
        <v>3.189515614924332E-2</v>
      </c>
      <c r="Y181" s="156">
        <f>IFERROR(('Tor Emp Adj'!Y181/'Tor Emp Adj'!T181)^(1/5)-1,"n/a")</f>
        <v>-4.2940134430228705E-2</v>
      </c>
    </row>
    <row r="182" spans="1:25" x14ac:dyDescent="0.25">
      <c r="A182" s="6" t="s">
        <v>175</v>
      </c>
      <c r="B182" s="6"/>
      <c r="C182" s="14" t="s">
        <v>210</v>
      </c>
      <c r="D182" s="65"/>
      <c r="E182" s="65"/>
      <c r="F182" s="65"/>
      <c r="G182" s="65"/>
      <c r="H182" s="65"/>
      <c r="I182" s="70" t="str">
        <f>IFERROR(('Tor Emp Adj'!I182/'Tor Emp Adj'!D182)^(1/5)-1,"n/a")</f>
        <v>n/a</v>
      </c>
      <c r="J182" s="70" t="str">
        <f>IFERROR(('Tor Emp Adj'!J182/'Tor Emp Adj'!E182)^(1/5)-1,"n/a")</f>
        <v>n/a</v>
      </c>
      <c r="K182" s="70" t="str">
        <f>IFERROR(('Tor Emp Adj'!K182/'Tor Emp Adj'!F182)^(1/5)-1,"n/a")</f>
        <v>n/a</v>
      </c>
      <c r="L182" s="70" t="str">
        <f>IFERROR(('Tor Emp Adj'!L182/'Tor Emp Adj'!G182)^(1/5)-1,"n/a")</f>
        <v>n/a</v>
      </c>
      <c r="M182" s="156" t="str">
        <f>IFERROR(('Tor Emp Adj'!M182/'Tor Emp Adj'!H182)^(1/5)-1,"n/a")</f>
        <v>n/a</v>
      </c>
      <c r="N182" s="156" t="str">
        <f>IFERROR(('Tor Emp Adj'!N182/'Tor Emp Adj'!I182)^(1/5)-1,"n/a")</f>
        <v>n/a</v>
      </c>
      <c r="O182" s="156" t="str">
        <f>IFERROR(('Tor Emp Adj'!O182/'Tor Emp Adj'!J182)^(1/5)-1,"n/a")</f>
        <v>n/a</v>
      </c>
      <c r="P182" s="156" t="str">
        <f>IFERROR(('Tor Emp Adj'!P182/'Tor Emp Adj'!K182)^(1/5)-1,"n/a")</f>
        <v>n/a</v>
      </c>
      <c r="Q182" s="156" t="str">
        <f>IFERROR(('Tor Emp Adj'!Q182/'Tor Emp Adj'!L182)^(1/5)-1,"n/a")</f>
        <v>n/a</v>
      </c>
      <c r="R182" s="156" t="str">
        <f>IFERROR(('Tor Emp Adj'!R182/'Tor Emp Adj'!M182)^(1/5)-1,"n/a")</f>
        <v>n/a</v>
      </c>
      <c r="S182" s="156" t="str">
        <f>IFERROR(('Tor Emp Adj'!S182/'Tor Emp Adj'!N182)^(1/5)-1,"n/a")</f>
        <v>n/a</v>
      </c>
      <c r="T182" s="156" t="str">
        <f>IFERROR(('Tor Emp Adj'!T182/'Tor Emp Adj'!O182)^(1/5)-1,"n/a")</f>
        <v>n/a</v>
      </c>
      <c r="U182" s="156" t="str">
        <f>IFERROR(('Tor Emp Adj'!U182/'Tor Emp Adj'!P182)^(1/5)-1,"n/a")</f>
        <v>n/a</v>
      </c>
      <c r="V182" s="156" t="str">
        <f>IFERROR(('Tor Emp Adj'!V182/'Tor Emp Adj'!Q182)^(1/5)-1,"n/a")</f>
        <v>n/a</v>
      </c>
      <c r="W182" s="156" t="str">
        <f>IFERROR(('Tor Emp Adj'!W182/'Tor Emp Adj'!R182)^(1/5)-1,"n/a")</f>
        <v>n/a</v>
      </c>
      <c r="X182" s="156" t="str">
        <f>IFERROR(('Tor Emp Adj'!X182/'Tor Emp Adj'!S182)^(1/5)-1,"n/a")</f>
        <v>n/a</v>
      </c>
      <c r="Y182" s="156" t="str">
        <f>IFERROR(('Tor Emp Adj'!Y182/'Tor Emp Adj'!T182)^(1/5)-1,"n/a")</f>
        <v>n/a</v>
      </c>
    </row>
    <row r="183" spans="1:25" x14ac:dyDescent="0.25">
      <c r="I183" s="40"/>
      <c r="J183" s="40"/>
      <c r="K183" s="40"/>
      <c r="L183" s="40"/>
      <c r="M183" s="40"/>
      <c r="N183" s="40"/>
      <c r="O183" s="40"/>
      <c r="P183" s="40"/>
      <c r="Q183" s="40"/>
      <c r="R183" s="40"/>
      <c r="S183" s="40"/>
      <c r="T183" s="40"/>
      <c r="U183" s="40"/>
      <c r="V183" s="40"/>
      <c r="W183" s="40"/>
      <c r="X183" s="40"/>
      <c r="Y183" s="40"/>
    </row>
    <row r="184" spans="1:25" x14ac:dyDescent="0.25">
      <c r="I184" s="40"/>
      <c r="J184" s="40"/>
      <c r="K184" s="40"/>
      <c r="L184" s="40"/>
      <c r="M184" s="40"/>
      <c r="N184" s="40"/>
      <c r="O184" s="40"/>
      <c r="P184" s="40"/>
      <c r="Q184" s="40"/>
      <c r="R184" s="40"/>
      <c r="S184" s="40"/>
      <c r="T184" s="40"/>
      <c r="U184" s="40"/>
      <c r="V184" s="40"/>
      <c r="W184" s="40"/>
      <c r="X184" s="40"/>
      <c r="Y184" s="40"/>
    </row>
    <row r="185" spans="1:25" x14ac:dyDescent="0.25">
      <c r="I185" s="40"/>
      <c r="J185" s="40"/>
      <c r="K185" s="40"/>
      <c r="L185" s="40"/>
      <c r="M185" s="40"/>
      <c r="N185" s="40"/>
      <c r="O185" s="40"/>
      <c r="P185" s="40"/>
      <c r="Q185" s="40"/>
      <c r="R185" s="40"/>
      <c r="S185" s="40"/>
      <c r="T185" s="40"/>
      <c r="U185" s="40"/>
      <c r="V185" s="40"/>
      <c r="W185" s="40"/>
      <c r="X185" s="40"/>
      <c r="Y185" s="40"/>
    </row>
    <row r="186" spans="1:25" x14ac:dyDescent="0.25">
      <c r="I186" s="40"/>
      <c r="J186" s="40"/>
      <c r="K186" s="40"/>
      <c r="L186" s="40"/>
      <c r="M186" s="40"/>
      <c r="N186" s="40"/>
      <c r="O186" s="40"/>
      <c r="P186" s="40"/>
      <c r="Q186" s="40"/>
      <c r="R186" s="40"/>
      <c r="S186" s="40"/>
      <c r="T186" s="40"/>
      <c r="U186" s="40"/>
      <c r="V186" s="40"/>
      <c r="W186" s="40"/>
      <c r="X186" s="40"/>
      <c r="Y186" s="40"/>
    </row>
    <row r="187" spans="1:25" x14ac:dyDescent="0.25">
      <c r="A187" s="123" t="s">
        <v>532</v>
      </c>
      <c r="B187" s="124"/>
      <c r="C187" s="124"/>
      <c r="I187" s="40"/>
      <c r="J187" s="40"/>
      <c r="K187" s="40"/>
      <c r="L187" s="40"/>
      <c r="M187" s="40"/>
      <c r="N187" s="40"/>
      <c r="O187" s="40"/>
      <c r="P187" s="40"/>
      <c r="Q187" s="40"/>
      <c r="R187" s="40"/>
      <c r="S187" s="40"/>
      <c r="T187" s="40"/>
      <c r="U187" s="40"/>
      <c r="V187" s="40"/>
      <c r="W187" s="40"/>
      <c r="X187" s="40"/>
      <c r="Y187" s="40"/>
    </row>
    <row r="188" spans="1:25" x14ac:dyDescent="0.25">
      <c r="A188" s="125" t="s">
        <v>380</v>
      </c>
      <c r="B188" s="126"/>
      <c r="C188" s="127" t="s">
        <v>533</v>
      </c>
      <c r="D188" s="128"/>
      <c r="E188" s="128"/>
      <c r="F188" s="128"/>
      <c r="G188" s="128"/>
      <c r="H188" s="128"/>
      <c r="I188" s="158">
        <f>IFERROR(('Tor Emp Adj'!I188/'Tor Emp Adj'!D188)^(1/5)-1,"n/a")</f>
        <v>-5.6661519182089948E-2</v>
      </c>
      <c r="J188" s="158">
        <f>IFERROR(('Tor Emp Adj'!J188/'Tor Emp Adj'!E188)^(1/5)-1,"n/a")</f>
        <v>-8.6484012641386054E-2</v>
      </c>
      <c r="K188" s="158">
        <f>IFERROR(('Tor Emp Adj'!K188/'Tor Emp Adj'!F188)^(1/5)-1,"n/a")</f>
        <v>-9.0515599016296688E-2</v>
      </c>
      <c r="L188" s="158">
        <f>IFERROR(('Tor Emp Adj'!L188/'Tor Emp Adj'!G188)^(1/5)-1,"n/a")</f>
        <v>-0.10136126630967179</v>
      </c>
      <c r="M188" s="158">
        <f>IFERROR(('Tor Emp Adj'!M188/'Tor Emp Adj'!H188)^(1/5)-1,"n/a")</f>
        <v>0.12731910921041645</v>
      </c>
      <c r="N188" s="158">
        <f>IFERROR(('Tor Emp Adj'!N188/'Tor Emp Adj'!I188)^(1/5)-1,"n/a")</f>
        <v>1.8820228522592242E-2</v>
      </c>
      <c r="O188" s="158">
        <f>IFERROR(('Tor Emp Adj'!O188/'Tor Emp Adj'!J188)^(1/5)-1,"n/a")</f>
        <v>6.8018232042279969E-2</v>
      </c>
      <c r="P188" s="158">
        <f>IFERROR(('Tor Emp Adj'!P188/'Tor Emp Adj'!K188)^(1/5)-1,"n/a")</f>
        <v>0.1455136360330711</v>
      </c>
      <c r="Q188" s="158">
        <f>IFERROR(('Tor Emp Adj'!Q188/'Tor Emp Adj'!L188)^(1/5)-1,"n/a")</f>
        <v>-8.3904041013970199E-3</v>
      </c>
      <c r="R188" s="158">
        <f>IFERROR(('Tor Emp Adj'!R188/'Tor Emp Adj'!M188)^(1/5)-1,"n/a")</f>
        <v>8.995663289237732E-2</v>
      </c>
      <c r="S188" s="158">
        <f>IFERROR(('Tor Emp Adj'!S188/'Tor Emp Adj'!N188)^(1/5)-1,"n/a")</f>
        <v>-3.6726252017663108E-2</v>
      </c>
      <c r="T188" s="158">
        <f>IFERROR(('Tor Emp Adj'!T188/'Tor Emp Adj'!O188)^(1/5)-1,"n/a")</f>
        <v>-9.124853983915715E-3</v>
      </c>
      <c r="U188" s="158">
        <f>IFERROR(('Tor Emp Adj'!U188/'Tor Emp Adj'!P188)^(1/5)-1,"n/a")</f>
        <v>-5.1251266406307949E-2</v>
      </c>
      <c r="V188" s="158">
        <f>IFERROR(('Tor Emp Adj'!V188/'Tor Emp Adj'!Q188)^(1/5)-1,"n/a")</f>
        <v>9.4615760747499555E-2</v>
      </c>
      <c r="W188" s="158">
        <f>IFERROR(('Tor Emp Adj'!W188/'Tor Emp Adj'!R188)^(1/5)-1,"n/a")</f>
        <v>-1.8705636639284151E-2</v>
      </c>
      <c r="X188" s="158">
        <f>IFERROR(('Tor Emp Adj'!X188/'Tor Emp Adj'!S188)^(1/5)-1,"n/a")</f>
        <v>-6.6516213847541694E-3</v>
      </c>
      <c r="Y188" s="158">
        <f>IFERROR(('Tor Emp Adj'!Y188/'Tor Emp Adj'!T188)^(1/5)-1,"n/a")</f>
        <v>-9.5324456232436239E-3</v>
      </c>
    </row>
    <row r="189" spans="1:25" x14ac:dyDescent="0.25">
      <c r="A189" s="125" t="s">
        <v>407</v>
      </c>
      <c r="B189" s="126"/>
      <c r="C189" s="127" t="s">
        <v>596</v>
      </c>
      <c r="D189" s="128"/>
      <c r="E189" s="128"/>
      <c r="F189" s="128"/>
      <c r="G189" s="128"/>
      <c r="H189" s="128"/>
      <c r="I189" s="158">
        <f>IFERROR(('Tor Emp Adj'!I189/'Tor Emp Adj'!D189)^(1/5)-1,"n/a")</f>
        <v>4.1913207856589363E-2</v>
      </c>
      <c r="J189" s="158">
        <f>IFERROR(('Tor Emp Adj'!J189/'Tor Emp Adj'!E189)^(1/5)-1,"n/a")</f>
        <v>3.4774649876602615E-2</v>
      </c>
      <c r="K189" s="158">
        <f>IFERROR(('Tor Emp Adj'!K189/'Tor Emp Adj'!F189)^(1/5)-1,"n/a")</f>
        <v>-1.2588930902188933E-2</v>
      </c>
      <c r="L189" s="158">
        <f>IFERROR(('Tor Emp Adj'!L189/'Tor Emp Adj'!G189)^(1/5)-1,"n/a")</f>
        <v>3.1694792598047083E-3</v>
      </c>
      <c r="M189" s="158">
        <f>IFERROR(('Tor Emp Adj'!M189/'Tor Emp Adj'!H189)^(1/5)-1,"n/a")</f>
        <v>3.7202426818339962E-2</v>
      </c>
      <c r="N189" s="158">
        <f>IFERROR(('Tor Emp Adj'!N189/'Tor Emp Adj'!I189)^(1/5)-1,"n/a")</f>
        <v>2.5703353223501813E-2</v>
      </c>
      <c r="O189" s="158">
        <f>IFERROR(('Tor Emp Adj'!O189/'Tor Emp Adj'!J189)^(1/5)-1,"n/a")</f>
        <v>3.8571668533931458E-2</v>
      </c>
      <c r="P189" s="158">
        <f>IFERROR(('Tor Emp Adj'!P189/'Tor Emp Adj'!K189)^(1/5)-1,"n/a")</f>
        <v>3.8440427725336956E-2</v>
      </c>
      <c r="Q189" s="158">
        <f>IFERROR(('Tor Emp Adj'!Q189/'Tor Emp Adj'!L189)^(1/5)-1,"n/a")</f>
        <v>4.2066828526605704E-2</v>
      </c>
      <c r="R189" s="158">
        <f>IFERROR(('Tor Emp Adj'!R189/'Tor Emp Adj'!M189)^(1/5)-1,"n/a")</f>
        <v>4.6877610614841192E-2</v>
      </c>
      <c r="S189" s="158">
        <f>IFERROR(('Tor Emp Adj'!S189/'Tor Emp Adj'!N189)^(1/5)-1,"n/a")</f>
        <v>-4.9945952973983521E-2</v>
      </c>
      <c r="T189" s="158">
        <f>IFERROR(('Tor Emp Adj'!T189/'Tor Emp Adj'!O189)^(1/5)-1,"n/a")</f>
        <v>-5.3329011113982028E-2</v>
      </c>
      <c r="U189" s="158">
        <f>IFERROR(('Tor Emp Adj'!U189/'Tor Emp Adj'!P189)^(1/5)-1,"n/a")</f>
        <v>-3.2086906138348192E-2</v>
      </c>
      <c r="V189" s="158">
        <f>IFERROR(('Tor Emp Adj'!V189/'Tor Emp Adj'!Q189)^(1/5)-1,"n/a")</f>
        <v>-2.2621806155284974E-2</v>
      </c>
      <c r="W189" s="158">
        <f>IFERROR(('Tor Emp Adj'!W189/'Tor Emp Adj'!R189)^(1/5)-1,"n/a")</f>
        <v>2.5695586151449845E-2</v>
      </c>
      <c r="X189" s="158">
        <f>IFERROR(('Tor Emp Adj'!X189/'Tor Emp Adj'!S189)^(1/5)-1,"n/a")</f>
        <v>7.7136053608880317E-2</v>
      </c>
      <c r="Y189" s="158">
        <f>IFERROR(('Tor Emp Adj'!Y189/'Tor Emp Adj'!T189)^(1/5)-1,"n/a")</f>
        <v>9.1188882849888131E-2</v>
      </c>
    </row>
    <row r="190" spans="1:25" x14ac:dyDescent="0.25">
      <c r="A190" s="125" t="s">
        <v>420</v>
      </c>
      <c r="B190" s="126"/>
      <c r="C190" s="127">
        <v>61</v>
      </c>
      <c r="D190" s="128"/>
      <c r="E190" s="128"/>
      <c r="F190" s="128"/>
      <c r="G190" s="128"/>
      <c r="H190" s="128"/>
      <c r="I190" s="158">
        <f>IFERROR(('Tor Emp Adj'!I190/'Tor Emp Adj'!D190)^(1/5)-1,"n/a")</f>
        <v>-1.5963671558943515E-2</v>
      </c>
      <c r="J190" s="158">
        <f>IFERROR(('Tor Emp Adj'!J190/'Tor Emp Adj'!E190)^(1/5)-1,"n/a")</f>
        <v>-1.1900803154240913E-2</v>
      </c>
      <c r="K190" s="158">
        <f>IFERROR(('Tor Emp Adj'!K190/'Tor Emp Adj'!F190)^(1/5)-1,"n/a")</f>
        <v>-2.0089903664333164E-4</v>
      </c>
      <c r="L190" s="158">
        <f>IFERROR(('Tor Emp Adj'!L190/'Tor Emp Adj'!G190)^(1/5)-1,"n/a")</f>
        <v>7.0429480677762779E-2</v>
      </c>
      <c r="M190" s="158">
        <f>IFERROR(('Tor Emp Adj'!M190/'Tor Emp Adj'!H190)^(1/5)-1,"n/a")</f>
        <v>7.3055462402975335E-2</v>
      </c>
      <c r="N190" s="158">
        <f>IFERROR(('Tor Emp Adj'!N190/'Tor Emp Adj'!I190)^(1/5)-1,"n/a")</f>
        <v>9.3665686275373528E-2</v>
      </c>
      <c r="O190" s="158">
        <f>IFERROR(('Tor Emp Adj'!O190/'Tor Emp Adj'!J190)^(1/5)-1,"n/a")</f>
        <v>9.4720449864507117E-2</v>
      </c>
      <c r="P190" s="158">
        <f>IFERROR(('Tor Emp Adj'!P190/'Tor Emp Adj'!K190)^(1/5)-1,"n/a")</f>
        <v>7.0904802473098938E-2</v>
      </c>
      <c r="Q190" s="158">
        <f>IFERROR(('Tor Emp Adj'!Q190/'Tor Emp Adj'!L190)^(1/5)-1,"n/a")</f>
        <v>6.6574752220225353E-3</v>
      </c>
      <c r="R190" s="158">
        <f>IFERROR(('Tor Emp Adj'!R190/'Tor Emp Adj'!M190)^(1/5)-1,"n/a")</f>
        <v>2.5617677935772853E-2</v>
      </c>
      <c r="S190" s="158">
        <f>IFERROR(('Tor Emp Adj'!S190/'Tor Emp Adj'!N190)^(1/5)-1,"n/a")</f>
        <v>-6.2883486059728266E-3</v>
      </c>
      <c r="T190" s="158">
        <f>IFERROR(('Tor Emp Adj'!T190/'Tor Emp Adj'!O190)^(1/5)-1,"n/a")</f>
        <v>1.233801848273397E-2</v>
      </c>
      <c r="U190" s="158">
        <f>IFERROR(('Tor Emp Adj'!U190/'Tor Emp Adj'!P190)^(1/5)-1,"n/a")</f>
        <v>6.3103736696537016E-3</v>
      </c>
      <c r="V190" s="158">
        <f>IFERROR(('Tor Emp Adj'!V190/'Tor Emp Adj'!Q190)^(1/5)-1,"n/a")</f>
        <v>2.1465402086627838E-2</v>
      </c>
      <c r="W190" s="158">
        <f>IFERROR(('Tor Emp Adj'!W190/'Tor Emp Adj'!R190)^(1/5)-1,"n/a")</f>
        <v>1.0449967966580598E-2</v>
      </c>
      <c r="X190" s="158">
        <f>IFERROR(('Tor Emp Adj'!X190/'Tor Emp Adj'!S190)^(1/5)-1,"n/a")</f>
        <v>1.2354717684169847E-2</v>
      </c>
      <c r="Y190" s="158">
        <f>IFERROR(('Tor Emp Adj'!Y190/'Tor Emp Adj'!T190)^(1/5)-1,"n/a")</f>
        <v>2.4878137200282202E-2</v>
      </c>
    </row>
    <row r="191" spans="1:25" x14ac:dyDescent="0.25">
      <c r="A191" s="125" t="s">
        <v>430</v>
      </c>
      <c r="B191" s="126"/>
      <c r="C191" s="127" t="s">
        <v>534</v>
      </c>
      <c r="D191" s="128"/>
      <c r="E191" s="128"/>
      <c r="F191" s="128"/>
      <c r="G191" s="128"/>
      <c r="H191" s="128"/>
      <c r="I191" s="158">
        <f>IFERROR(('Tor Emp Adj'!I191/'Tor Emp Adj'!D191)^(1/5)-1,"n/a")</f>
        <v>6.529192410378748E-3</v>
      </c>
      <c r="J191" s="158">
        <f>IFERROR(('Tor Emp Adj'!J191/'Tor Emp Adj'!E191)^(1/5)-1,"n/a")</f>
        <v>2.6436571272139497E-2</v>
      </c>
      <c r="K191" s="158">
        <f>IFERROR(('Tor Emp Adj'!K191/'Tor Emp Adj'!F191)^(1/5)-1,"n/a")</f>
        <v>-2.1457733845489435E-2</v>
      </c>
      <c r="L191" s="158">
        <f>IFERROR(('Tor Emp Adj'!L191/'Tor Emp Adj'!G191)^(1/5)-1,"n/a")</f>
        <v>7.8116222102957211E-2</v>
      </c>
      <c r="M191" s="158">
        <f>IFERROR(('Tor Emp Adj'!M191/'Tor Emp Adj'!H191)^(1/5)-1,"n/a")</f>
        <v>3.8486162483476472E-2</v>
      </c>
      <c r="N191" s="158">
        <f>IFERROR(('Tor Emp Adj'!N191/'Tor Emp Adj'!I191)^(1/5)-1,"n/a")</f>
        <v>-1.0498745926063258E-2</v>
      </c>
      <c r="O191" s="158">
        <f>IFERROR(('Tor Emp Adj'!O191/'Tor Emp Adj'!J191)^(1/5)-1,"n/a")</f>
        <v>-3.4710915043360324E-2</v>
      </c>
      <c r="P191" s="158">
        <f>IFERROR(('Tor Emp Adj'!P191/'Tor Emp Adj'!K191)^(1/5)-1,"n/a")</f>
        <v>-7.4297620911466522E-3</v>
      </c>
      <c r="Q191" s="158">
        <f>IFERROR(('Tor Emp Adj'!Q191/'Tor Emp Adj'!L191)^(1/5)-1,"n/a")</f>
        <v>-8.0441801684117187E-2</v>
      </c>
      <c r="R191" s="158">
        <f>IFERROR(('Tor Emp Adj'!R191/'Tor Emp Adj'!M191)^(1/5)-1,"n/a")</f>
        <v>-8.1299697505019308E-2</v>
      </c>
      <c r="S191" s="158">
        <f>IFERROR(('Tor Emp Adj'!S191/'Tor Emp Adj'!N191)^(1/5)-1,"n/a")</f>
        <v>-1.8686370550297315E-2</v>
      </c>
      <c r="T191" s="158">
        <f>IFERROR(('Tor Emp Adj'!T191/'Tor Emp Adj'!O191)^(1/5)-1,"n/a")</f>
        <v>-5.2296161863980561E-3</v>
      </c>
      <c r="U191" s="158">
        <f>IFERROR(('Tor Emp Adj'!U191/'Tor Emp Adj'!P191)^(1/5)-1,"n/a")</f>
        <v>-3.4396536484402551E-2</v>
      </c>
      <c r="V191" s="158">
        <f>IFERROR(('Tor Emp Adj'!V191/'Tor Emp Adj'!Q191)^(1/5)-1,"n/a")</f>
        <v>2.1905839407355243E-2</v>
      </c>
      <c r="W191" s="158">
        <f>IFERROR(('Tor Emp Adj'!W191/'Tor Emp Adj'!R191)^(1/5)-1,"n/a")</f>
        <v>-1.2632396871318008E-2</v>
      </c>
      <c r="X191" s="158">
        <f>IFERROR(('Tor Emp Adj'!X191/'Tor Emp Adj'!S191)^(1/5)-1,"n/a")</f>
        <v>-3.4399061294232425E-2</v>
      </c>
      <c r="Y191" s="158">
        <f>IFERROR(('Tor Emp Adj'!Y191/'Tor Emp Adj'!T191)^(1/5)-1,"n/a")</f>
        <v>-5.4605586273140827E-2</v>
      </c>
    </row>
    <row r="192" spans="1:25" x14ac:dyDescent="0.25">
      <c r="A192" s="125" t="s">
        <v>535</v>
      </c>
      <c r="B192" s="126"/>
      <c r="C192" s="127">
        <v>52</v>
      </c>
      <c r="D192" s="128"/>
      <c r="E192" s="128"/>
      <c r="F192" s="128"/>
      <c r="G192" s="128"/>
      <c r="H192" s="128"/>
      <c r="I192" s="158">
        <f>IFERROR(('Tor Emp Adj'!I192/'Tor Emp Adj'!D192)^(1/5)-1,"n/a")</f>
        <v>1.2817894406074837E-2</v>
      </c>
      <c r="J192" s="158">
        <f>IFERROR(('Tor Emp Adj'!J192/'Tor Emp Adj'!E192)^(1/5)-1,"n/a")</f>
        <v>2.4412768649950678E-3</v>
      </c>
      <c r="K192" s="158">
        <f>IFERROR(('Tor Emp Adj'!K192/'Tor Emp Adj'!F192)^(1/5)-1,"n/a")</f>
        <v>2.6200967912224371E-3</v>
      </c>
      <c r="L192" s="158">
        <f>IFERROR(('Tor Emp Adj'!L192/'Tor Emp Adj'!G192)^(1/5)-1,"n/a")</f>
        <v>0.128604106668468</v>
      </c>
      <c r="M192" s="158">
        <f>IFERROR(('Tor Emp Adj'!M192/'Tor Emp Adj'!H192)^(1/5)-1,"n/a")</f>
        <v>0.13557452855211904</v>
      </c>
      <c r="N192" s="158">
        <f>IFERROR(('Tor Emp Adj'!N192/'Tor Emp Adj'!I192)^(1/5)-1,"n/a")</f>
        <v>0.1041181790281247</v>
      </c>
      <c r="O192" s="158">
        <f>IFERROR(('Tor Emp Adj'!O192/'Tor Emp Adj'!J192)^(1/5)-1,"n/a")</f>
        <v>0.13644065486115586</v>
      </c>
      <c r="P192" s="158">
        <f>IFERROR(('Tor Emp Adj'!P192/'Tor Emp Adj'!K192)^(1/5)-1,"n/a")</f>
        <v>0.12881416066557039</v>
      </c>
      <c r="Q192" s="158">
        <f>IFERROR(('Tor Emp Adj'!Q192/'Tor Emp Adj'!L192)^(1/5)-1,"n/a")</f>
        <v>-1.1092837221325147E-2</v>
      </c>
      <c r="R192" s="158">
        <f>IFERROR(('Tor Emp Adj'!R192/'Tor Emp Adj'!M192)^(1/5)-1,"n/a")</f>
        <v>-5.6119288746674378E-3</v>
      </c>
      <c r="S192" s="158">
        <f>IFERROR(('Tor Emp Adj'!S192/'Tor Emp Adj'!N192)^(1/5)-1,"n/a")</f>
        <v>1.0283161551006392E-2</v>
      </c>
      <c r="T192" s="158">
        <f>IFERROR(('Tor Emp Adj'!T192/'Tor Emp Adj'!O192)^(1/5)-1,"n/a")</f>
        <v>-5.4164729725068028E-3</v>
      </c>
      <c r="U192" s="158">
        <f>IFERROR(('Tor Emp Adj'!U192/'Tor Emp Adj'!P192)^(1/5)-1,"n/a")</f>
        <v>2.2611014841636745E-2</v>
      </c>
      <c r="V192" s="158">
        <f>IFERROR(('Tor Emp Adj'!V192/'Tor Emp Adj'!Q192)^(1/5)-1,"n/a")</f>
        <v>4.1987515815369969E-2</v>
      </c>
      <c r="W192" s="158">
        <f>IFERROR(('Tor Emp Adj'!W192/'Tor Emp Adj'!R192)^(1/5)-1,"n/a")</f>
        <v>4.6400555974892788E-2</v>
      </c>
      <c r="X192" s="158">
        <f>IFERROR(('Tor Emp Adj'!X192/'Tor Emp Adj'!S192)^(1/5)-1,"n/a")</f>
        <v>3.3748529422153561E-2</v>
      </c>
      <c r="Y192" s="158">
        <f>IFERROR(('Tor Emp Adj'!Y192/'Tor Emp Adj'!T192)^(1/5)-1,"n/a")</f>
        <v>1.69882345830068E-2</v>
      </c>
    </row>
    <row r="193" spans="1:25" x14ac:dyDescent="0.25">
      <c r="A193" s="125" t="s">
        <v>492</v>
      </c>
      <c r="B193" s="126"/>
      <c r="C193" s="127" t="s">
        <v>536</v>
      </c>
      <c r="D193" s="128"/>
      <c r="E193" s="128"/>
      <c r="F193" s="128"/>
      <c r="G193" s="128"/>
      <c r="H193" s="128"/>
      <c r="I193" s="158">
        <f>IFERROR(('Tor Emp Adj'!I193/'Tor Emp Adj'!D193)^(1/5)-1,"n/a")</f>
        <v>4.8202312318255114E-2</v>
      </c>
      <c r="J193" s="158">
        <f>IFERROR(('Tor Emp Adj'!J193/'Tor Emp Adj'!E193)^(1/5)-1,"n/a")</f>
        <v>-1.7043284957087845E-2</v>
      </c>
      <c r="K193" s="158">
        <f>IFERROR(('Tor Emp Adj'!K193/'Tor Emp Adj'!F193)^(1/5)-1,"n/a")</f>
        <v>2.3202109767374024E-2</v>
      </c>
      <c r="L193" s="158">
        <f>IFERROR(('Tor Emp Adj'!L193/'Tor Emp Adj'!G193)^(1/5)-1,"n/a")</f>
        <v>0.12779997485608252</v>
      </c>
      <c r="M193" s="158">
        <f>IFERROR(('Tor Emp Adj'!M193/'Tor Emp Adj'!H193)^(1/5)-1,"n/a")</f>
        <v>6.8790753370699509E-2</v>
      </c>
      <c r="N193" s="158">
        <f>IFERROR(('Tor Emp Adj'!N193/'Tor Emp Adj'!I193)^(1/5)-1,"n/a")</f>
        <v>2.7410077377317599E-2</v>
      </c>
      <c r="O193" s="158">
        <f>IFERROR(('Tor Emp Adj'!O193/'Tor Emp Adj'!J193)^(1/5)-1,"n/a")</f>
        <v>9.3004278613846303E-2</v>
      </c>
      <c r="P193" s="158">
        <f>IFERROR(('Tor Emp Adj'!P193/'Tor Emp Adj'!K193)^(1/5)-1,"n/a")</f>
        <v>2.7427255662961336E-2</v>
      </c>
      <c r="Q193" s="158">
        <f>IFERROR(('Tor Emp Adj'!Q193/'Tor Emp Adj'!L193)^(1/5)-1,"n/a")</f>
        <v>-9.9469648959775392E-2</v>
      </c>
      <c r="R193" s="158">
        <f>IFERROR(('Tor Emp Adj'!R193/'Tor Emp Adj'!M193)^(1/5)-1,"n/a")</f>
        <v>-5.2554244340030198E-2</v>
      </c>
      <c r="S193" s="158">
        <f>IFERROR(('Tor Emp Adj'!S193/'Tor Emp Adj'!N193)^(1/5)-1,"n/a")</f>
        <v>4.2070574366940505E-2</v>
      </c>
      <c r="T193" s="158">
        <f>IFERROR(('Tor Emp Adj'!T193/'Tor Emp Adj'!O193)^(1/5)-1,"n/a")</f>
        <v>-4.0052508015936072E-2</v>
      </c>
      <c r="U193" s="158">
        <f>IFERROR(('Tor Emp Adj'!U193/'Tor Emp Adj'!P193)^(1/5)-1,"n/a")</f>
        <v>5.0309986124521977E-2</v>
      </c>
      <c r="V193" s="158">
        <f>IFERROR(('Tor Emp Adj'!V193/'Tor Emp Adj'!Q193)^(1/5)-1,"n/a")</f>
        <v>8.5179311350023434E-2</v>
      </c>
      <c r="W193" s="158">
        <f>IFERROR(('Tor Emp Adj'!W193/'Tor Emp Adj'!R193)^(1/5)-1,"n/a")</f>
        <v>4.9944743321463481E-2</v>
      </c>
      <c r="X193" s="158">
        <f>IFERROR(('Tor Emp Adj'!X193/'Tor Emp Adj'!S193)^(1/5)-1,"n/a")</f>
        <v>-0.1116969187166007</v>
      </c>
      <c r="Y193" s="158">
        <f>IFERROR(('Tor Emp Adj'!Y193/'Tor Emp Adj'!T193)^(1/5)-1,"n/a")</f>
        <v>-5.6977560665983584E-2</v>
      </c>
    </row>
    <row r="194" spans="1:25" x14ac:dyDescent="0.25">
      <c r="A194" s="125" t="s">
        <v>537</v>
      </c>
      <c r="B194" s="126"/>
      <c r="C194" s="127" t="s">
        <v>538</v>
      </c>
      <c r="D194" s="128"/>
      <c r="E194" s="128"/>
      <c r="F194" s="128"/>
      <c r="G194" s="128"/>
      <c r="H194" s="128"/>
      <c r="I194" s="158">
        <f>IFERROR(('Tor Emp Adj'!I194/'Tor Emp Adj'!D194)^(1/5)-1,"n/a")</f>
        <v>9.3591966759878575E-2</v>
      </c>
      <c r="J194" s="158">
        <f>IFERROR(('Tor Emp Adj'!J194/'Tor Emp Adj'!E194)^(1/5)-1,"n/a")</f>
        <v>2.4175594032159964E-2</v>
      </c>
      <c r="K194" s="158">
        <f>IFERROR(('Tor Emp Adj'!K194/'Tor Emp Adj'!F194)^(1/5)-1,"n/a")</f>
        <v>-5.6862457238199271E-3</v>
      </c>
      <c r="L194" s="158">
        <f>IFERROR(('Tor Emp Adj'!L194/'Tor Emp Adj'!G194)^(1/5)-1,"n/a")</f>
        <v>9.7509072132219154E-2</v>
      </c>
      <c r="M194" s="158">
        <f>IFERROR(('Tor Emp Adj'!M194/'Tor Emp Adj'!H194)^(1/5)-1,"n/a")</f>
        <v>6.730068212850826E-2</v>
      </c>
      <c r="N194" s="158">
        <f>IFERROR(('Tor Emp Adj'!N194/'Tor Emp Adj'!I194)^(1/5)-1,"n/a")</f>
        <v>3.3767707604796193E-2</v>
      </c>
      <c r="O194" s="158">
        <f>IFERROR(('Tor Emp Adj'!O194/'Tor Emp Adj'!J194)^(1/5)-1,"n/a")</f>
        <v>6.5128944732035565E-2</v>
      </c>
      <c r="P194" s="158">
        <f>IFERROR(('Tor Emp Adj'!P194/'Tor Emp Adj'!K194)^(1/5)-1,"n/a")</f>
        <v>4.014932668921567E-2</v>
      </c>
      <c r="Q194" s="158">
        <f>IFERROR(('Tor Emp Adj'!Q194/'Tor Emp Adj'!L194)^(1/5)-1,"n/a")</f>
        <v>2.2996462052837341E-2</v>
      </c>
      <c r="R194" s="158">
        <f>IFERROR(('Tor Emp Adj'!R194/'Tor Emp Adj'!M194)^(1/5)-1,"n/a")</f>
        <v>1.5378643660953317E-2</v>
      </c>
      <c r="S194" s="158">
        <f>IFERROR(('Tor Emp Adj'!S194/'Tor Emp Adj'!N194)^(1/5)-1,"n/a")</f>
        <v>1.6623438905615684E-2</v>
      </c>
      <c r="T194" s="158">
        <f>IFERROR(('Tor Emp Adj'!T194/'Tor Emp Adj'!O194)^(1/5)-1,"n/a")</f>
        <v>2.6480065123545948E-2</v>
      </c>
      <c r="U194" s="158">
        <f>IFERROR(('Tor Emp Adj'!U194/'Tor Emp Adj'!P194)^(1/5)-1,"n/a")</f>
        <v>7.0231724402351148E-2</v>
      </c>
      <c r="V194" s="158">
        <f>IFERROR(('Tor Emp Adj'!V194/'Tor Emp Adj'!Q194)^(1/5)-1,"n/a")</f>
        <v>1.9717751683564488E-2</v>
      </c>
      <c r="W194" s="158">
        <f>IFERROR(('Tor Emp Adj'!W194/'Tor Emp Adj'!R194)^(1/5)-1,"n/a")</f>
        <v>-3.9542058791318446E-2</v>
      </c>
      <c r="X194" s="158">
        <f>IFERROR(('Tor Emp Adj'!X194/'Tor Emp Adj'!S194)^(1/5)-1,"n/a")</f>
        <v>-5.600634390116277E-2</v>
      </c>
      <c r="Y194" s="158">
        <f>IFERROR(('Tor Emp Adj'!Y194/'Tor Emp Adj'!T194)^(1/5)-1,"n/a")</f>
        <v>-3.5053488481206041E-2</v>
      </c>
    </row>
    <row r="195" spans="1:25" x14ac:dyDescent="0.25">
      <c r="A195" s="125" t="s">
        <v>539</v>
      </c>
      <c r="B195" s="126"/>
      <c r="C195" s="127" t="s">
        <v>540</v>
      </c>
      <c r="D195" s="128"/>
      <c r="E195" s="128"/>
      <c r="F195" s="128"/>
      <c r="G195" s="128"/>
      <c r="H195" s="128"/>
      <c r="I195" s="158">
        <f>IFERROR(('Tor Emp Adj'!I195/'Tor Emp Adj'!D195)^(1/5)-1,"n/a")</f>
        <v>4.1182578050116714E-2</v>
      </c>
      <c r="J195" s="158">
        <f>IFERROR(('Tor Emp Adj'!J195/'Tor Emp Adj'!E195)^(1/5)-1,"n/a")</f>
        <v>5.4423565845615141E-2</v>
      </c>
      <c r="K195" s="158">
        <f>IFERROR(('Tor Emp Adj'!K195/'Tor Emp Adj'!F195)^(1/5)-1,"n/a")</f>
        <v>-2.3271082292043221E-2</v>
      </c>
      <c r="L195" s="158">
        <f>IFERROR(('Tor Emp Adj'!L195/'Tor Emp Adj'!G195)^(1/5)-1,"n/a")</f>
        <v>-1.8390080910896112E-2</v>
      </c>
      <c r="M195" s="158">
        <f>IFERROR(('Tor Emp Adj'!M195/'Tor Emp Adj'!H195)^(1/5)-1,"n/a")</f>
        <v>-1.9428219242413669E-2</v>
      </c>
      <c r="N195" s="158">
        <f>IFERROR(('Tor Emp Adj'!N195/'Tor Emp Adj'!I195)^(1/5)-1,"n/a")</f>
        <v>-4.5495027754203221E-3</v>
      </c>
      <c r="O195" s="158">
        <f>IFERROR(('Tor Emp Adj'!O195/'Tor Emp Adj'!J195)^(1/5)-1,"n/a")</f>
        <v>5.9650500340564516E-3</v>
      </c>
      <c r="P195" s="158">
        <f>IFERROR(('Tor Emp Adj'!P195/'Tor Emp Adj'!K195)^(1/5)-1,"n/a")</f>
        <v>3.1712452018637594E-2</v>
      </c>
      <c r="Q195" s="158">
        <f>IFERROR(('Tor Emp Adj'!Q195/'Tor Emp Adj'!L195)^(1/5)-1,"n/a")</f>
        <v>1.1962664566000036E-2</v>
      </c>
      <c r="R195" s="158">
        <f>IFERROR(('Tor Emp Adj'!R195/'Tor Emp Adj'!M195)^(1/5)-1,"n/a")</f>
        <v>4.7063206225583798E-4</v>
      </c>
      <c r="S195" s="158">
        <f>IFERROR(('Tor Emp Adj'!S195/'Tor Emp Adj'!N195)^(1/5)-1,"n/a")</f>
        <v>-4.663551197600091E-4</v>
      </c>
      <c r="T195" s="158">
        <f>IFERROR(('Tor Emp Adj'!T195/'Tor Emp Adj'!O195)^(1/5)-1,"n/a")</f>
        <v>-3.5797747501550181E-2</v>
      </c>
      <c r="U195" s="158">
        <f>IFERROR(('Tor Emp Adj'!U195/'Tor Emp Adj'!P195)^(1/5)-1,"n/a")</f>
        <v>8.0375280341302702E-3</v>
      </c>
      <c r="V195" s="158">
        <f>IFERROR(('Tor Emp Adj'!V195/'Tor Emp Adj'!Q195)^(1/5)-1,"n/a")</f>
        <v>-5.1784818076140438E-3</v>
      </c>
      <c r="W195" s="158">
        <f>IFERROR(('Tor Emp Adj'!W195/'Tor Emp Adj'!R195)^(1/5)-1,"n/a")</f>
        <v>6.9654422662681625E-3</v>
      </c>
      <c r="X195" s="158">
        <f>IFERROR(('Tor Emp Adj'!X195/'Tor Emp Adj'!S195)^(1/5)-1,"n/a")</f>
        <v>4.1702700575436014E-2</v>
      </c>
      <c r="Y195" s="158">
        <f>IFERROR(('Tor Emp Adj'!Y195/'Tor Emp Adj'!T195)^(1/5)-1,"n/a")</f>
        <v>6.4273190058038221E-2</v>
      </c>
    </row>
    <row r="196" spans="1:25" x14ac:dyDescent="0.25">
      <c r="B196" s="124"/>
      <c r="C196" s="124"/>
      <c r="I196" s="40"/>
      <c r="J196" s="40"/>
      <c r="K196" s="40"/>
      <c r="L196" s="40"/>
      <c r="M196" s="40"/>
      <c r="N196" s="40"/>
      <c r="O196" s="40"/>
      <c r="P196" s="40"/>
      <c r="Q196" s="40"/>
      <c r="R196" s="40"/>
      <c r="S196" s="40"/>
      <c r="T196" s="40"/>
      <c r="U196" s="40"/>
      <c r="V196" s="40"/>
      <c r="W196" s="40"/>
      <c r="X196" s="40"/>
      <c r="Y196" s="40"/>
    </row>
    <row r="197" spans="1:25" x14ac:dyDescent="0.25">
      <c r="A197" s="138" t="s">
        <v>593</v>
      </c>
      <c r="B197" s="124"/>
      <c r="C197" s="124"/>
      <c r="I197" s="40"/>
      <c r="J197" s="40"/>
      <c r="K197" s="40"/>
      <c r="L197" s="40"/>
      <c r="M197" s="40"/>
      <c r="N197" s="40"/>
      <c r="O197" s="40"/>
      <c r="P197" s="40"/>
      <c r="Q197" s="40"/>
      <c r="R197" s="40"/>
      <c r="S197" s="40"/>
      <c r="T197" s="40"/>
      <c r="U197" s="40"/>
      <c r="V197" s="40"/>
      <c r="W197" s="40"/>
      <c r="X197" s="40"/>
      <c r="Y197" s="40"/>
    </row>
    <row r="198" spans="1:25" x14ac:dyDescent="0.25">
      <c r="A198" s="106" t="s">
        <v>380</v>
      </c>
      <c r="B198" s="129"/>
      <c r="C198" s="130"/>
      <c r="D198" s="141"/>
      <c r="E198" s="141"/>
      <c r="F198" s="141"/>
      <c r="G198" s="141"/>
      <c r="H198" s="141"/>
      <c r="I198" s="159"/>
      <c r="J198" s="159"/>
      <c r="K198" s="159"/>
      <c r="L198" s="159"/>
      <c r="M198" s="162"/>
      <c r="N198" s="162"/>
      <c r="O198" s="162"/>
      <c r="P198" s="162"/>
      <c r="Q198" s="162"/>
      <c r="R198" s="162"/>
      <c r="S198" s="162"/>
      <c r="T198" s="162"/>
      <c r="U198" s="162"/>
      <c r="V198" s="162"/>
      <c r="W198" s="162"/>
      <c r="X198" s="162"/>
      <c r="Y198" s="162"/>
    </row>
    <row r="199" spans="1:25" x14ac:dyDescent="0.25">
      <c r="A199" t="s">
        <v>382</v>
      </c>
      <c r="B199" s="137" t="s">
        <v>193</v>
      </c>
      <c r="C199" s="133">
        <v>334511</v>
      </c>
      <c r="D199" s="142"/>
      <c r="E199" s="142"/>
      <c r="F199" s="142"/>
      <c r="G199" s="142"/>
      <c r="H199" s="142"/>
      <c r="I199" s="160" t="str">
        <f>IFERROR(('Tor Emp Adj'!I199/'Tor Emp Adj'!D199)^(1/5)-1,"n/a")</f>
        <v>n/a</v>
      </c>
      <c r="J199" s="160">
        <f>IFERROR(('Tor Emp Adj'!J199/'Tor Emp Adj'!E199)^(1/5)-1,"n/a")</f>
        <v>0.10087930667637024</v>
      </c>
      <c r="K199" s="160" t="str">
        <f>IFERROR(('Tor Emp Adj'!K199/'Tor Emp Adj'!F199)^(1/5)-1,"n/a")</f>
        <v>n/a</v>
      </c>
      <c r="L199" s="160">
        <f>IFERROR(('Tor Emp Adj'!L199/'Tor Emp Adj'!G199)^(1/5)-1,"n/a")</f>
        <v>-1</v>
      </c>
      <c r="M199" s="161">
        <f>IFERROR(('Tor Emp Adj'!M199/'Tor Emp Adj'!H199)^(1/5)-1,"n/a")</f>
        <v>-7.615284191450522E-2</v>
      </c>
      <c r="N199" s="161">
        <f>IFERROR(('Tor Emp Adj'!N199/'Tor Emp Adj'!I199)^(1/5)-1,"n/a")</f>
        <v>-1</v>
      </c>
      <c r="O199" s="161">
        <f>IFERROR(('Tor Emp Adj'!O199/'Tor Emp Adj'!J199)^(1/5)-1,"n/a")</f>
        <v>-1</v>
      </c>
      <c r="P199" s="161" t="str">
        <f>IFERROR(('Tor Emp Adj'!P199/'Tor Emp Adj'!K199)^(1/5)-1,"n/a")</f>
        <v>n/a</v>
      </c>
      <c r="Q199" s="161" t="str">
        <f>IFERROR(('Tor Emp Adj'!Q199/'Tor Emp Adj'!L199)^(1/5)-1,"n/a")</f>
        <v>n/a</v>
      </c>
      <c r="R199" s="35">
        <f>IFERROR(('Tor Emp Adj'!R199/'Tor Emp Adj'!M199)^(1/5)-1,"n/a")</f>
        <v>1.4503559570757441E-2</v>
      </c>
      <c r="S199" s="35" t="str">
        <f>IFERROR(('Tor Emp Adj'!S199/'Tor Emp Adj'!N199)^(1/5)-1,"n/a")</f>
        <v>n/a</v>
      </c>
      <c r="T199" s="35" t="str">
        <f>IFERROR(('Tor Emp Adj'!T199/'Tor Emp Adj'!O199)^(1/5)-1,"n/a")</f>
        <v>n/a</v>
      </c>
      <c r="U199" s="35" t="str">
        <f>IFERROR(('Tor Emp Adj'!U199/'Tor Emp Adj'!P199)^(1/5)-1,"n/a")</f>
        <v>n/a</v>
      </c>
      <c r="V199" s="35">
        <f>IFERROR(('Tor Emp Adj'!V199/'Tor Emp Adj'!Q199)^(1/5)-1,"n/a")</f>
        <v>4.1581243106160182E-2</v>
      </c>
      <c r="W199" s="35">
        <f>IFERROR(('Tor Emp Adj'!W199/'Tor Emp Adj'!R199)^(1/5)-1,"n/a")</f>
        <v>3.0576429408606387E-3</v>
      </c>
      <c r="X199" s="35">
        <f>IFERROR(('Tor Emp Adj'!X199/'Tor Emp Adj'!S199)^(1/5)-1,"n/a")</f>
        <v>-1</v>
      </c>
      <c r="Y199" s="35" t="str">
        <f>IFERROR(('Tor Emp Adj'!Y199/'Tor Emp Adj'!T199)^(1/5)-1,"n/a")</f>
        <v>n/a</v>
      </c>
    </row>
    <row r="200" spans="1:25" x14ac:dyDescent="0.25">
      <c r="A200" t="s">
        <v>544</v>
      </c>
      <c r="B200" s="137">
        <f t="shared" ref="B200:B206" si="0">VALUE(LEFT(C200,4))</f>
        <v>3364</v>
      </c>
      <c r="C200" s="133">
        <v>3364</v>
      </c>
      <c r="D200" s="142"/>
      <c r="E200" s="142"/>
      <c r="F200" s="142"/>
      <c r="G200" s="142"/>
      <c r="H200" s="142"/>
      <c r="I200" s="160">
        <f>IFERROR(('Tor Emp Adj'!I200/'Tor Emp Adj'!D200)^(1/5)-1,"n/a")</f>
        <v>-0.11699813618329336</v>
      </c>
      <c r="J200" s="160">
        <f>IFERROR(('Tor Emp Adj'!J200/'Tor Emp Adj'!E200)^(1/5)-1,"n/a")</f>
        <v>-0.10773806511959338</v>
      </c>
      <c r="K200" s="160">
        <f>IFERROR(('Tor Emp Adj'!K200/'Tor Emp Adj'!F200)^(1/5)-1,"n/a")</f>
        <v>-9.0515599016296688E-2</v>
      </c>
      <c r="L200" s="160">
        <f>IFERROR(('Tor Emp Adj'!L200/'Tor Emp Adj'!G200)^(1/5)-1,"n/a")</f>
        <v>-6.5257948254289211E-2</v>
      </c>
      <c r="M200" s="161">
        <f>IFERROR(('Tor Emp Adj'!M200/'Tor Emp Adj'!H200)^(1/5)-1,"n/a")</f>
        <v>0.13100272872817431</v>
      </c>
      <c r="N200" s="161">
        <f>IFERROR(('Tor Emp Adj'!N200/'Tor Emp Adj'!I200)^(1/5)-1,"n/a")</f>
        <v>8.0005575068877288E-2</v>
      </c>
      <c r="O200" s="161">
        <f>IFERROR(('Tor Emp Adj'!O200/'Tor Emp Adj'!J200)^(1/5)-1,"n/a")</f>
        <v>0.1316467596598796</v>
      </c>
      <c r="P200" s="161">
        <f>IFERROR(('Tor Emp Adj'!P200/'Tor Emp Adj'!K200)^(1/5)-1,"n/a")</f>
        <v>0.13511750720609661</v>
      </c>
      <c r="Q200" s="161">
        <f>IFERROR(('Tor Emp Adj'!Q200/'Tor Emp Adj'!L200)^(1/5)-1,"n/a")</f>
        <v>-4.1613184727949504E-2</v>
      </c>
      <c r="R200" s="35">
        <f>IFERROR(('Tor Emp Adj'!R200/'Tor Emp Adj'!M200)^(1/5)-1,"n/a")</f>
        <v>0.10609625401536915</v>
      </c>
      <c r="S200" s="35">
        <f>IFERROR(('Tor Emp Adj'!S200/'Tor Emp Adj'!N200)^(1/5)-1,"n/a")</f>
        <v>-4.3861933585213508E-2</v>
      </c>
      <c r="T200" s="35">
        <f>IFERROR(('Tor Emp Adj'!T200/'Tor Emp Adj'!O200)^(1/5)-1,"n/a")</f>
        <v>-9.124853983915715E-3</v>
      </c>
      <c r="U200" s="35">
        <f>IFERROR(('Tor Emp Adj'!U200/'Tor Emp Adj'!P200)^(1/5)-1,"n/a")</f>
        <v>-5.2892390581183002E-2</v>
      </c>
      <c r="V200" s="35">
        <f>IFERROR(('Tor Emp Adj'!V200/'Tor Emp Adj'!Q200)^(1/5)-1,"n/a")</f>
        <v>0.11601127063795924</v>
      </c>
      <c r="W200" s="35">
        <f>IFERROR(('Tor Emp Adj'!W200/'Tor Emp Adj'!R200)^(1/5)-1,"n/a")</f>
        <v>-2.3498957535019516E-2</v>
      </c>
      <c r="X200" s="35">
        <f>IFERROR(('Tor Emp Adj'!X200/'Tor Emp Adj'!S200)^(1/5)-1,"n/a")</f>
        <v>-7.1162978846699421E-3</v>
      </c>
      <c r="Y200" s="35">
        <f>IFERROR(('Tor Emp Adj'!Y200/'Tor Emp Adj'!T200)^(1/5)-1,"n/a")</f>
        <v>-2.2704573402184458E-2</v>
      </c>
    </row>
    <row r="201" spans="1:25" x14ac:dyDescent="0.25">
      <c r="A201" t="s">
        <v>386</v>
      </c>
      <c r="B201" s="137">
        <f t="shared" si="0"/>
        <v>3364</v>
      </c>
      <c r="C201" s="133">
        <v>336411</v>
      </c>
      <c r="D201" s="142"/>
      <c r="E201" s="142"/>
      <c r="F201" s="142"/>
      <c r="G201" s="142"/>
      <c r="H201" s="142"/>
      <c r="I201" s="160" t="str">
        <f>IFERROR(('Tor Emp Adj'!I201/'Tor Emp Adj'!D201)^(1/5)-1,"n/a")</f>
        <v>n/a</v>
      </c>
      <c r="J201" s="160" t="str">
        <f>IFERROR(('Tor Emp Adj'!J201/'Tor Emp Adj'!E201)^(1/5)-1,"n/a")</f>
        <v>n/a</v>
      </c>
      <c r="K201" s="160" t="str">
        <f>IFERROR(('Tor Emp Adj'!K201/'Tor Emp Adj'!F201)^(1/5)-1,"n/a")</f>
        <v>n/a</v>
      </c>
      <c r="L201" s="160" t="str">
        <f>IFERROR(('Tor Emp Adj'!L201/'Tor Emp Adj'!G201)^(1/5)-1,"n/a")</f>
        <v>n/a</v>
      </c>
      <c r="M201" s="161" t="str">
        <f>IFERROR(('Tor Emp Adj'!M201/'Tor Emp Adj'!H201)^(1/5)-1,"n/a")</f>
        <v>n/a</v>
      </c>
      <c r="N201" s="161" t="str">
        <f>IFERROR(('Tor Emp Adj'!N201/'Tor Emp Adj'!I201)^(1/5)-1,"n/a")</f>
        <v>n/a</v>
      </c>
      <c r="O201" s="161" t="str">
        <f>IFERROR(('Tor Emp Adj'!O201/'Tor Emp Adj'!J201)^(1/5)-1,"n/a")</f>
        <v>n/a</v>
      </c>
      <c r="P201" s="161" t="str">
        <f>IFERROR(('Tor Emp Adj'!P201/'Tor Emp Adj'!K201)^(1/5)-1,"n/a")</f>
        <v>n/a</v>
      </c>
      <c r="Q201" s="161" t="str">
        <f>IFERROR(('Tor Emp Adj'!Q201/'Tor Emp Adj'!L201)^(1/5)-1,"n/a")</f>
        <v>n/a</v>
      </c>
      <c r="R201" s="35" t="str">
        <f>IFERROR(('Tor Emp Adj'!R201/'Tor Emp Adj'!M201)^(1/5)-1,"n/a")</f>
        <v>n/a</v>
      </c>
      <c r="S201" s="35" t="str">
        <f>IFERROR(('Tor Emp Adj'!S201/'Tor Emp Adj'!N201)^(1/5)-1,"n/a")</f>
        <v>n/a</v>
      </c>
      <c r="T201" s="35" t="str">
        <f>IFERROR(('Tor Emp Adj'!T201/'Tor Emp Adj'!O201)^(1/5)-1,"n/a")</f>
        <v>n/a</v>
      </c>
      <c r="U201" s="35" t="str">
        <f>IFERROR(('Tor Emp Adj'!U201/'Tor Emp Adj'!P201)^(1/5)-1,"n/a")</f>
        <v>n/a</v>
      </c>
      <c r="V201" s="35" t="str">
        <f>IFERROR(('Tor Emp Adj'!V201/'Tor Emp Adj'!Q201)^(1/5)-1,"n/a")</f>
        <v>n/a</v>
      </c>
      <c r="W201" s="35" t="str">
        <f>IFERROR(('Tor Emp Adj'!W201/'Tor Emp Adj'!R201)^(1/5)-1,"n/a")</f>
        <v>n/a</v>
      </c>
      <c r="X201" s="35" t="str">
        <f>IFERROR(('Tor Emp Adj'!X201/'Tor Emp Adj'!S201)^(1/5)-1,"n/a")</f>
        <v>n/a</v>
      </c>
      <c r="Y201" s="35" t="str">
        <f>IFERROR(('Tor Emp Adj'!Y201/'Tor Emp Adj'!T201)^(1/5)-1,"n/a")</f>
        <v>n/a</v>
      </c>
    </row>
    <row r="202" spans="1:25" x14ac:dyDescent="0.25">
      <c r="A202" t="s">
        <v>387</v>
      </c>
      <c r="B202" s="137">
        <f t="shared" si="0"/>
        <v>3364</v>
      </c>
      <c r="C202" s="133">
        <v>336412</v>
      </c>
      <c r="D202" s="142"/>
      <c r="E202" s="142"/>
      <c r="F202" s="142"/>
      <c r="G202" s="142"/>
      <c r="H202" s="142"/>
      <c r="I202" s="160" t="str">
        <f>IFERROR(('Tor Emp Adj'!I202/'Tor Emp Adj'!D202)^(1/5)-1,"n/a")</f>
        <v>n/a</v>
      </c>
      <c r="J202" s="160" t="str">
        <f>IFERROR(('Tor Emp Adj'!J202/'Tor Emp Adj'!E202)^(1/5)-1,"n/a")</f>
        <v>n/a</v>
      </c>
      <c r="K202" s="160" t="str">
        <f>IFERROR(('Tor Emp Adj'!K202/'Tor Emp Adj'!F202)^(1/5)-1,"n/a")</f>
        <v>n/a</v>
      </c>
      <c r="L202" s="160" t="str">
        <f>IFERROR(('Tor Emp Adj'!L202/'Tor Emp Adj'!G202)^(1/5)-1,"n/a")</f>
        <v>n/a</v>
      </c>
      <c r="M202" s="161" t="str">
        <f>IFERROR(('Tor Emp Adj'!M202/'Tor Emp Adj'!H202)^(1/5)-1,"n/a")</f>
        <v>n/a</v>
      </c>
      <c r="N202" s="161" t="str">
        <f>IFERROR(('Tor Emp Adj'!N202/'Tor Emp Adj'!I202)^(1/5)-1,"n/a")</f>
        <v>n/a</v>
      </c>
      <c r="O202" s="161" t="str">
        <f>IFERROR(('Tor Emp Adj'!O202/'Tor Emp Adj'!J202)^(1/5)-1,"n/a")</f>
        <v>n/a</v>
      </c>
      <c r="P202" s="161" t="str">
        <f>IFERROR(('Tor Emp Adj'!P202/'Tor Emp Adj'!K202)^(1/5)-1,"n/a")</f>
        <v>n/a</v>
      </c>
      <c r="Q202" s="161" t="str">
        <f>IFERROR(('Tor Emp Adj'!Q202/'Tor Emp Adj'!L202)^(1/5)-1,"n/a")</f>
        <v>n/a</v>
      </c>
      <c r="R202" s="35" t="str">
        <f>IFERROR(('Tor Emp Adj'!R202/'Tor Emp Adj'!M202)^(1/5)-1,"n/a")</f>
        <v>n/a</v>
      </c>
      <c r="S202" s="35" t="str">
        <f>IFERROR(('Tor Emp Adj'!S202/'Tor Emp Adj'!N202)^(1/5)-1,"n/a")</f>
        <v>n/a</v>
      </c>
      <c r="T202" s="35" t="str">
        <f>IFERROR(('Tor Emp Adj'!T202/'Tor Emp Adj'!O202)^(1/5)-1,"n/a")</f>
        <v>n/a</v>
      </c>
      <c r="U202" s="35" t="str">
        <f>IFERROR(('Tor Emp Adj'!U202/'Tor Emp Adj'!P202)^(1/5)-1,"n/a")</f>
        <v>n/a</v>
      </c>
      <c r="V202" s="35" t="str">
        <f>IFERROR(('Tor Emp Adj'!V202/'Tor Emp Adj'!Q202)^(1/5)-1,"n/a")</f>
        <v>n/a</v>
      </c>
      <c r="W202" s="35" t="str">
        <f>IFERROR(('Tor Emp Adj'!W202/'Tor Emp Adj'!R202)^(1/5)-1,"n/a")</f>
        <v>n/a</v>
      </c>
      <c r="X202" s="35" t="str">
        <f>IFERROR(('Tor Emp Adj'!X202/'Tor Emp Adj'!S202)^(1/5)-1,"n/a")</f>
        <v>n/a</v>
      </c>
      <c r="Y202" s="35" t="str">
        <f>IFERROR(('Tor Emp Adj'!Y202/'Tor Emp Adj'!T202)^(1/5)-1,"n/a")</f>
        <v>n/a</v>
      </c>
    </row>
    <row r="203" spans="1:25" x14ac:dyDescent="0.25">
      <c r="A203" t="s">
        <v>388</v>
      </c>
      <c r="B203" s="137">
        <f t="shared" si="0"/>
        <v>3364</v>
      </c>
      <c r="C203" s="133">
        <v>336413</v>
      </c>
      <c r="D203" s="142"/>
      <c r="E203" s="142"/>
      <c r="F203" s="142"/>
      <c r="G203" s="142"/>
      <c r="H203" s="142"/>
      <c r="I203" s="160" t="str">
        <f>IFERROR(('Tor Emp Adj'!I203/'Tor Emp Adj'!D203)^(1/5)-1,"n/a")</f>
        <v>n/a</v>
      </c>
      <c r="J203" s="160" t="str">
        <f>IFERROR(('Tor Emp Adj'!J203/'Tor Emp Adj'!E203)^(1/5)-1,"n/a")</f>
        <v>n/a</v>
      </c>
      <c r="K203" s="160" t="str">
        <f>IFERROR(('Tor Emp Adj'!K203/'Tor Emp Adj'!F203)^(1/5)-1,"n/a")</f>
        <v>n/a</v>
      </c>
      <c r="L203" s="160" t="str">
        <f>IFERROR(('Tor Emp Adj'!L203/'Tor Emp Adj'!G203)^(1/5)-1,"n/a")</f>
        <v>n/a</v>
      </c>
      <c r="M203" s="161" t="str">
        <f>IFERROR(('Tor Emp Adj'!M203/'Tor Emp Adj'!H203)^(1/5)-1,"n/a")</f>
        <v>n/a</v>
      </c>
      <c r="N203" s="161" t="str">
        <f>IFERROR(('Tor Emp Adj'!N203/'Tor Emp Adj'!I203)^(1/5)-1,"n/a")</f>
        <v>n/a</v>
      </c>
      <c r="O203" s="161" t="str">
        <f>IFERROR(('Tor Emp Adj'!O203/'Tor Emp Adj'!J203)^(1/5)-1,"n/a")</f>
        <v>n/a</v>
      </c>
      <c r="P203" s="161" t="str">
        <f>IFERROR(('Tor Emp Adj'!P203/'Tor Emp Adj'!K203)^(1/5)-1,"n/a")</f>
        <v>n/a</v>
      </c>
      <c r="Q203" s="161" t="str">
        <f>IFERROR(('Tor Emp Adj'!Q203/'Tor Emp Adj'!L203)^(1/5)-1,"n/a")</f>
        <v>n/a</v>
      </c>
      <c r="R203" s="35" t="str">
        <f>IFERROR(('Tor Emp Adj'!R203/'Tor Emp Adj'!M203)^(1/5)-1,"n/a")</f>
        <v>n/a</v>
      </c>
      <c r="S203" s="35" t="str">
        <f>IFERROR(('Tor Emp Adj'!S203/'Tor Emp Adj'!N203)^(1/5)-1,"n/a")</f>
        <v>n/a</v>
      </c>
      <c r="T203" s="35" t="str">
        <f>IFERROR(('Tor Emp Adj'!T203/'Tor Emp Adj'!O203)^(1/5)-1,"n/a")</f>
        <v>n/a</v>
      </c>
      <c r="U203" s="35" t="str">
        <f>IFERROR(('Tor Emp Adj'!U203/'Tor Emp Adj'!P203)^(1/5)-1,"n/a")</f>
        <v>n/a</v>
      </c>
      <c r="V203" s="35" t="str">
        <f>IFERROR(('Tor Emp Adj'!V203/'Tor Emp Adj'!Q203)^(1/5)-1,"n/a")</f>
        <v>n/a</v>
      </c>
      <c r="W203" s="35" t="str">
        <f>IFERROR(('Tor Emp Adj'!W203/'Tor Emp Adj'!R203)^(1/5)-1,"n/a")</f>
        <v>n/a</v>
      </c>
      <c r="X203" s="35" t="str">
        <f>IFERROR(('Tor Emp Adj'!X203/'Tor Emp Adj'!S203)^(1/5)-1,"n/a")</f>
        <v>n/a</v>
      </c>
      <c r="Y203" s="35" t="str">
        <f>IFERROR(('Tor Emp Adj'!Y203/'Tor Emp Adj'!T203)^(1/5)-1,"n/a")</f>
        <v>n/a</v>
      </c>
    </row>
    <row r="204" spans="1:25" x14ac:dyDescent="0.25">
      <c r="A204" t="s">
        <v>389</v>
      </c>
      <c r="B204" s="137">
        <f t="shared" si="0"/>
        <v>3364</v>
      </c>
      <c r="C204" s="133">
        <v>336414</v>
      </c>
      <c r="D204" s="142"/>
      <c r="E204" s="142"/>
      <c r="F204" s="142"/>
      <c r="G204" s="142"/>
      <c r="H204" s="142"/>
      <c r="I204" s="160" t="str">
        <f>IFERROR(('Tor Emp Adj'!I204/'Tor Emp Adj'!D204)^(1/5)-1,"n/a")</f>
        <v>n/a</v>
      </c>
      <c r="J204" s="160" t="str">
        <f>IFERROR(('Tor Emp Adj'!J204/'Tor Emp Adj'!E204)^(1/5)-1,"n/a")</f>
        <v>n/a</v>
      </c>
      <c r="K204" s="160" t="str">
        <f>IFERROR(('Tor Emp Adj'!K204/'Tor Emp Adj'!F204)^(1/5)-1,"n/a")</f>
        <v>n/a</v>
      </c>
      <c r="L204" s="160" t="str">
        <f>IFERROR(('Tor Emp Adj'!L204/'Tor Emp Adj'!G204)^(1/5)-1,"n/a")</f>
        <v>n/a</v>
      </c>
      <c r="M204" s="161" t="str">
        <f>IFERROR(('Tor Emp Adj'!M204/'Tor Emp Adj'!H204)^(1/5)-1,"n/a")</f>
        <v>n/a</v>
      </c>
      <c r="N204" s="161" t="str">
        <f>IFERROR(('Tor Emp Adj'!N204/'Tor Emp Adj'!I204)^(1/5)-1,"n/a")</f>
        <v>n/a</v>
      </c>
      <c r="O204" s="161" t="str">
        <f>IFERROR(('Tor Emp Adj'!O204/'Tor Emp Adj'!J204)^(1/5)-1,"n/a")</f>
        <v>n/a</v>
      </c>
      <c r="P204" s="161" t="str">
        <f>IFERROR(('Tor Emp Adj'!P204/'Tor Emp Adj'!K204)^(1/5)-1,"n/a")</f>
        <v>n/a</v>
      </c>
      <c r="Q204" s="161" t="str">
        <f>IFERROR(('Tor Emp Adj'!Q204/'Tor Emp Adj'!L204)^(1/5)-1,"n/a")</f>
        <v>n/a</v>
      </c>
      <c r="R204" s="35" t="str">
        <f>IFERROR(('Tor Emp Adj'!R204/'Tor Emp Adj'!M204)^(1/5)-1,"n/a")</f>
        <v>n/a</v>
      </c>
      <c r="S204" s="35" t="str">
        <f>IFERROR(('Tor Emp Adj'!S204/'Tor Emp Adj'!N204)^(1/5)-1,"n/a")</f>
        <v>n/a</v>
      </c>
      <c r="T204" s="35" t="str">
        <f>IFERROR(('Tor Emp Adj'!T204/'Tor Emp Adj'!O204)^(1/5)-1,"n/a")</f>
        <v>n/a</v>
      </c>
      <c r="U204" s="35" t="str">
        <f>IFERROR(('Tor Emp Adj'!U204/'Tor Emp Adj'!P204)^(1/5)-1,"n/a")</f>
        <v>n/a</v>
      </c>
      <c r="V204" s="35" t="str">
        <f>IFERROR(('Tor Emp Adj'!V204/'Tor Emp Adj'!Q204)^(1/5)-1,"n/a")</f>
        <v>n/a</v>
      </c>
      <c r="W204" s="35" t="str">
        <f>IFERROR(('Tor Emp Adj'!W204/'Tor Emp Adj'!R204)^(1/5)-1,"n/a")</f>
        <v>n/a</v>
      </c>
      <c r="X204" s="35" t="str">
        <f>IFERROR(('Tor Emp Adj'!X204/'Tor Emp Adj'!S204)^(1/5)-1,"n/a")</f>
        <v>n/a</v>
      </c>
      <c r="Y204" s="35" t="str">
        <f>IFERROR(('Tor Emp Adj'!Y204/'Tor Emp Adj'!T204)^(1/5)-1,"n/a")</f>
        <v>n/a</v>
      </c>
    </row>
    <row r="205" spans="1:25" x14ac:dyDescent="0.25">
      <c r="A205" t="s">
        <v>390</v>
      </c>
      <c r="B205" s="137">
        <f t="shared" si="0"/>
        <v>3364</v>
      </c>
      <c r="C205" s="133">
        <v>336415</v>
      </c>
      <c r="D205" s="142"/>
      <c r="E205" s="142"/>
      <c r="F205" s="142"/>
      <c r="G205" s="142"/>
      <c r="H205" s="142"/>
      <c r="I205" s="160" t="str">
        <f>IFERROR(('Tor Emp Adj'!I205/'Tor Emp Adj'!D205)^(1/5)-1,"n/a")</f>
        <v>n/a</v>
      </c>
      <c r="J205" s="160" t="str">
        <f>IFERROR(('Tor Emp Adj'!J205/'Tor Emp Adj'!E205)^(1/5)-1,"n/a")</f>
        <v>n/a</v>
      </c>
      <c r="K205" s="160" t="str">
        <f>IFERROR(('Tor Emp Adj'!K205/'Tor Emp Adj'!F205)^(1/5)-1,"n/a")</f>
        <v>n/a</v>
      </c>
      <c r="L205" s="160" t="str">
        <f>IFERROR(('Tor Emp Adj'!L205/'Tor Emp Adj'!G205)^(1/5)-1,"n/a")</f>
        <v>n/a</v>
      </c>
      <c r="M205" s="161" t="str">
        <f>IFERROR(('Tor Emp Adj'!M205/'Tor Emp Adj'!H205)^(1/5)-1,"n/a")</f>
        <v>n/a</v>
      </c>
      <c r="N205" s="161" t="str">
        <f>IFERROR(('Tor Emp Adj'!N205/'Tor Emp Adj'!I205)^(1/5)-1,"n/a")</f>
        <v>n/a</v>
      </c>
      <c r="O205" s="161" t="str">
        <f>IFERROR(('Tor Emp Adj'!O205/'Tor Emp Adj'!J205)^(1/5)-1,"n/a")</f>
        <v>n/a</v>
      </c>
      <c r="P205" s="161" t="str">
        <f>IFERROR(('Tor Emp Adj'!P205/'Tor Emp Adj'!K205)^(1/5)-1,"n/a")</f>
        <v>n/a</v>
      </c>
      <c r="Q205" s="161" t="str">
        <f>IFERROR(('Tor Emp Adj'!Q205/'Tor Emp Adj'!L205)^(1/5)-1,"n/a")</f>
        <v>n/a</v>
      </c>
      <c r="R205" s="35" t="str">
        <f>IFERROR(('Tor Emp Adj'!R205/'Tor Emp Adj'!M205)^(1/5)-1,"n/a")</f>
        <v>n/a</v>
      </c>
      <c r="S205" s="35" t="str">
        <f>IFERROR(('Tor Emp Adj'!S205/'Tor Emp Adj'!N205)^(1/5)-1,"n/a")</f>
        <v>n/a</v>
      </c>
      <c r="T205" s="35" t="str">
        <f>IFERROR(('Tor Emp Adj'!T205/'Tor Emp Adj'!O205)^(1/5)-1,"n/a")</f>
        <v>n/a</v>
      </c>
      <c r="U205" s="35" t="str">
        <f>IFERROR(('Tor Emp Adj'!U205/'Tor Emp Adj'!P205)^(1/5)-1,"n/a")</f>
        <v>n/a</v>
      </c>
      <c r="V205" s="35" t="str">
        <f>IFERROR(('Tor Emp Adj'!V205/'Tor Emp Adj'!Q205)^(1/5)-1,"n/a")</f>
        <v>n/a</v>
      </c>
      <c r="W205" s="35" t="str">
        <f>IFERROR(('Tor Emp Adj'!W205/'Tor Emp Adj'!R205)^(1/5)-1,"n/a")</f>
        <v>n/a</v>
      </c>
      <c r="X205" s="35" t="str">
        <f>IFERROR(('Tor Emp Adj'!X205/'Tor Emp Adj'!S205)^(1/5)-1,"n/a")</f>
        <v>n/a</v>
      </c>
      <c r="Y205" s="35" t="str">
        <f>IFERROR(('Tor Emp Adj'!Y205/'Tor Emp Adj'!T205)^(1/5)-1,"n/a")</f>
        <v>n/a</v>
      </c>
    </row>
    <row r="206" spans="1:25" x14ac:dyDescent="0.25">
      <c r="A206" t="s">
        <v>391</v>
      </c>
      <c r="B206" s="137">
        <f t="shared" si="0"/>
        <v>3364</v>
      </c>
      <c r="C206" s="133">
        <v>336419</v>
      </c>
      <c r="D206" s="142"/>
      <c r="E206" s="142"/>
      <c r="F206" s="142"/>
      <c r="G206" s="142"/>
      <c r="H206" s="142"/>
      <c r="I206" s="160" t="str">
        <f>IFERROR(('Tor Emp Adj'!I206/'Tor Emp Adj'!D206)^(1/5)-1,"n/a")</f>
        <v>n/a</v>
      </c>
      <c r="J206" s="160" t="str">
        <f>IFERROR(('Tor Emp Adj'!J206/'Tor Emp Adj'!E206)^(1/5)-1,"n/a")</f>
        <v>n/a</v>
      </c>
      <c r="K206" s="160" t="str">
        <f>IFERROR(('Tor Emp Adj'!K206/'Tor Emp Adj'!F206)^(1/5)-1,"n/a")</f>
        <v>n/a</v>
      </c>
      <c r="L206" s="160" t="str">
        <f>IFERROR(('Tor Emp Adj'!L206/'Tor Emp Adj'!G206)^(1/5)-1,"n/a")</f>
        <v>n/a</v>
      </c>
      <c r="M206" s="161" t="str">
        <f>IFERROR(('Tor Emp Adj'!M206/'Tor Emp Adj'!H206)^(1/5)-1,"n/a")</f>
        <v>n/a</v>
      </c>
      <c r="N206" s="161" t="str">
        <f>IFERROR(('Tor Emp Adj'!N206/'Tor Emp Adj'!I206)^(1/5)-1,"n/a")</f>
        <v>n/a</v>
      </c>
      <c r="O206" s="161" t="str">
        <f>IFERROR(('Tor Emp Adj'!O206/'Tor Emp Adj'!J206)^(1/5)-1,"n/a")</f>
        <v>n/a</v>
      </c>
      <c r="P206" s="161" t="str">
        <f>IFERROR(('Tor Emp Adj'!P206/'Tor Emp Adj'!K206)^(1/5)-1,"n/a")</f>
        <v>n/a</v>
      </c>
      <c r="Q206" s="161" t="str">
        <f>IFERROR(('Tor Emp Adj'!Q206/'Tor Emp Adj'!L206)^(1/5)-1,"n/a")</f>
        <v>n/a</v>
      </c>
      <c r="R206" s="35" t="str">
        <f>IFERROR(('Tor Emp Adj'!R206/'Tor Emp Adj'!M206)^(1/5)-1,"n/a")</f>
        <v>n/a</v>
      </c>
      <c r="S206" s="35" t="str">
        <f>IFERROR(('Tor Emp Adj'!S206/'Tor Emp Adj'!N206)^(1/5)-1,"n/a")</f>
        <v>n/a</v>
      </c>
      <c r="T206" s="35" t="str">
        <f>IFERROR(('Tor Emp Adj'!T206/'Tor Emp Adj'!O206)^(1/5)-1,"n/a")</f>
        <v>n/a</v>
      </c>
      <c r="U206" s="35" t="str">
        <f>IFERROR(('Tor Emp Adj'!U206/'Tor Emp Adj'!P206)^(1/5)-1,"n/a")</f>
        <v>n/a</v>
      </c>
      <c r="V206" s="35" t="str">
        <f>IFERROR(('Tor Emp Adj'!V206/'Tor Emp Adj'!Q206)^(1/5)-1,"n/a")</f>
        <v>n/a</v>
      </c>
      <c r="W206" s="35" t="str">
        <f>IFERROR(('Tor Emp Adj'!W206/'Tor Emp Adj'!R206)^(1/5)-1,"n/a")</f>
        <v>n/a</v>
      </c>
      <c r="X206" s="35" t="str">
        <f>IFERROR(('Tor Emp Adj'!X206/'Tor Emp Adj'!S206)^(1/5)-1,"n/a")</f>
        <v>n/a</v>
      </c>
      <c r="Y206" s="35" t="str">
        <f>IFERROR(('Tor Emp Adj'!Y206/'Tor Emp Adj'!T206)^(1/5)-1,"n/a")</f>
        <v>n/a</v>
      </c>
    </row>
    <row r="207" spans="1:25" x14ac:dyDescent="0.25">
      <c r="A207" t="s">
        <v>545</v>
      </c>
      <c r="B207" s="137">
        <v>488</v>
      </c>
      <c r="C207" s="133">
        <v>488190</v>
      </c>
      <c r="D207" s="142"/>
      <c r="E207" s="142"/>
      <c r="F207" s="142"/>
      <c r="G207" s="142"/>
      <c r="H207" s="142"/>
      <c r="I207" s="160" t="str">
        <f>IFERROR(('Tor Emp Adj'!I207/'Tor Emp Adj'!D207)^(1/5)-1,"n/a")</f>
        <v>n/a</v>
      </c>
      <c r="J207" s="160">
        <f>IFERROR(('Tor Emp Adj'!J207/'Tor Emp Adj'!E207)^(1/5)-1,"n/a")</f>
        <v>-3.3506249175040081E-2</v>
      </c>
      <c r="K207" s="160" t="str">
        <f>IFERROR(('Tor Emp Adj'!K207/'Tor Emp Adj'!F207)^(1/5)-1,"n/a")</f>
        <v>n/a</v>
      </c>
      <c r="L207" s="160">
        <f>IFERROR(('Tor Emp Adj'!L207/'Tor Emp Adj'!G207)^(1/5)-1,"n/a")</f>
        <v>-1</v>
      </c>
      <c r="M207" s="161" t="str">
        <f>IFERROR(('Tor Emp Adj'!M207/'Tor Emp Adj'!H207)^(1/5)-1,"n/a")</f>
        <v>n/a</v>
      </c>
      <c r="N207" s="161">
        <f>IFERROR(('Tor Emp Adj'!N207/'Tor Emp Adj'!I207)^(1/5)-1,"n/a")</f>
        <v>-0.22556881628039771</v>
      </c>
      <c r="O207" s="161">
        <f>IFERROR(('Tor Emp Adj'!O207/'Tor Emp Adj'!J207)^(1/5)-1,"n/a")</f>
        <v>-1</v>
      </c>
      <c r="P207" s="161" t="str">
        <f>IFERROR(('Tor Emp Adj'!P207/'Tor Emp Adj'!K207)^(1/5)-1,"n/a")</f>
        <v>n/a</v>
      </c>
      <c r="Q207" s="161" t="str">
        <f>IFERROR(('Tor Emp Adj'!Q207/'Tor Emp Adj'!L207)^(1/5)-1,"n/a")</f>
        <v>n/a</v>
      </c>
      <c r="R207" s="35">
        <f>IFERROR(('Tor Emp Adj'!R207/'Tor Emp Adj'!M207)^(1/5)-1,"n/a")</f>
        <v>-1</v>
      </c>
      <c r="S207" s="35">
        <f>IFERROR(('Tor Emp Adj'!S207/'Tor Emp Adj'!N207)^(1/5)-1,"n/a")</f>
        <v>-1</v>
      </c>
      <c r="T207" s="35" t="str">
        <f>IFERROR(('Tor Emp Adj'!T207/'Tor Emp Adj'!O207)^(1/5)-1,"n/a")</f>
        <v>n/a</v>
      </c>
      <c r="U207" s="35">
        <f>IFERROR(('Tor Emp Adj'!U207/'Tor Emp Adj'!P207)^(1/5)-1,"n/a")</f>
        <v>-1.8522793751588718E-2</v>
      </c>
      <c r="V207" s="35">
        <f>IFERROR(('Tor Emp Adj'!V207/'Tor Emp Adj'!Q207)^(1/5)-1,"n/a")</f>
        <v>-1</v>
      </c>
      <c r="W207" s="35" t="str">
        <f>IFERROR(('Tor Emp Adj'!W207/'Tor Emp Adj'!R207)^(1/5)-1,"n/a")</f>
        <v>n/a</v>
      </c>
      <c r="X207" s="35" t="str">
        <f>IFERROR(('Tor Emp Adj'!X207/'Tor Emp Adj'!S207)^(1/5)-1,"n/a")</f>
        <v>n/a</v>
      </c>
      <c r="Y207" s="35" t="str">
        <f>IFERROR(('Tor Emp Adj'!Y207/'Tor Emp Adj'!T207)^(1/5)-1,"n/a")</f>
        <v>n/a</v>
      </c>
    </row>
    <row r="208" spans="1:25" x14ac:dyDescent="0.25">
      <c r="A208" s="106" t="s">
        <v>407</v>
      </c>
      <c r="B208" s="129"/>
      <c r="C208" s="130"/>
      <c r="D208" s="141"/>
      <c r="E208" s="141"/>
      <c r="F208" s="141"/>
      <c r="G208" s="141"/>
      <c r="H208" s="141"/>
      <c r="I208" s="159"/>
      <c r="J208" s="159"/>
      <c r="K208" s="159"/>
      <c r="L208" s="159"/>
      <c r="M208" s="162"/>
      <c r="N208" s="162"/>
      <c r="O208" s="162"/>
      <c r="P208" s="162"/>
      <c r="Q208" s="162"/>
      <c r="R208" s="162"/>
      <c r="S208" s="162"/>
      <c r="T208" s="162"/>
      <c r="U208" s="162"/>
      <c r="V208" s="162"/>
      <c r="W208" s="162"/>
      <c r="X208" s="162"/>
      <c r="Y208" s="162"/>
    </row>
    <row r="209" spans="1:25" x14ac:dyDescent="0.25">
      <c r="A209" t="s">
        <v>546</v>
      </c>
      <c r="B209" s="132">
        <f t="shared" ref="B209:B222" si="1">VALUE(LEFT(C209,4))</f>
        <v>5413</v>
      </c>
      <c r="C209" s="133">
        <v>5413</v>
      </c>
      <c r="D209" s="142"/>
      <c r="E209" s="142"/>
      <c r="F209" s="142"/>
      <c r="G209" s="142"/>
      <c r="H209" s="142"/>
      <c r="I209" s="160">
        <f>IFERROR(('Tor Emp Adj'!I209/'Tor Emp Adj'!D209)^(1/5)-1,"n/a")</f>
        <v>2.1000045942882295E-2</v>
      </c>
      <c r="J209" s="160">
        <f>IFERROR(('Tor Emp Adj'!J209/'Tor Emp Adj'!E209)^(1/5)-1,"n/a")</f>
        <v>8.2134061130694214E-3</v>
      </c>
      <c r="K209" s="160">
        <f>IFERROR(('Tor Emp Adj'!K209/'Tor Emp Adj'!F209)^(1/5)-1,"n/a")</f>
        <v>5.5461621835273256E-3</v>
      </c>
      <c r="L209" s="160">
        <f>IFERROR(('Tor Emp Adj'!L209/'Tor Emp Adj'!G209)^(1/5)-1,"n/a")</f>
        <v>9.2693086551391968E-3</v>
      </c>
      <c r="M209" s="161">
        <f>IFERROR(('Tor Emp Adj'!M209/'Tor Emp Adj'!H209)^(1/5)-1,"n/a")</f>
        <v>2.4172758342788869E-2</v>
      </c>
      <c r="N209" s="161">
        <f>IFERROR(('Tor Emp Adj'!N209/'Tor Emp Adj'!I209)^(1/5)-1,"n/a")</f>
        <v>6.5804518260558886E-2</v>
      </c>
      <c r="O209" s="161">
        <f>IFERROR(('Tor Emp Adj'!O209/'Tor Emp Adj'!J209)^(1/5)-1,"n/a")</f>
        <v>5.4421267851931132E-2</v>
      </c>
      <c r="P209" s="161">
        <f>IFERROR(('Tor Emp Adj'!P209/'Tor Emp Adj'!K209)^(1/5)-1,"n/a")</f>
        <v>-2.1061730904978204E-2</v>
      </c>
      <c r="Q209" s="161">
        <f>IFERROR(('Tor Emp Adj'!Q209/'Tor Emp Adj'!L209)^(1/5)-1,"n/a")</f>
        <v>1.3287583888082599E-2</v>
      </c>
      <c r="R209" s="35">
        <f>IFERROR(('Tor Emp Adj'!R209/'Tor Emp Adj'!M209)^(1/5)-1,"n/a")</f>
        <v>7.1199101069610693E-2</v>
      </c>
      <c r="S209" s="35">
        <f>IFERROR(('Tor Emp Adj'!S209/'Tor Emp Adj'!N209)^(1/5)-1,"n/a")</f>
        <v>1.4535881279894136E-2</v>
      </c>
      <c r="T209" s="35">
        <f>IFERROR(('Tor Emp Adj'!T209/'Tor Emp Adj'!O209)^(1/5)-1,"n/a")</f>
        <v>3.377164992910231E-2</v>
      </c>
      <c r="U209" s="35">
        <f>IFERROR(('Tor Emp Adj'!U209/'Tor Emp Adj'!P209)^(1/5)-1,"n/a")</f>
        <v>6.8825249057340665E-2</v>
      </c>
      <c r="V209" s="35">
        <f>IFERROR(('Tor Emp Adj'!V209/'Tor Emp Adj'!Q209)^(1/5)-1,"n/a")</f>
        <v>3.9162587999661547E-2</v>
      </c>
      <c r="W209" s="35">
        <f>IFERROR(('Tor Emp Adj'!W209/'Tor Emp Adj'!R209)^(1/5)-1,"n/a")</f>
        <v>4.6647739808367561E-3</v>
      </c>
      <c r="X209" s="35">
        <f>IFERROR(('Tor Emp Adj'!X209/'Tor Emp Adj'!S209)^(1/5)-1,"n/a")</f>
        <v>-5.7618157211551946E-3</v>
      </c>
      <c r="Y209" s="35">
        <f>IFERROR(('Tor Emp Adj'!Y209/'Tor Emp Adj'!T209)^(1/5)-1,"n/a")</f>
        <v>-2.2432598197147602E-2</v>
      </c>
    </row>
    <row r="210" spans="1:25" x14ac:dyDescent="0.25">
      <c r="A210" t="s">
        <v>408</v>
      </c>
      <c r="B210" s="132">
        <f t="shared" si="1"/>
        <v>5413</v>
      </c>
      <c r="C210" s="133">
        <v>541310</v>
      </c>
      <c r="D210" s="142"/>
      <c r="E210" s="142"/>
      <c r="F210" s="142"/>
      <c r="G210" s="142"/>
      <c r="H210" s="142"/>
      <c r="I210" s="160">
        <f>IFERROR(('Tor Emp Adj'!I210/'Tor Emp Adj'!D210)^(1/5)-1,"n/a")</f>
        <v>2.1000045942882517E-2</v>
      </c>
      <c r="J210" s="160">
        <f>IFERROR(('Tor Emp Adj'!J210/'Tor Emp Adj'!E210)^(1/5)-1,"n/a")</f>
        <v>8.2134061130694214E-3</v>
      </c>
      <c r="K210" s="160">
        <f>IFERROR(('Tor Emp Adj'!K210/'Tor Emp Adj'!F210)^(1/5)-1,"n/a")</f>
        <v>5.5461621835273256E-3</v>
      </c>
      <c r="L210" s="160">
        <f>IFERROR(('Tor Emp Adj'!L210/'Tor Emp Adj'!G210)^(1/5)-1,"n/a")</f>
        <v>9.2693086551391968E-3</v>
      </c>
      <c r="M210" s="161">
        <f>IFERROR(('Tor Emp Adj'!M210/'Tor Emp Adj'!H210)^(1/5)-1,"n/a")</f>
        <v>2.4172758342788869E-2</v>
      </c>
      <c r="N210" s="161">
        <f>IFERROR(('Tor Emp Adj'!N210/'Tor Emp Adj'!I210)^(1/5)-1,"n/a")</f>
        <v>6.5804518260558886E-2</v>
      </c>
      <c r="O210" s="161">
        <f>IFERROR(('Tor Emp Adj'!O210/'Tor Emp Adj'!J210)^(1/5)-1,"n/a")</f>
        <v>5.4421267851931132E-2</v>
      </c>
      <c r="P210" s="161">
        <f>IFERROR(('Tor Emp Adj'!P210/'Tor Emp Adj'!K210)^(1/5)-1,"n/a")</f>
        <v>-2.1061730904978204E-2</v>
      </c>
      <c r="Q210" s="161">
        <f>IFERROR(('Tor Emp Adj'!Q210/'Tor Emp Adj'!L210)^(1/5)-1,"n/a")</f>
        <v>1.3287583888082599E-2</v>
      </c>
      <c r="R210" s="35">
        <f>IFERROR(('Tor Emp Adj'!R210/'Tor Emp Adj'!M210)^(1/5)-1,"n/a")</f>
        <v>4.1208589759653469E-2</v>
      </c>
      <c r="S210" s="35">
        <f>IFERROR(('Tor Emp Adj'!S210/'Tor Emp Adj'!N210)^(1/5)-1,"n/a")</f>
        <v>-1.3868221926970792E-2</v>
      </c>
      <c r="T210" s="35">
        <f>IFERROR(('Tor Emp Adj'!T210/'Tor Emp Adj'!O210)^(1/5)-1,"n/a")</f>
        <v>4.8290002123927422E-3</v>
      </c>
      <c r="U210" s="35">
        <f>IFERROR(('Tor Emp Adj'!U210/'Tor Emp Adj'!P210)^(1/5)-1,"n/a")</f>
        <v>3.8901198814752513E-2</v>
      </c>
      <c r="V210" s="35">
        <f>IFERROR(('Tor Emp Adj'!V210/'Tor Emp Adj'!Q210)^(1/5)-1,"n/a")</f>
        <v>1.0069007434508226E-2</v>
      </c>
      <c r="W210" s="35">
        <f>IFERROR(('Tor Emp Adj'!W210/'Tor Emp Adj'!R210)^(1/5)-1,"n/a")</f>
        <v>2.2078136319736208E-2</v>
      </c>
      <c r="X210" s="35">
        <f>IFERROR(('Tor Emp Adj'!X210/'Tor Emp Adj'!S210)^(1/5)-1,"n/a")</f>
        <v>1.147082764645968E-2</v>
      </c>
      <c r="Y210" s="35">
        <f>IFERROR(('Tor Emp Adj'!Y210/'Tor Emp Adj'!T210)^(1/5)-1,"n/a")</f>
        <v>-5.4889013351191451E-3</v>
      </c>
    </row>
    <row r="211" spans="1:25" x14ac:dyDescent="0.25">
      <c r="A211" t="s">
        <v>409</v>
      </c>
      <c r="B211" s="132">
        <f t="shared" si="1"/>
        <v>5413</v>
      </c>
      <c r="C211" s="133">
        <v>541320</v>
      </c>
      <c r="D211" s="142"/>
      <c r="E211" s="142"/>
      <c r="F211" s="142"/>
      <c r="G211" s="142"/>
      <c r="H211" s="142"/>
      <c r="I211" s="160">
        <f>IFERROR(('Tor Emp Adj'!I211/'Tor Emp Adj'!D211)^(1/5)-1,"n/a")</f>
        <v>2.1000045942882295E-2</v>
      </c>
      <c r="J211" s="160">
        <f>IFERROR(('Tor Emp Adj'!J211/'Tor Emp Adj'!E211)^(1/5)-1,"n/a")</f>
        <v>8.2134061130694214E-3</v>
      </c>
      <c r="K211" s="160">
        <f>IFERROR(('Tor Emp Adj'!K211/'Tor Emp Adj'!F211)^(1/5)-1,"n/a")</f>
        <v>5.5461621835273256E-3</v>
      </c>
      <c r="L211" s="160">
        <f>IFERROR(('Tor Emp Adj'!L211/'Tor Emp Adj'!G211)^(1/5)-1,"n/a")</f>
        <v>9.2693086551391968E-3</v>
      </c>
      <c r="M211" s="161">
        <f>IFERROR(('Tor Emp Adj'!M211/'Tor Emp Adj'!H211)^(1/5)-1,"n/a")</f>
        <v>2.4172758342788869E-2</v>
      </c>
      <c r="N211" s="161">
        <f>IFERROR(('Tor Emp Adj'!N211/'Tor Emp Adj'!I211)^(1/5)-1,"n/a")</f>
        <v>6.5804518260558886E-2</v>
      </c>
      <c r="O211" s="161">
        <f>IFERROR(('Tor Emp Adj'!O211/'Tor Emp Adj'!J211)^(1/5)-1,"n/a")</f>
        <v>5.4421267851931132E-2</v>
      </c>
      <c r="P211" s="161">
        <f>IFERROR(('Tor Emp Adj'!P211/'Tor Emp Adj'!K211)^(1/5)-1,"n/a")</f>
        <v>-2.1061730904978204E-2</v>
      </c>
      <c r="Q211" s="161">
        <f>IFERROR(('Tor Emp Adj'!Q211/'Tor Emp Adj'!L211)^(1/5)-1,"n/a")</f>
        <v>1.3287583888082599E-2</v>
      </c>
      <c r="R211" s="35">
        <f>IFERROR(('Tor Emp Adj'!R211/'Tor Emp Adj'!M211)^(1/5)-1,"n/a")</f>
        <v>1.4368430796960485E-3</v>
      </c>
      <c r="S211" s="35">
        <f>IFERROR(('Tor Emp Adj'!S211/'Tor Emp Adj'!N211)^(1/5)-1,"n/a")</f>
        <v>-5.1536162487881509E-2</v>
      </c>
      <c r="T211" s="35">
        <f>IFERROR(('Tor Emp Adj'!T211/'Tor Emp Adj'!O211)^(1/5)-1,"n/a")</f>
        <v>-3.3553130751727611E-2</v>
      </c>
      <c r="U211" s="35">
        <f>IFERROR(('Tor Emp Adj'!U211/'Tor Emp Adj'!P211)^(1/5)-1,"n/a")</f>
        <v>-7.82410897209318E-4</v>
      </c>
      <c r="V211" s="35">
        <f>IFERROR(('Tor Emp Adj'!V211/'Tor Emp Adj'!Q211)^(1/5)-1,"n/a")</f>
        <v>-2.8513279619264753E-2</v>
      </c>
      <c r="W211" s="35">
        <f>IFERROR(('Tor Emp Adj'!W211/'Tor Emp Adj'!R211)^(1/5)-1,"n/a")</f>
        <v>1.6574397497615134E-2</v>
      </c>
      <c r="X211" s="35">
        <f>IFERROR(('Tor Emp Adj'!X211/'Tor Emp Adj'!S211)^(1/5)-1,"n/a")</f>
        <v>6.0242076046634896E-3</v>
      </c>
      <c r="Y211" s="35">
        <f>IFERROR(('Tor Emp Adj'!Y211/'Tor Emp Adj'!T211)^(1/5)-1,"n/a")</f>
        <v>-1.0844195757579778E-2</v>
      </c>
    </row>
    <row r="212" spans="1:25" x14ac:dyDescent="0.25">
      <c r="A212" t="s">
        <v>410</v>
      </c>
      <c r="B212" s="132">
        <f t="shared" si="1"/>
        <v>5413</v>
      </c>
      <c r="C212" s="133">
        <v>541330</v>
      </c>
      <c r="D212" s="142"/>
      <c r="E212" s="142"/>
      <c r="F212" s="142"/>
      <c r="G212" s="142"/>
      <c r="H212" s="142"/>
      <c r="I212" s="160">
        <f>IFERROR(('Tor Emp Adj'!I212/'Tor Emp Adj'!D212)^(1/5)-1,"n/a")</f>
        <v>2.1000045942882295E-2</v>
      </c>
      <c r="J212" s="160">
        <f>IFERROR(('Tor Emp Adj'!J212/'Tor Emp Adj'!E212)^(1/5)-1,"n/a")</f>
        <v>8.2134061130694214E-3</v>
      </c>
      <c r="K212" s="160">
        <f>IFERROR(('Tor Emp Adj'!K212/'Tor Emp Adj'!F212)^(1/5)-1,"n/a")</f>
        <v>5.5461621835273256E-3</v>
      </c>
      <c r="L212" s="160">
        <f>IFERROR(('Tor Emp Adj'!L212/'Tor Emp Adj'!G212)^(1/5)-1,"n/a")</f>
        <v>9.2693086551391968E-3</v>
      </c>
      <c r="M212" s="161">
        <f>IFERROR(('Tor Emp Adj'!M212/'Tor Emp Adj'!H212)^(1/5)-1,"n/a")</f>
        <v>2.4172758342788869E-2</v>
      </c>
      <c r="N212" s="161">
        <f>IFERROR(('Tor Emp Adj'!N212/'Tor Emp Adj'!I212)^(1/5)-1,"n/a")</f>
        <v>6.5804518260558886E-2</v>
      </c>
      <c r="O212" s="161">
        <f>IFERROR(('Tor Emp Adj'!O212/'Tor Emp Adj'!J212)^(1/5)-1,"n/a")</f>
        <v>5.4421267851931132E-2</v>
      </c>
      <c r="P212" s="161">
        <f>IFERROR(('Tor Emp Adj'!P212/'Tor Emp Adj'!K212)^(1/5)-1,"n/a")</f>
        <v>-2.1061730904978093E-2</v>
      </c>
      <c r="Q212" s="161">
        <f>IFERROR(('Tor Emp Adj'!Q212/'Tor Emp Adj'!L212)^(1/5)-1,"n/a")</f>
        <v>1.3287583888082599E-2</v>
      </c>
      <c r="R212" s="35">
        <f>IFERROR(('Tor Emp Adj'!R212/'Tor Emp Adj'!M212)^(1/5)-1,"n/a")</f>
        <v>5.7554092627342568E-2</v>
      </c>
      <c r="S212" s="35">
        <f>IFERROR(('Tor Emp Adj'!S212/'Tor Emp Adj'!N212)^(1/5)-1,"n/a")</f>
        <v>1.6126528611759561E-3</v>
      </c>
      <c r="T212" s="35">
        <f>IFERROR(('Tor Emp Adj'!T212/'Tor Emp Adj'!O212)^(1/5)-1,"n/a")</f>
        <v>2.0603394955236887E-2</v>
      </c>
      <c r="U212" s="35">
        <f>IFERROR(('Tor Emp Adj'!U212/'Tor Emp Adj'!P212)^(1/5)-1,"n/a")</f>
        <v>5.5210478906642768E-2</v>
      </c>
      <c r="V212" s="35">
        <f>IFERROR(('Tor Emp Adj'!V212/'Tor Emp Adj'!Q212)^(1/5)-1,"n/a")</f>
        <v>2.5925662882765543E-2</v>
      </c>
      <c r="W212" s="35">
        <f>IFERROR(('Tor Emp Adj'!W212/'Tor Emp Adj'!R212)^(1/5)-1,"n/a")</f>
        <v>1.8725072795714892E-2</v>
      </c>
      <c r="X212" s="35">
        <f>IFERROR(('Tor Emp Adj'!X212/'Tor Emp Adj'!S212)^(1/5)-1,"n/a")</f>
        <v>8.1525628120262539E-3</v>
      </c>
      <c r="Y212" s="35">
        <f>IFERROR(('Tor Emp Adj'!Y212/'Tor Emp Adj'!T212)^(1/5)-1,"n/a")</f>
        <v>-8.7515275186464958E-3</v>
      </c>
    </row>
    <row r="213" spans="1:25" x14ac:dyDescent="0.25">
      <c r="A213" t="s">
        <v>411</v>
      </c>
      <c r="B213" s="132">
        <f t="shared" si="1"/>
        <v>5413</v>
      </c>
      <c r="C213" s="133">
        <v>541340</v>
      </c>
      <c r="D213" s="142"/>
      <c r="E213" s="142"/>
      <c r="F213" s="142"/>
      <c r="G213" s="142"/>
      <c r="H213" s="142"/>
      <c r="I213" s="160">
        <f>IFERROR(('Tor Emp Adj'!I213/'Tor Emp Adj'!D213)^(1/5)-1,"n/a")</f>
        <v>2.1000045942882295E-2</v>
      </c>
      <c r="J213" s="160">
        <f>IFERROR(('Tor Emp Adj'!J213/'Tor Emp Adj'!E213)^(1/5)-1,"n/a")</f>
        <v>8.2134061130694214E-3</v>
      </c>
      <c r="K213" s="160">
        <f>IFERROR(('Tor Emp Adj'!K213/'Tor Emp Adj'!F213)^(1/5)-1,"n/a")</f>
        <v>5.5461621835273256E-3</v>
      </c>
      <c r="L213" s="160">
        <f>IFERROR(('Tor Emp Adj'!L213/'Tor Emp Adj'!G213)^(1/5)-1,"n/a")</f>
        <v>9.2693086551391968E-3</v>
      </c>
      <c r="M213" s="161">
        <f>IFERROR(('Tor Emp Adj'!M213/'Tor Emp Adj'!H213)^(1/5)-1,"n/a")</f>
        <v>2.4172758342788869E-2</v>
      </c>
      <c r="N213" s="161">
        <f>IFERROR(('Tor Emp Adj'!N213/'Tor Emp Adj'!I213)^(1/5)-1,"n/a")</f>
        <v>6.5804518260558886E-2</v>
      </c>
      <c r="O213" s="161">
        <f>IFERROR(('Tor Emp Adj'!O213/'Tor Emp Adj'!J213)^(1/5)-1,"n/a")</f>
        <v>5.4421267851931132E-2</v>
      </c>
      <c r="P213" s="161">
        <f>IFERROR(('Tor Emp Adj'!P213/'Tor Emp Adj'!K213)^(1/5)-1,"n/a")</f>
        <v>-2.1061730904978204E-2</v>
      </c>
      <c r="Q213" s="161">
        <f>IFERROR(('Tor Emp Adj'!Q213/'Tor Emp Adj'!L213)^(1/5)-1,"n/a")</f>
        <v>1.3287583888082599E-2</v>
      </c>
      <c r="R213" s="35">
        <f>IFERROR(('Tor Emp Adj'!R213/'Tor Emp Adj'!M213)^(1/5)-1,"n/a")</f>
        <v>0.10099654780360412</v>
      </c>
      <c r="S213" s="35">
        <f>IFERROR(('Tor Emp Adj'!S213/'Tor Emp Adj'!N213)^(1/5)-1,"n/a")</f>
        <v>4.2757132447839519E-2</v>
      </c>
      <c r="T213" s="35">
        <f>IFERROR(('Tor Emp Adj'!T213/'Tor Emp Adj'!O213)^(1/5)-1,"n/a")</f>
        <v>6.2527980701894137E-2</v>
      </c>
      <c r="U213" s="35">
        <f>IFERROR(('Tor Emp Adj'!U213/'Tor Emp Adj'!P213)^(1/5)-1,"n/a")</f>
        <v>9.8556662568547226E-2</v>
      </c>
      <c r="V213" s="35">
        <f>IFERROR(('Tor Emp Adj'!V213/'Tor Emp Adj'!Q213)^(1/5)-1,"n/a")</f>
        <v>6.8068878000241417E-2</v>
      </c>
      <c r="W213" s="35">
        <f>IFERROR(('Tor Emp Adj'!W213/'Tor Emp Adj'!R213)^(1/5)-1,"n/a")</f>
        <v>-3.0662641290164938E-2</v>
      </c>
      <c r="X213" s="35">
        <f>IFERROR(('Tor Emp Adj'!X213/'Tor Emp Adj'!S213)^(1/5)-1,"n/a")</f>
        <v>-4.072259679356427E-2</v>
      </c>
      <c r="Y213" s="35">
        <f>IFERROR(('Tor Emp Adj'!Y213/'Tor Emp Adj'!T213)^(1/5)-1,"n/a")</f>
        <v>-5.6807178110051204E-2</v>
      </c>
    </row>
    <row r="214" spans="1:25" x14ac:dyDescent="0.25">
      <c r="A214" t="s">
        <v>412</v>
      </c>
      <c r="B214" s="132">
        <f t="shared" si="1"/>
        <v>5413</v>
      </c>
      <c r="C214" s="133">
        <v>541350</v>
      </c>
      <c r="D214" s="142"/>
      <c r="E214" s="142"/>
      <c r="F214" s="142"/>
      <c r="G214" s="142"/>
      <c r="H214" s="142"/>
      <c r="I214" s="160">
        <f>IFERROR(('Tor Emp Adj'!I214/'Tor Emp Adj'!D214)^(1/5)-1,"n/a")</f>
        <v>2.1000045942882295E-2</v>
      </c>
      <c r="J214" s="160">
        <f>IFERROR(('Tor Emp Adj'!J214/'Tor Emp Adj'!E214)^(1/5)-1,"n/a")</f>
        <v>8.2134061130694214E-3</v>
      </c>
      <c r="K214" s="160">
        <f>IFERROR(('Tor Emp Adj'!K214/'Tor Emp Adj'!F214)^(1/5)-1,"n/a")</f>
        <v>5.5461621835273256E-3</v>
      </c>
      <c r="L214" s="160">
        <f>IFERROR(('Tor Emp Adj'!L214/'Tor Emp Adj'!G214)^(1/5)-1,"n/a")</f>
        <v>9.2693086551391968E-3</v>
      </c>
      <c r="M214" s="161">
        <f>IFERROR(('Tor Emp Adj'!M214/'Tor Emp Adj'!H214)^(1/5)-1,"n/a")</f>
        <v>2.4172758342788869E-2</v>
      </c>
      <c r="N214" s="161">
        <f>IFERROR(('Tor Emp Adj'!N214/'Tor Emp Adj'!I214)^(1/5)-1,"n/a")</f>
        <v>6.5804518260558886E-2</v>
      </c>
      <c r="O214" s="161">
        <f>IFERROR(('Tor Emp Adj'!O214/'Tor Emp Adj'!J214)^(1/5)-1,"n/a")</f>
        <v>5.4421267851931132E-2</v>
      </c>
      <c r="P214" s="161">
        <f>IFERROR(('Tor Emp Adj'!P214/'Tor Emp Adj'!K214)^(1/5)-1,"n/a")</f>
        <v>-2.1061730904978093E-2</v>
      </c>
      <c r="Q214" s="161">
        <f>IFERROR(('Tor Emp Adj'!Q214/'Tor Emp Adj'!L214)^(1/5)-1,"n/a")</f>
        <v>1.3287583888082599E-2</v>
      </c>
      <c r="R214" s="35">
        <f>IFERROR(('Tor Emp Adj'!R214/'Tor Emp Adj'!M214)^(1/5)-1,"n/a")</f>
        <v>0.21868020451133252</v>
      </c>
      <c r="S214" s="35">
        <f>IFERROR(('Tor Emp Adj'!S214/'Tor Emp Adj'!N214)^(1/5)-1,"n/a")</f>
        <v>0.1542156766633811</v>
      </c>
      <c r="T214" s="35">
        <f>IFERROR(('Tor Emp Adj'!T214/'Tor Emp Adj'!O214)^(1/5)-1,"n/a")</f>
        <v>0.17609979740988124</v>
      </c>
      <c r="U214" s="35">
        <f>IFERROR(('Tor Emp Adj'!U214/'Tor Emp Adj'!P214)^(1/5)-1,"n/a")</f>
        <v>0.21597952407489029</v>
      </c>
      <c r="V214" s="35">
        <f>IFERROR(('Tor Emp Adj'!V214/'Tor Emp Adj'!Q214)^(1/5)-1,"n/a")</f>
        <v>0.18223295183820065</v>
      </c>
      <c r="W214" s="35">
        <f>IFERROR(('Tor Emp Adj'!W214/'Tor Emp Adj'!R214)^(1/5)-1,"n/a")</f>
        <v>3.0308356172773721E-2</v>
      </c>
      <c r="X214" s="35">
        <f>IFERROR(('Tor Emp Adj'!X214/'Tor Emp Adj'!S214)^(1/5)-1,"n/a")</f>
        <v>1.9615632814134143E-2</v>
      </c>
      <c r="Y214" s="35">
        <f>IFERROR(('Tor Emp Adj'!Y214/'Tor Emp Adj'!T214)^(1/5)-1,"n/a")</f>
        <v>2.5193366825437824E-3</v>
      </c>
    </row>
    <row r="215" spans="1:25" x14ac:dyDescent="0.25">
      <c r="A215" t="s">
        <v>413</v>
      </c>
      <c r="B215" s="132">
        <f t="shared" si="1"/>
        <v>5413</v>
      </c>
      <c r="C215" s="133">
        <v>541360</v>
      </c>
      <c r="D215" s="142"/>
      <c r="E215" s="142"/>
      <c r="F215" s="142"/>
      <c r="G215" s="142"/>
      <c r="H215" s="142"/>
      <c r="I215" s="160">
        <f>IFERROR(('Tor Emp Adj'!I215/'Tor Emp Adj'!D215)^(1/5)-1,"n/a")</f>
        <v>2.1000045942882295E-2</v>
      </c>
      <c r="J215" s="160">
        <f>IFERROR(('Tor Emp Adj'!J215/'Tor Emp Adj'!E215)^(1/5)-1,"n/a")</f>
        <v>8.2134061130694214E-3</v>
      </c>
      <c r="K215" s="160">
        <f>IFERROR(('Tor Emp Adj'!K215/'Tor Emp Adj'!F215)^(1/5)-1,"n/a")</f>
        <v>5.5461621835273256E-3</v>
      </c>
      <c r="L215" s="160">
        <f>IFERROR(('Tor Emp Adj'!L215/'Tor Emp Adj'!G215)^(1/5)-1,"n/a")</f>
        <v>9.2693086551389747E-3</v>
      </c>
      <c r="M215" s="161">
        <f>IFERROR(('Tor Emp Adj'!M215/'Tor Emp Adj'!H215)^(1/5)-1,"n/a")</f>
        <v>2.4172758342788869E-2</v>
      </c>
      <c r="N215" s="161">
        <f>IFERROR(('Tor Emp Adj'!N215/'Tor Emp Adj'!I215)^(1/5)-1,"n/a")</f>
        <v>6.5804518260558886E-2</v>
      </c>
      <c r="O215" s="161">
        <f>IFERROR(('Tor Emp Adj'!O215/'Tor Emp Adj'!J215)^(1/5)-1,"n/a")</f>
        <v>5.4421267851931132E-2</v>
      </c>
      <c r="P215" s="161">
        <f>IFERROR(('Tor Emp Adj'!P215/'Tor Emp Adj'!K215)^(1/5)-1,"n/a")</f>
        <v>-2.1061730904978204E-2</v>
      </c>
      <c r="Q215" s="161">
        <f>IFERROR(('Tor Emp Adj'!Q215/'Tor Emp Adj'!L215)^(1/5)-1,"n/a")</f>
        <v>1.3287583888082599E-2</v>
      </c>
      <c r="R215" s="35">
        <f>IFERROR(('Tor Emp Adj'!R215/'Tor Emp Adj'!M215)^(1/5)-1,"n/a")</f>
        <v>0.23943848456707895</v>
      </c>
      <c r="S215" s="35">
        <f>IFERROR(('Tor Emp Adj'!S215/'Tor Emp Adj'!N215)^(1/5)-1,"n/a")</f>
        <v>0.17387590596079461</v>
      </c>
      <c r="T215" s="35">
        <f>IFERROR(('Tor Emp Adj'!T215/'Tor Emp Adj'!O215)^(1/5)-1,"n/a")</f>
        <v>0.19613278791696054</v>
      </c>
      <c r="U215" s="35">
        <f>IFERROR(('Tor Emp Adj'!U215/'Tor Emp Adj'!P215)^(1/5)-1,"n/a")</f>
        <v>0.23669180233243492</v>
      </c>
      <c r="V215" s="35">
        <f>IFERROR(('Tor Emp Adj'!V215/'Tor Emp Adj'!Q215)^(1/5)-1,"n/a")</f>
        <v>0.20237041088163354</v>
      </c>
      <c r="W215" s="35">
        <f>IFERROR(('Tor Emp Adj'!W215/'Tor Emp Adj'!R215)^(1/5)-1,"n/a")</f>
        <v>-5.0474105687472237E-2</v>
      </c>
      <c r="X215" s="35">
        <f>IFERROR(('Tor Emp Adj'!X215/'Tor Emp Adj'!S215)^(1/5)-1,"n/a")</f>
        <v>-6.0328454289926947E-2</v>
      </c>
      <c r="Y215" s="35">
        <f>IFERROR(('Tor Emp Adj'!Y215/'Tor Emp Adj'!T215)^(1/5)-1,"n/a")</f>
        <v>-7.6084296486608083E-2</v>
      </c>
    </row>
    <row r="216" spans="1:25" x14ac:dyDescent="0.25">
      <c r="A216" t="s">
        <v>414</v>
      </c>
      <c r="B216" s="132">
        <f t="shared" si="1"/>
        <v>5413</v>
      </c>
      <c r="C216" s="133">
        <v>541370</v>
      </c>
      <c r="D216" s="142"/>
      <c r="E216" s="142"/>
      <c r="F216" s="142"/>
      <c r="G216" s="142"/>
      <c r="H216" s="142"/>
      <c r="I216" s="160">
        <f>IFERROR(('Tor Emp Adj'!I216/'Tor Emp Adj'!D216)^(1/5)-1,"n/a")</f>
        <v>2.1000045942882295E-2</v>
      </c>
      <c r="J216" s="160">
        <f>IFERROR(('Tor Emp Adj'!J216/'Tor Emp Adj'!E216)^(1/5)-1,"n/a")</f>
        <v>8.2134061130694214E-3</v>
      </c>
      <c r="K216" s="160">
        <f>IFERROR(('Tor Emp Adj'!K216/'Tor Emp Adj'!F216)^(1/5)-1,"n/a")</f>
        <v>5.5461621835273256E-3</v>
      </c>
      <c r="L216" s="160">
        <f>IFERROR(('Tor Emp Adj'!L216/'Tor Emp Adj'!G216)^(1/5)-1,"n/a")</f>
        <v>9.2693086551391968E-3</v>
      </c>
      <c r="M216" s="161">
        <f>IFERROR(('Tor Emp Adj'!M216/'Tor Emp Adj'!H216)^(1/5)-1,"n/a")</f>
        <v>2.4172758342788869E-2</v>
      </c>
      <c r="N216" s="161">
        <f>IFERROR(('Tor Emp Adj'!N216/'Tor Emp Adj'!I216)^(1/5)-1,"n/a")</f>
        <v>6.5804518260558886E-2</v>
      </c>
      <c r="O216" s="161">
        <f>IFERROR(('Tor Emp Adj'!O216/'Tor Emp Adj'!J216)^(1/5)-1,"n/a")</f>
        <v>5.4421267851931132E-2</v>
      </c>
      <c r="P216" s="161">
        <f>IFERROR(('Tor Emp Adj'!P216/'Tor Emp Adj'!K216)^(1/5)-1,"n/a")</f>
        <v>-2.1061730904978093E-2</v>
      </c>
      <c r="Q216" s="161">
        <f>IFERROR(('Tor Emp Adj'!Q216/'Tor Emp Adj'!L216)^(1/5)-1,"n/a")</f>
        <v>1.3287583888082599E-2</v>
      </c>
      <c r="R216" s="35">
        <f>IFERROR(('Tor Emp Adj'!R216/'Tor Emp Adj'!M216)^(1/5)-1,"n/a")</f>
        <v>-5.2125209319054955E-3</v>
      </c>
      <c r="S216" s="35">
        <f>IFERROR(('Tor Emp Adj'!S216/'Tor Emp Adj'!N216)^(1/5)-1,"n/a")</f>
        <v>-5.7833795085523776E-2</v>
      </c>
      <c r="T216" s="35">
        <f>IFERROR(('Tor Emp Adj'!T216/'Tor Emp Adj'!O216)^(1/5)-1,"n/a")</f>
        <v>-3.997016750837612E-2</v>
      </c>
      <c r="U216" s="35">
        <f>IFERROR(('Tor Emp Adj'!U216/'Tor Emp Adj'!P216)^(1/5)-1,"n/a")</f>
        <v>-7.4170394538207729E-3</v>
      </c>
      <c r="V216" s="35">
        <f>IFERROR(('Tor Emp Adj'!V216/'Tor Emp Adj'!Q216)^(1/5)-1,"n/a")</f>
        <v>-3.4963780098538955E-2</v>
      </c>
      <c r="W216" s="35">
        <f>IFERROR(('Tor Emp Adj'!W216/'Tor Emp Adj'!R216)^(1/5)-1,"n/a")</f>
        <v>-2.3016255600755153E-3</v>
      </c>
      <c r="X216" s="35">
        <f>IFERROR(('Tor Emp Adj'!X216/'Tor Emp Adj'!S216)^(1/5)-1,"n/a")</f>
        <v>-1.2655916728671612E-2</v>
      </c>
      <c r="Y216" s="35">
        <f>IFERROR(('Tor Emp Adj'!Y216/'Tor Emp Adj'!T216)^(1/5)-1,"n/a")</f>
        <v>-2.9211103102964153E-2</v>
      </c>
    </row>
    <row r="217" spans="1:25" x14ac:dyDescent="0.25">
      <c r="A217" t="s">
        <v>415</v>
      </c>
      <c r="B217" s="132">
        <f t="shared" si="1"/>
        <v>5413</v>
      </c>
      <c r="C217" s="133">
        <v>541380</v>
      </c>
      <c r="D217" s="142"/>
      <c r="E217" s="142"/>
      <c r="F217" s="142"/>
      <c r="G217" s="142"/>
      <c r="H217" s="142"/>
      <c r="I217" s="160">
        <f>IFERROR(('Tor Emp Adj'!I217/'Tor Emp Adj'!D217)^(1/5)-1,"n/a")</f>
        <v>2.1000045942882295E-2</v>
      </c>
      <c r="J217" s="160">
        <f>IFERROR(('Tor Emp Adj'!J217/'Tor Emp Adj'!E217)^(1/5)-1,"n/a")</f>
        <v>8.2134061130694214E-3</v>
      </c>
      <c r="K217" s="160">
        <f>IFERROR(('Tor Emp Adj'!K217/'Tor Emp Adj'!F217)^(1/5)-1,"n/a")</f>
        <v>5.5461621835273256E-3</v>
      </c>
      <c r="L217" s="160">
        <f>IFERROR(('Tor Emp Adj'!L217/'Tor Emp Adj'!G217)^(1/5)-1,"n/a")</f>
        <v>9.2693086551391968E-3</v>
      </c>
      <c r="M217" s="161">
        <f>IFERROR(('Tor Emp Adj'!M217/'Tor Emp Adj'!H217)^(1/5)-1,"n/a")</f>
        <v>2.4172758342788869E-2</v>
      </c>
      <c r="N217" s="161">
        <f>IFERROR(('Tor Emp Adj'!N217/'Tor Emp Adj'!I217)^(1/5)-1,"n/a")</f>
        <v>6.5804518260558886E-2</v>
      </c>
      <c r="O217" s="161">
        <f>IFERROR(('Tor Emp Adj'!O217/'Tor Emp Adj'!J217)^(1/5)-1,"n/a")</f>
        <v>5.4421267851931132E-2</v>
      </c>
      <c r="P217" s="161">
        <f>IFERROR(('Tor Emp Adj'!P217/'Tor Emp Adj'!K217)^(1/5)-1,"n/a")</f>
        <v>-2.1061730904978093E-2</v>
      </c>
      <c r="Q217" s="161">
        <f>IFERROR(('Tor Emp Adj'!Q217/'Tor Emp Adj'!L217)^(1/5)-1,"n/a")</f>
        <v>1.3287583888082599E-2</v>
      </c>
      <c r="R217" s="35">
        <f>IFERROR(('Tor Emp Adj'!R217/'Tor Emp Adj'!M217)^(1/5)-1,"n/a")</f>
        <v>0.21548671911339135</v>
      </c>
      <c r="S217" s="35">
        <f>IFERROR(('Tor Emp Adj'!S217/'Tor Emp Adj'!N217)^(1/5)-1,"n/a")</f>
        <v>0.15119111706533861</v>
      </c>
      <c r="T217" s="35">
        <f>IFERROR(('Tor Emp Adj'!T217/'Tor Emp Adj'!O217)^(1/5)-1,"n/a")</f>
        <v>0.17301789166000003</v>
      </c>
      <c r="U217" s="35">
        <f>IFERROR(('Tor Emp Adj'!U217/'Tor Emp Adj'!P217)^(1/5)-1,"n/a")</f>
        <v>0.2127931156635996</v>
      </c>
      <c r="V217" s="35">
        <f>IFERROR(('Tor Emp Adj'!V217/'Tor Emp Adj'!Q217)^(1/5)-1,"n/a")</f>
        <v>0.17913497448968552</v>
      </c>
      <c r="W217" s="35">
        <f>IFERROR(('Tor Emp Adj'!W217/'Tor Emp Adj'!R217)^(1/5)-1,"n/a")</f>
        <v>-7.576865977731817E-2</v>
      </c>
      <c r="X217" s="35">
        <f>IFERROR(('Tor Emp Adj'!X217/'Tor Emp Adj'!S217)^(1/5)-1,"n/a")</f>
        <v>-8.5360496998842739E-2</v>
      </c>
      <c r="Y217" s="35">
        <f>IFERROR(('Tor Emp Adj'!Y217/'Tor Emp Adj'!T217)^(1/5)-1,"n/a")</f>
        <v>-0.1006966170951975</v>
      </c>
    </row>
    <row r="218" spans="1:25" x14ac:dyDescent="0.25">
      <c r="A218" t="s">
        <v>547</v>
      </c>
      <c r="B218" s="132">
        <f t="shared" si="1"/>
        <v>5414</v>
      </c>
      <c r="C218" s="133">
        <v>5414</v>
      </c>
      <c r="D218" s="142"/>
      <c r="E218" s="142"/>
      <c r="F218" s="142"/>
      <c r="G218" s="142"/>
      <c r="H218" s="142"/>
      <c r="I218" s="160">
        <f>IFERROR(('Tor Emp Adj'!I218/'Tor Emp Adj'!D218)^(1/5)-1,"n/a")</f>
        <v>4.9585769569109983E-2</v>
      </c>
      <c r="J218" s="160">
        <f>IFERROR(('Tor Emp Adj'!J218/'Tor Emp Adj'!E218)^(1/5)-1,"n/a")</f>
        <v>4.5863681826303404E-2</v>
      </c>
      <c r="K218" s="160">
        <f>IFERROR(('Tor Emp Adj'!K218/'Tor Emp Adj'!F218)^(1/5)-1,"n/a")</f>
        <v>-2.060594048962916E-2</v>
      </c>
      <c r="L218" s="160">
        <f>IFERROR(('Tor Emp Adj'!L218/'Tor Emp Adj'!G218)^(1/5)-1,"n/a")</f>
        <v>2.2804676315857364E-4</v>
      </c>
      <c r="M218" s="161">
        <f>IFERROR(('Tor Emp Adj'!M218/'Tor Emp Adj'!H218)^(1/5)-1,"n/a")</f>
        <v>4.2508392111562543E-2</v>
      </c>
      <c r="N218" s="161">
        <f>IFERROR(('Tor Emp Adj'!N218/'Tor Emp Adj'!I218)^(1/5)-1,"n/a")</f>
        <v>1.0628202592378733E-2</v>
      </c>
      <c r="O218" s="161">
        <f>IFERROR(('Tor Emp Adj'!O218/'Tor Emp Adj'!J218)^(1/5)-1,"n/a")</f>
        <v>3.2390424184662203E-2</v>
      </c>
      <c r="P218" s="161">
        <f>IFERROR(('Tor Emp Adj'!P218/'Tor Emp Adj'!K218)^(1/5)-1,"n/a")</f>
        <v>6.2664243839534173E-2</v>
      </c>
      <c r="Q218" s="161">
        <f>IFERROR(('Tor Emp Adj'!Q218/'Tor Emp Adj'!L218)^(1/5)-1,"n/a")</f>
        <v>5.5221585554549701E-2</v>
      </c>
      <c r="R218" s="35">
        <f>IFERROR(('Tor Emp Adj'!R218/'Tor Emp Adj'!M218)^(1/5)-1,"n/a")</f>
        <v>5.1721544547160381E-2</v>
      </c>
      <c r="S218" s="35">
        <f>IFERROR(('Tor Emp Adj'!S218/'Tor Emp Adj'!N218)^(1/5)-1,"n/a")</f>
        <v>-6.4006012186996863E-2</v>
      </c>
      <c r="T218" s="35">
        <f>IFERROR(('Tor Emp Adj'!T218/'Tor Emp Adj'!O218)^(1/5)-1,"n/a")</f>
        <v>-7.8254417776826179E-2</v>
      </c>
      <c r="U218" s="35">
        <f>IFERROR(('Tor Emp Adj'!U218/'Tor Emp Adj'!P218)^(1/5)-1,"n/a")</f>
        <v>-5.6322390143855094E-2</v>
      </c>
      <c r="V218" s="35">
        <f>IFERROR(('Tor Emp Adj'!V218/'Tor Emp Adj'!Q218)^(1/5)-1,"n/a")</f>
        <v>-3.3783963185729404E-2</v>
      </c>
      <c r="W218" s="35">
        <f>IFERROR(('Tor Emp Adj'!W218/'Tor Emp Adj'!R218)^(1/5)-1,"n/a")</f>
        <v>2.728126513257445E-2</v>
      </c>
      <c r="X218" s="35">
        <f>IFERROR(('Tor Emp Adj'!X218/'Tor Emp Adj'!S218)^(1/5)-1,"n/a")</f>
        <v>0.10780545030501854</v>
      </c>
      <c r="Y218" s="35">
        <f>IFERROR(('Tor Emp Adj'!Y218/'Tor Emp Adj'!T218)^(1/5)-1,"n/a")</f>
        <v>0.13747850980563014</v>
      </c>
    </row>
    <row r="219" spans="1:25" x14ac:dyDescent="0.25">
      <c r="A219" t="s">
        <v>416</v>
      </c>
      <c r="B219" s="132">
        <f t="shared" si="1"/>
        <v>5414</v>
      </c>
      <c r="C219" s="133">
        <v>541410</v>
      </c>
      <c r="D219" s="142"/>
      <c r="E219" s="142"/>
      <c r="F219" s="142"/>
      <c r="G219" s="142"/>
      <c r="H219" s="142"/>
      <c r="I219" s="160">
        <f>IFERROR(('Tor Emp Adj'!I219/'Tor Emp Adj'!D219)^(1/5)-1,"n/a")</f>
        <v>4.9585769569110205E-2</v>
      </c>
      <c r="J219" s="160">
        <f>IFERROR(('Tor Emp Adj'!J219/'Tor Emp Adj'!E219)^(1/5)-1,"n/a")</f>
        <v>4.5863681826303404E-2</v>
      </c>
      <c r="K219" s="160">
        <f>IFERROR(('Tor Emp Adj'!K219/'Tor Emp Adj'!F219)^(1/5)-1,"n/a")</f>
        <v>-2.060594048962916E-2</v>
      </c>
      <c r="L219" s="160">
        <f>IFERROR(('Tor Emp Adj'!L219/'Tor Emp Adj'!G219)^(1/5)-1,"n/a")</f>
        <v>2.2804676315857364E-4</v>
      </c>
      <c r="M219" s="161">
        <f>IFERROR(('Tor Emp Adj'!M219/'Tor Emp Adj'!H219)^(1/5)-1,"n/a")</f>
        <v>4.2508392111562543E-2</v>
      </c>
      <c r="N219" s="161">
        <f>IFERROR(('Tor Emp Adj'!N219/'Tor Emp Adj'!I219)^(1/5)-1,"n/a")</f>
        <v>1.0628202592378733E-2</v>
      </c>
      <c r="O219" s="161">
        <f>IFERROR(('Tor Emp Adj'!O219/'Tor Emp Adj'!J219)^(1/5)-1,"n/a")</f>
        <v>3.2390424184662203E-2</v>
      </c>
      <c r="P219" s="161">
        <f>IFERROR(('Tor Emp Adj'!P219/'Tor Emp Adj'!K219)^(1/5)-1,"n/a")</f>
        <v>6.2664243839534395E-2</v>
      </c>
      <c r="Q219" s="161">
        <f>IFERROR(('Tor Emp Adj'!Q219/'Tor Emp Adj'!L219)^(1/5)-1,"n/a")</f>
        <v>5.5221585554549701E-2</v>
      </c>
      <c r="R219" s="35">
        <f>IFERROR(('Tor Emp Adj'!R219/'Tor Emp Adj'!M219)^(1/5)-1,"n/a")</f>
        <v>0.1015557026248981</v>
      </c>
      <c r="S219" s="35">
        <f>IFERROR(('Tor Emp Adj'!S219/'Tor Emp Adj'!N219)^(1/5)-1,"n/a")</f>
        <v>-1.9655420920399513E-2</v>
      </c>
      <c r="T219" s="35">
        <f>IFERROR(('Tor Emp Adj'!T219/'Tor Emp Adj'!O219)^(1/5)-1,"n/a")</f>
        <v>-3.4578964620882613E-2</v>
      </c>
      <c r="U219" s="35">
        <f>IFERROR(('Tor Emp Adj'!U219/'Tor Emp Adj'!P219)^(1/5)-1,"n/a")</f>
        <v>-1.1607722627709927E-2</v>
      </c>
      <c r="V219" s="35">
        <f>IFERROR(('Tor Emp Adj'!V219/'Tor Emp Adj'!Q219)^(1/5)-1,"n/a")</f>
        <v>1.1998651961305562E-2</v>
      </c>
      <c r="W219" s="35">
        <f>IFERROR(('Tor Emp Adj'!W219/'Tor Emp Adj'!R219)^(1/5)-1,"n/a")</f>
        <v>5.4176287272580392E-2</v>
      </c>
      <c r="X219" s="35">
        <f>IFERROR(('Tor Emp Adj'!X219/'Tor Emp Adj'!S219)^(1/5)-1,"n/a")</f>
        <v>0.13680865821315447</v>
      </c>
      <c r="Y219" s="35">
        <f>IFERROR(('Tor Emp Adj'!Y219/'Tor Emp Adj'!T219)^(1/5)-1,"n/a")</f>
        <v>0.16725858147962813</v>
      </c>
    </row>
    <row r="220" spans="1:25" x14ac:dyDescent="0.25">
      <c r="A220" t="s">
        <v>417</v>
      </c>
      <c r="B220" s="132">
        <f t="shared" si="1"/>
        <v>5414</v>
      </c>
      <c r="C220" s="133">
        <v>541420</v>
      </c>
      <c r="D220" s="142"/>
      <c r="E220" s="142"/>
      <c r="F220" s="142"/>
      <c r="G220" s="142"/>
      <c r="H220" s="142"/>
      <c r="I220" s="160">
        <f>IFERROR(('Tor Emp Adj'!I220/'Tor Emp Adj'!D220)^(1/5)-1,"n/a")</f>
        <v>4.9585769569109983E-2</v>
      </c>
      <c r="J220" s="160">
        <f>IFERROR(('Tor Emp Adj'!J220/'Tor Emp Adj'!E220)^(1/5)-1,"n/a")</f>
        <v>4.5863681826303404E-2</v>
      </c>
      <c r="K220" s="160">
        <f>IFERROR(('Tor Emp Adj'!K220/'Tor Emp Adj'!F220)^(1/5)-1,"n/a")</f>
        <v>-2.060594048962916E-2</v>
      </c>
      <c r="L220" s="160">
        <f>IFERROR(('Tor Emp Adj'!L220/'Tor Emp Adj'!G220)^(1/5)-1,"n/a")</f>
        <v>2.2804676315857364E-4</v>
      </c>
      <c r="M220" s="161">
        <f>IFERROR(('Tor Emp Adj'!M220/'Tor Emp Adj'!H220)^(1/5)-1,"n/a")</f>
        <v>4.2508392111562543E-2</v>
      </c>
      <c r="N220" s="161">
        <f>IFERROR(('Tor Emp Adj'!N220/'Tor Emp Adj'!I220)^(1/5)-1,"n/a")</f>
        <v>1.0628202592378733E-2</v>
      </c>
      <c r="O220" s="161">
        <f>IFERROR(('Tor Emp Adj'!O220/'Tor Emp Adj'!J220)^(1/5)-1,"n/a")</f>
        <v>3.2390424184662203E-2</v>
      </c>
      <c r="P220" s="161">
        <f>IFERROR(('Tor Emp Adj'!P220/'Tor Emp Adj'!K220)^(1/5)-1,"n/a")</f>
        <v>6.2664243839534395E-2</v>
      </c>
      <c r="Q220" s="161">
        <f>IFERROR(('Tor Emp Adj'!Q220/'Tor Emp Adj'!L220)^(1/5)-1,"n/a")</f>
        <v>5.5221585554549701E-2</v>
      </c>
      <c r="R220" s="35">
        <f>IFERROR(('Tor Emp Adj'!R220/'Tor Emp Adj'!M220)^(1/5)-1,"n/a")</f>
        <v>7.1608673007014678E-2</v>
      </c>
      <c r="S220" s="35">
        <f>IFERROR(('Tor Emp Adj'!S220/'Tor Emp Adj'!N220)^(1/5)-1,"n/a")</f>
        <v>-4.6307189937136561E-2</v>
      </c>
      <c r="T220" s="35">
        <f>IFERROR(('Tor Emp Adj'!T220/'Tor Emp Adj'!O220)^(1/5)-1,"n/a")</f>
        <v>-6.0825020332212376E-2</v>
      </c>
      <c r="U220" s="35">
        <f>IFERROR(('Tor Emp Adj'!U220/'Tor Emp Adj'!P220)^(1/5)-1,"n/a")</f>
        <v>-3.8478277365906699E-2</v>
      </c>
      <c r="V220" s="35">
        <f>IFERROR(('Tor Emp Adj'!V220/'Tor Emp Adj'!Q220)^(1/5)-1,"n/a")</f>
        <v>-1.5513668597088581E-2</v>
      </c>
      <c r="W220" s="35">
        <f>IFERROR(('Tor Emp Adj'!W220/'Tor Emp Adj'!R220)^(1/5)-1,"n/a")</f>
        <v>-4.1310370794303219E-2</v>
      </c>
      <c r="X220" s="35">
        <f>IFERROR(('Tor Emp Adj'!X220/'Tor Emp Adj'!S220)^(1/5)-1,"n/a")</f>
        <v>3.38372093721655E-2</v>
      </c>
      <c r="Y220" s="35">
        <f>IFERROR(('Tor Emp Adj'!Y220/'Tor Emp Adj'!T220)^(1/5)-1,"n/a")</f>
        <v>6.1528996787726387E-2</v>
      </c>
    </row>
    <row r="221" spans="1:25" x14ac:dyDescent="0.25">
      <c r="A221" t="s">
        <v>418</v>
      </c>
      <c r="B221" s="132">
        <f t="shared" si="1"/>
        <v>5414</v>
      </c>
      <c r="C221" s="133">
        <v>541430</v>
      </c>
      <c r="D221" s="142"/>
      <c r="E221" s="142"/>
      <c r="F221" s="142"/>
      <c r="G221" s="142"/>
      <c r="H221" s="142"/>
      <c r="I221" s="160">
        <f>IFERROR(('Tor Emp Adj'!I221/'Tor Emp Adj'!D221)^(1/5)-1,"n/a")</f>
        <v>4.9585769569109983E-2</v>
      </c>
      <c r="J221" s="160">
        <f>IFERROR(('Tor Emp Adj'!J221/'Tor Emp Adj'!E221)^(1/5)-1,"n/a")</f>
        <v>4.5863681826303404E-2</v>
      </c>
      <c r="K221" s="160">
        <f>IFERROR(('Tor Emp Adj'!K221/'Tor Emp Adj'!F221)^(1/5)-1,"n/a")</f>
        <v>-2.060594048962916E-2</v>
      </c>
      <c r="L221" s="160">
        <f>IFERROR(('Tor Emp Adj'!L221/'Tor Emp Adj'!G221)^(1/5)-1,"n/a")</f>
        <v>2.2804676315857364E-4</v>
      </c>
      <c r="M221" s="161">
        <f>IFERROR(('Tor Emp Adj'!M221/'Tor Emp Adj'!H221)^(1/5)-1,"n/a")</f>
        <v>4.2508392111562543E-2</v>
      </c>
      <c r="N221" s="161">
        <f>IFERROR(('Tor Emp Adj'!N221/'Tor Emp Adj'!I221)^(1/5)-1,"n/a")</f>
        <v>1.0628202592378733E-2</v>
      </c>
      <c r="O221" s="161">
        <f>IFERROR(('Tor Emp Adj'!O221/'Tor Emp Adj'!J221)^(1/5)-1,"n/a")</f>
        <v>3.2390424184662203E-2</v>
      </c>
      <c r="P221" s="161">
        <f>IFERROR(('Tor Emp Adj'!P221/'Tor Emp Adj'!K221)^(1/5)-1,"n/a")</f>
        <v>6.2664243839534173E-2</v>
      </c>
      <c r="Q221" s="161">
        <f>IFERROR(('Tor Emp Adj'!Q221/'Tor Emp Adj'!L221)^(1/5)-1,"n/a")</f>
        <v>5.5221585554549701E-2</v>
      </c>
      <c r="R221" s="35">
        <f>IFERROR(('Tor Emp Adj'!R221/'Tor Emp Adj'!M221)^(1/5)-1,"n/a")</f>
        <v>1.6845687435159462E-2</v>
      </c>
      <c r="S221" s="35">
        <f>IFERROR(('Tor Emp Adj'!S221/'Tor Emp Adj'!N221)^(1/5)-1,"n/a")</f>
        <v>-9.5044258713280039E-2</v>
      </c>
      <c r="T221" s="35">
        <f>IFERROR(('Tor Emp Adj'!T221/'Tor Emp Adj'!O221)^(1/5)-1,"n/a")</f>
        <v>-0.10882017673261035</v>
      </c>
      <c r="U221" s="35">
        <f>IFERROR(('Tor Emp Adj'!U221/'Tor Emp Adj'!P221)^(1/5)-1,"n/a")</f>
        <v>-8.761543120759796E-2</v>
      </c>
      <c r="V221" s="35">
        <f>IFERROR(('Tor Emp Adj'!V221/'Tor Emp Adj'!Q221)^(1/5)-1,"n/a")</f>
        <v>-6.5824395003418856E-2</v>
      </c>
      <c r="W221" s="35">
        <f>IFERROR(('Tor Emp Adj'!W221/'Tor Emp Adj'!R221)^(1/5)-1,"n/a")</f>
        <v>1.6375911715644564E-2</v>
      </c>
      <c r="X221" s="35">
        <f>IFERROR(('Tor Emp Adj'!X221/'Tor Emp Adj'!S221)^(1/5)-1,"n/a")</f>
        <v>9.6045272870829645E-2</v>
      </c>
      <c r="Y221" s="35">
        <f>IFERROR(('Tor Emp Adj'!Y221/'Tor Emp Adj'!T221)^(1/5)-1,"n/a")</f>
        <v>0.12540333081169397</v>
      </c>
    </row>
    <row r="222" spans="1:25" x14ac:dyDescent="0.25">
      <c r="A222" t="s">
        <v>419</v>
      </c>
      <c r="B222" s="132">
        <f t="shared" si="1"/>
        <v>5414</v>
      </c>
      <c r="C222" s="133">
        <v>541490</v>
      </c>
      <c r="D222" s="142"/>
      <c r="E222" s="142"/>
      <c r="F222" s="142"/>
      <c r="G222" s="142"/>
      <c r="H222" s="142"/>
      <c r="I222" s="160">
        <f>IFERROR(('Tor Emp Adj'!I222/'Tor Emp Adj'!D222)^(1/5)-1,"n/a")</f>
        <v>4.9585769569110205E-2</v>
      </c>
      <c r="J222" s="160">
        <f>IFERROR(('Tor Emp Adj'!J222/'Tor Emp Adj'!E222)^(1/5)-1,"n/a")</f>
        <v>4.5863681826303404E-2</v>
      </c>
      <c r="K222" s="160">
        <f>IFERROR(('Tor Emp Adj'!K222/'Tor Emp Adj'!F222)^(1/5)-1,"n/a")</f>
        <v>-2.0605940489629049E-2</v>
      </c>
      <c r="L222" s="160">
        <f>IFERROR(('Tor Emp Adj'!L222/'Tor Emp Adj'!G222)^(1/5)-1,"n/a")</f>
        <v>2.2804676315857364E-4</v>
      </c>
      <c r="M222" s="161">
        <f>IFERROR(('Tor Emp Adj'!M222/'Tor Emp Adj'!H222)^(1/5)-1,"n/a")</f>
        <v>4.2508392111562543E-2</v>
      </c>
      <c r="N222" s="161">
        <f>IFERROR(('Tor Emp Adj'!N222/'Tor Emp Adj'!I222)^(1/5)-1,"n/a")</f>
        <v>1.0628202592378733E-2</v>
      </c>
      <c r="O222" s="161">
        <f>IFERROR(('Tor Emp Adj'!O222/'Tor Emp Adj'!J222)^(1/5)-1,"n/a")</f>
        <v>3.2390424184662203E-2</v>
      </c>
      <c r="P222" s="161">
        <f>IFERROR(('Tor Emp Adj'!P222/'Tor Emp Adj'!K222)^(1/5)-1,"n/a")</f>
        <v>6.2664243839534173E-2</v>
      </c>
      <c r="Q222" s="161">
        <f>IFERROR(('Tor Emp Adj'!Q222/'Tor Emp Adj'!L222)^(1/5)-1,"n/a")</f>
        <v>5.5221585554549701E-2</v>
      </c>
      <c r="R222" s="35">
        <f>IFERROR(('Tor Emp Adj'!R222/'Tor Emp Adj'!M222)^(1/5)-1,"n/a")</f>
        <v>7.9354020251628521E-2</v>
      </c>
      <c r="S222" s="35">
        <f>IFERROR(('Tor Emp Adj'!S222/'Tor Emp Adj'!N222)^(1/5)-1,"n/a")</f>
        <v>-3.9414112114333211E-2</v>
      </c>
      <c r="T222" s="35">
        <f>IFERROR(('Tor Emp Adj'!T222/'Tor Emp Adj'!O222)^(1/5)-1,"n/a")</f>
        <v>-5.4036874132753154E-2</v>
      </c>
      <c r="U222" s="35">
        <f>IFERROR(('Tor Emp Adj'!U222/'Tor Emp Adj'!P222)^(1/5)-1,"n/a")</f>
        <v>-3.1528613918201942E-2</v>
      </c>
      <c r="V222" s="35">
        <f>IFERROR(('Tor Emp Adj'!V222/'Tor Emp Adj'!Q222)^(1/5)-1,"n/a")</f>
        <v>-8.3980221056370041E-3</v>
      </c>
      <c r="W222" s="35">
        <f>IFERROR(('Tor Emp Adj'!W222/'Tor Emp Adj'!R222)^(1/5)-1,"n/a")</f>
        <v>2.9921545004998995E-2</v>
      </c>
      <c r="X222" s="35">
        <f>IFERROR(('Tor Emp Adj'!X222/'Tor Emp Adj'!S222)^(1/5)-1,"n/a")</f>
        <v>0.11065269042540105</v>
      </c>
      <c r="Y222" s="35">
        <f>IFERROR(('Tor Emp Adj'!Y222/'Tor Emp Adj'!T222)^(1/5)-1,"n/a")</f>
        <v>0.14040201451333822</v>
      </c>
    </row>
    <row r="223" spans="1:25" x14ac:dyDescent="0.25">
      <c r="A223" s="106" t="s">
        <v>420</v>
      </c>
      <c r="B223" s="129"/>
      <c r="C223" s="130"/>
      <c r="D223" s="141"/>
      <c r="E223" s="141"/>
      <c r="F223" s="141"/>
      <c r="G223" s="141"/>
      <c r="H223" s="141"/>
      <c r="I223" s="159"/>
      <c r="J223" s="159"/>
      <c r="K223" s="159"/>
      <c r="L223" s="159"/>
      <c r="M223" s="162"/>
      <c r="N223" s="162"/>
      <c r="O223" s="162"/>
      <c r="P223" s="162"/>
      <c r="Q223" s="162"/>
      <c r="R223" s="162"/>
      <c r="S223" s="162"/>
      <c r="T223" s="162"/>
      <c r="U223" s="162"/>
      <c r="V223" s="162"/>
      <c r="W223" s="162"/>
      <c r="X223" s="162"/>
      <c r="Y223" s="162"/>
    </row>
    <row r="224" spans="1:25" x14ac:dyDescent="0.25">
      <c r="A224" t="s">
        <v>548</v>
      </c>
      <c r="B224" s="132">
        <f t="shared" ref="B224:B227" si="2">VALUE(LEFT(C224,4))</f>
        <v>61</v>
      </c>
      <c r="C224" s="133">
        <v>61</v>
      </c>
      <c r="D224" s="65"/>
      <c r="E224" s="65"/>
      <c r="F224" s="65"/>
      <c r="G224" s="65"/>
      <c r="H224" s="65"/>
      <c r="I224" s="70">
        <f>IFERROR(('Tor Emp Adj'!I224/'Tor Emp Adj'!D224)^(1/5)-1,"n/a")</f>
        <v>-1.5963671558943515E-2</v>
      </c>
      <c r="J224" s="70">
        <f>IFERROR(('Tor Emp Adj'!J224/'Tor Emp Adj'!E224)^(1/5)-1,"n/a")</f>
        <v>-1.1900803154240913E-2</v>
      </c>
      <c r="K224" s="70">
        <f>IFERROR(('Tor Emp Adj'!K224/'Tor Emp Adj'!F224)^(1/5)-1,"n/a")</f>
        <v>-2.0089903664333164E-4</v>
      </c>
      <c r="L224" s="70">
        <f>IFERROR(('Tor Emp Adj'!L224/'Tor Emp Adj'!G224)^(1/5)-1,"n/a")</f>
        <v>7.0429480677762779E-2</v>
      </c>
      <c r="M224" s="35">
        <f>IFERROR(('Tor Emp Adj'!M224/'Tor Emp Adj'!H224)^(1/5)-1,"n/a")</f>
        <v>7.3055462402975335E-2</v>
      </c>
      <c r="N224" s="35">
        <f>IFERROR(('Tor Emp Adj'!N224/'Tor Emp Adj'!I224)^(1/5)-1,"n/a")</f>
        <v>9.3665686275373528E-2</v>
      </c>
      <c r="O224" s="35">
        <f>IFERROR(('Tor Emp Adj'!O224/'Tor Emp Adj'!J224)^(1/5)-1,"n/a")</f>
        <v>9.4720449864507117E-2</v>
      </c>
      <c r="P224" s="35">
        <f>IFERROR(('Tor Emp Adj'!P224/'Tor Emp Adj'!K224)^(1/5)-1,"n/a")</f>
        <v>7.0904802473098938E-2</v>
      </c>
      <c r="Q224" s="35">
        <f>IFERROR(('Tor Emp Adj'!Q224/'Tor Emp Adj'!L224)^(1/5)-1,"n/a")</f>
        <v>6.6574752220225353E-3</v>
      </c>
      <c r="R224" s="35">
        <f>IFERROR(('Tor Emp Adj'!R224/'Tor Emp Adj'!M224)^(1/5)-1,"n/a")</f>
        <v>2.5617677935772853E-2</v>
      </c>
      <c r="S224" s="35">
        <f>IFERROR(('Tor Emp Adj'!S224/'Tor Emp Adj'!N224)^(1/5)-1,"n/a")</f>
        <v>-6.2883486059728266E-3</v>
      </c>
      <c r="T224" s="35">
        <f>IFERROR(('Tor Emp Adj'!T224/'Tor Emp Adj'!O224)^(1/5)-1,"n/a")</f>
        <v>1.233801848273397E-2</v>
      </c>
      <c r="U224" s="35">
        <f>IFERROR(('Tor Emp Adj'!U224/'Tor Emp Adj'!P224)^(1/5)-1,"n/a")</f>
        <v>6.3103736696537016E-3</v>
      </c>
      <c r="V224" s="35">
        <f>IFERROR(('Tor Emp Adj'!V224/'Tor Emp Adj'!Q224)^(1/5)-1,"n/a")</f>
        <v>2.1465402086627838E-2</v>
      </c>
      <c r="W224" s="35">
        <f>IFERROR(('Tor Emp Adj'!W224/'Tor Emp Adj'!R224)^(1/5)-1,"n/a")</f>
        <v>1.0449967966580598E-2</v>
      </c>
      <c r="X224" s="35">
        <f>IFERROR(('Tor Emp Adj'!X224/'Tor Emp Adj'!S224)^(1/5)-1,"n/a")</f>
        <v>1.2354717684169847E-2</v>
      </c>
      <c r="Y224" s="35">
        <f>IFERROR(('Tor Emp Adj'!Y224/'Tor Emp Adj'!T224)^(1/5)-1,"n/a")</f>
        <v>2.4878137200282202E-2</v>
      </c>
    </row>
    <row r="225" spans="1:25" x14ac:dyDescent="0.25">
      <c r="A225" t="s">
        <v>549</v>
      </c>
      <c r="B225" s="132">
        <f t="shared" si="2"/>
        <v>6111</v>
      </c>
      <c r="C225" s="133">
        <v>6111</v>
      </c>
      <c r="D225" s="65"/>
      <c r="E225" s="65"/>
      <c r="F225" s="65"/>
      <c r="G225" s="65"/>
      <c r="H225" s="65"/>
      <c r="I225" s="70">
        <f>IFERROR(('Tor Emp Adj'!I225/'Tor Emp Adj'!D225)^(1/5)-1,"n/a")</f>
        <v>-3.6882691524911415E-2</v>
      </c>
      <c r="J225" s="70">
        <f>IFERROR(('Tor Emp Adj'!J225/'Tor Emp Adj'!E225)^(1/5)-1,"n/a")</f>
        <v>-2.2792043348646596E-2</v>
      </c>
      <c r="K225" s="70">
        <f>IFERROR(('Tor Emp Adj'!K225/'Tor Emp Adj'!F225)^(1/5)-1,"n/a")</f>
        <v>4.989357427326313E-3</v>
      </c>
      <c r="L225" s="70">
        <f>IFERROR(('Tor Emp Adj'!L225/'Tor Emp Adj'!G225)^(1/5)-1,"n/a")</f>
        <v>2.3759597858005632E-2</v>
      </c>
      <c r="M225" s="35">
        <f>IFERROR(('Tor Emp Adj'!M225/'Tor Emp Adj'!H225)^(1/5)-1,"n/a")</f>
        <v>5.8170727712728798E-2</v>
      </c>
      <c r="N225" s="35">
        <f>IFERROR(('Tor Emp Adj'!N225/'Tor Emp Adj'!I225)^(1/5)-1,"n/a")</f>
        <v>8.8771745307982597E-2</v>
      </c>
      <c r="O225" s="35">
        <f>IFERROR(('Tor Emp Adj'!O225/'Tor Emp Adj'!J225)^(1/5)-1,"n/a")</f>
        <v>7.8402029627215208E-2</v>
      </c>
      <c r="P225" s="35">
        <f>IFERROR(('Tor Emp Adj'!P225/'Tor Emp Adj'!K225)^(1/5)-1,"n/a")</f>
        <v>3.9984257521358257E-2</v>
      </c>
      <c r="Q225" s="35">
        <f>IFERROR(('Tor Emp Adj'!Q225/'Tor Emp Adj'!L225)^(1/5)-1,"n/a")</f>
        <v>-6.3922988381663881E-3</v>
      </c>
      <c r="R225" s="35">
        <f>IFERROR(('Tor Emp Adj'!R225/'Tor Emp Adj'!M225)^(1/5)-1,"n/a")</f>
        <v>1.6589709871817515E-2</v>
      </c>
      <c r="S225" s="35">
        <f>IFERROR(('Tor Emp Adj'!S225/'Tor Emp Adj'!N225)^(1/5)-1,"n/a")</f>
        <v>5.0989762806212813E-3</v>
      </c>
      <c r="T225" s="35">
        <f>IFERROR(('Tor Emp Adj'!T225/'Tor Emp Adj'!O225)^(1/5)-1,"n/a")</f>
        <v>2.724903149357627E-2</v>
      </c>
      <c r="U225" s="35">
        <f>IFERROR(('Tor Emp Adj'!U225/'Tor Emp Adj'!P225)^(1/5)-1,"n/a")</f>
        <v>-1.9847243322890229E-3</v>
      </c>
      <c r="V225" s="35">
        <f>IFERROR(('Tor Emp Adj'!V225/'Tor Emp Adj'!Q225)^(1/5)-1,"n/a")</f>
        <v>6.5757714471144091E-3</v>
      </c>
      <c r="W225" s="35">
        <f>IFERROR(('Tor Emp Adj'!W225/'Tor Emp Adj'!R225)^(1/5)-1,"n/a")</f>
        <v>1.9598098765839733E-2</v>
      </c>
      <c r="X225" s="35">
        <f>IFERROR(('Tor Emp Adj'!X225/'Tor Emp Adj'!S225)^(1/5)-1,"n/a")</f>
        <v>-3.8323686786080113E-2</v>
      </c>
      <c r="Y225" s="35">
        <f>IFERROR(('Tor Emp Adj'!Y225/'Tor Emp Adj'!T225)^(1/5)-1,"n/a")</f>
        <v>-2.0565572087977602E-2</v>
      </c>
    </row>
    <row r="226" spans="1:25" x14ac:dyDescent="0.25">
      <c r="A226" t="s">
        <v>550</v>
      </c>
      <c r="B226" s="132">
        <f t="shared" si="2"/>
        <v>6112</v>
      </c>
      <c r="C226" s="133">
        <v>6112</v>
      </c>
      <c r="D226" s="65"/>
      <c r="E226" s="65"/>
      <c r="F226" s="65"/>
      <c r="G226" s="65"/>
      <c r="H226" s="65"/>
      <c r="I226" s="70">
        <f>IFERROR(('Tor Emp Adj'!I226/'Tor Emp Adj'!D226)^(1/5)-1,"n/a")</f>
        <v>0.12723722465766674</v>
      </c>
      <c r="J226" s="70">
        <f>IFERROR(('Tor Emp Adj'!J226/'Tor Emp Adj'!E226)^(1/5)-1,"n/a")</f>
        <v>-7.1156818034437186E-2</v>
      </c>
      <c r="K226" s="70">
        <f>IFERROR(('Tor Emp Adj'!K226/'Tor Emp Adj'!F226)^(1/5)-1,"n/a")</f>
        <v>5.0254473393808397E-2</v>
      </c>
      <c r="L226" s="70">
        <f>IFERROR(('Tor Emp Adj'!L226/'Tor Emp Adj'!G226)^(1/5)-1,"n/a")</f>
        <v>0.10106011592261877</v>
      </c>
      <c r="M226" s="35">
        <f>IFERROR(('Tor Emp Adj'!M226/'Tor Emp Adj'!H226)^(1/5)-1,"n/a")</f>
        <v>9.1248271387735169E-2</v>
      </c>
      <c r="N226" s="35">
        <f>IFERROR(('Tor Emp Adj'!N226/'Tor Emp Adj'!I226)^(1/5)-1,"n/a")</f>
        <v>7.3818326647131505E-2</v>
      </c>
      <c r="O226" s="35">
        <f>IFERROR(('Tor Emp Adj'!O226/'Tor Emp Adj'!J226)^(1/5)-1,"n/a")</f>
        <v>0.24690673181753708</v>
      </c>
      <c r="P226" s="35">
        <f>IFERROR(('Tor Emp Adj'!P226/'Tor Emp Adj'!K226)^(1/5)-1,"n/a")</f>
        <v>9.2377042399125697E-2</v>
      </c>
      <c r="Q226" s="35">
        <f>IFERROR(('Tor Emp Adj'!Q226/'Tor Emp Adj'!L226)^(1/5)-1,"n/a")</f>
        <v>8.0963744389287884E-2</v>
      </c>
      <c r="R226" s="35">
        <f>IFERROR(('Tor Emp Adj'!R226/'Tor Emp Adj'!M226)^(1/5)-1,"n/a")</f>
        <v>-6.8575005562941937E-3</v>
      </c>
      <c r="S226" s="35">
        <f>IFERROR(('Tor Emp Adj'!S226/'Tor Emp Adj'!N226)^(1/5)-1,"n/a")</f>
        <v>-7.8929432876886918E-2</v>
      </c>
      <c r="T226" s="35">
        <f>IFERROR(('Tor Emp Adj'!T226/'Tor Emp Adj'!O226)^(1/5)-1,"n/a")</f>
        <v>-4.5213719218590853E-2</v>
      </c>
      <c r="U226" s="35">
        <f>IFERROR(('Tor Emp Adj'!U226/'Tor Emp Adj'!P226)^(1/5)-1,"n/a")</f>
        <v>4.4887068163478316E-2</v>
      </c>
      <c r="V226" s="35">
        <f>IFERROR(('Tor Emp Adj'!V226/'Tor Emp Adj'!Q226)^(1/5)-1,"n/a")</f>
        <v>-2.6619420716863962E-2</v>
      </c>
      <c r="W226" s="35">
        <f>IFERROR(('Tor Emp Adj'!W226/'Tor Emp Adj'!R226)^(1/5)-1,"n/a")</f>
        <v>-2.7839943012830437E-2</v>
      </c>
      <c r="X226" s="35">
        <f>IFERROR(('Tor Emp Adj'!X226/'Tor Emp Adj'!S226)^(1/5)-1,"n/a")</f>
        <v>0.13923614711240417</v>
      </c>
      <c r="Y226" s="35">
        <f>IFERROR(('Tor Emp Adj'!Y226/'Tor Emp Adj'!T226)^(1/5)-1,"n/a")</f>
        <v>8.2899869651907876E-2</v>
      </c>
    </row>
    <row r="227" spans="1:25" x14ac:dyDescent="0.25">
      <c r="A227" t="s">
        <v>151</v>
      </c>
      <c r="B227" s="137">
        <f t="shared" si="2"/>
        <v>6113</v>
      </c>
      <c r="C227" s="133">
        <v>6113</v>
      </c>
      <c r="D227" s="65"/>
      <c r="E227" s="65"/>
      <c r="F227" s="65"/>
      <c r="G227" s="65"/>
      <c r="H227" s="65"/>
      <c r="I227" s="70">
        <f>IFERROR(('Tor Emp Adj'!I227/'Tor Emp Adj'!D227)^(1/5)-1,"n/a")</f>
        <v>-3.4914286821947638E-3</v>
      </c>
      <c r="J227" s="70">
        <f>IFERROR(('Tor Emp Adj'!J227/'Tor Emp Adj'!E227)^(1/5)-1,"n/a")</f>
        <v>1.1295328869441956E-2</v>
      </c>
      <c r="K227" s="70">
        <f>IFERROR(('Tor Emp Adj'!K227/'Tor Emp Adj'!F227)^(1/5)-1,"n/a")</f>
        <v>3.1579001108801297E-3</v>
      </c>
      <c r="L227" s="70">
        <f>IFERROR(('Tor Emp Adj'!L227/'Tor Emp Adj'!G227)^(1/5)-1,"n/a")</f>
        <v>0.1762400310002441</v>
      </c>
      <c r="M227" s="35">
        <f>IFERROR(('Tor Emp Adj'!M227/'Tor Emp Adj'!H227)^(1/5)-1,"n/a")</f>
        <v>0.14403853229019026</v>
      </c>
      <c r="N227" s="35">
        <f>IFERROR(('Tor Emp Adj'!N227/'Tor Emp Adj'!I227)^(1/5)-1,"n/a")</f>
        <v>8.8835370050845075E-2</v>
      </c>
      <c r="O227" s="35">
        <f>IFERROR(('Tor Emp Adj'!O227/'Tor Emp Adj'!J227)^(1/5)-1,"n/a")</f>
        <v>0.12927923967530974</v>
      </c>
      <c r="P227" s="35">
        <f>IFERROR(('Tor Emp Adj'!P227/'Tor Emp Adj'!K227)^(1/5)-1,"n/a")</f>
        <v>0.11499272306513131</v>
      </c>
      <c r="Q227" s="35">
        <f>IFERROR(('Tor Emp Adj'!Q227/'Tor Emp Adj'!L227)^(1/5)-1,"n/a")</f>
        <v>-2.7255494432211425E-2</v>
      </c>
      <c r="R227" s="35">
        <f>IFERROR(('Tor Emp Adj'!R227/'Tor Emp Adj'!M227)^(1/5)-1,"n/a")</f>
        <v>1.5408284267921069E-2</v>
      </c>
      <c r="S227" s="35">
        <f>IFERROR(('Tor Emp Adj'!S227/'Tor Emp Adj'!N227)^(1/5)-1,"n/a")</f>
        <v>-2.3400544149018154E-3</v>
      </c>
      <c r="T227" s="35">
        <f>IFERROR(('Tor Emp Adj'!T227/'Tor Emp Adj'!O227)^(1/5)-1,"n/a")</f>
        <v>-3.4702491646901867E-3</v>
      </c>
      <c r="U227" s="35">
        <f>IFERROR(('Tor Emp Adj'!U227/'Tor Emp Adj'!P227)^(1/5)-1,"n/a")</f>
        <v>1.5965656035437981E-2</v>
      </c>
      <c r="V227" s="35">
        <f>IFERROR(('Tor Emp Adj'!V227/'Tor Emp Adj'!Q227)^(1/5)-1,"n/a")</f>
        <v>3.1972071775757227E-2</v>
      </c>
      <c r="W227" s="35">
        <f>IFERROR(('Tor Emp Adj'!W227/'Tor Emp Adj'!R227)^(1/5)-1,"n/a")</f>
        <v>2.4337279931434086E-2</v>
      </c>
      <c r="X227" s="35">
        <f>IFERROR(('Tor Emp Adj'!X227/'Tor Emp Adj'!S227)^(1/5)-1,"n/a")</f>
        <v>3.4337088401656279E-2</v>
      </c>
      <c r="Y227" s="35">
        <f>IFERROR(('Tor Emp Adj'!Y227/'Tor Emp Adj'!T227)^(1/5)-1,"n/a")</f>
        <v>6.7725625906668085E-2</v>
      </c>
    </row>
    <row r="228" spans="1:25" x14ac:dyDescent="0.25">
      <c r="A228" t="s">
        <v>551</v>
      </c>
      <c r="B228" s="137" t="s">
        <v>207</v>
      </c>
      <c r="C228" s="133">
        <v>6114</v>
      </c>
      <c r="D228" s="65"/>
      <c r="E228" s="65"/>
      <c r="F228" s="65"/>
      <c r="G228" s="65"/>
      <c r="H228" s="65"/>
      <c r="I228" s="70">
        <f>IFERROR(('Tor Emp Adj'!I228/'Tor Emp Adj'!D228)^(1/5)-1,"n/a")</f>
        <v>-1</v>
      </c>
      <c r="J228" s="70">
        <f>IFERROR(('Tor Emp Adj'!J228/'Tor Emp Adj'!E228)^(1/5)-1,"n/a")</f>
        <v>-1</v>
      </c>
      <c r="K228" s="70" t="str">
        <f>IFERROR(('Tor Emp Adj'!K228/'Tor Emp Adj'!F228)^(1/5)-1,"n/a")</f>
        <v>n/a</v>
      </c>
      <c r="L228" s="70" t="str">
        <f>IFERROR(('Tor Emp Adj'!L228/'Tor Emp Adj'!G228)^(1/5)-1,"n/a")</f>
        <v>n/a</v>
      </c>
      <c r="M228" s="35" t="str">
        <f>IFERROR(('Tor Emp Adj'!M228/'Tor Emp Adj'!H228)^(1/5)-1,"n/a")</f>
        <v>n/a</v>
      </c>
      <c r="N228" s="35" t="str">
        <f>IFERROR(('Tor Emp Adj'!N228/'Tor Emp Adj'!I228)^(1/5)-1,"n/a")</f>
        <v>n/a</v>
      </c>
      <c r="O228" s="35" t="str">
        <f>IFERROR(('Tor Emp Adj'!O228/'Tor Emp Adj'!J228)^(1/5)-1,"n/a")</f>
        <v>n/a</v>
      </c>
      <c r="P228" s="35" t="str">
        <f>IFERROR(('Tor Emp Adj'!P228/'Tor Emp Adj'!K228)^(1/5)-1,"n/a")</f>
        <v>n/a</v>
      </c>
      <c r="Q228" s="35" t="str">
        <f>IFERROR(('Tor Emp Adj'!Q228/'Tor Emp Adj'!L228)^(1/5)-1,"n/a")</f>
        <v>n/a</v>
      </c>
      <c r="R228" s="35" t="str">
        <f>IFERROR(('Tor Emp Adj'!R228/'Tor Emp Adj'!M228)^(1/5)-1,"n/a")</f>
        <v>n/a</v>
      </c>
      <c r="S228" s="35">
        <f>IFERROR(('Tor Emp Adj'!S228/'Tor Emp Adj'!N228)^(1/5)-1,"n/a")</f>
        <v>-1</v>
      </c>
      <c r="T228" s="35" t="str">
        <f>IFERROR(('Tor Emp Adj'!T228/'Tor Emp Adj'!O228)^(1/5)-1,"n/a")</f>
        <v>n/a</v>
      </c>
      <c r="U228" s="35" t="str">
        <f>IFERROR(('Tor Emp Adj'!U228/'Tor Emp Adj'!P228)^(1/5)-1,"n/a")</f>
        <v>n/a</v>
      </c>
      <c r="V228" s="35" t="str">
        <f>IFERROR(('Tor Emp Adj'!V228/'Tor Emp Adj'!Q228)^(1/5)-1,"n/a")</f>
        <v>n/a</v>
      </c>
      <c r="W228" s="35" t="str">
        <f>IFERROR(('Tor Emp Adj'!W228/'Tor Emp Adj'!R228)^(1/5)-1,"n/a")</f>
        <v>n/a</v>
      </c>
      <c r="X228" s="35" t="str">
        <f>IFERROR(('Tor Emp Adj'!X228/'Tor Emp Adj'!S228)^(1/5)-1,"n/a")</f>
        <v>n/a</v>
      </c>
      <c r="Y228" s="35" t="str">
        <f>IFERROR(('Tor Emp Adj'!Y228/'Tor Emp Adj'!T228)^(1/5)-1,"n/a")</f>
        <v>n/a</v>
      </c>
    </row>
    <row r="229" spans="1:25" x14ac:dyDescent="0.25">
      <c r="A229" t="s">
        <v>552</v>
      </c>
      <c r="B229" s="137" t="s">
        <v>207</v>
      </c>
      <c r="C229" s="133">
        <v>6115</v>
      </c>
      <c r="D229" s="65"/>
      <c r="E229" s="65"/>
      <c r="F229" s="65"/>
      <c r="G229" s="65"/>
      <c r="H229" s="65"/>
      <c r="I229" s="70" t="str">
        <f>IFERROR(('Tor Emp Adj'!I229/'Tor Emp Adj'!D229)^(1/5)-1,"n/a")</f>
        <v>n/a</v>
      </c>
      <c r="J229" s="70" t="str">
        <f>IFERROR(('Tor Emp Adj'!J229/'Tor Emp Adj'!E229)^(1/5)-1,"n/a")</f>
        <v>n/a</v>
      </c>
      <c r="K229" s="70" t="str">
        <f>IFERROR(('Tor Emp Adj'!K229/'Tor Emp Adj'!F229)^(1/5)-1,"n/a")</f>
        <v>n/a</v>
      </c>
      <c r="L229" s="70" t="str">
        <f>IFERROR(('Tor Emp Adj'!L229/'Tor Emp Adj'!G229)^(1/5)-1,"n/a")</f>
        <v>n/a</v>
      </c>
      <c r="M229" s="35" t="str">
        <f>IFERROR(('Tor Emp Adj'!M229/'Tor Emp Adj'!H229)^(1/5)-1,"n/a")</f>
        <v>n/a</v>
      </c>
      <c r="N229" s="35" t="str">
        <f>IFERROR(('Tor Emp Adj'!N229/'Tor Emp Adj'!I229)^(1/5)-1,"n/a")</f>
        <v>n/a</v>
      </c>
      <c r="O229" s="35" t="str">
        <f>IFERROR(('Tor Emp Adj'!O229/'Tor Emp Adj'!J229)^(1/5)-1,"n/a")</f>
        <v>n/a</v>
      </c>
      <c r="P229" s="35" t="str">
        <f>IFERROR(('Tor Emp Adj'!P229/'Tor Emp Adj'!K229)^(1/5)-1,"n/a")</f>
        <v>n/a</v>
      </c>
      <c r="Q229" s="35" t="str">
        <f>IFERROR(('Tor Emp Adj'!Q229/'Tor Emp Adj'!L229)^(1/5)-1,"n/a")</f>
        <v>n/a</v>
      </c>
      <c r="R229" s="35" t="str">
        <f>IFERROR(('Tor Emp Adj'!R229/'Tor Emp Adj'!M229)^(1/5)-1,"n/a")</f>
        <v>n/a</v>
      </c>
      <c r="S229" s="35" t="str">
        <f>IFERROR(('Tor Emp Adj'!S229/'Tor Emp Adj'!N229)^(1/5)-1,"n/a")</f>
        <v>n/a</v>
      </c>
      <c r="T229" s="35" t="str">
        <f>IFERROR(('Tor Emp Adj'!T229/'Tor Emp Adj'!O229)^(1/5)-1,"n/a")</f>
        <v>n/a</v>
      </c>
      <c r="U229" s="35" t="str">
        <f>IFERROR(('Tor Emp Adj'!U229/'Tor Emp Adj'!P229)^(1/5)-1,"n/a")</f>
        <v>n/a</v>
      </c>
      <c r="V229" s="35" t="str">
        <f>IFERROR(('Tor Emp Adj'!V229/'Tor Emp Adj'!Q229)^(1/5)-1,"n/a")</f>
        <v>n/a</v>
      </c>
      <c r="W229" s="35" t="str">
        <f>IFERROR(('Tor Emp Adj'!W229/'Tor Emp Adj'!R229)^(1/5)-1,"n/a")</f>
        <v>n/a</v>
      </c>
      <c r="X229" s="35" t="str">
        <f>IFERROR(('Tor Emp Adj'!X229/'Tor Emp Adj'!S229)^(1/5)-1,"n/a")</f>
        <v>n/a</v>
      </c>
      <c r="Y229" s="35" t="str">
        <f>IFERROR(('Tor Emp Adj'!Y229/'Tor Emp Adj'!T229)^(1/5)-1,"n/a")</f>
        <v>n/a</v>
      </c>
    </row>
    <row r="230" spans="1:25" x14ac:dyDescent="0.25">
      <c r="A230" t="s">
        <v>553</v>
      </c>
      <c r="B230" s="137" t="s">
        <v>207</v>
      </c>
      <c r="C230" s="133">
        <v>6116</v>
      </c>
      <c r="D230" s="65"/>
      <c r="E230" s="65"/>
      <c r="F230" s="65"/>
      <c r="G230" s="65"/>
      <c r="H230" s="65"/>
      <c r="I230" s="70">
        <f>IFERROR(('Tor Emp Adj'!I230/'Tor Emp Adj'!D230)^(1/5)-1,"n/a")</f>
        <v>6.7540611228138037E-2</v>
      </c>
      <c r="J230" s="70">
        <f>IFERROR(('Tor Emp Adj'!J230/'Tor Emp Adj'!E230)^(1/5)-1,"n/a")</f>
        <v>0.14182780822443508</v>
      </c>
      <c r="K230" s="70">
        <f>IFERROR(('Tor Emp Adj'!K230/'Tor Emp Adj'!F230)^(1/5)-1,"n/a")</f>
        <v>-5.6949542124625219E-2</v>
      </c>
      <c r="L230" s="70">
        <f>IFERROR(('Tor Emp Adj'!L230/'Tor Emp Adj'!G230)^(1/5)-1,"n/a")</f>
        <v>7.6807933362780689E-2</v>
      </c>
      <c r="M230" s="35">
        <f>IFERROR(('Tor Emp Adj'!M230/'Tor Emp Adj'!H230)^(1/5)-1,"n/a")</f>
        <v>2.9967248158452087E-2</v>
      </c>
      <c r="N230" s="35">
        <f>IFERROR(('Tor Emp Adj'!N230/'Tor Emp Adj'!I230)^(1/5)-1,"n/a")</f>
        <v>6.999917106945297E-2</v>
      </c>
      <c r="O230" s="35">
        <f>IFERROR(('Tor Emp Adj'!O230/'Tor Emp Adj'!J230)^(1/5)-1,"n/a")</f>
        <v>5.7213912412470425E-3</v>
      </c>
      <c r="P230" s="35">
        <f>IFERROR(('Tor Emp Adj'!P230/'Tor Emp Adj'!K230)^(1/5)-1,"n/a")</f>
        <v>0.13654588071619145</v>
      </c>
      <c r="Q230" s="35">
        <f>IFERROR(('Tor Emp Adj'!Q230/'Tor Emp Adj'!L230)^(1/5)-1,"n/a")</f>
        <v>7.7889849037932501E-2</v>
      </c>
      <c r="R230" s="35">
        <f>IFERROR(('Tor Emp Adj'!R230/'Tor Emp Adj'!M230)^(1/5)-1,"n/a")</f>
        <v>8.093179321869326E-2</v>
      </c>
      <c r="S230" s="35">
        <f>IFERROR(('Tor Emp Adj'!S230/'Tor Emp Adj'!N230)^(1/5)-1,"n/a")</f>
        <v>2.8733404207592406E-2</v>
      </c>
      <c r="T230" s="35">
        <f>IFERROR(('Tor Emp Adj'!T230/'Tor Emp Adj'!O230)^(1/5)-1,"n/a")</f>
        <v>4.7504371845599414E-2</v>
      </c>
      <c r="U230" s="35">
        <f>IFERROR(('Tor Emp Adj'!U230/'Tor Emp Adj'!P230)^(1/5)-1,"n/a")</f>
        <v>-1.8803123812391798E-2</v>
      </c>
      <c r="V230" s="35">
        <f>IFERROR(('Tor Emp Adj'!V230/'Tor Emp Adj'!Q230)^(1/5)-1,"n/a")</f>
        <v>6.1348923807163391E-2</v>
      </c>
      <c r="W230" s="35">
        <f>IFERROR(('Tor Emp Adj'!W230/'Tor Emp Adj'!R230)^(1/5)-1,"n/a")</f>
        <v>8.8817998732122483E-3</v>
      </c>
      <c r="X230" s="35">
        <f>IFERROR(('Tor Emp Adj'!X230/'Tor Emp Adj'!S230)^(1/5)-1,"n/a")</f>
        <v>7.2578254883240767E-2</v>
      </c>
      <c r="Y230" s="35">
        <f>IFERROR(('Tor Emp Adj'!Y230/'Tor Emp Adj'!T230)^(1/5)-1,"n/a")</f>
        <v>5.6052376505105528E-2</v>
      </c>
    </row>
    <row r="231" spans="1:25" x14ac:dyDescent="0.25">
      <c r="A231" t="s">
        <v>554</v>
      </c>
      <c r="B231" s="137" t="s">
        <v>207</v>
      </c>
      <c r="C231" s="133">
        <v>6117</v>
      </c>
      <c r="D231" s="65"/>
      <c r="E231" s="65"/>
      <c r="F231" s="65"/>
      <c r="G231" s="65"/>
      <c r="H231" s="65"/>
      <c r="I231" s="70" t="str">
        <f>IFERROR(('Tor Emp Adj'!I231/'Tor Emp Adj'!D231)^(1/5)-1,"n/a")</f>
        <v>n/a</v>
      </c>
      <c r="J231" s="70" t="str">
        <f>IFERROR(('Tor Emp Adj'!J231/'Tor Emp Adj'!E231)^(1/5)-1,"n/a")</f>
        <v>n/a</v>
      </c>
      <c r="K231" s="70" t="str">
        <f>IFERROR(('Tor Emp Adj'!K231/'Tor Emp Adj'!F231)^(1/5)-1,"n/a")</f>
        <v>n/a</v>
      </c>
      <c r="L231" s="70" t="str">
        <f>IFERROR(('Tor Emp Adj'!L231/'Tor Emp Adj'!G231)^(1/5)-1,"n/a")</f>
        <v>n/a</v>
      </c>
      <c r="M231" s="35" t="str">
        <f>IFERROR(('Tor Emp Adj'!M231/'Tor Emp Adj'!H231)^(1/5)-1,"n/a")</f>
        <v>n/a</v>
      </c>
      <c r="N231" s="35" t="str">
        <f>IFERROR(('Tor Emp Adj'!N231/'Tor Emp Adj'!I231)^(1/5)-1,"n/a")</f>
        <v>n/a</v>
      </c>
      <c r="O231" s="35" t="str">
        <f>IFERROR(('Tor Emp Adj'!O231/'Tor Emp Adj'!J231)^(1/5)-1,"n/a")</f>
        <v>n/a</v>
      </c>
      <c r="P231" s="35" t="str">
        <f>IFERROR(('Tor Emp Adj'!P231/'Tor Emp Adj'!K231)^(1/5)-1,"n/a")</f>
        <v>n/a</v>
      </c>
      <c r="Q231" s="35">
        <f>IFERROR(('Tor Emp Adj'!Q231/'Tor Emp Adj'!L231)^(1/5)-1,"n/a")</f>
        <v>-1</v>
      </c>
      <c r="R231" s="35" t="str">
        <f>IFERROR(('Tor Emp Adj'!R231/'Tor Emp Adj'!M231)^(1/5)-1,"n/a")</f>
        <v>n/a</v>
      </c>
      <c r="S231" s="35" t="str">
        <f>IFERROR(('Tor Emp Adj'!S231/'Tor Emp Adj'!N231)^(1/5)-1,"n/a")</f>
        <v>n/a</v>
      </c>
      <c r="T231" s="35">
        <f>IFERROR(('Tor Emp Adj'!T231/'Tor Emp Adj'!O231)^(1/5)-1,"n/a")</f>
        <v>-1</v>
      </c>
      <c r="U231" s="35" t="str">
        <f>IFERROR(('Tor Emp Adj'!U231/'Tor Emp Adj'!P231)^(1/5)-1,"n/a")</f>
        <v>n/a</v>
      </c>
      <c r="V231" s="35" t="str">
        <f>IFERROR(('Tor Emp Adj'!V231/'Tor Emp Adj'!Q231)^(1/5)-1,"n/a")</f>
        <v>n/a</v>
      </c>
      <c r="W231" s="35" t="str">
        <f>IFERROR(('Tor Emp Adj'!W231/'Tor Emp Adj'!R231)^(1/5)-1,"n/a")</f>
        <v>n/a</v>
      </c>
      <c r="X231" s="35" t="str">
        <f>IFERROR(('Tor Emp Adj'!X231/'Tor Emp Adj'!S231)^(1/5)-1,"n/a")</f>
        <v>n/a</v>
      </c>
      <c r="Y231" s="35" t="str">
        <f>IFERROR(('Tor Emp Adj'!Y231/'Tor Emp Adj'!T231)^(1/5)-1,"n/a")</f>
        <v>n/a</v>
      </c>
    </row>
    <row r="232" spans="1:25" x14ac:dyDescent="0.25">
      <c r="A232" s="106" t="s">
        <v>430</v>
      </c>
      <c r="B232" s="129"/>
      <c r="C232" s="130"/>
      <c r="D232" s="141"/>
      <c r="E232" s="141"/>
      <c r="F232" s="141"/>
      <c r="G232" s="141"/>
      <c r="H232" s="141"/>
      <c r="I232" s="159"/>
      <c r="J232" s="159"/>
      <c r="K232" s="159"/>
      <c r="L232" s="159"/>
      <c r="M232" s="162"/>
      <c r="N232" s="162"/>
      <c r="O232" s="162"/>
      <c r="P232" s="162"/>
      <c r="Q232" s="162"/>
      <c r="R232" s="162"/>
      <c r="S232" s="162"/>
      <c r="T232" s="162"/>
      <c r="U232" s="162"/>
      <c r="V232" s="162"/>
      <c r="W232" s="162"/>
      <c r="X232" s="162"/>
      <c r="Y232" s="162"/>
    </row>
    <row r="233" spans="1:25" x14ac:dyDescent="0.25">
      <c r="A233" t="s">
        <v>555</v>
      </c>
      <c r="B233" s="137"/>
      <c r="C233" s="133" t="s">
        <v>189</v>
      </c>
      <c r="D233" s="65"/>
      <c r="E233" s="65"/>
      <c r="F233" s="65"/>
      <c r="G233" s="65"/>
      <c r="H233" s="65"/>
      <c r="I233" s="70">
        <f>IFERROR(('Tor Emp Adj'!I233/'Tor Emp Adj'!D233)^(1/5)-1,"n/a")</f>
        <v>0.10869276927490756</v>
      </c>
      <c r="J233" s="70">
        <f>IFERROR(('Tor Emp Adj'!J233/'Tor Emp Adj'!E233)^(1/5)-1,"n/a")</f>
        <v>-1.0064271507948752E-2</v>
      </c>
      <c r="K233" s="70">
        <f>IFERROR(('Tor Emp Adj'!K233/'Tor Emp Adj'!F233)^(1/5)-1,"n/a")</f>
        <v>7.2094400791858471E-2</v>
      </c>
      <c r="L233" s="70">
        <f>IFERROR(('Tor Emp Adj'!L233/'Tor Emp Adj'!G233)^(1/5)-1,"n/a")</f>
        <v>3.7439055691387946E-2</v>
      </c>
      <c r="M233" s="35">
        <f>IFERROR(('Tor Emp Adj'!M233/'Tor Emp Adj'!H233)^(1/5)-1,"n/a")</f>
        <v>-3.3581486892010348E-2</v>
      </c>
      <c r="N233" s="35">
        <f>IFERROR(('Tor Emp Adj'!N233/'Tor Emp Adj'!I233)^(1/5)-1,"n/a")</f>
        <v>-0.10246682783667937</v>
      </c>
      <c r="O233" s="35">
        <f>IFERROR(('Tor Emp Adj'!O233/'Tor Emp Adj'!J233)^(1/5)-1,"n/a")</f>
        <v>-0.11598074104276923</v>
      </c>
      <c r="P233" s="35">
        <f>IFERROR(('Tor Emp Adj'!P233/'Tor Emp Adj'!K233)^(1/5)-1,"n/a")</f>
        <v>-1</v>
      </c>
      <c r="Q233" s="35">
        <f>IFERROR(('Tor Emp Adj'!Q233/'Tor Emp Adj'!L233)^(1/5)-1,"n/a")</f>
        <v>-7.1330136902167274E-2</v>
      </c>
      <c r="R233" s="35">
        <f>IFERROR(('Tor Emp Adj'!R233/'Tor Emp Adj'!M233)^(1/5)-1,"n/a")</f>
        <v>-6.1189020327525268E-2</v>
      </c>
      <c r="S233" s="35">
        <f>IFERROR(('Tor Emp Adj'!S233/'Tor Emp Adj'!N233)^(1/5)-1,"n/a")</f>
        <v>-9.6901399182312664E-2</v>
      </c>
      <c r="T233" s="35">
        <f>IFERROR(('Tor Emp Adj'!T233/'Tor Emp Adj'!O233)^(1/5)-1,"n/a")</f>
        <v>2.1924813615144645E-2</v>
      </c>
      <c r="U233" s="35" t="str">
        <f>IFERROR(('Tor Emp Adj'!U233/'Tor Emp Adj'!P233)^(1/5)-1,"n/a")</f>
        <v>n/a</v>
      </c>
      <c r="V233" s="35">
        <f>IFERROR(('Tor Emp Adj'!V233/'Tor Emp Adj'!Q233)^(1/5)-1,"n/a")</f>
        <v>-1.1580480364002166E-2</v>
      </c>
      <c r="W233" s="35">
        <f>IFERROR(('Tor Emp Adj'!W233/'Tor Emp Adj'!R233)^(1/5)-1,"n/a")</f>
        <v>-6.9586048596562144E-2</v>
      </c>
      <c r="X233" s="35">
        <f>IFERROR(('Tor Emp Adj'!X233/'Tor Emp Adj'!S233)^(1/5)-1,"n/a")</f>
        <v>-1.2619476037297739E-2</v>
      </c>
      <c r="Y233" s="35">
        <f>IFERROR(('Tor Emp Adj'!Y233/'Tor Emp Adj'!T233)^(1/5)-1,"n/a")</f>
        <v>-4.1186770206156353E-2</v>
      </c>
    </row>
    <row r="234" spans="1:25" x14ac:dyDescent="0.25">
      <c r="A234" t="s">
        <v>556</v>
      </c>
      <c r="B234" s="137">
        <f t="shared" ref="B234:B244" si="3">VALUE(LEFT(C234,4))</f>
        <v>3131</v>
      </c>
      <c r="C234" s="133">
        <v>3131</v>
      </c>
      <c r="D234" s="65"/>
      <c r="E234" s="65"/>
      <c r="F234" s="65"/>
      <c r="G234" s="65"/>
      <c r="H234" s="65"/>
      <c r="I234" s="70" t="str">
        <f>IFERROR(('Tor Emp Adj'!I234/'Tor Emp Adj'!D234)^(1/5)-1,"n/a")</f>
        <v>n/a</v>
      </c>
      <c r="J234" s="70" t="str">
        <f>IFERROR(('Tor Emp Adj'!J234/'Tor Emp Adj'!E234)^(1/5)-1,"n/a")</f>
        <v>n/a</v>
      </c>
      <c r="K234" s="70" t="str">
        <f>IFERROR(('Tor Emp Adj'!K234/'Tor Emp Adj'!F234)^(1/5)-1,"n/a")</f>
        <v>n/a</v>
      </c>
      <c r="L234" s="70" t="str">
        <f>IFERROR(('Tor Emp Adj'!L234/'Tor Emp Adj'!G234)^(1/5)-1,"n/a")</f>
        <v>n/a</v>
      </c>
      <c r="M234" s="35" t="str">
        <f>IFERROR(('Tor Emp Adj'!M234/'Tor Emp Adj'!H234)^(1/5)-1,"n/a")</f>
        <v>n/a</v>
      </c>
      <c r="N234" s="35" t="str">
        <f>IFERROR(('Tor Emp Adj'!N234/'Tor Emp Adj'!I234)^(1/5)-1,"n/a")</f>
        <v>n/a</v>
      </c>
      <c r="O234" s="35" t="str">
        <f>IFERROR(('Tor Emp Adj'!O234/'Tor Emp Adj'!J234)^(1/5)-1,"n/a")</f>
        <v>n/a</v>
      </c>
      <c r="P234" s="35" t="str">
        <f>IFERROR(('Tor Emp Adj'!P234/'Tor Emp Adj'!K234)^(1/5)-1,"n/a")</f>
        <v>n/a</v>
      </c>
      <c r="Q234" s="35" t="str">
        <f>IFERROR(('Tor Emp Adj'!Q234/'Tor Emp Adj'!L234)^(1/5)-1,"n/a")</f>
        <v>n/a</v>
      </c>
      <c r="R234" s="35" t="str">
        <f>IFERROR(('Tor Emp Adj'!R234/'Tor Emp Adj'!M234)^(1/5)-1,"n/a")</f>
        <v>n/a</v>
      </c>
      <c r="S234" s="35" t="str">
        <f>IFERROR(('Tor Emp Adj'!S234/'Tor Emp Adj'!N234)^(1/5)-1,"n/a")</f>
        <v>n/a</v>
      </c>
      <c r="T234" s="35" t="str">
        <f>IFERROR(('Tor Emp Adj'!T234/'Tor Emp Adj'!O234)^(1/5)-1,"n/a")</f>
        <v>n/a</v>
      </c>
      <c r="U234" s="35" t="str">
        <f>IFERROR(('Tor Emp Adj'!U234/'Tor Emp Adj'!P234)^(1/5)-1,"n/a")</f>
        <v>n/a</v>
      </c>
      <c r="V234" s="35" t="str">
        <f>IFERROR(('Tor Emp Adj'!V234/'Tor Emp Adj'!Q234)^(1/5)-1,"n/a")</f>
        <v>n/a</v>
      </c>
      <c r="W234" s="35" t="str">
        <f>IFERROR(('Tor Emp Adj'!W234/'Tor Emp Adj'!R234)^(1/5)-1,"n/a")</f>
        <v>n/a</v>
      </c>
      <c r="X234" s="35" t="str">
        <f>IFERROR(('Tor Emp Adj'!X234/'Tor Emp Adj'!S234)^(1/5)-1,"n/a")</f>
        <v>n/a</v>
      </c>
      <c r="Y234" s="35" t="str">
        <f>IFERROR(('Tor Emp Adj'!Y234/'Tor Emp Adj'!T234)^(1/5)-1,"n/a")</f>
        <v>n/a</v>
      </c>
    </row>
    <row r="235" spans="1:25" x14ac:dyDescent="0.25">
      <c r="A235" t="s">
        <v>557</v>
      </c>
      <c r="B235" s="137">
        <f t="shared" si="3"/>
        <v>3132</v>
      </c>
      <c r="C235" s="133">
        <v>3132</v>
      </c>
      <c r="D235" s="65"/>
      <c r="E235" s="65"/>
      <c r="F235" s="65"/>
      <c r="G235" s="65"/>
      <c r="H235" s="65"/>
      <c r="I235" s="70" t="str">
        <f>IFERROR(('Tor Emp Adj'!I235/'Tor Emp Adj'!D235)^(1/5)-1,"n/a")</f>
        <v>n/a</v>
      </c>
      <c r="J235" s="70" t="str">
        <f>IFERROR(('Tor Emp Adj'!J235/'Tor Emp Adj'!E235)^(1/5)-1,"n/a")</f>
        <v>n/a</v>
      </c>
      <c r="K235" s="70" t="str">
        <f>IFERROR(('Tor Emp Adj'!K235/'Tor Emp Adj'!F235)^(1/5)-1,"n/a")</f>
        <v>n/a</v>
      </c>
      <c r="L235" s="70" t="str">
        <f>IFERROR(('Tor Emp Adj'!L235/'Tor Emp Adj'!G235)^(1/5)-1,"n/a")</f>
        <v>n/a</v>
      </c>
      <c r="M235" s="35" t="str">
        <f>IFERROR(('Tor Emp Adj'!M235/'Tor Emp Adj'!H235)^(1/5)-1,"n/a")</f>
        <v>n/a</v>
      </c>
      <c r="N235" s="35" t="str">
        <f>IFERROR(('Tor Emp Adj'!N235/'Tor Emp Adj'!I235)^(1/5)-1,"n/a")</f>
        <v>n/a</v>
      </c>
      <c r="O235" s="35" t="str">
        <f>IFERROR(('Tor Emp Adj'!O235/'Tor Emp Adj'!J235)^(1/5)-1,"n/a")</f>
        <v>n/a</v>
      </c>
      <c r="P235" s="35" t="str">
        <f>IFERROR(('Tor Emp Adj'!P235/'Tor Emp Adj'!K235)^(1/5)-1,"n/a")</f>
        <v>n/a</v>
      </c>
      <c r="Q235" s="35" t="str">
        <f>IFERROR(('Tor Emp Adj'!Q235/'Tor Emp Adj'!L235)^(1/5)-1,"n/a")</f>
        <v>n/a</v>
      </c>
      <c r="R235" s="35" t="str">
        <f>IFERROR(('Tor Emp Adj'!R235/'Tor Emp Adj'!M235)^(1/5)-1,"n/a")</f>
        <v>n/a</v>
      </c>
      <c r="S235" s="35" t="str">
        <f>IFERROR(('Tor Emp Adj'!S235/'Tor Emp Adj'!N235)^(1/5)-1,"n/a")</f>
        <v>n/a</v>
      </c>
      <c r="T235" s="35" t="str">
        <f>IFERROR(('Tor Emp Adj'!T235/'Tor Emp Adj'!O235)^(1/5)-1,"n/a")</f>
        <v>n/a</v>
      </c>
      <c r="U235" s="35" t="str">
        <f>IFERROR(('Tor Emp Adj'!U235/'Tor Emp Adj'!P235)^(1/5)-1,"n/a")</f>
        <v>n/a</v>
      </c>
      <c r="V235" s="35" t="str">
        <f>IFERROR(('Tor Emp Adj'!V235/'Tor Emp Adj'!Q235)^(1/5)-1,"n/a")</f>
        <v>n/a</v>
      </c>
      <c r="W235" s="35" t="str">
        <f>IFERROR(('Tor Emp Adj'!W235/'Tor Emp Adj'!R235)^(1/5)-1,"n/a")</f>
        <v>n/a</v>
      </c>
      <c r="X235" s="35" t="str">
        <f>IFERROR(('Tor Emp Adj'!X235/'Tor Emp Adj'!S235)^(1/5)-1,"n/a")</f>
        <v>n/a</v>
      </c>
      <c r="Y235" s="35" t="str">
        <f>IFERROR(('Tor Emp Adj'!Y235/'Tor Emp Adj'!T235)^(1/5)-1,"n/a")</f>
        <v>n/a</v>
      </c>
    </row>
    <row r="236" spans="1:25" x14ac:dyDescent="0.25">
      <c r="A236" t="s">
        <v>558</v>
      </c>
      <c r="B236" s="137">
        <f t="shared" si="3"/>
        <v>3133</v>
      </c>
      <c r="C236" s="133">
        <v>3133</v>
      </c>
      <c r="D236" s="65"/>
      <c r="E236" s="65"/>
      <c r="F236" s="65"/>
      <c r="G236" s="65"/>
      <c r="H236" s="65"/>
      <c r="I236" s="70" t="str">
        <f>IFERROR(('Tor Emp Adj'!I236/'Tor Emp Adj'!D236)^(1/5)-1,"n/a")</f>
        <v>n/a</v>
      </c>
      <c r="J236" s="70" t="str">
        <f>IFERROR(('Tor Emp Adj'!J236/'Tor Emp Adj'!E236)^(1/5)-1,"n/a")</f>
        <v>n/a</v>
      </c>
      <c r="K236" s="70" t="str">
        <f>IFERROR(('Tor Emp Adj'!K236/'Tor Emp Adj'!F236)^(1/5)-1,"n/a")</f>
        <v>n/a</v>
      </c>
      <c r="L236" s="70" t="str">
        <f>IFERROR(('Tor Emp Adj'!L236/'Tor Emp Adj'!G236)^(1/5)-1,"n/a")</f>
        <v>n/a</v>
      </c>
      <c r="M236" s="35" t="str">
        <f>IFERROR(('Tor Emp Adj'!M236/'Tor Emp Adj'!H236)^(1/5)-1,"n/a")</f>
        <v>n/a</v>
      </c>
      <c r="N236" s="35" t="str">
        <f>IFERROR(('Tor Emp Adj'!N236/'Tor Emp Adj'!I236)^(1/5)-1,"n/a")</f>
        <v>n/a</v>
      </c>
      <c r="O236" s="35" t="str">
        <f>IFERROR(('Tor Emp Adj'!O236/'Tor Emp Adj'!J236)^(1/5)-1,"n/a")</f>
        <v>n/a</v>
      </c>
      <c r="P236" s="35" t="str">
        <f>IFERROR(('Tor Emp Adj'!P236/'Tor Emp Adj'!K236)^(1/5)-1,"n/a")</f>
        <v>n/a</v>
      </c>
      <c r="Q236" s="35" t="str">
        <f>IFERROR(('Tor Emp Adj'!Q236/'Tor Emp Adj'!L236)^(1/5)-1,"n/a")</f>
        <v>n/a</v>
      </c>
      <c r="R236" s="35" t="str">
        <f>IFERROR(('Tor Emp Adj'!R236/'Tor Emp Adj'!M236)^(1/5)-1,"n/a")</f>
        <v>n/a</v>
      </c>
      <c r="S236" s="35" t="str">
        <f>IFERROR(('Tor Emp Adj'!S236/'Tor Emp Adj'!N236)^(1/5)-1,"n/a")</f>
        <v>n/a</v>
      </c>
      <c r="T236" s="35" t="str">
        <f>IFERROR(('Tor Emp Adj'!T236/'Tor Emp Adj'!O236)^(1/5)-1,"n/a")</f>
        <v>n/a</v>
      </c>
      <c r="U236" s="35" t="str">
        <f>IFERROR(('Tor Emp Adj'!U236/'Tor Emp Adj'!P236)^(1/5)-1,"n/a")</f>
        <v>n/a</v>
      </c>
      <c r="V236" s="35" t="str">
        <f>IFERROR(('Tor Emp Adj'!V236/'Tor Emp Adj'!Q236)^(1/5)-1,"n/a")</f>
        <v>n/a</v>
      </c>
      <c r="W236" s="35" t="str">
        <f>IFERROR(('Tor Emp Adj'!W236/'Tor Emp Adj'!R236)^(1/5)-1,"n/a")</f>
        <v>n/a</v>
      </c>
      <c r="X236" s="35" t="str">
        <f>IFERROR(('Tor Emp Adj'!X236/'Tor Emp Adj'!S236)^(1/5)-1,"n/a")</f>
        <v>n/a</v>
      </c>
      <c r="Y236" s="35" t="str">
        <f>IFERROR(('Tor Emp Adj'!Y236/'Tor Emp Adj'!T236)^(1/5)-1,"n/a")</f>
        <v>n/a</v>
      </c>
    </row>
    <row r="237" spans="1:25" x14ac:dyDescent="0.25">
      <c r="A237" t="s">
        <v>559</v>
      </c>
      <c r="B237" s="137">
        <f t="shared" si="3"/>
        <v>3141</v>
      </c>
      <c r="C237" s="133">
        <v>3141</v>
      </c>
      <c r="D237" s="65"/>
      <c r="E237" s="65"/>
      <c r="F237" s="65"/>
      <c r="G237" s="65"/>
      <c r="H237" s="65"/>
      <c r="I237" s="70" t="str">
        <f>IFERROR(('Tor Emp Adj'!I237/'Tor Emp Adj'!D237)^(1/5)-1,"n/a")</f>
        <v>n/a</v>
      </c>
      <c r="J237" s="70" t="str">
        <f>IFERROR(('Tor Emp Adj'!J237/'Tor Emp Adj'!E237)^(1/5)-1,"n/a")</f>
        <v>n/a</v>
      </c>
      <c r="K237" s="70" t="str">
        <f>IFERROR(('Tor Emp Adj'!K237/'Tor Emp Adj'!F237)^(1/5)-1,"n/a")</f>
        <v>n/a</v>
      </c>
      <c r="L237" s="70" t="str">
        <f>IFERROR(('Tor Emp Adj'!L237/'Tor Emp Adj'!G237)^(1/5)-1,"n/a")</f>
        <v>n/a</v>
      </c>
      <c r="M237" s="35" t="str">
        <f>IFERROR(('Tor Emp Adj'!M237/'Tor Emp Adj'!H237)^(1/5)-1,"n/a")</f>
        <v>n/a</v>
      </c>
      <c r="N237" s="35" t="str">
        <f>IFERROR(('Tor Emp Adj'!N237/'Tor Emp Adj'!I237)^(1/5)-1,"n/a")</f>
        <v>n/a</v>
      </c>
      <c r="O237" s="35" t="str">
        <f>IFERROR(('Tor Emp Adj'!O237/'Tor Emp Adj'!J237)^(1/5)-1,"n/a")</f>
        <v>n/a</v>
      </c>
      <c r="P237" s="35" t="str">
        <f>IFERROR(('Tor Emp Adj'!P237/'Tor Emp Adj'!K237)^(1/5)-1,"n/a")</f>
        <v>n/a</v>
      </c>
      <c r="Q237" s="35" t="str">
        <f>IFERROR(('Tor Emp Adj'!Q237/'Tor Emp Adj'!L237)^(1/5)-1,"n/a")</f>
        <v>n/a</v>
      </c>
      <c r="R237" s="35" t="str">
        <f>IFERROR(('Tor Emp Adj'!R237/'Tor Emp Adj'!M237)^(1/5)-1,"n/a")</f>
        <v>n/a</v>
      </c>
      <c r="S237" s="35" t="str">
        <f>IFERROR(('Tor Emp Adj'!S237/'Tor Emp Adj'!N237)^(1/5)-1,"n/a")</f>
        <v>n/a</v>
      </c>
      <c r="T237" s="35" t="str">
        <f>IFERROR(('Tor Emp Adj'!T237/'Tor Emp Adj'!O237)^(1/5)-1,"n/a")</f>
        <v>n/a</v>
      </c>
      <c r="U237" s="35" t="str">
        <f>IFERROR(('Tor Emp Adj'!U237/'Tor Emp Adj'!P237)^(1/5)-1,"n/a")</f>
        <v>n/a</v>
      </c>
      <c r="V237" s="35" t="str">
        <f>IFERROR(('Tor Emp Adj'!V237/'Tor Emp Adj'!Q237)^(1/5)-1,"n/a")</f>
        <v>n/a</v>
      </c>
      <c r="W237" s="35" t="str">
        <f>IFERROR(('Tor Emp Adj'!W237/'Tor Emp Adj'!R237)^(1/5)-1,"n/a")</f>
        <v>n/a</v>
      </c>
      <c r="X237" s="35" t="str">
        <f>IFERROR(('Tor Emp Adj'!X237/'Tor Emp Adj'!S237)^(1/5)-1,"n/a")</f>
        <v>n/a</v>
      </c>
      <c r="Y237" s="35" t="str">
        <f>IFERROR(('Tor Emp Adj'!Y237/'Tor Emp Adj'!T237)^(1/5)-1,"n/a")</f>
        <v>n/a</v>
      </c>
    </row>
    <row r="238" spans="1:25" x14ac:dyDescent="0.25">
      <c r="A238" t="s">
        <v>560</v>
      </c>
      <c r="B238" s="137">
        <f t="shared" si="3"/>
        <v>3149</v>
      </c>
      <c r="C238" s="133">
        <v>3149</v>
      </c>
      <c r="D238" s="65"/>
      <c r="E238" s="65"/>
      <c r="F238" s="65"/>
      <c r="G238" s="65"/>
      <c r="H238" s="65"/>
      <c r="I238" s="70" t="str">
        <f>IFERROR(('Tor Emp Adj'!I238/'Tor Emp Adj'!D238)^(1/5)-1,"n/a")</f>
        <v>n/a</v>
      </c>
      <c r="J238" s="70" t="str">
        <f>IFERROR(('Tor Emp Adj'!J238/'Tor Emp Adj'!E238)^(1/5)-1,"n/a")</f>
        <v>n/a</v>
      </c>
      <c r="K238" s="70" t="str">
        <f>IFERROR(('Tor Emp Adj'!K238/'Tor Emp Adj'!F238)^(1/5)-1,"n/a")</f>
        <v>n/a</v>
      </c>
      <c r="L238" s="70" t="str">
        <f>IFERROR(('Tor Emp Adj'!L238/'Tor Emp Adj'!G238)^(1/5)-1,"n/a")</f>
        <v>n/a</v>
      </c>
      <c r="M238" s="35" t="str">
        <f>IFERROR(('Tor Emp Adj'!M238/'Tor Emp Adj'!H238)^(1/5)-1,"n/a")</f>
        <v>n/a</v>
      </c>
      <c r="N238" s="35" t="str">
        <f>IFERROR(('Tor Emp Adj'!N238/'Tor Emp Adj'!I238)^(1/5)-1,"n/a")</f>
        <v>n/a</v>
      </c>
      <c r="O238" s="35" t="str">
        <f>IFERROR(('Tor Emp Adj'!O238/'Tor Emp Adj'!J238)^(1/5)-1,"n/a")</f>
        <v>n/a</v>
      </c>
      <c r="P238" s="35" t="str">
        <f>IFERROR(('Tor Emp Adj'!P238/'Tor Emp Adj'!K238)^(1/5)-1,"n/a")</f>
        <v>n/a</v>
      </c>
      <c r="Q238" s="35" t="str">
        <f>IFERROR(('Tor Emp Adj'!Q238/'Tor Emp Adj'!L238)^(1/5)-1,"n/a")</f>
        <v>n/a</v>
      </c>
      <c r="R238" s="35" t="str">
        <f>IFERROR(('Tor Emp Adj'!R238/'Tor Emp Adj'!M238)^(1/5)-1,"n/a")</f>
        <v>n/a</v>
      </c>
      <c r="S238" s="35" t="str">
        <f>IFERROR(('Tor Emp Adj'!S238/'Tor Emp Adj'!N238)^(1/5)-1,"n/a")</f>
        <v>n/a</v>
      </c>
      <c r="T238" s="35" t="str">
        <f>IFERROR(('Tor Emp Adj'!T238/'Tor Emp Adj'!O238)^(1/5)-1,"n/a")</f>
        <v>n/a</v>
      </c>
      <c r="U238" s="35" t="str">
        <f>IFERROR(('Tor Emp Adj'!U238/'Tor Emp Adj'!P238)^(1/5)-1,"n/a")</f>
        <v>n/a</v>
      </c>
      <c r="V238" s="35" t="str">
        <f>IFERROR(('Tor Emp Adj'!V238/'Tor Emp Adj'!Q238)^(1/5)-1,"n/a")</f>
        <v>n/a</v>
      </c>
      <c r="W238" s="35" t="str">
        <f>IFERROR(('Tor Emp Adj'!W238/'Tor Emp Adj'!R238)^(1/5)-1,"n/a")</f>
        <v>n/a</v>
      </c>
      <c r="X238" s="35" t="str">
        <f>IFERROR(('Tor Emp Adj'!X238/'Tor Emp Adj'!S238)^(1/5)-1,"n/a")</f>
        <v>n/a</v>
      </c>
      <c r="Y238" s="35" t="str">
        <f>IFERROR(('Tor Emp Adj'!Y238/'Tor Emp Adj'!T238)^(1/5)-1,"n/a")</f>
        <v>n/a</v>
      </c>
    </row>
    <row r="239" spans="1:25" x14ac:dyDescent="0.25">
      <c r="A239" t="s">
        <v>561</v>
      </c>
      <c r="B239" s="137" t="s">
        <v>190</v>
      </c>
      <c r="C239" s="133">
        <v>315</v>
      </c>
      <c r="D239" s="65"/>
      <c r="E239" s="65"/>
      <c r="F239" s="65"/>
      <c r="G239" s="65"/>
      <c r="H239" s="65"/>
      <c r="I239" s="70">
        <f>IFERROR(('Tor Emp Adj'!I239/'Tor Emp Adj'!D239)^(1/5)-1,"n/a")</f>
        <v>-4.4667273155758136E-2</v>
      </c>
      <c r="J239" s="70">
        <f>IFERROR(('Tor Emp Adj'!J239/'Tor Emp Adj'!E239)^(1/5)-1,"n/a")</f>
        <v>5.1969149935141568E-2</v>
      </c>
      <c r="K239" s="70">
        <f>IFERROR(('Tor Emp Adj'!K239/'Tor Emp Adj'!F239)^(1/5)-1,"n/a")</f>
        <v>-7.7021196890753818E-2</v>
      </c>
      <c r="L239" s="70">
        <f>IFERROR(('Tor Emp Adj'!L239/'Tor Emp Adj'!G239)^(1/5)-1,"n/a")</f>
        <v>5.7497072244753866E-2</v>
      </c>
      <c r="M239" s="35">
        <f>IFERROR(('Tor Emp Adj'!M239/'Tor Emp Adj'!H239)^(1/5)-1,"n/a")</f>
        <v>-1.0855901064006357E-3</v>
      </c>
      <c r="N239" s="35">
        <f>IFERROR(('Tor Emp Adj'!N239/'Tor Emp Adj'!I239)^(1/5)-1,"n/a")</f>
        <v>-4.7991422359714653E-2</v>
      </c>
      <c r="O239" s="35">
        <f>IFERROR(('Tor Emp Adj'!O239/'Tor Emp Adj'!J239)^(1/5)-1,"n/a")</f>
        <v>-0.18645258160068123</v>
      </c>
      <c r="P239" s="35">
        <f>IFERROR(('Tor Emp Adj'!P239/'Tor Emp Adj'!K239)^(1/5)-1,"n/a")</f>
        <v>-0.10982681566826602</v>
      </c>
      <c r="Q239" s="35">
        <f>IFERROR(('Tor Emp Adj'!Q239/'Tor Emp Adj'!L239)^(1/5)-1,"n/a")</f>
        <v>-0.22283836972437454</v>
      </c>
      <c r="R239" s="35">
        <f>IFERROR(('Tor Emp Adj'!R239/'Tor Emp Adj'!M239)^(1/5)-1,"n/a")</f>
        <v>-0.14485239387905624</v>
      </c>
      <c r="S239" s="35">
        <f>IFERROR(('Tor Emp Adj'!S239/'Tor Emp Adj'!N239)^(1/5)-1,"n/a")</f>
        <v>-5.9296976013709868E-2</v>
      </c>
      <c r="T239" s="35">
        <f>IFERROR(('Tor Emp Adj'!T239/'Tor Emp Adj'!O239)^(1/5)-1,"n/a")</f>
        <v>9.609917480114305E-2</v>
      </c>
      <c r="U239" s="35">
        <f>IFERROR(('Tor Emp Adj'!U239/'Tor Emp Adj'!P239)^(1/5)-1,"n/a")</f>
        <v>-8.446552006386443E-2</v>
      </c>
      <c r="V239" s="35">
        <f>IFERROR(('Tor Emp Adj'!V239/'Tor Emp Adj'!Q239)^(1/5)-1,"n/a")</f>
        <v>1.1023919363142731E-2</v>
      </c>
      <c r="W239" s="35">
        <f>IFERROR(('Tor Emp Adj'!W239/'Tor Emp Adj'!R239)^(1/5)-1,"n/a")</f>
        <v>-9.9726621493678835E-2</v>
      </c>
      <c r="X239" s="35">
        <f>IFERROR(('Tor Emp Adj'!X239/'Tor Emp Adj'!S239)^(1/5)-1,"n/a")</f>
        <v>-4.3925433941377379E-2</v>
      </c>
      <c r="Y239" s="35">
        <f>IFERROR(('Tor Emp Adj'!Y239/'Tor Emp Adj'!T239)^(1/5)-1,"n/a")</f>
        <v>-0.13654347007747003</v>
      </c>
    </row>
    <row r="240" spans="1:25" x14ac:dyDescent="0.25">
      <c r="A240" t="s">
        <v>562</v>
      </c>
      <c r="B240" s="137">
        <f t="shared" si="3"/>
        <v>3151</v>
      </c>
      <c r="C240" s="133">
        <v>3151</v>
      </c>
      <c r="D240" s="65"/>
      <c r="E240" s="65"/>
      <c r="F240" s="65"/>
      <c r="G240" s="65"/>
      <c r="H240" s="65"/>
      <c r="I240" s="70" t="str">
        <f>IFERROR(('Tor Emp Adj'!I240/'Tor Emp Adj'!D240)^(1/5)-1,"n/a")</f>
        <v>n/a</v>
      </c>
      <c r="J240" s="70" t="str">
        <f>IFERROR(('Tor Emp Adj'!J240/'Tor Emp Adj'!E240)^(1/5)-1,"n/a")</f>
        <v>n/a</v>
      </c>
      <c r="K240" s="70" t="str">
        <f>IFERROR(('Tor Emp Adj'!K240/'Tor Emp Adj'!F240)^(1/5)-1,"n/a")</f>
        <v>n/a</v>
      </c>
      <c r="L240" s="70" t="str">
        <f>IFERROR(('Tor Emp Adj'!L240/'Tor Emp Adj'!G240)^(1/5)-1,"n/a")</f>
        <v>n/a</v>
      </c>
      <c r="M240" s="35" t="str">
        <f>IFERROR(('Tor Emp Adj'!M240/'Tor Emp Adj'!H240)^(1/5)-1,"n/a")</f>
        <v>n/a</v>
      </c>
      <c r="N240" s="35" t="str">
        <f>IFERROR(('Tor Emp Adj'!N240/'Tor Emp Adj'!I240)^(1/5)-1,"n/a")</f>
        <v>n/a</v>
      </c>
      <c r="O240" s="35" t="str">
        <f>IFERROR(('Tor Emp Adj'!O240/'Tor Emp Adj'!J240)^(1/5)-1,"n/a")</f>
        <v>n/a</v>
      </c>
      <c r="P240" s="35" t="str">
        <f>IFERROR(('Tor Emp Adj'!P240/'Tor Emp Adj'!K240)^(1/5)-1,"n/a")</f>
        <v>n/a</v>
      </c>
      <c r="Q240" s="35" t="str">
        <f>IFERROR(('Tor Emp Adj'!Q240/'Tor Emp Adj'!L240)^(1/5)-1,"n/a")</f>
        <v>n/a</v>
      </c>
      <c r="R240" s="35" t="str">
        <f>IFERROR(('Tor Emp Adj'!R240/'Tor Emp Adj'!M240)^(1/5)-1,"n/a")</f>
        <v>n/a</v>
      </c>
      <c r="S240" s="35" t="str">
        <f>IFERROR(('Tor Emp Adj'!S240/'Tor Emp Adj'!N240)^(1/5)-1,"n/a")</f>
        <v>n/a</v>
      </c>
      <c r="T240" s="35" t="str">
        <f>IFERROR(('Tor Emp Adj'!T240/'Tor Emp Adj'!O240)^(1/5)-1,"n/a")</f>
        <v>n/a</v>
      </c>
      <c r="U240" s="35" t="str">
        <f>IFERROR(('Tor Emp Adj'!U240/'Tor Emp Adj'!P240)^(1/5)-1,"n/a")</f>
        <v>n/a</v>
      </c>
      <c r="V240" s="35" t="str">
        <f>IFERROR(('Tor Emp Adj'!V240/'Tor Emp Adj'!Q240)^(1/5)-1,"n/a")</f>
        <v>n/a</v>
      </c>
      <c r="W240" s="35" t="str">
        <f>IFERROR(('Tor Emp Adj'!W240/'Tor Emp Adj'!R240)^(1/5)-1,"n/a")</f>
        <v>n/a</v>
      </c>
      <c r="X240" s="35" t="str">
        <f>IFERROR(('Tor Emp Adj'!X240/'Tor Emp Adj'!S240)^(1/5)-1,"n/a")</f>
        <v>n/a</v>
      </c>
      <c r="Y240" s="35" t="str">
        <f>IFERROR(('Tor Emp Adj'!Y240/'Tor Emp Adj'!T240)^(1/5)-1,"n/a")</f>
        <v>n/a</v>
      </c>
    </row>
    <row r="241" spans="1:25" x14ac:dyDescent="0.25">
      <c r="A241" t="s">
        <v>563</v>
      </c>
      <c r="B241" s="137">
        <f t="shared" si="3"/>
        <v>3152</v>
      </c>
      <c r="C241" s="133">
        <v>3152</v>
      </c>
      <c r="D241" s="65"/>
      <c r="E241" s="65"/>
      <c r="F241" s="65"/>
      <c r="G241" s="65"/>
      <c r="H241" s="65"/>
      <c r="I241" s="70" t="str">
        <f>IFERROR(('Tor Emp Adj'!I241/'Tor Emp Adj'!D241)^(1/5)-1,"n/a")</f>
        <v>n/a</v>
      </c>
      <c r="J241" s="70" t="str">
        <f>IFERROR(('Tor Emp Adj'!J241/'Tor Emp Adj'!E241)^(1/5)-1,"n/a")</f>
        <v>n/a</v>
      </c>
      <c r="K241" s="70" t="str">
        <f>IFERROR(('Tor Emp Adj'!K241/'Tor Emp Adj'!F241)^(1/5)-1,"n/a")</f>
        <v>n/a</v>
      </c>
      <c r="L241" s="70" t="str">
        <f>IFERROR(('Tor Emp Adj'!L241/'Tor Emp Adj'!G241)^(1/5)-1,"n/a")</f>
        <v>n/a</v>
      </c>
      <c r="M241" s="35" t="str">
        <f>IFERROR(('Tor Emp Adj'!M241/'Tor Emp Adj'!H241)^(1/5)-1,"n/a")</f>
        <v>n/a</v>
      </c>
      <c r="N241" s="35" t="str">
        <f>IFERROR(('Tor Emp Adj'!N241/'Tor Emp Adj'!I241)^(1/5)-1,"n/a")</f>
        <v>n/a</v>
      </c>
      <c r="O241" s="35" t="str">
        <f>IFERROR(('Tor Emp Adj'!O241/'Tor Emp Adj'!J241)^(1/5)-1,"n/a")</f>
        <v>n/a</v>
      </c>
      <c r="P241" s="35" t="str">
        <f>IFERROR(('Tor Emp Adj'!P241/'Tor Emp Adj'!K241)^(1/5)-1,"n/a")</f>
        <v>n/a</v>
      </c>
      <c r="Q241" s="35" t="str">
        <f>IFERROR(('Tor Emp Adj'!Q241/'Tor Emp Adj'!L241)^(1/5)-1,"n/a")</f>
        <v>n/a</v>
      </c>
      <c r="R241" s="35" t="str">
        <f>IFERROR(('Tor Emp Adj'!R241/'Tor Emp Adj'!M241)^(1/5)-1,"n/a")</f>
        <v>n/a</v>
      </c>
      <c r="S241" s="35" t="str">
        <f>IFERROR(('Tor Emp Adj'!S241/'Tor Emp Adj'!N241)^(1/5)-1,"n/a")</f>
        <v>n/a</v>
      </c>
      <c r="T241" s="35" t="str">
        <f>IFERROR(('Tor Emp Adj'!T241/'Tor Emp Adj'!O241)^(1/5)-1,"n/a")</f>
        <v>n/a</v>
      </c>
      <c r="U241" s="35" t="str">
        <f>IFERROR(('Tor Emp Adj'!U241/'Tor Emp Adj'!P241)^(1/5)-1,"n/a")</f>
        <v>n/a</v>
      </c>
      <c r="V241" s="35" t="str">
        <f>IFERROR(('Tor Emp Adj'!V241/'Tor Emp Adj'!Q241)^(1/5)-1,"n/a")</f>
        <v>n/a</v>
      </c>
      <c r="W241" s="35" t="str">
        <f>IFERROR(('Tor Emp Adj'!W241/'Tor Emp Adj'!R241)^(1/5)-1,"n/a")</f>
        <v>n/a</v>
      </c>
      <c r="X241" s="35" t="str">
        <f>IFERROR(('Tor Emp Adj'!X241/'Tor Emp Adj'!S241)^(1/5)-1,"n/a")</f>
        <v>n/a</v>
      </c>
      <c r="Y241" s="35" t="str">
        <f>IFERROR(('Tor Emp Adj'!Y241/'Tor Emp Adj'!T241)^(1/5)-1,"n/a")</f>
        <v>n/a</v>
      </c>
    </row>
    <row r="242" spans="1:25" x14ac:dyDescent="0.25">
      <c r="A242" t="s">
        <v>564</v>
      </c>
      <c r="B242" s="137">
        <f t="shared" si="3"/>
        <v>3159</v>
      </c>
      <c r="C242" s="133">
        <v>3159</v>
      </c>
      <c r="D242" s="65"/>
      <c r="E242" s="65"/>
      <c r="F242" s="65"/>
      <c r="G242" s="65"/>
      <c r="H242" s="65"/>
      <c r="I242" s="70" t="str">
        <f>IFERROR(('Tor Emp Adj'!I242/'Tor Emp Adj'!D242)^(1/5)-1,"n/a")</f>
        <v>n/a</v>
      </c>
      <c r="J242" s="70" t="str">
        <f>IFERROR(('Tor Emp Adj'!J242/'Tor Emp Adj'!E242)^(1/5)-1,"n/a")</f>
        <v>n/a</v>
      </c>
      <c r="K242" s="70" t="str">
        <f>IFERROR(('Tor Emp Adj'!K242/'Tor Emp Adj'!F242)^(1/5)-1,"n/a")</f>
        <v>n/a</v>
      </c>
      <c r="L242" s="70" t="str">
        <f>IFERROR(('Tor Emp Adj'!L242/'Tor Emp Adj'!G242)^(1/5)-1,"n/a")</f>
        <v>n/a</v>
      </c>
      <c r="M242" s="35" t="str">
        <f>IFERROR(('Tor Emp Adj'!M242/'Tor Emp Adj'!H242)^(1/5)-1,"n/a")</f>
        <v>n/a</v>
      </c>
      <c r="N242" s="35" t="str">
        <f>IFERROR(('Tor Emp Adj'!N242/'Tor Emp Adj'!I242)^(1/5)-1,"n/a")</f>
        <v>n/a</v>
      </c>
      <c r="O242" s="35" t="str">
        <f>IFERROR(('Tor Emp Adj'!O242/'Tor Emp Adj'!J242)^(1/5)-1,"n/a")</f>
        <v>n/a</v>
      </c>
      <c r="P242" s="35" t="str">
        <f>IFERROR(('Tor Emp Adj'!P242/'Tor Emp Adj'!K242)^(1/5)-1,"n/a")</f>
        <v>n/a</v>
      </c>
      <c r="Q242" s="35" t="str">
        <f>IFERROR(('Tor Emp Adj'!Q242/'Tor Emp Adj'!L242)^(1/5)-1,"n/a")</f>
        <v>n/a</v>
      </c>
      <c r="R242" s="35" t="str">
        <f>IFERROR(('Tor Emp Adj'!R242/'Tor Emp Adj'!M242)^(1/5)-1,"n/a")</f>
        <v>n/a</v>
      </c>
      <c r="S242" s="35" t="str">
        <f>IFERROR(('Tor Emp Adj'!S242/'Tor Emp Adj'!N242)^(1/5)-1,"n/a")</f>
        <v>n/a</v>
      </c>
      <c r="T242" s="35" t="str">
        <f>IFERROR(('Tor Emp Adj'!T242/'Tor Emp Adj'!O242)^(1/5)-1,"n/a")</f>
        <v>n/a</v>
      </c>
      <c r="U242" s="35" t="str">
        <f>IFERROR(('Tor Emp Adj'!U242/'Tor Emp Adj'!P242)^(1/5)-1,"n/a")</f>
        <v>n/a</v>
      </c>
      <c r="V242" s="35" t="str">
        <f>IFERROR(('Tor Emp Adj'!V242/'Tor Emp Adj'!Q242)^(1/5)-1,"n/a")</f>
        <v>n/a</v>
      </c>
      <c r="W242" s="35" t="str">
        <f>IFERROR(('Tor Emp Adj'!W242/'Tor Emp Adj'!R242)^(1/5)-1,"n/a")</f>
        <v>n/a</v>
      </c>
      <c r="X242" s="35" t="str">
        <f>IFERROR(('Tor Emp Adj'!X242/'Tor Emp Adj'!S242)^(1/5)-1,"n/a")</f>
        <v>n/a</v>
      </c>
      <c r="Y242" s="35" t="str">
        <f>IFERROR(('Tor Emp Adj'!Y242/'Tor Emp Adj'!T242)^(1/5)-1,"n/a")</f>
        <v>n/a</v>
      </c>
    </row>
    <row r="243" spans="1:25" x14ac:dyDescent="0.25">
      <c r="A243" t="s">
        <v>565</v>
      </c>
      <c r="B243" s="137">
        <v>414</v>
      </c>
      <c r="C243" s="133">
        <v>4141</v>
      </c>
      <c r="D243" s="65"/>
      <c r="E243" s="65"/>
      <c r="F243" s="65"/>
      <c r="G243" s="65"/>
      <c r="H243" s="65"/>
      <c r="I243" s="70">
        <f>IFERROR(('Tor Emp Adj'!I243/'Tor Emp Adj'!D243)^(1/5)-1,"n/a")</f>
        <v>3.6014562461648358E-2</v>
      </c>
      <c r="J243" s="70" t="str">
        <f>IFERROR(('Tor Emp Adj'!J243/'Tor Emp Adj'!E243)^(1/5)-1,"n/a")</f>
        <v>n/a</v>
      </c>
      <c r="K243" s="70">
        <f>IFERROR(('Tor Emp Adj'!K243/'Tor Emp Adj'!F243)^(1/5)-1,"n/a")</f>
        <v>5.4174362752623884E-2</v>
      </c>
      <c r="L243" s="70" t="str">
        <f>IFERROR(('Tor Emp Adj'!L243/'Tor Emp Adj'!G243)^(1/5)-1,"n/a")</f>
        <v>n/a</v>
      </c>
      <c r="M243" s="35">
        <f>IFERROR(('Tor Emp Adj'!M243/'Tor Emp Adj'!H243)^(1/5)-1,"n/a")</f>
        <v>4.2476364522500143E-2</v>
      </c>
      <c r="N243" s="35">
        <f>IFERROR(('Tor Emp Adj'!N243/'Tor Emp Adj'!I243)^(1/5)-1,"n/a")</f>
        <v>-9.723395940387991E-2</v>
      </c>
      <c r="O243" s="35">
        <f>IFERROR(('Tor Emp Adj'!O243/'Tor Emp Adj'!J243)^(1/5)-1,"n/a")</f>
        <v>2.4540650320175939E-2</v>
      </c>
      <c r="P243" s="35">
        <f>IFERROR(('Tor Emp Adj'!P243/'Tor Emp Adj'!K243)^(1/5)-1,"n/a")</f>
        <v>-0.11541600296433951</v>
      </c>
      <c r="Q243" s="35">
        <f>IFERROR(('Tor Emp Adj'!Q243/'Tor Emp Adj'!L243)^(1/5)-1,"n/a")</f>
        <v>-3.1091273800295527E-2</v>
      </c>
      <c r="R243" s="35">
        <f>IFERROR(('Tor Emp Adj'!R243/'Tor Emp Adj'!M243)^(1/5)-1,"n/a")</f>
        <v>-3.0621143677427742E-2</v>
      </c>
      <c r="S243" s="35">
        <f>IFERROR(('Tor Emp Adj'!S243/'Tor Emp Adj'!N243)^(1/5)-1,"n/a")</f>
        <v>0.13913899477964398</v>
      </c>
      <c r="T243" s="35">
        <f>IFERROR(('Tor Emp Adj'!T243/'Tor Emp Adj'!O243)^(1/5)-1,"n/a")</f>
        <v>-1</v>
      </c>
      <c r="U243" s="35">
        <f>IFERROR(('Tor Emp Adj'!U243/'Tor Emp Adj'!P243)^(1/5)-1,"n/a")</f>
        <v>5.9644494180265184E-2</v>
      </c>
      <c r="V243" s="35">
        <f>IFERROR(('Tor Emp Adj'!V243/'Tor Emp Adj'!Q243)^(1/5)-1,"n/a")</f>
        <v>1.8078296425542817E-2</v>
      </c>
      <c r="W243" s="35">
        <f>IFERROR(('Tor Emp Adj'!W243/'Tor Emp Adj'!R243)^(1/5)-1,"n/a")</f>
        <v>1.0401704845841575E-3</v>
      </c>
      <c r="X243" s="35">
        <f>IFERROR(('Tor Emp Adj'!X243/'Tor Emp Adj'!S243)^(1/5)-1,"n/a")</f>
        <v>-5.5639492285022185E-2</v>
      </c>
      <c r="Y243" s="35" t="str">
        <f>IFERROR(('Tor Emp Adj'!Y243/'Tor Emp Adj'!T243)^(1/5)-1,"n/a")</f>
        <v>n/a</v>
      </c>
    </row>
    <row r="244" spans="1:25" x14ac:dyDescent="0.25">
      <c r="A244" t="s">
        <v>566</v>
      </c>
      <c r="B244" s="137">
        <f t="shared" si="3"/>
        <v>448</v>
      </c>
      <c r="C244" s="133">
        <v>448</v>
      </c>
      <c r="D244" s="65"/>
      <c r="E244" s="65"/>
      <c r="F244" s="65"/>
      <c r="G244" s="65"/>
      <c r="H244" s="65"/>
      <c r="I244" s="70">
        <f>IFERROR(('Tor Emp Adj'!I244/'Tor Emp Adj'!D244)^(1/5)-1,"n/a")</f>
        <v>2.0568723784438969E-2</v>
      </c>
      <c r="J244" s="70">
        <f>IFERROR(('Tor Emp Adj'!J244/'Tor Emp Adj'!E244)^(1/5)-1,"n/a")</f>
        <v>-9.7370951959457885E-3</v>
      </c>
      <c r="K244" s="70">
        <f>IFERROR(('Tor Emp Adj'!K244/'Tor Emp Adj'!F244)^(1/5)-1,"n/a")</f>
        <v>-6.9197666963018989E-3</v>
      </c>
      <c r="L244" s="70">
        <f>IFERROR(('Tor Emp Adj'!L244/'Tor Emp Adj'!G244)^(1/5)-1,"n/a")</f>
        <v>7.3233680134663803E-2</v>
      </c>
      <c r="M244" s="35">
        <f>IFERROR(('Tor Emp Adj'!M244/'Tor Emp Adj'!H244)^(1/5)-1,"n/a")</f>
        <v>7.1342043812885336E-2</v>
      </c>
      <c r="N244" s="35">
        <f>IFERROR(('Tor Emp Adj'!N244/'Tor Emp Adj'!I244)^(1/5)-1,"n/a")</f>
        <v>3.8480060832317697E-2</v>
      </c>
      <c r="O244" s="35">
        <f>IFERROR(('Tor Emp Adj'!O244/'Tor Emp Adj'!J244)^(1/5)-1,"n/a")</f>
        <v>5.1646856465812352E-2</v>
      </c>
      <c r="P244" s="35">
        <f>IFERROR(('Tor Emp Adj'!P244/'Tor Emp Adj'!K244)^(1/5)-1,"n/a")</f>
        <v>9.9212843687231045E-2</v>
      </c>
      <c r="Q244" s="35">
        <f>IFERROR(('Tor Emp Adj'!Q244/'Tor Emp Adj'!L244)^(1/5)-1,"n/a")</f>
        <v>-2.2634589164367003E-2</v>
      </c>
      <c r="R244" s="35">
        <f>IFERROR(('Tor Emp Adj'!R244/'Tor Emp Adj'!M244)^(1/5)-1,"n/a")</f>
        <v>-6.4054656387793618E-2</v>
      </c>
      <c r="S244" s="35">
        <f>IFERROR(('Tor Emp Adj'!S244/'Tor Emp Adj'!N244)^(1/5)-1,"n/a")</f>
        <v>-1.5095450025552459E-2</v>
      </c>
      <c r="T244" s="35">
        <f>IFERROR(('Tor Emp Adj'!T244/'Tor Emp Adj'!O244)^(1/5)-1,"n/a")</f>
        <v>-1.5084823773810818E-2</v>
      </c>
      <c r="U244" s="35">
        <f>IFERROR(('Tor Emp Adj'!U244/'Tor Emp Adj'!P244)^(1/5)-1,"n/a")</f>
        <v>-4.5601858812755247E-2</v>
      </c>
      <c r="V244" s="35">
        <f>IFERROR(('Tor Emp Adj'!V244/'Tor Emp Adj'!Q244)^(1/5)-1,"n/a")</f>
        <v>2.7421083309660421E-2</v>
      </c>
      <c r="W244" s="35">
        <f>IFERROR(('Tor Emp Adj'!W244/'Tor Emp Adj'!R244)^(1/5)-1,"n/a")</f>
        <v>1.1607547617695335E-2</v>
      </c>
      <c r="X244" s="35">
        <f>IFERROR(('Tor Emp Adj'!X244/'Tor Emp Adj'!S244)^(1/5)-1,"n/a")</f>
        <v>-2.942453710020454E-2</v>
      </c>
      <c r="Y244" s="35">
        <f>IFERROR(('Tor Emp Adj'!Y244/'Tor Emp Adj'!T244)^(1/5)-1,"n/a")</f>
        <v>-2.853256128748316E-2</v>
      </c>
    </row>
    <row r="245" spans="1:25" x14ac:dyDescent="0.25">
      <c r="A245" s="106" t="s">
        <v>535</v>
      </c>
      <c r="B245" s="129"/>
      <c r="C245" s="130"/>
      <c r="D245" s="141"/>
      <c r="E245" s="141"/>
      <c r="F245" s="141"/>
      <c r="G245" s="141"/>
      <c r="H245" s="141"/>
      <c r="I245" s="159"/>
      <c r="J245" s="159"/>
      <c r="K245" s="159"/>
      <c r="L245" s="159"/>
      <c r="M245" s="162"/>
      <c r="N245" s="162"/>
      <c r="O245" s="162"/>
      <c r="P245" s="162"/>
      <c r="Q245" s="162"/>
      <c r="R245" s="162"/>
      <c r="S245" s="162"/>
      <c r="T245" s="162"/>
      <c r="U245" s="162"/>
      <c r="V245" s="162"/>
      <c r="W245" s="162"/>
      <c r="X245" s="162"/>
      <c r="Y245" s="162"/>
    </row>
    <row r="246" spans="1:25" x14ac:dyDescent="0.25">
      <c r="A246" t="s">
        <v>567</v>
      </c>
      <c r="B246" s="132">
        <f t="shared" ref="B246:B253" si="4">VALUE(LEFT(C246,4))</f>
        <v>52</v>
      </c>
      <c r="C246" s="133">
        <v>52</v>
      </c>
      <c r="D246" s="65"/>
      <c r="E246" s="65"/>
      <c r="F246" s="65"/>
      <c r="G246" s="65"/>
      <c r="H246" s="65"/>
      <c r="I246" s="70">
        <f>IFERROR(('Tor Emp Adj'!I246/'Tor Emp Adj'!D246)^(1/5)-1,"n/a")</f>
        <v>1.2817894406074837E-2</v>
      </c>
      <c r="J246" s="70">
        <f>IFERROR(('Tor Emp Adj'!J246/'Tor Emp Adj'!E246)^(1/5)-1,"n/a")</f>
        <v>2.4412768649950678E-3</v>
      </c>
      <c r="K246" s="70">
        <f>IFERROR(('Tor Emp Adj'!K246/'Tor Emp Adj'!F246)^(1/5)-1,"n/a")</f>
        <v>2.6200967912224371E-3</v>
      </c>
      <c r="L246" s="70">
        <f>IFERROR(('Tor Emp Adj'!L246/'Tor Emp Adj'!G246)^(1/5)-1,"n/a")</f>
        <v>0.128604106668468</v>
      </c>
      <c r="M246" s="35">
        <f>IFERROR(('Tor Emp Adj'!M246/'Tor Emp Adj'!H246)^(1/5)-1,"n/a")</f>
        <v>0.13557452855211904</v>
      </c>
      <c r="N246" s="35">
        <f>IFERROR(('Tor Emp Adj'!N246/'Tor Emp Adj'!I246)^(1/5)-1,"n/a")</f>
        <v>0.1041181790281247</v>
      </c>
      <c r="O246" s="35">
        <f>IFERROR(('Tor Emp Adj'!O246/'Tor Emp Adj'!J246)^(1/5)-1,"n/a")</f>
        <v>0.13644065486115586</v>
      </c>
      <c r="P246" s="35">
        <f>IFERROR(('Tor Emp Adj'!P246/'Tor Emp Adj'!K246)^(1/5)-1,"n/a")</f>
        <v>0.12881416066557039</v>
      </c>
      <c r="Q246" s="35">
        <f>IFERROR(('Tor Emp Adj'!Q246/'Tor Emp Adj'!L246)^(1/5)-1,"n/a")</f>
        <v>-1.1092837221325147E-2</v>
      </c>
      <c r="R246" s="35">
        <f>IFERROR(('Tor Emp Adj'!R246/'Tor Emp Adj'!M246)^(1/5)-1,"n/a")</f>
        <v>-5.6119288746674378E-3</v>
      </c>
      <c r="S246" s="35">
        <f>IFERROR(('Tor Emp Adj'!S246/'Tor Emp Adj'!N246)^(1/5)-1,"n/a")</f>
        <v>1.0283161551006392E-2</v>
      </c>
      <c r="T246" s="35">
        <f>IFERROR(('Tor Emp Adj'!T246/'Tor Emp Adj'!O246)^(1/5)-1,"n/a")</f>
        <v>-5.4164729725068028E-3</v>
      </c>
      <c r="U246" s="35">
        <f>IFERROR(('Tor Emp Adj'!U246/'Tor Emp Adj'!P246)^(1/5)-1,"n/a")</f>
        <v>2.2611014841636745E-2</v>
      </c>
      <c r="V246" s="35">
        <f>IFERROR(('Tor Emp Adj'!V246/'Tor Emp Adj'!Q246)^(1/5)-1,"n/a")</f>
        <v>4.1987515815369969E-2</v>
      </c>
      <c r="W246" s="35">
        <f>IFERROR(('Tor Emp Adj'!W246/'Tor Emp Adj'!R246)^(1/5)-1,"n/a")</f>
        <v>4.6400555974892788E-2</v>
      </c>
      <c r="X246" s="35">
        <f>IFERROR(('Tor Emp Adj'!X246/'Tor Emp Adj'!S246)^(1/5)-1,"n/a")</f>
        <v>3.3748529422153561E-2</v>
      </c>
      <c r="Y246" s="35">
        <f>IFERROR(('Tor Emp Adj'!Y246/'Tor Emp Adj'!T246)^(1/5)-1,"n/a")</f>
        <v>1.69882345830068E-2</v>
      </c>
    </row>
    <row r="247" spans="1:25" x14ac:dyDescent="0.25">
      <c r="A247" t="s">
        <v>568</v>
      </c>
      <c r="B247" s="132">
        <f t="shared" si="4"/>
        <v>521</v>
      </c>
      <c r="C247" s="133">
        <v>521</v>
      </c>
      <c r="D247" s="65"/>
      <c r="E247" s="65"/>
      <c r="F247" s="65"/>
      <c r="G247" s="65"/>
      <c r="H247" s="65"/>
      <c r="I247" s="70" t="str">
        <f>IFERROR(('Tor Emp Adj'!I247/'Tor Emp Adj'!D247)^(1/5)-1,"n/a")</f>
        <v>n/a</v>
      </c>
      <c r="J247" s="70" t="str">
        <f>IFERROR(('Tor Emp Adj'!J247/'Tor Emp Adj'!E247)^(1/5)-1,"n/a")</f>
        <v>n/a</v>
      </c>
      <c r="K247" s="70" t="str">
        <f>IFERROR(('Tor Emp Adj'!K247/'Tor Emp Adj'!F247)^(1/5)-1,"n/a")</f>
        <v>n/a</v>
      </c>
      <c r="L247" s="70" t="str">
        <f>IFERROR(('Tor Emp Adj'!L247/'Tor Emp Adj'!G247)^(1/5)-1,"n/a")</f>
        <v>n/a</v>
      </c>
      <c r="M247" s="35" t="str">
        <f>IFERROR(('Tor Emp Adj'!M247/'Tor Emp Adj'!H247)^(1/5)-1,"n/a")</f>
        <v>n/a</v>
      </c>
      <c r="N247" s="35" t="str">
        <f>IFERROR(('Tor Emp Adj'!N247/'Tor Emp Adj'!I247)^(1/5)-1,"n/a")</f>
        <v>n/a</v>
      </c>
      <c r="O247" s="35" t="str">
        <f>IFERROR(('Tor Emp Adj'!O247/'Tor Emp Adj'!J247)^(1/5)-1,"n/a")</f>
        <v>n/a</v>
      </c>
      <c r="P247" s="35" t="str">
        <f>IFERROR(('Tor Emp Adj'!P247/'Tor Emp Adj'!K247)^(1/5)-1,"n/a")</f>
        <v>n/a</v>
      </c>
      <c r="Q247" s="35" t="str">
        <f>IFERROR(('Tor Emp Adj'!Q247/'Tor Emp Adj'!L247)^(1/5)-1,"n/a")</f>
        <v>n/a</v>
      </c>
      <c r="R247" s="35" t="str">
        <f>IFERROR(('Tor Emp Adj'!R247/'Tor Emp Adj'!M247)^(1/5)-1,"n/a")</f>
        <v>n/a</v>
      </c>
      <c r="S247" s="35" t="str">
        <f>IFERROR(('Tor Emp Adj'!S247/'Tor Emp Adj'!N247)^(1/5)-1,"n/a")</f>
        <v>n/a</v>
      </c>
      <c r="T247" s="35" t="str">
        <f>IFERROR(('Tor Emp Adj'!T247/'Tor Emp Adj'!O247)^(1/5)-1,"n/a")</f>
        <v>n/a</v>
      </c>
      <c r="U247" s="35" t="str">
        <f>IFERROR(('Tor Emp Adj'!U247/'Tor Emp Adj'!P247)^(1/5)-1,"n/a")</f>
        <v>n/a</v>
      </c>
      <c r="V247" s="35" t="str">
        <f>IFERROR(('Tor Emp Adj'!V247/'Tor Emp Adj'!Q247)^(1/5)-1,"n/a")</f>
        <v>n/a</v>
      </c>
      <c r="W247" s="35" t="str">
        <f>IFERROR(('Tor Emp Adj'!W247/'Tor Emp Adj'!R247)^(1/5)-1,"n/a")</f>
        <v>n/a</v>
      </c>
      <c r="X247" s="35" t="str">
        <f>IFERROR(('Tor Emp Adj'!X247/'Tor Emp Adj'!S247)^(1/5)-1,"n/a")</f>
        <v>n/a</v>
      </c>
      <c r="Y247" s="35" t="str">
        <f>IFERROR(('Tor Emp Adj'!Y247/'Tor Emp Adj'!T247)^(1/5)-1,"n/a")</f>
        <v>n/a</v>
      </c>
    </row>
    <row r="248" spans="1:25" x14ac:dyDescent="0.25">
      <c r="A248" t="s">
        <v>569</v>
      </c>
      <c r="B248" s="137">
        <f t="shared" si="4"/>
        <v>522</v>
      </c>
      <c r="C248" s="133">
        <v>522</v>
      </c>
      <c r="D248" s="65"/>
      <c r="E248" s="65"/>
      <c r="F248" s="65"/>
      <c r="G248" s="65"/>
      <c r="H248" s="65"/>
      <c r="I248" s="70">
        <f>IFERROR(('Tor Emp Adj'!I248/'Tor Emp Adj'!D248)^(1/5)-1,"n/a")</f>
        <v>1.0589169029549428E-2</v>
      </c>
      <c r="J248" s="70">
        <f>IFERROR(('Tor Emp Adj'!J248/'Tor Emp Adj'!E248)^(1/5)-1,"n/a")</f>
        <v>1.2699216943030445E-2</v>
      </c>
      <c r="K248" s="70">
        <f>IFERROR(('Tor Emp Adj'!K248/'Tor Emp Adj'!F248)^(1/5)-1,"n/a")</f>
        <v>-1.780297639110362E-2</v>
      </c>
      <c r="L248" s="70">
        <f>IFERROR(('Tor Emp Adj'!L248/'Tor Emp Adj'!G248)^(1/5)-1,"n/a")</f>
        <v>0.14596012924875135</v>
      </c>
      <c r="M248" s="35">
        <f>IFERROR(('Tor Emp Adj'!M248/'Tor Emp Adj'!H248)^(1/5)-1,"n/a")</f>
        <v>0.14946699139478703</v>
      </c>
      <c r="N248" s="35">
        <f>IFERROR(('Tor Emp Adj'!N248/'Tor Emp Adj'!I248)^(1/5)-1,"n/a")</f>
        <v>0.13069339375655864</v>
      </c>
      <c r="O248" s="35">
        <f>IFERROR(('Tor Emp Adj'!O248/'Tor Emp Adj'!J248)^(1/5)-1,"n/a")</f>
        <v>0.15904539731402623</v>
      </c>
      <c r="P248" s="35">
        <f>IFERROR(('Tor Emp Adj'!P248/'Tor Emp Adj'!K248)^(1/5)-1,"n/a")</f>
        <v>0.12921214147049387</v>
      </c>
      <c r="Q248" s="35">
        <f>IFERROR(('Tor Emp Adj'!Q248/'Tor Emp Adj'!L248)^(1/5)-1,"n/a")</f>
        <v>8.9242137064620142E-3</v>
      </c>
      <c r="R248" s="35">
        <f>IFERROR(('Tor Emp Adj'!R248/'Tor Emp Adj'!M248)^(1/5)-1,"n/a")</f>
        <v>-2.2331170791909383E-3</v>
      </c>
      <c r="S248" s="35">
        <f>IFERROR(('Tor Emp Adj'!S248/'Tor Emp Adj'!N248)^(1/5)-1,"n/a")</f>
        <v>1.9221416877648112E-2</v>
      </c>
      <c r="T248" s="35">
        <f>IFERROR(('Tor Emp Adj'!T248/'Tor Emp Adj'!O248)^(1/5)-1,"n/a")</f>
        <v>-3.3198570404182837E-2</v>
      </c>
      <c r="U248" s="35">
        <f>IFERROR(('Tor Emp Adj'!U248/'Tor Emp Adj'!P248)^(1/5)-1,"n/a")</f>
        <v>5.1411011341274016E-2</v>
      </c>
      <c r="V248" s="35">
        <f>IFERROR(('Tor Emp Adj'!V248/'Tor Emp Adj'!Q248)^(1/5)-1,"n/a")</f>
        <v>4.8890722511543361E-2</v>
      </c>
      <c r="W248" s="35">
        <f>IFERROR(('Tor Emp Adj'!W248/'Tor Emp Adj'!R248)^(1/5)-1,"n/a")</f>
        <v>5.9771652904030415E-2</v>
      </c>
      <c r="X248" s="35">
        <f>IFERROR(('Tor Emp Adj'!X248/'Tor Emp Adj'!S248)^(1/5)-1,"n/a")</f>
        <v>2.8883800839561324E-2</v>
      </c>
      <c r="Y248" s="35">
        <f>IFERROR(('Tor Emp Adj'!Y248/'Tor Emp Adj'!T248)^(1/5)-1,"n/a")</f>
        <v>3.8564829877871132E-2</v>
      </c>
    </row>
    <row r="249" spans="1:25" x14ac:dyDescent="0.25">
      <c r="A249" t="s">
        <v>570</v>
      </c>
      <c r="B249" s="137">
        <f t="shared" si="4"/>
        <v>5221</v>
      </c>
      <c r="C249" s="133">
        <v>5221</v>
      </c>
      <c r="D249" s="65"/>
      <c r="E249" s="65"/>
      <c r="F249" s="65"/>
      <c r="G249" s="65"/>
      <c r="H249" s="65"/>
      <c r="I249" s="70">
        <f>IFERROR(('Tor Emp Adj'!I249/'Tor Emp Adj'!D249)^(1/5)-1,"n/a")</f>
        <v>1.2232523455367739E-2</v>
      </c>
      <c r="J249" s="70">
        <f>IFERROR(('Tor Emp Adj'!J249/'Tor Emp Adj'!E249)^(1/5)-1,"n/a")</f>
        <v>-1.9342489786654538E-3</v>
      </c>
      <c r="K249" s="70">
        <f>IFERROR(('Tor Emp Adj'!K249/'Tor Emp Adj'!F249)^(1/5)-1,"n/a")</f>
        <v>-2.4795769535922774E-2</v>
      </c>
      <c r="L249" s="70">
        <f>IFERROR(('Tor Emp Adj'!L249/'Tor Emp Adj'!G249)^(1/5)-1,"n/a")</f>
        <v>0.13152611781935208</v>
      </c>
      <c r="M249" s="35">
        <f>IFERROR(('Tor Emp Adj'!M249/'Tor Emp Adj'!H249)^(1/5)-1,"n/a")</f>
        <v>0.14523509397372791</v>
      </c>
      <c r="N249" s="35">
        <f>IFERROR(('Tor Emp Adj'!N249/'Tor Emp Adj'!I249)^(1/5)-1,"n/a")</f>
        <v>0.12481730583502793</v>
      </c>
      <c r="O249" s="35">
        <f>IFERROR(('Tor Emp Adj'!O249/'Tor Emp Adj'!J249)^(1/5)-1,"n/a")</f>
        <v>0.17196546029517279</v>
      </c>
      <c r="P249" s="35">
        <f>IFERROR(('Tor Emp Adj'!P249/'Tor Emp Adj'!K249)^(1/5)-1,"n/a")</f>
        <v>0.13720868101430783</v>
      </c>
      <c r="Q249" s="35">
        <f>IFERROR(('Tor Emp Adj'!Q249/'Tor Emp Adj'!L249)^(1/5)-1,"n/a")</f>
        <v>2.383454989046685E-2</v>
      </c>
      <c r="R249" s="35">
        <f>IFERROR(('Tor Emp Adj'!R249/'Tor Emp Adj'!M249)^(1/5)-1,"n/a")</f>
        <v>-1.0916625234434707E-2</v>
      </c>
      <c r="S249" s="35">
        <f>IFERROR(('Tor Emp Adj'!S249/'Tor Emp Adj'!N249)^(1/5)-1,"n/a")</f>
        <v>1.4138955412968279E-2</v>
      </c>
      <c r="T249" s="35">
        <f>IFERROR(('Tor Emp Adj'!T249/'Tor Emp Adj'!O249)^(1/5)-1,"n/a")</f>
        <v>-3.9783043604945223E-2</v>
      </c>
      <c r="U249" s="35">
        <f>IFERROR(('Tor Emp Adj'!U249/'Tor Emp Adj'!P249)^(1/5)-1,"n/a")</f>
        <v>4.5299033885104478E-2</v>
      </c>
      <c r="V249" s="35">
        <f>IFERROR(('Tor Emp Adj'!V249/'Tor Emp Adj'!Q249)^(1/5)-1,"n/a")</f>
        <v>4.5708475407237659E-2</v>
      </c>
      <c r="W249" s="35">
        <f>IFERROR(('Tor Emp Adj'!W249/'Tor Emp Adj'!R249)^(1/5)-1,"n/a")</f>
        <v>6.6134089586102451E-2</v>
      </c>
      <c r="X249" s="35">
        <f>IFERROR(('Tor Emp Adj'!X249/'Tor Emp Adj'!S249)^(1/5)-1,"n/a")</f>
        <v>3.4057218291209335E-2</v>
      </c>
      <c r="Y249" s="35">
        <f>IFERROR(('Tor Emp Adj'!Y249/'Tor Emp Adj'!T249)^(1/5)-1,"n/a")</f>
        <v>3.9450560259324696E-2</v>
      </c>
    </row>
    <row r="250" spans="1:25" x14ac:dyDescent="0.25">
      <c r="A250" t="s">
        <v>571</v>
      </c>
      <c r="B250" s="137" t="s">
        <v>204</v>
      </c>
      <c r="C250" s="133">
        <v>523</v>
      </c>
      <c r="D250" s="65"/>
      <c r="E250" s="65"/>
      <c r="F250" s="65"/>
      <c r="G250" s="65"/>
      <c r="H250" s="65"/>
      <c r="I250" s="70">
        <f>IFERROR(('Tor Emp Adj'!I250/'Tor Emp Adj'!D250)^(1/5)-1,"n/a")</f>
        <v>8.1321268759159349E-2</v>
      </c>
      <c r="J250" s="70">
        <f>IFERROR(('Tor Emp Adj'!J250/'Tor Emp Adj'!E250)^(1/5)-1,"n/a")</f>
        <v>6.818208788200808E-2</v>
      </c>
      <c r="K250" s="70">
        <f>IFERROR(('Tor Emp Adj'!K250/'Tor Emp Adj'!F250)^(1/5)-1,"n/a")</f>
        <v>4.8952585855820852E-2</v>
      </c>
      <c r="L250" s="70">
        <f>IFERROR(('Tor Emp Adj'!L250/'Tor Emp Adj'!G250)^(1/5)-1,"n/a")</f>
        <v>0.10615978476205257</v>
      </c>
      <c r="M250" s="35">
        <f>IFERROR(('Tor Emp Adj'!M250/'Tor Emp Adj'!H250)^(1/5)-1,"n/a")</f>
        <v>0.10359456793139521</v>
      </c>
      <c r="N250" s="35">
        <f>IFERROR(('Tor Emp Adj'!N250/'Tor Emp Adj'!I250)^(1/5)-1,"n/a")</f>
        <v>6.0961182497380584E-2</v>
      </c>
      <c r="O250" s="35">
        <f>IFERROR(('Tor Emp Adj'!O250/'Tor Emp Adj'!J250)^(1/5)-1,"n/a")</f>
        <v>5.0088832472920508E-2</v>
      </c>
      <c r="P250" s="35">
        <f>IFERROR(('Tor Emp Adj'!P250/'Tor Emp Adj'!K250)^(1/5)-1,"n/a")</f>
        <v>9.4727968162389153E-2</v>
      </c>
      <c r="Q250" s="35">
        <f>IFERROR(('Tor Emp Adj'!Q250/'Tor Emp Adj'!L250)^(1/5)-1,"n/a")</f>
        <v>-4.6663491517011657E-2</v>
      </c>
      <c r="R250" s="35">
        <f>IFERROR(('Tor Emp Adj'!R250/'Tor Emp Adj'!M250)^(1/5)-1,"n/a")</f>
        <v>-9.9453709776720078E-3</v>
      </c>
      <c r="S250" s="35">
        <f>IFERROR(('Tor Emp Adj'!S250/'Tor Emp Adj'!N250)^(1/5)-1,"n/a")</f>
        <v>-1.3226765185232026E-2</v>
      </c>
      <c r="T250" s="35">
        <f>IFERROR(('Tor Emp Adj'!T250/'Tor Emp Adj'!O250)^(1/5)-1,"n/a")</f>
        <v>6.4730403886277488E-2</v>
      </c>
      <c r="U250" s="35">
        <f>IFERROR(('Tor Emp Adj'!U250/'Tor Emp Adj'!P250)^(1/5)-1,"n/a")</f>
        <v>2.8979981729186699E-2</v>
      </c>
      <c r="V250" s="35">
        <f>IFERROR(('Tor Emp Adj'!V250/'Tor Emp Adj'!Q250)^(1/5)-1,"n/a")</f>
        <v>7.9393504191149322E-2</v>
      </c>
      <c r="W250" s="35">
        <f>IFERROR(('Tor Emp Adj'!W250/'Tor Emp Adj'!R250)^(1/5)-1,"n/a")</f>
        <v>6.0107406884783332E-2</v>
      </c>
      <c r="X250" s="35">
        <f>IFERROR(('Tor Emp Adj'!X250/'Tor Emp Adj'!S250)^(1/5)-1,"n/a")</f>
        <v>7.9945036702349537E-2</v>
      </c>
      <c r="Y250" s="35">
        <f>IFERROR(('Tor Emp Adj'!Y250/'Tor Emp Adj'!T250)^(1/5)-1,"n/a")</f>
        <v>1.1115254952944076E-2</v>
      </c>
    </row>
    <row r="251" spans="1:25" x14ac:dyDescent="0.25">
      <c r="A251" t="s">
        <v>572</v>
      </c>
      <c r="B251" s="137">
        <f t="shared" si="4"/>
        <v>524</v>
      </c>
      <c r="C251" s="133">
        <v>524</v>
      </c>
      <c r="D251" s="65"/>
      <c r="E251" s="65"/>
      <c r="F251" s="65"/>
      <c r="G251" s="65"/>
      <c r="H251" s="65"/>
      <c r="I251" s="70">
        <f>IFERROR(('Tor Emp Adj'!I251/'Tor Emp Adj'!D251)^(1/5)-1,"n/a")</f>
        <v>-3.3318421785594299E-2</v>
      </c>
      <c r="J251" s="70">
        <f>IFERROR(('Tor Emp Adj'!J251/'Tor Emp Adj'!E251)^(1/5)-1,"n/a")</f>
        <v>-8.5089773406785474E-2</v>
      </c>
      <c r="K251" s="70">
        <f>IFERROR(('Tor Emp Adj'!K251/'Tor Emp Adj'!F251)^(1/5)-1,"n/a")</f>
        <v>4.0959462306804362E-3</v>
      </c>
      <c r="L251" s="70">
        <f>IFERROR(('Tor Emp Adj'!L251/'Tor Emp Adj'!G251)^(1/5)-1,"n/a")</f>
        <v>0.12092860591317534</v>
      </c>
      <c r="M251" s="35">
        <f>IFERROR(('Tor Emp Adj'!M251/'Tor Emp Adj'!H251)^(1/5)-1,"n/a")</f>
        <v>0.14162952080149149</v>
      </c>
      <c r="N251" s="35">
        <f>IFERROR(('Tor Emp Adj'!N251/'Tor Emp Adj'!I251)^(1/5)-1,"n/a")</f>
        <v>8.5785559912843423E-2</v>
      </c>
      <c r="O251" s="35">
        <f>IFERROR(('Tor Emp Adj'!O251/'Tor Emp Adj'!J251)^(1/5)-1,"n/a")</f>
        <v>0.18508909447711752</v>
      </c>
      <c r="P251" s="35">
        <f>IFERROR(('Tor Emp Adj'!P251/'Tor Emp Adj'!K251)^(1/5)-1,"n/a")</f>
        <v>0.1530399594814309</v>
      </c>
      <c r="Q251" s="35">
        <f>IFERROR(('Tor Emp Adj'!Q251/'Tor Emp Adj'!L251)^(1/5)-1,"n/a")</f>
        <v>-4.0966434116541883E-2</v>
      </c>
      <c r="R251" s="35">
        <f>IFERROR(('Tor Emp Adj'!R251/'Tor Emp Adj'!M251)^(1/5)-1,"n/a")</f>
        <v>-2.4600606670234781E-2</v>
      </c>
      <c r="S251" s="35">
        <f>IFERROR(('Tor Emp Adj'!S251/'Tor Emp Adj'!N251)^(1/5)-1,"n/a")</f>
        <v>6.3544575334597564E-3</v>
      </c>
      <c r="T251" s="35">
        <f>IFERROR(('Tor Emp Adj'!T251/'Tor Emp Adj'!O251)^(1/5)-1,"n/a")</f>
        <v>-3.1868351732456168E-2</v>
      </c>
      <c r="U251" s="35">
        <f>IFERROR(('Tor Emp Adj'!U251/'Tor Emp Adj'!P251)^(1/5)-1,"n/a")</f>
        <v>-5.5300890606993947E-2</v>
      </c>
      <c r="V251" s="35">
        <f>IFERROR(('Tor Emp Adj'!V251/'Tor Emp Adj'!Q251)^(1/5)-1,"n/a")</f>
        <v>-5.0436135070915933E-3</v>
      </c>
      <c r="W251" s="35">
        <f>IFERROR(('Tor Emp Adj'!W251/'Tor Emp Adj'!R251)^(1/5)-1,"n/a")</f>
        <v>-1.8789327254815635E-3</v>
      </c>
      <c r="X251" s="35">
        <f>IFERROR(('Tor Emp Adj'!X251/'Tor Emp Adj'!S251)^(1/5)-1,"n/a")</f>
        <v>-7.0638897672363754E-3</v>
      </c>
      <c r="Y251" s="35">
        <f>IFERROR(('Tor Emp Adj'!Y251/'Tor Emp Adj'!T251)^(1/5)-1,"n/a")</f>
        <v>-1.7800977553014796E-2</v>
      </c>
    </row>
    <row r="252" spans="1:25" x14ac:dyDescent="0.25">
      <c r="A252" t="s">
        <v>573</v>
      </c>
      <c r="B252" s="137">
        <f t="shared" si="4"/>
        <v>5241</v>
      </c>
      <c r="C252" s="133">
        <v>5241</v>
      </c>
      <c r="D252" s="65"/>
      <c r="E252" s="65"/>
      <c r="F252" s="65"/>
      <c r="G252" s="65"/>
      <c r="H252" s="65"/>
      <c r="I252" s="70">
        <f>IFERROR(('Tor Emp Adj'!I252/'Tor Emp Adj'!D252)^(1/5)-1,"n/a")</f>
        <v>-6.457337743204683E-2</v>
      </c>
      <c r="J252" s="70">
        <f>IFERROR(('Tor Emp Adj'!J252/'Tor Emp Adj'!E252)^(1/5)-1,"n/a")</f>
        <v>-0.10483201375831896</v>
      </c>
      <c r="K252" s="70">
        <f>IFERROR(('Tor Emp Adj'!K252/'Tor Emp Adj'!F252)^(1/5)-1,"n/a")</f>
        <v>1.0510509033416326E-2</v>
      </c>
      <c r="L252" s="70">
        <f>IFERROR(('Tor Emp Adj'!L252/'Tor Emp Adj'!G252)^(1/5)-1,"n/a")</f>
        <v>6.6734762225683308E-2</v>
      </c>
      <c r="M252" s="35">
        <f>IFERROR(('Tor Emp Adj'!M252/'Tor Emp Adj'!H252)^(1/5)-1,"n/a")</f>
        <v>8.3238450285312737E-2</v>
      </c>
      <c r="N252" s="35">
        <f>IFERROR(('Tor Emp Adj'!N252/'Tor Emp Adj'!I252)^(1/5)-1,"n/a")</f>
        <v>6.4208569013373573E-2</v>
      </c>
      <c r="O252" s="35">
        <f>IFERROR(('Tor Emp Adj'!O252/'Tor Emp Adj'!J252)^(1/5)-1,"n/a")</f>
        <v>0.17868635564062885</v>
      </c>
      <c r="P252" s="35">
        <f>IFERROR(('Tor Emp Adj'!P252/'Tor Emp Adj'!K252)^(1/5)-1,"n/a")</f>
        <v>0.13344741724467468</v>
      </c>
      <c r="Q252" s="35">
        <f>IFERROR(('Tor Emp Adj'!Q252/'Tor Emp Adj'!L252)^(1/5)-1,"n/a")</f>
        <v>-1.3801162967353342E-2</v>
      </c>
      <c r="R252" s="35">
        <f>IFERROR(('Tor Emp Adj'!R252/'Tor Emp Adj'!M252)^(1/5)-1,"n/a")</f>
        <v>1.3227574916364171E-2</v>
      </c>
      <c r="S252" s="35">
        <f>IFERROR(('Tor Emp Adj'!S252/'Tor Emp Adj'!N252)^(1/5)-1,"n/a")</f>
        <v>7.938173478230226E-4</v>
      </c>
      <c r="T252" s="35">
        <f>IFERROR(('Tor Emp Adj'!T252/'Tor Emp Adj'!O252)^(1/5)-1,"n/a")</f>
        <v>-4.5280806031606002E-2</v>
      </c>
      <c r="U252" s="35">
        <f>IFERROR(('Tor Emp Adj'!U252/'Tor Emp Adj'!P252)^(1/5)-1,"n/a")</f>
        <v>-6.3271914137213114E-2</v>
      </c>
      <c r="V252" s="35">
        <f>IFERROR(('Tor Emp Adj'!V252/'Tor Emp Adj'!Q252)^(1/5)-1,"n/a")</f>
        <v>1.9064811148374883E-3</v>
      </c>
      <c r="W252" s="35">
        <f>IFERROR(('Tor Emp Adj'!W252/'Tor Emp Adj'!R252)^(1/5)-1,"n/a")</f>
        <v>-3.3411154129632914E-2</v>
      </c>
      <c r="X252" s="35">
        <f>IFERROR(('Tor Emp Adj'!X252/'Tor Emp Adj'!S252)^(1/5)-1,"n/a")</f>
        <v>-6.6603354420760041E-3</v>
      </c>
      <c r="Y252" s="35">
        <f>IFERROR(('Tor Emp Adj'!Y252/'Tor Emp Adj'!T252)^(1/5)-1,"n/a")</f>
        <v>-5.0187313657087396E-3</v>
      </c>
    </row>
    <row r="253" spans="1:25" x14ac:dyDescent="0.25">
      <c r="A253" t="s">
        <v>574</v>
      </c>
      <c r="B253" s="137">
        <f t="shared" si="4"/>
        <v>5242</v>
      </c>
      <c r="C253" s="133">
        <v>5242</v>
      </c>
      <c r="D253" s="65"/>
      <c r="E253" s="65"/>
      <c r="F253" s="65"/>
      <c r="G253" s="65"/>
      <c r="H253" s="65"/>
      <c r="I253" s="70">
        <f>IFERROR(('Tor Emp Adj'!I253/'Tor Emp Adj'!D253)^(1/5)-1,"n/a")</f>
        <v>0.15947060462528695</v>
      </c>
      <c r="J253" s="70">
        <f>IFERROR(('Tor Emp Adj'!J253/'Tor Emp Adj'!E253)^(1/5)-1,"n/a")</f>
        <v>5.7691518593230295E-3</v>
      </c>
      <c r="K253" s="70">
        <f>IFERROR(('Tor Emp Adj'!K253/'Tor Emp Adj'!F253)^(1/5)-1,"n/a")</f>
        <v>-1.5346364712881422E-2</v>
      </c>
      <c r="L253" s="70">
        <f>IFERROR(('Tor Emp Adj'!L253/'Tor Emp Adj'!G253)^(1/5)-1,"n/a")</f>
        <v>0.26158455944031034</v>
      </c>
      <c r="M253" s="35">
        <f>IFERROR(('Tor Emp Adj'!M253/'Tor Emp Adj'!H253)^(1/5)-1,"n/a")</f>
        <v>0.2786944476581994</v>
      </c>
      <c r="N253" s="35">
        <f>IFERROR(('Tor Emp Adj'!N253/'Tor Emp Adj'!I253)^(1/5)-1,"n/a")</f>
        <v>0.15254439915630869</v>
      </c>
      <c r="O253" s="35">
        <f>IFERROR(('Tor Emp Adj'!O253/'Tor Emp Adj'!J253)^(1/5)-1,"n/a")</f>
        <v>0.21842933869669956</v>
      </c>
      <c r="P253" s="35">
        <f>IFERROR(('Tor Emp Adj'!P253/'Tor Emp Adj'!K253)^(1/5)-1,"n/a")</f>
        <v>0.21443371129755318</v>
      </c>
      <c r="Q253" s="35">
        <f>IFERROR(('Tor Emp Adj'!Q253/'Tor Emp Adj'!L253)^(1/5)-1,"n/a")</f>
        <v>-8.4607933256586998E-2</v>
      </c>
      <c r="R253" s="35">
        <f>IFERROR(('Tor Emp Adj'!R253/'Tor Emp Adj'!M253)^(1/5)-1,"n/a")</f>
        <v>-8.1082488366443495E-2</v>
      </c>
      <c r="S253" s="35">
        <f>IFERROR(('Tor Emp Adj'!S253/'Tor Emp Adj'!N253)^(1/5)-1,"n/a")</f>
        <v>1.7928414072526433E-2</v>
      </c>
      <c r="T253" s="35">
        <f>IFERROR(('Tor Emp Adj'!T253/'Tor Emp Adj'!O253)^(1/5)-1,"n/a")</f>
        <v>-1.666551216404355E-3</v>
      </c>
      <c r="U253" s="35">
        <f>IFERROR(('Tor Emp Adj'!U253/'Tor Emp Adj'!P253)^(1/5)-1,"n/a")</f>
        <v>-3.9572459258726767E-2</v>
      </c>
      <c r="V253" s="35">
        <f>IFERROR(('Tor Emp Adj'!V253/'Tor Emp Adj'!Q253)^(1/5)-1,"n/a")</f>
        <v>-1.6433680559310604E-2</v>
      </c>
      <c r="W253" s="35">
        <f>IFERROR(('Tor Emp Adj'!W253/'Tor Emp Adj'!R253)^(1/5)-1,"n/a")</f>
        <v>5.3506962202988673E-2</v>
      </c>
      <c r="X253" s="35">
        <f>IFERROR(('Tor Emp Adj'!X253/'Tor Emp Adj'!S253)^(1/5)-1,"n/a")</f>
        <v>-7.6085152997608096E-3</v>
      </c>
      <c r="Y253" s="35">
        <f>IFERROR(('Tor Emp Adj'!Y253/'Tor Emp Adj'!T253)^(1/5)-1,"n/a")</f>
        <v>-4.5075097329889791E-2</v>
      </c>
    </row>
    <row r="254" spans="1:25" x14ac:dyDescent="0.25">
      <c r="A254" t="s">
        <v>575</v>
      </c>
      <c r="B254" s="137" t="s">
        <v>204</v>
      </c>
      <c r="C254" s="133">
        <v>526</v>
      </c>
      <c r="D254" s="65"/>
      <c r="E254" s="65"/>
      <c r="F254" s="65"/>
      <c r="G254" s="65"/>
      <c r="H254" s="65"/>
      <c r="I254" s="70" t="str">
        <f>IFERROR(('Tor Emp Adj'!I254/'Tor Emp Adj'!D254)^(1/5)-1,"n/a")</f>
        <v>n/a</v>
      </c>
      <c r="J254" s="70" t="str">
        <f>IFERROR(('Tor Emp Adj'!J254/'Tor Emp Adj'!E254)^(1/5)-1,"n/a")</f>
        <v>n/a</v>
      </c>
      <c r="K254" s="70" t="str">
        <f>IFERROR(('Tor Emp Adj'!K254/'Tor Emp Adj'!F254)^(1/5)-1,"n/a")</f>
        <v>n/a</v>
      </c>
      <c r="L254" s="70" t="str">
        <f>IFERROR(('Tor Emp Adj'!L254/'Tor Emp Adj'!G254)^(1/5)-1,"n/a")</f>
        <v>n/a</v>
      </c>
      <c r="M254" s="35" t="str">
        <f>IFERROR(('Tor Emp Adj'!M254/'Tor Emp Adj'!H254)^(1/5)-1,"n/a")</f>
        <v>n/a</v>
      </c>
      <c r="N254" s="35" t="str">
        <f>IFERROR(('Tor Emp Adj'!N254/'Tor Emp Adj'!I254)^(1/5)-1,"n/a")</f>
        <v>n/a</v>
      </c>
      <c r="O254" s="35" t="str">
        <f>IFERROR(('Tor Emp Adj'!O254/'Tor Emp Adj'!J254)^(1/5)-1,"n/a")</f>
        <v>n/a</v>
      </c>
      <c r="P254" s="35" t="str">
        <f>IFERROR(('Tor Emp Adj'!P254/'Tor Emp Adj'!K254)^(1/5)-1,"n/a")</f>
        <v>n/a</v>
      </c>
      <c r="Q254" s="35" t="str">
        <f>IFERROR(('Tor Emp Adj'!Q254/'Tor Emp Adj'!L254)^(1/5)-1,"n/a")</f>
        <v>n/a</v>
      </c>
      <c r="R254" s="35" t="str">
        <f>IFERROR(('Tor Emp Adj'!R254/'Tor Emp Adj'!M254)^(1/5)-1,"n/a")</f>
        <v>n/a</v>
      </c>
      <c r="S254" s="35" t="str">
        <f>IFERROR(('Tor Emp Adj'!S254/'Tor Emp Adj'!N254)^(1/5)-1,"n/a")</f>
        <v>n/a</v>
      </c>
      <c r="T254" s="35" t="str">
        <f>IFERROR(('Tor Emp Adj'!T254/'Tor Emp Adj'!O254)^(1/5)-1,"n/a")</f>
        <v>n/a</v>
      </c>
      <c r="U254" s="35">
        <f>IFERROR(('Tor Emp Adj'!U254/'Tor Emp Adj'!P254)^(1/5)-1,"n/a")</f>
        <v>-1.627498142743089E-2</v>
      </c>
      <c r="V254" s="35">
        <f>IFERROR(('Tor Emp Adj'!V254/'Tor Emp Adj'!Q254)^(1/5)-1,"n/a")</f>
        <v>-1</v>
      </c>
      <c r="W254" s="35">
        <f>IFERROR(('Tor Emp Adj'!W254/'Tor Emp Adj'!R254)^(1/5)-1,"n/a")</f>
        <v>-9.334999834668567E-3</v>
      </c>
      <c r="X254" s="35" t="str">
        <f>IFERROR(('Tor Emp Adj'!X254/'Tor Emp Adj'!S254)^(1/5)-1,"n/a")</f>
        <v>n/a</v>
      </c>
      <c r="Y254" s="35">
        <f>IFERROR(('Tor Emp Adj'!Y254/'Tor Emp Adj'!T254)^(1/5)-1,"n/a")</f>
        <v>-1</v>
      </c>
    </row>
    <row r="255" spans="1:25" x14ac:dyDescent="0.25">
      <c r="A255" s="106" t="s">
        <v>492</v>
      </c>
      <c r="B255" s="129"/>
      <c r="C255" s="130"/>
      <c r="D255" s="141"/>
      <c r="E255" s="141"/>
      <c r="F255" s="141"/>
      <c r="G255" s="141"/>
      <c r="H255" s="141"/>
      <c r="I255" s="159"/>
      <c r="J255" s="159"/>
      <c r="K255" s="159"/>
      <c r="L255" s="159"/>
      <c r="M255" s="162"/>
      <c r="N255" s="162"/>
      <c r="O255" s="162"/>
      <c r="P255" s="162"/>
      <c r="Q255" s="162"/>
      <c r="R255" s="162"/>
      <c r="S255" s="162"/>
      <c r="T255" s="162"/>
      <c r="U255" s="162"/>
      <c r="V255" s="162"/>
      <c r="W255" s="162"/>
      <c r="X255" s="162"/>
      <c r="Y255" s="162"/>
    </row>
    <row r="256" spans="1:25" x14ac:dyDescent="0.25">
      <c r="A256" t="s">
        <v>576</v>
      </c>
      <c r="B256" s="132">
        <f t="shared" ref="B256:B257" si="5">VALUE(LEFT(C256,4))</f>
        <v>311</v>
      </c>
      <c r="C256" s="133">
        <v>311</v>
      </c>
      <c r="D256" s="65"/>
      <c r="E256" s="65"/>
      <c r="F256" s="65"/>
      <c r="G256" s="65"/>
      <c r="H256" s="65"/>
      <c r="I256" s="70">
        <f>IFERROR(('Tor Emp Adj'!I256/'Tor Emp Adj'!D256)^(1/5)-1,"n/a")</f>
        <v>5.5043150759999326E-2</v>
      </c>
      <c r="J256" s="70">
        <f>IFERROR(('Tor Emp Adj'!J256/'Tor Emp Adj'!E256)^(1/5)-1,"n/a")</f>
        <v>-9.106567582654046E-3</v>
      </c>
      <c r="K256" s="70">
        <f>IFERROR(('Tor Emp Adj'!K256/'Tor Emp Adj'!F256)^(1/5)-1,"n/a")</f>
        <v>6.0570460355983125E-2</v>
      </c>
      <c r="L256" s="70">
        <f>IFERROR(('Tor Emp Adj'!L256/'Tor Emp Adj'!G256)^(1/5)-1,"n/a")</f>
        <v>0.12674344690980899</v>
      </c>
      <c r="M256" s="35">
        <f>IFERROR(('Tor Emp Adj'!M256/'Tor Emp Adj'!H256)^(1/5)-1,"n/a")</f>
        <v>6.7781538813994624E-2</v>
      </c>
      <c r="N256" s="35">
        <f>IFERROR(('Tor Emp Adj'!N256/'Tor Emp Adj'!I256)^(1/5)-1,"n/a")</f>
        <v>2.0511353853240433E-2</v>
      </c>
      <c r="O256" s="35">
        <f>IFERROR(('Tor Emp Adj'!O256/'Tor Emp Adj'!J256)^(1/5)-1,"n/a")</f>
        <v>0.10606602681447841</v>
      </c>
      <c r="P256" s="35">
        <f>IFERROR(('Tor Emp Adj'!P256/'Tor Emp Adj'!K256)^(1/5)-1,"n/a")</f>
        <v>2.7427255662961336E-2</v>
      </c>
      <c r="Q256" s="35">
        <f>IFERROR(('Tor Emp Adj'!Q256/'Tor Emp Adj'!L256)^(1/5)-1,"n/a")</f>
        <v>-9.4411552576070812E-2</v>
      </c>
      <c r="R256" s="35">
        <f>IFERROR(('Tor Emp Adj'!R256/'Tor Emp Adj'!M256)^(1/5)-1,"n/a")</f>
        <v>-5.0502021701290589E-2</v>
      </c>
      <c r="S256" s="35">
        <f>IFERROR(('Tor Emp Adj'!S256/'Tor Emp Adj'!N256)^(1/5)-1,"n/a")</f>
        <v>4.9208270731547099E-2</v>
      </c>
      <c r="T256" s="35">
        <f>IFERROR(('Tor Emp Adj'!T256/'Tor Emp Adj'!O256)^(1/5)-1,"n/a")</f>
        <v>-3.9334970331124874E-2</v>
      </c>
      <c r="U256" s="35">
        <f>IFERROR(('Tor Emp Adj'!U256/'Tor Emp Adj'!P256)^(1/5)-1,"n/a")</f>
        <v>2.7215309354646555E-2</v>
      </c>
      <c r="V256" s="35">
        <f>IFERROR(('Tor Emp Adj'!V256/'Tor Emp Adj'!Q256)^(1/5)-1,"n/a")</f>
        <v>6.1621733944828172E-2</v>
      </c>
      <c r="W256" s="35">
        <f>IFERROR(('Tor Emp Adj'!W256/'Tor Emp Adj'!R256)^(1/5)-1,"n/a")</f>
        <v>2.3127707819391663E-2</v>
      </c>
      <c r="X256" s="35">
        <f>IFERROR(('Tor Emp Adj'!X256/'Tor Emp Adj'!S256)^(1/5)-1,"n/a")</f>
        <v>-0.11831930506852328</v>
      </c>
      <c r="Y256" s="35">
        <f>IFERROR(('Tor Emp Adj'!Y256/'Tor Emp Adj'!T256)^(1/5)-1,"n/a")</f>
        <v>-3.794611768033751E-2</v>
      </c>
    </row>
    <row r="257" spans="1:25" x14ac:dyDescent="0.25">
      <c r="A257" t="s">
        <v>577</v>
      </c>
      <c r="B257" s="132">
        <f t="shared" si="5"/>
        <v>3121</v>
      </c>
      <c r="C257" s="133">
        <v>3121</v>
      </c>
      <c r="D257" s="65"/>
      <c r="E257" s="65"/>
      <c r="F257" s="65"/>
      <c r="G257" s="65"/>
      <c r="H257" s="65"/>
      <c r="I257" s="70">
        <f>IFERROR(('Tor Emp Adj'!I257/'Tor Emp Adj'!D257)^(1/5)-1,"n/a")</f>
        <v>-1.4053134617738827E-2</v>
      </c>
      <c r="J257" s="70">
        <f>IFERROR(('Tor Emp Adj'!J257/'Tor Emp Adj'!E257)^(1/5)-1,"n/a")</f>
        <v>-5.5765592547565301E-2</v>
      </c>
      <c r="K257" s="70">
        <f>IFERROR(('Tor Emp Adj'!K257/'Tor Emp Adj'!F257)^(1/5)-1,"n/a")</f>
        <v>-1</v>
      </c>
      <c r="L257" s="70">
        <f>IFERROR(('Tor Emp Adj'!L257/'Tor Emp Adj'!G257)^(1/5)-1,"n/a")</f>
        <v>0.13514033290089311</v>
      </c>
      <c r="M257" s="35">
        <f>IFERROR(('Tor Emp Adj'!M257/'Tor Emp Adj'!H257)^(1/5)-1,"n/a")</f>
        <v>7.7675493014119912E-2</v>
      </c>
      <c r="N257" s="35">
        <f>IFERROR(('Tor Emp Adj'!N257/'Tor Emp Adj'!I257)^(1/5)-1,"n/a")</f>
        <v>9.4298776699964559E-2</v>
      </c>
      <c r="O257" s="35">
        <f>IFERROR(('Tor Emp Adj'!O257/'Tor Emp Adj'!J257)^(1/5)-1,"n/a")</f>
        <v>4.133713550085405E-3</v>
      </c>
      <c r="P257" s="35" t="str">
        <f>IFERROR(('Tor Emp Adj'!P257/'Tor Emp Adj'!K257)^(1/5)-1,"n/a")</f>
        <v>n/a</v>
      </c>
      <c r="Q257" s="35">
        <f>IFERROR(('Tor Emp Adj'!Q257/'Tor Emp Adj'!L257)^(1/5)-1,"n/a")</f>
        <v>-0.13726991964306334</v>
      </c>
      <c r="R257" s="35">
        <f>IFERROR(('Tor Emp Adj'!R257/'Tor Emp Adj'!M257)^(1/5)-1,"n/a")</f>
        <v>-7.0902716793029286E-2</v>
      </c>
      <c r="S257" s="35">
        <f>IFERROR(('Tor Emp Adj'!S257/'Tor Emp Adj'!N257)^(1/5)-1,"n/a")</f>
        <v>-2.26009329999729E-2</v>
      </c>
      <c r="T257" s="35">
        <f>IFERROR(('Tor Emp Adj'!T257/'Tor Emp Adj'!O257)^(1/5)-1,"n/a")</f>
        <v>-4.6725400793985128E-2</v>
      </c>
      <c r="U257" s="35" t="str">
        <f>IFERROR(('Tor Emp Adj'!U257/'Tor Emp Adj'!P257)^(1/5)-1,"n/a")</f>
        <v>n/a</v>
      </c>
      <c r="V257" s="35">
        <f>IFERROR(('Tor Emp Adj'!V257/'Tor Emp Adj'!Q257)^(1/5)-1,"n/a")</f>
        <v>0.2338111425473004</v>
      </c>
      <c r="W257" s="35">
        <f>IFERROR(('Tor Emp Adj'!W257/'Tor Emp Adj'!R257)^(1/5)-1,"n/a")</f>
        <v>0.22459940752054108</v>
      </c>
      <c r="X257" s="35">
        <f>IFERROR(('Tor Emp Adj'!X257/'Tor Emp Adj'!S257)^(1/5)-1,"n/a")</f>
        <v>-4.8067494094626961E-2</v>
      </c>
      <c r="Y257" s="35">
        <f>IFERROR(('Tor Emp Adj'!Y257/'Tor Emp Adj'!T257)^(1/5)-1,"n/a")</f>
        <v>-1</v>
      </c>
    </row>
    <row r="258" spans="1:25" x14ac:dyDescent="0.25">
      <c r="A258" s="106" t="s">
        <v>537</v>
      </c>
      <c r="B258" s="129"/>
      <c r="C258" s="130"/>
      <c r="D258" s="141"/>
      <c r="E258" s="141"/>
      <c r="F258" s="141"/>
      <c r="G258" s="141"/>
      <c r="H258" s="141"/>
      <c r="I258" s="159"/>
      <c r="J258" s="159"/>
      <c r="K258" s="159"/>
      <c r="L258" s="159"/>
      <c r="M258" s="162"/>
      <c r="N258" s="162"/>
      <c r="O258" s="162"/>
      <c r="P258" s="162"/>
      <c r="Q258" s="162"/>
      <c r="R258" s="162"/>
      <c r="S258" s="162"/>
      <c r="T258" s="162"/>
      <c r="U258" s="162"/>
      <c r="V258" s="162"/>
      <c r="W258" s="162"/>
      <c r="X258" s="162"/>
      <c r="Y258" s="162"/>
    </row>
    <row r="259" spans="1:25" x14ac:dyDescent="0.25">
      <c r="A259" t="s">
        <v>578</v>
      </c>
      <c r="B259" s="137">
        <f t="shared" ref="B259:B263" si="6">VALUE(LEFT(C259,4))</f>
        <v>3254</v>
      </c>
      <c r="C259" s="133">
        <v>3254</v>
      </c>
      <c r="D259" s="142"/>
      <c r="E259" s="142"/>
      <c r="F259" s="142"/>
      <c r="G259" s="142"/>
      <c r="H259" s="142"/>
      <c r="I259" s="160">
        <f>IFERROR(('Tor Emp Adj'!I259/'Tor Emp Adj'!D259)^(1/5)-1,"n/a")</f>
        <v>0.10215535013281341</v>
      </c>
      <c r="J259" s="160">
        <f>IFERROR(('Tor Emp Adj'!J259/'Tor Emp Adj'!E259)^(1/5)-1,"n/a")</f>
        <v>-2.3827529044592843E-2</v>
      </c>
      <c r="K259" s="160">
        <f>IFERROR(('Tor Emp Adj'!K259/'Tor Emp Adj'!F259)^(1/5)-1,"n/a")</f>
        <v>2.5700611222063463E-2</v>
      </c>
      <c r="L259" s="160">
        <f>IFERROR(('Tor Emp Adj'!L259/'Tor Emp Adj'!G259)^(1/5)-1,"n/a")</f>
        <v>9.3707719102510856E-2</v>
      </c>
      <c r="M259" s="161">
        <f>IFERROR(('Tor Emp Adj'!M259/'Tor Emp Adj'!H259)^(1/5)-1,"n/a")</f>
        <v>0.11119096572161502</v>
      </c>
      <c r="N259" s="35">
        <f>IFERROR(('Tor Emp Adj'!N259/'Tor Emp Adj'!I259)^(1/5)-1,"n/a")</f>
        <v>3.1549032707907099E-3</v>
      </c>
      <c r="O259" s="35">
        <f>IFERROR(('Tor Emp Adj'!O259/'Tor Emp Adj'!J259)^(1/5)-1,"n/a")</f>
        <v>1.099756054959844E-2</v>
      </c>
      <c r="P259" s="35">
        <f>IFERROR(('Tor Emp Adj'!P259/'Tor Emp Adj'!K259)^(1/5)-1,"n/a")</f>
        <v>-1.0071696704325728E-3</v>
      </c>
      <c r="Q259" s="35">
        <f>IFERROR(('Tor Emp Adj'!Q259/'Tor Emp Adj'!L259)^(1/5)-1,"n/a")</f>
        <v>-4.9306971966906143E-2</v>
      </c>
      <c r="R259" s="35">
        <f>IFERROR(('Tor Emp Adj'!R259/'Tor Emp Adj'!M259)^(1/5)-1,"n/a")</f>
        <v>-4.9195320366477446E-3</v>
      </c>
      <c r="S259" s="35">
        <f>IFERROR(('Tor Emp Adj'!S259/'Tor Emp Adj'!N259)^(1/5)-1,"n/a")</f>
        <v>3.3548117728927407E-2</v>
      </c>
      <c r="T259" s="35">
        <f>IFERROR(('Tor Emp Adj'!T259/'Tor Emp Adj'!O259)^(1/5)-1,"n/a")</f>
        <v>4.6751933977132953E-2</v>
      </c>
      <c r="U259" s="35">
        <f>IFERROR(('Tor Emp Adj'!U259/'Tor Emp Adj'!P259)^(1/5)-1,"n/a")</f>
        <v>8.0226749046190093E-2</v>
      </c>
      <c r="V259" s="35">
        <f>IFERROR(('Tor Emp Adj'!V259/'Tor Emp Adj'!Q259)^(1/5)-1,"n/a")</f>
        <v>-6.0410637585632143E-2</v>
      </c>
      <c r="W259" s="35">
        <f>IFERROR(('Tor Emp Adj'!W259/'Tor Emp Adj'!R259)^(1/5)-1,"n/a")</f>
        <v>-5.9141182418282923E-2</v>
      </c>
      <c r="X259" s="35">
        <f>IFERROR(('Tor Emp Adj'!X259/'Tor Emp Adj'!S259)^(1/5)-1,"n/a")</f>
        <v>-1.8215287270969549E-2</v>
      </c>
      <c r="Y259" s="35">
        <f>IFERROR(('Tor Emp Adj'!Y259/'Tor Emp Adj'!T259)^(1/5)-1,"n/a")</f>
        <v>1.9657050851379809E-2</v>
      </c>
    </row>
    <row r="260" spans="1:25" x14ac:dyDescent="0.25">
      <c r="A260" t="s">
        <v>384</v>
      </c>
      <c r="B260" s="137" t="s">
        <v>193</v>
      </c>
      <c r="C260" s="133">
        <v>334512</v>
      </c>
      <c r="D260" s="142"/>
      <c r="E260" s="142"/>
      <c r="F260" s="142"/>
      <c r="G260" s="142"/>
      <c r="H260" s="142"/>
      <c r="I260" s="160" t="str">
        <f>IFERROR(('Tor Emp Adj'!I260/'Tor Emp Adj'!D260)^(1/5)-1,"n/a")</f>
        <v>n/a</v>
      </c>
      <c r="J260" s="160">
        <f>IFERROR(('Tor Emp Adj'!J260/'Tor Emp Adj'!E260)^(1/5)-1,"n/a")</f>
        <v>0.10087930667637024</v>
      </c>
      <c r="K260" s="160" t="str">
        <f>IFERROR(('Tor Emp Adj'!K260/'Tor Emp Adj'!F260)^(1/5)-1,"n/a")</f>
        <v>n/a</v>
      </c>
      <c r="L260" s="160">
        <f>IFERROR(('Tor Emp Adj'!L260/'Tor Emp Adj'!G260)^(1/5)-1,"n/a")</f>
        <v>-1</v>
      </c>
      <c r="M260" s="161">
        <f>IFERROR(('Tor Emp Adj'!M260/'Tor Emp Adj'!H260)^(1/5)-1,"n/a")</f>
        <v>-7.615284191450522E-2</v>
      </c>
      <c r="N260" s="35">
        <f>IFERROR(('Tor Emp Adj'!N260/'Tor Emp Adj'!I260)^(1/5)-1,"n/a")</f>
        <v>-1</v>
      </c>
      <c r="O260" s="35">
        <f>IFERROR(('Tor Emp Adj'!O260/'Tor Emp Adj'!J260)^(1/5)-1,"n/a")</f>
        <v>-1</v>
      </c>
      <c r="P260" s="35" t="str">
        <f>IFERROR(('Tor Emp Adj'!P260/'Tor Emp Adj'!K260)^(1/5)-1,"n/a")</f>
        <v>n/a</v>
      </c>
      <c r="Q260" s="35" t="str">
        <f>IFERROR(('Tor Emp Adj'!Q260/'Tor Emp Adj'!L260)^(1/5)-1,"n/a")</f>
        <v>n/a</v>
      </c>
      <c r="R260" s="35">
        <f>IFERROR(('Tor Emp Adj'!R260/'Tor Emp Adj'!M260)^(1/5)-1,"n/a")</f>
        <v>1.1483849450502959E-2</v>
      </c>
      <c r="S260" s="35" t="str">
        <f>IFERROR(('Tor Emp Adj'!S260/'Tor Emp Adj'!N260)^(1/5)-1,"n/a")</f>
        <v>n/a</v>
      </c>
      <c r="T260" s="35" t="str">
        <f>IFERROR(('Tor Emp Adj'!T260/'Tor Emp Adj'!O260)^(1/5)-1,"n/a")</f>
        <v>n/a</v>
      </c>
      <c r="U260" s="35" t="str">
        <f>IFERROR(('Tor Emp Adj'!U260/'Tor Emp Adj'!P260)^(1/5)-1,"n/a")</f>
        <v>n/a</v>
      </c>
      <c r="V260" s="35">
        <f>IFERROR(('Tor Emp Adj'!V260/'Tor Emp Adj'!Q260)^(1/5)-1,"n/a")</f>
        <v>3.8480935185894571E-2</v>
      </c>
      <c r="W260" s="35">
        <f>IFERROR(('Tor Emp Adj'!W260/'Tor Emp Adj'!R260)^(1/5)-1,"n/a")</f>
        <v>6.747884164687501E-2</v>
      </c>
      <c r="X260" s="35">
        <f>IFERROR(('Tor Emp Adj'!X260/'Tor Emp Adj'!S260)^(1/5)-1,"n/a")</f>
        <v>-1</v>
      </c>
      <c r="Y260" s="35" t="str">
        <f>IFERROR(('Tor Emp Adj'!Y260/'Tor Emp Adj'!T260)^(1/5)-1,"n/a")</f>
        <v>n/a</v>
      </c>
    </row>
    <row r="261" spans="1:25" x14ac:dyDescent="0.25">
      <c r="A261" t="s">
        <v>579</v>
      </c>
      <c r="B261" s="137">
        <f t="shared" si="6"/>
        <v>3391</v>
      </c>
      <c r="C261" s="133">
        <v>3391</v>
      </c>
      <c r="D261" s="142"/>
      <c r="E261" s="142"/>
      <c r="F261" s="142"/>
      <c r="G261" s="142"/>
      <c r="H261" s="142"/>
      <c r="I261" s="160">
        <f>IFERROR(('Tor Emp Adj'!I261/'Tor Emp Adj'!D261)^(1/5)-1,"n/a")</f>
        <v>3.3694753307450753E-2</v>
      </c>
      <c r="J261" s="160">
        <f>IFERROR(('Tor Emp Adj'!J261/'Tor Emp Adj'!E261)^(1/5)-1,"n/a")</f>
        <v>-1</v>
      </c>
      <c r="K261" s="160">
        <f>IFERROR(('Tor Emp Adj'!K261/'Tor Emp Adj'!F261)^(1/5)-1,"n/a")</f>
        <v>-4.1951332798596419E-2</v>
      </c>
      <c r="L261" s="160" t="str">
        <f>IFERROR(('Tor Emp Adj'!L261/'Tor Emp Adj'!G261)^(1/5)-1,"n/a")</f>
        <v>n/a</v>
      </c>
      <c r="M261" s="161">
        <f>IFERROR(('Tor Emp Adj'!M261/'Tor Emp Adj'!H261)^(1/5)-1,"n/a")</f>
        <v>2.3959678153075314E-2</v>
      </c>
      <c r="N261" s="35">
        <f>IFERROR(('Tor Emp Adj'!N261/'Tor Emp Adj'!I261)^(1/5)-1,"n/a")</f>
        <v>-1.8102971886062247E-2</v>
      </c>
      <c r="O261" s="35" t="str">
        <f>IFERROR(('Tor Emp Adj'!O261/'Tor Emp Adj'!J261)^(1/5)-1,"n/a")</f>
        <v>n/a</v>
      </c>
      <c r="P261" s="35">
        <f>IFERROR(('Tor Emp Adj'!P261/'Tor Emp Adj'!K261)^(1/5)-1,"n/a")</f>
        <v>-6.8624501710063845E-2</v>
      </c>
      <c r="Q261" s="35" t="str">
        <f>IFERROR(('Tor Emp Adj'!Q261/'Tor Emp Adj'!L261)^(1/5)-1,"n/a")</f>
        <v>n/a</v>
      </c>
      <c r="R261" s="35">
        <f>IFERROR(('Tor Emp Adj'!R261/'Tor Emp Adj'!M261)^(1/5)-1,"n/a")</f>
        <v>-9.8975721323896204E-2</v>
      </c>
      <c r="S261" s="35">
        <f>IFERROR(('Tor Emp Adj'!S261/'Tor Emp Adj'!N261)^(1/5)-1,"n/a")</f>
        <v>-8.3341786125282757E-3</v>
      </c>
      <c r="T261" s="35">
        <f>IFERROR(('Tor Emp Adj'!T261/'Tor Emp Adj'!O261)^(1/5)-1,"n/a")</f>
        <v>-5.1988334972522532E-3</v>
      </c>
      <c r="U261" s="35">
        <f>IFERROR(('Tor Emp Adj'!U261/'Tor Emp Adj'!P261)^(1/5)-1,"n/a")</f>
        <v>1.4966278614927608E-2</v>
      </c>
      <c r="V261" s="35">
        <f>IFERROR(('Tor Emp Adj'!V261/'Tor Emp Adj'!Q261)^(1/5)-1,"n/a")</f>
        <v>0.15010669986045899</v>
      </c>
      <c r="W261" s="35">
        <f>IFERROR(('Tor Emp Adj'!W261/'Tor Emp Adj'!R261)^(1/5)-1,"n/a")</f>
        <v>-3.0580590602072744E-2</v>
      </c>
      <c r="X261" s="35">
        <f>IFERROR(('Tor Emp Adj'!X261/'Tor Emp Adj'!S261)^(1/5)-1,"n/a")</f>
        <v>-1.9566810315365113E-2</v>
      </c>
      <c r="Y261" s="35">
        <f>IFERROR(('Tor Emp Adj'!Y261/'Tor Emp Adj'!T261)^(1/5)-1,"n/a")</f>
        <v>-9.6680114909420634E-2</v>
      </c>
    </row>
    <row r="262" spans="1:25" x14ac:dyDescent="0.25">
      <c r="A262" t="s">
        <v>467</v>
      </c>
      <c r="B262" s="137">
        <v>414</v>
      </c>
      <c r="C262" s="133">
        <v>414510</v>
      </c>
      <c r="D262" s="142"/>
      <c r="E262" s="142"/>
      <c r="F262" s="142"/>
      <c r="G262" s="142"/>
      <c r="H262" s="142"/>
      <c r="I262" s="160">
        <f>IFERROR(('Tor Emp Adj'!I262/'Tor Emp Adj'!D262)^(1/5)-1,"n/a")</f>
        <v>-1</v>
      </c>
      <c r="J262" s="160" t="str">
        <f>IFERROR(('Tor Emp Adj'!J262/'Tor Emp Adj'!E262)^(1/5)-1,"n/a")</f>
        <v>n/a</v>
      </c>
      <c r="K262" s="160">
        <f>IFERROR(('Tor Emp Adj'!K262/'Tor Emp Adj'!F262)^(1/5)-1,"n/a")</f>
        <v>-2.6464769748826944E-2</v>
      </c>
      <c r="L262" s="160">
        <f>IFERROR(('Tor Emp Adj'!L262/'Tor Emp Adj'!G262)^(1/5)-1,"n/a")</f>
        <v>2.4355372858166913E-2</v>
      </c>
      <c r="M262" s="161">
        <f>IFERROR(('Tor Emp Adj'!M262/'Tor Emp Adj'!H262)^(1/5)-1,"n/a")</f>
        <v>5.0819178362992545E-2</v>
      </c>
      <c r="N262" s="35" t="str">
        <f>IFERROR(('Tor Emp Adj'!N262/'Tor Emp Adj'!I262)^(1/5)-1,"n/a")</f>
        <v>n/a</v>
      </c>
      <c r="O262" s="35">
        <f>IFERROR(('Tor Emp Adj'!O262/'Tor Emp Adj'!J262)^(1/5)-1,"n/a")</f>
        <v>0.18199956255296001</v>
      </c>
      <c r="P262" s="35">
        <f>IFERROR(('Tor Emp Adj'!P262/'Tor Emp Adj'!K262)^(1/5)-1,"n/a")</f>
        <v>5.9769223476056066E-3</v>
      </c>
      <c r="Q262" s="35">
        <f>IFERROR(('Tor Emp Adj'!Q262/'Tor Emp Adj'!L262)^(1/5)-1,"n/a")</f>
        <v>4.3487533814403179E-2</v>
      </c>
      <c r="R262" s="35">
        <f>IFERROR(('Tor Emp Adj'!R262/'Tor Emp Adj'!M262)^(1/5)-1,"n/a")</f>
        <v>7.1698748145949676E-3</v>
      </c>
      <c r="S262" s="35">
        <f>IFERROR(('Tor Emp Adj'!S262/'Tor Emp Adj'!N262)^(1/5)-1,"n/a")</f>
        <v>-3.7635276301002718E-2</v>
      </c>
      <c r="T262" s="35">
        <f>IFERROR(('Tor Emp Adj'!T262/'Tor Emp Adj'!O262)^(1/5)-1,"n/a")</f>
        <v>-5.7982414538958693E-2</v>
      </c>
      <c r="U262" s="35">
        <f>IFERROR(('Tor Emp Adj'!U262/'Tor Emp Adj'!P262)^(1/5)-1,"n/a")</f>
        <v>0.13711076849887371</v>
      </c>
      <c r="V262" s="35">
        <f>IFERROR(('Tor Emp Adj'!V262/'Tor Emp Adj'!Q262)^(1/5)-1,"n/a")</f>
        <v>0.11673073896444941</v>
      </c>
      <c r="W262" s="35">
        <f>IFERROR(('Tor Emp Adj'!W262/'Tor Emp Adj'!R262)^(1/5)-1,"n/a")</f>
        <v>-4.6359129376537855E-2</v>
      </c>
      <c r="X262" s="35">
        <f>IFERROR(('Tor Emp Adj'!X262/'Tor Emp Adj'!S262)^(1/5)-1,"n/a")</f>
        <v>5.0859227101232474E-2</v>
      </c>
      <c r="Y262" s="35">
        <f>IFERROR(('Tor Emp Adj'!Y262/'Tor Emp Adj'!T262)^(1/5)-1,"n/a")</f>
        <v>-6.4672526317891887E-2</v>
      </c>
    </row>
    <row r="263" spans="1:25" x14ac:dyDescent="0.25">
      <c r="A263" t="s">
        <v>580</v>
      </c>
      <c r="B263" s="137">
        <f t="shared" si="6"/>
        <v>5417</v>
      </c>
      <c r="C263" s="133">
        <v>5417</v>
      </c>
      <c r="D263" s="142"/>
      <c r="E263" s="142"/>
      <c r="F263" s="142"/>
      <c r="G263" s="142"/>
      <c r="H263" s="142"/>
      <c r="I263" s="160" t="str">
        <f>IFERROR(('Tor Emp Adj'!I263/'Tor Emp Adj'!D263)^(1/5)-1,"n/a")</f>
        <v>n/a</v>
      </c>
      <c r="J263" s="160" t="str">
        <f>IFERROR(('Tor Emp Adj'!J263/'Tor Emp Adj'!E263)^(1/5)-1,"n/a")</f>
        <v>n/a</v>
      </c>
      <c r="K263" s="160" t="str">
        <f>IFERROR(('Tor Emp Adj'!K263/'Tor Emp Adj'!F263)^(1/5)-1,"n/a")</f>
        <v>n/a</v>
      </c>
      <c r="L263" s="160" t="str">
        <f>IFERROR(('Tor Emp Adj'!L263/'Tor Emp Adj'!G263)^(1/5)-1,"n/a")</f>
        <v>n/a</v>
      </c>
      <c r="M263" s="161" t="str">
        <f>IFERROR(('Tor Emp Adj'!M263/'Tor Emp Adj'!H263)^(1/5)-1,"n/a")</f>
        <v>n/a</v>
      </c>
      <c r="N263" s="35" t="str">
        <f>IFERROR(('Tor Emp Adj'!N263/'Tor Emp Adj'!I263)^(1/5)-1,"n/a")</f>
        <v>n/a</v>
      </c>
      <c r="O263" s="35">
        <f>IFERROR(('Tor Emp Adj'!O263/'Tor Emp Adj'!J263)^(1/5)-1,"n/a")</f>
        <v>0.17102243487358626</v>
      </c>
      <c r="P263" s="35" t="str">
        <f>IFERROR(('Tor Emp Adj'!P263/'Tor Emp Adj'!K263)^(1/5)-1,"n/a")</f>
        <v>n/a</v>
      </c>
      <c r="Q263" s="35">
        <f>IFERROR(('Tor Emp Adj'!Q263/'Tor Emp Adj'!L263)^(1/5)-1,"n/a")</f>
        <v>-1.734392670171836E-4</v>
      </c>
      <c r="R263" s="35">
        <f>IFERROR(('Tor Emp Adj'!R263/'Tor Emp Adj'!M263)^(1/5)-1,"n/a")</f>
        <v>0.10286267379336889</v>
      </c>
      <c r="S263" s="35">
        <f>IFERROR(('Tor Emp Adj'!S263/'Tor Emp Adj'!N263)^(1/5)-1,"n/a")</f>
        <v>-2.5144731177673907E-2</v>
      </c>
      <c r="T263" s="35">
        <f>IFERROR(('Tor Emp Adj'!T263/'Tor Emp Adj'!O263)^(1/5)-1,"n/a")</f>
        <v>1.5195072002675447E-2</v>
      </c>
      <c r="U263" s="35">
        <f>IFERROR(('Tor Emp Adj'!U263/'Tor Emp Adj'!P263)^(1/5)-1,"n/a")</f>
        <v>-2.7432418289958016E-2</v>
      </c>
      <c r="V263" s="35">
        <f>IFERROR(('Tor Emp Adj'!V263/'Tor Emp Adj'!Q263)^(1/5)-1,"n/a")</f>
        <v>9.4897546734296734E-2</v>
      </c>
      <c r="W263" s="35">
        <f>IFERROR(('Tor Emp Adj'!W263/'Tor Emp Adj'!R263)^(1/5)-1,"n/a")</f>
        <v>-6.0573188413187817E-2</v>
      </c>
      <c r="X263" s="35">
        <f>IFERROR(('Tor Emp Adj'!X263/'Tor Emp Adj'!S263)^(1/5)-1,"n/a")</f>
        <v>-0.15820909711383857</v>
      </c>
      <c r="Y263" s="35">
        <f>IFERROR(('Tor Emp Adj'!Y263/'Tor Emp Adj'!T263)^(1/5)-1,"n/a")</f>
        <v>-5.0692309502236577E-2</v>
      </c>
    </row>
    <row r="264" spans="1:25" x14ac:dyDescent="0.25">
      <c r="A264" t="s">
        <v>581</v>
      </c>
      <c r="B264" s="137">
        <v>621</v>
      </c>
      <c r="C264" s="133">
        <v>6215</v>
      </c>
      <c r="D264" s="142"/>
      <c r="E264" s="142"/>
      <c r="F264" s="142"/>
      <c r="G264" s="142"/>
      <c r="H264" s="142"/>
      <c r="I264" s="160">
        <f>IFERROR(('Tor Emp Adj'!I264/'Tor Emp Adj'!D264)^(1/5)-1,"n/a")</f>
        <v>5.0252162026358294E-2</v>
      </c>
      <c r="J264" s="160" t="str">
        <f>IFERROR(('Tor Emp Adj'!J264/'Tor Emp Adj'!E264)^(1/5)-1,"n/a")</f>
        <v>n/a</v>
      </c>
      <c r="K264" s="160">
        <f>IFERROR(('Tor Emp Adj'!K264/'Tor Emp Adj'!F264)^(1/5)-1,"n/a")</f>
        <v>-3.5383742837546195E-2</v>
      </c>
      <c r="L264" s="160">
        <f>IFERROR(('Tor Emp Adj'!L264/'Tor Emp Adj'!G264)^(1/5)-1,"n/a")</f>
        <v>7.5612684711002132E-2</v>
      </c>
      <c r="M264" s="161">
        <f>IFERROR(('Tor Emp Adj'!M264/'Tor Emp Adj'!H264)^(1/5)-1,"n/a")</f>
        <v>-6.3651224473010526E-2</v>
      </c>
      <c r="N264" s="35">
        <f>IFERROR(('Tor Emp Adj'!N264/'Tor Emp Adj'!I264)^(1/5)-1,"n/a")</f>
        <v>-5.7203778530150462E-3</v>
      </c>
      <c r="O264" s="35">
        <f>IFERROR(('Tor Emp Adj'!O264/'Tor Emp Adj'!J264)^(1/5)-1,"n/a")</f>
        <v>7.2457247985593831E-2</v>
      </c>
      <c r="P264" s="35">
        <f>IFERROR(('Tor Emp Adj'!P264/'Tor Emp Adj'!K264)^(1/5)-1,"n/a")</f>
        <v>-1</v>
      </c>
      <c r="Q264" s="35">
        <f>IFERROR(('Tor Emp Adj'!Q264/'Tor Emp Adj'!L264)^(1/5)-1,"n/a")</f>
        <v>0.11879489206038385</v>
      </c>
      <c r="R264" s="35">
        <f>IFERROR(('Tor Emp Adj'!R264/'Tor Emp Adj'!M264)^(1/5)-1,"n/a")</f>
        <v>0.10761289237915883</v>
      </c>
      <c r="S264" s="35">
        <f>IFERROR(('Tor Emp Adj'!S264/'Tor Emp Adj'!N264)^(1/5)-1,"n/a")</f>
        <v>-5.7032604711834134E-3</v>
      </c>
      <c r="T264" s="35">
        <f>IFERROR(('Tor Emp Adj'!T264/'Tor Emp Adj'!O264)^(1/5)-1,"n/a")</f>
        <v>7.4890373524768572E-2</v>
      </c>
      <c r="U264" s="35" t="str">
        <f>IFERROR(('Tor Emp Adj'!U264/'Tor Emp Adj'!P264)^(1/5)-1,"n/a")</f>
        <v>n/a</v>
      </c>
      <c r="V264" s="35">
        <f>IFERROR(('Tor Emp Adj'!V264/'Tor Emp Adj'!Q264)^(1/5)-1,"n/a")</f>
        <v>-3.2668097591613376E-2</v>
      </c>
      <c r="W264" s="35">
        <f>IFERROR(('Tor Emp Adj'!W264/'Tor Emp Adj'!R264)^(1/5)-1,"n/a")</f>
        <v>-1.973761482289671E-2</v>
      </c>
      <c r="X264" s="35">
        <f>IFERROR(('Tor Emp Adj'!X264/'Tor Emp Adj'!S264)^(1/5)-1,"n/a")</f>
        <v>-3.2688797558366178E-2</v>
      </c>
      <c r="Y264" s="35">
        <f>IFERROR(('Tor Emp Adj'!Y264/'Tor Emp Adj'!T264)^(1/5)-1,"n/a")</f>
        <v>-1</v>
      </c>
    </row>
    <row r="265" spans="1:25" x14ac:dyDescent="0.25">
      <c r="A265" t="s">
        <v>582</v>
      </c>
      <c r="B265" s="137"/>
      <c r="C265" s="136" t="s">
        <v>583</v>
      </c>
      <c r="D265" s="142"/>
      <c r="E265" s="142"/>
      <c r="F265" s="142"/>
      <c r="G265" s="142"/>
      <c r="H265" s="142"/>
      <c r="I265" s="160" t="str">
        <f>IFERROR(('Tor Emp Adj'!I265/'Tor Emp Adj'!D265)^(1/5)-1,"n/a")</f>
        <v>n/a</v>
      </c>
      <c r="J265" s="160" t="str">
        <f>IFERROR(('Tor Emp Adj'!J265/'Tor Emp Adj'!E265)^(1/5)-1,"n/a")</f>
        <v>n/a</v>
      </c>
      <c r="K265" s="160" t="str">
        <f>IFERROR(('Tor Emp Adj'!K265/'Tor Emp Adj'!F265)^(1/5)-1,"n/a")</f>
        <v>n/a</v>
      </c>
      <c r="L265" s="160" t="str">
        <f>IFERROR(('Tor Emp Adj'!L265/'Tor Emp Adj'!G265)^(1/5)-1,"n/a")</f>
        <v>n/a</v>
      </c>
      <c r="M265" s="161" t="str">
        <f>IFERROR(('Tor Emp Adj'!M265/'Tor Emp Adj'!H265)^(1/5)-1,"n/a")</f>
        <v>n/a</v>
      </c>
      <c r="N265" s="35" t="str">
        <f>IFERROR(('Tor Emp Adj'!N265/'Tor Emp Adj'!I265)^(1/5)-1,"n/a")</f>
        <v>n/a</v>
      </c>
      <c r="O265" s="35" t="str">
        <f>IFERROR(('Tor Emp Adj'!O265/'Tor Emp Adj'!J265)^(1/5)-1,"n/a")</f>
        <v>n/a</v>
      </c>
      <c r="P265" s="35" t="str">
        <f>IFERROR(('Tor Emp Adj'!P265/'Tor Emp Adj'!K265)^(1/5)-1,"n/a")</f>
        <v>n/a</v>
      </c>
      <c r="Q265" s="35" t="str">
        <f>IFERROR(('Tor Emp Adj'!Q265/'Tor Emp Adj'!L265)^(1/5)-1,"n/a")</f>
        <v>n/a</v>
      </c>
      <c r="R265" s="35" t="str">
        <f>IFERROR(('Tor Emp Adj'!R265/'Tor Emp Adj'!M265)^(1/5)-1,"n/a")</f>
        <v>n/a</v>
      </c>
      <c r="S265" s="35" t="str">
        <f>IFERROR(('Tor Emp Adj'!S265/'Tor Emp Adj'!N265)^(1/5)-1,"n/a")</f>
        <v>n/a</v>
      </c>
      <c r="T265" s="35" t="str">
        <f>IFERROR(('Tor Emp Adj'!T265/'Tor Emp Adj'!O265)^(1/5)-1,"n/a")</f>
        <v>n/a</v>
      </c>
      <c r="U265" s="35" t="str">
        <f>IFERROR(('Tor Emp Adj'!U265/'Tor Emp Adj'!P265)^(1/5)-1,"n/a")</f>
        <v>n/a</v>
      </c>
      <c r="V265" s="35" t="str">
        <f>IFERROR(('Tor Emp Adj'!V265/'Tor Emp Adj'!Q265)^(1/5)-1,"n/a")</f>
        <v>n/a</v>
      </c>
      <c r="W265" s="35" t="str">
        <f>IFERROR(('Tor Emp Adj'!W265/'Tor Emp Adj'!R265)^(1/5)-1,"n/a")</f>
        <v>n/a</v>
      </c>
      <c r="X265" s="35" t="str">
        <f>IFERROR(('Tor Emp Adj'!X265/'Tor Emp Adj'!S265)^(1/5)-1,"n/a")</f>
        <v>n/a</v>
      </c>
      <c r="Y265" s="35" t="str">
        <f>IFERROR(('Tor Emp Adj'!Y265/'Tor Emp Adj'!T265)^(1/5)-1,"n/a")</f>
        <v>n/a</v>
      </c>
    </row>
    <row r="266" spans="1:25" x14ac:dyDescent="0.25">
      <c r="A266" s="106" t="s">
        <v>539</v>
      </c>
      <c r="B266" s="129"/>
      <c r="C266" s="130"/>
      <c r="D266" s="141"/>
      <c r="E266" s="141"/>
      <c r="F266" s="141"/>
      <c r="G266" s="141"/>
      <c r="H266" s="141"/>
      <c r="I266" s="159"/>
      <c r="J266" s="159"/>
      <c r="K266" s="159"/>
      <c r="L266" s="159"/>
      <c r="M266" s="162"/>
      <c r="N266" s="162"/>
      <c r="O266" s="162"/>
      <c r="P266" s="162"/>
      <c r="Q266" s="162"/>
      <c r="R266" s="162"/>
      <c r="S266" s="162"/>
      <c r="T266" s="162"/>
      <c r="U266" s="162"/>
      <c r="V266" s="162"/>
      <c r="W266" s="162"/>
      <c r="X266" s="162"/>
      <c r="Y266" s="162"/>
    </row>
    <row r="267" spans="1:25" x14ac:dyDescent="0.25">
      <c r="A267" t="s">
        <v>584</v>
      </c>
      <c r="B267" s="137">
        <f t="shared" ref="B267:B276" si="7">VALUE(LEFT(C267,4))</f>
        <v>3341</v>
      </c>
      <c r="C267" s="133">
        <v>3341</v>
      </c>
      <c r="D267" s="65"/>
      <c r="E267" s="65"/>
      <c r="F267" s="65"/>
      <c r="G267" s="65"/>
      <c r="H267" s="65"/>
      <c r="I267" s="70">
        <f>IFERROR(('Tor Emp Adj'!I267/'Tor Emp Adj'!D267)^(1/5)-1,"n/a")</f>
        <v>-5.1721229133918301E-2</v>
      </c>
      <c r="J267" s="70">
        <f>IFERROR(('Tor Emp Adj'!J267/'Tor Emp Adj'!E267)^(1/5)-1,"n/a")</f>
        <v>-1.1824366704828004E-2</v>
      </c>
      <c r="K267" s="70">
        <f>IFERROR(('Tor Emp Adj'!K267/'Tor Emp Adj'!F267)^(1/5)-1,"n/a")</f>
        <v>-0.1526308511446498</v>
      </c>
      <c r="L267" s="70">
        <f>IFERROR(('Tor Emp Adj'!L267/'Tor Emp Adj'!G267)^(1/5)-1,"n/a")</f>
        <v>-0.11227118832820948</v>
      </c>
      <c r="M267" s="35">
        <f>IFERROR(('Tor Emp Adj'!M267/'Tor Emp Adj'!H267)^(1/5)-1,"n/a")</f>
        <v>-0.17393403164837984</v>
      </c>
      <c r="N267" s="35">
        <f>IFERROR(('Tor Emp Adj'!N267/'Tor Emp Adj'!I267)^(1/5)-1,"n/a")</f>
        <v>-5.6353231418694749E-2</v>
      </c>
      <c r="O267" s="35">
        <f>IFERROR(('Tor Emp Adj'!O267/'Tor Emp Adj'!J267)^(1/5)-1,"n/a")</f>
        <v>-6.3877643704302378E-2</v>
      </c>
      <c r="P267" s="35">
        <f>IFERROR(('Tor Emp Adj'!P267/'Tor Emp Adj'!K267)^(1/5)-1,"n/a")</f>
        <v>3.4840171411606669E-2</v>
      </c>
      <c r="Q267" s="35">
        <f>IFERROR(('Tor Emp Adj'!Q267/'Tor Emp Adj'!L267)^(1/5)-1,"n/a")</f>
        <v>-2.7236299776453032E-2</v>
      </c>
      <c r="R267" s="35">
        <f>IFERROR(('Tor Emp Adj'!R267/'Tor Emp Adj'!M267)^(1/5)-1,"n/a")</f>
        <v>-0.10892728130886287</v>
      </c>
      <c r="S267" s="35">
        <f>IFERROR(('Tor Emp Adj'!S267/'Tor Emp Adj'!N267)^(1/5)-1,"n/a")</f>
        <v>-7.5685671497286111E-2</v>
      </c>
      <c r="T267" s="35">
        <f>IFERROR(('Tor Emp Adj'!T267/'Tor Emp Adj'!O267)^(1/5)-1,"n/a")</f>
        <v>-8.6402611446322664E-2</v>
      </c>
      <c r="U267" s="35">
        <f>IFERROR(('Tor Emp Adj'!U267/'Tor Emp Adj'!P267)^(1/5)-1,"n/a")</f>
        <v>-9.0385881602243812E-2</v>
      </c>
      <c r="V267" s="35">
        <f>IFERROR(('Tor Emp Adj'!V267/'Tor Emp Adj'!Q267)^(1/5)-1,"n/a")</f>
        <v>-1</v>
      </c>
      <c r="W267" s="35">
        <f>IFERROR(('Tor Emp Adj'!W267/'Tor Emp Adj'!R267)^(1/5)-1,"n/a")</f>
        <v>-1</v>
      </c>
      <c r="X267" s="35">
        <f>IFERROR(('Tor Emp Adj'!X267/'Tor Emp Adj'!S267)^(1/5)-1,"n/a")</f>
        <v>-1</v>
      </c>
      <c r="Y267" s="35">
        <f>IFERROR(('Tor Emp Adj'!Y267/'Tor Emp Adj'!T267)^(1/5)-1,"n/a")</f>
        <v>-1</v>
      </c>
    </row>
    <row r="268" spans="1:25" x14ac:dyDescent="0.25">
      <c r="A268" t="s">
        <v>585</v>
      </c>
      <c r="B268" s="137">
        <f t="shared" si="7"/>
        <v>3342</v>
      </c>
      <c r="C268" s="133">
        <v>3342</v>
      </c>
      <c r="D268" s="65"/>
      <c r="E268" s="65"/>
      <c r="F268" s="65"/>
      <c r="G268" s="65"/>
      <c r="H268" s="65"/>
      <c r="I268" s="70" t="str">
        <f>IFERROR(('Tor Emp Adj'!I268/'Tor Emp Adj'!D268)^(1/5)-1,"n/a")</f>
        <v>n/a</v>
      </c>
      <c r="J268" s="70" t="str">
        <f>IFERROR(('Tor Emp Adj'!J268/'Tor Emp Adj'!E268)^(1/5)-1,"n/a")</f>
        <v>n/a</v>
      </c>
      <c r="K268" s="70">
        <f>IFERROR(('Tor Emp Adj'!K268/'Tor Emp Adj'!F268)^(1/5)-1,"n/a")</f>
        <v>-1</v>
      </c>
      <c r="L268" s="70">
        <f>IFERROR(('Tor Emp Adj'!L268/'Tor Emp Adj'!G268)^(1/5)-1,"n/a")</f>
        <v>-1</v>
      </c>
      <c r="M268" s="35">
        <f>IFERROR(('Tor Emp Adj'!M268/'Tor Emp Adj'!H268)^(1/5)-1,"n/a")</f>
        <v>-1.0897901362681761E-2</v>
      </c>
      <c r="N268" s="35">
        <f>IFERROR(('Tor Emp Adj'!N268/'Tor Emp Adj'!I268)^(1/5)-1,"n/a")</f>
        <v>-1</v>
      </c>
      <c r="O268" s="35">
        <f>IFERROR(('Tor Emp Adj'!O268/'Tor Emp Adj'!J268)^(1/5)-1,"n/a")</f>
        <v>-1</v>
      </c>
      <c r="P268" s="35" t="str">
        <f>IFERROR(('Tor Emp Adj'!P268/'Tor Emp Adj'!K268)^(1/5)-1,"n/a")</f>
        <v>n/a</v>
      </c>
      <c r="Q268" s="35" t="str">
        <f>IFERROR(('Tor Emp Adj'!Q268/'Tor Emp Adj'!L268)^(1/5)-1,"n/a")</f>
        <v>n/a</v>
      </c>
      <c r="R268" s="35">
        <f>IFERROR(('Tor Emp Adj'!R268/'Tor Emp Adj'!M268)^(1/5)-1,"n/a")</f>
        <v>-7.9246673311017424E-2</v>
      </c>
      <c r="S268" s="35" t="str">
        <f>IFERROR(('Tor Emp Adj'!S268/'Tor Emp Adj'!N268)^(1/5)-1,"n/a")</f>
        <v>n/a</v>
      </c>
      <c r="T268" s="35" t="str">
        <f>IFERROR(('Tor Emp Adj'!T268/'Tor Emp Adj'!O268)^(1/5)-1,"n/a")</f>
        <v>n/a</v>
      </c>
      <c r="U268" s="35" t="str">
        <f>IFERROR(('Tor Emp Adj'!U268/'Tor Emp Adj'!P268)^(1/5)-1,"n/a")</f>
        <v>n/a</v>
      </c>
      <c r="V268" s="35">
        <f>IFERROR(('Tor Emp Adj'!V268/'Tor Emp Adj'!Q268)^(1/5)-1,"n/a")</f>
        <v>-1</v>
      </c>
      <c r="W268" s="35">
        <f>IFERROR(('Tor Emp Adj'!W268/'Tor Emp Adj'!R268)^(1/5)-1,"n/a")</f>
        <v>-1</v>
      </c>
      <c r="X268" s="35">
        <f>IFERROR(('Tor Emp Adj'!X268/'Tor Emp Adj'!S268)^(1/5)-1,"n/a")</f>
        <v>-1</v>
      </c>
      <c r="Y268" s="35" t="str">
        <f>IFERROR(('Tor Emp Adj'!Y268/'Tor Emp Adj'!T268)^(1/5)-1,"n/a")</f>
        <v>n/a</v>
      </c>
    </row>
    <row r="269" spans="1:25" x14ac:dyDescent="0.25">
      <c r="A269" t="s">
        <v>586</v>
      </c>
      <c r="B269" s="137" t="s">
        <v>193</v>
      </c>
      <c r="C269" s="133">
        <v>3343</v>
      </c>
      <c r="D269" s="65"/>
      <c r="E269" s="65"/>
      <c r="F269" s="65"/>
      <c r="G269" s="65"/>
      <c r="H269" s="65"/>
      <c r="I269" s="70">
        <f>IFERROR(('Tor Emp Adj'!I269/'Tor Emp Adj'!D269)^(1/5)-1,"n/a")</f>
        <v>-1</v>
      </c>
      <c r="J269" s="70" t="str">
        <f>IFERROR(('Tor Emp Adj'!J269/'Tor Emp Adj'!E269)^(1/5)-1,"n/a")</f>
        <v>n/a</v>
      </c>
      <c r="K269" s="70" t="str">
        <f>IFERROR(('Tor Emp Adj'!K269/'Tor Emp Adj'!F269)^(1/5)-1,"n/a")</f>
        <v>n/a</v>
      </c>
      <c r="L269" s="70" t="str">
        <f>IFERROR(('Tor Emp Adj'!L269/'Tor Emp Adj'!G269)^(1/5)-1,"n/a")</f>
        <v>n/a</v>
      </c>
      <c r="M269" s="35">
        <f>IFERROR(('Tor Emp Adj'!M269/'Tor Emp Adj'!H269)^(1/5)-1,"n/a")</f>
        <v>-1</v>
      </c>
      <c r="N269" s="35" t="str">
        <f>IFERROR(('Tor Emp Adj'!N269/'Tor Emp Adj'!I269)^(1/5)-1,"n/a")</f>
        <v>n/a</v>
      </c>
      <c r="O269" s="35" t="str">
        <f>IFERROR(('Tor Emp Adj'!O269/'Tor Emp Adj'!J269)^(1/5)-1,"n/a")</f>
        <v>n/a</v>
      </c>
      <c r="P269" s="35" t="str">
        <f>IFERROR(('Tor Emp Adj'!P269/'Tor Emp Adj'!K269)^(1/5)-1,"n/a")</f>
        <v>n/a</v>
      </c>
      <c r="Q269" s="35" t="str">
        <f>IFERROR(('Tor Emp Adj'!Q269/'Tor Emp Adj'!L269)^(1/5)-1,"n/a")</f>
        <v>n/a</v>
      </c>
      <c r="R269" s="35" t="str">
        <f>IFERROR(('Tor Emp Adj'!R269/'Tor Emp Adj'!M269)^(1/5)-1,"n/a")</f>
        <v>n/a</v>
      </c>
      <c r="S269" s="35" t="str">
        <f>IFERROR(('Tor Emp Adj'!S269/'Tor Emp Adj'!N269)^(1/5)-1,"n/a")</f>
        <v>n/a</v>
      </c>
      <c r="T269" s="35" t="str">
        <f>IFERROR(('Tor Emp Adj'!T269/'Tor Emp Adj'!O269)^(1/5)-1,"n/a")</f>
        <v>n/a</v>
      </c>
      <c r="U269" s="35" t="str">
        <f>IFERROR(('Tor Emp Adj'!U269/'Tor Emp Adj'!P269)^(1/5)-1,"n/a")</f>
        <v>n/a</v>
      </c>
      <c r="V269" s="35" t="str">
        <f>IFERROR(('Tor Emp Adj'!V269/'Tor Emp Adj'!Q269)^(1/5)-1,"n/a")</f>
        <v>n/a</v>
      </c>
      <c r="W269" s="35" t="str">
        <f>IFERROR(('Tor Emp Adj'!W269/'Tor Emp Adj'!R269)^(1/5)-1,"n/a")</f>
        <v>n/a</v>
      </c>
      <c r="X269" s="35" t="str">
        <f>IFERROR(('Tor Emp Adj'!X269/'Tor Emp Adj'!S269)^(1/5)-1,"n/a")</f>
        <v>n/a</v>
      </c>
      <c r="Y269" s="35" t="str">
        <f>IFERROR(('Tor Emp Adj'!Y269/'Tor Emp Adj'!T269)^(1/5)-1,"n/a")</f>
        <v>n/a</v>
      </c>
    </row>
    <row r="270" spans="1:25" x14ac:dyDescent="0.25">
      <c r="A270" t="s">
        <v>587</v>
      </c>
      <c r="B270" s="137">
        <f t="shared" si="7"/>
        <v>3344</v>
      </c>
      <c r="C270" s="133">
        <v>3344</v>
      </c>
      <c r="D270" s="65"/>
      <c r="E270" s="65"/>
      <c r="F270" s="65"/>
      <c r="G270" s="65"/>
      <c r="H270" s="65"/>
      <c r="I270" s="70">
        <f>IFERROR(('Tor Emp Adj'!I270/'Tor Emp Adj'!D270)^(1/5)-1,"n/a")</f>
        <v>5.8149506324056022E-2</v>
      </c>
      <c r="J270" s="70">
        <f>IFERROR(('Tor Emp Adj'!J270/'Tor Emp Adj'!E270)^(1/5)-1,"n/a")</f>
        <v>7.0899020037461735E-2</v>
      </c>
      <c r="K270" s="70">
        <f>IFERROR(('Tor Emp Adj'!K270/'Tor Emp Adj'!F270)^(1/5)-1,"n/a")</f>
        <v>0.16564530189941706</v>
      </c>
      <c r="L270" s="70">
        <f>IFERROR(('Tor Emp Adj'!L270/'Tor Emp Adj'!G270)^(1/5)-1,"n/a")</f>
        <v>2.2787251396275909E-2</v>
      </c>
      <c r="M270" s="35">
        <f>IFERROR(('Tor Emp Adj'!M270/'Tor Emp Adj'!H270)^(1/5)-1,"n/a")</f>
        <v>-5.00527630563391E-2</v>
      </c>
      <c r="N270" s="35">
        <f>IFERROR(('Tor Emp Adj'!N270/'Tor Emp Adj'!I270)^(1/5)-1,"n/a")</f>
        <v>-0.13719054320493196</v>
      </c>
      <c r="O270" s="35">
        <f>IFERROR(('Tor Emp Adj'!O270/'Tor Emp Adj'!J270)^(1/5)-1,"n/a")</f>
        <v>-0.2348631061545059</v>
      </c>
      <c r="P270" s="35">
        <f>IFERROR(('Tor Emp Adj'!P270/'Tor Emp Adj'!K270)^(1/5)-1,"n/a")</f>
        <v>-0.20736170201817239</v>
      </c>
      <c r="Q270" s="35">
        <f>IFERROR(('Tor Emp Adj'!Q270/'Tor Emp Adj'!L270)^(1/5)-1,"n/a")</f>
        <v>-7.1698748652035404E-2</v>
      </c>
      <c r="R270" s="35">
        <f>IFERROR(('Tor Emp Adj'!R270/'Tor Emp Adj'!M270)^(1/5)-1,"n/a")</f>
        <v>-3.9967969897730549E-2</v>
      </c>
      <c r="S270" s="35">
        <f>IFERROR(('Tor Emp Adj'!S270/'Tor Emp Adj'!N270)^(1/5)-1,"n/a")</f>
        <v>-1.3054836173915785E-2</v>
      </c>
      <c r="T270" s="35">
        <f>IFERROR(('Tor Emp Adj'!T270/'Tor Emp Adj'!O270)^(1/5)-1,"n/a")</f>
        <v>0.1005331396414324</v>
      </c>
      <c r="U270" s="35">
        <f>IFERROR(('Tor Emp Adj'!U270/'Tor Emp Adj'!P270)^(1/5)-1,"n/a")</f>
        <v>5.1111817401772619E-2</v>
      </c>
      <c r="V270" s="35">
        <f>IFERROR(('Tor Emp Adj'!V270/'Tor Emp Adj'!Q270)^(1/5)-1,"n/a")</f>
        <v>-1</v>
      </c>
      <c r="W270" s="35">
        <f>IFERROR(('Tor Emp Adj'!W270/'Tor Emp Adj'!R270)^(1/5)-1,"n/a")</f>
        <v>-0.10321402630845311</v>
      </c>
      <c r="X270" s="35">
        <f>IFERROR(('Tor Emp Adj'!X270/'Tor Emp Adj'!S270)^(1/5)-1,"n/a")</f>
        <v>1.6428550019653487E-2</v>
      </c>
      <c r="Y270" s="35">
        <f>IFERROR(('Tor Emp Adj'!Y270/'Tor Emp Adj'!T270)^(1/5)-1,"n/a")</f>
        <v>4.2723719585847864E-2</v>
      </c>
    </row>
    <row r="271" spans="1:25" x14ac:dyDescent="0.25">
      <c r="A271" t="s">
        <v>588</v>
      </c>
      <c r="B271" s="137" t="s">
        <v>193</v>
      </c>
      <c r="C271" s="133">
        <v>3345</v>
      </c>
      <c r="D271" s="65"/>
      <c r="E271" s="65"/>
      <c r="F271" s="65"/>
      <c r="G271" s="65"/>
      <c r="H271" s="65"/>
      <c r="I271" s="70" t="str">
        <f>IFERROR(('Tor Emp Adj'!I271/'Tor Emp Adj'!D271)^(1/5)-1,"n/a")</f>
        <v>n/a</v>
      </c>
      <c r="J271" s="70">
        <f>IFERROR(('Tor Emp Adj'!J271/'Tor Emp Adj'!E271)^(1/5)-1,"n/a")</f>
        <v>0.10087930667637024</v>
      </c>
      <c r="K271" s="70" t="str">
        <f>IFERROR(('Tor Emp Adj'!K271/'Tor Emp Adj'!F271)^(1/5)-1,"n/a")</f>
        <v>n/a</v>
      </c>
      <c r="L271" s="70">
        <f>IFERROR(('Tor Emp Adj'!L271/'Tor Emp Adj'!G271)^(1/5)-1,"n/a")</f>
        <v>-1</v>
      </c>
      <c r="M271" s="35">
        <f>IFERROR(('Tor Emp Adj'!M271/'Tor Emp Adj'!H271)^(1/5)-1,"n/a")</f>
        <v>-7.615284191450522E-2</v>
      </c>
      <c r="N271" s="35">
        <f>IFERROR(('Tor Emp Adj'!N271/'Tor Emp Adj'!I271)^(1/5)-1,"n/a")</f>
        <v>-1</v>
      </c>
      <c r="O271" s="35">
        <f>IFERROR(('Tor Emp Adj'!O271/'Tor Emp Adj'!J271)^(1/5)-1,"n/a")</f>
        <v>-1</v>
      </c>
      <c r="P271" s="35" t="str">
        <f>IFERROR(('Tor Emp Adj'!P271/'Tor Emp Adj'!K271)^(1/5)-1,"n/a")</f>
        <v>n/a</v>
      </c>
      <c r="Q271" s="35" t="str">
        <f>IFERROR(('Tor Emp Adj'!Q271/'Tor Emp Adj'!L271)^(1/5)-1,"n/a")</f>
        <v>n/a</v>
      </c>
      <c r="R271" s="35">
        <f>IFERROR(('Tor Emp Adj'!R271/'Tor Emp Adj'!M271)^(1/5)-1,"n/a")</f>
        <v>1.1989406778237122E-2</v>
      </c>
      <c r="S271" s="35" t="str">
        <f>IFERROR(('Tor Emp Adj'!S271/'Tor Emp Adj'!N271)^(1/5)-1,"n/a")</f>
        <v>n/a</v>
      </c>
      <c r="T271" s="35" t="str">
        <f>IFERROR(('Tor Emp Adj'!T271/'Tor Emp Adj'!O271)^(1/5)-1,"n/a")</f>
        <v>n/a</v>
      </c>
      <c r="U271" s="35" t="str">
        <f>IFERROR(('Tor Emp Adj'!U271/'Tor Emp Adj'!P271)^(1/5)-1,"n/a")</f>
        <v>n/a</v>
      </c>
      <c r="V271" s="35">
        <f>IFERROR(('Tor Emp Adj'!V271/'Tor Emp Adj'!Q271)^(1/5)-1,"n/a")</f>
        <v>3.8999986129496733E-2</v>
      </c>
      <c r="W271" s="35">
        <f>IFERROR(('Tor Emp Adj'!W271/'Tor Emp Adj'!R271)^(1/5)-1,"n/a")</f>
        <v>5.7669055714569817E-2</v>
      </c>
      <c r="X271" s="35">
        <f>IFERROR(('Tor Emp Adj'!X271/'Tor Emp Adj'!S271)^(1/5)-1,"n/a")</f>
        <v>-1</v>
      </c>
      <c r="Y271" s="35" t="str">
        <f>IFERROR(('Tor Emp Adj'!Y271/'Tor Emp Adj'!T271)^(1/5)-1,"n/a")</f>
        <v>n/a</v>
      </c>
    </row>
    <row r="272" spans="1:25" x14ac:dyDescent="0.25">
      <c r="A272" t="s">
        <v>589</v>
      </c>
      <c r="B272" s="137">
        <v>417</v>
      </c>
      <c r="C272" s="133">
        <v>4173</v>
      </c>
      <c r="D272" s="65"/>
      <c r="E272" s="65"/>
      <c r="F272" s="65"/>
      <c r="G272" s="65"/>
      <c r="H272" s="65"/>
      <c r="I272" s="70">
        <f>IFERROR(('Tor Emp Adj'!I272/'Tor Emp Adj'!D272)^(1/5)-1,"n/a")</f>
        <v>2.4755731608835152E-2</v>
      </c>
      <c r="J272" s="70">
        <f>IFERROR(('Tor Emp Adj'!J272/'Tor Emp Adj'!E272)^(1/5)-1,"n/a")</f>
        <v>0.28411346390702152</v>
      </c>
      <c r="K272" s="70">
        <f>IFERROR(('Tor Emp Adj'!K272/'Tor Emp Adj'!F272)^(1/5)-1,"n/a")</f>
        <v>-2.2618765262903406E-2</v>
      </c>
      <c r="L272" s="70">
        <f>IFERROR(('Tor Emp Adj'!L272/'Tor Emp Adj'!G272)^(1/5)-1,"n/a")</f>
        <v>-0.10201057896742116</v>
      </c>
      <c r="M272" s="35">
        <f>IFERROR(('Tor Emp Adj'!M272/'Tor Emp Adj'!H272)^(1/5)-1,"n/a")</f>
        <v>-0.13373760506207666</v>
      </c>
      <c r="N272" s="35">
        <f>IFERROR(('Tor Emp Adj'!N272/'Tor Emp Adj'!I272)^(1/5)-1,"n/a")</f>
        <v>-4.5007465034495486E-2</v>
      </c>
      <c r="O272" s="35">
        <f>IFERROR(('Tor Emp Adj'!O272/'Tor Emp Adj'!J272)^(1/5)-1,"n/a")</f>
        <v>-6.2862834445037152E-2</v>
      </c>
      <c r="P272" s="35">
        <f>IFERROR(('Tor Emp Adj'!P272/'Tor Emp Adj'!K272)^(1/5)-1,"n/a")</f>
        <v>-4.9717351197326232E-2</v>
      </c>
      <c r="Q272" s="35">
        <f>IFERROR(('Tor Emp Adj'!Q272/'Tor Emp Adj'!L272)^(1/5)-1,"n/a")</f>
        <v>-0.15397896915132592</v>
      </c>
      <c r="R272" s="35">
        <f>IFERROR(('Tor Emp Adj'!R272/'Tor Emp Adj'!M272)^(1/5)-1,"n/a")</f>
        <v>7.1739289178498922E-2</v>
      </c>
      <c r="S272" s="35">
        <f>IFERROR(('Tor Emp Adj'!S272/'Tor Emp Adj'!N272)^(1/5)-1,"n/a")</f>
        <v>-6.3366194980407853E-2</v>
      </c>
      <c r="T272" s="35">
        <f>IFERROR(('Tor Emp Adj'!T272/'Tor Emp Adj'!O272)^(1/5)-1,"n/a")</f>
        <v>-3.7967669118717629E-2</v>
      </c>
      <c r="U272" s="35">
        <f>IFERROR(('Tor Emp Adj'!U272/'Tor Emp Adj'!P272)^(1/5)-1,"n/a")</f>
        <v>7.1415225788395098E-2</v>
      </c>
      <c r="V272" s="35">
        <f>IFERROR(('Tor Emp Adj'!V272/'Tor Emp Adj'!Q272)^(1/5)-1,"n/a")</f>
        <v>0.21229752054742801</v>
      </c>
      <c r="W272" s="35">
        <f>IFERROR(('Tor Emp Adj'!W272/'Tor Emp Adj'!R272)^(1/5)-1,"n/a")</f>
        <v>1.2475735003367738E-3</v>
      </c>
      <c r="X272" s="35">
        <f>IFERROR(('Tor Emp Adj'!X272/'Tor Emp Adj'!S272)^(1/5)-1,"n/a")</f>
        <v>7.0204727947466905E-2</v>
      </c>
      <c r="Y272" s="35">
        <f>IFERROR(('Tor Emp Adj'!Y272/'Tor Emp Adj'!T272)^(1/5)-1,"n/a")</f>
        <v>0.13523092516593183</v>
      </c>
    </row>
    <row r="273" spans="1:25" x14ac:dyDescent="0.25">
      <c r="A273" t="s">
        <v>590</v>
      </c>
      <c r="B273" s="137">
        <f t="shared" si="7"/>
        <v>5112</v>
      </c>
      <c r="C273" s="133">
        <v>5112</v>
      </c>
      <c r="D273" s="65"/>
      <c r="E273" s="65"/>
      <c r="F273" s="65"/>
      <c r="G273" s="65"/>
      <c r="H273" s="65"/>
      <c r="I273" s="70" t="str">
        <f>IFERROR(('Tor Emp Adj'!I273/'Tor Emp Adj'!D273)^(1/5)-1,"n/a")</f>
        <v>n/a</v>
      </c>
      <c r="J273" s="70" t="str">
        <f>IFERROR(('Tor Emp Adj'!J273/'Tor Emp Adj'!E273)^(1/5)-1,"n/a")</f>
        <v>n/a</v>
      </c>
      <c r="K273" s="70" t="str">
        <f>IFERROR(('Tor Emp Adj'!K273/'Tor Emp Adj'!F273)^(1/5)-1,"n/a")</f>
        <v>n/a</v>
      </c>
      <c r="L273" s="70" t="str">
        <f>IFERROR(('Tor Emp Adj'!L273/'Tor Emp Adj'!G273)^(1/5)-1,"n/a")</f>
        <v>n/a</v>
      </c>
      <c r="M273" s="35" t="str">
        <f>IFERROR(('Tor Emp Adj'!M273/'Tor Emp Adj'!H273)^(1/5)-1,"n/a")</f>
        <v>n/a</v>
      </c>
      <c r="N273" s="35" t="str">
        <f>IFERROR(('Tor Emp Adj'!N273/'Tor Emp Adj'!I273)^(1/5)-1,"n/a")</f>
        <v>n/a</v>
      </c>
      <c r="O273" s="35">
        <f>IFERROR(('Tor Emp Adj'!O273/'Tor Emp Adj'!J273)^(1/5)-1,"n/a")</f>
        <v>-1</v>
      </c>
      <c r="P273" s="35" t="str">
        <f>IFERROR(('Tor Emp Adj'!P273/'Tor Emp Adj'!K273)^(1/5)-1,"n/a")</f>
        <v>n/a</v>
      </c>
      <c r="Q273" s="35">
        <f>IFERROR(('Tor Emp Adj'!Q273/'Tor Emp Adj'!L273)^(1/5)-1,"n/a")</f>
        <v>-1</v>
      </c>
      <c r="R273" s="35" t="str">
        <f>IFERROR(('Tor Emp Adj'!R273/'Tor Emp Adj'!M273)^(1/5)-1,"n/a")</f>
        <v>n/a</v>
      </c>
      <c r="S273" s="35" t="str">
        <f>IFERROR(('Tor Emp Adj'!S273/'Tor Emp Adj'!N273)^(1/5)-1,"n/a")</f>
        <v>n/a</v>
      </c>
      <c r="T273" s="35" t="str">
        <f>IFERROR(('Tor Emp Adj'!T273/'Tor Emp Adj'!O273)^(1/5)-1,"n/a")</f>
        <v>n/a</v>
      </c>
      <c r="U273" s="35" t="str">
        <f>IFERROR(('Tor Emp Adj'!U273/'Tor Emp Adj'!P273)^(1/5)-1,"n/a")</f>
        <v>n/a</v>
      </c>
      <c r="V273" s="35" t="str">
        <f>IFERROR(('Tor Emp Adj'!V273/'Tor Emp Adj'!Q273)^(1/5)-1,"n/a")</f>
        <v>n/a</v>
      </c>
      <c r="W273" s="35" t="str">
        <f>IFERROR(('Tor Emp Adj'!W273/'Tor Emp Adj'!R273)^(1/5)-1,"n/a")</f>
        <v>n/a</v>
      </c>
      <c r="X273" s="35" t="str">
        <f>IFERROR(('Tor Emp Adj'!X273/'Tor Emp Adj'!S273)^(1/5)-1,"n/a")</f>
        <v>n/a</v>
      </c>
      <c r="Y273" s="35" t="str">
        <f>IFERROR(('Tor Emp Adj'!Y273/'Tor Emp Adj'!T273)^(1/5)-1,"n/a")</f>
        <v>n/a</v>
      </c>
    </row>
    <row r="274" spans="1:25" x14ac:dyDescent="0.25">
      <c r="A274" t="s">
        <v>108</v>
      </c>
      <c r="B274" s="137">
        <f t="shared" si="7"/>
        <v>517</v>
      </c>
      <c r="C274" s="133">
        <v>517</v>
      </c>
      <c r="D274" s="65"/>
      <c r="E274" s="65"/>
      <c r="F274" s="65"/>
      <c r="G274" s="65"/>
      <c r="H274" s="65"/>
      <c r="I274" s="70">
        <f>IFERROR(('Tor Emp Adj'!I274/'Tor Emp Adj'!D274)^(1/5)-1,"n/a")</f>
        <v>2.7776348398826922E-3</v>
      </c>
      <c r="J274" s="70">
        <f>IFERROR(('Tor Emp Adj'!J274/'Tor Emp Adj'!E274)^(1/5)-1,"n/a")</f>
        <v>-4.2691902814193439E-2</v>
      </c>
      <c r="K274" s="70">
        <f>IFERROR(('Tor Emp Adj'!K274/'Tor Emp Adj'!F274)^(1/5)-1,"n/a")</f>
        <v>-1.7215282146131439E-2</v>
      </c>
      <c r="L274" s="70">
        <f>IFERROR(('Tor Emp Adj'!L274/'Tor Emp Adj'!G274)^(1/5)-1,"n/a")</f>
        <v>6.9428410088354209E-2</v>
      </c>
      <c r="M274" s="35">
        <f>IFERROR(('Tor Emp Adj'!M274/'Tor Emp Adj'!H274)^(1/5)-1,"n/a")</f>
        <v>6.1170276015867664E-2</v>
      </c>
      <c r="N274" s="35">
        <f>IFERROR(('Tor Emp Adj'!N274/'Tor Emp Adj'!I274)^(1/5)-1,"n/a")</f>
        <v>0.115733255180267</v>
      </c>
      <c r="O274" s="35">
        <f>IFERROR(('Tor Emp Adj'!O274/'Tor Emp Adj'!J274)^(1/5)-1,"n/a")</f>
        <v>9.4872602056254474E-2</v>
      </c>
      <c r="P274" s="35">
        <f>IFERROR(('Tor Emp Adj'!P274/'Tor Emp Adj'!K274)^(1/5)-1,"n/a")</f>
        <v>9.930323206302627E-2</v>
      </c>
      <c r="Q274" s="35">
        <f>IFERROR(('Tor Emp Adj'!Q274/'Tor Emp Adj'!L274)^(1/5)-1,"n/a")</f>
        <v>-2.7243045272555277E-2</v>
      </c>
      <c r="R274" s="35">
        <f>IFERROR(('Tor Emp Adj'!R274/'Tor Emp Adj'!M274)^(1/5)-1,"n/a")</f>
        <v>-2.3327143738821943E-2</v>
      </c>
      <c r="S274" s="35">
        <f>IFERROR(('Tor Emp Adj'!S274/'Tor Emp Adj'!N274)^(1/5)-1,"n/a")</f>
        <v>-6.3238332036621325E-2</v>
      </c>
      <c r="T274" s="35">
        <f>IFERROR(('Tor Emp Adj'!T274/'Tor Emp Adj'!O274)^(1/5)-1,"n/a")</f>
        <v>-3.8819915561369323E-2</v>
      </c>
      <c r="U274" s="35">
        <f>IFERROR(('Tor Emp Adj'!U274/'Tor Emp Adj'!P274)^(1/5)-1,"n/a")</f>
        <v>-5.9528321813261842E-2</v>
      </c>
      <c r="V274" s="35">
        <f>IFERROR(('Tor Emp Adj'!V274/'Tor Emp Adj'!Q274)^(1/5)-1,"n/a")</f>
        <v>-5.2202020232731683E-2</v>
      </c>
      <c r="W274" s="35">
        <f>IFERROR(('Tor Emp Adj'!W274/'Tor Emp Adj'!R274)^(1/5)-1,"n/a")</f>
        <v>-0.11291148214166824</v>
      </c>
      <c r="X274" s="35">
        <f>IFERROR(('Tor Emp Adj'!X274/'Tor Emp Adj'!S274)^(1/5)-1,"n/a")</f>
        <v>-8.1808030994684033E-2</v>
      </c>
      <c r="Y274" s="35">
        <f>IFERROR(('Tor Emp Adj'!Y274/'Tor Emp Adj'!T274)^(1/5)-1,"n/a")</f>
        <v>-9.3826499024856735E-2</v>
      </c>
    </row>
    <row r="275" spans="1:25" x14ac:dyDescent="0.25">
      <c r="A275" t="s">
        <v>591</v>
      </c>
      <c r="B275" s="137">
        <f t="shared" si="7"/>
        <v>518</v>
      </c>
      <c r="C275" s="133">
        <v>518</v>
      </c>
      <c r="D275" s="65"/>
      <c r="E275" s="65"/>
      <c r="F275" s="65"/>
      <c r="G275" s="65"/>
      <c r="H275" s="65"/>
      <c r="I275" s="70">
        <f>IFERROR(('Tor Emp Adj'!I275/'Tor Emp Adj'!D275)^(1/5)-1,"n/a")</f>
        <v>-1</v>
      </c>
      <c r="J275" s="70" t="str">
        <f>IFERROR(('Tor Emp Adj'!J275/'Tor Emp Adj'!E275)^(1/5)-1,"n/a")</f>
        <v>n/a</v>
      </c>
      <c r="K275" s="70" t="str">
        <f>IFERROR(('Tor Emp Adj'!K275/'Tor Emp Adj'!F275)^(1/5)-1,"n/a")</f>
        <v>n/a</v>
      </c>
      <c r="L275" s="70" t="str">
        <f>IFERROR(('Tor Emp Adj'!L275/'Tor Emp Adj'!G275)^(1/5)-1,"n/a")</f>
        <v>n/a</v>
      </c>
      <c r="M275" s="35">
        <f>IFERROR(('Tor Emp Adj'!M275/'Tor Emp Adj'!H275)^(1/5)-1,"n/a")</f>
        <v>-1</v>
      </c>
      <c r="N275" s="35" t="str">
        <f>IFERROR(('Tor Emp Adj'!N275/'Tor Emp Adj'!I275)^(1/5)-1,"n/a")</f>
        <v>n/a</v>
      </c>
      <c r="O275" s="35" t="str">
        <f>IFERROR(('Tor Emp Adj'!O275/'Tor Emp Adj'!J275)^(1/5)-1,"n/a")</f>
        <v>n/a</v>
      </c>
      <c r="P275" s="35" t="str">
        <f>IFERROR(('Tor Emp Adj'!P275/'Tor Emp Adj'!K275)^(1/5)-1,"n/a")</f>
        <v>n/a</v>
      </c>
      <c r="Q275" s="35" t="str">
        <f>IFERROR(('Tor Emp Adj'!Q275/'Tor Emp Adj'!L275)^(1/5)-1,"n/a")</f>
        <v>n/a</v>
      </c>
      <c r="R275" s="35" t="str">
        <f>IFERROR(('Tor Emp Adj'!R275/'Tor Emp Adj'!M275)^(1/5)-1,"n/a")</f>
        <v>n/a</v>
      </c>
      <c r="S275" s="35">
        <f>IFERROR(('Tor Emp Adj'!S275/'Tor Emp Adj'!N275)^(1/5)-1,"n/a")</f>
        <v>-1</v>
      </c>
      <c r="T275" s="35">
        <f>IFERROR(('Tor Emp Adj'!T275/'Tor Emp Adj'!O275)^(1/5)-1,"n/a")</f>
        <v>7.9199271643996427E-2</v>
      </c>
      <c r="U275" s="35">
        <f>IFERROR(('Tor Emp Adj'!U275/'Tor Emp Adj'!P275)^(1/5)-1,"n/a")</f>
        <v>-4.5705565076637034E-2</v>
      </c>
      <c r="V275" s="35" t="str">
        <f>IFERROR(('Tor Emp Adj'!V275/'Tor Emp Adj'!Q275)^(1/5)-1,"n/a")</f>
        <v>n/a</v>
      </c>
      <c r="W275" s="35">
        <f>IFERROR(('Tor Emp Adj'!W275/'Tor Emp Adj'!R275)^(1/5)-1,"n/a")</f>
        <v>-1</v>
      </c>
      <c r="X275" s="35" t="str">
        <f>IFERROR(('Tor Emp Adj'!X275/'Tor Emp Adj'!S275)^(1/5)-1,"n/a")</f>
        <v>n/a</v>
      </c>
      <c r="Y275" s="35">
        <f>IFERROR(('Tor Emp Adj'!Y275/'Tor Emp Adj'!T275)^(1/5)-1,"n/a")</f>
        <v>-1</v>
      </c>
    </row>
    <row r="276" spans="1:25" x14ac:dyDescent="0.25">
      <c r="A276" t="s">
        <v>592</v>
      </c>
      <c r="B276" s="137">
        <f t="shared" si="7"/>
        <v>5415</v>
      </c>
      <c r="C276" s="133">
        <v>5415</v>
      </c>
      <c r="D276" s="65"/>
      <c r="E276" s="65"/>
      <c r="F276" s="65"/>
      <c r="G276" s="65"/>
      <c r="H276" s="65"/>
      <c r="I276" s="70">
        <f>IFERROR(('Tor Emp Adj'!I276/'Tor Emp Adj'!D276)^(1/5)-1,"n/a")</f>
        <v>8.5922232509095808E-2</v>
      </c>
      <c r="J276" s="70">
        <f>IFERROR(('Tor Emp Adj'!J276/'Tor Emp Adj'!E276)^(1/5)-1,"n/a")</f>
        <v>9.1063449800154794E-2</v>
      </c>
      <c r="K276" s="70">
        <f>IFERROR(('Tor Emp Adj'!K276/'Tor Emp Adj'!F276)^(1/5)-1,"n/a")</f>
        <v>-1.6462218792139605E-2</v>
      </c>
      <c r="L276" s="70">
        <f>IFERROR(('Tor Emp Adj'!L276/'Tor Emp Adj'!G276)^(1/5)-1,"n/a")</f>
        <v>-1.8714941198174517E-2</v>
      </c>
      <c r="M276" s="35">
        <f>IFERROR(('Tor Emp Adj'!M276/'Tor Emp Adj'!H276)^(1/5)-1,"n/a")</f>
        <v>-1.3024425812093399E-2</v>
      </c>
      <c r="N276" s="35">
        <f>IFERROR(('Tor Emp Adj'!N276/'Tor Emp Adj'!I276)^(1/5)-1,"n/a")</f>
        <v>-2.459731027012535E-2</v>
      </c>
      <c r="O276" s="35">
        <f>IFERROR(('Tor Emp Adj'!O276/'Tor Emp Adj'!J276)^(1/5)-1,"n/a")</f>
        <v>1.9730913045546528E-2</v>
      </c>
      <c r="P276" s="35">
        <f>IFERROR(('Tor Emp Adj'!P276/'Tor Emp Adj'!K276)^(1/5)-1,"n/a")</f>
        <v>2.0323960018411746E-2</v>
      </c>
      <c r="Q276" s="35">
        <f>IFERROR(('Tor Emp Adj'!Q276/'Tor Emp Adj'!L276)^(1/5)-1,"n/a")</f>
        <v>4.9653786871450389E-2</v>
      </c>
      <c r="R276" s="35">
        <f>IFERROR(('Tor Emp Adj'!R276/'Tor Emp Adj'!M276)^(1/5)-1,"n/a")</f>
        <v>4.2458062274506325E-3</v>
      </c>
      <c r="S276" s="35">
        <f>IFERROR(('Tor Emp Adj'!S276/'Tor Emp Adj'!N276)^(1/5)-1,"n/a")</f>
        <v>5.5352690573777341E-2</v>
      </c>
      <c r="T276" s="35">
        <f>IFERROR(('Tor Emp Adj'!T276/'Tor Emp Adj'!O276)^(1/5)-1,"n/a")</f>
        <v>-3.9865172865090948E-2</v>
      </c>
      <c r="U276" s="35">
        <f>IFERROR(('Tor Emp Adj'!U276/'Tor Emp Adj'!P276)^(1/5)-1,"n/a")</f>
        <v>3.8935309526337836E-2</v>
      </c>
      <c r="V276" s="35">
        <f>IFERROR(('Tor Emp Adj'!V276/'Tor Emp Adj'!Q276)^(1/5)-1,"n/a")</f>
        <v>2.0983167956627913E-2</v>
      </c>
      <c r="W276" s="35">
        <f>IFERROR(('Tor Emp Adj'!W276/'Tor Emp Adj'!R276)^(1/5)-1,"n/a")</f>
        <v>7.9617156466685213E-2</v>
      </c>
      <c r="X276" s="35">
        <f>IFERROR(('Tor Emp Adj'!X276/'Tor Emp Adj'!S276)^(1/5)-1,"n/a")</f>
        <v>0.10425728008704205</v>
      </c>
      <c r="Y276" s="35">
        <f>IFERROR(('Tor Emp Adj'!Y276/'Tor Emp Adj'!T276)^(1/5)-1,"n/a")</f>
        <v>0.13693796078766773</v>
      </c>
    </row>
    <row r="277" spans="1:25" x14ac:dyDescent="0.25">
      <c r="A277" t="s">
        <v>525</v>
      </c>
      <c r="B277" s="137" t="s">
        <v>209</v>
      </c>
      <c r="C277" s="133">
        <v>8112</v>
      </c>
      <c r="D277" s="65"/>
      <c r="E277" s="65"/>
      <c r="F277" s="65"/>
      <c r="G277" s="65"/>
      <c r="H277" s="65"/>
      <c r="I277" s="70">
        <f>IFERROR(('Tor Emp Adj'!I277/'Tor Emp Adj'!D277)^(1/5)-1,"n/a")</f>
        <v>-1</v>
      </c>
      <c r="J277" s="70">
        <f>IFERROR(('Tor Emp Adj'!J277/'Tor Emp Adj'!E277)^(1/5)-1,"n/a")</f>
        <v>-1</v>
      </c>
      <c r="K277" s="70" t="str">
        <f>IFERROR(('Tor Emp Adj'!K277/'Tor Emp Adj'!F277)^(1/5)-1,"n/a")</f>
        <v>n/a</v>
      </c>
      <c r="L277" s="70">
        <f>IFERROR(('Tor Emp Adj'!L277/'Tor Emp Adj'!G277)^(1/5)-1,"n/a")</f>
        <v>-0.13028491713466361</v>
      </c>
      <c r="M277" s="35" t="str">
        <f>IFERROR(('Tor Emp Adj'!M277/'Tor Emp Adj'!H277)^(1/5)-1,"n/a")</f>
        <v>n/a</v>
      </c>
      <c r="N277" s="35" t="str">
        <f>IFERROR(('Tor Emp Adj'!N277/'Tor Emp Adj'!I277)^(1/5)-1,"n/a")</f>
        <v>n/a</v>
      </c>
      <c r="O277" s="35" t="str">
        <f>IFERROR(('Tor Emp Adj'!O277/'Tor Emp Adj'!J277)^(1/5)-1,"n/a")</f>
        <v>n/a</v>
      </c>
      <c r="P277" s="35">
        <f>IFERROR(('Tor Emp Adj'!P277/'Tor Emp Adj'!K277)^(1/5)-1,"n/a")</f>
        <v>-5.2766838114358672E-2</v>
      </c>
      <c r="Q277" s="35">
        <f>IFERROR(('Tor Emp Adj'!Q277/'Tor Emp Adj'!L277)^(1/5)-1,"n/a")</f>
        <v>-4.9912531851965536E-3</v>
      </c>
      <c r="R277" s="35" t="str">
        <f>IFERROR(('Tor Emp Adj'!R277/'Tor Emp Adj'!M277)^(1/5)-1,"n/a")</f>
        <v>n/a</v>
      </c>
      <c r="S277" s="35">
        <f>IFERROR(('Tor Emp Adj'!S277/'Tor Emp Adj'!N277)^(1/5)-1,"n/a")</f>
        <v>-5.6164974090504249E-2</v>
      </c>
      <c r="T277" s="35">
        <f>IFERROR(('Tor Emp Adj'!T277/'Tor Emp Adj'!O277)^(1/5)-1,"n/a")</f>
        <v>-8.4696547995201654E-2</v>
      </c>
      <c r="U277" s="35">
        <f>IFERROR(('Tor Emp Adj'!U277/'Tor Emp Adj'!P277)^(1/5)-1,"n/a")</f>
        <v>6.9928937986081685E-2</v>
      </c>
      <c r="V277" s="35">
        <f>IFERROR(('Tor Emp Adj'!V277/'Tor Emp Adj'!Q277)^(1/5)-1,"n/a")</f>
        <v>-1</v>
      </c>
      <c r="W277" s="35">
        <f>IFERROR(('Tor Emp Adj'!W277/'Tor Emp Adj'!R277)^(1/5)-1,"n/a")</f>
        <v>-4.3511343106450218E-2</v>
      </c>
      <c r="X277" s="35">
        <f>IFERROR(('Tor Emp Adj'!X277/'Tor Emp Adj'!S277)^(1/5)-1,"n/a")</f>
        <v>-1</v>
      </c>
      <c r="Y277" s="35">
        <f>IFERROR(('Tor Emp Adj'!Y277/'Tor Emp Adj'!T277)^(1/5)-1,"n/a")</f>
        <v>-1</v>
      </c>
    </row>
    <row r="278" spans="1:25" x14ac:dyDescent="0.25">
      <c r="I278" s="40"/>
      <c r="J278" s="40"/>
      <c r="K278" s="40"/>
      <c r="L278" s="40"/>
      <c r="M278" s="40"/>
      <c r="N278" s="40"/>
      <c r="O278" s="40"/>
      <c r="P278" s="40"/>
      <c r="Q278" s="40"/>
      <c r="R278" s="40"/>
      <c r="S278" s="40"/>
      <c r="T278" s="40"/>
      <c r="U278" s="40"/>
      <c r="V278" s="40"/>
      <c r="W278" s="40"/>
      <c r="X278" s="40"/>
      <c r="Y278" s="40"/>
    </row>
    <row r="279" spans="1:25" x14ac:dyDescent="0.25">
      <c r="I279" s="40"/>
      <c r="J279" s="40"/>
      <c r="K279" s="40"/>
      <c r="L279" s="40"/>
      <c r="M279" s="40"/>
      <c r="N279" s="40"/>
      <c r="O279" s="40"/>
      <c r="P279" s="40"/>
      <c r="Q279" s="40"/>
      <c r="R279" s="40"/>
      <c r="S279" s="40"/>
      <c r="T279" s="40"/>
      <c r="U279" s="40"/>
      <c r="V279" s="40"/>
      <c r="W279" s="40"/>
      <c r="X279" s="40"/>
      <c r="Y279" s="40"/>
    </row>
    <row r="280" spans="1:25" x14ac:dyDescent="0.25">
      <c r="I280" s="40"/>
      <c r="J280" s="40"/>
      <c r="K280" s="40"/>
      <c r="L280" s="40"/>
      <c r="M280" s="40"/>
      <c r="N280" s="40"/>
      <c r="O280" s="40"/>
      <c r="P280" s="40"/>
      <c r="Q280" s="40"/>
      <c r="R280" s="40"/>
      <c r="S280" s="40"/>
      <c r="T280" s="40"/>
      <c r="U280" s="40"/>
      <c r="V280" s="40"/>
      <c r="W280" s="40"/>
      <c r="X280" s="40"/>
      <c r="Y280" s="40"/>
    </row>
    <row r="281" spans="1:25" x14ac:dyDescent="0.25">
      <c r="I281" s="40"/>
      <c r="J281" s="40"/>
      <c r="K281" s="40"/>
      <c r="L281" s="40"/>
      <c r="M281" s="40"/>
      <c r="N281" s="40"/>
      <c r="O281" s="40"/>
      <c r="P281" s="40"/>
      <c r="Q281" s="40"/>
      <c r="R281" s="40"/>
      <c r="S281" s="40"/>
      <c r="T281" s="40"/>
      <c r="U281" s="40"/>
      <c r="V281" s="40"/>
      <c r="W281" s="40"/>
      <c r="X281" s="40"/>
      <c r="Y281" s="40"/>
    </row>
    <row r="282" spans="1:25" x14ac:dyDescent="0.25">
      <c r="A282" s="144" t="s">
        <v>598</v>
      </c>
      <c r="B282" s="145"/>
      <c r="C282" s="146"/>
      <c r="D282" s="146"/>
      <c r="E282" s="146"/>
      <c r="F282" s="146"/>
      <c r="G282" s="146"/>
      <c r="H282" s="146"/>
      <c r="I282" s="163">
        <f>IFERROR(('Tor Emp Adj'!I282/'Tor Emp Adj'!D282)^(1/5)-1,"n/a")</f>
        <v>2.9768046970989781E-2</v>
      </c>
      <c r="J282" s="163">
        <f>IFERROR(('Tor Emp Adj'!J282/'Tor Emp Adj'!E282)^(1/5)-1,"n/a")</f>
        <v>1.6568445862644721E-2</v>
      </c>
      <c r="K282" s="163">
        <f>IFERROR(('Tor Emp Adj'!K282/'Tor Emp Adj'!F282)^(1/5)-1,"n/a")</f>
        <v>3.0409730526652634E-3</v>
      </c>
      <c r="L282" s="163">
        <f>IFERROR(('Tor Emp Adj'!L282/'Tor Emp Adj'!G282)^(1/5)-1,"n/a")</f>
        <v>4.2714747234118278E-2</v>
      </c>
      <c r="M282" s="163">
        <f>IFERROR(('Tor Emp Adj'!M282/'Tor Emp Adj'!H282)^(1/5)-1,"n/a")</f>
        <v>3.0987137270291454E-2</v>
      </c>
      <c r="N282" s="163">
        <f>IFERROR(('Tor Emp Adj'!N282/'Tor Emp Adj'!I282)^(1/5)-1,"n/a")</f>
        <v>2.2286230316352906E-2</v>
      </c>
      <c r="O282" s="163">
        <f>IFERROR(('Tor Emp Adj'!O282/'Tor Emp Adj'!J282)^(1/5)-1,"n/a")</f>
        <v>3.8269786182275833E-2</v>
      </c>
      <c r="P282" s="163">
        <f>IFERROR(('Tor Emp Adj'!P282/'Tor Emp Adj'!K282)^(1/5)-1,"n/a")</f>
        <v>3.4143659541696625E-2</v>
      </c>
      <c r="Q282" s="163">
        <f>IFERROR(('Tor Emp Adj'!Q282/'Tor Emp Adj'!L282)^(1/5)-1,"n/a")</f>
        <v>-1.1132605060516387E-2</v>
      </c>
      <c r="R282" s="163">
        <f>IFERROR(('Tor Emp Adj'!R282/'Tor Emp Adj'!M282)^(1/5)-1,"n/a")</f>
        <v>1.8836398851003189E-3</v>
      </c>
      <c r="S282" s="163">
        <f>IFERROR(('Tor Emp Adj'!S282/'Tor Emp Adj'!N282)^(1/5)-1,"n/a")</f>
        <v>-3.0054013653965095E-3</v>
      </c>
      <c r="T282" s="163">
        <f>IFERROR(('Tor Emp Adj'!T282/'Tor Emp Adj'!O282)^(1/5)-1,"n/a")</f>
        <v>-6.0583822377613394E-4</v>
      </c>
      <c r="U282" s="163">
        <f>IFERROR(('Tor Emp Adj'!U282/'Tor Emp Adj'!P282)^(1/5)-1,"n/a")</f>
        <v>1.8940342325603154E-2</v>
      </c>
      <c r="V282" s="163">
        <f>IFERROR(('Tor Emp Adj'!V282/'Tor Emp Adj'!Q282)^(1/5)-1,"n/a")</f>
        <v>2.9169534182655665E-2</v>
      </c>
      <c r="W282" s="163">
        <f>IFERROR(('Tor Emp Adj'!W282/'Tor Emp Adj'!R282)^(1/5)-1,"n/a")</f>
        <v>1.2695400327695561E-2</v>
      </c>
      <c r="X282" s="163">
        <f>IFERROR(('Tor Emp Adj'!X282/'Tor Emp Adj'!S282)^(1/5)-1,"n/a")</f>
        <v>2.4962459641820756E-2</v>
      </c>
      <c r="Y282" s="163">
        <f>IFERROR(('Tor Emp Adj'!Y282/'Tor Emp Adj'!T282)^(1/5)-1,"n/a")</f>
        <v>2.5399621819162777E-2</v>
      </c>
    </row>
    <row r="283" spans="1:25" x14ac:dyDescent="0.25">
      <c r="A283" s="5" t="s">
        <v>13</v>
      </c>
      <c r="B283" s="5"/>
      <c r="C283" s="13">
        <v>11</v>
      </c>
      <c r="D283" s="64"/>
      <c r="E283" s="64"/>
      <c r="F283" s="64"/>
      <c r="G283" s="64"/>
      <c r="H283" s="64"/>
      <c r="I283" s="69" t="str">
        <f>IFERROR(('Tor Emp Adj'!I283/'Tor Emp Adj'!D283)^(1/5)-1,"n/a")</f>
        <v>n/a</v>
      </c>
      <c r="J283" s="69">
        <f>IFERROR(('Tor Emp Adj'!J283/'Tor Emp Adj'!E283)^(1/5)-1,"n/a")</f>
        <v>-2.4476086990354862E-3</v>
      </c>
      <c r="K283" s="69" t="str">
        <f>IFERROR(('Tor Emp Adj'!K283/'Tor Emp Adj'!F283)^(1/5)-1,"n/a")</f>
        <v>n/a</v>
      </c>
      <c r="L283" s="69">
        <f>IFERROR(('Tor Emp Adj'!L283/'Tor Emp Adj'!G283)^(1/5)-1,"n/a")</f>
        <v>8.5912075086566952E-2</v>
      </c>
      <c r="M283" s="155">
        <f>IFERROR(('Tor Emp Adj'!M283/'Tor Emp Adj'!H283)^(1/5)-1,"n/a")</f>
        <v>-4.9399621587351339E-2</v>
      </c>
      <c r="N283" s="155">
        <f>IFERROR(('Tor Emp Adj'!N283/'Tor Emp Adj'!I283)^(1/5)-1,"n/a")</f>
        <v>-3.5662135379443516E-2</v>
      </c>
      <c r="O283" s="155">
        <f>IFERROR(('Tor Emp Adj'!O283/'Tor Emp Adj'!J283)^(1/5)-1,"n/a")</f>
        <v>-5.566840920661642E-2</v>
      </c>
      <c r="P283" s="155" t="str">
        <f>IFERROR(('Tor Emp Adj'!P283/'Tor Emp Adj'!K283)^(1/5)-1,"n/a")</f>
        <v>n/a</v>
      </c>
      <c r="Q283" s="155">
        <f>IFERROR(('Tor Emp Adj'!Q283/'Tor Emp Adj'!L283)^(1/5)-1,"n/a")</f>
        <v>-1</v>
      </c>
      <c r="R283" s="155">
        <f>IFERROR(('Tor Emp Adj'!R283/'Tor Emp Adj'!M283)^(1/5)-1,"n/a")</f>
        <v>-1</v>
      </c>
      <c r="S283" s="155">
        <f>IFERROR(('Tor Emp Adj'!S283/'Tor Emp Adj'!N283)^(1/5)-1,"n/a")</f>
        <v>-1</v>
      </c>
      <c r="T283" s="155">
        <f>IFERROR(('Tor Emp Adj'!T283/'Tor Emp Adj'!O283)^(1/5)-1,"n/a")</f>
        <v>-1</v>
      </c>
      <c r="U283" s="155" t="str">
        <f>IFERROR(('Tor Emp Adj'!U283/'Tor Emp Adj'!P283)^(1/5)-1,"n/a")</f>
        <v>n/a</v>
      </c>
      <c r="V283" s="155" t="str">
        <f>IFERROR(('Tor Emp Adj'!V283/'Tor Emp Adj'!Q283)^(1/5)-1,"n/a")</f>
        <v>n/a</v>
      </c>
      <c r="W283" s="155" t="str">
        <f>IFERROR(('Tor Emp Adj'!W283/'Tor Emp Adj'!R283)^(1/5)-1,"n/a")</f>
        <v>n/a</v>
      </c>
      <c r="X283" s="155" t="str">
        <f>IFERROR(('Tor Emp Adj'!X283/'Tor Emp Adj'!S283)^(1/5)-1,"n/a")</f>
        <v>n/a</v>
      </c>
      <c r="Y283" s="155" t="str">
        <f>IFERROR(('Tor Emp Adj'!Y283/'Tor Emp Adj'!T283)^(1/5)-1,"n/a")</f>
        <v>n/a</v>
      </c>
    </row>
    <row r="284" spans="1:25" x14ac:dyDescent="0.25">
      <c r="A284" s="5" t="s">
        <v>18</v>
      </c>
      <c r="B284" s="5"/>
      <c r="C284" s="13">
        <v>21</v>
      </c>
      <c r="D284" s="64"/>
      <c r="E284" s="64"/>
      <c r="F284" s="64"/>
      <c r="G284" s="64"/>
      <c r="H284" s="64"/>
      <c r="I284" s="69">
        <f>IFERROR(('Tor Emp Adj'!I284/'Tor Emp Adj'!D284)^(1/5)-1,"n/a")</f>
        <v>-1</v>
      </c>
      <c r="J284" s="69">
        <f>IFERROR(('Tor Emp Adj'!J284/'Tor Emp Adj'!E284)^(1/5)-1,"n/a")</f>
        <v>-1</v>
      </c>
      <c r="K284" s="69" t="str">
        <f>IFERROR(('Tor Emp Adj'!K284/'Tor Emp Adj'!F284)^(1/5)-1,"n/a")</f>
        <v>n/a</v>
      </c>
      <c r="L284" s="69" t="str">
        <f>IFERROR(('Tor Emp Adj'!L284/'Tor Emp Adj'!G284)^(1/5)-1,"n/a")</f>
        <v>n/a</v>
      </c>
      <c r="M284" s="155">
        <f>IFERROR(('Tor Emp Adj'!M284/'Tor Emp Adj'!H284)^(1/5)-1,"n/a")</f>
        <v>-1</v>
      </c>
      <c r="N284" s="155" t="str">
        <f>IFERROR(('Tor Emp Adj'!N284/'Tor Emp Adj'!I284)^(1/5)-1,"n/a")</f>
        <v>n/a</v>
      </c>
      <c r="O284" s="155" t="str">
        <f>IFERROR(('Tor Emp Adj'!O284/'Tor Emp Adj'!J284)^(1/5)-1,"n/a")</f>
        <v>n/a</v>
      </c>
      <c r="P284" s="155" t="str">
        <f>IFERROR(('Tor Emp Adj'!P284/'Tor Emp Adj'!K284)^(1/5)-1,"n/a")</f>
        <v>n/a</v>
      </c>
      <c r="Q284" s="155" t="str">
        <f>IFERROR(('Tor Emp Adj'!Q284/'Tor Emp Adj'!L284)^(1/5)-1,"n/a")</f>
        <v>n/a</v>
      </c>
      <c r="R284" s="155" t="str">
        <f>IFERROR(('Tor Emp Adj'!R284/'Tor Emp Adj'!M284)^(1/5)-1,"n/a")</f>
        <v>n/a</v>
      </c>
      <c r="S284" s="155" t="str">
        <f>IFERROR(('Tor Emp Adj'!S284/'Tor Emp Adj'!N284)^(1/5)-1,"n/a")</f>
        <v>n/a</v>
      </c>
      <c r="T284" s="155">
        <f>IFERROR(('Tor Emp Adj'!T284/'Tor Emp Adj'!O284)^(1/5)-1,"n/a")</f>
        <v>9.0823231578557317E-2</v>
      </c>
      <c r="U284" s="155" t="str">
        <f>IFERROR(('Tor Emp Adj'!U284/'Tor Emp Adj'!P284)^(1/5)-1,"n/a")</f>
        <v>n/a</v>
      </c>
      <c r="V284" s="155">
        <f>IFERROR(('Tor Emp Adj'!V284/'Tor Emp Adj'!Q284)^(1/5)-1,"n/a")</f>
        <v>-2.3536248378668634E-2</v>
      </c>
      <c r="W284" s="155">
        <f>IFERROR(('Tor Emp Adj'!W284/'Tor Emp Adj'!R284)^(1/5)-1,"n/a")</f>
        <v>1.0729613633174262E-2</v>
      </c>
      <c r="X284" s="155" t="str">
        <f>IFERROR(('Tor Emp Adj'!X284/'Tor Emp Adj'!S284)^(1/5)-1,"n/a")</f>
        <v>n/a</v>
      </c>
      <c r="Y284" s="155">
        <f>IFERROR(('Tor Emp Adj'!Y284/'Tor Emp Adj'!T284)^(1/5)-1,"n/a")</f>
        <v>-4.9645072051897055E-3</v>
      </c>
    </row>
    <row r="285" spans="1:25" x14ac:dyDescent="0.25">
      <c r="A285" s="7" t="s">
        <v>20</v>
      </c>
      <c r="B285" s="7"/>
      <c r="C285" s="14">
        <v>2211</v>
      </c>
      <c r="D285" s="65"/>
      <c r="E285" s="65"/>
      <c r="F285" s="65"/>
      <c r="G285" s="65"/>
      <c r="H285" s="65"/>
      <c r="I285" s="70">
        <f>IFERROR(('Tor Emp Adj'!I285/'Tor Emp Adj'!D285)^(1/5)-1,"n/a")</f>
        <v>-2.3800414518761581E-2</v>
      </c>
      <c r="J285" s="70">
        <f>IFERROR(('Tor Emp Adj'!J285/'Tor Emp Adj'!E285)^(1/5)-1,"n/a")</f>
        <v>-3.5698489642513098E-2</v>
      </c>
      <c r="K285" s="70">
        <f>IFERROR(('Tor Emp Adj'!K285/'Tor Emp Adj'!F285)^(1/5)-1,"n/a")</f>
        <v>8.2858123038449527E-2</v>
      </c>
      <c r="L285" s="70">
        <f>IFERROR(('Tor Emp Adj'!L285/'Tor Emp Adj'!G285)^(1/5)-1,"n/a")</f>
        <v>2.5260319054182023E-2</v>
      </c>
      <c r="M285" s="156">
        <f>IFERROR(('Tor Emp Adj'!M285/'Tor Emp Adj'!H285)^(1/5)-1,"n/a")</f>
        <v>8.1469875231220623E-2</v>
      </c>
      <c r="N285" s="156">
        <f>IFERROR(('Tor Emp Adj'!N285/'Tor Emp Adj'!I285)^(1/5)-1,"n/a")</f>
        <v>6.0153410958410314E-2</v>
      </c>
      <c r="O285" s="156">
        <f>IFERROR(('Tor Emp Adj'!O285/'Tor Emp Adj'!J285)^(1/5)-1,"n/a")</f>
        <v>0.12286660359769508</v>
      </c>
      <c r="P285" s="156">
        <f>IFERROR(('Tor Emp Adj'!P285/'Tor Emp Adj'!K285)^(1/5)-1,"n/a")</f>
        <v>4.5859870147921367E-2</v>
      </c>
      <c r="Q285" s="156">
        <f>IFERROR(('Tor Emp Adj'!Q285/'Tor Emp Adj'!L285)^(1/5)-1,"n/a")</f>
        <v>-8.4344382494496717E-2</v>
      </c>
      <c r="R285" s="156">
        <f>IFERROR(('Tor Emp Adj'!R285/'Tor Emp Adj'!M285)^(1/5)-1,"n/a")</f>
        <v>6.4397409821603802E-2</v>
      </c>
      <c r="S285" s="156">
        <f>IFERROR(('Tor Emp Adj'!S285/'Tor Emp Adj'!N285)^(1/5)-1,"n/a")</f>
        <v>-0.12059945836958896</v>
      </c>
      <c r="T285" s="156">
        <f>IFERROR(('Tor Emp Adj'!T285/'Tor Emp Adj'!O285)^(1/5)-1,"n/a")</f>
        <v>-6.6081360865305472E-3</v>
      </c>
      <c r="U285" s="156">
        <f>IFERROR(('Tor Emp Adj'!U285/'Tor Emp Adj'!P285)^(1/5)-1,"n/a")</f>
        <v>-4.6804713660608899E-2</v>
      </c>
      <c r="V285" s="156">
        <f>IFERROR(('Tor Emp Adj'!V285/'Tor Emp Adj'!Q285)^(1/5)-1,"n/a")</f>
        <v>4.9030286193293859E-2</v>
      </c>
      <c r="W285" s="156">
        <f>IFERROR(('Tor Emp Adj'!W285/'Tor Emp Adj'!R285)^(1/5)-1,"n/a")</f>
        <v>-9.7839840396335642E-2</v>
      </c>
      <c r="X285" s="156">
        <f>IFERROR(('Tor Emp Adj'!X285/'Tor Emp Adj'!S285)^(1/5)-1,"n/a")</f>
        <v>-3.7929612897119047E-2</v>
      </c>
      <c r="Y285" s="156">
        <f>IFERROR(('Tor Emp Adj'!Y285/'Tor Emp Adj'!T285)^(1/5)-1,"n/a")</f>
        <v>-3.3569271261708611E-2</v>
      </c>
    </row>
    <row r="286" spans="1:25" x14ac:dyDescent="0.25">
      <c r="A286" s="5" t="s">
        <v>23</v>
      </c>
      <c r="B286" s="5"/>
      <c r="C286" s="13" t="s">
        <v>188</v>
      </c>
      <c r="D286" s="64"/>
      <c r="E286" s="64"/>
      <c r="F286" s="64"/>
      <c r="G286" s="64"/>
      <c r="H286" s="64"/>
      <c r="I286" s="69">
        <f>IFERROR(('Tor Emp Adj'!I286/'Tor Emp Adj'!D286)^(1/5)-1,"n/a")</f>
        <v>3.9351167412776222E-2</v>
      </c>
      <c r="J286" s="69">
        <f>IFERROR(('Tor Emp Adj'!J286/'Tor Emp Adj'!E286)^(1/5)-1,"n/a")</f>
        <v>4.9087632534692283E-3</v>
      </c>
      <c r="K286" s="69">
        <f>IFERROR(('Tor Emp Adj'!K286/'Tor Emp Adj'!F286)^(1/5)-1,"n/a")</f>
        <v>2.6458085213083571E-3</v>
      </c>
      <c r="L286" s="69">
        <f>IFERROR(('Tor Emp Adj'!L286/'Tor Emp Adj'!G286)^(1/5)-1,"n/a")</f>
        <v>4.0401210187244185E-3</v>
      </c>
      <c r="M286" s="155">
        <f>IFERROR(('Tor Emp Adj'!M286/'Tor Emp Adj'!H286)^(1/5)-1,"n/a")</f>
        <v>-2.3634295963421037E-2</v>
      </c>
      <c r="N286" s="155">
        <f>IFERROR(('Tor Emp Adj'!N286/'Tor Emp Adj'!I286)^(1/5)-1,"n/a")</f>
        <v>-6.0215722485605916E-2</v>
      </c>
      <c r="O286" s="155">
        <f>IFERROR(('Tor Emp Adj'!O286/'Tor Emp Adj'!J286)^(1/5)-1,"n/a")</f>
        <v>-4.7773045822614102E-2</v>
      </c>
      <c r="P286" s="155">
        <f>IFERROR(('Tor Emp Adj'!P286/'Tor Emp Adj'!K286)^(1/5)-1,"n/a")</f>
        <v>-7.9083472156825207E-2</v>
      </c>
      <c r="Q286" s="155">
        <f>IFERROR(('Tor Emp Adj'!Q286/'Tor Emp Adj'!L286)^(1/5)-1,"n/a")</f>
        <v>-9.8214169839239918E-2</v>
      </c>
      <c r="R286" s="155">
        <f>IFERROR(('Tor Emp Adj'!R286/'Tor Emp Adj'!M286)^(1/5)-1,"n/a")</f>
        <v>-5.8667976596398441E-2</v>
      </c>
      <c r="S286" s="155">
        <f>IFERROR(('Tor Emp Adj'!S286/'Tor Emp Adj'!N286)^(1/5)-1,"n/a")</f>
        <v>-2.4110377065363009E-2</v>
      </c>
      <c r="T286" s="155">
        <f>IFERROR(('Tor Emp Adj'!T286/'Tor Emp Adj'!O286)^(1/5)-1,"n/a")</f>
        <v>-1.4996109538755409E-2</v>
      </c>
      <c r="U286" s="155">
        <f>IFERROR(('Tor Emp Adj'!U286/'Tor Emp Adj'!P286)^(1/5)-1,"n/a")</f>
        <v>6.746005420551926E-3</v>
      </c>
      <c r="V286" s="155">
        <f>IFERROR(('Tor Emp Adj'!V286/'Tor Emp Adj'!Q286)^(1/5)-1,"n/a")</f>
        <v>2.2103294413988728E-2</v>
      </c>
      <c r="W286" s="155">
        <f>IFERROR(('Tor Emp Adj'!W286/'Tor Emp Adj'!R286)^(1/5)-1,"n/a")</f>
        <v>-1.84248502237504E-2</v>
      </c>
      <c r="X286" s="155">
        <f>IFERROR(('Tor Emp Adj'!X286/'Tor Emp Adj'!S286)^(1/5)-1,"n/a")</f>
        <v>-4.4841551652687439E-2</v>
      </c>
      <c r="Y286" s="155">
        <f>IFERROR(('Tor Emp Adj'!Y286/'Tor Emp Adj'!T286)^(1/5)-1,"n/a")</f>
        <v>-2.469894863322708E-2</v>
      </c>
    </row>
    <row r="287" spans="1:25" x14ac:dyDescent="0.25">
      <c r="A287" s="5" t="s">
        <v>63</v>
      </c>
      <c r="B287" s="5"/>
      <c r="C287" s="13">
        <v>41</v>
      </c>
      <c r="D287" s="64"/>
      <c r="E287" s="64"/>
      <c r="F287" s="64"/>
      <c r="G287" s="64"/>
      <c r="H287" s="64"/>
      <c r="I287" s="69">
        <f>IFERROR(('Tor Emp Adj'!I287/'Tor Emp Adj'!D287)^(1/5)-1,"n/a")</f>
        <v>4.9239845944283989E-2</v>
      </c>
      <c r="J287" s="69">
        <f>IFERROR(('Tor Emp Adj'!J287/'Tor Emp Adj'!E287)^(1/5)-1,"n/a")</f>
        <v>4.023716752318518E-2</v>
      </c>
      <c r="K287" s="69">
        <f>IFERROR(('Tor Emp Adj'!K287/'Tor Emp Adj'!F287)^(1/5)-1,"n/a")</f>
        <v>7.3499865786588181E-3</v>
      </c>
      <c r="L287" s="69">
        <f>IFERROR(('Tor Emp Adj'!L287/'Tor Emp Adj'!G287)^(1/5)-1,"n/a")</f>
        <v>9.3881158878110771E-3</v>
      </c>
      <c r="M287" s="155">
        <f>IFERROR(('Tor Emp Adj'!M287/'Tor Emp Adj'!H287)^(1/5)-1,"n/a")</f>
        <v>-2.8878943110752564E-2</v>
      </c>
      <c r="N287" s="155">
        <f>IFERROR(('Tor Emp Adj'!N287/'Tor Emp Adj'!I287)^(1/5)-1,"n/a")</f>
        <v>9.5785922919744415E-4</v>
      </c>
      <c r="O287" s="155">
        <f>IFERROR(('Tor Emp Adj'!O287/'Tor Emp Adj'!J287)^(1/5)-1,"n/a")</f>
        <v>3.4642882850548062E-2</v>
      </c>
      <c r="P287" s="155">
        <f>IFERROR(('Tor Emp Adj'!P287/'Tor Emp Adj'!K287)^(1/5)-1,"n/a")</f>
        <v>8.6762852729693751E-3</v>
      </c>
      <c r="Q287" s="155">
        <f>IFERROR(('Tor Emp Adj'!Q287/'Tor Emp Adj'!L287)^(1/5)-1,"n/a")</f>
        <v>-8.1988324905183374E-3</v>
      </c>
      <c r="R287" s="155">
        <f>IFERROR(('Tor Emp Adj'!R287/'Tor Emp Adj'!M287)^(1/5)-1,"n/a")</f>
        <v>-7.8797248709703283E-3</v>
      </c>
      <c r="S287" s="155">
        <f>IFERROR(('Tor Emp Adj'!S287/'Tor Emp Adj'!N287)^(1/5)-1,"n/a")</f>
        <v>-2.3676355340905286E-2</v>
      </c>
      <c r="T287" s="155">
        <f>IFERROR(('Tor Emp Adj'!T287/'Tor Emp Adj'!O287)^(1/5)-1,"n/a")</f>
        <v>-5.243012902033195E-2</v>
      </c>
      <c r="U287" s="155">
        <f>IFERROR(('Tor Emp Adj'!U287/'Tor Emp Adj'!P287)^(1/5)-1,"n/a")</f>
        <v>6.2266290576715733E-3</v>
      </c>
      <c r="V287" s="155">
        <f>IFERROR(('Tor Emp Adj'!V287/'Tor Emp Adj'!Q287)^(1/5)-1,"n/a")</f>
        <v>4.5804645844504721E-2</v>
      </c>
      <c r="W287" s="155">
        <f>IFERROR(('Tor Emp Adj'!W287/'Tor Emp Adj'!R287)^(1/5)-1,"n/a")</f>
        <v>5.4312514481449581E-2</v>
      </c>
      <c r="X287" s="155">
        <f>IFERROR(('Tor Emp Adj'!X287/'Tor Emp Adj'!S287)^(1/5)-1,"n/a")</f>
        <v>3.1643321569887917E-2</v>
      </c>
      <c r="Y287" s="155">
        <f>IFERROR(('Tor Emp Adj'!Y287/'Tor Emp Adj'!T287)^(1/5)-1,"n/a")</f>
        <v>2.7030003704192618E-2</v>
      </c>
    </row>
    <row r="288" spans="1:25" x14ac:dyDescent="0.25">
      <c r="A288" s="6" t="s">
        <v>85</v>
      </c>
      <c r="C288" s="14">
        <v>454</v>
      </c>
      <c r="D288" s="65"/>
      <c r="E288" s="65"/>
      <c r="F288" s="65"/>
      <c r="G288" s="65"/>
      <c r="H288" s="65"/>
      <c r="I288" s="70">
        <f>IFERROR(('Tor Emp Adj'!I288/'Tor Emp Adj'!D288)^(1/5)-1,"n/a")</f>
        <v>9.4556130163466534E-2</v>
      </c>
      <c r="J288" s="70">
        <f>IFERROR(('Tor Emp Adj'!J288/'Tor Emp Adj'!E288)^(1/5)-1,"n/a")</f>
        <v>-2.002372447130818E-2</v>
      </c>
      <c r="K288" s="70">
        <f>IFERROR(('Tor Emp Adj'!K288/'Tor Emp Adj'!F288)^(1/5)-1,"n/a")</f>
        <v>2.8855394519787358E-2</v>
      </c>
      <c r="L288" s="70">
        <f>IFERROR(('Tor Emp Adj'!L288/'Tor Emp Adj'!G288)^(1/5)-1,"n/a")</f>
        <v>4.2031842349121717E-3</v>
      </c>
      <c r="M288" s="156">
        <f>IFERROR(('Tor Emp Adj'!M288/'Tor Emp Adj'!H288)^(1/5)-1,"n/a")</f>
        <v>-0.10240868778837842</v>
      </c>
      <c r="N288" s="156">
        <f>IFERROR(('Tor Emp Adj'!N288/'Tor Emp Adj'!I288)^(1/5)-1,"n/a")</f>
        <v>4.1448511600311821E-2</v>
      </c>
      <c r="O288" s="156">
        <f>IFERROR(('Tor Emp Adj'!O288/'Tor Emp Adj'!J288)^(1/5)-1,"n/a")</f>
        <v>-4.2499770952870719E-3</v>
      </c>
      <c r="P288" s="156">
        <f>IFERROR(('Tor Emp Adj'!P288/'Tor Emp Adj'!K288)^(1/5)-1,"n/a")</f>
        <v>-4.590975382533502E-3</v>
      </c>
      <c r="Q288" s="156">
        <f>IFERROR(('Tor Emp Adj'!Q288/'Tor Emp Adj'!L288)^(1/5)-1,"n/a")</f>
        <v>0.10565814682175145</v>
      </c>
      <c r="R288" s="156">
        <f>IFERROR(('Tor Emp Adj'!R288/'Tor Emp Adj'!M288)^(1/5)-1,"n/a")</f>
        <v>0.10320590088339499</v>
      </c>
      <c r="S288" s="156">
        <f>IFERROR(('Tor Emp Adj'!S288/'Tor Emp Adj'!N288)^(1/5)-1,"n/a")</f>
        <v>-4.7884548125850745E-2</v>
      </c>
      <c r="T288" s="156">
        <f>IFERROR(('Tor Emp Adj'!T288/'Tor Emp Adj'!O288)^(1/5)-1,"n/a")</f>
        <v>0.11786475632718352</v>
      </c>
      <c r="U288" s="156">
        <f>IFERROR(('Tor Emp Adj'!U288/'Tor Emp Adj'!P288)^(1/5)-1,"n/a")</f>
        <v>0.10413145901574095</v>
      </c>
      <c r="V288" s="156">
        <f>IFERROR(('Tor Emp Adj'!V288/'Tor Emp Adj'!Q288)^(1/5)-1,"n/a")</f>
        <v>2.838687561813602E-3</v>
      </c>
      <c r="W288" s="156">
        <f>IFERROR(('Tor Emp Adj'!W288/'Tor Emp Adj'!R288)^(1/5)-1,"n/a")</f>
        <v>-5.7638082048368622E-2</v>
      </c>
      <c r="X288" s="156">
        <f>IFERROR(('Tor Emp Adj'!X288/'Tor Emp Adj'!S288)^(1/5)-1,"n/a")</f>
        <v>-4.9466482477845686E-3</v>
      </c>
      <c r="Y288" s="156">
        <f>IFERROR(('Tor Emp Adj'!Y288/'Tor Emp Adj'!T288)^(1/5)-1,"n/a")</f>
        <v>9.5790558760761702E-2</v>
      </c>
    </row>
    <row r="289" spans="1:25" x14ac:dyDescent="0.25">
      <c r="A289" s="6" t="s">
        <v>101</v>
      </c>
      <c r="C289" s="14">
        <v>511</v>
      </c>
      <c r="D289" s="65"/>
      <c r="E289" s="65"/>
      <c r="F289" s="65"/>
      <c r="G289" s="65"/>
      <c r="H289" s="65"/>
      <c r="I289" s="70">
        <f>IFERROR(('Tor Emp Adj'!I289/'Tor Emp Adj'!D289)^(1/5)-1,"n/a")</f>
        <v>-6.6857687700563551E-2</v>
      </c>
      <c r="J289" s="70">
        <f>IFERROR(('Tor Emp Adj'!J289/'Tor Emp Adj'!E289)^(1/5)-1,"n/a")</f>
        <v>8.4686454133905631E-2</v>
      </c>
      <c r="K289" s="70">
        <f>IFERROR(('Tor Emp Adj'!K289/'Tor Emp Adj'!F289)^(1/5)-1,"n/a")</f>
        <v>-2.0656939328988932E-2</v>
      </c>
      <c r="L289" s="70">
        <f>IFERROR(('Tor Emp Adj'!L289/'Tor Emp Adj'!G289)^(1/5)-1,"n/a")</f>
        <v>-1.9076007797771966E-2</v>
      </c>
      <c r="M289" s="156">
        <f>IFERROR(('Tor Emp Adj'!M289/'Tor Emp Adj'!H289)^(1/5)-1,"n/a")</f>
        <v>4.8653181045544835E-2</v>
      </c>
      <c r="N289" s="156">
        <f>IFERROR(('Tor Emp Adj'!N289/'Tor Emp Adj'!I289)^(1/5)-1,"n/a")</f>
        <v>8.8233667989832343E-2</v>
      </c>
      <c r="O289" s="156">
        <f>IFERROR(('Tor Emp Adj'!O289/'Tor Emp Adj'!J289)^(1/5)-1,"n/a")</f>
        <v>-2.4753720220529907E-2</v>
      </c>
      <c r="P289" s="156">
        <f>IFERROR(('Tor Emp Adj'!P289/'Tor Emp Adj'!K289)^(1/5)-1,"n/a")</f>
        <v>7.8178155592013132E-2</v>
      </c>
      <c r="Q289" s="156">
        <f>IFERROR(('Tor Emp Adj'!Q289/'Tor Emp Adj'!L289)^(1/5)-1,"n/a")</f>
        <v>5.471419034311098E-2</v>
      </c>
      <c r="R289" s="156">
        <f>IFERROR(('Tor Emp Adj'!R289/'Tor Emp Adj'!M289)^(1/5)-1,"n/a")</f>
        <v>1.3170645210498932E-2</v>
      </c>
      <c r="S289" s="156">
        <f>IFERROR(('Tor Emp Adj'!S289/'Tor Emp Adj'!N289)^(1/5)-1,"n/a")</f>
        <v>4.2982623031990741E-3</v>
      </c>
      <c r="T289" s="156">
        <f>IFERROR(('Tor Emp Adj'!T289/'Tor Emp Adj'!O289)^(1/5)-1,"n/a")</f>
        <v>1.2502592662505085E-2</v>
      </c>
      <c r="U289" s="156">
        <f>IFERROR(('Tor Emp Adj'!U289/'Tor Emp Adj'!P289)^(1/5)-1,"n/a")</f>
        <v>-3.8077121338007114E-2</v>
      </c>
      <c r="V289" s="156">
        <f>IFERROR(('Tor Emp Adj'!V289/'Tor Emp Adj'!Q289)^(1/5)-1,"n/a")</f>
        <v>-4.4966819935185698E-2</v>
      </c>
      <c r="W289" s="156">
        <f>IFERROR(('Tor Emp Adj'!W289/'Tor Emp Adj'!R289)^(1/5)-1,"n/a")</f>
        <v>-8.0986054016519149E-2</v>
      </c>
      <c r="X289" s="156">
        <f>IFERROR(('Tor Emp Adj'!X289/'Tor Emp Adj'!S289)^(1/5)-1,"n/a")</f>
        <v>-6.4013955702242331E-3</v>
      </c>
      <c r="Y289" s="156">
        <f>IFERROR(('Tor Emp Adj'!Y289/'Tor Emp Adj'!T289)^(1/5)-1,"n/a")</f>
        <v>-3.236674171472298E-2</v>
      </c>
    </row>
    <row r="290" spans="1:25" x14ac:dyDescent="0.25">
      <c r="A290" s="6" t="s">
        <v>104</v>
      </c>
      <c r="C290" s="14">
        <v>512</v>
      </c>
      <c r="D290" s="65"/>
      <c r="E290" s="65"/>
      <c r="F290" s="65"/>
      <c r="G290" s="65"/>
      <c r="H290" s="65"/>
      <c r="I290" s="70">
        <f>IFERROR(('Tor Emp Adj'!I290/'Tor Emp Adj'!D290)^(1/5)-1,"n/a")</f>
        <v>9.1539764798662882E-2</v>
      </c>
      <c r="J290" s="70">
        <f>IFERROR(('Tor Emp Adj'!J290/'Tor Emp Adj'!E290)^(1/5)-1,"n/a")</f>
        <v>0.12144040812130519</v>
      </c>
      <c r="K290" s="70">
        <f>IFERROR(('Tor Emp Adj'!K290/'Tor Emp Adj'!F290)^(1/5)-1,"n/a")</f>
        <v>3.2406370282592523E-2</v>
      </c>
      <c r="L290" s="70">
        <f>IFERROR(('Tor Emp Adj'!L290/'Tor Emp Adj'!G290)^(1/5)-1,"n/a")</f>
        <v>0.16516390343446141</v>
      </c>
      <c r="M290" s="156">
        <f>IFERROR(('Tor Emp Adj'!M290/'Tor Emp Adj'!H290)^(1/5)-1,"n/a")</f>
        <v>-1.5093590639501109E-2</v>
      </c>
      <c r="N290" s="156">
        <f>IFERROR(('Tor Emp Adj'!N290/'Tor Emp Adj'!I290)^(1/5)-1,"n/a")</f>
        <v>1.6435659311972328E-2</v>
      </c>
      <c r="O290" s="156">
        <f>IFERROR(('Tor Emp Adj'!O290/'Tor Emp Adj'!J290)^(1/5)-1,"n/a")</f>
        <v>3.0855964849106909E-2</v>
      </c>
      <c r="P290" s="156">
        <f>IFERROR(('Tor Emp Adj'!P290/'Tor Emp Adj'!K290)^(1/5)-1,"n/a")</f>
        <v>2.9455134088219426E-2</v>
      </c>
      <c r="Q290" s="156">
        <f>IFERROR(('Tor Emp Adj'!Q290/'Tor Emp Adj'!L290)^(1/5)-1,"n/a")</f>
        <v>-0.10307785529015734</v>
      </c>
      <c r="R290" s="156">
        <f>IFERROR(('Tor Emp Adj'!R290/'Tor Emp Adj'!M290)^(1/5)-1,"n/a")</f>
        <v>3.7057603598691813E-2</v>
      </c>
      <c r="S290" s="156">
        <f>IFERROR(('Tor Emp Adj'!S290/'Tor Emp Adj'!N290)^(1/5)-1,"n/a")</f>
        <v>-1.7768867733292337E-2</v>
      </c>
      <c r="T290" s="156">
        <f>IFERROR(('Tor Emp Adj'!T290/'Tor Emp Adj'!O290)^(1/5)-1,"n/a")</f>
        <v>-1.0075024641642227E-2</v>
      </c>
      <c r="U290" s="156">
        <f>IFERROR(('Tor Emp Adj'!U290/'Tor Emp Adj'!P290)^(1/5)-1,"n/a")</f>
        <v>-4.8130661872345493E-2</v>
      </c>
      <c r="V290" s="156">
        <f>IFERROR(('Tor Emp Adj'!V290/'Tor Emp Adj'!Q290)^(1/5)-1,"n/a")</f>
        <v>7.6481376130907552E-2</v>
      </c>
      <c r="W290" s="156">
        <f>IFERROR(('Tor Emp Adj'!W290/'Tor Emp Adj'!R290)^(1/5)-1,"n/a")</f>
        <v>7.4994008166377579E-2</v>
      </c>
      <c r="X290" s="156">
        <f>IFERROR(('Tor Emp Adj'!X290/'Tor Emp Adj'!S290)^(1/5)-1,"n/a")</f>
        <v>8.7608303867566573E-2</v>
      </c>
      <c r="Y290" s="156">
        <f>IFERROR(('Tor Emp Adj'!Y290/'Tor Emp Adj'!T290)^(1/5)-1,"n/a")</f>
        <v>4.5970107569992757E-2</v>
      </c>
    </row>
    <row r="291" spans="1:25" x14ac:dyDescent="0.25">
      <c r="A291" s="6" t="s">
        <v>107</v>
      </c>
      <c r="C291" s="14">
        <v>515</v>
      </c>
      <c r="D291" s="65"/>
      <c r="E291" s="65"/>
      <c r="F291" s="65"/>
      <c r="G291" s="65"/>
      <c r="H291" s="65"/>
      <c r="I291" s="70">
        <f>IFERROR(('Tor Emp Adj'!I291/'Tor Emp Adj'!D291)^(1/5)-1,"n/a")</f>
        <v>6.4921907276958013E-3</v>
      </c>
      <c r="J291" s="70">
        <f>IFERROR(('Tor Emp Adj'!J291/'Tor Emp Adj'!E291)^(1/5)-1,"n/a")</f>
        <v>-3.0918850417963828E-2</v>
      </c>
      <c r="K291" s="70">
        <f>IFERROR(('Tor Emp Adj'!K291/'Tor Emp Adj'!F291)^(1/5)-1,"n/a")</f>
        <v>-1.6749085677946196E-2</v>
      </c>
      <c r="L291" s="70">
        <f>IFERROR(('Tor Emp Adj'!L291/'Tor Emp Adj'!G291)^(1/5)-1,"n/a")</f>
        <v>5.8319967024381025E-2</v>
      </c>
      <c r="M291" s="156">
        <f>IFERROR(('Tor Emp Adj'!M291/'Tor Emp Adj'!H291)^(1/5)-1,"n/a")</f>
        <v>0.13180091813379446</v>
      </c>
      <c r="N291" s="156">
        <f>IFERROR(('Tor Emp Adj'!N291/'Tor Emp Adj'!I291)^(1/5)-1,"n/a")</f>
        <v>0.14792094401915601</v>
      </c>
      <c r="O291" s="156">
        <f>IFERROR(('Tor Emp Adj'!O291/'Tor Emp Adj'!J291)^(1/5)-1,"n/a")</f>
        <v>0.15056823620056692</v>
      </c>
      <c r="P291" s="156">
        <f>IFERROR(('Tor Emp Adj'!P291/'Tor Emp Adj'!K291)^(1/5)-1,"n/a")</f>
        <v>0.16709073923186635</v>
      </c>
      <c r="Q291" s="156">
        <f>IFERROR(('Tor Emp Adj'!Q291/'Tor Emp Adj'!L291)^(1/5)-1,"n/a")</f>
        <v>2.0526526937345801E-2</v>
      </c>
      <c r="R291" s="156">
        <f>IFERROR(('Tor Emp Adj'!R291/'Tor Emp Adj'!M291)^(1/5)-1,"n/a")</f>
        <v>2.4549368264372706E-2</v>
      </c>
      <c r="S291" s="156">
        <f>IFERROR(('Tor Emp Adj'!S291/'Tor Emp Adj'!N291)^(1/5)-1,"n/a")</f>
        <v>1.2964606762117192E-2</v>
      </c>
      <c r="T291" s="156">
        <f>IFERROR(('Tor Emp Adj'!T291/'Tor Emp Adj'!O291)^(1/5)-1,"n/a")</f>
        <v>1.9677750669474081E-2</v>
      </c>
      <c r="U291" s="156">
        <f>IFERROR(('Tor Emp Adj'!U291/'Tor Emp Adj'!P291)^(1/5)-1,"n/a")</f>
        <v>-9.4057049845550078E-2</v>
      </c>
      <c r="V291" s="156">
        <f>IFERROR(('Tor Emp Adj'!V291/'Tor Emp Adj'!Q291)^(1/5)-1,"n/a")</f>
        <v>3.5887832651870788E-2</v>
      </c>
      <c r="W291" s="156">
        <f>IFERROR(('Tor Emp Adj'!W291/'Tor Emp Adj'!R291)^(1/5)-1,"n/a")</f>
        <v>-0.13921601987111865</v>
      </c>
      <c r="X291" s="156">
        <f>IFERROR(('Tor Emp Adj'!X291/'Tor Emp Adj'!S291)^(1/5)-1,"n/a")</f>
        <v>-5.9273621936435483E-2</v>
      </c>
      <c r="Y291" s="156">
        <f>IFERROR(('Tor Emp Adj'!Y291/'Tor Emp Adj'!T291)^(1/5)-1,"n/a")</f>
        <v>-5.9116824856659367E-2</v>
      </c>
    </row>
    <row r="292" spans="1:25" x14ac:dyDescent="0.25">
      <c r="A292" s="6" t="s">
        <v>109</v>
      </c>
      <c r="C292" s="14">
        <v>518</v>
      </c>
      <c r="D292" s="65"/>
      <c r="E292" s="65"/>
      <c r="F292" s="65"/>
      <c r="G292" s="65"/>
      <c r="H292" s="65"/>
      <c r="I292" s="70">
        <f>IFERROR(('Tor Emp Adj'!I292/'Tor Emp Adj'!D292)^(1/5)-1,"n/a")</f>
        <v>-1</v>
      </c>
      <c r="J292" s="70" t="str">
        <f>IFERROR(('Tor Emp Adj'!J292/'Tor Emp Adj'!E292)^(1/5)-1,"n/a")</f>
        <v>n/a</v>
      </c>
      <c r="K292" s="70" t="str">
        <f>IFERROR(('Tor Emp Adj'!K292/'Tor Emp Adj'!F292)^(1/5)-1,"n/a")</f>
        <v>n/a</v>
      </c>
      <c r="L292" s="70" t="str">
        <f>IFERROR(('Tor Emp Adj'!L292/'Tor Emp Adj'!G292)^(1/5)-1,"n/a")</f>
        <v>n/a</v>
      </c>
      <c r="M292" s="156">
        <f>IFERROR(('Tor Emp Adj'!M292/'Tor Emp Adj'!H292)^(1/5)-1,"n/a")</f>
        <v>-1</v>
      </c>
      <c r="N292" s="156" t="str">
        <f>IFERROR(('Tor Emp Adj'!N292/'Tor Emp Adj'!I292)^(1/5)-1,"n/a")</f>
        <v>n/a</v>
      </c>
      <c r="O292" s="156" t="str">
        <f>IFERROR(('Tor Emp Adj'!O292/'Tor Emp Adj'!J292)^(1/5)-1,"n/a")</f>
        <v>n/a</v>
      </c>
      <c r="P292" s="156" t="str">
        <f>IFERROR(('Tor Emp Adj'!P292/'Tor Emp Adj'!K292)^(1/5)-1,"n/a")</f>
        <v>n/a</v>
      </c>
      <c r="Q292" s="156" t="str">
        <f>IFERROR(('Tor Emp Adj'!Q292/'Tor Emp Adj'!L292)^(1/5)-1,"n/a")</f>
        <v>n/a</v>
      </c>
      <c r="R292" s="156" t="str">
        <f>IFERROR(('Tor Emp Adj'!R292/'Tor Emp Adj'!M292)^(1/5)-1,"n/a")</f>
        <v>n/a</v>
      </c>
      <c r="S292" s="156">
        <f>IFERROR(('Tor Emp Adj'!S292/'Tor Emp Adj'!N292)^(1/5)-1,"n/a")</f>
        <v>-1</v>
      </c>
      <c r="T292" s="156">
        <f>IFERROR(('Tor Emp Adj'!T292/'Tor Emp Adj'!O292)^(1/5)-1,"n/a")</f>
        <v>7.9199271643996427E-2</v>
      </c>
      <c r="U292" s="156">
        <f>IFERROR(('Tor Emp Adj'!U292/'Tor Emp Adj'!P292)^(1/5)-1,"n/a")</f>
        <v>-4.5705565076637034E-2</v>
      </c>
      <c r="V292" s="156" t="str">
        <f>IFERROR(('Tor Emp Adj'!V292/'Tor Emp Adj'!Q292)^(1/5)-1,"n/a")</f>
        <v>n/a</v>
      </c>
      <c r="W292" s="156">
        <f>IFERROR(('Tor Emp Adj'!W292/'Tor Emp Adj'!R292)^(1/5)-1,"n/a")</f>
        <v>-1</v>
      </c>
      <c r="X292" s="156" t="str">
        <f>IFERROR(('Tor Emp Adj'!X292/'Tor Emp Adj'!S292)^(1/5)-1,"n/a")</f>
        <v>n/a</v>
      </c>
      <c r="Y292" s="156">
        <f>IFERROR(('Tor Emp Adj'!Y292/'Tor Emp Adj'!T292)^(1/5)-1,"n/a")</f>
        <v>-1</v>
      </c>
    </row>
    <row r="293" spans="1:25" x14ac:dyDescent="0.25">
      <c r="A293" s="6" t="s">
        <v>114</v>
      </c>
      <c r="C293" s="14">
        <v>522</v>
      </c>
      <c r="D293" s="65"/>
      <c r="E293" s="65"/>
      <c r="F293" s="65"/>
      <c r="G293" s="65"/>
      <c r="H293" s="65"/>
      <c r="I293" s="70">
        <f>IFERROR(('Tor Emp Adj'!I293/'Tor Emp Adj'!D293)^(1/5)-1,"n/a")</f>
        <v>1.0589169029549428E-2</v>
      </c>
      <c r="J293" s="70">
        <f>IFERROR(('Tor Emp Adj'!J293/'Tor Emp Adj'!E293)^(1/5)-1,"n/a")</f>
        <v>1.2699216943030445E-2</v>
      </c>
      <c r="K293" s="70">
        <f>IFERROR(('Tor Emp Adj'!K293/'Tor Emp Adj'!F293)^(1/5)-1,"n/a")</f>
        <v>-1.780297639110362E-2</v>
      </c>
      <c r="L293" s="70">
        <f>IFERROR(('Tor Emp Adj'!L293/'Tor Emp Adj'!G293)^(1/5)-1,"n/a")</f>
        <v>0.14596012924875135</v>
      </c>
      <c r="M293" s="156">
        <f>IFERROR(('Tor Emp Adj'!M293/'Tor Emp Adj'!H293)^(1/5)-1,"n/a")</f>
        <v>0.14946699139478703</v>
      </c>
      <c r="N293" s="156">
        <f>IFERROR(('Tor Emp Adj'!N293/'Tor Emp Adj'!I293)^(1/5)-1,"n/a")</f>
        <v>0.13069339375655864</v>
      </c>
      <c r="O293" s="156">
        <f>IFERROR(('Tor Emp Adj'!O293/'Tor Emp Adj'!J293)^(1/5)-1,"n/a")</f>
        <v>0.15904539731402623</v>
      </c>
      <c r="P293" s="156">
        <f>IFERROR(('Tor Emp Adj'!P293/'Tor Emp Adj'!K293)^(1/5)-1,"n/a")</f>
        <v>0.12921214147049387</v>
      </c>
      <c r="Q293" s="156">
        <f>IFERROR(('Tor Emp Adj'!Q293/'Tor Emp Adj'!L293)^(1/5)-1,"n/a")</f>
        <v>8.9242137064620142E-3</v>
      </c>
      <c r="R293" s="156">
        <f>IFERROR(('Tor Emp Adj'!R293/'Tor Emp Adj'!M293)^(1/5)-1,"n/a")</f>
        <v>-2.2331170791909383E-3</v>
      </c>
      <c r="S293" s="156">
        <f>IFERROR(('Tor Emp Adj'!S293/'Tor Emp Adj'!N293)^(1/5)-1,"n/a")</f>
        <v>1.9221416877648112E-2</v>
      </c>
      <c r="T293" s="156">
        <f>IFERROR(('Tor Emp Adj'!T293/'Tor Emp Adj'!O293)^(1/5)-1,"n/a")</f>
        <v>-3.3198570404182837E-2</v>
      </c>
      <c r="U293" s="156">
        <f>IFERROR(('Tor Emp Adj'!U293/'Tor Emp Adj'!P293)^(1/5)-1,"n/a")</f>
        <v>5.1411011341274016E-2</v>
      </c>
      <c r="V293" s="156">
        <f>IFERROR(('Tor Emp Adj'!V293/'Tor Emp Adj'!Q293)^(1/5)-1,"n/a")</f>
        <v>4.8890722511543361E-2</v>
      </c>
      <c r="W293" s="156">
        <f>IFERROR(('Tor Emp Adj'!W293/'Tor Emp Adj'!R293)^(1/5)-1,"n/a")</f>
        <v>5.9771652904030415E-2</v>
      </c>
      <c r="X293" s="156">
        <f>IFERROR(('Tor Emp Adj'!X293/'Tor Emp Adj'!S293)^(1/5)-1,"n/a")</f>
        <v>2.8883800839561324E-2</v>
      </c>
      <c r="Y293" s="156">
        <f>IFERROR(('Tor Emp Adj'!Y293/'Tor Emp Adj'!T293)^(1/5)-1,"n/a")</f>
        <v>3.8564829877871132E-2</v>
      </c>
    </row>
    <row r="294" spans="1:25" x14ac:dyDescent="0.25">
      <c r="A294" s="7" t="s">
        <v>117</v>
      </c>
      <c r="C294" s="14">
        <v>5241</v>
      </c>
      <c r="D294" s="65"/>
      <c r="E294" s="65"/>
      <c r="F294" s="65"/>
      <c r="G294" s="65"/>
      <c r="H294" s="65"/>
      <c r="I294" s="70">
        <f>IFERROR(('Tor Emp Adj'!I294/'Tor Emp Adj'!D294)^(1/5)-1,"n/a")</f>
        <v>-6.457337743204683E-2</v>
      </c>
      <c r="J294" s="70">
        <f>IFERROR(('Tor Emp Adj'!J294/'Tor Emp Adj'!E294)^(1/5)-1,"n/a")</f>
        <v>-0.10483201375831896</v>
      </c>
      <c r="K294" s="70">
        <f>IFERROR(('Tor Emp Adj'!K294/'Tor Emp Adj'!F294)^(1/5)-1,"n/a")</f>
        <v>1.0510509033416326E-2</v>
      </c>
      <c r="L294" s="70">
        <f>IFERROR(('Tor Emp Adj'!L294/'Tor Emp Adj'!G294)^(1/5)-1,"n/a")</f>
        <v>6.6734762225683308E-2</v>
      </c>
      <c r="M294" s="156">
        <f>IFERROR(('Tor Emp Adj'!M294/'Tor Emp Adj'!H294)^(1/5)-1,"n/a")</f>
        <v>8.3238450285312737E-2</v>
      </c>
      <c r="N294" s="156">
        <f>IFERROR(('Tor Emp Adj'!N294/'Tor Emp Adj'!I294)^(1/5)-1,"n/a")</f>
        <v>6.4208569013373573E-2</v>
      </c>
      <c r="O294" s="156">
        <f>IFERROR(('Tor Emp Adj'!O294/'Tor Emp Adj'!J294)^(1/5)-1,"n/a")</f>
        <v>0.17868635564062885</v>
      </c>
      <c r="P294" s="156">
        <f>IFERROR(('Tor Emp Adj'!P294/'Tor Emp Adj'!K294)^(1/5)-1,"n/a")</f>
        <v>0.13344741724467468</v>
      </c>
      <c r="Q294" s="156">
        <f>IFERROR(('Tor Emp Adj'!Q294/'Tor Emp Adj'!L294)^(1/5)-1,"n/a")</f>
        <v>-1.3801162967353342E-2</v>
      </c>
      <c r="R294" s="156">
        <f>IFERROR(('Tor Emp Adj'!R294/'Tor Emp Adj'!M294)^(1/5)-1,"n/a")</f>
        <v>1.3227574916364171E-2</v>
      </c>
      <c r="S294" s="156">
        <f>IFERROR(('Tor Emp Adj'!S294/'Tor Emp Adj'!N294)^(1/5)-1,"n/a")</f>
        <v>7.938173478230226E-4</v>
      </c>
      <c r="T294" s="156">
        <f>IFERROR(('Tor Emp Adj'!T294/'Tor Emp Adj'!O294)^(1/5)-1,"n/a")</f>
        <v>-4.5280806031606002E-2</v>
      </c>
      <c r="U294" s="156">
        <f>IFERROR(('Tor Emp Adj'!U294/'Tor Emp Adj'!P294)^(1/5)-1,"n/a")</f>
        <v>-6.3271914137213114E-2</v>
      </c>
      <c r="V294" s="156">
        <f>IFERROR(('Tor Emp Adj'!V294/'Tor Emp Adj'!Q294)^(1/5)-1,"n/a")</f>
        <v>1.9064811148374883E-3</v>
      </c>
      <c r="W294" s="156">
        <f>IFERROR(('Tor Emp Adj'!W294/'Tor Emp Adj'!R294)^(1/5)-1,"n/a")</f>
        <v>-3.3411154129632914E-2</v>
      </c>
      <c r="X294" s="156">
        <f>IFERROR(('Tor Emp Adj'!X294/'Tor Emp Adj'!S294)^(1/5)-1,"n/a")</f>
        <v>-6.6603354420760041E-3</v>
      </c>
      <c r="Y294" s="156">
        <f>IFERROR(('Tor Emp Adj'!Y294/'Tor Emp Adj'!T294)^(1/5)-1,"n/a")</f>
        <v>-5.0187313657087396E-3</v>
      </c>
    </row>
    <row r="295" spans="1:25" x14ac:dyDescent="0.25">
      <c r="A295" s="6" t="s">
        <v>119</v>
      </c>
      <c r="C295" s="14" t="s">
        <v>204</v>
      </c>
      <c r="D295" s="65"/>
      <c r="E295" s="65"/>
      <c r="F295" s="65"/>
      <c r="G295" s="65"/>
      <c r="H295" s="65"/>
      <c r="I295" s="70">
        <f>IFERROR(('Tor Emp Adj'!I295/'Tor Emp Adj'!D295)^(1/5)-1,"n/a")</f>
        <v>8.1321268759159349E-2</v>
      </c>
      <c r="J295" s="70">
        <f>IFERROR(('Tor Emp Adj'!J295/'Tor Emp Adj'!E295)^(1/5)-1,"n/a")</f>
        <v>6.818208788200808E-2</v>
      </c>
      <c r="K295" s="70">
        <f>IFERROR(('Tor Emp Adj'!K295/'Tor Emp Adj'!F295)^(1/5)-1,"n/a")</f>
        <v>4.8952585855820852E-2</v>
      </c>
      <c r="L295" s="70">
        <f>IFERROR(('Tor Emp Adj'!L295/'Tor Emp Adj'!G295)^(1/5)-1,"n/a")</f>
        <v>0.10625866834566478</v>
      </c>
      <c r="M295" s="156">
        <f>IFERROR(('Tor Emp Adj'!M295/'Tor Emp Adj'!H295)^(1/5)-1,"n/a")</f>
        <v>0.10369322220109045</v>
      </c>
      <c r="N295" s="156">
        <f>IFERROR(('Tor Emp Adj'!N295/'Tor Emp Adj'!I295)^(1/5)-1,"n/a")</f>
        <v>6.1056025616109011E-2</v>
      </c>
      <c r="O295" s="156">
        <f>IFERROR(('Tor Emp Adj'!O295/'Tor Emp Adj'!J295)^(1/5)-1,"n/a")</f>
        <v>5.0182703673353313E-2</v>
      </c>
      <c r="P295" s="156">
        <f>IFERROR(('Tor Emp Adj'!P295/'Tor Emp Adj'!K295)^(1/5)-1,"n/a")</f>
        <v>0.10734942625926713</v>
      </c>
      <c r="Q295" s="156">
        <f>IFERROR(('Tor Emp Adj'!Q295/'Tor Emp Adj'!L295)^(1/5)-1,"n/a")</f>
        <v>-2.8008442762862296E-2</v>
      </c>
      <c r="R295" s="156">
        <f>IFERROR(('Tor Emp Adj'!R295/'Tor Emp Adj'!M295)^(1/5)-1,"n/a")</f>
        <v>5.5056337007839407E-3</v>
      </c>
      <c r="S295" s="156">
        <f>IFERROR(('Tor Emp Adj'!S295/'Tor Emp Adj'!N295)^(1/5)-1,"n/a")</f>
        <v>-1.3830452647551561E-2</v>
      </c>
      <c r="T295" s="156">
        <f>IFERROR(('Tor Emp Adj'!T295/'Tor Emp Adj'!O295)^(1/5)-1,"n/a")</f>
        <v>8.0575107081926056E-2</v>
      </c>
      <c r="U295" s="156">
        <f>IFERROR(('Tor Emp Adj'!U295/'Tor Emp Adj'!P295)^(1/5)-1,"n/a")</f>
        <v>2.649771068471618E-2</v>
      </c>
      <c r="V295" s="156">
        <f>IFERROR(('Tor Emp Adj'!V295/'Tor Emp Adj'!Q295)^(1/5)-1,"n/a")</f>
        <v>5.8029455652724993E-2</v>
      </c>
      <c r="W295" s="156">
        <f>IFERROR(('Tor Emp Adj'!W295/'Tor Emp Adj'!R295)^(1/5)-1,"n/a")</f>
        <v>5.5652743763238144E-2</v>
      </c>
      <c r="X295" s="156">
        <f>IFERROR(('Tor Emp Adj'!X295/'Tor Emp Adj'!S295)^(1/5)-1,"n/a")</f>
        <v>8.2681861523855815E-2</v>
      </c>
      <c r="Y295" s="156">
        <f>IFERROR(('Tor Emp Adj'!Y295/'Tor Emp Adj'!T295)^(1/5)-1,"n/a")</f>
        <v>-1.7971756408570183E-3</v>
      </c>
    </row>
    <row r="296" spans="1:25" x14ac:dyDescent="0.25">
      <c r="A296" s="148" t="s">
        <v>599</v>
      </c>
      <c r="C296" s="149">
        <v>5324</v>
      </c>
      <c r="D296" s="65"/>
      <c r="E296" s="65"/>
      <c r="F296" s="65"/>
      <c r="G296" s="65"/>
      <c r="H296" s="65"/>
      <c r="I296" s="70" t="str">
        <f>IFERROR(('Tor Emp Adj'!I296/'Tor Emp Adj'!D296)^(1/5)-1,"n/a")</f>
        <v>n/a</v>
      </c>
      <c r="J296" s="70" t="str">
        <f>IFERROR(('Tor Emp Adj'!J296/'Tor Emp Adj'!E296)^(1/5)-1,"n/a")</f>
        <v>n/a</v>
      </c>
      <c r="K296" s="70">
        <f>IFERROR(('Tor Emp Adj'!K296/'Tor Emp Adj'!F296)^(1/5)-1,"n/a")</f>
        <v>-1.3380657691275055E-2</v>
      </c>
      <c r="L296" s="70" t="str">
        <f>IFERROR(('Tor Emp Adj'!L296/'Tor Emp Adj'!G296)^(1/5)-1,"n/a")</f>
        <v>n/a</v>
      </c>
      <c r="M296" s="156" t="str">
        <f>IFERROR(('Tor Emp Adj'!M296/'Tor Emp Adj'!H296)^(1/5)-1,"n/a")</f>
        <v>n/a</v>
      </c>
      <c r="N296" s="156" t="str">
        <f>IFERROR(('Tor Emp Adj'!N296/'Tor Emp Adj'!I296)^(1/5)-1,"n/a")</f>
        <v>n/a</v>
      </c>
      <c r="O296" s="156" t="str">
        <f>IFERROR(('Tor Emp Adj'!O296/'Tor Emp Adj'!J296)^(1/5)-1,"n/a")</f>
        <v>n/a</v>
      </c>
      <c r="P296" s="156">
        <f>IFERROR(('Tor Emp Adj'!P296/'Tor Emp Adj'!K296)^(1/5)-1,"n/a")</f>
        <v>-1</v>
      </c>
      <c r="Q296" s="156" t="str">
        <f>IFERROR(('Tor Emp Adj'!Q296/'Tor Emp Adj'!L296)^(1/5)-1,"n/a")</f>
        <v>n/a</v>
      </c>
      <c r="R296" s="156" t="str">
        <f>IFERROR(('Tor Emp Adj'!R296/'Tor Emp Adj'!M296)^(1/5)-1,"n/a")</f>
        <v>n/a</v>
      </c>
      <c r="S296" s="156" t="str">
        <f>IFERROR(('Tor Emp Adj'!S296/'Tor Emp Adj'!N296)^(1/5)-1,"n/a")</f>
        <v>n/a</v>
      </c>
      <c r="T296" s="156" t="str">
        <f>IFERROR(('Tor Emp Adj'!T296/'Tor Emp Adj'!O296)^(1/5)-1,"n/a")</f>
        <v>n/a</v>
      </c>
      <c r="U296" s="156" t="str">
        <f>IFERROR(('Tor Emp Adj'!U296/'Tor Emp Adj'!P296)^(1/5)-1,"n/a")</f>
        <v>n/a</v>
      </c>
      <c r="V296" s="156" t="str">
        <f>IFERROR(('Tor Emp Adj'!V296/'Tor Emp Adj'!Q296)^(1/5)-1,"n/a")</f>
        <v>n/a</v>
      </c>
      <c r="W296" s="156" t="str">
        <f>IFERROR(('Tor Emp Adj'!W296/'Tor Emp Adj'!R296)^(1/5)-1,"n/a")</f>
        <v>n/a</v>
      </c>
      <c r="X296" s="156" t="str">
        <f>IFERROR(('Tor Emp Adj'!X296/'Tor Emp Adj'!S296)^(1/5)-1,"n/a")</f>
        <v>n/a</v>
      </c>
      <c r="Y296" s="156" t="str">
        <f>IFERROR(('Tor Emp Adj'!Y296/'Tor Emp Adj'!T296)^(1/5)-1,"n/a")</f>
        <v>n/a</v>
      </c>
    </row>
    <row r="297" spans="1:25" x14ac:dyDescent="0.25">
      <c r="A297" s="5" t="s">
        <v>127</v>
      </c>
      <c r="B297" s="5"/>
      <c r="C297" s="13">
        <v>54</v>
      </c>
      <c r="D297" s="64"/>
      <c r="E297" s="64"/>
      <c r="F297" s="64"/>
      <c r="G297" s="64"/>
      <c r="H297" s="64"/>
      <c r="I297" s="69">
        <f>IFERROR(('Tor Emp Adj'!I297/'Tor Emp Adj'!D297)^(1/5)-1,"n/a")</f>
        <v>4.0215911961163364E-2</v>
      </c>
      <c r="J297" s="69">
        <f>IFERROR(('Tor Emp Adj'!J297/'Tor Emp Adj'!E297)^(1/5)-1,"n/a")</f>
        <v>3.91744171134496E-2</v>
      </c>
      <c r="K297" s="69">
        <f>IFERROR(('Tor Emp Adj'!K297/'Tor Emp Adj'!F297)^(1/5)-1,"n/a")</f>
        <v>-2.1772337230824279E-3</v>
      </c>
      <c r="L297" s="69">
        <f>IFERROR(('Tor Emp Adj'!L297/'Tor Emp Adj'!G297)^(1/5)-1,"n/a")</f>
        <v>1.9306226361948342E-2</v>
      </c>
      <c r="M297" s="155">
        <f>IFERROR(('Tor Emp Adj'!M297/'Tor Emp Adj'!H297)^(1/5)-1,"n/a")</f>
        <v>3.2295722474712685E-2</v>
      </c>
      <c r="N297" s="155">
        <f>IFERROR(('Tor Emp Adj'!N297/'Tor Emp Adj'!I297)^(1/5)-1,"n/a")</f>
        <v>3.2932495998122091E-2</v>
      </c>
      <c r="O297" s="155">
        <f>IFERROR(('Tor Emp Adj'!O297/'Tor Emp Adj'!J297)^(1/5)-1,"n/a")</f>
        <v>3.8598910015138044E-2</v>
      </c>
      <c r="P297" s="155">
        <f>IFERROR(('Tor Emp Adj'!P297/'Tor Emp Adj'!K297)^(1/5)-1,"n/a")</f>
        <v>5.9328335201326965E-2</v>
      </c>
      <c r="Q297" s="155">
        <f>IFERROR(('Tor Emp Adj'!Q297/'Tor Emp Adj'!L297)^(1/5)-1,"n/a")</f>
        <v>4.9041897768921316E-2</v>
      </c>
      <c r="R297" s="155">
        <f>IFERROR(('Tor Emp Adj'!R297/'Tor Emp Adj'!M297)^(1/5)-1,"n/a")</f>
        <v>3.0431022134642882E-2</v>
      </c>
      <c r="S297" s="155">
        <f>IFERROR(('Tor Emp Adj'!S297/'Tor Emp Adj'!N297)^(1/5)-1,"n/a")</f>
        <v>1.4772986310043867E-2</v>
      </c>
      <c r="T297" s="155">
        <f>IFERROR(('Tor Emp Adj'!T297/'Tor Emp Adj'!O297)^(1/5)-1,"n/a")</f>
        <v>5.6261111194144675E-3</v>
      </c>
      <c r="U297" s="155">
        <f>IFERROR(('Tor Emp Adj'!U297/'Tor Emp Adj'!P297)^(1/5)-1,"n/a")</f>
        <v>2.340426467491441E-2</v>
      </c>
      <c r="V297" s="155">
        <f>IFERROR(('Tor Emp Adj'!V297/'Tor Emp Adj'!Q297)^(1/5)-1,"n/a")</f>
        <v>2.2087230012245662E-2</v>
      </c>
      <c r="W297" s="155">
        <f>IFERROR(('Tor Emp Adj'!W297/'Tor Emp Adj'!R297)^(1/5)-1,"n/a")</f>
        <v>1.7713636985713377E-2</v>
      </c>
      <c r="X297" s="155">
        <f>IFERROR(('Tor Emp Adj'!X297/'Tor Emp Adj'!S297)^(1/5)-1,"n/a")</f>
        <v>5.0134776864696251E-2</v>
      </c>
      <c r="Y297" s="155">
        <f>IFERROR(('Tor Emp Adj'!Y297/'Tor Emp Adj'!T297)^(1/5)-1,"n/a")</f>
        <v>5.9837859564697782E-2</v>
      </c>
    </row>
    <row r="298" spans="1:25" x14ac:dyDescent="0.25">
      <c r="A298" s="7" t="s">
        <v>150</v>
      </c>
      <c r="C298" s="14">
        <v>6112</v>
      </c>
      <c r="D298" s="65"/>
      <c r="E298" s="65"/>
      <c r="F298" s="65"/>
      <c r="G298" s="65"/>
      <c r="H298" s="65"/>
      <c r="I298" s="70">
        <f>IFERROR(('Tor Emp Adj'!I298/'Tor Emp Adj'!D298)^(1/5)-1,"n/a")</f>
        <v>0.12723722465766674</v>
      </c>
      <c r="J298" s="70">
        <f>IFERROR(('Tor Emp Adj'!J298/'Tor Emp Adj'!E298)^(1/5)-1,"n/a")</f>
        <v>-7.1156818034437186E-2</v>
      </c>
      <c r="K298" s="70">
        <f>IFERROR(('Tor Emp Adj'!K298/'Tor Emp Adj'!F298)^(1/5)-1,"n/a")</f>
        <v>5.0254473393808397E-2</v>
      </c>
      <c r="L298" s="70">
        <f>IFERROR(('Tor Emp Adj'!L298/'Tor Emp Adj'!G298)^(1/5)-1,"n/a")</f>
        <v>0.10106011592261877</v>
      </c>
      <c r="M298" s="156">
        <f>IFERROR(('Tor Emp Adj'!M298/'Tor Emp Adj'!H298)^(1/5)-1,"n/a")</f>
        <v>9.1248271387735169E-2</v>
      </c>
      <c r="N298" s="156">
        <f>IFERROR(('Tor Emp Adj'!N298/'Tor Emp Adj'!I298)^(1/5)-1,"n/a")</f>
        <v>7.3818326647131505E-2</v>
      </c>
      <c r="O298" s="156">
        <f>IFERROR(('Tor Emp Adj'!O298/'Tor Emp Adj'!J298)^(1/5)-1,"n/a")</f>
        <v>0.24690673181753708</v>
      </c>
      <c r="P298" s="156">
        <f>IFERROR(('Tor Emp Adj'!P298/'Tor Emp Adj'!K298)^(1/5)-1,"n/a")</f>
        <v>9.2377042399125697E-2</v>
      </c>
      <c r="Q298" s="156">
        <f>IFERROR(('Tor Emp Adj'!Q298/'Tor Emp Adj'!L298)^(1/5)-1,"n/a")</f>
        <v>8.0963744389287884E-2</v>
      </c>
      <c r="R298" s="156">
        <f>IFERROR(('Tor Emp Adj'!R298/'Tor Emp Adj'!M298)^(1/5)-1,"n/a")</f>
        <v>-6.8575005562941937E-3</v>
      </c>
      <c r="S298" s="156">
        <f>IFERROR(('Tor Emp Adj'!S298/'Tor Emp Adj'!N298)^(1/5)-1,"n/a")</f>
        <v>-7.8929432876886918E-2</v>
      </c>
      <c r="T298" s="156">
        <f>IFERROR(('Tor Emp Adj'!T298/'Tor Emp Adj'!O298)^(1/5)-1,"n/a")</f>
        <v>-4.5213719218590853E-2</v>
      </c>
      <c r="U298" s="156">
        <f>IFERROR(('Tor Emp Adj'!U298/'Tor Emp Adj'!P298)^(1/5)-1,"n/a")</f>
        <v>4.4887068163478316E-2</v>
      </c>
      <c r="V298" s="156">
        <f>IFERROR(('Tor Emp Adj'!V298/'Tor Emp Adj'!Q298)^(1/5)-1,"n/a")</f>
        <v>-2.6619420716863962E-2</v>
      </c>
      <c r="W298" s="156">
        <f>IFERROR(('Tor Emp Adj'!W298/'Tor Emp Adj'!R298)^(1/5)-1,"n/a")</f>
        <v>-2.7839943012830437E-2</v>
      </c>
      <c r="X298" s="156">
        <f>IFERROR(('Tor Emp Adj'!X298/'Tor Emp Adj'!S298)^(1/5)-1,"n/a")</f>
        <v>0.13923614711240417</v>
      </c>
      <c r="Y298" s="156">
        <f>IFERROR(('Tor Emp Adj'!Y298/'Tor Emp Adj'!T298)^(1/5)-1,"n/a")</f>
        <v>8.2899869651907876E-2</v>
      </c>
    </row>
    <row r="299" spans="1:25" x14ac:dyDescent="0.25">
      <c r="A299" s="7" t="s">
        <v>151</v>
      </c>
      <c r="C299" s="14">
        <v>6113</v>
      </c>
      <c r="D299" s="65"/>
      <c r="E299" s="65"/>
      <c r="F299" s="65"/>
      <c r="G299" s="65"/>
      <c r="H299" s="65"/>
      <c r="I299" s="70">
        <f>IFERROR(('Tor Emp Adj'!I299/'Tor Emp Adj'!D299)^(1/5)-1,"n/a")</f>
        <v>-3.4914286821947638E-3</v>
      </c>
      <c r="J299" s="70">
        <f>IFERROR(('Tor Emp Adj'!J299/'Tor Emp Adj'!E299)^(1/5)-1,"n/a")</f>
        <v>1.1295328869441956E-2</v>
      </c>
      <c r="K299" s="70">
        <f>IFERROR(('Tor Emp Adj'!K299/'Tor Emp Adj'!F299)^(1/5)-1,"n/a")</f>
        <v>3.1579001108801297E-3</v>
      </c>
      <c r="L299" s="70">
        <f>IFERROR(('Tor Emp Adj'!L299/'Tor Emp Adj'!G299)^(1/5)-1,"n/a")</f>
        <v>0.1762400310002441</v>
      </c>
      <c r="M299" s="156">
        <f>IFERROR(('Tor Emp Adj'!M299/'Tor Emp Adj'!H299)^(1/5)-1,"n/a")</f>
        <v>0.14403853229019026</v>
      </c>
      <c r="N299" s="156">
        <f>IFERROR(('Tor Emp Adj'!N299/'Tor Emp Adj'!I299)^(1/5)-1,"n/a")</f>
        <v>8.8835370050845075E-2</v>
      </c>
      <c r="O299" s="156">
        <f>IFERROR(('Tor Emp Adj'!O299/'Tor Emp Adj'!J299)^(1/5)-1,"n/a")</f>
        <v>0.12927923967530974</v>
      </c>
      <c r="P299" s="156">
        <f>IFERROR(('Tor Emp Adj'!P299/'Tor Emp Adj'!K299)^(1/5)-1,"n/a")</f>
        <v>0.11499272306513131</v>
      </c>
      <c r="Q299" s="156">
        <f>IFERROR(('Tor Emp Adj'!Q299/'Tor Emp Adj'!L299)^(1/5)-1,"n/a")</f>
        <v>-2.7255494432211425E-2</v>
      </c>
      <c r="R299" s="156">
        <f>IFERROR(('Tor Emp Adj'!R299/'Tor Emp Adj'!M299)^(1/5)-1,"n/a")</f>
        <v>1.5408284267921069E-2</v>
      </c>
      <c r="S299" s="156">
        <f>IFERROR(('Tor Emp Adj'!S299/'Tor Emp Adj'!N299)^(1/5)-1,"n/a")</f>
        <v>-2.3400544149018154E-3</v>
      </c>
      <c r="T299" s="156">
        <f>IFERROR(('Tor Emp Adj'!T299/'Tor Emp Adj'!O299)^(1/5)-1,"n/a")</f>
        <v>-3.4702491646901867E-3</v>
      </c>
      <c r="U299" s="156">
        <f>IFERROR(('Tor Emp Adj'!U299/'Tor Emp Adj'!P299)^(1/5)-1,"n/a")</f>
        <v>1.5965656035437981E-2</v>
      </c>
      <c r="V299" s="156">
        <f>IFERROR(('Tor Emp Adj'!V299/'Tor Emp Adj'!Q299)^(1/5)-1,"n/a")</f>
        <v>3.1972071775757227E-2</v>
      </c>
      <c r="W299" s="156">
        <f>IFERROR(('Tor Emp Adj'!W299/'Tor Emp Adj'!R299)^(1/5)-1,"n/a")</f>
        <v>2.4337279931434086E-2</v>
      </c>
      <c r="X299" s="156">
        <f>IFERROR(('Tor Emp Adj'!X299/'Tor Emp Adj'!S299)^(1/5)-1,"n/a")</f>
        <v>3.4337088401656279E-2</v>
      </c>
      <c r="Y299" s="156">
        <f>IFERROR(('Tor Emp Adj'!Y299/'Tor Emp Adj'!T299)^(1/5)-1,"n/a")</f>
        <v>6.7725625906668085E-2</v>
      </c>
    </row>
    <row r="300" spans="1:25" x14ac:dyDescent="0.25">
      <c r="A300" s="6" t="s">
        <v>155</v>
      </c>
      <c r="C300" s="14">
        <v>622</v>
      </c>
      <c r="D300" s="65"/>
      <c r="E300" s="65"/>
      <c r="F300" s="65"/>
      <c r="G300" s="65"/>
      <c r="H300" s="65"/>
      <c r="I300" s="70">
        <f>IFERROR(('Tor Emp Adj'!I300/'Tor Emp Adj'!D300)^(1/5)-1,"n/a")</f>
        <v>-5.6499417987798672E-3</v>
      </c>
      <c r="J300" s="70">
        <f>IFERROR(('Tor Emp Adj'!J300/'Tor Emp Adj'!E300)^(1/5)-1,"n/a")</f>
        <v>3.6856489568235506E-3</v>
      </c>
      <c r="K300" s="70">
        <f>IFERROR(('Tor Emp Adj'!K300/'Tor Emp Adj'!F300)^(1/5)-1,"n/a")</f>
        <v>1.397249734145678E-2</v>
      </c>
      <c r="L300" s="70">
        <f>IFERROR(('Tor Emp Adj'!L300/'Tor Emp Adj'!G300)^(1/5)-1,"n/a")</f>
        <v>9.9739270078259112E-2</v>
      </c>
      <c r="M300" s="156">
        <f>IFERROR(('Tor Emp Adj'!M300/'Tor Emp Adj'!H300)^(1/5)-1,"n/a")</f>
        <v>5.074307477549822E-2</v>
      </c>
      <c r="N300" s="156">
        <f>IFERROR(('Tor Emp Adj'!N300/'Tor Emp Adj'!I300)^(1/5)-1,"n/a")</f>
        <v>0.11061812909436686</v>
      </c>
      <c r="O300" s="156">
        <f>IFERROR(('Tor Emp Adj'!O300/'Tor Emp Adj'!J300)^(1/5)-1,"n/a")</f>
        <v>8.9229234817238323E-2</v>
      </c>
      <c r="P300" s="156">
        <f>IFERROR(('Tor Emp Adj'!P300/'Tor Emp Adj'!K300)^(1/5)-1,"n/a")</f>
        <v>9.5961354909936292E-2</v>
      </c>
      <c r="Q300" s="156">
        <f>IFERROR(('Tor Emp Adj'!Q300/'Tor Emp Adj'!L300)^(1/5)-1,"n/a")</f>
        <v>3.1005912902974053E-2</v>
      </c>
      <c r="R300" s="156">
        <f>IFERROR(('Tor Emp Adj'!R300/'Tor Emp Adj'!M300)^(1/5)-1,"n/a")</f>
        <v>5.5611219014110036E-2</v>
      </c>
      <c r="S300" s="156">
        <f>IFERROR(('Tor Emp Adj'!S300/'Tor Emp Adj'!N300)^(1/5)-1,"n/a")</f>
        <v>2.8594606010810875E-2</v>
      </c>
      <c r="T300" s="156">
        <f>IFERROR(('Tor Emp Adj'!T300/'Tor Emp Adj'!O300)^(1/5)-1,"n/a")</f>
        <v>5.9423513817749463E-2</v>
      </c>
      <c r="U300" s="156">
        <f>IFERROR(('Tor Emp Adj'!U300/'Tor Emp Adj'!P300)^(1/5)-1,"n/a")</f>
        <v>5.3395683758233448E-2</v>
      </c>
      <c r="V300" s="156">
        <f>IFERROR(('Tor Emp Adj'!V300/'Tor Emp Adj'!Q300)^(1/5)-1,"n/a")</f>
        <v>1.899027180116164E-2</v>
      </c>
      <c r="W300" s="156">
        <f>IFERROR(('Tor Emp Adj'!W300/'Tor Emp Adj'!R300)^(1/5)-1,"n/a")</f>
        <v>-2.0191294984944763E-3</v>
      </c>
      <c r="X300" s="156">
        <f>IFERROR(('Tor Emp Adj'!X300/'Tor Emp Adj'!S300)^(1/5)-1,"n/a")</f>
        <v>5.0199764307315098E-2</v>
      </c>
      <c r="Y300" s="156">
        <f>IFERROR(('Tor Emp Adj'!Y300/'Tor Emp Adj'!T300)^(1/5)-1,"n/a")</f>
        <v>3.1543813161016176E-2</v>
      </c>
    </row>
    <row r="301" spans="1:25" x14ac:dyDescent="0.25">
      <c r="A301" s="6" t="s">
        <v>162</v>
      </c>
      <c r="C301" s="14">
        <v>721</v>
      </c>
      <c r="D301" s="65"/>
      <c r="E301" s="65"/>
      <c r="F301" s="65"/>
      <c r="G301" s="65"/>
      <c r="H301" s="65"/>
      <c r="I301" s="70">
        <f>IFERROR(('Tor Emp Adj'!I301/'Tor Emp Adj'!D301)^(1/5)-1,"n/a")</f>
        <v>5.316197957144686E-2</v>
      </c>
      <c r="J301" s="70">
        <f>IFERROR(('Tor Emp Adj'!J301/'Tor Emp Adj'!E301)^(1/5)-1,"n/a")</f>
        <v>3.4452459596872487E-2</v>
      </c>
      <c r="K301" s="70">
        <f>IFERROR(('Tor Emp Adj'!K301/'Tor Emp Adj'!F301)^(1/5)-1,"n/a")</f>
        <v>-2.8039265839849947E-2</v>
      </c>
      <c r="L301" s="70">
        <f>IFERROR(('Tor Emp Adj'!L301/'Tor Emp Adj'!G301)^(1/5)-1,"n/a")</f>
        <v>-1.7776250659025883E-2</v>
      </c>
      <c r="M301" s="156">
        <f>IFERROR(('Tor Emp Adj'!M301/'Tor Emp Adj'!H301)^(1/5)-1,"n/a")</f>
        <v>8.1877016328111729E-2</v>
      </c>
      <c r="N301" s="156">
        <f>IFERROR(('Tor Emp Adj'!N301/'Tor Emp Adj'!I301)^(1/5)-1,"n/a")</f>
        <v>3.017785239168469E-2</v>
      </c>
      <c r="O301" s="156">
        <f>IFERROR(('Tor Emp Adj'!O301/'Tor Emp Adj'!J301)^(1/5)-1,"n/a")</f>
        <v>-3.7315698561353527E-2</v>
      </c>
      <c r="P301" s="156">
        <f>IFERROR(('Tor Emp Adj'!P301/'Tor Emp Adj'!K301)^(1/5)-1,"n/a")</f>
        <v>6.0931083530812558E-2</v>
      </c>
      <c r="Q301" s="156">
        <f>IFERROR(('Tor Emp Adj'!Q301/'Tor Emp Adj'!L301)^(1/5)-1,"n/a")</f>
        <v>-6.2151298880771533E-3</v>
      </c>
      <c r="R301" s="156">
        <f>IFERROR(('Tor Emp Adj'!R301/'Tor Emp Adj'!M301)^(1/5)-1,"n/a")</f>
        <v>-1.0475116333064305E-2</v>
      </c>
      <c r="S301" s="156">
        <f>IFERROR(('Tor Emp Adj'!S301/'Tor Emp Adj'!N301)^(1/5)-1,"n/a")</f>
        <v>-4.986463342990799E-3</v>
      </c>
      <c r="T301" s="156">
        <f>IFERROR(('Tor Emp Adj'!T301/'Tor Emp Adj'!O301)^(1/5)-1,"n/a")</f>
        <v>4.5391165850936055E-2</v>
      </c>
      <c r="U301" s="156">
        <f>IFERROR(('Tor Emp Adj'!U301/'Tor Emp Adj'!P301)^(1/5)-1,"n/a")</f>
        <v>2.5338502106208027E-2</v>
      </c>
      <c r="V301" s="156">
        <f>IFERROR(('Tor Emp Adj'!V301/'Tor Emp Adj'!Q301)^(1/5)-1,"n/a")</f>
        <v>7.1961885874297193E-2</v>
      </c>
      <c r="W301" s="156">
        <f>IFERROR(('Tor Emp Adj'!W301/'Tor Emp Adj'!R301)^(1/5)-1,"n/a")</f>
        <v>2.6801996242342696E-4</v>
      </c>
      <c r="X301" s="156">
        <f>IFERROR(('Tor Emp Adj'!X301/'Tor Emp Adj'!S301)^(1/5)-1,"n/a")</f>
        <v>-5.4738636255250439E-3</v>
      </c>
      <c r="Y301" s="156">
        <f>IFERROR(('Tor Emp Adj'!Y301/'Tor Emp Adj'!T301)^(1/5)-1,"n/a")</f>
        <v>2.3920835929891249E-2</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Y301"/>
  <sheetViews>
    <sheetView workbookViewId="0">
      <pane xSplit="3" ySplit="5" topLeftCell="L6" activePane="bottomRight" state="frozen"/>
      <selection pane="topRight"/>
      <selection pane="bottomLeft"/>
      <selection pane="bottomRight"/>
    </sheetView>
  </sheetViews>
  <sheetFormatPr defaultRowHeight="15" x14ac:dyDescent="0.25"/>
  <cols>
    <col min="1" max="1" width="50.7109375" customWidth="1"/>
    <col min="2" max="2" width="5.7109375" hidden="1" customWidth="1"/>
    <col min="3" max="3" width="20.7109375" customWidth="1"/>
    <col min="4" max="12" width="10.140625" customWidth="1"/>
    <col min="13" max="25" width="10.140625" bestFit="1" customWidth="1"/>
  </cols>
  <sheetData>
    <row r="1" spans="1:25" ht="15.75" x14ac:dyDescent="0.25">
      <c r="A1" s="24" t="s">
        <v>622</v>
      </c>
      <c r="B1" s="24"/>
    </row>
    <row r="2" spans="1:25" x14ac:dyDescent="0.25">
      <c r="A2" t="s">
        <v>624</v>
      </c>
      <c r="B2" s="26"/>
    </row>
    <row r="3" spans="1:25" x14ac:dyDescent="0.25">
      <c r="A3" s="26" t="s">
        <v>623</v>
      </c>
      <c r="B3" s="25"/>
    </row>
    <row r="4" spans="1:25" s="16" customFormat="1" x14ac:dyDescent="0.25">
      <c r="B4" s="23"/>
      <c r="N4"/>
      <c r="O4"/>
      <c r="P4"/>
      <c r="Q4"/>
      <c r="R4"/>
      <c r="S4"/>
      <c r="T4"/>
      <c r="U4"/>
      <c r="V4"/>
      <c r="W4"/>
      <c r="X4"/>
      <c r="Y4"/>
    </row>
    <row r="5" spans="1:25" s="1" customFormat="1" x14ac:dyDescent="0.25">
      <c r="A5" s="1" t="s">
        <v>212</v>
      </c>
      <c r="C5" s="1" t="s">
        <v>213</v>
      </c>
      <c r="D5" s="17">
        <v>1997</v>
      </c>
      <c r="E5" s="17">
        <v>1998</v>
      </c>
      <c r="F5" s="17">
        <v>1999</v>
      </c>
      <c r="G5" s="17">
        <v>2000</v>
      </c>
      <c r="H5" s="17">
        <v>2001</v>
      </c>
      <c r="I5" s="17">
        <v>2002</v>
      </c>
      <c r="J5" s="17">
        <v>2003</v>
      </c>
      <c r="K5" s="17">
        <v>2004</v>
      </c>
      <c r="L5" s="17">
        <v>2005</v>
      </c>
      <c r="M5" s="17">
        <v>2006</v>
      </c>
      <c r="N5" s="17">
        <v>2007</v>
      </c>
      <c r="O5" s="17">
        <v>2008</v>
      </c>
      <c r="P5" s="17">
        <v>2009</v>
      </c>
      <c r="Q5" s="17">
        <v>2010</v>
      </c>
      <c r="R5" s="17">
        <v>2011</v>
      </c>
      <c r="S5" s="17">
        <v>2012</v>
      </c>
      <c r="T5" s="17">
        <v>2013</v>
      </c>
      <c r="U5" s="17">
        <v>2014</v>
      </c>
      <c r="V5" s="17">
        <v>2015</v>
      </c>
      <c r="W5" s="17">
        <v>2016</v>
      </c>
      <c r="X5" s="17">
        <v>2017</v>
      </c>
      <c r="Y5" s="17">
        <v>2018</v>
      </c>
    </row>
    <row r="6" spans="1:25" x14ac:dyDescent="0.25">
      <c r="A6" s="3" t="s">
        <v>2</v>
      </c>
      <c r="B6" s="3"/>
      <c r="C6" s="11" t="s">
        <v>176</v>
      </c>
      <c r="D6" s="62">
        <f>IFERROR(('Tor Emp Adj'!D6/'Tor Emp Adj'!D$6)/('CAN LFS Emp'!D6/'CAN LFS Emp'!D$6),"n/a")</f>
        <v>1</v>
      </c>
      <c r="E6" s="62">
        <f>IFERROR(('Tor Emp Adj'!E6/'Tor Emp Adj'!E$6)/('CAN LFS Emp'!E6/'CAN LFS Emp'!E$6),"n/a")</f>
        <v>1</v>
      </c>
      <c r="F6" s="62">
        <f>IFERROR(('Tor Emp Adj'!F6/'Tor Emp Adj'!F$6)/('CAN LFS Emp'!F6/'CAN LFS Emp'!F$6),"n/a")</f>
        <v>1</v>
      </c>
      <c r="G6" s="62">
        <f>IFERROR(('Tor Emp Adj'!G6/'Tor Emp Adj'!G$6)/('CAN LFS Emp'!G6/'CAN LFS Emp'!G$6),"n/a")</f>
        <v>1</v>
      </c>
      <c r="H6" s="62">
        <f>IFERROR(('Tor Emp Adj'!H6/'Tor Emp Adj'!H$6)/('CAN LFS Emp'!H6/'CAN LFS Emp'!H$6),"n/a")</f>
        <v>1</v>
      </c>
      <c r="I6" s="62">
        <f>IFERROR(('Tor Emp Adj'!I6/'Tor Emp Adj'!I$6)/('CAN LFS Emp'!I6/'CAN LFS Emp'!I$6),"n/a")</f>
        <v>1</v>
      </c>
      <c r="J6" s="62">
        <f>IFERROR(('Tor Emp Adj'!J6/'Tor Emp Adj'!J$6)/('CAN LFS Emp'!J6/'CAN LFS Emp'!J$6),"n/a")</f>
        <v>1</v>
      </c>
      <c r="K6" s="62">
        <f>IFERROR(('Tor Emp Adj'!K6/'Tor Emp Adj'!K$6)/('CAN LFS Emp'!K6/'CAN LFS Emp'!K$6),"n/a")</f>
        <v>1</v>
      </c>
      <c r="L6" s="62">
        <f>IFERROR(('Tor Emp Adj'!L6/'Tor Emp Adj'!L$6)/('CAN LFS Emp'!L6/'CAN LFS Emp'!L$6),"n/a")</f>
        <v>1</v>
      </c>
      <c r="M6" s="18">
        <f>IFERROR(('Tor Emp Adj'!M6/'Tor Emp Adj'!M$6)/('CAN LFS Emp'!M6/'CAN LFS Emp'!M$6),"n/a")</f>
        <v>1</v>
      </c>
      <c r="N6" s="18">
        <f>IFERROR(('Tor Emp Adj'!N6/'Tor Emp Adj'!N$6)/('CAN LFS Emp'!N6/'CAN LFS Emp'!N$6),"n/a")</f>
        <v>1</v>
      </c>
      <c r="O6" s="18">
        <f>IFERROR(('Tor Emp Adj'!O6/'Tor Emp Adj'!O$6)/('CAN LFS Emp'!O6/'CAN LFS Emp'!O$6),"n/a")</f>
        <v>1</v>
      </c>
      <c r="P6" s="18">
        <f>IFERROR(('Tor Emp Adj'!P6/'Tor Emp Adj'!P$6)/('CAN LFS Emp'!P6/'CAN LFS Emp'!P$6),"n/a")</f>
        <v>1</v>
      </c>
      <c r="Q6" s="18">
        <f>IFERROR(('Tor Emp Adj'!Q6/'Tor Emp Adj'!Q$6)/('CAN LFS Emp'!Q6/'CAN LFS Emp'!Q$6),"n/a")</f>
        <v>1</v>
      </c>
      <c r="R6" s="18">
        <f>IFERROR(('Tor Emp Adj'!R6/'Tor Emp Adj'!R$6)/('CAN LFS Emp'!R6/'CAN LFS Emp'!R$6),"n/a")</f>
        <v>1</v>
      </c>
      <c r="S6" s="18">
        <f>IFERROR(('Tor Emp Adj'!S6/'Tor Emp Adj'!S$6)/('CAN LFS Emp'!S6/'CAN LFS Emp'!S$6),"n/a")</f>
        <v>1</v>
      </c>
      <c r="T6" s="18">
        <f>IFERROR(('Tor Emp Adj'!T6/'Tor Emp Adj'!T$6)/('CAN LFS Emp'!T6/'CAN LFS Emp'!T$6),"n/a")</f>
        <v>1</v>
      </c>
      <c r="U6" s="18">
        <f>IFERROR(('Tor Emp Adj'!U6/'Tor Emp Adj'!U$6)/('CAN LFS Emp'!U6/'CAN LFS Emp'!U$6),"n/a")</f>
        <v>1</v>
      </c>
      <c r="V6" s="18">
        <f>IFERROR(('Tor Emp Adj'!V6/'Tor Emp Adj'!V$6)/('CAN LFS Emp'!V6/'CAN LFS Emp'!V$6),"n/a")</f>
        <v>1</v>
      </c>
      <c r="W6" s="18">
        <f>IFERROR(('Tor Emp Adj'!W6/'Tor Emp Adj'!W$6)/('CAN LFS Emp'!W6/'CAN LFS Emp'!W$6),"n/a")</f>
        <v>1</v>
      </c>
      <c r="X6" s="18">
        <f>IFERROR(('Tor Emp Adj'!X6/'Tor Emp Adj'!X$6)/('CAN LFS Emp'!X6/'CAN LFS Emp'!X$6),"n/a")</f>
        <v>1</v>
      </c>
      <c r="Y6" s="18">
        <f>IFERROR(('Tor Emp Adj'!Y6/'Tor Emp Adj'!Y$6)/('CAN LFS Emp'!Y6/'CAN LFS Emp'!Y$6),"n/a")</f>
        <v>1</v>
      </c>
    </row>
    <row r="7" spans="1:25" x14ac:dyDescent="0.25">
      <c r="A7" s="4" t="s">
        <v>3</v>
      </c>
      <c r="B7" s="4"/>
      <c r="C7" s="12" t="s">
        <v>177</v>
      </c>
      <c r="D7" s="63">
        <f>IFERROR(('Tor Emp Adj'!D7/'Tor Emp Adj'!D$6)/('CAN LFS Emp'!D7/'CAN LFS Emp'!D$6),"n/a")</f>
        <v>0.83745232378085899</v>
      </c>
      <c r="E7" s="63">
        <f>IFERROR(('Tor Emp Adj'!E7/'Tor Emp Adj'!E$6)/('CAN LFS Emp'!E7/'CAN LFS Emp'!E$6),"n/a")</f>
        <v>0.84951241263649413</v>
      </c>
      <c r="F7" s="63">
        <f>IFERROR(('Tor Emp Adj'!F7/'Tor Emp Adj'!F$6)/('CAN LFS Emp'!F7/'CAN LFS Emp'!F$6),"n/a")</f>
        <v>0.83202285737339399</v>
      </c>
      <c r="G7" s="63">
        <f>IFERROR(('Tor Emp Adj'!G7/'Tor Emp Adj'!G$6)/('CAN LFS Emp'!G7/'CAN LFS Emp'!G$6),"n/a")</f>
        <v>0.86700103100047154</v>
      </c>
      <c r="H7" s="63">
        <f>IFERROR(('Tor Emp Adj'!H7/'Tor Emp Adj'!H$6)/('CAN LFS Emp'!H7/'CAN LFS Emp'!H$6),"n/a")</f>
        <v>0.87919960974189126</v>
      </c>
      <c r="I7" s="63">
        <f>IFERROR(('Tor Emp Adj'!I7/'Tor Emp Adj'!I$6)/('CAN LFS Emp'!I7/'CAN LFS Emp'!I$6),"n/a")</f>
        <v>0.94072228697932314</v>
      </c>
      <c r="J7" s="63">
        <f>IFERROR(('Tor Emp Adj'!J7/'Tor Emp Adj'!J$6)/('CAN LFS Emp'!J7/'CAN LFS Emp'!J$6),"n/a")</f>
        <v>0.86452650248780105</v>
      </c>
      <c r="K7" s="63">
        <f>IFERROR(('Tor Emp Adj'!K7/'Tor Emp Adj'!K$6)/('CAN LFS Emp'!K7/'CAN LFS Emp'!K$6),"n/a")</f>
        <v>0.86233335785840626</v>
      </c>
      <c r="L7" s="63">
        <f>IFERROR(('Tor Emp Adj'!L7/'Tor Emp Adj'!L$6)/('CAN LFS Emp'!L7/'CAN LFS Emp'!L$6),"n/a")</f>
        <v>0.78321216464551802</v>
      </c>
      <c r="M7" s="19">
        <f>IFERROR(('Tor Emp Adj'!M7/'Tor Emp Adj'!M$6)/('CAN LFS Emp'!M7/'CAN LFS Emp'!M$6),"n/a")</f>
        <v>0.7117700054107714</v>
      </c>
      <c r="N7" s="19">
        <f>IFERROR(('Tor Emp Adj'!N7/'Tor Emp Adj'!N$6)/('CAN LFS Emp'!N7/'CAN LFS Emp'!N$6),"n/a")</f>
        <v>0.67943314141859179</v>
      </c>
      <c r="O7" s="19">
        <f>IFERROR(('Tor Emp Adj'!O7/'Tor Emp Adj'!O$6)/('CAN LFS Emp'!O7/'CAN LFS Emp'!O$6),"n/a")</f>
        <v>0.67994456906644685</v>
      </c>
      <c r="P7" s="19">
        <f>IFERROR(('Tor Emp Adj'!P7/'Tor Emp Adj'!P$6)/('CAN LFS Emp'!P7/'CAN LFS Emp'!P$6),"n/a")</f>
        <v>0.61373190499866337</v>
      </c>
      <c r="Q7" s="19">
        <f>IFERROR(('Tor Emp Adj'!Q7/'Tor Emp Adj'!Q$6)/('CAN LFS Emp'!Q7/'CAN LFS Emp'!Q$6),"n/a")</f>
        <v>0.59728386551729185</v>
      </c>
      <c r="R7" s="19">
        <f>IFERROR(('Tor Emp Adj'!R7/'Tor Emp Adj'!R$6)/('CAN LFS Emp'!R7/'CAN LFS Emp'!R$6),"n/a")</f>
        <v>0.64906263847651069</v>
      </c>
      <c r="S7" s="19">
        <f>IFERROR(('Tor Emp Adj'!S7/'Tor Emp Adj'!S$6)/('CAN LFS Emp'!S7/'CAN LFS Emp'!S$6),"n/a")</f>
        <v>0.6703788349049854</v>
      </c>
      <c r="T7" s="19">
        <f>IFERROR(('Tor Emp Adj'!T7/'Tor Emp Adj'!T$6)/('CAN LFS Emp'!T7/'CAN LFS Emp'!T$6),"n/a")</f>
        <v>0.65842953010020311</v>
      </c>
      <c r="U7" s="19">
        <f>IFERROR(('Tor Emp Adj'!U7/'Tor Emp Adj'!U$6)/('CAN LFS Emp'!U7/'CAN LFS Emp'!U$6),"n/a")</f>
        <v>0.64335887827688354</v>
      </c>
      <c r="V7" s="19">
        <f>IFERROR(('Tor Emp Adj'!V7/'Tor Emp Adj'!V$6)/('CAN LFS Emp'!V7/'CAN LFS Emp'!V$6),"n/a")</f>
        <v>0.6506581731115878</v>
      </c>
      <c r="W7" s="19">
        <f>IFERROR(('Tor Emp Adj'!W7/'Tor Emp Adj'!W$6)/('CAN LFS Emp'!W7/'CAN LFS Emp'!W$6),"n/a")</f>
        <v>0.63794674659832629</v>
      </c>
      <c r="X7" s="19">
        <f>IFERROR(('Tor Emp Adj'!X7/'Tor Emp Adj'!X$6)/('CAN LFS Emp'!X7/'CAN LFS Emp'!X$6),"n/a")</f>
        <v>0.59918315225664753</v>
      </c>
      <c r="Y7" s="19">
        <f>IFERROR(('Tor Emp Adj'!Y7/'Tor Emp Adj'!Y$6)/('CAN LFS Emp'!Y7/'CAN LFS Emp'!Y$6),"n/a")</f>
        <v>0.62638106958166673</v>
      </c>
    </row>
    <row r="8" spans="1:25" x14ac:dyDescent="0.25">
      <c r="A8" s="4" t="s">
        <v>4</v>
      </c>
      <c r="B8" s="4"/>
      <c r="C8" s="12" t="s">
        <v>178</v>
      </c>
      <c r="D8" s="63">
        <f>IFERROR(('Tor Emp Adj'!D8/'Tor Emp Adj'!D$6)/('CAN LFS Emp'!D8/'CAN LFS Emp'!D$6),"n/a")</f>
        <v>1.0571720213884024</v>
      </c>
      <c r="E8" s="63">
        <f>IFERROR(('Tor Emp Adj'!E8/'Tor Emp Adj'!E$6)/('CAN LFS Emp'!E8/'CAN LFS Emp'!E$6),"n/a")</f>
        <v>1.0531719677024061</v>
      </c>
      <c r="F8" s="63">
        <f>IFERROR(('Tor Emp Adj'!F8/'Tor Emp Adj'!F$6)/('CAN LFS Emp'!F8/'CAN LFS Emp'!F$6),"n/a")</f>
        <v>1.0585233056287076</v>
      </c>
      <c r="G8" s="63">
        <f>IFERROR(('Tor Emp Adj'!G8/'Tor Emp Adj'!G$6)/('CAN LFS Emp'!G8/'CAN LFS Emp'!G$6),"n/a")</f>
        <v>1.0462682734320674</v>
      </c>
      <c r="H8" s="63">
        <f>IFERROR(('Tor Emp Adj'!H8/'Tor Emp Adj'!H$6)/('CAN LFS Emp'!H8/'CAN LFS Emp'!H$6),"n/a")</f>
        <v>1.0405415340241131</v>
      </c>
      <c r="I8" s="63">
        <f>IFERROR(('Tor Emp Adj'!I8/'Tor Emp Adj'!I$6)/('CAN LFS Emp'!I8/'CAN LFS Emp'!I$6),"n/a")</f>
        <v>1.0198328320475465</v>
      </c>
      <c r="J8" s="63">
        <f>IFERROR(('Tor Emp Adj'!J8/'Tor Emp Adj'!J$6)/('CAN LFS Emp'!J8/'CAN LFS Emp'!J$6),"n/a")</f>
        <v>1.0447390404577834</v>
      </c>
      <c r="K8" s="63">
        <f>IFERROR(('Tor Emp Adj'!K8/'Tor Emp Adj'!K$6)/('CAN LFS Emp'!K8/'CAN LFS Emp'!K$6),"n/a")</f>
        <v>1.0456365210892811</v>
      </c>
      <c r="L8" s="63">
        <f>IFERROR(('Tor Emp Adj'!L8/'Tor Emp Adj'!L$6)/('CAN LFS Emp'!L8/'CAN LFS Emp'!L$6),"n/a")</f>
        <v>1.058844447456522</v>
      </c>
      <c r="M8" s="19">
        <f>IFERROR(('Tor Emp Adj'!M8/'Tor Emp Adj'!M$6)/('CAN LFS Emp'!M8/'CAN LFS Emp'!M$6),"n/a")</f>
        <v>1.0839573423702853</v>
      </c>
      <c r="N8" s="19">
        <f>IFERROR(('Tor Emp Adj'!N8/'Tor Emp Adj'!N$6)/('CAN LFS Emp'!N8/'CAN LFS Emp'!N$6),"n/a")</f>
        <v>1.0932794922633295</v>
      </c>
      <c r="O8" s="19">
        <f>IFERROR(('Tor Emp Adj'!O8/'Tor Emp Adj'!O$6)/('CAN LFS Emp'!O8/'CAN LFS Emp'!O$6),"n/a")</f>
        <v>1.0930159419823569</v>
      </c>
      <c r="P8" s="19">
        <f>IFERROR(('Tor Emp Adj'!P8/'Tor Emp Adj'!P$6)/('CAN LFS Emp'!P8/'CAN LFS Emp'!P$6),"n/a")</f>
        <v>1.1102875480287773</v>
      </c>
      <c r="Q8" s="19">
        <f>IFERROR(('Tor Emp Adj'!Q8/'Tor Emp Adj'!Q$6)/('CAN LFS Emp'!Q8/'CAN LFS Emp'!Q$6),"n/a")</f>
        <v>1.1141969299417873</v>
      </c>
      <c r="R8" s="19">
        <f>IFERROR(('Tor Emp Adj'!R8/'Tor Emp Adj'!R$6)/('CAN LFS Emp'!R8/'CAN LFS Emp'!R$6),"n/a")</f>
        <v>1.095146584854672</v>
      </c>
      <c r="S8" s="19">
        <f>IFERROR(('Tor Emp Adj'!S8/'Tor Emp Adj'!S$6)/('CAN LFS Emp'!S8/'CAN LFS Emp'!S$6),"n/a")</f>
        <v>1.0895577000429186</v>
      </c>
      <c r="T8" s="19">
        <f>IFERROR(('Tor Emp Adj'!T8/'Tor Emp Adj'!T$6)/('CAN LFS Emp'!T8/'CAN LFS Emp'!T$6),"n/a")</f>
        <v>1.0927184346134213</v>
      </c>
      <c r="U8" s="19">
        <f>IFERROR(('Tor Emp Adj'!U8/'Tor Emp Adj'!U$6)/('CAN LFS Emp'!U8/'CAN LFS Emp'!U$6),"n/a")</f>
        <v>1.0955791135010873</v>
      </c>
      <c r="V8" s="19">
        <f>IFERROR(('Tor Emp Adj'!V8/'Tor Emp Adj'!V$6)/('CAN LFS Emp'!V8/'CAN LFS Emp'!V$6),"n/a")</f>
        <v>1.0925269417592935</v>
      </c>
      <c r="W8" s="19">
        <f>IFERROR(('Tor Emp Adj'!W8/'Tor Emp Adj'!W$6)/('CAN LFS Emp'!W8/'CAN LFS Emp'!W$6),"n/a")</f>
        <v>1.091725603804639</v>
      </c>
      <c r="X8" s="19">
        <f>IFERROR(('Tor Emp Adj'!X8/'Tor Emp Adj'!X$6)/('CAN LFS Emp'!X8/'CAN LFS Emp'!X$6),"n/a")</f>
        <v>1.1029407034896732</v>
      </c>
      <c r="Y8" s="19">
        <f>IFERROR(('Tor Emp Adj'!Y8/'Tor Emp Adj'!Y$6)/('CAN LFS Emp'!Y8/'CAN LFS Emp'!Y$6),"n/a")</f>
        <v>1.094809086016207</v>
      </c>
    </row>
    <row r="9" spans="1:25" x14ac:dyDescent="0.25">
      <c r="A9" s="4" t="s">
        <v>5</v>
      </c>
      <c r="B9" s="4"/>
      <c r="C9" s="12" t="s">
        <v>179</v>
      </c>
      <c r="D9" s="63">
        <f>IFERROR(('Tor Emp Adj'!D9/'Tor Emp Adj'!D$6)/('CAN LFS Emp'!D9/'CAN LFS Emp'!D$6),"n/a")</f>
        <v>1.024313738835591</v>
      </c>
      <c r="E9" s="63">
        <f>IFERROR(('Tor Emp Adj'!E9/'Tor Emp Adj'!E$6)/('CAN LFS Emp'!E9/'CAN LFS Emp'!E$6),"n/a")</f>
        <v>1.0254010668845022</v>
      </c>
      <c r="F9" s="63">
        <f>IFERROR(('Tor Emp Adj'!F9/'Tor Emp Adj'!F$6)/('CAN LFS Emp'!F9/'CAN LFS Emp'!F$6),"n/a")</f>
        <v>0.99406288887742467</v>
      </c>
      <c r="G9" s="63">
        <f>IFERROR(('Tor Emp Adj'!G9/'Tor Emp Adj'!G$6)/('CAN LFS Emp'!G9/'CAN LFS Emp'!G$6),"n/a")</f>
        <v>0.99795802697219504</v>
      </c>
      <c r="H9" s="63">
        <f>IFERROR(('Tor Emp Adj'!H9/'Tor Emp Adj'!H$6)/('CAN LFS Emp'!H9/'CAN LFS Emp'!H$6),"n/a")</f>
        <v>1.0161475722531275</v>
      </c>
      <c r="I9" s="63">
        <f>IFERROR(('Tor Emp Adj'!I9/'Tor Emp Adj'!I$6)/('CAN LFS Emp'!I9/'CAN LFS Emp'!I$6),"n/a")</f>
        <v>1.1045647471352211</v>
      </c>
      <c r="J9" s="63">
        <f>IFERROR(('Tor Emp Adj'!J9/'Tor Emp Adj'!J$6)/('CAN LFS Emp'!J9/'CAN LFS Emp'!J$6),"n/a")</f>
        <v>0.99502587746334337</v>
      </c>
      <c r="K9" s="63">
        <f>IFERROR(('Tor Emp Adj'!K9/'Tor Emp Adj'!K$6)/('CAN LFS Emp'!K9/'CAN LFS Emp'!K$6),"n/a")</f>
        <v>0.98435206352461713</v>
      </c>
      <c r="L9" s="63">
        <f>IFERROR(('Tor Emp Adj'!L9/'Tor Emp Adj'!L$6)/('CAN LFS Emp'!L9/'CAN LFS Emp'!L$6),"n/a")</f>
        <v>0.88260889194746928</v>
      </c>
      <c r="M9" s="19">
        <f>IFERROR(('Tor Emp Adj'!M9/'Tor Emp Adj'!M$6)/('CAN LFS Emp'!M9/'CAN LFS Emp'!M$6),"n/a")</f>
        <v>0.8230596886016297</v>
      </c>
      <c r="N9" s="19">
        <f>IFERROR(('Tor Emp Adj'!N9/'Tor Emp Adj'!N$6)/('CAN LFS Emp'!N9/'CAN LFS Emp'!N$6),"n/a")</f>
        <v>0.79157312421990089</v>
      </c>
      <c r="O9" s="19">
        <f>IFERROR(('Tor Emp Adj'!O9/'Tor Emp Adj'!O$6)/('CAN LFS Emp'!O9/'CAN LFS Emp'!O$6),"n/a")</f>
        <v>0.7878817876334463</v>
      </c>
      <c r="P9" s="19">
        <f>IFERROR(('Tor Emp Adj'!P9/'Tor Emp Adj'!P$6)/('CAN LFS Emp'!P9/'CAN LFS Emp'!P$6),"n/a")</f>
        <v>0.72653026828680967</v>
      </c>
      <c r="Q9" s="19">
        <f>IFERROR(('Tor Emp Adj'!Q9/'Tor Emp Adj'!Q$6)/('CAN LFS Emp'!Q9/'CAN LFS Emp'!Q$6),"n/a")</f>
        <v>0.68705930364281242</v>
      </c>
      <c r="R9" s="19">
        <f>IFERROR(('Tor Emp Adj'!R9/'Tor Emp Adj'!R$6)/('CAN LFS Emp'!R9/'CAN LFS Emp'!R$6),"n/a")</f>
        <v>0.74500037557719756</v>
      </c>
      <c r="S9" s="19">
        <f>IFERROR(('Tor Emp Adj'!S9/'Tor Emp Adj'!S$6)/('CAN LFS Emp'!S9/'CAN LFS Emp'!S$6),"n/a")</f>
        <v>0.7770688417664916</v>
      </c>
      <c r="T9" s="19">
        <f>IFERROR(('Tor Emp Adj'!T9/'Tor Emp Adj'!T$6)/('CAN LFS Emp'!T9/'CAN LFS Emp'!T$6),"n/a")</f>
        <v>0.77233109098071884</v>
      </c>
      <c r="U9" s="19">
        <f>IFERROR(('Tor Emp Adj'!U9/'Tor Emp Adj'!U$6)/('CAN LFS Emp'!U9/'CAN LFS Emp'!U$6),"n/a")</f>
        <v>0.73299963642259536</v>
      </c>
      <c r="V9" s="19">
        <f>IFERROR(('Tor Emp Adj'!V9/'Tor Emp Adj'!V$6)/('CAN LFS Emp'!V9/'CAN LFS Emp'!V$6),"n/a")</f>
        <v>0.72679395134502978</v>
      </c>
      <c r="W9" s="19">
        <f>IFERROR(('Tor Emp Adj'!W9/'Tor Emp Adj'!W$6)/('CAN LFS Emp'!W9/'CAN LFS Emp'!W$6),"n/a")</f>
        <v>0.67999079668721785</v>
      </c>
      <c r="X9" s="19">
        <f>IFERROR(('Tor Emp Adj'!X9/'Tor Emp Adj'!X$6)/('CAN LFS Emp'!X9/'CAN LFS Emp'!X$6),"n/a")</f>
        <v>0.62518234033485021</v>
      </c>
      <c r="Y9" s="19">
        <f>IFERROR(('Tor Emp Adj'!Y9/'Tor Emp Adj'!Y$6)/('CAN LFS Emp'!Y9/'CAN LFS Emp'!Y$6),"n/a")</f>
        <v>0.68883656512744729</v>
      </c>
    </row>
    <row r="10" spans="1:25" x14ac:dyDescent="0.25">
      <c r="A10" s="4" t="s">
        <v>6</v>
      </c>
      <c r="B10" s="4"/>
      <c r="C10" s="12" t="s">
        <v>180</v>
      </c>
      <c r="D10" s="63">
        <f>IFERROR(('Tor Emp Adj'!D10/'Tor Emp Adj'!D$6)/('CAN LFS Emp'!D10/'CAN LFS Emp'!D$6),"n/a")</f>
        <v>1.2346359161886504</v>
      </c>
      <c r="E10" s="63">
        <f>IFERROR(('Tor Emp Adj'!E10/'Tor Emp Adj'!E$6)/('CAN LFS Emp'!E10/'CAN LFS Emp'!E$6),"n/a")</f>
        <v>1.2403438045313997</v>
      </c>
      <c r="F10" s="63">
        <f>IFERROR(('Tor Emp Adj'!F10/'Tor Emp Adj'!F$6)/('CAN LFS Emp'!F10/'CAN LFS Emp'!F$6),"n/a")</f>
        <v>1.1618397914076735</v>
      </c>
      <c r="G10" s="63">
        <f>IFERROR(('Tor Emp Adj'!G10/'Tor Emp Adj'!G$6)/('CAN LFS Emp'!G10/'CAN LFS Emp'!G$6),"n/a")</f>
        <v>1.2113566081044573</v>
      </c>
      <c r="H10" s="63">
        <f>IFERROR(('Tor Emp Adj'!H10/'Tor Emp Adj'!H$6)/('CAN LFS Emp'!H10/'CAN LFS Emp'!H$6),"n/a")</f>
        <v>1.1655584071320333</v>
      </c>
      <c r="I10" s="63">
        <f>IFERROR(('Tor Emp Adj'!I10/'Tor Emp Adj'!I$6)/('CAN LFS Emp'!I10/'CAN LFS Emp'!I$6),"n/a")</f>
        <v>1.2911348102952571</v>
      </c>
      <c r="J10" s="63">
        <f>IFERROR(('Tor Emp Adj'!J10/'Tor Emp Adj'!J$6)/('CAN LFS Emp'!J10/'CAN LFS Emp'!J$6),"n/a")</f>
        <v>1.1920927173261753</v>
      </c>
      <c r="K10" s="63">
        <f>IFERROR(('Tor Emp Adj'!K10/'Tor Emp Adj'!K$6)/('CAN LFS Emp'!K10/'CAN LFS Emp'!K$6),"n/a")</f>
        <v>1.1671530718366467</v>
      </c>
      <c r="L10" s="63">
        <f>IFERROR(('Tor Emp Adj'!L10/'Tor Emp Adj'!L$6)/('CAN LFS Emp'!L10/'CAN LFS Emp'!L$6),"n/a")</f>
        <v>1.3348513585310071</v>
      </c>
      <c r="M10" s="19">
        <f>IFERROR(('Tor Emp Adj'!M10/'Tor Emp Adj'!M$6)/('CAN LFS Emp'!M10/'CAN LFS Emp'!M$6),"n/a")</f>
        <v>1.2006492210488602</v>
      </c>
      <c r="N10" s="19">
        <f>IFERROR(('Tor Emp Adj'!N10/'Tor Emp Adj'!N$6)/('CAN LFS Emp'!N10/'CAN LFS Emp'!N$6),"n/a")</f>
        <v>1.1096448781235431</v>
      </c>
      <c r="O10" s="19">
        <f>IFERROR(('Tor Emp Adj'!O10/'Tor Emp Adj'!O$6)/('CAN LFS Emp'!O10/'CAN LFS Emp'!O$6),"n/a")</f>
        <v>1.1586364373666744</v>
      </c>
      <c r="P10" s="19">
        <f>IFERROR(('Tor Emp Adj'!P10/'Tor Emp Adj'!P$6)/('CAN LFS Emp'!P10/'CAN LFS Emp'!P$6),"n/a")</f>
        <v>1.1165311179409458</v>
      </c>
      <c r="Q10" s="19">
        <f>IFERROR(('Tor Emp Adj'!Q10/'Tor Emp Adj'!Q$6)/('CAN LFS Emp'!Q10/'CAN LFS Emp'!Q$6),"n/a")</f>
        <v>1.0542247371113551</v>
      </c>
      <c r="R10" s="19">
        <f>IFERROR(('Tor Emp Adj'!R10/'Tor Emp Adj'!R$6)/('CAN LFS Emp'!R10/'CAN LFS Emp'!R$6),"n/a")</f>
        <v>1.0133330112454859</v>
      </c>
      <c r="S10" s="19">
        <f>IFERROR(('Tor Emp Adj'!S10/'Tor Emp Adj'!S$6)/('CAN LFS Emp'!S10/'CAN LFS Emp'!S$6),"n/a")</f>
        <v>1.1576443545146604</v>
      </c>
      <c r="T10" s="19">
        <f>IFERROR(('Tor Emp Adj'!T10/'Tor Emp Adj'!T$6)/('CAN LFS Emp'!T10/'CAN LFS Emp'!T$6),"n/a")</f>
        <v>1.0903605424157352</v>
      </c>
      <c r="U10" s="19">
        <f>IFERROR(('Tor Emp Adj'!U10/'Tor Emp Adj'!U$6)/('CAN LFS Emp'!U10/'CAN LFS Emp'!U$6),"n/a")</f>
        <v>1.1305874349414007</v>
      </c>
      <c r="V10" s="19">
        <f>IFERROR(('Tor Emp Adj'!V10/'Tor Emp Adj'!V$6)/('CAN LFS Emp'!V10/'CAN LFS Emp'!V$6),"n/a")</f>
        <v>1.0689692032024909</v>
      </c>
      <c r="W10" s="19">
        <f>IFERROR(('Tor Emp Adj'!W10/'Tor Emp Adj'!W$6)/('CAN LFS Emp'!W10/'CAN LFS Emp'!W$6),"n/a")</f>
        <v>1.0632369511268775</v>
      </c>
      <c r="X10" s="19">
        <f>IFERROR(('Tor Emp Adj'!X10/'Tor Emp Adj'!X$6)/('CAN LFS Emp'!X10/'CAN LFS Emp'!X$6),"n/a")</f>
        <v>0.86578807130366509</v>
      </c>
      <c r="Y10" s="19">
        <f>IFERROR(('Tor Emp Adj'!Y10/'Tor Emp Adj'!Y$6)/('CAN LFS Emp'!Y10/'CAN LFS Emp'!Y$6),"n/a")</f>
        <v>0.94304630460983974</v>
      </c>
    </row>
    <row r="11" spans="1:25" x14ac:dyDescent="0.25">
      <c r="A11" s="4" t="s">
        <v>7</v>
      </c>
      <c r="B11" s="4"/>
      <c r="C11" s="12" t="s">
        <v>181</v>
      </c>
      <c r="D11" s="63">
        <f>IFERROR(('Tor Emp Adj'!D11/'Tor Emp Adj'!D$6)/('CAN LFS Emp'!D11/'CAN LFS Emp'!D$6),"n/a")</f>
        <v>1.071704696728097</v>
      </c>
      <c r="E11" s="63">
        <f>IFERROR(('Tor Emp Adj'!E11/'Tor Emp Adj'!E$6)/('CAN LFS Emp'!E11/'CAN LFS Emp'!E$6),"n/a")</f>
        <v>1.0615710512081729</v>
      </c>
      <c r="F11" s="63">
        <f>IFERROR(('Tor Emp Adj'!F11/'Tor Emp Adj'!F$6)/('CAN LFS Emp'!F11/'CAN LFS Emp'!F$6),"n/a")</f>
        <v>1.0387222503765829</v>
      </c>
      <c r="G11" s="63">
        <f>IFERROR(('Tor Emp Adj'!G11/'Tor Emp Adj'!G$6)/('CAN LFS Emp'!G11/'CAN LFS Emp'!G$6),"n/a")</f>
        <v>1.0096976587839466</v>
      </c>
      <c r="H11" s="63">
        <f>IFERROR(('Tor Emp Adj'!H11/'Tor Emp Adj'!H$6)/('CAN LFS Emp'!H11/'CAN LFS Emp'!H$6),"n/a")</f>
        <v>1.089975817616579</v>
      </c>
      <c r="I11" s="63">
        <f>IFERROR(('Tor Emp Adj'!I11/'Tor Emp Adj'!I$6)/('CAN LFS Emp'!I11/'CAN LFS Emp'!I$6),"n/a")</f>
        <v>1.1631653735525973</v>
      </c>
      <c r="J11" s="63">
        <f>IFERROR(('Tor Emp Adj'!J11/'Tor Emp Adj'!J$6)/('CAN LFS Emp'!J11/'CAN LFS Emp'!J$6),"n/a")</f>
        <v>1.0467843063965736</v>
      </c>
      <c r="K11" s="63">
        <f>IFERROR(('Tor Emp Adj'!K11/'Tor Emp Adj'!K$6)/('CAN LFS Emp'!K11/'CAN LFS Emp'!K$6),"n/a")</f>
        <v>1.0316253643572864</v>
      </c>
      <c r="L11" s="63">
        <f>IFERROR(('Tor Emp Adj'!L11/'Tor Emp Adj'!L$6)/('CAN LFS Emp'!L11/'CAN LFS Emp'!L$6),"n/a")</f>
        <v>0.74445330917010244</v>
      </c>
      <c r="M11" s="19">
        <f>IFERROR(('Tor Emp Adj'!M11/'Tor Emp Adj'!M$6)/('CAN LFS Emp'!M11/'CAN LFS Emp'!M$6),"n/a")</f>
        <v>0.73328491350888014</v>
      </c>
      <c r="N11" s="19">
        <f>IFERROR(('Tor Emp Adj'!N11/'Tor Emp Adj'!N$6)/('CAN LFS Emp'!N11/'CAN LFS Emp'!N$6),"n/a")</f>
        <v>0.73729266889774725</v>
      </c>
      <c r="O11" s="19">
        <f>IFERROR(('Tor Emp Adj'!O11/'Tor Emp Adj'!O$6)/('CAN LFS Emp'!O11/'CAN LFS Emp'!O$6),"n/a")</f>
        <v>0.70266455210867285</v>
      </c>
      <c r="P11" s="19">
        <f>IFERROR(('Tor Emp Adj'!P11/'Tor Emp Adj'!P$6)/('CAN LFS Emp'!P11/'CAN LFS Emp'!P$6),"n/a")</f>
        <v>0.59746695927949633</v>
      </c>
      <c r="Q11" s="19">
        <f>IFERROR(('Tor Emp Adj'!Q11/'Tor Emp Adj'!Q$6)/('CAN LFS Emp'!Q11/'CAN LFS Emp'!Q$6),"n/a")</f>
        <v>0.59324548857820858</v>
      </c>
      <c r="R11" s="19">
        <f>IFERROR(('Tor Emp Adj'!R11/'Tor Emp Adj'!R$6)/('CAN LFS Emp'!R11/'CAN LFS Emp'!R$6),"n/a")</f>
        <v>0.70369576406876222</v>
      </c>
      <c r="S11" s="19">
        <f>IFERROR(('Tor Emp Adj'!S11/'Tor Emp Adj'!S$6)/('CAN LFS Emp'!S11/'CAN LFS Emp'!S$6),"n/a")</f>
        <v>0.72394659592685306</v>
      </c>
      <c r="T11" s="19">
        <f>IFERROR(('Tor Emp Adj'!T11/'Tor Emp Adj'!T$6)/('CAN LFS Emp'!T11/'CAN LFS Emp'!T$6),"n/a")</f>
        <v>0.72420946863216829</v>
      </c>
      <c r="U11" s="19">
        <f>IFERROR(('Tor Emp Adj'!U11/'Tor Emp Adj'!U$6)/('CAN LFS Emp'!U11/'CAN LFS Emp'!U$6),"n/a")</f>
        <v>0.67513625379677367</v>
      </c>
      <c r="V11" s="19">
        <f>IFERROR(('Tor Emp Adj'!V11/'Tor Emp Adj'!V$6)/('CAN LFS Emp'!V11/'CAN LFS Emp'!V$6),"n/a")</f>
        <v>0.67222948258757298</v>
      </c>
      <c r="W11" s="19">
        <f>IFERROR(('Tor Emp Adj'!W11/'Tor Emp Adj'!W$6)/('CAN LFS Emp'!W11/'CAN LFS Emp'!W$6),"n/a")</f>
        <v>0.59134956625399415</v>
      </c>
      <c r="X11" s="19">
        <f>IFERROR(('Tor Emp Adj'!X11/'Tor Emp Adj'!X$6)/('CAN LFS Emp'!X11/'CAN LFS Emp'!X$6),"n/a")</f>
        <v>0.5764429761463552</v>
      </c>
      <c r="Y11" s="19">
        <f>IFERROR(('Tor Emp Adj'!Y11/'Tor Emp Adj'!Y$6)/('CAN LFS Emp'!Y11/'CAN LFS Emp'!Y$6),"n/a")</f>
        <v>0.61156071814907587</v>
      </c>
    </row>
    <row r="12" spans="1:25" x14ac:dyDescent="0.25">
      <c r="A12" s="4" t="s">
        <v>8</v>
      </c>
      <c r="B12" s="4"/>
      <c r="C12" s="12" t="s">
        <v>182</v>
      </c>
      <c r="D12" s="63">
        <f>IFERROR(('Tor Emp Adj'!D12/'Tor Emp Adj'!D$6)/('CAN LFS Emp'!D12/'CAN LFS Emp'!D$6),"n/a")</f>
        <v>1.4088419646252022</v>
      </c>
      <c r="E12" s="63">
        <f>IFERROR(('Tor Emp Adj'!E12/'Tor Emp Adj'!E$6)/('CAN LFS Emp'!E12/'CAN LFS Emp'!E$6),"n/a")</f>
        <v>1.3443376759513888</v>
      </c>
      <c r="F12" s="63">
        <f>IFERROR(('Tor Emp Adj'!F12/'Tor Emp Adj'!F$6)/('CAN LFS Emp'!F12/'CAN LFS Emp'!F$6),"n/a")</f>
        <v>1.4866924879061438</v>
      </c>
      <c r="G12" s="63">
        <f>IFERROR(('Tor Emp Adj'!G12/'Tor Emp Adj'!G$6)/('CAN LFS Emp'!G12/'CAN LFS Emp'!G$6),"n/a")</f>
        <v>1.6688000421704201</v>
      </c>
      <c r="H12" s="63">
        <f>IFERROR(('Tor Emp Adj'!H12/'Tor Emp Adj'!H$6)/('CAN LFS Emp'!H12/'CAN LFS Emp'!H$6),"n/a")</f>
        <v>1.7520844258551629</v>
      </c>
      <c r="I12" s="63">
        <f>IFERROR(('Tor Emp Adj'!I12/'Tor Emp Adj'!I$6)/('CAN LFS Emp'!I12/'CAN LFS Emp'!I$6),"n/a")</f>
        <v>1.3227941092188131</v>
      </c>
      <c r="J12" s="63">
        <f>IFERROR(('Tor Emp Adj'!J12/'Tor Emp Adj'!J$6)/('CAN LFS Emp'!J12/'CAN LFS Emp'!J$6),"n/a")</f>
        <v>1.5484277349007716</v>
      </c>
      <c r="K12" s="63">
        <f>IFERROR(('Tor Emp Adj'!K12/'Tor Emp Adj'!K$6)/('CAN LFS Emp'!K12/'CAN LFS Emp'!K$6),"n/a")</f>
        <v>1.3974175156512125</v>
      </c>
      <c r="L12" s="63">
        <f>IFERROR(('Tor Emp Adj'!L12/'Tor Emp Adj'!L$6)/('CAN LFS Emp'!L12/'CAN LFS Emp'!L$6),"n/a")</f>
        <v>1.3102581790897236</v>
      </c>
      <c r="M12" s="19">
        <f>IFERROR(('Tor Emp Adj'!M12/'Tor Emp Adj'!M$6)/('CAN LFS Emp'!M12/'CAN LFS Emp'!M$6),"n/a")</f>
        <v>1.540327045009573</v>
      </c>
      <c r="N12" s="19">
        <f>IFERROR(('Tor Emp Adj'!N12/'Tor Emp Adj'!N$6)/('CAN LFS Emp'!N12/'CAN LFS Emp'!N$6),"n/a")</f>
        <v>1.4192303674805142</v>
      </c>
      <c r="O12" s="19">
        <f>IFERROR(('Tor Emp Adj'!O12/'Tor Emp Adj'!O$6)/('CAN LFS Emp'!O12/'CAN LFS Emp'!O$6),"n/a")</f>
        <v>1.7468703923968727</v>
      </c>
      <c r="P12" s="19">
        <f>IFERROR(('Tor Emp Adj'!P12/'Tor Emp Adj'!P$6)/('CAN LFS Emp'!P12/'CAN LFS Emp'!P$6),"n/a")</f>
        <v>1.5693728624331298</v>
      </c>
      <c r="Q12" s="19">
        <f>IFERROR(('Tor Emp Adj'!Q12/'Tor Emp Adj'!Q$6)/('CAN LFS Emp'!Q12/'CAN LFS Emp'!Q$6),"n/a")</f>
        <v>1.4626200481928227</v>
      </c>
      <c r="R12" s="19">
        <f>IFERROR(('Tor Emp Adj'!R12/'Tor Emp Adj'!R$6)/('CAN LFS Emp'!R12/'CAN LFS Emp'!R$6),"n/a")</f>
        <v>1.6799337700165566</v>
      </c>
      <c r="S12" s="19">
        <f>IFERROR(('Tor Emp Adj'!S12/'Tor Emp Adj'!S$6)/('CAN LFS Emp'!S12/'CAN LFS Emp'!S$6),"n/a")</f>
        <v>1.2778098975592873</v>
      </c>
      <c r="T12" s="19">
        <f>IFERROR(('Tor Emp Adj'!T12/'Tor Emp Adj'!T$6)/('CAN LFS Emp'!T12/'CAN LFS Emp'!T$6),"n/a")</f>
        <v>1.2128105984088924</v>
      </c>
      <c r="U12" s="19">
        <f>IFERROR(('Tor Emp Adj'!U12/'Tor Emp Adj'!U$6)/('CAN LFS Emp'!U12/'CAN LFS Emp'!U$6),"n/a")</f>
        <v>1.4749805570136518</v>
      </c>
      <c r="V12" s="19">
        <f>IFERROR(('Tor Emp Adj'!V12/'Tor Emp Adj'!V$6)/('CAN LFS Emp'!V12/'CAN LFS Emp'!V$6),"n/a")</f>
        <v>1.4819164611868874</v>
      </c>
      <c r="W12" s="19">
        <f>IFERROR(('Tor Emp Adj'!W12/'Tor Emp Adj'!W$6)/('CAN LFS Emp'!W12/'CAN LFS Emp'!W$6),"n/a")</f>
        <v>1.6486168536181305</v>
      </c>
      <c r="X12" s="19">
        <f>IFERROR(('Tor Emp Adj'!X12/'Tor Emp Adj'!X$6)/('CAN LFS Emp'!X12/'CAN LFS Emp'!X$6),"n/a")</f>
        <v>1.5997784183884809</v>
      </c>
      <c r="Y12" s="19">
        <f>IFERROR(('Tor Emp Adj'!Y12/'Tor Emp Adj'!Y$6)/('CAN LFS Emp'!Y12/'CAN LFS Emp'!Y$6),"n/a")</f>
        <v>1.5551479251459646</v>
      </c>
    </row>
    <row r="13" spans="1:25" x14ac:dyDescent="0.25">
      <c r="A13" s="4" t="s">
        <v>9</v>
      </c>
      <c r="B13" s="4"/>
      <c r="C13" s="12" t="s">
        <v>183</v>
      </c>
      <c r="D13" s="63">
        <f>IFERROR(('Tor Emp Adj'!D13/'Tor Emp Adj'!D$6)/('CAN LFS Emp'!D13/'CAN LFS Emp'!D$6),"n/a")</f>
        <v>2.1664443579272308</v>
      </c>
      <c r="E13" s="63">
        <f>IFERROR(('Tor Emp Adj'!E13/'Tor Emp Adj'!E$6)/('CAN LFS Emp'!E13/'CAN LFS Emp'!E$6),"n/a")</f>
        <v>1.6840466208509994</v>
      </c>
      <c r="F13" s="63">
        <f>IFERROR(('Tor Emp Adj'!F13/'Tor Emp Adj'!F$6)/('CAN LFS Emp'!F13/'CAN LFS Emp'!F$6),"n/a")</f>
        <v>2.1618550880475893</v>
      </c>
      <c r="G13" s="63">
        <f>IFERROR(('Tor Emp Adj'!G13/'Tor Emp Adj'!G$6)/('CAN LFS Emp'!G13/'CAN LFS Emp'!G$6),"n/a")</f>
        <v>1.5988053413563719</v>
      </c>
      <c r="H13" s="63">
        <f>IFERROR(('Tor Emp Adj'!H13/'Tor Emp Adj'!H$6)/('CAN LFS Emp'!H13/'CAN LFS Emp'!H$6),"n/a")</f>
        <v>1.752861796929915</v>
      </c>
      <c r="I13" s="63">
        <f>IFERROR(('Tor Emp Adj'!I13/'Tor Emp Adj'!I$6)/('CAN LFS Emp'!I13/'CAN LFS Emp'!I$6),"n/a")</f>
        <v>2.0473761798952426</v>
      </c>
      <c r="J13" s="63">
        <f>IFERROR(('Tor Emp Adj'!J13/'Tor Emp Adj'!J$6)/('CAN LFS Emp'!J13/'CAN LFS Emp'!J$6),"n/a")</f>
        <v>2.3299160180761529</v>
      </c>
      <c r="K13" s="63">
        <f>IFERROR(('Tor Emp Adj'!K13/'Tor Emp Adj'!K$6)/('CAN LFS Emp'!K13/'CAN LFS Emp'!K$6),"n/a")</f>
        <v>2.2061457745633137</v>
      </c>
      <c r="L13" s="63">
        <f>IFERROR(('Tor Emp Adj'!L13/'Tor Emp Adj'!L$6)/('CAN LFS Emp'!L13/'CAN LFS Emp'!L$6),"n/a")</f>
        <v>1.6734940504624454</v>
      </c>
      <c r="M13" s="19">
        <f>IFERROR(('Tor Emp Adj'!M13/'Tor Emp Adj'!M$6)/('CAN LFS Emp'!M13/'CAN LFS Emp'!M$6),"n/a")</f>
        <v>1.2683856275439402</v>
      </c>
      <c r="N13" s="19">
        <f>IFERROR(('Tor Emp Adj'!N13/'Tor Emp Adj'!N$6)/('CAN LFS Emp'!N13/'CAN LFS Emp'!N$6),"n/a")</f>
        <v>1.3013745557169536</v>
      </c>
      <c r="O13" s="19">
        <f>IFERROR(('Tor Emp Adj'!O13/'Tor Emp Adj'!O$6)/('CAN LFS Emp'!O13/'CAN LFS Emp'!O$6),"n/a")</f>
        <v>1.1826276408426442</v>
      </c>
      <c r="P13" s="19">
        <f>IFERROR(('Tor Emp Adj'!P13/'Tor Emp Adj'!P$6)/('CAN LFS Emp'!P13/'CAN LFS Emp'!P$6),"n/a")</f>
        <v>1.5105278520798591</v>
      </c>
      <c r="Q13" s="19">
        <f>IFERROR(('Tor Emp Adj'!Q13/'Tor Emp Adj'!Q$6)/('CAN LFS Emp'!Q13/'CAN LFS Emp'!Q$6),"n/a")</f>
        <v>1.5366237780549592</v>
      </c>
      <c r="R13" s="19">
        <f>IFERROR(('Tor Emp Adj'!R13/'Tor Emp Adj'!R$6)/('CAN LFS Emp'!R13/'CAN LFS Emp'!R$6),"n/a")</f>
        <v>1.3208873976218227</v>
      </c>
      <c r="S13" s="19">
        <f>IFERROR(('Tor Emp Adj'!S13/'Tor Emp Adj'!S$6)/('CAN LFS Emp'!S13/'CAN LFS Emp'!S$6),"n/a")</f>
        <v>1.5497237779780701</v>
      </c>
      <c r="T13" s="19">
        <f>IFERROR(('Tor Emp Adj'!T13/'Tor Emp Adj'!T$6)/('CAN LFS Emp'!T13/'CAN LFS Emp'!T$6),"n/a")</f>
        <v>1.5665891154491236</v>
      </c>
      <c r="U13" s="19">
        <f>IFERROR(('Tor Emp Adj'!U13/'Tor Emp Adj'!U$6)/('CAN LFS Emp'!U13/'CAN LFS Emp'!U$6),"n/a")</f>
        <v>1.7620331066901302</v>
      </c>
      <c r="V13" s="19">
        <f>IFERROR(('Tor Emp Adj'!V13/'Tor Emp Adj'!V$6)/('CAN LFS Emp'!V13/'CAN LFS Emp'!V$6),"n/a")</f>
        <v>0.79777353034244258</v>
      </c>
      <c r="W13" s="19">
        <f>IFERROR(('Tor Emp Adj'!W13/'Tor Emp Adj'!W$6)/('CAN LFS Emp'!W13/'CAN LFS Emp'!W$6),"n/a")</f>
        <v>0.70261085811047019</v>
      </c>
      <c r="X13" s="19">
        <f>IFERROR(('Tor Emp Adj'!X13/'Tor Emp Adj'!X$6)/('CAN LFS Emp'!X13/'CAN LFS Emp'!X$6),"n/a")</f>
        <v>1.1673049544265897</v>
      </c>
      <c r="Y13" s="19">
        <f>IFERROR(('Tor Emp Adj'!Y13/'Tor Emp Adj'!Y$6)/('CAN LFS Emp'!Y13/'CAN LFS Emp'!Y$6),"n/a")</f>
        <v>1.1782770043062805</v>
      </c>
    </row>
    <row r="14" spans="1:25" x14ac:dyDescent="0.25">
      <c r="A14" s="4" t="s">
        <v>10</v>
      </c>
      <c r="B14" s="4"/>
      <c r="C14" s="12" t="s">
        <v>184</v>
      </c>
      <c r="D14" s="63">
        <f>IFERROR(('Tor Emp Adj'!D14/'Tor Emp Adj'!D$6)/('CAN LFS Emp'!D14/'CAN LFS Emp'!D$6),"n/a")</f>
        <v>1.5973215717379294</v>
      </c>
      <c r="E14" s="63">
        <f>IFERROR(('Tor Emp Adj'!E14/'Tor Emp Adj'!E$6)/('CAN LFS Emp'!E14/'CAN LFS Emp'!E$6),"n/a")</f>
        <v>1.4165899948585181</v>
      </c>
      <c r="F14" s="63">
        <f>IFERROR(('Tor Emp Adj'!F14/'Tor Emp Adj'!F$6)/('CAN LFS Emp'!F14/'CAN LFS Emp'!F$6),"n/a")</f>
        <v>1.6428831734325371</v>
      </c>
      <c r="G14" s="63">
        <f>IFERROR(('Tor Emp Adj'!G14/'Tor Emp Adj'!G$6)/('CAN LFS Emp'!G14/'CAN LFS Emp'!G$6),"n/a")</f>
        <v>1.6497650619264863</v>
      </c>
      <c r="H14" s="63">
        <f>IFERROR(('Tor Emp Adj'!H14/'Tor Emp Adj'!H$6)/('CAN LFS Emp'!H14/'CAN LFS Emp'!H$6),"n/a")</f>
        <v>1.7522674844490771</v>
      </c>
      <c r="I14" s="63">
        <f>IFERROR(('Tor Emp Adj'!I14/'Tor Emp Adj'!I$6)/('CAN LFS Emp'!I14/'CAN LFS Emp'!I$6),"n/a")</f>
        <v>1.4798544070464128</v>
      </c>
      <c r="J14" s="63">
        <f>IFERROR(('Tor Emp Adj'!J14/'Tor Emp Adj'!J$6)/('CAN LFS Emp'!J14/'CAN LFS Emp'!J$6),"n/a")</f>
        <v>1.7171370298877755</v>
      </c>
      <c r="K14" s="63">
        <f>IFERROR(('Tor Emp Adj'!K14/'Tor Emp Adj'!K$6)/('CAN LFS Emp'!K14/'CAN LFS Emp'!K$6),"n/a")</f>
        <v>1.5471383449250273</v>
      </c>
      <c r="L14" s="63">
        <f>IFERROR(('Tor Emp Adj'!L14/'Tor Emp Adj'!L$6)/('CAN LFS Emp'!L14/'CAN LFS Emp'!L$6),"n/a")</f>
        <v>1.4057883503474096</v>
      </c>
      <c r="M14" s="19">
        <f>IFERROR(('Tor Emp Adj'!M14/'Tor Emp Adj'!M$6)/('CAN LFS Emp'!M14/'CAN LFS Emp'!M$6),"n/a")</f>
        <v>1.4988498268736299</v>
      </c>
      <c r="N14" s="19">
        <f>IFERROR(('Tor Emp Adj'!N14/'Tor Emp Adj'!N$6)/('CAN LFS Emp'!N14/'CAN LFS Emp'!N$6),"n/a")</f>
        <v>1.4101762901432646</v>
      </c>
      <c r="O14" s="19">
        <f>IFERROR(('Tor Emp Adj'!O14/'Tor Emp Adj'!O$6)/('CAN LFS Emp'!O14/'CAN LFS Emp'!O$6),"n/a")</f>
        <v>1.6470793923355642</v>
      </c>
      <c r="P14" s="19">
        <f>IFERROR(('Tor Emp Adj'!P14/'Tor Emp Adj'!P$6)/('CAN LFS Emp'!P14/'CAN LFS Emp'!P$6),"n/a")</f>
        <v>1.5613399202203853</v>
      </c>
      <c r="Q14" s="19">
        <f>IFERROR(('Tor Emp Adj'!Q14/'Tor Emp Adj'!Q$6)/('CAN LFS Emp'!Q14/'CAN LFS Emp'!Q$6),"n/a")</f>
        <v>1.4875299683376888</v>
      </c>
      <c r="R14" s="19">
        <f>IFERROR(('Tor Emp Adj'!R14/'Tor Emp Adj'!R$6)/('CAN LFS Emp'!R14/'CAN LFS Emp'!R$6),"n/a")</f>
        <v>1.6430307484263453</v>
      </c>
      <c r="S14" s="19">
        <f>IFERROR(('Tor Emp Adj'!S14/'Tor Emp Adj'!S$6)/('CAN LFS Emp'!S14/'CAN LFS Emp'!S$6),"n/a")</f>
        <v>1.3237463296127236</v>
      </c>
      <c r="T14" s="19">
        <f>IFERROR(('Tor Emp Adj'!T14/'Tor Emp Adj'!T$6)/('CAN LFS Emp'!T14/'CAN LFS Emp'!T$6),"n/a")</f>
        <v>1.2540790995074018</v>
      </c>
      <c r="U14" s="19">
        <f>IFERROR(('Tor Emp Adj'!U14/'Tor Emp Adj'!U$6)/('CAN LFS Emp'!U14/'CAN LFS Emp'!U$6),"n/a")</f>
        <v>1.5105071679533908</v>
      </c>
      <c r="V14" s="19">
        <f>IFERROR(('Tor Emp Adj'!V14/'Tor Emp Adj'!V$6)/('CAN LFS Emp'!V14/'CAN LFS Emp'!V$6),"n/a")</f>
        <v>1.4096461925633563</v>
      </c>
      <c r="W14" s="19">
        <f>IFERROR(('Tor Emp Adj'!W14/'Tor Emp Adj'!W$6)/('CAN LFS Emp'!W14/'CAN LFS Emp'!W$6),"n/a")</f>
        <v>1.5659172039104414</v>
      </c>
      <c r="X14" s="19">
        <f>IFERROR(('Tor Emp Adj'!X14/'Tor Emp Adj'!X$6)/('CAN LFS Emp'!X14/'CAN LFS Emp'!X$6),"n/a")</f>
        <v>1.568121434238676</v>
      </c>
      <c r="Y14" s="19">
        <f>IFERROR(('Tor Emp Adj'!Y14/'Tor Emp Adj'!Y$6)/('CAN LFS Emp'!Y14/'CAN LFS Emp'!Y$6),"n/a")</f>
        <v>1.5287312501831591</v>
      </c>
    </row>
    <row r="15" spans="1:25" x14ac:dyDescent="0.25">
      <c r="A15" s="4" t="s">
        <v>11</v>
      </c>
      <c r="B15" s="4"/>
      <c r="C15" s="12" t="s">
        <v>185</v>
      </c>
      <c r="D15" s="63">
        <f>IFERROR(('Tor Emp Adj'!D15/'Tor Emp Adj'!D$6)/('CAN LFS Emp'!D15/'CAN LFS Emp'!D$6),"n/a")</f>
        <v>0.77949974790951659</v>
      </c>
      <c r="E15" s="63">
        <f>IFERROR(('Tor Emp Adj'!E15/'Tor Emp Adj'!E$6)/('CAN LFS Emp'!E15/'CAN LFS Emp'!E$6),"n/a")</f>
        <v>0.59740050750067208</v>
      </c>
      <c r="F15" s="63">
        <f>IFERROR(('Tor Emp Adj'!F15/'Tor Emp Adj'!F$6)/('CAN LFS Emp'!F15/'CAN LFS Emp'!F$6),"n/a")</f>
        <v>0.44120330753844461</v>
      </c>
      <c r="G15" s="63">
        <f>IFERROR(('Tor Emp Adj'!G15/'Tor Emp Adj'!G$6)/('CAN LFS Emp'!G15/'CAN LFS Emp'!G$6),"n/a")</f>
        <v>0.75230315062131503</v>
      </c>
      <c r="H15" s="63">
        <f>IFERROR(('Tor Emp Adj'!H15/'Tor Emp Adj'!H$6)/('CAN LFS Emp'!H15/'CAN LFS Emp'!H$6),"n/a")</f>
        <v>0.41131361146632883</v>
      </c>
      <c r="I15" s="63">
        <f>IFERROR(('Tor Emp Adj'!I15/'Tor Emp Adj'!I$6)/('CAN LFS Emp'!I15/'CAN LFS Emp'!I$6),"n/a")</f>
        <v>0.64974114089085311</v>
      </c>
      <c r="J15" s="63">
        <f>IFERROR(('Tor Emp Adj'!J15/'Tor Emp Adj'!J$6)/('CAN LFS Emp'!J15/'CAN LFS Emp'!J$6),"n/a")</f>
        <v>0.47268488698206523</v>
      </c>
      <c r="K15" s="63">
        <f>IFERROR(('Tor Emp Adj'!K15/'Tor Emp Adj'!K$6)/('CAN LFS Emp'!K15/'CAN LFS Emp'!K$6),"n/a")</f>
        <v>0.58481933221543536</v>
      </c>
      <c r="L15" s="63">
        <f>IFERROR(('Tor Emp Adj'!L15/'Tor Emp Adj'!L$6)/('CAN LFS Emp'!L15/'CAN LFS Emp'!L$6),"n/a")</f>
        <v>0.72992023519167915</v>
      </c>
      <c r="M15" s="19">
        <f>IFERROR(('Tor Emp Adj'!M15/'Tor Emp Adj'!M$6)/('CAN LFS Emp'!M15/'CAN LFS Emp'!M$6),"n/a")</f>
        <v>0.57490986960942614</v>
      </c>
      <c r="N15" s="19">
        <f>IFERROR(('Tor Emp Adj'!N15/'Tor Emp Adj'!N$6)/('CAN LFS Emp'!N15/'CAN LFS Emp'!N$6),"n/a")</f>
        <v>0.75757872120949032</v>
      </c>
      <c r="O15" s="19">
        <f>IFERROR(('Tor Emp Adj'!O15/'Tor Emp Adj'!O$6)/('CAN LFS Emp'!O15/'CAN LFS Emp'!O$6),"n/a")</f>
        <v>0.68317856298382329</v>
      </c>
      <c r="P15" s="19">
        <f>IFERROR(('Tor Emp Adj'!P15/'Tor Emp Adj'!P$6)/('CAN LFS Emp'!P15/'CAN LFS Emp'!P$6),"n/a")</f>
        <v>0.614348904028307</v>
      </c>
      <c r="Q15" s="19">
        <f>IFERROR(('Tor Emp Adj'!Q15/'Tor Emp Adj'!Q$6)/('CAN LFS Emp'!Q15/'CAN LFS Emp'!Q$6),"n/a")</f>
        <v>0.42504795860060202</v>
      </c>
      <c r="R15" s="19">
        <f>IFERROR(('Tor Emp Adj'!R15/'Tor Emp Adj'!R$6)/('CAN LFS Emp'!R15/'CAN LFS Emp'!R$6),"n/a")</f>
        <v>0.67045495420048995</v>
      </c>
      <c r="S15" s="19">
        <f>IFERROR(('Tor Emp Adj'!S15/'Tor Emp Adj'!S$6)/('CAN LFS Emp'!S15/'CAN LFS Emp'!S$6),"n/a")</f>
        <v>0.40332927630546422</v>
      </c>
      <c r="T15" s="19">
        <f>IFERROR(('Tor Emp Adj'!T15/'Tor Emp Adj'!T$6)/('CAN LFS Emp'!T15/'CAN LFS Emp'!T$6),"n/a")</f>
        <v>0.69053406013589247</v>
      </c>
      <c r="U15" s="19">
        <f>IFERROR(('Tor Emp Adj'!U15/'Tor Emp Adj'!U$6)/('CAN LFS Emp'!U15/'CAN LFS Emp'!U$6),"n/a")</f>
        <v>0.49079664507350346</v>
      </c>
      <c r="V15" s="19">
        <f>IFERROR(('Tor Emp Adj'!V15/'Tor Emp Adj'!V$6)/('CAN LFS Emp'!V15/'CAN LFS Emp'!V$6),"n/a")</f>
        <v>0.52163104042617048</v>
      </c>
      <c r="W15" s="19">
        <f>IFERROR(('Tor Emp Adj'!W15/'Tor Emp Adj'!W$6)/('CAN LFS Emp'!W15/'CAN LFS Emp'!W$6),"n/a")</f>
        <v>0.40677087267565432</v>
      </c>
      <c r="X15" s="19">
        <f>IFERROR(('Tor Emp Adj'!X15/'Tor Emp Adj'!X$6)/('CAN LFS Emp'!X15/'CAN LFS Emp'!X$6),"n/a")</f>
        <v>0.30551394050703834</v>
      </c>
      <c r="Y15" s="19">
        <f>IFERROR(('Tor Emp Adj'!Y15/'Tor Emp Adj'!Y$6)/('CAN LFS Emp'!Y15/'CAN LFS Emp'!Y$6),"n/a")</f>
        <v>0.48668301342049919</v>
      </c>
    </row>
    <row r="16" spans="1:25" x14ac:dyDescent="0.25">
      <c r="A16" s="4" t="s">
        <v>12</v>
      </c>
      <c r="B16" s="4"/>
      <c r="C16" s="12" t="s">
        <v>186</v>
      </c>
      <c r="D16" s="63">
        <f>IFERROR(('Tor Emp Adj'!D16/'Tor Emp Adj'!D$6)/('CAN LFS Emp'!D16/'CAN LFS Emp'!D$6),"n/a")</f>
        <v>0.80326723521032983</v>
      </c>
      <c r="E16" s="63">
        <f>IFERROR(('Tor Emp Adj'!E16/'Tor Emp Adj'!E$6)/('CAN LFS Emp'!E16/'CAN LFS Emp'!E$6),"n/a")</f>
        <v>0.84003867393445852</v>
      </c>
      <c r="F16" s="63">
        <f>IFERROR(('Tor Emp Adj'!F16/'Tor Emp Adj'!F$6)/('CAN LFS Emp'!F16/'CAN LFS Emp'!F$6),"n/a")</f>
        <v>0.82993513634556249</v>
      </c>
      <c r="G16" s="63">
        <f>IFERROR(('Tor Emp Adj'!G16/'Tor Emp Adj'!G$6)/('CAN LFS Emp'!G16/'CAN LFS Emp'!G$6),"n/a")</f>
        <v>0.80411597100997256</v>
      </c>
      <c r="H16" s="63">
        <f>IFERROR(('Tor Emp Adj'!H16/'Tor Emp Adj'!H$6)/('CAN LFS Emp'!H16/'CAN LFS Emp'!H$6),"n/a")</f>
        <v>0.78684489047239059</v>
      </c>
      <c r="I16" s="63">
        <f>IFERROR(('Tor Emp Adj'!I16/'Tor Emp Adj'!I$6)/('CAN LFS Emp'!I16/'CAN LFS Emp'!I$6),"n/a")</f>
        <v>0.75548034197201208</v>
      </c>
      <c r="J16" s="63">
        <f>IFERROR(('Tor Emp Adj'!J16/'Tor Emp Adj'!J$6)/('CAN LFS Emp'!J16/'CAN LFS Emp'!J$6),"n/a")</f>
        <v>0.79225071617650389</v>
      </c>
      <c r="K16" s="63">
        <f>IFERROR(('Tor Emp Adj'!K16/'Tor Emp Adj'!K$6)/('CAN LFS Emp'!K16/'CAN LFS Emp'!K$6),"n/a")</f>
        <v>0.81669413600821861</v>
      </c>
      <c r="L16" s="63">
        <f>IFERROR(('Tor Emp Adj'!L16/'Tor Emp Adj'!L$6)/('CAN LFS Emp'!L16/'CAN LFS Emp'!L$6),"n/a")</f>
        <v>0.89778599343074539</v>
      </c>
      <c r="M16" s="19">
        <f>IFERROR(('Tor Emp Adj'!M16/'Tor Emp Adj'!M$6)/('CAN LFS Emp'!M16/'CAN LFS Emp'!M$6),"n/a")</f>
        <v>0.87676633571231222</v>
      </c>
      <c r="N16" s="19">
        <f>IFERROR(('Tor Emp Adj'!N16/'Tor Emp Adj'!N$6)/('CAN LFS Emp'!N16/'CAN LFS Emp'!N$6),"n/a")</f>
        <v>0.94896929708029565</v>
      </c>
      <c r="O16" s="19">
        <f>IFERROR(('Tor Emp Adj'!O16/'Tor Emp Adj'!O$6)/('CAN LFS Emp'!O16/'CAN LFS Emp'!O$6),"n/a")</f>
        <v>0.92481129437299703</v>
      </c>
      <c r="P16" s="19">
        <f>IFERROR(('Tor Emp Adj'!P16/'Tor Emp Adj'!P$6)/('CAN LFS Emp'!P16/'CAN LFS Emp'!P$6),"n/a")</f>
        <v>0.89505432735191948</v>
      </c>
      <c r="Q16" s="19">
        <f>IFERROR(('Tor Emp Adj'!Q16/'Tor Emp Adj'!Q$6)/('CAN LFS Emp'!Q16/'CAN LFS Emp'!Q$6),"n/a")</f>
        <v>0.94351175466286741</v>
      </c>
      <c r="R16" s="19">
        <f>IFERROR(('Tor Emp Adj'!R16/'Tor Emp Adj'!R$6)/('CAN LFS Emp'!R16/'CAN LFS Emp'!R$6),"n/a")</f>
        <v>0.91876230955618354</v>
      </c>
      <c r="S16" s="19">
        <f>IFERROR(('Tor Emp Adj'!S16/'Tor Emp Adj'!S$6)/('CAN LFS Emp'!S16/'CAN LFS Emp'!S$6),"n/a")</f>
        <v>0.93474344093886963</v>
      </c>
      <c r="T16" s="19">
        <f>IFERROR(('Tor Emp Adj'!T16/'Tor Emp Adj'!T$6)/('CAN LFS Emp'!T16/'CAN LFS Emp'!T$6),"n/a")</f>
        <v>0.9373505290976768</v>
      </c>
      <c r="U16" s="19">
        <f>IFERROR(('Tor Emp Adj'!U16/'Tor Emp Adj'!U$6)/('CAN LFS Emp'!U16/'CAN LFS Emp'!U$6),"n/a")</f>
        <v>0.91591252952702329</v>
      </c>
      <c r="V16" s="19">
        <f>IFERROR(('Tor Emp Adj'!V16/'Tor Emp Adj'!V$6)/('CAN LFS Emp'!V16/'CAN LFS Emp'!V$6),"n/a")</f>
        <v>0.90249779928840379</v>
      </c>
      <c r="W16" s="19">
        <f>IFERROR(('Tor Emp Adj'!W16/'Tor Emp Adj'!W$6)/('CAN LFS Emp'!W16/'CAN LFS Emp'!W$6),"n/a")</f>
        <v>0.91768056049249991</v>
      </c>
      <c r="X16" s="19">
        <f>IFERROR(('Tor Emp Adj'!X16/'Tor Emp Adj'!X$6)/('CAN LFS Emp'!X16/'CAN LFS Emp'!X$6),"n/a")</f>
        <v>0.89999159318019317</v>
      </c>
      <c r="Y16" s="19">
        <f>IFERROR(('Tor Emp Adj'!Y16/'Tor Emp Adj'!Y$6)/('CAN LFS Emp'!Y16/'CAN LFS Emp'!Y$6),"n/a")</f>
        <v>0.90852823657638315</v>
      </c>
    </row>
    <row r="17" spans="1:25" x14ac:dyDescent="0.25">
      <c r="A17" s="4" t="s">
        <v>606</v>
      </c>
      <c r="B17" s="4"/>
      <c r="C17" s="12" t="s">
        <v>608</v>
      </c>
      <c r="D17" s="63" t="str">
        <f>IFERROR(('Tor Emp Adj'!D17/'Tor Emp Adj'!D$6)/('CAN LFS Emp'!D17/'CAN LFS Emp'!D$6),"n/a")</f>
        <v>n/a</v>
      </c>
      <c r="E17" s="63" t="str">
        <f>IFERROR(('Tor Emp Adj'!E17/'Tor Emp Adj'!E$6)/('CAN LFS Emp'!E17/'CAN LFS Emp'!E$6),"n/a")</f>
        <v>n/a</v>
      </c>
      <c r="F17" s="63" t="str">
        <f>IFERROR(('Tor Emp Adj'!F17/'Tor Emp Adj'!F$6)/('CAN LFS Emp'!F17/'CAN LFS Emp'!F$6),"n/a")</f>
        <v>n/a</v>
      </c>
      <c r="G17" s="63" t="str">
        <f>IFERROR(('Tor Emp Adj'!G17/'Tor Emp Adj'!G$6)/('CAN LFS Emp'!G17/'CAN LFS Emp'!G$6),"n/a")</f>
        <v>n/a</v>
      </c>
      <c r="H17" s="63" t="str">
        <f>IFERROR(('Tor Emp Adj'!H17/'Tor Emp Adj'!H$6)/('CAN LFS Emp'!H17/'CAN LFS Emp'!H$6),"n/a")</f>
        <v>n/a</v>
      </c>
      <c r="I17" s="63" t="str">
        <f>IFERROR(('Tor Emp Adj'!I17/'Tor Emp Adj'!I$6)/('CAN LFS Emp'!I17/'CAN LFS Emp'!I$6),"n/a")</f>
        <v>n/a</v>
      </c>
      <c r="J17" s="63" t="str">
        <f>IFERROR(('Tor Emp Adj'!J17/'Tor Emp Adj'!J$6)/('CAN LFS Emp'!J17/'CAN LFS Emp'!J$6),"n/a")</f>
        <v>n/a</v>
      </c>
      <c r="K17" s="63" t="str">
        <f>IFERROR(('Tor Emp Adj'!K17/'Tor Emp Adj'!K$6)/('CAN LFS Emp'!K17/'CAN LFS Emp'!K$6),"n/a")</f>
        <v>n/a</v>
      </c>
      <c r="L17" s="63" t="str">
        <f>IFERROR(('Tor Emp Adj'!L17/'Tor Emp Adj'!L$6)/('CAN LFS Emp'!L17/'CAN LFS Emp'!L$6),"n/a")</f>
        <v>n/a</v>
      </c>
      <c r="M17" s="19" t="str">
        <f>IFERROR(('Tor Emp Adj'!M17/'Tor Emp Adj'!M$6)/('CAN LFS Emp'!M17/'CAN LFS Emp'!M$6),"n/a")</f>
        <v>n/a</v>
      </c>
      <c r="N17" s="19" t="str">
        <f>IFERROR(('Tor Emp Adj'!N17/'Tor Emp Adj'!N$6)/('CAN LFS Emp'!N17/'CAN LFS Emp'!N$6),"n/a")</f>
        <v>n/a</v>
      </c>
      <c r="O17" s="19" t="str">
        <f>IFERROR(('Tor Emp Adj'!O17/'Tor Emp Adj'!O$6)/('CAN LFS Emp'!O17/'CAN LFS Emp'!O$6),"n/a")</f>
        <v>n/a</v>
      </c>
      <c r="P17" s="19" t="str">
        <f>IFERROR(('Tor Emp Adj'!P17/'Tor Emp Adj'!P$6)/('CAN LFS Emp'!P17/'CAN LFS Emp'!P$6),"n/a")</f>
        <v>n/a</v>
      </c>
      <c r="Q17" s="19" t="str">
        <f>IFERROR(('Tor Emp Adj'!Q17/'Tor Emp Adj'!Q$6)/('CAN LFS Emp'!Q17/'CAN LFS Emp'!Q$6),"n/a")</f>
        <v>n/a</v>
      </c>
      <c r="R17" s="19" t="str">
        <f>IFERROR(('Tor Emp Adj'!R17/'Tor Emp Adj'!R$6)/('CAN LFS Emp'!R17/'CAN LFS Emp'!R$6),"n/a")</f>
        <v>n/a</v>
      </c>
      <c r="S17" s="19" t="str">
        <f>IFERROR(('Tor Emp Adj'!S17/'Tor Emp Adj'!S$6)/('CAN LFS Emp'!S17/'CAN LFS Emp'!S$6),"n/a")</f>
        <v>n/a</v>
      </c>
      <c r="T17" s="19" t="str">
        <f>IFERROR(('Tor Emp Adj'!T17/'Tor Emp Adj'!T$6)/('CAN LFS Emp'!T17/'CAN LFS Emp'!T$6),"n/a")</f>
        <v>n/a</v>
      </c>
      <c r="U17" s="19" t="str">
        <f>IFERROR(('Tor Emp Adj'!U17/'Tor Emp Adj'!U$6)/('CAN LFS Emp'!U17/'CAN LFS Emp'!U$6),"n/a")</f>
        <v>n/a</v>
      </c>
      <c r="V17" s="19" t="str">
        <f>IFERROR(('Tor Emp Adj'!V17/'Tor Emp Adj'!V$6)/('CAN LFS Emp'!V17/'CAN LFS Emp'!V$6),"n/a")</f>
        <v>n/a</v>
      </c>
      <c r="W17" s="19" t="str">
        <f>IFERROR(('Tor Emp Adj'!W17/'Tor Emp Adj'!W$6)/('CAN LFS Emp'!W17/'CAN LFS Emp'!W$6),"n/a")</f>
        <v>n/a</v>
      </c>
      <c r="X17" s="19" t="str">
        <f>IFERROR(('Tor Emp Adj'!X17/'Tor Emp Adj'!X$6)/('CAN LFS Emp'!X17/'CAN LFS Emp'!X$6),"n/a")</f>
        <v>n/a</v>
      </c>
      <c r="Y17" s="19" t="str">
        <f>IFERROR(('Tor Emp Adj'!Y17/'Tor Emp Adj'!Y$6)/('CAN LFS Emp'!Y17/'CAN LFS Emp'!Y$6),"n/a")</f>
        <v>n/a</v>
      </c>
    </row>
    <row r="18" spans="1:25" x14ac:dyDescent="0.25">
      <c r="A18" s="4" t="s">
        <v>607</v>
      </c>
      <c r="B18" s="4"/>
      <c r="C18" s="12" t="s">
        <v>609</v>
      </c>
      <c r="D18" s="63" t="str">
        <f>IFERROR(('Tor Emp Adj'!D18/'Tor Emp Adj'!D$6)/('CAN LFS Emp'!D18/'CAN LFS Emp'!D$6),"n/a")</f>
        <v>n/a</v>
      </c>
      <c r="E18" s="63" t="str">
        <f>IFERROR(('Tor Emp Adj'!E18/'Tor Emp Adj'!E$6)/('CAN LFS Emp'!E18/'CAN LFS Emp'!E$6),"n/a")</f>
        <v>n/a</v>
      </c>
      <c r="F18" s="63" t="str">
        <f>IFERROR(('Tor Emp Adj'!F18/'Tor Emp Adj'!F$6)/('CAN LFS Emp'!F18/'CAN LFS Emp'!F$6),"n/a")</f>
        <v>n/a</v>
      </c>
      <c r="G18" s="63" t="str">
        <f>IFERROR(('Tor Emp Adj'!G18/'Tor Emp Adj'!G$6)/('CAN LFS Emp'!G18/'CAN LFS Emp'!G$6),"n/a")</f>
        <v>n/a</v>
      </c>
      <c r="H18" s="63" t="str">
        <f>IFERROR(('Tor Emp Adj'!H18/'Tor Emp Adj'!H$6)/('CAN LFS Emp'!H18/'CAN LFS Emp'!H$6),"n/a")</f>
        <v>n/a</v>
      </c>
      <c r="I18" s="63" t="str">
        <f>IFERROR(('Tor Emp Adj'!I18/'Tor Emp Adj'!I$6)/('CAN LFS Emp'!I18/'CAN LFS Emp'!I$6),"n/a")</f>
        <v>n/a</v>
      </c>
      <c r="J18" s="63" t="str">
        <f>IFERROR(('Tor Emp Adj'!J18/'Tor Emp Adj'!J$6)/('CAN LFS Emp'!J18/'CAN LFS Emp'!J$6),"n/a")</f>
        <v>n/a</v>
      </c>
      <c r="K18" s="63" t="str">
        <f>IFERROR(('Tor Emp Adj'!K18/'Tor Emp Adj'!K$6)/('CAN LFS Emp'!K18/'CAN LFS Emp'!K$6),"n/a")</f>
        <v>n/a</v>
      </c>
      <c r="L18" s="63" t="str">
        <f>IFERROR(('Tor Emp Adj'!L18/'Tor Emp Adj'!L$6)/('CAN LFS Emp'!L18/'CAN LFS Emp'!L$6),"n/a")</f>
        <v>n/a</v>
      </c>
      <c r="M18" s="19" t="str">
        <f>IFERROR(('Tor Emp Adj'!M18/'Tor Emp Adj'!M$6)/('CAN LFS Emp'!M18/'CAN LFS Emp'!M$6),"n/a")</f>
        <v>n/a</v>
      </c>
      <c r="N18" s="19" t="str">
        <f>IFERROR(('Tor Emp Adj'!N18/'Tor Emp Adj'!N$6)/('CAN LFS Emp'!N18/'CAN LFS Emp'!N$6),"n/a")</f>
        <v>n/a</v>
      </c>
      <c r="O18" s="19" t="str">
        <f>IFERROR(('Tor Emp Adj'!O18/'Tor Emp Adj'!O$6)/('CAN LFS Emp'!O18/'CAN LFS Emp'!O$6),"n/a")</f>
        <v>n/a</v>
      </c>
      <c r="P18" s="19" t="str">
        <f>IFERROR(('Tor Emp Adj'!P18/'Tor Emp Adj'!P$6)/('CAN LFS Emp'!P18/'CAN LFS Emp'!P$6),"n/a")</f>
        <v>n/a</v>
      </c>
      <c r="Q18" s="19" t="str">
        <f>IFERROR(('Tor Emp Adj'!Q18/'Tor Emp Adj'!Q$6)/('CAN LFS Emp'!Q18/'CAN LFS Emp'!Q$6),"n/a")</f>
        <v>n/a</v>
      </c>
      <c r="R18" s="19" t="str">
        <f>IFERROR(('Tor Emp Adj'!R18/'Tor Emp Adj'!R$6)/('CAN LFS Emp'!R18/'CAN LFS Emp'!R$6),"n/a")</f>
        <v>n/a</v>
      </c>
      <c r="S18" s="19" t="str">
        <f>IFERROR(('Tor Emp Adj'!S18/'Tor Emp Adj'!S$6)/('CAN LFS Emp'!S18/'CAN LFS Emp'!S$6),"n/a")</f>
        <v>n/a</v>
      </c>
      <c r="T18" s="19" t="str">
        <f>IFERROR(('Tor Emp Adj'!T18/'Tor Emp Adj'!T$6)/('CAN LFS Emp'!T18/'CAN LFS Emp'!T$6),"n/a")</f>
        <v>n/a</v>
      </c>
      <c r="U18" s="19" t="str">
        <f>IFERROR(('Tor Emp Adj'!U18/'Tor Emp Adj'!U$6)/('CAN LFS Emp'!U18/'CAN LFS Emp'!U$6),"n/a")</f>
        <v>n/a</v>
      </c>
      <c r="V18" s="19" t="str">
        <f>IFERROR(('Tor Emp Adj'!V18/'Tor Emp Adj'!V$6)/('CAN LFS Emp'!V18/'CAN LFS Emp'!V$6),"n/a")</f>
        <v>n/a</v>
      </c>
      <c r="W18" s="19" t="str">
        <f>IFERROR(('Tor Emp Adj'!W18/'Tor Emp Adj'!W$6)/('CAN LFS Emp'!W18/'CAN LFS Emp'!W$6),"n/a")</f>
        <v>n/a</v>
      </c>
      <c r="X18" s="19" t="str">
        <f>IFERROR(('Tor Emp Adj'!X18/'Tor Emp Adj'!X$6)/('CAN LFS Emp'!X18/'CAN LFS Emp'!X$6),"n/a")</f>
        <v>n/a</v>
      </c>
      <c r="Y18" s="19" t="str">
        <f>IFERROR(('Tor Emp Adj'!Y18/'Tor Emp Adj'!Y$6)/('CAN LFS Emp'!Y18/'CAN LFS Emp'!Y$6),"n/a")</f>
        <v>n/a</v>
      </c>
    </row>
    <row r="19" spans="1:25" x14ac:dyDescent="0.25">
      <c r="A19" s="5" t="s">
        <v>13</v>
      </c>
      <c r="B19" s="5"/>
      <c r="C19" s="13">
        <v>11</v>
      </c>
      <c r="D19" s="64">
        <f>IFERROR(('Tor Emp Adj'!D19/'Tor Emp Adj'!D$6)/('CAN LFS Emp'!D19/'CAN LFS Emp'!D$6),"n/a")</f>
        <v>0</v>
      </c>
      <c r="E19" s="64">
        <f>IFERROR(('Tor Emp Adj'!E19/'Tor Emp Adj'!E$6)/('CAN LFS Emp'!E19/'CAN LFS Emp'!E$6),"n/a")</f>
        <v>4.2807187484251351E-2</v>
      </c>
      <c r="F19" s="64">
        <f>IFERROR(('Tor Emp Adj'!F19/'Tor Emp Adj'!F$6)/('CAN LFS Emp'!F19/'CAN LFS Emp'!F$6),"n/a")</f>
        <v>0</v>
      </c>
      <c r="G19" s="64">
        <f>IFERROR(('Tor Emp Adj'!G19/'Tor Emp Adj'!G$6)/('CAN LFS Emp'!G19/'CAN LFS Emp'!G$6),"n/a")</f>
        <v>3.6251008855954066E-2</v>
      </c>
      <c r="H19" s="64">
        <f>IFERROR(('Tor Emp Adj'!H19/'Tor Emp Adj'!H$6)/('CAN LFS Emp'!H19/'CAN LFS Emp'!H$6),"n/a")</f>
        <v>6.0018306192994988E-2</v>
      </c>
      <c r="I19" s="64">
        <f>IFERROR(('Tor Emp Adj'!I19/'Tor Emp Adj'!I$6)/('CAN LFS Emp'!I19/'CAN LFS Emp'!I$6),"n/a")</f>
        <v>6.2692242995224925E-2</v>
      </c>
      <c r="J19" s="64">
        <f>IFERROR(('Tor Emp Adj'!J19/'Tor Emp Adj'!J$6)/('CAN LFS Emp'!J19/'CAN LFS Emp'!J$6),"n/a")</f>
        <v>5.4172607651648559E-2</v>
      </c>
      <c r="K19" s="64">
        <f>IFERROR(('Tor Emp Adj'!K19/'Tor Emp Adj'!K$6)/('CAN LFS Emp'!K19/'CAN LFS Emp'!K$6),"n/a")</f>
        <v>0</v>
      </c>
      <c r="L19" s="64">
        <f>IFERROR(('Tor Emp Adj'!L19/'Tor Emp Adj'!L$6)/('CAN LFS Emp'!L19/'CAN LFS Emp'!L$6),"n/a")</f>
        <v>5.2668267699697111E-2</v>
      </c>
      <c r="M19" s="20">
        <f>IFERROR(('Tor Emp Adj'!M19/'Tor Emp Adj'!M$6)/('CAN LFS Emp'!M19/'CAN LFS Emp'!M$6),"n/a")</f>
        <v>4.0009909420040568E-2</v>
      </c>
      <c r="N19" s="20">
        <f>IFERROR(('Tor Emp Adj'!N19/'Tor Emp Adj'!N$6)/('CAN LFS Emp'!N19/'CAN LFS Emp'!N$6),"n/a")</f>
        <v>4.6788895168646281E-2</v>
      </c>
      <c r="O19" s="20">
        <f>IFERROR(('Tor Emp Adj'!O19/'Tor Emp Adj'!O$6)/('CAN LFS Emp'!O19/'CAN LFS Emp'!O$6),"n/a")</f>
        <v>3.7530182302620792E-2</v>
      </c>
      <c r="P19" s="20">
        <f>IFERROR(('Tor Emp Adj'!P19/'Tor Emp Adj'!P$6)/('CAN LFS Emp'!P19/'CAN LFS Emp'!P$6),"n/a")</f>
        <v>0</v>
      </c>
      <c r="Q19" s="20">
        <f>IFERROR(('Tor Emp Adj'!Q19/'Tor Emp Adj'!Q$6)/('CAN LFS Emp'!Q19/'CAN LFS Emp'!Q$6),"n/a")</f>
        <v>0</v>
      </c>
      <c r="R19" s="20">
        <f>IFERROR(('Tor Emp Adj'!R19/'Tor Emp Adj'!R$6)/('CAN LFS Emp'!R19/'CAN LFS Emp'!R$6),"n/a")</f>
        <v>0</v>
      </c>
      <c r="S19" s="20">
        <f>IFERROR(('Tor Emp Adj'!S19/'Tor Emp Adj'!S$6)/('CAN LFS Emp'!S19/'CAN LFS Emp'!S$6),"n/a")</f>
        <v>0</v>
      </c>
      <c r="T19" s="20">
        <f>IFERROR(('Tor Emp Adj'!T19/'Tor Emp Adj'!T$6)/('CAN LFS Emp'!T19/'CAN LFS Emp'!T$6),"n/a")</f>
        <v>0</v>
      </c>
      <c r="U19" s="20">
        <f>IFERROR(('Tor Emp Adj'!U19/'Tor Emp Adj'!U$6)/('CAN LFS Emp'!U19/'CAN LFS Emp'!U$6),"n/a")</f>
        <v>6.9391290043307241E-2</v>
      </c>
      <c r="V19" s="20">
        <f>IFERROR(('Tor Emp Adj'!V19/'Tor Emp Adj'!V$6)/('CAN LFS Emp'!V19/'CAN LFS Emp'!V$6),"n/a")</f>
        <v>6.6103964508889237E-2</v>
      </c>
      <c r="W19" s="20">
        <f>IFERROR(('Tor Emp Adj'!W19/'Tor Emp Adj'!W$6)/('CAN LFS Emp'!W19/'CAN LFS Emp'!W$6),"n/a")</f>
        <v>0</v>
      </c>
      <c r="X19" s="20">
        <f>IFERROR(('Tor Emp Adj'!X19/'Tor Emp Adj'!X$6)/('CAN LFS Emp'!X19/'CAN LFS Emp'!X$6),"n/a")</f>
        <v>0</v>
      </c>
      <c r="Y19" s="20">
        <f>IFERROR(('Tor Emp Adj'!Y19/'Tor Emp Adj'!Y$6)/('CAN LFS Emp'!Y19/'CAN LFS Emp'!Y$6),"n/a")</f>
        <v>0</v>
      </c>
    </row>
    <row r="20" spans="1:25" x14ac:dyDescent="0.25">
      <c r="A20" s="6" t="s">
        <v>14</v>
      </c>
      <c r="B20" s="6"/>
      <c r="C20" s="14" t="s">
        <v>187</v>
      </c>
      <c r="D20" s="65">
        <f>IFERROR(('Tor Emp Adj'!D20/'Tor Emp Adj'!D$6)/('CAN LFS Emp'!D20/'CAN LFS Emp'!D$6),"n/a")</f>
        <v>0</v>
      </c>
      <c r="E20" s="65">
        <f>IFERROR(('Tor Emp Adj'!E20/'Tor Emp Adj'!E$6)/('CAN LFS Emp'!E20/'CAN LFS Emp'!E$6),"n/a")</f>
        <v>0</v>
      </c>
      <c r="F20" s="65">
        <f>IFERROR(('Tor Emp Adj'!F20/'Tor Emp Adj'!F$6)/('CAN LFS Emp'!F20/'CAN LFS Emp'!F$6),"n/a")</f>
        <v>0</v>
      </c>
      <c r="G20" s="65">
        <f>IFERROR(('Tor Emp Adj'!G20/'Tor Emp Adj'!G$6)/('CAN LFS Emp'!G20/'CAN LFS Emp'!G$6),"n/a")</f>
        <v>0</v>
      </c>
      <c r="H20" s="65">
        <f>IFERROR(('Tor Emp Adj'!H20/'Tor Emp Adj'!H$6)/('CAN LFS Emp'!H20/'CAN LFS Emp'!H$6),"n/a")</f>
        <v>0</v>
      </c>
      <c r="I20" s="65">
        <f>IFERROR(('Tor Emp Adj'!I20/'Tor Emp Adj'!I$6)/('CAN LFS Emp'!I20/'CAN LFS Emp'!I$6),"n/a")</f>
        <v>6.1659580183844327E-2</v>
      </c>
      <c r="J20" s="65">
        <f>IFERROR(('Tor Emp Adj'!J20/'Tor Emp Adj'!J$6)/('CAN LFS Emp'!J20/'CAN LFS Emp'!J$6),"n/a")</f>
        <v>0</v>
      </c>
      <c r="K20" s="65">
        <f>IFERROR(('Tor Emp Adj'!K20/'Tor Emp Adj'!K$6)/('CAN LFS Emp'!K20/'CAN LFS Emp'!K$6),"n/a")</f>
        <v>0</v>
      </c>
      <c r="L20" s="65">
        <f>IFERROR(('Tor Emp Adj'!L20/'Tor Emp Adj'!L$6)/('CAN LFS Emp'!L20/'CAN LFS Emp'!L$6),"n/a")</f>
        <v>3.8104533220636741E-2</v>
      </c>
      <c r="M20" s="21">
        <f>IFERROR(('Tor Emp Adj'!M20/'Tor Emp Adj'!M$6)/('CAN LFS Emp'!M20/'CAN LFS Emp'!M$6),"n/a")</f>
        <v>0</v>
      </c>
      <c r="N20" s="21">
        <f>IFERROR(('Tor Emp Adj'!N20/'Tor Emp Adj'!N$6)/('CAN LFS Emp'!N20/'CAN LFS Emp'!N$6),"n/a")</f>
        <v>0</v>
      </c>
      <c r="O20" s="21">
        <f>IFERROR(('Tor Emp Adj'!O20/'Tor Emp Adj'!O$6)/('CAN LFS Emp'!O20/'CAN LFS Emp'!O$6),"n/a")</f>
        <v>0</v>
      </c>
      <c r="P20" s="21">
        <f>IFERROR(('Tor Emp Adj'!P20/'Tor Emp Adj'!P$6)/('CAN LFS Emp'!P20/'CAN LFS Emp'!P$6),"n/a")</f>
        <v>0</v>
      </c>
      <c r="Q20" s="21">
        <f>IFERROR(('Tor Emp Adj'!Q20/'Tor Emp Adj'!Q$6)/('CAN LFS Emp'!Q20/'CAN LFS Emp'!Q$6),"n/a")</f>
        <v>0</v>
      </c>
      <c r="R20" s="21">
        <f>IFERROR(('Tor Emp Adj'!R20/'Tor Emp Adj'!R$6)/('CAN LFS Emp'!R20/'CAN LFS Emp'!R$6),"n/a")</f>
        <v>0</v>
      </c>
      <c r="S20" s="21">
        <f>IFERROR(('Tor Emp Adj'!S20/'Tor Emp Adj'!S$6)/('CAN LFS Emp'!S20/'CAN LFS Emp'!S$6),"n/a")</f>
        <v>0</v>
      </c>
      <c r="T20" s="21">
        <f>IFERROR(('Tor Emp Adj'!T20/'Tor Emp Adj'!T$6)/('CAN LFS Emp'!T20/'CAN LFS Emp'!T$6),"n/a")</f>
        <v>0</v>
      </c>
      <c r="U20" s="21">
        <f>IFERROR(('Tor Emp Adj'!U20/'Tor Emp Adj'!U$6)/('CAN LFS Emp'!U20/'CAN LFS Emp'!U$6),"n/a")</f>
        <v>0</v>
      </c>
      <c r="V20" s="21">
        <f>IFERROR(('Tor Emp Adj'!V20/'Tor Emp Adj'!V$6)/('CAN LFS Emp'!V20/'CAN LFS Emp'!V$6),"n/a")</f>
        <v>0</v>
      </c>
      <c r="W20" s="21">
        <f>IFERROR(('Tor Emp Adj'!W20/'Tor Emp Adj'!W$6)/('CAN LFS Emp'!W20/'CAN LFS Emp'!W$6),"n/a")</f>
        <v>0</v>
      </c>
      <c r="X20" s="21">
        <f>IFERROR(('Tor Emp Adj'!X20/'Tor Emp Adj'!X$6)/('CAN LFS Emp'!X20/'CAN LFS Emp'!X$6),"n/a")</f>
        <v>0</v>
      </c>
      <c r="Y20" s="21">
        <f>IFERROR(('Tor Emp Adj'!Y20/'Tor Emp Adj'!Y$6)/('CAN LFS Emp'!Y20/'CAN LFS Emp'!Y$6),"n/a")</f>
        <v>0</v>
      </c>
    </row>
    <row r="21" spans="1:25" x14ac:dyDescent="0.25">
      <c r="A21" s="6" t="s">
        <v>15</v>
      </c>
      <c r="B21" s="6"/>
      <c r="C21" s="14">
        <v>113</v>
      </c>
      <c r="D21" s="65">
        <f>IFERROR(('Tor Emp Adj'!D21/'Tor Emp Adj'!D$6)/('CAN LFS Emp'!D21/'CAN LFS Emp'!D$6),"n/a")</f>
        <v>0</v>
      </c>
      <c r="E21" s="65">
        <f>IFERROR(('Tor Emp Adj'!E21/'Tor Emp Adj'!E$6)/('CAN LFS Emp'!E21/'CAN LFS Emp'!E$6),"n/a")</f>
        <v>0</v>
      </c>
      <c r="F21" s="65">
        <f>IFERROR(('Tor Emp Adj'!F21/'Tor Emp Adj'!F$6)/('CAN LFS Emp'!F21/'CAN LFS Emp'!F$6),"n/a")</f>
        <v>0</v>
      </c>
      <c r="G21" s="65">
        <f>IFERROR(('Tor Emp Adj'!G21/'Tor Emp Adj'!G$6)/('CAN LFS Emp'!G21/'CAN LFS Emp'!G$6),"n/a")</f>
        <v>0</v>
      </c>
      <c r="H21" s="65">
        <f>IFERROR(('Tor Emp Adj'!H21/'Tor Emp Adj'!H$6)/('CAN LFS Emp'!H21/'CAN LFS Emp'!H$6),"n/a")</f>
        <v>0</v>
      </c>
      <c r="I21" s="65">
        <f>IFERROR(('Tor Emp Adj'!I21/'Tor Emp Adj'!I$6)/('CAN LFS Emp'!I21/'CAN LFS Emp'!I$6),"n/a")</f>
        <v>0</v>
      </c>
      <c r="J21" s="65">
        <f>IFERROR(('Tor Emp Adj'!J21/'Tor Emp Adj'!J$6)/('CAN LFS Emp'!J21/'CAN LFS Emp'!J$6),"n/a")</f>
        <v>0</v>
      </c>
      <c r="K21" s="65">
        <f>IFERROR(('Tor Emp Adj'!K21/'Tor Emp Adj'!K$6)/('CAN LFS Emp'!K21/'CAN LFS Emp'!K$6),"n/a")</f>
        <v>0</v>
      </c>
      <c r="L21" s="65">
        <f>IFERROR(('Tor Emp Adj'!L21/'Tor Emp Adj'!L$6)/('CAN LFS Emp'!L21/'CAN LFS Emp'!L$6),"n/a")</f>
        <v>0</v>
      </c>
      <c r="M21" s="21">
        <f>IFERROR(('Tor Emp Adj'!M21/'Tor Emp Adj'!M$6)/('CAN LFS Emp'!M21/'CAN LFS Emp'!M$6),"n/a")</f>
        <v>0</v>
      </c>
      <c r="N21" s="21">
        <f>IFERROR(('Tor Emp Adj'!N21/'Tor Emp Adj'!N$6)/('CAN LFS Emp'!N21/'CAN LFS Emp'!N$6),"n/a")</f>
        <v>0</v>
      </c>
      <c r="O21" s="21">
        <f>IFERROR(('Tor Emp Adj'!O21/'Tor Emp Adj'!O$6)/('CAN LFS Emp'!O21/'CAN LFS Emp'!O$6),"n/a")</f>
        <v>0</v>
      </c>
      <c r="P21" s="21">
        <f>IFERROR(('Tor Emp Adj'!P21/'Tor Emp Adj'!P$6)/('CAN LFS Emp'!P21/'CAN LFS Emp'!P$6),"n/a")</f>
        <v>0</v>
      </c>
      <c r="Q21" s="21">
        <f>IFERROR(('Tor Emp Adj'!Q21/'Tor Emp Adj'!Q$6)/('CAN LFS Emp'!Q21/'CAN LFS Emp'!Q$6),"n/a")</f>
        <v>0</v>
      </c>
      <c r="R21" s="21">
        <f>IFERROR(('Tor Emp Adj'!R21/'Tor Emp Adj'!R$6)/('CAN LFS Emp'!R21/'CAN LFS Emp'!R$6),"n/a")</f>
        <v>0</v>
      </c>
      <c r="S21" s="21">
        <f>IFERROR(('Tor Emp Adj'!S21/'Tor Emp Adj'!S$6)/('CAN LFS Emp'!S21/'CAN LFS Emp'!S$6),"n/a")</f>
        <v>0</v>
      </c>
      <c r="T21" s="21">
        <f>IFERROR(('Tor Emp Adj'!T21/'Tor Emp Adj'!T$6)/('CAN LFS Emp'!T21/'CAN LFS Emp'!T$6),"n/a")</f>
        <v>0</v>
      </c>
      <c r="U21" s="21">
        <f>IFERROR(('Tor Emp Adj'!U21/'Tor Emp Adj'!U$6)/('CAN LFS Emp'!U21/'CAN LFS Emp'!U$6),"n/a")</f>
        <v>0</v>
      </c>
      <c r="V21" s="21">
        <f>IFERROR(('Tor Emp Adj'!V21/'Tor Emp Adj'!V$6)/('CAN LFS Emp'!V21/'CAN LFS Emp'!V$6),"n/a")</f>
        <v>0</v>
      </c>
      <c r="W21" s="21">
        <f>IFERROR(('Tor Emp Adj'!W21/'Tor Emp Adj'!W$6)/('CAN LFS Emp'!W21/'CAN LFS Emp'!W$6),"n/a")</f>
        <v>0</v>
      </c>
      <c r="X21" s="21">
        <f>IFERROR(('Tor Emp Adj'!X21/'Tor Emp Adj'!X$6)/('CAN LFS Emp'!X21/'CAN LFS Emp'!X$6),"n/a")</f>
        <v>0</v>
      </c>
      <c r="Y21" s="21">
        <f>IFERROR(('Tor Emp Adj'!Y21/'Tor Emp Adj'!Y$6)/('CAN LFS Emp'!Y21/'CAN LFS Emp'!Y$6),"n/a")</f>
        <v>0</v>
      </c>
    </row>
    <row r="22" spans="1:25" x14ac:dyDescent="0.25">
      <c r="A22" s="6" t="s">
        <v>16</v>
      </c>
      <c r="B22" s="6"/>
      <c r="C22" s="14">
        <v>114</v>
      </c>
      <c r="D22" s="65">
        <f>IFERROR(('Tor Emp Adj'!D22/'Tor Emp Adj'!D$6)/('CAN LFS Emp'!D22/'CAN LFS Emp'!D$6),"n/a")</f>
        <v>0</v>
      </c>
      <c r="E22" s="65">
        <f>IFERROR(('Tor Emp Adj'!E22/'Tor Emp Adj'!E$6)/('CAN LFS Emp'!E22/'CAN LFS Emp'!E$6),"n/a")</f>
        <v>0</v>
      </c>
      <c r="F22" s="65">
        <f>IFERROR(('Tor Emp Adj'!F22/'Tor Emp Adj'!F$6)/('CAN LFS Emp'!F22/'CAN LFS Emp'!F$6),"n/a")</f>
        <v>0</v>
      </c>
      <c r="G22" s="65">
        <f>IFERROR(('Tor Emp Adj'!G22/'Tor Emp Adj'!G$6)/('CAN LFS Emp'!G22/'CAN LFS Emp'!G$6),"n/a")</f>
        <v>0</v>
      </c>
      <c r="H22" s="65">
        <f>IFERROR(('Tor Emp Adj'!H22/'Tor Emp Adj'!H$6)/('CAN LFS Emp'!H22/'CAN LFS Emp'!H$6),"n/a")</f>
        <v>0</v>
      </c>
      <c r="I22" s="65">
        <f>IFERROR(('Tor Emp Adj'!I22/'Tor Emp Adj'!I$6)/('CAN LFS Emp'!I22/'CAN LFS Emp'!I$6),"n/a")</f>
        <v>0</v>
      </c>
      <c r="J22" s="65">
        <f>IFERROR(('Tor Emp Adj'!J22/'Tor Emp Adj'!J$6)/('CAN LFS Emp'!J22/'CAN LFS Emp'!J$6),"n/a")</f>
        <v>0</v>
      </c>
      <c r="K22" s="65">
        <f>IFERROR(('Tor Emp Adj'!K22/'Tor Emp Adj'!K$6)/('CAN LFS Emp'!K22/'CAN LFS Emp'!K$6),"n/a")</f>
        <v>0</v>
      </c>
      <c r="L22" s="65">
        <f>IFERROR(('Tor Emp Adj'!L22/'Tor Emp Adj'!L$6)/('CAN LFS Emp'!L22/'CAN LFS Emp'!L$6),"n/a")</f>
        <v>0</v>
      </c>
      <c r="M22" s="21">
        <f>IFERROR(('Tor Emp Adj'!M22/'Tor Emp Adj'!M$6)/('CAN LFS Emp'!M22/'CAN LFS Emp'!M$6),"n/a")</f>
        <v>0</v>
      </c>
      <c r="N22" s="21">
        <f>IFERROR(('Tor Emp Adj'!N22/'Tor Emp Adj'!N$6)/('CAN LFS Emp'!N22/'CAN LFS Emp'!N$6),"n/a")</f>
        <v>0</v>
      </c>
      <c r="O22" s="21">
        <f>IFERROR(('Tor Emp Adj'!O22/'Tor Emp Adj'!O$6)/('CAN LFS Emp'!O22/'CAN LFS Emp'!O$6),"n/a")</f>
        <v>0</v>
      </c>
      <c r="P22" s="21">
        <f>IFERROR(('Tor Emp Adj'!P22/'Tor Emp Adj'!P$6)/('CAN LFS Emp'!P22/'CAN LFS Emp'!P$6),"n/a")</f>
        <v>0</v>
      </c>
      <c r="Q22" s="21">
        <f>IFERROR(('Tor Emp Adj'!Q22/'Tor Emp Adj'!Q$6)/('CAN LFS Emp'!Q22/'CAN LFS Emp'!Q$6),"n/a")</f>
        <v>0</v>
      </c>
      <c r="R22" s="21" t="str">
        <f>IFERROR(('Tor Emp Adj'!R22/'Tor Emp Adj'!R$6)/('CAN LFS Emp'!R22/'CAN LFS Emp'!R$6),"n/a")</f>
        <v>n/a</v>
      </c>
      <c r="S22" s="21" t="str">
        <f>IFERROR(('Tor Emp Adj'!S22/'Tor Emp Adj'!S$6)/('CAN LFS Emp'!S22/'CAN LFS Emp'!S$6),"n/a")</f>
        <v>n/a</v>
      </c>
      <c r="T22" s="21" t="str">
        <f>IFERROR(('Tor Emp Adj'!T22/'Tor Emp Adj'!T$6)/('CAN LFS Emp'!T22/'CAN LFS Emp'!T$6),"n/a")</f>
        <v>n/a</v>
      </c>
      <c r="U22" s="21" t="str">
        <f>IFERROR(('Tor Emp Adj'!U22/'Tor Emp Adj'!U$6)/('CAN LFS Emp'!U22/'CAN LFS Emp'!U$6),"n/a")</f>
        <v>n/a</v>
      </c>
      <c r="V22" s="21" t="str">
        <f>IFERROR(('Tor Emp Adj'!V22/'Tor Emp Adj'!V$6)/('CAN LFS Emp'!V22/'CAN LFS Emp'!V$6),"n/a")</f>
        <v>n/a</v>
      </c>
      <c r="W22" s="21">
        <f>IFERROR(('Tor Emp Adj'!W22/'Tor Emp Adj'!W$6)/('CAN LFS Emp'!W22/'CAN LFS Emp'!W$6),"n/a")</f>
        <v>0</v>
      </c>
      <c r="X22" s="21">
        <f>IFERROR(('Tor Emp Adj'!X22/'Tor Emp Adj'!X$6)/('CAN LFS Emp'!X22/'CAN LFS Emp'!X$6),"n/a")</f>
        <v>0</v>
      </c>
      <c r="Y22" s="21">
        <f>IFERROR(('Tor Emp Adj'!Y22/'Tor Emp Adj'!Y$6)/('CAN LFS Emp'!Y22/'CAN LFS Emp'!Y$6),"n/a")</f>
        <v>0</v>
      </c>
    </row>
    <row r="23" spans="1:25" x14ac:dyDescent="0.25">
      <c r="A23" s="6" t="s">
        <v>17</v>
      </c>
      <c r="B23" s="6"/>
      <c r="C23" s="14">
        <v>115</v>
      </c>
      <c r="D23" s="65">
        <f>IFERROR(('Tor Emp Adj'!D23/'Tor Emp Adj'!D$6)/('CAN LFS Emp'!D23/'CAN LFS Emp'!D$6),"n/a")</f>
        <v>0</v>
      </c>
      <c r="E23" s="65">
        <f>IFERROR(('Tor Emp Adj'!E23/'Tor Emp Adj'!E$6)/('CAN LFS Emp'!E23/'CAN LFS Emp'!E$6),"n/a")</f>
        <v>0</v>
      </c>
      <c r="F23" s="65">
        <f>IFERROR(('Tor Emp Adj'!F23/'Tor Emp Adj'!F$6)/('CAN LFS Emp'!F23/'CAN LFS Emp'!F$6),"n/a")</f>
        <v>0</v>
      </c>
      <c r="G23" s="65">
        <f>IFERROR(('Tor Emp Adj'!G23/'Tor Emp Adj'!G$6)/('CAN LFS Emp'!G23/'CAN LFS Emp'!G$6),"n/a")</f>
        <v>0</v>
      </c>
      <c r="H23" s="65">
        <f>IFERROR(('Tor Emp Adj'!H23/'Tor Emp Adj'!H$6)/('CAN LFS Emp'!H23/'CAN LFS Emp'!H$6),"n/a")</f>
        <v>0</v>
      </c>
      <c r="I23" s="65">
        <f>IFERROR(('Tor Emp Adj'!I23/'Tor Emp Adj'!I$6)/('CAN LFS Emp'!I23/'CAN LFS Emp'!I$6),"n/a")</f>
        <v>0</v>
      </c>
      <c r="J23" s="65">
        <f>IFERROR(('Tor Emp Adj'!J23/'Tor Emp Adj'!J$6)/('CAN LFS Emp'!J23/'CAN LFS Emp'!J$6),"n/a")</f>
        <v>0</v>
      </c>
      <c r="K23" s="65">
        <f>IFERROR(('Tor Emp Adj'!K23/'Tor Emp Adj'!K$6)/('CAN LFS Emp'!K23/'CAN LFS Emp'!K$6),"n/a")</f>
        <v>0</v>
      </c>
      <c r="L23" s="65">
        <f>IFERROR(('Tor Emp Adj'!L23/'Tor Emp Adj'!L$6)/('CAN LFS Emp'!L23/'CAN LFS Emp'!L$6),"n/a")</f>
        <v>0</v>
      </c>
      <c r="M23" s="21">
        <f>IFERROR(('Tor Emp Adj'!M23/'Tor Emp Adj'!M$6)/('CAN LFS Emp'!M23/'CAN LFS Emp'!M$6),"n/a")</f>
        <v>0</v>
      </c>
      <c r="N23" s="21">
        <f>IFERROR(('Tor Emp Adj'!N23/'Tor Emp Adj'!N$6)/('CAN LFS Emp'!N23/'CAN LFS Emp'!N$6),"n/a")</f>
        <v>0</v>
      </c>
      <c r="O23" s="21">
        <f>IFERROR(('Tor Emp Adj'!O23/'Tor Emp Adj'!O$6)/('CAN LFS Emp'!O23/'CAN LFS Emp'!O$6),"n/a")</f>
        <v>0</v>
      </c>
      <c r="P23" s="21">
        <f>IFERROR(('Tor Emp Adj'!P23/'Tor Emp Adj'!P$6)/('CAN LFS Emp'!P23/'CAN LFS Emp'!P$6),"n/a")</f>
        <v>0</v>
      </c>
      <c r="Q23" s="21">
        <f>IFERROR(('Tor Emp Adj'!Q23/'Tor Emp Adj'!Q$6)/('CAN LFS Emp'!Q23/'CAN LFS Emp'!Q$6),"n/a")</f>
        <v>0</v>
      </c>
      <c r="R23" s="21">
        <f>IFERROR(('Tor Emp Adj'!R23/'Tor Emp Adj'!R$6)/('CAN LFS Emp'!R23/'CAN LFS Emp'!R$6),"n/a")</f>
        <v>0</v>
      </c>
      <c r="S23" s="21">
        <f>IFERROR(('Tor Emp Adj'!S23/'Tor Emp Adj'!S$6)/('CAN LFS Emp'!S23/'CAN LFS Emp'!S$6),"n/a")</f>
        <v>0</v>
      </c>
      <c r="T23" s="21">
        <f>IFERROR(('Tor Emp Adj'!T23/'Tor Emp Adj'!T$6)/('CAN LFS Emp'!T23/'CAN LFS Emp'!T$6),"n/a")</f>
        <v>0</v>
      </c>
      <c r="U23" s="21">
        <f>IFERROR(('Tor Emp Adj'!U23/'Tor Emp Adj'!U$6)/('CAN LFS Emp'!U23/'CAN LFS Emp'!U$6),"n/a")</f>
        <v>0</v>
      </c>
      <c r="V23" s="21">
        <f>IFERROR(('Tor Emp Adj'!V23/'Tor Emp Adj'!V$6)/('CAN LFS Emp'!V23/'CAN LFS Emp'!V$6),"n/a")</f>
        <v>0</v>
      </c>
      <c r="W23" s="21">
        <f>IFERROR(('Tor Emp Adj'!W23/'Tor Emp Adj'!W$6)/('CAN LFS Emp'!W23/'CAN LFS Emp'!W$6),"n/a")</f>
        <v>0</v>
      </c>
      <c r="X23" s="21">
        <f>IFERROR(('Tor Emp Adj'!X23/'Tor Emp Adj'!X$6)/('CAN LFS Emp'!X23/'CAN LFS Emp'!X$6),"n/a")</f>
        <v>0</v>
      </c>
      <c r="Y23" s="21">
        <f>IFERROR(('Tor Emp Adj'!Y23/'Tor Emp Adj'!Y$6)/('CAN LFS Emp'!Y23/'CAN LFS Emp'!Y$6),"n/a")</f>
        <v>0</v>
      </c>
    </row>
    <row r="24" spans="1:25" x14ac:dyDescent="0.25">
      <c r="A24" s="5" t="s">
        <v>18</v>
      </c>
      <c r="B24" s="5"/>
      <c r="C24" s="13">
        <v>21</v>
      </c>
      <c r="D24" s="64">
        <f>IFERROR(('Tor Emp Adj'!D24/'Tor Emp Adj'!D$6)/('CAN LFS Emp'!D24/'CAN LFS Emp'!D$6),"n/a")</f>
        <v>0.10236469879742026</v>
      </c>
      <c r="E24" s="64">
        <f>IFERROR(('Tor Emp Adj'!E24/'Tor Emp Adj'!E$6)/('CAN LFS Emp'!E24/'CAN LFS Emp'!E$6),"n/a")</f>
        <v>0.11929264452202738</v>
      </c>
      <c r="F24" s="64">
        <f>IFERROR(('Tor Emp Adj'!F24/'Tor Emp Adj'!F$6)/('CAN LFS Emp'!F24/'CAN LFS Emp'!F$6),"n/a")</f>
        <v>0</v>
      </c>
      <c r="G24" s="64">
        <f>IFERROR(('Tor Emp Adj'!G24/'Tor Emp Adj'!G$6)/('CAN LFS Emp'!G24/'CAN LFS Emp'!G$6),"n/a")</f>
        <v>0</v>
      </c>
      <c r="H24" s="64">
        <f>IFERROR(('Tor Emp Adj'!H24/'Tor Emp Adj'!H$6)/('CAN LFS Emp'!H24/'CAN LFS Emp'!H$6),"n/a")</f>
        <v>0.13205557671925142</v>
      </c>
      <c r="I24" s="64">
        <f>IFERROR(('Tor Emp Adj'!I24/'Tor Emp Adj'!I$6)/('CAN LFS Emp'!I24/'CAN LFS Emp'!I$6),"n/a")</f>
        <v>0</v>
      </c>
      <c r="J24" s="64">
        <f>IFERROR(('Tor Emp Adj'!J24/'Tor Emp Adj'!J$6)/('CAN LFS Emp'!J24/'CAN LFS Emp'!J$6),"n/a")</f>
        <v>0</v>
      </c>
      <c r="K24" s="64">
        <f>IFERROR(('Tor Emp Adj'!K24/'Tor Emp Adj'!K$6)/('CAN LFS Emp'!K24/'CAN LFS Emp'!K$6),"n/a")</f>
        <v>0</v>
      </c>
      <c r="L24" s="64">
        <f>IFERROR(('Tor Emp Adj'!L24/'Tor Emp Adj'!L$6)/('CAN LFS Emp'!L24/'CAN LFS Emp'!L$6),"n/a")</f>
        <v>0</v>
      </c>
      <c r="M24" s="20">
        <f>IFERROR(('Tor Emp Adj'!M24/'Tor Emp Adj'!M$6)/('CAN LFS Emp'!M24/'CAN LFS Emp'!M$6),"n/a")</f>
        <v>0</v>
      </c>
      <c r="N24" s="20">
        <f>IFERROR(('Tor Emp Adj'!N24/'Tor Emp Adj'!N$6)/('CAN LFS Emp'!N24/'CAN LFS Emp'!N$6),"n/a")</f>
        <v>0</v>
      </c>
      <c r="O24" s="20">
        <f>IFERROR(('Tor Emp Adj'!O24/'Tor Emp Adj'!O$6)/('CAN LFS Emp'!O24/'CAN LFS Emp'!O$6),"n/a")</f>
        <v>0.10429717050223485</v>
      </c>
      <c r="P24" s="20">
        <f>IFERROR(('Tor Emp Adj'!P24/'Tor Emp Adj'!P$6)/('CAN LFS Emp'!P24/'CAN LFS Emp'!P$6),"n/a")</f>
        <v>0</v>
      </c>
      <c r="Q24" s="20">
        <f>IFERROR(('Tor Emp Adj'!Q24/'Tor Emp Adj'!Q$6)/('CAN LFS Emp'!Q24/'CAN LFS Emp'!Q$6),"n/a")</f>
        <v>0.17028487401603259</v>
      </c>
      <c r="R24" s="20">
        <f>IFERROR(('Tor Emp Adj'!R24/'Tor Emp Adj'!R$6)/('CAN LFS Emp'!R24/'CAN LFS Emp'!R$6),"n/a")</f>
        <v>0.11336118679529848</v>
      </c>
      <c r="S24" s="20">
        <f>IFERROR(('Tor Emp Adj'!S24/'Tor Emp Adj'!S$6)/('CAN LFS Emp'!S24/'CAN LFS Emp'!S$6),"n/a")</f>
        <v>0</v>
      </c>
      <c r="T24" s="20">
        <f>IFERROR(('Tor Emp Adj'!T24/'Tor Emp Adj'!T$6)/('CAN LFS Emp'!T24/'CAN LFS Emp'!T$6),"n/a")</f>
        <v>0.13679016092444854</v>
      </c>
      <c r="U24" s="20">
        <f>IFERROR(('Tor Emp Adj'!U24/'Tor Emp Adj'!U$6)/('CAN LFS Emp'!U24/'CAN LFS Emp'!U$6),"n/a")</f>
        <v>9.5286672432419631E-2</v>
      </c>
      <c r="V24" s="20">
        <f>IFERROR(('Tor Emp Adj'!V24/'Tor Emp Adj'!V$6)/('CAN LFS Emp'!V24/'CAN LFS Emp'!V$6),"n/a")</f>
        <v>0.12524987042631844</v>
      </c>
      <c r="W24" s="20">
        <f>IFERROR(('Tor Emp Adj'!W24/'Tor Emp Adj'!W$6)/('CAN LFS Emp'!W24/'CAN LFS Emp'!W$6),"n/a")</f>
        <v>0.12153278944572909</v>
      </c>
      <c r="X24" s="20">
        <f>IFERROR(('Tor Emp Adj'!X24/'Tor Emp Adj'!X$6)/('CAN LFS Emp'!X24/'CAN LFS Emp'!X$6),"n/a")</f>
        <v>0.13404202354510547</v>
      </c>
      <c r="Y24" s="20">
        <f>IFERROR(('Tor Emp Adj'!Y24/'Tor Emp Adj'!Y$6)/('CAN LFS Emp'!Y24/'CAN LFS Emp'!Y$6),"n/a")</f>
        <v>0.14806024053196704</v>
      </c>
    </row>
    <row r="25" spans="1:25" x14ac:dyDescent="0.25">
      <c r="A25" s="5" t="s">
        <v>19</v>
      </c>
      <c r="B25" s="5"/>
      <c r="C25" s="13">
        <v>22</v>
      </c>
      <c r="D25" s="64">
        <f>IFERROR(('Tor Emp Adj'!D25/'Tor Emp Adj'!D$6)/('CAN LFS Emp'!D25/'CAN LFS Emp'!D$6),"n/a")</f>
        <v>0.84379361235612205</v>
      </c>
      <c r="E25" s="64">
        <f>IFERROR(('Tor Emp Adj'!E25/'Tor Emp Adj'!E$6)/('CAN LFS Emp'!E25/'CAN LFS Emp'!E$6),"n/a")</f>
        <v>0.6726381253892888</v>
      </c>
      <c r="F25" s="64">
        <f>IFERROR(('Tor Emp Adj'!F25/'Tor Emp Adj'!F$6)/('CAN LFS Emp'!F25/'CAN LFS Emp'!F$6),"n/a")</f>
        <v>0.69102868649359728</v>
      </c>
      <c r="G25" s="64">
        <f>IFERROR(('Tor Emp Adj'!G25/'Tor Emp Adj'!G$6)/('CAN LFS Emp'!G25/'CAN LFS Emp'!G$6),"n/a")</f>
        <v>0.9058450694831246</v>
      </c>
      <c r="H25" s="64">
        <f>IFERROR(('Tor Emp Adj'!H25/'Tor Emp Adj'!H$6)/('CAN LFS Emp'!H25/'CAN LFS Emp'!H$6),"n/a")</f>
        <v>0.57287090292321563</v>
      </c>
      <c r="I25" s="64">
        <f>IFERROR(('Tor Emp Adj'!I25/'Tor Emp Adj'!I$6)/('CAN LFS Emp'!I25/'CAN LFS Emp'!I$6),"n/a")</f>
        <v>0.71268401119793601</v>
      </c>
      <c r="J25" s="64">
        <f>IFERROR(('Tor Emp Adj'!J25/'Tor Emp Adj'!J$6)/('CAN LFS Emp'!J25/'CAN LFS Emp'!J$6),"n/a")</f>
        <v>0.51012341036570807</v>
      </c>
      <c r="K25" s="64">
        <f>IFERROR(('Tor Emp Adj'!K25/'Tor Emp Adj'!K$6)/('CAN LFS Emp'!K25/'CAN LFS Emp'!K$6),"n/a")</f>
        <v>0.66726354698935386</v>
      </c>
      <c r="L25" s="64">
        <f>IFERROR(('Tor Emp Adj'!L25/'Tor Emp Adj'!L$6)/('CAN LFS Emp'!L25/'CAN LFS Emp'!L$6),"n/a")</f>
        <v>0.7061634517622607</v>
      </c>
      <c r="M25" s="20">
        <f>IFERROR(('Tor Emp Adj'!M25/'Tor Emp Adj'!M$6)/('CAN LFS Emp'!M25/'CAN LFS Emp'!M$6),"n/a")</f>
        <v>0.67737556267063281</v>
      </c>
      <c r="N25" s="20">
        <f>IFERROR(('Tor Emp Adj'!N25/'Tor Emp Adj'!N$6)/('CAN LFS Emp'!N25/'CAN LFS Emp'!N$6),"n/a")</f>
        <v>0.87956492338549719</v>
      </c>
      <c r="O25" s="20">
        <f>IFERROR(('Tor Emp Adj'!O25/'Tor Emp Adj'!O$6)/('CAN LFS Emp'!O25/'CAN LFS Emp'!O$6),"n/a")</f>
        <v>0.92683987599869366</v>
      </c>
      <c r="P25" s="20">
        <f>IFERROR(('Tor Emp Adj'!P25/'Tor Emp Adj'!P$6)/('CAN LFS Emp'!P25/'CAN LFS Emp'!P$6),"n/a")</f>
        <v>0.85580767110501754</v>
      </c>
      <c r="Q25" s="20">
        <f>IFERROR(('Tor Emp Adj'!Q25/'Tor Emp Adj'!Q$6)/('CAN LFS Emp'!Q25/'CAN LFS Emp'!Q$6),"n/a")</f>
        <v>0.54806497884154548</v>
      </c>
      <c r="R25" s="20">
        <f>IFERROR(('Tor Emp Adj'!R25/'Tor Emp Adj'!R$6)/('CAN LFS Emp'!R25/'CAN LFS Emp'!R$6),"n/a")</f>
        <v>0.69974913955551976</v>
      </c>
      <c r="S25" s="20">
        <f>IFERROR(('Tor Emp Adj'!S25/'Tor Emp Adj'!S$6)/('CAN LFS Emp'!S25/'CAN LFS Emp'!S$6),"n/a")</f>
        <v>0.45024664981041029</v>
      </c>
      <c r="T25" s="20">
        <f>IFERROR(('Tor Emp Adj'!T25/'Tor Emp Adj'!T$6)/('CAN LFS Emp'!T25/'CAN LFS Emp'!T$6),"n/a")</f>
        <v>0.72139006012410023</v>
      </c>
      <c r="U25" s="20">
        <f>IFERROR(('Tor Emp Adj'!U25/'Tor Emp Adj'!U$6)/('CAN LFS Emp'!U25/'CAN LFS Emp'!U$6),"n/a")</f>
        <v>0.66822582944748965</v>
      </c>
      <c r="V25" s="20">
        <f>IFERROR(('Tor Emp Adj'!V25/'Tor Emp Adj'!V$6)/('CAN LFS Emp'!V25/'CAN LFS Emp'!V$6),"n/a")</f>
        <v>0.58428863244058049</v>
      </c>
      <c r="W25" s="20">
        <f>IFERROR(('Tor Emp Adj'!W25/'Tor Emp Adj'!W$6)/('CAN LFS Emp'!W25/'CAN LFS Emp'!W$6),"n/a")</f>
        <v>0.5488921427048713</v>
      </c>
      <c r="X25" s="20">
        <f>IFERROR(('Tor Emp Adj'!X25/'Tor Emp Adj'!X$6)/('CAN LFS Emp'!X25/'CAN LFS Emp'!X$6),"n/a")</f>
        <v>0.38187093693488972</v>
      </c>
      <c r="Y25" s="20">
        <f>IFERROR(('Tor Emp Adj'!Y25/'Tor Emp Adj'!Y$6)/('CAN LFS Emp'!Y25/'CAN LFS Emp'!Y$6),"n/a")</f>
        <v>0.48546770766898867</v>
      </c>
    </row>
    <row r="26" spans="1:25" x14ac:dyDescent="0.25">
      <c r="A26" s="7" t="s">
        <v>20</v>
      </c>
      <c r="B26" s="7"/>
      <c r="C26" s="14">
        <v>2211</v>
      </c>
      <c r="D26" s="65">
        <f>IFERROR(('Tor Emp Adj'!D26/'Tor Emp Adj'!D$6)/('CAN LFS Emp'!D26/'CAN LFS Emp'!D$6),"n/a")</f>
        <v>0.8407461566738359</v>
      </c>
      <c r="E26" s="65">
        <f>IFERROR(('Tor Emp Adj'!E26/'Tor Emp Adj'!E$6)/('CAN LFS Emp'!E26/'CAN LFS Emp'!E$6),"n/a")</f>
        <v>0.6302652485667245</v>
      </c>
      <c r="F26" s="65">
        <f>IFERROR(('Tor Emp Adj'!F26/'Tor Emp Adj'!F$6)/('CAN LFS Emp'!F26/'CAN LFS Emp'!F$6),"n/a")</f>
        <v>0.46843620134857628</v>
      </c>
      <c r="G26" s="65">
        <f>IFERROR(('Tor Emp Adj'!G26/'Tor Emp Adj'!G$6)/('CAN LFS Emp'!G26/'CAN LFS Emp'!G$6),"n/a")</f>
        <v>0.80990489544103639</v>
      </c>
      <c r="H26" s="65">
        <f>IFERROR(('Tor Emp Adj'!H26/'Tor Emp Adj'!H$6)/('CAN LFS Emp'!H26/'CAN LFS Emp'!H$6),"n/a")</f>
        <v>0.42918714641492517</v>
      </c>
      <c r="I26" s="65">
        <f>IFERROR(('Tor Emp Adj'!I26/'Tor Emp Adj'!I$6)/('CAN LFS Emp'!I26/'CAN LFS Emp'!I$6),"n/a")</f>
        <v>0.68952392157097364</v>
      </c>
      <c r="J26" s="65">
        <f>IFERROR(('Tor Emp Adj'!J26/'Tor Emp Adj'!J$6)/('CAN LFS Emp'!J26/'CAN LFS Emp'!J$6),"n/a")</f>
        <v>0.49797614477261853</v>
      </c>
      <c r="K26" s="65">
        <f>IFERROR(('Tor Emp Adj'!K26/'Tor Emp Adj'!K$6)/('CAN LFS Emp'!K26/'CAN LFS Emp'!K$6),"n/a")</f>
        <v>0.61609492449161951</v>
      </c>
      <c r="L26" s="65">
        <f>IFERROR(('Tor Emp Adj'!L26/'Tor Emp Adj'!L$6)/('CAN LFS Emp'!L26/'CAN LFS Emp'!L$6),"n/a")</f>
        <v>0.72365907632402315</v>
      </c>
      <c r="M26" s="21">
        <f>IFERROR(('Tor Emp Adj'!M26/'Tor Emp Adj'!M$6)/('CAN LFS Emp'!M26/'CAN LFS Emp'!M$6),"n/a")</f>
        <v>0.56474890920464238</v>
      </c>
      <c r="N26" s="21">
        <f>IFERROR(('Tor Emp Adj'!N26/'Tor Emp Adj'!N$6)/('CAN LFS Emp'!N26/'CAN LFS Emp'!N$6),"n/a")</f>
        <v>0.75608948198034642</v>
      </c>
      <c r="O26" s="21">
        <f>IFERROR(('Tor Emp Adj'!O26/'Tor Emp Adj'!O$6)/('CAN LFS Emp'!O26/'CAN LFS Emp'!O$6),"n/a")</f>
        <v>0.67087861512223901</v>
      </c>
      <c r="P26" s="21">
        <f>IFERROR(('Tor Emp Adj'!P26/'Tor Emp Adj'!P$6)/('CAN LFS Emp'!P26/'CAN LFS Emp'!P$6),"n/a")</f>
        <v>0.62729048410349286</v>
      </c>
      <c r="Q26" s="21">
        <f>IFERROR(('Tor Emp Adj'!Q26/'Tor Emp Adj'!Q$6)/('CAN LFS Emp'!Q26/'CAN LFS Emp'!Q$6),"n/a")</f>
        <v>0.42372268211280695</v>
      </c>
      <c r="R26" s="21">
        <f>IFERROR(('Tor Emp Adj'!R26/'Tor Emp Adj'!R$6)/('CAN LFS Emp'!R26/'CAN LFS Emp'!R$6),"n/a")</f>
        <v>0.67790088853202712</v>
      </c>
      <c r="S26" s="21">
        <f>IFERROR(('Tor Emp Adj'!S26/'Tor Emp Adj'!S$6)/('CAN LFS Emp'!S26/'CAN LFS Emp'!S$6),"n/a")</f>
        <v>0.40998284275696767</v>
      </c>
      <c r="T26" s="21">
        <f>IFERROR(('Tor Emp Adj'!T26/'Tor Emp Adj'!T$6)/('CAN LFS Emp'!T26/'CAN LFS Emp'!T$6),"n/a")</f>
        <v>0.71179175620810942</v>
      </c>
      <c r="U26" s="21">
        <f>IFERROR(('Tor Emp Adj'!U26/'Tor Emp Adj'!U$6)/('CAN LFS Emp'!U26/'CAN LFS Emp'!U$6),"n/a")</f>
        <v>0.51429129445351951</v>
      </c>
      <c r="V26" s="21">
        <f>IFERROR(('Tor Emp Adj'!V26/'Tor Emp Adj'!V$6)/('CAN LFS Emp'!V26/'CAN LFS Emp'!V$6),"n/a")</f>
        <v>0.562977423122486</v>
      </c>
      <c r="W26" s="21">
        <f>IFERROR(('Tor Emp Adj'!W26/'Tor Emp Adj'!W$6)/('CAN LFS Emp'!W26/'CAN LFS Emp'!W$6),"n/a")</f>
        <v>0.42267987826958525</v>
      </c>
      <c r="X26" s="21">
        <f>IFERROR(('Tor Emp Adj'!X26/'Tor Emp Adj'!X$6)/('CAN LFS Emp'!X26/'CAN LFS Emp'!X$6),"n/a")</f>
        <v>0.32851231321106933</v>
      </c>
      <c r="Y26" s="21">
        <f>IFERROR(('Tor Emp Adj'!Y26/'Tor Emp Adj'!Y$6)/('CAN LFS Emp'!Y26/'CAN LFS Emp'!Y$6),"n/a")</f>
        <v>0.5302646579961825</v>
      </c>
    </row>
    <row r="27" spans="1:25" x14ac:dyDescent="0.25">
      <c r="A27" s="7" t="s">
        <v>21</v>
      </c>
      <c r="B27" s="7"/>
      <c r="C27" s="14">
        <v>2213</v>
      </c>
      <c r="D27" s="65">
        <f>IFERROR(('Tor Emp Adj'!D27/'Tor Emp Adj'!D$6)/('CAN LFS Emp'!D27/'CAN LFS Emp'!D$6),"n/a")</f>
        <v>0</v>
      </c>
      <c r="E27" s="65">
        <f>IFERROR(('Tor Emp Adj'!E27/'Tor Emp Adj'!E$6)/('CAN LFS Emp'!E27/'CAN LFS Emp'!E$6),"n/a")</f>
        <v>0</v>
      </c>
      <c r="F27" s="65">
        <f>IFERROR(('Tor Emp Adj'!F27/'Tor Emp Adj'!F$6)/('CAN LFS Emp'!F27/'CAN LFS Emp'!F$6),"n/a")</f>
        <v>0</v>
      </c>
      <c r="G27" s="65">
        <f>IFERROR(('Tor Emp Adj'!G27/'Tor Emp Adj'!G$6)/('CAN LFS Emp'!G27/'CAN LFS Emp'!G$6),"n/a")</f>
        <v>0</v>
      </c>
      <c r="H27" s="65">
        <f>IFERROR(('Tor Emp Adj'!H27/'Tor Emp Adj'!H$6)/('CAN LFS Emp'!H27/'CAN LFS Emp'!H$6),"n/a")</f>
        <v>0</v>
      </c>
      <c r="I27" s="65">
        <f>IFERROR(('Tor Emp Adj'!I27/'Tor Emp Adj'!I$6)/('CAN LFS Emp'!I27/'CAN LFS Emp'!I$6),"n/a")</f>
        <v>0</v>
      </c>
      <c r="J27" s="65">
        <f>IFERROR(('Tor Emp Adj'!J27/'Tor Emp Adj'!J$6)/('CAN LFS Emp'!J27/'CAN LFS Emp'!J$6),"n/a")</f>
        <v>0</v>
      </c>
      <c r="K27" s="65">
        <f>IFERROR(('Tor Emp Adj'!K27/'Tor Emp Adj'!K$6)/('CAN LFS Emp'!K27/'CAN LFS Emp'!K$6),"n/a")</f>
        <v>0</v>
      </c>
      <c r="L27" s="65">
        <f>IFERROR(('Tor Emp Adj'!L27/'Tor Emp Adj'!L$6)/('CAN LFS Emp'!L27/'CAN LFS Emp'!L$6),"n/a")</f>
        <v>0</v>
      </c>
      <c r="M27" s="21">
        <f>IFERROR(('Tor Emp Adj'!M27/'Tor Emp Adj'!M$6)/('CAN LFS Emp'!M27/'CAN LFS Emp'!M$6),"n/a")</f>
        <v>0</v>
      </c>
      <c r="N27" s="21">
        <f>IFERROR(('Tor Emp Adj'!N27/'Tor Emp Adj'!N$6)/('CAN LFS Emp'!N27/'CAN LFS Emp'!N$6),"n/a")</f>
        <v>0</v>
      </c>
      <c r="O27" s="21">
        <f>IFERROR(('Tor Emp Adj'!O27/'Tor Emp Adj'!O$6)/('CAN LFS Emp'!O27/'CAN LFS Emp'!O$6),"n/a")</f>
        <v>0</v>
      </c>
      <c r="P27" s="21">
        <f>IFERROR(('Tor Emp Adj'!P27/'Tor Emp Adj'!P$6)/('CAN LFS Emp'!P27/'CAN LFS Emp'!P$6),"n/a")</f>
        <v>0</v>
      </c>
      <c r="Q27" s="21">
        <f>IFERROR(('Tor Emp Adj'!Q27/'Tor Emp Adj'!Q$6)/('CAN LFS Emp'!Q27/'CAN LFS Emp'!Q$6),"n/a")</f>
        <v>0</v>
      </c>
      <c r="R27" s="21">
        <f>IFERROR(('Tor Emp Adj'!R27/'Tor Emp Adj'!R$6)/('CAN LFS Emp'!R27/'CAN LFS Emp'!R$6),"n/a")</f>
        <v>0</v>
      </c>
      <c r="S27" s="21">
        <f>IFERROR(('Tor Emp Adj'!S27/'Tor Emp Adj'!S$6)/('CAN LFS Emp'!S27/'CAN LFS Emp'!S$6),"n/a")</f>
        <v>0</v>
      </c>
      <c r="T27" s="21">
        <f>IFERROR(('Tor Emp Adj'!T27/'Tor Emp Adj'!T$6)/('CAN LFS Emp'!T27/'CAN LFS Emp'!T$6),"n/a")</f>
        <v>0</v>
      </c>
      <c r="U27" s="21">
        <f>IFERROR(('Tor Emp Adj'!U27/'Tor Emp Adj'!U$6)/('CAN LFS Emp'!U27/'CAN LFS Emp'!U$6),"n/a")</f>
        <v>0</v>
      </c>
      <c r="V27" s="21">
        <f>IFERROR(('Tor Emp Adj'!V27/'Tor Emp Adj'!V$6)/('CAN LFS Emp'!V27/'CAN LFS Emp'!V$6),"n/a")</f>
        <v>0</v>
      </c>
      <c r="W27" s="21">
        <f>IFERROR(('Tor Emp Adj'!W27/'Tor Emp Adj'!W$6)/('CAN LFS Emp'!W27/'CAN LFS Emp'!W$6),"n/a")</f>
        <v>0</v>
      </c>
      <c r="X27" s="21">
        <f>IFERROR(('Tor Emp Adj'!X27/'Tor Emp Adj'!X$6)/('CAN LFS Emp'!X27/'CAN LFS Emp'!X$6),"n/a")</f>
        <v>0</v>
      </c>
      <c r="Y27" s="21">
        <f>IFERROR(('Tor Emp Adj'!Y27/'Tor Emp Adj'!Y$6)/('CAN LFS Emp'!Y27/'CAN LFS Emp'!Y$6),"n/a")</f>
        <v>0</v>
      </c>
    </row>
    <row r="28" spans="1:25" x14ac:dyDescent="0.25">
      <c r="A28" s="5" t="s">
        <v>22</v>
      </c>
      <c r="B28" s="5"/>
      <c r="C28" s="13">
        <v>23</v>
      </c>
      <c r="D28" s="64">
        <f>IFERROR(('Tor Emp Adj'!D28/'Tor Emp Adj'!D$6)/('CAN LFS Emp'!D28/'CAN LFS Emp'!D$6),"n/a")</f>
        <v>0.80097440917251728</v>
      </c>
      <c r="E28" s="64">
        <f>IFERROR(('Tor Emp Adj'!E28/'Tor Emp Adj'!E$6)/('CAN LFS Emp'!E28/'CAN LFS Emp'!E$6),"n/a")</f>
        <v>0.83460674188503003</v>
      </c>
      <c r="F28" s="64">
        <f>IFERROR(('Tor Emp Adj'!F28/'Tor Emp Adj'!F$6)/('CAN LFS Emp'!F28/'CAN LFS Emp'!F$6),"n/a")</f>
        <v>0.80339613813853217</v>
      </c>
      <c r="G28" s="64">
        <f>IFERROR(('Tor Emp Adj'!G28/'Tor Emp Adj'!G$6)/('CAN LFS Emp'!G28/'CAN LFS Emp'!G$6),"n/a")</f>
        <v>0.91157416735515173</v>
      </c>
      <c r="H28" s="64">
        <f>IFERROR(('Tor Emp Adj'!H28/'Tor Emp Adj'!H$6)/('CAN LFS Emp'!H28/'CAN LFS Emp'!H$6),"n/a")</f>
        <v>0.85180060283344328</v>
      </c>
      <c r="I28" s="64">
        <f>IFERROR(('Tor Emp Adj'!I28/'Tor Emp Adj'!I$6)/('CAN LFS Emp'!I28/'CAN LFS Emp'!I$6),"n/a")</f>
        <v>0.82554501509380651</v>
      </c>
      <c r="J28" s="64">
        <f>IFERROR(('Tor Emp Adj'!J28/'Tor Emp Adj'!J$6)/('CAN LFS Emp'!J28/'CAN LFS Emp'!J$6),"n/a")</f>
        <v>0.83381146451369359</v>
      </c>
      <c r="K28" s="64">
        <f>IFERROR(('Tor Emp Adj'!K28/'Tor Emp Adj'!K$6)/('CAN LFS Emp'!K28/'CAN LFS Emp'!K$6),"n/a")</f>
        <v>0.84573333705060882</v>
      </c>
      <c r="L28" s="64">
        <f>IFERROR(('Tor Emp Adj'!L28/'Tor Emp Adj'!L$6)/('CAN LFS Emp'!L28/'CAN LFS Emp'!L$6),"n/a")</f>
        <v>0.84280401508952307</v>
      </c>
      <c r="M28" s="20">
        <f>IFERROR(('Tor Emp Adj'!M28/'Tor Emp Adj'!M$6)/('CAN LFS Emp'!M28/'CAN LFS Emp'!M$6),"n/a")</f>
        <v>0.71778834828520877</v>
      </c>
      <c r="N28" s="20">
        <f>IFERROR(('Tor Emp Adj'!N28/'Tor Emp Adj'!N$6)/('CAN LFS Emp'!N28/'CAN LFS Emp'!N$6),"n/a")</f>
        <v>0.662963983119783</v>
      </c>
      <c r="O28" s="20">
        <f>IFERROR(('Tor Emp Adj'!O28/'Tor Emp Adj'!O$6)/('CAN LFS Emp'!O28/'CAN LFS Emp'!O$6),"n/a")</f>
        <v>0.69294747812883173</v>
      </c>
      <c r="P28" s="20">
        <f>IFERROR(('Tor Emp Adj'!P28/'Tor Emp Adj'!P$6)/('CAN LFS Emp'!P28/'CAN LFS Emp'!P$6),"n/a")</f>
        <v>0.62140402762700209</v>
      </c>
      <c r="Q28" s="20">
        <f>IFERROR(('Tor Emp Adj'!Q28/'Tor Emp Adj'!Q$6)/('CAN LFS Emp'!Q28/'CAN LFS Emp'!Q$6),"n/a")</f>
        <v>0.62760302992036421</v>
      </c>
      <c r="R28" s="20">
        <f>IFERROR(('Tor Emp Adj'!R28/'Tor Emp Adj'!R$6)/('CAN LFS Emp'!R28/'CAN LFS Emp'!R$6),"n/a")</f>
        <v>0.67610996105427978</v>
      </c>
      <c r="S28" s="20">
        <f>IFERROR(('Tor Emp Adj'!S28/'Tor Emp Adj'!S$6)/('CAN LFS Emp'!S28/'CAN LFS Emp'!S$6),"n/a")</f>
        <v>0.69494648488406585</v>
      </c>
      <c r="T28" s="20">
        <f>IFERROR(('Tor Emp Adj'!T28/'Tor Emp Adj'!T$6)/('CAN LFS Emp'!T28/'CAN LFS Emp'!T$6),"n/a")</f>
        <v>0.67890962297780377</v>
      </c>
      <c r="U28" s="20">
        <f>IFERROR(('Tor Emp Adj'!U28/'Tor Emp Adj'!U$6)/('CAN LFS Emp'!U28/'CAN LFS Emp'!U$6),"n/a")</f>
        <v>0.66285091255070672</v>
      </c>
      <c r="V28" s="20">
        <f>IFERROR(('Tor Emp Adj'!V28/'Tor Emp Adj'!V$6)/('CAN LFS Emp'!V28/'CAN LFS Emp'!V$6),"n/a")</f>
        <v>0.70643003528494153</v>
      </c>
      <c r="W28" s="20">
        <f>IFERROR(('Tor Emp Adj'!W28/'Tor Emp Adj'!W$6)/('CAN LFS Emp'!W28/'CAN LFS Emp'!W$6),"n/a")</f>
        <v>0.7593885690272093</v>
      </c>
      <c r="X28" s="20">
        <f>IFERROR(('Tor Emp Adj'!X28/'Tor Emp Adj'!X$6)/('CAN LFS Emp'!X28/'CAN LFS Emp'!X$6),"n/a")</f>
        <v>0.74591957747735438</v>
      </c>
      <c r="Y28" s="20">
        <f>IFERROR(('Tor Emp Adj'!Y28/'Tor Emp Adj'!Y$6)/('CAN LFS Emp'!Y28/'CAN LFS Emp'!Y$6),"n/a")</f>
        <v>0.72242781624886387</v>
      </c>
    </row>
    <row r="29" spans="1:25" x14ac:dyDescent="0.25">
      <c r="A29" s="5" t="s">
        <v>23</v>
      </c>
      <c r="B29" s="5"/>
      <c r="C29" s="13" t="s">
        <v>188</v>
      </c>
      <c r="D29" s="64">
        <f>IFERROR(('Tor Emp Adj'!D29/'Tor Emp Adj'!D$6)/('CAN LFS Emp'!D29/'CAN LFS Emp'!D$6),"n/a")</f>
        <v>1.1294824874762317</v>
      </c>
      <c r="E29" s="64">
        <f>IFERROR(('Tor Emp Adj'!E29/'Tor Emp Adj'!E$6)/('CAN LFS Emp'!E29/'CAN LFS Emp'!E$6),"n/a")</f>
        <v>1.1315801635018303</v>
      </c>
      <c r="F29" s="64">
        <f>IFERROR(('Tor Emp Adj'!F29/'Tor Emp Adj'!F$6)/('CAN LFS Emp'!F29/'CAN LFS Emp'!F$6),"n/a")</f>
        <v>1.0905294732810646</v>
      </c>
      <c r="G29" s="64">
        <f>IFERROR(('Tor Emp Adj'!G29/'Tor Emp Adj'!G$6)/('CAN LFS Emp'!G29/'CAN LFS Emp'!G$6),"n/a")</f>
        <v>1.0841731256595442</v>
      </c>
      <c r="H29" s="64">
        <f>IFERROR(('Tor Emp Adj'!H29/'Tor Emp Adj'!H$6)/('CAN LFS Emp'!H29/'CAN LFS Emp'!H$6),"n/a")</f>
        <v>1.1213089649289167</v>
      </c>
      <c r="I29" s="64">
        <f>IFERROR(('Tor Emp Adj'!I29/'Tor Emp Adj'!I$6)/('CAN LFS Emp'!I29/'CAN LFS Emp'!I$6),"n/a")</f>
        <v>1.2218703169491512</v>
      </c>
      <c r="J29" s="64">
        <f>IFERROR(('Tor Emp Adj'!J29/'Tor Emp Adj'!J$6)/('CAN LFS Emp'!J29/'CAN LFS Emp'!J$6),"n/a")</f>
        <v>1.1115865192909871</v>
      </c>
      <c r="K29" s="64">
        <f>IFERROR(('Tor Emp Adj'!K29/'Tor Emp Adj'!K$6)/('CAN LFS Emp'!K29/'CAN LFS Emp'!K$6),"n/a")</f>
        <v>1.0952004645972</v>
      </c>
      <c r="L29" s="64">
        <f>IFERROR(('Tor Emp Adj'!L29/'Tor Emp Adj'!L$6)/('CAN LFS Emp'!L29/'CAN LFS Emp'!L$6),"n/a")</f>
        <v>0.97841384120194941</v>
      </c>
      <c r="M29" s="20">
        <f>IFERROR(('Tor Emp Adj'!M29/'Tor Emp Adj'!M$6)/('CAN LFS Emp'!M29/'CAN LFS Emp'!M$6),"n/a")</f>
        <v>0.93068009047690303</v>
      </c>
      <c r="N29" s="20">
        <f>IFERROR(('Tor Emp Adj'!N29/'Tor Emp Adj'!N$6)/('CAN LFS Emp'!N29/'CAN LFS Emp'!N$6),"n/a")</f>
        <v>0.89606670975678393</v>
      </c>
      <c r="O29" s="20">
        <f>IFERROR(('Tor Emp Adj'!O29/'Tor Emp Adj'!O$6)/('CAN LFS Emp'!O29/'CAN LFS Emp'!O$6),"n/a")</f>
        <v>0.8903205022178291</v>
      </c>
      <c r="P29" s="20">
        <f>IFERROR(('Tor Emp Adj'!P29/'Tor Emp Adj'!P$6)/('CAN LFS Emp'!P29/'CAN LFS Emp'!P$6),"n/a")</f>
        <v>0.82401567355107497</v>
      </c>
      <c r="Q29" s="20">
        <f>IFERROR(('Tor Emp Adj'!Q29/'Tor Emp Adj'!Q$6)/('CAN LFS Emp'!Q29/'CAN LFS Emp'!Q$6),"n/a")</f>
        <v>0.79094756510847486</v>
      </c>
      <c r="R29" s="20">
        <f>IFERROR(('Tor Emp Adj'!R29/'Tor Emp Adj'!R$6)/('CAN LFS Emp'!R29/'CAN LFS Emp'!R$6),"n/a")</f>
        <v>0.85591164245402962</v>
      </c>
      <c r="S29" s="20">
        <f>IFERROR(('Tor Emp Adj'!S29/'Tor Emp Adj'!S$6)/('CAN LFS Emp'!S29/'CAN LFS Emp'!S$6),"n/a")</f>
        <v>0.91213175871695673</v>
      </c>
      <c r="T29" s="20">
        <f>IFERROR(('Tor Emp Adj'!T29/'Tor Emp Adj'!T$6)/('CAN LFS Emp'!T29/'CAN LFS Emp'!T$6),"n/a")</f>
        <v>0.88548742973374273</v>
      </c>
      <c r="U29" s="20">
        <f>IFERROR(('Tor Emp Adj'!U29/'Tor Emp Adj'!U$6)/('CAN LFS Emp'!U29/'CAN LFS Emp'!U$6),"n/a")</f>
        <v>0.86134432106881009</v>
      </c>
      <c r="V29" s="20">
        <f>IFERROR(('Tor Emp Adj'!V29/'Tor Emp Adj'!V$6)/('CAN LFS Emp'!V29/'CAN LFS Emp'!V$6),"n/a")</f>
        <v>0.83953456487603662</v>
      </c>
      <c r="W29" s="20">
        <f>IFERROR(('Tor Emp Adj'!W29/'Tor Emp Adj'!W$6)/('CAN LFS Emp'!W29/'CAN LFS Emp'!W$6),"n/a")</f>
        <v>0.78037619959332205</v>
      </c>
      <c r="X29" s="20">
        <f>IFERROR(('Tor Emp Adj'!X29/'Tor Emp Adj'!X$6)/('CAN LFS Emp'!X29/'CAN LFS Emp'!X$6),"n/a")</f>
        <v>0.71334119899122983</v>
      </c>
      <c r="Y29" s="20">
        <f>IFERROR(('Tor Emp Adj'!Y29/'Tor Emp Adj'!Y$6)/('CAN LFS Emp'!Y29/'CAN LFS Emp'!Y$6),"n/a")</f>
        <v>0.78393792600057488</v>
      </c>
    </row>
    <row r="30" spans="1:25" x14ac:dyDescent="0.25">
      <c r="A30" s="6" t="s">
        <v>24</v>
      </c>
      <c r="B30" s="6"/>
      <c r="C30" s="14">
        <v>311</v>
      </c>
      <c r="D30" s="65">
        <f>IFERROR(('Tor Emp Adj'!D30/'Tor Emp Adj'!D$6)/('CAN LFS Emp'!D30/'CAN LFS Emp'!D$6),"n/a")</f>
        <v>0.92702111956699673</v>
      </c>
      <c r="E30" s="65">
        <f>IFERROR(('Tor Emp Adj'!E30/'Tor Emp Adj'!E$6)/('CAN LFS Emp'!E30/'CAN LFS Emp'!E$6),"n/a")</f>
        <v>1.0616783664418354</v>
      </c>
      <c r="F30" s="65">
        <f>IFERROR(('Tor Emp Adj'!F30/'Tor Emp Adj'!F$6)/('CAN LFS Emp'!F30/'CAN LFS Emp'!F$6),"n/a")</f>
        <v>0.89344111452074304</v>
      </c>
      <c r="G30" s="65">
        <f>IFERROR(('Tor Emp Adj'!G30/'Tor Emp Adj'!G$6)/('CAN LFS Emp'!G30/'CAN LFS Emp'!G$6),"n/a")</f>
        <v>0.98699486074262921</v>
      </c>
      <c r="H30" s="65">
        <f>IFERROR(('Tor Emp Adj'!H30/'Tor Emp Adj'!H$6)/('CAN LFS Emp'!H30/'CAN LFS Emp'!H$6),"n/a")</f>
        <v>1.099034899508776</v>
      </c>
      <c r="I30" s="65">
        <f>IFERROR(('Tor Emp Adj'!I30/'Tor Emp Adj'!I$6)/('CAN LFS Emp'!I30/'CAN LFS Emp'!I$6),"n/a")</f>
        <v>1.0925000977553683</v>
      </c>
      <c r="J30" s="65">
        <f>IFERROR(('Tor Emp Adj'!J30/'Tor Emp Adj'!J$6)/('CAN LFS Emp'!J30/'CAN LFS Emp'!J$6),"n/a")</f>
        <v>0.92190216551831439</v>
      </c>
      <c r="K30" s="65">
        <f>IFERROR(('Tor Emp Adj'!K30/'Tor Emp Adj'!K$6)/('CAN LFS Emp'!K30/'CAN LFS Emp'!K$6),"n/a")</f>
        <v>1.0353327885024881</v>
      </c>
      <c r="L30" s="65">
        <f>IFERROR(('Tor Emp Adj'!L30/'Tor Emp Adj'!L$6)/('CAN LFS Emp'!L30/'CAN LFS Emp'!L$6),"n/a")</f>
        <v>1.3208508169884021</v>
      </c>
      <c r="M30" s="21">
        <f>IFERROR(('Tor Emp Adj'!M30/'Tor Emp Adj'!M$6)/('CAN LFS Emp'!M30/'CAN LFS Emp'!M$6),"n/a")</f>
        <v>1.2502991074233838</v>
      </c>
      <c r="N30" s="21">
        <f>IFERROR(('Tor Emp Adj'!N30/'Tor Emp Adj'!N$6)/('CAN LFS Emp'!N30/'CAN LFS Emp'!N$6),"n/a")</f>
        <v>1.0596462228052637</v>
      </c>
      <c r="O30" s="21">
        <f>IFERROR(('Tor Emp Adj'!O30/'Tor Emp Adj'!O$6)/('CAN LFS Emp'!O30/'CAN LFS Emp'!O$6),"n/a")</f>
        <v>1.3611876146270105</v>
      </c>
      <c r="P30" s="21">
        <f>IFERROR(('Tor Emp Adj'!P30/'Tor Emp Adj'!P$6)/('CAN LFS Emp'!P30/'CAN LFS Emp'!P$6),"n/a")</f>
        <v>1.1001369084748556</v>
      </c>
      <c r="Q30" s="21">
        <f>IFERROR(('Tor Emp Adj'!Q30/'Tor Emp Adj'!Q$6)/('CAN LFS Emp'!Q30/'CAN LFS Emp'!Q$6),"n/a")</f>
        <v>0.94564957715703202</v>
      </c>
      <c r="R30" s="21">
        <f>IFERROR(('Tor Emp Adj'!R30/'Tor Emp Adj'!R$6)/('CAN LFS Emp'!R30/'CAN LFS Emp'!R$6),"n/a")</f>
        <v>0.98962767041725974</v>
      </c>
      <c r="S30" s="21">
        <f>IFERROR(('Tor Emp Adj'!S30/'Tor Emp Adj'!S$6)/('CAN LFS Emp'!S30/'CAN LFS Emp'!S$6),"n/a")</f>
        <v>1.3075096474057137</v>
      </c>
      <c r="T30" s="21">
        <f>IFERROR(('Tor Emp Adj'!T30/'Tor Emp Adj'!T$6)/('CAN LFS Emp'!T30/'CAN LFS Emp'!T$6),"n/a")</f>
        <v>1.0726566102706991</v>
      </c>
      <c r="U30" s="21">
        <f>IFERROR(('Tor Emp Adj'!U30/'Tor Emp Adj'!U$6)/('CAN LFS Emp'!U30/'CAN LFS Emp'!U$6),"n/a")</f>
        <v>1.2431721432775147</v>
      </c>
      <c r="V30" s="21">
        <f>IFERROR(('Tor Emp Adj'!V30/'Tor Emp Adj'!V$6)/('CAN LFS Emp'!V30/'CAN LFS Emp'!V$6),"n/a")</f>
        <v>1.135342280521493</v>
      </c>
      <c r="W30" s="21">
        <f>IFERROR(('Tor Emp Adj'!W30/'Tor Emp Adj'!W$6)/('CAN LFS Emp'!W30/'CAN LFS Emp'!W$6),"n/a")</f>
        <v>1.1026147116417762</v>
      </c>
      <c r="X30" s="21">
        <f>IFERROR(('Tor Emp Adj'!X30/'Tor Emp Adj'!X$6)/('CAN LFS Emp'!X30/'CAN LFS Emp'!X$6),"n/a")</f>
        <v>0.71880443053015897</v>
      </c>
      <c r="Y30" s="21">
        <f>IFERROR(('Tor Emp Adj'!Y30/'Tor Emp Adj'!Y$6)/('CAN LFS Emp'!Y30/'CAN LFS Emp'!Y$6),"n/a")</f>
        <v>0.84078074166343297</v>
      </c>
    </row>
    <row r="31" spans="1:25" x14ac:dyDescent="0.25">
      <c r="A31" s="6" t="s">
        <v>25</v>
      </c>
      <c r="B31" s="6"/>
      <c r="C31" s="14">
        <v>312</v>
      </c>
      <c r="D31" s="65">
        <f>IFERROR(('Tor Emp Adj'!D31/'Tor Emp Adj'!D$6)/('CAN LFS Emp'!D31/'CAN LFS Emp'!D$6),"n/a")</f>
        <v>0.86493336499141504</v>
      </c>
      <c r="E31" s="65">
        <f>IFERROR(('Tor Emp Adj'!E31/'Tor Emp Adj'!E$6)/('CAN LFS Emp'!E31/'CAN LFS Emp'!E$6),"n/a")</f>
        <v>1.4370859682336325</v>
      </c>
      <c r="F31" s="65">
        <f>IFERROR(('Tor Emp Adj'!F31/'Tor Emp Adj'!F$6)/('CAN LFS Emp'!F31/'CAN LFS Emp'!F$6),"n/a")</f>
        <v>1.0666480979417838</v>
      </c>
      <c r="G31" s="65">
        <f>IFERROR(('Tor Emp Adj'!G31/'Tor Emp Adj'!G$6)/('CAN LFS Emp'!G31/'CAN LFS Emp'!G$6),"n/a")</f>
        <v>0.99168765303474549</v>
      </c>
      <c r="H31" s="65">
        <f>IFERROR(('Tor Emp Adj'!H31/'Tor Emp Adj'!H$6)/('CAN LFS Emp'!H31/'CAN LFS Emp'!H$6),"n/a")</f>
        <v>0.97102870013684994</v>
      </c>
      <c r="I31" s="65">
        <f>IFERROR(('Tor Emp Adj'!I31/'Tor Emp Adj'!I$6)/('CAN LFS Emp'!I31/'CAN LFS Emp'!I$6),"n/a")</f>
        <v>0.85764055696805952</v>
      </c>
      <c r="J31" s="65">
        <f>IFERROR(('Tor Emp Adj'!J31/'Tor Emp Adj'!J$6)/('CAN LFS Emp'!J31/'CAN LFS Emp'!J$6),"n/a")</f>
        <v>1.1243448604552557</v>
      </c>
      <c r="K31" s="65">
        <f>IFERROR(('Tor Emp Adj'!K31/'Tor Emp Adj'!K$6)/('CAN LFS Emp'!K31/'CAN LFS Emp'!K$6),"n/a")</f>
        <v>0.51235920903612064</v>
      </c>
      <c r="L31" s="65">
        <f>IFERROR(('Tor Emp Adj'!L31/'Tor Emp Adj'!L$6)/('CAN LFS Emp'!L31/'CAN LFS Emp'!L$6),"n/a")</f>
        <v>1.5138092955580569</v>
      </c>
      <c r="M31" s="21">
        <f>IFERROR(('Tor Emp Adj'!M31/'Tor Emp Adj'!M$6)/('CAN LFS Emp'!M31/'CAN LFS Emp'!M$6),"n/a")</f>
        <v>1.1785820227565309</v>
      </c>
      <c r="N31" s="21">
        <f>IFERROR(('Tor Emp Adj'!N31/'Tor Emp Adj'!N$6)/('CAN LFS Emp'!N31/'CAN LFS Emp'!N$6),"n/a")</f>
        <v>0.99278608202519569</v>
      </c>
      <c r="O31" s="21">
        <f>IFERROR(('Tor Emp Adj'!O31/'Tor Emp Adj'!O$6)/('CAN LFS Emp'!O31/'CAN LFS Emp'!O$6),"n/a")</f>
        <v>1.2278374235451883</v>
      </c>
      <c r="P31" s="21">
        <f>IFERROR(('Tor Emp Adj'!P31/'Tor Emp Adj'!P$6)/('CAN LFS Emp'!P31/'CAN LFS Emp'!P$6),"n/a")</f>
        <v>0</v>
      </c>
      <c r="Q31" s="21">
        <f>IFERROR(('Tor Emp Adj'!Q31/'Tor Emp Adj'!Q$6)/('CAN LFS Emp'!Q31/'CAN LFS Emp'!Q$6),"n/a")</f>
        <v>0.90435914473874379</v>
      </c>
      <c r="R31" s="21">
        <f>IFERROR(('Tor Emp Adj'!R31/'Tor Emp Adj'!R$6)/('CAN LFS Emp'!R31/'CAN LFS Emp'!R$6),"n/a")</f>
        <v>0.85144447924071331</v>
      </c>
      <c r="S31" s="21">
        <f>IFERROR(('Tor Emp Adj'!S31/'Tor Emp Adj'!S$6)/('CAN LFS Emp'!S31/'CAN LFS Emp'!S$6),"n/a")</f>
        <v>1.0205625945838888</v>
      </c>
      <c r="T31" s="21">
        <f>IFERROR(('Tor Emp Adj'!T31/'Tor Emp Adj'!T$6)/('CAN LFS Emp'!T31/'CAN LFS Emp'!T$6),"n/a")</f>
        <v>0.91517267136449576</v>
      </c>
      <c r="U31" s="21">
        <f>IFERROR(('Tor Emp Adj'!U31/'Tor Emp Adj'!U$6)/('CAN LFS Emp'!U31/'CAN LFS Emp'!U$6),"n/a")</f>
        <v>1.1182034317345391</v>
      </c>
      <c r="V31" s="21">
        <f>IFERROR(('Tor Emp Adj'!V31/'Tor Emp Adj'!V$6)/('CAN LFS Emp'!V31/'CAN LFS Emp'!V$6),"n/a")</f>
        <v>1.7166576611689226</v>
      </c>
      <c r="W31" s="21">
        <f>IFERROR(('Tor Emp Adj'!W31/'Tor Emp Adj'!W$6)/('CAN LFS Emp'!W31/'CAN LFS Emp'!W$6),"n/a")</f>
        <v>1.9302798852204046</v>
      </c>
      <c r="X31" s="21">
        <f>IFERROR(('Tor Emp Adj'!X31/'Tor Emp Adj'!X$6)/('CAN LFS Emp'!X31/'CAN LFS Emp'!X$6),"n/a")</f>
        <v>0.70453428659125694</v>
      </c>
      <c r="Y31" s="21">
        <f>IFERROR(('Tor Emp Adj'!Y31/'Tor Emp Adj'!Y$6)/('CAN LFS Emp'!Y31/'CAN LFS Emp'!Y$6),"n/a")</f>
        <v>0</v>
      </c>
    </row>
    <row r="32" spans="1:25" x14ac:dyDescent="0.25">
      <c r="A32" s="6" t="s">
        <v>26</v>
      </c>
      <c r="B32" s="6"/>
      <c r="C32" s="14">
        <v>3121</v>
      </c>
      <c r="D32" s="65">
        <f>IFERROR(('Tor Emp Adj'!D32/'Tor Emp Adj'!D$6)/('CAN LFS Emp'!D32/'CAN LFS Emp'!D$6),"n/a")</f>
        <v>0.97740048286846559</v>
      </c>
      <c r="E32" s="65">
        <f>IFERROR(('Tor Emp Adj'!E32/'Tor Emp Adj'!E$6)/('CAN LFS Emp'!E32/'CAN LFS Emp'!E$6),"n/a")</f>
        <v>1.6517580179183657</v>
      </c>
      <c r="F32" s="65">
        <f>IFERROR(('Tor Emp Adj'!F32/'Tor Emp Adj'!F$6)/('CAN LFS Emp'!F32/'CAN LFS Emp'!F$6),"n/a")</f>
        <v>1.240960756348265</v>
      </c>
      <c r="G32" s="65">
        <f>IFERROR(('Tor Emp Adj'!G32/'Tor Emp Adj'!G$6)/('CAN LFS Emp'!G32/'CAN LFS Emp'!G$6),"n/a")</f>
        <v>0.95188807780786699</v>
      </c>
      <c r="H32" s="65">
        <f>IFERROR(('Tor Emp Adj'!H32/'Tor Emp Adj'!H$6)/('CAN LFS Emp'!H32/'CAN LFS Emp'!H$6),"n/a")</f>
        <v>0.97868458629431498</v>
      </c>
      <c r="I32" s="65">
        <f>IFERROR(('Tor Emp Adj'!I32/'Tor Emp Adj'!I$6)/('CAN LFS Emp'!I32/'CAN LFS Emp'!I$6),"n/a")</f>
        <v>0.7098203275607905</v>
      </c>
      <c r="J32" s="65">
        <f>IFERROR(('Tor Emp Adj'!J32/'Tor Emp Adj'!J$6)/('CAN LFS Emp'!J32/'CAN LFS Emp'!J$6),"n/a")</f>
        <v>1.2790520211939909</v>
      </c>
      <c r="K32" s="65">
        <f>IFERROR(('Tor Emp Adj'!K32/'Tor Emp Adj'!K$6)/('CAN LFS Emp'!K32/'CAN LFS Emp'!K$6),"n/a")</f>
        <v>0</v>
      </c>
      <c r="L32" s="65">
        <f>IFERROR(('Tor Emp Adj'!L32/'Tor Emp Adj'!L$6)/('CAN LFS Emp'!L32/'CAN LFS Emp'!L$6),"n/a")</f>
        <v>1.6421280337299564</v>
      </c>
      <c r="M32" s="21">
        <f>IFERROR(('Tor Emp Adj'!M32/'Tor Emp Adj'!M$6)/('CAN LFS Emp'!M32/'CAN LFS Emp'!M$6),"n/a")</f>
        <v>1.246242696012362</v>
      </c>
      <c r="N32" s="21">
        <f>IFERROR(('Tor Emp Adj'!N32/'Tor Emp Adj'!N$6)/('CAN LFS Emp'!N32/'CAN LFS Emp'!N$6),"n/a")</f>
        <v>1.0666831547820914</v>
      </c>
      <c r="O32" s="21">
        <f>IFERROR(('Tor Emp Adj'!O32/'Tor Emp Adj'!O$6)/('CAN LFS Emp'!O32/'CAN LFS Emp'!O$6),"n/a")</f>
        <v>1.0555398115078631</v>
      </c>
      <c r="P32" s="21">
        <f>IFERROR(('Tor Emp Adj'!P32/'Tor Emp Adj'!P$6)/('CAN LFS Emp'!P32/'CAN LFS Emp'!P$6),"n/a")</f>
        <v>0</v>
      </c>
      <c r="Q32" s="21">
        <f>IFERROR(('Tor Emp Adj'!Q32/'Tor Emp Adj'!Q$6)/('CAN LFS Emp'!Q32/'CAN LFS Emp'!Q$6),"n/a")</f>
        <v>0.97762858267676567</v>
      </c>
      <c r="R32" s="21">
        <f>IFERROR(('Tor Emp Adj'!R32/'Tor Emp Adj'!R$6)/('CAN LFS Emp'!R32/'CAN LFS Emp'!R$6),"n/a")</f>
        <v>0.82024791437691946</v>
      </c>
      <c r="S32" s="21">
        <f>IFERROR(('Tor Emp Adj'!S32/'Tor Emp Adj'!S$6)/('CAN LFS Emp'!S32/'CAN LFS Emp'!S$6),"n/a")</f>
        <v>0.98873052187489041</v>
      </c>
      <c r="T32" s="21">
        <f>IFERROR(('Tor Emp Adj'!T32/'Tor Emp Adj'!T$6)/('CAN LFS Emp'!T32/'CAN LFS Emp'!T$6),"n/a")</f>
        <v>0.97272208881577138</v>
      </c>
      <c r="U32" s="21">
        <f>IFERROR(('Tor Emp Adj'!U32/'Tor Emp Adj'!U$6)/('CAN LFS Emp'!U32/'CAN LFS Emp'!U$6),"n/a")</f>
        <v>1.1989035092201639</v>
      </c>
      <c r="V32" s="21">
        <f>IFERROR(('Tor Emp Adj'!V32/'Tor Emp Adj'!V$6)/('CAN LFS Emp'!V32/'CAN LFS Emp'!V$6),"n/a")</f>
        <v>1.7989733342163998</v>
      </c>
      <c r="W32" s="21">
        <f>IFERROR(('Tor Emp Adj'!W32/'Tor Emp Adj'!W$6)/('CAN LFS Emp'!W32/'CAN LFS Emp'!W$6),"n/a")</f>
        <v>2.0144092074613722</v>
      </c>
      <c r="X32" s="21">
        <f>IFERROR(('Tor Emp Adj'!X32/'Tor Emp Adj'!X$6)/('CAN LFS Emp'!X32/'CAN LFS Emp'!X$6),"n/a")</f>
        <v>0.69807636915845139</v>
      </c>
      <c r="Y32" s="21">
        <f>IFERROR(('Tor Emp Adj'!Y32/'Tor Emp Adj'!Y$6)/('CAN LFS Emp'!Y32/'CAN LFS Emp'!Y$6),"n/a")</f>
        <v>0</v>
      </c>
    </row>
    <row r="33" spans="1:25" x14ac:dyDescent="0.25">
      <c r="A33" s="6" t="s">
        <v>27</v>
      </c>
      <c r="B33" s="6"/>
      <c r="C33" s="14" t="s">
        <v>189</v>
      </c>
      <c r="D33" s="65">
        <f>IFERROR(('Tor Emp Adj'!D33/'Tor Emp Adj'!D$6)/('CAN LFS Emp'!D33/'CAN LFS Emp'!D$6),"n/a")</f>
        <v>0.73685771012439849</v>
      </c>
      <c r="E33" s="65">
        <f>IFERROR(('Tor Emp Adj'!E33/'Tor Emp Adj'!E$6)/('CAN LFS Emp'!E33/'CAN LFS Emp'!E$6),"n/a")</f>
        <v>0.80758975628948959</v>
      </c>
      <c r="F33" s="65">
        <f>IFERROR(('Tor Emp Adj'!F33/'Tor Emp Adj'!F$6)/('CAN LFS Emp'!F33/'CAN LFS Emp'!F$6),"n/a")</f>
        <v>1.0079715763027972</v>
      </c>
      <c r="G33" s="65">
        <f>IFERROR(('Tor Emp Adj'!G33/'Tor Emp Adj'!G$6)/('CAN LFS Emp'!G33/'CAN LFS Emp'!G$6),"n/a")</f>
        <v>0.57034514009591752</v>
      </c>
      <c r="H33" s="65">
        <f>IFERROR(('Tor Emp Adj'!H33/'Tor Emp Adj'!H$6)/('CAN LFS Emp'!H33/'CAN LFS Emp'!H$6),"n/a")</f>
        <v>1.0520402895202805</v>
      </c>
      <c r="I33" s="65">
        <f>IFERROR(('Tor Emp Adj'!I33/'Tor Emp Adj'!I$6)/('CAN LFS Emp'!I33/'CAN LFS Emp'!I$6),"n/a")</f>
        <v>1.3107889852225438</v>
      </c>
      <c r="J33" s="65">
        <f>IFERROR(('Tor Emp Adj'!J33/'Tor Emp Adj'!J$6)/('CAN LFS Emp'!J33/'CAN LFS Emp'!J$6),"n/a")</f>
        <v>1.0117653146381584</v>
      </c>
      <c r="K33" s="65">
        <f>IFERROR(('Tor Emp Adj'!K33/'Tor Emp Adj'!K$6)/('CAN LFS Emp'!K33/'CAN LFS Emp'!K$6),"n/a")</f>
        <v>1.4705305654360177</v>
      </c>
      <c r="L33" s="65">
        <f>IFERROR(('Tor Emp Adj'!L33/'Tor Emp Adj'!L$6)/('CAN LFS Emp'!L33/'CAN LFS Emp'!L$6),"n/a")</f>
        <v>0.75139672548680736</v>
      </c>
      <c r="M33" s="21">
        <f>IFERROR(('Tor Emp Adj'!M33/'Tor Emp Adj'!M$6)/('CAN LFS Emp'!M33/'CAN LFS Emp'!M$6),"n/a")</f>
        <v>1.0578633249920224</v>
      </c>
      <c r="N33" s="21">
        <f>IFERROR(('Tor Emp Adj'!N33/'Tor Emp Adj'!N$6)/('CAN LFS Emp'!N33/'CAN LFS Emp'!N$6),"n/a")</f>
        <v>0.9276278186672875</v>
      </c>
      <c r="O33" s="21">
        <f>IFERROR(('Tor Emp Adj'!O33/'Tor Emp Adj'!O$6)/('CAN LFS Emp'!O33/'CAN LFS Emp'!O$6),"n/a")</f>
        <v>0.8714285395114818</v>
      </c>
      <c r="P33" s="21">
        <f>IFERROR(('Tor Emp Adj'!P33/'Tor Emp Adj'!P$6)/('CAN LFS Emp'!P33/'CAN LFS Emp'!P$6),"n/a")</f>
        <v>0</v>
      </c>
      <c r="Q33" s="21">
        <f>IFERROR(('Tor Emp Adj'!Q33/'Tor Emp Adj'!Q$6)/('CAN LFS Emp'!Q33/'CAN LFS Emp'!Q$6),"n/a")</f>
        <v>0.83953541938819276</v>
      </c>
      <c r="R33" s="21">
        <f>IFERROR(('Tor Emp Adj'!R33/'Tor Emp Adj'!R$6)/('CAN LFS Emp'!R33/'CAN LFS Emp'!R$6),"n/a")</f>
        <v>1.3280688876462106</v>
      </c>
      <c r="S33" s="21">
        <f>IFERROR(('Tor Emp Adj'!S33/'Tor Emp Adj'!S$6)/('CAN LFS Emp'!S33/'CAN LFS Emp'!S$6),"n/a")</f>
        <v>0.91596724686619579</v>
      </c>
      <c r="T33" s="21">
        <f>IFERROR(('Tor Emp Adj'!T33/'Tor Emp Adj'!T$6)/('CAN LFS Emp'!T33/'CAN LFS Emp'!T$6),"n/a")</f>
        <v>1.0118905403667875</v>
      </c>
      <c r="U33" s="21">
        <f>IFERROR(('Tor Emp Adj'!U33/'Tor Emp Adj'!U$6)/('CAN LFS Emp'!U33/'CAN LFS Emp'!U$6),"n/a")</f>
        <v>0.92818926135213708</v>
      </c>
      <c r="V33" s="21">
        <f>IFERROR(('Tor Emp Adj'!V33/'Tor Emp Adj'!V$6)/('CAN LFS Emp'!V33/'CAN LFS Emp'!V$6),"n/a")</f>
        <v>0.97110130483136115</v>
      </c>
      <c r="W33" s="21">
        <f>IFERROR(('Tor Emp Adj'!W33/'Tor Emp Adj'!W$6)/('CAN LFS Emp'!W33/'CAN LFS Emp'!W$6),"n/a")</f>
        <v>0.78518891921818834</v>
      </c>
      <c r="X33" s="21">
        <f>IFERROR(('Tor Emp Adj'!X33/'Tor Emp Adj'!X$6)/('CAN LFS Emp'!X33/'CAN LFS Emp'!X$6),"n/a")</f>
        <v>0.89160238569745787</v>
      </c>
      <c r="Y33" s="21">
        <f>IFERROR(('Tor Emp Adj'!Y33/'Tor Emp Adj'!Y$6)/('CAN LFS Emp'!Y33/'CAN LFS Emp'!Y$6),"n/a")</f>
        <v>1.1660885796703062</v>
      </c>
    </row>
    <row r="34" spans="1:25" x14ac:dyDescent="0.25">
      <c r="A34" s="6" t="s">
        <v>28</v>
      </c>
      <c r="B34" s="6"/>
      <c r="C34" s="14" t="s">
        <v>190</v>
      </c>
      <c r="D34" s="65">
        <f>IFERROR(('Tor Emp Adj'!D34/'Tor Emp Adj'!D$6)/('CAN LFS Emp'!D34/'CAN LFS Emp'!D$6),"n/a")</f>
        <v>1.7307293906380419</v>
      </c>
      <c r="E34" s="65">
        <f>IFERROR(('Tor Emp Adj'!E34/'Tor Emp Adj'!E$6)/('CAN LFS Emp'!E34/'CAN LFS Emp'!E$6),"n/a")</f>
        <v>1.3180847815384416</v>
      </c>
      <c r="F34" s="65">
        <f>IFERROR(('Tor Emp Adj'!F34/'Tor Emp Adj'!F$6)/('CAN LFS Emp'!F34/'CAN LFS Emp'!F$6),"n/a")</f>
        <v>1.6561408715135497</v>
      </c>
      <c r="G34" s="65">
        <f>IFERROR(('Tor Emp Adj'!G34/'Tor Emp Adj'!G$6)/('CAN LFS Emp'!G34/'CAN LFS Emp'!G$6),"n/a")</f>
        <v>1.4154473707849622</v>
      </c>
      <c r="H34" s="65">
        <f>IFERROR(('Tor Emp Adj'!H34/'Tor Emp Adj'!H$6)/('CAN LFS Emp'!H34/'CAN LFS Emp'!H$6),"n/a")</f>
        <v>1.5681722531062232</v>
      </c>
      <c r="I34" s="65">
        <f>IFERROR(('Tor Emp Adj'!I34/'Tor Emp Adj'!I$6)/('CAN LFS Emp'!I34/'CAN LFS Emp'!I$6),"n/a")</f>
        <v>1.4674805411822869</v>
      </c>
      <c r="J34" s="65">
        <f>IFERROR(('Tor Emp Adj'!J34/'Tor Emp Adj'!J$6)/('CAN LFS Emp'!J34/'CAN LFS Emp'!J$6),"n/a")</f>
        <v>2.0301652937486301</v>
      </c>
      <c r="K34" s="65">
        <f>IFERROR(('Tor Emp Adj'!K34/'Tor Emp Adj'!K$6)/('CAN LFS Emp'!K34/'CAN LFS Emp'!K$6),"n/a")</f>
        <v>1.8958412762124686</v>
      </c>
      <c r="L34" s="65">
        <f>IFERROR(('Tor Emp Adj'!L34/'Tor Emp Adj'!L$6)/('CAN LFS Emp'!L34/'CAN LFS Emp'!L$6),"n/a")</f>
        <v>2.3465626972320197</v>
      </c>
      <c r="M34" s="21">
        <f>IFERROR(('Tor Emp Adj'!M34/'Tor Emp Adj'!M$6)/('CAN LFS Emp'!M34/'CAN LFS Emp'!M$6),"n/a")</f>
        <v>2.111123417765453</v>
      </c>
      <c r="N34" s="21">
        <f>IFERROR(('Tor Emp Adj'!N34/'Tor Emp Adj'!N$6)/('CAN LFS Emp'!N34/'CAN LFS Emp'!N$6),"n/a")</f>
        <v>1.6928631950905491</v>
      </c>
      <c r="O34" s="21">
        <f>IFERROR(('Tor Emp Adj'!O34/'Tor Emp Adj'!O$6)/('CAN LFS Emp'!O34/'CAN LFS Emp'!O$6),"n/a")</f>
        <v>1.2443436790012306</v>
      </c>
      <c r="P34" s="21">
        <f>IFERROR(('Tor Emp Adj'!P34/'Tor Emp Adj'!P$6)/('CAN LFS Emp'!P34/'CAN LFS Emp'!P$6),"n/a")</f>
        <v>1.7873834912049531</v>
      </c>
      <c r="Q34" s="21">
        <f>IFERROR(('Tor Emp Adj'!Q34/'Tor Emp Adj'!Q$6)/('CAN LFS Emp'!Q34/'CAN LFS Emp'!Q$6),"n/a")</f>
        <v>1.1887809605085615</v>
      </c>
      <c r="R34" s="21">
        <f>IFERROR(('Tor Emp Adj'!R34/'Tor Emp Adj'!R$6)/('CAN LFS Emp'!R34/'CAN LFS Emp'!R$6),"n/a")</f>
        <v>1.5944026269776237</v>
      </c>
      <c r="S34" s="21">
        <f>IFERROR(('Tor Emp Adj'!S34/'Tor Emp Adj'!S$6)/('CAN LFS Emp'!S34/'CAN LFS Emp'!S$6),"n/a")</f>
        <v>1.9381174629413316</v>
      </c>
      <c r="T34" s="21">
        <f>IFERROR(('Tor Emp Adj'!T34/'Tor Emp Adj'!T$6)/('CAN LFS Emp'!T34/'CAN LFS Emp'!T$6),"n/a")</f>
        <v>2.2711414381529731</v>
      </c>
      <c r="U34" s="21">
        <f>IFERROR(('Tor Emp Adj'!U34/'Tor Emp Adj'!U$6)/('CAN LFS Emp'!U34/'CAN LFS Emp'!U$6),"n/a")</f>
        <v>1.5140917146181037</v>
      </c>
      <c r="V34" s="21">
        <f>IFERROR(('Tor Emp Adj'!V34/'Tor Emp Adj'!V$6)/('CAN LFS Emp'!V34/'CAN LFS Emp'!V$6),"n/a")</f>
        <v>1.5703712414768214</v>
      </c>
      <c r="W34" s="21">
        <f>IFERROR(('Tor Emp Adj'!W34/'Tor Emp Adj'!W$6)/('CAN LFS Emp'!W34/'CAN LFS Emp'!W$6),"n/a")</f>
        <v>1.1304114143996693</v>
      </c>
      <c r="X34" s="21">
        <f>IFERROR(('Tor Emp Adj'!X34/'Tor Emp Adj'!X$6)/('CAN LFS Emp'!X34/'CAN LFS Emp'!X$6),"n/a")</f>
        <v>1.6701698959908395</v>
      </c>
      <c r="Y34" s="21">
        <f>IFERROR(('Tor Emp Adj'!Y34/'Tor Emp Adj'!Y$6)/('CAN LFS Emp'!Y34/'CAN LFS Emp'!Y$6),"n/a")</f>
        <v>1.3513026053808621</v>
      </c>
    </row>
    <row r="35" spans="1:25" x14ac:dyDescent="0.25">
      <c r="A35" s="6" t="s">
        <v>29</v>
      </c>
      <c r="B35" s="6"/>
      <c r="C35" s="14">
        <v>321</v>
      </c>
      <c r="D35" s="65">
        <f>IFERROR(('Tor Emp Adj'!D35/'Tor Emp Adj'!D$6)/('CAN LFS Emp'!D35/'CAN LFS Emp'!D$6),"n/a")</f>
        <v>0.42691724127295427</v>
      </c>
      <c r="E35" s="65">
        <f>IFERROR(('Tor Emp Adj'!E35/'Tor Emp Adj'!E$6)/('CAN LFS Emp'!E35/'CAN LFS Emp'!E$6),"n/a")</f>
        <v>0.54299002827788823</v>
      </c>
      <c r="F35" s="65">
        <f>IFERROR(('Tor Emp Adj'!F35/'Tor Emp Adj'!F$6)/('CAN LFS Emp'!F35/'CAN LFS Emp'!F$6),"n/a")</f>
        <v>0.48054136297910593</v>
      </c>
      <c r="G35" s="65">
        <f>IFERROR(('Tor Emp Adj'!G35/'Tor Emp Adj'!G$6)/('CAN LFS Emp'!G35/'CAN LFS Emp'!G$6),"n/a")</f>
        <v>0.39485764876667012</v>
      </c>
      <c r="H35" s="65">
        <f>IFERROR(('Tor Emp Adj'!H35/'Tor Emp Adj'!H$6)/('CAN LFS Emp'!H35/'CAN LFS Emp'!H$6),"n/a")</f>
        <v>0.50998145009036111</v>
      </c>
      <c r="I35" s="65">
        <f>IFERROR(('Tor Emp Adj'!I35/'Tor Emp Adj'!I$6)/('CAN LFS Emp'!I35/'CAN LFS Emp'!I$6),"n/a")</f>
        <v>0.59303528322024412</v>
      </c>
      <c r="J35" s="65">
        <f>IFERROR(('Tor Emp Adj'!J35/'Tor Emp Adj'!J$6)/('CAN LFS Emp'!J35/'CAN LFS Emp'!J$6),"n/a")</f>
        <v>0.47626137616185965</v>
      </c>
      <c r="K35" s="65">
        <f>IFERROR(('Tor Emp Adj'!K35/'Tor Emp Adj'!K$6)/('CAN LFS Emp'!K35/'CAN LFS Emp'!K$6),"n/a")</f>
        <v>0.58034503694685469</v>
      </c>
      <c r="L35" s="65">
        <f>IFERROR(('Tor Emp Adj'!L35/'Tor Emp Adj'!L$6)/('CAN LFS Emp'!L35/'CAN LFS Emp'!L$6),"n/a")</f>
        <v>0.29958770187507561</v>
      </c>
      <c r="M35" s="21">
        <f>IFERROR(('Tor Emp Adj'!M35/'Tor Emp Adj'!M$6)/('CAN LFS Emp'!M35/'CAN LFS Emp'!M$6),"n/a")</f>
        <v>0.40439077980000671</v>
      </c>
      <c r="N35" s="21">
        <f>IFERROR(('Tor Emp Adj'!N35/'Tor Emp Adj'!N$6)/('CAN LFS Emp'!N35/'CAN LFS Emp'!N$6),"n/a")</f>
        <v>0.34928229838528957</v>
      </c>
      <c r="O35" s="21">
        <f>IFERROR(('Tor Emp Adj'!O35/'Tor Emp Adj'!O$6)/('CAN LFS Emp'!O35/'CAN LFS Emp'!O$6),"n/a")</f>
        <v>0.37126838120585731</v>
      </c>
      <c r="P35" s="21">
        <f>IFERROR(('Tor Emp Adj'!P35/'Tor Emp Adj'!P$6)/('CAN LFS Emp'!P35/'CAN LFS Emp'!P$6),"n/a")</f>
        <v>0.23387783095036743</v>
      </c>
      <c r="Q35" s="21">
        <f>IFERROR(('Tor Emp Adj'!Q35/'Tor Emp Adj'!Q$6)/('CAN LFS Emp'!Q35/'CAN LFS Emp'!Q$6),"n/a")</f>
        <v>0.39547596152577025</v>
      </c>
      <c r="R35" s="21">
        <f>IFERROR(('Tor Emp Adj'!R35/'Tor Emp Adj'!R$6)/('CAN LFS Emp'!R35/'CAN LFS Emp'!R$6),"n/a")</f>
        <v>0.45315448023386706</v>
      </c>
      <c r="S35" s="21">
        <f>IFERROR(('Tor Emp Adj'!S35/'Tor Emp Adj'!S$6)/('CAN LFS Emp'!S35/'CAN LFS Emp'!S$6),"n/a")</f>
        <v>0.43305068305560673</v>
      </c>
      <c r="T35" s="21">
        <f>IFERROR(('Tor Emp Adj'!T35/'Tor Emp Adj'!T$6)/('CAN LFS Emp'!T35/'CAN LFS Emp'!T$6),"n/a")</f>
        <v>0.32460790767746034</v>
      </c>
      <c r="U35" s="21">
        <f>IFERROR(('Tor Emp Adj'!U35/'Tor Emp Adj'!U$6)/('CAN LFS Emp'!U35/'CAN LFS Emp'!U$6),"n/a")</f>
        <v>0.33198958312224036</v>
      </c>
      <c r="V35" s="21">
        <f>IFERROR(('Tor Emp Adj'!V35/'Tor Emp Adj'!V$6)/('CAN LFS Emp'!V35/'CAN LFS Emp'!V$6),"n/a")</f>
        <v>0.20951302305290204</v>
      </c>
      <c r="W35" s="21">
        <f>IFERROR(('Tor Emp Adj'!W35/'Tor Emp Adj'!W$6)/('CAN LFS Emp'!W35/'CAN LFS Emp'!W$6),"n/a")</f>
        <v>0.17449047932069128</v>
      </c>
      <c r="X35" s="21">
        <f>IFERROR(('Tor Emp Adj'!X35/'Tor Emp Adj'!X$6)/('CAN LFS Emp'!X35/'CAN LFS Emp'!X$6),"n/a")</f>
        <v>0</v>
      </c>
      <c r="Y35" s="21">
        <f>IFERROR(('Tor Emp Adj'!Y35/'Tor Emp Adj'!Y$6)/('CAN LFS Emp'!Y35/'CAN LFS Emp'!Y$6),"n/a")</f>
        <v>0.31676860346386959</v>
      </c>
    </row>
    <row r="36" spans="1:25" x14ac:dyDescent="0.25">
      <c r="A36" s="6" t="s">
        <v>30</v>
      </c>
      <c r="B36" s="6"/>
      <c r="C36" s="14">
        <v>322</v>
      </c>
      <c r="D36" s="65">
        <f>IFERROR(('Tor Emp Adj'!D36/'Tor Emp Adj'!D$6)/('CAN LFS Emp'!D36/'CAN LFS Emp'!D$6),"n/a")</f>
        <v>0.6971237053641024</v>
      </c>
      <c r="E36" s="65">
        <f>IFERROR(('Tor Emp Adj'!E36/'Tor Emp Adj'!E$6)/('CAN LFS Emp'!E36/'CAN LFS Emp'!E$6),"n/a")</f>
        <v>0.58133759806564955</v>
      </c>
      <c r="F36" s="65">
        <f>IFERROR(('Tor Emp Adj'!F36/'Tor Emp Adj'!F$6)/('CAN LFS Emp'!F36/'CAN LFS Emp'!F$6),"n/a")</f>
        <v>0.55219722729959853</v>
      </c>
      <c r="G36" s="65">
        <f>IFERROR(('Tor Emp Adj'!G36/'Tor Emp Adj'!G$6)/('CAN LFS Emp'!G36/'CAN LFS Emp'!G$6),"n/a")</f>
        <v>0.77687417330129416</v>
      </c>
      <c r="H36" s="65">
        <f>IFERROR(('Tor Emp Adj'!H36/'Tor Emp Adj'!H$6)/('CAN LFS Emp'!H36/'CAN LFS Emp'!H$6),"n/a")</f>
        <v>0.6241593111953474</v>
      </c>
      <c r="I36" s="65">
        <f>IFERROR(('Tor Emp Adj'!I36/'Tor Emp Adj'!I$6)/('CAN LFS Emp'!I36/'CAN LFS Emp'!I$6),"n/a")</f>
        <v>0.68256033454736764</v>
      </c>
      <c r="J36" s="65">
        <f>IFERROR(('Tor Emp Adj'!J36/'Tor Emp Adj'!J$6)/('CAN LFS Emp'!J36/'CAN LFS Emp'!J$6),"n/a")</f>
        <v>0.44820444797673764</v>
      </c>
      <c r="K36" s="65">
        <f>IFERROR(('Tor Emp Adj'!K36/'Tor Emp Adj'!K$6)/('CAN LFS Emp'!K36/'CAN LFS Emp'!K$6),"n/a")</f>
        <v>0.5823630789375901</v>
      </c>
      <c r="L36" s="65">
        <f>IFERROR(('Tor Emp Adj'!L36/'Tor Emp Adj'!L$6)/('CAN LFS Emp'!L36/'CAN LFS Emp'!L$6),"n/a")</f>
        <v>0.69292616780908878</v>
      </c>
      <c r="M36" s="21">
        <f>IFERROR(('Tor Emp Adj'!M36/'Tor Emp Adj'!M$6)/('CAN LFS Emp'!M36/'CAN LFS Emp'!M$6),"n/a")</f>
        <v>0.69643655355381295</v>
      </c>
      <c r="N36" s="21">
        <f>IFERROR(('Tor Emp Adj'!N36/'Tor Emp Adj'!N$6)/('CAN LFS Emp'!N36/'CAN LFS Emp'!N$6),"n/a")</f>
        <v>0.56392748716870733</v>
      </c>
      <c r="O36" s="21">
        <f>IFERROR(('Tor Emp Adj'!O36/'Tor Emp Adj'!O$6)/('CAN LFS Emp'!O36/'CAN LFS Emp'!O$6),"n/a")</f>
        <v>0.41018535738008305</v>
      </c>
      <c r="P36" s="21">
        <f>IFERROR(('Tor Emp Adj'!P36/'Tor Emp Adj'!P$6)/('CAN LFS Emp'!P36/'CAN LFS Emp'!P$6),"n/a")</f>
        <v>0.65471329726796823</v>
      </c>
      <c r="Q36" s="21">
        <f>IFERROR(('Tor Emp Adj'!Q36/'Tor Emp Adj'!Q$6)/('CAN LFS Emp'!Q36/'CAN LFS Emp'!Q$6),"n/a")</f>
        <v>0.84456373324395617</v>
      </c>
      <c r="R36" s="21">
        <f>IFERROR(('Tor Emp Adj'!R36/'Tor Emp Adj'!R$6)/('CAN LFS Emp'!R36/'CAN LFS Emp'!R$6),"n/a")</f>
        <v>0.54102329118384818</v>
      </c>
      <c r="S36" s="21">
        <f>IFERROR(('Tor Emp Adj'!S36/'Tor Emp Adj'!S$6)/('CAN LFS Emp'!S36/'CAN LFS Emp'!S$6),"n/a")</f>
        <v>0.6349967364686544</v>
      </c>
      <c r="T36" s="21">
        <f>IFERROR(('Tor Emp Adj'!T36/'Tor Emp Adj'!T$6)/('CAN LFS Emp'!T36/'CAN LFS Emp'!T$6),"n/a")</f>
        <v>0</v>
      </c>
      <c r="U36" s="21">
        <f>IFERROR(('Tor Emp Adj'!U36/'Tor Emp Adj'!U$6)/('CAN LFS Emp'!U36/'CAN LFS Emp'!U$6),"n/a")</f>
        <v>0.61758390865751445</v>
      </c>
      <c r="V36" s="21">
        <f>IFERROR(('Tor Emp Adj'!V36/'Tor Emp Adj'!V$6)/('CAN LFS Emp'!V36/'CAN LFS Emp'!V$6),"n/a")</f>
        <v>0.81997283437881618</v>
      </c>
      <c r="W36" s="21">
        <f>IFERROR(('Tor Emp Adj'!W36/'Tor Emp Adj'!W$6)/('CAN LFS Emp'!W36/'CAN LFS Emp'!W$6),"n/a")</f>
        <v>0.78385630318918575</v>
      </c>
      <c r="X36" s="21">
        <f>IFERROR(('Tor Emp Adj'!X36/'Tor Emp Adj'!X$6)/('CAN LFS Emp'!X36/'CAN LFS Emp'!X$6),"n/a")</f>
        <v>0.53049953312915044</v>
      </c>
      <c r="Y36" s="21">
        <f>IFERROR(('Tor Emp Adj'!Y36/'Tor Emp Adj'!Y$6)/('CAN LFS Emp'!Y36/'CAN LFS Emp'!Y$6),"n/a")</f>
        <v>0.44487299223724253</v>
      </c>
    </row>
    <row r="37" spans="1:25" x14ac:dyDescent="0.25">
      <c r="A37" s="6" t="s">
        <v>31</v>
      </c>
      <c r="B37" s="6"/>
      <c r="C37" s="14">
        <v>323</v>
      </c>
      <c r="D37" s="65">
        <f>IFERROR(('Tor Emp Adj'!D37/'Tor Emp Adj'!D$6)/('CAN LFS Emp'!D37/'CAN LFS Emp'!D$6),"n/a")</f>
        <v>1.9124685822132346</v>
      </c>
      <c r="E37" s="65">
        <f>IFERROR(('Tor Emp Adj'!E37/'Tor Emp Adj'!E$6)/('CAN LFS Emp'!E37/'CAN LFS Emp'!E$6),"n/a")</f>
        <v>1.7926707997340672</v>
      </c>
      <c r="F37" s="65">
        <f>IFERROR(('Tor Emp Adj'!F37/'Tor Emp Adj'!F$6)/('CAN LFS Emp'!F37/'CAN LFS Emp'!F$6),"n/a")</f>
        <v>1.5608356479592547</v>
      </c>
      <c r="G37" s="65">
        <f>IFERROR(('Tor Emp Adj'!G37/'Tor Emp Adj'!G$6)/('CAN LFS Emp'!G37/'CAN LFS Emp'!G$6),"n/a")</f>
        <v>1.5871153339767561</v>
      </c>
      <c r="H37" s="65">
        <f>IFERROR(('Tor Emp Adj'!H37/'Tor Emp Adj'!H$6)/('CAN LFS Emp'!H37/'CAN LFS Emp'!H$6),"n/a")</f>
        <v>1.4456529175376687</v>
      </c>
      <c r="I37" s="65">
        <f>IFERROR(('Tor Emp Adj'!I37/'Tor Emp Adj'!I$6)/('CAN LFS Emp'!I37/'CAN LFS Emp'!I$6),"n/a")</f>
        <v>1.5681261209349759</v>
      </c>
      <c r="J37" s="65">
        <f>IFERROR(('Tor Emp Adj'!J37/'Tor Emp Adj'!J$6)/('CAN LFS Emp'!J37/'CAN LFS Emp'!J$6),"n/a")</f>
        <v>1.2437306870554541</v>
      </c>
      <c r="K37" s="65">
        <f>IFERROR(('Tor Emp Adj'!K37/'Tor Emp Adj'!K$6)/('CAN LFS Emp'!K37/'CAN LFS Emp'!K$6),"n/a")</f>
        <v>1.2862342020664423</v>
      </c>
      <c r="L37" s="65">
        <f>IFERROR(('Tor Emp Adj'!L37/'Tor Emp Adj'!L$6)/('CAN LFS Emp'!L37/'CAN LFS Emp'!L$6),"n/a")</f>
        <v>1.1700387256143621</v>
      </c>
      <c r="M37" s="21">
        <f>IFERROR(('Tor Emp Adj'!M37/'Tor Emp Adj'!M$6)/('CAN LFS Emp'!M37/'CAN LFS Emp'!M$6),"n/a")</f>
        <v>1.1398665154504495</v>
      </c>
      <c r="N37" s="21">
        <f>IFERROR(('Tor Emp Adj'!N37/'Tor Emp Adj'!N$6)/('CAN LFS Emp'!N37/'CAN LFS Emp'!N$6),"n/a")</f>
        <v>1.2179336031847798</v>
      </c>
      <c r="O37" s="21">
        <f>IFERROR(('Tor Emp Adj'!O37/'Tor Emp Adj'!O$6)/('CAN LFS Emp'!O37/'CAN LFS Emp'!O$6),"n/a")</f>
        <v>1.8203740452771209</v>
      </c>
      <c r="P37" s="21">
        <f>IFERROR(('Tor Emp Adj'!P37/'Tor Emp Adj'!P$6)/('CAN LFS Emp'!P37/'CAN LFS Emp'!P$6),"n/a")</f>
        <v>1.5740874189668885</v>
      </c>
      <c r="Q37" s="21">
        <f>IFERROR(('Tor Emp Adj'!Q37/'Tor Emp Adj'!Q$6)/('CAN LFS Emp'!Q37/'CAN LFS Emp'!Q$6),"n/a")</f>
        <v>1.3683338750836587</v>
      </c>
      <c r="R37" s="21">
        <f>IFERROR(('Tor Emp Adj'!R37/'Tor Emp Adj'!R$6)/('CAN LFS Emp'!R37/'CAN LFS Emp'!R$6),"n/a")</f>
        <v>0.96722598972884011</v>
      </c>
      <c r="S37" s="21">
        <f>IFERROR(('Tor Emp Adj'!S37/'Tor Emp Adj'!S$6)/('CAN LFS Emp'!S37/'CAN LFS Emp'!S$6),"n/a")</f>
        <v>1.1264824313596573</v>
      </c>
      <c r="T37" s="21">
        <f>IFERROR(('Tor Emp Adj'!T37/'Tor Emp Adj'!T$6)/('CAN LFS Emp'!T37/'CAN LFS Emp'!T$6),"n/a")</f>
        <v>1.1098132602494173</v>
      </c>
      <c r="U37" s="21">
        <f>IFERROR(('Tor Emp Adj'!U37/'Tor Emp Adj'!U$6)/('CAN LFS Emp'!U37/'CAN LFS Emp'!U$6),"n/a")</f>
        <v>0.93363067206300088</v>
      </c>
      <c r="V37" s="21">
        <f>IFERROR(('Tor Emp Adj'!V37/'Tor Emp Adj'!V$6)/('CAN LFS Emp'!V37/'CAN LFS Emp'!V$6),"n/a")</f>
        <v>0.78982864339304082</v>
      </c>
      <c r="W37" s="21">
        <f>IFERROR(('Tor Emp Adj'!W37/'Tor Emp Adj'!W$6)/('CAN LFS Emp'!W37/'CAN LFS Emp'!W$6),"n/a")</f>
        <v>1.0671221524361381</v>
      </c>
      <c r="X37" s="21">
        <f>IFERROR(('Tor Emp Adj'!X37/'Tor Emp Adj'!X$6)/('CAN LFS Emp'!X37/'CAN LFS Emp'!X$6),"n/a")</f>
        <v>1.0643581824022506</v>
      </c>
      <c r="Y37" s="21">
        <f>IFERROR(('Tor Emp Adj'!Y37/'Tor Emp Adj'!Y$6)/('CAN LFS Emp'!Y37/'CAN LFS Emp'!Y$6),"n/a")</f>
        <v>0.79094525333964116</v>
      </c>
    </row>
    <row r="38" spans="1:25" x14ac:dyDescent="0.25">
      <c r="A38" s="6" t="s">
        <v>32</v>
      </c>
      <c r="B38" s="6"/>
      <c r="C38" s="14">
        <v>324</v>
      </c>
      <c r="D38" s="65">
        <f>IFERROR(('Tor Emp Adj'!D38/'Tor Emp Adj'!D$6)/('CAN LFS Emp'!D38/'CAN LFS Emp'!D$6),"n/a")</f>
        <v>1.508479658209197</v>
      </c>
      <c r="E38" s="65">
        <f>IFERROR(('Tor Emp Adj'!E38/'Tor Emp Adj'!E$6)/('CAN LFS Emp'!E38/'CAN LFS Emp'!E$6),"n/a")</f>
        <v>0</v>
      </c>
      <c r="F38" s="65">
        <f>IFERROR(('Tor Emp Adj'!F38/'Tor Emp Adj'!F$6)/('CAN LFS Emp'!F38/'CAN LFS Emp'!F$6),"n/a")</f>
        <v>0</v>
      </c>
      <c r="G38" s="65">
        <f>IFERROR(('Tor Emp Adj'!G38/'Tor Emp Adj'!G$6)/('CAN LFS Emp'!G38/'CAN LFS Emp'!G$6),"n/a")</f>
        <v>0</v>
      </c>
      <c r="H38" s="65">
        <f>IFERROR(('Tor Emp Adj'!H38/'Tor Emp Adj'!H$6)/('CAN LFS Emp'!H38/'CAN LFS Emp'!H$6),"n/a")</f>
        <v>0</v>
      </c>
      <c r="I38" s="65">
        <f>IFERROR(('Tor Emp Adj'!I38/'Tor Emp Adj'!I$6)/('CAN LFS Emp'!I38/'CAN LFS Emp'!I$6),"n/a")</f>
        <v>0</v>
      </c>
      <c r="J38" s="65">
        <f>IFERROR(('Tor Emp Adj'!J38/'Tor Emp Adj'!J$6)/('CAN LFS Emp'!J38/'CAN LFS Emp'!J$6),"n/a")</f>
        <v>0</v>
      </c>
      <c r="K38" s="65">
        <f>IFERROR(('Tor Emp Adj'!K38/'Tor Emp Adj'!K$6)/('CAN LFS Emp'!K38/'CAN LFS Emp'!K$6),"n/a")</f>
        <v>0</v>
      </c>
      <c r="L38" s="65">
        <f>IFERROR(('Tor Emp Adj'!L38/'Tor Emp Adj'!L$6)/('CAN LFS Emp'!L38/'CAN LFS Emp'!L$6),"n/a")</f>
        <v>0</v>
      </c>
      <c r="M38" s="21">
        <f>IFERROR(('Tor Emp Adj'!M38/'Tor Emp Adj'!M$6)/('CAN LFS Emp'!M38/'CAN LFS Emp'!M$6),"n/a")</f>
        <v>0</v>
      </c>
      <c r="N38" s="21">
        <f>IFERROR(('Tor Emp Adj'!N38/'Tor Emp Adj'!N$6)/('CAN LFS Emp'!N38/'CAN LFS Emp'!N$6),"n/a")</f>
        <v>0</v>
      </c>
      <c r="O38" s="21">
        <f>IFERROR(('Tor Emp Adj'!O38/'Tor Emp Adj'!O$6)/('CAN LFS Emp'!O38/'CAN LFS Emp'!O$6),"n/a")</f>
        <v>0</v>
      </c>
      <c r="P38" s="21">
        <f>IFERROR(('Tor Emp Adj'!P38/'Tor Emp Adj'!P$6)/('CAN LFS Emp'!P38/'CAN LFS Emp'!P$6),"n/a")</f>
        <v>0</v>
      </c>
      <c r="Q38" s="21">
        <f>IFERROR(('Tor Emp Adj'!Q38/'Tor Emp Adj'!Q$6)/('CAN LFS Emp'!Q38/'CAN LFS Emp'!Q$6),"n/a")</f>
        <v>0</v>
      </c>
      <c r="R38" s="21">
        <f>IFERROR(('Tor Emp Adj'!R38/'Tor Emp Adj'!R$6)/('CAN LFS Emp'!R38/'CAN LFS Emp'!R$6),"n/a")</f>
        <v>0</v>
      </c>
      <c r="S38" s="21">
        <f>IFERROR(('Tor Emp Adj'!S38/'Tor Emp Adj'!S$6)/('CAN LFS Emp'!S38/'CAN LFS Emp'!S$6),"n/a")</f>
        <v>0</v>
      </c>
      <c r="T38" s="21">
        <f>IFERROR(('Tor Emp Adj'!T38/'Tor Emp Adj'!T$6)/('CAN LFS Emp'!T38/'CAN LFS Emp'!T$6),"n/a")</f>
        <v>0</v>
      </c>
      <c r="U38" s="21">
        <f>IFERROR(('Tor Emp Adj'!U38/'Tor Emp Adj'!U$6)/('CAN LFS Emp'!U38/'CAN LFS Emp'!U$6),"n/a")</f>
        <v>0</v>
      </c>
      <c r="V38" s="21">
        <f>IFERROR(('Tor Emp Adj'!V38/'Tor Emp Adj'!V$6)/('CAN LFS Emp'!V38/'CAN LFS Emp'!V$6),"n/a")</f>
        <v>0</v>
      </c>
      <c r="W38" s="21">
        <f>IFERROR(('Tor Emp Adj'!W38/'Tor Emp Adj'!W$6)/('CAN LFS Emp'!W38/'CAN LFS Emp'!W$6),"n/a")</f>
        <v>0</v>
      </c>
      <c r="X38" s="21">
        <f>IFERROR(('Tor Emp Adj'!X38/'Tor Emp Adj'!X$6)/('CAN LFS Emp'!X38/'CAN LFS Emp'!X$6),"n/a")</f>
        <v>0</v>
      </c>
      <c r="Y38" s="21">
        <f>IFERROR(('Tor Emp Adj'!Y38/'Tor Emp Adj'!Y$6)/('CAN LFS Emp'!Y38/'CAN LFS Emp'!Y$6),"n/a")</f>
        <v>0</v>
      </c>
    </row>
    <row r="39" spans="1:25" x14ac:dyDescent="0.25">
      <c r="A39" s="6" t="s">
        <v>33</v>
      </c>
      <c r="B39" s="6"/>
      <c r="C39" s="14">
        <v>325</v>
      </c>
      <c r="D39" s="65">
        <f>IFERROR(('Tor Emp Adj'!D39/'Tor Emp Adj'!D$6)/('CAN LFS Emp'!D39/'CAN LFS Emp'!D$6),"n/a")</f>
        <v>1.2398048548564395</v>
      </c>
      <c r="E39" s="65">
        <f>IFERROR(('Tor Emp Adj'!E39/'Tor Emp Adj'!E$6)/('CAN LFS Emp'!E39/'CAN LFS Emp'!E$6),"n/a")</f>
        <v>1.7725064417829399</v>
      </c>
      <c r="F39" s="65">
        <f>IFERROR(('Tor Emp Adj'!F39/'Tor Emp Adj'!F$6)/('CAN LFS Emp'!F39/'CAN LFS Emp'!F$6),"n/a")</f>
        <v>1.3425025118262399</v>
      </c>
      <c r="G39" s="65">
        <f>IFERROR(('Tor Emp Adj'!G39/'Tor Emp Adj'!G$6)/('CAN LFS Emp'!G39/'CAN LFS Emp'!G$6),"n/a")</f>
        <v>1.6749122323100782</v>
      </c>
      <c r="H39" s="65">
        <f>IFERROR(('Tor Emp Adj'!H39/'Tor Emp Adj'!H$6)/('CAN LFS Emp'!H39/'CAN LFS Emp'!H$6),"n/a")</f>
        <v>1.2409773217092026</v>
      </c>
      <c r="I39" s="65">
        <f>IFERROR(('Tor Emp Adj'!I39/'Tor Emp Adj'!I$6)/('CAN LFS Emp'!I39/'CAN LFS Emp'!I$6),"n/a")</f>
        <v>1.437812793565707</v>
      </c>
      <c r="J39" s="65">
        <f>IFERROR(('Tor Emp Adj'!J39/'Tor Emp Adj'!J$6)/('CAN LFS Emp'!J39/'CAN LFS Emp'!J$6),"n/a")</f>
        <v>1.542365549437426</v>
      </c>
      <c r="K39" s="65">
        <f>IFERROR(('Tor Emp Adj'!K39/'Tor Emp Adj'!K$6)/('CAN LFS Emp'!K39/'CAN LFS Emp'!K$6),"n/a")</f>
        <v>1.1624968262018629</v>
      </c>
      <c r="L39" s="65">
        <f>IFERROR(('Tor Emp Adj'!L39/'Tor Emp Adj'!L$6)/('CAN LFS Emp'!L39/'CAN LFS Emp'!L$6),"n/a")</f>
        <v>1.8121780971254293</v>
      </c>
      <c r="M39" s="21">
        <f>IFERROR(('Tor Emp Adj'!M39/'Tor Emp Adj'!M$6)/('CAN LFS Emp'!M39/'CAN LFS Emp'!M$6),"n/a")</f>
        <v>1.3366541324387702</v>
      </c>
      <c r="N39" s="21">
        <f>IFERROR(('Tor Emp Adj'!N39/'Tor Emp Adj'!N$6)/('CAN LFS Emp'!N39/'CAN LFS Emp'!N$6),"n/a")</f>
        <v>1.539056596757933</v>
      </c>
      <c r="O39" s="21">
        <f>IFERROR(('Tor Emp Adj'!O39/'Tor Emp Adj'!O$6)/('CAN LFS Emp'!O39/'CAN LFS Emp'!O$6),"n/a")</f>
        <v>1.450228883975039</v>
      </c>
      <c r="P39" s="21">
        <f>IFERROR(('Tor Emp Adj'!P39/'Tor Emp Adj'!P$6)/('CAN LFS Emp'!P39/'CAN LFS Emp'!P$6),"n/a")</f>
        <v>1.7859065074058402</v>
      </c>
      <c r="Q39" s="21">
        <f>IFERROR(('Tor Emp Adj'!Q39/'Tor Emp Adj'!Q$6)/('CAN LFS Emp'!Q39/'CAN LFS Emp'!Q$6),"n/a")</f>
        <v>1.3975571900740829</v>
      </c>
      <c r="R39" s="21">
        <f>IFERROR(('Tor Emp Adj'!R39/'Tor Emp Adj'!R$6)/('CAN LFS Emp'!R39/'CAN LFS Emp'!R$6),"n/a")</f>
        <v>1.4434094687413006</v>
      </c>
      <c r="S39" s="21">
        <f>IFERROR(('Tor Emp Adj'!S39/'Tor Emp Adj'!S$6)/('CAN LFS Emp'!S39/'CAN LFS Emp'!S$6),"n/a")</f>
        <v>1.1625316010633784</v>
      </c>
      <c r="T39" s="21">
        <f>IFERROR(('Tor Emp Adj'!T39/'Tor Emp Adj'!T$6)/('CAN LFS Emp'!T39/'CAN LFS Emp'!T$6),"n/a")</f>
        <v>1.442430687859126</v>
      </c>
      <c r="U39" s="21">
        <f>IFERROR(('Tor Emp Adj'!U39/'Tor Emp Adj'!U$6)/('CAN LFS Emp'!U39/'CAN LFS Emp'!U$6),"n/a")</f>
        <v>1.6211151534746733</v>
      </c>
      <c r="V39" s="21">
        <f>IFERROR(('Tor Emp Adj'!V39/'Tor Emp Adj'!V$6)/('CAN LFS Emp'!V39/'CAN LFS Emp'!V$6),"n/a")</f>
        <v>1.2768701515560181</v>
      </c>
      <c r="W39" s="21">
        <f>IFERROR(('Tor Emp Adj'!W39/'Tor Emp Adj'!W$6)/('CAN LFS Emp'!W39/'CAN LFS Emp'!W$6),"n/a")</f>
        <v>1.2050137691971359</v>
      </c>
      <c r="X39" s="21">
        <f>IFERROR(('Tor Emp Adj'!X39/'Tor Emp Adj'!X$6)/('CAN LFS Emp'!X39/'CAN LFS Emp'!X$6),"n/a")</f>
        <v>1.398944812687777</v>
      </c>
      <c r="Y39" s="21">
        <f>IFERROR(('Tor Emp Adj'!Y39/'Tor Emp Adj'!Y$6)/('CAN LFS Emp'!Y39/'CAN LFS Emp'!Y$6),"n/a")</f>
        <v>2.2234944444803824</v>
      </c>
    </row>
    <row r="40" spans="1:25" x14ac:dyDescent="0.25">
      <c r="A40" s="7" t="s">
        <v>34</v>
      </c>
      <c r="B40" s="7"/>
      <c r="C40" s="14" t="s">
        <v>191</v>
      </c>
      <c r="D40" s="65">
        <f>IFERROR(('Tor Emp Adj'!D40/'Tor Emp Adj'!D$6)/('CAN LFS Emp'!D40/'CAN LFS Emp'!D$6),"n/a")</f>
        <v>0.68012840863716717</v>
      </c>
      <c r="E40" s="65">
        <f>IFERROR(('Tor Emp Adj'!E40/'Tor Emp Adj'!E$6)/('CAN LFS Emp'!E40/'CAN LFS Emp'!E$6),"n/a")</f>
        <v>0</v>
      </c>
      <c r="F40" s="65">
        <f>IFERROR(('Tor Emp Adj'!F40/'Tor Emp Adj'!F$6)/('CAN LFS Emp'!F40/'CAN LFS Emp'!F$6),"n/a")</f>
        <v>0.59298074694522152</v>
      </c>
      <c r="G40" s="65">
        <f>IFERROR(('Tor Emp Adj'!G40/'Tor Emp Adj'!G$6)/('CAN LFS Emp'!G40/'CAN LFS Emp'!G$6),"n/a")</f>
        <v>0.6862337876882606</v>
      </c>
      <c r="H40" s="65">
        <f>IFERROR(('Tor Emp Adj'!H40/'Tor Emp Adj'!H$6)/('CAN LFS Emp'!H40/'CAN LFS Emp'!H$6),"n/a")</f>
        <v>0</v>
      </c>
      <c r="I40" s="65">
        <f>IFERROR(('Tor Emp Adj'!I40/'Tor Emp Adj'!I$6)/('CAN LFS Emp'!I40/'CAN LFS Emp'!I$6),"n/a")</f>
        <v>0</v>
      </c>
      <c r="J40" s="65">
        <f>IFERROR(('Tor Emp Adj'!J40/'Tor Emp Adj'!J$6)/('CAN LFS Emp'!J40/'CAN LFS Emp'!J$6),"n/a")</f>
        <v>0</v>
      </c>
      <c r="K40" s="65">
        <f>IFERROR(('Tor Emp Adj'!K40/'Tor Emp Adj'!K$6)/('CAN LFS Emp'!K40/'CAN LFS Emp'!K$6),"n/a")</f>
        <v>0</v>
      </c>
      <c r="L40" s="65">
        <f>IFERROR(('Tor Emp Adj'!L40/'Tor Emp Adj'!L$6)/('CAN LFS Emp'!L40/'CAN LFS Emp'!L$6),"n/a")</f>
        <v>0</v>
      </c>
      <c r="M40" s="21">
        <f>IFERROR(('Tor Emp Adj'!M40/'Tor Emp Adj'!M$6)/('CAN LFS Emp'!M40/'CAN LFS Emp'!M$6),"n/a")</f>
        <v>0</v>
      </c>
      <c r="N40" s="21">
        <f>IFERROR(('Tor Emp Adj'!N40/'Tor Emp Adj'!N$6)/('CAN LFS Emp'!N40/'CAN LFS Emp'!N$6),"n/a")</f>
        <v>0</v>
      </c>
      <c r="O40" s="21">
        <f>IFERROR(('Tor Emp Adj'!O40/'Tor Emp Adj'!O$6)/('CAN LFS Emp'!O40/'CAN LFS Emp'!O$6),"n/a")</f>
        <v>0</v>
      </c>
      <c r="P40" s="21">
        <f>IFERROR(('Tor Emp Adj'!P40/'Tor Emp Adj'!P$6)/('CAN LFS Emp'!P40/'CAN LFS Emp'!P$6),"n/a")</f>
        <v>1.0234243916948482</v>
      </c>
      <c r="Q40" s="21">
        <f>IFERROR(('Tor Emp Adj'!Q40/'Tor Emp Adj'!Q$6)/('CAN LFS Emp'!Q40/'CAN LFS Emp'!Q$6),"n/a")</f>
        <v>0</v>
      </c>
      <c r="R40" s="21">
        <f>IFERROR(('Tor Emp Adj'!R40/'Tor Emp Adj'!R$6)/('CAN LFS Emp'!R40/'CAN LFS Emp'!R$6),"n/a")</f>
        <v>0</v>
      </c>
      <c r="S40" s="21">
        <f>IFERROR(('Tor Emp Adj'!S40/'Tor Emp Adj'!S$6)/('CAN LFS Emp'!S40/'CAN LFS Emp'!S$6),"n/a")</f>
        <v>0</v>
      </c>
      <c r="T40" s="21">
        <f>IFERROR(('Tor Emp Adj'!T40/'Tor Emp Adj'!T$6)/('CAN LFS Emp'!T40/'CAN LFS Emp'!T$6),"n/a")</f>
        <v>0</v>
      </c>
      <c r="U40" s="21">
        <f>IFERROR(('Tor Emp Adj'!U40/'Tor Emp Adj'!U$6)/('CAN LFS Emp'!U40/'CAN LFS Emp'!U$6),"n/a")</f>
        <v>0</v>
      </c>
      <c r="V40" s="21">
        <f>IFERROR(('Tor Emp Adj'!V40/'Tor Emp Adj'!V$6)/('CAN LFS Emp'!V40/'CAN LFS Emp'!V$6),"n/a")</f>
        <v>0</v>
      </c>
      <c r="W40" s="21">
        <f>IFERROR(('Tor Emp Adj'!W40/'Tor Emp Adj'!W$6)/('CAN LFS Emp'!W40/'CAN LFS Emp'!W$6),"n/a")</f>
        <v>0</v>
      </c>
      <c r="X40" s="21">
        <f>IFERROR(('Tor Emp Adj'!X40/'Tor Emp Adj'!X$6)/('CAN LFS Emp'!X40/'CAN LFS Emp'!X$6),"n/a")</f>
        <v>0</v>
      </c>
      <c r="Y40" s="21">
        <f>IFERROR(('Tor Emp Adj'!Y40/'Tor Emp Adj'!Y$6)/('CAN LFS Emp'!Y40/'CAN LFS Emp'!Y$6),"n/a")</f>
        <v>0</v>
      </c>
    </row>
    <row r="41" spans="1:25" x14ac:dyDescent="0.25">
      <c r="A41" s="7" t="s">
        <v>35</v>
      </c>
      <c r="B41" s="7"/>
      <c r="C41" s="14" t="s">
        <v>192</v>
      </c>
      <c r="D41" s="65">
        <f>IFERROR(('Tor Emp Adj'!D41/'Tor Emp Adj'!D$6)/('CAN LFS Emp'!D41/'CAN LFS Emp'!D$6),"n/a")</f>
        <v>0</v>
      </c>
      <c r="E41" s="65">
        <f>IFERROR(('Tor Emp Adj'!E41/'Tor Emp Adj'!E$6)/('CAN LFS Emp'!E41/'CAN LFS Emp'!E$6),"n/a")</f>
        <v>0</v>
      </c>
      <c r="F41" s="65">
        <f>IFERROR(('Tor Emp Adj'!F41/'Tor Emp Adj'!F$6)/('CAN LFS Emp'!F41/'CAN LFS Emp'!F$6),"n/a")</f>
        <v>1.304455931316032</v>
      </c>
      <c r="G41" s="65">
        <f>IFERROR(('Tor Emp Adj'!G41/'Tor Emp Adj'!G$6)/('CAN LFS Emp'!G41/'CAN LFS Emp'!G$6),"n/a")</f>
        <v>0</v>
      </c>
      <c r="H41" s="65">
        <f>IFERROR(('Tor Emp Adj'!H41/'Tor Emp Adj'!H$6)/('CAN LFS Emp'!H41/'CAN LFS Emp'!H$6),"n/a")</f>
        <v>1.9590178769696323</v>
      </c>
      <c r="I41" s="65">
        <f>IFERROR(('Tor Emp Adj'!I41/'Tor Emp Adj'!I$6)/('CAN LFS Emp'!I41/'CAN LFS Emp'!I$6),"n/a")</f>
        <v>1.4311881693639923</v>
      </c>
      <c r="J41" s="65">
        <f>IFERROR(('Tor Emp Adj'!J41/'Tor Emp Adj'!J$6)/('CAN LFS Emp'!J41/'CAN LFS Emp'!J$6),"n/a")</f>
        <v>1.2594342490722656</v>
      </c>
      <c r="K41" s="65">
        <f>IFERROR(('Tor Emp Adj'!K41/'Tor Emp Adj'!K$6)/('CAN LFS Emp'!K41/'CAN LFS Emp'!K$6),"n/a")</f>
        <v>1.1662657835737116</v>
      </c>
      <c r="L41" s="65">
        <f>IFERROR(('Tor Emp Adj'!L41/'Tor Emp Adj'!L$6)/('CAN LFS Emp'!L41/'CAN LFS Emp'!L$6),"n/a")</f>
        <v>0.8611225299692371</v>
      </c>
      <c r="M41" s="21">
        <f>IFERROR(('Tor Emp Adj'!M41/'Tor Emp Adj'!M$6)/('CAN LFS Emp'!M41/'CAN LFS Emp'!M$6),"n/a")</f>
        <v>0</v>
      </c>
      <c r="N41" s="21">
        <f>IFERROR(('Tor Emp Adj'!N41/'Tor Emp Adj'!N$6)/('CAN LFS Emp'!N41/'CAN LFS Emp'!N$6),"n/a")</f>
        <v>1.2114648952025127</v>
      </c>
      <c r="O41" s="21">
        <f>IFERROR(('Tor Emp Adj'!O41/'Tor Emp Adj'!O$6)/('CAN LFS Emp'!O41/'CAN LFS Emp'!O$6),"n/a")</f>
        <v>0</v>
      </c>
      <c r="P41" s="21">
        <f>IFERROR(('Tor Emp Adj'!P41/'Tor Emp Adj'!P$6)/('CAN LFS Emp'!P41/'CAN LFS Emp'!P$6),"n/a")</f>
        <v>0</v>
      </c>
      <c r="Q41" s="21">
        <f>IFERROR(('Tor Emp Adj'!Q41/'Tor Emp Adj'!Q$6)/('CAN LFS Emp'!Q41/'CAN LFS Emp'!Q$6),"n/a")</f>
        <v>0</v>
      </c>
      <c r="R41" s="21">
        <f>IFERROR(('Tor Emp Adj'!R41/'Tor Emp Adj'!R$6)/('CAN LFS Emp'!R41/'CAN LFS Emp'!R$6),"n/a")</f>
        <v>0</v>
      </c>
      <c r="S41" s="21">
        <f>IFERROR(('Tor Emp Adj'!S41/'Tor Emp Adj'!S$6)/('CAN LFS Emp'!S41/'CAN LFS Emp'!S$6),"n/a")</f>
        <v>0</v>
      </c>
      <c r="T41" s="21">
        <f>IFERROR(('Tor Emp Adj'!T41/'Tor Emp Adj'!T$6)/('CAN LFS Emp'!T41/'CAN LFS Emp'!T$6),"n/a")</f>
        <v>0</v>
      </c>
      <c r="U41" s="21">
        <f>IFERROR(('Tor Emp Adj'!U41/'Tor Emp Adj'!U$6)/('CAN LFS Emp'!U41/'CAN LFS Emp'!U$6),"n/a")</f>
        <v>0</v>
      </c>
      <c r="V41" s="21">
        <f>IFERROR(('Tor Emp Adj'!V41/'Tor Emp Adj'!V$6)/('CAN LFS Emp'!V41/'CAN LFS Emp'!V$6),"n/a")</f>
        <v>0</v>
      </c>
      <c r="W41" s="21">
        <f>IFERROR(('Tor Emp Adj'!W41/'Tor Emp Adj'!W$6)/('CAN LFS Emp'!W41/'CAN LFS Emp'!W$6),"n/a")</f>
        <v>0</v>
      </c>
      <c r="X41" s="21">
        <f>IFERROR(('Tor Emp Adj'!X41/'Tor Emp Adj'!X$6)/('CAN LFS Emp'!X41/'CAN LFS Emp'!X$6),"n/a")</f>
        <v>0</v>
      </c>
      <c r="Y41" s="21">
        <f>IFERROR(('Tor Emp Adj'!Y41/'Tor Emp Adj'!Y$6)/('CAN LFS Emp'!Y41/'CAN LFS Emp'!Y$6),"n/a")</f>
        <v>2.1222914043217305</v>
      </c>
    </row>
    <row r="42" spans="1:25" x14ac:dyDescent="0.25">
      <c r="A42" s="7" t="s">
        <v>36</v>
      </c>
      <c r="B42" s="7"/>
      <c r="C42" s="14">
        <v>3254</v>
      </c>
      <c r="D42" s="65">
        <f>IFERROR(('Tor Emp Adj'!D42/'Tor Emp Adj'!D$6)/('CAN LFS Emp'!D42/'CAN LFS Emp'!D$6),"n/a")</f>
        <v>1.3768432456726878</v>
      </c>
      <c r="E42" s="65">
        <f>IFERROR(('Tor Emp Adj'!E42/'Tor Emp Adj'!E$6)/('CAN LFS Emp'!E42/'CAN LFS Emp'!E$6),"n/a")</f>
        <v>2.8831616094467769</v>
      </c>
      <c r="F42" s="65">
        <f>IFERROR(('Tor Emp Adj'!F42/'Tor Emp Adj'!F$6)/('CAN LFS Emp'!F42/'CAN LFS Emp'!F$6),"n/a")</f>
        <v>1.7504432742297473</v>
      </c>
      <c r="G42" s="65">
        <f>IFERROR(('Tor Emp Adj'!G42/'Tor Emp Adj'!G$6)/('CAN LFS Emp'!G42/'CAN LFS Emp'!G$6),"n/a")</f>
        <v>1.8713675711382511</v>
      </c>
      <c r="H42" s="65">
        <f>IFERROR(('Tor Emp Adj'!H42/'Tor Emp Adj'!H$6)/('CAN LFS Emp'!H42/'CAN LFS Emp'!H$6),"n/a")</f>
        <v>1.4784589147864771</v>
      </c>
      <c r="I42" s="65">
        <f>IFERROR(('Tor Emp Adj'!I42/'Tor Emp Adj'!I$6)/('CAN LFS Emp'!I42/'CAN LFS Emp'!I$6),"n/a")</f>
        <v>1.404301280549725</v>
      </c>
      <c r="J42" s="65">
        <f>IFERROR(('Tor Emp Adj'!J42/'Tor Emp Adj'!J$6)/('CAN LFS Emp'!J42/'CAN LFS Emp'!J$6),"n/a")</f>
        <v>1.8394998454507525</v>
      </c>
      <c r="K42" s="65">
        <f>IFERROR(('Tor Emp Adj'!K42/'Tor Emp Adj'!K$6)/('CAN LFS Emp'!K42/'CAN LFS Emp'!K$6),"n/a")</f>
        <v>1.5626781761112469</v>
      </c>
      <c r="L42" s="65">
        <f>IFERROR(('Tor Emp Adj'!L42/'Tor Emp Adj'!L$6)/('CAN LFS Emp'!L42/'CAN LFS Emp'!L$6),"n/a")</f>
        <v>2.4820665087295448</v>
      </c>
      <c r="M42" s="21">
        <f>IFERROR(('Tor Emp Adj'!M42/'Tor Emp Adj'!M$6)/('CAN LFS Emp'!M42/'CAN LFS Emp'!M$6),"n/a")</f>
        <v>2.3046604903419734</v>
      </c>
      <c r="N42" s="21">
        <f>IFERROR(('Tor Emp Adj'!N42/'Tor Emp Adj'!N$6)/('CAN LFS Emp'!N42/'CAN LFS Emp'!N$6),"n/a")</f>
        <v>1.5369424917244698</v>
      </c>
      <c r="O42" s="21">
        <f>IFERROR(('Tor Emp Adj'!O42/'Tor Emp Adj'!O$6)/('CAN LFS Emp'!O42/'CAN LFS Emp'!O$6),"n/a")</f>
        <v>1.9574764680065686</v>
      </c>
      <c r="P42" s="21">
        <f>IFERROR(('Tor Emp Adj'!P42/'Tor Emp Adj'!P$6)/('CAN LFS Emp'!P42/'CAN LFS Emp'!P$6),"n/a")</f>
        <v>1.6512945082847983</v>
      </c>
      <c r="Q42" s="21">
        <f>IFERROR(('Tor Emp Adj'!Q42/'Tor Emp Adj'!Q$6)/('CAN LFS Emp'!Q42/'CAN LFS Emp'!Q$6),"n/a")</f>
        <v>2.2145550077754739</v>
      </c>
      <c r="R42" s="21">
        <f>IFERROR(('Tor Emp Adj'!R42/'Tor Emp Adj'!R$6)/('CAN LFS Emp'!R42/'CAN LFS Emp'!R$6),"n/a")</f>
        <v>2.6340860275058575</v>
      </c>
      <c r="S42" s="21">
        <f>IFERROR(('Tor Emp Adj'!S42/'Tor Emp Adj'!S$6)/('CAN LFS Emp'!S42/'CAN LFS Emp'!S$6),"n/a")</f>
        <v>1.9639809541745183</v>
      </c>
      <c r="T42" s="21">
        <f>IFERROR(('Tor Emp Adj'!T42/'Tor Emp Adj'!T$6)/('CAN LFS Emp'!T42/'CAN LFS Emp'!T$6),"n/a")</f>
        <v>2.0843080442932056</v>
      </c>
      <c r="U42" s="21">
        <f>IFERROR(('Tor Emp Adj'!U42/'Tor Emp Adj'!U$6)/('CAN LFS Emp'!U42/'CAN LFS Emp'!U$6),"n/a")</f>
        <v>2.224901052503772</v>
      </c>
      <c r="V42" s="21">
        <f>IFERROR(('Tor Emp Adj'!V42/'Tor Emp Adj'!V$6)/('CAN LFS Emp'!V42/'CAN LFS Emp'!V$6),"n/a")</f>
        <v>1.6859419693748914</v>
      </c>
      <c r="W42" s="21">
        <f>IFERROR(('Tor Emp Adj'!W42/'Tor Emp Adj'!W$6)/('CAN LFS Emp'!W42/'CAN LFS Emp'!W$6),"n/a")</f>
        <v>1.9476746601537109</v>
      </c>
      <c r="X42" s="21">
        <f>IFERROR(('Tor Emp Adj'!X42/'Tor Emp Adj'!X$6)/('CAN LFS Emp'!X42/'CAN LFS Emp'!X$6),"n/a")</f>
        <v>1.7206572660391337</v>
      </c>
      <c r="Y42" s="21">
        <f>IFERROR(('Tor Emp Adj'!Y42/'Tor Emp Adj'!Y$6)/('CAN LFS Emp'!Y42/'CAN LFS Emp'!Y$6),"n/a")</f>
        <v>2.6282310028648719</v>
      </c>
    </row>
    <row r="43" spans="1:25" x14ac:dyDescent="0.25">
      <c r="A43" s="6" t="s">
        <v>37</v>
      </c>
      <c r="B43" s="6"/>
      <c r="C43" s="14">
        <v>326</v>
      </c>
      <c r="D43" s="65">
        <f>IFERROR(('Tor Emp Adj'!D43/'Tor Emp Adj'!D$6)/('CAN LFS Emp'!D43/'CAN LFS Emp'!D$6),"n/a")</f>
        <v>1.3545418617984502</v>
      </c>
      <c r="E43" s="65">
        <f>IFERROR(('Tor Emp Adj'!E43/'Tor Emp Adj'!E$6)/('CAN LFS Emp'!E43/'CAN LFS Emp'!E$6),"n/a")</f>
        <v>1.3844872303938682</v>
      </c>
      <c r="F43" s="65">
        <f>IFERROR(('Tor Emp Adj'!F43/'Tor Emp Adj'!F$6)/('CAN LFS Emp'!F43/'CAN LFS Emp'!F$6),"n/a")</f>
        <v>1.3818050284698162</v>
      </c>
      <c r="G43" s="65">
        <f>IFERROR(('Tor Emp Adj'!G43/'Tor Emp Adj'!G$6)/('CAN LFS Emp'!G43/'CAN LFS Emp'!G$6),"n/a")</f>
        <v>1.3643944810507798</v>
      </c>
      <c r="H43" s="65">
        <f>IFERROR(('Tor Emp Adj'!H43/'Tor Emp Adj'!H$6)/('CAN LFS Emp'!H43/'CAN LFS Emp'!H$6),"n/a")</f>
        <v>1.3007602785369896</v>
      </c>
      <c r="I43" s="65">
        <f>IFERROR(('Tor Emp Adj'!I43/'Tor Emp Adj'!I$6)/('CAN LFS Emp'!I43/'CAN LFS Emp'!I$6),"n/a")</f>
        <v>1.9636737797459936</v>
      </c>
      <c r="J43" s="65">
        <f>IFERROR(('Tor Emp Adj'!J43/'Tor Emp Adj'!J$6)/('CAN LFS Emp'!J43/'CAN LFS Emp'!J$6),"n/a")</f>
        <v>1.4964209581316461</v>
      </c>
      <c r="K43" s="65">
        <f>IFERROR(('Tor Emp Adj'!K43/'Tor Emp Adj'!K$6)/('CAN LFS Emp'!K43/'CAN LFS Emp'!K$6),"n/a")</f>
        <v>1.6277670905332082</v>
      </c>
      <c r="L43" s="65">
        <f>IFERROR(('Tor Emp Adj'!L43/'Tor Emp Adj'!L$6)/('CAN LFS Emp'!L43/'CAN LFS Emp'!L$6),"n/a")</f>
        <v>1.1539063318390073</v>
      </c>
      <c r="M43" s="21">
        <f>IFERROR(('Tor Emp Adj'!M43/'Tor Emp Adj'!M$6)/('CAN LFS Emp'!M43/'CAN LFS Emp'!M$6),"n/a")</f>
        <v>1.0635248154921386</v>
      </c>
      <c r="N43" s="21">
        <f>IFERROR(('Tor Emp Adj'!N43/'Tor Emp Adj'!N$6)/('CAN LFS Emp'!N43/'CAN LFS Emp'!N$6),"n/a")</f>
        <v>1.0490805414560047</v>
      </c>
      <c r="O43" s="21">
        <f>IFERROR(('Tor Emp Adj'!O43/'Tor Emp Adj'!O$6)/('CAN LFS Emp'!O43/'CAN LFS Emp'!O$6),"n/a")</f>
        <v>0.67266995935328266</v>
      </c>
      <c r="P43" s="21">
        <f>IFERROR(('Tor Emp Adj'!P43/'Tor Emp Adj'!P$6)/('CAN LFS Emp'!P43/'CAN LFS Emp'!P$6),"n/a")</f>
        <v>0.7926317258484612</v>
      </c>
      <c r="Q43" s="21">
        <f>IFERROR(('Tor Emp Adj'!Q43/'Tor Emp Adj'!Q$6)/('CAN LFS Emp'!Q43/'CAN LFS Emp'!Q$6),"n/a")</f>
        <v>1.0530839547785291</v>
      </c>
      <c r="R43" s="21">
        <f>IFERROR(('Tor Emp Adj'!R43/'Tor Emp Adj'!R$6)/('CAN LFS Emp'!R43/'CAN LFS Emp'!R$6),"n/a")</f>
        <v>1.0099188316401653</v>
      </c>
      <c r="S43" s="21">
        <f>IFERROR(('Tor Emp Adj'!S43/'Tor Emp Adj'!S$6)/('CAN LFS Emp'!S43/'CAN LFS Emp'!S$6),"n/a")</f>
        <v>1.1194920814511673</v>
      </c>
      <c r="T43" s="21">
        <f>IFERROR(('Tor Emp Adj'!T43/'Tor Emp Adj'!T$6)/('CAN LFS Emp'!T43/'CAN LFS Emp'!T$6),"n/a")</f>
        <v>1.1419583724331077</v>
      </c>
      <c r="U43" s="21">
        <f>IFERROR(('Tor Emp Adj'!U43/'Tor Emp Adj'!U$6)/('CAN LFS Emp'!U43/'CAN LFS Emp'!U$6),"n/a")</f>
        <v>0.97250420527736359</v>
      </c>
      <c r="V43" s="21">
        <f>IFERROR(('Tor Emp Adj'!V43/'Tor Emp Adj'!V$6)/('CAN LFS Emp'!V43/'CAN LFS Emp'!V$6),"n/a")</f>
        <v>0.89430347803825372</v>
      </c>
      <c r="W43" s="21">
        <f>IFERROR(('Tor Emp Adj'!W43/'Tor Emp Adj'!W$6)/('CAN LFS Emp'!W43/'CAN LFS Emp'!W$6),"n/a")</f>
        <v>0.7231170480001069</v>
      </c>
      <c r="X43" s="21">
        <f>IFERROR(('Tor Emp Adj'!X43/'Tor Emp Adj'!X$6)/('CAN LFS Emp'!X43/'CAN LFS Emp'!X$6),"n/a")</f>
        <v>0.71016315129647534</v>
      </c>
      <c r="Y43" s="21">
        <f>IFERROR(('Tor Emp Adj'!Y43/'Tor Emp Adj'!Y$6)/('CAN LFS Emp'!Y43/'CAN LFS Emp'!Y$6),"n/a")</f>
        <v>0.77934624075302406</v>
      </c>
    </row>
    <row r="44" spans="1:25" x14ac:dyDescent="0.25">
      <c r="A44" s="6" t="s">
        <v>38</v>
      </c>
      <c r="B44" s="6"/>
      <c r="C44" s="14">
        <v>327</v>
      </c>
      <c r="D44" s="65">
        <f>IFERROR(('Tor Emp Adj'!D44/'Tor Emp Adj'!D$6)/('CAN LFS Emp'!D44/'CAN LFS Emp'!D$6),"n/a")</f>
        <v>0.54740377603291035</v>
      </c>
      <c r="E44" s="65">
        <f>IFERROR(('Tor Emp Adj'!E44/'Tor Emp Adj'!E$6)/('CAN LFS Emp'!E44/'CAN LFS Emp'!E$6),"n/a")</f>
        <v>0.62002722225597307</v>
      </c>
      <c r="F44" s="65">
        <f>IFERROR(('Tor Emp Adj'!F44/'Tor Emp Adj'!F$6)/('CAN LFS Emp'!F44/'CAN LFS Emp'!F$6),"n/a")</f>
        <v>0.67728804203799919</v>
      </c>
      <c r="G44" s="65">
        <f>IFERROR(('Tor Emp Adj'!G44/'Tor Emp Adj'!G$6)/('CAN LFS Emp'!G44/'CAN LFS Emp'!G$6),"n/a")</f>
        <v>0.46253774409751491</v>
      </c>
      <c r="H44" s="65">
        <f>IFERROR(('Tor Emp Adj'!H44/'Tor Emp Adj'!H$6)/('CAN LFS Emp'!H44/'CAN LFS Emp'!H$6),"n/a")</f>
        <v>1.060900854558616</v>
      </c>
      <c r="I44" s="65">
        <f>IFERROR(('Tor Emp Adj'!I44/'Tor Emp Adj'!I$6)/('CAN LFS Emp'!I44/'CAN LFS Emp'!I$6),"n/a")</f>
        <v>0.60387325925175594</v>
      </c>
      <c r="J44" s="65">
        <f>IFERROR(('Tor Emp Adj'!J44/'Tor Emp Adj'!J$6)/('CAN LFS Emp'!J44/'CAN LFS Emp'!J$6),"n/a")</f>
        <v>0.49872976457683282</v>
      </c>
      <c r="K44" s="65">
        <f>IFERROR(('Tor Emp Adj'!K44/'Tor Emp Adj'!K$6)/('CAN LFS Emp'!K44/'CAN LFS Emp'!K$6),"n/a")</f>
        <v>0.82647873316713982</v>
      </c>
      <c r="L44" s="65">
        <f>IFERROR(('Tor Emp Adj'!L44/'Tor Emp Adj'!L$6)/('CAN LFS Emp'!L44/'CAN LFS Emp'!L$6),"n/a")</f>
        <v>0.55138842268298838</v>
      </c>
      <c r="M44" s="21">
        <f>IFERROR(('Tor Emp Adj'!M44/'Tor Emp Adj'!M$6)/('CAN LFS Emp'!M44/'CAN LFS Emp'!M$6),"n/a")</f>
        <v>0.36625535812274052</v>
      </c>
      <c r="N44" s="21">
        <f>IFERROR(('Tor Emp Adj'!N44/'Tor Emp Adj'!N$6)/('CAN LFS Emp'!N44/'CAN LFS Emp'!N$6),"n/a")</f>
        <v>0.97203564432470768</v>
      </c>
      <c r="O44" s="21">
        <f>IFERROR(('Tor Emp Adj'!O44/'Tor Emp Adj'!O$6)/('CAN LFS Emp'!O44/'CAN LFS Emp'!O$6),"n/a")</f>
        <v>0.75562895444701161</v>
      </c>
      <c r="P44" s="21">
        <f>IFERROR(('Tor Emp Adj'!P44/'Tor Emp Adj'!P$6)/('CAN LFS Emp'!P44/'CAN LFS Emp'!P$6),"n/a")</f>
        <v>0</v>
      </c>
      <c r="Q44" s="21">
        <f>IFERROR(('Tor Emp Adj'!Q44/'Tor Emp Adj'!Q$6)/('CAN LFS Emp'!Q44/'CAN LFS Emp'!Q$6),"n/a")</f>
        <v>0.40545675094942546</v>
      </c>
      <c r="R44" s="21">
        <f>IFERROR(('Tor Emp Adj'!R44/'Tor Emp Adj'!R$6)/('CAN LFS Emp'!R44/'CAN LFS Emp'!R$6),"n/a")</f>
        <v>0.4156967555417127</v>
      </c>
      <c r="S44" s="21">
        <f>IFERROR(('Tor Emp Adj'!S44/'Tor Emp Adj'!S$6)/('CAN LFS Emp'!S44/'CAN LFS Emp'!S$6),"n/a")</f>
        <v>0.46792995905938789</v>
      </c>
      <c r="T44" s="21">
        <f>IFERROR(('Tor Emp Adj'!T44/'Tor Emp Adj'!T$6)/('CAN LFS Emp'!T44/'CAN LFS Emp'!T$6),"n/a")</f>
        <v>0.49800879876800613</v>
      </c>
      <c r="U44" s="21">
        <f>IFERROR(('Tor Emp Adj'!U44/'Tor Emp Adj'!U$6)/('CAN LFS Emp'!U44/'CAN LFS Emp'!U$6),"n/a")</f>
        <v>0.79110834589712908</v>
      </c>
      <c r="V44" s="21">
        <f>IFERROR(('Tor Emp Adj'!V44/'Tor Emp Adj'!V$6)/('CAN LFS Emp'!V44/'CAN LFS Emp'!V$6),"n/a")</f>
        <v>0.42886306584380485</v>
      </c>
      <c r="W44" s="21">
        <f>IFERROR(('Tor Emp Adj'!W44/'Tor Emp Adj'!W$6)/('CAN LFS Emp'!W44/'CAN LFS Emp'!W$6),"n/a")</f>
        <v>0.63533399607372343</v>
      </c>
      <c r="X44" s="21">
        <f>IFERROR(('Tor Emp Adj'!X44/'Tor Emp Adj'!X$6)/('CAN LFS Emp'!X44/'CAN LFS Emp'!X$6),"n/a")</f>
        <v>0.82183928401240658</v>
      </c>
      <c r="Y44" s="21">
        <f>IFERROR(('Tor Emp Adj'!Y44/'Tor Emp Adj'!Y$6)/('CAN LFS Emp'!Y44/'CAN LFS Emp'!Y$6),"n/a")</f>
        <v>0</v>
      </c>
    </row>
    <row r="45" spans="1:25" x14ac:dyDescent="0.25">
      <c r="A45" s="6" t="s">
        <v>39</v>
      </c>
      <c r="B45" s="6"/>
      <c r="C45" s="14">
        <v>331</v>
      </c>
      <c r="D45" s="65">
        <f>IFERROR(('Tor Emp Adj'!D45/'Tor Emp Adj'!D$6)/('CAN LFS Emp'!D45/'CAN LFS Emp'!D$6),"n/a")</f>
        <v>0.33062596417056389</v>
      </c>
      <c r="E45" s="65">
        <f>IFERROR(('Tor Emp Adj'!E45/'Tor Emp Adj'!E$6)/('CAN LFS Emp'!E45/'CAN LFS Emp'!E$6),"n/a")</f>
        <v>0.37665235492757498</v>
      </c>
      <c r="F45" s="65">
        <f>IFERROR(('Tor Emp Adj'!F45/'Tor Emp Adj'!F$6)/('CAN LFS Emp'!F45/'CAN LFS Emp'!F$6),"n/a")</f>
        <v>0.40000989711001406</v>
      </c>
      <c r="G45" s="65">
        <f>IFERROR(('Tor Emp Adj'!G45/'Tor Emp Adj'!G$6)/('CAN LFS Emp'!G45/'CAN LFS Emp'!G$6),"n/a")</f>
        <v>0.34251131754727093</v>
      </c>
      <c r="H45" s="65">
        <f>IFERROR(('Tor Emp Adj'!H45/'Tor Emp Adj'!H$6)/('CAN LFS Emp'!H45/'CAN LFS Emp'!H$6),"n/a")</f>
        <v>0.64417081443958446</v>
      </c>
      <c r="I45" s="65">
        <f>IFERROR(('Tor Emp Adj'!I45/'Tor Emp Adj'!I$6)/('CAN LFS Emp'!I45/'CAN LFS Emp'!I$6),"n/a")</f>
        <v>0.44006826495117829</v>
      </c>
      <c r="J45" s="65">
        <f>IFERROR(('Tor Emp Adj'!J45/'Tor Emp Adj'!J$6)/('CAN LFS Emp'!J45/'CAN LFS Emp'!J$6),"n/a")</f>
        <v>0.24794133117667183</v>
      </c>
      <c r="K45" s="65">
        <f>IFERROR(('Tor Emp Adj'!K45/'Tor Emp Adj'!K$6)/('CAN LFS Emp'!K45/'CAN LFS Emp'!K$6),"n/a")</f>
        <v>0.22734456360778513</v>
      </c>
      <c r="L45" s="65">
        <f>IFERROR(('Tor Emp Adj'!L45/'Tor Emp Adj'!L$6)/('CAN LFS Emp'!L45/'CAN LFS Emp'!L$6),"n/a")</f>
        <v>0.27732531083266965</v>
      </c>
      <c r="M45" s="21">
        <f>IFERROR(('Tor Emp Adj'!M45/'Tor Emp Adj'!M$6)/('CAN LFS Emp'!M45/'CAN LFS Emp'!M$6),"n/a")</f>
        <v>0.23558555814882953</v>
      </c>
      <c r="N45" s="21">
        <f>IFERROR(('Tor Emp Adj'!N45/'Tor Emp Adj'!N$6)/('CAN LFS Emp'!N45/'CAN LFS Emp'!N$6),"n/a")</f>
        <v>0</v>
      </c>
      <c r="O45" s="21">
        <f>IFERROR(('Tor Emp Adj'!O45/'Tor Emp Adj'!O$6)/('CAN LFS Emp'!O45/'CAN LFS Emp'!O$6),"n/a")</f>
        <v>0.41301133718672811</v>
      </c>
      <c r="P45" s="21">
        <f>IFERROR(('Tor Emp Adj'!P45/'Tor Emp Adj'!P$6)/('CAN LFS Emp'!P45/'CAN LFS Emp'!P$6),"n/a")</f>
        <v>0</v>
      </c>
      <c r="Q45" s="21">
        <f>IFERROR(('Tor Emp Adj'!Q45/'Tor Emp Adj'!Q$6)/('CAN LFS Emp'!Q45/'CAN LFS Emp'!Q$6),"n/a")</f>
        <v>0</v>
      </c>
      <c r="R45" s="21">
        <f>IFERROR(('Tor Emp Adj'!R45/'Tor Emp Adj'!R$6)/('CAN LFS Emp'!R45/'CAN LFS Emp'!R$6),"n/a")</f>
        <v>0</v>
      </c>
      <c r="S45" s="21">
        <f>IFERROR(('Tor Emp Adj'!S45/'Tor Emp Adj'!S$6)/('CAN LFS Emp'!S45/'CAN LFS Emp'!S$6),"n/a")</f>
        <v>0.17873525374093657</v>
      </c>
      <c r="T45" s="21">
        <f>IFERROR(('Tor Emp Adj'!T45/'Tor Emp Adj'!T$6)/('CAN LFS Emp'!T45/'CAN LFS Emp'!T$6),"n/a")</f>
        <v>0.21038530912089848</v>
      </c>
      <c r="U45" s="21">
        <f>IFERROR(('Tor Emp Adj'!U45/'Tor Emp Adj'!U$6)/('CAN LFS Emp'!U45/'CAN LFS Emp'!U$6),"n/a")</f>
        <v>0.39068105091188055</v>
      </c>
      <c r="V45" s="21">
        <f>IFERROR(('Tor Emp Adj'!V45/'Tor Emp Adj'!V$6)/('CAN LFS Emp'!V45/'CAN LFS Emp'!V$6),"n/a")</f>
        <v>0.22787418289191033</v>
      </c>
      <c r="W45" s="21">
        <f>IFERROR(('Tor Emp Adj'!W45/'Tor Emp Adj'!W$6)/('CAN LFS Emp'!W45/'CAN LFS Emp'!W$6),"n/a")</f>
        <v>0.20797953636919028</v>
      </c>
      <c r="X45" s="21">
        <f>IFERROR(('Tor Emp Adj'!X45/'Tor Emp Adj'!X$6)/('CAN LFS Emp'!X45/'CAN LFS Emp'!X$6),"n/a")</f>
        <v>0.33647263491945989</v>
      </c>
      <c r="Y45" s="21">
        <f>IFERROR(('Tor Emp Adj'!Y45/'Tor Emp Adj'!Y$6)/('CAN LFS Emp'!Y45/'CAN LFS Emp'!Y$6),"n/a")</f>
        <v>0</v>
      </c>
    </row>
    <row r="46" spans="1:25" x14ac:dyDescent="0.25">
      <c r="A46" s="6" t="s">
        <v>40</v>
      </c>
      <c r="B46" s="6"/>
      <c r="C46" s="14">
        <v>332</v>
      </c>
      <c r="D46" s="65">
        <f>IFERROR(('Tor Emp Adj'!D46/'Tor Emp Adj'!D$6)/('CAN LFS Emp'!D46/'CAN LFS Emp'!D$6),"n/a")</f>
        <v>1.1562113933817724</v>
      </c>
      <c r="E46" s="65">
        <f>IFERROR(('Tor Emp Adj'!E46/'Tor Emp Adj'!E$6)/('CAN LFS Emp'!E46/'CAN LFS Emp'!E$6),"n/a")</f>
        <v>1.2292092942012665</v>
      </c>
      <c r="F46" s="65">
        <f>IFERROR(('Tor Emp Adj'!F46/'Tor Emp Adj'!F$6)/('CAN LFS Emp'!F46/'CAN LFS Emp'!F$6),"n/a")</f>
        <v>0.90244179131086288</v>
      </c>
      <c r="G46" s="65">
        <f>IFERROR(('Tor Emp Adj'!G46/'Tor Emp Adj'!G$6)/('CAN LFS Emp'!G46/'CAN LFS Emp'!G$6),"n/a")</f>
        <v>0.97544729381630557</v>
      </c>
      <c r="H46" s="65">
        <f>IFERROR(('Tor Emp Adj'!H46/'Tor Emp Adj'!H$6)/('CAN LFS Emp'!H46/'CAN LFS Emp'!H$6),"n/a")</f>
        <v>0.77162936440701357</v>
      </c>
      <c r="I46" s="65">
        <f>IFERROR(('Tor Emp Adj'!I46/'Tor Emp Adj'!I$6)/('CAN LFS Emp'!I46/'CAN LFS Emp'!I$6),"n/a")</f>
        <v>0.97660514102652851</v>
      </c>
      <c r="J46" s="65">
        <f>IFERROR(('Tor Emp Adj'!J46/'Tor Emp Adj'!J$6)/('CAN LFS Emp'!J46/'CAN LFS Emp'!J$6),"n/a")</f>
        <v>0.89812660543709166</v>
      </c>
      <c r="K46" s="65">
        <f>IFERROR(('Tor Emp Adj'!K46/'Tor Emp Adj'!K$6)/('CAN LFS Emp'!K46/'CAN LFS Emp'!K$6),"n/a")</f>
        <v>0.98982594663130841</v>
      </c>
      <c r="L46" s="65">
        <f>IFERROR(('Tor Emp Adj'!L46/'Tor Emp Adj'!L$6)/('CAN LFS Emp'!L46/'CAN LFS Emp'!L$6),"n/a")</f>
        <v>0.68731743418433922</v>
      </c>
      <c r="M46" s="21">
        <f>IFERROR(('Tor Emp Adj'!M46/'Tor Emp Adj'!M$6)/('CAN LFS Emp'!M46/'CAN LFS Emp'!M$6),"n/a")</f>
        <v>0.80519364246409675</v>
      </c>
      <c r="N46" s="21">
        <f>IFERROR(('Tor Emp Adj'!N46/'Tor Emp Adj'!N$6)/('CAN LFS Emp'!N46/'CAN LFS Emp'!N$6),"n/a")</f>
        <v>0.57292621991504888</v>
      </c>
      <c r="O46" s="21">
        <f>IFERROR(('Tor Emp Adj'!O46/'Tor Emp Adj'!O$6)/('CAN LFS Emp'!O46/'CAN LFS Emp'!O$6),"n/a")</f>
        <v>0.63090890875737293</v>
      </c>
      <c r="P46" s="21">
        <f>IFERROR(('Tor Emp Adj'!P46/'Tor Emp Adj'!P$6)/('CAN LFS Emp'!P46/'CAN LFS Emp'!P$6),"n/a")</f>
        <v>0.61938398324624089</v>
      </c>
      <c r="Q46" s="21">
        <f>IFERROR(('Tor Emp Adj'!Q46/'Tor Emp Adj'!Q$6)/('CAN LFS Emp'!Q46/'CAN LFS Emp'!Q$6),"n/a")</f>
        <v>0.42339196376210075</v>
      </c>
      <c r="R46" s="21">
        <f>IFERROR(('Tor Emp Adj'!R46/'Tor Emp Adj'!R$6)/('CAN LFS Emp'!R46/'CAN LFS Emp'!R$6),"n/a")</f>
        <v>0.68046078855120484</v>
      </c>
      <c r="S46" s="21">
        <f>IFERROR(('Tor Emp Adj'!S46/'Tor Emp Adj'!S$6)/('CAN LFS Emp'!S46/'CAN LFS Emp'!S$6),"n/a")</f>
        <v>0.44086996993561239</v>
      </c>
      <c r="T46" s="21">
        <f>IFERROR(('Tor Emp Adj'!T46/'Tor Emp Adj'!T$6)/('CAN LFS Emp'!T46/'CAN LFS Emp'!T$6),"n/a")</f>
        <v>0.77845835729900037</v>
      </c>
      <c r="U46" s="21">
        <f>IFERROR(('Tor Emp Adj'!U46/'Tor Emp Adj'!U$6)/('CAN LFS Emp'!U46/'CAN LFS Emp'!U$6),"n/a")</f>
        <v>0.60301160683796318</v>
      </c>
      <c r="V46" s="21">
        <f>IFERROR(('Tor Emp Adj'!V46/'Tor Emp Adj'!V$6)/('CAN LFS Emp'!V46/'CAN LFS Emp'!V$6),"n/a")</f>
        <v>0.71812945236009207</v>
      </c>
      <c r="W46" s="21">
        <f>IFERROR(('Tor Emp Adj'!W46/'Tor Emp Adj'!W$6)/('CAN LFS Emp'!W46/'CAN LFS Emp'!W$6),"n/a")</f>
        <v>0.48267252279468248</v>
      </c>
      <c r="X46" s="21">
        <f>IFERROR(('Tor Emp Adj'!X46/'Tor Emp Adj'!X$6)/('CAN LFS Emp'!X46/'CAN LFS Emp'!X$6),"n/a")</f>
        <v>0.50564760183161717</v>
      </c>
      <c r="Y46" s="21">
        <f>IFERROR(('Tor Emp Adj'!Y46/'Tor Emp Adj'!Y$6)/('CAN LFS Emp'!Y46/'CAN LFS Emp'!Y$6),"n/a")</f>
        <v>0.50369128354691517</v>
      </c>
    </row>
    <row r="47" spans="1:25" x14ac:dyDescent="0.25">
      <c r="A47" s="6" t="s">
        <v>41</v>
      </c>
      <c r="B47" s="6"/>
      <c r="C47" s="14">
        <v>333</v>
      </c>
      <c r="D47" s="65">
        <f>IFERROR(('Tor Emp Adj'!D47/'Tor Emp Adj'!D$6)/('CAN LFS Emp'!D47/'CAN LFS Emp'!D$6),"n/a")</f>
        <v>0.96052498430576549</v>
      </c>
      <c r="E47" s="65">
        <f>IFERROR(('Tor Emp Adj'!E47/'Tor Emp Adj'!E$6)/('CAN LFS Emp'!E47/'CAN LFS Emp'!E$6),"n/a")</f>
        <v>0.99522574843272926</v>
      </c>
      <c r="F47" s="65">
        <f>IFERROR(('Tor Emp Adj'!F47/'Tor Emp Adj'!F$6)/('CAN LFS Emp'!F47/'CAN LFS Emp'!F$6),"n/a")</f>
        <v>0.95571092392544388</v>
      </c>
      <c r="G47" s="65">
        <f>IFERROR(('Tor Emp Adj'!G47/'Tor Emp Adj'!G$6)/('CAN LFS Emp'!G47/'CAN LFS Emp'!G$6),"n/a")</f>
        <v>0.79698108279926394</v>
      </c>
      <c r="H47" s="65">
        <f>IFERROR(('Tor Emp Adj'!H47/'Tor Emp Adj'!H$6)/('CAN LFS Emp'!H47/'CAN LFS Emp'!H$6),"n/a")</f>
        <v>1.0722135390820042</v>
      </c>
      <c r="I47" s="65">
        <f>IFERROR(('Tor Emp Adj'!I47/'Tor Emp Adj'!I$6)/('CAN LFS Emp'!I47/'CAN LFS Emp'!I$6),"n/a")</f>
        <v>1.0658458431458659</v>
      </c>
      <c r="J47" s="65">
        <f>IFERROR(('Tor Emp Adj'!J47/'Tor Emp Adj'!J$6)/('CAN LFS Emp'!J47/'CAN LFS Emp'!J$6),"n/a")</f>
        <v>0.68049441097072871</v>
      </c>
      <c r="K47" s="65">
        <f>IFERROR(('Tor Emp Adj'!K47/'Tor Emp Adj'!K$6)/('CAN LFS Emp'!K47/'CAN LFS Emp'!K$6),"n/a")</f>
        <v>0.77908386913498717</v>
      </c>
      <c r="L47" s="65">
        <f>IFERROR(('Tor Emp Adj'!L47/'Tor Emp Adj'!L$6)/('CAN LFS Emp'!L47/'CAN LFS Emp'!L$6),"n/a")</f>
        <v>0.53804378321867286</v>
      </c>
      <c r="M47" s="21">
        <f>IFERROR(('Tor Emp Adj'!M47/'Tor Emp Adj'!M$6)/('CAN LFS Emp'!M47/'CAN LFS Emp'!M$6),"n/a")</f>
        <v>0.43425829554533185</v>
      </c>
      <c r="N47" s="21">
        <f>IFERROR(('Tor Emp Adj'!N47/'Tor Emp Adj'!N$6)/('CAN LFS Emp'!N47/'CAN LFS Emp'!N$6),"n/a")</f>
        <v>0.51343505460590211</v>
      </c>
      <c r="O47" s="21">
        <f>IFERROR(('Tor Emp Adj'!O47/'Tor Emp Adj'!O$6)/('CAN LFS Emp'!O47/'CAN LFS Emp'!O$6),"n/a")</f>
        <v>0.48633336369625746</v>
      </c>
      <c r="P47" s="21">
        <f>IFERROR(('Tor Emp Adj'!P47/'Tor Emp Adj'!P$6)/('CAN LFS Emp'!P47/'CAN LFS Emp'!P$6),"n/a")</f>
        <v>0.58923197800184501</v>
      </c>
      <c r="Q47" s="21">
        <f>IFERROR(('Tor Emp Adj'!Q47/'Tor Emp Adj'!Q$6)/('CAN LFS Emp'!Q47/'CAN LFS Emp'!Q$6),"n/a")</f>
        <v>0.28313794637535428</v>
      </c>
      <c r="R47" s="21">
        <f>IFERROR(('Tor Emp Adj'!R47/'Tor Emp Adj'!R$6)/('CAN LFS Emp'!R47/'CAN LFS Emp'!R$6),"n/a")</f>
        <v>0.4460216379388055</v>
      </c>
      <c r="S47" s="21">
        <f>IFERROR(('Tor Emp Adj'!S47/'Tor Emp Adj'!S$6)/('CAN LFS Emp'!S47/'CAN LFS Emp'!S$6),"n/a")</f>
        <v>0.43664402183070616</v>
      </c>
      <c r="T47" s="21">
        <f>IFERROR(('Tor Emp Adj'!T47/'Tor Emp Adj'!T$6)/('CAN LFS Emp'!T47/'CAN LFS Emp'!T$6),"n/a")</f>
        <v>0.53259930013097334</v>
      </c>
      <c r="U47" s="21">
        <f>IFERROR(('Tor Emp Adj'!U47/'Tor Emp Adj'!U$6)/('CAN LFS Emp'!U47/'CAN LFS Emp'!U$6),"n/a")</f>
        <v>0.46223001062925795</v>
      </c>
      <c r="V47" s="21">
        <f>IFERROR(('Tor Emp Adj'!V47/'Tor Emp Adj'!V$6)/('CAN LFS Emp'!V47/'CAN LFS Emp'!V$6),"n/a")</f>
        <v>0.37497720704932264</v>
      </c>
      <c r="W47" s="21">
        <f>IFERROR(('Tor Emp Adj'!W47/'Tor Emp Adj'!W$6)/('CAN LFS Emp'!W47/'CAN LFS Emp'!W$6),"n/a")</f>
        <v>0.35260566410366839</v>
      </c>
      <c r="X47" s="21">
        <f>IFERROR(('Tor Emp Adj'!X47/'Tor Emp Adj'!X$6)/('CAN LFS Emp'!X47/'CAN LFS Emp'!X$6),"n/a")</f>
        <v>0.23209194857271381</v>
      </c>
      <c r="Y47" s="21">
        <f>IFERROR(('Tor Emp Adj'!Y47/'Tor Emp Adj'!Y$6)/('CAN LFS Emp'!Y47/'CAN LFS Emp'!Y$6),"n/a")</f>
        <v>0.26187886011211203</v>
      </c>
    </row>
    <row r="48" spans="1:25" x14ac:dyDescent="0.25">
      <c r="A48" s="7" t="s">
        <v>42</v>
      </c>
      <c r="B48" s="7"/>
      <c r="C48" s="14">
        <v>3336</v>
      </c>
      <c r="D48" s="65">
        <f>IFERROR(('Tor Emp Adj'!D48/'Tor Emp Adj'!D$6)/('CAN LFS Emp'!D48/'CAN LFS Emp'!D$6),"n/a")</f>
        <v>0</v>
      </c>
      <c r="E48" s="65">
        <f>IFERROR(('Tor Emp Adj'!E48/'Tor Emp Adj'!E$6)/('CAN LFS Emp'!E48/'CAN LFS Emp'!E$6),"n/a")</f>
        <v>0</v>
      </c>
      <c r="F48" s="65">
        <f>IFERROR(('Tor Emp Adj'!F48/'Tor Emp Adj'!F$6)/('CAN LFS Emp'!F48/'CAN LFS Emp'!F$6),"n/a")</f>
        <v>0</v>
      </c>
      <c r="G48" s="65">
        <f>IFERROR(('Tor Emp Adj'!G48/'Tor Emp Adj'!G$6)/('CAN LFS Emp'!G48/'CAN LFS Emp'!G$6),"n/a")</f>
        <v>0</v>
      </c>
      <c r="H48" s="65">
        <f>IFERROR(('Tor Emp Adj'!H48/'Tor Emp Adj'!H$6)/('CAN LFS Emp'!H48/'CAN LFS Emp'!H$6),"n/a")</f>
        <v>0</v>
      </c>
      <c r="I48" s="65">
        <f>IFERROR(('Tor Emp Adj'!I48/'Tor Emp Adj'!I$6)/('CAN LFS Emp'!I48/'CAN LFS Emp'!I$6),"n/a")</f>
        <v>0</v>
      </c>
      <c r="J48" s="65">
        <f>IFERROR(('Tor Emp Adj'!J48/'Tor Emp Adj'!J$6)/('CAN LFS Emp'!J48/'CAN LFS Emp'!J$6),"n/a")</f>
        <v>0</v>
      </c>
      <c r="K48" s="65">
        <f>IFERROR(('Tor Emp Adj'!K48/'Tor Emp Adj'!K$6)/('CAN LFS Emp'!K48/'CAN LFS Emp'!K$6),"n/a")</f>
        <v>0</v>
      </c>
      <c r="L48" s="65">
        <f>IFERROR(('Tor Emp Adj'!L48/'Tor Emp Adj'!L$6)/('CAN LFS Emp'!L48/'CAN LFS Emp'!L$6),"n/a")</f>
        <v>0</v>
      </c>
      <c r="M48" s="21">
        <f>IFERROR(('Tor Emp Adj'!M48/'Tor Emp Adj'!M$6)/('CAN LFS Emp'!M48/'CAN LFS Emp'!M$6),"n/a")</f>
        <v>0</v>
      </c>
      <c r="N48" s="21">
        <f>IFERROR(('Tor Emp Adj'!N48/'Tor Emp Adj'!N$6)/('CAN LFS Emp'!N48/'CAN LFS Emp'!N$6),"n/a")</f>
        <v>0</v>
      </c>
      <c r="O48" s="21">
        <f>IFERROR(('Tor Emp Adj'!O48/'Tor Emp Adj'!O$6)/('CAN LFS Emp'!O48/'CAN LFS Emp'!O$6),"n/a")</f>
        <v>0</v>
      </c>
      <c r="P48" s="21">
        <f>IFERROR(('Tor Emp Adj'!P48/'Tor Emp Adj'!P$6)/('CAN LFS Emp'!P48/'CAN LFS Emp'!P$6),"n/a")</f>
        <v>0</v>
      </c>
      <c r="Q48" s="21">
        <f>IFERROR(('Tor Emp Adj'!Q48/'Tor Emp Adj'!Q$6)/('CAN LFS Emp'!Q48/'CAN LFS Emp'!Q$6),"n/a")</f>
        <v>0</v>
      </c>
      <c r="R48" s="21">
        <f>IFERROR(('Tor Emp Adj'!R48/'Tor Emp Adj'!R$6)/('CAN LFS Emp'!R48/'CAN LFS Emp'!R$6),"n/a")</f>
        <v>0</v>
      </c>
      <c r="S48" s="21">
        <f>IFERROR(('Tor Emp Adj'!S48/'Tor Emp Adj'!S$6)/('CAN LFS Emp'!S48/'CAN LFS Emp'!S$6),"n/a")</f>
        <v>0</v>
      </c>
      <c r="T48" s="21">
        <f>IFERROR(('Tor Emp Adj'!T48/'Tor Emp Adj'!T$6)/('CAN LFS Emp'!T48/'CAN LFS Emp'!T$6),"n/a")</f>
        <v>0</v>
      </c>
      <c r="U48" s="21">
        <f>IFERROR(('Tor Emp Adj'!U48/'Tor Emp Adj'!U$6)/('CAN LFS Emp'!U48/'CAN LFS Emp'!U$6),"n/a")</f>
        <v>0</v>
      </c>
      <c r="V48" s="21">
        <f>IFERROR(('Tor Emp Adj'!V48/'Tor Emp Adj'!V$6)/('CAN LFS Emp'!V48/'CAN LFS Emp'!V$6),"n/a")</f>
        <v>0</v>
      </c>
      <c r="W48" s="21">
        <f>IFERROR(('Tor Emp Adj'!W48/'Tor Emp Adj'!W$6)/('CAN LFS Emp'!W48/'CAN LFS Emp'!W$6),"n/a")</f>
        <v>0</v>
      </c>
      <c r="X48" s="21">
        <f>IFERROR(('Tor Emp Adj'!X48/'Tor Emp Adj'!X$6)/('CAN LFS Emp'!X48/'CAN LFS Emp'!X$6),"n/a")</f>
        <v>0</v>
      </c>
      <c r="Y48" s="21">
        <f>IFERROR(('Tor Emp Adj'!Y48/'Tor Emp Adj'!Y$6)/('CAN LFS Emp'!Y48/'CAN LFS Emp'!Y$6),"n/a")</f>
        <v>0</v>
      </c>
    </row>
    <row r="49" spans="1:25" x14ac:dyDescent="0.25">
      <c r="A49" s="6" t="s">
        <v>43</v>
      </c>
      <c r="B49" s="6"/>
      <c r="C49" s="14">
        <v>334</v>
      </c>
      <c r="D49" s="65">
        <f>IFERROR(('Tor Emp Adj'!D49/'Tor Emp Adj'!D$6)/('CAN LFS Emp'!D49/'CAN LFS Emp'!D$6),"n/a")</f>
        <v>1.9176466705116657</v>
      </c>
      <c r="E49" s="65">
        <f>IFERROR(('Tor Emp Adj'!E49/'Tor Emp Adj'!E$6)/('CAN LFS Emp'!E49/'CAN LFS Emp'!E$6),"n/a")</f>
        <v>1.6315225253762033</v>
      </c>
      <c r="F49" s="65">
        <f>IFERROR(('Tor Emp Adj'!F49/'Tor Emp Adj'!F$6)/('CAN LFS Emp'!F49/'CAN LFS Emp'!F$6),"n/a")</f>
        <v>1.8047117674780242</v>
      </c>
      <c r="G49" s="65">
        <f>IFERROR(('Tor Emp Adj'!G49/'Tor Emp Adj'!G$6)/('CAN LFS Emp'!G49/'CAN LFS Emp'!G$6),"n/a")</f>
        <v>1.5404360413623892</v>
      </c>
      <c r="H49" s="65">
        <f>IFERROR(('Tor Emp Adj'!H49/'Tor Emp Adj'!H$6)/('CAN LFS Emp'!H49/'CAN LFS Emp'!H$6),"n/a")</f>
        <v>1.7073618752806912</v>
      </c>
      <c r="I49" s="65">
        <f>IFERROR(('Tor Emp Adj'!I49/'Tor Emp Adj'!I$6)/('CAN LFS Emp'!I49/'CAN LFS Emp'!I$6),"n/a")</f>
        <v>2.0879663378088833</v>
      </c>
      <c r="J49" s="65">
        <f>IFERROR(('Tor Emp Adj'!J49/'Tor Emp Adj'!J$6)/('CAN LFS Emp'!J49/'CAN LFS Emp'!J$6),"n/a")</f>
        <v>2.2502076955765551</v>
      </c>
      <c r="K49" s="65">
        <f>IFERROR(('Tor Emp Adj'!K49/'Tor Emp Adj'!K$6)/('CAN LFS Emp'!K49/'CAN LFS Emp'!K$6),"n/a")</f>
        <v>1.8873821558623762</v>
      </c>
      <c r="L49" s="65">
        <f>IFERROR(('Tor Emp Adj'!L49/'Tor Emp Adj'!L$6)/('CAN LFS Emp'!L49/'CAN LFS Emp'!L$6),"n/a")</f>
        <v>1.3614657372869465</v>
      </c>
      <c r="M49" s="21">
        <f>IFERROR(('Tor Emp Adj'!M49/'Tor Emp Adj'!M$6)/('CAN LFS Emp'!M49/'CAN LFS Emp'!M$6),"n/a")</f>
        <v>1.1974078788359481</v>
      </c>
      <c r="N49" s="21">
        <f>IFERROR(('Tor Emp Adj'!N49/'Tor Emp Adj'!N$6)/('CAN LFS Emp'!N49/'CAN LFS Emp'!N$6),"n/a")</f>
        <v>1.0831951167360858</v>
      </c>
      <c r="O49" s="21">
        <f>IFERROR(('Tor Emp Adj'!O49/'Tor Emp Adj'!O$6)/('CAN LFS Emp'!O49/'CAN LFS Emp'!O$6),"n/a")</f>
        <v>0.92806065895570611</v>
      </c>
      <c r="P49" s="21">
        <f>IFERROR(('Tor Emp Adj'!P49/'Tor Emp Adj'!P$6)/('CAN LFS Emp'!P49/'CAN LFS Emp'!P$6),"n/a")</f>
        <v>1.1498253603465125</v>
      </c>
      <c r="Q49" s="21">
        <f>IFERROR(('Tor Emp Adj'!Q49/'Tor Emp Adj'!Q$6)/('CAN LFS Emp'!Q49/'CAN LFS Emp'!Q$6),"n/a")</f>
        <v>1.4035677926008652</v>
      </c>
      <c r="R49" s="21">
        <f>IFERROR(('Tor Emp Adj'!R49/'Tor Emp Adj'!R$6)/('CAN LFS Emp'!R49/'CAN LFS Emp'!R$6),"n/a")</f>
        <v>1.1553093859282491</v>
      </c>
      <c r="S49" s="21">
        <f>IFERROR(('Tor Emp Adj'!S49/'Tor Emp Adj'!S$6)/('CAN LFS Emp'!S49/'CAN LFS Emp'!S$6),"n/a")</f>
        <v>1.4856911820397132</v>
      </c>
      <c r="T49" s="21">
        <f>IFERROR(('Tor Emp Adj'!T49/'Tor Emp Adj'!T$6)/('CAN LFS Emp'!T49/'CAN LFS Emp'!T$6),"n/a")</f>
        <v>1.1904963292489759</v>
      </c>
      <c r="U49" s="21">
        <f>IFERROR(('Tor Emp Adj'!U49/'Tor Emp Adj'!U$6)/('CAN LFS Emp'!U49/'CAN LFS Emp'!U$6),"n/a")</f>
        <v>1.2409357269599195</v>
      </c>
      <c r="V49" s="21">
        <f>IFERROR(('Tor Emp Adj'!V49/'Tor Emp Adj'!V$6)/('CAN LFS Emp'!V49/'CAN LFS Emp'!V$6),"n/a")</f>
        <v>0.89420882199848939</v>
      </c>
      <c r="W49" s="21">
        <f>IFERROR(('Tor Emp Adj'!W49/'Tor Emp Adj'!W$6)/('CAN LFS Emp'!W49/'CAN LFS Emp'!W$6),"n/a")</f>
        <v>0.81142067773728832</v>
      </c>
      <c r="X49" s="21">
        <f>IFERROR(('Tor Emp Adj'!X49/'Tor Emp Adj'!X$6)/('CAN LFS Emp'!X49/'CAN LFS Emp'!X$6),"n/a")</f>
        <v>0.81966948886194824</v>
      </c>
      <c r="Y49" s="21">
        <f>IFERROR(('Tor Emp Adj'!Y49/'Tor Emp Adj'!Y$6)/('CAN LFS Emp'!Y49/'CAN LFS Emp'!Y$6),"n/a")</f>
        <v>0.93170394551663149</v>
      </c>
    </row>
    <row r="50" spans="1:25" x14ac:dyDescent="0.25">
      <c r="A50" s="7" t="s">
        <v>44</v>
      </c>
      <c r="B50" s="7"/>
      <c r="C50" s="14">
        <v>3341</v>
      </c>
      <c r="D50" s="65">
        <f>IFERROR(('Tor Emp Adj'!D50/'Tor Emp Adj'!D$6)/('CAN LFS Emp'!D50/'CAN LFS Emp'!D$6),"n/a")</f>
        <v>3.0703224138855969</v>
      </c>
      <c r="E50" s="65">
        <f>IFERROR(('Tor Emp Adj'!E50/'Tor Emp Adj'!E$6)/('CAN LFS Emp'!E50/'CAN LFS Emp'!E$6),"n/a")</f>
        <v>2.6644598519681431</v>
      </c>
      <c r="F50" s="65">
        <f>IFERROR(('Tor Emp Adj'!F50/'Tor Emp Adj'!F$6)/('CAN LFS Emp'!F50/'CAN LFS Emp'!F$6),"n/a")</f>
        <v>3.5674898472763332</v>
      </c>
      <c r="G50" s="65">
        <f>IFERROR(('Tor Emp Adj'!G50/'Tor Emp Adj'!G$6)/('CAN LFS Emp'!G50/'CAN LFS Emp'!G$6),"n/a")</f>
        <v>3.5077252902181404</v>
      </c>
      <c r="H50" s="65">
        <f>IFERROR(('Tor Emp Adj'!H50/'Tor Emp Adj'!H$6)/('CAN LFS Emp'!H50/'CAN LFS Emp'!H$6),"n/a")</f>
        <v>2.6924989867011311</v>
      </c>
      <c r="I50" s="65">
        <f>IFERROR(('Tor Emp Adj'!I50/'Tor Emp Adj'!I$6)/('CAN LFS Emp'!I50/'CAN LFS Emp'!I$6),"n/a")</f>
        <v>2.5520816624176006</v>
      </c>
      <c r="J50" s="65">
        <f>IFERROR(('Tor Emp Adj'!J50/'Tor Emp Adj'!J$6)/('CAN LFS Emp'!J50/'CAN LFS Emp'!J$6),"n/a")</f>
        <v>3.0004673880870976</v>
      </c>
      <c r="K50" s="65">
        <f>IFERROR(('Tor Emp Adj'!K50/'Tor Emp Adj'!K$6)/('CAN LFS Emp'!K50/'CAN LFS Emp'!K$6),"n/a")</f>
        <v>2.63248230923221</v>
      </c>
      <c r="L50" s="65">
        <f>IFERROR(('Tor Emp Adj'!L50/'Tor Emp Adj'!L$6)/('CAN LFS Emp'!L50/'CAN LFS Emp'!L$6),"n/a")</f>
        <v>2.9278542965660468</v>
      </c>
      <c r="M50" s="21">
        <f>IFERROR(('Tor Emp Adj'!M50/'Tor Emp Adj'!M$6)/('CAN LFS Emp'!M50/'CAN LFS Emp'!M$6),"n/a")</f>
        <v>2.114973519912791</v>
      </c>
      <c r="N50" s="21">
        <f>IFERROR(('Tor Emp Adj'!N50/'Tor Emp Adj'!N$6)/('CAN LFS Emp'!N50/'CAN LFS Emp'!N$6),"n/a")</f>
        <v>2.4713568552700775</v>
      </c>
      <c r="O50" s="21">
        <f>IFERROR(('Tor Emp Adj'!O50/'Tor Emp Adj'!O$6)/('CAN LFS Emp'!O50/'CAN LFS Emp'!O$6),"n/a")</f>
        <v>2.7117205921685454</v>
      </c>
      <c r="P50" s="21">
        <f>IFERROR(('Tor Emp Adj'!P50/'Tor Emp Adj'!P$6)/('CAN LFS Emp'!P50/'CAN LFS Emp'!P$6),"n/a")</f>
        <v>3.608843470129488</v>
      </c>
      <c r="Q50" s="21">
        <f>IFERROR(('Tor Emp Adj'!Q50/'Tor Emp Adj'!Q$6)/('CAN LFS Emp'!Q50/'CAN LFS Emp'!Q$6),"n/a")</f>
        <v>2.880917089889933</v>
      </c>
      <c r="R50" s="21">
        <f>IFERROR(('Tor Emp Adj'!R50/'Tor Emp Adj'!R$6)/('CAN LFS Emp'!R50/'CAN LFS Emp'!R$6),"n/a")</f>
        <v>1.8365856492990325</v>
      </c>
      <c r="S50" s="21">
        <f>IFERROR(('Tor Emp Adj'!S50/'Tor Emp Adj'!S$6)/('CAN LFS Emp'!S50/'CAN LFS Emp'!S$6),"n/a")</f>
        <v>2.9777564328164465</v>
      </c>
      <c r="T50" s="21">
        <f>IFERROR(('Tor Emp Adj'!T50/'Tor Emp Adj'!T$6)/('CAN LFS Emp'!T50/'CAN LFS Emp'!T$6),"n/a")</f>
        <v>3.2243110025349067</v>
      </c>
      <c r="U50" s="21">
        <f>IFERROR(('Tor Emp Adj'!U50/'Tor Emp Adj'!U$6)/('CAN LFS Emp'!U50/'CAN LFS Emp'!U$6),"n/a")</f>
        <v>3.7117322015197414</v>
      </c>
      <c r="V50" s="21">
        <f>IFERROR(('Tor Emp Adj'!V50/'Tor Emp Adj'!V$6)/('CAN LFS Emp'!V50/'CAN LFS Emp'!V$6),"n/a")</f>
        <v>0</v>
      </c>
      <c r="W50" s="21">
        <f>IFERROR(('Tor Emp Adj'!W50/'Tor Emp Adj'!W$6)/('CAN LFS Emp'!W50/'CAN LFS Emp'!W$6),"n/a")</f>
        <v>0</v>
      </c>
      <c r="X50" s="21">
        <f>IFERROR(('Tor Emp Adj'!X50/'Tor Emp Adj'!X$6)/('CAN LFS Emp'!X50/'CAN LFS Emp'!X$6),"n/a")</f>
        <v>0</v>
      </c>
      <c r="Y50" s="21">
        <f>IFERROR(('Tor Emp Adj'!Y50/'Tor Emp Adj'!Y$6)/('CAN LFS Emp'!Y50/'CAN LFS Emp'!Y$6),"n/a")</f>
        <v>0</v>
      </c>
    </row>
    <row r="51" spans="1:25" x14ac:dyDescent="0.25">
      <c r="A51" s="7" t="s">
        <v>45</v>
      </c>
      <c r="B51" s="7"/>
      <c r="C51" s="14">
        <v>3342</v>
      </c>
      <c r="D51" s="65">
        <f>IFERROR(('Tor Emp Adj'!D51/'Tor Emp Adj'!D$6)/('CAN LFS Emp'!D51/'CAN LFS Emp'!D$6),"n/a")</f>
        <v>0</v>
      </c>
      <c r="E51" s="65">
        <f>IFERROR(('Tor Emp Adj'!E51/'Tor Emp Adj'!E$6)/('CAN LFS Emp'!E51/'CAN LFS Emp'!E$6),"n/a")</f>
        <v>0</v>
      </c>
      <c r="F51" s="65">
        <f>IFERROR(('Tor Emp Adj'!F51/'Tor Emp Adj'!F$6)/('CAN LFS Emp'!F51/'CAN LFS Emp'!F$6),"n/a")</f>
        <v>0.94296448398488686</v>
      </c>
      <c r="G51" s="65">
        <f>IFERROR(('Tor Emp Adj'!G51/'Tor Emp Adj'!G$6)/('CAN LFS Emp'!G51/'CAN LFS Emp'!G$6),"n/a")</f>
        <v>0.48120518668441015</v>
      </c>
      <c r="H51" s="65">
        <f>IFERROR(('Tor Emp Adj'!H51/'Tor Emp Adj'!H$6)/('CAN LFS Emp'!H51/'CAN LFS Emp'!H$6),"n/a")</f>
        <v>0.61607809586274298</v>
      </c>
      <c r="I51" s="65">
        <f>IFERROR(('Tor Emp Adj'!I51/'Tor Emp Adj'!I$6)/('CAN LFS Emp'!I51/'CAN LFS Emp'!I$6),"n/a")</f>
        <v>1.401442580936261</v>
      </c>
      <c r="J51" s="65">
        <f>IFERROR(('Tor Emp Adj'!J51/'Tor Emp Adj'!J$6)/('CAN LFS Emp'!J51/'CAN LFS Emp'!J$6),"n/a")</f>
        <v>1.359992915428645</v>
      </c>
      <c r="K51" s="65">
        <f>IFERROR(('Tor Emp Adj'!K51/'Tor Emp Adj'!K$6)/('CAN LFS Emp'!K51/'CAN LFS Emp'!K$6),"n/a")</f>
        <v>0</v>
      </c>
      <c r="L51" s="65">
        <f>IFERROR(('Tor Emp Adj'!L51/'Tor Emp Adj'!L$6)/('CAN LFS Emp'!L51/'CAN LFS Emp'!L$6),"n/a")</f>
        <v>0</v>
      </c>
      <c r="M51" s="21">
        <f>IFERROR(('Tor Emp Adj'!M51/'Tor Emp Adj'!M$6)/('CAN LFS Emp'!M51/'CAN LFS Emp'!M$6),"n/a")</f>
        <v>0.59511896437127298</v>
      </c>
      <c r="N51" s="21">
        <f>IFERROR(('Tor Emp Adj'!N51/'Tor Emp Adj'!N$6)/('CAN LFS Emp'!N51/'CAN LFS Emp'!N$6),"n/a")</f>
        <v>0</v>
      </c>
      <c r="O51" s="21">
        <f>IFERROR(('Tor Emp Adj'!O51/'Tor Emp Adj'!O$6)/('CAN LFS Emp'!O51/'CAN LFS Emp'!O$6),"n/a")</f>
        <v>0</v>
      </c>
      <c r="P51" s="21">
        <f>IFERROR(('Tor Emp Adj'!P51/'Tor Emp Adj'!P$6)/('CAN LFS Emp'!P51/'CAN LFS Emp'!P$6),"n/a")</f>
        <v>0</v>
      </c>
      <c r="Q51" s="21">
        <f>IFERROR(('Tor Emp Adj'!Q51/'Tor Emp Adj'!Q$6)/('CAN LFS Emp'!Q51/'CAN LFS Emp'!Q$6),"n/a")</f>
        <v>1.221874944908754</v>
      </c>
      <c r="R51" s="21">
        <f>IFERROR(('Tor Emp Adj'!R51/'Tor Emp Adj'!R$6)/('CAN LFS Emp'!R51/'CAN LFS Emp'!R$6),"n/a")</f>
        <v>0.586446805172674</v>
      </c>
      <c r="S51" s="21">
        <f>IFERROR(('Tor Emp Adj'!S51/'Tor Emp Adj'!S$6)/('CAN LFS Emp'!S51/'CAN LFS Emp'!S$6),"n/a")</f>
        <v>0.88333931272442257</v>
      </c>
      <c r="T51" s="21">
        <f>IFERROR(('Tor Emp Adj'!T51/'Tor Emp Adj'!T$6)/('CAN LFS Emp'!T51/'CAN LFS Emp'!T$6),"n/a")</f>
        <v>0</v>
      </c>
      <c r="U51" s="21">
        <f>IFERROR(('Tor Emp Adj'!U51/'Tor Emp Adj'!U$6)/('CAN LFS Emp'!U51/'CAN LFS Emp'!U$6),"n/a")</f>
        <v>0.68061927220203933</v>
      </c>
      <c r="V51" s="21">
        <f>IFERROR(('Tor Emp Adj'!V51/'Tor Emp Adj'!V$6)/('CAN LFS Emp'!V51/'CAN LFS Emp'!V$6),"n/a")</f>
        <v>0</v>
      </c>
      <c r="W51" s="21">
        <f>IFERROR(('Tor Emp Adj'!W51/'Tor Emp Adj'!W$6)/('CAN LFS Emp'!W51/'CAN LFS Emp'!W$6),"n/a")</f>
        <v>0</v>
      </c>
      <c r="X51" s="21">
        <f>IFERROR(('Tor Emp Adj'!X51/'Tor Emp Adj'!X$6)/('CAN LFS Emp'!X51/'CAN LFS Emp'!X$6),"n/a")</f>
        <v>0</v>
      </c>
      <c r="Y51" s="21">
        <f>IFERROR(('Tor Emp Adj'!Y51/'Tor Emp Adj'!Y$6)/('CAN LFS Emp'!Y51/'CAN LFS Emp'!Y$6),"n/a")</f>
        <v>0</v>
      </c>
    </row>
    <row r="52" spans="1:25" x14ac:dyDescent="0.25">
      <c r="A52" s="7" t="s">
        <v>46</v>
      </c>
      <c r="B52" s="7"/>
      <c r="C52" s="14">
        <v>3344</v>
      </c>
      <c r="D52" s="65">
        <f>IFERROR(('Tor Emp Adj'!D52/'Tor Emp Adj'!D$6)/('CAN LFS Emp'!D52/'CAN LFS Emp'!D$6),"n/a")</f>
        <v>1.4631441204618287</v>
      </c>
      <c r="E52" s="65">
        <f>IFERROR(('Tor Emp Adj'!E52/'Tor Emp Adj'!E$6)/('CAN LFS Emp'!E52/'CAN LFS Emp'!E$6),"n/a")</f>
        <v>1.4340633550998581</v>
      </c>
      <c r="F52" s="65">
        <f>IFERROR(('Tor Emp Adj'!F52/'Tor Emp Adj'!F$6)/('CAN LFS Emp'!F52/'CAN LFS Emp'!F$6),"n/a")</f>
        <v>1.3420759018805688</v>
      </c>
      <c r="G52" s="65">
        <f>IFERROR(('Tor Emp Adj'!G52/'Tor Emp Adj'!G$6)/('CAN LFS Emp'!G52/'CAN LFS Emp'!G$6),"n/a")</f>
        <v>1.0636934503455941</v>
      </c>
      <c r="H52" s="65">
        <f>IFERROR(('Tor Emp Adj'!H52/'Tor Emp Adj'!H$6)/('CAN LFS Emp'!H52/'CAN LFS Emp'!H$6),"n/a")</f>
        <v>1.5753397556545061</v>
      </c>
      <c r="I52" s="65">
        <f>IFERROR(('Tor Emp Adj'!I52/'Tor Emp Adj'!I$6)/('CAN LFS Emp'!I52/'CAN LFS Emp'!I$6),"n/a")</f>
        <v>2.0805944192778734</v>
      </c>
      <c r="J52" s="65">
        <f>IFERROR(('Tor Emp Adj'!J52/'Tor Emp Adj'!J$6)/('CAN LFS Emp'!J52/'CAN LFS Emp'!J$6),"n/a")</f>
        <v>1.9880341418152949</v>
      </c>
      <c r="K52" s="65">
        <f>IFERROR(('Tor Emp Adj'!K52/'Tor Emp Adj'!K$6)/('CAN LFS Emp'!K52/'CAN LFS Emp'!K$6),"n/a")</f>
        <v>2.4829119469284526</v>
      </c>
      <c r="L52" s="65">
        <f>IFERROR(('Tor Emp Adj'!L52/'Tor Emp Adj'!L$6)/('CAN LFS Emp'!L52/'CAN LFS Emp'!L$6),"n/a")</f>
        <v>1.1876859697006024</v>
      </c>
      <c r="M52" s="21">
        <f>IFERROR(('Tor Emp Adj'!M52/'Tor Emp Adj'!M$6)/('CAN LFS Emp'!M52/'CAN LFS Emp'!M$6),"n/a")</f>
        <v>1.2371673597542625</v>
      </c>
      <c r="N52" s="21">
        <f>IFERROR(('Tor Emp Adj'!N52/'Tor Emp Adj'!N$6)/('CAN LFS Emp'!N52/'CAN LFS Emp'!N$6),"n/a")</f>
        <v>1.0455340309251653</v>
      </c>
      <c r="O52" s="21">
        <f>IFERROR(('Tor Emp Adj'!O52/'Tor Emp Adj'!O$6)/('CAN LFS Emp'!O52/'CAN LFS Emp'!O$6),"n/a")</f>
        <v>0.62120617504990405</v>
      </c>
      <c r="P52" s="21">
        <f>IFERROR(('Tor Emp Adj'!P52/'Tor Emp Adj'!P$6)/('CAN LFS Emp'!P52/'CAN LFS Emp'!P$6),"n/a")</f>
        <v>1.1102709422736319</v>
      </c>
      <c r="Q52" s="21">
        <f>IFERROR(('Tor Emp Adj'!Q52/'Tor Emp Adj'!Q$6)/('CAN LFS Emp'!Q52/'CAN LFS Emp'!Q$6),"n/a")</f>
        <v>1.0986288622953111</v>
      </c>
      <c r="R52" s="21">
        <f>IFERROR(('Tor Emp Adj'!R52/'Tor Emp Adj'!R$6)/('CAN LFS Emp'!R52/'CAN LFS Emp'!R$6),"n/a")</f>
        <v>1.4591336298612732</v>
      </c>
      <c r="S52" s="21">
        <f>IFERROR(('Tor Emp Adj'!S52/'Tor Emp Adj'!S$6)/('CAN LFS Emp'!S52/'CAN LFS Emp'!S$6),"n/a")</f>
        <v>1.2394610357420786</v>
      </c>
      <c r="T52" s="21">
        <f>IFERROR(('Tor Emp Adj'!T52/'Tor Emp Adj'!T$6)/('CAN LFS Emp'!T52/'CAN LFS Emp'!T$6),"n/a")</f>
        <v>1.3669026342435153</v>
      </c>
      <c r="U52" s="21">
        <f>IFERROR(('Tor Emp Adj'!U52/'Tor Emp Adj'!U$6)/('CAN LFS Emp'!U52/'CAN LFS Emp'!U$6),"n/a")</f>
        <v>1.3380442696316743</v>
      </c>
      <c r="V52" s="21">
        <f>IFERROR(('Tor Emp Adj'!V52/'Tor Emp Adj'!V$6)/('CAN LFS Emp'!V52/'CAN LFS Emp'!V$6),"n/a")</f>
        <v>0</v>
      </c>
      <c r="W52" s="21">
        <f>IFERROR(('Tor Emp Adj'!W52/'Tor Emp Adj'!W$6)/('CAN LFS Emp'!W52/'CAN LFS Emp'!W$6),"n/a")</f>
        <v>0.81602193033082115</v>
      </c>
      <c r="X52" s="21">
        <f>IFERROR(('Tor Emp Adj'!X52/'Tor Emp Adj'!X$6)/('CAN LFS Emp'!X52/'CAN LFS Emp'!X$6),"n/a")</f>
        <v>1.2300921818592954</v>
      </c>
      <c r="Y52" s="21">
        <f>IFERROR(('Tor Emp Adj'!Y52/'Tor Emp Adj'!Y$6)/('CAN LFS Emp'!Y52/'CAN LFS Emp'!Y$6),"n/a")</f>
        <v>1.3189768817947469</v>
      </c>
    </row>
    <row r="53" spans="1:25" x14ac:dyDescent="0.25">
      <c r="A53" s="8" t="s">
        <v>47</v>
      </c>
      <c r="B53" s="8"/>
      <c r="C53" s="15" t="s">
        <v>193</v>
      </c>
      <c r="D53" s="66">
        <f>IFERROR(('Tor Emp Adj'!D53/'Tor Emp Adj'!D$6)/('CAN LFS Emp'!D53/'CAN LFS Emp'!D$6),"n/a")</f>
        <v>1.070763779845878</v>
      </c>
      <c r="E53" s="66">
        <f>IFERROR(('Tor Emp Adj'!E53/'Tor Emp Adj'!E$6)/('CAN LFS Emp'!E53/'CAN LFS Emp'!E$6),"n/a")</f>
        <v>0.95038141416821431</v>
      </c>
      <c r="F53" s="66">
        <f>IFERROR(('Tor Emp Adj'!F53/'Tor Emp Adj'!F$6)/('CAN LFS Emp'!F53/'CAN LFS Emp'!F$6),"n/a")</f>
        <v>0</v>
      </c>
      <c r="G53" s="66">
        <f>IFERROR(('Tor Emp Adj'!G53/'Tor Emp Adj'!G$6)/('CAN LFS Emp'!G53/'CAN LFS Emp'!G$6),"n/a")</f>
        <v>0.79611152208817848</v>
      </c>
      <c r="H53" s="66">
        <f>IFERROR(('Tor Emp Adj'!H53/'Tor Emp Adj'!H$6)/('CAN LFS Emp'!H53/'CAN LFS Emp'!H$6),"n/a")</f>
        <v>1.6628847645162985</v>
      </c>
      <c r="I53" s="66">
        <f>IFERROR(('Tor Emp Adj'!I53/'Tor Emp Adj'!I$6)/('CAN LFS Emp'!I53/'CAN LFS Emp'!I$6),"n/a")</f>
        <v>1.838273624511864</v>
      </c>
      <c r="J53" s="66">
        <f>IFERROR(('Tor Emp Adj'!J53/'Tor Emp Adj'!J$6)/('CAN LFS Emp'!J53/'CAN LFS Emp'!J$6),"n/a")</f>
        <v>2.7453315028108531</v>
      </c>
      <c r="K53" s="66">
        <f>IFERROR(('Tor Emp Adj'!K53/'Tor Emp Adj'!K$6)/('CAN LFS Emp'!K53/'CAN LFS Emp'!K$6),"n/a")</f>
        <v>0.83141791571722268</v>
      </c>
      <c r="L53" s="66">
        <f>IFERROR(('Tor Emp Adj'!L53/'Tor Emp Adj'!L$6)/('CAN LFS Emp'!L53/'CAN LFS Emp'!L$6),"n/a")</f>
        <v>0.63522697734281042</v>
      </c>
      <c r="M53" s="22">
        <f>IFERROR(('Tor Emp Adj'!M53/'Tor Emp Adj'!M$6)/('CAN LFS Emp'!M53/'CAN LFS Emp'!M$6),"n/a")</f>
        <v>0.69949555436292443</v>
      </c>
      <c r="N53" s="22">
        <f>IFERROR(('Tor Emp Adj'!N53/'Tor Emp Adj'!N$6)/('CAN LFS Emp'!N53/'CAN LFS Emp'!N$6),"n/a")</f>
        <v>0.77247263497183627</v>
      </c>
      <c r="O53" s="22">
        <f>IFERROR(('Tor Emp Adj'!O53/'Tor Emp Adj'!O$6)/('CAN LFS Emp'!O53/'CAN LFS Emp'!O$6),"n/a")</f>
        <v>0</v>
      </c>
      <c r="P53" s="22">
        <f>IFERROR(('Tor Emp Adj'!P53/'Tor Emp Adj'!P$6)/('CAN LFS Emp'!P53/'CAN LFS Emp'!P$6),"n/a")</f>
        <v>0</v>
      </c>
      <c r="Q53" s="22">
        <f>IFERROR(('Tor Emp Adj'!Q53/'Tor Emp Adj'!Q$6)/('CAN LFS Emp'!Q53/'CAN LFS Emp'!Q$6),"n/a")</f>
        <v>0.8156536593322542</v>
      </c>
      <c r="R53" s="22">
        <f>IFERROR(('Tor Emp Adj'!R53/'Tor Emp Adj'!R$6)/('CAN LFS Emp'!R53/'CAN LFS Emp'!R$6),"n/a")</f>
        <v>0.64242622413027262</v>
      </c>
      <c r="S53" s="22">
        <f>IFERROR(('Tor Emp Adj'!S53/'Tor Emp Adj'!S$6)/('CAN LFS Emp'!S53/'CAN LFS Emp'!S$6),"n/a")</f>
        <v>1.1889775626047416</v>
      </c>
      <c r="T53" s="22">
        <f>IFERROR(('Tor Emp Adj'!T53/'Tor Emp Adj'!T$6)/('CAN LFS Emp'!T53/'CAN LFS Emp'!T$6),"n/a")</f>
        <v>0</v>
      </c>
      <c r="U53" s="22">
        <f>IFERROR(('Tor Emp Adj'!U53/'Tor Emp Adj'!U$6)/('CAN LFS Emp'!U53/'CAN LFS Emp'!U$6),"n/a")</f>
        <v>0</v>
      </c>
      <c r="V53" s="22">
        <f>IFERROR(('Tor Emp Adj'!V53/'Tor Emp Adj'!V$6)/('CAN LFS Emp'!V53/'CAN LFS Emp'!V$6),"n/a")</f>
        <v>1.0376004566837063</v>
      </c>
      <c r="W53" s="22">
        <f>IFERROR(('Tor Emp Adj'!W53/'Tor Emp Adj'!W$6)/('CAN LFS Emp'!W53/'CAN LFS Emp'!W$6),"n/a")</f>
        <v>0.89185487983932332</v>
      </c>
      <c r="X53" s="22">
        <f>IFERROR(('Tor Emp Adj'!X53/'Tor Emp Adj'!X$6)/('CAN LFS Emp'!X53/'CAN LFS Emp'!X$6),"n/a")</f>
        <v>0</v>
      </c>
      <c r="Y53" s="22">
        <f>IFERROR(('Tor Emp Adj'!Y53/'Tor Emp Adj'!Y$6)/('CAN LFS Emp'!Y53/'CAN LFS Emp'!Y$6),"n/a")</f>
        <v>0.47196347564707292</v>
      </c>
    </row>
    <row r="54" spans="1:25" x14ac:dyDescent="0.25">
      <c r="A54" s="6" t="s">
        <v>48</v>
      </c>
      <c r="B54" s="6"/>
      <c r="C54" s="14">
        <v>335</v>
      </c>
      <c r="D54" s="65">
        <f>IFERROR(('Tor Emp Adj'!D54/'Tor Emp Adj'!D$6)/('CAN LFS Emp'!D54/'CAN LFS Emp'!D$6),"n/a")</f>
        <v>1.4711049508270231</v>
      </c>
      <c r="E54" s="65">
        <f>IFERROR(('Tor Emp Adj'!E54/'Tor Emp Adj'!E$6)/('CAN LFS Emp'!E54/'CAN LFS Emp'!E$6),"n/a")</f>
        <v>1.5621850936652373</v>
      </c>
      <c r="F54" s="65">
        <f>IFERROR(('Tor Emp Adj'!F54/'Tor Emp Adj'!F$6)/('CAN LFS Emp'!F54/'CAN LFS Emp'!F$6),"n/a")</f>
        <v>1.1078743558108075</v>
      </c>
      <c r="G54" s="65">
        <f>IFERROR(('Tor Emp Adj'!G54/'Tor Emp Adj'!G$6)/('CAN LFS Emp'!G54/'CAN LFS Emp'!G$6),"n/a")</f>
        <v>1.1977393152324054</v>
      </c>
      <c r="H54" s="65">
        <f>IFERROR(('Tor Emp Adj'!H54/'Tor Emp Adj'!H$6)/('CAN LFS Emp'!H54/'CAN LFS Emp'!H$6),"n/a")</f>
        <v>1.2991488519382717</v>
      </c>
      <c r="I54" s="65">
        <f>IFERROR(('Tor Emp Adj'!I54/'Tor Emp Adj'!I$6)/('CAN LFS Emp'!I54/'CAN LFS Emp'!I$6),"n/a")</f>
        <v>1.282029866057792</v>
      </c>
      <c r="J54" s="65">
        <f>IFERROR(('Tor Emp Adj'!J54/'Tor Emp Adj'!J$6)/('CAN LFS Emp'!J54/'CAN LFS Emp'!J$6),"n/a")</f>
        <v>1.6089591116277779</v>
      </c>
      <c r="K54" s="65">
        <f>IFERROR(('Tor Emp Adj'!K54/'Tor Emp Adj'!K$6)/('CAN LFS Emp'!K54/'CAN LFS Emp'!K$6),"n/a")</f>
        <v>1.4511416528761791</v>
      </c>
      <c r="L54" s="65">
        <f>IFERROR(('Tor Emp Adj'!L54/'Tor Emp Adj'!L$6)/('CAN LFS Emp'!L54/'CAN LFS Emp'!L$6),"n/a")</f>
        <v>0.70179674039014606</v>
      </c>
      <c r="M54" s="21">
        <f>IFERROR(('Tor Emp Adj'!M54/'Tor Emp Adj'!M$6)/('CAN LFS Emp'!M54/'CAN LFS Emp'!M$6),"n/a")</f>
        <v>0.69125148142442117</v>
      </c>
      <c r="N54" s="21">
        <f>IFERROR(('Tor Emp Adj'!N54/'Tor Emp Adj'!N$6)/('CAN LFS Emp'!N54/'CAN LFS Emp'!N$6),"n/a")</f>
        <v>0.86144746145312545</v>
      </c>
      <c r="O54" s="21">
        <f>IFERROR(('Tor Emp Adj'!O54/'Tor Emp Adj'!O$6)/('CAN LFS Emp'!O54/'CAN LFS Emp'!O$6),"n/a")</f>
        <v>1.2545347638772202</v>
      </c>
      <c r="P54" s="21">
        <f>IFERROR(('Tor Emp Adj'!P54/'Tor Emp Adj'!P$6)/('CAN LFS Emp'!P54/'CAN LFS Emp'!P$6),"n/a")</f>
        <v>0.63090108093096986</v>
      </c>
      <c r="Q54" s="21">
        <f>IFERROR(('Tor Emp Adj'!Q54/'Tor Emp Adj'!Q$6)/('CAN LFS Emp'!Q54/'CAN LFS Emp'!Q$6),"n/a")</f>
        <v>1.0435953920243235</v>
      </c>
      <c r="R54" s="21">
        <f>IFERROR(('Tor Emp Adj'!R54/'Tor Emp Adj'!R$6)/('CAN LFS Emp'!R54/'CAN LFS Emp'!R$6),"n/a")</f>
        <v>0.67969543135182431</v>
      </c>
      <c r="S54" s="21">
        <f>IFERROR(('Tor Emp Adj'!S54/'Tor Emp Adj'!S$6)/('CAN LFS Emp'!S54/'CAN LFS Emp'!S$6),"n/a")</f>
        <v>1.1392627028238256</v>
      </c>
      <c r="T54" s="21">
        <f>IFERROR(('Tor Emp Adj'!T54/'Tor Emp Adj'!T$6)/('CAN LFS Emp'!T54/'CAN LFS Emp'!T$6),"n/a")</f>
        <v>1.088746864555582</v>
      </c>
      <c r="U54" s="21">
        <f>IFERROR(('Tor Emp Adj'!U54/'Tor Emp Adj'!U$6)/('CAN LFS Emp'!U54/'CAN LFS Emp'!U$6),"n/a")</f>
        <v>1.2469073842649347</v>
      </c>
      <c r="V54" s="21">
        <f>IFERROR(('Tor Emp Adj'!V54/'Tor Emp Adj'!V$6)/('CAN LFS Emp'!V54/'CAN LFS Emp'!V$6),"n/a")</f>
        <v>1.1638479911471846</v>
      </c>
      <c r="W54" s="21">
        <f>IFERROR(('Tor Emp Adj'!W54/'Tor Emp Adj'!W$6)/('CAN LFS Emp'!W54/'CAN LFS Emp'!W$6),"n/a")</f>
        <v>0.58390423388304546</v>
      </c>
      <c r="X54" s="21">
        <f>IFERROR(('Tor Emp Adj'!X54/'Tor Emp Adj'!X$6)/('CAN LFS Emp'!X54/'CAN LFS Emp'!X$6),"n/a")</f>
        <v>0.61676707622249227</v>
      </c>
      <c r="Y54" s="21">
        <f>IFERROR(('Tor Emp Adj'!Y54/'Tor Emp Adj'!Y$6)/('CAN LFS Emp'!Y54/'CAN LFS Emp'!Y$6),"n/a")</f>
        <v>0.59205978029338568</v>
      </c>
    </row>
    <row r="55" spans="1:25" x14ac:dyDescent="0.25">
      <c r="A55" s="6" t="s">
        <v>49</v>
      </c>
      <c r="B55" s="6"/>
      <c r="C55" s="14">
        <v>336</v>
      </c>
      <c r="D55" s="65">
        <f>IFERROR(('Tor Emp Adj'!D55/'Tor Emp Adj'!D$6)/('CAN LFS Emp'!D55/'CAN LFS Emp'!D$6),"n/a")</f>
        <v>1.1121113194497501</v>
      </c>
      <c r="E55" s="65">
        <f>IFERROR(('Tor Emp Adj'!E55/'Tor Emp Adj'!E$6)/('CAN LFS Emp'!E55/'CAN LFS Emp'!E$6),"n/a")</f>
        <v>0.94545938085415582</v>
      </c>
      <c r="F55" s="65">
        <f>IFERROR(('Tor Emp Adj'!F55/'Tor Emp Adj'!F$6)/('CAN LFS Emp'!F55/'CAN LFS Emp'!F$6),"n/a")</f>
        <v>1.0086206058977363</v>
      </c>
      <c r="G55" s="65">
        <f>IFERROR(('Tor Emp Adj'!G55/'Tor Emp Adj'!G$6)/('CAN LFS Emp'!G55/'CAN LFS Emp'!G$6),"n/a")</f>
        <v>1.0061675048424283</v>
      </c>
      <c r="H55" s="65">
        <f>IFERROR(('Tor Emp Adj'!H55/'Tor Emp Adj'!H$6)/('CAN LFS Emp'!H55/'CAN LFS Emp'!H$6),"n/a")</f>
        <v>0.90929794992814683</v>
      </c>
      <c r="I55" s="65">
        <f>IFERROR(('Tor Emp Adj'!I55/'Tor Emp Adj'!I$6)/('CAN LFS Emp'!I55/'CAN LFS Emp'!I$6),"n/a")</f>
        <v>1.1646714860287686</v>
      </c>
      <c r="J55" s="65">
        <f>IFERROR(('Tor Emp Adj'!J55/'Tor Emp Adj'!J$6)/('CAN LFS Emp'!J55/'CAN LFS Emp'!J$6),"n/a")</f>
        <v>1.0785976531525183</v>
      </c>
      <c r="K55" s="65">
        <f>IFERROR(('Tor Emp Adj'!K55/'Tor Emp Adj'!K$6)/('CAN LFS Emp'!K55/'CAN LFS Emp'!K$6),"n/a")</f>
        <v>0.91314083359836307</v>
      </c>
      <c r="L55" s="65">
        <f>IFERROR(('Tor Emp Adj'!L55/'Tor Emp Adj'!L$6)/('CAN LFS Emp'!L55/'CAN LFS Emp'!L$6),"n/a")</f>
        <v>0.71034147874516873</v>
      </c>
      <c r="M55" s="21">
        <f>IFERROR(('Tor Emp Adj'!M55/'Tor Emp Adj'!M$6)/('CAN LFS Emp'!M55/'CAN LFS Emp'!M$6),"n/a")</f>
        <v>0.65262929217093912</v>
      </c>
      <c r="N55" s="21">
        <f>IFERROR(('Tor Emp Adj'!N55/'Tor Emp Adj'!N$6)/('CAN LFS Emp'!N55/'CAN LFS Emp'!N$6),"n/a")</f>
        <v>0.69254773166210204</v>
      </c>
      <c r="O55" s="21">
        <f>IFERROR(('Tor Emp Adj'!O55/'Tor Emp Adj'!O$6)/('CAN LFS Emp'!O55/'CAN LFS Emp'!O$6),"n/a")</f>
        <v>0.61623819527864732</v>
      </c>
      <c r="P55" s="21">
        <f>IFERROR(('Tor Emp Adj'!P55/'Tor Emp Adj'!P$6)/('CAN LFS Emp'!P55/'CAN LFS Emp'!P$6),"n/a")</f>
        <v>0.57163575521291921</v>
      </c>
      <c r="Q55" s="21">
        <f>IFERROR(('Tor Emp Adj'!Q55/'Tor Emp Adj'!Q$6)/('CAN LFS Emp'!Q55/'CAN LFS Emp'!Q$6),"n/a")</f>
        <v>0.34331399157323245</v>
      </c>
      <c r="R55" s="21">
        <f>IFERROR(('Tor Emp Adj'!R55/'Tor Emp Adj'!R$6)/('CAN LFS Emp'!R55/'CAN LFS Emp'!R$6),"n/a")</f>
        <v>0.74490814816401119</v>
      </c>
      <c r="S55" s="21">
        <f>IFERROR(('Tor Emp Adj'!S55/'Tor Emp Adj'!S$6)/('CAN LFS Emp'!S55/'CAN LFS Emp'!S$6),"n/a")</f>
        <v>0.55960934711811938</v>
      </c>
      <c r="T55" s="21">
        <f>IFERROR(('Tor Emp Adj'!T55/'Tor Emp Adj'!T$6)/('CAN LFS Emp'!T55/'CAN LFS Emp'!T$6),"n/a")</f>
        <v>0.65749795044447568</v>
      </c>
      <c r="U55" s="21">
        <f>IFERROR(('Tor Emp Adj'!U55/'Tor Emp Adj'!U$6)/('CAN LFS Emp'!U55/'CAN LFS Emp'!U$6),"n/a")</f>
        <v>0.48557581991503412</v>
      </c>
      <c r="V55" s="21">
        <f>IFERROR(('Tor Emp Adj'!V55/'Tor Emp Adj'!V$6)/('CAN LFS Emp'!V55/'CAN LFS Emp'!V$6),"n/a")</f>
        <v>0.69514925548457562</v>
      </c>
      <c r="W55" s="21">
        <f>IFERROR(('Tor Emp Adj'!W55/'Tor Emp Adj'!W$6)/('CAN LFS Emp'!W55/'CAN LFS Emp'!W$6),"n/a")</f>
        <v>0.57780097049552581</v>
      </c>
      <c r="X55" s="21">
        <f>IFERROR(('Tor Emp Adj'!X55/'Tor Emp Adj'!X$6)/('CAN LFS Emp'!X55/'CAN LFS Emp'!X$6),"n/a")</f>
        <v>0.52789917297588007</v>
      </c>
      <c r="Y55" s="21">
        <f>IFERROR(('Tor Emp Adj'!Y55/'Tor Emp Adj'!Y$6)/('CAN LFS Emp'!Y55/'CAN LFS Emp'!Y$6),"n/a")</f>
        <v>0.47403938294465658</v>
      </c>
    </row>
    <row r="56" spans="1:25" x14ac:dyDescent="0.25">
      <c r="A56" s="8" t="s">
        <v>50</v>
      </c>
      <c r="B56" s="8"/>
      <c r="C56" s="15" t="s">
        <v>194</v>
      </c>
      <c r="D56" s="66">
        <f>IFERROR(('Tor Emp Adj'!D56/'Tor Emp Adj'!D$6)/('CAN LFS Emp'!D56/'CAN LFS Emp'!D$6),"n/a")</f>
        <v>1.1376811400009212</v>
      </c>
      <c r="E56" s="66">
        <f>IFERROR(('Tor Emp Adj'!E56/'Tor Emp Adj'!E$6)/('CAN LFS Emp'!E56/'CAN LFS Emp'!E$6),"n/a")</f>
        <v>0.94432134507374488</v>
      </c>
      <c r="F56" s="66">
        <f>IFERROR(('Tor Emp Adj'!F56/'Tor Emp Adj'!F$6)/('CAN LFS Emp'!F56/'CAN LFS Emp'!F$6),"n/a")</f>
        <v>1.0786565292421821</v>
      </c>
      <c r="G56" s="66">
        <f>IFERROR(('Tor Emp Adj'!G56/'Tor Emp Adj'!G$6)/('CAN LFS Emp'!G56/'CAN LFS Emp'!G$6),"n/a")</f>
        <v>1.0915239736806475</v>
      </c>
      <c r="H56" s="66">
        <f>IFERROR(('Tor Emp Adj'!H56/'Tor Emp Adj'!H$6)/('CAN LFS Emp'!H56/'CAN LFS Emp'!H$6),"n/a")</f>
        <v>1.0656817927365048</v>
      </c>
      <c r="I56" s="66">
        <f>IFERROR(('Tor Emp Adj'!I56/'Tor Emp Adj'!I$6)/('CAN LFS Emp'!I56/'CAN LFS Emp'!I$6),"n/a")</f>
        <v>1.3881147190801881</v>
      </c>
      <c r="J56" s="66">
        <f>IFERROR(('Tor Emp Adj'!J56/'Tor Emp Adj'!J$6)/('CAN LFS Emp'!J56/'CAN LFS Emp'!J$6),"n/a")</f>
        <v>1.2415459513688654</v>
      </c>
      <c r="K56" s="66">
        <f>IFERROR(('Tor Emp Adj'!K56/'Tor Emp Adj'!K$6)/('CAN LFS Emp'!K56/'CAN LFS Emp'!K$6),"n/a")</f>
        <v>1.0339495206125424</v>
      </c>
      <c r="L56" s="66">
        <f>IFERROR(('Tor Emp Adj'!L56/'Tor Emp Adj'!L$6)/('CAN LFS Emp'!L56/'CAN LFS Emp'!L$6),"n/a")</f>
        <v>0.65202298546225856</v>
      </c>
      <c r="M56" s="22">
        <f>IFERROR(('Tor Emp Adj'!M56/'Tor Emp Adj'!M$6)/('CAN LFS Emp'!M56/'CAN LFS Emp'!M$6),"n/a")</f>
        <v>0.56421815023387112</v>
      </c>
      <c r="N56" s="22">
        <f>IFERROR(('Tor Emp Adj'!N56/'Tor Emp Adj'!N$6)/('CAN LFS Emp'!N56/'CAN LFS Emp'!N$6),"n/a")</f>
        <v>0.62422839104102257</v>
      </c>
      <c r="O56" s="22">
        <f>IFERROR(('Tor Emp Adj'!O56/'Tor Emp Adj'!O$6)/('CAN LFS Emp'!O56/'CAN LFS Emp'!O$6),"n/a")</f>
        <v>0.52660219538293751</v>
      </c>
      <c r="P56" s="22">
        <f>IFERROR(('Tor Emp Adj'!P56/'Tor Emp Adj'!P$6)/('CAN LFS Emp'!P56/'CAN LFS Emp'!P$6),"n/a")</f>
        <v>0.53934363938928964</v>
      </c>
      <c r="Q56" s="22">
        <f>IFERROR(('Tor Emp Adj'!Q56/'Tor Emp Adj'!Q$6)/('CAN LFS Emp'!Q56/'CAN LFS Emp'!Q$6),"n/a")</f>
        <v>0.32924326307468033</v>
      </c>
      <c r="R56" s="22">
        <f>IFERROR(('Tor Emp Adj'!R56/'Tor Emp Adj'!R$6)/('CAN LFS Emp'!R56/'CAN LFS Emp'!R$6),"n/a")</f>
        <v>0.50108386999113397</v>
      </c>
      <c r="S56" s="22">
        <f>IFERROR(('Tor Emp Adj'!S56/'Tor Emp Adj'!S$6)/('CAN LFS Emp'!S56/'CAN LFS Emp'!S$6),"n/a")</f>
        <v>0.47636872003171421</v>
      </c>
      <c r="T56" s="22">
        <f>IFERROR(('Tor Emp Adj'!T56/'Tor Emp Adj'!T$6)/('CAN LFS Emp'!T56/'CAN LFS Emp'!T$6),"n/a")</f>
        <v>0.49470234789028672</v>
      </c>
      <c r="U56" s="22">
        <f>IFERROR(('Tor Emp Adj'!U56/'Tor Emp Adj'!U$6)/('CAN LFS Emp'!U56/'CAN LFS Emp'!U$6),"n/a")</f>
        <v>0.40738163374944664</v>
      </c>
      <c r="V56" s="22">
        <f>IFERROR(('Tor Emp Adj'!V56/'Tor Emp Adj'!V$6)/('CAN LFS Emp'!V56/'CAN LFS Emp'!V$6),"n/a")</f>
        <v>0.57251977321718517</v>
      </c>
      <c r="W56" s="22">
        <f>IFERROR(('Tor Emp Adj'!W56/'Tor Emp Adj'!W$6)/('CAN LFS Emp'!W56/'CAN LFS Emp'!W$6),"n/a")</f>
        <v>0.38831602811382981</v>
      </c>
      <c r="X56" s="22">
        <f>IFERROR(('Tor Emp Adj'!X56/'Tor Emp Adj'!X$6)/('CAN LFS Emp'!X56/'CAN LFS Emp'!X$6),"n/a")</f>
        <v>0.40067554907153435</v>
      </c>
      <c r="Y56" s="22">
        <f>IFERROR(('Tor Emp Adj'!Y56/'Tor Emp Adj'!Y$6)/('CAN LFS Emp'!Y56/'CAN LFS Emp'!Y$6),"n/a")</f>
        <v>0.33300157680084602</v>
      </c>
    </row>
    <row r="57" spans="1:25" x14ac:dyDescent="0.25">
      <c r="A57" s="7" t="s">
        <v>51</v>
      </c>
      <c r="B57" s="7"/>
      <c r="C57" s="14">
        <v>3361</v>
      </c>
      <c r="D57" s="65">
        <f>IFERROR(('Tor Emp Adj'!D57/'Tor Emp Adj'!D$6)/('CAN LFS Emp'!D57/'CAN LFS Emp'!D$6),"n/a")</f>
        <v>0.53476045264002592</v>
      </c>
      <c r="E57" s="65">
        <f>IFERROR(('Tor Emp Adj'!E57/'Tor Emp Adj'!E$6)/('CAN LFS Emp'!E57/'CAN LFS Emp'!E$6),"n/a")</f>
        <v>0.49342000315145734</v>
      </c>
      <c r="F57" s="65">
        <f>IFERROR(('Tor Emp Adj'!F57/'Tor Emp Adj'!F$6)/('CAN LFS Emp'!F57/'CAN LFS Emp'!F$6),"n/a")</f>
        <v>0.51804083405881518</v>
      </c>
      <c r="G57" s="65">
        <f>IFERROR(('Tor Emp Adj'!G57/'Tor Emp Adj'!G$6)/('CAN LFS Emp'!G57/'CAN LFS Emp'!G$6),"n/a")</f>
        <v>0.8647721738883779</v>
      </c>
      <c r="H57" s="65">
        <f>IFERROR(('Tor Emp Adj'!H57/'Tor Emp Adj'!H$6)/('CAN LFS Emp'!H57/'CAN LFS Emp'!H$6),"n/a")</f>
        <v>0.64382634834517205</v>
      </c>
      <c r="I57" s="65">
        <f>IFERROR(('Tor Emp Adj'!I57/'Tor Emp Adj'!I$6)/('CAN LFS Emp'!I57/'CAN LFS Emp'!I$6),"n/a")</f>
        <v>0.63722583525175547</v>
      </c>
      <c r="J57" s="65">
        <f>IFERROR(('Tor Emp Adj'!J57/'Tor Emp Adj'!J$6)/('CAN LFS Emp'!J57/'CAN LFS Emp'!J$6),"n/a")</f>
        <v>0.78740570756315731</v>
      </c>
      <c r="K57" s="65">
        <f>IFERROR(('Tor Emp Adj'!K57/'Tor Emp Adj'!K$6)/('CAN LFS Emp'!K57/'CAN LFS Emp'!K$6),"n/a")</f>
        <v>0.38936256884578918</v>
      </c>
      <c r="L57" s="65">
        <f>IFERROR(('Tor Emp Adj'!L57/'Tor Emp Adj'!L$6)/('CAN LFS Emp'!L57/'CAN LFS Emp'!L$6),"n/a")</f>
        <v>0.37779837696976809</v>
      </c>
      <c r="M57" s="21">
        <f>IFERROR(('Tor Emp Adj'!M57/'Tor Emp Adj'!M$6)/('CAN LFS Emp'!M57/'CAN LFS Emp'!M$6),"n/a")</f>
        <v>0.39326194675167592</v>
      </c>
      <c r="N57" s="21">
        <f>IFERROR(('Tor Emp Adj'!N57/'Tor Emp Adj'!N$6)/('CAN LFS Emp'!N57/'CAN LFS Emp'!N$6),"n/a")</f>
        <v>0.38791796326052091</v>
      </c>
      <c r="O57" s="21">
        <f>IFERROR(('Tor Emp Adj'!O57/'Tor Emp Adj'!O$6)/('CAN LFS Emp'!O57/'CAN LFS Emp'!O$6),"n/a")</f>
        <v>0.31026889751085818</v>
      </c>
      <c r="P57" s="21">
        <f>IFERROR(('Tor Emp Adj'!P57/'Tor Emp Adj'!P$6)/('CAN LFS Emp'!P57/'CAN LFS Emp'!P$6),"n/a")</f>
        <v>0.42810215572091886</v>
      </c>
      <c r="Q57" s="21">
        <f>IFERROR(('Tor Emp Adj'!Q57/'Tor Emp Adj'!Q$6)/('CAN LFS Emp'!Q57/'CAN LFS Emp'!Q$6),"n/a")</f>
        <v>0</v>
      </c>
      <c r="R57" s="21">
        <f>IFERROR(('Tor Emp Adj'!R57/'Tor Emp Adj'!R$6)/('CAN LFS Emp'!R57/'CAN LFS Emp'!R$6),"n/a")</f>
        <v>0.21866832329010108</v>
      </c>
      <c r="S57" s="21">
        <f>IFERROR(('Tor Emp Adj'!S57/'Tor Emp Adj'!S$6)/('CAN LFS Emp'!S57/'CAN LFS Emp'!S$6),"n/a")</f>
        <v>0.37309921393076451</v>
      </c>
      <c r="T57" s="21">
        <f>IFERROR(('Tor Emp Adj'!T57/'Tor Emp Adj'!T$6)/('CAN LFS Emp'!T57/'CAN LFS Emp'!T$6),"n/a")</f>
        <v>0.26810914450574608</v>
      </c>
      <c r="U57" s="21">
        <f>IFERROR(('Tor Emp Adj'!U57/'Tor Emp Adj'!U$6)/('CAN LFS Emp'!U57/'CAN LFS Emp'!U$6),"n/a")</f>
        <v>0.29428053031279</v>
      </c>
      <c r="V57" s="21">
        <f>IFERROR(('Tor Emp Adj'!V57/'Tor Emp Adj'!V$6)/('CAN LFS Emp'!V57/'CAN LFS Emp'!V$6),"n/a")</f>
        <v>0.34056907017427185</v>
      </c>
      <c r="W57" s="21">
        <f>IFERROR(('Tor Emp Adj'!W57/'Tor Emp Adj'!W$6)/('CAN LFS Emp'!W57/'CAN LFS Emp'!W$6),"n/a")</f>
        <v>0</v>
      </c>
      <c r="X57" s="21">
        <f>IFERROR(('Tor Emp Adj'!X57/'Tor Emp Adj'!X$6)/('CAN LFS Emp'!X57/'CAN LFS Emp'!X$6),"n/a")</f>
        <v>0.2376287652789707</v>
      </c>
      <c r="Y57" s="21">
        <f>IFERROR(('Tor Emp Adj'!Y57/'Tor Emp Adj'!Y$6)/('CAN LFS Emp'!Y57/'CAN LFS Emp'!Y$6),"n/a")</f>
        <v>0.29357789537917328</v>
      </c>
    </row>
    <row r="58" spans="1:25" x14ac:dyDescent="0.25">
      <c r="A58" s="7" t="s">
        <v>52</v>
      </c>
      <c r="B58" s="7"/>
      <c r="C58" s="14">
        <v>3362</v>
      </c>
      <c r="D58" s="65">
        <f>IFERROR(('Tor Emp Adj'!D58/'Tor Emp Adj'!D$6)/('CAN LFS Emp'!D58/'CAN LFS Emp'!D$6),"n/a")</f>
        <v>0</v>
      </c>
      <c r="E58" s="65">
        <f>IFERROR(('Tor Emp Adj'!E58/'Tor Emp Adj'!E$6)/('CAN LFS Emp'!E58/'CAN LFS Emp'!E$6),"n/a")</f>
        <v>0</v>
      </c>
      <c r="F58" s="65">
        <f>IFERROR(('Tor Emp Adj'!F58/'Tor Emp Adj'!F$6)/('CAN LFS Emp'!F58/'CAN LFS Emp'!F$6),"n/a")</f>
        <v>0</v>
      </c>
      <c r="G58" s="65">
        <f>IFERROR(('Tor Emp Adj'!G58/'Tor Emp Adj'!G$6)/('CAN LFS Emp'!G58/'CAN LFS Emp'!G$6),"n/a")</f>
        <v>0</v>
      </c>
      <c r="H58" s="65">
        <f>IFERROR(('Tor Emp Adj'!H58/'Tor Emp Adj'!H$6)/('CAN LFS Emp'!H58/'CAN LFS Emp'!H$6),"n/a")</f>
        <v>0</v>
      </c>
      <c r="I58" s="65">
        <f>IFERROR(('Tor Emp Adj'!I58/'Tor Emp Adj'!I$6)/('CAN LFS Emp'!I58/'CAN LFS Emp'!I$6),"n/a")</f>
        <v>0</v>
      </c>
      <c r="J58" s="65">
        <f>IFERROR(('Tor Emp Adj'!J58/'Tor Emp Adj'!J$6)/('CAN LFS Emp'!J58/'CAN LFS Emp'!J$6),"n/a")</f>
        <v>0</v>
      </c>
      <c r="K58" s="65">
        <f>IFERROR(('Tor Emp Adj'!K58/'Tor Emp Adj'!K$6)/('CAN LFS Emp'!K58/'CAN LFS Emp'!K$6),"n/a")</f>
        <v>0</v>
      </c>
      <c r="L58" s="65">
        <f>IFERROR(('Tor Emp Adj'!L58/'Tor Emp Adj'!L$6)/('CAN LFS Emp'!L58/'CAN LFS Emp'!L$6),"n/a")</f>
        <v>0</v>
      </c>
      <c r="M58" s="21">
        <f>IFERROR(('Tor Emp Adj'!M58/'Tor Emp Adj'!M$6)/('CAN LFS Emp'!M58/'CAN LFS Emp'!M$6),"n/a")</f>
        <v>0</v>
      </c>
      <c r="N58" s="21">
        <f>IFERROR(('Tor Emp Adj'!N58/'Tor Emp Adj'!N$6)/('CAN LFS Emp'!N58/'CAN LFS Emp'!N$6),"n/a")</f>
        <v>0</v>
      </c>
      <c r="O58" s="21">
        <f>IFERROR(('Tor Emp Adj'!O58/'Tor Emp Adj'!O$6)/('CAN LFS Emp'!O58/'CAN LFS Emp'!O$6),"n/a")</f>
        <v>0</v>
      </c>
      <c r="P58" s="21">
        <f>IFERROR(('Tor Emp Adj'!P58/'Tor Emp Adj'!P$6)/('CAN LFS Emp'!P58/'CAN LFS Emp'!P$6),"n/a")</f>
        <v>0</v>
      </c>
      <c r="Q58" s="21">
        <f>IFERROR(('Tor Emp Adj'!Q58/'Tor Emp Adj'!Q$6)/('CAN LFS Emp'!Q58/'CAN LFS Emp'!Q$6),"n/a")</f>
        <v>0</v>
      </c>
      <c r="R58" s="21">
        <f>IFERROR(('Tor Emp Adj'!R58/'Tor Emp Adj'!R$6)/('CAN LFS Emp'!R58/'CAN LFS Emp'!R$6),"n/a")</f>
        <v>0</v>
      </c>
      <c r="S58" s="21">
        <f>IFERROR(('Tor Emp Adj'!S58/'Tor Emp Adj'!S$6)/('CAN LFS Emp'!S58/'CAN LFS Emp'!S$6),"n/a")</f>
        <v>0</v>
      </c>
      <c r="T58" s="21">
        <f>IFERROR(('Tor Emp Adj'!T58/'Tor Emp Adj'!T$6)/('CAN LFS Emp'!T58/'CAN LFS Emp'!T$6),"n/a")</f>
        <v>0</v>
      </c>
      <c r="U58" s="21">
        <f>IFERROR(('Tor Emp Adj'!U58/'Tor Emp Adj'!U$6)/('CAN LFS Emp'!U58/'CAN LFS Emp'!U$6),"n/a")</f>
        <v>0</v>
      </c>
      <c r="V58" s="21">
        <f>IFERROR(('Tor Emp Adj'!V58/'Tor Emp Adj'!V$6)/('CAN LFS Emp'!V58/'CAN LFS Emp'!V$6),"n/a")</f>
        <v>0</v>
      </c>
      <c r="W58" s="21">
        <f>IFERROR(('Tor Emp Adj'!W58/'Tor Emp Adj'!W$6)/('CAN LFS Emp'!W58/'CAN LFS Emp'!W$6),"n/a")</f>
        <v>0</v>
      </c>
      <c r="X58" s="21">
        <f>IFERROR(('Tor Emp Adj'!X58/'Tor Emp Adj'!X$6)/('CAN LFS Emp'!X58/'CAN LFS Emp'!X$6),"n/a")</f>
        <v>0</v>
      </c>
      <c r="Y58" s="21">
        <f>IFERROR(('Tor Emp Adj'!Y58/'Tor Emp Adj'!Y$6)/('CAN LFS Emp'!Y58/'CAN LFS Emp'!Y$6),"n/a")</f>
        <v>0</v>
      </c>
    </row>
    <row r="59" spans="1:25" x14ac:dyDescent="0.25">
      <c r="A59" s="7" t="s">
        <v>53</v>
      </c>
      <c r="B59" s="7"/>
      <c r="C59" s="14">
        <v>3363</v>
      </c>
      <c r="D59" s="65">
        <f>IFERROR(('Tor Emp Adj'!D59/'Tor Emp Adj'!D$6)/('CAN LFS Emp'!D59/'CAN LFS Emp'!D$6),"n/a")</f>
        <v>1.7482436940358284</v>
      </c>
      <c r="E59" s="65">
        <f>IFERROR(('Tor Emp Adj'!E59/'Tor Emp Adj'!E$6)/('CAN LFS Emp'!E59/'CAN LFS Emp'!E$6),"n/a")</f>
        <v>1.3936766415856712</v>
      </c>
      <c r="F59" s="65">
        <f>IFERROR(('Tor Emp Adj'!F59/'Tor Emp Adj'!F$6)/('CAN LFS Emp'!F59/'CAN LFS Emp'!F$6),"n/a")</f>
        <v>1.585442797599083</v>
      </c>
      <c r="G59" s="65">
        <f>IFERROR(('Tor Emp Adj'!G59/'Tor Emp Adj'!G$6)/('CAN LFS Emp'!G59/'CAN LFS Emp'!G$6),"n/a")</f>
        <v>1.386303187106869</v>
      </c>
      <c r="H59" s="65">
        <f>IFERROR(('Tor Emp Adj'!H59/'Tor Emp Adj'!H$6)/('CAN LFS Emp'!H59/'CAN LFS Emp'!H$6),"n/a")</f>
        <v>1.4697909879050224</v>
      </c>
      <c r="I59" s="65">
        <f>IFERROR(('Tor Emp Adj'!I59/'Tor Emp Adj'!I$6)/('CAN LFS Emp'!I59/'CAN LFS Emp'!I$6),"n/a")</f>
        <v>2.0093506700198231</v>
      </c>
      <c r="J59" s="65">
        <f>IFERROR(('Tor Emp Adj'!J59/'Tor Emp Adj'!J$6)/('CAN LFS Emp'!J59/'CAN LFS Emp'!J$6),"n/a")</f>
        <v>1.6846463153584885</v>
      </c>
      <c r="K59" s="65">
        <f>IFERROR(('Tor Emp Adj'!K59/'Tor Emp Adj'!K$6)/('CAN LFS Emp'!K59/'CAN LFS Emp'!K$6),"n/a")</f>
        <v>1.50213606584143</v>
      </c>
      <c r="L59" s="65">
        <f>IFERROR(('Tor Emp Adj'!L59/'Tor Emp Adj'!L$6)/('CAN LFS Emp'!L59/'CAN LFS Emp'!L$6),"n/a")</f>
        <v>0.86655904797147754</v>
      </c>
      <c r="M59" s="21">
        <f>IFERROR(('Tor Emp Adj'!M59/'Tor Emp Adj'!M$6)/('CAN LFS Emp'!M59/'CAN LFS Emp'!M$6),"n/a")</f>
        <v>0.75372037078068488</v>
      </c>
      <c r="N59" s="21">
        <f>IFERROR(('Tor Emp Adj'!N59/'Tor Emp Adj'!N$6)/('CAN LFS Emp'!N59/'CAN LFS Emp'!N$6),"n/a")</f>
        <v>0.8555390863571094</v>
      </c>
      <c r="O59" s="21">
        <f>IFERROR(('Tor Emp Adj'!O59/'Tor Emp Adj'!O$6)/('CAN LFS Emp'!O59/'CAN LFS Emp'!O$6),"n/a")</f>
        <v>0.75120388721544518</v>
      </c>
      <c r="P59" s="21">
        <f>IFERROR(('Tor Emp Adj'!P59/'Tor Emp Adj'!P$6)/('CAN LFS Emp'!P59/'CAN LFS Emp'!P$6),"n/a")</f>
        <v>0.70404496311701303</v>
      </c>
      <c r="Q59" s="21">
        <f>IFERROR(('Tor Emp Adj'!Q59/'Tor Emp Adj'!Q$6)/('CAN LFS Emp'!Q59/'CAN LFS Emp'!Q$6),"n/a")</f>
        <v>0.49729599328526997</v>
      </c>
      <c r="R59" s="21">
        <f>IFERROR(('Tor Emp Adj'!R59/'Tor Emp Adj'!R$6)/('CAN LFS Emp'!R59/'CAN LFS Emp'!R$6),"n/a")</f>
        <v>0.81853436350397779</v>
      </c>
      <c r="S59" s="21">
        <f>IFERROR(('Tor Emp Adj'!S59/'Tor Emp Adj'!S$6)/('CAN LFS Emp'!S59/'CAN LFS Emp'!S$6),"n/a")</f>
        <v>0.59223357473863703</v>
      </c>
      <c r="T59" s="21">
        <f>IFERROR(('Tor Emp Adj'!T59/'Tor Emp Adj'!T$6)/('CAN LFS Emp'!T59/'CAN LFS Emp'!T$6),"n/a")</f>
        <v>0.72173674527576315</v>
      </c>
      <c r="U59" s="21">
        <f>IFERROR(('Tor Emp Adj'!U59/'Tor Emp Adj'!U$6)/('CAN LFS Emp'!U59/'CAN LFS Emp'!U$6),"n/a")</f>
        <v>0.52293718309956982</v>
      </c>
      <c r="V59" s="21">
        <f>IFERROR(('Tor Emp Adj'!V59/'Tor Emp Adj'!V$6)/('CAN LFS Emp'!V59/'CAN LFS Emp'!V$6),"n/a")</f>
        <v>0.76320592968042</v>
      </c>
      <c r="W59" s="21">
        <f>IFERROR(('Tor Emp Adj'!W59/'Tor Emp Adj'!W$6)/('CAN LFS Emp'!W59/'CAN LFS Emp'!W$6),"n/a")</f>
        <v>0.55997632830459809</v>
      </c>
      <c r="X59" s="21">
        <f>IFERROR(('Tor Emp Adj'!X59/'Tor Emp Adj'!X$6)/('CAN LFS Emp'!X59/'CAN LFS Emp'!X$6),"n/a")</f>
        <v>0.5380591759739265</v>
      </c>
      <c r="Y59" s="21">
        <f>IFERROR(('Tor Emp Adj'!Y59/'Tor Emp Adj'!Y$6)/('CAN LFS Emp'!Y59/'CAN LFS Emp'!Y$6),"n/a")</f>
        <v>0.4090010194748826</v>
      </c>
    </row>
    <row r="60" spans="1:25" x14ac:dyDescent="0.25">
      <c r="A60" s="7" t="s">
        <v>54</v>
      </c>
      <c r="B60" s="7"/>
      <c r="C60" s="14">
        <v>3364</v>
      </c>
      <c r="D60" s="65">
        <f>IFERROR(('Tor Emp Adj'!D60/'Tor Emp Adj'!D$6)/('CAN LFS Emp'!D60/'CAN LFS Emp'!D$6),"n/a")</f>
        <v>1.5108886321342094</v>
      </c>
      <c r="E60" s="65">
        <f>IFERROR(('Tor Emp Adj'!E60/'Tor Emp Adj'!E$6)/('CAN LFS Emp'!E60/'CAN LFS Emp'!E$6),"n/a")</f>
        <v>1.2692585252911075</v>
      </c>
      <c r="F60" s="65">
        <f>IFERROR(('Tor Emp Adj'!F60/'Tor Emp Adj'!F$6)/('CAN LFS Emp'!F60/'CAN LFS Emp'!F$6),"n/a")</f>
        <v>1.1173953131093877</v>
      </c>
      <c r="G60" s="65">
        <f>IFERROR(('Tor Emp Adj'!G60/'Tor Emp Adj'!G$6)/('CAN LFS Emp'!G60/'CAN LFS Emp'!G$6),"n/a")</f>
        <v>1.1052550158023626</v>
      </c>
      <c r="H60" s="65">
        <f>IFERROR(('Tor Emp Adj'!H60/'Tor Emp Adj'!H$6)/('CAN LFS Emp'!H60/'CAN LFS Emp'!H$6),"n/a")</f>
        <v>0.67097506839913668</v>
      </c>
      <c r="I60" s="65">
        <f>IFERROR(('Tor Emp Adj'!I60/'Tor Emp Adj'!I$6)/('CAN LFS Emp'!I60/'CAN LFS Emp'!I$6),"n/a")</f>
        <v>0.77829914151445001</v>
      </c>
      <c r="J60" s="65">
        <f>IFERROR(('Tor Emp Adj'!J60/'Tor Emp Adj'!J$6)/('CAN LFS Emp'!J60/'CAN LFS Emp'!J$6),"n/a")</f>
        <v>0.91576821676130848</v>
      </c>
      <c r="K60" s="65">
        <f>IFERROR(('Tor Emp Adj'!K60/'Tor Emp Adj'!K$6)/('CAN LFS Emp'!K60/'CAN LFS Emp'!K$6),"n/a")</f>
        <v>0.74489420801732509</v>
      </c>
      <c r="L60" s="65">
        <f>IFERROR(('Tor Emp Adj'!L60/'Tor Emp Adj'!L$6)/('CAN LFS Emp'!L60/'CAN LFS Emp'!L$6),"n/a")</f>
        <v>0.67822750428047296</v>
      </c>
      <c r="M60" s="21">
        <f>IFERROR(('Tor Emp Adj'!M60/'Tor Emp Adj'!M$6)/('CAN LFS Emp'!M60/'CAN LFS Emp'!M$6),"n/a")</f>
        <v>1.1230029228161349</v>
      </c>
      <c r="N60" s="21">
        <f>IFERROR(('Tor Emp Adj'!N60/'Tor Emp Adj'!N$6)/('CAN LFS Emp'!N60/'CAN LFS Emp'!N$6),"n/a")</f>
        <v>1.1942159827947332</v>
      </c>
      <c r="O60" s="21">
        <f>IFERROR(('Tor Emp Adj'!O60/'Tor Emp Adj'!O$6)/('CAN LFS Emp'!O60/'CAN LFS Emp'!O$6),"n/a")</f>
        <v>1.1634760206201553</v>
      </c>
      <c r="P60" s="21">
        <f>IFERROR(('Tor Emp Adj'!P60/'Tor Emp Adj'!P$6)/('CAN LFS Emp'!P60/'CAN LFS Emp'!P$6),"n/a")</f>
        <v>1.0117737241782989</v>
      </c>
      <c r="Q60" s="21">
        <f>IFERROR(('Tor Emp Adj'!Q60/'Tor Emp Adj'!Q$6)/('CAN LFS Emp'!Q60/'CAN LFS Emp'!Q$6),"n/a")</f>
        <v>0.50229373559794011</v>
      </c>
      <c r="R60" s="21">
        <f>IFERROR(('Tor Emp Adj'!R60/'Tor Emp Adj'!R$6)/('CAN LFS Emp'!R60/'CAN LFS Emp'!R$6),"n/a")</f>
        <v>1.5779166365438686</v>
      </c>
      <c r="S60" s="21">
        <f>IFERROR(('Tor Emp Adj'!S60/'Tor Emp Adj'!S$6)/('CAN LFS Emp'!S60/'CAN LFS Emp'!S$6),"n/a")</f>
        <v>0.67157940511516367</v>
      </c>
      <c r="T60" s="21">
        <f>IFERROR(('Tor Emp Adj'!T60/'Tor Emp Adj'!T$6)/('CAN LFS Emp'!T60/'CAN LFS Emp'!T$6),"n/a")</f>
        <v>0.92073965188917151</v>
      </c>
      <c r="U60" s="21">
        <f>IFERROR(('Tor Emp Adj'!U60/'Tor Emp Adj'!U$6)/('CAN LFS Emp'!U60/'CAN LFS Emp'!U$6),"n/a")</f>
        <v>0.64570515939662221</v>
      </c>
      <c r="V60" s="21">
        <f>IFERROR(('Tor Emp Adj'!V60/'Tor Emp Adj'!V$6)/('CAN LFS Emp'!V60/'CAN LFS Emp'!V$6),"n/a")</f>
        <v>0.81180630069769633</v>
      </c>
      <c r="W60" s="21">
        <f>IFERROR(('Tor Emp Adj'!W60/'Tor Emp Adj'!W$6)/('CAN LFS Emp'!W60/'CAN LFS Emp'!W$6),"n/a")</f>
        <v>1.456524551420042</v>
      </c>
      <c r="X60" s="21">
        <f>IFERROR(('Tor Emp Adj'!X60/'Tor Emp Adj'!X$6)/('CAN LFS Emp'!X60/'CAN LFS Emp'!X$6),"n/a")</f>
        <v>0.80139079101910338</v>
      </c>
      <c r="Y60" s="21">
        <f>IFERROR(('Tor Emp Adj'!Y60/'Tor Emp Adj'!Y$6)/('CAN LFS Emp'!Y60/'CAN LFS Emp'!Y$6),"n/a")</f>
        <v>0.9639458724409975</v>
      </c>
    </row>
    <row r="61" spans="1:25" x14ac:dyDescent="0.25">
      <c r="A61" s="7" t="s">
        <v>55</v>
      </c>
      <c r="B61" s="7"/>
      <c r="C61" s="14" t="s">
        <v>195</v>
      </c>
      <c r="D61" s="65">
        <f>IFERROR(('Tor Emp Adj'!D61/'Tor Emp Adj'!D$6)/('CAN LFS Emp'!D61/'CAN LFS Emp'!D$6),"n/a")</f>
        <v>0</v>
      </c>
      <c r="E61" s="65">
        <f>IFERROR(('Tor Emp Adj'!E61/'Tor Emp Adj'!E$6)/('CAN LFS Emp'!E61/'CAN LFS Emp'!E$6),"n/a")</f>
        <v>0</v>
      </c>
      <c r="F61" s="65">
        <f>IFERROR(('Tor Emp Adj'!F61/'Tor Emp Adj'!F$6)/('CAN LFS Emp'!F61/'CAN LFS Emp'!F$6),"n/a")</f>
        <v>0</v>
      </c>
      <c r="G61" s="65">
        <f>IFERROR(('Tor Emp Adj'!G61/'Tor Emp Adj'!G$6)/('CAN LFS Emp'!G61/'CAN LFS Emp'!G$6),"n/a")</f>
        <v>0</v>
      </c>
      <c r="H61" s="65">
        <f>IFERROR(('Tor Emp Adj'!H61/'Tor Emp Adj'!H$6)/('CAN LFS Emp'!H61/'CAN LFS Emp'!H$6),"n/a")</f>
        <v>0</v>
      </c>
      <c r="I61" s="65">
        <f>IFERROR(('Tor Emp Adj'!I61/'Tor Emp Adj'!I$6)/('CAN LFS Emp'!I61/'CAN LFS Emp'!I$6),"n/a")</f>
        <v>0</v>
      </c>
      <c r="J61" s="65">
        <f>IFERROR(('Tor Emp Adj'!J61/'Tor Emp Adj'!J$6)/('CAN LFS Emp'!J61/'CAN LFS Emp'!J$6),"n/a")</f>
        <v>0</v>
      </c>
      <c r="K61" s="65">
        <f>IFERROR(('Tor Emp Adj'!K61/'Tor Emp Adj'!K$6)/('CAN LFS Emp'!K61/'CAN LFS Emp'!K$6),"n/a")</f>
        <v>0</v>
      </c>
      <c r="L61" s="65">
        <f>IFERROR(('Tor Emp Adj'!L61/'Tor Emp Adj'!L$6)/('CAN LFS Emp'!L61/'CAN LFS Emp'!L$6),"n/a")</f>
        <v>0</v>
      </c>
      <c r="M61" s="21">
        <f>IFERROR(('Tor Emp Adj'!M61/'Tor Emp Adj'!M$6)/('CAN LFS Emp'!M61/'CAN LFS Emp'!M$6),"n/a")</f>
        <v>0</v>
      </c>
      <c r="N61" s="21">
        <f>IFERROR(('Tor Emp Adj'!N61/'Tor Emp Adj'!N$6)/('CAN LFS Emp'!N61/'CAN LFS Emp'!N$6),"n/a")</f>
        <v>0</v>
      </c>
      <c r="O61" s="21">
        <f>IFERROR(('Tor Emp Adj'!O61/'Tor Emp Adj'!O$6)/('CAN LFS Emp'!O61/'CAN LFS Emp'!O$6),"n/a")</f>
        <v>0</v>
      </c>
      <c r="P61" s="21">
        <f>IFERROR(('Tor Emp Adj'!P61/'Tor Emp Adj'!P$6)/('CAN LFS Emp'!P61/'CAN LFS Emp'!P$6),"n/a")</f>
        <v>0</v>
      </c>
      <c r="Q61" s="21">
        <f>IFERROR(('Tor Emp Adj'!Q61/'Tor Emp Adj'!Q$6)/('CAN LFS Emp'!Q61/'CAN LFS Emp'!Q$6),"n/a")</f>
        <v>0</v>
      </c>
      <c r="R61" s="21">
        <f>IFERROR(('Tor Emp Adj'!R61/'Tor Emp Adj'!R$6)/('CAN LFS Emp'!R61/'CAN LFS Emp'!R$6),"n/a")</f>
        <v>0</v>
      </c>
      <c r="S61" s="21">
        <f>IFERROR(('Tor Emp Adj'!S61/'Tor Emp Adj'!S$6)/('CAN LFS Emp'!S61/'CAN LFS Emp'!S$6),"n/a")</f>
        <v>0</v>
      </c>
      <c r="T61" s="21">
        <f>IFERROR(('Tor Emp Adj'!T61/'Tor Emp Adj'!T$6)/('CAN LFS Emp'!T61/'CAN LFS Emp'!T$6),"n/a")</f>
        <v>0</v>
      </c>
      <c r="U61" s="21">
        <f>IFERROR(('Tor Emp Adj'!U61/'Tor Emp Adj'!U$6)/('CAN LFS Emp'!U61/'CAN LFS Emp'!U$6),"n/a")</f>
        <v>0</v>
      </c>
      <c r="V61" s="21">
        <f>IFERROR(('Tor Emp Adj'!V61/'Tor Emp Adj'!V$6)/('CAN LFS Emp'!V61/'CAN LFS Emp'!V$6),"n/a")</f>
        <v>0</v>
      </c>
      <c r="W61" s="21">
        <f>IFERROR(('Tor Emp Adj'!W61/'Tor Emp Adj'!W$6)/('CAN LFS Emp'!W61/'CAN LFS Emp'!W$6),"n/a")</f>
        <v>0</v>
      </c>
      <c r="X61" s="21">
        <f>IFERROR(('Tor Emp Adj'!X61/'Tor Emp Adj'!X$6)/('CAN LFS Emp'!X61/'CAN LFS Emp'!X$6),"n/a")</f>
        <v>0</v>
      </c>
      <c r="Y61" s="21">
        <f>IFERROR(('Tor Emp Adj'!Y61/'Tor Emp Adj'!Y$6)/('CAN LFS Emp'!Y61/'CAN LFS Emp'!Y$6),"n/a")</f>
        <v>0</v>
      </c>
    </row>
    <row r="62" spans="1:25" x14ac:dyDescent="0.25">
      <c r="A62" s="6" t="s">
        <v>56</v>
      </c>
      <c r="B62" s="6"/>
      <c r="C62" s="14">
        <v>337</v>
      </c>
      <c r="D62" s="65">
        <f>IFERROR(('Tor Emp Adj'!D62/'Tor Emp Adj'!D$6)/('CAN LFS Emp'!D62/'CAN LFS Emp'!D$6),"n/a")</f>
        <v>1.2474559121537114</v>
      </c>
      <c r="E62" s="65">
        <f>IFERROR(('Tor Emp Adj'!E62/'Tor Emp Adj'!E$6)/('CAN LFS Emp'!E62/'CAN LFS Emp'!E$6),"n/a")</f>
        <v>1.5615681499450398</v>
      </c>
      <c r="F62" s="65">
        <f>IFERROR(('Tor Emp Adj'!F62/'Tor Emp Adj'!F$6)/('CAN LFS Emp'!F62/'CAN LFS Emp'!F$6),"n/a")</f>
        <v>2.1123913995687378</v>
      </c>
      <c r="G62" s="65">
        <f>IFERROR(('Tor Emp Adj'!G62/'Tor Emp Adj'!G$6)/('CAN LFS Emp'!G62/'CAN LFS Emp'!G$6),"n/a")</f>
        <v>2.1817912978187128</v>
      </c>
      <c r="H62" s="65">
        <f>IFERROR(('Tor Emp Adj'!H62/'Tor Emp Adj'!H$6)/('CAN LFS Emp'!H62/'CAN LFS Emp'!H$6),"n/a")</f>
        <v>2.2478628095246522</v>
      </c>
      <c r="I62" s="65">
        <f>IFERROR(('Tor Emp Adj'!I62/'Tor Emp Adj'!I$6)/('CAN LFS Emp'!I62/'CAN LFS Emp'!I$6),"n/a")</f>
        <v>2.2038776918879925</v>
      </c>
      <c r="J62" s="65">
        <f>IFERROR(('Tor Emp Adj'!J62/'Tor Emp Adj'!J$6)/('CAN LFS Emp'!J62/'CAN LFS Emp'!J$6),"n/a")</f>
        <v>2.1055348882932283</v>
      </c>
      <c r="K62" s="65">
        <f>IFERROR(('Tor Emp Adj'!K62/'Tor Emp Adj'!K$6)/('CAN LFS Emp'!K62/'CAN LFS Emp'!K$6),"n/a")</f>
        <v>2.3327883236376423</v>
      </c>
      <c r="L62" s="65">
        <f>IFERROR(('Tor Emp Adj'!L62/'Tor Emp Adj'!L$6)/('CAN LFS Emp'!L62/'CAN LFS Emp'!L$6),"n/a")</f>
        <v>1.4313246808608373</v>
      </c>
      <c r="M62" s="21">
        <f>IFERROR(('Tor Emp Adj'!M62/'Tor Emp Adj'!M$6)/('CAN LFS Emp'!M62/'CAN LFS Emp'!M$6),"n/a")</f>
        <v>1.6385979657422478</v>
      </c>
      <c r="N62" s="21">
        <f>IFERROR(('Tor Emp Adj'!N62/'Tor Emp Adj'!N$6)/('CAN LFS Emp'!N62/'CAN LFS Emp'!N$6),"n/a")</f>
        <v>1.8365230482229442</v>
      </c>
      <c r="O62" s="21">
        <f>IFERROR(('Tor Emp Adj'!O62/'Tor Emp Adj'!O$6)/('CAN LFS Emp'!O62/'CAN LFS Emp'!O$6),"n/a")</f>
        <v>1.3645451168208473</v>
      </c>
      <c r="P62" s="21">
        <f>IFERROR(('Tor Emp Adj'!P62/'Tor Emp Adj'!P$6)/('CAN LFS Emp'!P62/'CAN LFS Emp'!P$6),"n/a")</f>
        <v>1.3037041010470645</v>
      </c>
      <c r="Q62" s="21">
        <f>IFERROR(('Tor Emp Adj'!Q62/'Tor Emp Adj'!Q$6)/('CAN LFS Emp'!Q62/'CAN LFS Emp'!Q$6),"n/a")</f>
        <v>1.4516878274294649</v>
      </c>
      <c r="R62" s="21">
        <f>IFERROR(('Tor Emp Adj'!R62/'Tor Emp Adj'!R$6)/('CAN LFS Emp'!R62/'CAN LFS Emp'!R$6),"n/a")</f>
        <v>1.5948522382897559</v>
      </c>
      <c r="S62" s="21">
        <f>IFERROR(('Tor Emp Adj'!S62/'Tor Emp Adj'!S$6)/('CAN LFS Emp'!S62/'CAN LFS Emp'!S$6),"n/a")</f>
        <v>1.3480231374133671</v>
      </c>
      <c r="T62" s="21">
        <f>IFERROR(('Tor Emp Adj'!T62/'Tor Emp Adj'!T$6)/('CAN LFS Emp'!T62/'CAN LFS Emp'!T$6),"n/a")</f>
        <v>1.4577760836075988</v>
      </c>
      <c r="U62" s="21">
        <f>IFERROR(('Tor Emp Adj'!U62/'Tor Emp Adj'!U$6)/('CAN LFS Emp'!U62/'CAN LFS Emp'!U$6),"n/a")</f>
        <v>1.0681545191993289</v>
      </c>
      <c r="V62" s="21">
        <f>IFERROR(('Tor Emp Adj'!V62/'Tor Emp Adj'!V$6)/('CAN LFS Emp'!V62/'CAN LFS Emp'!V$6),"n/a")</f>
        <v>1.8141616137202707</v>
      </c>
      <c r="W62" s="21">
        <f>IFERROR(('Tor Emp Adj'!W62/'Tor Emp Adj'!W$6)/('CAN LFS Emp'!W62/'CAN LFS Emp'!W$6),"n/a")</f>
        <v>1.0136029606996841</v>
      </c>
      <c r="X62" s="21">
        <f>IFERROR(('Tor Emp Adj'!X62/'Tor Emp Adj'!X$6)/('CAN LFS Emp'!X62/'CAN LFS Emp'!X$6),"n/a")</f>
        <v>0.99455778009492024</v>
      </c>
      <c r="Y62" s="21">
        <f>IFERROR(('Tor Emp Adj'!Y62/'Tor Emp Adj'!Y$6)/('CAN LFS Emp'!Y62/'CAN LFS Emp'!Y$6),"n/a")</f>
        <v>1.7104539051366896</v>
      </c>
    </row>
    <row r="63" spans="1:25" x14ac:dyDescent="0.25">
      <c r="A63" s="7" t="s">
        <v>57</v>
      </c>
      <c r="B63" s="7"/>
      <c r="C63" s="14">
        <v>3372</v>
      </c>
      <c r="D63" s="65">
        <f>IFERROR(('Tor Emp Adj'!D63/'Tor Emp Adj'!D$6)/('CAN LFS Emp'!D63/'CAN LFS Emp'!D$6),"n/a")</f>
        <v>2.1572261118114193</v>
      </c>
      <c r="E63" s="65">
        <f>IFERROR(('Tor Emp Adj'!E63/'Tor Emp Adj'!E$6)/('CAN LFS Emp'!E63/'CAN LFS Emp'!E$6),"n/a")</f>
        <v>2.5681434260611526</v>
      </c>
      <c r="F63" s="65">
        <f>IFERROR(('Tor Emp Adj'!F63/'Tor Emp Adj'!F$6)/('CAN LFS Emp'!F63/'CAN LFS Emp'!F$6),"n/a")</f>
        <v>4.0195676236266875</v>
      </c>
      <c r="G63" s="65">
        <f>IFERROR(('Tor Emp Adj'!G63/'Tor Emp Adj'!G$6)/('CAN LFS Emp'!G63/'CAN LFS Emp'!G$6),"n/a")</f>
        <v>3.9909081613504758</v>
      </c>
      <c r="H63" s="65">
        <f>IFERROR(('Tor Emp Adj'!H63/'Tor Emp Adj'!H$6)/('CAN LFS Emp'!H63/'CAN LFS Emp'!H$6),"n/a")</f>
        <v>3.6571102946907064</v>
      </c>
      <c r="I63" s="65">
        <f>IFERROR(('Tor Emp Adj'!I63/'Tor Emp Adj'!I$6)/('CAN LFS Emp'!I63/'CAN LFS Emp'!I$6),"n/a")</f>
        <v>3.527771989716757</v>
      </c>
      <c r="J63" s="65">
        <f>IFERROR(('Tor Emp Adj'!J63/'Tor Emp Adj'!J$6)/('CAN LFS Emp'!J63/'CAN LFS Emp'!J$6),"n/a")</f>
        <v>3.645772736510366</v>
      </c>
      <c r="K63" s="65">
        <f>IFERROR(('Tor Emp Adj'!K63/'Tor Emp Adj'!K$6)/('CAN LFS Emp'!K63/'CAN LFS Emp'!K$6),"n/a")</f>
        <v>2.9435022962456836</v>
      </c>
      <c r="L63" s="65">
        <f>IFERROR(('Tor Emp Adj'!L63/'Tor Emp Adj'!L$6)/('CAN LFS Emp'!L63/'CAN LFS Emp'!L$6),"n/a")</f>
        <v>1.9787757588055774</v>
      </c>
      <c r="M63" s="21">
        <f>IFERROR(('Tor Emp Adj'!M63/'Tor Emp Adj'!M$6)/('CAN LFS Emp'!M63/'CAN LFS Emp'!M$6),"n/a")</f>
        <v>3.434342659168367</v>
      </c>
      <c r="N63" s="21">
        <f>IFERROR(('Tor Emp Adj'!N63/'Tor Emp Adj'!N$6)/('CAN LFS Emp'!N63/'CAN LFS Emp'!N$6),"n/a")</f>
        <v>3.6127503329575914</v>
      </c>
      <c r="O63" s="21">
        <f>IFERROR(('Tor Emp Adj'!O63/'Tor Emp Adj'!O$6)/('CAN LFS Emp'!O63/'CAN LFS Emp'!O$6),"n/a")</f>
        <v>2.5294741032098798</v>
      </c>
      <c r="P63" s="21">
        <f>IFERROR(('Tor Emp Adj'!P63/'Tor Emp Adj'!P$6)/('CAN LFS Emp'!P63/'CAN LFS Emp'!P$6),"n/a")</f>
        <v>3.435850233287618</v>
      </c>
      <c r="Q63" s="21">
        <f>IFERROR(('Tor Emp Adj'!Q63/'Tor Emp Adj'!Q$6)/('CAN LFS Emp'!Q63/'CAN LFS Emp'!Q$6),"n/a")</f>
        <v>1.8549107440752548</v>
      </c>
      <c r="R63" s="21">
        <f>IFERROR(('Tor Emp Adj'!R63/'Tor Emp Adj'!R$6)/('CAN LFS Emp'!R63/'CAN LFS Emp'!R$6),"n/a")</f>
        <v>2.5313443594973783</v>
      </c>
      <c r="S63" s="21">
        <f>IFERROR(('Tor Emp Adj'!S63/'Tor Emp Adj'!S$6)/('CAN LFS Emp'!S63/'CAN LFS Emp'!S$6),"n/a")</f>
        <v>1.9068183065976207</v>
      </c>
      <c r="T63" s="21">
        <f>IFERROR(('Tor Emp Adj'!T63/'Tor Emp Adj'!T$6)/('CAN LFS Emp'!T63/'CAN LFS Emp'!T$6),"n/a")</f>
        <v>2.5618694459236515</v>
      </c>
      <c r="U63" s="21">
        <f>IFERROR(('Tor Emp Adj'!U63/'Tor Emp Adj'!U$6)/('CAN LFS Emp'!U63/'CAN LFS Emp'!U$6),"n/a")</f>
        <v>1.7611137840364488</v>
      </c>
      <c r="V63" s="21">
        <f>IFERROR(('Tor Emp Adj'!V63/'Tor Emp Adj'!V$6)/('CAN LFS Emp'!V63/'CAN LFS Emp'!V$6),"n/a")</f>
        <v>3.3075559006181714</v>
      </c>
      <c r="W63" s="21">
        <f>IFERROR(('Tor Emp Adj'!W63/'Tor Emp Adj'!W$6)/('CAN LFS Emp'!W63/'CAN LFS Emp'!W$6),"n/a")</f>
        <v>2.4936079743388717</v>
      </c>
      <c r="X63" s="21">
        <f>IFERROR(('Tor Emp Adj'!X63/'Tor Emp Adj'!X$6)/('CAN LFS Emp'!X63/'CAN LFS Emp'!X$6),"n/a")</f>
        <v>0</v>
      </c>
      <c r="Y63" s="21">
        <f>IFERROR(('Tor Emp Adj'!Y63/'Tor Emp Adj'!Y$6)/('CAN LFS Emp'!Y63/'CAN LFS Emp'!Y$6),"n/a")</f>
        <v>1.9227591613548567</v>
      </c>
    </row>
    <row r="64" spans="1:25" x14ac:dyDescent="0.25">
      <c r="A64" s="6" t="s">
        <v>58</v>
      </c>
      <c r="B64" s="6"/>
      <c r="C64" s="14">
        <v>339</v>
      </c>
      <c r="D64" s="65">
        <f>IFERROR(('Tor Emp Adj'!D64/'Tor Emp Adj'!D$6)/('CAN LFS Emp'!D64/'CAN LFS Emp'!D$6),"n/a")</f>
        <v>1.9382934635500073</v>
      </c>
      <c r="E64" s="65">
        <f>IFERROR(('Tor Emp Adj'!E64/'Tor Emp Adj'!E$6)/('CAN LFS Emp'!E64/'CAN LFS Emp'!E$6),"n/a")</f>
        <v>1.8912344870075701</v>
      </c>
      <c r="F64" s="65">
        <f>IFERROR(('Tor Emp Adj'!F64/'Tor Emp Adj'!F$6)/('CAN LFS Emp'!F64/'CAN LFS Emp'!F$6),"n/a")</f>
        <v>1.5696336045828159</v>
      </c>
      <c r="G64" s="65">
        <f>IFERROR(('Tor Emp Adj'!G64/'Tor Emp Adj'!G$6)/('CAN LFS Emp'!G64/'CAN LFS Emp'!G$6),"n/a")</f>
        <v>1.7054970735587083</v>
      </c>
      <c r="H64" s="65">
        <f>IFERROR(('Tor Emp Adj'!H64/'Tor Emp Adj'!H$6)/('CAN LFS Emp'!H64/'CAN LFS Emp'!H$6),"n/a")</f>
        <v>1.9216218902017745</v>
      </c>
      <c r="I64" s="65">
        <f>IFERROR(('Tor Emp Adj'!I64/'Tor Emp Adj'!I$6)/('CAN LFS Emp'!I64/'CAN LFS Emp'!I$6),"n/a")</f>
        <v>1.7437405220971918</v>
      </c>
      <c r="J64" s="65">
        <f>IFERROR(('Tor Emp Adj'!J64/'Tor Emp Adj'!J$6)/('CAN LFS Emp'!J64/'CAN LFS Emp'!J$6),"n/a")</f>
        <v>1.4466318433480392</v>
      </c>
      <c r="K64" s="65">
        <f>IFERROR(('Tor Emp Adj'!K64/'Tor Emp Adj'!K$6)/('CAN LFS Emp'!K64/'CAN LFS Emp'!K$6),"n/a")</f>
        <v>1.5703263807852752</v>
      </c>
      <c r="L64" s="65">
        <f>IFERROR(('Tor Emp Adj'!L64/'Tor Emp Adj'!L$6)/('CAN LFS Emp'!L64/'CAN LFS Emp'!L$6),"n/a")</f>
        <v>1.3622198037812798</v>
      </c>
      <c r="M64" s="21">
        <f>IFERROR(('Tor Emp Adj'!M64/'Tor Emp Adj'!M$6)/('CAN LFS Emp'!M64/'CAN LFS Emp'!M$6),"n/a")</f>
        <v>1.2666677623765068</v>
      </c>
      <c r="N64" s="21">
        <f>IFERROR(('Tor Emp Adj'!N64/'Tor Emp Adj'!N$6)/('CAN LFS Emp'!N64/'CAN LFS Emp'!N$6),"n/a")</f>
        <v>1.2720573522267231</v>
      </c>
      <c r="O64" s="21">
        <f>IFERROR(('Tor Emp Adj'!O64/'Tor Emp Adj'!O$6)/('CAN LFS Emp'!O64/'CAN LFS Emp'!O$6),"n/a")</f>
        <v>1.0621154667486856</v>
      </c>
      <c r="P64" s="21">
        <f>IFERROR(('Tor Emp Adj'!P64/'Tor Emp Adj'!P$6)/('CAN LFS Emp'!P64/'CAN LFS Emp'!P$6),"n/a")</f>
        <v>0.94624661206381611</v>
      </c>
      <c r="Q64" s="21">
        <f>IFERROR(('Tor Emp Adj'!Q64/'Tor Emp Adj'!Q$6)/('CAN LFS Emp'!Q64/'CAN LFS Emp'!Q$6),"n/a")</f>
        <v>1.0948977790000409</v>
      </c>
      <c r="R64" s="21">
        <f>IFERROR(('Tor Emp Adj'!R64/'Tor Emp Adj'!R$6)/('CAN LFS Emp'!R64/'CAN LFS Emp'!R$6),"n/a")</f>
        <v>1.1356550777946741</v>
      </c>
      <c r="S64" s="21">
        <f>IFERROR(('Tor Emp Adj'!S64/'Tor Emp Adj'!S$6)/('CAN LFS Emp'!S64/'CAN LFS Emp'!S$6),"n/a")</f>
        <v>1.893404174121031</v>
      </c>
      <c r="T64" s="21">
        <f>IFERROR(('Tor Emp Adj'!T64/'Tor Emp Adj'!T$6)/('CAN LFS Emp'!T64/'CAN LFS Emp'!T$6),"n/a")</f>
        <v>1.4071202854698037</v>
      </c>
      <c r="U64" s="21">
        <f>IFERROR(('Tor Emp Adj'!U64/'Tor Emp Adj'!U$6)/('CAN LFS Emp'!U64/'CAN LFS Emp'!U$6),"n/a")</f>
        <v>1.4513595316892092</v>
      </c>
      <c r="V64" s="21">
        <f>IFERROR(('Tor Emp Adj'!V64/'Tor Emp Adj'!V$6)/('CAN LFS Emp'!V64/'CAN LFS Emp'!V$6),"n/a")</f>
        <v>1.261354597492272</v>
      </c>
      <c r="W64" s="21">
        <f>IFERROR(('Tor Emp Adj'!W64/'Tor Emp Adj'!W$6)/('CAN LFS Emp'!W64/'CAN LFS Emp'!W$6),"n/a")</f>
        <v>1.2819621790362041</v>
      </c>
      <c r="X64" s="21">
        <f>IFERROR(('Tor Emp Adj'!X64/'Tor Emp Adj'!X$6)/('CAN LFS Emp'!X64/'CAN LFS Emp'!X$6),"n/a")</f>
        <v>1.3010208763990789</v>
      </c>
      <c r="Y64" s="21">
        <f>IFERROR(('Tor Emp Adj'!Y64/'Tor Emp Adj'!Y$6)/('CAN LFS Emp'!Y64/'CAN LFS Emp'!Y$6),"n/a")</f>
        <v>1.3775456414932827</v>
      </c>
    </row>
    <row r="65" spans="1:25" x14ac:dyDescent="0.25">
      <c r="A65" s="7" t="s">
        <v>59</v>
      </c>
      <c r="B65" s="7"/>
      <c r="C65" s="14">
        <v>3391</v>
      </c>
      <c r="D65" s="65">
        <f>IFERROR(('Tor Emp Adj'!D65/'Tor Emp Adj'!D$6)/('CAN LFS Emp'!D65/'CAN LFS Emp'!D$6),"n/a")</f>
        <v>1.2264906659397474</v>
      </c>
      <c r="E65" s="65">
        <f>IFERROR(('Tor Emp Adj'!E65/'Tor Emp Adj'!E$6)/('CAN LFS Emp'!E65/'CAN LFS Emp'!E$6),"n/a")</f>
        <v>1.4632690970165423</v>
      </c>
      <c r="F65" s="65">
        <f>IFERROR(('Tor Emp Adj'!F65/'Tor Emp Adj'!F$6)/('CAN LFS Emp'!F65/'CAN LFS Emp'!F$6),"n/a")</f>
        <v>1.6519788959605848</v>
      </c>
      <c r="G65" s="65">
        <f>IFERROR(('Tor Emp Adj'!G65/'Tor Emp Adj'!G$6)/('CAN LFS Emp'!G65/'CAN LFS Emp'!G$6),"n/a")</f>
        <v>0</v>
      </c>
      <c r="H65" s="65">
        <f>IFERROR(('Tor Emp Adj'!H65/'Tor Emp Adj'!H$6)/('CAN LFS Emp'!H65/'CAN LFS Emp'!H$6),"n/a")</f>
        <v>1.4232367151126202</v>
      </c>
      <c r="I65" s="65">
        <f>IFERROR(('Tor Emp Adj'!I65/'Tor Emp Adj'!I$6)/('CAN LFS Emp'!I65/'CAN LFS Emp'!I$6),"n/a")</f>
        <v>1.2983311042884638</v>
      </c>
      <c r="J65" s="65">
        <f>IFERROR(('Tor Emp Adj'!J65/'Tor Emp Adj'!J$6)/('CAN LFS Emp'!J65/'CAN LFS Emp'!J$6),"n/a")</f>
        <v>0</v>
      </c>
      <c r="K65" s="65">
        <f>IFERROR(('Tor Emp Adj'!K65/'Tor Emp Adj'!K$6)/('CAN LFS Emp'!K65/'CAN LFS Emp'!K$6),"n/a")</f>
        <v>1.0382497324391036</v>
      </c>
      <c r="L65" s="65">
        <f>IFERROR(('Tor Emp Adj'!L65/'Tor Emp Adj'!L$6)/('CAN LFS Emp'!L65/'CAN LFS Emp'!L$6),"n/a")</f>
        <v>0</v>
      </c>
      <c r="M65" s="21">
        <f>IFERROR(('Tor Emp Adj'!M65/'Tor Emp Adj'!M$6)/('CAN LFS Emp'!M65/'CAN LFS Emp'!M$6),"n/a")</f>
        <v>1.3082346513942269</v>
      </c>
      <c r="N65" s="21">
        <f>IFERROR(('Tor Emp Adj'!N65/'Tor Emp Adj'!N$6)/('CAN LFS Emp'!N65/'CAN LFS Emp'!N$6),"n/a")</f>
        <v>1.1407153735325755</v>
      </c>
      <c r="O65" s="21">
        <f>IFERROR(('Tor Emp Adj'!O65/'Tor Emp Adj'!O$6)/('CAN LFS Emp'!O65/'CAN LFS Emp'!O$6),"n/a")</f>
        <v>1.142160125353882</v>
      </c>
      <c r="P65" s="21">
        <f>IFERROR(('Tor Emp Adj'!P65/'Tor Emp Adj'!P$6)/('CAN LFS Emp'!P65/'CAN LFS Emp'!P$6),"n/a")</f>
        <v>0.7536027108474751</v>
      </c>
      <c r="Q65" s="21">
        <f>IFERROR(('Tor Emp Adj'!Q65/'Tor Emp Adj'!Q$6)/('CAN LFS Emp'!Q65/'CAN LFS Emp'!Q$6),"n/a")</f>
        <v>0.74256645665121179</v>
      </c>
      <c r="R65" s="21">
        <f>IFERROR(('Tor Emp Adj'!R65/'Tor Emp Adj'!R$6)/('CAN LFS Emp'!R65/'CAN LFS Emp'!R$6),"n/a")</f>
        <v>1.0456666001660608</v>
      </c>
      <c r="S65" s="21">
        <f>IFERROR(('Tor Emp Adj'!S65/'Tor Emp Adj'!S$6)/('CAN LFS Emp'!S65/'CAN LFS Emp'!S$6),"n/a")</f>
        <v>1.3113307933901102</v>
      </c>
      <c r="T65" s="21">
        <f>IFERROR(('Tor Emp Adj'!T65/'Tor Emp Adj'!T$6)/('CAN LFS Emp'!T65/'CAN LFS Emp'!T$6),"n/a")</f>
        <v>1.1634240364769337</v>
      </c>
      <c r="U65" s="21">
        <f>IFERROR(('Tor Emp Adj'!U65/'Tor Emp Adj'!U$6)/('CAN LFS Emp'!U65/'CAN LFS Emp'!U$6),"n/a")</f>
        <v>0.8810741104147517</v>
      </c>
      <c r="V65" s="21">
        <f>IFERROR(('Tor Emp Adj'!V65/'Tor Emp Adj'!V$6)/('CAN LFS Emp'!V65/'CAN LFS Emp'!V$6),"n/a")</f>
        <v>1.0754893370938554</v>
      </c>
      <c r="W65" s="21">
        <f>IFERROR(('Tor Emp Adj'!W65/'Tor Emp Adj'!W$6)/('CAN LFS Emp'!W65/'CAN LFS Emp'!W$6),"n/a")</f>
        <v>0.72026198465493063</v>
      </c>
      <c r="X65" s="21">
        <f>IFERROR(('Tor Emp Adj'!X65/'Tor Emp Adj'!X$6)/('CAN LFS Emp'!X65/'CAN LFS Emp'!X$6),"n/a")</f>
        <v>0.87347694674913612</v>
      </c>
      <c r="Y65" s="21">
        <f>IFERROR(('Tor Emp Adj'!Y65/'Tor Emp Adj'!Y$6)/('CAN LFS Emp'!Y65/'CAN LFS Emp'!Y$6),"n/a")</f>
        <v>0.73792917393407342</v>
      </c>
    </row>
    <row r="66" spans="1:25" x14ac:dyDescent="0.25">
      <c r="A66" s="9" t="s">
        <v>60</v>
      </c>
      <c r="B66" s="9"/>
      <c r="C66" s="15" t="s">
        <v>196</v>
      </c>
      <c r="D66" s="66">
        <f>IFERROR(('Tor Emp Adj'!D66/'Tor Emp Adj'!D$6)/('CAN LFS Emp'!D66/'CAN LFS Emp'!D$6),"n/a")</f>
        <v>1.0717809443302229</v>
      </c>
      <c r="E66" s="66">
        <f>IFERROR(('Tor Emp Adj'!E66/'Tor Emp Adj'!E$6)/('CAN LFS Emp'!E66/'CAN LFS Emp'!E$6),"n/a")</f>
        <v>1.0615532600612325</v>
      </c>
      <c r="F66" s="66">
        <f>IFERROR(('Tor Emp Adj'!F66/'Tor Emp Adj'!F$6)/('CAN LFS Emp'!F66/'CAN LFS Emp'!F$6),"n/a")</f>
        <v>1.038805831412521</v>
      </c>
      <c r="G66" s="66">
        <f>IFERROR(('Tor Emp Adj'!G66/'Tor Emp Adj'!G$6)/('CAN LFS Emp'!G66/'CAN LFS Emp'!G$6),"n/a")</f>
        <v>1.0097051737637674</v>
      </c>
      <c r="H66" s="66">
        <f>IFERROR(('Tor Emp Adj'!H66/'Tor Emp Adj'!H$6)/('CAN LFS Emp'!H66/'CAN LFS Emp'!H$6),"n/a")</f>
        <v>1.0900703386236164</v>
      </c>
      <c r="I66" s="66">
        <f>IFERROR(('Tor Emp Adj'!I66/'Tor Emp Adj'!I$6)/('CAN LFS Emp'!I66/'CAN LFS Emp'!I$6),"n/a")</f>
        <v>1.1631653735525971</v>
      </c>
      <c r="J66" s="66">
        <f>IFERROR(('Tor Emp Adj'!J66/'Tor Emp Adj'!J$6)/('CAN LFS Emp'!J66/'CAN LFS Emp'!J$6),"n/a")</f>
        <v>1.0466881643974584</v>
      </c>
      <c r="K66" s="66">
        <f>IFERROR(('Tor Emp Adj'!K66/'Tor Emp Adj'!K$6)/('CAN LFS Emp'!K66/'CAN LFS Emp'!K$6),"n/a")</f>
        <v>1.031713027967446</v>
      </c>
      <c r="L66" s="66">
        <f>IFERROR(('Tor Emp Adj'!L66/'Tor Emp Adj'!L$6)/('CAN LFS Emp'!L66/'CAN LFS Emp'!L$6),"n/a")</f>
        <v>0.74445899180289654</v>
      </c>
      <c r="M66" s="22">
        <f>IFERROR(('Tor Emp Adj'!M66/'Tor Emp Adj'!M$6)/('CAN LFS Emp'!M66/'CAN LFS Emp'!M$6),"n/a")</f>
        <v>0.73334446329275371</v>
      </c>
      <c r="N66" s="22">
        <f>IFERROR(('Tor Emp Adj'!N66/'Tor Emp Adj'!N$6)/('CAN LFS Emp'!N66/'CAN LFS Emp'!N$6),"n/a")</f>
        <v>0.74436185369067698</v>
      </c>
      <c r="O66" s="22">
        <f>IFERROR(('Tor Emp Adj'!O66/'Tor Emp Adj'!O$6)/('CAN LFS Emp'!O66/'CAN LFS Emp'!O$6),"n/a")</f>
        <v>0.70258541430575483</v>
      </c>
      <c r="P66" s="22">
        <f>IFERROR(('Tor Emp Adj'!P66/'Tor Emp Adj'!P$6)/('CAN LFS Emp'!P66/'CAN LFS Emp'!P$6),"n/a")</f>
        <v>0.61951696515783594</v>
      </c>
      <c r="Q66" s="22">
        <f>IFERROR(('Tor Emp Adj'!Q66/'Tor Emp Adj'!Q$6)/('CAN LFS Emp'!Q66/'CAN LFS Emp'!Q$6),"n/a")</f>
        <v>0.60181893893152216</v>
      </c>
      <c r="R66" s="22">
        <f>IFERROR(('Tor Emp Adj'!R66/'Tor Emp Adj'!R$6)/('CAN LFS Emp'!R66/'CAN LFS Emp'!R$6),"n/a")</f>
        <v>0.71379089940483675</v>
      </c>
      <c r="S66" s="22">
        <f>IFERROR(('Tor Emp Adj'!S66/'Tor Emp Adj'!S$6)/('CAN LFS Emp'!S66/'CAN LFS Emp'!S$6),"n/a")</f>
        <v>0.72403419837069705</v>
      </c>
      <c r="T66" s="22">
        <f>IFERROR(('Tor Emp Adj'!T66/'Tor Emp Adj'!T$6)/('CAN LFS Emp'!T66/'CAN LFS Emp'!T$6),"n/a")</f>
        <v>0.7242094686321684</v>
      </c>
      <c r="U66" s="22">
        <f>IFERROR(('Tor Emp Adj'!U66/'Tor Emp Adj'!U$6)/('CAN LFS Emp'!U66/'CAN LFS Emp'!U$6),"n/a")</f>
        <v>0.67521120480354957</v>
      </c>
      <c r="V66" s="22">
        <f>IFERROR(('Tor Emp Adj'!V66/'Tor Emp Adj'!V$6)/('CAN LFS Emp'!V66/'CAN LFS Emp'!V$6),"n/a")</f>
        <v>0.67213381879326695</v>
      </c>
      <c r="W66" s="22">
        <f>IFERROR(('Tor Emp Adj'!W66/'Tor Emp Adj'!W$6)/('CAN LFS Emp'!W66/'CAN LFS Emp'!W$6),"n/a")</f>
        <v>0.59143623853512872</v>
      </c>
      <c r="X66" s="22">
        <f>IFERROR(('Tor Emp Adj'!X66/'Tor Emp Adj'!X$6)/('CAN LFS Emp'!X66/'CAN LFS Emp'!X$6),"n/a")</f>
        <v>0.58978613457186158</v>
      </c>
      <c r="Y66" s="22">
        <f>IFERROR(('Tor Emp Adj'!Y66/'Tor Emp Adj'!Y$6)/('CAN LFS Emp'!Y66/'CAN LFS Emp'!Y$6),"n/a")</f>
        <v>0.6340284064399978</v>
      </c>
    </row>
    <row r="67" spans="1:25" x14ac:dyDescent="0.25">
      <c r="A67" s="9" t="s">
        <v>61</v>
      </c>
      <c r="B67" s="9"/>
      <c r="C67" s="15" t="s">
        <v>197</v>
      </c>
      <c r="D67" s="66">
        <f>IFERROR(('Tor Emp Adj'!D67/'Tor Emp Adj'!D$6)/('CAN LFS Emp'!D67/'CAN LFS Emp'!D$6),"n/a")</f>
        <v>1.2068059791275418</v>
      </c>
      <c r="E67" s="66">
        <f>IFERROR(('Tor Emp Adj'!E67/'Tor Emp Adj'!E$6)/('CAN LFS Emp'!E67/'CAN LFS Emp'!E$6),"n/a")</f>
        <v>1.2232942203298096</v>
      </c>
      <c r="F67" s="66">
        <f>IFERROR(('Tor Emp Adj'!F67/'Tor Emp Adj'!F$6)/('CAN LFS Emp'!F67/'CAN LFS Emp'!F$6),"n/a")</f>
        <v>1.1619035173836429</v>
      </c>
      <c r="G67" s="66">
        <f>IFERROR(('Tor Emp Adj'!G67/'Tor Emp Adj'!G$6)/('CAN LFS Emp'!G67/'CAN LFS Emp'!G$6),"n/a")</f>
        <v>1.1955167247909386</v>
      </c>
      <c r="H67" s="66">
        <f>IFERROR(('Tor Emp Adj'!H67/'Tor Emp Adj'!H$6)/('CAN LFS Emp'!H67/'CAN LFS Emp'!H$6),"n/a")</f>
        <v>1.1678274682099195</v>
      </c>
      <c r="I67" s="66">
        <f>IFERROR(('Tor Emp Adj'!I67/'Tor Emp Adj'!I$6)/('CAN LFS Emp'!I67/'CAN LFS Emp'!I$6),"n/a")</f>
        <v>1.3092371491062693</v>
      </c>
      <c r="J67" s="66">
        <f>IFERROR(('Tor Emp Adj'!J67/'Tor Emp Adj'!J$6)/('CAN LFS Emp'!J67/'CAN LFS Emp'!J$6),"n/a")</f>
        <v>1.2040870637413084</v>
      </c>
      <c r="K67" s="66">
        <f>IFERROR(('Tor Emp Adj'!K67/'Tor Emp Adj'!K$6)/('CAN LFS Emp'!K67/'CAN LFS Emp'!K$6),"n/a")</f>
        <v>1.1872585810160852</v>
      </c>
      <c r="L67" s="66">
        <f>IFERROR(('Tor Emp Adj'!L67/'Tor Emp Adj'!L$6)/('CAN LFS Emp'!L67/'CAN LFS Emp'!L$6),"n/a")</f>
        <v>1.3374836777385974</v>
      </c>
      <c r="M67" s="22">
        <f>IFERROR(('Tor Emp Adj'!M67/'Tor Emp Adj'!M$6)/('CAN LFS Emp'!M67/'CAN LFS Emp'!M$6),"n/a")</f>
        <v>1.2347407758252822</v>
      </c>
      <c r="N67" s="22">
        <f>IFERROR(('Tor Emp Adj'!N67/'Tor Emp Adj'!N$6)/('CAN LFS Emp'!N67/'CAN LFS Emp'!N$6),"n/a")</f>
        <v>1.1072724161742831</v>
      </c>
      <c r="O67" s="22">
        <f>IFERROR(('Tor Emp Adj'!O67/'Tor Emp Adj'!O$6)/('CAN LFS Emp'!O67/'CAN LFS Emp'!O$6),"n/a")</f>
        <v>1.1687045365353368</v>
      </c>
      <c r="P67" s="22">
        <f>IFERROR(('Tor Emp Adj'!P67/'Tor Emp Adj'!P$6)/('CAN LFS Emp'!P67/'CAN LFS Emp'!P$6),"n/a")</f>
        <v>1.1305086028260394</v>
      </c>
      <c r="Q67" s="22">
        <f>IFERROR(('Tor Emp Adj'!Q67/'Tor Emp Adj'!Q$6)/('CAN LFS Emp'!Q67/'CAN LFS Emp'!Q$6),"n/a")</f>
        <v>1.0731121373838401</v>
      </c>
      <c r="R67" s="22">
        <f>IFERROR(('Tor Emp Adj'!R67/'Tor Emp Adj'!R$6)/('CAN LFS Emp'!R67/'CAN LFS Emp'!R$6),"n/a")</f>
        <v>1.0453667963518261</v>
      </c>
      <c r="S67" s="22">
        <f>IFERROR(('Tor Emp Adj'!S67/'Tor Emp Adj'!S$6)/('CAN LFS Emp'!S67/'CAN LFS Emp'!S$6),"n/a")</f>
        <v>1.1905246781981753</v>
      </c>
      <c r="T67" s="22">
        <f>IFERROR(('Tor Emp Adj'!T67/'Tor Emp Adj'!T$6)/('CAN LFS Emp'!T67/'CAN LFS Emp'!T$6),"n/a")</f>
        <v>1.1110021514133315</v>
      </c>
      <c r="U67" s="22">
        <f>IFERROR(('Tor Emp Adj'!U67/'Tor Emp Adj'!U$6)/('CAN LFS Emp'!U67/'CAN LFS Emp'!U$6),"n/a")</f>
        <v>1.137936480075896</v>
      </c>
      <c r="V67" s="22">
        <f>IFERROR(('Tor Emp Adj'!V67/'Tor Emp Adj'!V$6)/('CAN LFS Emp'!V67/'CAN LFS Emp'!V$6),"n/a")</f>
        <v>1.0824185426381938</v>
      </c>
      <c r="W67" s="22">
        <f>IFERROR(('Tor Emp Adj'!W67/'Tor Emp Adj'!W$6)/('CAN LFS Emp'!W67/'CAN LFS Emp'!W$6),"n/a")</f>
        <v>1.0626378780964778</v>
      </c>
      <c r="X67" s="22">
        <f>IFERROR(('Tor Emp Adj'!X67/'Tor Emp Adj'!X$6)/('CAN LFS Emp'!X67/'CAN LFS Emp'!X$6),"n/a")</f>
        <v>0.87065005581609833</v>
      </c>
      <c r="Y67" s="22">
        <f>IFERROR(('Tor Emp Adj'!Y67/'Tor Emp Adj'!Y$6)/('CAN LFS Emp'!Y67/'CAN LFS Emp'!Y$6),"n/a")</f>
        <v>0.98405563431972942</v>
      </c>
    </row>
    <row r="68" spans="1:25" x14ac:dyDescent="0.25">
      <c r="A68" s="4" t="s">
        <v>62</v>
      </c>
      <c r="B68" s="4"/>
      <c r="C68" s="12" t="s">
        <v>198</v>
      </c>
      <c r="D68" s="63">
        <f>IFERROR(('Tor Emp Adj'!D68/'Tor Emp Adj'!D$6)/('CAN LFS Emp'!D68/'CAN LFS Emp'!D$6),"n/a")</f>
        <v>1.0573144990022194</v>
      </c>
      <c r="E68" s="63">
        <f>IFERROR(('Tor Emp Adj'!E68/'Tor Emp Adj'!E$6)/('CAN LFS Emp'!E68/'CAN LFS Emp'!E$6),"n/a")</f>
        <v>1.0531831886102425</v>
      </c>
      <c r="F68" s="63">
        <f>IFERROR(('Tor Emp Adj'!F68/'Tor Emp Adj'!F$6)/('CAN LFS Emp'!F68/'CAN LFS Emp'!F$6),"n/a")</f>
        <v>1.0587971724971468</v>
      </c>
      <c r="G68" s="63">
        <f>IFERROR(('Tor Emp Adj'!G68/'Tor Emp Adj'!G$6)/('CAN LFS Emp'!G68/'CAN LFS Emp'!G$6),"n/a")</f>
        <v>1.0462692288775994</v>
      </c>
      <c r="H68" s="63">
        <f>IFERROR(('Tor Emp Adj'!H68/'Tor Emp Adj'!H$6)/('CAN LFS Emp'!H68/'CAN LFS Emp'!H$6),"n/a")</f>
        <v>1.0407470730925623</v>
      </c>
      <c r="I68" s="63">
        <f>IFERROR(('Tor Emp Adj'!I68/'Tor Emp Adj'!I$6)/('CAN LFS Emp'!I68/'CAN LFS Emp'!I$6),"n/a")</f>
        <v>1.0201254889665894</v>
      </c>
      <c r="J68" s="63">
        <f>IFERROR(('Tor Emp Adj'!J68/'Tor Emp Adj'!J$6)/('CAN LFS Emp'!J68/'CAN LFS Emp'!J$6),"n/a")</f>
        <v>1.0453527018843731</v>
      </c>
      <c r="K68" s="63">
        <f>IFERROR(('Tor Emp Adj'!K68/'Tor Emp Adj'!K$6)/('CAN LFS Emp'!K68/'CAN LFS Emp'!K$6),"n/a")</f>
        <v>1.0460651659429503</v>
      </c>
      <c r="L68" s="63">
        <f>IFERROR(('Tor Emp Adj'!L68/'Tor Emp Adj'!L$6)/('CAN LFS Emp'!L68/'CAN LFS Emp'!L$6),"n/a")</f>
        <v>1.0593543080574921</v>
      </c>
      <c r="M68" s="19">
        <f>IFERROR(('Tor Emp Adj'!M68/'Tor Emp Adj'!M$6)/('CAN LFS Emp'!M68/'CAN LFS Emp'!M$6),"n/a")</f>
        <v>1.0845640242382473</v>
      </c>
      <c r="N68" s="19">
        <f>IFERROR(('Tor Emp Adj'!N68/'Tor Emp Adj'!N$6)/('CAN LFS Emp'!N68/'CAN LFS Emp'!N$6),"n/a")</f>
        <v>1.0942752567477003</v>
      </c>
      <c r="O68" s="19">
        <f>IFERROR(('Tor Emp Adj'!O68/'Tor Emp Adj'!O$6)/('CAN LFS Emp'!O68/'CAN LFS Emp'!O$6),"n/a")</f>
        <v>1.093024560719049</v>
      </c>
      <c r="P68" s="19">
        <f>IFERROR(('Tor Emp Adj'!P68/'Tor Emp Adj'!P$6)/('CAN LFS Emp'!P68/'CAN LFS Emp'!P$6),"n/a")</f>
        <v>1.110353905895606</v>
      </c>
      <c r="Q68" s="19">
        <f>IFERROR(('Tor Emp Adj'!Q68/'Tor Emp Adj'!Q$6)/('CAN LFS Emp'!Q68/'CAN LFS Emp'!Q$6),"n/a")</f>
        <v>1.1142645625196366</v>
      </c>
      <c r="R68" s="19">
        <f>IFERROR(('Tor Emp Adj'!R68/'Tor Emp Adj'!R$6)/('CAN LFS Emp'!R68/'CAN LFS Emp'!R$6),"n/a")</f>
        <v>1.0954801194120756</v>
      </c>
      <c r="S68" s="19">
        <f>IFERROR(('Tor Emp Adj'!S68/'Tor Emp Adj'!S$6)/('CAN LFS Emp'!S68/'CAN LFS Emp'!S$6),"n/a")</f>
        <v>1.0895664567855352</v>
      </c>
      <c r="T68" s="19">
        <f>IFERROR(('Tor Emp Adj'!T68/'Tor Emp Adj'!T$6)/('CAN LFS Emp'!T68/'CAN LFS Emp'!T$6),"n/a")</f>
        <v>1.0927274417330801</v>
      </c>
      <c r="U68" s="19">
        <f>IFERROR(('Tor Emp Adj'!U68/'Tor Emp Adj'!U$6)/('CAN LFS Emp'!U68/'CAN LFS Emp'!U$6),"n/a")</f>
        <v>1.096306023412065</v>
      </c>
      <c r="V68" s="19">
        <f>IFERROR(('Tor Emp Adj'!V68/'Tor Emp Adj'!V$6)/('CAN LFS Emp'!V68/'CAN LFS Emp'!V$6),"n/a")</f>
        <v>1.0924823687654055</v>
      </c>
      <c r="W68" s="19">
        <f>IFERROR(('Tor Emp Adj'!W68/'Tor Emp Adj'!W$6)/('CAN LFS Emp'!W68/'CAN LFS Emp'!W$6),"n/a")</f>
        <v>1.0920239710098332</v>
      </c>
      <c r="X68" s="19">
        <f>IFERROR(('Tor Emp Adj'!X68/'Tor Emp Adj'!X$6)/('CAN LFS Emp'!X68/'CAN LFS Emp'!X$6),"n/a")</f>
        <v>1.1028628371943687</v>
      </c>
      <c r="Y68" s="19">
        <f>IFERROR(('Tor Emp Adj'!Y68/'Tor Emp Adj'!Y$6)/('CAN LFS Emp'!Y68/'CAN LFS Emp'!Y$6),"n/a")</f>
        <v>1.0947793541295521</v>
      </c>
    </row>
    <row r="69" spans="1:25" x14ac:dyDescent="0.25">
      <c r="A69" s="5" t="s">
        <v>63</v>
      </c>
      <c r="B69" s="5"/>
      <c r="C69" s="13">
        <v>41</v>
      </c>
      <c r="D69" s="64">
        <f>IFERROR(('Tor Emp Adj'!D69/'Tor Emp Adj'!D$6)/('CAN LFS Emp'!D69/'CAN LFS Emp'!D$6),"n/a")</f>
        <v>0.9522467097015711</v>
      </c>
      <c r="E69" s="64">
        <f>IFERROR(('Tor Emp Adj'!E69/'Tor Emp Adj'!E$6)/('CAN LFS Emp'!E69/'CAN LFS Emp'!E$6),"n/a")</f>
        <v>0.87717786168760992</v>
      </c>
      <c r="F69" s="64">
        <f>IFERROR(('Tor Emp Adj'!F69/'Tor Emp Adj'!F$6)/('CAN LFS Emp'!F69/'CAN LFS Emp'!F$6),"n/a")</f>
        <v>0.89572488281465312</v>
      </c>
      <c r="G69" s="64">
        <f>IFERROR(('Tor Emp Adj'!G69/'Tor Emp Adj'!G$6)/('CAN LFS Emp'!G69/'CAN LFS Emp'!G$6),"n/a")</f>
        <v>0.96863638869510871</v>
      </c>
      <c r="H69" s="64">
        <f>IFERROR(('Tor Emp Adj'!H69/'Tor Emp Adj'!H$6)/('CAN LFS Emp'!H69/'CAN LFS Emp'!H$6),"n/a")</f>
        <v>1.0969650804070568</v>
      </c>
      <c r="I69" s="64">
        <f>IFERROR(('Tor Emp Adj'!I69/'Tor Emp Adj'!I$6)/('CAN LFS Emp'!I69/'CAN LFS Emp'!I$6),"n/a")</f>
        <v>1.0167873847760591</v>
      </c>
      <c r="J69" s="64">
        <f>IFERROR(('Tor Emp Adj'!J69/'Tor Emp Adj'!J$6)/('CAN LFS Emp'!J69/'CAN LFS Emp'!J$6),"n/a")</f>
        <v>0.88482902765576921</v>
      </c>
      <c r="K69" s="64">
        <f>IFERROR(('Tor Emp Adj'!K69/'Tor Emp Adj'!K$6)/('CAN LFS Emp'!K69/'CAN LFS Emp'!K$6),"n/a")</f>
        <v>0.88563585570363712</v>
      </c>
      <c r="L69" s="64">
        <f>IFERROR(('Tor Emp Adj'!L69/'Tor Emp Adj'!L$6)/('CAN LFS Emp'!L69/'CAN LFS Emp'!L$6),"n/a")</f>
        <v>0.79607667783337421</v>
      </c>
      <c r="M69" s="20">
        <f>IFERROR(('Tor Emp Adj'!M69/'Tor Emp Adj'!M$6)/('CAN LFS Emp'!M69/'CAN LFS Emp'!M$6),"n/a")</f>
        <v>0.76217671549114763</v>
      </c>
      <c r="N69" s="20">
        <f>IFERROR(('Tor Emp Adj'!N69/'Tor Emp Adj'!N$6)/('CAN LFS Emp'!N69/'CAN LFS Emp'!N$6),"n/a")</f>
        <v>0.79568535114304617</v>
      </c>
      <c r="O69" s="20">
        <f>IFERROR(('Tor Emp Adj'!O69/'Tor Emp Adj'!O$6)/('CAN LFS Emp'!O69/'CAN LFS Emp'!O$6),"n/a")</f>
        <v>0.82978159707584931</v>
      </c>
      <c r="P69" s="20">
        <f>IFERROR(('Tor Emp Adj'!P69/'Tor Emp Adj'!P$6)/('CAN LFS Emp'!P69/'CAN LFS Emp'!P$6),"n/a")</f>
        <v>0.73982973806555552</v>
      </c>
      <c r="Q69" s="20">
        <f>IFERROR(('Tor Emp Adj'!Q69/'Tor Emp Adj'!Q$6)/('CAN LFS Emp'!Q69/'CAN LFS Emp'!Q$6),"n/a")</f>
        <v>0.77753792821292889</v>
      </c>
      <c r="R69" s="20">
        <f>IFERROR(('Tor Emp Adj'!R69/'Tor Emp Adj'!R$6)/('CAN LFS Emp'!R69/'CAN LFS Emp'!R$6),"n/a")</f>
        <v>0.7204088752075305</v>
      </c>
      <c r="S69" s="20">
        <f>IFERROR(('Tor Emp Adj'!S69/'Tor Emp Adj'!S$6)/('CAN LFS Emp'!S69/'CAN LFS Emp'!S$6),"n/a")</f>
        <v>0.71321193039860253</v>
      </c>
      <c r="T69" s="20">
        <f>IFERROR(('Tor Emp Adj'!T69/'Tor Emp Adj'!T$6)/('CAN LFS Emp'!T69/'CAN LFS Emp'!T$6),"n/a")</f>
        <v>0.62965880428342746</v>
      </c>
      <c r="U69" s="20">
        <f>IFERROR(('Tor Emp Adj'!U69/'Tor Emp Adj'!U$6)/('CAN LFS Emp'!U69/'CAN LFS Emp'!U$6),"n/a")</f>
        <v>0.76101183411578122</v>
      </c>
      <c r="V69" s="20">
        <f>IFERROR(('Tor Emp Adj'!V69/'Tor Emp Adj'!V$6)/('CAN LFS Emp'!V69/'CAN LFS Emp'!V$6),"n/a")</f>
        <v>0.86869293623735422</v>
      </c>
      <c r="W69" s="20">
        <f>IFERROR(('Tor Emp Adj'!W69/'Tor Emp Adj'!W$6)/('CAN LFS Emp'!W69/'CAN LFS Emp'!W$6),"n/a")</f>
        <v>0.8572599891801379</v>
      </c>
      <c r="X69" s="20">
        <f>IFERROR(('Tor Emp Adj'!X69/'Tor Emp Adj'!X$6)/('CAN LFS Emp'!X69/'CAN LFS Emp'!X$6),"n/a")</f>
        <v>0.73223048046929184</v>
      </c>
      <c r="Y69" s="20">
        <f>IFERROR(('Tor Emp Adj'!Y69/'Tor Emp Adj'!Y$6)/('CAN LFS Emp'!Y69/'CAN LFS Emp'!Y$6),"n/a")</f>
        <v>0.66737073941638059</v>
      </c>
    </row>
    <row r="70" spans="1:25" x14ac:dyDescent="0.25">
      <c r="A70" s="6" t="s">
        <v>64</v>
      </c>
      <c r="B70" s="6"/>
      <c r="C70" s="14">
        <v>411</v>
      </c>
      <c r="D70" s="65">
        <f>IFERROR(('Tor Emp Adj'!D70/'Tor Emp Adj'!D$6)/('CAN LFS Emp'!D70/'CAN LFS Emp'!D$6),"n/a")</f>
        <v>0</v>
      </c>
      <c r="E70" s="65">
        <f>IFERROR(('Tor Emp Adj'!E70/'Tor Emp Adj'!E$6)/('CAN LFS Emp'!E70/'CAN LFS Emp'!E$6),"n/a")</f>
        <v>0</v>
      </c>
      <c r="F70" s="65">
        <f>IFERROR(('Tor Emp Adj'!F70/'Tor Emp Adj'!F$6)/('CAN LFS Emp'!F70/'CAN LFS Emp'!F$6),"n/a")</f>
        <v>0</v>
      </c>
      <c r="G70" s="65">
        <f>IFERROR(('Tor Emp Adj'!G70/'Tor Emp Adj'!G$6)/('CAN LFS Emp'!G70/'CAN LFS Emp'!G$6),"n/a")</f>
        <v>0</v>
      </c>
      <c r="H70" s="65">
        <f>IFERROR(('Tor Emp Adj'!H70/'Tor Emp Adj'!H$6)/('CAN LFS Emp'!H70/'CAN LFS Emp'!H$6),"n/a")</f>
        <v>0</v>
      </c>
      <c r="I70" s="65">
        <f>IFERROR(('Tor Emp Adj'!I70/'Tor Emp Adj'!I$6)/('CAN LFS Emp'!I70/'CAN LFS Emp'!I$6),"n/a")</f>
        <v>0</v>
      </c>
      <c r="J70" s="65">
        <f>IFERROR(('Tor Emp Adj'!J70/'Tor Emp Adj'!J$6)/('CAN LFS Emp'!J70/'CAN LFS Emp'!J$6),"n/a")</f>
        <v>0</v>
      </c>
      <c r="K70" s="65">
        <f>IFERROR(('Tor Emp Adj'!K70/'Tor Emp Adj'!K$6)/('CAN LFS Emp'!K70/'CAN LFS Emp'!K$6),"n/a")</f>
        <v>0</v>
      </c>
      <c r="L70" s="65">
        <f>IFERROR(('Tor Emp Adj'!L70/'Tor Emp Adj'!L$6)/('CAN LFS Emp'!L70/'CAN LFS Emp'!L$6),"n/a")</f>
        <v>0</v>
      </c>
      <c r="M70" s="21">
        <f>IFERROR(('Tor Emp Adj'!M70/'Tor Emp Adj'!M$6)/('CAN LFS Emp'!M70/'CAN LFS Emp'!M$6),"n/a")</f>
        <v>0</v>
      </c>
      <c r="N70" s="21">
        <f>IFERROR(('Tor Emp Adj'!N70/'Tor Emp Adj'!N$6)/('CAN LFS Emp'!N70/'CAN LFS Emp'!N$6),"n/a")</f>
        <v>0</v>
      </c>
      <c r="O70" s="21">
        <f>IFERROR(('Tor Emp Adj'!O70/'Tor Emp Adj'!O$6)/('CAN LFS Emp'!O70/'CAN LFS Emp'!O$6),"n/a")</f>
        <v>0</v>
      </c>
      <c r="P70" s="21">
        <f>IFERROR(('Tor Emp Adj'!P70/'Tor Emp Adj'!P$6)/('CAN LFS Emp'!P70/'CAN LFS Emp'!P$6),"n/a")</f>
        <v>0</v>
      </c>
      <c r="Q70" s="21">
        <f>IFERROR(('Tor Emp Adj'!Q70/'Tor Emp Adj'!Q$6)/('CAN LFS Emp'!Q70/'CAN LFS Emp'!Q$6),"n/a")</f>
        <v>0</v>
      </c>
      <c r="R70" s="21">
        <f>IFERROR(('Tor Emp Adj'!R70/'Tor Emp Adj'!R$6)/('CAN LFS Emp'!R70/'CAN LFS Emp'!R$6),"n/a")</f>
        <v>0</v>
      </c>
      <c r="S70" s="21">
        <f>IFERROR(('Tor Emp Adj'!S70/'Tor Emp Adj'!S$6)/('CAN LFS Emp'!S70/'CAN LFS Emp'!S$6),"n/a")</f>
        <v>0</v>
      </c>
      <c r="T70" s="21">
        <f>IFERROR(('Tor Emp Adj'!T70/'Tor Emp Adj'!T$6)/('CAN LFS Emp'!T70/'CAN LFS Emp'!T$6),"n/a")</f>
        <v>0</v>
      </c>
      <c r="U70" s="21">
        <f>IFERROR(('Tor Emp Adj'!U70/'Tor Emp Adj'!U$6)/('CAN LFS Emp'!U70/'CAN LFS Emp'!U$6),"n/a")</f>
        <v>0</v>
      </c>
      <c r="V70" s="21">
        <f>IFERROR(('Tor Emp Adj'!V70/'Tor Emp Adj'!V$6)/('CAN LFS Emp'!V70/'CAN LFS Emp'!V$6),"n/a")</f>
        <v>0</v>
      </c>
      <c r="W70" s="21">
        <f>IFERROR(('Tor Emp Adj'!W70/'Tor Emp Adj'!W$6)/('CAN LFS Emp'!W70/'CAN LFS Emp'!W$6),"n/a")</f>
        <v>0</v>
      </c>
      <c r="X70" s="21">
        <f>IFERROR(('Tor Emp Adj'!X70/'Tor Emp Adj'!X$6)/('CAN LFS Emp'!X70/'CAN LFS Emp'!X$6),"n/a")</f>
        <v>0</v>
      </c>
      <c r="Y70" s="21">
        <f>IFERROR(('Tor Emp Adj'!Y70/'Tor Emp Adj'!Y$6)/('CAN LFS Emp'!Y70/'CAN LFS Emp'!Y$6),"n/a")</f>
        <v>0</v>
      </c>
    </row>
    <row r="71" spans="1:25" x14ac:dyDescent="0.25">
      <c r="A71" s="6" t="s">
        <v>65</v>
      </c>
      <c r="B71" s="6"/>
      <c r="C71" s="14">
        <v>412</v>
      </c>
      <c r="D71" s="65">
        <f>IFERROR(('Tor Emp Adj'!D71/'Tor Emp Adj'!D$6)/('CAN LFS Emp'!D71/'CAN LFS Emp'!D$6),"n/a")</f>
        <v>0</v>
      </c>
      <c r="E71" s="65">
        <f>IFERROR(('Tor Emp Adj'!E71/'Tor Emp Adj'!E$6)/('CAN LFS Emp'!E71/'CAN LFS Emp'!E$6),"n/a")</f>
        <v>0</v>
      </c>
      <c r="F71" s="65">
        <f>IFERROR(('Tor Emp Adj'!F71/'Tor Emp Adj'!F$6)/('CAN LFS Emp'!F71/'CAN LFS Emp'!F$6),"n/a")</f>
        <v>0</v>
      </c>
      <c r="G71" s="65">
        <f>IFERROR(('Tor Emp Adj'!G71/'Tor Emp Adj'!G$6)/('CAN LFS Emp'!G71/'CAN LFS Emp'!G$6),"n/a")</f>
        <v>0</v>
      </c>
      <c r="H71" s="65">
        <f>IFERROR(('Tor Emp Adj'!H71/'Tor Emp Adj'!H$6)/('CAN LFS Emp'!H71/'CAN LFS Emp'!H$6),"n/a")</f>
        <v>1.1105007341463189</v>
      </c>
      <c r="I71" s="65">
        <f>IFERROR(('Tor Emp Adj'!I71/'Tor Emp Adj'!I$6)/('CAN LFS Emp'!I71/'CAN LFS Emp'!I$6),"n/a")</f>
        <v>0</v>
      </c>
      <c r="J71" s="65">
        <f>IFERROR(('Tor Emp Adj'!J71/'Tor Emp Adj'!J$6)/('CAN LFS Emp'!J71/'CAN LFS Emp'!J$6),"n/a")</f>
        <v>0</v>
      </c>
      <c r="K71" s="65">
        <f>IFERROR(('Tor Emp Adj'!K71/'Tor Emp Adj'!K$6)/('CAN LFS Emp'!K71/'CAN LFS Emp'!K$6),"n/a")</f>
        <v>0</v>
      </c>
      <c r="L71" s="65">
        <f>IFERROR(('Tor Emp Adj'!L71/'Tor Emp Adj'!L$6)/('CAN LFS Emp'!L71/'CAN LFS Emp'!L$6),"n/a")</f>
        <v>0</v>
      </c>
      <c r="M71" s="21">
        <f>IFERROR(('Tor Emp Adj'!M71/'Tor Emp Adj'!M$6)/('CAN LFS Emp'!M71/'CAN LFS Emp'!M$6),"n/a")</f>
        <v>0</v>
      </c>
      <c r="N71" s="21">
        <f>IFERROR(('Tor Emp Adj'!N71/'Tor Emp Adj'!N$6)/('CAN LFS Emp'!N71/'CAN LFS Emp'!N$6),"n/a")</f>
        <v>0</v>
      </c>
      <c r="O71" s="21">
        <f>IFERROR(('Tor Emp Adj'!O71/'Tor Emp Adj'!O$6)/('CAN LFS Emp'!O71/'CAN LFS Emp'!O$6),"n/a")</f>
        <v>0</v>
      </c>
      <c r="P71" s="21">
        <f>IFERROR(('Tor Emp Adj'!P71/'Tor Emp Adj'!P$6)/('CAN LFS Emp'!P71/'CAN LFS Emp'!P$6),"n/a")</f>
        <v>0</v>
      </c>
      <c r="Q71" s="21">
        <f>IFERROR(('Tor Emp Adj'!Q71/'Tor Emp Adj'!Q$6)/('CAN LFS Emp'!Q71/'CAN LFS Emp'!Q$6),"n/a")</f>
        <v>0</v>
      </c>
      <c r="R71" s="21">
        <f>IFERROR(('Tor Emp Adj'!R71/'Tor Emp Adj'!R$6)/('CAN LFS Emp'!R71/'CAN LFS Emp'!R$6),"n/a")</f>
        <v>0</v>
      </c>
      <c r="S71" s="21">
        <f>IFERROR(('Tor Emp Adj'!S71/'Tor Emp Adj'!S$6)/('CAN LFS Emp'!S71/'CAN LFS Emp'!S$6),"n/a")</f>
        <v>0</v>
      </c>
      <c r="T71" s="21">
        <f>IFERROR(('Tor Emp Adj'!T71/'Tor Emp Adj'!T$6)/('CAN LFS Emp'!T71/'CAN LFS Emp'!T$6),"n/a")</f>
        <v>0</v>
      </c>
      <c r="U71" s="21">
        <f>IFERROR(('Tor Emp Adj'!U71/'Tor Emp Adj'!U$6)/('CAN LFS Emp'!U71/'CAN LFS Emp'!U$6),"n/a")</f>
        <v>0</v>
      </c>
      <c r="V71" s="21">
        <f>IFERROR(('Tor Emp Adj'!V71/'Tor Emp Adj'!V$6)/('CAN LFS Emp'!V71/'CAN LFS Emp'!V$6),"n/a")</f>
        <v>0</v>
      </c>
      <c r="W71" s="21">
        <f>IFERROR(('Tor Emp Adj'!W71/'Tor Emp Adj'!W$6)/('CAN LFS Emp'!W71/'CAN LFS Emp'!W$6),"n/a")</f>
        <v>0</v>
      </c>
      <c r="X71" s="21">
        <f>IFERROR(('Tor Emp Adj'!X71/'Tor Emp Adj'!X$6)/('CAN LFS Emp'!X71/'CAN LFS Emp'!X$6),"n/a")</f>
        <v>0</v>
      </c>
      <c r="Y71" s="21">
        <f>IFERROR(('Tor Emp Adj'!Y71/'Tor Emp Adj'!Y$6)/('CAN LFS Emp'!Y71/'CAN LFS Emp'!Y$6),"n/a")</f>
        <v>0</v>
      </c>
    </row>
    <row r="72" spans="1:25" x14ac:dyDescent="0.25">
      <c r="A72" s="6" t="s">
        <v>66</v>
      </c>
      <c r="B72" s="6"/>
      <c r="C72" s="14">
        <v>413</v>
      </c>
      <c r="D72" s="65">
        <f>IFERROR(('Tor Emp Adj'!D72/'Tor Emp Adj'!D$6)/('CAN LFS Emp'!D72/'CAN LFS Emp'!D$6),"n/a")</f>
        <v>0.79709956835792817</v>
      </c>
      <c r="E72" s="65">
        <f>IFERROR(('Tor Emp Adj'!E72/'Tor Emp Adj'!E$6)/('CAN LFS Emp'!E72/'CAN LFS Emp'!E$6),"n/a")</f>
        <v>1.0030198984382541</v>
      </c>
      <c r="F72" s="65">
        <f>IFERROR(('Tor Emp Adj'!F72/'Tor Emp Adj'!F$6)/('CAN LFS Emp'!F72/'CAN LFS Emp'!F$6),"n/a")</f>
        <v>1.2385778658901061</v>
      </c>
      <c r="G72" s="65">
        <f>IFERROR(('Tor Emp Adj'!G72/'Tor Emp Adj'!G$6)/('CAN LFS Emp'!G72/'CAN LFS Emp'!G$6),"n/a")</f>
        <v>0.84516378922951507</v>
      </c>
      <c r="H72" s="65">
        <f>IFERROR(('Tor Emp Adj'!H72/'Tor Emp Adj'!H$6)/('CAN LFS Emp'!H72/'CAN LFS Emp'!H$6),"n/a")</f>
        <v>0.77546735649448117</v>
      </c>
      <c r="I72" s="65">
        <f>IFERROR(('Tor Emp Adj'!I72/'Tor Emp Adj'!I$6)/('CAN LFS Emp'!I72/'CAN LFS Emp'!I$6),"n/a")</f>
        <v>0.97692660397783027</v>
      </c>
      <c r="J72" s="65">
        <f>IFERROR(('Tor Emp Adj'!J72/'Tor Emp Adj'!J$6)/('CAN LFS Emp'!J72/'CAN LFS Emp'!J$6),"n/a")</f>
        <v>0.74735481813006932</v>
      </c>
      <c r="K72" s="65">
        <f>IFERROR(('Tor Emp Adj'!K72/'Tor Emp Adj'!K$6)/('CAN LFS Emp'!K72/'CAN LFS Emp'!K$6),"n/a")</f>
        <v>0.90746428980238436</v>
      </c>
      <c r="L72" s="65">
        <f>IFERROR(('Tor Emp Adj'!L72/'Tor Emp Adj'!L$6)/('CAN LFS Emp'!L72/'CAN LFS Emp'!L$6),"n/a")</f>
        <v>1.2744687355089619</v>
      </c>
      <c r="M72" s="21">
        <f>IFERROR(('Tor Emp Adj'!M72/'Tor Emp Adj'!M$6)/('CAN LFS Emp'!M72/'CAN LFS Emp'!M$6),"n/a")</f>
        <v>1.0274756923697805</v>
      </c>
      <c r="N72" s="21">
        <f>IFERROR(('Tor Emp Adj'!N72/'Tor Emp Adj'!N$6)/('CAN LFS Emp'!N72/'CAN LFS Emp'!N$6),"n/a")</f>
        <v>1.1294053670335706</v>
      </c>
      <c r="O72" s="21">
        <f>IFERROR(('Tor Emp Adj'!O72/'Tor Emp Adj'!O$6)/('CAN LFS Emp'!O72/'CAN LFS Emp'!O$6),"n/a")</f>
        <v>0.74035825204243899</v>
      </c>
      <c r="P72" s="21">
        <f>IFERROR(('Tor Emp Adj'!P72/'Tor Emp Adj'!P$6)/('CAN LFS Emp'!P72/'CAN LFS Emp'!P$6),"n/a")</f>
        <v>1.3021197825065269</v>
      </c>
      <c r="Q72" s="21">
        <f>IFERROR(('Tor Emp Adj'!Q72/'Tor Emp Adj'!Q$6)/('CAN LFS Emp'!Q72/'CAN LFS Emp'!Q$6),"n/a")</f>
        <v>0.96128805052802313</v>
      </c>
      <c r="R72" s="21">
        <f>IFERROR(('Tor Emp Adj'!R72/'Tor Emp Adj'!R$6)/('CAN LFS Emp'!R72/'CAN LFS Emp'!R$6),"n/a")</f>
        <v>0.90724400056892052</v>
      </c>
      <c r="S72" s="21">
        <f>IFERROR(('Tor Emp Adj'!S72/'Tor Emp Adj'!S$6)/('CAN LFS Emp'!S72/'CAN LFS Emp'!S$6),"n/a")</f>
        <v>1.0874710387586719</v>
      </c>
      <c r="T72" s="21">
        <f>IFERROR(('Tor Emp Adj'!T72/'Tor Emp Adj'!T$6)/('CAN LFS Emp'!T72/'CAN LFS Emp'!T$6),"n/a")</f>
        <v>0.98124123943940966</v>
      </c>
      <c r="U72" s="21">
        <f>IFERROR(('Tor Emp Adj'!U72/'Tor Emp Adj'!U$6)/('CAN LFS Emp'!U72/'CAN LFS Emp'!U$6),"n/a")</f>
        <v>0.85547542830418577</v>
      </c>
      <c r="V72" s="21">
        <f>IFERROR(('Tor Emp Adj'!V72/'Tor Emp Adj'!V$6)/('CAN LFS Emp'!V72/'CAN LFS Emp'!V$6),"n/a")</f>
        <v>1.3369561619897712</v>
      </c>
      <c r="W72" s="21">
        <f>IFERROR(('Tor Emp Adj'!W72/'Tor Emp Adj'!W$6)/('CAN LFS Emp'!W72/'CAN LFS Emp'!W$6),"n/a")</f>
        <v>1.1461653932110922</v>
      </c>
      <c r="X72" s="21">
        <f>IFERROR(('Tor Emp Adj'!X72/'Tor Emp Adj'!X$6)/('CAN LFS Emp'!X72/'CAN LFS Emp'!X$6),"n/a")</f>
        <v>0.79018440115876765</v>
      </c>
      <c r="Y72" s="21">
        <f>IFERROR(('Tor Emp Adj'!Y72/'Tor Emp Adj'!Y$6)/('CAN LFS Emp'!Y72/'CAN LFS Emp'!Y$6),"n/a")</f>
        <v>0.84375958787149608</v>
      </c>
    </row>
    <row r="73" spans="1:25" x14ac:dyDescent="0.25">
      <c r="A73" s="6" t="s">
        <v>67</v>
      </c>
      <c r="B73" s="6"/>
      <c r="C73" s="14">
        <v>414</v>
      </c>
      <c r="D73" s="65">
        <f>IFERROR(('Tor Emp Adj'!D73/'Tor Emp Adj'!D$6)/('CAN LFS Emp'!D73/'CAN LFS Emp'!D$6),"n/a")</f>
        <v>1.4019230502564877</v>
      </c>
      <c r="E73" s="65">
        <f>IFERROR(('Tor Emp Adj'!E73/'Tor Emp Adj'!E$6)/('CAN LFS Emp'!E73/'CAN LFS Emp'!E$6),"n/a")</f>
        <v>0.99829980479854463</v>
      </c>
      <c r="F73" s="65">
        <f>IFERROR(('Tor Emp Adj'!F73/'Tor Emp Adj'!F$6)/('CAN LFS Emp'!F73/'CAN LFS Emp'!F$6),"n/a")</f>
        <v>1.5100946811418219</v>
      </c>
      <c r="G73" s="65">
        <f>IFERROR(('Tor Emp Adj'!G73/'Tor Emp Adj'!G$6)/('CAN LFS Emp'!G73/'CAN LFS Emp'!G$6),"n/a")</f>
        <v>1.7461543991782538</v>
      </c>
      <c r="H73" s="65">
        <f>IFERROR(('Tor Emp Adj'!H73/'Tor Emp Adj'!H$6)/('CAN LFS Emp'!H73/'CAN LFS Emp'!H$6),"n/a")</f>
        <v>1.9545626474626605</v>
      </c>
      <c r="I73" s="65">
        <f>IFERROR(('Tor Emp Adj'!I73/'Tor Emp Adj'!I$6)/('CAN LFS Emp'!I73/'CAN LFS Emp'!I$6),"n/a")</f>
        <v>1.5653978754127995</v>
      </c>
      <c r="J73" s="65">
        <f>IFERROR(('Tor Emp Adj'!J73/'Tor Emp Adj'!J$6)/('CAN LFS Emp'!J73/'CAN LFS Emp'!J$6),"n/a")</f>
        <v>1.4065520698016498</v>
      </c>
      <c r="K73" s="65">
        <f>IFERROR(('Tor Emp Adj'!K73/'Tor Emp Adj'!K$6)/('CAN LFS Emp'!K73/'CAN LFS Emp'!K$6),"n/a")</f>
        <v>1.6811698223335956</v>
      </c>
      <c r="L73" s="65">
        <f>IFERROR(('Tor Emp Adj'!L73/'Tor Emp Adj'!L$6)/('CAN LFS Emp'!L73/'CAN LFS Emp'!L$6),"n/a")</f>
        <v>1.2743509971454245</v>
      </c>
      <c r="M73" s="21">
        <f>IFERROR(('Tor Emp Adj'!M73/'Tor Emp Adj'!M$6)/('CAN LFS Emp'!M73/'CAN LFS Emp'!M$6),"n/a")</f>
        <v>1.4970212184813463</v>
      </c>
      <c r="N73" s="21">
        <f>IFERROR(('Tor Emp Adj'!N73/'Tor Emp Adj'!N$6)/('CAN LFS Emp'!N73/'CAN LFS Emp'!N$6),"n/a")</f>
        <v>1.0839482712407482</v>
      </c>
      <c r="O73" s="21">
        <f>IFERROR(('Tor Emp Adj'!O73/'Tor Emp Adj'!O$6)/('CAN LFS Emp'!O73/'CAN LFS Emp'!O$6),"n/a")</f>
        <v>1.2672750063591864</v>
      </c>
      <c r="P73" s="21">
        <f>IFERROR(('Tor Emp Adj'!P73/'Tor Emp Adj'!P$6)/('CAN LFS Emp'!P73/'CAN LFS Emp'!P$6),"n/a")</f>
        <v>0.76017643687371383</v>
      </c>
      <c r="Q73" s="21">
        <f>IFERROR(('Tor Emp Adj'!Q73/'Tor Emp Adj'!Q$6)/('CAN LFS Emp'!Q73/'CAN LFS Emp'!Q$6),"n/a")</f>
        <v>1.128999278933863</v>
      </c>
      <c r="R73" s="21">
        <f>IFERROR(('Tor Emp Adj'!R73/'Tor Emp Adj'!R$6)/('CAN LFS Emp'!R73/'CAN LFS Emp'!R$6),"n/a")</f>
        <v>1.0894257475183602</v>
      </c>
      <c r="S73" s="21">
        <f>IFERROR(('Tor Emp Adj'!S73/'Tor Emp Adj'!S$6)/('CAN LFS Emp'!S73/'CAN LFS Emp'!S$6),"n/a")</f>
        <v>1.2569958946864612</v>
      </c>
      <c r="T73" s="21">
        <f>IFERROR(('Tor Emp Adj'!T73/'Tor Emp Adj'!T$6)/('CAN LFS Emp'!T73/'CAN LFS Emp'!T$6),"n/a")</f>
        <v>0.90188424188143024</v>
      </c>
      <c r="U73" s="21">
        <f>IFERROR(('Tor Emp Adj'!U73/'Tor Emp Adj'!U$6)/('CAN LFS Emp'!U73/'CAN LFS Emp'!U$6),"n/a")</f>
        <v>1.3646760853740603</v>
      </c>
      <c r="V73" s="21">
        <f>IFERROR(('Tor Emp Adj'!V73/'Tor Emp Adj'!V$6)/('CAN LFS Emp'!V73/'CAN LFS Emp'!V$6),"n/a")</f>
        <v>1.5602016601812356</v>
      </c>
      <c r="W73" s="21">
        <f>IFERROR(('Tor Emp Adj'!W73/'Tor Emp Adj'!W$6)/('CAN LFS Emp'!W73/'CAN LFS Emp'!W$6),"n/a")</f>
        <v>1.3381563778003589</v>
      </c>
      <c r="X73" s="21">
        <f>IFERROR(('Tor Emp Adj'!X73/'Tor Emp Adj'!X$6)/('CAN LFS Emp'!X73/'CAN LFS Emp'!X$6),"n/a")</f>
        <v>0.93346606149976685</v>
      </c>
      <c r="Y73" s="21">
        <f>IFERROR(('Tor Emp Adj'!Y73/'Tor Emp Adj'!Y$6)/('CAN LFS Emp'!Y73/'CAN LFS Emp'!Y$6),"n/a")</f>
        <v>0.62698525666399541</v>
      </c>
    </row>
    <row r="74" spans="1:25" x14ac:dyDescent="0.25">
      <c r="A74" s="6" t="s">
        <v>68</v>
      </c>
      <c r="B74" s="6"/>
      <c r="C74" s="14">
        <v>415</v>
      </c>
      <c r="D74" s="65">
        <f>IFERROR(('Tor Emp Adj'!D74/'Tor Emp Adj'!D$6)/('CAN LFS Emp'!D74/'CAN LFS Emp'!D$6),"n/a")</f>
        <v>0.61910941546795728</v>
      </c>
      <c r="E74" s="65">
        <f>IFERROR(('Tor Emp Adj'!E74/'Tor Emp Adj'!E$6)/('CAN LFS Emp'!E74/'CAN LFS Emp'!E$6),"n/a")</f>
        <v>0.91266066839570004</v>
      </c>
      <c r="F74" s="65">
        <f>IFERROR(('Tor Emp Adj'!F74/'Tor Emp Adj'!F$6)/('CAN LFS Emp'!F74/'CAN LFS Emp'!F$6),"n/a")</f>
        <v>0.61367378479149848</v>
      </c>
      <c r="G74" s="65">
        <f>IFERROR(('Tor Emp Adj'!G74/'Tor Emp Adj'!G$6)/('CAN LFS Emp'!G74/'CAN LFS Emp'!G$6),"n/a")</f>
        <v>0</v>
      </c>
      <c r="H74" s="65">
        <f>IFERROR(('Tor Emp Adj'!H74/'Tor Emp Adj'!H$6)/('CAN LFS Emp'!H74/'CAN LFS Emp'!H$6),"n/a")</f>
        <v>1.1410062483239853</v>
      </c>
      <c r="I74" s="65">
        <f>IFERROR(('Tor Emp Adj'!I74/'Tor Emp Adj'!I$6)/('CAN LFS Emp'!I74/'CAN LFS Emp'!I$6),"n/a")</f>
        <v>0.86977415438735917</v>
      </c>
      <c r="J74" s="65">
        <f>IFERROR(('Tor Emp Adj'!J74/'Tor Emp Adj'!J$6)/('CAN LFS Emp'!J74/'CAN LFS Emp'!J$6),"n/a")</f>
        <v>0.95546018902700247</v>
      </c>
      <c r="K74" s="65">
        <f>IFERROR(('Tor Emp Adj'!K74/'Tor Emp Adj'!K$6)/('CAN LFS Emp'!K74/'CAN LFS Emp'!K$6),"n/a")</f>
        <v>0.93482411904760787</v>
      </c>
      <c r="L74" s="65">
        <f>IFERROR(('Tor Emp Adj'!L74/'Tor Emp Adj'!L$6)/('CAN LFS Emp'!L74/'CAN LFS Emp'!L$6),"n/a")</f>
        <v>0.49367299272277065</v>
      </c>
      <c r="M74" s="21">
        <f>IFERROR(('Tor Emp Adj'!M74/'Tor Emp Adj'!M$6)/('CAN LFS Emp'!M74/'CAN LFS Emp'!M$6),"n/a")</f>
        <v>0.8072860542111675</v>
      </c>
      <c r="N74" s="21">
        <f>IFERROR(('Tor Emp Adj'!N74/'Tor Emp Adj'!N$6)/('CAN LFS Emp'!N74/'CAN LFS Emp'!N$6),"n/a")</f>
        <v>0.40428404145064761</v>
      </c>
      <c r="O74" s="21">
        <f>IFERROR(('Tor Emp Adj'!O74/'Tor Emp Adj'!O$6)/('CAN LFS Emp'!O74/'CAN LFS Emp'!O$6),"n/a")</f>
        <v>0.41027374630824254</v>
      </c>
      <c r="P74" s="21">
        <f>IFERROR(('Tor Emp Adj'!P74/'Tor Emp Adj'!P$6)/('CAN LFS Emp'!P74/'CAN LFS Emp'!P$6),"n/a")</f>
        <v>0.44400474507911469</v>
      </c>
      <c r="Q74" s="21">
        <f>IFERROR(('Tor Emp Adj'!Q74/'Tor Emp Adj'!Q$6)/('CAN LFS Emp'!Q74/'CAN LFS Emp'!Q$6),"n/a")</f>
        <v>1.2432009825308312</v>
      </c>
      <c r="R74" s="21">
        <f>IFERROR(('Tor Emp Adj'!R74/'Tor Emp Adj'!R$6)/('CAN LFS Emp'!R74/'CAN LFS Emp'!R$6),"n/a")</f>
        <v>0.41151800967047097</v>
      </c>
      <c r="S74" s="21">
        <f>IFERROR(('Tor Emp Adj'!S74/'Tor Emp Adj'!S$6)/('CAN LFS Emp'!S74/'CAN LFS Emp'!S$6),"n/a")</f>
        <v>0.46251774769311554</v>
      </c>
      <c r="T74" s="21">
        <f>IFERROR(('Tor Emp Adj'!T74/'Tor Emp Adj'!T$6)/('CAN LFS Emp'!T74/'CAN LFS Emp'!T$6),"n/a")</f>
        <v>0.58824023532890779</v>
      </c>
      <c r="U74" s="21">
        <f>IFERROR(('Tor Emp Adj'!U74/'Tor Emp Adj'!U$6)/('CAN LFS Emp'!U74/'CAN LFS Emp'!U$6),"n/a")</f>
        <v>0.56673651938123271</v>
      </c>
      <c r="V74" s="21">
        <f>IFERROR(('Tor Emp Adj'!V74/'Tor Emp Adj'!V$6)/('CAN LFS Emp'!V74/'CAN LFS Emp'!V$6),"n/a")</f>
        <v>0.48573676922776809</v>
      </c>
      <c r="W74" s="21">
        <f>IFERROR(('Tor Emp Adj'!W74/'Tor Emp Adj'!W$6)/('CAN LFS Emp'!W74/'CAN LFS Emp'!W$6),"n/a")</f>
        <v>0.43105866659001058</v>
      </c>
      <c r="X74" s="21">
        <f>IFERROR(('Tor Emp Adj'!X74/'Tor Emp Adj'!X$6)/('CAN LFS Emp'!X74/'CAN LFS Emp'!X$6),"n/a")</f>
        <v>0</v>
      </c>
      <c r="Y74" s="21">
        <f>IFERROR(('Tor Emp Adj'!Y74/'Tor Emp Adj'!Y$6)/('CAN LFS Emp'!Y74/'CAN LFS Emp'!Y$6),"n/a")</f>
        <v>0</v>
      </c>
    </row>
    <row r="75" spans="1:25" x14ac:dyDescent="0.25">
      <c r="A75" s="6" t="s">
        <v>69</v>
      </c>
      <c r="B75" s="6"/>
      <c r="C75" s="14">
        <v>416</v>
      </c>
      <c r="D75" s="65">
        <f>IFERROR(('Tor Emp Adj'!D75/'Tor Emp Adj'!D$6)/('CAN LFS Emp'!D75/'CAN LFS Emp'!D$6),"n/a")</f>
        <v>0.79294168484853012</v>
      </c>
      <c r="E75" s="65">
        <f>IFERROR(('Tor Emp Adj'!E75/'Tor Emp Adj'!E$6)/('CAN LFS Emp'!E75/'CAN LFS Emp'!E$6),"n/a")</f>
        <v>0.73990193792821768</v>
      </c>
      <c r="F75" s="65">
        <f>IFERROR(('Tor Emp Adj'!F75/'Tor Emp Adj'!F$6)/('CAN LFS Emp'!F75/'CAN LFS Emp'!F$6),"n/a")</f>
        <v>0.68671500376423367</v>
      </c>
      <c r="G75" s="65">
        <f>IFERROR(('Tor Emp Adj'!G75/'Tor Emp Adj'!G$6)/('CAN LFS Emp'!G75/'CAN LFS Emp'!G$6),"n/a")</f>
        <v>0.54022889078885028</v>
      </c>
      <c r="H75" s="65">
        <f>IFERROR(('Tor Emp Adj'!H75/'Tor Emp Adj'!H$6)/('CAN LFS Emp'!H75/'CAN LFS Emp'!H$6),"n/a")</f>
        <v>0.81765174644448901</v>
      </c>
      <c r="I75" s="65">
        <f>IFERROR(('Tor Emp Adj'!I75/'Tor Emp Adj'!I$6)/('CAN LFS Emp'!I75/'CAN LFS Emp'!I$6),"n/a")</f>
        <v>0.87672584189226477</v>
      </c>
      <c r="J75" s="65">
        <f>IFERROR(('Tor Emp Adj'!J75/'Tor Emp Adj'!J$6)/('CAN LFS Emp'!J75/'CAN LFS Emp'!J$6),"n/a")</f>
        <v>0.62333565221510789</v>
      </c>
      <c r="K75" s="65">
        <f>IFERROR(('Tor Emp Adj'!K75/'Tor Emp Adj'!K$6)/('CAN LFS Emp'!K75/'CAN LFS Emp'!K$6),"n/a")</f>
        <v>0.39879205086990155</v>
      </c>
      <c r="L75" s="65">
        <f>IFERROR(('Tor Emp Adj'!L75/'Tor Emp Adj'!L$6)/('CAN LFS Emp'!L75/'CAN LFS Emp'!L$6),"n/a")</f>
        <v>0.72664219276656217</v>
      </c>
      <c r="M75" s="21">
        <f>IFERROR(('Tor Emp Adj'!M75/'Tor Emp Adj'!M$6)/('CAN LFS Emp'!M75/'CAN LFS Emp'!M$6),"n/a")</f>
        <v>0.39535620497644752</v>
      </c>
      <c r="N75" s="21">
        <f>IFERROR(('Tor Emp Adj'!N75/'Tor Emp Adj'!N$6)/('CAN LFS Emp'!N75/'CAN LFS Emp'!N$6),"n/a")</f>
        <v>0.53162564593775641</v>
      </c>
      <c r="O75" s="21">
        <f>IFERROR(('Tor Emp Adj'!O75/'Tor Emp Adj'!O$6)/('CAN LFS Emp'!O75/'CAN LFS Emp'!O$6),"n/a")</f>
        <v>0.66338432896896948</v>
      </c>
      <c r="P75" s="21">
        <f>IFERROR(('Tor Emp Adj'!P75/'Tor Emp Adj'!P$6)/('CAN LFS Emp'!P75/'CAN LFS Emp'!P$6),"n/a")</f>
        <v>0.56674917685726289</v>
      </c>
      <c r="Q75" s="21">
        <f>IFERROR(('Tor Emp Adj'!Q75/'Tor Emp Adj'!Q$6)/('CAN LFS Emp'!Q75/'CAN LFS Emp'!Q$6),"n/a")</f>
        <v>0.41201068933578994</v>
      </c>
      <c r="R75" s="21">
        <f>IFERROR(('Tor Emp Adj'!R75/'Tor Emp Adj'!R$6)/('CAN LFS Emp'!R75/'CAN LFS Emp'!R$6),"n/a")</f>
        <v>0.45217644440076465</v>
      </c>
      <c r="S75" s="21">
        <f>IFERROR(('Tor Emp Adj'!S75/'Tor Emp Adj'!S$6)/('CAN LFS Emp'!S75/'CAN LFS Emp'!S$6),"n/a")</f>
        <v>0.56674921633915454</v>
      </c>
      <c r="T75" s="21">
        <f>IFERROR(('Tor Emp Adj'!T75/'Tor Emp Adj'!T$6)/('CAN LFS Emp'!T75/'CAN LFS Emp'!T$6),"n/a")</f>
        <v>0.37244581849648523</v>
      </c>
      <c r="U75" s="21">
        <f>IFERROR(('Tor Emp Adj'!U75/'Tor Emp Adj'!U$6)/('CAN LFS Emp'!U75/'CAN LFS Emp'!U$6),"n/a")</f>
        <v>0.5679845390342787</v>
      </c>
      <c r="V75" s="21">
        <f>IFERROR(('Tor Emp Adj'!V75/'Tor Emp Adj'!V$6)/('CAN LFS Emp'!V75/'CAN LFS Emp'!V$6),"n/a")</f>
        <v>0.60703174089125334</v>
      </c>
      <c r="W75" s="21">
        <f>IFERROR(('Tor Emp Adj'!W75/'Tor Emp Adj'!W$6)/('CAN LFS Emp'!W75/'CAN LFS Emp'!W$6),"n/a")</f>
        <v>0.77771730258319516</v>
      </c>
      <c r="X75" s="21">
        <f>IFERROR(('Tor Emp Adj'!X75/'Tor Emp Adj'!X$6)/('CAN LFS Emp'!X75/'CAN LFS Emp'!X$6),"n/a")</f>
        <v>0.6897189085841422</v>
      </c>
      <c r="Y75" s="21">
        <f>IFERROR(('Tor Emp Adj'!Y75/'Tor Emp Adj'!Y$6)/('CAN LFS Emp'!Y75/'CAN LFS Emp'!Y$6),"n/a")</f>
        <v>0.64320740851444558</v>
      </c>
    </row>
    <row r="76" spans="1:25" x14ac:dyDescent="0.25">
      <c r="A76" s="6" t="s">
        <v>70</v>
      </c>
      <c r="B76" s="6"/>
      <c r="C76" s="14">
        <v>417</v>
      </c>
      <c r="D76" s="65">
        <f>IFERROR(('Tor Emp Adj'!D76/'Tor Emp Adj'!D$6)/('CAN LFS Emp'!D76/'CAN LFS Emp'!D$6),"n/a")</f>
        <v>0.8461968509936536</v>
      </c>
      <c r="E76" s="65">
        <f>IFERROR(('Tor Emp Adj'!E76/'Tor Emp Adj'!E$6)/('CAN LFS Emp'!E76/'CAN LFS Emp'!E$6),"n/a")</f>
        <v>0.59161729985617839</v>
      </c>
      <c r="F76" s="65">
        <f>IFERROR(('Tor Emp Adj'!F76/'Tor Emp Adj'!F$6)/('CAN LFS Emp'!F76/'CAN LFS Emp'!F$6),"n/a")</f>
        <v>0.85612908018965495</v>
      </c>
      <c r="G76" s="65">
        <f>IFERROR(('Tor Emp Adj'!G76/'Tor Emp Adj'!G$6)/('CAN LFS Emp'!G76/'CAN LFS Emp'!G$6),"n/a")</f>
        <v>1.1080664366055253</v>
      </c>
      <c r="H76" s="65">
        <f>IFERROR(('Tor Emp Adj'!H76/'Tor Emp Adj'!H$6)/('CAN LFS Emp'!H76/'CAN LFS Emp'!H$6),"n/a")</f>
        <v>1.1711096524018818</v>
      </c>
      <c r="I76" s="65">
        <f>IFERROR(('Tor Emp Adj'!I76/'Tor Emp Adj'!I$6)/('CAN LFS Emp'!I76/'CAN LFS Emp'!I$6),"n/a")</f>
        <v>0.92695910420822503</v>
      </c>
      <c r="J76" s="65">
        <f>IFERROR(('Tor Emp Adj'!J76/'Tor Emp Adj'!J$6)/('CAN LFS Emp'!J76/'CAN LFS Emp'!J$6),"n/a")</f>
        <v>0.88460583911173807</v>
      </c>
      <c r="K76" s="65">
        <f>IFERROR(('Tor Emp Adj'!K76/'Tor Emp Adj'!K$6)/('CAN LFS Emp'!K76/'CAN LFS Emp'!K$6),"n/a")</f>
        <v>0.87193255990674712</v>
      </c>
      <c r="L76" s="65">
        <f>IFERROR(('Tor Emp Adj'!L76/'Tor Emp Adj'!L$6)/('CAN LFS Emp'!L76/'CAN LFS Emp'!L$6),"n/a")</f>
        <v>0.6009885728801404</v>
      </c>
      <c r="M76" s="21">
        <f>IFERROR(('Tor Emp Adj'!M76/'Tor Emp Adj'!M$6)/('CAN LFS Emp'!M76/'CAN LFS Emp'!M$6),"n/a")</f>
        <v>0.53745231082107603</v>
      </c>
      <c r="N76" s="21">
        <f>IFERROR(('Tor Emp Adj'!N76/'Tor Emp Adj'!N$6)/('CAN LFS Emp'!N76/'CAN LFS Emp'!N$6),"n/a")</f>
        <v>0.72129085353643263</v>
      </c>
      <c r="O76" s="21">
        <f>IFERROR(('Tor Emp Adj'!O76/'Tor Emp Adj'!O$6)/('CAN LFS Emp'!O76/'CAN LFS Emp'!O$6),"n/a")</f>
        <v>0.67916586309826199</v>
      </c>
      <c r="P76" s="21">
        <f>IFERROR(('Tor Emp Adj'!P76/'Tor Emp Adj'!P$6)/('CAN LFS Emp'!P76/'CAN LFS Emp'!P$6),"n/a")</f>
        <v>0.5783977671251066</v>
      </c>
      <c r="Q76" s="21">
        <f>IFERROR(('Tor Emp Adj'!Q76/'Tor Emp Adj'!Q$6)/('CAN LFS Emp'!Q76/'CAN LFS Emp'!Q$6),"n/a")</f>
        <v>0.66995062833327657</v>
      </c>
      <c r="R76" s="21">
        <f>IFERROR(('Tor Emp Adj'!R76/'Tor Emp Adj'!R$6)/('CAN LFS Emp'!R76/'CAN LFS Emp'!R$6),"n/a")</f>
        <v>0.7143541071867423</v>
      </c>
      <c r="S76" s="21">
        <f>IFERROR(('Tor Emp Adj'!S76/'Tor Emp Adj'!S$6)/('CAN LFS Emp'!S76/'CAN LFS Emp'!S$6),"n/a")</f>
        <v>0.53801218643721271</v>
      </c>
      <c r="T76" s="21">
        <f>IFERROR(('Tor Emp Adj'!T76/'Tor Emp Adj'!T$6)/('CAN LFS Emp'!T76/'CAN LFS Emp'!T$6),"n/a")</f>
        <v>0.493577948379255</v>
      </c>
      <c r="U76" s="21">
        <f>IFERROR(('Tor Emp Adj'!U76/'Tor Emp Adj'!U$6)/('CAN LFS Emp'!U76/'CAN LFS Emp'!U$6),"n/a")</f>
        <v>0.56170183009450003</v>
      </c>
      <c r="V76" s="21">
        <f>IFERROR(('Tor Emp Adj'!V76/'Tor Emp Adj'!V$6)/('CAN LFS Emp'!V76/'CAN LFS Emp'!V$6),"n/a")</f>
        <v>0.59380487127514392</v>
      </c>
      <c r="W76" s="21">
        <f>IFERROR(('Tor Emp Adj'!W76/'Tor Emp Adj'!W$6)/('CAN LFS Emp'!W76/'CAN LFS Emp'!W$6),"n/a")</f>
        <v>0.63577478544946098</v>
      </c>
      <c r="X76" s="21">
        <f>IFERROR(('Tor Emp Adj'!X76/'Tor Emp Adj'!X$6)/('CAN LFS Emp'!X76/'CAN LFS Emp'!X$6),"n/a")</f>
        <v>0.63188483157791564</v>
      </c>
      <c r="Y76" s="21">
        <f>IFERROR(('Tor Emp Adj'!Y76/'Tor Emp Adj'!Y$6)/('CAN LFS Emp'!Y76/'CAN LFS Emp'!Y$6),"n/a")</f>
        <v>0.59830298804196458</v>
      </c>
    </row>
    <row r="77" spans="1:25" x14ac:dyDescent="0.25">
      <c r="A77" s="6" t="s">
        <v>71</v>
      </c>
      <c r="B77" s="6"/>
      <c r="C77" s="14">
        <v>418</v>
      </c>
      <c r="D77" s="65">
        <f>IFERROR(('Tor Emp Adj'!D77/'Tor Emp Adj'!D$6)/('CAN LFS Emp'!D77/'CAN LFS Emp'!D$6),"n/a")</f>
        <v>1.2915196415391166</v>
      </c>
      <c r="E77" s="65">
        <f>IFERROR(('Tor Emp Adj'!E77/'Tor Emp Adj'!E$6)/('CAN LFS Emp'!E77/'CAN LFS Emp'!E$6),"n/a")</f>
        <v>1.2565741152576566</v>
      </c>
      <c r="F77" s="65">
        <f>IFERROR(('Tor Emp Adj'!F77/'Tor Emp Adj'!F$6)/('CAN LFS Emp'!F77/'CAN LFS Emp'!F$6),"n/a")</f>
        <v>0.6924456666240616</v>
      </c>
      <c r="G77" s="65">
        <f>IFERROR(('Tor Emp Adj'!G77/'Tor Emp Adj'!G$6)/('CAN LFS Emp'!G77/'CAN LFS Emp'!G$6),"n/a")</f>
        <v>1.0312931961873031</v>
      </c>
      <c r="H77" s="65">
        <f>IFERROR(('Tor Emp Adj'!H77/'Tor Emp Adj'!H$6)/('CAN LFS Emp'!H77/'CAN LFS Emp'!H$6),"n/a")</f>
        <v>0.99261182491209621</v>
      </c>
      <c r="I77" s="65">
        <f>IFERROR(('Tor Emp Adj'!I77/'Tor Emp Adj'!I$6)/('CAN LFS Emp'!I77/'CAN LFS Emp'!I$6),"n/a")</f>
        <v>1.1471495917981629</v>
      </c>
      <c r="J77" s="65">
        <f>IFERROR(('Tor Emp Adj'!J77/'Tor Emp Adj'!J$6)/('CAN LFS Emp'!J77/'CAN LFS Emp'!J$6),"n/a")</f>
        <v>0.87603760320851942</v>
      </c>
      <c r="K77" s="65">
        <f>IFERROR(('Tor Emp Adj'!K77/'Tor Emp Adj'!K$6)/('CAN LFS Emp'!K77/'CAN LFS Emp'!K$6),"n/a")</f>
        <v>0.81562535145546455</v>
      </c>
      <c r="L77" s="65">
        <f>IFERROR(('Tor Emp Adj'!L77/'Tor Emp Adj'!L$6)/('CAN LFS Emp'!L77/'CAN LFS Emp'!L$6),"n/a")</f>
        <v>0.72556353048351585</v>
      </c>
      <c r="M77" s="21">
        <f>IFERROR(('Tor Emp Adj'!M77/'Tor Emp Adj'!M$6)/('CAN LFS Emp'!M77/'CAN LFS Emp'!M$6),"n/a")</f>
        <v>0.79009502833689371</v>
      </c>
      <c r="N77" s="21">
        <f>IFERROR(('Tor Emp Adj'!N77/'Tor Emp Adj'!N$6)/('CAN LFS Emp'!N77/'CAN LFS Emp'!N$6),"n/a")</f>
        <v>0.87219845173026012</v>
      </c>
      <c r="O77" s="21">
        <f>IFERROR(('Tor Emp Adj'!O77/'Tor Emp Adj'!O$6)/('CAN LFS Emp'!O77/'CAN LFS Emp'!O$6),"n/a")</f>
        <v>1.2350437027244727</v>
      </c>
      <c r="P77" s="21">
        <f>IFERROR(('Tor Emp Adj'!P77/'Tor Emp Adj'!P$6)/('CAN LFS Emp'!P77/'CAN LFS Emp'!P$6),"n/a")</f>
        <v>0.99065597423003526</v>
      </c>
      <c r="Q77" s="21">
        <f>IFERROR(('Tor Emp Adj'!Q77/'Tor Emp Adj'!Q$6)/('CAN LFS Emp'!Q77/'CAN LFS Emp'!Q$6),"n/a")</f>
        <v>0.76197367348351785</v>
      </c>
      <c r="R77" s="21">
        <f>IFERROR(('Tor Emp Adj'!R77/'Tor Emp Adj'!R$6)/('CAN LFS Emp'!R77/'CAN LFS Emp'!R$6),"n/a")</f>
        <v>0.67554446537803259</v>
      </c>
      <c r="S77" s="21">
        <f>IFERROR(('Tor Emp Adj'!S77/'Tor Emp Adj'!S$6)/('CAN LFS Emp'!S77/'CAN LFS Emp'!S$6),"n/a")</f>
        <v>0.72224279954871917</v>
      </c>
      <c r="T77" s="21">
        <f>IFERROR(('Tor Emp Adj'!T77/'Tor Emp Adj'!T$6)/('CAN LFS Emp'!T77/'CAN LFS Emp'!T$6),"n/a")</f>
        <v>0.78207196247986199</v>
      </c>
      <c r="U77" s="21">
        <f>IFERROR(('Tor Emp Adj'!U77/'Tor Emp Adj'!U$6)/('CAN LFS Emp'!U77/'CAN LFS Emp'!U$6),"n/a")</f>
        <v>0.95681961170021212</v>
      </c>
      <c r="V77" s="21">
        <f>IFERROR(('Tor Emp Adj'!V77/'Tor Emp Adj'!V$6)/('CAN LFS Emp'!V77/'CAN LFS Emp'!V$6),"n/a")</f>
        <v>1.0045791478164967</v>
      </c>
      <c r="W77" s="21">
        <f>IFERROR(('Tor Emp Adj'!W77/'Tor Emp Adj'!W$6)/('CAN LFS Emp'!W77/'CAN LFS Emp'!W$6),"n/a")</f>
        <v>0.92804519324342694</v>
      </c>
      <c r="X77" s="21">
        <f>IFERROR(('Tor Emp Adj'!X77/'Tor Emp Adj'!X$6)/('CAN LFS Emp'!X77/'CAN LFS Emp'!X$6),"n/a")</f>
        <v>0.9960687952909002</v>
      </c>
      <c r="Y77" s="21">
        <f>IFERROR(('Tor Emp Adj'!Y77/'Tor Emp Adj'!Y$6)/('CAN LFS Emp'!Y77/'CAN LFS Emp'!Y$6),"n/a")</f>
        <v>0.84233066489094843</v>
      </c>
    </row>
    <row r="78" spans="1:25" x14ac:dyDescent="0.25">
      <c r="A78" s="6" t="s">
        <v>72</v>
      </c>
      <c r="B78" s="6"/>
      <c r="C78" s="14">
        <v>419</v>
      </c>
      <c r="D78" s="65" t="str">
        <f>IFERROR(('Tor Emp Adj'!D78/'Tor Emp Adj'!D$6)/('CAN LFS Emp'!D78/'CAN LFS Emp'!D$6),"n/a")</f>
        <v>n/a</v>
      </c>
      <c r="E78" s="65" t="str">
        <f>IFERROR(('Tor Emp Adj'!E78/'Tor Emp Adj'!E$6)/('CAN LFS Emp'!E78/'CAN LFS Emp'!E$6),"n/a")</f>
        <v>n/a</v>
      </c>
      <c r="F78" s="65">
        <f>IFERROR(('Tor Emp Adj'!F78/'Tor Emp Adj'!F$6)/('CAN LFS Emp'!F78/'CAN LFS Emp'!F$6),"n/a")</f>
        <v>0</v>
      </c>
      <c r="G78" s="65">
        <f>IFERROR(('Tor Emp Adj'!G78/'Tor Emp Adj'!G$6)/('CAN LFS Emp'!G78/'CAN LFS Emp'!G$6),"n/a")</f>
        <v>0</v>
      </c>
      <c r="H78" s="65">
        <f>IFERROR(('Tor Emp Adj'!H78/'Tor Emp Adj'!H$6)/('CAN LFS Emp'!H78/'CAN LFS Emp'!H$6),"n/a")</f>
        <v>0</v>
      </c>
      <c r="I78" s="65">
        <f>IFERROR(('Tor Emp Adj'!I78/'Tor Emp Adj'!I$6)/('CAN LFS Emp'!I78/'CAN LFS Emp'!I$6),"n/a")</f>
        <v>0</v>
      </c>
      <c r="J78" s="65">
        <f>IFERROR(('Tor Emp Adj'!J78/'Tor Emp Adj'!J$6)/('CAN LFS Emp'!J78/'CAN LFS Emp'!J$6),"n/a")</f>
        <v>0</v>
      </c>
      <c r="K78" s="65">
        <f>IFERROR(('Tor Emp Adj'!K78/'Tor Emp Adj'!K$6)/('CAN LFS Emp'!K78/'CAN LFS Emp'!K$6),"n/a")</f>
        <v>0</v>
      </c>
      <c r="L78" s="65">
        <f>IFERROR(('Tor Emp Adj'!L78/'Tor Emp Adj'!L$6)/('CAN LFS Emp'!L78/'CAN LFS Emp'!L$6),"n/a")</f>
        <v>0</v>
      </c>
      <c r="M78" s="21">
        <f>IFERROR(('Tor Emp Adj'!M78/'Tor Emp Adj'!M$6)/('CAN LFS Emp'!M78/'CAN LFS Emp'!M$6),"n/a")</f>
        <v>0</v>
      </c>
      <c r="N78" s="21">
        <f>IFERROR(('Tor Emp Adj'!N78/'Tor Emp Adj'!N$6)/('CAN LFS Emp'!N78/'CAN LFS Emp'!N$6),"n/a")</f>
        <v>0</v>
      </c>
      <c r="O78" s="21">
        <f>IFERROR(('Tor Emp Adj'!O78/'Tor Emp Adj'!O$6)/('CAN LFS Emp'!O78/'CAN LFS Emp'!O$6),"n/a")</f>
        <v>0</v>
      </c>
      <c r="P78" s="21">
        <f>IFERROR(('Tor Emp Adj'!P78/'Tor Emp Adj'!P$6)/('CAN LFS Emp'!P78/'CAN LFS Emp'!P$6),"n/a")</f>
        <v>0</v>
      </c>
      <c r="Q78" s="21" t="str">
        <f>IFERROR(('Tor Emp Adj'!Q78/'Tor Emp Adj'!Q$6)/('CAN LFS Emp'!Q78/'CAN LFS Emp'!Q$6),"n/a")</f>
        <v>n/a</v>
      </c>
      <c r="R78" s="21" t="str">
        <f>IFERROR(('Tor Emp Adj'!R78/'Tor Emp Adj'!R$6)/('CAN LFS Emp'!R78/'CAN LFS Emp'!R$6),"n/a")</f>
        <v>n/a</v>
      </c>
      <c r="S78" s="21" t="str">
        <f>IFERROR(('Tor Emp Adj'!S78/'Tor Emp Adj'!S$6)/('CAN LFS Emp'!S78/'CAN LFS Emp'!S$6),"n/a")</f>
        <v>n/a</v>
      </c>
      <c r="T78" s="21">
        <f>IFERROR(('Tor Emp Adj'!T78/'Tor Emp Adj'!T$6)/('CAN LFS Emp'!T78/'CAN LFS Emp'!T$6),"n/a")</f>
        <v>0</v>
      </c>
      <c r="U78" s="21" t="str">
        <f>IFERROR(('Tor Emp Adj'!U78/'Tor Emp Adj'!U$6)/('CAN LFS Emp'!U78/'CAN LFS Emp'!U$6),"n/a")</f>
        <v>n/a</v>
      </c>
      <c r="V78" s="21" t="str">
        <f>IFERROR(('Tor Emp Adj'!V78/'Tor Emp Adj'!V$6)/('CAN LFS Emp'!V78/'CAN LFS Emp'!V$6),"n/a")</f>
        <v>n/a</v>
      </c>
      <c r="W78" s="21" t="str">
        <f>IFERROR(('Tor Emp Adj'!W78/'Tor Emp Adj'!W$6)/('CAN LFS Emp'!W78/'CAN LFS Emp'!W$6),"n/a")</f>
        <v>n/a</v>
      </c>
      <c r="X78" s="21">
        <f>IFERROR(('Tor Emp Adj'!X78/'Tor Emp Adj'!X$6)/('CAN LFS Emp'!X78/'CAN LFS Emp'!X$6),"n/a")</f>
        <v>0</v>
      </c>
      <c r="Y78" s="21" t="str">
        <f>IFERROR(('Tor Emp Adj'!Y78/'Tor Emp Adj'!Y$6)/('CAN LFS Emp'!Y78/'CAN LFS Emp'!Y$6),"n/a")</f>
        <v>n/a</v>
      </c>
    </row>
    <row r="79" spans="1:25" x14ac:dyDescent="0.25">
      <c r="A79" s="5" t="s">
        <v>73</v>
      </c>
      <c r="B79" s="5"/>
      <c r="C79" s="13" t="s">
        <v>199</v>
      </c>
      <c r="D79" s="64">
        <f>IFERROR(('Tor Emp Adj'!D79/'Tor Emp Adj'!D$6)/('CAN LFS Emp'!D79/'CAN LFS Emp'!D$6),"n/a")</f>
        <v>0.86115350998243434</v>
      </c>
      <c r="E79" s="64">
        <f>IFERROR(('Tor Emp Adj'!E79/'Tor Emp Adj'!E$6)/('CAN LFS Emp'!E79/'CAN LFS Emp'!E$6),"n/a")</f>
        <v>0.89296585607494494</v>
      </c>
      <c r="F79" s="64">
        <f>IFERROR(('Tor Emp Adj'!F79/'Tor Emp Adj'!F$6)/('CAN LFS Emp'!F79/'CAN LFS Emp'!F$6),"n/a")</f>
        <v>0.90258121189007967</v>
      </c>
      <c r="G79" s="64">
        <f>IFERROR(('Tor Emp Adj'!G79/'Tor Emp Adj'!G$6)/('CAN LFS Emp'!G79/'CAN LFS Emp'!G$6),"n/a")</f>
        <v>0.86766624355750643</v>
      </c>
      <c r="H79" s="64">
        <f>IFERROR(('Tor Emp Adj'!H79/'Tor Emp Adj'!H$6)/('CAN LFS Emp'!H79/'CAN LFS Emp'!H$6),"n/a")</f>
        <v>0.92411429844871695</v>
      </c>
      <c r="I79" s="64">
        <f>IFERROR(('Tor Emp Adj'!I79/'Tor Emp Adj'!I$6)/('CAN LFS Emp'!I79/'CAN LFS Emp'!I$6),"n/a")</f>
        <v>0.7997197374245909</v>
      </c>
      <c r="J79" s="64">
        <f>IFERROR(('Tor Emp Adj'!J79/'Tor Emp Adj'!J$6)/('CAN LFS Emp'!J79/'CAN LFS Emp'!J$6),"n/a")</f>
        <v>0.82552353111599486</v>
      </c>
      <c r="K79" s="64">
        <f>IFERROR(('Tor Emp Adj'!K79/'Tor Emp Adj'!K$6)/('CAN LFS Emp'!K79/'CAN LFS Emp'!K$6),"n/a")</f>
        <v>0.85584553274452591</v>
      </c>
      <c r="L79" s="64">
        <f>IFERROR(('Tor Emp Adj'!L79/'Tor Emp Adj'!L$6)/('CAN LFS Emp'!L79/'CAN LFS Emp'!L$6),"n/a")</f>
        <v>0.85727827800031065</v>
      </c>
      <c r="M79" s="20">
        <f>IFERROR(('Tor Emp Adj'!M79/'Tor Emp Adj'!M$6)/('CAN LFS Emp'!M79/'CAN LFS Emp'!M$6),"n/a")</f>
        <v>0.82914279163249027</v>
      </c>
      <c r="N79" s="20">
        <f>IFERROR(('Tor Emp Adj'!N79/'Tor Emp Adj'!N$6)/('CAN LFS Emp'!N79/'CAN LFS Emp'!N$6),"n/a")</f>
        <v>0.82626719248984726</v>
      </c>
      <c r="O79" s="20">
        <f>IFERROR(('Tor Emp Adj'!O79/'Tor Emp Adj'!O$6)/('CAN LFS Emp'!O79/'CAN LFS Emp'!O$6),"n/a")</f>
        <v>0.7463997272206333</v>
      </c>
      <c r="P79" s="20">
        <f>IFERROR(('Tor Emp Adj'!P79/'Tor Emp Adj'!P$6)/('CAN LFS Emp'!P79/'CAN LFS Emp'!P$6),"n/a")</f>
        <v>0.83029063449985285</v>
      </c>
      <c r="Q79" s="20">
        <f>IFERROR(('Tor Emp Adj'!Q79/'Tor Emp Adj'!Q$6)/('CAN LFS Emp'!Q79/'CAN LFS Emp'!Q$6),"n/a")</f>
        <v>0.82220005566704402</v>
      </c>
      <c r="R79" s="20">
        <f>IFERROR(('Tor Emp Adj'!R79/'Tor Emp Adj'!R$6)/('CAN LFS Emp'!R79/'CAN LFS Emp'!R$6),"n/a")</f>
        <v>0.74718904501405703</v>
      </c>
      <c r="S79" s="20">
        <f>IFERROR(('Tor Emp Adj'!S79/'Tor Emp Adj'!S$6)/('CAN LFS Emp'!S79/'CAN LFS Emp'!S$6),"n/a")</f>
        <v>0.80181368277591825</v>
      </c>
      <c r="T79" s="20">
        <f>IFERROR(('Tor Emp Adj'!T79/'Tor Emp Adj'!T$6)/('CAN LFS Emp'!T79/'CAN LFS Emp'!T$6),"n/a")</f>
        <v>0.8010754969876952</v>
      </c>
      <c r="U79" s="20">
        <f>IFERROR(('Tor Emp Adj'!U79/'Tor Emp Adj'!U$6)/('CAN LFS Emp'!U79/'CAN LFS Emp'!U$6),"n/a")</f>
        <v>0.78921577297511702</v>
      </c>
      <c r="V79" s="20">
        <f>IFERROR(('Tor Emp Adj'!V79/'Tor Emp Adj'!V$6)/('CAN LFS Emp'!V79/'CAN LFS Emp'!V$6),"n/a")</f>
        <v>0.73006681634415593</v>
      </c>
      <c r="W79" s="20">
        <f>IFERROR(('Tor Emp Adj'!W79/'Tor Emp Adj'!W$6)/('CAN LFS Emp'!W79/'CAN LFS Emp'!W$6),"n/a")</f>
        <v>0.73666628698667014</v>
      </c>
      <c r="X79" s="20">
        <f>IFERROR(('Tor Emp Adj'!X79/'Tor Emp Adj'!X$6)/('CAN LFS Emp'!X79/'CAN LFS Emp'!X$6),"n/a")</f>
        <v>0.75290780751896602</v>
      </c>
      <c r="Y79" s="20">
        <f>IFERROR(('Tor Emp Adj'!Y79/'Tor Emp Adj'!Y$6)/('CAN LFS Emp'!Y79/'CAN LFS Emp'!Y$6),"n/a")</f>
        <v>0.8136130895976208</v>
      </c>
    </row>
    <row r="80" spans="1:25" x14ac:dyDescent="0.25">
      <c r="A80" s="6" t="s">
        <v>74</v>
      </c>
      <c r="B80" s="6"/>
      <c r="C80" s="14">
        <v>441</v>
      </c>
      <c r="D80" s="65">
        <f>IFERROR(('Tor Emp Adj'!D80/'Tor Emp Adj'!D$6)/('CAN LFS Emp'!D80/'CAN LFS Emp'!D$6),"n/a")</f>
        <v>0.48635828451392848</v>
      </c>
      <c r="E80" s="65">
        <f>IFERROR(('Tor Emp Adj'!E80/'Tor Emp Adj'!E$6)/('CAN LFS Emp'!E80/'CAN LFS Emp'!E$6),"n/a")</f>
        <v>0.44387096102138129</v>
      </c>
      <c r="F80" s="65">
        <f>IFERROR(('Tor Emp Adj'!F80/'Tor Emp Adj'!F$6)/('CAN LFS Emp'!F80/'CAN LFS Emp'!F$6),"n/a")</f>
        <v>0.68529741908132757</v>
      </c>
      <c r="G80" s="65">
        <f>IFERROR(('Tor Emp Adj'!G80/'Tor Emp Adj'!G$6)/('CAN LFS Emp'!G80/'CAN LFS Emp'!G$6),"n/a")</f>
        <v>0.56940581862593187</v>
      </c>
      <c r="H80" s="65">
        <f>IFERROR(('Tor Emp Adj'!H80/'Tor Emp Adj'!H$6)/('CAN LFS Emp'!H80/'CAN LFS Emp'!H$6),"n/a")</f>
        <v>0.57017939266627615</v>
      </c>
      <c r="I80" s="65">
        <f>IFERROR(('Tor Emp Adj'!I80/'Tor Emp Adj'!I$6)/('CAN LFS Emp'!I80/'CAN LFS Emp'!I$6),"n/a")</f>
        <v>0.44848661445087279</v>
      </c>
      <c r="J80" s="65">
        <f>IFERROR(('Tor Emp Adj'!J80/'Tor Emp Adj'!J$6)/('CAN LFS Emp'!J80/'CAN LFS Emp'!J$6),"n/a")</f>
        <v>0.51435110660678229</v>
      </c>
      <c r="K80" s="65">
        <f>IFERROR(('Tor Emp Adj'!K80/'Tor Emp Adj'!K$6)/('CAN LFS Emp'!K80/'CAN LFS Emp'!K$6),"n/a")</f>
        <v>0.6511120270545222</v>
      </c>
      <c r="L80" s="65">
        <f>IFERROR(('Tor Emp Adj'!L80/'Tor Emp Adj'!L$6)/('CAN LFS Emp'!L80/'CAN LFS Emp'!L$6),"n/a")</f>
        <v>0.65444792179315558</v>
      </c>
      <c r="M80" s="21">
        <f>IFERROR(('Tor Emp Adj'!M80/'Tor Emp Adj'!M$6)/('CAN LFS Emp'!M80/'CAN LFS Emp'!M$6),"n/a")</f>
        <v>0.55451466070658573</v>
      </c>
      <c r="N80" s="21">
        <f>IFERROR(('Tor Emp Adj'!N80/'Tor Emp Adj'!N$6)/('CAN LFS Emp'!N80/'CAN LFS Emp'!N$6),"n/a")</f>
        <v>0.59461118352628117</v>
      </c>
      <c r="O80" s="21">
        <f>IFERROR(('Tor Emp Adj'!O80/'Tor Emp Adj'!O$6)/('CAN LFS Emp'!O80/'CAN LFS Emp'!O$6),"n/a")</f>
        <v>0.54878843840692892</v>
      </c>
      <c r="P80" s="21">
        <f>IFERROR(('Tor Emp Adj'!P80/'Tor Emp Adj'!P$6)/('CAN LFS Emp'!P80/'CAN LFS Emp'!P$6),"n/a")</f>
        <v>0.48872340302384765</v>
      </c>
      <c r="Q80" s="21">
        <f>IFERROR(('Tor Emp Adj'!Q80/'Tor Emp Adj'!Q$6)/('CAN LFS Emp'!Q80/'CAN LFS Emp'!Q$6),"n/a")</f>
        <v>0.58181619254105144</v>
      </c>
      <c r="R80" s="21">
        <f>IFERROR(('Tor Emp Adj'!R80/'Tor Emp Adj'!R$6)/('CAN LFS Emp'!R80/'CAN LFS Emp'!R$6),"n/a")</f>
        <v>0.42491472457254403</v>
      </c>
      <c r="S80" s="21">
        <f>IFERROR(('Tor Emp Adj'!S80/'Tor Emp Adj'!S$6)/('CAN LFS Emp'!S80/'CAN LFS Emp'!S$6),"n/a")</f>
        <v>0.41442517420405328</v>
      </c>
      <c r="T80" s="21">
        <f>IFERROR(('Tor Emp Adj'!T80/'Tor Emp Adj'!T$6)/('CAN LFS Emp'!T80/'CAN LFS Emp'!T$6),"n/a")</f>
        <v>0.54644396277333518</v>
      </c>
      <c r="U80" s="21">
        <f>IFERROR(('Tor Emp Adj'!U80/'Tor Emp Adj'!U$6)/('CAN LFS Emp'!U80/'CAN LFS Emp'!U$6),"n/a")</f>
        <v>0.47723537799504401</v>
      </c>
      <c r="V80" s="21">
        <f>IFERROR(('Tor Emp Adj'!V80/'Tor Emp Adj'!V$6)/('CAN LFS Emp'!V80/'CAN LFS Emp'!V$6),"n/a")</f>
        <v>0.45963024554145449</v>
      </c>
      <c r="W80" s="21">
        <f>IFERROR(('Tor Emp Adj'!W80/'Tor Emp Adj'!W$6)/('CAN LFS Emp'!W80/'CAN LFS Emp'!W$6),"n/a")</f>
        <v>0.41597019657193618</v>
      </c>
      <c r="X80" s="21">
        <f>IFERROR(('Tor Emp Adj'!X80/'Tor Emp Adj'!X$6)/('CAN LFS Emp'!X80/'CAN LFS Emp'!X$6),"n/a")</f>
        <v>0.49498104589306208</v>
      </c>
      <c r="Y80" s="21">
        <f>IFERROR(('Tor Emp Adj'!Y80/'Tor Emp Adj'!Y$6)/('CAN LFS Emp'!Y80/'CAN LFS Emp'!Y$6),"n/a")</f>
        <v>0.43441520685084289</v>
      </c>
    </row>
    <row r="81" spans="1:25" x14ac:dyDescent="0.25">
      <c r="A81" s="6" t="s">
        <v>75</v>
      </c>
      <c r="B81" s="6"/>
      <c r="C81" s="14">
        <v>442</v>
      </c>
      <c r="D81" s="65">
        <f>IFERROR(('Tor Emp Adj'!D81/'Tor Emp Adj'!D$6)/('CAN LFS Emp'!D81/'CAN LFS Emp'!D$6),"n/a")</f>
        <v>1.010446718399383</v>
      </c>
      <c r="E81" s="65">
        <f>IFERROR(('Tor Emp Adj'!E81/'Tor Emp Adj'!E$6)/('CAN LFS Emp'!E81/'CAN LFS Emp'!E$6),"n/a")</f>
        <v>0.65813229855060551</v>
      </c>
      <c r="F81" s="65">
        <f>IFERROR(('Tor Emp Adj'!F81/'Tor Emp Adj'!F$6)/('CAN LFS Emp'!F81/'CAN LFS Emp'!F$6),"n/a")</f>
        <v>1.0078751852317565</v>
      </c>
      <c r="G81" s="65">
        <f>IFERROR(('Tor Emp Adj'!G81/'Tor Emp Adj'!G$6)/('CAN LFS Emp'!G81/'CAN LFS Emp'!G$6),"n/a")</f>
        <v>1.0654661443067526</v>
      </c>
      <c r="H81" s="65">
        <f>IFERROR(('Tor Emp Adj'!H81/'Tor Emp Adj'!H$6)/('CAN LFS Emp'!H81/'CAN LFS Emp'!H$6),"n/a")</f>
        <v>0.91548597107672158</v>
      </c>
      <c r="I81" s="65">
        <f>IFERROR(('Tor Emp Adj'!I81/'Tor Emp Adj'!I$6)/('CAN LFS Emp'!I81/'CAN LFS Emp'!I$6),"n/a")</f>
        <v>1.2956035725073813</v>
      </c>
      <c r="J81" s="65">
        <f>IFERROR(('Tor Emp Adj'!J81/'Tor Emp Adj'!J$6)/('CAN LFS Emp'!J81/'CAN LFS Emp'!J$6),"n/a")</f>
        <v>0.99912169150545038</v>
      </c>
      <c r="K81" s="65">
        <f>IFERROR(('Tor Emp Adj'!K81/'Tor Emp Adj'!K$6)/('CAN LFS Emp'!K81/'CAN LFS Emp'!K$6),"n/a")</f>
        <v>0.89598750599930899</v>
      </c>
      <c r="L81" s="65">
        <f>IFERROR(('Tor Emp Adj'!L81/'Tor Emp Adj'!L$6)/('CAN LFS Emp'!L81/'CAN LFS Emp'!L$6),"n/a")</f>
        <v>0.75868300589096449</v>
      </c>
      <c r="M81" s="21">
        <f>IFERROR(('Tor Emp Adj'!M81/'Tor Emp Adj'!M$6)/('CAN LFS Emp'!M81/'CAN LFS Emp'!M$6),"n/a")</f>
        <v>0.84335568257827331</v>
      </c>
      <c r="N81" s="21">
        <f>IFERROR(('Tor Emp Adj'!N81/'Tor Emp Adj'!N$6)/('CAN LFS Emp'!N81/'CAN LFS Emp'!N$6),"n/a")</f>
        <v>1.0752268850535762</v>
      </c>
      <c r="O81" s="21">
        <f>IFERROR(('Tor Emp Adj'!O81/'Tor Emp Adj'!O$6)/('CAN LFS Emp'!O81/'CAN LFS Emp'!O$6),"n/a")</f>
        <v>1.0750005760989367</v>
      </c>
      <c r="P81" s="21">
        <f>IFERROR(('Tor Emp Adj'!P81/'Tor Emp Adj'!P$6)/('CAN LFS Emp'!P81/'CAN LFS Emp'!P$6),"n/a")</f>
        <v>1.0933677149147483</v>
      </c>
      <c r="Q81" s="21">
        <f>IFERROR(('Tor Emp Adj'!Q81/'Tor Emp Adj'!Q$6)/('CAN LFS Emp'!Q81/'CAN LFS Emp'!Q$6),"n/a")</f>
        <v>0.70056974745503853</v>
      </c>
      <c r="R81" s="21">
        <f>IFERROR(('Tor Emp Adj'!R81/'Tor Emp Adj'!R$6)/('CAN LFS Emp'!R81/'CAN LFS Emp'!R$6),"n/a")</f>
        <v>1.0006757089305458</v>
      </c>
      <c r="S81" s="21">
        <f>IFERROR(('Tor Emp Adj'!S81/'Tor Emp Adj'!S$6)/('CAN LFS Emp'!S81/'CAN LFS Emp'!S$6),"n/a")</f>
        <v>1.1612090776155928</v>
      </c>
      <c r="T81" s="21">
        <f>IFERROR(('Tor Emp Adj'!T81/'Tor Emp Adj'!T$6)/('CAN LFS Emp'!T81/'CAN LFS Emp'!T$6),"n/a")</f>
        <v>0.54120416166996632</v>
      </c>
      <c r="U81" s="21">
        <f>IFERROR(('Tor Emp Adj'!U81/'Tor Emp Adj'!U$6)/('CAN LFS Emp'!U81/'CAN LFS Emp'!U$6),"n/a")</f>
        <v>0.55769808162850765</v>
      </c>
      <c r="V81" s="21">
        <f>IFERROR(('Tor Emp Adj'!V81/'Tor Emp Adj'!V$6)/('CAN LFS Emp'!V81/'CAN LFS Emp'!V$6),"n/a")</f>
        <v>1.0436702785802405</v>
      </c>
      <c r="W81" s="21">
        <f>IFERROR(('Tor Emp Adj'!W81/'Tor Emp Adj'!W$6)/('CAN LFS Emp'!W81/'CAN LFS Emp'!W$6),"n/a")</f>
        <v>1.2299640975266095</v>
      </c>
      <c r="X81" s="21">
        <f>IFERROR(('Tor Emp Adj'!X81/'Tor Emp Adj'!X$6)/('CAN LFS Emp'!X81/'CAN LFS Emp'!X$6),"n/a")</f>
        <v>1.2122479560681811</v>
      </c>
      <c r="Y81" s="21">
        <f>IFERROR(('Tor Emp Adj'!Y81/'Tor Emp Adj'!Y$6)/('CAN LFS Emp'!Y81/'CAN LFS Emp'!Y$6),"n/a")</f>
        <v>1.2632266228645963</v>
      </c>
    </row>
    <row r="82" spans="1:25" x14ac:dyDescent="0.25">
      <c r="A82" s="6" t="s">
        <v>76</v>
      </c>
      <c r="B82" s="6"/>
      <c r="C82" s="14">
        <v>443</v>
      </c>
      <c r="D82" s="65">
        <f>IFERROR(('Tor Emp Adj'!D82/'Tor Emp Adj'!D$6)/('CAN LFS Emp'!D82/'CAN LFS Emp'!D$6),"n/a")</f>
        <v>1.4174717788139224</v>
      </c>
      <c r="E82" s="65">
        <f>IFERROR(('Tor Emp Adj'!E82/'Tor Emp Adj'!E$6)/('CAN LFS Emp'!E82/'CAN LFS Emp'!E$6),"n/a")</f>
        <v>1.6223118123975693</v>
      </c>
      <c r="F82" s="65">
        <f>IFERROR(('Tor Emp Adj'!F82/'Tor Emp Adj'!F$6)/('CAN LFS Emp'!F82/'CAN LFS Emp'!F$6),"n/a")</f>
        <v>1.2328520194152099</v>
      </c>
      <c r="G82" s="65">
        <f>IFERROR(('Tor Emp Adj'!G82/'Tor Emp Adj'!G$6)/('CAN LFS Emp'!G82/'CAN LFS Emp'!G$6),"n/a")</f>
        <v>1.4397013536866747</v>
      </c>
      <c r="H82" s="65">
        <f>IFERROR(('Tor Emp Adj'!H82/'Tor Emp Adj'!H$6)/('CAN LFS Emp'!H82/'CAN LFS Emp'!H$6),"n/a")</f>
        <v>1.163940142361688</v>
      </c>
      <c r="I82" s="65">
        <f>IFERROR(('Tor Emp Adj'!I82/'Tor Emp Adj'!I$6)/('CAN LFS Emp'!I82/'CAN LFS Emp'!I$6),"n/a")</f>
        <v>0.87914059553083868</v>
      </c>
      <c r="J82" s="65">
        <f>IFERROR(('Tor Emp Adj'!J82/'Tor Emp Adj'!J$6)/('CAN LFS Emp'!J82/'CAN LFS Emp'!J$6),"n/a")</f>
        <v>0.94601437136389477</v>
      </c>
      <c r="K82" s="65">
        <f>IFERROR(('Tor Emp Adj'!K82/'Tor Emp Adj'!K$6)/('CAN LFS Emp'!K82/'CAN LFS Emp'!K$6),"n/a")</f>
        <v>1.0027367538329572</v>
      </c>
      <c r="L82" s="65">
        <f>IFERROR(('Tor Emp Adj'!L82/'Tor Emp Adj'!L$6)/('CAN LFS Emp'!L82/'CAN LFS Emp'!L$6),"n/a")</f>
        <v>1.0606111499742972</v>
      </c>
      <c r="M82" s="21">
        <f>IFERROR(('Tor Emp Adj'!M82/'Tor Emp Adj'!M$6)/('CAN LFS Emp'!M82/'CAN LFS Emp'!M$6),"n/a")</f>
        <v>0.85636103394669072</v>
      </c>
      <c r="N82" s="21">
        <f>IFERROR(('Tor Emp Adj'!N82/'Tor Emp Adj'!N$6)/('CAN LFS Emp'!N82/'CAN LFS Emp'!N$6),"n/a")</f>
        <v>0.93332540268405706</v>
      </c>
      <c r="O82" s="21">
        <f>IFERROR(('Tor Emp Adj'!O82/'Tor Emp Adj'!O$6)/('CAN LFS Emp'!O82/'CAN LFS Emp'!O$6),"n/a")</f>
        <v>1.1311945305346609</v>
      </c>
      <c r="P82" s="21">
        <f>IFERROR(('Tor Emp Adj'!P82/'Tor Emp Adj'!P$6)/('CAN LFS Emp'!P82/'CAN LFS Emp'!P$6),"n/a")</f>
        <v>0.90428176347221767</v>
      </c>
      <c r="Q82" s="21">
        <f>IFERROR(('Tor Emp Adj'!Q82/'Tor Emp Adj'!Q$6)/('CAN LFS Emp'!Q82/'CAN LFS Emp'!Q$6),"n/a")</f>
        <v>0.90012848053996786</v>
      </c>
      <c r="R82" s="21">
        <f>IFERROR(('Tor Emp Adj'!R82/'Tor Emp Adj'!R$6)/('CAN LFS Emp'!R82/'CAN LFS Emp'!R$6),"n/a")</f>
        <v>0.94732725675157547</v>
      </c>
      <c r="S82" s="21">
        <f>IFERROR(('Tor Emp Adj'!S82/'Tor Emp Adj'!S$6)/('CAN LFS Emp'!S82/'CAN LFS Emp'!S$6),"n/a")</f>
        <v>0.88743134640929999</v>
      </c>
      <c r="T82" s="21">
        <f>IFERROR(('Tor Emp Adj'!T82/'Tor Emp Adj'!T$6)/('CAN LFS Emp'!T82/'CAN LFS Emp'!T$6),"n/a")</f>
        <v>0.94727447444417134</v>
      </c>
      <c r="U82" s="21">
        <f>IFERROR(('Tor Emp Adj'!U82/'Tor Emp Adj'!U$6)/('CAN LFS Emp'!U82/'CAN LFS Emp'!U$6),"n/a")</f>
        <v>0.62670433020527738</v>
      </c>
      <c r="V82" s="21">
        <f>IFERROR(('Tor Emp Adj'!V82/'Tor Emp Adj'!V$6)/('CAN LFS Emp'!V82/'CAN LFS Emp'!V$6),"n/a")</f>
        <v>1.1740182021843604</v>
      </c>
      <c r="W82" s="21">
        <f>IFERROR(('Tor Emp Adj'!W82/'Tor Emp Adj'!W$6)/('CAN LFS Emp'!W82/'CAN LFS Emp'!W$6),"n/a")</f>
        <v>1.0936353906471763</v>
      </c>
      <c r="X82" s="21">
        <f>IFERROR(('Tor Emp Adj'!X82/'Tor Emp Adj'!X$6)/('CAN LFS Emp'!X82/'CAN LFS Emp'!X$6),"n/a")</f>
        <v>1.0919943396396639</v>
      </c>
      <c r="Y82" s="21">
        <f>IFERROR(('Tor Emp Adj'!Y82/'Tor Emp Adj'!Y$6)/('CAN LFS Emp'!Y82/'CAN LFS Emp'!Y$6),"n/a")</f>
        <v>1.1852256244862514</v>
      </c>
    </row>
    <row r="83" spans="1:25" x14ac:dyDescent="0.25">
      <c r="A83" s="6" t="s">
        <v>77</v>
      </c>
      <c r="B83" s="6"/>
      <c r="C83" s="14">
        <v>444</v>
      </c>
      <c r="D83" s="65">
        <f>IFERROR(('Tor Emp Adj'!D83/'Tor Emp Adj'!D$6)/('CAN LFS Emp'!D83/'CAN LFS Emp'!D$6),"n/a")</f>
        <v>0.56012980516145272</v>
      </c>
      <c r="E83" s="65">
        <f>IFERROR(('Tor Emp Adj'!E83/'Tor Emp Adj'!E$6)/('CAN LFS Emp'!E83/'CAN LFS Emp'!E$6),"n/a")</f>
        <v>0.5689543906658372</v>
      </c>
      <c r="F83" s="65">
        <f>IFERROR(('Tor Emp Adj'!F83/'Tor Emp Adj'!F$6)/('CAN LFS Emp'!F83/'CAN LFS Emp'!F$6),"n/a")</f>
        <v>0.27258894805329514</v>
      </c>
      <c r="G83" s="65">
        <f>IFERROR(('Tor Emp Adj'!G83/'Tor Emp Adj'!G$6)/('CAN LFS Emp'!G83/'CAN LFS Emp'!G$6),"n/a")</f>
        <v>0.59832588919780072</v>
      </c>
      <c r="H83" s="65">
        <f>IFERROR(('Tor Emp Adj'!H83/'Tor Emp Adj'!H$6)/('CAN LFS Emp'!H83/'CAN LFS Emp'!H$6),"n/a")</f>
        <v>0.71246961020413113</v>
      </c>
      <c r="I83" s="65">
        <f>IFERROR(('Tor Emp Adj'!I83/'Tor Emp Adj'!I$6)/('CAN LFS Emp'!I83/'CAN LFS Emp'!I$6),"n/a")</f>
        <v>0.4803703619995402</v>
      </c>
      <c r="J83" s="65">
        <f>IFERROR(('Tor Emp Adj'!J83/'Tor Emp Adj'!J$6)/('CAN LFS Emp'!J83/'CAN LFS Emp'!J$6),"n/a")</f>
        <v>0.40002291530429068</v>
      </c>
      <c r="K83" s="65">
        <f>IFERROR(('Tor Emp Adj'!K83/'Tor Emp Adj'!K$6)/('CAN LFS Emp'!K83/'CAN LFS Emp'!K$6),"n/a")</f>
        <v>0.65631434971193603</v>
      </c>
      <c r="L83" s="65">
        <f>IFERROR(('Tor Emp Adj'!L83/'Tor Emp Adj'!L$6)/('CAN LFS Emp'!L83/'CAN LFS Emp'!L$6),"n/a")</f>
        <v>0.59852716548099483</v>
      </c>
      <c r="M83" s="21">
        <f>IFERROR(('Tor Emp Adj'!M83/'Tor Emp Adj'!M$6)/('CAN LFS Emp'!M83/'CAN LFS Emp'!M$6),"n/a")</f>
        <v>0.50827134442445154</v>
      </c>
      <c r="N83" s="21">
        <f>IFERROR(('Tor Emp Adj'!N83/'Tor Emp Adj'!N$6)/('CAN LFS Emp'!N83/'CAN LFS Emp'!N$6),"n/a")</f>
        <v>0.31366037873178926</v>
      </c>
      <c r="O83" s="21">
        <f>IFERROR(('Tor Emp Adj'!O83/'Tor Emp Adj'!O$6)/('CAN LFS Emp'!O83/'CAN LFS Emp'!O$6),"n/a")</f>
        <v>0.3656265759687784</v>
      </c>
      <c r="P83" s="21">
        <f>IFERROR(('Tor Emp Adj'!P83/'Tor Emp Adj'!P$6)/('CAN LFS Emp'!P83/'CAN LFS Emp'!P$6),"n/a")</f>
        <v>0.59347787328779322</v>
      </c>
      <c r="Q83" s="21">
        <f>IFERROR(('Tor Emp Adj'!Q83/'Tor Emp Adj'!Q$6)/('CAN LFS Emp'!Q83/'CAN LFS Emp'!Q$6),"n/a")</f>
        <v>0.46897532770695866</v>
      </c>
      <c r="R83" s="21">
        <f>IFERROR(('Tor Emp Adj'!R83/'Tor Emp Adj'!R$6)/('CAN LFS Emp'!R83/'CAN LFS Emp'!R$6),"n/a")</f>
        <v>0.24557931414419082</v>
      </c>
      <c r="S83" s="21">
        <f>IFERROR(('Tor Emp Adj'!S83/'Tor Emp Adj'!S$6)/('CAN LFS Emp'!S83/'CAN LFS Emp'!S$6),"n/a")</f>
        <v>0.60102505165227882</v>
      </c>
      <c r="T83" s="21">
        <f>IFERROR(('Tor Emp Adj'!T83/'Tor Emp Adj'!T$6)/('CAN LFS Emp'!T83/'CAN LFS Emp'!T$6),"n/a")</f>
        <v>0.42062736803146289</v>
      </c>
      <c r="U83" s="21">
        <f>IFERROR(('Tor Emp Adj'!U83/'Tor Emp Adj'!U$6)/('CAN LFS Emp'!U83/'CAN LFS Emp'!U$6),"n/a")</f>
        <v>0.58888032284774416</v>
      </c>
      <c r="V83" s="21">
        <f>IFERROR(('Tor Emp Adj'!V83/'Tor Emp Adj'!V$6)/('CAN LFS Emp'!V83/'CAN LFS Emp'!V$6),"n/a")</f>
        <v>0.41372334963173529</v>
      </c>
      <c r="W83" s="21">
        <f>IFERROR(('Tor Emp Adj'!W83/'Tor Emp Adj'!W$6)/('CAN LFS Emp'!W83/'CAN LFS Emp'!W$6),"n/a")</f>
        <v>0.48618061201093055</v>
      </c>
      <c r="X83" s="21">
        <f>IFERROR(('Tor Emp Adj'!X83/'Tor Emp Adj'!X$6)/('CAN LFS Emp'!X83/'CAN LFS Emp'!X$6),"n/a")</f>
        <v>0.49911185249920781</v>
      </c>
      <c r="Y83" s="21">
        <f>IFERROR(('Tor Emp Adj'!Y83/'Tor Emp Adj'!Y$6)/('CAN LFS Emp'!Y83/'CAN LFS Emp'!Y$6),"n/a")</f>
        <v>0.61417162923867141</v>
      </c>
    </row>
    <row r="84" spans="1:25" x14ac:dyDescent="0.25">
      <c r="A84" s="6" t="s">
        <v>78</v>
      </c>
      <c r="B84" s="6"/>
      <c r="C84" s="14">
        <v>445</v>
      </c>
      <c r="D84" s="65">
        <f>IFERROR(('Tor Emp Adj'!D84/'Tor Emp Adj'!D$6)/('CAN LFS Emp'!D84/'CAN LFS Emp'!D$6),"n/a")</f>
        <v>0.66917637831563936</v>
      </c>
      <c r="E84" s="65">
        <f>IFERROR(('Tor Emp Adj'!E84/'Tor Emp Adj'!E$6)/('CAN LFS Emp'!E84/'CAN LFS Emp'!E$6),"n/a")</f>
        <v>0.82397832944717364</v>
      </c>
      <c r="F84" s="65">
        <f>IFERROR(('Tor Emp Adj'!F84/'Tor Emp Adj'!F$6)/('CAN LFS Emp'!F84/'CAN LFS Emp'!F$6),"n/a")</f>
        <v>0.85275779030057119</v>
      </c>
      <c r="G84" s="65">
        <f>IFERROR(('Tor Emp Adj'!G84/'Tor Emp Adj'!G$6)/('CAN LFS Emp'!G84/'CAN LFS Emp'!G$6),"n/a")</f>
        <v>0.79713957198197261</v>
      </c>
      <c r="H84" s="65">
        <f>IFERROR(('Tor Emp Adj'!H84/'Tor Emp Adj'!H$6)/('CAN LFS Emp'!H84/'CAN LFS Emp'!H$6),"n/a")</f>
        <v>0.86459882903843566</v>
      </c>
      <c r="I84" s="65">
        <f>IFERROR(('Tor Emp Adj'!I84/'Tor Emp Adj'!I$6)/('CAN LFS Emp'!I84/'CAN LFS Emp'!I$6),"n/a")</f>
        <v>0.68420393962165738</v>
      </c>
      <c r="J84" s="65">
        <f>IFERROR(('Tor Emp Adj'!J84/'Tor Emp Adj'!J$6)/('CAN LFS Emp'!J84/'CAN LFS Emp'!J$6),"n/a")</f>
        <v>0.8750583977249381</v>
      </c>
      <c r="K84" s="65">
        <f>IFERROR(('Tor Emp Adj'!K84/'Tor Emp Adj'!K$6)/('CAN LFS Emp'!K84/'CAN LFS Emp'!K$6),"n/a")</f>
        <v>0.75331643600535203</v>
      </c>
      <c r="L84" s="65">
        <f>IFERROR(('Tor Emp Adj'!L84/'Tor Emp Adj'!L$6)/('CAN LFS Emp'!L84/'CAN LFS Emp'!L$6),"n/a")</f>
        <v>0.74863226781031345</v>
      </c>
      <c r="M84" s="21">
        <f>IFERROR(('Tor Emp Adj'!M84/'Tor Emp Adj'!M$6)/('CAN LFS Emp'!M84/'CAN LFS Emp'!M$6),"n/a")</f>
        <v>0.75462857578085452</v>
      </c>
      <c r="N84" s="21">
        <f>IFERROR(('Tor Emp Adj'!N84/'Tor Emp Adj'!N$6)/('CAN LFS Emp'!N84/'CAN LFS Emp'!N$6),"n/a")</f>
        <v>0.75453735455666238</v>
      </c>
      <c r="O84" s="21">
        <f>IFERROR(('Tor Emp Adj'!O84/'Tor Emp Adj'!O$6)/('CAN LFS Emp'!O84/'CAN LFS Emp'!O$6),"n/a")</f>
        <v>0.6647545684531484</v>
      </c>
      <c r="P84" s="21">
        <f>IFERROR(('Tor Emp Adj'!P84/'Tor Emp Adj'!P$6)/('CAN LFS Emp'!P84/'CAN LFS Emp'!P$6),"n/a")</f>
        <v>0.76235357078390953</v>
      </c>
      <c r="Q84" s="21">
        <f>IFERROR(('Tor Emp Adj'!Q84/'Tor Emp Adj'!Q$6)/('CAN LFS Emp'!Q84/'CAN LFS Emp'!Q$6),"n/a")</f>
        <v>0.83118338402032554</v>
      </c>
      <c r="R84" s="21">
        <f>IFERROR(('Tor Emp Adj'!R84/'Tor Emp Adj'!R$6)/('CAN LFS Emp'!R84/'CAN LFS Emp'!R$6),"n/a")</f>
        <v>0.73633341110630579</v>
      </c>
      <c r="S84" s="21">
        <f>IFERROR(('Tor Emp Adj'!S84/'Tor Emp Adj'!S$6)/('CAN LFS Emp'!S84/'CAN LFS Emp'!S$6),"n/a")</f>
        <v>0.75933947612460939</v>
      </c>
      <c r="T84" s="21">
        <f>IFERROR(('Tor Emp Adj'!T84/'Tor Emp Adj'!T$6)/('CAN LFS Emp'!T84/'CAN LFS Emp'!T$6),"n/a")</f>
        <v>0.86837037524934546</v>
      </c>
      <c r="U84" s="21">
        <f>IFERROR(('Tor Emp Adj'!U84/'Tor Emp Adj'!U$6)/('CAN LFS Emp'!U84/'CAN LFS Emp'!U$6),"n/a")</f>
        <v>0.82534528545467611</v>
      </c>
      <c r="V84" s="21">
        <f>IFERROR(('Tor Emp Adj'!V84/'Tor Emp Adj'!V$6)/('CAN LFS Emp'!V84/'CAN LFS Emp'!V$6),"n/a")</f>
        <v>0.66203607807640197</v>
      </c>
      <c r="W84" s="21">
        <f>IFERROR(('Tor Emp Adj'!W84/'Tor Emp Adj'!W$6)/('CAN LFS Emp'!W84/'CAN LFS Emp'!W$6),"n/a")</f>
        <v>0.6813399992635657</v>
      </c>
      <c r="X84" s="21">
        <f>IFERROR(('Tor Emp Adj'!X84/'Tor Emp Adj'!X$6)/('CAN LFS Emp'!X84/'CAN LFS Emp'!X$6),"n/a")</f>
        <v>0.70351495463417124</v>
      </c>
      <c r="Y84" s="21">
        <f>IFERROR(('Tor Emp Adj'!Y84/'Tor Emp Adj'!Y$6)/('CAN LFS Emp'!Y84/'CAN LFS Emp'!Y$6),"n/a")</f>
        <v>0.65434040156059214</v>
      </c>
    </row>
    <row r="85" spans="1:25" x14ac:dyDescent="0.25">
      <c r="A85" s="6" t="s">
        <v>79</v>
      </c>
      <c r="B85" s="6"/>
      <c r="C85" s="14">
        <v>446</v>
      </c>
      <c r="D85" s="65">
        <f>IFERROR(('Tor Emp Adj'!D85/'Tor Emp Adj'!D$6)/('CAN LFS Emp'!D85/'CAN LFS Emp'!D$6),"n/a")</f>
        <v>1.2276647168569512</v>
      </c>
      <c r="E85" s="65">
        <f>IFERROR(('Tor Emp Adj'!E85/'Tor Emp Adj'!E$6)/('CAN LFS Emp'!E85/'CAN LFS Emp'!E$6),"n/a")</f>
        <v>0.85945652568019604</v>
      </c>
      <c r="F85" s="65">
        <f>IFERROR(('Tor Emp Adj'!F85/'Tor Emp Adj'!F$6)/('CAN LFS Emp'!F85/'CAN LFS Emp'!F$6),"n/a")</f>
        <v>0.87211398075456581</v>
      </c>
      <c r="G85" s="65">
        <f>IFERROR(('Tor Emp Adj'!G85/'Tor Emp Adj'!G$6)/('CAN LFS Emp'!G85/'CAN LFS Emp'!G$6),"n/a")</f>
        <v>1.0347754267849603</v>
      </c>
      <c r="H85" s="65">
        <f>IFERROR(('Tor Emp Adj'!H85/'Tor Emp Adj'!H$6)/('CAN LFS Emp'!H85/'CAN LFS Emp'!H$6),"n/a")</f>
        <v>1.1136245055503875</v>
      </c>
      <c r="I85" s="65">
        <f>IFERROR(('Tor Emp Adj'!I85/'Tor Emp Adj'!I$6)/('CAN LFS Emp'!I85/'CAN LFS Emp'!I$6),"n/a")</f>
        <v>0.85229610286544277</v>
      </c>
      <c r="J85" s="65">
        <f>IFERROR(('Tor Emp Adj'!J85/'Tor Emp Adj'!J$6)/('CAN LFS Emp'!J85/'CAN LFS Emp'!J$6),"n/a")</f>
        <v>0.80486144855009967</v>
      </c>
      <c r="K85" s="65">
        <f>IFERROR(('Tor Emp Adj'!K85/'Tor Emp Adj'!K$6)/('CAN LFS Emp'!K85/'CAN LFS Emp'!K$6),"n/a")</f>
        <v>0.99906695552254376</v>
      </c>
      <c r="L85" s="65">
        <f>IFERROR(('Tor Emp Adj'!L85/'Tor Emp Adj'!L$6)/('CAN LFS Emp'!L85/'CAN LFS Emp'!L$6),"n/a")</f>
        <v>0.93049556839627012</v>
      </c>
      <c r="M85" s="21">
        <f>IFERROR(('Tor Emp Adj'!M85/'Tor Emp Adj'!M$6)/('CAN LFS Emp'!M85/'CAN LFS Emp'!M$6),"n/a")</f>
        <v>0.8147417493778133</v>
      </c>
      <c r="N85" s="21">
        <f>IFERROR(('Tor Emp Adj'!N85/'Tor Emp Adj'!N$6)/('CAN LFS Emp'!N85/'CAN LFS Emp'!N$6),"n/a")</f>
        <v>0.96011699679243423</v>
      </c>
      <c r="O85" s="21">
        <f>IFERROR(('Tor Emp Adj'!O85/'Tor Emp Adj'!O$6)/('CAN LFS Emp'!O85/'CAN LFS Emp'!O$6),"n/a")</f>
        <v>0.7602478792571995</v>
      </c>
      <c r="P85" s="21">
        <f>IFERROR(('Tor Emp Adj'!P85/'Tor Emp Adj'!P$6)/('CAN LFS Emp'!P85/'CAN LFS Emp'!P$6),"n/a")</f>
        <v>0.98164536434083416</v>
      </c>
      <c r="Q85" s="21">
        <f>IFERROR(('Tor Emp Adj'!Q85/'Tor Emp Adj'!Q$6)/('CAN LFS Emp'!Q85/'CAN LFS Emp'!Q$6),"n/a")</f>
        <v>0.74215515919228303</v>
      </c>
      <c r="R85" s="21">
        <f>IFERROR(('Tor Emp Adj'!R85/'Tor Emp Adj'!R$6)/('CAN LFS Emp'!R85/'CAN LFS Emp'!R$6),"n/a")</f>
        <v>0.96500962459499839</v>
      </c>
      <c r="S85" s="21">
        <f>IFERROR(('Tor Emp Adj'!S85/'Tor Emp Adj'!S$6)/('CAN LFS Emp'!S85/'CAN LFS Emp'!S$6),"n/a")</f>
        <v>0.81077132593137147</v>
      </c>
      <c r="T85" s="21">
        <f>IFERROR(('Tor Emp Adj'!T85/'Tor Emp Adj'!T$6)/('CAN LFS Emp'!T85/'CAN LFS Emp'!T$6),"n/a")</f>
        <v>0.8383529557923185</v>
      </c>
      <c r="U85" s="21">
        <f>IFERROR(('Tor Emp Adj'!U85/'Tor Emp Adj'!U$6)/('CAN LFS Emp'!U85/'CAN LFS Emp'!U$6),"n/a")</f>
        <v>0.84310561631515546</v>
      </c>
      <c r="V85" s="21">
        <f>IFERROR(('Tor Emp Adj'!V85/'Tor Emp Adj'!V$6)/('CAN LFS Emp'!V85/'CAN LFS Emp'!V$6),"n/a")</f>
        <v>0.73379018258845374</v>
      </c>
      <c r="W85" s="21">
        <f>IFERROR(('Tor Emp Adj'!W85/'Tor Emp Adj'!W$6)/('CAN LFS Emp'!W85/'CAN LFS Emp'!W$6),"n/a")</f>
        <v>0.90128322243018555</v>
      </c>
      <c r="X85" s="21">
        <f>IFERROR(('Tor Emp Adj'!X85/'Tor Emp Adj'!X$6)/('CAN LFS Emp'!X85/'CAN LFS Emp'!X$6),"n/a")</f>
        <v>0.84195245427528753</v>
      </c>
      <c r="Y85" s="21">
        <f>IFERROR(('Tor Emp Adj'!Y85/'Tor Emp Adj'!Y$6)/('CAN LFS Emp'!Y85/'CAN LFS Emp'!Y$6),"n/a")</f>
        <v>0.94224690775881204</v>
      </c>
    </row>
    <row r="86" spans="1:25" x14ac:dyDescent="0.25">
      <c r="A86" s="6" t="s">
        <v>80</v>
      </c>
      <c r="B86" s="6"/>
      <c r="C86" s="14">
        <v>447</v>
      </c>
      <c r="D86" s="65">
        <f>IFERROR(('Tor Emp Adj'!D86/'Tor Emp Adj'!D$6)/('CAN LFS Emp'!D86/'CAN LFS Emp'!D$6),"n/a")</f>
        <v>0.48239870215720454</v>
      </c>
      <c r="E86" s="65">
        <f>IFERROR(('Tor Emp Adj'!E86/'Tor Emp Adj'!E$6)/('CAN LFS Emp'!E86/'CAN LFS Emp'!E$6),"n/a")</f>
        <v>0.67717367768191605</v>
      </c>
      <c r="F86" s="65">
        <f>IFERROR(('Tor Emp Adj'!F86/'Tor Emp Adj'!F$6)/('CAN LFS Emp'!F86/'CAN LFS Emp'!F$6),"n/a")</f>
        <v>0.45303834631105733</v>
      </c>
      <c r="G86" s="65">
        <f>IFERROR(('Tor Emp Adj'!G86/'Tor Emp Adj'!G$6)/('CAN LFS Emp'!G86/'CAN LFS Emp'!G$6),"n/a")</f>
        <v>0</v>
      </c>
      <c r="H86" s="65">
        <f>IFERROR(('Tor Emp Adj'!H86/'Tor Emp Adj'!H$6)/('CAN LFS Emp'!H86/'CAN LFS Emp'!H$6),"n/a")</f>
        <v>0.27946497931879699</v>
      </c>
      <c r="I86" s="65">
        <f>IFERROR(('Tor Emp Adj'!I86/'Tor Emp Adj'!I$6)/('CAN LFS Emp'!I86/'CAN LFS Emp'!I$6),"n/a")</f>
        <v>0.27790010975430457</v>
      </c>
      <c r="J86" s="65">
        <f>IFERROR(('Tor Emp Adj'!J86/'Tor Emp Adj'!J$6)/('CAN LFS Emp'!J86/'CAN LFS Emp'!J$6),"n/a")</f>
        <v>0.31626949643347518</v>
      </c>
      <c r="K86" s="65">
        <f>IFERROR(('Tor Emp Adj'!K86/'Tor Emp Adj'!K$6)/('CAN LFS Emp'!K86/'CAN LFS Emp'!K$6),"n/a")</f>
        <v>0.343211774655168</v>
      </c>
      <c r="L86" s="65">
        <f>IFERROR(('Tor Emp Adj'!L86/'Tor Emp Adj'!L$6)/('CAN LFS Emp'!L86/'CAN LFS Emp'!L$6),"n/a")</f>
        <v>0.64590269363018515</v>
      </c>
      <c r="M86" s="21">
        <f>IFERROR(('Tor Emp Adj'!M86/'Tor Emp Adj'!M$6)/('CAN LFS Emp'!M86/'CAN LFS Emp'!M$6),"n/a")</f>
        <v>0</v>
      </c>
      <c r="N86" s="21">
        <f>IFERROR(('Tor Emp Adj'!N86/'Tor Emp Adj'!N$6)/('CAN LFS Emp'!N86/'CAN LFS Emp'!N$6),"n/a")</f>
        <v>0.26528881769843099</v>
      </c>
      <c r="O86" s="21">
        <f>IFERROR(('Tor Emp Adj'!O86/'Tor Emp Adj'!O$6)/('CAN LFS Emp'!O86/'CAN LFS Emp'!O$6),"n/a")</f>
        <v>0.45200040161661437</v>
      </c>
      <c r="P86" s="21">
        <f>IFERROR(('Tor Emp Adj'!P86/'Tor Emp Adj'!P$6)/('CAN LFS Emp'!P86/'CAN LFS Emp'!P$6),"n/a")</f>
        <v>0.4217494826002065</v>
      </c>
      <c r="Q86" s="21">
        <f>IFERROR(('Tor Emp Adj'!Q86/'Tor Emp Adj'!Q$6)/('CAN LFS Emp'!Q86/'CAN LFS Emp'!Q$6),"n/a")</f>
        <v>0.46716361892370234</v>
      </c>
      <c r="R86" s="21">
        <f>IFERROR(('Tor Emp Adj'!R86/'Tor Emp Adj'!R$6)/('CAN LFS Emp'!R86/'CAN LFS Emp'!R$6),"n/a")</f>
        <v>0.21109357958203839</v>
      </c>
      <c r="S86" s="21">
        <f>IFERROR(('Tor Emp Adj'!S86/'Tor Emp Adj'!S$6)/('CAN LFS Emp'!S86/'CAN LFS Emp'!S$6),"n/a")</f>
        <v>0.3191446823527454</v>
      </c>
      <c r="T86" s="21">
        <f>IFERROR(('Tor Emp Adj'!T86/'Tor Emp Adj'!T$6)/('CAN LFS Emp'!T86/'CAN LFS Emp'!T$6),"n/a")</f>
        <v>0.36740690158099171</v>
      </c>
      <c r="U86" s="21">
        <f>IFERROR(('Tor Emp Adj'!U86/'Tor Emp Adj'!U$6)/('CAN LFS Emp'!U86/'CAN LFS Emp'!U$6),"n/a")</f>
        <v>0.41123060623058566</v>
      </c>
      <c r="V86" s="21">
        <f>IFERROR(('Tor Emp Adj'!V86/'Tor Emp Adj'!V$6)/('CAN LFS Emp'!V86/'CAN LFS Emp'!V$6),"n/a")</f>
        <v>0</v>
      </c>
      <c r="W86" s="21">
        <f>IFERROR(('Tor Emp Adj'!W86/'Tor Emp Adj'!W$6)/('CAN LFS Emp'!W86/'CAN LFS Emp'!W$6),"n/a")</f>
        <v>0.39965901074617399</v>
      </c>
      <c r="X86" s="21">
        <f>IFERROR(('Tor Emp Adj'!X86/'Tor Emp Adj'!X$6)/('CAN LFS Emp'!X86/'CAN LFS Emp'!X$6),"n/a")</f>
        <v>0.5227704998033903</v>
      </c>
      <c r="Y86" s="21">
        <f>IFERROR(('Tor Emp Adj'!Y86/'Tor Emp Adj'!Y$6)/('CAN LFS Emp'!Y86/'CAN LFS Emp'!Y$6),"n/a")</f>
        <v>0.40556047011840918</v>
      </c>
    </row>
    <row r="87" spans="1:25" x14ac:dyDescent="0.25">
      <c r="A87" s="6" t="s">
        <v>81</v>
      </c>
      <c r="B87" s="6"/>
      <c r="C87" s="14">
        <v>448</v>
      </c>
      <c r="D87" s="65">
        <f>IFERROR(('Tor Emp Adj'!D87/'Tor Emp Adj'!D$6)/('CAN LFS Emp'!D87/'CAN LFS Emp'!D$6),"n/a")</f>
        <v>1.290170759494099</v>
      </c>
      <c r="E87" s="65">
        <f>IFERROR(('Tor Emp Adj'!E87/'Tor Emp Adj'!E$6)/('CAN LFS Emp'!E87/'CAN LFS Emp'!E$6),"n/a")</f>
        <v>1.3239275347962389</v>
      </c>
      <c r="F87" s="65">
        <f>IFERROR(('Tor Emp Adj'!F87/'Tor Emp Adj'!F$6)/('CAN LFS Emp'!F87/'CAN LFS Emp'!F$6),"n/a")</f>
        <v>1.2754462275864948</v>
      </c>
      <c r="G87" s="65">
        <f>IFERROR(('Tor Emp Adj'!G87/'Tor Emp Adj'!G$6)/('CAN LFS Emp'!G87/'CAN LFS Emp'!G$6),"n/a")</f>
        <v>1.1943929856493067</v>
      </c>
      <c r="H87" s="65">
        <f>IFERROR(('Tor Emp Adj'!H87/'Tor Emp Adj'!H$6)/('CAN LFS Emp'!H87/'CAN LFS Emp'!H$6),"n/a")</f>
        <v>1.4090647452145753</v>
      </c>
      <c r="I87" s="65">
        <f>IFERROR(('Tor Emp Adj'!I87/'Tor Emp Adj'!I$6)/('CAN LFS Emp'!I87/'CAN LFS Emp'!I$6),"n/a")</f>
        <v>1.2749011044407295</v>
      </c>
      <c r="J87" s="65">
        <f>IFERROR(('Tor Emp Adj'!J87/'Tor Emp Adj'!J$6)/('CAN LFS Emp'!J87/'CAN LFS Emp'!J$6),"n/a")</f>
        <v>1.243492859111895</v>
      </c>
      <c r="K87" s="65">
        <f>IFERROR(('Tor Emp Adj'!K87/'Tor Emp Adj'!K$6)/('CAN LFS Emp'!K87/'CAN LFS Emp'!K$6),"n/a")</f>
        <v>1.0740502338632427</v>
      </c>
      <c r="L87" s="65">
        <f>IFERROR(('Tor Emp Adj'!L87/'Tor Emp Adj'!L$6)/('CAN LFS Emp'!L87/'CAN LFS Emp'!L$6),"n/a")</f>
        <v>1.2639960360280336</v>
      </c>
      <c r="M87" s="21">
        <f>IFERROR(('Tor Emp Adj'!M87/'Tor Emp Adj'!M$6)/('CAN LFS Emp'!M87/'CAN LFS Emp'!M$6),"n/a")</f>
        <v>1.4575064560874649</v>
      </c>
      <c r="N87" s="21">
        <f>IFERROR(('Tor Emp Adj'!N87/'Tor Emp Adj'!N$6)/('CAN LFS Emp'!N87/'CAN LFS Emp'!N$6),"n/a")</f>
        <v>1.2090728641982507</v>
      </c>
      <c r="O87" s="21">
        <f>IFERROR(('Tor Emp Adj'!O87/'Tor Emp Adj'!O$6)/('CAN LFS Emp'!O87/'CAN LFS Emp'!O$6),"n/a")</f>
        <v>1.2008235245944618</v>
      </c>
      <c r="P87" s="21">
        <f>IFERROR(('Tor Emp Adj'!P87/'Tor Emp Adj'!P$6)/('CAN LFS Emp'!P87/'CAN LFS Emp'!P$6),"n/a")</f>
        <v>1.4145116033788649</v>
      </c>
      <c r="Q87" s="21">
        <f>IFERROR(('Tor Emp Adj'!Q87/'Tor Emp Adj'!Q$6)/('CAN LFS Emp'!Q87/'CAN LFS Emp'!Q$6),"n/a")</f>
        <v>1.0944979944013173</v>
      </c>
      <c r="R87" s="21">
        <f>IFERROR(('Tor Emp Adj'!R87/'Tor Emp Adj'!R$6)/('CAN LFS Emp'!R87/'CAN LFS Emp'!R$6),"n/a")</f>
        <v>1.1004099981952651</v>
      </c>
      <c r="S87" s="21">
        <f>IFERROR(('Tor Emp Adj'!S87/'Tor Emp Adj'!S$6)/('CAN LFS Emp'!S87/'CAN LFS Emp'!S$6),"n/a")</f>
        <v>1.1234497985352541</v>
      </c>
      <c r="T87" s="21">
        <f>IFERROR(('Tor Emp Adj'!T87/'Tor Emp Adj'!T$6)/('CAN LFS Emp'!T87/'CAN LFS Emp'!T$6),"n/a")</f>
        <v>1.0609694163272698</v>
      </c>
      <c r="U87" s="21">
        <f>IFERROR(('Tor Emp Adj'!U87/'Tor Emp Adj'!U$6)/('CAN LFS Emp'!U87/'CAN LFS Emp'!U$6),"n/a")</f>
        <v>1.0503718472724479</v>
      </c>
      <c r="V87" s="21">
        <f>IFERROR(('Tor Emp Adj'!V87/'Tor Emp Adj'!V$6)/('CAN LFS Emp'!V87/'CAN LFS Emp'!V$6),"n/a")</f>
        <v>1.2192517968457761</v>
      </c>
      <c r="W87" s="21">
        <f>IFERROR(('Tor Emp Adj'!W87/'Tor Emp Adj'!W$6)/('CAN LFS Emp'!W87/'CAN LFS Emp'!W$6),"n/a")</f>
        <v>1.1298465525285892</v>
      </c>
      <c r="X87" s="21">
        <f>IFERROR(('Tor Emp Adj'!X87/'Tor Emp Adj'!X$6)/('CAN LFS Emp'!X87/'CAN LFS Emp'!X$6),"n/a")</f>
        <v>0.93075395203979161</v>
      </c>
      <c r="Y87" s="21">
        <f>IFERROR(('Tor Emp Adj'!Y87/'Tor Emp Adj'!Y$6)/('CAN LFS Emp'!Y87/'CAN LFS Emp'!Y$6),"n/a")</f>
        <v>0.95357967898181473</v>
      </c>
    </row>
    <row r="88" spans="1:25" x14ac:dyDescent="0.25">
      <c r="A88" s="6" t="s">
        <v>82</v>
      </c>
      <c r="B88" s="6"/>
      <c r="C88" s="14">
        <v>451</v>
      </c>
      <c r="D88" s="65">
        <f>IFERROR(('Tor Emp Adj'!D88/'Tor Emp Adj'!D$6)/('CAN LFS Emp'!D88/'CAN LFS Emp'!D$6),"n/a")</f>
        <v>1.274919929629845</v>
      </c>
      <c r="E88" s="65">
        <f>IFERROR(('Tor Emp Adj'!E88/'Tor Emp Adj'!E$6)/('CAN LFS Emp'!E88/'CAN LFS Emp'!E$6),"n/a")</f>
        <v>1.0900636093140292</v>
      </c>
      <c r="F88" s="65">
        <f>IFERROR(('Tor Emp Adj'!F88/'Tor Emp Adj'!F$6)/('CAN LFS Emp'!F88/'CAN LFS Emp'!F$6),"n/a")</f>
        <v>0.93376251575948654</v>
      </c>
      <c r="G88" s="65">
        <f>IFERROR(('Tor Emp Adj'!G88/'Tor Emp Adj'!G$6)/('CAN LFS Emp'!G88/'CAN LFS Emp'!G$6),"n/a")</f>
        <v>1.010059713280683</v>
      </c>
      <c r="H88" s="65">
        <f>IFERROR(('Tor Emp Adj'!H88/'Tor Emp Adj'!H$6)/('CAN LFS Emp'!H88/'CAN LFS Emp'!H$6),"n/a")</f>
        <v>1.1211790722396195</v>
      </c>
      <c r="I88" s="65">
        <f>IFERROR(('Tor Emp Adj'!I88/'Tor Emp Adj'!I$6)/('CAN LFS Emp'!I88/'CAN LFS Emp'!I$6),"n/a")</f>
        <v>0.82742929368787266</v>
      </c>
      <c r="J88" s="65">
        <f>IFERROR(('Tor Emp Adj'!J88/'Tor Emp Adj'!J$6)/('CAN LFS Emp'!J88/'CAN LFS Emp'!J$6),"n/a")</f>
        <v>0.9719598287234823</v>
      </c>
      <c r="K88" s="65">
        <f>IFERROR(('Tor Emp Adj'!K88/'Tor Emp Adj'!K$6)/('CAN LFS Emp'!K88/'CAN LFS Emp'!K$6),"n/a")</f>
        <v>0.8077737520935141</v>
      </c>
      <c r="L88" s="65">
        <f>IFERROR(('Tor Emp Adj'!L88/'Tor Emp Adj'!L$6)/('CAN LFS Emp'!L88/'CAN LFS Emp'!L$6),"n/a")</f>
        <v>0.92668691500786049</v>
      </c>
      <c r="M88" s="21">
        <f>IFERROR(('Tor Emp Adj'!M88/'Tor Emp Adj'!M$6)/('CAN LFS Emp'!M88/'CAN LFS Emp'!M$6),"n/a")</f>
        <v>0.84355193440050891</v>
      </c>
      <c r="N88" s="21">
        <f>IFERROR(('Tor Emp Adj'!N88/'Tor Emp Adj'!N$6)/('CAN LFS Emp'!N88/'CAN LFS Emp'!N$6),"n/a")</f>
        <v>0.81219583178969357</v>
      </c>
      <c r="O88" s="21">
        <f>IFERROR(('Tor Emp Adj'!O88/'Tor Emp Adj'!O$6)/('CAN LFS Emp'!O88/'CAN LFS Emp'!O$6),"n/a")</f>
        <v>0.93246455807847695</v>
      </c>
      <c r="P88" s="21">
        <f>IFERROR(('Tor Emp Adj'!P88/'Tor Emp Adj'!P$6)/('CAN LFS Emp'!P88/'CAN LFS Emp'!P$6),"n/a")</f>
        <v>0.83316651212270376</v>
      </c>
      <c r="Q88" s="21">
        <f>IFERROR(('Tor Emp Adj'!Q88/'Tor Emp Adj'!Q$6)/('CAN LFS Emp'!Q88/'CAN LFS Emp'!Q$6),"n/a")</f>
        <v>0.81274693707536994</v>
      </c>
      <c r="R88" s="21">
        <f>IFERROR(('Tor Emp Adj'!R88/'Tor Emp Adj'!R$6)/('CAN LFS Emp'!R88/'CAN LFS Emp'!R$6),"n/a")</f>
        <v>0.30244399099007635</v>
      </c>
      <c r="S88" s="21">
        <f>IFERROR(('Tor Emp Adj'!S88/'Tor Emp Adj'!S$6)/('CAN LFS Emp'!S88/'CAN LFS Emp'!S$6),"n/a")</f>
        <v>0.80282302737030575</v>
      </c>
      <c r="T88" s="21">
        <f>IFERROR(('Tor Emp Adj'!T88/'Tor Emp Adj'!T$6)/('CAN LFS Emp'!T88/'CAN LFS Emp'!T$6),"n/a")</f>
        <v>0.64400925918991336</v>
      </c>
      <c r="U88" s="21">
        <f>IFERROR(('Tor Emp Adj'!U88/'Tor Emp Adj'!U$6)/('CAN LFS Emp'!U88/'CAN LFS Emp'!U$6),"n/a")</f>
        <v>0.55414833231291016</v>
      </c>
      <c r="V88" s="21">
        <f>IFERROR(('Tor Emp Adj'!V88/'Tor Emp Adj'!V$6)/('CAN LFS Emp'!V88/'CAN LFS Emp'!V$6),"n/a")</f>
        <v>0.69955992273482392</v>
      </c>
      <c r="W88" s="21">
        <f>IFERROR(('Tor Emp Adj'!W88/'Tor Emp Adj'!W$6)/('CAN LFS Emp'!W88/'CAN LFS Emp'!W$6),"n/a")</f>
        <v>0.61604050859133552</v>
      </c>
      <c r="X88" s="21">
        <f>IFERROR(('Tor Emp Adj'!X88/'Tor Emp Adj'!X$6)/('CAN LFS Emp'!X88/'CAN LFS Emp'!X$6),"n/a")</f>
        <v>1.0684311057711351</v>
      </c>
      <c r="Y88" s="21">
        <f>IFERROR(('Tor Emp Adj'!Y88/'Tor Emp Adj'!Y$6)/('CAN LFS Emp'!Y88/'CAN LFS Emp'!Y$6),"n/a")</f>
        <v>0.91360476802055601</v>
      </c>
    </row>
    <row r="89" spans="1:25" x14ac:dyDescent="0.25">
      <c r="A89" s="6" t="s">
        <v>83</v>
      </c>
      <c r="B89" s="6"/>
      <c r="C89" s="14">
        <v>452</v>
      </c>
      <c r="D89" s="65">
        <f>IFERROR(('Tor Emp Adj'!D89/'Tor Emp Adj'!D$6)/('CAN LFS Emp'!D89/'CAN LFS Emp'!D$6),"n/a")</f>
        <v>1.0936568360290833</v>
      </c>
      <c r="E89" s="65">
        <f>IFERROR(('Tor Emp Adj'!E89/'Tor Emp Adj'!E$6)/('CAN LFS Emp'!E89/'CAN LFS Emp'!E$6),"n/a")</f>
        <v>1.0831223930198532</v>
      </c>
      <c r="F89" s="65">
        <f>IFERROR(('Tor Emp Adj'!F89/'Tor Emp Adj'!F$6)/('CAN LFS Emp'!F89/'CAN LFS Emp'!F$6),"n/a")</f>
        <v>1.2096722870145828</v>
      </c>
      <c r="G89" s="65">
        <f>IFERROR(('Tor Emp Adj'!G89/'Tor Emp Adj'!G$6)/('CAN LFS Emp'!G89/'CAN LFS Emp'!G$6),"n/a")</f>
        <v>1.0510077611247222</v>
      </c>
      <c r="H89" s="65">
        <f>IFERROR(('Tor Emp Adj'!H89/'Tor Emp Adj'!H$6)/('CAN LFS Emp'!H89/'CAN LFS Emp'!H$6),"n/a")</f>
        <v>0.96820392300082858</v>
      </c>
      <c r="I89" s="65">
        <f>IFERROR(('Tor Emp Adj'!I89/'Tor Emp Adj'!I$6)/('CAN LFS Emp'!I89/'CAN LFS Emp'!I$6),"n/a")</f>
        <v>0.95262986652470238</v>
      </c>
      <c r="J89" s="65">
        <f>IFERROR(('Tor Emp Adj'!J89/'Tor Emp Adj'!J$6)/('CAN LFS Emp'!J89/'CAN LFS Emp'!J$6),"n/a")</f>
        <v>0.84420660114746571</v>
      </c>
      <c r="K89" s="65">
        <f>IFERROR(('Tor Emp Adj'!K89/'Tor Emp Adj'!K$6)/('CAN LFS Emp'!K89/'CAN LFS Emp'!K$6),"n/a")</f>
        <v>1.1059416032095588</v>
      </c>
      <c r="L89" s="65">
        <f>IFERROR(('Tor Emp Adj'!L89/'Tor Emp Adj'!L$6)/('CAN LFS Emp'!L89/'CAN LFS Emp'!L$6),"n/a")</f>
        <v>1.0165700183180808</v>
      </c>
      <c r="M89" s="21">
        <f>IFERROR(('Tor Emp Adj'!M89/'Tor Emp Adj'!M$6)/('CAN LFS Emp'!M89/'CAN LFS Emp'!M$6),"n/a")</f>
        <v>1.0588484419536817</v>
      </c>
      <c r="N89" s="21">
        <f>IFERROR(('Tor Emp Adj'!N89/'Tor Emp Adj'!N$6)/('CAN LFS Emp'!N89/'CAN LFS Emp'!N$6),"n/a")</f>
        <v>1.035691505541757</v>
      </c>
      <c r="O89" s="21">
        <f>IFERROR(('Tor Emp Adj'!O89/'Tor Emp Adj'!O$6)/('CAN LFS Emp'!O89/'CAN LFS Emp'!O$6),"n/a")</f>
        <v>0.71451903605341682</v>
      </c>
      <c r="P89" s="21">
        <f>IFERROR(('Tor Emp Adj'!P89/'Tor Emp Adj'!P$6)/('CAN LFS Emp'!P89/'CAN LFS Emp'!P$6),"n/a")</f>
        <v>0.87992963157264847</v>
      </c>
      <c r="Q89" s="21">
        <f>IFERROR(('Tor Emp Adj'!Q89/'Tor Emp Adj'!Q$6)/('CAN LFS Emp'!Q89/'CAN LFS Emp'!Q$6),"n/a")</f>
        <v>0.90486740418153755</v>
      </c>
      <c r="R89" s="21">
        <f>IFERROR(('Tor Emp Adj'!R89/'Tor Emp Adj'!R$6)/('CAN LFS Emp'!R89/'CAN LFS Emp'!R$6),"n/a")</f>
        <v>0.82721376059018437</v>
      </c>
      <c r="S89" s="21">
        <f>IFERROR(('Tor Emp Adj'!S89/'Tor Emp Adj'!S$6)/('CAN LFS Emp'!S89/'CAN LFS Emp'!S$6),"n/a")</f>
        <v>0.95652707701544593</v>
      </c>
      <c r="T89" s="21">
        <f>IFERROR(('Tor Emp Adj'!T89/'Tor Emp Adj'!T$6)/('CAN LFS Emp'!T89/'CAN LFS Emp'!T$6),"n/a")</f>
        <v>0.94752439729182258</v>
      </c>
      <c r="U89" s="21">
        <f>IFERROR(('Tor Emp Adj'!U89/'Tor Emp Adj'!U$6)/('CAN LFS Emp'!U89/'CAN LFS Emp'!U$6),"n/a")</f>
        <v>0.72405497038244082</v>
      </c>
      <c r="V89" s="21">
        <f>IFERROR(('Tor Emp Adj'!V89/'Tor Emp Adj'!V$6)/('CAN LFS Emp'!V89/'CAN LFS Emp'!V$6),"n/a")</f>
        <v>0.68062394510166835</v>
      </c>
      <c r="W89" s="21">
        <f>IFERROR(('Tor Emp Adj'!W89/'Tor Emp Adj'!W$6)/('CAN LFS Emp'!W89/'CAN LFS Emp'!W$6),"n/a")</f>
        <v>0.78875422027246844</v>
      </c>
      <c r="X89" s="21">
        <f>IFERROR(('Tor Emp Adj'!X89/'Tor Emp Adj'!X$6)/('CAN LFS Emp'!X89/'CAN LFS Emp'!X$6),"n/a")</f>
        <v>0.72355555154515516</v>
      </c>
      <c r="Y89" s="21">
        <f>IFERROR(('Tor Emp Adj'!Y89/'Tor Emp Adj'!Y$6)/('CAN LFS Emp'!Y89/'CAN LFS Emp'!Y$6),"n/a")</f>
        <v>0.57401621129504077</v>
      </c>
    </row>
    <row r="90" spans="1:25" x14ac:dyDescent="0.25">
      <c r="A90" s="6" t="s">
        <v>84</v>
      </c>
      <c r="B90" s="6"/>
      <c r="C90" s="14">
        <v>453</v>
      </c>
      <c r="D90" s="65">
        <f>IFERROR(('Tor Emp Adj'!D90/'Tor Emp Adj'!D$6)/('CAN LFS Emp'!D90/'CAN LFS Emp'!D$6),"n/a")</f>
        <v>0.76941231904774887</v>
      </c>
      <c r="E90" s="65">
        <f>IFERROR(('Tor Emp Adj'!E90/'Tor Emp Adj'!E$6)/('CAN LFS Emp'!E90/'CAN LFS Emp'!E$6),"n/a")</f>
        <v>1.008885077048028</v>
      </c>
      <c r="F90" s="65">
        <f>IFERROR(('Tor Emp Adj'!F90/'Tor Emp Adj'!F$6)/('CAN LFS Emp'!F90/'CAN LFS Emp'!F$6),"n/a")</f>
        <v>0.92653398490497507</v>
      </c>
      <c r="G90" s="65">
        <f>IFERROR(('Tor Emp Adj'!G90/'Tor Emp Adj'!G$6)/('CAN LFS Emp'!G90/'CAN LFS Emp'!G$6),"n/a")</f>
        <v>0.71634631160819251</v>
      </c>
      <c r="H90" s="65">
        <f>IFERROR(('Tor Emp Adj'!H90/'Tor Emp Adj'!H$6)/('CAN LFS Emp'!H90/'CAN LFS Emp'!H$6),"n/a")</f>
        <v>0.88653899284782245</v>
      </c>
      <c r="I90" s="65">
        <f>IFERROR(('Tor Emp Adj'!I90/'Tor Emp Adj'!I$6)/('CAN LFS Emp'!I90/'CAN LFS Emp'!I$6),"n/a")</f>
        <v>0.87230014833990144</v>
      </c>
      <c r="J90" s="65">
        <f>IFERROR(('Tor Emp Adj'!J90/'Tor Emp Adj'!J$6)/('CAN LFS Emp'!J90/'CAN LFS Emp'!J$6),"n/a")</f>
        <v>0.95415770479614259</v>
      </c>
      <c r="K90" s="65">
        <f>IFERROR(('Tor Emp Adj'!K90/'Tor Emp Adj'!K$6)/('CAN LFS Emp'!K90/'CAN LFS Emp'!K$6),"n/a")</f>
        <v>0.9070503147109692</v>
      </c>
      <c r="L90" s="65">
        <f>IFERROR(('Tor Emp Adj'!L90/'Tor Emp Adj'!L$6)/('CAN LFS Emp'!L90/'CAN LFS Emp'!L$6),"n/a")</f>
        <v>0.88730418214820239</v>
      </c>
      <c r="M90" s="21">
        <f>IFERROR(('Tor Emp Adj'!M90/'Tor Emp Adj'!M$6)/('CAN LFS Emp'!M90/'CAN LFS Emp'!M$6),"n/a")</f>
        <v>0.76086424382800555</v>
      </c>
      <c r="N90" s="21">
        <f>IFERROR(('Tor Emp Adj'!N90/'Tor Emp Adj'!N$6)/('CAN LFS Emp'!N90/'CAN LFS Emp'!N$6),"n/a")</f>
        <v>0.88297058771867343</v>
      </c>
      <c r="O90" s="21">
        <f>IFERROR(('Tor Emp Adj'!O90/'Tor Emp Adj'!O$6)/('CAN LFS Emp'!O90/'CAN LFS Emp'!O$6),"n/a")</f>
        <v>0.75592142088934433</v>
      </c>
      <c r="P90" s="21">
        <f>IFERROR(('Tor Emp Adj'!P90/'Tor Emp Adj'!P$6)/('CAN LFS Emp'!P90/'CAN LFS Emp'!P$6),"n/a")</f>
        <v>0.66905389710628194</v>
      </c>
      <c r="Q90" s="21">
        <f>IFERROR(('Tor Emp Adj'!Q90/'Tor Emp Adj'!Q$6)/('CAN LFS Emp'!Q90/'CAN LFS Emp'!Q$6),"n/a")</f>
        <v>1.0319948416641191</v>
      </c>
      <c r="R90" s="21">
        <f>IFERROR(('Tor Emp Adj'!R90/'Tor Emp Adj'!R$6)/('CAN LFS Emp'!R90/'CAN LFS Emp'!R$6),"n/a")</f>
        <v>0.92998661555244722</v>
      </c>
      <c r="S90" s="21">
        <f>IFERROR(('Tor Emp Adj'!S90/'Tor Emp Adj'!S$6)/('CAN LFS Emp'!S90/'CAN LFS Emp'!S$6),"n/a")</f>
        <v>0.96061801249160306</v>
      </c>
      <c r="T90" s="21">
        <f>IFERROR(('Tor Emp Adj'!T90/'Tor Emp Adj'!T$6)/('CAN LFS Emp'!T90/'CAN LFS Emp'!T$6),"n/a")</f>
        <v>0.8917167813707646</v>
      </c>
      <c r="U90" s="21">
        <f>IFERROR(('Tor Emp Adj'!U90/'Tor Emp Adj'!U$6)/('CAN LFS Emp'!U90/'CAN LFS Emp'!U$6),"n/a")</f>
        <v>1.2959138866985875</v>
      </c>
      <c r="V90" s="21">
        <f>IFERROR(('Tor Emp Adj'!V90/'Tor Emp Adj'!V$6)/('CAN LFS Emp'!V90/'CAN LFS Emp'!V$6),"n/a")</f>
        <v>0.87187049925427984</v>
      </c>
      <c r="W90" s="21">
        <f>IFERROR(('Tor Emp Adj'!W90/'Tor Emp Adj'!W$6)/('CAN LFS Emp'!W90/'CAN LFS Emp'!W$6),"n/a")</f>
        <v>0.59774055227472644</v>
      </c>
      <c r="X90" s="21">
        <f>IFERROR(('Tor Emp Adj'!X90/'Tor Emp Adj'!X$6)/('CAN LFS Emp'!X90/'CAN LFS Emp'!X$6),"n/a")</f>
        <v>0.71218746059364324</v>
      </c>
      <c r="Y90" s="21">
        <f>IFERROR(('Tor Emp Adj'!Y90/'Tor Emp Adj'!Y$6)/('CAN LFS Emp'!Y90/'CAN LFS Emp'!Y$6),"n/a")</f>
        <v>1.4356844080600637</v>
      </c>
    </row>
    <row r="91" spans="1:25" x14ac:dyDescent="0.25">
      <c r="A91" s="6" t="s">
        <v>85</v>
      </c>
      <c r="B91" s="6"/>
      <c r="C91" s="14">
        <v>454</v>
      </c>
      <c r="D91" s="65">
        <f>IFERROR(('Tor Emp Adj'!D91/'Tor Emp Adj'!D$6)/('CAN LFS Emp'!D91/'CAN LFS Emp'!D$6),"n/a")</f>
        <v>0.49298791609859477</v>
      </c>
      <c r="E91" s="65">
        <f>IFERROR(('Tor Emp Adj'!E91/'Tor Emp Adj'!E$6)/('CAN LFS Emp'!E91/'CAN LFS Emp'!E$6),"n/a")</f>
        <v>0.62939745051936868</v>
      </c>
      <c r="F91" s="65">
        <f>IFERROR(('Tor Emp Adj'!F91/'Tor Emp Adj'!F$6)/('CAN LFS Emp'!F91/'CAN LFS Emp'!F$6),"n/a")</f>
        <v>0.59805833367354688</v>
      </c>
      <c r="G91" s="65">
        <f>IFERROR(('Tor Emp Adj'!G91/'Tor Emp Adj'!G$6)/('CAN LFS Emp'!G91/'CAN LFS Emp'!G$6),"n/a")</f>
        <v>0.81287874082601907</v>
      </c>
      <c r="H91" s="65">
        <f>IFERROR(('Tor Emp Adj'!H91/'Tor Emp Adj'!H$6)/('CAN LFS Emp'!H91/'CAN LFS Emp'!H$6),"n/a")</f>
        <v>1.2288480561238282</v>
      </c>
      <c r="I91" s="65">
        <f>IFERROR(('Tor Emp Adj'!I91/'Tor Emp Adj'!I$6)/('CAN LFS Emp'!I91/'CAN LFS Emp'!I$6),"n/a")</f>
        <v>0.87430605548760265</v>
      </c>
      <c r="J91" s="65">
        <f>IFERROR(('Tor Emp Adj'!J91/'Tor Emp Adj'!J$6)/('CAN LFS Emp'!J91/'CAN LFS Emp'!J$6),"n/a")</f>
        <v>0.68637093177882136</v>
      </c>
      <c r="K91" s="65">
        <f>IFERROR(('Tor Emp Adj'!K91/'Tor Emp Adj'!K$6)/('CAN LFS Emp'!K91/'CAN LFS Emp'!K$6),"n/a")</f>
        <v>0.91742729481656127</v>
      </c>
      <c r="L91" s="65">
        <f>IFERROR(('Tor Emp Adj'!L91/'Tor Emp Adj'!L$6)/('CAN LFS Emp'!L91/'CAN LFS Emp'!L$6),"n/a")</f>
        <v>0.67025303663781421</v>
      </c>
      <c r="M91" s="21">
        <f>IFERROR(('Tor Emp Adj'!M91/'Tor Emp Adj'!M$6)/('CAN LFS Emp'!M91/'CAN LFS Emp'!M$6),"n/a")</f>
        <v>0.67240356625001774</v>
      </c>
      <c r="N91" s="21">
        <f>IFERROR(('Tor Emp Adj'!N91/'Tor Emp Adj'!N$6)/('CAN LFS Emp'!N91/'CAN LFS Emp'!N$6),"n/a")</f>
        <v>0.95526329177857816</v>
      </c>
      <c r="O91" s="21">
        <f>IFERROR(('Tor Emp Adj'!O91/'Tor Emp Adj'!O$6)/('CAN LFS Emp'!O91/'CAN LFS Emp'!O$6),"n/a")</f>
        <v>0.64896736000581834</v>
      </c>
      <c r="P91" s="21">
        <f>IFERROR(('Tor Emp Adj'!P91/'Tor Emp Adj'!P$6)/('CAN LFS Emp'!P91/'CAN LFS Emp'!P$6),"n/a")</f>
        <v>0.71098456544402311</v>
      </c>
      <c r="Q91" s="21">
        <f>IFERROR(('Tor Emp Adj'!Q91/'Tor Emp Adj'!Q$6)/('CAN LFS Emp'!Q91/'CAN LFS Emp'!Q$6),"n/a")</f>
        <v>1.1730436155866806</v>
      </c>
      <c r="R91" s="21">
        <f>IFERROR(('Tor Emp Adj'!R91/'Tor Emp Adj'!R$6)/('CAN LFS Emp'!R91/'CAN LFS Emp'!R$6),"n/a")</f>
        <v>1.0244215727895998</v>
      </c>
      <c r="S91" s="21">
        <f>IFERROR(('Tor Emp Adj'!S91/'Tor Emp Adj'!S$6)/('CAN LFS Emp'!S91/'CAN LFS Emp'!S$6),"n/a")</f>
        <v>0.677262238416389</v>
      </c>
      <c r="T91" s="21">
        <f>IFERROR(('Tor Emp Adj'!T91/'Tor Emp Adj'!T$6)/('CAN LFS Emp'!T91/'CAN LFS Emp'!T$6),"n/a")</f>
        <v>0.8911921001766232</v>
      </c>
      <c r="U91" s="21">
        <f>IFERROR(('Tor Emp Adj'!U91/'Tor Emp Adj'!U$6)/('CAN LFS Emp'!U91/'CAN LFS Emp'!U$6),"n/a")</f>
        <v>1.0983814741263609</v>
      </c>
      <c r="V91" s="21">
        <f>IFERROR(('Tor Emp Adj'!V91/'Tor Emp Adj'!V$6)/('CAN LFS Emp'!V91/'CAN LFS Emp'!V$6),"n/a")</f>
        <v>1.0217137511268266</v>
      </c>
      <c r="W91" s="21">
        <f>IFERROR(('Tor Emp Adj'!W91/'Tor Emp Adj'!W$6)/('CAN LFS Emp'!W91/'CAN LFS Emp'!W$6),"n/a")</f>
        <v>0.70765127995824284</v>
      </c>
      <c r="X91" s="21">
        <f>IFERROR(('Tor Emp Adj'!X91/'Tor Emp Adj'!X$6)/('CAN LFS Emp'!X91/'CAN LFS Emp'!X$6),"n/a")</f>
        <v>0.60981960679763259</v>
      </c>
      <c r="Y91" s="21">
        <f>IFERROR(('Tor Emp Adj'!Y91/'Tor Emp Adj'!Y$6)/('CAN LFS Emp'!Y91/'CAN LFS Emp'!Y$6),"n/a")</f>
        <v>1.2843400146626376</v>
      </c>
    </row>
    <row r="92" spans="1:25" x14ac:dyDescent="0.25">
      <c r="A92" s="5" t="s">
        <v>86</v>
      </c>
      <c r="B92" s="5"/>
      <c r="C92" s="13" t="s">
        <v>200</v>
      </c>
      <c r="D92" s="64">
        <f>IFERROR(('Tor Emp Adj'!D92/'Tor Emp Adj'!D$6)/('CAN LFS Emp'!D92/'CAN LFS Emp'!D$6),"n/a")</f>
        <v>0.81707194922184123</v>
      </c>
      <c r="E92" s="64">
        <f>IFERROR(('Tor Emp Adj'!E92/'Tor Emp Adj'!E$6)/('CAN LFS Emp'!E92/'CAN LFS Emp'!E$6),"n/a")</f>
        <v>0.77781626920425007</v>
      </c>
      <c r="F92" s="64">
        <f>IFERROR(('Tor Emp Adj'!F92/'Tor Emp Adj'!F$6)/('CAN LFS Emp'!F92/'CAN LFS Emp'!F$6),"n/a")</f>
        <v>0.7029194202153668</v>
      </c>
      <c r="G92" s="64">
        <f>IFERROR(('Tor Emp Adj'!G92/'Tor Emp Adj'!G$6)/('CAN LFS Emp'!G92/'CAN LFS Emp'!G$6),"n/a")</f>
        <v>0.76980861372152576</v>
      </c>
      <c r="H92" s="64">
        <f>IFERROR(('Tor Emp Adj'!H92/'Tor Emp Adj'!H$6)/('CAN LFS Emp'!H92/'CAN LFS Emp'!H$6),"n/a")</f>
        <v>0.78792705128812401</v>
      </c>
      <c r="I92" s="64">
        <f>IFERROR(('Tor Emp Adj'!I92/'Tor Emp Adj'!I$6)/('CAN LFS Emp'!I92/'CAN LFS Emp'!I$6),"n/a")</f>
        <v>0.80254402467054287</v>
      </c>
      <c r="J92" s="64">
        <f>IFERROR(('Tor Emp Adj'!J92/'Tor Emp Adj'!J$6)/('CAN LFS Emp'!J92/'CAN LFS Emp'!J$6),"n/a")</f>
        <v>0.74626871859018662</v>
      </c>
      <c r="K92" s="64">
        <f>IFERROR(('Tor Emp Adj'!K92/'Tor Emp Adj'!K$6)/('CAN LFS Emp'!K92/'CAN LFS Emp'!K$6),"n/a")</f>
        <v>0.71780602383543157</v>
      </c>
      <c r="L92" s="64">
        <f>IFERROR(('Tor Emp Adj'!L92/'Tor Emp Adj'!L$6)/('CAN LFS Emp'!L92/'CAN LFS Emp'!L$6),"n/a")</f>
        <v>0.61291562226874552</v>
      </c>
      <c r="M92" s="20">
        <f>IFERROR(('Tor Emp Adj'!M92/'Tor Emp Adj'!M$6)/('CAN LFS Emp'!M92/'CAN LFS Emp'!M$6),"n/a")</f>
        <v>0.78524317152214274</v>
      </c>
      <c r="N92" s="20">
        <f>IFERROR(('Tor Emp Adj'!N92/'Tor Emp Adj'!N$6)/('CAN LFS Emp'!N92/'CAN LFS Emp'!N$6),"n/a")</f>
        <v>0.72134710843537797</v>
      </c>
      <c r="O92" s="20">
        <f>IFERROR(('Tor Emp Adj'!O92/'Tor Emp Adj'!O$6)/('CAN LFS Emp'!O92/'CAN LFS Emp'!O$6),"n/a")</f>
        <v>0.72518943039927564</v>
      </c>
      <c r="P92" s="20">
        <f>IFERROR(('Tor Emp Adj'!P92/'Tor Emp Adj'!P$6)/('CAN LFS Emp'!P92/'CAN LFS Emp'!P$6),"n/a")</f>
        <v>0.79002218219084974</v>
      </c>
      <c r="Q92" s="20">
        <f>IFERROR(('Tor Emp Adj'!Q92/'Tor Emp Adj'!Q$6)/('CAN LFS Emp'!Q92/'CAN LFS Emp'!Q$6),"n/a")</f>
        <v>0.75060111104103477</v>
      </c>
      <c r="R92" s="20">
        <f>IFERROR(('Tor Emp Adj'!R92/'Tor Emp Adj'!R$6)/('CAN LFS Emp'!R92/'CAN LFS Emp'!R$6),"n/a")</f>
        <v>0.7956903086361089</v>
      </c>
      <c r="S92" s="20">
        <f>IFERROR(('Tor Emp Adj'!S92/'Tor Emp Adj'!S$6)/('CAN LFS Emp'!S92/'CAN LFS Emp'!S$6),"n/a")</f>
        <v>0.71766620615554144</v>
      </c>
      <c r="T92" s="20">
        <f>IFERROR(('Tor Emp Adj'!T92/'Tor Emp Adj'!T$6)/('CAN LFS Emp'!T92/'CAN LFS Emp'!T$6),"n/a")</f>
        <v>0.77187207692029935</v>
      </c>
      <c r="U92" s="20">
        <f>IFERROR(('Tor Emp Adj'!U92/'Tor Emp Adj'!U$6)/('CAN LFS Emp'!U92/'CAN LFS Emp'!U$6),"n/a")</f>
        <v>0.75224933352115542</v>
      </c>
      <c r="V92" s="20">
        <f>IFERROR(('Tor Emp Adj'!V92/'Tor Emp Adj'!V$6)/('CAN LFS Emp'!V92/'CAN LFS Emp'!V$6),"n/a")</f>
        <v>0.67432557290830464</v>
      </c>
      <c r="W92" s="20">
        <f>IFERROR(('Tor Emp Adj'!W92/'Tor Emp Adj'!W$6)/('CAN LFS Emp'!W92/'CAN LFS Emp'!W$6),"n/a")</f>
        <v>0.56199109461595687</v>
      </c>
      <c r="X92" s="20">
        <f>IFERROR(('Tor Emp Adj'!X92/'Tor Emp Adj'!X$6)/('CAN LFS Emp'!X92/'CAN LFS Emp'!X$6),"n/a")</f>
        <v>0.65835699447683693</v>
      </c>
      <c r="Y92" s="20">
        <f>IFERROR(('Tor Emp Adj'!Y92/'Tor Emp Adj'!Y$6)/('CAN LFS Emp'!Y92/'CAN LFS Emp'!Y$6),"n/a")</f>
        <v>0.72378436028003812</v>
      </c>
    </row>
    <row r="93" spans="1:25" x14ac:dyDescent="0.25">
      <c r="A93" s="6" t="s">
        <v>87</v>
      </c>
      <c r="B93" s="6"/>
      <c r="C93" s="14">
        <v>481</v>
      </c>
      <c r="D93" s="65">
        <f>IFERROR(('Tor Emp Adj'!D93/'Tor Emp Adj'!D$6)/('CAN LFS Emp'!D93/'CAN LFS Emp'!D$6),"n/a")</f>
        <v>0.98053626021662998</v>
      </c>
      <c r="E93" s="65">
        <f>IFERROR(('Tor Emp Adj'!E93/'Tor Emp Adj'!E$6)/('CAN LFS Emp'!E93/'CAN LFS Emp'!E$6),"n/a")</f>
        <v>0.88495572215766161</v>
      </c>
      <c r="F93" s="65">
        <f>IFERROR(('Tor Emp Adj'!F93/'Tor Emp Adj'!F$6)/('CAN LFS Emp'!F93/'CAN LFS Emp'!F$6),"n/a")</f>
        <v>0.75221635079413529</v>
      </c>
      <c r="G93" s="65">
        <f>IFERROR(('Tor Emp Adj'!G93/'Tor Emp Adj'!G$6)/('CAN LFS Emp'!G93/'CAN LFS Emp'!G$6),"n/a")</f>
        <v>0.73170983621470598</v>
      </c>
      <c r="H93" s="65">
        <f>IFERROR(('Tor Emp Adj'!H93/'Tor Emp Adj'!H$6)/('CAN LFS Emp'!H93/'CAN LFS Emp'!H$6),"n/a")</f>
        <v>0.73431874353122772</v>
      </c>
      <c r="I93" s="65">
        <f>IFERROR(('Tor Emp Adj'!I93/'Tor Emp Adj'!I$6)/('CAN LFS Emp'!I93/'CAN LFS Emp'!I$6),"n/a")</f>
        <v>0.62270472493049389</v>
      </c>
      <c r="J93" s="65">
        <f>IFERROR(('Tor Emp Adj'!J93/'Tor Emp Adj'!J$6)/('CAN LFS Emp'!J93/'CAN LFS Emp'!J$6),"n/a")</f>
        <v>0.72781318345621993</v>
      </c>
      <c r="K93" s="65">
        <f>IFERROR(('Tor Emp Adj'!K93/'Tor Emp Adj'!K$6)/('CAN LFS Emp'!K93/'CAN LFS Emp'!K$6),"n/a")</f>
        <v>0.8308008494468121</v>
      </c>
      <c r="L93" s="65">
        <f>IFERROR(('Tor Emp Adj'!L93/'Tor Emp Adj'!L$6)/('CAN LFS Emp'!L93/'CAN LFS Emp'!L$6),"n/a")</f>
        <v>0.37419428006378064</v>
      </c>
      <c r="M93" s="21">
        <f>IFERROR(('Tor Emp Adj'!M93/'Tor Emp Adj'!M$6)/('CAN LFS Emp'!M93/'CAN LFS Emp'!M$6),"n/a")</f>
        <v>0.27534808413511086</v>
      </c>
      <c r="N93" s="21">
        <f>IFERROR(('Tor Emp Adj'!N93/'Tor Emp Adj'!N$6)/('CAN LFS Emp'!N93/'CAN LFS Emp'!N$6),"n/a")</f>
        <v>0.47736957889186077</v>
      </c>
      <c r="O93" s="21">
        <f>IFERROR(('Tor Emp Adj'!O93/'Tor Emp Adj'!O$6)/('CAN LFS Emp'!O93/'CAN LFS Emp'!O$6),"n/a")</f>
        <v>0.39048375516752221</v>
      </c>
      <c r="P93" s="21">
        <f>IFERROR(('Tor Emp Adj'!P93/'Tor Emp Adj'!P$6)/('CAN LFS Emp'!P93/'CAN LFS Emp'!P$6),"n/a")</f>
        <v>0.52207461087096896</v>
      </c>
      <c r="Q93" s="21">
        <f>IFERROR(('Tor Emp Adj'!Q93/'Tor Emp Adj'!Q$6)/('CAN LFS Emp'!Q93/'CAN LFS Emp'!Q$6),"n/a")</f>
        <v>0.34711051020491029</v>
      </c>
      <c r="R93" s="21">
        <f>IFERROR(('Tor Emp Adj'!R93/'Tor Emp Adj'!R$6)/('CAN LFS Emp'!R93/'CAN LFS Emp'!R$6),"n/a")</f>
        <v>0.4511022032778062</v>
      </c>
      <c r="S93" s="21">
        <f>IFERROR(('Tor Emp Adj'!S93/'Tor Emp Adj'!S$6)/('CAN LFS Emp'!S93/'CAN LFS Emp'!S$6),"n/a")</f>
        <v>0.35688388288708789</v>
      </c>
      <c r="T93" s="21">
        <f>IFERROR(('Tor Emp Adj'!T93/'Tor Emp Adj'!T$6)/('CAN LFS Emp'!T93/'CAN LFS Emp'!T$6),"n/a")</f>
        <v>0.54686467696324048</v>
      </c>
      <c r="U93" s="21">
        <f>IFERROR(('Tor Emp Adj'!U93/'Tor Emp Adj'!U$6)/('CAN LFS Emp'!U93/'CAN LFS Emp'!U$6),"n/a")</f>
        <v>0.44652121088092817</v>
      </c>
      <c r="V93" s="21">
        <f>IFERROR(('Tor Emp Adj'!V93/'Tor Emp Adj'!V$6)/('CAN LFS Emp'!V93/'CAN LFS Emp'!V$6),"n/a")</f>
        <v>0.39619212646052659</v>
      </c>
      <c r="W93" s="21">
        <f>IFERROR(('Tor Emp Adj'!W93/'Tor Emp Adj'!W$6)/('CAN LFS Emp'!W93/'CAN LFS Emp'!W$6),"n/a")</f>
        <v>0.35808139853428528</v>
      </c>
      <c r="X93" s="21">
        <f>IFERROR(('Tor Emp Adj'!X93/'Tor Emp Adj'!X$6)/('CAN LFS Emp'!X93/'CAN LFS Emp'!X$6),"n/a")</f>
        <v>0.56330876591830126</v>
      </c>
      <c r="Y93" s="21">
        <f>IFERROR(('Tor Emp Adj'!Y93/'Tor Emp Adj'!Y$6)/('CAN LFS Emp'!Y93/'CAN LFS Emp'!Y$6),"n/a")</f>
        <v>0.37383043466880295</v>
      </c>
    </row>
    <row r="94" spans="1:25" x14ac:dyDescent="0.25">
      <c r="A94" s="6" t="s">
        <v>88</v>
      </c>
      <c r="B94" s="6"/>
      <c r="C94" s="14">
        <v>482</v>
      </c>
      <c r="D94" s="65">
        <f>IFERROR(('Tor Emp Adj'!D94/'Tor Emp Adj'!D$6)/('CAN LFS Emp'!D94/'CAN LFS Emp'!D$6),"n/a")</f>
        <v>0.47675820396861474</v>
      </c>
      <c r="E94" s="65">
        <f>IFERROR(('Tor Emp Adj'!E94/'Tor Emp Adj'!E$6)/('CAN LFS Emp'!E94/'CAN LFS Emp'!E$6),"n/a")</f>
        <v>0.37867176651524515</v>
      </c>
      <c r="F94" s="65">
        <f>IFERROR(('Tor Emp Adj'!F94/'Tor Emp Adj'!F$6)/('CAN LFS Emp'!F94/'CAN LFS Emp'!F$6),"n/a")</f>
        <v>0.47195827805044527</v>
      </c>
      <c r="G94" s="65">
        <f>IFERROR(('Tor Emp Adj'!G94/'Tor Emp Adj'!G$6)/('CAN LFS Emp'!G94/'CAN LFS Emp'!G$6),"n/a")</f>
        <v>0</v>
      </c>
      <c r="H94" s="65">
        <f>IFERROR(('Tor Emp Adj'!H94/'Tor Emp Adj'!H$6)/('CAN LFS Emp'!H94/'CAN LFS Emp'!H$6),"n/a")</f>
        <v>0</v>
      </c>
      <c r="I94" s="65">
        <f>IFERROR(('Tor Emp Adj'!I94/'Tor Emp Adj'!I$6)/('CAN LFS Emp'!I94/'CAN LFS Emp'!I$6),"n/a")</f>
        <v>0</v>
      </c>
      <c r="J94" s="65">
        <f>IFERROR(('Tor Emp Adj'!J94/'Tor Emp Adj'!J$6)/('CAN LFS Emp'!J94/'CAN LFS Emp'!J$6),"n/a")</f>
        <v>0.43623226365873119</v>
      </c>
      <c r="K94" s="65">
        <f>IFERROR(('Tor Emp Adj'!K94/'Tor Emp Adj'!K$6)/('CAN LFS Emp'!K94/'CAN LFS Emp'!K$6),"n/a")</f>
        <v>0.61157501796797575</v>
      </c>
      <c r="L94" s="65">
        <f>IFERROR(('Tor Emp Adj'!L94/'Tor Emp Adj'!L$6)/('CAN LFS Emp'!L94/'CAN LFS Emp'!L$6),"n/a")</f>
        <v>0</v>
      </c>
      <c r="M94" s="21">
        <f>IFERROR(('Tor Emp Adj'!M94/'Tor Emp Adj'!M$6)/('CAN LFS Emp'!M94/'CAN LFS Emp'!M$6),"n/a")</f>
        <v>1.2650959544692473</v>
      </c>
      <c r="N94" s="21">
        <f>IFERROR(('Tor Emp Adj'!N94/'Tor Emp Adj'!N$6)/('CAN LFS Emp'!N94/'CAN LFS Emp'!N$6),"n/a")</f>
        <v>0</v>
      </c>
      <c r="O94" s="21">
        <f>IFERROR(('Tor Emp Adj'!O94/'Tor Emp Adj'!O$6)/('CAN LFS Emp'!O94/'CAN LFS Emp'!O$6),"n/a")</f>
        <v>0</v>
      </c>
      <c r="P94" s="21">
        <f>IFERROR(('Tor Emp Adj'!P94/'Tor Emp Adj'!P$6)/('CAN LFS Emp'!P94/'CAN LFS Emp'!P$6),"n/a")</f>
        <v>0.83041795836479304</v>
      </c>
      <c r="Q94" s="21">
        <f>IFERROR(('Tor Emp Adj'!Q94/'Tor Emp Adj'!Q$6)/('CAN LFS Emp'!Q94/'CAN LFS Emp'!Q$6),"n/a")</f>
        <v>0.84499234645814414</v>
      </c>
      <c r="R94" s="21">
        <f>IFERROR(('Tor Emp Adj'!R94/'Tor Emp Adj'!R$6)/('CAN LFS Emp'!R94/'CAN LFS Emp'!R$6),"n/a")</f>
        <v>0.9461221629179617</v>
      </c>
      <c r="S94" s="21">
        <f>IFERROR(('Tor Emp Adj'!S94/'Tor Emp Adj'!S$6)/('CAN LFS Emp'!S94/'CAN LFS Emp'!S$6),"n/a")</f>
        <v>1.1655177758066584</v>
      </c>
      <c r="T94" s="21">
        <f>IFERROR(('Tor Emp Adj'!T94/'Tor Emp Adj'!T$6)/('CAN LFS Emp'!T94/'CAN LFS Emp'!T$6),"n/a")</f>
        <v>0</v>
      </c>
      <c r="U94" s="21">
        <f>IFERROR(('Tor Emp Adj'!U94/'Tor Emp Adj'!U$6)/('CAN LFS Emp'!U94/'CAN LFS Emp'!U$6),"n/a")</f>
        <v>0.79798451843797436</v>
      </c>
      <c r="V94" s="21">
        <f>IFERROR(('Tor Emp Adj'!V94/'Tor Emp Adj'!V$6)/('CAN LFS Emp'!V94/'CAN LFS Emp'!V$6),"n/a")</f>
        <v>0</v>
      </c>
      <c r="W94" s="21">
        <f>IFERROR(('Tor Emp Adj'!W94/'Tor Emp Adj'!W$6)/('CAN LFS Emp'!W94/'CAN LFS Emp'!W$6),"n/a")</f>
        <v>0</v>
      </c>
      <c r="X94" s="21">
        <f>IFERROR(('Tor Emp Adj'!X94/'Tor Emp Adj'!X$6)/('CAN LFS Emp'!X94/'CAN LFS Emp'!X$6),"n/a")</f>
        <v>0</v>
      </c>
      <c r="Y94" s="21">
        <f>IFERROR(('Tor Emp Adj'!Y94/'Tor Emp Adj'!Y$6)/('CAN LFS Emp'!Y94/'CAN LFS Emp'!Y$6),"n/a")</f>
        <v>0</v>
      </c>
    </row>
    <row r="95" spans="1:25" x14ac:dyDescent="0.25">
      <c r="A95" s="6" t="s">
        <v>89</v>
      </c>
      <c r="B95" s="6"/>
      <c r="C95" s="14">
        <v>483</v>
      </c>
      <c r="D95" s="65">
        <f>IFERROR(('Tor Emp Adj'!D95/'Tor Emp Adj'!D$6)/('CAN LFS Emp'!D95/'CAN LFS Emp'!D$6),"n/a")</f>
        <v>0</v>
      </c>
      <c r="E95" s="65">
        <f>IFERROR(('Tor Emp Adj'!E95/'Tor Emp Adj'!E$6)/('CAN LFS Emp'!E95/'CAN LFS Emp'!E$6),"n/a")</f>
        <v>0</v>
      </c>
      <c r="F95" s="65">
        <f>IFERROR(('Tor Emp Adj'!F95/'Tor Emp Adj'!F$6)/('CAN LFS Emp'!F95/'CAN LFS Emp'!F$6),"n/a")</f>
        <v>0</v>
      </c>
      <c r="G95" s="65">
        <f>IFERROR(('Tor Emp Adj'!G95/'Tor Emp Adj'!G$6)/('CAN LFS Emp'!G95/'CAN LFS Emp'!G$6),"n/a")</f>
        <v>0</v>
      </c>
      <c r="H95" s="65">
        <f>IFERROR(('Tor Emp Adj'!H95/'Tor Emp Adj'!H$6)/('CAN LFS Emp'!H95/'CAN LFS Emp'!H$6),"n/a")</f>
        <v>0</v>
      </c>
      <c r="I95" s="65">
        <f>IFERROR(('Tor Emp Adj'!I95/'Tor Emp Adj'!I$6)/('CAN LFS Emp'!I95/'CAN LFS Emp'!I$6),"n/a")</f>
        <v>0</v>
      </c>
      <c r="J95" s="65">
        <f>IFERROR(('Tor Emp Adj'!J95/'Tor Emp Adj'!J$6)/('CAN LFS Emp'!J95/'CAN LFS Emp'!J$6),"n/a")</f>
        <v>0</v>
      </c>
      <c r="K95" s="65">
        <f>IFERROR(('Tor Emp Adj'!K95/'Tor Emp Adj'!K$6)/('CAN LFS Emp'!K95/'CAN LFS Emp'!K$6),"n/a")</f>
        <v>0</v>
      </c>
      <c r="L95" s="65">
        <f>IFERROR(('Tor Emp Adj'!L95/'Tor Emp Adj'!L$6)/('CAN LFS Emp'!L95/'CAN LFS Emp'!L$6),"n/a")</f>
        <v>0</v>
      </c>
      <c r="M95" s="21">
        <f>IFERROR(('Tor Emp Adj'!M95/'Tor Emp Adj'!M$6)/('CAN LFS Emp'!M95/'CAN LFS Emp'!M$6),"n/a")</f>
        <v>0</v>
      </c>
      <c r="N95" s="21">
        <f>IFERROR(('Tor Emp Adj'!N95/'Tor Emp Adj'!N$6)/('CAN LFS Emp'!N95/'CAN LFS Emp'!N$6),"n/a")</f>
        <v>0</v>
      </c>
      <c r="O95" s="21">
        <f>IFERROR(('Tor Emp Adj'!O95/'Tor Emp Adj'!O$6)/('CAN LFS Emp'!O95/'CAN LFS Emp'!O$6),"n/a")</f>
        <v>0</v>
      </c>
      <c r="P95" s="21">
        <f>IFERROR(('Tor Emp Adj'!P95/'Tor Emp Adj'!P$6)/('CAN LFS Emp'!P95/'CAN LFS Emp'!P$6),"n/a")</f>
        <v>0</v>
      </c>
      <c r="Q95" s="21">
        <f>IFERROR(('Tor Emp Adj'!Q95/'Tor Emp Adj'!Q$6)/('CAN LFS Emp'!Q95/'CAN LFS Emp'!Q$6),"n/a")</f>
        <v>0</v>
      </c>
      <c r="R95" s="21">
        <f>IFERROR(('Tor Emp Adj'!R95/'Tor Emp Adj'!R$6)/('CAN LFS Emp'!R95/'CAN LFS Emp'!R$6),"n/a")</f>
        <v>0</v>
      </c>
      <c r="S95" s="21">
        <f>IFERROR(('Tor Emp Adj'!S95/'Tor Emp Adj'!S$6)/('CAN LFS Emp'!S95/'CAN LFS Emp'!S$6),"n/a")</f>
        <v>0</v>
      </c>
      <c r="T95" s="21">
        <f>IFERROR(('Tor Emp Adj'!T95/'Tor Emp Adj'!T$6)/('CAN LFS Emp'!T95/'CAN LFS Emp'!T$6),"n/a")</f>
        <v>0</v>
      </c>
      <c r="U95" s="21">
        <f>IFERROR(('Tor Emp Adj'!U95/'Tor Emp Adj'!U$6)/('CAN LFS Emp'!U95/'CAN LFS Emp'!U$6),"n/a")</f>
        <v>0</v>
      </c>
      <c r="V95" s="21">
        <f>IFERROR(('Tor Emp Adj'!V95/'Tor Emp Adj'!V$6)/('CAN LFS Emp'!V95/'CAN LFS Emp'!V$6),"n/a")</f>
        <v>0</v>
      </c>
      <c r="W95" s="21">
        <f>IFERROR(('Tor Emp Adj'!W95/'Tor Emp Adj'!W$6)/('CAN LFS Emp'!W95/'CAN LFS Emp'!W$6),"n/a")</f>
        <v>0</v>
      </c>
      <c r="X95" s="21">
        <f>IFERROR(('Tor Emp Adj'!X95/'Tor Emp Adj'!X$6)/('CAN LFS Emp'!X95/'CAN LFS Emp'!X$6),"n/a")</f>
        <v>0</v>
      </c>
      <c r="Y95" s="21">
        <f>IFERROR(('Tor Emp Adj'!Y95/'Tor Emp Adj'!Y$6)/('CAN LFS Emp'!Y95/'CAN LFS Emp'!Y$6),"n/a")</f>
        <v>0</v>
      </c>
    </row>
    <row r="96" spans="1:25" x14ac:dyDescent="0.25">
      <c r="A96" s="6" t="s">
        <v>90</v>
      </c>
      <c r="B96" s="6"/>
      <c r="C96" s="14">
        <v>484</v>
      </c>
      <c r="D96" s="65">
        <f>IFERROR(('Tor Emp Adj'!D96/'Tor Emp Adj'!D$6)/('CAN LFS Emp'!D96/'CAN LFS Emp'!D$6),"n/a")</f>
        <v>0.47166360736958929</v>
      </c>
      <c r="E96" s="65">
        <f>IFERROR(('Tor Emp Adj'!E96/'Tor Emp Adj'!E$6)/('CAN LFS Emp'!E96/'CAN LFS Emp'!E$6),"n/a")</f>
        <v>0.43070174986296772</v>
      </c>
      <c r="F96" s="65">
        <f>IFERROR(('Tor Emp Adj'!F96/'Tor Emp Adj'!F$6)/('CAN LFS Emp'!F96/'CAN LFS Emp'!F$6),"n/a")</f>
        <v>0.39309916712653292</v>
      </c>
      <c r="G96" s="65">
        <f>IFERROR(('Tor Emp Adj'!G96/'Tor Emp Adj'!G$6)/('CAN LFS Emp'!G96/'CAN LFS Emp'!G$6),"n/a")</f>
        <v>0.32150292024234844</v>
      </c>
      <c r="H96" s="65">
        <f>IFERROR(('Tor Emp Adj'!H96/'Tor Emp Adj'!H$6)/('CAN LFS Emp'!H96/'CAN LFS Emp'!H$6),"n/a")</f>
        <v>0.44661052250994665</v>
      </c>
      <c r="I96" s="65">
        <f>IFERROR(('Tor Emp Adj'!I96/'Tor Emp Adj'!I$6)/('CAN LFS Emp'!I96/'CAN LFS Emp'!I$6),"n/a")</f>
        <v>0.45323801604560915</v>
      </c>
      <c r="J96" s="65">
        <f>IFERROR(('Tor Emp Adj'!J96/'Tor Emp Adj'!J$6)/('CAN LFS Emp'!J96/'CAN LFS Emp'!J$6),"n/a")</f>
        <v>0.43903437866236672</v>
      </c>
      <c r="K96" s="65">
        <f>IFERROR(('Tor Emp Adj'!K96/'Tor Emp Adj'!K$6)/('CAN LFS Emp'!K96/'CAN LFS Emp'!K$6),"n/a")</f>
        <v>0.50904085560922641</v>
      </c>
      <c r="L96" s="65">
        <f>IFERROR(('Tor Emp Adj'!L96/'Tor Emp Adj'!L$6)/('CAN LFS Emp'!L96/'CAN LFS Emp'!L$6),"n/a")</f>
        <v>0.31804794778510187</v>
      </c>
      <c r="M96" s="21">
        <f>IFERROR(('Tor Emp Adj'!M96/'Tor Emp Adj'!M$6)/('CAN LFS Emp'!M96/'CAN LFS Emp'!M$6),"n/a")</f>
        <v>0.43416325488971647</v>
      </c>
      <c r="N96" s="21">
        <f>IFERROR(('Tor Emp Adj'!N96/'Tor Emp Adj'!N$6)/('CAN LFS Emp'!N96/'CAN LFS Emp'!N$6),"n/a")</f>
        <v>0.4557100654225823</v>
      </c>
      <c r="O96" s="21">
        <f>IFERROR(('Tor Emp Adj'!O96/'Tor Emp Adj'!O$6)/('CAN LFS Emp'!O96/'CAN LFS Emp'!O$6),"n/a")</f>
        <v>0.45268118521941481</v>
      </c>
      <c r="P96" s="21">
        <f>IFERROR(('Tor Emp Adj'!P96/'Tor Emp Adj'!P$6)/('CAN LFS Emp'!P96/'CAN LFS Emp'!P$6),"n/a")</f>
        <v>0.44151296765375408</v>
      </c>
      <c r="Q96" s="21">
        <f>IFERROR(('Tor Emp Adj'!Q96/'Tor Emp Adj'!Q$6)/('CAN LFS Emp'!Q96/'CAN LFS Emp'!Q$6),"n/a")</f>
        <v>0.34946526285604185</v>
      </c>
      <c r="R96" s="21">
        <f>IFERROR(('Tor Emp Adj'!R96/'Tor Emp Adj'!R$6)/('CAN LFS Emp'!R96/'CAN LFS Emp'!R$6),"n/a")</f>
        <v>0.53027415764764096</v>
      </c>
      <c r="S96" s="21">
        <f>IFERROR(('Tor Emp Adj'!S96/'Tor Emp Adj'!S$6)/('CAN LFS Emp'!S96/'CAN LFS Emp'!S$6),"n/a")</f>
        <v>0.41392362877424022</v>
      </c>
      <c r="T96" s="21">
        <f>IFERROR(('Tor Emp Adj'!T96/'Tor Emp Adj'!T$6)/('CAN LFS Emp'!T96/'CAN LFS Emp'!T$6),"n/a")</f>
        <v>0.59649094748083042</v>
      </c>
      <c r="U96" s="21">
        <f>IFERROR(('Tor Emp Adj'!U96/'Tor Emp Adj'!U$6)/('CAN LFS Emp'!U96/'CAN LFS Emp'!U$6),"n/a")</f>
        <v>0.44284049987468405</v>
      </c>
      <c r="V96" s="21">
        <f>IFERROR(('Tor Emp Adj'!V96/'Tor Emp Adj'!V$6)/('CAN LFS Emp'!V96/'CAN LFS Emp'!V$6),"n/a")</f>
        <v>0.33704655717647569</v>
      </c>
      <c r="W96" s="21">
        <f>IFERROR(('Tor Emp Adj'!W96/'Tor Emp Adj'!W$6)/('CAN LFS Emp'!W96/'CAN LFS Emp'!W$6),"n/a")</f>
        <v>0.26359473014989598</v>
      </c>
      <c r="X96" s="21">
        <f>IFERROR(('Tor Emp Adj'!X96/'Tor Emp Adj'!X$6)/('CAN LFS Emp'!X96/'CAN LFS Emp'!X$6),"n/a")</f>
        <v>0.31483472166570314</v>
      </c>
      <c r="Y96" s="21">
        <f>IFERROR(('Tor Emp Adj'!Y96/'Tor Emp Adj'!Y$6)/('CAN LFS Emp'!Y96/'CAN LFS Emp'!Y$6),"n/a")</f>
        <v>0.34538450458409697</v>
      </c>
    </row>
    <row r="97" spans="1:25" x14ac:dyDescent="0.25">
      <c r="A97" s="6" t="s">
        <v>91</v>
      </c>
      <c r="B97" s="6"/>
      <c r="C97" s="14" t="s">
        <v>201</v>
      </c>
      <c r="D97" s="65">
        <f>IFERROR(('Tor Emp Adj'!D97/'Tor Emp Adj'!D$6)/('CAN LFS Emp'!D97/'CAN LFS Emp'!D$6),"n/a")</f>
        <v>1.1838564062711059</v>
      </c>
      <c r="E97" s="65">
        <f>IFERROR(('Tor Emp Adj'!E97/'Tor Emp Adj'!E$6)/('CAN LFS Emp'!E97/'CAN LFS Emp'!E$6),"n/a")</f>
        <v>1.2240454356666282</v>
      </c>
      <c r="F97" s="65">
        <f>IFERROR(('Tor Emp Adj'!F97/'Tor Emp Adj'!F$6)/('CAN LFS Emp'!F97/'CAN LFS Emp'!F$6),"n/a")</f>
        <v>1.1058955506901187</v>
      </c>
      <c r="G97" s="65">
        <f>IFERROR(('Tor Emp Adj'!G97/'Tor Emp Adj'!G$6)/('CAN LFS Emp'!G97/'CAN LFS Emp'!G$6),"n/a")</f>
        <v>1.3868091984601212</v>
      </c>
      <c r="H97" s="65">
        <f>IFERROR(('Tor Emp Adj'!H97/'Tor Emp Adj'!H$6)/('CAN LFS Emp'!H97/'CAN LFS Emp'!H$6),"n/a")</f>
        <v>1.3641032657791334</v>
      </c>
      <c r="I97" s="65">
        <f>IFERROR(('Tor Emp Adj'!I97/'Tor Emp Adj'!I$6)/('CAN LFS Emp'!I97/'CAN LFS Emp'!I$6),"n/a")</f>
        <v>1.1254636213327875</v>
      </c>
      <c r="J97" s="65">
        <f>IFERROR(('Tor Emp Adj'!J97/'Tor Emp Adj'!J$6)/('CAN LFS Emp'!J97/'CAN LFS Emp'!J$6),"n/a")</f>
        <v>0.78373323148037166</v>
      </c>
      <c r="K97" s="65">
        <f>IFERROR(('Tor Emp Adj'!K97/'Tor Emp Adj'!K$6)/('CAN LFS Emp'!K97/'CAN LFS Emp'!K$6),"n/a")</f>
        <v>0.89007993851847045</v>
      </c>
      <c r="L97" s="65">
        <f>IFERROR(('Tor Emp Adj'!L97/'Tor Emp Adj'!L$6)/('CAN LFS Emp'!L97/'CAN LFS Emp'!L$6),"n/a")</f>
        <v>1.3736232135821613</v>
      </c>
      <c r="M97" s="21">
        <f>IFERROR(('Tor Emp Adj'!M97/'Tor Emp Adj'!M$6)/('CAN LFS Emp'!M97/'CAN LFS Emp'!M$6),"n/a")</f>
        <v>1.6778011897011846</v>
      </c>
      <c r="N97" s="21">
        <f>IFERROR(('Tor Emp Adj'!N97/'Tor Emp Adj'!N$6)/('CAN LFS Emp'!N97/'CAN LFS Emp'!N$6),"n/a")</f>
        <v>1.6573563576697474</v>
      </c>
      <c r="O97" s="21">
        <f>IFERROR(('Tor Emp Adj'!O97/'Tor Emp Adj'!O$6)/('CAN LFS Emp'!O97/'CAN LFS Emp'!O$6),"n/a")</f>
        <v>1.6457233360149779</v>
      </c>
      <c r="P97" s="21">
        <f>IFERROR(('Tor Emp Adj'!P97/'Tor Emp Adj'!P$6)/('CAN LFS Emp'!P97/'CAN LFS Emp'!P$6),"n/a")</f>
        <v>1.875864745781233</v>
      </c>
      <c r="Q97" s="21">
        <f>IFERROR(('Tor Emp Adj'!Q97/'Tor Emp Adj'!Q$6)/('CAN LFS Emp'!Q97/'CAN LFS Emp'!Q$6),"n/a")</f>
        <v>1.8076271299649656</v>
      </c>
      <c r="R97" s="21">
        <f>IFERROR(('Tor Emp Adj'!R97/'Tor Emp Adj'!R$6)/('CAN LFS Emp'!R97/'CAN LFS Emp'!R$6),"n/a")</f>
        <v>1.9768633978577406</v>
      </c>
      <c r="S97" s="21">
        <f>IFERROR(('Tor Emp Adj'!S97/'Tor Emp Adj'!S$6)/('CAN LFS Emp'!S97/'CAN LFS Emp'!S$6),"n/a")</f>
        <v>1.6768256686781795</v>
      </c>
      <c r="T97" s="21">
        <f>IFERROR(('Tor Emp Adj'!T97/'Tor Emp Adj'!T$6)/('CAN LFS Emp'!T97/'CAN LFS Emp'!T$6),"n/a")</f>
        <v>1.8239220909247207</v>
      </c>
      <c r="U97" s="21">
        <f>IFERROR(('Tor Emp Adj'!U97/'Tor Emp Adj'!U$6)/('CAN LFS Emp'!U97/'CAN LFS Emp'!U$6),"n/a")</f>
        <v>1.5664592992658328</v>
      </c>
      <c r="V97" s="21">
        <f>IFERROR(('Tor Emp Adj'!V97/'Tor Emp Adj'!V$6)/('CAN LFS Emp'!V97/'CAN LFS Emp'!V$6),"n/a")</f>
        <v>1.8777618501824653</v>
      </c>
      <c r="W97" s="21">
        <f>IFERROR(('Tor Emp Adj'!W97/'Tor Emp Adj'!W$6)/('CAN LFS Emp'!W97/'CAN LFS Emp'!W$6),"n/a")</f>
        <v>1.5888500690227263</v>
      </c>
      <c r="X97" s="21">
        <f>IFERROR(('Tor Emp Adj'!X97/'Tor Emp Adj'!X$6)/('CAN LFS Emp'!X97/'CAN LFS Emp'!X$6),"n/a")</f>
        <v>1.7567029005840498</v>
      </c>
      <c r="Y97" s="21">
        <f>IFERROR(('Tor Emp Adj'!Y97/'Tor Emp Adj'!Y$6)/('CAN LFS Emp'!Y97/'CAN LFS Emp'!Y$6),"n/a")</f>
        <v>1.9017046745705695</v>
      </c>
    </row>
    <row r="98" spans="1:25" x14ac:dyDescent="0.25">
      <c r="A98" s="7" t="s">
        <v>92</v>
      </c>
      <c r="B98" s="7"/>
      <c r="C98" s="14">
        <v>4851</v>
      </c>
      <c r="D98" s="65">
        <f>IFERROR(('Tor Emp Adj'!D98/'Tor Emp Adj'!D$6)/('CAN LFS Emp'!D98/'CAN LFS Emp'!D$6),"n/a")</f>
        <v>2.1269392423638327</v>
      </c>
      <c r="E98" s="65">
        <f>IFERROR(('Tor Emp Adj'!E98/'Tor Emp Adj'!E$6)/('CAN LFS Emp'!E98/'CAN LFS Emp'!E$6),"n/a")</f>
        <v>1.5252545223287886</v>
      </c>
      <c r="F98" s="65">
        <f>IFERROR(('Tor Emp Adj'!F98/'Tor Emp Adj'!F$6)/('CAN LFS Emp'!F98/'CAN LFS Emp'!F$6),"n/a")</f>
        <v>1.5675892568083922</v>
      </c>
      <c r="G98" s="65">
        <f>IFERROR(('Tor Emp Adj'!G98/'Tor Emp Adj'!G$6)/('CAN LFS Emp'!G98/'CAN LFS Emp'!G$6),"n/a")</f>
        <v>1.780105363389167</v>
      </c>
      <c r="H98" s="65">
        <f>IFERROR(('Tor Emp Adj'!H98/'Tor Emp Adj'!H$6)/('CAN LFS Emp'!H98/'CAN LFS Emp'!H$6),"n/a")</f>
        <v>1.8291962409086873</v>
      </c>
      <c r="I98" s="65">
        <f>IFERROR(('Tor Emp Adj'!I98/'Tor Emp Adj'!I$6)/('CAN LFS Emp'!I98/'CAN LFS Emp'!I$6),"n/a")</f>
        <v>1.8268473687826161</v>
      </c>
      <c r="J98" s="65">
        <f>IFERROR(('Tor Emp Adj'!J98/'Tor Emp Adj'!J$6)/('CAN LFS Emp'!J98/'CAN LFS Emp'!J$6),"n/a")</f>
        <v>1.287759539240324</v>
      </c>
      <c r="K98" s="65">
        <f>IFERROR(('Tor Emp Adj'!K98/'Tor Emp Adj'!K$6)/('CAN LFS Emp'!K98/'CAN LFS Emp'!K$6),"n/a")</f>
        <v>1.2276681461267736</v>
      </c>
      <c r="L98" s="65">
        <f>IFERROR(('Tor Emp Adj'!L98/'Tor Emp Adj'!L$6)/('CAN LFS Emp'!L98/'CAN LFS Emp'!L$6),"n/a")</f>
        <v>1.4262651686814101</v>
      </c>
      <c r="M98" s="21">
        <f>IFERROR(('Tor Emp Adj'!M98/'Tor Emp Adj'!M$6)/('CAN LFS Emp'!M98/'CAN LFS Emp'!M$6),"n/a")</f>
        <v>2.3731880495266346</v>
      </c>
      <c r="N98" s="21">
        <f>IFERROR(('Tor Emp Adj'!N98/'Tor Emp Adj'!N$6)/('CAN LFS Emp'!N98/'CAN LFS Emp'!N$6),"n/a")</f>
        <v>2.6810013287755021</v>
      </c>
      <c r="O98" s="21">
        <f>IFERROR(('Tor Emp Adj'!O98/'Tor Emp Adj'!O$6)/('CAN LFS Emp'!O98/'CAN LFS Emp'!O$6),"n/a")</f>
        <v>2.5316615606098085</v>
      </c>
      <c r="P98" s="21">
        <f>IFERROR(('Tor Emp Adj'!P98/'Tor Emp Adj'!P$6)/('CAN LFS Emp'!P98/'CAN LFS Emp'!P$6),"n/a")</f>
        <v>2.8683032821386152</v>
      </c>
      <c r="Q98" s="21">
        <f>IFERROR(('Tor Emp Adj'!Q98/'Tor Emp Adj'!Q$6)/('CAN LFS Emp'!Q98/'CAN LFS Emp'!Q$6),"n/a")</f>
        <v>2.7108872451306629</v>
      </c>
      <c r="R98" s="21">
        <f>IFERROR(('Tor Emp Adj'!R98/'Tor Emp Adj'!R$6)/('CAN LFS Emp'!R98/'CAN LFS Emp'!R$6),"n/a")</f>
        <v>3.4185495176014271</v>
      </c>
      <c r="S98" s="21">
        <f>IFERROR(('Tor Emp Adj'!S98/'Tor Emp Adj'!S$6)/('CAN LFS Emp'!S98/'CAN LFS Emp'!S$6),"n/a")</f>
        <v>2.5737646503125062</v>
      </c>
      <c r="T98" s="21">
        <f>IFERROR(('Tor Emp Adj'!T98/'Tor Emp Adj'!T$6)/('CAN LFS Emp'!T98/'CAN LFS Emp'!T$6),"n/a")</f>
        <v>2.6520153881953514</v>
      </c>
      <c r="U98" s="21">
        <f>IFERROR(('Tor Emp Adj'!U98/'Tor Emp Adj'!U$6)/('CAN LFS Emp'!U98/'CAN LFS Emp'!U$6),"n/a")</f>
        <v>2.449388830907397</v>
      </c>
      <c r="V98" s="21">
        <f>IFERROR(('Tor Emp Adj'!V98/'Tor Emp Adj'!V$6)/('CAN LFS Emp'!V98/'CAN LFS Emp'!V$6),"n/a")</f>
        <v>3.2543606110395396</v>
      </c>
      <c r="W98" s="21">
        <f>IFERROR(('Tor Emp Adj'!W98/'Tor Emp Adj'!W$6)/('CAN LFS Emp'!W98/'CAN LFS Emp'!W$6),"n/a")</f>
        <v>2.2250449195345312</v>
      </c>
      <c r="X98" s="21">
        <f>IFERROR(('Tor Emp Adj'!X98/'Tor Emp Adj'!X$6)/('CAN LFS Emp'!X98/'CAN LFS Emp'!X$6),"n/a")</f>
        <v>1.8327606109338153</v>
      </c>
      <c r="Y98" s="21">
        <f>IFERROR(('Tor Emp Adj'!Y98/'Tor Emp Adj'!Y$6)/('CAN LFS Emp'!Y98/'CAN LFS Emp'!Y$6),"n/a")</f>
        <v>1.4803035894041758</v>
      </c>
    </row>
    <row r="99" spans="1:25" x14ac:dyDescent="0.25">
      <c r="A99" s="7" t="s">
        <v>93</v>
      </c>
      <c r="B99" s="7"/>
      <c r="C99" s="14">
        <v>4853</v>
      </c>
      <c r="D99" s="65">
        <f>IFERROR(('Tor Emp Adj'!D99/'Tor Emp Adj'!D$6)/('CAN LFS Emp'!D99/'CAN LFS Emp'!D$6),"n/a")</f>
        <v>0.88244710695241779</v>
      </c>
      <c r="E99" s="65">
        <f>IFERROR(('Tor Emp Adj'!E99/'Tor Emp Adj'!E$6)/('CAN LFS Emp'!E99/'CAN LFS Emp'!E$6),"n/a")</f>
        <v>1.5782155290268587</v>
      </c>
      <c r="F99" s="65">
        <f>IFERROR(('Tor Emp Adj'!F99/'Tor Emp Adj'!F$6)/('CAN LFS Emp'!F99/'CAN LFS Emp'!F$6),"n/a")</f>
        <v>1.4807709708283265</v>
      </c>
      <c r="G99" s="65">
        <f>IFERROR(('Tor Emp Adj'!G99/'Tor Emp Adj'!G$6)/('CAN LFS Emp'!G99/'CAN LFS Emp'!G$6),"n/a")</f>
        <v>2.2566992657154841</v>
      </c>
      <c r="H99" s="65">
        <f>IFERROR(('Tor Emp Adj'!H99/'Tor Emp Adj'!H$6)/('CAN LFS Emp'!H99/'CAN LFS Emp'!H$6),"n/a")</f>
        <v>1.6110684345727777</v>
      </c>
      <c r="I99" s="65">
        <f>IFERROR(('Tor Emp Adj'!I99/'Tor Emp Adj'!I$6)/('CAN LFS Emp'!I99/'CAN LFS Emp'!I$6),"n/a")</f>
        <v>1.2920541434323158</v>
      </c>
      <c r="J99" s="65">
        <f>IFERROR(('Tor Emp Adj'!J99/'Tor Emp Adj'!J$6)/('CAN LFS Emp'!J99/'CAN LFS Emp'!J$6),"n/a")</f>
        <v>1.0056628954779856</v>
      </c>
      <c r="K99" s="65">
        <f>IFERROR(('Tor Emp Adj'!K99/'Tor Emp Adj'!K$6)/('CAN LFS Emp'!K99/'CAN LFS Emp'!K$6),"n/a")</f>
        <v>1.3384374771176528</v>
      </c>
      <c r="L99" s="65">
        <f>IFERROR(('Tor Emp Adj'!L99/'Tor Emp Adj'!L$6)/('CAN LFS Emp'!L99/'CAN LFS Emp'!L$6),"n/a")</f>
        <v>1.5843108455978119</v>
      </c>
      <c r="M99" s="21">
        <f>IFERROR(('Tor Emp Adj'!M99/'Tor Emp Adj'!M$6)/('CAN LFS Emp'!M99/'CAN LFS Emp'!M$6),"n/a")</f>
        <v>1.8460363415414094</v>
      </c>
      <c r="N99" s="21">
        <f>IFERROR(('Tor Emp Adj'!N99/'Tor Emp Adj'!N$6)/('CAN LFS Emp'!N99/'CAN LFS Emp'!N$6),"n/a")</f>
        <v>1.5034993183583996</v>
      </c>
      <c r="O99" s="21">
        <f>IFERROR(('Tor Emp Adj'!O99/'Tor Emp Adj'!O$6)/('CAN LFS Emp'!O99/'CAN LFS Emp'!O$6),"n/a")</f>
        <v>1.2830203068710133</v>
      </c>
      <c r="P99" s="21">
        <f>IFERROR(('Tor Emp Adj'!P99/'Tor Emp Adj'!P$6)/('CAN LFS Emp'!P99/'CAN LFS Emp'!P$6),"n/a")</f>
        <v>1.9769005077147053</v>
      </c>
      <c r="Q99" s="21">
        <f>IFERROR(('Tor Emp Adj'!Q99/'Tor Emp Adj'!Q$6)/('CAN LFS Emp'!Q99/'CAN LFS Emp'!Q$6),"n/a")</f>
        <v>1.7822340064691415</v>
      </c>
      <c r="R99" s="21">
        <f>IFERROR(('Tor Emp Adj'!R99/'Tor Emp Adj'!R$6)/('CAN LFS Emp'!R99/'CAN LFS Emp'!R$6),"n/a")</f>
        <v>1.9421559270197852</v>
      </c>
      <c r="S99" s="21">
        <f>IFERROR(('Tor Emp Adj'!S99/'Tor Emp Adj'!S$6)/('CAN LFS Emp'!S99/'CAN LFS Emp'!S$6),"n/a")</f>
        <v>1.7095752684688783</v>
      </c>
      <c r="T99" s="21">
        <f>IFERROR(('Tor Emp Adj'!T99/'Tor Emp Adj'!T$6)/('CAN LFS Emp'!T99/'CAN LFS Emp'!T$6),"n/a")</f>
        <v>1.8955389096664228</v>
      </c>
      <c r="U99" s="21">
        <f>IFERROR(('Tor Emp Adj'!U99/'Tor Emp Adj'!U$6)/('CAN LFS Emp'!U99/'CAN LFS Emp'!U$6),"n/a")</f>
        <v>1.6558682546715084</v>
      </c>
      <c r="V99" s="21">
        <f>IFERROR(('Tor Emp Adj'!V99/'Tor Emp Adj'!V$6)/('CAN LFS Emp'!V99/'CAN LFS Emp'!V$6),"n/a")</f>
        <v>1.5705061569911281</v>
      </c>
      <c r="W99" s="21">
        <f>IFERROR(('Tor Emp Adj'!W99/'Tor Emp Adj'!W$6)/('CAN LFS Emp'!W99/'CAN LFS Emp'!W$6),"n/a")</f>
        <v>1.6580114311759322</v>
      </c>
      <c r="X99" s="21">
        <f>IFERROR(('Tor Emp Adj'!X99/'Tor Emp Adj'!X$6)/('CAN LFS Emp'!X99/'CAN LFS Emp'!X$6),"n/a")</f>
        <v>1.7453121090953994</v>
      </c>
      <c r="Y99" s="21">
        <f>IFERROR(('Tor Emp Adj'!Y99/'Tor Emp Adj'!Y$6)/('CAN LFS Emp'!Y99/'CAN LFS Emp'!Y$6),"n/a")</f>
        <v>2.6267879563926813</v>
      </c>
    </row>
    <row r="100" spans="1:25" x14ac:dyDescent="0.25">
      <c r="A100" s="8" t="s">
        <v>94</v>
      </c>
      <c r="B100" s="8"/>
      <c r="C100" s="15" t="s">
        <v>202</v>
      </c>
      <c r="D100" s="66">
        <f>IFERROR(('Tor Emp Adj'!D100/'Tor Emp Adj'!D$6)/('CAN LFS Emp'!D100/'CAN LFS Emp'!D$6),"n/a")</f>
        <v>0</v>
      </c>
      <c r="E100" s="66">
        <f>IFERROR(('Tor Emp Adj'!E100/'Tor Emp Adj'!E$6)/('CAN LFS Emp'!E100/'CAN LFS Emp'!E$6),"n/a")</f>
        <v>0.59521769059571128</v>
      </c>
      <c r="F100" s="66">
        <f>IFERROR(('Tor Emp Adj'!F100/'Tor Emp Adj'!F$6)/('CAN LFS Emp'!F100/'CAN LFS Emp'!F$6),"n/a")</f>
        <v>0</v>
      </c>
      <c r="G100" s="66">
        <f>IFERROR(('Tor Emp Adj'!G100/'Tor Emp Adj'!G$6)/('CAN LFS Emp'!G100/'CAN LFS Emp'!G$6),"n/a")</f>
        <v>0</v>
      </c>
      <c r="H100" s="66">
        <f>IFERROR(('Tor Emp Adj'!H100/'Tor Emp Adj'!H$6)/('CAN LFS Emp'!H100/'CAN LFS Emp'!H$6),"n/a")</f>
        <v>0</v>
      </c>
      <c r="I100" s="66">
        <f>IFERROR(('Tor Emp Adj'!I100/'Tor Emp Adj'!I$6)/('CAN LFS Emp'!I100/'CAN LFS Emp'!I$6),"n/a")</f>
        <v>0</v>
      </c>
      <c r="J100" s="66">
        <f>IFERROR(('Tor Emp Adj'!J100/'Tor Emp Adj'!J$6)/('CAN LFS Emp'!J100/'CAN LFS Emp'!J$6),"n/a")</f>
        <v>0</v>
      </c>
      <c r="K100" s="66">
        <f>IFERROR(('Tor Emp Adj'!K100/'Tor Emp Adj'!K$6)/('CAN LFS Emp'!K100/'CAN LFS Emp'!K$6),"n/a")</f>
        <v>0</v>
      </c>
      <c r="L100" s="66">
        <f>IFERROR(('Tor Emp Adj'!L100/'Tor Emp Adj'!L$6)/('CAN LFS Emp'!L100/'CAN LFS Emp'!L$6),"n/a")</f>
        <v>0</v>
      </c>
      <c r="M100" s="22">
        <f>IFERROR(('Tor Emp Adj'!M100/'Tor Emp Adj'!M$6)/('CAN LFS Emp'!M100/'CAN LFS Emp'!M$6),"n/a")</f>
        <v>0</v>
      </c>
      <c r="N100" s="22">
        <f>IFERROR(('Tor Emp Adj'!N100/'Tor Emp Adj'!N$6)/('CAN LFS Emp'!N100/'CAN LFS Emp'!N$6),"n/a")</f>
        <v>0.39357028732436444</v>
      </c>
      <c r="O100" s="22">
        <f>IFERROR(('Tor Emp Adj'!O100/'Tor Emp Adj'!O$6)/('CAN LFS Emp'!O100/'CAN LFS Emp'!O$6),"n/a")</f>
        <v>0.51948217559988719</v>
      </c>
      <c r="P100" s="22">
        <f>IFERROR(('Tor Emp Adj'!P100/'Tor Emp Adj'!P$6)/('CAN LFS Emp'!P100/'CAN LFS Emp'!P$6),"n/a")</f>
        <v>0.27210290344426646</v>
      </c>
      <c r="Q100" s="22">
        <f>IFERROR(('Tor Emp Adj'!Q100/'Tor Emp Adj'!Q$6)/('CAN LFS Emp'!Q100/'CAN LFS Emp'!Q$6),"n/a")</f>
        <v>0.36054107157284876</v>
      </c>
      <c r="R100" s="22">
        <f>IFERROR(('Tor Emp Adj'!R100/'Tor Emp Adj'!R$6)/('CAN LFS Emp'!R100/'CAN LFS Emp'!R$6),"n/a")</f>
        <v>0.26657441003991189</v>
      </c>
      <c r="S100" s="22">
        <f>IFERROR(('Tor Emp Adj'!S100/'Tor Emp Adj'!S$6)/('CAN LFS Emp'!S100/'CAN LFS Emp'!S$6),"n/a")</f>
        <v>0</v>
      </c>
      <c r="T100" s="22">
        <f>IFERROR(('Tor Emp Adj'!T100/'Tor Emp Adj'!T$6)/('CAN LFS Emp'!T100/'CAN LFS Emp'!T$6),"n/a")</f>
        <v>0.31649389490016655</v>
      </c>
      <c r="U100" s="22">
        <f>IFERROR(('Tor Emp Adj'!U100/'Tor Emp Adj'!U$6)/('CAN LFS Emp'!U100/'CAN LFS Emp'!U$6),"n/a")</f>
        <v>0</v>
      </c>
      <c r="V100" s="22">
        <f>IFERROR(('Tor Emp Adj'!V100/'Tor Emp Adj'!V$6)/('CAN LFS Emp'!V100/'CAN LFS Emp'!V$6),"n/a")</f>
        <v>0.31683939516748949</v>
      </c>
      <c r="W100" s="22">
        <f>IFERROR(('Tor Emp Adj'!W100/'Tor Emp Adj'!W$6)/('CAN LFS Emp'!W100/'CAN LFS Emp'!W$6),"n/a")</f>
        <v>0</v>
      </c>
      <c r="X100" s="22">
        <f>IFERROR(('Tor Emp Adj'!X100/'Tor Emp Adj'!X$6)/('CAN LFS Emp'!X100/'CAN LFS Emp'!X$6),"n/a")</f>
        <v>0.44939753181747066</v>
      </c>
      <c r="Y100" s="22">
        <f>IFERROR(('Tor Emp Adj'!Y100/'Tor Emp Adj'!Y$6)/('CAN LFS Emp'!Y100/'CAN LFS Emp'!Y$6),"n/a")</f>
        <v>0.29341221637523929</v>
      </c>
    </row>
    <row r="101" spans="1:25" x14ac:dyDescent="0.25">
      <c r="A101" s="6" t="s">
        <v>95</v>
      </c>
      <c r="B101" s="6"/>
      <c r="C101" s="14">
        <v>486</v>
      </c>
      <c r="D101" s="65">
        <f>IFERROR(('Tor Emp Adj'!D101/'Tor Emp Adj'!D$6)/('CAN LFS Emp'!D101/'CAN LFS Emp'!D$6),"n/a")</f>
        <v>0</v>
      </c>
      <c r="E101" s="65">
        <f>IFERROR(('Tor Emp Adj'!E101/'Tor Emp Adj'!E$6)/('CAN LFS Emp'!E101/'CAN LFS Emp'!E$6),"n/a")</f>
        <v>0</v>
      </c>
      <c r="F101" s="65">
        <f>IFERROR(('Tor Emp Adj'!F101/'Tor Emp Adj'!F$6)/('CAN LFS Emp'!F101/'CAN LFS Emp'!F$6),"n/a")</f>
        <v>0</v>
      </c>
      <c r="G101" s="65">
        <f>IFERROR(('Tor Emp Adj'!G101/'Tor Emp Adj'!G$6)/('CAN LFS Emp'!G101/'CAN LFS Emp'!G$6),"n/a")</f>
        <v>0</v>
      </c>
      <c r="H101" s="65">
        <f>IFERROR(('Tor Emp Adj'!H101/'Tor Emp Adj'!H$6)/('CAN LFS Emp'!H101/'CAN LFS Emp'!H$6),"n/a")</f>
        <v>0</v>
      </c>
      <c r="I101" s="65">
        <f>IFERROR(('Tor Emp Adj'!I101/'Tor Emp Adj'!I$6)/('CAN LFS Emp'!I101/'CAN LFS Emp'!I$6),"n/a")</f>
        <v>0</v>
      </c>
      <c r="J101" s="65">
        <f>IFERROR(('Tor Emp Adj'!J101/'Tor Emp Adj'!J$6)/('CAN LFS Emp'!J101/'CAN LFS Emp'!J$6),"n/a")</f>
        <v>0</v>
      </c>
      <c r="K101" s="65">
        <f>IFERROR(('Tor Emp Adj'!K101/'Tor Emp Adj'!K$6)/('CAN LFS Emp'!K101/'CAN LFS Emp'!K$6),"n/a")</f>
        <v>0</v>
      </c>
      <c r="L101" s="65">
        <f>IFERROR(('Tor Emp Adj'!L101/'Tor Emp Adj'!L$6)/('CAN LFS Emp'!L101/'CAN LFS Emp'!L$6),"n/a")</f>
        <v>0</v>
      </c>
      <c r="M101" s="21">
        <f>IFERROR(('Tor Emp Adj'!M101/'Tor Emp Adj'!M$6)/('CAN LFS Emp'!M101/'CAN LFS Emp'!M$6),"n/a")</f>
        <v>0</v>
      </c>
      <c r="N101" s="21">
        <f>IFERROR(('Tor Emp Adj'!N101/'Tor Emp Adj'!N$6)/('CAN LFS Emp'!N101/'CAN LFS Emp'!N$6),"n/a")</f>
        <v>0</v>
      </c>
      <c r="O101" s="21">
        <f>IFERROR(('Tor Emp Adj'!O101/'Tor Emp Adj'!O$6)/('CAN LFS Emp'!O101/'CAN LFS Emp'!O$6),"n/a")</f>
        <v>0</v>
      </c>
      <c r="P101" s="21">
        <f>IFERROR(('Tor Emp Adj'!P101/'Tor Emp Adj'!P$6)/('CAN LFS Emp'!P101/'CAN LFS Emp'!P$6),"n/a")</f>
        <v>0</v>
      </c>
      <c r="Q101" s="21">
        <f>IFERROR(('Tor Emp Adj'!Q101/'Tor Emp Adj'!Q$6)/('CAN LFS Emp'!Q101/'CAN LFS Emp'!Q$6),"n/a")</f>
        <v>0</v>
      </c>
      <c r="R101" s="21">
        <f>IFERROR(('Tor Emp Adj'!R101/'Tor Emp Adj'!R$6)/('CAN LFS Emp'!R101/'CAN LFS Emp'!R$6),"n/a")</f>
        <v>0</v>
      </c>
      <c r="S101" s="21">
        <f>IFERROR(('Tor Emp Adj'!S101/'Tor Emp Adj'!S$6)/('CAN LFS Emp'!S101/'CAN LFS Emp'!S$6),"n/a")</f>
        <v>0</v>
      </c>
      <c r="T101" s="21">
        <f>IFERROR(('Tor Emp Adj'!T101/'Tor Emp Adj'!T$6)/('CAN LFS Emp'!T101/'CAN LFS Emp'!T$6),"n/a")</f>
        <v>0</v>
      </c>
      <c r="U101" s="21">
        <f>IFERROR(('Tor Emp Adj'!U101/'Tor Emp Adj'!U$6)/('CAN LFS Emp'!U101/'CAN LFS Emp'!U$6),"n/a")</f>
        <v>0</v>
      </c>
      <c r="V101" s="21">
        <f>IFERROR(('Tor Emp Adj'!V101/'Tor Emp Adj'!V$6)/('CAN LFS Emp'!V101/'CAN LFS Emp'!V$6),"n/a")</f>
        <v>0</v>
      </c>
      <c r="W101" s="21">
        <f>IFERROR(('Tor Emp Adj'!W101/'Tor Emp Adj'!W$6)/('CAN LFS Emp'!W101/'CAN LFS Emp'!W$6),"n/a")</f>
        <v>0</v>
      </c>
      <c r="X101" s="21">
        <f>IFERROR(('Tor Emp Adj'!X101/'Tor Emp Adj'!X$6)/('CAN LFS Emp'!X101/'CAN LFS Emp'!X$6),"n/a")</f>
        <v>0</v>
      </c>
      <c r="Y101" s="21">
        <f>IFERROR(('Tor Emp Adj'!Y101/'Tor Emp Adj'!Y$6)/('CAN LFS Emp'!Y101/'CAN LFS Emp'!Y$6),"n/a")</f>
        <v>0</v>
      </c>
    </row>
    <row r="102" spans="1:25" x14ac:dyDescent="0.25">
      <c r="A102" s="6" t="s">
        <v>96</v>
      </c>
      <c r="B102" s="6"/>
      <c r="C102" s="14">
        <v>488</v>
      </c>
      <c r="D102" s="65">
        <f>IFERROR(('Tor Emp Adj'!D102/'Tor Emp Adj'!D$6)/('CAN LFS Emp'!D102/'CAN LFS Emp'!D$6),"n/a")</f>
        <v>0.75922290279251048</v>
      </c>
      <c r="E102" s="65">
        <f>IFERROR(('Tor Emp Adj'!E102/'Tor Emp Adj'!E$6)/('CAN LFS Emp'!E102/'CAN LFS Emp'!E$6),"n/a")</f>
        <v>0.88733426681644423</v>
      </c>
      <c r="F102" s="65">
        <f>IFERROR(('Tor Emp Adj'!F102/'Tor Emp Adj'!F$6)/('CAN LFS Emp'!F102/'CAN LFS Emp'!F$6),"n/a")</f>
        <v>0.74971922663895185</v>
      </c>
      <c r="G102" s="65">
        <f>IFERROR(('Tor Emp Adj'!G102/'Tor Emp Adj'!G$6)/('CAN LFS Emp'!G102/'CAN LFS Emp'!G$6),"n/a")</f>
        <v>0.5631539701723518</v>
      </c>
      <c r="H102" s="65">
        <f>IFERROR(('Tor Emp Adj'!H102/'Tor Emp Adj'!H$6)/('CAN LFS Emp'!H102/'CAN LFS Emp'!H$6),"n/a")</f>
        <v>0.58105735996870089</v>
      </c>
      <c r="I102" s="65">
        <f>IFERROR(('Tor Emp Adj'!I102/'Tor Emp Adj'!I$6)/('CAN LFS Emp'!I102/'CAN LFS Emp'!I$6),"n/a")</f>
        <v>0.80411225756069338</v>
      </c>
      <c r="J102" s="65">
        <f>IFERROR(('Tor Emp Adj'!J102/'Tor Emp Adj'!J$6)/('CAN LFS Emp'!J102/'CAN LFS Emp'!J$6),"n/a")</f>
        <v>0.73521989549770106</v>
      </c>
      <c r="K102" s="65">
        <f>IFERROR(('Tor Emp Adj'!K102/'Tor Emp Adj'!K$6)/('CAN LFS Emp'!K102/'CAN LFS Emp'!K$6),"n/a")</f>
        <v>0.59292595333571996</v>
      </c>
      <c r="L102" s="65">
        <f>IFERROR(('Tor Emp Adj'!L102/'Tor Emp Adj'!L$6)/('CAN LFS Emp'!L102/'CAN LFS Emp'!L$6),"n/a")</f>
        <v>0.34158675256799986</v>
      </c>
      <c r="M102" s="21">
        <f>IFERROR(('Tor Emp Adj'!M102/'Tor Emp Adj'!M$6)/('CAN LFS Emp'!M102/'CAN LFS Emp'!M$6),"n/a")</f>
        <v>0.54121546979359203</v>
      </c>
      <c r="N102" s="21">
        <f>IFERROR(('Tor Emp Adj'!N102/'Tor Emp Adj'!N$6)/('CAN LFS Emp'!N102/'CAN LFS Emp'!N$6),"n/a")</f>
        <v>0.34802954378935813</v>
      </c>
      <c r="O102" s="21">
        <f>IFERROR(('Tor Emp Adj'!O102/'Tor Emp Adj'!O$6)/('CAN LFS Emp'!O102/'CAN LFS Emp'!O$6),"n/a")</f>
        <v>0.31261178453460736</v>
      </c>
      <c r="P102" s="21">
        <f>IFERROR(('Tor Emp Adj'!P102/'Tor Emp Adj'!P$6)/('CAN LFS Emp'!P102/'CAN LFS Emp'!P$6),"n/a")</f>
        <v>0.35405247821073899</v>
      </c>
      <c r="Q102" s="21">
        <f>IFERROR(('Tor Emp Adj'!Q102/'Tor Emp Adj'!Q$6)/('CAN LFS Emp'!Q102/'CAN LFS Emp'!Q$6),"n/a")</f>
        <v>0.38215742304675826</v>
      </c>
      <c r="R102" s="21">
        <f>IFERROR(('Tor Emp Adj'!R102/'Tor Emp Adj'!R$6)/('CAN LFS Emp'!R102/'CAN LFS Emp'!R$6),"n/a")</f>
        <v>0.34536082237909277</v>
      </c>
      <c r="S102" s="21">
        <f>IFERROR(('Tor Emp Adj'!S102/'Tor Emp Adj'!S$6)/('CAN LFS Emp'!S102/'CAN LFS Emp'!S$6),"n/a")</f>
        <v>0.29527312091690761</v>
      </c>
      <c r="T102" s="21">
        <f>IFERROR(('Tor Emp Adj'!T102/'Tor Emp Adj'!T$6)/('CAN LFS Emp'!T102/'CAN LFS Emp'!T$6),"n/a")</f>
        <v>0.41186552933267767</v>
      </c>
      <c r="U102" s="21">
        <f>IFERROR(('Tor Emp Adj'!U102/'Tor Emp Adj'!U$6)/('CAN LFS Emp'!U102/'CAN LFS Emp'!U$6),"n/a")</f>
        <v>0.47117769107635954</v>
      </c>
      <c r="V102" s="21">
        <f>IFERROR(('Tor Emp Adj'!V102/'Tor Emp Adj'!V$6)/('CAN LFS Emp'!V102/'CAN LFS Emp'!V$6),"n/a")</f>
        <v>0.34086193330622483</v>
      </c>
      <c r="W102" s="21">
        <f>IFERROR(('Tor Emp Adj'!W102/'Tor Emp Adj'!W$6)/('CAN LFS Emp'!W102/'CAN LFS Emp'!W$6),"n/a")</f>
        <v>0.27609973014986522</v>
      </c>
      <c r="X102" s="21">
        <f>IFERROR(('Tor Emp Adj'!X102/'Tor Emp Adj'!X$6)/('CAN LFS Emp'!X102/'CAN LFS Emp'!X$6),"n/a")</f>
        <v>0.44759170956904237</v>
      </c>
      <c r="Y102" s="21">
        <f>IFERROR(('Tor Emp Adj'!Y102/'Tor Emp Adj'!Y$6)/('CAN LFS Emp'!Y102/'CAN LFS Emp'!Y$6),"n/a")</f>
        <v>0.2546659964467054</v>
      </c>
    </row>
    <row r="103" spans="1:25" x14ac:dyDescent="0.25">
      <c r="A103" s="6" t="s">
        <v>97</v>
      </c>
      <c r="B103" s="6"/>
      <c r="C103" s="14">
        <v>491</v>
      </c>
      <c r="D103" s="65">
        <f>IFERROR(('Tor Emp Adj'!D103/'Tor Emp Adj'!D$6)/('CAN LFS Emp'!D103/'CAN LFS Emp'!D$6),"n/a")</f>
        <v>1.0849038048192527</v>
      </c>
      <c r="E103" s="65">
        <f>IFERROR(('Tor Emp Adj'!E103/'Tor Emp Adj'!E$6)/('CAN LFS Emp'!E103/'CAN LFS Emp'!E$6),"n/a")</f>
        <v>0.78546546643762627</v>
      </c>
      <c r="F103" s="65">
        <f>IFERROR(('Tor Emp Adj'!F103/'Tor Emp Adj'!F$6)/('CAN LFS Emp'!F103/'CAN LFS Emp'!F$6),"n/a")</f>
        <v>0.74597788133833964</v>
      </c>
      <c r="G103" s="65">
        <f>IFERROR(('Tor Emp Adj'!G103/'Tor Emp Adj'!G$6)/('CAN LFS Emp'!G103/'CAN LFS Emp'!G$6),"n/a")</f>
        <v>0.93988911375302586</v>
      </c>
      <c r="H103" s="65">
        <f>IFERROR(('Tor Emp Adj'!H103/'Tor Emp Adj'!H$6)/('CAN LFS Emp'!H103/'CAN LFS Emp'!H$6),"n/a")</f>
        <v>0.87250315305020631</v>
      </c>
      <c r="I103" s="65">
        <f>IFERROR(('Tor Emp Adj'!I103/'Tor Emp Adj'!I$6)/('CAN LFS Emp'!I103/'CAN LFS Emp'!I$6),"n/a")</f>
        <v>1.269744202888321</v>
      </c>
      <c r="J103" s="65">
        <f>IFERROR(('Tor Emp Adj'!J103/'Tor Emp Adj'!J$6)/('CAN LFS Emp'!J103/'CAN LFS Emp'!J$6),"n/a")</f>
        <v>1.1645303034756178</v>
      </c>
      <c r="K103" s="65">
        <f>IFERROR(('Tor Emp Adj'!K103/'Tor Emp Adj'!K$6)/('CAN LFS Emp'!K103/'CAN LFS Emp'!K$6),"n/a")</f>
        <v>0.95496654853381457</v>
      </c>
      <c r="L103" s="65">
        <f>IFERROR(('Tor Emp Adj'!L103/'Tor Emp Adj'!L$6)/('CAN LFS Emp'!L103/'CAN LFS Emp'!L$6),"n/a")</f>
        <v>0.88500239280915405</v>
      </c>
      <c r="M103" s="21">
        <f>IFERROR(('Tor Emp Adj'!M103/'Tor Emp Adj'!M$6)/('CAN LFS Emp'!M103/'CAN LFS Emp'!M$6),"n/a")</f>
        <v>0.87766066986548186</v>
      </c>
      <c r="N103" s="21">
        <f>IFERROR(('Tor Emp Adj'!N103/'Tor Emp Adj'!N$6)/('CAN LFS Emp'!N103/'CAN LFS Emp'!N$6),"n/a")</f>
        <v>0.72230973979553259</v>
      </c>
      <c r="O103" s="21">
        <f>IFERROR(('Tor Emp Adj'!O103/'Tor Emp Adj'!O$6)/('CAN LFS Emp'!O103/'CAN LFS Emp'!O$6),"n/a")</f>
        <v>0.98095670413721003</v>
      </c>
      <c r="P103" s="21">
        <f>IFERROR(('Tor Emp Adj'!P103/'Tor Emp Adj'!P$6)/('CAN LFS Emp'!P103/'CAN LFS Emp'!P$6),"n/a")</f>
        <v>0.67416886873104909</v>
      </c>
      <c r="Q103" s="21">
        <f>IFERROR(('Tor Emp Adj'!Q103/'Tor Emp Adj'!Q$6)/('CAN LFS Emp'!Q103/'CAN LFS Emp'!Q$6),"n/a")</f>
        <v>1.1810241720604693</v>
      </c>
      <c r="R103" s="21">
        <f>IFERROR(('Tor Emp Adj'!R103/'Tor Emp Adj'!R$6)/('CAN LFS Emp'!R103/'CAN LFS Emp'!R$6),"n/a")</f>
        <v>0.83189848592246551</v>
      </c>
      <c r="S103" s="21">
        <f>IFERROR(('Tor Emp Adj'!S103/'Tor Emp Adj'!S$6)/('CAN LFS Emp'!S103/'CAN LFS Emp'!S$6),"n/a")</f>
        <v>1.0204900014676885</v>
      </c>
      <c r="T103" s="21">
        <f>IFERROR(('Tor Emp Adj'!T103/'Tor Emp Adj'!T$6)/('CAN LFS Emp'!T103/'CAN LFS Emp'!T$6),"n/a")</f>
        <v>0.66450728083287636</v>
      </c>
      <c r="U103" s="21">
        <f>IFERROR(('Tor Emp Adj'!U103/'Tor Emp Adj'!U$6)/('CAN LFS Emp'!U103/'CAN LFS Emp'!U$6),"n/a")</f>
        <v>0.67265563503326631</v>
      </c>
      <c r="V103" s="21">
        <f>IFERROR(('Tor Emp Adj'!V103/'Tor Emp Adj'!V$6)/('CAN LFS Emp'!V103/'CAN LFS Emp'!V$6),"n/a")</f>
        <v>0.72286044711466335</v>
      </c>
      <c r="W103" s="21">
        <f>IFERROR(('Tor Emp Adj'!W103/'Tor Emp Adj'!W$6)/('CAN LFS Emp'!W103/'CAN LFS Emp'!W$6),"n/a")</f>
        <v>0.85196886931387805</v>
      </c>
      <c r="X103" s="21">
        <f>IFERROR(('Tor Emp Adj'!X103/'Tor Emp Adj'!X$6)/('CAN LFS Emp'!X103/'CAN LFS Emp'!X$6),"n/a")</f>
        <v>0.62412568143025404</v>
      </c>
      <c r="Y103" s="21">
        <f>IFERROR(('Tor Emp Adj'!Y103/'Tor Emp Adj'!Y$6)/('CAN LFS Emp'!Y103/'CAN LFS Emp'!Y$6),"n/a")</f>
        <v>1.2041553552419391</v>
      </c>
    </row>
    <row r="104" spans="1:25" x14ac:dyDescent="0.25">
      <c r="A104" s="6" t="s">
        <v>98</v>
      </c>
      <c r="B104" s="6"/>
      <c r="C104" s="14">
        <v>492</v>
      </c>
      <c r="D104" s="65">
        <f>IFERROR(('Tor Emp Adj'!D104/'Tor Emp Adj'!D$6)/('CAN LFS Emp'!D104/'CAN LFS Emp'!D$6),"n/a")</f>
        <v>1.1581906514033051</v>
      </c>
      <c r="E104" s="65">
        <f>IFERROR(('Tor Emp Adj'!E104/'Tor Emp Adj'!E$6)/('CAN LFS Emp'!E104/'CAN LFS Emp'!E$6),"n/a")</f>
        <v>1.5425886529096171</v>
      </c>
      <c r="F104" s="65">
        <f>IFERROR(('Tor Emp Adj'!F104/'Tor Emp Adj'!F$6)/('CAN LFS Emp'!F104/'CAN LFS Emp'!F$6),"n/a")</f>
        <v>1.2403212524871001</v>
      </c>
      <c r="G104" s="65">
        <f>IFERROR(('Tor Emp Adj'!G104/'Tor Emp Adj'!G$6)/('CAN LFS Emp'!G104/'CAN LFS Emp'!G$6),"n/a")</f>
        <v>1.5154799376924137</v>
      </c>
      <c r="H104" s="65">
        <f>IFERROR(('Tor Emp Adj'!H104/'Tor Emp Adj'!H$6)/('CAN LFS Emp'!H104/'CAN LFS Emp'!H$6),"n/a")</f>
        <v>1.6015067989894904</v>
      </c>
      <c r="I104" s="65">
        <f>IFERROR(('Tor Emp Adj'!I104/'Tor Emp Adj'!I$6)/('CAN LFS Emp'!I104/'CAN LFS Emp'!I$6),"n/a")</f>
        <v>1.5910523428280772</v>
      </c>
      <c r="J104" s="65">
        <f>IFERROR(('Tor Emp Adj'!J104/'Tor Emp Adj'!J$6)/('CAN LFS Emp'!J104/'CAN LFS Emp'!J$6),"n/a")</f>
        <v>1.4630395289887317</v>
      </c>
      <c r="K104" s="65">
        <f>IFERROR(('Tor Emp Adj'!K104/'Tor Emp Adj'!K$6)/('CAN LFS Emp'!K104/'CAN LFS Emp'!K$6),"n/a")</f>
        <v>1.1062141578612441</v>
      </c>
      <c r="L104" s="65">
        <f>IFERROR(('Tor Emp Adj'!L104/'Tor Emp Adj'!L$6)/('CAN LFS Emp'!L104/'CAN LFS Emp'!L$6),"n/a")</f>
        <v>0.82811248795086922</v>
      </c>
      <c r="M104" s="21">
        <f>IFERROR(('Tor Emp Adj'!M104/'Tor Emp Adj'!M$6)/('CAN LFS Emp'!M104/'CAN LFS Emp'!M$6),"n/a")</f>
        <v>1.1873734070382329</v>
      </c>
      <c r="N104" s="21">
        <f>IFERROR(('Tor Emp Adj'!N104/'Tor Emp Adj'!N$6)/('CAN LFS Emp'!N104/'CAN LFS Emp'!N$6),"n/a")</f>
        <v>0.9618786158064806</v>
      </c>
      <c r="O104" s="21">
        <f>IFERROR(('Tor Emp Adj'!O104/'Tor Emp Adj'!O$6)/('CAN LFS Emp'!O104/'CAN LFS Emp'!O$6),"n/a")</f>
        <v>1.0865512351365796</v>
      </c>
      <c r="P104" s="21">
        <f>IFERROR(('Tor Emp Adj'!P104/'Tor Emp Adj'!P$6)/('CAN LFS Emp'!P104/'CAN LFS Emp'!P$6),"n/a")</f>
        <v>0.98231467830113406</v>
      </c>
      <c r="Q104" s="21">
        <f>IFERROR(('Tor Emp Adj'!Q104/'Tor Emp Adj'!Q$6)/('CAN LFS Emp'!Q104/'CAN LFS Emp'!Q$6),"n/a")</f>
        <v>1.1499915923845574</v>
      </c>
      <c r="R104" s="21">
        <f>IFERROR(('Tor Emp Adj'!R104/'Tor Emp Adj'!R$6)/('CAN LFS Emp'!R104/'CAN LFS Emp'!R$6),"n/a")</f>
        <v>0.97808544884348736</v>
      </c>
      <c r="S104" s="21">
        <f>IFERROR(('Tor Emp Adj'!S104/'Tor Emp Adj'!S$6)/('CAN LFS Emp'!S104/'CAN LFS Emp'!S$6),"n/a")</f>
        <v>0.94039243191665112</v>
      </c>
      <c r="T104" s="21">
        <f>IFERROR(('Tor Emp Adj'!T104/'Tor Emp Adj'!T$6)/('CAN LFS Emp'!T104/'CAN LFS Emp'!T$6),"n/a")</f>
        <v>1.1116495426453568</v>
      </c>
      <c r="U104" s="21">
        <f>IFERROR(('Tor Emp Adj'!U104/'Tor Emp Adj'!U$6)/('CAN LFS Emp'!U104/'CAN LFS Emp'!U$6),"n/a")</f>
        <v>0.97989022376785329</v>
      </c>
      <c r="V104" s="21">
        <f>IFERROR(('Tor Emp Adj'!V104/'Tor Emp Adj'!V$6)/('CAN LFS Emp'!V104/'CAN LFS Emp'!V$6),"n/a")</f>
        <v>1.1125218433878963</v>
      </c>
      <c r="W104" s="21">
        <f>IFERROR(('Tor Emp Adj'!W104/'Tor Emp Adj'!W$6)/('CAN LFS Emp'!W104/'CAN LFS Emp'!W$6),"n/a")</f>
        <v>0.7821292927404061</v>
      </c>
      <c r="X104" s="21">
        <f>IFERROR(('Tor Emp Adj'!X104/'Tor Emp Adj'!X$6)/('CAN LFS Emp'!X104/'CAN LFS Emp'!X$6),"n/a")</f>
        <v>0.504332151457349</v>
      </c>
      <c r="Y104" s="21">
        <f>IFERROR(('Tor Emp Adj'!Y104/'Tor Emp Adj'!Y$6)/('CAN LFS Emp'!Y104/'CAN LFS Emp'!Y$6),"n/a")</f>
        <v>0.79869401938030771</v>
      </c>
    </row>
    <row r="105" spans="1:25" x14ac:dyDescent="0.25">
      <c r="A105" s="6" t="s">
        <v>99</v>
      </c>
      <c r="B105" s="6"/>
      <c r="C105" s="14">
        <v>493</v>
      </c>
      <c r="D105" s="65">
        <f>IFERROR(('Tor Emp Adj'!D105/'Tor Emp Adj'!D$6)/('CAN LFS Emp'!D105/'CAN LFS Emp'!D$6),"n/a")</f>
        <v>1.3208746852646038</v>
      </c>
      <c r="E105" s="65">
        <f>IFERROR(('Tor Emp Adj'!E105/'Tor Emp Adj'!E$6)/('CAN LFS Emp'!E105/'CAN LFS Emp'!E$6),"n/a")</f>
        <v>0.79629287536407833</v>
      </c>
      <c r="F105" s="65">
        <f>IFERROR(('Tor Emp Adj'!F105/'Tor Emp Adj'!F$6)/('CAN LFS Emp'!F105/'CAN LFS Emp'!F$6),"n/a")</f>
        <v>0.83115580689299762</v>
      </c>
      <c r="G105" s="65">
        <f>IFERROR(('Tor Emp Adj'!G105/'Tor Emp Adj'!G$6)/('CAN LFS Emp'!G105/'CAN LFS Emp'!G$6),"n/a")</f>
        <v>1.3795346136730264</v>
      </c>
      <c r="H105" s="65">
        <f>IFERROR(('Tor Emp Adj'!H105/'Tor Emp Adj'!H$6)/('CAN LFS Emp'!H105/'CAN LFS Emp'!H$6),"n/a")</f>
        <v>0.79940183839410517</v>
      </c>
      <c r="I105" s="65">
        <f>IFERROR(('Tor Emp Adj'!I105/'Tor Emp Adj'!I$6)/('CAN LFS Emp'!I105/'CAN LFS Emp'!I$6),"n/a")</f>
        <v>1.3198253000261808</v>
      </c>
      <c r="J105" s="65">
        <f>IFERROR(('Tor Emp Adj'!J105/'Tor Emp Adj'!J$6)/('CAN LFS Emp'!J105/'CAN LFS Emp'!J$6),"n/a")</f>
        <v>1.3035039195804807</v>
      </c>
      <c r="K105" s="65">
        <f>IFERROR(('Tor Emp Adj'!K105/'Tor Emp Adj'!K$6)/('CAN LFS Emp'!K105/'CAN LFS Emp'!K$6),"n/a")</f>
        <v>0.96864745488115112</v>
      </c>
      <c r="L105" s="65">
        <f>IFERROR(('Tor Emp Adj'!L105/'Tor Emp Adj'!L$6)/('CAN LFS Emp'!L105/'CAN LFS Emp'!L$6),"n/a")</f>
        <v>1.0055403102795075</v>
      </c>
      <c r="M105" s="21">
        <f>IFERROR(('Tor Emp Adj'!M105/'Tor Emp Adj'!M$6)/('CAN LFS Emp'!M105/'CAN LFS Emp'!M$6),"n/a")</f>
        <v>0.79734921048988261</v>
      </c>
      <c r="N105" s="21">
        <f>IFERROR(('Tor Emp Adj'!N105/'Tor Emp Adj'!N$6)/('CAN LFS Emp'!N105/'CAN LFS Emp'!N$6),"n/a")</f>
        <v>0.92470712507145847</v>
      </c>
      <c r="O105" s="21">
        <f>IFERROR(('Tor Emp Adj'!O105/'Tor Emp Adj'!O$6)/('CAN LFS Emp'!O105/'CAN LFS Emp'!O$6),"n/a")</f>
        <v>0.74806168019791008</v>
      </c>
      <c r="P105" s="21">
        <f>IFERROR(('Tor Emp Adj'!P105/'Tor Emp Adj'!P$6)/('CAN LFS Emp'!P105/'CAN LFS Emp'!P$6),"n/a")</f>
        <v>1.198083828587676</v>
      </c>
      <c r="Q105" s="21">
        <f>IFERROR(('Tor Emp Adj'!Q105/'Tor Emp Adj'!Q$6)/('CAN LFS Emp'!Q105/'CAN LFS Emp'!Q$6),"n/a")</f>
        <v>0.57528483743075531</v>
      </c>
      <c r="R105" s="21">
        <f>IFERROR(('Tor Emp Adj'!R105/'Tor Emp Adj'!R$6)/('CAN LFS Emp'!R105/'CAN LFS Emp'!R$6),"n/a")</f>
        <v>0.63839557126770274</v>
      </c>
      <c r="S105" s="21">
        <f>IFERROR(('Tor Emp Adj'!S105/'Tor Emp Adj'!S$6)/('CAN LFS Emp'!S105/'CAN LFS Emp'!S$6),"n/a")</f>
        <v>0.60464330542485889</v>
      </c>
      <c r="T105" s="21">
        <f>IFERROR(('Tor Emp Adj'!T105/'Tor Emp Adj'!T$6)/('CAN LFS Emp'!T105/'CAN LFS Emp'!T$6),"n/a")</f>
        <v>0.2421252937074162</v>
      </c>
      <c r="U105" s="21">
        <f>IFERROR(('Tor Emp Adj'!U105/'Tor Emp Adj'!U$6)/('CAN LFS Emp'!U105/'CAN LFS Emp'!U$6),"n/a")</f>
        <v>0.8471070051850812</v>
      </c>
      <c r="V105" s="21">
        <f>IFERROR(('Tor Emp Adj'!V105/'Tor Emp Adj'!V$6)/('CAN LFS Emp'!V105/'CAN LFS Emp'!V$6),"n/a")</f>
        <v>0.38895754595951587</v>
      </c>
      <c r="W105" s="21">
        <f>IFERROR(('Tor Emp Adj'!W105/'Tor Emp Adj'!W$6)/('CAN LFS Emp'!W105/'CAN LFS Emp'!W$6),"n/a")</f>
        <v>0.28487335679085479</v>
      </c>
      <c r="X105" s="21">
        <f>IFERROR(('Tor Emp Adj'!X105/'Tor Emp Adj'!X$6)/('CAN LFS Emp'!X105/'CAN LFS Emp'!X$6),"n/a")</f>
        <v>0.4179568491875888</v>
      </c>
      <c r="Y105" s="21">
        <f>IFERROR(('Tor Emp Adj'!Y105/'Tor Emp Adj'!Y$6)/('CAN LFS Emp'!Y105/'CAN LFS Emp'!Y$6),"n/a")</f>
        <v>0.96768252177527858</v>
      </c>
    </row>
    <row r="106" spans="1:25" x14ac:dyDescent="0.25">
      <c r="A106" s="5" t="s">
        <v>100</v>
      </c>
      <c r="B106" s="5"/>
      <c r="C106" s="13">
        <v>51</v>
      </c>
      <c r="D106" s="64">
        <f>IFERROR(('Tor Emp Adj'!D106/'Tor Emp Adj'!D$6)/('CAN LFS Emp'!D106/'CAN LFS Emp'!D$6),"n/a")</f>
        <v>1.6604516675959873</v>
      </c>
      <c r="E106" s="64">
        <f>IFERROR(('Tor Emp Adj'!E106/'Tor Emp Adj'!E$6)/('CAN LFS Emp'!E106/'CAN LFS Emp'!E$6),"n/a")</f>
        <v>1.5054147010925676</v>
      </c>
      <c r="F106" s="64">
        <f>IFERROR(('Tor Emp Adj'!F106/'Tor Emp Adj'!F$6)/('CAN LFS Emp'!F106/'CAN LFS Emp'!F$6),"n/a")</f>
        <v>1.7001118669954378</v>
      </c>
      <c r="G106" s="64">
        <f>IFERROR(('Tor Emp Adj'!G106/'Tor Emp Adj'!G$6)/('CAN LFS Emp'!G106/'CAN LFS Emp'!G$6),"n/a")</f>
        <v>1.6571527131162254</v>
      </c>
      <c r="H106" s="64">
        <f>IFERROR(('Tor Emp Adj'!H106/'Tor Emp Adj'!H$6)/('CAN LFS Emp'!H106/'CAN LFS Emp'!H$6),"n/a")</f>
        <v>1.7328529623452653</v>
      </c>
      <c r="I106" s="64">
        <f>IFERROR(('Tor Emp Adj'!I106/'Tor Emp Adj'!I$6)/('CAN LFS Emp'!I106/'CAN LFS Emp'!I$6),"n/a")</f>
        <v>1.5804673078161193</v>
      </c>
      <c r="J106" s="64">
        <f>IFERROR(('Tor Emp Adj'!J106/'Tor Emp Adj'!J$6)/('CAN LFS Emp'!J106/'CAN LFS Emp'!J$6),"n/a")</f>
        <v>1.6954613806549139</v>
      </c>
      <c r="K106" s="64">
        <f>IFERROR(('Tor Emp Adj'!K106/'Tor Emp Adj'!K$6)/('CAN LFS Emp'!K106/'CAN LFS Emp'!K$6),"n/a")</f>
        <v>1.770542693081973</v>
      </c>
      <c r="L106" s="64">
        <f>IFERROR(('Tor Emp Adj'!L106/'Tor Emp Adj'!L$6)/('CAN LFS Emp'!L106/'CAN LFS Emp'!L$6),"n/a")</f>
        <v>1.9513309392133196</v>
      </c>
      <c r="M106" s="20">
        <f>IFERROR(('Tor Emp Adj'!M106/'Tor Emp Adj'!M$6)/('CAN LFS Emp'!M106/'CAN LFS Emp'!M$6),"n/a")</f>
        <v>1.9749037969369545</v>
      </c>
      <c r="N106" s="20">
        <f>IFERROR(('Tor Emp Adj'!N106/'Tor Emp Adj'!N$6)/('CAN LFS Emp'!N106/'CAN LFS Emp'!N$6),"n/a")</f>
        <v>1.9525664926867428</v>
      </c>
      <c r="O106" s="20">
        <f>IFERROR(('Tor Emp Adj'!O106/'Tor Emp Adj'!O$6)/('CAN LFS Emp'!O106/'CAN LFS Emp'!O$6),"n/a")</f>
        <v>1.9693122050072502</v>
      </c>
      <c r="P106" s="20">
        <f>IFERROR(('Tor Emp Adj'!P106/'Tor Emp Adj'!P$6)/('CAN LFS Emp'!P106/'CAN LFS Emp'!P$6),"n/a")</f>
        <v>2.34018600128603</v>
      </c>
      <c r="Q106" s="20">
        <f>IFERROR(('Tor Emp Adj'!Q106/'Tor Emp Adj'!Q$6)/('CAN LFS Emp'!Q106/'CAN LFS Emp'!Q$6),"n/a")</f>
        <v>1.979737202019574</v>
      </c>
      <c r="R106" s="20">
        <f>IFERROR(('Tor Emp Adj'!R106/'Tor Emp Adj'!R$6)/('CAN LFS Emp'!R106/'CAN LFS Emp'!R$6),"n/a")</f>
        <v>2.1922509685100553</v>
      </c>
      <c r="S106" s="20">
        <f>IFERROR(('Tor Emp Adj'!S106/'Tor Emp Adj'!S$6)/('CAN LFS Emp'!S106/'CAN LFS Emp'!S$6),"n/a")</f>
        <v>1.8484386154344625</v>
      </c>
      <c r="T106" s="20">
        <f>IFERROR(('Tor Emp Adj'!T106/'Tor Emp Adj'!T$6)/('CAN LFS Emp'!T106/'CAN LFS Emp'!T$6),"n/a")</f>
        <v>1.9163235851529776</v>
      </c>
      <c r="U106" s="20">
        <f>IFERROR(('Tor Emp Adj'!U106/'Tor Emp Adj'!U$6)/('CAN LFS Emp'!U106/'CAN LFS Emp'!U$6),"n/a")</f>
        <v>1.8050413252945141</v>
      </c>
      <c r="V106" s="20">
        <f>IFERROR(('Tor Emp Adj'!V106/'Tor Emp Adj'!V$6)/('CAN LFS Emp'!V106/'CAN LFS Emp'!V$6),"n/a")</f>
        <v>1.9319689887080225</v>
      </c>
      <c r="W106" s="20">
        <f>IFERROR(('Tor Emp Adj'!W106/'Tor Emp Adj'!W$6)/('CAN LFS Emp'!W106/'CAN LFS Emp'!W$6),"n/a")</f>
        <v>1.7463767596501956</v>
      </c>
      <c r="X106" s="20">
        <f>IFERROR(('Tor Emp Adj'!X106/'Tor Emp Adj'!X$6)/('CAN LFS Emp'!X106/'CAN LFS Emp'!X$6),"n/a")</f>
        <v>1.9428320739262288</v>
      </c>
      <c r="Y106" s="20">
        <f>IFERROR(('Tor Emp Adj'!Y106/'Tor Emp Adj'!Y$6)/('CAN LFS Emp'!Y106/'CAN LFS Emp'!Y$6),"n/a")</f>
        <v>1.7383459449274887</v>
      </c>
    </row>
    <row r="107" spans="1:25" x14ac:dyDescent="0.25">
      <c r="A107" s="6" t="s">
        <v>101</v>
      </c>
      <c r="B107" s="6"/>
      <c r="C107" s="14">
        <v>511</v>
      </c>
      <c r="D107" s="65">
        <f>IFERROR(('Tor Emp Adj'!D107/'Tor Emp Adj'!D$6)/('CAN LFS Emp'!D107/'CAN LFS Emp'!D$6),"n/a")</f>
        <v>1.9243316335610707</v>
      </c>
      <c r="E107" s="65">
        <f>IFERROR(('Tor Emp Adj'!E107/'Tor Emp Adj'!E$6)/('CAN LFS Emp'!E107/'CAN LFS Emp'!E$6),"n/a")</f>
        <v>1.3606185063361096</v>
      </c>
      <c r="F107" s="65">
        <f>IFERROR(('Tor Emp Adj'!F107/'Tor Emp Adj'!F$6)/('CAN LFS Emp'!F107/'CAN LFS Emp'!F$6),"n/a")</f>
        <v>1.8533172918903298</v>
      </c>
      <c r="G107" s="65">
        <f>IFERROR(('Tor Emp Adj'!G107/'Tor Emp Adj'!G$6)/('CAN LFS Emp'!G107/'CAN LFS Emp'!G$6),"n/a")</f>
        <v>1.9823060447134653</v>
      </c>
      <c r="H107" s="65">
        <f>IFERROR(('Tor Emp Adj'!H107/'Tor Emp Adj'!H$6)/('CAN LFS Emp'!H107/'CAN LFS Emp'!H$6),"n/a")</f>
        <v>1.4967618590667782</v>
      </c>
      <c r="I107" s="65">
        <f>IFERROR(('Tor Emp Adj'!I107/'Tor Emp Adj'!I$6)/('CAN LFS Emp'!I107/'CAN LFS Emp'!I$6),"n/a")</f>
        <v>1.4096431857193168</v>
      </c>
      <c r="J107" s="65">
        <f>IFERROR(('Tor Emp Adj'!J107/'Tor Emp Adj'!J$6)/('CAN LFS Emp'!J107/'CAN LFS Emp'!J$6),"n/a")</f>
        <v>1.6691291118848404</v>
      </c>
      <c r="K107" s="65">
        <f>IFERROR(('Tor Emp Adj'!K107/'Tor Emp Adj'!K$6)/('CAN LFS Emp'!K107/'CAN LFS Emp'!K$6),"n/a")</f>
        <v>1.6274917531986852</v>
      </c>
      <c r="L107" s="65">
        <f>IFERROR(('Tor Emp Adj'!L107/'Tor Emp Adj'!L$6)/('CAN LFS Emp'!L107/'CAN LFS Emp'!L$6),"n/a")</f>
        <v>1.5926070990448864</v>
      </c>
      <c r="M107" s="21">
        <f>IFERROR(('Tor Emp Adj'!M107/'Tor Emp Adj'!M$6)/('CAN LFS Emp'!M107/'CAN LFS Emp'!M$6),"n/a")</f>
        <v>1.6524142021767574</v>
      </c>
      <c r="N107" s="21">
        <f>IFERROR(('Tor Emp Adj'!N107/'Tor Emp Adj'!N$6)/('CAN LFS Emp'!N107/'CAN LFS Emp'!N$6),"n/a")</f>
        <v>1.7792944658055889</v>
      </c>
      <c r="O107" s="21">
        <f>IFERROR(('Tor Emp Adj'!O107/'Tor Emp Adj'!O$6)/('CAN LFS Emp'!O107/'CAN LFS Emp'!O$6),"n/a")</f>
        <v>1.4321359607252588</v>
      </c>
      <c r="P107" s="21">
        <f>IFERROR(('Tor Emp Adj'!P107/'Tor Emp Adj'!P$6)/('CAN LFS Emp'!P107/'CAN LFS Emp'!P$6),"n/a")</f>
        <v>2.1788326173345518</v>
      </c>
      <c r="Q107" s="21">
        <f>IFERROR(('Tor Emp Adj'!Q107/'Tor Emp Adj'!Q$6)/('CAN LFS Emp'!Q107/'CAN LFS Emp'!Q$6),"n/a")</f>
        <v>2.2738363138366031</v>
      </c>
      <c r="R107" s="21">
        <f>IFERROR(('Tor Emp Adj'!R107/'Tor Emp Adj'!R$6)/('CAN LFS Emp'!R107/'CAN LFS Emp'!R$6),"n/a")</f>
        <v>1.7767607132632746</v>
      </c>
      <c r="S107" s="21">
        <f>IFERROR(('Tor Emp Adj'!S107/'Tor Emp Adj'!S$6)/('CAN LFS Emp'!S107/'CAN LFS Emp'!S$6),"n/a")</f>
        <v>1.8439240900226577</v>
      </c>
      <c r="T107" s="21">
        <f>IFERROR(('Tor Emp Adj'!T107/'Tor Emp Adj'!T$6)/('CAN LFS Emp'!T107/'CAN LFS Emp'!T$6),"n/a")</f>
        <v>1.689739949556234</v>
      </c>
      <c r="U107" s="21">
        <f>IFERROR(('Tor Emp Adj'!U107/'Tor Emp Adj'!U$6)/('CAN LFS Emp'!U107/'CAN LFS Emp'!U$6),"n/a")</f>
        <v>1.8967477752650059</v>
      </c>
      <c r="V107" s="21">
        <f>IFERROR(('Tor Emp Adj'!V107/'Tor Emp Adj'!V$6)/('CAN LFS Emp'!V107/'CAN LFS Emp'!V$6),"n/a")</f>
        <v>2.1081549241853503</v>
      </c>
      <c r="W107" s="21">
        <f>IFERROR(('Tor Emp Adj'!W107/'Tor Emp Adj'!W$6)/('CAN LFS Emp'!W107/'CAN LFS Emp'!W$6),"n/a")</f>
        <v>1.4037108525172453</v>
      </c>
      <c r="X107" s="21">
        <f>IFERROR(('Tor Emp Adj'!X107/'Tor Emp Adj'!X$6)/('CAN LFS Emp'!X107/'CAN LFS Emp'!X$6),"n/a")</f>
        <v>2.168311956185474</v>
      </c>
      <c r="Y107" s="21">
        <f>IFERROR(('Tor Emp Adj'!Y107/'Tor Emp Adj'!Y$6)/('CAN LFS Emp'!Y107/'CAN LFS Emp'!Y$6),"n/a")</f>
        <v>1.5260342962933346</v>
      </c>
    </row>
    <row r="108" spans="1:25" x14ac:dyDescent="0.25">
      <c r="A108" s="7" t="s">
        <v>102</v>
      </c>
      <c r="B108" s="7"/>
      <c r="C108" s="14">
        <v>5111</v>
      </c>
      <c r="D108" s="65">
        <f>IFERROR(('Tor Emp Adj'!D108/'Tor Emp Adj'!D$6)/('CAN LFS Emp'!D108/'CAN LFS Emp'!D$6),"n/a")</f>
        <v>1.9086992600451331</v>
      </c>
      <c r="E108" s="65">
        <f>IFERROR(('Tor Emp Adj'!E108/'Tor Emp Adj'!E$6)/('CAN LFS Emp'!E108/'CAN LFS Emp'!E$6),"n/a")</f>
        <v>1.3770995013199467</v>
      </c>
      <c r="F108" s="65">
        <f>IFERROR(('Tor Emp Adj'!F108/'Tor Emp Adj'!F$6)/('CAN LFS Emp'!F108/'CAN LFS Emp'!F$6),"n/a")</f>
        <v>1.8391950937778871</v>
      </c>
      <c r="G108" s="65">
        <f>IFERROR(('Tor Emp Adj'!G108/'Tor Emp Adj'!G$6)/('CAN LFS Emp'!G108/'CAN LFS Emp'!G$6),"n/a")</f>
        <v>2.0623233076067389</v>
      </c>
      <c r="H108" s="65">
        <f>IFERROR(('Tor Emp Adj'!H108/'Tor Emp Adj'!H$6)/('CAN LFS Emp'!H108/'CAN LFS Emp'!H$6),"n/a")</f>
        <v>1.5021723073050777</v>
      </c>
      <c r="I108" s="65">
        <f>IFERROR(('Tor Emp Adj'!I108/'Tor Emp Adj'!I$6)/('CAN LFS Emp'!I108/'CAN LFS Emp'!I$6),"n/a")</f>
        <v>1.3398942194064747</v>
      </c>
      <c r="J108" s="65">
        <f>IFERROR(('Tor Emp Adj'!J108/'Tor Emp Adj'!J$6)/('CAN LFS Emp'!J108/'CAN LFS Emp'!J$6),"n/a")</f>
        <v>1.6495135719602056</v>
      </c>
      <c r="K108" s="65">
        <f>IFERROR(('Tor Emp Adj'!K108/'Tor Emp Adj'!K$6)/('CAN LFS Emp'!K108/'CAN LFS Emp'!K$6),"n/a")</f>
        <v>1.6898323204431192</v>
      </c>
      <c r="L108" s="65">
        <f>IFERROR(('Tor Emp Adj'!L108/'Tor Emp Adj'!L$6)/('CAN LFS Emp'!L108/'CAN LFS Emp'!L$6),"n/a")</f>
        <v>1.6384770711914174</v>
      </c>
      <c r="M108" s="21">
        <f>IFERROR(('Tor Emp Adj'!M108/'Tor Emp Adj'!M$6)/('CAN LFS Emp'!M108/'CAN LFS Emp'!M$6),"n/a")</f>
        <v>1.9336887056553129</v>
      </c>
      <c r="N108" s="21">
        <f>IFERROR(('Tor Emp Adj'!N108/'Tor Emp Adj'!N$6)/('CAN LFS Emp'!N108/'CAN LFS Emp'!N$6),"n/a")</f>
        <v>2.1401653888705532</v>
      </c>
      <c r="O108" s="21">
        <f>IFERROR(('Tor Emp Adj'!O108/'Tor Emp Adj'!O$6)/('CAN LFS Emp'!O108/'CAN LFS Emp'!O$6),"n/a")</f>
        <v>1.7136889535606565</v>
      </c>
      <c r="P108" s="21">
        <f>IFERROR(('Tor Emp Adj'!P108/'Tor Emp Adj'!P$6)/('CAN LFS Emp'!P108/'CAN LFS Emp'!P$6),"n/a")</f>
        <v>2.5595347376998574</v>
      </c>
      <c r="Q108" s="21">
        <f>IFERROR(('Tor Emp Adj'!Q108/'Tor Emp Adj'!Q$6)/('CAN LFS Emp'!Q108/'CAN LFS Emp'!Q$6),"n/a")</f>
        <v>2.6660120453696705</v>
      </c>
      <c r="R108" s="21">
        <f>IFERROR(('Tor Emp Adj'!R108/'Tor Emp Adj'!R$6)/('CAN LFS Emp'!R108/'CAN LFS Emp'!R$6),"n/a")</f>
        <v>1.9167071711977921</v>
      </c>
      <c r="S108" s="21">
        <f>IFERROR(('Tor Emp Adj'!S108/'Tor Emp Adj'!S$6)/('CAN LFS Emp'!S108/'CAN LFS Emp'!S$6),"n/a")</f>
        <v>2.1444706363877564</v>
      </c>
      <c r="T108" s="21">
        <f>IFERROR(('Tor Emp Adj'!T108/'Tor Emp Adj'!T$6)/('CAN LFS Emp'!T108/'CAN LFS Emp'!T$6),"n/a")</f>
        <v>2.0128470904540818</v>
      </c>
      <c r="U108" s="21">
        <f>IFERROR(('Tor Emp Adj'!U108/'Tor Emp Adj'!U$6)/('CAN LFS Emp'!U108/'CAN LFS Emp'!U$6),"n/a")</f>
        <v>2.0626478400928216</v>
      </c>
      <c r="V108" s="21">
        <f>IFERROR(('Tor Emp Adj'!V108/'Tor Emp Adj'!V$6)/('CAN LFS Emp'!V108/'CAN LFS Emp'!V$6),"n/a")</f>
        <v>2.0420412961671781</v>
      </c>
      <c r="W108" s="21">
        <f>IFERROR(('Tor Emp Adj'!W108/'Tor Emp Adj'!W$6)/('CAN LFS Emp'!W108/'CAN LFS Emp'!W$6),"n/a")</f>
        <v>1.3431977291194608</v>
      </c>
      <c r="X108" s="21">
        <f>IFERROR(('Tor Emp Adj'!X108/'Tor Emp Adj'!X$6)/('CAN LFS Emp'!X108/'CAN LFS Emp'!X$6),"n/a")</f>
        <v>2.7492333272733633</v>
      </c>
      <c r="Y108" s="21">
        <f>IFERROR(('Tor Emp Adj'!Y108/'Tor Emp Adj'!Y$6)/('CAN LFS Emp'!Y108/'CAN LFS Emp'!Y$6),"n/a")</f>
        <v>1.8714509118854354</v>
      </c>
    </row>
    <row r="109" spans="1:25" x14ac:dyDescent="0.25">
      <c r="A109" s="7" t="s">
        <v>103</v>
      </c>
      <c r="B109" s="7"/>
      <c r="C109" s="14">
        <v>5112</v>
      </c>
      <c r="D109" s="65" t="str">
        <f>IFERROR(('Tor Emp Adj'!D109/'Tor Emp Adj'!D$6)/('CAN LFS Emp'!D109/'CAN LFS Emp'!D$6),"n/a")</f>
        <v>n/a</v>
      </c>
      <c r="E109" s="65" t="str">
        <f>IFERROR(('Tor Emp Adj'!E109/'Tor Emp Adj'!E$6)/('CAN LFS Emp'!E109/'CAN LFS Emp'!E$6),"n/a")</f>
        <v>n/a</v>
      </c>
      <c r="F109" s="65">
        <f>IFERROR(('Tor Emp Adj'!F109/'Tor Emp Adj'!F$6)/('CAN LFS Emp'!F109/'CAN LFS Emp'!F$6),"n/a")</f>
        <v>0</v>
      </c>
      <c r="G109" s="65">
        <f>IFERROR(('Tor Emp Adj'!G109/'Tor Emp Adj'!G$6)/('CAN LFS Emp'!G109/'CAN LFS Emp'!G$6),"n/a")</f>
        <v>0</v>
      </c>
      <c r="H109" s="65">
        <f>IFERROR(('Tor Emp Adj'!H109/'Tor Emp Adj'!H$6)/('CAN LFS Emp'!H109/'CAN LFS Emp'!H$6),"n/a")</f>
        <v>0</v>
      </c>
      <c r="I109" s="65">
        <f>IFERROR(('Tor Emp Adj'!I109/'Tor Emp Adj'!I$6)/('CAN LFS Emp'!I109/'CAN LFS Emp'!I$6),"n/a")</f>
        <v>0</v>
      </c>
      <c r="J109" s="65">
        <f>IFERROR(('Tor Emp Adj'!J109/'Tor Emp Adj'!J$6)/('CAN LFS Emp'!J109/'CAN LFS Emp'!J$6),"n/a")</f>
        <v>1.8363234946598468</v>
      </c>
      <c r="K109" s="65">
        <f>IFERROR(('Tor Emp Adj'!K109/'Tor Emp Adj'!K$6)/('CAN LFS Emp'!K109/'CAN LFS Emp'!K$6),"n/a")</f>
        <v>0</v>
      </c>
      <c r="L109" s="65">
        <f>IFERROR(('Tor Emp Adj'!L109/'Tor Emp Adj'!L$6)/('CAN LFS Emp'!L109/'CAN LFS Emp'!L$6),"n/a")</f>
        <v>1.4599484860146343</v>
      </c>
      <c r="M109" s="21">
        <f>IFERROR(('Tor Emp Adj'!M109/'Tor Emp Adj'!M$6)/('CAN LFS Emp'!M109/'CAN LFS Emp'!M$6),"n/a")</f>
        <v>0</v>
      </c>
      <c r="N109" s="21">
        <f>IFERROR(('Tor Emp Adj'!N109/'Tor Emp Adj'!N$6)/('CAN LFS Emp'!N109/'CAN LFS Emp'!N$6),"n/a")</f>
        <v>0</v>
      </c>
      <c r="O109" s="21">
        <f>IFERROR(('Tor Emp Adj'!O109/'Tor Emp Adj'!O$6)/('CAN LFS Emp'!O109/'CAN LFS Emp'!O$6),"n/a")</f>
        <v>0</v>
      </c>
      <c r="P109" s="21">
        <f>IFERROR(('Tor Emp Adj'!P109/'Tor Emp Adj'!P$6)/('CAN LFS Emp'!P109/'CAN LFS Emp'!P$6),"n/a")</f>
        <v>0</v>
      </c>
      <c r="Q109" s="21">
        <f>IFERROR(('Tor Emp Adj'!Q109/'Tor Emp Adj'!Q$6)/('CAN LFS Emp'!Q109/'CAN LFS Emp'!Q$6),"n/a")</f>
        <v>0</v>
      </c>
      <c r="R109" s="21">
        <f>IFERROR(('Tor Emp Adj'!R109/'Tor Emp Adj'!R$6)/('CAN LFS Emp'!R109/'CAN LFS Emp'!R$6),"n/a")</f>
        <v>0</v>
      </c>
      <c r="S109" s="21">
        <f>IFERROR(('Tor Emp Adj'!S109/'Tor Emp Adj'!S$6)/('CAN LFS Emp'!S109/'CAN LFS Emp'!S$6),"n/a")</f>
        <v>0</v>
      </c>
      <c r="T109" s="21">
        <f>IFERROR(('Tor Emp Adj'!T109/'Tor Emp Adj'!T$6)/('CAN LFS Emp'!T109/'CAN LFS Emp'!T$6),"n/a")</f>
        <v>0</v>
      </c>
      <c r="U109" s="21">
        <f>IFERROR(('Tor Emp Adj'!U109/'Tor Emp Adj'!U$6)/('CAN LFS Emp'!U109/'CAN LFS Emp'!U$6),"n/a")</f>
        <v>1.3539312158206509</v>
      </c>
      <c r="V109" s="21">
        <f>IFERROR(('Tor Emp Adj'!V109/'Tor Emp Adj'!V$6)/('CAN LFS Emp'!V109/'CAN LFS Emp'!V$6),"n/a")</f>
        <v>2.1909226906695456</v>
      </c>
      <c r="W109" s="21">
        <f>IFERROR(('Tor Emp Adj'!W109/'Tor Emp Adj'!W$6)/('CAN LFS Emp'!W109/'CAN LFS Emp'!W$6),"n/a")</f>
        <v>1.4912635706872228</v>
      </c>
      <c r="X109" s="21">
        <f>IFERROR(('Tor Emp Adj'!X109/'Tor Emp Adj'!X$6)/('CAN LFS Emp'!X109/'CAN LFS Emp'!X$6),"n/a")</f>
        <v>1.2973452522408444</v>
      </c>
      <c r="Y109" s="21">
        <f>IFERROR(('Tor Emp Adj'!Y109/'Tor Emp Adj'!Y$6)/('CAN LFS Emp'!Y109/'CAN LFS Emp'!Y$6),"n/a")</f>
        <v>1.1291367394289171</v>
      </c>
    </row>
    <row r="110" spans="1:25" x14ac:dyDescent="0.25">
      <c r="A110" s="6" t="s">
        <v>104</v>
      </c>
      <c r="B110" s="6"/>
      <c r="C110" s="14">
        <v>512</v>
      </c>
      <c r="D110" s="65">
        <f>IFERROR(('Tor Emp Adj'!D110/'Tor Emp Adj'!D$6)/('CAN LFS Emp'!D110/'CAN LFS Emp'!D$6),"n/a")</f>
        <v>2.7377851071563706</v>
      </c>
      <c r="E110" s="65">
        <f>IFERROR(('Tor Emp Adj'!E110/'Tor Emp Adj'!E$6)/('CAN LFS Emp'!E110/'CAN LFS Emp'!E$6),"n/a")</f>
        <v>2.7360012609960109</v>
      </c>
      <c r="F110" s="65">
        <f>IFERROR(('Tor Emp Adj'!F110/'Tor Emp Adj'!F$6)/('CAN LFS Emp'!F110/'CAN LFS Emp'!F$6),"n/a")</f>
        <v>2.5914209676605742</v>
      </c>
      <c r="G110" s="65">
        <f>IFERROR(('Tor Emp Adj'!G110/'Tor Emp Adj'!G$6)/('CAN LFS Emp'!G110/'CAN LFS Emp'!G$6),"n/a")</f>
        <v>1.8645177218388582</v>
      </c>
      <c r="H110" s="65">
        <f>IFERROR(('Tor Emp Adj'!H110/'Tor Emp Adj'!H$6)/('CAN LFS Emp'!H110/'CAN LFS Emp'!H$6),"n/a")</f>
        <v>2.9916270611159308</v>
      </c>
      <c r="I110" s="65">
        <f>IFERROR(('Tor Emp Adj'!I110/'Tor Emp Adj'!I$6)/('CAN LFS Emp'!I110/'CAN LFS Emp'!I$6),"n/a")</f>
        <v>2.7410746236180579</v>
      </c>
      <c r="J110" s="65">
        <f>IFERROR(('Tor Emp Adj'!J110/'Tor Emp Adj'!J$6)/('CAN LFS Emp'!J110/'CAN LFS Emp'!J$6),"n/a")</f>
        <v>2.8676024964091797</v>
      </c>
      <c r="K110" s="65">
        <f>IFERROR(('Tor Emp Adj'!K110/'Tor Emp Adj'!K$6)/('CAN LFS Emp'!K110/'CAN LFS Emp'!K$6),"n/a")</f>
        <v>2.720702707537868</v>
      </c>
      <c r="L110" s="65">
        <f>IFERROR(('Tor Emp Adj'!L110/'Tor Emp Adj'!L$6)/('CAN LFS Emp'!L110/'CAN LFS Emp'!L$6),"n/a")</f>
        <v>2.925373123502272</v>
      </c>
      <c r="M110" s="21">
        <f>IFERROR(('Tor Emp Adj'!M110/'Tor Emp Adj'!M$6)/('CAN LFS Emp'!M110/'CAN LFS Emp'!M$6),"n/a")</f>
        <v>2.2751720733492826</v>
      </c>
      <c r="N110" s="21">
        <f>IFERROR(('Tor Emp Adj'!N110/'Tor Emp Adj'!N$6)/('CAN LFS Emp'!N110/'CAN LFS Emp'!N$6),"n/a")</f>
        <v>2.2553323614928651</v>
      </c>
      <c r="O110" s="21">
        <f>IFERROR(('Tor Emp Adj'!O110/'Tor Emp Adj'!O$6)/('CAN LFS Emp'!O110/'CAN LFS Emp'!O$6),"n/a")</f>
        <v>2.7028776846420128</v>
      </c>
      <c r="P110" s="21">
        <f>IFERROR(('Tor Emp Adj'!P110/'Tor Emp Adj'!P$6)/('CAN LFS Emp'!P110/'CAN LFS Emp'!P$6),"n/a")</f>
        <v>2.8795583477135476</v>
      </c>
      <c r="Q110" s="21">
        <f>IFERROR(('Tor Emp Adj'!Q110/'Tor Emp Adj'!Q$6)/('CAN LFS Emp'!Q110/'CAN LFS Emp'!Q$6),"n/a")</f>
        <v>1.7401494905684955</v>
      </c>
      <c r="R110" s="21">
        <f>IFERROR(('Tor Emp Adj'!R110/'Tor Emp Adj'!R$6)/('CAN LFS Emp'!R110/'CAN LFS Emp'!R$6),"n/a")</f>
        <v>2.769511028823946</v>
      </c>
      <c r="S110" s="21">
        <f>IFERROR(('Tor Emp Adj'!S110/'Tor Emp Adj'!S$6)/('CAN LFS Emp'!S110/'CAN LFS Emp'!S$6),"n/a")</f>
        <v>2.3360033781853118</v>
      </c>
      <c r="T110" s="21">
        <f>IFERROR(('Tor Emp Adj'!T110/'Tor Emp Adj'!T$6)/('CAN LFS Emp'!T110/'CAN LFS Emp'!T$6),"n/a")</f>
        <v>2.4201842651830834</v>
      </c>
      <c r="U110" s="21">
        <f>IFERROR(('Tor Emp Adj'!U110/'Tor Emp Adj'!U$6)/('CAN LFS Emp'!U110/'CAN LFS Emp'!U$6),"n/a")</f>
        <v>2.0322286210788416</v>
      </c>
      <c r="V110" s="21">
        <f>IFERROR(('Tor Emp Adj'!V110/'Tor Emp Adj'!V$6)/('CAN LFS Emp'!V110/'CAN LFS Emp'!V$6),"n/a")</f>
        <v>2.2726237260900364</v>
      </c>
      <c r="W110" s="21">
        <f>IFERROR(('Tor Emp Adj'!W110/'Tor Emp Adj'!W$6)/('CAN LFS Emp'!W110/'CAN LFS Emp'!W$6),"n/a")</f>
        <v>2.604313328346938</v>
      </c>
      <c r="X110" s="21">
        <f>IFERROR(('Tor Emp Adj'!X110/'Tor Emp Adj'!X$6)/('CAN LFS Emp'!X110/'CAN LFS Emp'!X$6),"n/a")</f>
        <v>2.1682844446419809</v>
      </c>
      <c r="Y110" s="21">
        <f>IFERROR(('Tor Emp Adj'!Y110/'Tor Emp Adj'!Y$6)/('CAN LFS Emp'!Y110/'CAN LFS Emp'!Y$6),"n/a")</f>
        <v>2.3339593806425798</v>
      </c>
    </row>
    <row r="111" spans="1:25" x14ac:dyDescent="0.25">
      <c r="A111" s="7" t="s">
        <v>105</v>
      </c>
      <c r="B111" s="7"/>
      <c r="C111" s="14">
        <v>5121</v>
      </c>
      <c r="D111" s="65">
        <f>IFERROR(('Tor Emp Adj'!D111/'Tor Emp Adj'!D$6)/('CAN LFS Emp'!D111/'CAN LFS Emp'!D$6),"n/a")</f>
        <v>2.7659626001300133</v>
      </c>
      <c r="E111" s="65">
        <f>IFERROR(('Tor Emp Adj'!E111/'Tor Emp Adj'!E$6)/('CAN LFS Emp'!E111/'CAN LFS Emp'!E$6),"n/a")</f>
        <v>2.6647820449999222</v>
      </c>
      <c r="F111" s="65">
        <f>IFERROR(('Tor Emp Adj'!F111/'Tor Emp Adj'!F$6)/('CAN LFS Emp'!F111/'CAN LFS Emp'!F$6),"n/a")</f>
        <v>2.4874913775522951</v>
      </c>
      <c r="G111" s="65">
        <f>IFERROR(('Tor Emp Adj'!G111/'Tor Emp Adj'!G$6)/('CAN LFS Emp'!G111/'CAN LFS Emp'!G$6),"n/a")</f>
        <v>1.7957388545938666</v>
      </c>
      <c r="H111" s="65">
        <f>IFERROR(('Tor Emp Adj'!H111/'Tor Emp Adj'!H$6)/('CAN LFS Emp'!H111/'CAN LFS Emp'!H$6),"n/a")</f>
        <v>2.8283699455682214</v>
      </c>
      <c r="I111" s="65">
        <f>IFERROR(('Tor Emp Adj'!I111/'Tor Emp Adj'!I$6)/('CAN LFS Emp'!I111/'CAN LFS Emp'!I$6),"n/a")</f>
        <v>2.6860149557249695</v>
      </c>
      <c r="J111" s="65">
        <f>IFERROR(('Tor Emp Adj'!J111/'Tor Emp Adj'!J$6)/('CAN LFS Emp'!J111/'CAN LFS Emp'!J$6),"n/a")</f>
        <v>2.5911201231569434</v>
      </c>
      <c r="K111" s="65">
        <f>IFERROR(('Tor Emp Adj'!K111/'Tor Emp Adj'!K$6)/('CAN LFS Emp'!K111/'CAN LFS Emp'!K$6),"n/a")</f>
        <v>2.5323013618369035</v>
      </c>
      <c r="L111" s="65">
        <f>IFERROR(('Tor Emp Adj'!L111/'Tor Emp Adj'!L$6)/('CAN LFS Emp'!L111/'CAN LFS Emp'!L$6),"n/a")</f>
        <v>2.7920729486574127</v>
      </c>
      <c r="M111" s="21">
        <f>IFERROR(('Tor Emp Adj'!M111/'Tor Emp Adj'!M$6)/('CAN LFS Emp'!M111/'CAN LFS Emp'!M$6),"n/a")</f>
        <v>2.0540932619993311</v>
      </c>
      <c r="N111" s="21">
        <f>IFERROR(('Tor Emp Adj'!N111/'Tor Emp Adj'!N$6)/('CAN LFS Emp'!N111/'CAN LFS Emp'!N$6),"n/a")</f>
        <v>2.0115554362260868</v>
      </c>
      <c r="O111" s="21">
        <f>IFERROR(('Tor Emp Adj'!O111/'Tor Emp Adj'!O$6)/('CAN LFS Emp'!O111/'CAN LFS Emp'!O$6),"n/a")</f>
        <v>2.7527902132151425</v>
      </c>
      <c r="P111" s="21">
        <f>IFERROR(('Tor Emp Adj'!P111/'Tor Emp Adj'!P$6)/('CAN LFS Emp'!P111/'CAN LFS Emp'!P$6),"n/a")</f>
        <v>2.8245463790433685</v>
      </c>
      <c r="Q111" s="21">
        <f>IFERROR(('Tor Emp Adj'!Q111/'Tor Emp Adj'!Q$6)/('CAN LFS Emp'!Q111/'CAN LFS Emp'!Q$6),"n/a")</f>
        <v>1.6074732873660449</v>
      </c>
      <c r="R111" s="21">
        <f>IFERROR(('Tor Emp Adj'!R111/'Tor Emp Adj'!R$6)/('CAN LFS Emp'!R111/'CAN LFS Emp'!R$6),"n/a")</f>
        <v>2.9551395422545883</v>
      </c>
      <c r="S111" s="21">
        <f>IFERROR(('Tor Emp Adj'!S111/'Tor Emp Adj'!S$6)/('CAN LFS Emp'!S111/'CAN LFS Emp'!S$6),"n/a")</f>
        <v>2.4930219976789347</v>
      </c>
      <c r="T111" s="21">
        <f>IFERROR(('Tor Emp Adj'!T111/'Tor Emp Adj'!T$6)/('CAN LFS Emp'!T111/'CAN LFS Emp'!T$6),"n/a")</f>
        <v>2.3602403129466194</v>
      </c>
      <c r="U111" s="21">
        <f>IFERROR(('Tor Emp Adj'!U111/'Tor Emp Adj'!U$6)/('CAN LFS Emp'!U111/'CAN LFS Emp'!U$6),"n/a")</f>
        <v>2.1248072738850867</v>
      </c>
      <c r="V111" s="21">
        <f>IFERROR(('Tor Emp Adj'!V111/'Tor Emp Adj'!V$6)/('CAN LFS Emp'!V111/'CAN LFS Emp'!V$6),"n/a")</f>
        <v>2.2197138702413013</v>
      </c>
      <c r="W111" s="21">
        <f>IFERROR(('Tor Emp Adj'!W111/'Tor Emp Adj'!W$6)/('CAN LFS Emp'!W111/'CAN LFS Emp'!W$6),"n/a")</f>
        <v>2.5120357324146654</v>
      </c>
      <c r="X111" s="21">
        <f>IFERROR(('Tor Emp Adj'!X111/'Tor Emp Adj'!X$6)/('CAN LFS Emp'!X111/'CAN LFS Emp'!X$6),"n/a")</f>
        <v>2.2060116695311951</v>
      </c>
      <c r="Y111" s="21">
        <f>IFERROR(('Tor Emp Adj'!Y111/'Tor Emp Adj'!Y$6)/('CAN LFS Emp'!Y111/'CAN LFS Emp'!Y$6),"n/a")</f>
        <v>2.3486248882799705</v>
      </c>
    </row>
    <row r="112" spans="1:25" x14ac:dyDescent="0.25">
      <c r="A112" s="7" t="s">
        <v>106</v>
      </c>
      <c r="B112" s="7"/>
      <c r="C112" s="14">
        <v>5122</v>
      </c>
      <c r="D112" s="65">
        <f>IFERROR(('Tor Emp Adj'!D112/'Tor Emp Adj'!D$6)/('CAN LFS Emp'!D112/'CAN LFS Emp'!D$6),"n/a")</f>
        <v>0</v>
      </c>
      <c r="E112" s="65">
        <f>IFERROR(('Tor Emp Adj'!E112/'Tor Emp Adj'!E$6)/('CAN LFS Emp'!E112/'CAN LFS Emp'!E$6),"n/a")</f>
        <v>0</v>
      </c>
      <c r="F112" s="65">
        <f>IFERROR(('Tor Emp Adj'!F112/'Tor Emp Adj'!F$6)/('CAN LFS Emp'!F112/'CAN LFS Emp'!F$6),"n/a")</f>
        <v>0</v>
      </c>
      <c r="G112" s="65">
        <f>IFERROR(('Tor Emp Adj'!G112/'Tor Emp Adj'!G$6)/('CAN LFS Emp'!G112/'CAN LFS Emp'!G$6),"n/a")</f>
        <v>0</v>
      </c>
      <c r="H112" s="65">
        <f>IFERROR(('Tor Emp Adj'!H112/'Tor Emp Adj'!H$6)/('CAN LFS Emp'!H112/'CAN LFS Emp'!H$6),"n/a")</f>
        <v>4.3766793639884343</v>
      </c>
      <c r="I112" s="65">
        <f>IFERROR(('Tor Emp Adj'!I112/'Tor Emp Adj'!I$6)/('CAN LFS Emp'!I112/'CAN LFS Emp'!I$6),"n/a")</f>
        <v>0</v>
      </c>
      <c r="J112" s="65">
        <f>IFERROR(('Tor Emp Adj'!J112/'Tor Emp Adj'!J$6)/('CAN LFS Emp'!J112/'CAN LFS Emp'!J$6),"n/a")</f>
        <v>5.8978956774630396</v>
      </c>
      <c r="K112" s="65">
        <f>IFERROR(('Tor Emp Adj'!K112/'Tor Emp Adj'!K$6)/('CAN LFS Emp'!K112/'CAN LFS Emp'!K$6),"n/a")</f>
        <v>4.3884680078311193</v>
      </c>
      <c r="L112" s="65">
        <f>IFERROR(('Tor Emp Adj'!L112/'Tor Emp Adj'!L$6)/('CAN LFS Emp'!L112/'CAN LFS Emp'!L$6),"n/a")</f>
        <v>4.1004983995799238</v>
      </c>
      <c r="M112" s="21">
        <f>IFERROR(('Tor Emp Adj'!M112/'Tor Emp Adj'!M$6)/('CAN LFS Emp'!M112/'CAN LFS Emp'!M$6),"n/a")</f>
        <v>3.697581776233807</v>
      </c>
      <c r="N112" s="21">
        <f>IFERROR(('Tor Emp Adj'!N112/'Tor Emp Adj'!N$6)/('CAN LFS Emp'!N112/'CAN LFS Emp'!N$6),"n/a")</f>
        <v>4.235281960454417</v>
      </c>
      <c r="O112" s="21">
        <f>IFERROR(('Tor Emp Adj'!O112/'Tor Emp Adj'!O$6)/('CAN LFS Emp'!O112/'CAN LFS Emp'!O$6),"n/a")</f>
        <v>0</v>
      </c>
      <c r="P112" s="21">
        <f>IFERROR(('Tor Emp Adj'!P112/'Tor Emp Adj'!P$6)/('CAN LFS Emp'!P112/'CAN LFS Emp'!P$6),"n/a")</f>
        <v>0</v>
      </c>
      <c r="Q112" s="21">
        <f>IFERROR(('Tor Emp Adj'!Q112/'Tor Emp Adj'!Q$6)/('CAN LFS Emp'!Q112/'CAN LFS Emp'!Q$6),"n/a")</f>
        <v>0</v>
      </c>
      <c r="R112" s="21">
        <f>IFERROR(('Tor Emp Adj'!R112/'Tor Emp Adj'!R$6)/('CAN LFS Emp'!R112/'CAN LFS Emp'!R$6),"n/a")</f>
        <v>0</v>
      </c>
      <c r="S112" s="21">
        <f>IFERROR(('Tor Emp Adj'!S112/'Tor Emp Adj'!S$6)/('CAN LFS Emp'!S112/'CAN LFS Emp'!S$6),"n/a")</f>
        <v>0</v>
      </c>
      <c r="T112" s="21">
        <f>IFERROR(('Tor Emp Adj'!T112/'Tor Emp Adj'!T$6)/('CAN LFS Emp'!T112/'CAN LFS Emp'!T$6),"n/a")</f>
        <v>0</v>
      </c>
      <c r="U112" s="21">
        <f>IFERROR(('Tor Emp Adj'!U112/'Tor Emp Adj'!U$6)/('CAN LFS Emp'!U112/'CAN LFS Emp'!U$6),"n/a")</f>
        <v>0</v>
      </c>
      <c r="V112" s="21">
        <f>IFERROR(('Tor Emp Adj'!V112/'Tor Emp Adj'!V$6)/('CAN LFS Emp'!V112/'CAN LFS Emp'!V$6),"n/a")</f>
        <v>0</v>
      </c>
      <c r="W112" s="21">
        <f>IFERROR(('Tor Emp Adj'!W112/'Tor Emp Adj'!W$6)/('CAN LFS Emp'!W112/'CAN LFS Emp'!W$6),"n/a")</f>
        <v>3.7959842638686419</v>
      </c>
      <c r="X112" s="21">
        <f>IFERROR(('Tor Emp Adj'!X112/'Tor Emp Adj'!X$6)/('CAN LFS Emp'!X112/'CAN LFS Emp'!X$6),"n/a")</f>
        <v>0</v>
      </c>
      <c r="Y112" s="21">
        <f>IFERROR(('Tor Emp Adj'!Y112/'Tor Emp Adj'!Y$6)/('CAN LFS Emp'!Y112/'CAN LFS Emp'!Y$6),"n/a")</f>
        <v>0</v>
      </c>
    </row>
    <row r="113" spans="1:25" x14ac:dyDescent="0.25">
      <c r="A113" s="6" t="s">
        <v>107</v>
      </c>
      <c r="B113" s="6"/>
      <c r="C113" s="14">
        <v>515</v>
      </c>
      <c r="D113" s="65">
        <f>IFERROR(('Tor Emp Adj'!D113/'Tor Emp Adj'!D$6)/('CAN LFS Emp'!D113/'CAN LFS Emp'!D$6),"n/a")</f>
        <v>1.8585658061670882</v>
      </c>
      <c r="E113" s="65">
        <f>IFERROR(('Tor Emp Adj'!E113/'Tor Emp Adj'!E$6)/('CAN LFS Emp'!E113/'CAN LFS Emp'!E$6),"n/a")</f>
        <v>1.7673862511526679</v>
      </c>
      <c r="F113" s="65">
        <f>IFERROR(('Tor Emp Adj'!F113/'Tor Emp Adj'!F$6)/('CAN LFS Emp'!F113/'CAN LFS Emp'!F$6),"n/a")</f>
        <v>2.0786177680347238</v>
      </c>
      <c r="G113" s="65">
        <f>IFERROR(('Tor Emp Adj'!G113/'Tor Emp Adj'!G$6)/('CAN LFS Emp'!G113/'CAN LFS Emp'!G$6),"n/a")</f>
        <v>2.3166128075178527</v>
      </c>
      <c r="H113" s="65">
        <f>IFERROR(('Tor Emp Adj'!H113/'Tor Emp Adj'!H$6)/('CAN LFS Emp'!H113/'CAN LFS Emp'!H$6),"n/a")</f>
        <v>1.9325746061842843</v>
      </c>
      <c r="I113" s="65">
        <f>IFERROR(('Tor Emp Adj'!I113/'Tor Emp Adj'!I$6)/('CAN LFS Emp'!I113/'CAN LFS Emp'!I$6),"n/a")</f>
        <v>1.9341606649773628</v>
      </c>
      <c r="J113" s="65">
        <f>IFERROR(('Tor Emp Adj'!J113/'Tor Emp Adj'!J$6)/('CAN LFS Emp'!J113/'CAN LFS Emp'!J$6),"n/a")</f>
        <v>1.5991216624382893</v>
      </c>
      <c r="K113" s="65">
        <f>IFERROR(('Tor Emp Adj'!K113/'Tor Emp Adj'!K$6)/('CAN LFS Emp'!K113/'CAN LFS Emp'!K$6),"n/a")</f>
        <v>2.0532316164148297</v>
      </c>
      <c r="L113" s="65">
        <f>IFERROR(('Tor Emp Adj'!L113/'Tor Emp Adj'!L$6)/('CAN LFS Emp'!L113/'CAN LFS Emp'!L$6),"n/a")</f>
        <v>2.4325569417971957</v>
      </c>
      <c r="M113" s="21">
        <f>IFERROR(('Tor Emp Adj'!M113/'Tor Emp Adj'!M$6)/('CAN LFS Emp'!M113/'CAN LFS Emp'!M$6),"n/a")</f>
        <v>3.1395770213151679</v>
      </c>
      <c r="N113" s="21">
        <f>IFERROR(('Tor Emp Adj'!N113/'Tor Emp Adj'!N$6)/('CAN LFS Emp'!N113/'CAN LFS Emp'!N$6),"n/a")</f>
        <v>2.8094661530368366</v>
      </c>
      <c r="O113" s="21">
        <f>IFERROR(('Tor Emp Adj'!O113/'Tor Emp Adj'!O$6)/('CAN LFS Emp'!O113/'CAN LFS Emp'!O$6),"n/a")</f>
        <v>2.7190783763869057</v>
      </c>
      <c r="P113" s="21">
        <f>IFERROR(('Tor Emp Adj'!P113/'Tor Emp Adj'!P$6)/('CAN LFS Emp'!P113/'CAN LFS Emp'!P$6),"n/a")</f>
        <v>3.6274372856076305</v>
      </c>
      <c r="Q113" s="21">
        <f>IFERROR(('Tor Emp Adj'!Q113/'Tor Emp Adj'!Q$6)/('CAN LFS Emp'!Q113/'CAN LFS Emp'!Q$6),"n/a")</f>
        <v>3.0157910865882305</v>
      </c>
      <c r="R113" s="21">
        <f>IFERROR(('Tor Emp Adj'!R113/'Tor Emp Adj'!R$6)/('CAN LFS Emp'!R113/'CAN LFS Emp'!R$6),"n/a")</f>
        <v>3.6499101576204098</v>
      </c>
      <c r="S113" s="21">
        <f>IFERROR(('Tor Emp Adj'!S113/'Tor Emp Adj'!S$6)/('CAN LFS Emp'!S113/'CAN LFS Emp'!S$6),"n/a")</f>
        <v>3.5708515157715977</v>
      </c>
      <c r="T113" s="21">
        <f>IFERROR(('Tor Emp Adj'!T113/'Tor Emp Adj'!T$6)/('CAN LFS Emp'!T113/'CAN LFS Emp'!T$6),"n/a")</f>
        <v>3.1321123701895863</v>
      </c>
      <c r="U113" s="21">
        <f>IFERROR(('Tor Emp Adj'!U113/'Tor Emp Adj'!U$6)/('CAN LFS Emp'!U113/'CAN LFS Emp'!U$6),"n/a")</f>
        <v>2.4460045982921041</v>
      </c>
      <c r="V113" s="21">
        <f>IFERROR(('Tor Emp Adj'!V113/'Tor Emp Adj'!V$6)/('CAN LFS Emp'!V113/'CAN LFS Emp'!V$6),"n/a")</f>
        <v>3.5526328764140684</v>
      </c>
      <c r="W113" s="21">
        <f>IFERROR(('Tor Emp Adj'!W113/'Tor Emp Adj'!W$6)/('CAN LFS Emp'!W113/'CAN LFS Emp'!W$6),"n/a")</f>
        <v>2.0908105062762825</v>
      </c>
      <c r="X113" s="21">
        <f>IFERROR(('Tor Emp Adj'!X113/'Tor Emp Adj'!X$6)/('CAN LFS Emp'!X113/'CAN LFS Emp'!X$6),"n/a")</f>
        <v>3.0395525704721087</v>
      </c>
      <c r="Y113" s="21">
        <f>IFERROR(('Tor Emp Adj'!Y113/'Tor Emp Adj'!Y$6)/('CAN LFS Emp'!Y113/'CAN LFS Emp'!Y$6),"n/a")</f>
        <v>3.0306179319100557</v>
      </c>
    </row>
    <row r="114" spans="1:25" x14ac:dyDescent="0.25">
      <c r="A114" s="6" t="s">
        <v>108</v>
      </c>
      <c r="B114" s="6"/>
      <c r="C114" s="14">
        <v>517</v>
      </c>
      <c r="D114" s="65">
        <f>IFERROR(('Tor Emp Adj'!D114/'Tor Emp Adj'!D$6)/('CAN LFS Emp'!D114/'CAN LFS Emp'!D$6),"n/a")</f>
        <v>1.2387926806643037</v>
      </c>
      <c r="E114" s="65">
        <f>IFERROR(('Tor Emp Adj'!E114/'Tor Emp Adj'!E$6)/('CAN LFS Emp'!E114/'CAN LFS Emp'!E$6),"n/a")</f>
        <v>1.3052738235548949</v>
      </c>
      <c r="F114" s="65">
        <f>IFERROR(('Tor Emp Adj'!F114/'Tor Emp Adj'!F$6)/('CAN LFS Emp'!F114/'CAN LFS Emp'!F$6),"n/a")</f>
        <v>1.3852689900540405</v>
      </c>
      <c r="G114" s="65">
        <f>IFERROR(('Tor Emp Adj'!G114/'Tor Emp Adj'!G$6)/('CAN LFS Emp'!G114/'CAN LFS Emp'!G$6),"n/a")</f>
        <v>1.2973945460665739</v>
      </c>
      <c r="H114" s="65">
        <f>IFERROR(('Tor Emp Adj'!H114/'Tor Emp Adj'!H$6)/('CAN LFS Emp'!H114/'CAN LFS Emp'!H$6),"n/a")</f>
        <v>1.486664656049264</v>
      </c>
      <c r="I114" s="65">
        <f>IFERROR(('Tor Emp Adj'!I114/'Tor Emp Adj'!I$6)/('CAN LFS Emp'!I114/'CAN LFS Emp'!I$6),"n/a")</f>
        <v>1.2422571809255833</v>
      </c>
      <c r="J114" s="65">
        <f>IFERROR(('Tor Emp Adj'!J114/'Tor Emp Adj'!J$6)/('CAN LFS Emp'!J114/'CAN LFS Emp'!J$6),"n/a")</f>
        <v>1.4297616795077492</v>
      </c>
      <c r="K114" s="65">
        <f>IFERROR(('Tor Emp Adj'!K114/'Tor Emp Adj'!K$6)/('CAN LFS Emp'!K114/'CAN LFS Emp'!K$6),"n/a")</f>
        <v>1.4392941407704918</v>
      </c>
      <c r="L114" s="65">
        <f>IFERROR(('Tor Emp Adj'!L114/'Tor Emp Adj'!L$6)/('CAN LFS Emp'!L114/'CAN LFS Emp'!L$6),"n/a")</f>
        <v>1.7398133511874687</v>
      </c>
      <c r="M114" s="21">
        <f>IFERROR(('Tor Emp Adj'!M114/'Tor Emp Adj'!M$6)/('CAN LFS Emp'!M114/'CAN LFS Emp'!M$6),"n/a")</f>
        <v>2.0017239844256887</v>
      </c>
      <c r="N114" s="21">
        <f>IFERROR(('Tor Emp Adj'!N114/'Tor Emp Adj'!N$6)/('CAN LFS Emp'!N114/'CAN LFS Emp'!N$6),"n/a")</f>
        <v>1.9615711188006368</v>
      </c>
      <c r="O114" s="21">
        <f>IFERROR(('Tor Emp Adj'!O114/'Tor Emp Adj'!O$6)/('CAN LFS Emp'!O114/'CAN LFS Emp'!O$6),"n/a")</f>
        <v>1.8423880483454156</v>
      </c>
      <c r="P114" s="21">
        <f>IFERROR(('Tor Emp Adj'!P114/'Tor Emp Adj'!P$6)/('CAN LFS Emp'!P114/'CAN LFS Emp'!P$6),"n/a")</f>
        <v>2.0123996329757659</v>
      </c>
      <c r="Q114" s="21">
        <f>IFERROR(('Tor Emp Adj'!Q114/'Tor Emp Adj'!Q$6)/('CAN LFS Emp'!Q114/'CAN LFS Emp'!Q$6),"n/a")</f>
        <v>1.702893399672782</v>
      </c>
      <c r="R114" s="21">
        <f>IFERROR(('Tor Emp Adj'!R114/'Tor Emp Adj'!R$6)/('CAN LFS Emp'!R114/'CAN LFS Emp'!R$6),"n/a")</f>
        <v>1.947259055090792</v>
      </c>
      <c r="S114" s="21">
        <f>IFERROR(('Tor Emp Adj'!S114/'Tor Emp Adj'!S$6)/('CAN LFS Emp'!S114/'CAN LFS Emp'!S$6),"n/a")</f>
        <v>1.4438432170299118</v>
      </c>
      <c r="T114" s="21">
        <f>IFERROR(('Tor Emp Adj'!T114/'Tor Emp Adj'!T$6)/('CAN LFS Emp'!T114/'CAN LFS Emp'!T$6),"n/a")</f>
        <v>1.5851620804505033</v>
      </c>
      <c r="U114" s="21">
        <f>IFERROR(('Tor Emp Adj'!U114/'Tor Emp Adj'!U$6)/('CAN LFS Emp'!U114/'CAN LFS Emp'!U$6),"n/a")</f>
        <v>1.5666290030465673</v>
      </c>
      <c r="V114" s="21">
        <f>IFERROR(('Tor Emp Adj'!V114/'Tor Emp Adj'!V$6)/('CAN LFS Emp'!V114/'CAN LFS Emp'!V$6),"n/a")</f>
        <v>1.2479871602570523</v>
      </c>
      <c r="W114" s="21">
        <f>IFERROR(('Tor Emp Adj'!W114/'Tor Emp Adj'!W$6)/('CAN LFS Emp'!W114/'CAN LFS Emp'!W$6),"n/a")</f>
        <v>1.251006265586865</v>
      </c>
      <c r="X114" s="21">
        <f>IFERROR(('Tor Emp Adj'!X114/'Tor Emp Adj'!X$6)/('CAN LFS Emp'!X114/'CAN LFS Emp'!X$6),"n/a")</f>
        <v>1.3313592146216917</v>
      </c>
      <c r="Y114" s="21">
        <f>IFERROR(('Tor Emp Adj'!Y114/'Tor Emp Adj'!Y$6)/('CAN LFS Emp'!Y114/'CAN LFS Emp'!Y$6),"n/a")</f>
        <v>1.1773093522736455</v>
      </c>
    </row>
    <row r="115" spans="1:25" x14ac:dyDescent="0.25">
      <c r="A115" s="6" t="s">
        <v>109</v>
      </c>
      <c r="B115" s="6"/>
      <c r="C115" s="14">
        <v>518</v>
      </c>
      <c r="D115" s="65">
        <f>IFERROR(('Tor Emp Adj'!D115/'Tor Emp Adj'!D$6)/('CAN LFS Emp'!D115/'CAN LFS Emp'!D$6),"n/a")</f>
        <v>3.2598449650448456</v>
      </c>
      <c r="E115" s="65">
        <f>IFERROR(('Tor Emp Adj'!E115/'Tor Emp Adj'!E$6)/('CAN LFS Emp'!E115/'CAN LFS Emp'!E$6),"n/a")</f>
        <v>0</v>
      </c>
      <c r="F115" s="65">
        <f>IFERROR(('Tor Emp Adj'!F115/'Tor Emp Adj'!F$6)/('CAN LFS Emp'!F115/'CAN LFS Emp'!F$6),"n/a")</f>
        <v>0</v>
      </c>
      <c r="G115" s="65">
        <f>IFERROR(('Tor Emp Adj'!G115/'Tor Emp Adj'!G$6)/('CAN LFS Emp'!G115/'CAN LFS Emp'!G$6),"n/a")</f>
        <v>0</v>
      </c>
      <c r="H115" s="65">
        <f>IFERROR(('Tor Emp Adj'!H115/'Tor Emp Adj'!H$6)/('CAN LFS Emp'!H115/'CAN LFS Emp'!H$6),"n/a")</f>
        <v>2.4674597486688072</v>
      </c>
      <c r="I115" s="65">
        <f>IFERROR(('Tor Emp Adj'!I115/'Tor Emp Adj'!I$6)/('CAN LFS Emp'!I115/'CAN LFS Emp'!I$6),"n/a")</f>
        <v>0</v>
      </c>
      <c r="J115" s="65">
        <f>IFERROR(('Tor Emp Adj'!J115/'Tor Emp Adj'!J$6)/('CAN LFS Emp'!J115/'CAN LFS Emp'!J$6),"n/a")</f>
        <v>0</v>
      </c>
      <c r="K115" s="65">
        <f>IFERROR(('Tor Emp Adj'!K115/'Tor Emp Adj'!K$6)/('CAN LFS Emp'!K115/'CAN LFS Emp'!K$6),"n/a")</f>
        <v>0</v>
      </c>
      <c r="L115" s="65">
        <f>IFERROR(('Tor Emp Adj'!L115/'Tor Emp Adj'!L$6)/('CAN LFS Emp'!L115/'CAN LFS Emp'!L$6),"n/a")</f>
        <v>0</v>
      </c>
      <c r="M115" s="21">
        <f>IFERROR(('Tor Emp Adj'!M115/'Tor Emp Adj'!M$6)/('CAN LFS Emp'!M115/'CAN LFS Emp'!M$6),"n/a")</f>
        <v>0</v>
      </c>
      <c r="N115" s="21">
        <f>IFERROR(('Tor Emp Adj'!N115/'Tor Emp Adj'!N$6)/('CAN LFS Emp'!N115/'CAN LFS Emp'!N$6),"n/a")</f>
        <v>2.1679853135288929</v>
      </c>
      <c r="O115" s="21">
        <f>IFERROR(('Tor Emp Adj'!O115/'Tor Emp Adj'!O$6)/('CAN LFS Emp'!O115/'CAN LFS Emp'!O$6),"n/a")</f>
        <v>2.0351802021935579</v>
      </c>
      <c r="P115" s="21">
        <f>IFERROR(('Tor Emp Adj'!P115/'Tor Emp Adj'!P$6)/('CAN LFS Emp'!P115/'CAN LFS Emp'!P$6),"n/a")</f>
        <v>3.3419558958334874</v>
      </c>
      <c r="Q115" s="21">
        <f>IFERROR(('Tor Emp Adj'!Q115/'Tor Emp Adj'!Q$6)/('CAN LFS Emp'!Q115/'CAN LFS Emp'!Q$6),"n/a")</f>
        <v>0</v>
      </c>
      <c r="R115" s="21">
        <f>IFERROR(('Tor Emp Adj'!R115/'Tor Emp Adj'!R$6)/('CAN LFS Emp'!R115/'CAN LFS Emp'!R$6),"n/a")</f>
        <v>2.9395629473381297</v>
      </c>
      <c r="S115" s="21">
        <f>IFERROR(('Tor Emp Adj'!S115/'Tor Emp Adj'!S$6)/('CAN LFS Emp'!S115/'CAN LFS Emp'!S$6),"n/a")</f>
        <v>0</v>
      </c>
      <c r="T115" s="21">
        <f>IFERROR(('Tor Emp Adj'!T115/'Tor Emp Adj'!T$6)/('CAN LFS Emp'!T115/'CAN LFS Emp'!T$6),"n/a")</f>
        <v>2.9829800053852127</v>
      </c>
      <c r="U115" s="21">
        <f>IFERROR(('Tor Emp Adj'!U115/'Tor Emp Adj'!U$6)/('CAN LFS Emp'!U115/'CAN LFS Emp'!U$6),"n/a")</f>
        <v>3.1381820624501109</v>
      </c>
      <c r="V115" s="21">
        <f>IFERROR(('Tor Emp Adj'!V115/'Tor Emp Adj'!V$6)/('CAN LFS Emp'!V115/'CAN LFS Emp'!V$6),"n/a")</f>
        <v>2.1047631271206573</v>
      </c>
      <c r="W115" s="21">
        <f>IFERROR(('Tor Emp Adj'!W115/'Tor Emp Adj'!W$6)/('CAN LFS Emp'!W115/'CAN LFS Emp'!W$6),"n/a")</f>
        <v>0</v>
      </c>
      <c r="X115" s="21">
        <f>IFERROR(('Tor Emp Adj'!X115/'Tor Emp Adj'!X$6)/('CAN LFS Emp'!X115/'CAN LFS Emp'!X$6),"n/a")</f>
        <v>1.9989135650059584</v>
      </c>
      <c r="Y115" s="21">
        <f>IFERROR(('Tor Emp Adj'!Y115/'Tor Emp Adj'!Y$6)/('CAN LFS Emp'!Y115/'CAN LFS Emp'!Y$6),"n/a")</f>
        <v>0</v>
      </c>
    </row>
    <row r="116" spans="1:25" x14ac:dyDescent="0.25">
      <c r="A116" s="6" t="s">
        <v>110</v>
      </c>
      <c r="B116" s="6"/>
      <c r="C116" s="14">
        <v>519</v>
      </c>
      <c r="D116" s="65">
        <f>IFERROR(('Tor Emp Adj'!D116/'Tor Emp Adj'!D$6)/('CAN LFS Emp'!D116/'CAN LFS Emp'!D$6),"n/a")</f>
        <v>1.3669329243529815</v>
      </c>
      <c r="E116" s="65">
        <f>IFERROR(('Tor Emp Adj'!E116/'Tor Emp Adj'!E$6)/('CAN LFS Emp'!E116/'CAN LFS Emp'!E$6),"n/a")</f>
        <v>1.3644822994457093</v>
      </c>
      <c r="F116" s="65">
        <f>IFERROR(('Tor Emp Adj'!F116/'Tor Emp Adj'!F$6)/('CAN LFS Emp'!F116/'CAN LFS Emp'!F$6),"n/a")</f>
        <v>1.1433875891198748</v>
      </c>
      <c r="G116" s="65">
        <f>IFERROR(('Tor Emp Adj'!G116/'Tor Emp Adj'!G$6)/('CAN LFS Emp'!G116/'CAN LFS Emp'!G$6),"n/a")</f>
        <v>1.2351457112100324</v>
      </c>
      <c r="H116" s="65">
        <f>IFERROR(('Tor Emp Adj'!H116/'Tor Emp Adj'!H$6)/('CAN LFS Emp'!H116/'CAN LFS Emp'!H$6),"n/a")</f>
        <v>1.4043757067157245</v>
      </c>
      <c r="I116" s="65">
        <f>IFERROR(('Tor Emp Adj'!I116/'Tor Emp Adj'!I$6)/('CAN LFS Emp'!I116/'CAN LFS Emp'!I$6),"n/a")</f>
        <v>1.1807267709443847</v>
      </c>
      <c r="J116" s="65">
        <f>IFERROR(('Tor Emp Adj'!J116/'Tor Emp Adj'!J$6)/('CAN LFS Emp'!J116/'CAN LFS Emp'!J$6),"n/a")</f>
        <v>0.90089438932231247</v>
      </c>
      <c r="K116" s="65">
        <f>IFERROR(('Tor Emp Adj'!K116/'Tor Emp Adj'!K$6)/('CAN LFS Emp'!K116/'CAN LFS Emp'!K$6),"n/a")</f>
        <v>1.727483415227357</v>
      </c>
      <c r="L116" s="65">
        <f>IFERROR(('Tor Emp Adj'!L116/'Tor Emp Adj'!L$6)/('CAN LFS Emp'!L116/'CAN LFS Emp'!L$6),"n/a")</f>
        <v>1.7727404413860901</v>
      </c>
      <c r="M116" s="21">
        <f>IFERROR(('Tor Emp Adj'!M116/'Tor Emp Adj'!M$6)/('CAN LFS Emp'!M116/'CAN LFS Emp'!M$6),"n/a")</f>
        <v>1.889069918127454</v>
      </c>
      <c r="N116" s="21">
        <f>IFERROR(('Tor Emp Adj'!N116/'Tor Emp Adj'!N$6)/('CAN LFS Emp'!N116/'CAN LFS Emp'!N$6),"n/a")</f>
        <v>1.0726596759686107</v>
      </c>
      <c r="O116" s="21">
        <f>IFERROR(('Tor Emp Adj'!O116/'Tor Emp Adj'!O$6)/('CAN LFS Emp'!O116/'CAN LFS Emp'!O$6),"n/a")</f>
        <v>1.9208060218054575</v>
      </c>
      <c r="P116" s="21">
        <f>IFERROR(('Tor Emp Adj'!P116/'Tor Emp Adj'!P$6)/('CAN LFS Emp'!P116/'CAN LFS Emp'!P$6),"n/a")</f>
        <v>1.8984104181222166</v>
      </c>
      <c r="Q116" s="21">
        <f>IFERROR(('Tor Emp Adj'!Q116/'Tor Emp Adj'!Q$6)/('CAN LFS Emp'!Q116/'CAN LFS Emp'!Q$6),"n/a")</f>
        <v>1.6806263704206705</v>
      </c>
      <c r="R116" s="21">
        <f>IFERROR(('Tor Emp Adj'!R116/'Tor Emp Adj'!R$6)/('CAN LFS Emp'!R116/'CAN LFS Emp'!R$6),"n/a")</f>
        <v>1.8272809295560024</v>
      </c>
      <c r="S116" s="21">
        <f>IFERROR(('Tor Emp Adj'!S116/'Tor Emp Adj'!S$6)/('CAN LFS Emp'!S116/'CAN LFS Emp'!S$6),"n/a")</f>
        <v>1.0729200712936988</v>
      </c>
      <c r="T116" s="21">
        <f>IFERROR(('Tor Emp Adj'!T116/'Tor Emp Adj'!T$6)/('CAN LFS Emp'!T116/'CAN LFS Emp'!T$6),"n/a")</f>
        <v>1.3183398146264123</v>
      </c>
      <c r="U116" s="21">
        <f>IFERROR(('Tor Emp Adj'!U116/'Tor Emp Adj'!U$6)/('CAN LFS Emp'!U116/'CAN LFS Emp'!U$6),"n/a")</f>
        <v>1.3225572181918748</v>
      </c>
      <c r="V116" s="21">
        <f>IFERROR(('Tor Emp Adj'!V116/'Tor Emp Adj'!V$6)/('CAN LFS Emp'!V116/'CAN LFS Emp'!V$6),"n/a")</f>
        <v>1.739337281884195</v>
      </c>
      <c r="W116" s="21">
        <f>IFERROR(('Tor Emp Adj'!W116/'Tor Emp Adj'!W$6)/('CAN LFS Emp'!W116/'CAN LFS Emp'!W$6),"n/a")</f>
        <v>1.5843279920767215</v>
      </c>
      <c r="X116" s="21">
        <f>IFERROR(('Tor Emp Adj'!X116/'Tor Emp Adj'!X$6)/('CAN LFS Emp'!X116/'CAN LFS Emp'!X$6),"n/a")</f>
        <v>1.6508081890417452</v>
      </c>
      <c r="Y116" s="21">
        <f>IFERROR(('Tor Emp Adj'!Y116/'Tor Emp Adj'!Y$6)/('CAN LFS Emp'!Y116/'CAN LFS Emp'!Y$6),"n/a")</f>
        <v>1.3548665533901201</v>
      </c>
    </row>
    <row r="117" spans="1:25" x14ac:dyDescent="0.25">
      <c r="A117" s="4" t="s">
        <v>111</v>
      </c>
      <c r="B117" s="4"/>
      <c r="C117" s="12" t="s">
        <v>203</v>
      </c>
      <c r="D117" s="63">
        <f>IFERROR(('Tor Emp Adj'!D117/'Tor Emp Adj'!D$6)/('CAN LFS Emp'!D117/'CAN LFS Emp'!D$6),"n/a")</f>
        <v>1.5953899124811703</v>
      </c>
      <c r="E117" s="63">
        <f>IFERROR(('Tor Emp Adj'!E117/'Tor Emp Adj'!E$6)/('CAN LFS Emp'!E117/'CAN LFS Emp'!E$6),"n/a")</f>
        <v>1.6954021451923897</v>
      </c>
      <c r="F117" s="63">
        <f>IFERROR(('Tor Emp Adj'!F117/'Tor Emp Adj'!F$6)/('CAN LFS Emp'!F117/'CAN LFS Emp'!F$6),"n/a")</f>
        <v>1.7407334710864892</v>
      </c>
      <c r="G117" s="63">
        <f>IFERROR(('Tor Emp Adj'!G117/'Tor Emp Adj'!G$6)/('CAN LFS Emp'!G117/'CAN LFS Emp'!G$6),"n/a")</f>
        <v>1.6354620574316321</v>
      </c>
      <c r="H117" s="63">
        <f>IFERROR(('Tor Emp Adj'!H117/'Tor Emp Adj'!H$6)/('CAN LFS Emp'!H117/'CAN LFS Emp'!H$6),"n/a")</f>
        <v>1.5667845072039206</v>
      </c>
      <c r="I117" s="63">
        <f>IFERROR(('Tor Emp Adj'!I117/'Tor Emp Adj'!I$6)/('CAN LFS Emp'!I117/'CAN LFS Emp'!I$6),"n/a")</f>
        <v>1.6141706435783605</v>
      </c>
      <c r="J117" s="63">
        <f>IFERROR(('Tor Emp Adj'!J117/'Tor Emp Adj'!J$6)/('CAN LFS Emp'!J117/'CAN LFS Emp'!J$6),"n/a")</f>
        <v>1.656567240745713</v>
      </c>
      <c r="K117" s="63">
        <f>IFERROR(('Tor Emp Adj'!K117/'Tor Emp Adj'!K$6)/('CAN LFS Emp'!K117/'CAN LFS Emp'!K$6),"n/a")</f>
        <v>1.6686894899136044</v>
      </c>
      <c r="L117" s="63">
        <f>IFERROR(('Tor Emp Adj'!L117/'Tor Emp Adj'!L$6)/('CAN LFS Emp'!L117/'CAN LFS Emp'!L$6),"n/a")</f>
        <v>2.0706568072599261</v>
      </c>
      <c r="M117" s="19">
        <f>IFERROR(('Tor Emp Adj'!M117/'Tor Emp Adj'!M$6)/('CAN LFS Emp'!M117/'CAN LFS Emp'!M$6),"n/a")</f>
        <v>2.1709066233559859</v>
      </c>
      <c r="N117" s="19">
        <f>IFERROR(('Tor Emp Adj'!N117/'Tor Emp Adj'!N$6)/('CAN LFS Emp'!N117/'CAN LFS Emp'!N$6),"n/a")</f>
        <v>2.0552030083509316</v>
      </c>
      <c r="O117" s="19">
        <f>IFERROR(('Tor Emp Adj'!O117/'Tor Emp Adj'!O$6)/('CAN LFS Emp'!O117/'CAN LFS Emp'!O$6),"n/a")</f>
        <v>2.1613935938300952</v>
      </c>
      <c r="P117" s="19">
        <f>IFERROR(('Tor Emp Adj'!P117/'Tor Emp Adj'!P$6)/('CAN LFS Emp'!P117/'CAN LFS Emp'!P$6),"n/a")</f>
        <v>2.2079615508729082</v>
      </c>
      <c r="Q117" s="19">
        <f>IFERROR(('Tor Emp Adj'!Q117/'Tor Emp Adj'!Q$6)/('CAN LFS Emp'!Q117/'CAN LFS Emp'!Q$6),"n/a")</f>
        <v>2.1071081744460263</v>
      </c>
      <c r="R117" s="19">
        <f>IFERROR(('Tor Emp Adj'!R117/'Tor Emp Adj'!R$6)/('CAN LFS Emp'!R117/'CAN LFS Emp'!R$6),"n/a")</f>
        <v>2.200450915084823</v>
      </c>
      <c r="S117" s="19">
        <f>IFERROR(('Tor Emp Adj'!S117/'Tor Emp Adj'!S$6)/('CAN LFS Emp'!S117/'CAN LFS Emp'!S$6),"n/a")</f>
        <v>2.0591505658515432</v>
      </c>
      <c r="T117" s="19">
        <f>IFERROR(('Tor Emp Adj'!T117/'Tor Emp Adj'!T$6)/('CAN LFS Emp'!T117/'CAN LFS Emp'!T$6),"n/a")</f>
        <v>2.04496663581953</v>
      </c>
      <c r="U117" s="19">
        <f>IFERROR(('Tor Emp Adj'!U117/'Tor Emp Adj'!U$6)/('CAN LFS Emp'!U117/'CAN LFS Emp'!U$6),"n/a")</f>
        <v>2.2860255916148451</v>
      </c>
      <c r="V117" s="19">
        <f>IFERROR(('Tor Emp Adj'!V117/'Tor Emp Adj'!V$6)/('CAN LFS Emp'!V117/'CAN LFS Emp'!V$6),"n/a")</f>
        <v>2.270928096505159</v>
      </c>
      <c r="W117" s="19">
        <f>IFERROR(('Tor Emp Adj'!W117/'Tor Emp Adj'!W$6)/('CAN LFS Emp'!W117/'CAN LFS Emp'!W$6),"n/a")</f>
        <v>2.3954249793804014</v>
      </c>
      <c r="X117" s="19">
        <f>IFERROR(('Tor Emp Adj'!X117/'Tor Emp Adj'!X$6)/('CAN LFS Emp'!X117/'CAN LFS Emp'!X$6),"n/a")</f>
        <v>2.2317044851075853</v>
      </c>
      <c r="Y117" s="19">
        <f>IFERROR(('Tor Emp Adj'!Y117/'Tor Emp Adj'!Y$6)/('CAN LFS Emp'!Y117/'CAN LFS Emp'!Y$6),"n/a")</f>
        <v>2.0956785741768931</v>
      </c>
    </row>
    <row r="118" spans="1:25" x14ac:dyDescent="0.25">
      <c r="A118" s="5" t="s">
        <v>112</v>
      </c>
      <c r="B118" s="5"/>
      <c r="C118" s="13">
        <v>52</v>
      </c>
      <c r="D118" s="64">
        <f>IFERROR(('Tor Emp Adj'!D118/'Tor Emp Adj'!D$6)/('CAN LFS Emp'!D118/'CAN LFS Emp'!D$6),"n/a")</f>
        <v>1.7133758667457191</v>
      </c>
      <c r="E118" s="64">
        <f>IFERROR(('Tor Emp Adj'!E118/'Tor Emp Adj'!E$6)/('CAN LFS Emp'!E118/'CAN LFS Emp'!E$6),"n/a")</f>
        <v>1.8535220828790633</v>
      </c>
      <c r="F118" s="64">
        <f>IFERROR(('Tor Emp Adj'!F118/'Tor Emp Adj'!F$6)/('CAN LFS Emp'!F118/'CAN LFS Emp'!F$6),"n/a")</f>
        <v>1.8031547707581348</v>
      </c>
      <c r="G118" s="64">
        <f>IFERROR(('Tor Emp Adj'!G118/'Tor Emp Adj'!G$6)/('CAN LFS Emp'!G118/'CAN LFS Emp'!G$6),"n/a")</f>
        <v>1.7343557305981701</v>
      </c>
      <c r="H118" s="64">
        <f>IFERROR(('Tor Emp Adj'!H118/'Tor Emp Adj'!H$6)/('CAN LFS Emp'!H118/'CAN LFS Emp'!H$6),"n/a")</f>
        <v>1.671912001032587</v>
      </c>
      <c r="I118" s="64">
        <f>IFERROR(('Tor Emp Adj'!I118/'Tor Emp Adj'!I$6)/('CAN LFS Emp'!I118/'CAN LFS Emp'!I$6),"n/a")</f>
        <v>1.7668075305988429</v>
      </c>
      <c r="J118" s="64">
        <f>IFERROR(('Tor Emp Adj'!J118/'Tor Emp Adj'!J$6)/('CAN LFS Emp'!J118/'CAN LFS Emp'!J$6),"n/a")</f>
        <v>1.7961272029643185</v>
      </c>
      <c r="K118" s="64">
        <f>IFERROR(('Tor Emp Adj'!K118/'Tor Emp Adj'!K$6)/('CAN LFS Emp'!K118/'CAN LFS Emp'!K$6),"n/a")</f>
        <v>1.7301721189333461</v>
      </c>
      <c r="L118" s="64">
        <f>IFERROR(('Tor Emp Adj'!L118/'Tor Emp Adj'!L$6)/('CAN LFS Emp'!L118/'CAN LFS Emp'!L$6),"n/a")</f>
        <v>2.3877417419595384</v>
      </c>
      <c r="M118" s="20">
        <f>IFERROR(('Tor Emp Adj'!M118/'Tor Emp Adj'!M$6)/('CAN LFS Emp'!M118/'CAN LFS Emp'!M$6),"n/a")</f>
        <v>2.4268892052682762</v>
      </c>
      <c r="N118" s="20">
        <f>IFERROR(('Tor Emp Adj'!N118/'Tor Emp Adj'!N$6)/('CAN LFS Emp'!N118/'CAN LFS Emp'!N$6),"n/a")</f>
        <v>2.2484776807165563</v>
      </c>
      <c r="O118" s="20">
        <f>IFERROR(('Tor Emp Adj'!O118/'Tor Emp Adj'!O$6)/('CAN LFS Emp'!O118/'CAN LFS Emp'!O$6),"n/a")</f>
        <v>2.4992490181484164</v>
      </c>
      <c r="P118" s="20">
        <f>IFERROR(('Tor Emp Adj'!P118/'Tor Emp Adj'!P$6)/('CAN LFS Emp'!P118/'CAN LFS Emp'!P$6),"n/a")</f>
        <v>2.4542639925328134</v>
      </c>
      <c r="Q118" s="20">
        <f>IFERROR(('Tor Emp Adj'!Q118/'Tor Emp Adj'!Q$6)/('CAN LFS Emp'!Q118/'CAN LFS Emp'!Q$6),"n/a")</f>
        <v>2.1844192958180662</v>
      </c>
      <c r="R118" s="20">
        <f>IFERROR(('Tor Emp Adj'!R118/'Tor Emp Adj'!R$6)/('CAN LFS Emp'!R118/'CAN LFS Emp'!R$6),"n/a")</f>
        <v>2.3535073893784215</v>
      </c>
      <c r="S118" s="20">
        <f>IFERROR(('Tor Emp Adj'!S118/'Tor Emp Adj'!S$6)/('CAN LFS Emp'!S118/'CAN LFS Emp'!S$6),"n/a")</f>
        <v>2.3123098220431846</v>
      </c>
      <c r="T118" s="20">
        <f>IFERROR(('Tor Emp Adj'!T118/'Tor Emp Adj'!T$6)/('CAN LFS Emp'!T118/'CAN LFS Emp'!T$6),"n/a")</f>
        <v>2.3179193268165239</v>
      </c>
      <c r="U118" s="20">
        <f>IFERROR(('Tor Emp Adj'!U118/'Tor Emp Adj'!U$6)/('CAN LFS Emp'!U118/'CAN LFS Emp'!U$6),"n/a")</f>
        <v>2.6267269278565122</v>
      </c>
      <c r="V118" s="20">
        <f>IFERROR(('Tor Emp Adj'!V118/'Tor Emp Adj'!V$6)/('CAN LFS Emp'!V118/'CAN LFS Emp'!V$6),"n/a")</f>
        <v>2.4704051229851411</v>
      </c>
      <c r="W118" s="20">
        <f>IFERROR(('Tor Emp Adj'!W118/'Tor Emp Adj'!W$6)/('CAN LFS Emp'!W118/'CAN LFS Emp'!W$6),"n/a")</f>
        <v>2.68832368726307</v>
      </c>
      <c r="X118" s="20">
        <f>IFERROR(('Tor Emp Adj'!X118/'Tor Emp Adj'!X$6)/('CAN LFS Emp'!X118/'CAN LFS Emp'!X$6),"n/a")</f>
        <v>2.410510853431695</v>
      </c>
      <c r="Y118" s="20">
        <f>IFERROR(('Tor Emp Adj'!Y118/'Tor Emp Adj'!Y$6)/('CAN LFS Emp'!Y118/'CAN LFS Emp'!Y$6),"n/a")</f>
        <v>2.3488428504235821</v>
      </c>
    </row>
    <row r="119" spans="1:25" x14ac:dyDescent="0.25">
      <c r="A119" s="6" t="s">
        <v>113</v>
      </c>
      <c r="B119" s="6"/>
      <c r="C119" s="14">
        <v>521</v>
      </c>
      <c r="D119" s="65" t="str">
        <f>IFERROR(('Tor Emp Adj'!D119/'Tor Emp Adj'!D$6)/('CAN LFS Emp'!D119/'CAN LFS Emp'!D$6),"n/a")</f>
        <v>n/a</v>
      </c>
      <c r="E119" s="65">
        <f>IFERROR(('Tor Emp Adj'!E119/'Tor Emp Adj'!E$6)/('CAN LFS Emp'!E119/'CAN LFS Emp'!E$6),"n/a")</f>
        <v>0</v>
      </c>
      <c r="F119" s="65">
        <f>IFERROR(('Tor Emp Adj'!F119/'Tor Emp Adj'!F$6)/('CAN LFS Emp'!F119/'CAN LFS Emp'!F$6),"n/a")</f>
        <v>0</v>
      </c>
      <c r="G119" s="65" t="str">
        <f>IFERROR(('Tor Emp Adj'!G119/'Tor Emp Adj'!G$6)/('CAN LFS Emp'!G119/'CAN LFS Emp'!G$6),"n/a")</f>
        <v>n/a</v>
      </c>
      <c r="H119" s="65" t="str">
        <f>IFERROR(('Tor Emp Adj'!H119/'Tor Emp Adj'!H$6)/('CAN LFS Emp'!H119/'CAN LFS Emp'!H$6),"n/a")</f>
        <v>n/a</v>
      </c>
      <c r="I119" s="65" t="str">
        <f>IFERROR(('Tor Emp Adj'!I119/'Tor Emp Adj'!I$6)/('CAN LFS Emp'!I119/'CAN LFS Emp'!I$6),"n/a")</f>
        <v>n/a</v>
      </c>
      <c r="J119" s="65" t="str">
        <f>IFERROR(('Tor Emp Adj'!J119/'Tor Emp Adj'!J$6)/('CAN LFS Emp'!J119/'CAN LFS Emp'!J$6),"n/a")</f>
        <v>n/a</v>
      </c>
      <c r="K119" s="65">
        <f>IFERROR(('Tor Emp Adj'!K119/'Tor Emp Adj'!K$6)/('CAN LFS Emp'!K119/'CAN LFS Emp'!K$6),"n/a")</f>
        <v>0</v>
      </c>
      <c r="L119" s="65" t="str">
        <f>IFERROR(('Tor Emp Adj'!L119/'Tor Emp Adj'!L$6)/('CAN LFS Emp'!L119/'CAN LFS Emp'!L$6),"n/a")</f>
        <v>n/a</v>
      </c>
      <c r="M119" s="21" t="str">
        <f>IFERROR(('Tor Emp Adj'!M119/'Tor Emp Adj'!M$6)/('CAN LFS Emp'!M119/'CAN LFS Emp'!M$6),"n/a")</f>
        <v>n/a</v>
      </c>
      <c r="N119" s="21" t="str">
        <f>IFERROR(('Tor Emp Adj'!N119/'Tor Emp Adj'!N$6)/('CAN LFS Emp'!N119/'CAN LFS Emp'!N$6),"n/a")</f>
        <v>n/a</v>
      </c>
      <c r="O119" s="21" t="str">
        <f>IFERROR(('Tor Emp Adj'!O119/'Tor Emp Adj'!O$6)/('CAN LFS Emp'!O119/'CAN LFS Emp'!O$6),"n/a")</f>
        <v>n/a</v>
      </c>
      <c r="P119" s="21" t="str">
        <f>IFERROR(('Tor Emp Adj'!P119/'Tor Emp Adj'!P$6)/('CAN LFS Emp'!P119/'CAN LFS Emp'!P$6),"n/a")</f>
        <v>n/a</v>
      </c>
      <c r="Q119" s="21" t="str">
        <f>IFERROR(('Tor Emp Adj'!Q119/'Tor Emp Adj'!Q$6)/('CAN LFS Emp'!Q119/'CAN LFS Emp'!Q$6),"n/a")</f>
        <v>n/a</v>
      </c>
      <c r="R119" s="21" t="str">
        <f>IFERROR(('Tor Emp Adj'!R119/'Tor Emp Adj'!R$6)/('CAN LFS Emp'!R119/'CAN LFS Emp'!R$6),"n/a")</f>
        <v>n/a</v>
      </c>
      <c r="S119" s="21" t="str">
        <f>IFERROR(('Tor Emp Adj'!S119/'Tor Emp Adj'!S$6)/('CAN LFS Emp'!S119/'CAN LFS Emp'!S$6),"n/a")</f>
        <v>n/a</v>
      </c>
      <c r="T119" s="21" t="str">
        <f>IFERROR(('Tor Emp Adj'!T119/'Tor Emp Adj'!T$6)/('CAN LFS Emp'!T119/'CAN LFS Emp'!T$6),"n/a")</f>
        <v>n/a</v>
      </c>
      <c r="U119" s="21" t="str">
        <f>IFERROR(('Tor Emp Adj'!U119/'Tor Emp Adj'!U$6)/('CAN LFS Emp'!U119/'CAN LFS Emp'!U$6),"n/a")</f>
        <v>n/a</v>
      </c>
      <c r="V119" s="21">
        <f>IFERROR(('Tor Emp Adj'!V119/'Tor Emp Adj'!V$6)/('CAN LFS Emp'!V119/'CAN LFS Emp'!V$6),"n/a")</f>
        <v>0</v>
      </c>
      <c r="W119" s="21">
        <f>IFERROR(('Tor Emp Adj'!W119/'Tor Emp Adj'!W$6)/('CAN LFS Emp'!W119/'CAN LFS Emp'!W$6),"n/a")</f>
        <v>0</v>
      </c>
      <c r="X119" s="21">
        <f>IFERROR(('Tor Emp Adj'!X119/'Tor Emp Adj'!X$6)/('CAN LFS Emp'!X119/'CAN LFS Emp'!X$6),"n/a")</f>
        <v>0</v>
      </c>
      <c r="Y119" s="21" t="str">
        <f>IFERROR(('Tor Emp Adj'!Y119/'Tor Emp Adj'!Y$6)/('CAN LFS Emp'!Y119/'CAN LFS Emp'!Y$6),"n/a")</f>
        <v>n/a</v>
      </c>
    </row>
    <row r="120" spans="1:25" x14ac:dyDescent="0.25">
      <c r="A120" s="6" t="s">
        <v>114</v>
      </c>
      <c r="B120" s="6"/>
      <c r="C120" s="14">
        <v>522</v>
      </c>
      <c r="D120" s="65">
        <f>IFERROR(('Tor Emp Adj'!D120/'Tor Emp Adj'!D$6)/('CAN LFS Emp'!D120/'CAN LFS Emp'!D$6),"n/a")</f>
        <v>1.6401448371784406</v>
      </c>
      <c r="E120" s="65">
        <f>IFERROR(('Tor Emp Adj'!E120/'Tor Emp Adj'!E$6)/('CAN LFS Emp'!E120/'CAN LFS Emp'!E$6),"n/a")</f>
        <v>1.7554072209694982</v>
      </c>
      <c r="F120" s="65">
        <f>IFERROR(('Tor Emp Adj'!F120/'Tor Emp Adj'!F$6)/('CAN LFS Emp'!F120/'CAN LFS Emp'!F$6),"n/a")</f>
        <v>1.9440990667346474</v>
      </c>
      <c r="G120" s="65">
        <f>IFERROR(('Tor Emp Adj'!G120/'Tor Emp Adj'!G$6)/('CAN LFS Emp'!G120/'CAN LFS Emp'!G$6),"n/a")</f>
        <v>1.685161502286066</v>
      </c>
      <c r="H120" s="65">
        <f>IFERROR(('Tor Emp Adj'!H120/'Tor Emp Adj'!H$6)/('CAN LFS Emp'!H120/'CAN LFS Emp'!H$6),"n/a")</f>
        <v>1.6395085919222205</v>
      </c>
      <c r="I120" s="65">
        <f>IFERROR(('Tor Emp Adj'!I120/'Tor Emp Adj'!I$6)/('CAN LFS Emp'!I120/'CAN LFS Emp'!I$6),"n/a")</f>
        <v>1.785655493143935</v>
      </c>
      <c r="J120" s="65">
        <f>IFERROR(('Tor Emp Adj'!J120/'Tor Emp Adj'!J$6)/('CAN LFS Emp'!J120/'CAN LFS Emp'!J$6),"n/a")</f>
        <v>1.87420712562825</v>
      </c>
      <c r="K120" s="65">
        <f>IFERROR(('Tor Emp Adj'!K120/'Tor Emp Adj'!K$6)/('CAN LFS Emp'!K120/'CAN LFS Emp'!K$6),"n/a")</f>
        <v>1.7561008773816864</v>
      </c>
      <c r="L120" s="65">
        <f>IFERROR(('Tor Emp Adj'!L120/'Tor Emp Adj'!L$6)/('CAN LFS Emp'!L120/'CAN LFS Emp'!L$6),"n/a")</f>
        <v>2.5086733046208152</v>
      </c>
      <c r="M120" s="21">
        <f>IFERROR(('Tor Emp Adj'!M120/'Tor Emp Adj'!M$6)/('CAN LFS Emp'!M120/'CAN LFS Emp'!M$6),"n/a")</f>
        <v>2.5450592318259719</v>
      </c>
      <c r="N120" s="21">
        <f>IFERROR(('Tor Emp Adj'!N120/'Tor Emp Adj'!N$6)/('CAN LFS Emp'!N120/'CAN LFS Emp'!N$6),"n/a")</f>
        <v>2.5107984048295848</v>
      </c>
      <c r="O120" s="21">
        <f>IFERROR(('Tor Emp Adj'!O120/'Tor Emp Adj'!O$6)/('CAN LFS Emp'!O120/'CAN LFS Emp'!O$6),"n/a")</f>
        <v>2.7811186152327037</v>
      </c>
      <c r="P120" s="21">
        <f>IFERROR(('Tor Emp Adj'!P120/'Tor Emp Adj'!P$6)/('CAN LFS Emp'!P120/'CAN LFS Emp'!P$6),"n/a")</f>
        <v>2.4521727857782416</v>
      </c>
      <c r="Q120" s="21">
        <f>IFERROR(('Tor Emp Adj'!Q120/'Tor Emp Adj'!Q$6)/('CAN LFS Emp'!Q120/'CAN LFS Emp'!Q$6),"n/a")</f>
        <v>2.4398850237227387</v>
      </c>
      <c r="R120" s="21">
        <f>IFERROR(('Tor Emp Adj'!R120/'Tor Emp Adj'!R$6)/('CAN LFS Emp'!R120/'CAN LFS Emp'!R$6),"n/a")</f>
        <v>2.6554289707273662</v>
      </c>
      <c r="S120" s="21">
        <f>IFERROR(('Tor Emp Adj'!S120/'Tor Emp Adj'!S$6)/('CAN LFS Emp'!S120/'CAN LFS Emp'!S$6),"n/a")</f>
        <v>2.7322265726815447</v>
      </c>
      <c r="T120" s="21">
        <f>IFERROR(('Tor Emp Adj'!T120/'Tor Emp Adj'!T$6)/('CAN LFS Emp'!T120/'CAN LFS Emp'!T$6),"n/a")</f>
        <v>2.3895084423046908</v>
      </c>
      <c r="U120" s="21">
        <f>IFERROR(('Tor Emp Adj'!U120/'Tor Emp Adj'!U$6)/('CAN LFS Emp'!U120/'CAN LFS Emp'!U$6),"n/a")</f>
        <v>3.00672555980863</v>
      </c>
      <c r="V120" s="21">
        <f>IFERROR(('Tor Emp Adj'!V120/'Tor Emp Adj'!V$6)/('CAN LFS Emp'!V120/'CAN LFS Emp'!V$6),"n/a")</f>
        <v>2.965948258629783</v>
      </c>
      <c r="W120" s="21">
        <f>IFERROR(('Tor Emp Adj'!W120/'Tor Emp Adj'!W$6)/('CAN LFS Emp'!W120/'CAN LFS Emp'!W$6),"n/a")</f>
        <v>3.1786824397606743</v>
      </c>
      <c r="X120" s="21">
        <f>IFERROR(('Tor Emp Adj'!X120/'Tor Emp Adj'!X$6)/('CAN LFS Emp'!X120/'CAN LFS Emp'!X$6),"n/a")</f>
        <v>2.8465603391810679</v>
      </c>
      <c r="Y120" s="21">
        <f>IFERROR(('Tor Emp Adj'!Y120/'Tor Emp Adj'!Y$6)/('CAN LFS Emp'!Y120/'CAN LFS Emp'!Y$6),"n/a")</f>
        <v>2.7385440996453774</v>
      </c>
    </row>
    <row r="121" spans="1:25" x14ac:dyDescent="0.25">
      <c r="A121" s="7" t="s">
        <v>115</v>
      </c>
      <c r="B121" s="7"/>
      <c r="C121" s="14">
        <v>5221</v>
      </c>
      <c r="D121" s="65">
        <f>IFERROR(('Tor Emp Adj'!D121/'Tor Emp Adj'!D$6)/('CAN LFS Emp'!D121/'CAN LFS Emp'!D$6),"n/a")</f>
        <v>1.6316988831626733</v>
      </c>
      <c r="E121" s="65">
        <f>IFERROR(('Tor Emp Adj'!E121/'Tor Emp Adj'!E$6)/('CAN LFS Emp'!E121/'CAN LFS Emp'!E$6),"n/a")</f>
        <v>1.7673545966923636</v>
      </c>
      <c r="F121" s="65">
        <f>IFERROR(('Tor Emp Adj'!F121/'Tor Emp Adj'!F$6)/('CAN LFS Emp'!F121/'CAN LFS Emp'!F$6),"n/a")</f>
        <v>2.0112482380859387</v>
      </c>
      <c r="G121" s="65">
        <f>IFERROR(('Tor Emp Adj'!G121/'Tor Emp Adj'!G$6)/('CAN LFS Emp'!G121/'CAN LFS Emp'!G$6),"n/a")</f>
        <v>1.7262552662425539</v>
      </c>
      <c r="H121" s="65">
        <f>IFERROR(('Tor Emp Adj'!H121/'Tor Emp Adj'!H$6)/('CAN LFS Emp'!H121/'CAN LFS Emp'!H$6),"n/a")</f>
        <v>1.6917925387308754</v>
      </c>
      <c r="I121" s="65">
        <f>IFERROR(('Tor Emp Adj'!I121/'Tor Emp Adj'!I$6)/('CAN LFS Emp'!I121/'CAN LFS Emp'!I$6),"n/a")</f>
        <v>1.8246544103910336</v>
      </c>
      <c r="J121" s="65">
        <f>IFERROR(('Tor Emp Adj'!J121/'Tor Emp Adj'!J$6)/('CAN LFS Emp'!J121/'CAN LFS Emp'!J$6),"n/a")</f>
        <v>1.8134129831832126</v>
      </c>
      <c r="K121" s="65">
        <f>IFERROR(('Tor Emp Adj'!K121/'Tor Emp Adj'!K$6)/('CAN LFS Emp'!K121/'CAN LFS Emp'!K$6),"n/a")</f>
        <v>1.7955598359268463</v>
      </c>
      <c r="L121" s="65">
        <f>IFERROR(('Tor Emp Adj'!L121/'Tor Emp Adj'!L$6)/('CAN LFS Emp'!L121/'CAN LFS Emp'!L$6),"n/a")</f>
        <v>2.5525135207167025</v>
      </c>
      <c r="M121" s="21">
        <f>IFERROR(('Tor Emp Adj'!M121/'Tor Emp Adj'!M$6)/('CAN LFS Emp'!M121/'CAN LFS Emp'!M$6),"n/a")</f>
        <v>2.7158706299978905</v>
      </c>
      <c r="N121" s="21">
        <f>IFERROR(('Tor Emp Adj'!N121/'Tor Emp Adj'!N$6)/('CAN LFS Emp'!N121/'CAN LFS Emp'!N$6),"n/a")</f>
        <v>2.6317231233662435</v>
      </c>
      <c r="O121" s="21">
        <f>IFERROR(('Tor Emp Adj'!O121/'Tor Emp Adj'!O$6)/('CAN LFS Emp'!O121/'CAN LFS Emp'!O$6),"n/a")</f>
        <v>2.9336510701965106</v>
      </c>
      <c r="P121" s="21">
        <f>IFERROR(('Tor Emp Adj'!P121/'Tor Emp Adj'!P$6)/('CAN LFS Emp'!P121/'CAN LFS Emp'!P$6),"n/a")</f>
        <v>2.7199574384378331</v>
      </c>
      <c r="Q121" s="21">
        <f>IFERROR(('Tor Emp Adj'!Q121/'Tor Emp Adj'!Q$6)/('CAN LFS Emp'!Q121/'CAN LFS Emp'!Q$6),"n/a")</f>
        <v>2.6690362362917939</v>
      </c>
      <c r="R121" s="21">
        <f>IFERROR(('Tor Emp Adj'!R121/'Tor Emp Adj'!R$6)/('CAN LFS Emp'!R121/'CAN LFS Emp'!R$6),"n/a")</f>
        <v>2.7596869456087112</v>
      </c>
      <c r="S121" s="21">
        <f>IFERROR(('Tor Emp Adj'!S121/'Tor Emp Adj'!S$6)/('CAN LFS Emp'!S121/'CAN LFS Emp'!S$6),"n/a")</f>
        <v>2.7694308105011847</v>
      </c>
      <c r="T121" s="21">
        <f>IFERROR(('Tor Emp Adj'!T121/'Tor Emp Adj'!T$6)/('CAN LFS Emp'!T121/'CAN LFS Emp'!T$6),"n/a")</f>
        <v>2.4234558362954481</v>
      </c>
      <c r="U121" s="21">
        <f>IFERROR(('Tor Emp Adj'!U121/'Tor Emp Adj'!U$6)/('CAN LFS Emp'!U121/'CAN LFS Emp'!U$6),"n/a")</f>
        <v>3.2172405339463315</v>
      </c>
      <c r="V121" s="21">
        <f>IFERROR(('Tor Emp Adj'!V121/'Tor Emp Adj'!V$6)/('CAN LFS Emp'!V121/'CAN LFS Emp'!V$6),"n/a")</f>
        <v>3.1947327860017927</v>
      </c>
      <c r="W121" s="21">
        <f>IFERROR(('Tor Emp Adj'!W121/'Tor Emp Adj'!W$6)/('CAN LFS Emp'!W121/'CAN LFS Emp'!W$6),"n/a")</f>
        <v>3.4179309412903121</v>
      </c>
      <c r="X121" s="21">
        <f>IFERROR(('Tor Emp Adj'!X121/'Tor Emp Adj'!X$6)/('CAN LFS Emp'!X121/'CAN LFS Emp'!X$6),"n/a")</f>
        <v>3.0165759815349071</v>
      </c>
      <c r="Y121" s="21">
        <f>IFERROR(('Tor Emp Adj'!Y121/'Tor Emp Adj'!Y$6)/('CAN LFS Emp'!Y121/'CAN LFS Emp'!Y$6),"n/a")</f>
        <v>2.7897887918403121</v>
      </c>
    </row>
    <row r="122" spans="1:25" x14ac:dyDescent="0.25">
      <c r="A122" s="6" t="s">
        <v>116</v>
      </c>
      <c r="B122" s="6"/>
      <c r="C122" s="14">
        <v>524</v>
      </c>
      <c r="D122" s="65">
        <f>IFERROR(('Tor Emp Adj'!D122/'Tor Emp Adj'!D$6)/('CAN LFS Emp'!D122/'CAN LFS Emp'!D$6),"n/a")</f>
        <v>1.5309372405570494</v>
      </c>
      <c r="E122" s="65">
        <f>IFERROR(('Tor Emp Adj'!E122/'Tor Emp Adj'!E$6)/('CAN LFS Emp'!E122/'CAN LFS Emp'!E$6),"n/a")</f>
        <v>1.6276165212872902</v>
      </c>
      <c r="F122" s="65">
        <f>IFERROR(('Tor Emp Adj'!F122/'Tor Emp Adj'!F$6)/('CAN LFS Emp'!F122/'CAN LFS Emp'!F$6),"n/a")</f>
        <v>1.2739305633644933</v>
      </c>
      <c r="G122" s="65">
        <f>IFERROR(('Tor Emp Adj'!G122/'Tor Emp Adj'!G$6)/('CAN LFS Emp'!G122/'CAN LFS Emp'!G$6),"n/a")</f>
        <v>1.3863848461028998</v>
      </c>
      <c r="H122" s="65">
        <f>IFERROR(('Tor Emp Adj'!H122/'Tor Emp Adj'!H$6)/('CAN LFS Emp'!H122/'CAN LFS Emp'!H$6),"n/a")</f>
        <v>1.2292773221186506</v>
      </c>
      <c r="I122" s="65">
        <f>IFERROR(('Tor Emp Adj'!I122/'Tor Emp Adj'!I$6)/('CAN LFS Emp'!I122/'CAN LFS Emp'!I$6),"n/a")</f>
        <v>1.3473964984002387</v>
      </c>
      <c r="J122" s="65">
        <f>IFERROR(('Tor Emp Adj'!J122/'Tor Emp Adj'!J$6)/('CAN LFS Emp'!J122/'CAN LFS Emp'!J$6),"n/a")</f>
        <v>1.0479769761450568</v>
      </c>
      <c r="K122" s="65">
        <f>IFERROR(('Tor Emp Adj'!K122/'Tor Emp Adj'!K$6)/('CAN LFS Emp'!K122/'CAN LFS Emp'!K$6),"n/a")</f>
        <v>1.1972058823000038</v>
      </c>
      <c r="L122" s="65">
        <f>IFERROR(('Tor Emp Adj'!L122/'Tor Emp Adj'!L$6)/('CAN LFS Emp'!L122/'CAN LFS Emp'!L$6),"n/a")</f>
        <v>1.8975097666204184</v>
      </c>
      <c r="M122" s="21">
        <f>IFERROR(('Tor Emp Adj'!M122/'Tor Emp Adj'!M$6)/('CAN LFS Emp'!M122/'CAN LFS Emp'!M$6),"n/a")</f>
        <v>1.7901114205220607</v>
      </c>
      <c r="N122" s="21">
        <f>IFERROR(('Tor Emp Adj'!N122/'Tor Emp Adj'!N$6)/('CAN LFS Emp'!N122/'CAN LFS Emp'!N$6),"n/a")</f>
        <v>1.5679496827962678</v>
      </c>
      <c r="O122" s="21">
        <f>IFERROR(('Tor Emp Adj'!O122/'Tor Emp Adj'!O$6)/('CAN LFS Emp'!O122/'CAN LFS Emp'!O$6),"n/a")</f>
        <v>1.7535849000414752</v>
      </c>
      <c r="P122" s="21">
        <f>IFERROR(('Tor Emp Adj'!P122/'Tor Emp Adj'!P$6)/('CAN LFS Emp'!P122/'CAN LFS Emp'!P$6),"n/a")</f>
        <v>1.9348697760953022</v>
      </c>
      <c r="Q122" s="21">
        <f>IFERROR(('Tor Emp Adj'!Q122/'Tor Emp Adj'!Q$6)/('CAN LFS Emp'!Q122/'CAN LFS Emp'!Q$6),"n/a")</f>
        <v>1.5355417360054842</v>
      </c>
      <c r="R122" s="21">
        <f>IFERROR(('Tor Emp Adj'!R122/'Tor Emp Adj'!R$6)/('CAN LFS Emp'!R122/'CAN LFS Emp'!R$6),"n/a")</f>
        <v>1.4847774060769099</v>
      </c>
      <c r="S122" s="21">
        <f>IFERROR(('Tor Emp Adj'!S122/'Tor Emp Adj'!S$6)/('CAN LFS Emp'!S122/'CAN LFS Emp'!S$6),"n/a")</f>
        <v>1.5737772712568008</v>
      </c>
      <c r="T122" s="21">
        <f>IFERROR(('Tor Emp Adj'!T122/'Tor Emp Adj'!T$6)/('CAN LFS Emp'!T122/'CAN LFS Emp'!T$6),"n/a")</f>
        <v>1.4313411896003327</v>
      </c>
      <c r="U122" s="21">
        <f>IFERROR(('Tor Emp Adj'!U122/'Tor Emp Adj'!U$6)/('CAN LFS Emp'!U122/'CAN LFS Emp'!U$6),"n/a")</f>
        <v>1.4403175574903329</v>
      </c>
      <c r="V122" s="21">
        <f>IFERROR(('Tor Emp Adj'!V122/'Tor Emp Adj'!V$6)/('CAN LFS Emp'!V122/'CAN LFS Emp'!V$6),"n/a")</f>
        <v>1.3868078558717123</v>
      </c>
      <c r="W122" s="21">
        <f>IFERROR(('Tor Emp Adj'!W122/'Tor Emp Adj'!W$6)/('CAN LFS Emp'!W122/'CAN LFS Emp'!W$6),"n/a")</f>
        <v>1.4971502497857647</v>
      </c>
      <c r="X122" s="21">
        <f>IFERROR(('Tor Emp Adj'!X122/'Tor Emp Adj'!X$6)/('CAN LFS Emp'!X122/'CAN LFS Emp'!X$6),"n/a")</f>
        <v>1.4123567296535846</v>
      </c>
      <c r="Y122" s="21">
        <f>IFERROR(('Tor Emp Adj'!Y122/'Tor Emp Adj'!Y$6)/('CAN LFS Emp'!Y122/'CAN LFS Emp'!Y$6),"n/a")</f>
        <v>1.2623460326819613</v>
      </c>
    </row>
    <row r="123" spans="1:25" x14ac:dyDescent="0.25">
      <c r="A123" s="7" t="s">
        <v>117</v>
      </c>
      <c r="B123" s="7"/>
      <c r="C123" s="14">
        <v>5241</v>
      </c>
      <c r="D123" s="65">
        <f>IFERROR(('Tor Emp Adj'!D123/'Tor Emp Adj'!D$6)/('CAN LFS Emp'!D123/'CAN LFS Emp'!D$6),"n/a")</f>
        <v>1.7593103814709492</v>
      </c>
      <c r="E123" s="65">
        <f>IFERROR(('Tor Emp Adj'!E123/'Tor Emp Adj'!E$6)/('CAN LFS Emp'!E123/'CAN LFS Emp'!E$6),"n/a")</f>
        <v>1.7425451079913055</v>
      </c>
      <c r="F123" s="65">
        <f>IFERROR(('Tor Emp Adj'!F123/'Tor Emp Adj'!F$6)/('CAN LFS Emp'!F123/'CAN LFS Emp'!F$6),"n/a")</f>
        <v>1.4876400106013672</v>
      </c>
      <c r="G123" s="65">
        <f>IFERROR(('Tor Emp Adj'!G123/'Tor Emp Adj'!G$6)/('CAN LFS Emp'!G123/'CAN LFS Emp'!G$6),"n/a")</f>
        <v>1.6056652918725602</v>
      </c>
      <c r="H123" s="65">
        <f>IFERROR(('Tor Emp Adj'!H123/'Tor Emp Adj'!H$6)/('CAN LFS Emp'!H123/'CAN LFS Emp'!H$6),"n/a")</f>
        <v>1.343873647146008</v>
      </c>
      <c r="I123" s="65">
        <f>IFERROR(('Tor Emp Adj'!I123/'Tor Emp Adj'!I$6)/('CAN LFS Emp'!I123/'CAN LFS Emp'!I$6),"n/a")</f>
        <v>1.4703529903603376</v>
      </c>
      <c r="J123" s="65">
        <f>IFERROR(('Tor Emp Adj'!J123/'Tor Emp Adj'!J$6)/('CAN LFS Emp'!J123/'CAN LFS Emp'!J$6),"n/a")</f>
        <v>1.18421506921241</v>
      </c>
      <c r="K123" s="65">
        <f>IFERROR(('Tor Emp Adj'!K123/'Tor Emp Adj'!K$6)/('CAN LFS Emp'!K123/'CAN LFS Emp'!K$6),"n/a")</f>
        <v>1.30664627267846</v>
      </c>
      <c r="L123" s="65">
        <f>IFERROR(('Tor Emp Adj'!L123/'Tor Emp Adj'!L$6)/('CAN LFS Emp'!L123/'CAN LFS Emp'!L$6),"n/a")</f>
        <v>1.855876904456552</v>
      </c>
      <c r="M123" s="21">
        <f>IFERROR(('Tor Emp Adj'!M123/'Tor Emp Adj'!M$6)/('CAN LFS Emp'!M123/'CAN LFS Emp'!M$6),"n/a")</f>
        <v>1.7224822165763662</v>
      </c>
      <c r="N123" s="21">
        <f>IFERROR(('Tor Emp Adj'!N123/'Tor Emp Adj'!N$6)/('CAN LFS Emp'!N123/'CAN LFS Emp'!N$6),"n/a")</f>
        <v>1.6791660864519069</v>
      </c>
      <c r="O123" s="21">
        <f>IFERROR(('Tor Emp Adj'!O123/'Tor Emp Adj'!O$6)/('CAN LFS Emp'!O123/'CAN LFS Emp'!O$6),"n/a")</f>
        <v>1.9887306509408342</v>
      </c>
      <c r="P123" s="21">
        <f>IFERROR(('Tor Emp Adj'!P123/'Tor Emp Adj'!P$6)/('CAN LFS Emp'!P123/'CAN LFS Emp'!P$6),"n/a")</f>
        <v>2.0235989593114643</v>
      </c>
      <c r="Q123" s="21">
        <f>IFERROR(('Tor Emp Adj'!Q123/'Tor Emp Adj'!Q$6)/('CAN LFS Emp'!Q123/'CAN LFS Emp'!Q$6),"n/a")</f>
        <v>1.6491631172883534</v>
      </c>
      <c r="R123" s="21">
        <f>IFERROR(('Tor Emp Adj'!R123/'Tor Emp Adj'!R$6)/('CAN LFS Emp'!R123/'CAN LFS Emp'!R$6),"n/a")</f>
        <v>1.6157737165254014</v>
      </c>
      <c r="S123" s="21">
        <f>IFERROR(('Tor Emp Adj'!S123/'Tor Emp Adj'!S$6)/('CAN LFS Emp'!S123/'CAN LFS Emp'!S$6),"n/a")</f>
        <v>1.6357001055678204</v>
      </c>
      <c r="T123" s="21">
        <f>IFERROR(('Tor Emp Adj'!T123/'Tor Emp Adj'!T$6)/('CAN LFS Emp'!T123/'CAN LFS Emp'!T$6),"n/a")</f>
        <v>1.612009788063723</v>
      </c>
      <c r="U123" s="21">
        <f>IFERROR(('Tor Emp Adj'!U123/'Tor Emp Adj'!U$6)/('CAN LFS Emp'!U123/'CAN LFS Emp'!U$6),"n/a")</f>
        <v>1.5894667550177759</v>
      </c>
      <c r="V123" s="21">
        <f>IFERROR(('Tor Emp Adj'!V123/'Tor Emp Adj'!V$6)/('CAN LFS Emp'!V123/'CAN LFS Emp'!V$6),"n/a")</f>
        <v>1.6830128989798354</v>
      </c>
      <c r="W123" s="21">
        <f>IFERROR(('Tor Emp Adj'!W123/'Tor Emp Adj'!W$6)/('CAN LFS Emp'!W123/'CAN LFS Emp'!W$6),"n/a")</f>
        <v>1.6465276484012488</v>
      </c>
      <c r="X123" s="21">
        <f>IFERROR(('Tor Emp Adj'!X123/'Tor Emp Adj'!X$6)/('CAN LFS Emp'!X123/'CAN LFS Emp'!X$6),"n/a")</f>
        <v>1.6235744598294295</v>
      </c>
      <c r="Y123" s="21">
        <f>IFERROR(('Tor Emp Adj'!Y123/'Tor Emp Adj'!Y$6)/('CAN LFS Emp'!Y123/'CAN LFS Emp'!Y$6),"n/a")</f>
        <v>1.5677018270232168</v>
      </c>
    </row>
    <row r="124" spans="1:25" x14ac:dyDescent="0.25">
      <c r="A124" s="7" t="s">
        <v>118</v>
      </c>
      <c r="B124" s="7"/>
      <c r="C124" s="14">
        <v>5242</v>
      </c>
      <c r="D124" s="65">
        <f>IFERROR(('Tor Emp Adj'!D124/'Tor Emp Adj'!D$6)/('CAN LFS Emp'!D124/'CAN LFS Emp'!D$6),"n/a")</f>
        <v>0.67446207384650136</v>
      </c>
      <c r="E124" s="65">
        <f>IFERROR(('Tor Emp Adj'!E124/'Tor Emp Adj'!E$6)/('CAN LFS Emp'!E124/'CAN LFS Emp'!E$6),"n/a")</f>
        <v>1.1731887238461867</v>
      </c>
      <c r="F124" s="65">
        <f>IFERROR(('Tor Emp Adj'!F124/'Tor Emp Adj'!F$6)/('CAN LFS Emp'!F124/'CAN LFS Emp'!F$6),"n/a")</f>
        <v>0.90609037726348562</v>
      </c>
      <c r="G124" s="65">
        <f>IFERROR(('Tor Emp Adj'!G124/'Tor Emp Adj'!G$6)/('CAN LFS Emp'!G124/'CAN LFS Emp'!G$6),"n/a")</f>
        <v>0.91251105850374326</v>
      </c>
      <c r="H124" s="65">
        <f>IFERROR(('Tor Emp Adj'!H124/'Tor Emp Adj'!H$6)/('CAN LFS Emp'!H124/'CAN LFS Emp'!H$6),"n/a")</f>
        <v>0.94763756841678715</v>
      </c>
      <c r="I124" s="65">
        <f>IFERROR(('Tor Emp Adj'!I124/'Tor Emp Adj'!I$6)/('CAN LFS Emp'!I124/'CAN LFS Emp'!I$6),"n/a")</f>
        <v>1.0529840093180021</v>
      </c>
      <c r="J124" s="65">
        <f>IFERROR(('Tor Emp Adj'!J124/'Tor Emp Adj'!J$6)/('CAN LFS Emp'!J124/'CAN LFS Emp'!J$6),"n/a")</f>
        <v>0.76220875979379321</v>
      </c>
      <c r="K124" s="65">
        <f>IFERROR(('Tor Emp Adj'!K124/'Tor Emp Adj'!K$6)/('CAN LFS Emp'!K124/'CAN LFS Emp'!K$6),"n/a")</f>
        <v>0.94169521051098215</v>
      </c>
      <c r="L124" s="65">
        <f>IFERROR(('Tor Emp Adj'!L124/'Tor Emp Adj'!L$6)/('CAN LFS Emp'!L124/'CAN LFS Emp'!L$6),"n/a")</f>
        <v>1.9371664169348655</v>
      </c>
      <c r="M124" s="21">
        <f>IFERROR(('Tor Emp Adj'!M124/'Tor Emp Adj'!M$6)/('CAN LFS Emp'!M124/'CAN LFS Emp'!M$6),"n/a")</f>
        <v>1.8568782204743828</v>
      </c>
      <c r="N124" s="21">
        <f>IFERROR(('Tor Emp Adj'!N124/'Tor Emp Adj'!N$6)/('CAN LFS Emp'!N124/'CAN LFS Emp'!N$6),"n/a")</f>
        <v>1.3903527676604079</v>
      </c>
      <c r="O124" s="21">
        <f>IFERROR(('Tor Emp Adj'!O124/'Tor Emp Adj'!O$6)/('CAN LFS Emp'!O124/'CAN LFS Emp'!O$6),"n/a")</f>
        <v>1.3778117321336165</v>
      </c>
      <c r="P124" s="21">
        <f>IFERROR(('Tor Emp Adj'!P124/'Tor Emp Adj'!P$6)/('CAN LFS Emp'!P124/'CAN LFS Emp'!P$6),"n/a")</f>
        <v>1.7968078953208264</v>
      </c>
      <c r="Q124" s="21">
        <f>IFERROR(('Tor Emp Adj'!Q124/'Tor Emp Adj'!Q$6)/('CAN LFS Emp'!Q124/'CAN LFS Emp'!Q$6),"n/a")</f>
        <v>1.3516140143057271</v>
      </c>
      <c r="R124" s="21">
        <f>IFERROR(('Tor Emp Adj'!R124/'Tor Emp Adj'!R$6)/('CAN LFS Emp'!R124/'CAN LFS Emp'!R$6),"n/a")</f>
        <v>1.2899169063061762</v>
      </c>
      <c r="S124" s="21">
        <f>IFERROR(('Tor Emp Adj'!S124/'Tor Emp Adj'!S$6)/('CAN LFS Emp'!S124/'CAN LFS Emp'!S$6),"n/a")</f>
        <v>1.4839751139890205</v>
      </c>
      <c r="T124" s="21">
        <f>IFERROR(('Tor Emp Adj'!T124/'Tor Emp Adj'!T$6)/('CAN LFS Emp'!T124/'CAN LFS Emp'!T$6),"n/a")</f>
        <v>1.1745934862383327</v>
      </c>
      <c r="U124" s="21">
        <f>IFERROR(('Tor Emp Adj'!U124/'Tor Emp Adj'!U$6)/('CAN LFS Emp'!U124/'CAN LFS Emp'!U$6),"n/a")</f>
        <v>1.2257098344448765</v>
      </c>
      <c r="V124" s="21">
        <f>IFERROR(('Tor Emp Adj'!V124/'Tor Emp Adj'!V$6)/('CAN LFS Emp'!V124/'CAN LFS Emp'!V$6),"n/a")</f>
        <v>0.98994141978991512</v>
      </c>
      <c r="W124" s="21">
        <f>IFERROR(('Tor Emp Adj'!W124/'Tor Emp Adj'!W$6)/('CAN LFS Emp'!W124/'CAN LFS Emp'!W$6),"n/a")</f>
        <v>1.2995745086650623</v>
      </c>
      <c r="X124" s="21">
        <f>IFERROR(('Tor Emp Adj'!X124/'Tor Emp Adj'!X$6)/('CAN LFS Emp'!X124/'CAN LFS Emp'!X$6),"n/a")</f>
        <v>1.1294864771103339</v>
      </c>
      <c r="Y124" s="21">
        <f>IFERROR(('Tor Emp Adj'!Y124/'Tor Emp Adj'!Y$6)/('CAN LFS Emp'!Y124/'CAN LFS Emp'!Y$6),"n/a")</f>
        <v>0.85503264942000401</v>
      </c>
    </row>
    <row r="125" spans="1:25" x14ac:dyDescent="0.25">
      <c r="A125" s="6" t="s">
        <v>119</v>
      </c>
      <c r="B125" s="6"/>
      <c r="C125" s="14" t="s">
        <v>204</v>
      </c>
      <c r="D125" s="65">
        <f>IFERROR(('Tor Emp Adj'!D125/'Tor Emp Adj'!D$6)/('CAN LFS Emp'!D125/'CAN LFS Emp'!D$6),"n/a")</f>
        <v>2.6342971678391214</v>
      </c>
      <c r="E125" s="65">
        <f>IFERROR(('Tor Emp Adj'!E125/'Tor Emp Adj'!E$6)/('CAN LFS Emp'!E125/'CAN LFS Emp'!E$6),"n/a")</f>
        <v>2.8477182049477512</v>
      </c>
      <c r="F125" s="65">
        <f>IFERROR(('Tor Emp Adj'!F125/'Tor Emp Adj'!F$6)/('CAN LFS Emp'!F125/'CAN LFS Emp'!F$6),"n/a")</f>
        <v>2.4857665891829583</v>
      </c>
      <c r="G125" s="65">
        <f>IFERROR(('Tor Emp Adj'!G125/'Tor Emp Adj'!G$6)/('CAN LFS Emp'!G125/'CAN LFS Emp'!G$6),"n/a")</f>
        <v>2.616590859513217</v>
      </c>
      <c r="H125" s="65">
        <f>IFERROR(('Tor Emp Adj'!H125/'Tor Emp Adj'!H$6)/('CAN LFS Emp'!H125/'CAN LFS Emp'!H$6),"n/a")</f>
        <v>2.6036109649312857</v>
      </c>
      <c r="I125" s="65">
        <f>IFERROR(('Tor Emp Adj'!I125/'Tor Emp Adj'!I$6)/('CAN LFS Emp'!I125/'CAN LFS Emp'!I$6),"n/a")</f>
        <v>2.4996298160654042</v>
      </c>
      <c r="J125" s="65">
        <f>IFERROR(('Tor Emp Adj'!J125/'Tor Emp Adj'!J$6)/('CAN LFS Emp'!J125/'CAN LFS Emp'!J$6),"n/a")</f>
        <v>2.9112483373172582</v>
      </c>
      <c r="K125" s="65">
        <f>IFERROR(('Tor Emp Adj'!K125/'Tor Emp Adj'!K$6)/('CAN LFS Emp'!K125/'CAN LFS Emp'!K$6),"n/a")</f>
        <v>2.7442191210300777</v>
      </c>
      <c r="L125" s="65">
        <f>IFERROR(('Tor Emp Adj'!L125/'Tor Emp Adj'!L$6)/('CAN LFS Emp'!L125/'CAN LFS Emp'!L$6),"n/a")</f>
        <v>3.0195440588952769</v>
      </c>
      <c r="M125" s="21">
        <f>IFERROR(('Tor Emp Adj'!M125/'Tor Emp Adj'!M$6)/('CAN LFS Emp'!M125/'CAN LFS Emp'!M$6),"n/a")</f>
        <v>3.3222497034513503</v>
      </c>
      <c r="N125" s="21">
        <f>IFERROR(('Tor Emp Adj'!N125/'Tor Emp Adj'!N$6)/('CAN LFS Emp'!N125/'CAN LFS Emp'!N$6),"n/a")</f>
        <v>2.7760888036649352</v>
      </c>
      <c r="O125" s="21">
        <f>IFERROR(('Tor Emp Adj'!O125/'Tor Emp Adj'!O$6)/('CAN LFS Emp'!O125/'CAN LFS Emp'!O$6),"n/a")</f>
        <v>3.2047283567049902</v>
      </c>
      <c r="P125" s="21">
        <f>IFERROR(('Tor Emp Adj'!P125/'Tor Emp Adj'!P$6)/('CAN LFS Emp'!P125/'CAN LFS Emp'!P$6),"n/a")</f>
        <v>3.5117064102584941</v>
      </c>
      <c r="Q125" s="21">
        <f>IFERROR(('Tor Emp Adj'!Q125/'Tor Emp Adj'!Q$6)/('CAN LFS Emp'!Q125/'CAN LFS Emp'!Q$6),"n/a")</f>
        <v>2.697282773469674</v>
      </c>
      <c r="R125" s="21">
        <f>IFERROR(('Tor Emp Adj'!R125/'Tor Emp Adj'!R$6)/('CAN LFS Emp'!R125/'CAN LFS Emp'!R$6),"n/a")</f>
        <v>3.2389665316729448</v>
      </c>
      <c r="S125" s="21">
        <f>IFERROR(('Tor Emp Adj'!S125/'Tor Emp Adj'!S$6)/('CAN LFS Emp'!S125/'CAN LFS Emp'!S$6),"n/a")</f>
        <v>2.4573051455449653</v>
      </c>
      <c r="T125" s="21">
        <f>IFERROR(('Tor Emp Adj'!T125/'Tor Emp Adj'!T$6)/('CAN LFS Emp'!T125/'CAN LFS Emp'!T$6),"n/a")</f>
        <v>3.6126288574970062</v>
      </c>
      <c r="U125" s="21">
        <f>IFERROR(('Tor Emp Adj'!U125/'Tor Emp Adj'!U$6)/('CAN LFS Emp'!U125/'CAN LFS Emp'!U$6),"n/a")</f>
        <v>3.640057857320385</v>
      </c>
      <c r="V125" s="21">
        <f>IFERROR(('Tor Emp Adj'!V125/'Tor Emp Adj'!V$6)/('CAN LFS Emp'!V125/'CAN LFS Emp'!V$6),"n/a")</f>
        <v>2.9311854242382749</v>
      </c>
      <c r="W125" s="21">
        <f>IFERROR(('Tor Emp Adj'!W125/'Tor Emp Adj'!W$6)/('CAN LFS Emp'!W125/'CAN LFS Emp'!W$6),"n/a")</f>
        <v>3.3291794508426502</v>
      </c>
      <c r="X125" s="21">
        <f>IFERROR(('Tor Emp Adj'!X125/'Tor Emp Adj'!X$6)/('CAN LFS Emp'!X125/'CAN LFS Emp'!X$6),"n/a")</f>
        <v>2.7825360164590136</v>
      </c>
      <c r="Y125" s="21">
        <f>IFERROR(('Tor Emp Adj'!Y125/'Tor Emp Adj'!Y$6)/('CAN LFS Emp'!Y125/'CAN LFS Emp'!Y$6),"n/a")</f>
        <v>3.0029283365595805</v>
      </c>
    </row>
    <row r="126" spans="1:25" x14ac:dyDescent="0.25">
      <c r="A126" s="5" t="s">
        <v>120</v>
      </c>
      <c r="B126" s="5"/>
      <c r="C126" s="13">
        <v>53</v>
      </c>
      <c r="D126" s="64">
        <f>IFERROR(('Tor Emp Adj'!D126/'Tor Emp Adj'!D$6)/('CAN LFS Emp'!D126/'CAN LFS Emp'!D$6),"n/a")</f>
        <v>1.2890196035183283</v>
      </c>
      <c r="E126" s="64">
        <f>IFERROR(('Tor Emp Adj'!E126/'Tor Emp Adj'!E$6)/('CAN LFS Emp'!E126/'CAN LFS Emp'!E$6),"n/a")</f>
        <v>1.3194818770206866</v>
      </c>
      <c r="F126" s="64">
        <f>IFERROR(('Tor Emp Adj'!F126/'Tor Emp Adj'!F$6)/('CAN LFS Emp'!F126/'CAN LFS Emp'!F$6),"n/a")</f>
        <v>1.5834560491177991</v>
      </c>
      <c r="G126" s="64">
        <f>IFERROR(('Tor Emp Adj'!G126/'Tor Emp Adj'!G$6)/('CAN LFS Emp'!G126/'CAN LFS Emp'!G$6),"n/a")</f>
        <v>1.3951488506030021</v>
      </c>
      <c r="H126" s="64">
        <f>IFERROR(('Tor Emp Adj'!H126/'Tor Emp Adj'!H$6)/('CAN LFS Emp'!H126/'CAN LFS Emp'!H$6),"n/a")</f>
        <v>1.2905587094461424</v>
      </c>
      <c r="I126" s="64">
        <f>IFERROR(('Tor Emp Adj'!I126/'Tor Emp Adj'!I$6)/('CAN LFS Emp'!I126/'CAN LFS Emp'!I$6),"n/a")</f>
        <v>1.2054623703547604</v>
      </c>
      <c r="J126" s="64">
        <f>IFERROR(('Tor Emp Adj'!J126/'Tor Emp Adj'!J$6)/('CAN LFS Emp'!J126/'CAN LFS Emp'!J$6),"n/a")</f>
        <v>1.3189996626207821</v>
      </c>
      <c r="K126" s="64">
        <f>IFERROR(('Tor Emp Adj'!K126/'Tor Emp Adj'!K$6)/('CAN LFS Emp'!K126/'CAN LFS Emp'!K$6),"n/a")</f>
        <v>1.5182833105911147</v>
      </c>
      <c r="L126" s="64">
        <f>IFERROR(('Tor Emp Adj'!L126/'Tor Emp Adj'!L$6)/('CAN LFS Emp'!L126/'CAN LFS Emp'!L$6),"n/a")</f>
        <v>1.3188760651577918</v>
      </c>
      <c r="M126" s="20">
        <f>IFERROR(('Tor Emp Adj'!M126/'Tor Emp Adj'!M$6)/('CAN LFS Emp'!M126/'CAN LFS Emp'!M$6),"n/a")</f>
        <v>1.5353121216119063</v>
      </c>
      <c r="N126" s="20">
        <f>IFERROR(('Tor Emp Adj'!N126/'Tor Emp Adj'!N$6)/('CAN LFS Emp'!N126/'CAN LFS Emp'!N$6),"n/a")</f>
        <v>1.5456807430695494</v>
      </c>
      <c r="O126" s="20">
        <f>IFERROR(('Tor Emp Adj'!O126/'Tor Emp Adj'!O$6)/('CAN LFS Emp'!O126/'CAN LFS Emp'!O$6),"n/a")</f>
        <v>1.3551266903469905</v>
      </c>
      <c r="P126" s="20">
        <f>IFERROR(('Tor Emp Adj'!P126/'Tor Emp Adj'!P$6)/('CAN LFS Emp'!P126/'CAN LFS Emp'!P$6),"n/a")</f>
        <v>1.593742883494069</v>
      </c>
      <c r="Q126" s="20">
        <f>IFERROR(('Tor Emp Adj'!Q126/'Tor Emp Adj'!Q$6)/('CAN LFS Emp'!Q126/'CAN LFS Emp'!Q$6),"n/a")</f>
        <v>1.8154932224257987</v>
      </c>
      <c r="R126" s="20">
        <f>IFERROR(('Tor Emp Adj'!R126/'Tor Emp Adj'!R$6)/('CAN LFS Emp'!R126/'CAN LFS Emp'!R$6),"n/a")</f>
        <v>1.7320543530961821</v>
      </c>
      <c r="S126" s="20">
        <f>IFERROR(('Tor Emp Adj'!S126/'Tor Emp Adj'!S$6)/('CAN LFS Emp'!S126/'CAN LFS Emp'!S$6),"n/a")</f>
        <v>1.4056683387935893</v>
      </c>
      <c r="T126" s="20">
        <f>IFERROR(('Tor Emp Adj'!T126/'Tor Emp Adj'!T$6)/('CAN LFS Emp'!T126/'CAN LFS Emp'!T$6),"n/a")</f>
        <v>1.3561635345286687</v>
      </c>
      <c r="U126" s="20">
        <f>IFERROR(('Tor Emp Adj'!U126/'Tor Emp Adj'!U$6)/('CAN LFS Emp'!U126/'CAN LFS Emp'!U$6),"n/a")</f>
        <v>1.430700701894122</v>
      </c>
      <c r="V126" s="20">
        <f>IFERROR(('Tor Emp Adj'!V126/'Tor Emp Adj'!V$6)/('CAN LFS Emp'!V126/'CAN LFS Emp'!V$6),"n/a")</f>
        <v>1.6985668834777381</v>
      </c>
      <c r="W126" s="20">
        <f>IFERROR(('Tor Emp Adj'!W126/'Tor Emp Adj'!W$6)/('CAN LFS Emp'!W126/'CAN LFS Emp'!W$6),"n/a")</f>
        <v>1.6451211757787307</v>
      </c>
      <c r="X126" s="20">
        <f>IFERROR(('Tor Emp Adj'!X126/'Tor Emp Adj'!X$6)/('CAN LFS Emp'!X126/'CAN LFS Emp'!X$6),"n/a")</f>
        <v>1.7179601493763639</v>
      </c>
      <c r="Y126" s="20">
        <f>IFERROR(('Tor Emp Adj'!Y126/'Tor Emp Adj'!Y$6)/('CAN LFS Emp'!Y126/'CAN LFS Emp'!Y$6),"n/a")</f>
        <v>1.4583418467278455</v>
      </c>
    </row>
    <row r="127" spans="1:25" x14ac:dyDescent="0.25">
      <c r="A127" s="10" t="s">
        <v>121</v>
      </c>
      <c r="B127" s="10"/>
      <c r="C127" s="14">
        <v>531</v>
      </c>
      <c r="D127" s="65">
        <f>IFERROR(('Tor Emp Adj'!D127/'Tor Emp Adj'!D$6)/('CAN LFS Emp'!D127/'CAN LFS Emp'!D$6),"n/a")</f>
        <v>1.3080090227457926</v>
      </c>
      <c r="E127" s="65">
        <f>IFERROR(('Tor Emp Adj'!E127/'Tor Emp Adj'!E$6)/('CAN LFS Emp'!E127/'CAN LFS Emp'!E$6),"n/a")</f>
        <v>1.431264620158659</v>
      </c>
      <c r="F127" s="65">
        <f>IFERROR(('Tor Emp Adj'!F127/'Tor Emp Adj'!F$6)/('CAN LFS Emp'!F127/'CAN LFS Emp'!F$6),"n/a")</f>
        <v>1.7395236865322188</v>
      </c>
      <c r="G127" s="65">
        <f>IFERROR(('Tor Emp Adj'!G127/'Tor Emp Adj'!G$6)/('CAN LFS Emp'!G127/'CAN LFS Emp'!G$6),"n/a")</f>
        <v>1.4862544098146935</v>
      </c>
      <c r="H127" s="65">
        <f>IFERROR(('Tor Emp Adj'!H127/'Tor Emp Adj'!H$6)/('CAN LFS Emp'!H127/'CAN LFS Emp'!H$6),"n/a")</f>
        <v>1.5138086025006712</v>
      </c>
      <c r="I127" s="65">
        <f>IFERROR(('Tor Emp Adj'!I127/'Tor Emp Adj'!I$6)/('CAN LFS Emp'!I127/'CAN LFS Emp'!I$6),"n/a")</f>
        <v>1.3951711945592178</v>
      </c>
      <c r="J127" s="65">
        <f>IFERROR(('Tor Emp Adj'!J127/'Tor Emp Adj'!J$6)/('CAN LFS Emp'!J127/'CAN LFS Emp'!J$6),"n/a")</f>
        <v>1.490983923862826</v>
      </c>
      <c r="K127" s="65">
        <f>IFERROR(('Tor Emp Adj'!K127/'Tor Emp Adj'!K$6)/('CAN LFS Emp'!K127/'CAN LFS Emp'!K$6),"n/a")</f>
        <v>1.6166658548512092</v>
      </c>
      <c r="L127" s="65">
        <f>IFERROR(('Tor Emp Adj'!L127/'Tor Emp Adj'!L$6)/('CAN LFS Emp'!L127/'CAN LFS Emp'!L$6),"n/a")</f>
        <v>1.4637644443319384</v>
      </c>
      <c r="M127" s="21">
        <f>IFERROR(('Tor Emp Adj'!M127/'Tor Emp Adj'!M$6)/('CAN LFS Emp'!M127/'CAN LFS Emp'!M$6),"n/a")</f>
        <v>1.7951121347481458</v>
      </c>
      <c r="N127" s="21">
        <f>IFERROR(('Tor Emp Adj'!N127/'Tor Emp Adj'!N$6)/('CAN LFS Emp'!N127/'CAN LFS Emp'!N$6),"n/a")</f>
        <v>1.8441273166463195</v>
      </c>
      <c r="O127" s="21">
        <f>IFERROR(('Tor Emp Adj'!O127/'Tor Emp Adj'!O$6)/('CAN LFS Emp'!O127/'CAN LFS Emp'!O$6),"n/a")</f>
        <v>1.6054212023039822</v>
      </c>
      <c r="P127" s="21">
        <f>IFERROR(('Tor Emp Adj'!P127/'Tor Emp Adj'!P$6)/('CAN LFS Emp'!P127/'CAN LFS Emp'!P$6),"n/a")</f>
        <v>1.7234699752148359</v>
      </c>
      <c r="Q127" s="21">
        <f>IFERROR(('Tor Emp Adj'!Q127/'Tor Emp Adj'!Q$6)/('CAN LFS Emp'!Q127/'CAN LFS Emp'!Q$6),"n/a")</f>
        <v>1.938593042207976</v>
      </c>
      <c r="R127" s="21">
        <f>IFERROR(('Tor Emp Adj'!R127/'Tor Emp Adj'!R$6)/('CAN LFS Emp'!R127/'CAN LFS Emp'!R$6),"n/a")</f>
        <v>1.9272083626511276</v>
      </c>
      <c r="S127" s="21">
        <f>IFERROR(('Tor Emp Adj'!S127/'Tor Emp Adj'!S$6)/('CAN LFS Emp'!S127/'CAN LFS Emp'!S$6),"n/a")</f>
        <v>1.4866123634377792</v>
      </c>
      <c r="T127" s="21">
        <f>IFERROR(('Tor Emp Adj'!T127/'Tor Emp Adj'!T$6)/('CAN LFS Emp'!T127/'CAN LFS Emp'!T$6),"n/a")</f>
        <v>1.4411365052155127</v>
      </c>
      <c r="U127" s="21">
        <f>IFERROR(('Tor Emp Adj'!U127/'Tor Emp Adj'!U$6)/('CAN LFS Emp'!U127/'CAN LFS Emp'!U$6),"n/a")</f>
        <v>1.6254011348507347</v>
      </c>
      <c r="V127" s="21">
        <f>IFERROR(('Tor Emp Adj'!V127/'Tor Emp Adj'!V$6)/('CAN LFS Emp'!V127/'CAN LFS Emp'!V$6),"n/a")</f>
        <v>1.8799383864881909</v>
      </c>
      <c r="W127" s="21">
        <f>IFERROR(('Tor Emp Adj'!W127/'Tor Emp Adj'!W$6)/('CAN LFS Emp'!W127/'CAN LFS Emp'!W$6),"n/a")</f>
        <v>1.7741820931554206</v>
      </c>
      <c r="X127" s="21">
        <f>IFERROR(('Tor Emp Adj'!X127/'Tor Emp Adj'!X$6)/('CAN LFS Emp'!X127/'CAN LFS Emp'!X$6),"n/a")</f>
        <v>1.8622704348983983</v>
      </c>
      <c r="Y127" s="21">
        <f>IFERROR(('Tor Emp Adj'!Y127/'Tor Emp Adj'!Y$6)/('CAN LFS Emp'!Y127/'CAN LFS Emp'!Y$6),"n/a")</f>
        <v>1.4938586434102703</v>
      </c>
    </row>
    <row r="128" spans="1:25" x14ac:dyDescent="0.25">
      <c r="A128" s="6" t="s">
        <v>122</v>
      </c>
      <c r="B128" s="6"/>
      <c r="C128" s="14">
        <v>5311</v>
      </c>
      <c r="D128" s="65">
        <f>IFERROR(('Tor Emp Adj'!D128/'Tor Emp Adj'!D$6)/('CAN LFS Emp'!D128/'CAN LFS Emp'!D$6),"n/a")</f>
        <v>0.92609578046776286</v>
      </c>
      <c r="E128" s="65">
        <f>IFERROR(('Tor Emp Adj'!E128/'Tor Emp Adj'!E$6)/('CAN LFS Emp'!E128/'CAN LFS Emp'!E$6),"n/a")</f>
        <v>1.3515814824712846</v>
      </c>
      <c r="F128" s="65">
        <f>IFERROR(('Tor Emp Adj'!F128/'Tor Emp Adj'!F$6)/('CAN LFS Emp'!F128/'CAN LFS Emp'!F$6),"n/a")</f>
        <v>1.5848146720213245</v>
      </c>
      <c r="G128" s="65">
        <f>IFERROR(('Tor Emp Adj'!G128/'Tor Emp Adj'!G$6)/('CAN LFS Emp'!G128/'CAN LFS Emp'!G$6),"n/a")</f>
        <v>1.7399193669055324</v>
      </c>
      <c r="H128" s="65">
        <f>IFERROR(('Tor Emp Adj'!H128/'Tor Emp Adj'!H$6)/('CAN LFS Emp'!H128/'CAN LFS Emp'!H$6),"n/a")</f>
        <v>1.6468465850585339</v>
      </c>
      <c r="I128" s="65">
        <f>IFERROR(('Tor Emp Adj'!I128/'Tor Emp Adj'!I$6)/('CAN LFS Emp'!I128/'CAN LFS Emp'!I$6),"n/a")</f>
        <v>1.3343349342625281</v>
      </c>
      <c r="J128" s="65">
        <f>IFERROR(('Tor Emp Adj'!J128/'Tor Emp Adj'!J$6)/('CAN LFS Emp'!J128/'CAN LFS Emp'!J$6),"n/a")</f>
        <v>1.2039959445333301</v>
      </c>
      <c r="K128" s="65">
        <f>IFERROR(('Tor Emp Adj'!K128/'Tor Emp Adj'!K$6)/('CAN LFS Emp'!K128/'CAN LFS Emp'!K$6),"n/a")</f>
        <v>1.3075235849655387</v>
      </c>
      <c r="L128" s="65">
        <f>IFERROR(('Tor Emp Adj'!L128/'Tor Emp Adj'!L$6)/('CAN LFS Emp'!L128/'CAN LFS Emp'!L$6),"n/a")</f>
        <v>1.8378860076404595</v>
      </c>
      <c r="M128" s="21">
        <f>IFERROR(('Tor Emp Adj'!M128/'Tor Emp Adj'!M$6)/('CAN LFS Emp'!M128/'CAN LFS Emp'!M$6),"n/a")</f>
        <v>2.1615623701405213</v>
      </c>
      <c r="N128" s="21">
        <f>IFERROR(('Tor Emp Adj'!N128/'Tor Emp Adj'!N$6)/('CAN LFS Emp'!N128/'CAN LFS Emp'!N$6),"n/a")</f>
        <v>2.3105119479886187</v>
      </c>
      <c r="O128" s="21">
        <f>IFERROR(('Tor Emp Adj'!O128/'Tor Emp Adj'!O$6)/('CAN LFS Emp'!O128/'CAN LFS Emp'!O$6),"n/a")</f>
        <v>1.5001985841872463</v>
      </c>
      <c r="P128" s="21">
        <f>IFERROR(('Tor Emp Adj'!P128/'Tor Emp Adj'!P$6)/('CAN LFS Emp'!P128/'CAN LFS Emp'!P$6),"n/a")</f>
        <v>2.0476032986968513</v>
      </c>
      <c r="Q128" s="21">
        <f>IFERROR(('Tor Emp Adj'!Q128/'Tor Emp Adj'!Q$6)/('CAN LFS Emp'!Q128/'CAN LFS Emp'!Q$6),"n/a")</f>
        <v>1.9448165880298705</v>
      </c>
      <c r="R128" s="21">
        <f>IFERROR(('Tor Emp Adj'!R128/'Tor Emp Adj'!R$6)/('CAN LFS Emp'!R128/'CAN LFS Emp'!R$6),"n/a")</f>
        <v>2.0278527310523593</v>
      </c>
      <c r="S128" s="21">
        <f>IFERROR(('Tor Emp Adj'!S128/'Tor Emp Adj'!S$6)/('CAN LFS Emp'!S128/'CAN LFS Emp'!S$6),"n/a")</f>
        <v>1.497426563284783</v>
      </c>
      <c r="T128" s="21">
        <f>IFERROR(('Tor Emp Adj'!T128/'Tor Emp Adj'!T$6)/('CAN LFS Emp'!T128/'CAN LFS Emp'!T$6),"n/a")</f>
        <v>1.2350467066243245</v>
      </c>
      <c r="U128" s="21">
        <f>IFERROR(('Tor Emp Adj'!U128/'Tor Emp Adj'!U$6)/('CAN LFS Emp'!U128/'CAN LFS Emp'!U$6),"n/a")</f>
        <v>1.3692290370154707</v>
      </c>
      <c r="V128" s="21">
        <f>IFERROR(('Tor Emp Adj'!V128/'Tor Emp Adj'!V$6)/('CAN LFS Emp'!V128/'CAN LFS Emp'!V$6),"n/a")</f>
        <v>1.3117529431904078</v>
      </c>
      <c r="W128" s="21">
        <f>IFERROR(('Tor Emp Adj'!W128/'Tor Emp Adj'!W$6)/('CAN LFS Emp'!W128/'CAN LFS Emp'!W$6),"n/a")</f>
        <v>1.62971144636381</v>
      </c>
      <c r="X128" s="21">
        <f>IFERROR(('Tor Emp Adj'!X128/'Tor Emp Adj'!X$6)/('CAN LFS Emp'!X128/'CAN LFS Emp'!X$6),"n/a")</f>
        <v>1.6946619403222201</v>
      </c>
      <c r="Y128" s="21">
        <f>IFERROR(('Tor Emp Adj'!Y128/'Tor Emp Adj'!Y$6)/('CAN LFS Emp'!Y128/'CAN LFS Emp'!Y$6),"n/a")</f>
        <v>1.5083799898376289</v>
      </c>
    </row>
    <row r="129" spans="1:25" x14ac:dyDescent="0.25">
      <c r="A129" s="6" t="s">
        <v>309</v>
      </c>
      <c r="B129" s="6"/>
      <c r="C129" s="14" t="s">
        <v>310</v>
      </c>
      <c r="D129" s="65" t="str">
        <f>IFERROR(('Tor Emp Adj'!D129/'Tor Emp Adj'!D$6)/('CAN LFS Emp'!D129/'CAN LFS Emp'!D$6),"n/a")</f>
        <v>n/a</v>
      </c>
      <c r="E129" s="65" t="str">
        <f>IFERROR(('Tor Emp Adj'!E129/'Tor Emp Adj'!E$6)/('CAN LFS Emp'!E129/'CAN LFS Emp'!E$6),"n/a")</f>
        <v>n/a</v>
      </c>
      <c r="F129" s="65" t="str">
        <f>IFERROR(('Tor Emp Adj'!F129/'Tor Emp Adj'!F$6)/('CAN LFS Emp'!F129/'CAN LFS Emp'!F$6),"n/a")</f>
        <v>n/a</v>
      </c>
      <c r="G129" s="65" t="str">
        <f>IFERROR(('Tor Emp Adj'!G129/'Tor Emp Adj'!G$6)/('CAN LFS Emp'!G129/'CAN LFS Emp'!G$6),"n/a")</f>
        <v>n/a</v>
      </c>
      <c r="H129" s="65" t="str">
        <f>IFERROR(('Tor Emp Adj'!H129/'Tor Emp Adj'!H$6)/('CAN LFS Emp'!H129/'CAN LFS Emp'!H$6),"n/a")</f>
        <v>n/a</v>
      </c>
      <c r="I129" s="65" t="str">
        <f>IFERROR(('Tor Emp Adj'!I129/'Tor Emp Adj'!I$6)/('CAN LFS Emp'!I129/'CAN LFS Emp'!I$6),"n/a")</f>
        <v>n/a</v>
      </c>
      <c r="J129" s="65" t="str">
        <f>IFERROR(('Tor Emp Adj'!J129/'Tor Emp Adj'!J$6)/('CAN LFS Emp'!J129/'CAN LFS Emp'!J$6),"n/a")</f>
        <v>n/a</v>
      </c>
      <c r="K129" s="65" t="str">
        <f>IFERROR(('Tor Emp Adj'!K129/'Tor Emp Adj'!K$6)/('CAN LFS Emp'!K129/'CAN LFS Emp'!K$6),"n/a")</f>
        <v>n/a</v>
      </c>
      <c r="L129" s="65" t="str">
        <f>IFERROR(('Tor Emp Adj'!L129/'Tor Emp Adj'!L$6)/('CAN LFS Emp'!L129/'CAN LFS Emp'!L$6),"n/a")</f>
        <v>n/a</v>
      </c>
      <c r="M129" s="21" t="str">
        <f>IFERROR(('Tor Emp Adj'!M129/'Tor Emp Adj'!M$6)/('CAN LFS Emp'!M129/'CAN LFS Emp'!M$6),"n/a")</f>
        <v>n/a</v>
      </c>
      <c r="N129" s="21" t="str">
        <f>IFERROR(('Tor Emp Adj'!N129/'Tor Emp Adj'!N$6)/('CAN LFS Emp'!N129/'CAN LFS Emp'!N$6),"n/a")</f>
        <v>n/a</v>
      </c>
      <c r="O129" s="21" t="str">
        <f>IFERROR(('Tor Emp Adj'!O129/'Tor Emp Adj'!O$6)/('CAN LFS Emp'!O129/'CAN LFS Emp'!O$6),"n/a")</f>
        <v>n/a</v>
      </c>
      <c r="P129" s="21" t="str">
        <f>IFERROR(('Tor Emp Adj'!P129/'Tor Emp Adj'!P$6)/('CAN LFS Emp'!P129/'CAN LFS Emp'!P$6),"n/a")</f>
        <v>n/a</v>
      </c>
      <c r="Q129" s="21" t="str">
        <f>IFERROR(('Tor Emp Adj'!Q129/'Tor Emp Adj'!Q$6)/('CAN LFS Emp'!Q129/'CAN LFS Emp'!Q$6),"n/a")</f>
        <v>n/a</v>
      </c>
      <c r="R129" s="21" t="str">
        <f>IFERROR(('Tor Emp Adj'!R129/'Tor Emp Adj'!R$6)/('CAN LFS Emp'!R129/'CAN LFS Emp'!R$6),"n/a")</f>
        <v>n/a</v>
      </c>
      <c r="S129" s="21" t="str">
        <f>IFERROR(('Tor Emp Adj'!S129/'Tor Emp Adj'!S$6)/('CAN LFS Emp'!S129/'CAN LFS Emp'!S$6),"n/a")</f>
        <v>n/a</v>
      </c>
      <c r="T129" s="21" t="str">
        <f>IFERROR(('Tor Emp Adj'!T129/'Tor Emp Adj'!T$6)/('CAN LFS Emp'!T129/'CAN LFS Emp'!T$6),"n/a")</f>
        <v>n/a</v>
      </c>
      <c r="U129" s="21" t="str">
        <f>IFERROR(('Tor Emp Adj'!U129/'Tor Emp Adj'!U$6)/('CAN LFS Emp'!U129/'CAN LFS Emp'!U$6),"n/a")</f>
        <v>n/a</v>
      </c>
      <c r="V129" s="21" t="str">
        <f>IFERROR(('Tor Emp Adj'!V129/'Tor Emp Adj'!V$6)/('CAN LFS Emp'!V129/'CAN LFS Emp'!V$6),"n/a")</f>
        <v>n/a</v>
      </c>
      <c r="W129" s="21" t="str">
        <f>IFERROR(('Tor Emp Adj'!W129/'Tor Emp Adj'!W$6)/('CAN LFS Emp'!W129/'CAN LFS Emp'!W$6),"n/a")</f>
        <v>n/a</v>
      </c>
      <c r="X129" s="21" t="str">
        <f>IFERROR(('Tor Emp Adj'!X129/'Tor Emp Adj'!X$6)/('CAN LFS Emp'!X129/'CAN LFS Emp'!X$6),"n/a")</f>
        <v>n/a</v>
      </c>
      <c r="Y129" s="21" t="str">
        <f>IFERROR(('Tor Emp Adj'!Y129/'Tor Emp Adj'!Y$6)/('CAN LFS Emp'!Y129/'CAN LFS Emp'!Y$6),"n/a")</f>
        <v>n/a</v>
      </c>
    </row>
    <row r="130" spans="1:25" x14ac:dyDescent="0.25">
      <c r="A130" s="6" t="s">
        <v>123</v>
      </c>
      <c r="B130" s="6"/>
      <c r="C130" s="14" t="s">
        <v>205</v>
      </c>
      <c r="D130" s="65">
        <f>IFERROR(('Tor Emp Adj'!D130/'Tor Emp Adj'!D$6)/('CAN LFS Emp'!D130/'CAN LFS Emp'!D$6),"n/a")</f>
        <v>1.4323441818261502</v>
      </c>
      <c r="E130" s="65">
        <f>IFERROR(('Tor Emp Adj'!E130/'Tor Emp Adj'!E$6)/('CAN LFS Emp'!E130/'CAN LFS Emp'!E$6),"n/a")</f>
        <v>1.455652713850579</v>
      </c>
      <c r="F130" s="65">
        <f>IFERROR(('Tor Emp Adj'!F130/'Tor Emp Adj'!F$6)/('CAN LFS Emp'!F130/'CAN LFS Emp'!F$6),"n/a")</f>
        <v>1.8248414542426836</v>
      </c>
      <c r="G130" s="65">
        <f>IFERROR(('Tor Emp Adj'!G130/'Tor Emp Adj'!G$6)/('CAN LFS Emp'!G130/'CAN LFS Emp'!G$6),"n/a")</f>
        <v>1.3071467816071778</v>
      </c>
      <c r="H130" s="65">
        <f>IFERROR(('Tor Emp Adj'!H130/'Tor Emp Adj'!H$6)/('CAN LFS Emp'!H130/'CAN LFS Emp'!H$6),"n/a")</f>
        <v>1.4250725762726284</v>
      </c>
      <c r="I130" s="65">
        <f>IFERROR(('Tor Emp Adj'!I130/'Tor Emp Adj'!I$6)/('CAN LFS Emp'!I130/'CAN LFS Emp'!I$6),"n/a")</f>
        <v>1.4283118609061718</v>
      </c>
      <c r="J130" s="65">
        <f>IFERROR(('Tor Emp Adj'!J130/'Tor Emp Adj'!J$6)/('CAN LFS Emp'!J130/'CAN LFS Emp'!J$6),"n/a")</f>
        <v>1.6351377601823738</v>
      </c>
      <c r="K130" s="65">
        <f>IFERROR(('Tor Emp Adj'!K130/'Tor Emp Adj'!K$6)/('CAN LFS Emp'!K130/'CAN LFS Emp'!K$6),"n/a")</f>
        <v>1.7961646753867315</v>
      </c>
      <c r="L130" s="65">
        <f>IFERROR(('Tor Emp Adj'!L130/'Tor Emp Adj'!L$6)/('CAN LFS Emp'!L130/'CAN LFS Emp'!L$6),"n/a")</f>
        <v>1.2923206302319239</v>
      </c>
      <c r="M130" s="21">
        <f>IFERROR(('Tor Emp Adj'!M130/'Tor Emp Adj'!M$6)/('CAN LFS Emp'!M130/'CAN LFS Emp'!M$6),"n/a")</f>
        <v>1.6186363307067453</v>
      </c>
      <c r="N130" s="21">
        <f>IFERROR(('Tor Emp Adj'!N130/'Tor Emp Adj'!N$6)/('CAN LFS Emp'!N130/'CAN LFS Emp'!N$6),"n/a")</f>
        <v>1.6391459380237769</v>
      </c>
      <c r="O130" s="21">
        <f>IFERROR(('Tor Emp Adj'!O130/'Tor Emp Adj'!O$6)/('CAN LFS Emp'!O130/'CAN LFS Emp'!O$6),"n/a")</f>
        <v>1.6550734618030112</v>
      </c>
      <c r="P130" s="21">
        <f>IFERROR(('Tor Emp Adj'!P130/'Tor Emp Adj'!P$6)/('CAN LFS Emp'!P130/'CAN LFS Emp'!P$6),"n/a")</f>
        <v>1.5729558870738674</v>
      </c>
      <c r="Q130" s="21">
        <f>IFERROR(('Tor Emp Adj'!Q130/'Tor Emp Adj'!Q$6)/('CAN LFS Emp'!Q130/'CAN LFS Emp'!Q$6),"n/a")</f>
        <v>1.9328480918036577</v>
      </c>
      <c r="R130" s="21">
        <f>IFERROR(('Tor Emp Adj'!R130/'Tor Emp Adj'!R$6)/('CAN LFS Emp'!R130/'CAN LFS Emp'!R$6),"n/a")</f>
        <v>1.8791072320411311</v>
      </c>
      <c r="S130" s="21">
        <f>IFERROR(('Tor Emp Adj'!S130/'Tor Emp Adj'!S$6)/('CAN LFS Emp'!S130/'CAN LFS Emp'!S$6),"n/a")</f>
        <v>1.4839813389630567</v>
      </c>
      <c r="T130" s="21">
        <f>IFERROR(('Tor Emp Adj'!T130/'Tor Emp Adj'!T$6)/('CAN LFS Emp'!T130/'CAN LFS Emp'!T$6),"n/a")</f>
        <v>1.5491747851771935</v>
      </c>
      <c r="U130" s="21">
        <f>IFERROR(('Tor Emp Adj'!U130/'Tor Emp Adj'!U$6)/('CAN LFS Emp'!U130/'CAN LFS Emp'!U$6),"n/a")</f>
        <v>1.7361289393119033</v>
      </c>
      <c r="V130" s="21">
        <f>IFERROR(('Tor Emp Adj'!V130/'Tor Emp Adj'!V$6)/('CAN LFS Emp'!V130/'CAN LFS Emp'!V$6),"n/a")</f>
        <v>2.1779525927593322</v>
      </c>
      <c r="W130" s="21">
        <f>IFERROR(('Tor Emp Adj'!W130/'Tor Emp Adj'!W$6)/('CAN LFS Emp'!W130/'CAN LFS Emp'!W$6),"n/a")</f>
        <v>1.8716378488602508</v>
      </c>
      <c r="X130" s="21">
        <f>IFERROR(('Tor Emp Adj'!X130/'Tor Emp Adj'!X$6)/('CAN LFS Emp'!X130/'CAN LFS Emp'!X$6),"n/a")</f>
        <v>1.9689831153621791</v>
      </c>
      <c r="Y130" s="21">
        <f>IFERROR(('Tor Emp Adj'!Y130/'Tor Emp Adj'!Y$6)/('CAN LFS Emp'!Y130/'CAN LFS Emp'!Y$6),"n/a")</f>
        <v>1.4978092935223291</v>
      </c>
    </row>
    <row r="131" spans="1:25" x14ac:dyDescent="0.25">
      <c r="A131" s="10" t="s">
        <v>124</v>
      </c>
      <c r="B131" s="10"/>
      <c r="C131" s="14">
        <v>532</v>
      </c>
      <c r="D131" s="65">
        <f>IFERROR(('Tor Emp Adj'!D131/'Tor Emp Adj'!D$6)/('CAN LFS Emp'!D131/'CAN LFS Emp'!D$6),"n/a")</f>
        <v>1.2415704692094982</v>
      </c>
      <c r="E131" s="65">
        <f>IFERROR(('Tor Emp Adj'!E131/'Tor Emp Adj'!E$6)/('CAN LFS Emp'!E131/'CAN LFS Emp'!E$6),"n/a")</f>
        <v>0.9812624998559899</v>
      </c>
      <c r="F131" s="65">
        <f>IFERROR(('Tor Emp Adj'!F131/'Tor Emp Adj'!F$6)/('CAN LFS Emp'!F131/'CAN LFS Emp'!F$6),"n/a")</f>
        <v>1.162609926980996</v>
      </c>
      <c r="G131" s="65">
        <f>IFERROR(('Tor Emp Adj'!G131/'Tor Emp Adj'!G$6)/('CAN LFS Emp'!G131/'CAN LFS Emp'!G$6),"n/a")</f>
        <v>1.1474962127498658</v>
      </c>
      <c r="H131" s="65">
        <f>IFERROR(('Tor Emp Adj'!H131/'Tor Emp Adj'!H$6)/('CAN LFS Emp'!H131/'CAN LFS Emp'!H$6),"n/a")</f>
        <v>0.72767761918978058</v>
      </c>
      <c r="I131" s="65">
        <f>IFERROR(('Tor Emp Adj'!I131/'Tor Emp Adj'!I$6)/('CAN LFS Emp'!I131/'CAN LFS Emp'!I$6),"n/a")</f>
        <v>0.72375376172326877</v>
      </c>
      <c r="J131" s="65">
        <f>IFERROR(('Tor Emp Adj'!J131/'Tor Emp Adj'!J$6)/('CAN LFS Emp'!J131/'CAN LFS Emp'!J$6),"n/a")</f>
        <v>0.80316773817730802</v>
      </c>
      <c r="K131" s="65">
        <f>IFERROR(('Tor Emp Adj'!K131/'Tor Emp Adj'!K$6)/('CAN LFS Emp'!K131/'CAN LFS Emp'!K$6),"n/a")</f>
        <v>1.2610185653570545</v>
      </c>
      <c r="L131" s="65">
        <f>IFERROR(('Tor Emp Adj'!L131/'Tor Emp Adj'!L$6)/('CAN LFS Emp'!L131/'CAN LFS Emp'!L$6),"n/a")</f>
        <v>0.87053469196825195</v>
      </c>
      <c r="M131" s="21">
        <f>IFERROR(('Tor Emp Adj'!M131/'Tor Emp Adj'!M$6)/('CAN LFS Emp'!M131/'CAN LFS Emp'!M$6),"n/a")</f>
        <v>0.65148031921664395</v>
      </c>
      <c r="N131" s="21">
        <f>IFERROR(('Tor Emp Adj'!N131/'Tor Emp Adj'!N$6)/('CAN LFS Emp'!N131/'CAN LFS Emp'!N$6),"n/a")</f>
        <v>0.56995766670510883</v>
      </c>
      <c r="O131" s="21">
        <f>IFERROR(('Tor Emp Adj'!O131/'Tor Emp Adj'!O$6)/('CAN LFS Emp'!O131/'CAN LFS Emp'!O$6),"n/a")</f>
        <v>0.5987274586594985</v>
      </c>
      <c r="P131" s="21">
        <f>IFERROR(('Tor Emp Adj'!P131/'Tor Emp Adj'!P$6)/('CAN LFS Emp'!P131/'CAN LFS Emp'!P$6),"n/a")</f>
        <v>1.0705314728672159</v>
      </c>
      <c r="Q131" s="21">
        <f>IFERROR(('Tor Emp Adj'!Q131/'Tor Emp Adj'!Q$6)/('CAN LFS Emp'!Q131/'CAN LFS Emp'!Q$6),"n/a")</f>
        <v>1.4064810812005126</v>
      </c>
      <c r="R131" s="21">
        <f>IFERROR(('Tor Emp Adj'!R131/'Tor Emp Adj'!R$6)/('CAN LFS Emp'!R131/'CAN LFS Emp'!R$6),"n/a")</f>
        <v>0.87328978212988506</v>
      </c>
      <c r="S131" s="21">
        <f>IFERROR(('Tor Emp Adj'!S131/'Tor Emp Adj'!S$6)/('CAN LFS Emp'!S131/'CAN LFS Emp'!S$6),"n/a")</f>
        <v>1.0608419034409842</v>
      </c>
      <c r="T131" s="21">
        <f>IFERROR(('Tor Emp Adj'!T131/'Tor Emp Adj'!T$6)/('CAN LFS Emp'!T131/'CAN LFS Emp'!T$6),"n/a")</f>
        <v>0.96317332084266838</v>
      </c>
      <c r="U131" s="21">
        <f>IFERROR(('Tor Emp Adj'!U131/'Tor Emp Adj'!U$6)/('CAN LFS Emp'!U131/'CAN LFS Emp'!U$6),"n/a")</f>
        <v>0.47787987424823281</v>
      </c>
      <c r="V131" s="21">
        <f>IFERROR(('Tor Emp Adj'!V131/'Tor Emp Adj'!V$6)/('CAN LFS Emp'!V131/'CAN LFS Emp'!V$6),"n/a")</f>
        <v>0.81179108493557661</v>
      </c>
      <c r="W131" s="21">
        <f>IFERROR(('Tor Emp Adj'!W131/'Tor Emp Adj'!W$6)/('CAN LFS Emp'!W131/'CAN LFS Emp'!W$6),"n/a")</f>
        <v>1.0090943098156513</v>
      </c>
      <c r="X131" s="21">
        <f>IFERROR(('Tor Emp Adj'!X131/'Tor Emp Adj'!X$6)/('CAN LFS Emp'!X131/'CAN LFS Emp'!X$6),"n/a")</f>
        <v>0.886122803473813</v>
      </c>
      <c r="Y131" s="21">
        <f>IFERROR(('Tor Emp Adj'!Y131/'Tor Emp Adj'!Y$6)/('CAN LFS Emp'!Y131/'CAN LFS Emp'!Y$6),"n/a")</f>
        <v>1.3371554502361582</v>
      </c>
    </row>
    <row r="132" spans="1:25" x14ac:dyDescent="0.25">
      <c r="A132" s="6" t="s">
        <v>125</v>
      </c>
      <c r="B132" s="6"/>
      <c r="C132" s="14">
        <v>5321</v>
      </c>
      <c r="D132" s="65">
        <f>IFERROR(('Tor Emp Adj'!D132/'Tor Emp Adj'!D$6)/('CAN LFS Emp'!D132/'CAN LFS Emp'!D$6),"n/a")</f>
        <v>3.0100782844102625</v>
      </c>
      <c r="E132" s="65">
        <f>IFERROR(('Tor Emp Adj'!E132/'Tor Emp Adj'!E$6)/('CAN LFS Emp'!E132/'CAN LFS Emp'!E$6),"n/a")</f>
        <v>1.7485216803840833</v>
      </c>
      <c r="F132" s="65">
        <f>IFERROR(('Tor Emp Adj'!F132/'Tor Emp Adj'!F$6)/('CAN LFS Emp'!F132/'CAN LFS Emp'!F$6),"n/a")</f>
        <v>1.4170567635676026</v>
      </c>
      <c r="G132" s="65">
        <f>IFERROR(('Tor Emp Adj'!G132/'Tor Emp Adj'!G$6)/('CAN LFS Emp'!G132/'CAN LFS Emp'!G$6),"n/a")</f>
        <v>1.2285978778954174</v>
      </c>
      <c r="H132" s="65">
        <f>IFERROR(('Tor Emp Adj'!H132/'Tor Emp Adj'!H$6)/('CAN LFS Emp'!H132/'CAN LFS Emp'!H$6),"n/a")</f>
        <v>0</v>
      </c>
      <c r="I132" s="65">
        <f>IFERROR(('Tor Emp Adj'!I132/'Tor Emp Adj'!I$6)/('CAN LFS Emp'!I132/'CAN LFS Emp'!I$6),"n/a")</f>
        <v>0</v>
      </c>
      <c r="J132" s="65">
        <f>IFERROR(('Tor Emp Adj'!J132/'Tor Emp Adj'!J$6)/('CAN LFS Emp'!J132/'CAN LFS Emp'!J$6),"n/a")</f>
        <v>1.2228178375035657</v>
      </c>
      <c r="K132" s="65">
        <f>IFERROR(('Tor Emp Adj'!K132/'Tor Emp Adj'!K$6)/('CAN LFS Emp'!K132/'CAN LFS Emp'!K$6),"n/a")</f>
        <v>1.6546774170221905</v>
      </c>
      <c r="L132" s="65">
        <f>IFERROR(('Tor Emp Adj'!L132/'Tor Emp Adj'!L$6)/('CAN LFS Emp'!L132/'CAN LFS Emp'!L$6),"n/a")</f>
        <v>0</v>
      </c>
      <c r="M132" s="21">
        <f>IFERROR(('Tor Emp Adj'!M132/'Tor Emp Adj'!M$6)/('CAN LFS Emp'!M132/'CAN LFS Emp'!M$6),"n/a")</f>
        <v>0</v>
      </c>
      <c r="N132" s="21">
        <f>IFERROR(('Tor Emp Adj'!N132/'Tor Emp Adj'!N$6)/('CAN LFS Emp'!N132/'CAN LFS Emp'!N$6),"n/a")</f>
        <v>0.98563648391387604</v>
      </c>
      <c r="O132" s="21">
        <f>IFERROR(('Tor Emp Adj'!O132/'Tor Emp Adj'!O$6)/('CAN LFS Emp'!O132/'CAN LFS Emp'!O$6),"n/a")</f>
        <v>1.1417057141400846</v>
      </c>
      <c r="P132" s="21">
        <f>IFERROR(('Tor Emp Adj'!P132/'Tor Emp Adj'!P$6)/('CAN LFS Emp'!P132/'CAN LFS Emp'!P$6),"n/a")</f>
        <v>1.842529822202192</v>
      </c>
      <c r="Q132" s="21">
        <f>IFERROR(('Tor Emp Adj'!Q132/'Tor Emp Adj'!Q$6)/('CAN LFS Emp'!Q132/'CAN LFS Emp'!Q$6),"n/a")</f>
        <v>1.5597450854222576</v>
      </c>
      <c r="R132" s="21">
        <f>IFERROR(('Tor Emp Adj'!R132/'Tor Emp Adj'!R$6)/('CAN LFS Emp'!R132/'CAN LFS Emp'!R$6),"n/a")</f>
        <v>1.9703396836118134</v>
      </c>
      <c r="S132" s="21">
        <f>IFERROR(('Tor Emp Adj'!S132/'Tor Emp Adj'!S$6)/('CAN LFS Emp'!S132/'CAN LFS Emp'!S$6),"n/a")</f>
        <v>2.1584188224095469</v>
      </c>
      <c r="T132" s="21">
        <f>IFERROR(('Tor Emp Adj'!T132/'Tor Emp Adj'!T$6)/('CAN LFS Emp'!T132/'CAN LFS Emp'!T$6),"n/a")</f>
        <v>1.2208792470738161</v>
      </c>
      <c r="U132" s="21">
        <f>IFERROR(('Tor Emp Adj'!U132/'Tor Emp Adj'!U$6)/('CAN LFS Emp'!U132/'CAN LFS Emp'!U$6),"n/a")</f>
        <v>0</v>
      </c>
      <c r="V132" s="21">
        <f>IFERROR(('Tor Emp Adj'!V132/'Tor Emp Adj'!V$6)/('CAN LFS Emp'!V132/'CAN LFS Emp'!V$6),"n/a")</f>
        <v>0</v>
      </c>
      <c r="W132" s="21">
        <f>IFERROR(('Tor Emp Adj'!W132/'Tor Emp Adj'!W$6)/('CAN LFS Emp'!W132/'CAN LFS Emp'!W$6),"n/a")</f>
        <v>1.3876720297348493</v>
      </c>
      <c r="X132" s="21">
        <f>IFERROR(('Tor Emp Adj'!X132/'Tor Emp Adj'!X$6)/('CAN LFS Emp'!X132/'CAN LFS Emp'!X$6),"n/a")</f>
        <v>1.4564362002605016</v>
      </c>
      <c r="Y132" s="21">
        <f>IFERROR(('Tor Emp Adj'!Y132/'Tor Emp Adj'!Y$6)/('CAN LFS Emp'!Y132/'CAN LFS Emp'!Y$6),"n/a")</f>
        <v>0</v>
      </c>
    </row>
    <row r="133" spans="1:25" x14ac:dyDescent="0.25">
      <c r="A133" s="10" t="s">
        <v>126</v>
      </c>
      <c r="B133" s="10"/>
      <c r="C133" s="14">
        <v>533</v>
      </c>
      <c r="D133" s="65" t="str">
        <f>IFERROR(('Tor Emp Adj'!D133/'Tor Emp Adj'!D$6)/('CAN LFS Emp'!D133/'CAN LFS Emp'!D$6),"n/a")</f>
        <v>n/a</v>
      </c>
      <c r="E133" s="65" t="str">
        <f>IFERROR(('Tor Emp Adj'!E133/'Tor Emp Adj'!E$6)/('CAN LFS Emp'!E133/'CAN LFS Emp'!E$6),"n/a")</f>
        <v>n/a</v>
      </c>
      <c r="F133" s="65" t="str">
        <f>IFERROR(('Tor Emp Adj'!F133/'Tor Emp Adj'!F$6)/('CAN LFS Emp'!F133/'CAN LFS Emp'!F$6),"n/a")</f>
        <v>n/a</v>
      </c>
      <c r="G133" s="65" t="str">
        <f>IFERROR(('Tor Emp Adj'!G133/'Tor Emp Adj'!G$6)/('CAN LFS Emp'!G133/'CAN LFS Emp'!G$6),"n/a")</f>
        <v>n/a</v>
      </c>
      <c r="H133" s="65" t="str">
        <f>IFERROR(('Tor Emp Adj'!H133/'Tor Emp Adj'!H$6)/('CAN LFS Emp'!H133/'CAN LFS Emp'!H$6),"n/a")</f>
        <v>n/a</v>
      </c>
      <c r="I133" s="65" t="str">
        <f>IFERROR(('Tor Emp Adj'!I133/'Tor Emp Adj'!I$6)/('CAN LFS Emp'!I133/'CAN LFS Emp'!I$6),"n/a")</f>
        <v>n/a</v>
      </c>
      <c r="J133" s="65" t="str">
        <f>IFERROR(('Tor Emp Adj'!J133/'Tor Emp Adj'!J$6)/('CAN LFS Emp'!J133/'CAN LFS Emp'!J$6),"n/a")</f>
        <v>n/a</v>
      </c>
      <c r="K133" s="65" t="str">
        <f>IFERROR(('Tor Emp Adj'!K133/'Tor Emp Adj'!K$6)/('CAN LFS Emp'!K133/'CAN LFS Emp'!K$6),"n/a")</f>
        <v>n/a</v>
      </c>
      <c r="L133" s="65" t="str">
        <f>IFERROR(('Tor Emp Adj'!L133/'Tor Emp Adj'!L$6)/('CAN LFS Emp'!L133/'CAN LFS Emp'!L$6),"n/a")</f>
        <v>n/a</v>
      </c>
      <c r="M133" s="21" t="str">
        <f>IFERROR(('Tor Emp Adj'!M133/'Tor Emp Adj'!M$6)/('CAN LFS Emp'!M133/'CAN LFS Emp'!M$6),"n/a")</f>
        <v>n/a</v>
      </c>
      <c r="N133" s="21" t="str">
        <f>IFERROR(('Tor Emp Adj'!N133/'Tor Emp Adj'!N$6)/('CAN LFS Emp'!N133/'CAN LFS Emp'!N$6),"n/a")</f>
        <v>n/a</v>
      </c>
      <c r="O133" s="21" t="str">
        <f>IFERROR(('Tor Emp Adj'!O133/'Tor Emp Adj'!O$6)/('CAN LFS Emp'!O133/'CAN LFS Emp'!O$6),"n/a")</f>
        <v>n/a</v>
      </c>
      <c r="P133" s="21" t="str">
        <f>IFERROR(('Tor Emp Adj'!P133/'Tor Emp Adj'!P$6)/('CAN LFS Emp'!P133/'CAN LFS Emp'!P$6),"n/a")</f>
        <v>n/a</v>
      </c>
      <c r="Q133" s="21" t="str">
        <f>IFERROR(('Tor Emp Adj'!Q133/'Tor Emp Adj'!Q$6)/('CAN LFS Emp'!Q133/'CAN LFS Emp'!Q$6),"n/a")</f>
        <v>n/a</v>
      </c>
      <c r="R133" s="21" t="str">
        <f>IFERROR(('Tor Emp Adj'!R133/'Tor Emp Adj'!R$6)/('CAN LFS Emp'!R133/'CAN LFS Emp'!R$6),"n/a")</f>
        <v>n/a</v>
      </c>
      <c r="S133" s="21" t="str">
        <f>IFERROR(('Tor Emp Adj'!S133/'Tor Emp Adj'!S$6)/('CAN LFS Emp'!S133/'CAN LFS Emp'!S$6),"n/a")</f>
        <v>n/a</v>
      </c>
      <c r="T133" s="21" t="str">
        <f>IFERROR(('Tor Emp Adj'!T133/'Tor Emp Adj'!T$6)/('CAN LFS Emp'!T133/'CAN LFS Emp'!T$6),"n/a")</f>
        <v>n/a</v>
      </c>
      <c r="U133" s="21" t="str">
        <f>IFERROR(('Tor Emp Adj'!U133/'Tor Emp Adj'!U$6)/('CAN LFS Emp'!U133/'CAN LFS Emp'!U$6),"n/a")</f>
        <v>n/a</v>
      </c>
      <c r="V133" s="21" t="str">
        <f>IFERROR(('Tor Emp Adj'!V133/'Tor Emp Adj'!V$6)/('CAN LFS Emp'!V133/'CAN LFS Emp'!V$6),"n/a")</f>
        <v>n/a</v>
      </c>
      <c r="W133" s="21" t="str">
        <f>IFERROR(('Tor Emp Adj'!W133/'Tor Emp Adj'!W$6)/('CAN LFS Emp'!W133/'CAN LFS Emp'!W$6),"n/a")</f>
        <v>n/a</v>
      </c>
      <c r="X133" s="21" t="str">
        <f>IFERROR(('Tor Emp Adj'!X133/'Tor Emp Adj'!X$6)/('CAN LFS Emp'!X133/'CAN LFS Emp'!X$6),"n/a")</f>
        <v>n/a</v>
      </c>
      <c r="Y133" s="21" t="str">
        <f>IFERROR(('Tor Emp Adj'!Y133/'Tor Emp Adj'!Y$6)/('CAN LFS Emp'!Y133/'CAN LFS Emp'!Y$6),"n/a")</f>
        <v>n/a</v>
      </c>
    </row>
    <row r="134" spans="1:25" x14ac:dyDescent="0.25">
      <c r="A134" s="5" t="s">
        <v>127</v>
      </c>
      <c r="B134" s="5"/>
      <c r="C134" s="13">
        <v>54</v>
      </c>
      <c r="D134" s="64">
        <f>IFERROR(('Tor Emp Adj'!D134/'Tor Emp Adj'!D$6)/('CAN LFS Emp'!D134/'CAN LFS Emp'!D$6),"n/a")</f>
        <v>1.7745658453581903</v>
      </c>
      <c r="E134" s="64">
        <f>IFERROR(('Tor Emp Adj'!E134/'Tor Emp Adj'!E$6)/('CAN LFS Emp'!E134/'CAN LFS Emp'!E$6),"n/a")</f>
        <v>1.6675549227287223</v>
      </c>
      <c r="F134" s="64">
        <f>IFERROR(('Tor Emp Adj'!F134/'Tor Emp Adj'!F$6)/('CAN LFS Emp'!F134/'CAN LFS Emp'!F$6),"n/a")</f>
        <v>1.812569809506386</v>
      </c>
      <c r="G134" s="64">
        <f>IFERROR(('Tor Emp Adj'!G134/'Tor Emp Adj'!G$6)/('CAN LFS Emp'!G134/'CAN LFS Emp'!G$6),"n/a")</f>
        <v>1.7364736796032658</v>
      </c>
      <c r="H134" s="64">
        <f>IFERROR(('Tor Emp Adj'!H134/'Tor Emp Adj'!H$6)/('CAN LFS Emp'!H134/'CAN LFS Emp'!H$6),"n/a")</f>
        <v>1.6881541265824553</v>
      </c>
      <c r="I134" s="64">
        <f>IFERROR(('Tor Emp Adj'!I134/'Tor Emp Adj'!I$6)/('CAN LFS Emp'!I134/'CAN LFS Emp'!I$6),"n/a")</f>
        <v>1.7242663748131011</v>
      </c>
      <c r="J134" s="64">
        <f>IFERROR(('Tor Emp Adj'!J134/'Tor Emp Adj'!J$6)/('CAN LFS Emp'!J134/'CAN LFS Emp'!J$6),"n/a")</f>
        <v>1.7767523096612039</v>
      </c>
      <c r="K134" s="64">
        <f>IFERROR(('Tor Emp Adj'!K134/'Tor Emp Adj'!K$6)/('CAN LFS Emp'!K134/'CAN LFS Emp'!K$6),"n/a")</f>
        <v>1.663734854222191</v>
      </c>
      <c r="L134" s="64">
        <f>IFERROR(('Tor Emp Adj'!L134/'Tor Emp Adj'!L$6)/('CAN LFS Emp'!L134/'CAN LFS Emp'!L$6),"n/a")</f>
        <v>1.4925046878348402</v>
      </c>
      <c r="M134" s="20">
        <f>IFERROR(('Tor Emp Adj'!M134/'Tor Emp Adj'!M$6)/('CAN LFS Emp'!M134/'CAN LFS Emp'!M$6),"n/a")</f>
        <v>1.6094453480793474</v>
      </c>
      <c r="N134" s="20">
        <f>IFERROR(('Tor Emp Adj'!N134/'Tor Emp Adj'!N$6)/('CAN LFS Emp'!N134/'CAN LFS Emp'!N$6),"n/a")</f>
        <v>1.5768970324312828</v>
      </c>
      <c r="O134" s="20">
        <f>IFERROR(('Tor Emp Adj'!O134/'Tor Emp Adj'!O$6)/('CAN LFS Emp'!O134/'CAN LFS Emp'!O$6),"n/a")</f>
        <v>1.5884476158893437</v>
      </c>
      <c r="P134" s="20">
        <f>IFERROR(('Tor Emp Adj'!P134/'Tor Emp Adj'!P$6)/('CAN LFS Emp'!P134/'CAN LFS Emp'!P$6),"n/a")</f>
        <v>1.6870011128092364</v>
      </c>
      <c r="Q134" s="20">
        <f>IFERROR(('Tor Emp Adj'!Q134/'Tor Emp Adj'!Q$6)/('CAN LFS Emp'!Q134/'CAN LFS Emp'!Q$6),"n/a")</f>
        <v>1.7084204111071657</v>
      </c>
      <c r="R134" s="20">
        <f>IFERROR(('Tor Emp Adj'!R134/'Tor Emp Adj'!R$6)/('CAN LFS Emp'!R134/'CAN LFS Emp'!R$6),"n/a")</f>
        <v>1.620036485613136</v>
      </c>
      <c r="S134" s="20">
        <f>IFERROR(('Tor Emp Adj'!S134/'Tor Emp Adj'!S$6)/('CAN LFS Emp'!S134/'CAN LFS Emp'!S$6),"n/a")</f>
        <v>1.4879614872950526</v>
      </c>
      <c r="T134" s="20">
        <f>IFERROR(('Tor Emp Adj'!T134/'Tor Emp Adj'!T$6)/('CAN LFS Emp'!T134/'CAN LFS Emp'!T$6),"n/a")</f>
        <v>1.402437817100471</v>
      </c>
      <c r="U134" s="20">
        <f>IFERROR(('Tor Emp Adj'!U134/'Tor Emp Adj'!U$6)/('CAN LFS Emp'!U134/'CAN LFS Emp'!U$6),"n/a")</f>
        <v>1.6186831622764577</v>
      </c>
      <c r="V134" s="20">
        <f>IFERROR(('Tor Emp Adj'!V134/'Tor Emp Adj'!V$6)/('CAN LFS Emp'!V134/'CAN LFS Emp'!V$6),"n/a")</f>
        <v>1.6161889392601787</v>
      </c>
      <c r="W134" s="20">
        <f>IFERROR(('Tor Emp Adj'!W134/'Tor Emp Adj'!W$6)/('CAN LFS Emp'!W134/'CAN LFS Emp'!W$6),"n/a")</f>
        <v>1.5806355402305166</v>
      </c>
      <c r="X134" s="20">
        <f>IFERROR(('Tor Emp Adj'!X134/'Tor Emp Adj'!X$6)/('CAN LFS Emp'!X134/'CAN LFS Emp'!X$6),"n/a")</f>
        <v>1.6192443092421944</v>
      </c>
      <c r="Y134" s="20">
        <f>IFERROR(('Tor Emp Adj'!Y134/'Tor Emp Adj'!Y$6)/('CAN LFS Emp'!Y134/'CAN LFS Emp'!Y$6),"n/a")</f>
        <v>1.6864481120920602</v>
      </c>
    </row>
    <row r="135" spans="1:25" x14ac:dyDescent="0.25">
      <c r="A135" s="7" t="s">
        <v>128</v>
      </c>
      <c r="B135" s="7"/>
      <c r="C135" s="14">
        <v>5411</v>
      </c>
      <c r="D135" s="65">
        <f>IFERROR(('Tor Emp Adj'!D135/'Tor Emp Adj'!D$6)/('CAN LFS Emp'!D135/'CAN LFS Emp'!D$6),"n/a")</f>
        <v>1.983937480918696</v>
      </c>
      <c r="E135" s="65">
        <f>IFERROR(('Tor Emp Adj'!E135/'Tor Emp Adj'!E$6)/('CAN LFS Emp'!E135/'CAN LFS Emp'!E$6),"n/a")</f>
        <v>1.791743035213641</v>
      </c>
      <c r="F135" s="65">
        <f>IFERROR(('Tor Emp Adj'!F135/'Tor Emp Adj'!F$6)/('CAN LFS Emp'!F135/'CAN LFS Emp'!F$6),"n/a")</f>
        <v>2.0097181655878176</v>
      </c>
      <c r="G135" s="65">
        <f>IFERROR(('Tor Emp Adj'!G135/'Tor Emp Adj'!G$6)/('CAN LFS Emp'!G135/'CAN LFS Emp'!G$6),"n/a")</f>
        <v>2.1130234195620763</v>
      </c>
      <c r="H135" s="65">
        <f>IFERROR(('Tor Emp Adj'!H135/'Tor Emp Adj'!H$6)/('CAN LFS Emp'!H135/'CAN LFS Emp'!H$6),"n/a")</f>
        <v>1.6684944761018885</v>
      </c>
      <c r="I135" s="65">
        <f>IFERROR(('Tor Emp Adj'!I135/'Tor Emp Adj'!I$6)/('CAN LFS Emp'!I135/'CAN LFS Emp'!I$6),"n/a")</f>
        <v>1.8169021980625226</v>
      </c>
      <c r="J135" s="65">
        <f>IFERROR(('Tor Emp Adj'!J135/'Tor Emp Adj'!J$6)/('CAN LFS Emp'!J135/'CAN LFS Emp'!J$6),"n/a")</f>
        <v>1.7082179978319472</v>
      </c>
      <c r="K135" s="65">
        <f>IFERROR(('Tor Emp Adj'!K135/'Tor Emp Adj'!K$6)/('CAN LFS Emp'!K135/'CAN LFS Emp'!K$6),"n/a")</f>
        <v>2.2556129452015599</v>
      </c>
      <c r="L135" s="65">
        <f>IFERROR(('Tor Emp Adj'!L135/'Tor Emp Adj'!L$6)/('CAN LFS Emp'!L135/'CAN LFS Emp'!L$6),"n/a")</f>
        <v>2.3188603586942258</v>
      </c>
      <c r="M135" s="21">
        <f>IFERROR(('Tor Emp Adj'!M135/'Tor Emp Adj'!M$6)/('CAN LFS Emp'!M135/'CAN LFS Emp'!M$6),"n/a")</f>
        <v>2.5718616911201635</v>
      </c>
      <c r="N135" s="21">
        <f>IFERROR(('Tor Emp Adj'!N135/'Tor Emp Adj'!N$6)/('CAN LFS Emp'!N135/'CAN LFS Emp'!N$6),"n/a")</f>
        <v>2.3623118329458115</v>
      </c>
      <c r="O135" s="21">
        <f>IFERROR(('Tor Emp Adj'!O135/'Tor Emp Adj'!O$6)/('CAN LFS Emp'!O135/'CAN LFS Emp'!O$6),"n/a")</f>
        <v>1.8743341869716836</v>
      </c>
      <c r="P135" s="21">
        <f>IFERROR(('Tor Emp Adj'!P135/'Tor Emp Adj'!P$6)/('CAN LFS Emp'!P135/'CAN LFS Emp'!P$6),"n/a")</f>
        <v>2.9098383224266042</v>
      </c>
      <c r="Q135" s="21">
        <f>IFERROR(('Tor Emp Adj'!Q135/'Tor Emp Adj'!Q$6)/('CAN LFS Emp'!Q135/'CAN LFS Emp'!Q$6),"n/a")</f>
        <v>3.0190455292635092</v>
      </c>
      <c r="R135" s="21">
        <f>IFERROR(('Tor Emp Adj'!R135/'Tor Emp Adj'!R$6)/('CAN LFS Emp'!R135/'CAN LFS Emp'!R$6),"n/a")</f>
        <v>2.2700152102982711</v>
      </c>
      <c r="S135" s="21">
        <f>IFERROR(('Tor Emp Adj'!S135/'Tor Emp Adj'!S$6)/('CAN LFS Emp'!S135/'CAN LFS Emp'!S$6),"n/a")</f>
        <v>2.3575843544895352</v>
      </c>
      <c r="T135" s="21">
        <f>IFERROR(('Tor Emp Adj'!T135/'Tor Emp Adj'!T$6)/('CAN LFS Emp'!T135/'CAN LFS Emp'!T$6),"n/a")</f>
        <v>2.466483954202821</v>
      </c>
      <c r="U135" s="21">
        <f>IFERROR(('Tor Emp Adj'!U135/'Tor Emp Adj'!U$6)/('CAN LFS Emp'!U135/'CAN LFS Emp'!U$6),"n/a")</f>
        <v>2.1945809546898434</v>
      </c>
      <c r="V135" s="21">
        <f>IFERROR(('Tor Emp Adj'!V135/'Tor Emp Adj'!V$6)/('CAN LFS Emp'!V135/'CAN LFS Emp'!V$6),"n/a")</f>
        <v>2.3633125662952756</v>
      </c>
      <c r="W135" s="21">
        <f>IFERROR(('Tor Emp Adj'!W135/'Tor Emp Adj'!W$6)/('CAN LFS Emp'!W135/'CAN LFS Emp'!W$6),"n/a")</f>
        <v>2.1646604623128423</v>
      </c>
      <c r="X135" s="21">
        <f>IFERROR(('Tor Emp Adj'!X135/'Tor Emp Adj'!X$6)/('CAN LFS Emp'!X135/'CAN LFS Emp'!X$6),"n/a")</f>
        <v>1.8065478345910966</v>
      </c>
      <c r="Y135" s="21">
        <f>IFERROR(('Tor Emp Adj'!Y135/'Tor Emp Adj'!Y$6)/('CAN LFS Emp'!Y135/'CAN LFS Emp'!Y$6),"n/a")</f>
        <v>2.2072329219173943</v>
      </c>
    </row>
    <row r="136" spans="1:25" x14ac:dyDescent="0.25">
      <c r="A136" s="7" t="s">
        <v>129</v>
      </c>
      <c r="B136" s="7"/>
      <c r="C136" s="14">
        <v>5412</v>
      </c>
      <c r="D136" s="65">
        <f>IFERROR(('Tor Emp Adj'!D136/'Tor Emp Adj'!D$6)/('CAN LFS Emp'!D136/'CAN LFS Emp'!D$6),"n/a")</f>
        <v>1.9395465556103493</v>
      </c>
      <c r="E136" s="65">
        <f>IFERROR(('Tor Emp Adj'!E136/'Tor Emp Adj'!E$6)/('CAN LFS Emp'!E136/'CAN LFS Emp'!E$6),"n/a")</f>
        <v>1.2774296844297162</v>
      </c>
      <c r="F136" s="65">
        <f>IFERROR(('Tor Emp Adj'!F136/'Tor Emp Adj'!F$6)/('CAN LFS Emp'!F136/'CAN LFS Emp'!F$6),"n/a")</f>
        <v>1.4009766868178992</v>
      </c>
      <c r="G136" s="65">
        <f>IFERROR(('Tor Emp Adj'!G136/'Tor Emp Adj'!G$6)/('CAN LFS Emp'!G136/'CAN LFS Emp'!G$6),"n/a")</f>
        <v>1.4502487142556471</v>
      </c>
      <c r="H136" s="65">
        <f>IFERROR(('Tor Emp Adj'!H136/'Tor Emp Adj'!H$6)/('CAN LFS Emp'!H136/'CAN LFS Emp'!H$6),"n/a")</f>
        <v>1.4880060210871866</v>
      </c>
      <c r="I136" s="65">
        <f>IFERROR(('Tor Emp Adj'!I136/'Tor Emp Adj'!I$6)/('CAN LFS Emp'!I136/'CAN LFS Emp'!I$6),"n/a")</f>
        <v>1.6987370762819676</v>
      </c>
      <c r="J136" s="65">
        <f>IFERROR(('Tor Emp Adj'!J136/'Tor Emp Adj'!J$6)/('CAN LFS Emp'!J136/'CAN LFS Emp'!J$6),"n/a")</f>
        <v>1.3209471672036455</v>
      </c>
      <c r="K136" s="65">
        <f>IFERROR(('Tor Emp Adj'!K136/'Tor Emp Adj'!K$6)/('CAN LFS Emp'!K136/'CAN LFS Emp'!K$6),"n/a")</f>
        <v>1.0736962755295389</v>
      </c>
      <c r="L136" s="65">
        <f>IFERROR(('Tor Emp Adj'!L136/'Tor Emp Adj'!L$6)/('CAN LFS Emp'!L136/'CAN LFS Emp'!L$6),"n/a")</f>
        <v>1.183132491088674</v>
      </c>
      <c r="M136" s="21">
        <f>IFERROR(('Tor Emp Adj'!M136/'Tor Emp Adj'!M$6)/('CAN LFS Emp'!M136/'CAN LFS Emp'!M$6),"n/a")</f>
        <v>1.480595948059233</v>
      </c>
      <c r="N136" s="21">
        <f>IFERROR(('Tor Emp Adj'!N136/'Tor Emp Adj'!N$6)/('CAN LFS Emp'!N136/'CAN LFS Emp'!N$6),"n/a")</f>
        <v>1.5890060679926137</v>
      </c>
      <c r="O136" s="21">
        <f>IFERROR(('Tor Emp Adj'!O136/'Tor Emp Adj'!O$6)/('CAN LFS Emp'!O136/'CAN LFS Emp'!O$6),"n/a")</f>
        <v>1.3007886277618042</v>
      </c>
      <c r="P136" s="21">
        <f>IFERROR(('Tor Emp Adj'!P136/'Tor Emp Adj'!P$6)/('CAN LFS Emp'!P136/'CAN LFS Emp'!P$6),"n/a")</f>
        <v>1.7232022853017481</v>
      </c>
      <c r="Q136" s="21">
        <f>IFERROR(('Tor Emp Adj'!Q136/'Tor Emp Adj'!Q$6)/('CAN LFS Emp'!Q136/'CAN LFS Emp'!Q$6),"n/a")</f>
        <v>1.6433816999041246</v>
      </c>
      <c r="R136" s="21">
        <f>IFERROR(('Tor Emp Adj'!R136/'Tor Emp Adj'!R$6)/('CAN LFS Emp'!R136/'CAN LFS Emp'!R$6),"n/a")</f>
        <v>1.5196555943554757</v>
      </c>
      <c r="S136" s="21">
        <f>IFERROR(('Tor Emp Adj'!S136/'Tor Emp Adj'!S$6)/('CAN LFS Emp'!S136/'CAN LFS Emp'!S$6),"n/a")</f>
        <v>1.4373843701438964</v>
      </c>
      <c r="T136" s="21">
        <f>IFERROR(('Tor Emp Adj'!T136/'Tor Emp Adj'!T$6)/('CAN LFS Emp'!T136/'CAN LFS Emp'!T$6),"n/a")</f>
        <v>1.0732781115555465</v>
      </c>
      <c r="U136" s="21">
        <f>IFERROR(('Tor Emp Adj'!U136/'Tor Emp Adj'!U$6)/('CAN LFS Emp'!U136/'CAN LFS Emp'!U$6),"n/a")</f>
        <v>1.5710085001496532</v>
      </c>
      <c r="V136" s="21">
        <f>IFERROR(('Tor Emp Adj'!V136/'Tor Emp Adj'!V$6)/('CAN LFS Emp'!V136/'CAN LFS Emp'!V$6),"n/a")</f>
        <v>1.6433405354723924</v>
      </c>
      <c r="W136" s="21">
        <f>IFERROR(('Tor Emp Adj'!W136/'Tor Emp Adj'!W$6)/('CAN LFS Emp'!W136/'CAN LFS Emp'!W$6),"n/a")</f>
        <v>1.6351874646342179</v>
      </c>
      <c r="X136" s="21">
        <f>IFERROR(('Tor Emp Adj'!X136/'Tor Emp Adj'!X$6)/('CAN LFS Emp'!X136/'CAN LFS Emp'!X$6),"n/a")</f>
        <v>1.5938199087645619</v>
      </c>
      <c r="Y136" s="21">
        <f>IFERROR(('Tor Emp Adj'!Y136/'Tor Emp Adj'!Y$6)/('CAN LFS Emp'!Y136/'CAN LFS Emp'!Y$6),"n/a")</f>
        <v>1.6050252724345877</v>
      </c>
    </row>
    <row r="137" spans="1:25" x14ac:dyDescent="0.25">
      <c r="A137" s="7" t="s">
        <v>130</v>
      </c>
      <c r="B137" s="7"/>
      <c r="C137" s="14">
        <v>5413</v>
      </c>
      <c r="D137" s="65">
        <f>IFERROR(('Tor Emp Adj'!D137/'Tor Emp Adj'!D$6)/('CAN LFS Emp'!D137/'CAN LFS Emp'!D$6),"n/a")</f>
        <v>1.1457247679047271</v>
      </c>
      <c r="E137" s="65">
        <f>IFERROR(('Tor Emp Adj'!E137/'Tor Emp Adj'!E$6)/('CAN LFS Emp'!E137/'CAN LFS Emp'!E$6),"n/a")</f>
        <v>1.2161951955710071</v>
      </c>
      <c r="F137" s="65">
        <f>IFERROR(('Tor Emp Adj'!F137/'Tor Emp Adj'!F$6)/('CAN LFS Emp'!F137/'CAN LFS Emp'!F$6),"n/a")</f>
        <v>1.4117656411179684</v>
      </c>
      <c r="G137" s="65">
        <f>IFERROR(('Tor Emp Adj'!G137/'Tor Emp Adj'!G$6)/('CAN LFS Emp'!G137/'CAN LFS Emp'!G$6),"n/a")</f>
        <v>1.3108992129370254</v>
      </c>
      <c r="H137" s="65">
        <f>IFERROR(('Tor Emp Adj'!H137/'Tor Emp Adj'!H$6)/('CAN LFS Emp'!H137/'CAN LFS Emp'!H$6),"n/a")</f>
        <v>1.0169030376776331</v>
      </c>
      <c r="I137" s="65">
        <f>IFERROR(('Tor Emp Adj'!I137/'Tor Emp Adj'!I$6)/('CAN LFS Emp'!I137/'CAN LFS Emp'!I$6),"n/a")</f>
        <v>1.0717784218690201</v>
      </c>
      <c r="J137" s="65">
        <f>IFERROR(('Tor Emp Adj'!J137/'Tor Emp Adj'!J$6)/('CAN LFS Emp'!J137/'CAN LFS Emp'!J$6),"n/a")</f>
        <v>1.0874121144409901</v>
      </c>
      <c r="K137" s="65">
        <f>IFERROR(('Tor Emp Adj'!K137/'Tor Emp Adj'!K$6)/('CAN LFS Emp'!K137/'CAN LFS Emp'!K$6),"n/a")</f>
        <v>1.2432257724658813</v>
      </c>
      <c r="L137" s="65">
        <f>IFERROR(('Tor Emp Adj'!L137/'Tor Emp Adj'!L$6)/('CAN LFS Emp'!L137/'CAN LFS Emp'!L$6),"n/a")</f>
        <v>0.99347118318784122</v>
      </c>
      <c r="M137" s="21">
        <f>IFERROR(('Tor Emp Adj'!M137/'Tor Emp Adj'!M$6)/('CAN LFS Emp'!M137/'CAN LFS Emp'!M$6),"n/a")</f>
        <v>0.81206226040093921</v>
      </c>
      <c r="N137" s="21">
        <f>IFERROR(('Tor Emp Adj'!N137/'Tor Emp Adj'!N$6)/('CAN LFS Emp'!N137/'CAN LFS Emp'!N$6),"n/a")</f>
        <v>0.98266955843731951</v>
      </c>
      <c r="O137" s="21">
        <f>IFERROR(('Tor Emp Adj'!O137/'Tor Emp Adj'!O$6)/('CAN LFS Emp'!O137/'CAN LFS Emp'!O$6),"n/a")</f>
        <v>0.93295320716923058</v>
      </c>
      <c r="P137" s="21">
        <f>IFERROR(('Tor Emp Adj'!P137/'Tor Emp Adj'!P$6)/('CAN LFS Emp'!P137/'CAN LFS Emp'!P$6),"n/a")</f>
        <v>0.86811567712410986</v>
      </c>
      <c r="Q137" s="21">
        <f>IFERROR(('Tor Emp Adj'!Q137/'Tor Emp Adj'!Q$6)/('CAN LFS Emp'!Q137/'CAN LFS Emp'!Q$6),"n/a")</f>
        <v>0.92700131768929983</v>
      </c>
      <c r="R137" s="21">
        <f>IFERROR(('Tor Emp Adj'!R137/'Tor Emp Adj'!R$6)/('CAN LFS Emp'!R137/'CAN LFS Emp'!R$6),"n/a")</f>
        <v>0.94120261806321037</v>
      </c>
      <c r="S137" s="21">
        <f>IFERROR(('Tor Emp Adj'!S137/'Tor Emp Adj'!S$6)/('CAN LFS Emp'!S137/'CAN LFS Emp'!S$6),"n/a")</f>
        <v>0.89519524522515859</v>
      </c>
      <c r="T137" s="21">
        <f>IFERROR(('Tor Emp Adj'!T137/'Tor Emp Adj'!T$6)/('CAN LFS Emp'!T137/'CAN LFS Emp'!T$6),"n/a")</f>
        <v>0.89767739484605857</v>
      </c>
      <c r="U137" s="21">
        <f>IFERROR(('Tor Emp Adj'!U137/'Tor Emp Adj'!U$6)/('CAN LFS Emp'!U137/'CAN LFS Emp'!U$6),"n/a")</f>
        <v>0.96707065152160177</v>
      </c>
      <c r="V137" s="21">
        <f>IFERROR(('Tor Emp Adj'!V137/'Tor Emp Adj'!V$6)/('CAN LFS Emp'!V137/'CAN LFS Emp'!V$6),"n/a")</f>
        <v>0.91509462786923146</v>
      </c>
      <c r="W137" s="21">
        <f>IFERROR(('Tor Emp Adj'!W137/'Tor Emp Adj'!W$6)/('CAN LFS Emp'!W137/'CAN LFS Emp'!W$6),"n/a")</f>
        <v>0.90858245348352895</v>
      </c>
      <c r="X137" s="21">
        <f>IFERROR(('Tor Emp Adj'!X137/'Tor Emp Adj'!X$6)/('CAN LFS Emp'!X137/'CAN LFS Emp'!X$6),"n/a")</f>
        <v>0.91090756767388437</v>
      </c>
      <c r="Y137" s="21">
        <f>IFERROR(('Tor Emp Adj'!Y137/'Tor Emp Adj'!Y$6)/('CAN LFS Emp'!Y137/'CAN LFS Emp'!Y$6),"n/a")</f>
        <v>0.83365924760644117</v>
      </c>
    </row>
    <row r="138" spans="1:25" x14ac:dyDescent="0.25">
      <c r="A138" s="7" t="s">
        <v>131</v>
      </c>
      <c r="B138" s="7"/>
      <c r="C138" s="14">
        <v>5414</v>
      </c>
      <c r="D138" s="65">
        <f>IFERROR(('Tor Emp Adj'!D138/'Tor Emp Adj'!D$6)/('CAN LFS Emp'!D138/'CAN LFS Emp'!D$6),"n/a")</f>
        <v>2.3132878009704294</v>
      </c>
      <c r="E138" s="65">
        <f>IFERROR(('Tor Emp Adj'!E138/'Tor Emp Adj'!E$6)/('CAN LFS Emp'!E138/'CAN LFS Emp'!E$6),"n/a")</f>
        <v>2.1342075162262355</v>
      </c>
      <c r="F138" s="65">
        <f>IFERROR(('Tor Emp Adj'!F138/'Tor Emp Adj'!F$6)/('CAN LFS Emp'!F138/'CAN LFS Emp'!F$6),"n/a")</f>
        <v>2.9185254230942639</v>
      </c>
      <c r="G138" s="65">
        <f>IFERROR(('Tor Emp Adj'!G138/'Tor Emp Adj'!G$6)/('CAN LFS Emp'!G138/'CAN LFS Emp'!G$6),"n/a")</f>
        <v>2.3474264479375595</v>
      </c>
      <c r="H138" s="65">
        <f>IFERROR(('Tor Emp Adj'!H138/'Tor Emp Adj'!H$6)/('CAN LFS Emp'!H138/'CAN LFS Emp'!H$6),"n/a")</f>
        <v>2.0415017193393807</v>
      </c>
      <c r="I138" s="65">
        <f>IFERROR(('Tor Emp Adj'!I138/'Tor Emp Adj'!I$6)/('CAN LFS Emp'!I138/'CAN LFS Emp'!I$6),"n/a")</f>
        <v>2.8552218213284917</v>
      </c>
      <c r="J138" s="65">
        <f>IFERROR(('Tor Emp Adj'!J138/'Tor Emp Adj'!J$6)/('CAN LFS Emp'!J138/'CAN LFS Emp'!J$6),"n/a")</f>
        <v>2.5114956687997321</v>
      </c>
      <c r="K138" s="65">
        <f>IFERROR(('Tor Emp Adj'!K138/'Tor Emp Adj'!K$6)/('CAN LFS Emp'!K138/'CAN LFS Emp'!K$6),"n/a")</f>
        <v>2.4356614133041044</v>
      </c>
      <c r="L138" s="65">
        <f>IFERROR(('Tor Emp Adj'!L138/'Tor Emp Adj'!L$6)/('CAN LFS Emp'!L138/'CAN LFS Emp'!L$6),"n/a")</f>
        <v>1.9674567058175638</v>
      </c>
      <c r="M138" s="21">
        <f>IFERROR(('Tor Emp Adj'!M138/'Tor Emp Adj'!M$6)/('CAN LFS Emp'!M138/'CAN LFS Emp'!M$6),"n/a")</f>
        <v>2.0716713669269158</v>
      </c>
      <c r="N138" s="21">
        <f>IFERROR(('Tor Emp Adj'!N138/'Tor Emp Adj'!N$6)/('CAN LFS Emp'!N138/'CAN LFS Emp'!N$6),"n/a")</f>
        <v>2.2871674247634046</v>
      </c>
      <c r="O138" s="21">
        <f>IFERROR(('Tor Emp Adj'!O138/'Tor Emp Adj'!O$6)/('CAN LFS Emp'!O138/'CAN LFS Emp'!O$6),"n/a")</f>
        <v>2.0536039363546337</v>
      </c>
      <c r="P138" s="21">
        <f>IFERROR(('Tor Emp Adj'!P138/'Tor Emp Adj'!P$6)/('CAN LFS Emp'!P138/'CAN LFS Emp'!P$6),"n/a")</f>
        <v>2.3584902751531924</v>
      </c>
      <c r="Q138" s="21">
        <f>IFERROR(('Tor Emp Adj'!Q138/'Tor Emp Adj'!Q$6)/('CAN LFS Emp'!Q138/'CAN LFS Emp'!Q$6),"n/a")</f>
        <v>2.2768657151344036</v>
      </c>
      <c r="R138" s="21">
        <f>IFERROR(('Tor Emp Adj'!R138/'Tor Emp Adj'!R$6)/('CAN LFS Emp'!R138/'CAN LFS Emp'!R$6),"n/a")</f>
        <v>2.3743905007978787</v>
      </c>
      <c r="S138" s="21">
        <f>IFERROR(('Tor Emp Adj'!S138/'Tor Emp Adj'!S$6)/('CAN LFS Emp'!S138/'CAN LFS Emp'!S$6),"n/a")</f>
        <v>1.6427167817345416</v>
      </c>
      <c r="T138" s="21">
        <f>IFERROR(('Tor Emp Adj'!T138/'Tor Emp Adj'!T$6)/('CAN LFS Emp'!T138/'CAN LFS Emp'!T$6),"n/a")</f>
        <v>1.2794076583903646</v>
      </c>
      <c r="U138" s="21">
        <f>IFERROR(('Tor Emp Adj'!U138/'Tor Emp Adj'!U$6)/('CAN LFS Emp'!U138/'CAN LFS Emp'!U$6),"n/a")</f>
        <v>1.6145538534588557</v>
      </c>
      <c r="V138" s="21">
        <f>IFERROR(('Tor Emp Adj'!V138/'Tor Emp Adj'!V$6)/('CAN LFS Emp'!V138/'CAN LFS Emp'!V$6),"n/a")</f>
        <v>1.8447019892752567</v>
      </c>
      <c r="W138" s="21">
        <f>IFERROR(('Tor Emp Adj'!W138/'Tor Emp Adj'!W$6)/('CAN LFS Emp'!W138/'CAN LFS Emp'!W$6),"n/a")</f>
        <v>2.0613645586318334</v>
      </c>
      <c r="X138" s="21">
        <f>IFERROR(('Tor Emp Adj'!X138/'Tor Emp Adj'!X$6)/('CAN LFS Emp'!X138/'CAN LFS Emp'!X$6),"n/a")</f>
        <v>2.2684647650034147</v>
      </c>
      <c r="Y138" s="21">
        <f>IFERROR(('Tor Emp Adj'!Y138/'Tor Emp Adj'!Y$6)/('CAN LFS Emp'!Y138/'CAN LFS Emp'!Y$6),"n/a")</f>
        <v>2.3318435638352417</v>
      </c>
    </row>
    <row r="139" spans="1:25" x14ac:dyDescent="0.25">
      <c r="A139" s="7" t="s">
        <v>132</v>
      </c>
      <c r="B139" s="7"/>
      <c r="C139" s="14">
        <v>5415</v>
      </c>
      <c r="D139" s="65">
        <f>IFERROR(('Tor Emp Adj'!D139/'Tor Emp Adj'!D$6)/('CAN LFS Emp'!D139/'CAN LFS Emp'!D$6),"n/a")</f>
        <v>1.8699507418413344</v>
      </c>
      <c r="E139" s="65">
        <f>IFERROR(('Tor Emp Adj'!E139/'Tor Emp Adj'!E$6)/('CAN LFS Emp'!E139/'CAN LFS Emp'!E$6),"n/a")</f>
        <v>1.7335695069933426</v>
      </c>
      <c r="F139" s="65">
        <f>IFERROR(('Tor Emp Adj'!F139/'Tor Emp Adj'!F$6)/('CAN LFS Emp'!F139/'CAN LFS Emp'!F$6),"n/a")</f>
        <v>2.0474071079900642</v>
      </c>
      <c r="G139" s="65">
        <f>IFERROR(('Tor Emp Adj'!G139/'Tor Emp Adj'!G$6)/('CAN LFS Emp'!G139/'CAN LFS Emp'!G$6),"n/a")</f>
        <v>1.8491306549391169</v>
      </c>
      <c r="H139" s="65">
        <f>IFERROR(('Tor Emp Adj'!H139/'Tor Emp Adj'!H$6)/('CAN LFS Emp'!H139/'CAN LFS Emp'!H$6),"n/a")</f>
        <v>1.9942122218028016</v>
      </c>
      <c r="I139" s="65">
        <f>IFERROR(('Tor Emp Adj'!I139/'Tor Emp Adj'!I$6)/('CAN LFS Emp'!I139/'CAN LFS Emp'!I$6),"n/a")</f>
        <v>1.8069996201596308</v>
      </c>
      <c r="J139" s="65">
        <f>IFERROR(('Tor Emp Adj'!J139/'Tor Emp Adj'!J$6)/('CAN LFS Emp'!J139/'CAN LFS Emp'!J$6),"n/a")</f>
        <v>1.9915839200104353</v>
      </c>
      <c r="K139" s="65">
        <f>IFERROR(('Tor Emp Adj'!K139/'Tor Emp Adj'!K$6)/('CAN LFS Emp'!K139/'CAN LFS Emp'!K$6),"n/a")</f>
        <v>1.7435506293455747</v>
      </c>
      <c r="L139" s="65">
        <f>IFERROR(('Tor Emp Adj'!L139/'Tor Emp Adj'!L$6)/('CAN LFS Emp'!L139/'CAN LFS Emp'!L$6),"n/a")</f>
        <v>1.3883895565646232</v>
      </c>
      <c r="M139" s="21">
        <f>IFERROR(('Tor Emp Adj'!M139/'Tor Emp Adj'!M$6)/('CAN LFS Emp'!M139/'CAN LFS Emp'!M$6),"n/a")</f>
        <v>1.607849070282233</v>
      </c>
      <c r="N139" s="21">
        <f>IFERROR(('Tor Emp Adj'!N139/'Tor Emp Adj'!N$6)/('CAN LFS Emp'!N139/'CAN LFS Emp'!N$6),"n/a")</f>
        <v>1.3268223294991446</v>
      </c>
      <c r="O139" s="21">
        <f>IFERROR(('Tor Emp Adj'!O139/'Tor Emp Adj'!O$6)/('CAN LFS Emp'!O139/'CAN LFS Emp'!O$6),"n/a")</f>
        <v>1.7261875148011776</v>
      </c>
      <c r="P139" s="21">
        <f>IFERROR(('Tor Emp Adj'!P139/'Tor Emp Adj'!P$6)/('CAN LFS Emp'!P139/'CAN LFS Emp'!P$6),"n/a")</f>
        <v>1.5133929409259601</v>
      </c>
      <c r="Q139" s="21">
        <f>IFERROR(('Tor Emp Adj'!Q139/'Tor Emp Adj'!Q$6)/('CAN LFS Emp'!Q139/'CAN LFS Emp'!Q$6),"n/a")</f>
        <v>1.7053466418349306</v>
      </c>
      <c r="R139" s="21">
        <f>IFERROR(('Tor Emp Adj'!R139/'Tor Emp Adj'!R$6)/('CAN LFS Emp'!R139/'CAN LFS Emp'!R$6),"n/a")</f>
        <v>1.5499849877987419</v>
      </c>
      <c r="S139" s="21">
        <f>IFERROR(('Tor Emp Adj'!S139/'Tor Emp Adj'!S$6)/('CAN LFS Emp'!S139/'CAN LFS Emp'!S$6),"n/a")</f>
        <v>1.4614717419545977</v>
      </c>
      <c r="T139" s="21">
        <f>IFERROR(('Tor Emp Adj'!T139/'Tor Emp Adj'!T$6)/('CAN LFS Emp'!T139/'CAN LFS Emp'!T$6),"n/a")</f>
        <v>1.188098142678421</v>
      </c>
      <c r="U139" s="21">
        <f>IFERROR(('Tor Emp Adj'!U139/'Tor Emp Adj'!U$6)/('CAN LFS Emp'!U139/'CAN LFS Emp'!U$6),"n/a")</f>
        <v>1.4753932222947106</v>
      </c>
      <c r="V139" s="21">
        <f>IFERROR(('Tor Emp Adj'!V139/'Tor Emp Adj'!V$6)/('CAN LFS Emp'!V139/'CAN LFS Emp'!V$6),"n/a")</f>
        <v>1.4689267086837099</v>
      </c>
      <c r="W139" s="21">
        <f>IFERROR(('Tor Emp Adj'!W139/'Tor Emp Adj'!W$6)/('CAN LFS Emp'!W139/'CAN LFS Emp'!W$6),"n/a")</f>
        <v>1.7789575294406168</v>
      </c>
      <c r="X139" s="21">
        <f>IFERROR(('Tor Emp Adj'!X139/'Tor Emp Adj'!X$6)/('CAN LFS Emp'!X139/'CAN LFS Emp'!X$6),"n/a")</f>
        <v>1.7903730676144678</v>
      </c>
      <c r="Y139" s="21">
        <f>IFERROR(('Tor Emp Adj'!Y139/'Tor Emp Adj'!Y$6)/('CAN LFS Emp'!Y139/'CAN LFS Emp'!Y$6),"n/a")</f>
        <v>1.7398413382981512</v>
      </c>
    </row>
    <row r="140" spans="1:25" x14ac:dyDescent="0.25">
      <c r="A140" s="7" t="s">
        <v>133</v>
      </c>
      <c r="B140" s="7"/>
      <c r="C140" s="14">
        <v>5416</v>
      </c>
      <c r="D140" s="65">
        <f>IFERROR(('Tor Emp Adj'!D140/'Tor Emp Adj'!D$6)/('CAN LFS Emp'!D140/'CAN LFS Emp'!D$6),"n/a")</f>
        <v>1.7458127936881995</v>
      </c>
      <c r="E140" s="65">
        <f>IFERROR(('Tor Emp Adj'!E140/'Tor Emp Adj'!E$6)/('CAN LFS Emp'!E140/'CAN LFS Emp'!E$6),"n/a")</f>
        <v>2.0170375196680901</v>
      </c>
      <c r="F140" s="65">
        <f>IFERROR(('Tor Emp Adj'!F140/'Tor Emp Adj'!F$6)/('CAN LFS Emp'!F140/'CAN LFS Emp'!F$6),"n/a")</f>
        <v>1.8466232632142747</v>
      </c>
      <c r="G140" s="65">
        <f>IFERROR(('Tor Emp Adj'!G140/'Tor Emp Adj'!G$6)/('CAN LFS Emp'!G140/'CAN LFS Emp'!G$6),"n/a")</f>
        <v>1.8020245387596214</v>
      </c>
      <c r="H140" s="65">
        <f>IFERROR(('Tor Emp Adj'!H140/'Tor Emp Adj'!H$6)/('CAN LFS Emp'!H140/'CAN LFS Emp'!H$6),"n/a")</f>
        <v>1.960853205494687</v>
      </c>
      <c r="I140" s="65">
        <f>IFERROR(('Tor Emp Adj'!I140/'Tor Emp Adj'!I$6)/('CAN LFS Emp'!I140/'CAN LFS Emp'!I$6),"n/a")</f>
        <v>2.0208628587102351</v>
      </c>
      <c r="J140" s="65">
        <f>IFERROR(('Tor Emp Adj'!J140/'Tor Emp Adj'!J$6)/('CAN LFS Emp'!J140/'CAN LFS Emp'!J$6),"n/a")</f>
        <v>2.0980371867035101</v>
      </c>
      <c r="K140" s="65">
        <f>IFERROR(('Tor Emp Adj'!K140/'Tor Emp Adj'!K$6)/('CAN LFS Emp'!K140/'CAN LFS Emp'!K$6),"n/a")</f>
        <v>1.4712092282071603</v>
      </c>
      <c r="L140" s="65">
        <f>IFERROR(('Tor Emp Adj'!L140/'Tor Emp Adj'!L$6)/('CAN LFS Emp'!L140/'CAN LFS Emp'!L$6),"n/a")</f>
        <v>1.6030796076564426</v>
      </c>
      <c r="M140" s="21">
        <f>IFERROR(('Tor Emp Adj'!M140/'Tor Emp Adj'!M$6)/('CAN LFS Emp'!M140/'CAN LFS Emp'!M$6),"n/a")</f>
        <v>1.4534313485640735</v>
      </c>
      <c r="N140" s="21">
        <f>IFERROR(('Tor Emp Adj'!N140/'Tor Emp Adj'!N$6)/('CAN LFS Emp'!N140/'CAN LFS Emp'!N$6),"n/a")</f>
        <v>1.4983796635784075</v>
      </c>
      <c r="O140" s="21">
        <f>IFERROR(('Tor Emp Adj'!O140/'Tor Emp Adj'!O$6)/('CAN LFS Emp'!O140/'CAN LFS Emp'!O$6),"n/a")</f>
        <v>1.5405901313819748</v>
      </c>
      <c r="P140" s="21">
        <f>IFERROR(('Tor Emp Adj'!P140/'Tor Emp Adj'!P$6)/('CAN LFS Emp'!P140/'CAN LFS Emp'!P$6),"n/a")</f>
        <v>1.2998688297713117</v>
      </c>
      <c r="Q140" s="21">
        <f>IFERROR(('Tor Emp Adj'!Q140/'Tor Emp Adj'!Q$6)/('CAN LFS Emp'!Q140/'CAN LFS Emp'!Q$6),"n/a")</f>
        <v>1.6732578568364151</v>
      </c>
      <c r="R140" s="21">
        <f>IFERROR(('Tor Emp Adj'!R140/'Tor Emp Adj'!R$6)/('CAN LFS Emp'!R140/'CAN LFS Emp'!R$6),"n/a")</f>
        <v>1.6326052062507994</v>
      </c>
      <c r="S140" s="21">
        <f>IFERROR(('Tor Emp Adj'!S140/'Tor Emp Adj'!S$6)/('CAN LFS Emp'!S140/'CAN LFS Emp'!S$6),"n/a")</f>
        <v>1.73617968969771</v>
      </c>
      <c r="T140" s="21">
        <f>IFERROR(('Tor Emp Adj'!T140/'Tor Emp Adj'!T$6)/('CAN LFS Emp'!T140/'CAN LFS Emp'!T$6),"n/a")</f>
        <v>1.4657854140935971</v>
      </c>
      <c r="U140" s="21">
        <f>IFERROR(('Tor Emp Adj'!U140/'Tor Emp Adj'!U$6)/('CAN LFS Emp'!U140/'CAN LFS Emp'!U$6),"n/a")</f>
        <v>1.6507045048449871</v>
      </c>
      <c r="V140" s="21">
        <f>IFERROR(('Tor Emp Adj'!V140/'Tor Emp Adj'!V$6)/('CAN LFS Emp'!V140/'CAN LFS Emp'!V$6),"n/a")</f>
        <v>1.6868204183434945</v>
      </c>
      <c r="W140" s="21">
        <f>IFERROR(('Tor Emp Adj'!W140/'Tor Emp Adj'!W$6)/('CAN LFS Emp'!W140/'CAN LFS Emp'!W$6),"n/a")</f>
        <v>1.287755820001927</v>
      </c>
      <c r="X140" s="21">
        <f>IFERROR(('Tor Emp Adj'!X140/'Tor Emp Adj'!X$6)/('CAN LFS Emp'!X140/'CAN LFS Emp'!X$6),"n/a")</f>
        <v>1.555846652152876</v>
      </c>
      <c r="Y140" s="21">
        <f>IFERROR(('Tor Emp Adj'!Y140/'Tor Emp Adj'!Y$6)/('CAN LFS Emp'!Y140/'CAN LFS Emp'!Y$6),"n/a")</f>
        <v>1.9320088472172725</v>
      </c>
    </row>
    <row r="141" spans="1:25" x14ac:dyDescent="0.25">
      <c r="A141" s="7" t="s">
        <v>134</v>
      </c>
      <c r="B141" s="7"/>
      <c r="C141" s="14">
        <v>5417</v>
      </c>
      <c r="D141" s="65">
        <f>IFERROR(('Tor Emp Adj'!D141/'Tor Emp Adj'!D$6)/('CAN LFS Emp'!D141/'CAN LFS Emp'!D$6),"n/a")</f>
        <v>0</v>
      </c>
      <c r="E141" s="65">
        <f>IFERROR(('Tor Emp Adj'!E141/'Tor Emp Adj'!E$6)/('CAN LFS Emp'!E141/'CAN LFS Emp'!E$6),"n/a")</f>
        <v>0</v>
      </c>
      <c r="F141" s="65">
        <f>IFERROR(('Tor Emp Adj'!F141/'Tor Emp Adj'!F$6)/('CAN LFS Emp'!F141/'CAN LFS Emp'!F$6),"n/a")</f>
        <v>0</v>
      </c>
      <c r="G141" s="65">
        <f>IFERROR(('Tor Emp Adj'!G141/'Tor Emp Adj'!G$6)/('CAN LFS Emp'!G141/'CAN LFS Emp'!G$6),"n/a")</f>
        <v>0</v>
      </c>
      <c r="H141" s="65">
        <f>IFERROR(('Tor Emp Adj'!H141/'Tor Emp Adj'!H$6)/('CAN LFS Emp'!H141/'CAN LFS Emp'!H$6),"n/a")</f>
        <v>0</v>
      </c>
      <c r="I141" s="65">
        <f>IFERROR(('Tor Emp Adj'!I141/'Tor Emp Adj'!I$6)/('CAN LFS Emp'!I141/'CAN LFS Emp'!I$6),"n/a")</f>
        <v>0</v>
      </c>
      <c r="J141" s="65">
        <f>IFERROR(('Tor Emp Adj'!J141/'Tor Emp Adj'!J$6)/('CAN LFS Emp'!J141/'CAN LFS Emp'!J$6),"n/a")</f>
        <v>0.86218617280825194</v>
      </c>
      <c r="K141" s="65">
        <f>IFERROR(('Tor Emp Adj'!K141/'Tor Emp Adj'!K$6)/('CAN LFS Emp'!K141/'CAN LFS Emp'!K$6),"n/a")</f>
        <v>0</v>
      </c>
      <c r="L141" s="65">
        <f>IFERROR(('Tor Emp Adj'!L141/'Tor Emp Adj'!L$6)/('CAN LFS Emp'!L141/'CAN LFS Emp'!L$6),"n/a")</f>
        <v>1.0720368863550671</v>
      </c>
      <c r="M141" s="21">
        <f>IFERROR(('Tor Emp Adj'!M141/'Tor Emp Adj'!M$6)/('CAN LFS Emp'!M141/'CAN LFS Emp'!M$6),"n/a")</f>
        <v>0.81129828316666652</v>
      </c>
      <c r="N141" s="21">
        <f>IFERROR(('Tor Emp Adj'!N141/'Tor Emp Adj'!N$6)/('CAN LFS Emp'!N141/'CAN LFS Emp'!N$6),"n/a")</f>
        <v>1.4617424501506353</v>
      </c>
      <c r="O141" s="21">
        <f>IFERROR(('Tor Emp Adj'!O141/'Tor Emp Adj'!O$6)/('CAN LFS Emp'!O141/'CAN LFS Emp'!O$6),"n/a")</f>
        <v>1.1515039932768991</v>
      </c>
      <c r="P141" s="21">
        <f>IFERROR(('Tor Emp Adj'!P141/'Tor Emp Adj'!P$6)/('CAN LFS Emp'!P141/'CAN LFS Emp'!P$6),"n/a")</f>
        <v>1.4832306649061573</v>
      </c>
      <c r="Q141" s="21">
        <f>IFERROR(('Tor Emp Adj'!Q141/'Tor Emp Adj'!Q$6)/('CAN LFS Emp'!Q141/'CAN LFS Emp'!Q$6),"n/a")</f>
        <v>0.97006221432828521</v>
      </c>
      <c r="R141" s="21">
        <f>IFERROR(('Tor Emp Adj'!R141/'Tor Emp Adj'!R$6)/('CAN LFS Emp'!R141/'CAN LFS Emp'!R$6),"n/a")</f>
        <v>1.1357296369986634</v>
      </c>
      <c r="S141" s="21">
        <f>IFERROR(('Tor Emp Adj'!S141/'Tor Emp Adj'!S$6)/('CAN LFS Emp'!S141/'CAN LFS Emp'!S$6),"n/a")</f>
        <v>1.0728856475377873</v>
      </c>
      <c r="T141" s="21">
        <f>IFERROR(('Tor Emp Adj'!T141/'Tor Emp Adj'!T$6)/('CAN LFS Emp'!T141/'CAN LFS Emp'!T$6),"n/a")</f>
        <v>1.104756527576942</v>
      </c>
      <c r="U141" s="21">
        <f>IFERROR(('Tor Emp Adj'!U141/'Tor Emp Adj'!U$6)/('CAN LFS Emp'!U141/'CAN LFS Emp'!U$6),"n/a")</f>
        <v>1.1148440690605661</v>
      </c>
      <c r="V141" s="21">
        <f>IFERROR(('Tor Emp Adj'!V141/'Tor Emp Adj'!V$6)/('CAN LFS Emp'!V141/'CAN LFS Emp'!V$6),"n/a")</f>
        <v>1.1462231570743677</v>
      </c>
      <c r="W141" s="21">
        <f>IFERROR(('Tor Emp Adj'!W141/'Tor Emp Adj'!W$6)/('CAN LFS Emp'!W141/'CAN LFS Emp'!W$6),"n/a")</f>
        <v>0.7696762111730171</v>
      </c>
      <c r="X141" s="21">
        <f>IFERROR(('Tor Emp Adj'!X141/'Tor Emp Adj'!X$6)/('CAN LFS Emp'!X141/'CAN LFS Emp'!X$6),"n/a")</f>
        <v>0.47812493064879397</v>
      </c>
      <c r="Y141" s="21">
        <f>IFERROR(('Tor Emp Adj'!Y141/'Tor Emp Adj'!Y$6)/('CAN LFS Emp'!Y141/'CAN LFS Emp'!Y$6),"n/a")</f>
        <v>0.90718481477312685</v>
      </c>
    </row>
    <row r="142" spans="1:25" x14ac:dyDescent="0.25">
      <c r="A142" s="7" t="s">
        <v>135</v>
      </c>
      <c r="B142" s="7"/>
      <c r="C142" s="14">
        <v>5418</v>
      </c>
      <c r="D142" s="65">
        <f>IFERROR(('Tor Emp Adj'!D142/'Tor Emp Adj'!D$6)/('CAN LFS Emp'!D142/'CAN LFS Emp'!D$6),"n/a")</f>
        <v>2.6598366865574956</v>
      </c>
      <c r="E142" s="65">
        <f>IFERROR(('Tor Emp Adj'!E142/'Tor Emp Adj'!E$6)/('CAN LFS Emp'!E142/'CAN LFS Emp'!E$6),"n/a")</f>
        <v>2.4746572130149018</v>
      </c>
      <c r="F142" s="65">
        <f>IFERROR(('Tor Emp Adj'!F142/'Tor Emp Adj'!F$6)/('CAN LFS Emp'!F142/'CAN LFS Emp'!F$6),"n/a")</f>
        <v>2.3779970543309017</v>
      </c>
      <c r="G142" s="65">
        <f>IFERROR(('Tor Emp Adj'!G142/'Tor Emp Adj'!G$6)/('CAN LFS Emp'!G142/'CAN LFS Emp'!G$6),"n/a")</f>
        <v>2.3170620779001756</v>
      </c>
      <c r="H142" s="65">
        <f>IFERROR(('Tor Emp Adj'!H142/'Tor Emp Adj'!H$6)/('CAN LFS Emp'!H142/'CAN LFS Emp'!H$6),"n/a")</f>
        <v>2.401964044403984</v>
      </c>
      <c r="I142" s="65">
        <f>IFERROR(('Tor Emp Adj'!I142/'Tor Emp Adj'!I$6)/('CAN LFS Emp'!I142/'CAN LFS Emp'!I$6),"n/a")</f>
        <v>2.2299320049732159</v>
      </c>
      <c r="J142" s="65">
        <f>IFERROR(('Tor Emp Adj'!J142/'Tor Emp Adj'!J$6)/('CAN LFS Emp'!J142/'CAN LFS Emp'!J$6),"n/a")</f>
        <v>2.6733323565039688</v>
      </c>
      <c r="K142" s="65">
        <f>IFERROR(('Tor Emp Adj'!K142/'Tor Emp Adj'!K$6)/('CAN LFS Emp'!K142/'CAN LFS Emp'!K$6),"n/a")</f>
        <v>2.6737382113852131</v>
      </c>
      <c r="L142" s="65">
        <f>IFERROR(('Tor Emp Adj'!L142/'Tor Emp Adj'!L$6)/('CAN LFS Emp'!L142/'CAN LFS Emp'!L$6),"n/a")</f>
        <v>2.0554604684621407</v>
      </c>
      <c r="M142" s="21">
        <f>IFERROR(('Tor Emp Adj'!M142/'Tor Emp Adj'!M$6)/('CAN LFS Emp'!M142/'CAN LFS Emp'!M$6),"n/a")</f>
        <v>2.689051284387856</v>
      </c>
      <c r="N142" s="21">
        <f>IFERROR(('Tor Emp Adj'!N142/'Tor Emp Adj'!N$6)/('CAN LFS Emp'!N142/'CAN LFS Emp'!N$6),"n/a")</f>
        <v>2.7556555512917864</v>
      </c>
      <c r="O142" s="21">
        <f>IFERROR(('Tor Emp Adj'!O142/'Tor Emp Adj'!O$6)/('CAN LFS Emp'!O142/'CAN LFS Emp'!O$6),"n/a")</f>
        <v>2.975362612234854</v>
      </c>
      <c r="P142" s="21">
        <f>IFERROR(('Tor Emp Adj'!P142/'Tor Emp Adj'!P$6)/('CAN LFS Emp'!P142/'CAN LFS Emp'!P$6),"n/a")</f>
        <v>2.8698114410364264</v>
      </c>
      <c r="Q142" s="21">
        <f>IFERROR(('Tor Emp Adj'!Q142/'Tor Emp Adj'!Q$6)/('CAN LFS Emp'!Q142/'CAN LFS Emp'!Q$6),"n/a")</f>
        <v>2.4755257987169403</v>
      </c>
      <c r="R142" s="21">
        <f>IFERROR(('Tor Emp Adj'!R142/'Tor Emp Adj'!R$6)/('CAN LFS Emp'!R142/'CAN LFS Emp'!R$6),"n/a")</f>
        <v>2.9869384065079969</v>
      </c>
      <c r="S142" s="21">
        <f>IFERROR(('Tor Emp Adj'!S142/'Tor Emp Adj'!S$6)/('CAN LFS Emp'!S142/'CAN LFS Emp'!S$6),"n/a")</f>
        <v>2.1776157886992031</v>
      </c>
      <c r="T142" s="21">
        <f>IFERROR(('Tor Emp Adj'!T142/'Tor Emp Adj'!T$6)/('CAN LFS Emp'!T142/'CAN LFS Emp'!T$6),"n/a")</f>
        <v>2.9798567935570932</v>
      </c>
      <c r="U142" s="21">
        <f>IFERROR(('Tor Emp Adj'!U142/'Tor Emp Adj'!U$6)/('CAN LFS Emp'!U142/'CAN LFS Emp'!U$6),"n/a")</f>
        <v>3.2205882246544606</v>
      </c>
      <c r="V142" s="21">
        <f>IFERROR(('Tor Emp Adj'!V142/'Tor Emp Adj'!V$6)/('CAN LFS Emp'!V142/'CAN LFS Emp'!V$6),"n/a")</f>
        <v>3.2392077629945391</v>
      </c>
      <c r="W142" s="21">
        <f>IFERROR(('Tor Emp Adj'!W142/'Tor Emp Adj'!W$6)/('CAN LFS Emp'!W142/'CAN LFS Emp'!W$6),"n/a")</f>
        <v>2.4887791936817352</v>
      </c>
      <c r="X142" s="21">
        <f>IFERROR(('Tor Emp Adj'!X142/'Tor Emp Adj'!X$6)/('CAN LFS Emp'!X142/'CAN LFS Emp'!X$6),"n/a")</f>
        <v>2.9086581583960283</v>
      </c>
      <c r="Y142" s="21">
        <f>IFERROR(('Tor Emp Adj'!Y142/'Tor Emp Adj'!Y$6)/('CAN LFS Emp'!Y142/'CAN LFS Emp'!Y$6),"n/a")</f>
        <v>2.9568348896288805</v>
      </c>
    </row>
    <row r="143" spans="1:25" x14ac:dyDescent="0.25">
      <c r="A143" s="7" t="s">
        <v>136</v>
      </c>
      <c r="B143" s="7"/>
      <c r="C143" s="14">
        <v>5419</v>
      </c>
      <c r="D143" s="65">
        <f>IFERROR(('Tor Emp Adj'!D143/'Tor Emp Adj'!D$6)/('CAN LFS Emp'!D143/'CAN LFS Emp'!D$6),"n/a")</f>
        <v>1.6418347604931132</v>
      </c>
      <c r="E143" s="65">
        <f>IFERROR(('Tor Emp Adj'!E143/'Tor Emp Adj'!E$6)/('CAN LFS Emp'!E143/'CAN LFS Emp'!E$6),"n/a")</f>
        <v>1.379424858946581</v>
      </c>
      <c r="F143" s="65">
        <f>IFERROR(('Tor Emp Adj'!F143/'Tor Emp Adj'!F$6)/('CAN LFS Emp'!F143/'CAN LFS Emp'!F$6),"n/a")</f>
        <v>1.5259255291625571</v>
      </c>
      <c r="G143" s="65">
        <f>IFERROR(('Tor Emp Adj'!G143/'Tor Emp Adj'!G$6)/('CAN LFS Emp'!G143/'CAN LFS Emp'!G$6),"n/a")</f>
        <v>1.5184775659257956</v>
      </c>
      <c r="H143" s="65">
        <f>IFERROR(('Tor Emp Adj'!H143/'Tor Emp Adj'!H$6)/('CAN LFS Emp'!H143/'CAN LFS Emp'!H$6),"n/a")</f>
        <v>1.9329261523770154</v>
      </c>
      <c r="I143" s="65">
        <f>IFERROR(('Tor Emp Adj'!I143/'Tor Emp Adj'!I$6)/('CAN LFS Emp'!I143/'CAN LFS Emp'!I$6),"n/a")</f>
        <v>1.9153945867693398</v>
      </c>
      <c r="J143" s="65">
        <f>IFERROR(('Tor Emp Adj'!J143/'Tor Emp Adj'!J$6)/('CAN LFS Emp'!J143/'CAN LFS Emp'!J$6),"n/a")</f>
        <v>2.2497384690183768</v>
      </c>
      <c r="K143" s="65">
        <f>IFERROR(('Tor Emp Adj'!K143/'Tor Emp Adj'!K$6)/('CAN LFS Emp'!K143/'CAN LFS Emp'!K$6),"n/a")</f>
        <v>1.882183146816095</v>
      </c>
      <c r="L143" s="65">
        <f>IFERROR(('Tor Emp Adj'!L143/'Tor Emp Adj'!L$6)/('CAN LFS Emp'!L143/'CAN LFS Emp'!L$6),"n/a")</f>
        <v>1.34651466904485</v>
      </c>
      <c r="M143" s="21">
        <f>IFERROR(('Tor Emp Adj'!M143/'Tor Emp Adj'!M$6)/('CAN LFS Emp'!M143/'CAN LFS Emp'!M$6),"n/a")</f>
        <v>1.6714153134218668</v>
      </c>
      <c r="N143" s="21">
        <f>IFERROR(('Tor Emp Adj'!N143/'Tor Emp Adj'!N$6)/('CAN LFS Emp'!N143/'CAN LFS Emp'!N$6),"n/a")</f>
        <v>1.3248157906460738</v>
      </c>
      <c r="O143" s="21">
        <f>IFERROR(('Tor Emp Adj'!O143/'Tor Emp Adj'!O$6)/('CAN LFS Emp'!O143/'CAN LFS Emp'!O$6),"n/a")</f>
        <v>1.508951718613966</v>
      </c>
      <c r="P143" s="21">
        <f>IFERROR(('Tor Emp Adj'!P143/'Tor Emp Adj'!P$6)/('CAN LFS Emp'!P143/'CAN LFS Emp'!P$6),"n/a")</f>
        <v>1.7106275682095966</v>
      </c>
      <c r="Q143" s="21">
        <f>IFERROR(('Tor Emp Adj'!Q143/'Tor Emp Adj'!Q$6)/('CAN LFS Emp'!Q143/'CAN LFS Emp'!Q$6),"n/a")</f>
        <v>1.3167762516004802</v>
      </c>
      <c r="R143" s="21">
        <f>IFERROR(('Tor Emp Adj'!R143/'Tor Emp Adj'!R$6)/('CAN LFS Emp'!R143/'CAN LFS Emp'!R$6),"n/a")</f>
        <v>1.3636137283594814</v>
      </c>
      <c r="S143" s="21">
        <f>IFERROR(('Tor Emp Adj'!S143/'Tor Emp Adj'!S$6)/('CAN LFS Emp'!S143/'CAN LFS Emp'!S$6),"n/a")</f>
        <v>1.1212372985112022</v>
      </c>
      <c r="T143" s="21">
        <f>IFERROR(('Tor Emp Adj'!T143/'Tor Emp Adj'!T$6)/('CAN LFS Emp'!T143/'CAN LFS Emp'!T$6),"n/a")</f>
        <v>1.3584276117239278</v>
      </c>
      <c r="U143" s="21">
        <f>IFERROR(('Tor Emp Adj'!U143/'Tor Emp Adj'!U$6)/('CAN LFS Emp'!U143/'CAN LFS Emp'!U$6),"n/a")</f>
        <v>1.8571015424000263</v>
      </c>
      <c r="V143" s="21">
        <f>IFERROR(('Tor Emp Adj'!V143/'Tor Emp Adj'!V$6)/('CAN LFS Emp'!V143/'CAN LFS Emp'!V$6),"n/a")</f>
        <v>1.4593154586511961</v>
      </c>
      <c r="W143" s="21">
        <f>IFERROR(('Tor Emp Adj'!W143/'Tor Emp Adj'!W$6)/('CAN LFS Emp'!W143/'CAN LFS Emp'!W$6),"n/a")</f>
        <v>1.3664465676867155</v>
      </c>
      <c r="X143" s="21">
        <f>IFERROR(('Tor Emp Adj'!X143/'Tor Emp Adj'!X$6)/('CAN LFS Emp'!X143/'CAN LFS Emp'!X$6),"n/a")</f>
        <v>1.2509280456269587</v>
      </c>
      <c r="Y143" s="21">
        <f>IFERROR(('Tor Emp Adj'!Y143/'Tor Emp Adj'!Y$6)/('CAN LFS Emp'!Y143/'CAN LFS Emp'!Y$6),"n/a")</f>
        <v>1.1803747071950272</v>
      </c>
    </row>
    <row r="144" spans="1:25" x14ac:dyDescent="0.25">
      <c r="A144" s="5" t="s">
        <v>137</v>
      </c>
      <c r="B144" s="5"/>
      <c r="C144" s="13">
        <v>55</v>
      </c>
      <c r="D144" s="64">
        <f>IFERROR(('Tor Emp Adj'!D144/'Tor Emp Adj'!D$6)/('CAN LFS Emp'!D144/'CAN LFS Emp'!D$6),"n/a")</f>
        <v>0</v>
      </c>
      <c r="E144" s="64">
        <f>IFERROR(('Tor Emp Adj'!E144/'Tor Emp Adj'!E$6)/('CAN LFS Emp'!E144/'CAN LFS Emp'!E$6),"n/a")</f>
        <v>3.5427622983978768</v>
      </c>
      <c r="F144" s="64">
        <f>IFERROR(('Tor Emp Adj'!F144/'Tor Emp Adj'!F$6)/('CAN LFS Emp'!F144/'CAN LFS Emp'!F$6),"n/a")</f>
        <v>0</v>
      </c>
      <c r="G144" s="64">
        <f>IFERROR(('Tor Emp Adj'!G144/'Tor Emp Adj'!G$6)/('CAN LFS Emp'!G144/'CAN LFS Emp'!G$6),"n/a")</f>
        <v>0</v>
      </c>
      <c r="H144" s="64">
        <f>IFERROR(('Tor Emp Adj'!H144/'Tor Emp Adj'!H$6)/('CAN LFS Emp'!H144/'CAN LFS Emp'!H$6),"n/a")</f>
        <v>0</v>
      </c>
      <c r="I144" s="64">
        <f>IFERROR(('Tor Emp Adj'!I144/'Tor Emp Adj'!I$6)/('CAN LFS Emp'!I144/'CAN LFS Emp'!I$6),"n/a")</f>
        <v>0</v>
      </c>
      <c r="J144" s="64">
        <f>IFERROR(('Tor Emp Adj'!J144/'Tor Emp Adj'!J$6)/('CAN LFS Emp'!J144/'CAN LFS Emp'!J$6),"n/a")</f>
        <v>0</v>
      </c>
      <c r="K144" s="64">
        <f>IFERROR(('Tor Emp Adj'!K144/'Tor Emp Adj'!K$6)/('CAN LFS Emp'!K144/'CAN LFS Emp'!K$6),"n/a")</f>
        <v>0</v>
      </c>
      <c r="L144" s="64">
        <f>IFERROR(('Tor Emp Adj'!L144/'Tor Emp Adj'!L$6)/('CAN LFS Emp'!L144/'CAN LFS Emp'!L$6),"n/a")</f>
        <v>0</v>
      </c>
      <c r="M144" s="20">
        <f>IFERROR(('Tor Emp Adj'!M144/'Tor Emp Adj'!M$6)/('CAN LFS Emp'!M144/'CAN LFS Emp'!M$6),"n/a")</f>
        <v>0</v>
      </c>
      <c r="N144" s="20">
        <f>IFERROR(('Tor Emp Adj'!N144/'Tor Emp Adj'!N$6)/('CAN LFS Emp'!N144/'CAN LFS Emp'!N$6),"n/a")</f>
        <v>0</v>
      </c>
      <c r="O144" s="20">
        <f>IFERROR(('Tor Emp Adj'!O144/'Tor Emp Adj'!O$6)/('CAN LFS Emp'!O144/'CAN LFS Emp'!O$6),"n/a")</f>
        <v>3.3777423136794678</v>
      </c>
      <c r="P144" s="20">
        <f>IFERROR(('Tor Emp Adj'!P144/'Tor Emp Adj'!P$6)/('CAN LFS Emp'!P144/'CAN LFS Emp'!P$6),"n/a")</f>
        <v>0</v>
      </c>
      <c r="Q144" s="20">
        <f>IFERROR(('Tor Emp Adj'!Q144/'Tor Emp Adj'!Q$6)/('CAN LFS Emp'!Q144/'CAN LFS Emp'!Q$6),"n/a")</f>
        <v>0</v>
      </c>
      <c r="R144" s="20">
        <f>IFERROR(('Tor Emp Adj'!R144/'Tor Emp Adj'!R$6)/('CAN LFS Emp'!R144/'CAN LFS Emp'!R$6),"n/a")</f>
        <v>0</v>
      </c>
      <c r="S144" s="20">
        <f>IFERROR(('Tor Emp Adj'!S144/'Tor Emp Adj'!S$6)/('CAN LFS Emp'!S144/'CAN LFS Emp'!S$6),"n/a")</f>
        <v>0</v>
      </c>
      <c r="T144" s="20">
        <f>IFERROR(('Tor Emp Adj'!T144/'Tor Emp Adj'!T$6)/('CAN LFS Emp'!T144/'CAN LFS Emp'!T$6),"n/a")</f>
        <v>0</v>
      </c>
      <c r="U144" s="20">
        <f>IFERROR(('Tor Emp Adj'!U144/'Tor Emp Adj'!U$6)/('CAN LFS Emp'!U144/'CAN LFS Emp'!U$6),"n/a")</f>
        <v>0</v>
      </c>
      <c r="V144" s="20" t="str">
        <f>IFERROR(('Tor Emp Adj'!V144/'Tor Emp Adj'!V$6)/('CAN LFS Emp'!V144/'CAN LFS Emp'!V$6),"n/a")</f>
        <v>n/a</v>
      </c>
      <c r="W144" s="20">
        <f>IFERROR(('Tor Emp Adj'!W144/'Tor Emp Adj'!W$6)/('CAN LFS Emp'!W144/'CAN LFS Emp'!W$6),"n/a")</f>
        <v>0</v>
      </c>
      <c r="X144" s="20" t="str">
        <f>IFERROR(('Tor Emp Adj'!X144/'Tor Emp Adj'!X$6)/('CAN LFS Emp'!X144/'CAN LFS Emp'!X$6),"n/a")</f>
        <v>n/a</v>
      </c>
      <c r="Y144" s="20" t="str">
        <f>IFERROR(('Tor Emp Adj'!Y144/'Tor Emp Adj'!Y$6)/('CAN LFS Emp'!Y144/'CAN LFS Emp'!Y$6),"n/a")</f>
        <v>n/a</v>
      </c>
    </row>
    <row r="145" spans="1:25" x14ac:dyDescent="0.25">
      <c r="A145" s="5" t="s">
        <v>138</v>
      </c>
      <c r="B145" s="5"/>
      <c r="C145" s="13">
        <v>56</v>
      </c>
      <c r="D145" s="64">
        <f>IFERROR(('Tor Emp Adj'!D145/'Tor Emp Adj'!D$6)/('CAN LFS Emp'!D145/'CAN LFS Emp'!D$6),"n/a")</f>
        <v>1.5252605706065363</v>
      </c>
      <c r="E145" s="64">
        <f>IFERROR(('Tor Emp Adj'!E145/'Tor Emp Adj'!E$6)/('CAN LFS Emp'!E145/'CAN LFS Emp'!E$6),"n/a")</f>
        <v>1.445661854736235</v>
      </c>
      <c r="F145" s="64">
        <f>IFERROR(('Tor Emp Adj'!F145/'Tor Emp Adj'!F$6)/('CAN LFS Emp'!F145/'CAN LFS Emp'!F$6),"n/a")</f>
        <v>1.4151180125948095</v>
      </c>
      <c r="G145" s="64">
        <f>IFERROR(('Tor Emp Adj'!G145/'Tor Emp Adj'!G$6)/('CAN LFS Emp'!G145/'CAN LFS Emp'!G$6),"n/a")</f>
        <v>1.4651450304803699</v>
      </c>
      <c r="H145" s="64">
        <f>IFERROR(('Tor Emp Adj'!H145/'Tor Emp Adj'!H$6)/('CAN LFS Emp'!H145/'CAN LFS Emp'!H$6),"n/a")</f>
        <v>1.354754645864845</v>
      </c>
      <c r="I145" s="64">
        <f>IFERROR(('Tor Emp Adj'!I145/'Tor Emp Adj'!I$6)/('CAN LFS Emp'!I145/'CAN LFS Emp'!I$6),"n/a")</f>
        <v>1.2928146787296741</v>
      </c>
      <c r="J145" s="64">
        <f>IFERROR(('Tor Emp Adj'!J145/'Tor Emp Adj'!J$6)/('CAN LFS Emp'!J145/'CAN LFS Emp'!J$6),"n/a")</f>
        <v>1.2917056614759621</v>
      </c>
      <c r="K145" s="64">
        <f>IFERROR(('Tor Emp Adj'!K145/'Tor Emp Adj'!K$6)/('CAN LFS Emp'!K145/'CAN LFS Emp'!K$6),"n/a")</f>
        <v>1.3807265542244547</v>
      </c>
      <c r="L145" s="64">
        <f>IFERROR(('Tor Emp Adj'!L145/'Tor Emp Adj'!L$6)/('CAN LFS Emp'!L145/'CAN LFS Emp'!L$6),"n/a")</f>
        <v>1.1628937125397152</v>
      </c>
      <c r="M145" s="20">
        <f>IFERROR(('Tor Emp Adj'!M145/'Tor Emp Adj'!M$6)/('CAN LFS Emp'!M145/'CAN LFS Emp'!M$6),"n/a")</f>
        <v>1.1433298901616238</v>
      </c>
      <c r="N145" s="20">
        <f>IFERROR(('Tor Emp Adj'!N145/'Tor Emp Adj'!N$6)/('CAN LFS Emp'!N145/'CAN LFS Emp'!N$6),"n/a")</f>
        <v>1.1227744671348654</v>
      </c>
      <c r="O145" s="20">
        <f>IFERROR(('Tor Emp Adj'!O145/'Tor Emp Adj'!O$6)/('CAN LFS Emp'!O145/'CAN LFS Emp'!O$6),"n/a")</f>
        <v>1.2499928842201182</v>
      </c>
      <c r="P145" s="20">
        <f>IFERROR(('Tor Emp Adj'!P145/'Tor Emp Adj'!P$6)/('CAN LFS Emp'!P145/'CAN LFS Emp'!P$6),"n/a")</f>
        <v>1.1041935538024523</v>
      </c>
      <c r="Q145" s="20">
        <f>IFERROR(('Tor Emp Adj'!Q145/'Tor Emp Adj'!Q$6)/('CAN LFS Emp'!Q145/'CAN LFS Emp'!Q$6),"n/a")</f>
        <v>1.2131799900690867</v>
      </c>
      <c r="R145" s="20">
        <f>IFERROR(('Tor Emp Adj'!R145/'Tor Emp Adj'!R$6)/('CAN LFS Emp'!R145/'CAN LFS Emp'!R$6),"n/a")</f>
        <v>1.2651306289123432</v>
      </c>
      <c r="S145" s="20">
        <f>IFERROR(('Tor Emp Adj'!S145/'Tor Emp Adj'!S$6)/('CAN LFS Emp'!S145/'CAN LFS Emp'!S$6),"n/a")</f>
        <v>1.1933538772977546</v>
      </c>
      <c r="T145" s="20">
        <f>IFERROR(('Tor Emp Adj'!T145/'Tor Emp Adj'!T$6)/('CAN LFS Emp'!T145/'CAN LFS Emp'!T$6),"n/a")</f>
        <v>1.358063690064595</v>
      </c>
      <c r="U145" s="20">
        <f>IFERROR(('Tor Emp Adj'!U145/'Tor Emp Adj'!U$6)/('CAN LFS Emp'!U145/'CAN LFS Emp'!U$6),"n/a")</f>
        <v>1.1583069571636457</v>
      </c>
      <c r="V145" s="20">
        <f>IFERROR(('Tor Emp Adj'!V145/'Tor Emp Adj'!V$6)/('CAN LFS Emp'!V145/'CAN LFS Emp'!V$6),"n/a")</f>
        <v>1.2048873403980067</v>
      </c>
      <c r="W145" s="20">
        <f>IFERROR(('Tor Emp Adj'!W145/'Tor Emp Adj'!W$6)/('CAN LFS Emp'!W145/'CAN LFS Emp'!W$6),"n/a")</f>
        <v>1.1189075668888431</v>
      </c>
      <c r="X145" s="20">
        <f>IFERROR(('Tor Emp Adj'!X145/'Tor Emp Adj'!X$6)/('CAN LFS Emp'!X145/'CAN LFS Emp'!X$6),"n/a")</f>
        <v>1.2886577806453443</v>
      </c>
      <c r="Y145" s="20">
        <f>IFERROR(('Tor Emp Adj'!Y145/'Tor Emp Adj'!Y$6)/('CAN LFS Emp'!Y145/'CAN LFS Emp'!Y$6),"n/a")</f>
        <v>1.2053151889691778</v>
      </c>
    </row>
    <row r="146" spans="1:25" x14ac:dyDescent="0.25">
      <c r="A146" s="6" t="s">
        <v>139</v>
      </c>
      <c r="B146" s="6"/>
      <c r="C146" s="14">
        <v>561</v>
      </c>
      <c r="D146" s="65">
        <f>IFERROR(('Tor Emp Adj'!D146/'Tor Emp Adj'!D$6)/('CAN LFS Emp'!D146/'CAN LFS Emp'!D$6),"n/a")</f>
        <v>1.5717204180002868</v>
      </c>
      <c r="E146" s="65">
        <f>IFERROR(('Tor Emp Adj'!E146/'Tor Emp Adj'!E$6)/('CAN LFS Emp'!E146/'CAN LFS Emp'!E$6),"n/a")</f>
        <v>1.4853563904461342</v>
      </c>
      <c r="F146" s="65">
        <f>IFERROR(('Tor Emp Adj'!F146/'Tor Emp Adj'!F$6)/('CAN LFS Emp'!F146/'CAN LFS Emp'!F$6),"n/a")</f>
        <v>1.4656405078034023</v>
      </c>
      <c r="G146" s="65">
        <f>IFERROR(('Tor Emp Adj'!G146/'Tor Emp Adj'!G$6)/('CAN LFS Emp'!G146/'CAN LFS Emp'!G$6),"n/a")</f>
        <v>1.5230238598561345</v>
      </c>
      <c r="H146" s="65">
        <f>IFERROR(('Tor Emp Adj'!H146/'Tor Emp Adj'!H$6)/('CAN LFS Emp'!H146/'CAN LFS Emp'!H$6),"n/a")</f>
        <v>1.3978507405286729</v>
      </c>
      <c r="I146" s="65">
        <f>IFERROR(('Tor Emp Adj'!I146/'Tor Emp Adj'!I$6)/('CAN LFS Emp'!I146/'CAN LFS Emp'!I$6),"n/a")</f>
        <v>1.3334926077832889</v>
      </c>
      <c r="J146" s="65">
        <f>IFERROR(('Tor Emp Adj'!J146/'Tor Emp Adj'!J$6)/('CAN LFS Emp'!J146/'CAN LFS Emp'!J$6),"n/a")</f>
        <v>1.32977611592343</v>
      </c>
      <c r="K146" s="65">
        <f>IFERROR(('Tor Emp Adj'!K146/'Tor Emp Adj'!K$6)/('CAN LFS Emp'!K146/'CAN LFS Emp'!K$6),"n/a")</f>
        <v>1.4469794948259296</v>
      </c>
      <c r="L146" s="65">
        <f>IFERROR(('Tor Emp Adj'!L146/'Tor Emp Adj'!L$6)/('CAN LFS Emp'!L146/'CAN LFS Emp'!L$6),"n/a")</f>
        <v>1.1939181749533401</v>
      </c>
      <c r="M146" s="21">
        <f>IFERROR(('Tor Emp Adj'!M146/'Tor Emp Adj'!M$6)/('CAN LFS Emp'!M146/'CAN LFS Emp'!M$6),"n/a")</f>
        <v>1.1863813686864191</v>
      </c>
      <c r="N146" s="21">
        <f>IFERROR(('Tor Emp Adj'!N146/'Tor Emp Adj'!N$6)/('CAN LFS Emp'!N146/'CAN LFS Emp'!N$6),"n/a")</f>
        <v>1.164300394478194</v>
      </c>
      <c r="O146" s="21">
        <f>IFERROR(('Tor Emp Adj'!O146/'Tor Emp Adj'!O$6)/('CAN LFS Emp'!O146/'CAN LFS Emp'!O$6),"n/a")</f>
        <v>1.3040203449764278</v>
      </c>
      <c r="P146" s="21">
        <f>IFERROR(('Tor Emp Adj'!P146/'Tor Emp Adj'!P$6)/('CAN LFS Emp'!P146/'CAN LFS Emp'!P$6),"n/a")</f>
        <v>1.1346992908186659</v>
      </c>
      <c r="Q146" s="21">
        <f>IFERROR(('Tor Emp Adj'!Q146/'Tor Emp Adj'!Q$6)/('CAN LFS Emp'!Q146/'CAN LFS Emp'!Q$6),"n/a")</f>
        <v>1.267732926416276</v>
      </c>
      <c r="R146" s="21">
        <f>IFERROR(('Tor Emp Adj'!R146/'Tor Emp Adj'!R$6)/('CAN LFS Emp'!R146/'CAN LFS Emp'!R$6),"n/a")</f>
        <v>1.3129029976771762</v>
      </c>
      <c r="S146" s="21">
        <f>IFERROR(('Tor Emp Adj'!S146/'Tor Emp Adj'!S$6)/('CAN LFS Emp'!S146/'CAN LFS Emp'!S$6),"n/a")</f>
        <v>1.2146562419625826</v>
      </c>
      <c r="T146" s="21">
        <f>IFERROR(('Tor Emp Adj'!T146/'Tor Emp Adj'!T$6)/('CAN LFS Emp'!T146/'CAN LFS Emp'!T$6),"n/a")</f>
        <v>1.4047619146000165</v>
      </c>
      <c r="U146" s="21">
        <f>IFERROR(('Tor Emp Adj'!U146/'Tor Emp Adj'!U$6)/('CAN LFS Emp'!U146/'CAN LFS Emp'!U$6),"n/a")</f>
        <v>1.2125410580275937</v>
      </c>
      <c r="V146" s="21">
        <f>IFERROR(('Tor Emp Adj'!V146/'Tor Emp Adj'!V$6)/('CAN LFS Emp'!V146/'CAN LFS Emp'!V$6),"n/a")</f>
        <v>1.2560550803476838</v>
      </c>
      <c r="W146" s="21">
        <f>IFERROR(('Tor Emp Adj'!W146/'Tor Emp Adj'!W$6)/('CAN LFS Emp'!W146/'CAN LFS Emp'!W$6),"n/a")</f>
        <v>1.1646283513407591</v>
      </c>
      <c r="X146" s="21">
        <f>IFERROR(('Tor Emp Adj'!X146/'Tor Emp Adj'!X$6)/('CAN LFS Emp'!X146/'CAN LFS Emp'!X$6),"n/a")</f>
        <v>1.3344934827661974</v>
      </c>
      <c r="Y146" s="21">
        <f>IFERROR(('Tor Emp Adj'!Y146/'Tor Emp Adj'!Y$6)/('CAN LFS Emp'!Y146/'CAN LFS Emp'!Y$6),"n/a")</f>
        <v>1.22889658991824</v>
      </c>
    </row>
    <row r="147" spans="1:25" x14ac:dyDescent="0.25">
      <c r="A147" s="7" t="s">
        <v>140</v>
      </c>
      <c r="B147" s="7"/>
      <c r="C147" s="14">
        <v>5611</v>
      </c>
      <c r="D147" s="65" t="str">
        <f>IFERROR(('Tor Emp Adj'!D147/'Tor Emp Adj'!D$6)/('CAN LFS Emp'!D147/'CAN LFS Emp'!D$6),"n/a")</f>
        <v>n/a</v>
      </c>
      <c r="E147" s="65" t="str">
        <f>IFERROR(('Tor Emp Adj'!E147/'Tor Emp Adj'!E$6)/('CAN LFS Emp'!E147/'CAN LFS Emp'!E$6),"n/a")</f>
        <v>n/a</v>
      </c>
      <c r="F147" s="65">
        <f>IFERROR(('Tor Emp Adj'!F147/'Tor Emp Adj'!F$6)/('CAN LFS Emp'!F147/'CAN LFS Emp'!F$6),"n/a")</f>
        <v>0</v>
      </c>
      <c r="G147" s="65">
        <f>IFERROR(('Tor Emp Adj'!G147/'Tor Emp Adj'!G$6)/('CAN LFS Emp'!G147/'CAN LFS Emp'!G$6),"n/a")</f>
        <v>0</v>
      </c>
      <c r="H147" s="65">
        <f>IFERROR(('Tor Emp Adj'!H147/'Tor Emp Adj'!H$6)/('CAN LFS Emp'!H147/'CAN LFS Emp'!H$6),"n/a")</f>
        <v>0</v>
      </c>
      <c r="I147" s="65">
        <f>IFERROR(('Tor Emp Adj'!I147/'Tor Emp Adj'!I$6)/('CAN LFS Emp'!I147/'CAN LFS Emp'!I$6),"n/a")</f>
        <v>0</v>
      </c>
      <c r="J147" s="65">
        <f>IFERROR(('Tor Emp Adj'!J147/'Tor Emp Adj'!J$6)/('CAN LFS Emp'!J147/'CAN LFS Emp'!J$6),"n/a")</f>
        <v>0</v>
      </c>
      <c r="K147" s="65">
        <f>IFERROR(('Tor Emp Adj'!K147/'Tor Emp Adj'!K$6)/('CAN LFS Emp'!K147/'CAN LFS Emp'!K$6),"n/a")</f>
        <v>0</v>
      </c>
      <c r="L147" s="65">
        <f>IFERROR(('Tor Emp Adj'!L147/'Tor Emp Adj'!L$6)/('CAN LFS Emp'!L147/'CAN LFS Emp'!L$6),"n/a")</f>
        <v>0</v>
      </c>
      <c r="M147" s="21">
        <f>IFERROR(('Tor Emp Adj'!M147/'Tor Emp Adj'!M$6)/('CAN LFS Emp'!M147/'CAN LFS Emp'!M$6),"n/a")</f>
        <v>0</v>
      </c>
      <c r="N147" s="21">
        <f>IFERROR(('Tor Emp Adj'!N147/'Tor Emp Adj'!N$6)/('CAN LFS Emp'!N147/'CAN LFS Emp'!N$6),"n/a")</f>
        <v>0</v>
      </c>
      <c r="O147" s="21">
        <f>IFERROR(('Tor Emp Adj'!O147/'Tor Emp Adj'!O$6)/('CAN LFS Emp'!O147/'CAN LFS Emp'!O$6),"n/a")</f>
        <v>1.9778155005557978</v>
      </c>
      <c r="P147" s="21">
        <f>IFERROR(('Tor Emp Adj'!P147/'Tor Emp Adj'!P$6)/('CAN LFS Emp'!P147/'CAN LFS Emp'!P$6),"n/a")</f>
        <v>0</v>
      </c>
      <c r="Q147" s="21">
        <f>IFERROR(('Tor Emp Adj'!Q147/'Tor Emp Adj'!Q$6)/('CAN LFS Emp'!Q147/'CAN LFS Emp'!Q$6),"n/a")</f>
        <v>0</v>
      </c>
      <c r="R147" s="21">
        <f>IFERROR(('Tor Emp Adj'!R147/'Tor Emp Adj'!R$6)/('CAN LFS Emp'!R147/'CAN LFS Emp'!R$6),"n/a")</f>
        <v>0</v>
      </c>
      <c r="S147" s="21">
        <f>IFERROR(('Tor Emp Adj'!S147/'Tor Emp Adj'!S$6)/('CAN LFS Emp'!S147/'CAN LFS Emp'!S$6),"n/a")</f>
        <v>0</v>
      </c>
      <c r="T147" s="21">
        <f>IFERROR(('Tor Emp Adj'!T147/'Tor Emp Adj'!T$6)/('CAN LFS Emp'!T147/'CAN LFS Emp'!T$6),"n/a")</f>
        <v>0</v>
      </c>
      <c r="U147" s="21">
        <f>IFERROR(('Tor Emp Adj'!U147/'Tor Emp Adj'!U$6)/('CAN LFS Emp'!U147/'CAN LFS Emp'!U$6),"n/a")</f>
        <v>0</v>
      </c>
      <c r="V147" s="21">
        <f>IFERROR(('Tor Emp Adj'!V147/'Tor Emp Adj'!V$6)/('CAN LFS Emp'!V147/'CAN LFS Emp'!V$6),"n/a")</f>
        <v>0</v>
      </c>
      <c r="W147" s="21">
        <f>IFERROR(('Tor Emp Adj'!W147/'Tor Emp Adj'!W$6)/('CAN LFS Emp'!W147/'CAN LFS Emp'!W$6),"n/a")</f>
        <v>0</v>
      </c>
      <c r="X147" s="21">
        <f>IFERROR(('Tor Emp Adj'!X147/'Tor Emp Adj'!X$6)/('CAN LFS Emp'!X147/'CAN LFS Emp'!X$6),"n/a")</f>
        <v>0</v>
      </c>
      <c r="Y147" s="21" t="str">
        <f>IFERROR(('Tor Emp Adj'!Y147/'Tor Emp Adj'!Y$6)/('CAN LFS Emp'!Y147/'CAN LFS Emp'!Y$6),"n/a")</f>
        <v>n/a</v>
      </c>
    </row>
    <row r="148" spans="1:25" x14ac:dyDescent="0.25">
      <c r="A148" s="7" t="s">
        <v>141</v>
      </c>
      <c r="B148" s="7"/>
      <c r="C148" s="14">
        <v>5613</v>
      </c>
      <c r="D148" s="65">
        <f>IFERROR(('Tor Emp Adj'!D148/'Tor Emp Adj'!D$6)/('CAN LFS Emp'!D148/'CAN LFS Emp'!D$6),"n/a")</f>
        <v>2.2015367604102472</v>
      </c>
      <c r="E148" s="65">
        <f>IFERROR(('Tor Emp Adj'!E148/'Tor Emp Adj'!E$6)/('CAN LFS Emp'!E148/'CAN LFS Emp'!E$6),"n/a")</f>
        <v>2.3031258245885131</v>
      </c>
      <c r="F148" s="65">
        <f>IFERROR(('Tor Emp Adj'!F148/'Tor Emp Adj'!F$6)/('CAN LFS Emp'!F148/'CAN LFS Emp'!F$6),"n/a")</f>
        <v>2.5402214315498828</v>
      </c>
      <c r="G148" s="65">
        <f>IFERROR(('Tor Emp Adj'!G148/'Tor Emp Adj'!G$6)/('CAN LFS Emp'!G148/'CAN LFS Emp'!G$6),"n/a")</f>
        <v>2.1302739938793755</v>
      </c>
      <c r="H148" s="65">
        <f>IFERROR(('Tor Emp Adj'!H148/'Tor Emp Adj'!H$6)/('CAN LFS Emp'!H148/'CAN LFS Emp'!H$6),"n/a")</f>
        <v>2.2614912011736603</v>
      </c>
      <c r="I148" s="65">
        <f>IFERROR(('Tor Emp Adj'!I148/'Tor Emp Adj'!I$6)/('CAN LFS Emp'!I148/'CAN LFS Emp'!I$6),"n/a")</f>
        <v>1.7399463404805013</v>
      </c>
      <c r="J148" s="65">
        <f>IFERROR(('Tor Emp Adj'!J148/'Tor Emp Adj'!J$6)/('CAN LFS Emp'!J148/'CAN LFS Emp'!J$6),"n/a")</f>
        <v>2.2141393337558579</v>
      </c>
      <c r="K148" s="65">
        <f>IFERROR(('Tor Emp Adj'!K148/'Tor Emp Adj'!K$6)/('CAN LFS Emp'!K148/'CAN LFS Emp'!K$6),"n/a")</f>
        <v>2.5628522101482636</v>
      </c>
      <c r="L148" s="65">
        <f>IFERROR(('Tor Emp Adj'!L148/'Tor Emp Adj'!L$6)/('CAN LFS Emp'!L148/'CAN LFS Emp'!L$6),"n/a")</f>
        <v>1.8386477203900538</v>
      </c>
      <c r="M148" s="21">
        <f>IFERROR(('Tor Emp Adj'!M148/'Tor Emp Adj'!M$6)/('CAN LFS Emp'!M148/'CAN LFS Emp'!M$6),"n/a")</f>
        <v>1.3969822905221367</v>
      </c>
      <c r="N148" s="21">
        <f>IFERROR(('Tor Emp Adj'!N148/'Tor Emp Adj'!N$6)/('CAN LFS Emp'!N148/'CAN LFS Emp'!N$6),"n/a")</f>
        <v>1.6687167516205017</v>
      </c>
      <c r="O148" s="21">
        <f>IFERROR(('Tor Emp Adj'!O148/'Tor Emp Adj'!O$6)/('CAN LFS Emp'!O148/'CAN LFS Emp'!O$6),"n/a")</f>
        <v>2.4878379559416279</v>
      </c>
      <c r="P148" s="21">
        <f>IFERROR(('Tor Emp Adj'!P148/'Tor Emp Adj'!P$6)/('CAN LFS Emp'!P148/'CAN LFS Emp'!P$6),"n/a")</f>
        <v>1.8174564012658052</v>
      </c>
      <c r="Q148" s="21">
        <f>IFERROR(('Tor Emp Adj'!Q148/'Tor Emp Adj'!Q$6)/('CAN LFS Emp'!Q148/'CAN LFS Emp'!Q$6),"n/a")</f>
        <v>1.7557211434397295</v>
      </c>
      <c r="R148" s="21">
        <f>IFERROR(('Tor Emp Adj'!R148/'Tor Emp Adj'!R$6)/('CAN LFS Emp'!R148/'CAN LFS Emp'!R$6),"n/a")</f>
        <v>1.8306021815745115</v>
      </c>
      <c r="S148" s="21">
        <f>IFERROR(('Tor Emp Adj'!S148/'Tor Emp Adj'!S$6)/('CAN LFS Emp'!S148/'CAN LFS Emp'!S$6),"n/a")</f>
        <v>2.1793071445290013</v>
      </c>
      <c r="T148" s="21">
        <f>IFERROR(('Tor Emp Adj'!T148/'Tor Emp Adj'!T$6)/('CAN LFS Emp'!T148/'CAN LFS Emp'!T$6),"n/a")</f>
        <v>2.1804873185389697</v>
      </c>
      <c r="U148" s="21">
        <f>IFERROR(('Tor Emp Adj'!U148/'Tor Emp Adj'!U$6)/('CAN LFS Emp'!U148/'CAN LFS Emp'!U$6),"n/a")</f>
        <v>1.5547457502740785</v>
      </c>
      <c r="V148" s="21">
        <f>IFERROR(('Tor Emp Adj'!V148/'Tor Emp Adj'!V$6)/('CAN LFS Emp'!V148/'CAN LFS Emp'!V$6),"n/a")</f>
        <v>1.7551541758765428</v>
      </c>
      <c r="W148" s="21">
        <f>IFERROR(('Tor Emp Adj'!W148/'Tor Emp Adj'!W$6)/('CAN LFS Emp'!W148/'CAN LFS Emp'!W$6),"n/a")</f>
        <v>1.687992433581802</v>
      </c>
      <c r="X148" s="21">
        <f>IFERROR(('Tor Emp Adj'!X148/'Tor Emp Adj'!X$6)/('CAN LFS Emp'!X148/'CAN LFS Emp'!X$6),"n/a")</f>
        <v>2.1886480705523232</v>
      </c>
      <c r="Y148" s="21">
        <f>IFERROR(('Tor Emp Adj'!Y148/'Tor Emp Adj'!Y$6)/('CAN LFS Emp'!Y148/'CAN LFS Emp'!Y$6),"n/a")</f>
        <v>1.7086742647359681</v>
      </c>
    </row>
    <row r="149" spans="1:25" x14ac:dyDescent="0.25">
      <c r="A149" s="7" t="s">
        <v>142</v>
      </c>
      <c r="B149" s="7"/>
      <c r="C149" s="14">
        <v>5614</v>
      </c>
      <c r="D149" s="65">
        <f>IFERROR(('Tor Emp Adj'!D149/'Tor Emp Adj'!D$6)/('CAN LFS Emp'!D149/'CAN LFS Emp'!D$6),"n/a")</f>
        <v>1.7016448055155562</v>
      </c>
      <c r="E149" s="65">
        <f>IFERROR(('Tor Emp Adj'!E149/'Tor Emp Adj'!E$6)/('CAN LFS Emp'!E149/'CAN LFS Emp'!E$6),"n/a")</f>
        <v>1.5945201915095077</v>
      </c>
      <c r="F149" s="65">
        <f>IFERROR(('Tor Emp Adj'!F149/'Tor Emp Adj'!F$6)/('CAN LFS Emp'!F149/'CAN LFS Emp'!F$6),"n/a")</f>
        <v>1.8517508300186054</v>
      </c>
      <c r="G149" s="65">
        <f>IFERROR(('Tor Emp Adj'!G149/'Tor Emp Adj'!G$6)/('CAN LFS Emp'!G149/'CAN LFS Emp'!G$6),"n/a")</f>
        <v>1.774886144760256</v>
      </c>
      <c r="H149" s="65">
        <f>IFERROR(('Tor Emp Adj'!H149/'Tor Emp Adj'!H$6)/('CAN LFS Emp'!H149/'CAN LFS Emp'!H$6),"n/a")</f>
        <v>1.6605206188148627</v>
      </c>
      <c r="I149" s="65">
        <f>IFERROR(('Tor Emp Adj'!I149/'Tor Emp Adj'!I$6)/('CAN LFS Emp'!I149/'CAN LFS Emp'!I$6),"n/a")</f>
        <v>1.4013638875871057</v>
      </c>
      <c r="J149" s="65">
        <f>IFERROR(('Tor Emp Adj'!J149/'Tor Emp Adj'!J$6)/('CAN LFS Emp'!J149/'CAN LFS Emp'!J$6),"n/a")</f>
        <v>0.9124128718499529</v>
      </c>
      <c r="K149" s="65">
        <f>IFERROR(('Tor Emp Adj'!K149/'Tor Emp Adj'!K$6)/('CAN LFS Emp'!K149/'CAN LFS Emp'!K$6),"n/a")</f>
        <v>0.9232442060688808</v>
      </c>
      <c r="L149" s="65">
        <f>IFERROR(('Tor Emp Adj'!L149/'Tor Emp Adj'!L$6)/('CAN LFS Emp'!L149/'CAN LFS Emp'!L$6),"n/a")</f>
        <v>1.2964019944919642</v>
      </c>
      <c r="M149" s="21">
        <f>IFERROR(('Tor Emp Adj'!M149/'Tor Emp Adj'!M$6)/('CAN LFS Emp'!M149/'CAN LFS Emp'!M$6),"n/a")</f>
        <v>1.0496649075704743</v>
      </c>
      <c r="N149" s="21">
        <f>IFERROR(('Tor Emp Adj'!N149/'Tor Emp Adj'!N$6)/('CAN LFS Emp'!N149/'CAN LFS Emp'!N$6),"n/a")</f>
        <v>1.2463903370874796</v>
      </c>
      <c r="O149" s="21">
        <f>IFERROR(('Tor Emp Adj'!O149/'Tor Emp Adj'!O$6)/('CAN LFS Emp'!O149/'CAN LFS Emp'!O$6),"n/a")</f>
        <v>0.96657005251618799</v>
      </c>
      <c r="P149" s="21">
        <f>IFERROR(('Tor Emp Adj'!P149/'Tor Emp Adj'!P$6)/('CAN LFS Emp'!P149/'CAN LFS Emp'!P$6),"n/a")</f>
        <v>1.3408929159894434</v>
      </c>
      <c r="Q149" s="21">
        <f>IFERROR(('Tor Emp Adj'!Q149/'Tor Emp Adj'!Q$6)/('CAN LFS Emp'!Q149/'CAN LFS Emp'!Q$6),"n/a")</f>
        <v>1.3016258175664108</v>
      </c>
      <c r="R149" s="21">
        <f>IFERROR(('Tor Emp Adj'!R149/'Tor Emp Adj'!R$6)/('CAN LFS Emp'!R149/'CAN LFS Emp'!R$6),"n/a")</f>
        <v>1.3281101489287186</v>
      </c>
      <c r="S149" s="21">
        <f>IFERROR(('Tor Emp Adj'!S149/'Tor Emp Adj'!S$6)/('CAN LFS Emp'!S149/'CAN LFS Emp'!S$6),"n/a")</f>
        <v>1.0527487264929545</v>
      </c>
      <c r="T149" s="21">
        <f>IFERROR(('Tor Emp Adj'!T149/'Tor Emp Adj'!T$6)/('CAN LFS Emp'!T149/'CAN LFS Emp'!T$6),"n/a")</f>
        <v>1.273466799310885</v>
      </c>
      <c r="U149" s="21">
        <f>IFERROR(('Tor Emp Adj'!U149/'Tor Emp Adj'!U$6)/('CAN LFS Emp'!U149/'CAN LFS Emp'!U$6),"n/a")</f>
        <v>0.97535806398374103</v>
      </c>
      <c r="V149" s="21">
        <f>IFERROR(('Tor Emp Adj'!V149/'Tor Emp Adj'!V$6)/('CAN LFS Emp'!V149/'CAN LFS Emp'!V$6),"n/a")</f>
        <v>0.72123552763160459</v>
      </c>
      <c r="W149" s="21">
        <f>IFERROR(('Tor Emp Adj'!W149/'Tor Emp Adj'!W$6)/('CAN LFS Emp'!W149/'CAN LFS Emp'!W$6),"n/a")</f>
        <v>0.99650336532263162</v>
      </c>
      <c r="X149" s="21">
        <f>IFERROR(('Tor Emp Adj'!X149/'Tor Emp Adj'!X$6)/('CAN LFS Emp'!X149/'CAN LFS Emp'!X$6),"n/a")</f>
        <v>1.3408259027892779</v>
      </c>
      <c r="Y149" s="21">
        <f>IFERROR(('Tor Emp Adj'!Y149/'Tor Emp Adj'!Y$6)/('CAN LFS Emp'!Y149/'CAN LFS Emp'!Y$6),"n/a")</f>
        <v>1.578838169330345</v>
      </c>
    </row>
    <row r="150" spans="1:25" x14ac:dyDescent="0.25">
      <c r="A150" s="7" t="s">
        <v>143</v>
      </c>
      <c r="B150" s="7"/>
      <c r="C150" s="14" t="s">
        <v>206</v>
      </c>
      <c r="D150" s="65">
        <f>IFERROR(('Tor Emp Adj'!D150/'Tor Emp Adj'!D$6)/('CAN LFS Emp'!D150/'CAN LFS Emp'!D$6),"n/a")</f>
        <v>2.3067981650290421</v>
      </c>
      <c r="E150" s="65">
        <f>IFERROR(('Tor Emp Adj'!E150/'Tor Emp Adj'!E$6)/('CAN LFS Emp'!E150/'CAN LFS Emp'!E$6),"n/a")</f>
        <v>2.1953568360903448</v>
      </c>
      <c r="F150" s="65">
        <f>IFERROR(('Tor Emp Adj'!F150/'Tor Emp Adj'!F$6)/('CAN LFS Emp'!F150/'CAN LFS Emp'!F$6),"n/a")</f>
        <v>1.534242427603153</v>
      </c>
      <c r="G150" s="65">
        <f>IFERROR(('Tor Emp Adj'!G150/'Tor Emp Adj'!G$6)/('CAN LFS Emp'!G150/'CAN LFS Emp'!G$6),"n/a")</f>
        <v>1.6095045553228402</v>
      </c>
      <c r="H150" s="65">
        <f>IFERROR(('Tor Emp Adj'!H150/'Tor Emp Adj'!H$6)/('CAN LFS Emp'!H150/'CAN LFS Emp'!H$6),"n/a")</f>
        <v>2.1573327595349165</v>
      </c>
      <c r="I150" s="65">
        <f>IFERROR(('Tor Emp Adj'!I150/'Tor Emp Adj'!I$6)/('CAN LFS Emp'!I150/'CAN LFS Emp'!I$6),"n/a")</f>
        <v>1.671142606594624</v>
      </c>
      <c r="J150" s="65">
        <f>IFERROR(('Tor Emp Adj'!J150/'Tor Emp Adj'!J$6)/('CAN LFS Emp'!J150/'CAN LFS Emp'!J$6),"n/a")</f>
        <v>2.1223377673802668</v>
      </c>
      <c r="K150" s="65">
        <f>IFERROR(('Tor Emp Adj'!K150/'Tor Emp Adj'!K$6)/('CAN LFS Emp'!K150/'CAN LFS Emp'!K$6),"n/a")</f>
        <v>1.7887660919292132</v>
      </c>
      <c r="L150" s="65">
        <f>IFERROR(('Tor Emp Adj'!L150/'Tor Emp Adj'!L$6)/('CAN LFS Emp'!L150/'CAN LFS Emp'!L$6),"n/a")</f>
        <v>1.7469728844628647</v>
      </c>
      <c r="M150" s="21">
        <f>IFERROR(('Tor Emp Adj'!M150/'Tor Emp Adj'!M$6)/('CAN LFS Emp'!M150/'CAN LFS Emp'!M$6),"n/a")</f>
        <v>1.7407360137029586</v>
      </c>
      <c r="N150" s="21">
        <f>IFERROR(('Tor Emp Adj'!N150/'Tor Emp Adj'!N$6)/('CAN LFS Emp'!N150/'CAN LFS Emp'!N$6),"n/a")</f>
        <v>1.6193263537824916</v>
      </c>
      <c r="O150" s="21">
        <f>IFERROR(('Tor Emp Adj'!O150/'Tor Emp Adj'!O$6)/('CAN LFS Emp'!O150/'CAN LFS Emp'!O$6),"n/a")</f>
        <v>1.5182996891062144</v>
      </c>
      <c r="P150" s="21">
        <f>IFERROR(('Tor Emp Adj'!P150/'Tor Emp Adj'!P$6)/('CAN LFS Emp'!P150/'CAN LFS Emp'!P$6),"n/a")</f>
        <v>0.98817748882601164</v>
      </c>
      <c r="Q150" s="21">
        <f>IFERROR(('Tor Emp Adj'!Q150/'Tor Emp Adj'!Q$6)/('CAN LFS Emp'!Q150/'CAN LFS Emp'!Q$6),"n/a")</f>
        <v>1.7406830428723514</v>
      </c>
      <c r="R150" s="21">
        <f>IFERROR(('Tor Emp Adj'!R150/'Tor Emp Adj'!R$6)/('CAN LFS Emp'!R150/'CAN LFS Emp'!R$6),"n/a")</f>
        <v>1.4497869174396523</v>
      </c>
      <c r="S150" s="21">
        <f>IFERROR(('Tor Emp Adj'!S150/'Tor Emp Adj'!S$6)/('CAN LFS Emp'!S150/'CAN LFS Emp'!S$6),"n/a")</f>
        <v>1.6160560723567685</v>
      </c>
      <c r="T150" s="21">
        <f>IFERROR(('Tor Emp Adj'!T150/'Tor Emp Adj'!T$6)/('CAN LFS Emp'!T150/'CAN LFS Emp'!T$6),"n/a")</f>
        <v>1.6821678817922789</v>
      </c>
      <c r="U150" s="21">
        <f>IFERROR(('Tor Emp Adj'!U150/'Tor Emp Adj'!U$6)/('CAN LFS Emp'!U150/'CAN LFS Emp'!U$6),"n/a")</f>
        <v>0.84110788767171829</v>
      </c>
      <c r="V150" s="21">
        <f>IFERROR(('Tor Emp Adj'!V150/'Tor Emp Adj'!V$6)/('CAN LFS Emp'!V150/'CAN LFS Emp'!V$6),"n/a")</f>
        <v>1.6565398405676652</v>
      </c>
      <c r="W150" s="21">
        <f>IFERROR(('Tor Emp Adj'!W150/'Tor Emp Adj'!W$6)/('CAN LFS Emp'!W150/'CAN LFS Emp'!W$6),"n/a")</f>
        <v>1.1844327843118718</v>
      </c>
      <c r="X150" s="21">
        <f>IFERROR(('Tor Emp Adj'!X150/'Tor Emp Adj'!X$6)/('CAN LFS Emp'!X150/'CAN LFS Emp'!X$6),"n/a")</f>
        <v>1.828991182607772</v>
      </c>
      <c r="Y150" s="21">
        <f>IFERROR(('Tor Emp Adj'!Y150/'Tor Emp Adj'!Y$6)/('CAN LFS Emp'!Y150/'CAN LFS Emp'!Y$6),"n/a")</f>
        <v>1.0220210562605241</v>
      </c>
    </row>
    <row r="151" spans="1:25" x14ac:dyDescent="0.25">
      <c r="A151" s="7" t="s">
        <v>144</v>
      </c>
      <c r="B151" s="7"/>
      <c r="C151" s="14">
        <v>5615</v>
      </c>
      <c r="D151" s="65">
        <f>IFERROR(('Tor Emp Adj'!D151/'Tor Emp Adj'!D$6)/('CAN LFS Emp'!D151/'CAN LFS Emp'!D$6),"n/a")</f>
        <v>1.8088065782497118</v>
      </c>
      <c r="E151" s="65">
        <f>IFERROR(('Tor Emp Adj'!E151/'Tor Emp Adj'!E$6)/('CAN LFS Emp'!E151/'CAN LFS Emp'!E$6),"n/a")</f>
        <v>2.0307295174534499</v>
      </c>
      <c r="F151" s="65">
        <f>IFERROR(('Tor Emp Adj'!F151/'Tor Emp Adj'!F$6)/('CAN LFS Emp'!F151/'CAN LFS Emp'!F$6),"n/a")</f>
        <v>1.3890033555578887</v>
      </c>
      <c r="G151" s="65">
        <f>IFERROR(('Tor Emp Adj'!G151/'Tor Emp Adj'!G$6)/('CAN LFS Emp'!G151/'CAN LFS Emp'!G$6),"n/a")</f>
        <v>1.8130667348924077</v>
      </c>
      <c r="H151" s="65">
        <f>IFERROR(('Tor Emp Adj'!H151/'Tor Emp Adj'!H$6)/('CAN LFS Emp'!H151/'CAN LFS Emp'!H$6),"n/a")</f>
        <v>1.5586548711812578</v>
      </c>
      <c r="I151" s="65">
        <f>IFERROR(('Tor Emp Adj'!I151/'Tor Emp Adj'!I$6)/('CAN LFS Emp'!I151/'CAN LFS Emp'!I$6),"n/a")</f>
        <v>1.8127527636856853</v>
      </c>
      <c r="J151" s="65">
        <f>IFERROR(('Tor Emp Adj'!J151/'Tor Emp Adj'!J$6)/('CAN LFS Emp'!J151/'CAN LFS Emp'!J$6),"n/a")</f>
        <v>1.8167346847275196</v>
      </c>
      <c r="K151" s="65">
        <f>IFERROR(('Tor Emp Adj'!K151/'Tor Emp Adj'!K$6)/('CAN LFS Emp'!K151/'CAN LFS Emp'!K$6),"n/a")</f>
        <v>1.2086861648214735</v>
      </c>
      <c r="L151" s="65">
        <f>IFERROR(('Tor Emp Adj'!L151/'Tor Emp Adj'!L$6)/('CAN LFS Emp'!L151/'CAN LFS Emp'!L$6),"n/a")</f>
        <v>0.97427369492384985</v>
      </c>
      <c r="M151" s="21">
        <f>IFERROR(('Tor Emp Adj'!M151/'Tor Emp Adj'!M$6)/('CAN LFS Emp'!M151/'CAN LFS Emp'!M$6),"n/a")</f>
        <v>1.8206703650170823</v>
      </c>
      <c r="N151" s="21">
        <f>IFERROR(('Tor Emp Adj'!N151/'Tor Emp Adj'!N$6)/('CAN LFS Emp'!N151/'CAN LFS Emp'!N$6),"n/a")</f>
        <v>1.5503831388243123</v>
      </c>
      <c r="O151" s="21">
        <f>IFERROR(('Tor Emp Adj'!O151/'Tor Emp Adj'!O$6)/('CAN LFS Emp'!O151/'CAN LFS Emp'!O$6),"n/a")</f>
        <v>1.6870996672925385</v>
      </c>
      <c r="P151" s="21">
        <f>IFERROR(('Tor Emp Adj'!P151/'Tor Emp Adj'!P$6)/('CAN LFS Emp'!P151/'CAN LFS Emp'!P$6),"n/a")</f>
        <v>1.9545316970319859</v>
      </c>
      <c r="Q151" s="21">
        <f>IFERROR(('Tor Emp Adj'!Q151/'Tor Emp Adj'!Q$6)/('CAN LFS Emp'!Q151/'CAN LFS Emp'!Q$6),"n/a")</f>
        <v>1.6716038914345324</v>
      </c>
      <c r="R151" s="21">
        <f>IFERROR(('Tor Emp Adj'!R151/'Tor Emp Adj'!R$6)/('CAN LFS Emp'!R151/'CAN LFS Emp'!R$6),"n/a")</f>
        <v>1.9831375763294647</v>
      </c>
      <c r="S151" s="21">
        <f>IFERROR(('Tor Emp Adj'!S151/'Tor Emp Adj'!S$6)/('CAN LFS Emp'!S151/'CAN LFS Emp'!S$6),"n/a")</f>
        <v>1.4439020946415948</v>
      </c>
      <c r="T151" s="21">
        <f>IFERROR(('Tor Emp Adj'!T151/'Tor Emp Adj'!T$6)/('CAN LFS Emp'!T151/'CAN LFS Emp'!T$6),"n/a")</f>
        <v>1.5728054977159425</v>
      </c>
      <c r="U151" s="21">
        <f>IFERROR(('Tor Emp Adj'!U151/'Tor Emp Adj'!U$6)/('CAN LFS Emp'!U151/'CAN LFS Emp'!U$6),"n/a")</f>
        <v>1.0528464034499796</v>
      </c>
      <c r="V151" s="21">
        <f>IFERROR(('Tor Emp Adj'!V151/'Tor Emp Adj'!V$6)/('CAN LFS Emp'!V151/'CAN LFS Emp'!V$6),"n/a")</f>
        <v>1.8404377811147481</v>
      </c>
      <c r="W151" s="21">
        <f>IFERROR(('Tor Emp Adj'!W151/'Tor Emp Adj'!W$6)/('CAN LFS Emp'!W151/'CAN LFS Emp'!W$6),"n/a")</f>
        <v>0.99095880523944468</v>
      </c>
      <c r="X151" s="21">
        <f>IFERROR(('Tor Emp Adj'!X151/'Tor Emp Adj'!X$6)/('CAN LFS Emp'!X151/'CAN LFS Emp'!X$6),"n/a")</f>
        <v>1.4370550289332955</v>
      </c>
      <c r="Y151" s="21">
        <f>IFERROR(('Tor Emp Adj'!Y151/'Tor Emp Adj'!Y$6)/('CAN LFS Emp'!Y151/'CAN LFS Emp'!Y$6),"n/a")</f>
        <v>1.6257854521749442</v>
      </c>
    </row>
    <row r="152" spans="1:25" x14ac:dyDescent="0.25">
      <c r="A152" s="7" t="s">
        <v>145</v>
      </c>
      <c r="B152" s="7"/>
      <c r="C152" s="14">
        <v>5616</v>
      </c>
      <c r="D152" s="65">
        <f>IFERROR(('Tor Emp Adj'!D152/'Tor Emp Adj'!D$6)/('CAN LFS Emp'!D152/'CAN LFS Emp'!D$6),"n/a")</f>
        <v>1.7227866233369169</v>
      </c>
      <c r="E152" s="65">
        <f>IFERROR(('Tor Emp Adj'!E152/'Tor Emp Adj'!E$6)/('CAN LFS Emp'!E152/'CAN LFS Emp'!E$6),"n/a")</f>
        <v>1.3645302770230459</v>
      </c>
      <c r="F152" s="65">
        <f>IFERROR(('Tor Emp Adj'!F152/'Tor Emp Adj'!F$6)/('CAN LFS Emp'!F152/'CAN LFS Emp'!F$6),"n/a")</f>
        <v>1.2671396068412328</v>
      </c>
      <c r="G152" s="65">
        <f>IFERROR(('Tor Emp Adj'!G152/'Tor Emp Adj'!G$6)/('CAN LFS Emp'!G152/'CAN LFS Emp'!G$6),"n/a")</f>
        <v>1.5745920571115299</v>
      </c>
      <c r="H152" s="65">
        <f>IFERROR(('Tor Emp Adj'!H152/'Tor Emp Adj'!H$6)/('CAN LFS Emp'!H152/'CAN LFS Emp'!H$6),"n/a")</f>
        <v>1.2386554635377198</v>
      </c>
      <c r="I152" s="65">
        <f>IFERROR(('Tor Emp Adj'!I152/'Tor Emp Adj'!I$6)/('CAN LFS Emp'!I152/'CAN LFS Emp'!I$6),"n/a")</f>
        <v>1.4643936780109259</v>
      </c>
      <c r="J152" s="65">
        <f>IFERROR(('Tor Emp Adj'!J152/'Tor Emp Adj'!J$6)/('CAN LFS Emp'!J152/'CAN LFS Emp'!J$6),"n/a")</f>
        <v>1.8255918239176239</v>
      </c>
      <c r="K152" s="65">
        <f>IFERROR(('Tor Emp Adj'!K152/'Tor Emp Adj'!K$6)/('CAN LFS Emp'!K152/'CAN LFS Emp'!K$6),"n/a")</f>
        <v>1.7097006681022653</v>
      </c>
      <c r="L152" s="65">
        <f>IFERROR(('Tor Emp Adj'!L152/'Tor Emp Adj'!L$6)/('CAN LFS Emp'!L152/'CAN LFS Emp'!L$6),"n/a")</f>
        <v>1.2540190565680851</v>
      </c>
      <c r="M152" s="21">
        <f>IFERROR(('Tor Emp Adj'!M152/'Tor Emp Adj'!M$6)/('CAN LFS Emp'!M152/'CAN LFS Emp'!M$6),"n/a")</f>
        <v>1.3670798663371078</v>
      </c>
      <c r="N152" s="21">
        <f>IFERROR(('Tor Emp Adj'!N152/'Tor Emp Adj'!N$6)/('CAN LFS Emp'!N152/'CAN LFS Emp'!N$6),"n/a")</f>
        <v>1.0936499453003137</v>
      </c>
      <c r="O152" s="21">
        <f>IFERROR(('Tor Emp Adj'!O152/'Tor Emp Adj'!O$6)/('CAN LFS Emp'!O152/'CAN LFS Emp'!O$6),"n/a")</f>
        <v>1.2563427308505069</v>
      </c>
      <c r="P152" s="21">
        <f>IFERROR(('Tor Emp Adj'!P152/'Tor Emp Adj'!P$6)/('CAN LFS Emp'!P152/'CAN LFS Emp'!P$6),"n/a")</f>
        <v>1.2516808666305268</v>
      </c>
      <c r="Q152" s="21">
        <f>IFERROR(('Tor Emp Adj'!Q152/'Tor Emp Adj'!Q$6)/('CAN LFS Emp'!Q152/'CAN LFS Emp'!Q$6),"n/a")</f>
        <v>1.5121181699490602</v>
      </c>
      <c r="R152" s="21">
        <f>IFERROR(('Tor Emp Adj'!R152/'Tor Emp Adj'!R$6)/('CAN LFS Emp'!R152/'CAN LFS Emp'!R$6),"n/a")</f>
        <v>1.5037805697126132</v>
      </c>
      <c r="S152" s="21">
        <f>IFERROR(('Tor Emp Adj'!S152/'Tor Emp Adj'!S$6)/('CAN LFS Emp'!S152/'CAN LFS Emp'!S$6),"n/a")</f>
        <v>1.375640225049529</v>
      </c>
      <c r="T152" s="21">
        <f>IFERROR(('Tor Emp Adj'!T152/'Tor Emp Adj'!T$6)/('CAN LFS Emp'!T152/'CAN LFS Emp'!T$6),"n/a")</f>
        <v>1.750976757228685</v>
      </c>
      <c r="U152" s="21">
        <f>IFERROR(('Tor Emp Adj'!U152/'Tor Emp Adj'!U$6)/('CAN LFS Emp'!U152/'CAN LFS Emp'!U$6),"n/a")</f>
        <v>1.8084910640035214</v>
      </c>
      <c r="V152" s="21">
        <f>IFERROR(('Tor Emp Adj'!V152/'Tor Emp Adj'!V$6)/('CAN LFS Emp'!V152/'CAN LFS Emp'!V$6),"n/a")</f>
        <v>1.6968545958695114</v>
      </c>
      <c r="W152" s="21">
        <f>IFERROR(('Tor Emp Adj'!W152/'Tor Emp Adj'!W$6)/('CAN LFS Emp'!W152/'CAN LFS Emp'!W$6),"n/a")</f>
        <v>1.3251113803276173</v>
      </c>
      <c r="X152" s="21">
        <f>IFERROR(('Tor Emp Adj'!X152/'Tor Emp Adj'!X$6)/('CAN LFS Emp'!X152/'CAN LFS Emp'!X$6),"n/a")</f>
        <v>1.7209648184517943</v>
      </c>
      <c r="Y152" s="21">
        <f>IFERROR(('Tor Emp Adj'!Y152/'Tor Emp Adj'!Y$6)/('CAN LFS Emp'!Y152/'CAN LFS Emp'!Y$6),"n/a")</f>
        <v>1.3722858036786605</v>
      </c>
    </row>
    <row r="153" spans="1:25" x14ac:dyDescent="0.25">
      <c r="A153" s="7" t="s">
        <v>146</v>
      </c>
      <c r="B153" s="7"/>
      <c r="C153" s="14">
        <v>5617</v>
      </c>
      <c r="D153" s="65">
        <f>IFERROR(('Tor Emp Adj'!D153/'Tor Emp Adj'!D$6)/('CAN LFS Emp'!D153/'CAN LFS Emp'!D$6),"n/a")</f>
        <v>1.1461281439122462</v>
      </c>
      <c r="E153" s="65">
        <f>IFERROR(('Tor Emp Adj'!E153/'Tor Emp Adj'!E$6)/('CAN LFS Emp'!E153/'CAN LFS Emp'!E$6),"n/a")</f>
        <v>1.0199353096222592</v>
      </c>
      <c r="F153" s="65">
        <f>IFERROR(('Tor Emp Adj'!F153/'Tor Emp Adj'!F$6)/('CAN LFS Emp'!F153/'CAN LFS Emp'!F$6),"n/a")</f>
        <v>1.0881541298026784</v>
      </c>
      <c r="G153" s="65">
        <f>IFERROR(('Tor Emp Adj'!G153/'Tor Emp Adj'!G$6)/('CAN LFS Emp'!G153/'CAN LFS Emp'!G$6),"n/a")</f>
        <v>1.1203420780511943</v>
      </c>
      <c r="H153" s="65">
        <f>IFERROR(('Tor Emp Adj'!H153/'Tor Emp Adj'!H$6)/('CAN LFS Emp'!H153/'CAN LFS Emp'!H$6),"n/a")</f>
        <v>0.90058329579292196</v>
      </c>
      <c r="I153" s="65">
        <f>IFERROR(('Tor Emp Adj'!I153/'Tor Emp Adj'!I$6)/('CAN LFS Emp'!I153/'CAN LFS Emp'!I$6),"n/a")</f>
        <v>0.97978098747076037</v>
      </c>
      <c r="J153" s="65">
        <f>IFERROR(('Tor Emp Adj'!J153/'Tor Emp Adj'!J$6)/('CAN LFS Emp'!J153/'CAN LFS Emp'!J$6),"n/a")</f>
        <v>0.83660363642643421</v>
      </c>
      <c r="K153" s="65">
        <f>IFERROR(('Tor Emp Adj'!K153/'Tor Emp Adj'!K$6)/('CAN LFS Emp'!K153/'CAN LFS Emp'!K$6),"n/a")</f>
        <v>1.2132717233993651</v>
      </c>
      <c r="L153" s="65">
        <f>IFERROR(('Tor Emp Adj'!L153/'Tor Emp Adj'!L$6)/('CAN LFS Emp'!L153/'CAN LFS Emp'!L$6),"n/a")</f>
        <v>0.82619357716933295</v>
      </c>
      <c r="M153" s="21">
        <f>IFERROR(('Tor Emp Adj'!M153/'Tor Emp Adj'!M$6)/('CAN LFS Emp'!M153/'CAN LFS Emp'!M$6),"n/a")</f>
        <v>0.87320410236420964</v>
      </c>
      <c r="N153" s="21">
        <f>IFERROR(('Tor Emp Adj'!N153/'Tor Emp Adj'!N$6)/('CAN LFS Emp'!N153/'CAN LFS Emp'!N$6),"n/a")</f>
        <v>0.77593880734975007</v>
      </c>
      <c r="O153" s="21">
        <f>IFERROR(('Tor Emp Adj'!O153/'Tor Emp Adj'!O$6)/('CAN LFS Emp'!O153/'CAN LFS Emp'!O$6),"n/a")</f>
        <v>0.90703505673029194</v>
      </c>
      <c r="P153" s="21">
        <f>IFERROR(('Tor Emp Adj'!P153/'Tor Emp Adj'!P$6)/('CAN LFS Emp'!P153/'CAN LFS Emp'!P$6),"n/a")</f>
        <v>0.68137313739689365</v>
      </c>
      <c r="Q153" s="21">
        <f>IFERROR(('Tor Emp Adj'!Q153/'Tor Emp Adj'!Q$6)/('CAN LFS Emp'!Q153/'CAN LFS Emp'!Q$6),"n/a")</f>
        <v>0.8392383886805711</v>
      </c>
      <c r="R153" s="21">
        <f>IFERROR(('Tor Emp Adj'!R153/'Tor Emp Adj'!R$6)/('CAN LFS Emp'!R153/'CAN LFS Emp'!R$6),"n/a")</f>
        <v>0.91800064907989543</v>
      </c>
      <c r="S153" s="21">
        <f>IFERROR(('Tor Emp Adj'!S153/'Tor Emp Adj'!S$6)/('CAN LFS Emp'!S153/'CAN LFS Emp'!S$6),"n/a")</f>
        <v>0.79868258611531706</v>
      </c>
      <c r="T153" s="21">
        <f>IFERROR(('Tor Emp Adj'!T153/'Tor Emp Adj'!T$6)/('CAN LFS Emp'!T153/'CAN LFS Emp'!T$6),"n/a")</f>
        <v>0.98071298209378077</v>
      </c>
      <c r="U153" s="21">
        <f>IFERROR(('Tor Emp Adj'!U153/'Tor Emp Adj'!U$6)/('CAN LFS Emp'!U153/'CAN LFS Emp'!U$6),"n/a")</f>
        <v>0.9753302530721718</v>
      </c>
      <c r="V153" s="21">
        <f>IFERROR(('Tor Emp Adj'!V153/'Tor Emp Adj'!V$6)/('CAN LFS Emp'!V153/'CAN LFS Emp'!V$6),"n/a")</f>
        <v>0.92407115246309202</v>
      </c>
      <c r="W153" s="21">
        <f>IFERROR(('Tor Emp Adj'!W153/'Tor Emp Adj'!W$6)/('CAN LFS Emp'!W153/'CAN LFS Emp'!W$6),"n/a")</f>
        <v>0.97439617490458186</v>
      </c>
      <c r="X153" s="21">
        <f>IFERROR(('Tor Emp Adj'!X153/'Tor Emp Adj'!X$6)/('CAN LFS Emp'!X153/'CAN LFS Emp'!X$6),"n/a")</f>
        <v>0.86326466229848797</v>
      </c>
      <c r="Y153" s="21">
        <f>IFERROR(('Tor Emp Adj'!Y153/'Tor Emp Adj'!Y$6)/('CAN LFS Emp'!Y153/'CAN LFS Emp'!Y$6),"n/a")</f>
        <v>0.85224395767572059</v>
      </c>
    </row>
    <row r="154" spans="1:25" x14ac:dyDescent="0.25">
      <c r="A154" s="6" t="s">
        <v>147</v>
      </c>
      <c r="B154" s="6"/>
      <c r="C154" s="14">
        <v>562</v>
      </c>
      <c r="D154" s="65">
        <f>IFERROR(('Tor Emp Adj'!D154/'Tor Emp Adj'!D$6)/('CAN LFS Emp'!D154/'CAN LFS Emp'!D$6),"n/a")</f>
        <v>0</v>
      </c>
      <c r="E154" s="65">
        <f>IFERROR(('Tor Emp Adj'!E154/'Tor Emp Adj'!E$6)/('CAN LFS Emp'!E154/'CAN LFS Emp'!E$6),"n/a")</f>
        <v>0</v>
      </c>
      <c r="F154" s="65">
        <f>IFERROR(('Tor Emp Adj'!F154/'Tor Emp Adj'!F$6)/('CAN LFS Emp'!F154/'CAN LFS Emp'!F$6),"n/a")</f>
        <v>0</v>
      </c>
      <c r="G154" s="65">
        <f>IFERROR(('Tor Emp Adj'!G154/'Tor Emp Adj'!G$6)/('CAN LFS Emp'!G154/'CAN LFS Emp'!G$6),"n/a")</f>
        <v>0</v>
      </c>
      <c r="H154" s="65">
        <f>IFERROR(('Tor Emp Adj'!H154/'Tor Emp Adj'!H$6)/('CAN LFS Emp'!H154/'CAN LFS Emp'!H$6),"n/a")</f>
        <v>0</v>
      </c>
      <c r="I154" s="65">
        <f>IFERROR(('Tor Emp Adj'!I154/'Tor Emp Adj'!I$6)/('CAN LFS Emp'!I154/'CAN LFS Emp'!I$6),"n/a")</f>
        <v>0</v>
      </c>
      <c r="J154" s="65">
        <f>IFERROR(('Tor Emp Adj'!J154/'Tor Emp Adj'!J$6)/('CAN LFS Emp'!J154/'CAN LFS Emp'!J$6),"n/a")</f>
        <v>0</v>
      </c>
      <c r="K154" s="65">
        <f>IFERROR(('Tor Emp Adj'!K154/'Tor Emp Adj'!K$6)/('CAN LFS Emp'!K154/'CAN LFS Emp'!K$6),"n/a")</f>
        <v>0</v>
      </c>
      <c r="L154" s="65">
        <f>IFERROR(('Tor Emp Adj'!L154/'Tor Emp Adj'!L$6)/('CAN LFS Emp'!L154/'CAN LFS Emp'!L$6),"n/a")</f>
        <v>0</v>
      </c>
      <c r="M154" s="21">
        <f>IFERROR(('Tor Emp Adj'!M154/'Tor Emp Adj'!M$6)/('CAN LFS Emp'!M154/'CAN LFS Emp'!M$6),"n/a")</f>
        <v>0</v>
      </c>
      <c r="N154" s="21">
        <f>IFERROR(('Tor Emp Adj'!N154/'Tor Emp Adj'!N$6)/('CAN LFS Emp'!N154/'CAN LFS Emp'!N$6),"n/a")</f>
        <v>0</v>
      </c>
      <c r="O154" s="21">
        <f>IFERROR(('Tor Emp Adj'!O154/'Tor Emp Adj'!O$6)/('CAN LFS Emp'!O154/'CAN LFS Emp'!O$6),"n/a")</f>
        <v>0</v>
      </c>
      <c r="P154" s="21">
        <f>IFERROR(('Tor Emp Adj'!P154/'Tor Emp Adj'!P$6)/('CAN LFS Emp'!P154/'CAN LFS Emp'!P$6),"n/a")</f>
        <v>0.65591045043996099</v>
      </c>
      <c r="Q154" s="21">
        <f>IFERROR(('Tor Emp Adj'!Q154/'Tor Emp Adj'!Q$6)/('CAN LFS Emp'!Q154/'CAN LFS Emp'!Q$6),"n/a")</f>
        <v>0</v>
      </c>
      <c r="R154" s="21">
        <f>IFERROR(('Tor Emp Adj'!R154/'Tor Emp Adj'!R$6)/('CAN LFS Emp'!R154/'CAN LFS Emp'!R$6),"n/a")</f>
        <v>0</v>
      </c>
      <c r="S154" s="21">
        <f>IFERROR(('Tor Emp Adj'!S154/'Tor Emp Adj'!S$6)/('CAN LFS Emp'!S154/'CAN LFS Emp'!S$6),"n/a")</f>
        <v>0.99303558877114173</v>
      </c>
      <c r="T154" s="21">
        <f>IFERROR(('Tor Emp Adj'!T154/'Tor Emp Adj'!T$6)/('CAN LFS Emp'!T154/'CAN LFS Emp'!T$6),"n/a")</f>
        <v>0.6410165364301702</v>
      </c>
      <c r="U154" s="21">
        <f>IFERROR(('Tor Emp Adj'!U154/'Tor Emp Adj'!U$6)/('CAN LFS Emp'!U154/'CAN LFS Emp'!U$6),"n/a")</f>
        <v>0</v>
      </c>
      <c r="V154" s="21">
        <f>IFERROR(('Tor Emp Adj'!V154/'Tor Emp Adj'!V$6)/('CAN LFS Emp'!V154/'CAN LFS Emp'!V$6),"n/a")</f>
        <v>0.52083365448797692</v>
      </c>
      <c r="W154" s="21">
        <f>IFERROR(('Tor Emp Adj'!W154/'Tor Emp Adj'!W$6)/('CAN LFS Emp'!W154/'CAN LFS Emp'!W$6),"n/a")</f>
        <v>0.49234084496553776</v>
      </c>
      <c r="X154" s="21">
        <f>IFERROR(('Tor Emp Adj'!X154/'Tor Emp Adj'!X$6)/('CAN LFS Emp'!X154/'CAN LFS Emp'!X$6),"n/a")</f>
        <v>0.66303278912504704</v>
      </c>
      <c r="Y154" s="21">
        <f>IFERROR(('Tor Emp Adj'!Y154/'Tor Emp Adj'!Y$6)/('CAN LFS Emp'!Y154/'CAN LFS Emp'!Y$6),"n/a")</f>
        <v>0.84254598759560917</v>
      </c>
    </row>
    <row r="155" spans="1:25" x14ac:dyDescent="0.25">
      <c r="A155" s="5" t="s">
        <v>148</v>
      </c>
      <c r="B155" s="5"/>
      <c r="C155" s="13">
        <v>61</v>
      </c>
      <c r="D155" s="64">
        <f>IFERROR(('Tor Emp Adj'!D155/'Tor Emp Adj'!D$6)/('CAN LFS Emp'!D155/'CAN LFS Emp'!D$6),"n/a")</f>
        <v>1.0254490681752937</v>
      </c>
      <c r="E155" s="64">
        <f>IFERROR(('Tor Emp Adj'!E155/'Tor Emp Adj'!E$6)/('CAN LFS Emp'!E155/'CAN LFS Emp'!E$6),"n/a")</f>
        <v>0.92948348133528813</v>
      </c>
      <c r="F155" s="64">
        <f>IFERROR(('Tor Emp Adj'!F155/'Tor Emp Adj'!F$6)/('CAN LFS Emp'!F155/'CAN LFS Emp'!F$6),"n/a")</f>
        <v>0.94121387646287358</v>
      </c>
      <c r="G155" s="64">
        <f>IFERROR(('Tor Emp Adj'!G155/'Tor Emp Adj'!G$6)/('CAN LFS Emp'!G155/'CAN LFS Emp'!G$6),"n/a")</f>
        <v>0.91876810556283284</v>
      </c>
      <c r="H155" s="64">
        <f>IFERROR(('Tor Emp Adj'!H155/'Tor Emp Adj'!H$6)/('CAN LFS Emp'!H155/'CAN LFS Emp'!H$6),"n/a")</f>
        <v>0.87601875320430789</v>
      </c>
      <c r="I155" s="64">
        <f>IFERROR(('Tor Emp Adj'!I155/'Tor Emp Adj'!I$6)/('CAN LFS Emp'!I155/'CAN LFS Emp'!I$6),"n/a")</f>
        <v>0.8722176500685217</v>
      </c>
      <c r="J155" s="64">
        <f>IFERROR(('Tor Emp Adj'!J155/'Tor Emp Adj'!J$6)/('CAN LFS Emp'!J155/'CAN LFS Emp'!J$6),"n/a")</f>
        <v>0.824299825357794</v>
      </c>
      <c r="K155" s="64">
        <f>IFERROR(('Tor Emp Adj'!K155/'Tor Emp Adj'!K$6)/('CAN LFS Emp'!K155/'CAN LFS Emp'!K$6),"n/a")</f>
        <v>0.91904714594229775</v>
      </c>
      <c r="L155" s="64">
        <f>IFERROR(('Tor Emp Adj'!L155/'Tor Emp Adj'!L$6)/('CAN LFS Emp'!L155/'CAN LFS Emp'!L$6),"n/a")</f>
        <v>0.98752638961066896</v>
      </c>
      <c r="M155" s="20">
        <f>IFERROR(('Tor Emp Adj'!M155/'Tor Emp Adj'!M$6)/('CAN LFS Emp'!M155/'CAN LFS Emp'!M$6),"n/a")</f>
        <v>0.9300958577774312</v>
      </c>
      <c r="N155" s="20">
        <f>IFERROR(('Tor Emp Adj'!N155/'Tor Emp Adj'!N$6)/('CAN LFS Emp'!N155/'CAN LFS Emp'!N$6),"n/a")</f>
        <v>1.0307255633509296</v>
      </c>
      <c r="O155" s="20">
        <f>IFERROR(('Tor Emp Adj'!O155/'Tor Emp Adj'!O$6)/('CAN LFS Emp'!O155/'CAN LFS Emp'!O$6),"n/a")</f>
        <v>0.98912973642417523</v>
      </c>
      <c r="P155" s="20">
        <f>IFERROR(('Tor Emp Adj'!P155/'Tor Emp Adj'!P$6)/('CAN LFS Emp'!P155/'CAN LFS Emp'!P$6),"n/a")</f>
        <v>1.0032866581504667</v>
      </c>
      <c r="Q155" s="20">
        <f>IFERROR(('Tor Emp Adj'!Q155/'Tor Emp Adj'!Q$6)/('CAN LFS Emp'!Q155/'CAN LFS Emp'!Q$6),"n/a")</f>
        <v>1.0154858248890375</v>
      </c>
      <c r="R155" s="20">
        <f>IFERROR(('Tor Emp Adj'!R155/'Tor Emp Adj'!R$6)/('CAN LFS Emp'!R155/'CAN LFS Emp'!R$6),"n/a")</f>
        <v>1.0618634503248394</v>
      </c>
      <c r="S155" s="20">
        <f>IFERROR(('Tor Emp Adj'!S155/'Tor Emp Adj'!S$6)/('CAN LFS Emp'!S155/'CAN LFS Emp'!S$6),"n/a")</f>
        <v>0.96079422464731445</v>
      </c>
      <c r="T155" s="20">
        <f>IFERROR(('Tor Emp Adj'!T155/'Tor Emp Adj'!T$6)/('CAN LFS Emp'!T155/'CAN LFS Emp'!T$6),"n/a")</f>
        <v>0.95684287611351859</v>
      </c>
      <c r="U155" s="20">
        <f>IFERROR(('Tor Emp Adj'!U155/'Tor Emp Adj'!U$6)/('CAN LFS Emp'!U155/'CAN LFS Emp'!U$6),"n/a")</f>
        <v>0.95499248681080484</v>
      </c>
      <c r="V155" s="20">
        <f>IFERROR(('Tor Emp Adj'!V155/'Tor Emp Adj'!V$6)/('CAN LFS Emp'!V155/'CAN LFS Emp'!V$6),"n/a")</f>
        <v>0.98459013276270158</v>
      </c>
      <c r="W155" s="20">
        <f>IFERROR(('Tor Emp Adj'!W155/'Tor Emp Adj'!W$6)/('CAN LFS Emp'!W155/'CAN LFS Emp'!W$6),"n/a")</f>
        <v>1.0151194748812262</v>
      </c>
      <c r="X155" s="20">
        <f>IFERROR(('Tor Emp Adj'!X155/'Tor Emp Adj'!X$6)/('CAN LFS Emp'!X155/'CAN LFS Emp'!X$6),"n/a")</f>
        <v>0.93431156177285735</v>
      </c>
      <c r="Y155" s="20">
        <f>IFERROR(('Tor Emp Adj'!Y155/'Tor Emp Adj'!Y$6)/('CAN LFS Emp'!Y155/'CAN LFS Emp'!Y$6),"n/a")</f>
        <v>1.0075281055681793</v>
      </c>
    </row>
    <row r="156" spans="1:25" x14ac:dyDescent="0.25">
      <c r="A156" s="7" t="s">
        <v>149</v>
      </c>
      <c r="B156" s="7"/>
      <c r="C156" s="14">
        <v>6111</v>
      </c>
      <c r="D156" s="65">
        <f>IFERROR(('Tor Emp Adj'!D156/'Tor Emp Adj'!D$6)/('CAN LFS Emp'!D156/'CAN LFS Emp'!D$6),"n/a")</f>
        <v>0.91671640980103775</v>
      </c>
      <c r="E156" s="65">
        <f>IFERROR(('Tor Emp Adj'!E156/'Tor Emp Adj'!E$6)/('CAN LFS Emp'!E156/'CAN LFS Emp'!E$6),"n/a")</f>
        <v>0.84489176513027442</v>
      </c>
      <c r="F156" s="65">
        <f>IFERROR(('Tor Emp Adj'!F156/'Tor Emp Adj'!F$6)/('CAN LFS Emp'!F156/'CAN LFS Emp'!F$6),"n/a")</f>
        <v>0.83192467886269739</v>
      </c>
      <c r="G156" s="65">
        <f>IFERROR(('Tor Emp Adj'!G156/'Tor Emp Adj'!G$6)/('CAN LFS Emp'!G156/'CAN LFS Emp'!G$6),"n/a")</f>
        <v>0.87284304745135188</v>
      </c>
      <c r="H156" s="65">
        <f>IFERROR(('Tor Emp Adj'!H156/'Tor Emp Adj'!H$6)/('CAN LFS Emp'!H156/'CAN LFS Emp'!H$6),"n/a")</f>
        <v>0.71971463449623263</v>
      </c>
      <c r="I156" s="65">
        <f>IFERROR(('Tor Emp Adj'!I156/'Tor Emp Adj'!I$6)/('CAN LFS Emp'!I156/'CAN LFS Emp'!I$6),"n/a")</f>
        <v>0.70539606719867931</v>
      </c>
      <c r="J156" s="65">
        <f>IFERROR(('Tor Emp Adj'!J156/'Tor Emp Adj'!J$6)/('CAN LFS Emp'!J156/'CAN LFS Emp'!J$6),"n/a")</f>
        <v>0.7207754080780614</v>
      </c>
      <c r="K156" s="65">
        <f>IFERROR(('Tor Emp Adj'!K156/'Tor Emp Adj'!K$6)/('CAN LFS Emp'!K156/'CAN LFS Emp'!K$6),"n/a")</f>
        <v>0.8565798049792025</v>
      </c>
      <c r="L156" s="65">
        <f>IFERROR(('Tor Emp Adj'!L156/'Tor Emp Adj'!L$6)/('CAN LFS Emp'!L156/'CAN LFS Emp'!L$6),"n/a")</f>
        <v>0.7834762031740421</v>
      </c>
      <c r="M156" s="21">
        <f>IFERROR(('Tor Emp Adj'!M156/'Tor Emp Adj'!M$6)/('CAN LFS Emp'!M156/'CAN LFS Emp'!M$6),"n/a")</f>
        <v>0.73383475867311465</v>
      </c>
      <c r="N156" s="21">
        <f>IFERROR(('Tor Emp Adj'!N156/'Tor Emp Adj'!N$6)/('CAN LFS Emp'!N156/'CAN LFS Emp'!N$6),"n/a")</f>
        <v>0.84946721195836083</v>
      </c>
      <c r="O156" s="21">
        <f>IFERROR(('Tor Emp Adj'!O156/'Tor Emp Adj'!O$6)/('CAN LFS Emp'!O156/'CAN LFS Emp'!O$6),"n/a")</f>
        <v>0.820535878041872</v>
      </c>
      <c r="P156" s="21">
        <f>IFERROR(('Tor Emp Adj'!P156/'Tor Emp Adj'!P$6)/('CAN LFS Emp'!P156/'CAN LFS Emp'!P$6),"n/a")</f>
        <v>0.8238574886777229</v>
      </c>
      <c r="Q156" s="21">
        <f>IFERROR(('Tor Emp Adj'!Q156/'Tor Emp Adj'!Q$6)/('CAN LFS Emp'!Q156/'CAN LFS Emp'!Q$6),"n/a")</f>
        <v>0.76443151428083222</v>
      </c>
      <c r="R156" s="21">
        <f>IFERROR(('Tor Emp Adj'!R156/'Tor Emp Adj'!R$6)/('CAN LFS Emp'!R156/'CAN LFS Emp'!R$6),"n/a")</f>
        <v>0.83873477431657706</v>
      </c>
      <c r="S156" s="21">
        <f>IFERROR(('Tor Emp Adj'!S156/'Tor Emp Adj'!S$6)/('CAN LFS Emp'!S156/'CAN LFS Emp'!S$6),"n/a")</f>
        <v>0.86352522188939029</v>
      </c>
      <c r="T156" s="21">
        <f>IFERROR(('Tor Emp Adj'!T156/'Tor Emp Adj'!T$6)/('CAN LFS Emp'!T156/'CAN LFS Emp'!T$6),"n/a")</f>
        <v>0.88494329584525278</v>
      </c>
      <c r="U156" s="21">
        <f>IFERROR(('Tor Emp Adj'!U156/'Tor Emp Adj'!U$6)/('CAN LFS Emp'!U156/'CAN LFS Emp'!U$6),"n/a")</f>
        <v>0.77639872037784519</v>
      </c>
      <c r="V156" s="21">
        <f>IFERROR(('Tor Emp Adj'!V156/'Tor Emp Adj'!V$6)/('CAN LFS Emp'!V156/'CAN LFS Emp'!V$6),"n/a")</f>
        <v>0.71189853340150655</v>
      </c>
      <c r="W156" s="21">
        <f>IFERROR(('Tor Emp Adj'!W156/'Tor Emp Adj'!W$6)/('CAN LFS Emp'!W156/'CAN LFS Emp'!W$6),"n/a")</f>
        <v>0.83790970162227518</v>
      </c>
      <c r="X156" s="21">
        <f>IFERROR(('Tor Emp Adj'!X156/'Tor Emp Adj'!X$6)/('CAN LFS Emp'!X156/'CAN LFS Emp'!X$6),"n/a")</f>
        <v>0.65676871479145105</v>
      </c>
      <c r="Y156" s="21">
        <f>IFERROR(('Tor Emp Adj'!Y156/'Tor Emp Adj'!Y$6)/('CAN LFS Emp'!Y156/'CAN LFS Emp'!Y$6),"n/a")</f>
        <v>0.75880638987631133</v>
      </c>
    </row>
    <row r="157" spans="1:25" x14ac:dyDescent="0.25">
      <c r="A157" s="7" t="s">
        <v>150</v>
      </c>
      <c r="B157" s="7"/>
      <c r="C157" s="14">
        <v>6112</v>
      </c>
      <c r="D157" s="65">
        <f>IFERROR(('Tor Emp Adj'!D157/'Tor Emp Adj'!D$6)/('CAN LFS Emp'!D157/'CAN LFS Emp'!D$6),"n/a")</f>
        <v>0.669217008387055</v>
      </c>
      <c r="E157" s="65">
        <f>IFERROR(('Tor Emp Adj'!E157/'Tor Emp Adj'!E$6)/('CAN LFS Emp'!E157/'CAN LFS Emp'!E$6),"n/a")</f>
        <v>0.90124287933201952</v>
      </c>
      <c r="F157" s="65">
        <f>IFERROR(('Tor Emp Adj'!F157/'Tor Emp Adj'!F$6)/('CAN LFS Emp'!F157/'CAN LFS Emp'!F$6),"n/a")</f>
        <v>0.76340449814365785</v>
      </c>
      <c r="G157" s="65">
        <f>IFERROR(('Tor Emp Adj'!G157/'Tor Emp Adj'!G$6)/('CAN LFS Emp'!G157/'CAN LFS Emp'!G$6),"n/a")</f>
        <v>0.78800727495223077</v>
      </c>
      <c r="H157" s="65">
        <f>IFERROR(('Tor Emp Adj'!H157/'Tor Emp Adj'!H$6)/('CAN LFS Emp'!H157/'CAN LFS Emp'!H$6),"n/a")</f>
        <v>1.0116272038692564</v>
      </c>
      <c r="I157" s="65">
        <f>IFERROR(('Tor Emp Adj'!I157/'Tor Emp Adj'!I$6)/('CAN LFS Emp'!I157/'CAN LFS Emp'!I$6),"n/a")</f>
        <v>1.0782966842414097</v>
      </c>
      <c r="J157" s="65">
        <f>IFERROR(('Tor Emp Adj'!J157/'Tor Emp Adj'!J$6)/('CAN LFS Emp'!J157/'CAN LFS Emp'!J$6),"n/a")</f>
        <v>0.60097531945567717</v>
      </c>
      <c r="K157" s="65">
        <f>IFERROR(('Tor Emp Adj'!K157/'Tor Emp Adj'!K$6)/('CAN LFS Emp'!K157/'CAN LFS Emp'!K$6),"n/a")</f>
        <v>0.89569925172890297</v>
      </c>
      <c r="L157" s="65">
        <f>IFERROR(('Tor Emp Adj'!L157/'Tor Emp Adj'!L$6)/('CAN LFS Emp'!L157/'CAN LFS Emp'!L$6),"n/a")</f>
        <v>1.0380095708861876</v>
      </c>
      <c r="M157" s="21">
        <f>IFERROR(('Tor Emp Adj'!M157/'Tor Emp Adj'!M$6)/('CAN LFS Emp'!M157/'CAN LFS Emp'!M$6),"n/a")</f>
        <v>1.1760670874507553</v>
      </c>
      <c r="N157" s="21">
        <f>IFERROR(('Tor Emp Adj'!N157/'Tor Emp Adj'!N$6)/('CAN LFS Emp'!N157/'CAN LFS Emp'!N$6),"n/a")</f>
        <v>1.241811138854183</v>
      </c>
      <c r="O157" s="21">
        <f>IFERROR(('Tor Emp Adj'!O157/'Tor Emp Adj'!O$6)/('CAN LFS Emp'!O157/'CAN LFS Emp'!O$6),"n/a")</f>
        <v>1.4078720043525952</v>
      </c>
      <c r="P157" s="21">
        <f>IFERROR(('Tor Emp Adj'!P157/'Tor Emp Adj'!P$6)/('CAN LFS Emp'!P157/'CAN LFS Emp'!P$6),"n/a")</f>
        <v>1.1364851024072178</v>
      </c>
      <c r="Q157" s="21">
        <f>IFERROR(('Tor Emp Adj'!Q157/'Tor Emp Adj'!Q$6)/('CAN LFS Emp'!Q157/'CAN LFS Emp'!Q$6),"n/a")</f>
        <v>1.6340393755105842</v>
      </c>
      <c r="R157" s="21">
        <f>IFERROR(('Tor Emp Adj'!R157/'Tor Emp Adj'!R$6)/('CAN LFS Emp'!R157/'CAN LFS Emp'!R$6),"n/a")</f>
        <v>1.2069990918195226</v>
      </c>
      <c r="S157" s="21">
        <f>IFERROR(('Tor Emp Adj'!S157/'Tor Emp Adj'!S$6)/('CAN LFS Emp'!S157/'CAN LFS Emp'!S$6),"n/a")</f>
        <v>0.76080196450043103</v>
      </c>
      <c r="T157" s="21">
        <f>IFERROR(('Tor Emp Adj'!T157/'Tor Emp Adj'!T$6)/('CAN LFS Emp'!T157/'CAN LFS Emp'!T$6),"n/a")</f>
        <v>1.0182190934735236</v>
      </c>
      <c r="U157" s="21">
        <f>IFERROR(('Tor Emp Adj'!U157/'Tor Emp Adj'!U$6)/('CAN LFS Emp'!U157/'CAN LFS Emp'!U$6),"n/a")</f>
        <v>1.3021068067165888</v>
      </c>
      <c r="V157" s="21">
        <f>IFERROR(('Tor Emp Adj'!V157/'Tor Emp Adj'!V$6)/('CAN LFS Emp'!V157/'CAN LFS Emp'!V$6),"n/a")</f>
        <v>1.1543498087703119</v>
      </c>
      <c r="W157" s="21">
        <f>IFERROR(('Tor Emp Adj'!W157/'Tor Emp Adj'!W$6)/('CAN LFS Emp'!W157/'CAN LFS Emp'!W$6),"n/a")</f>
        <v>1.0746964874866516</v>
      </c>
      <c r="X157" s="21">
        <f>IFERROR(('Tor Emp Adj'!X157/'Tor Emp Adj'!X$6)/('CAN LFS Emp'!X157/'CAN LFS Emp'!X$6),"n/a")</f>
        <v>1.3768753340813378</v>
      </c>
      <c r="Y157" s="21">
        <f>IFERROR(('Tor Emp Adj'!Y157/'Tor Emp Adj'!Y$6)/('CAN LFS Emp'!Y157/'CAN LFS Emp'!Y$6),"n/a")</f>
        <v>1.3284107608207374</v>
      </c>
    </row>
    <row r="158" spans="1:25" x14ac:dyDescent="0.25">
      <c r="A158" s="7" t="s">
        <v>151</v>
      </c>
      <c r="B158" s="7"/>
      <c r="C158" s="14">
        <v>6113</v>
      </c>
      <c r="D158" s="65">
        <f>IFERROR(('Tor Emp Adj'!D158/'Tor Emp Adj'!D$6)/('CAN LFS Emp'!D158/'CAN LFS Emp'!D$6),"n/a")</f>
        <v>1.3700991693066737</v>
      </c>
      <c r="E158" s="65">
        <f>IFERROR(('Tor Emp Adj'!E158/'Tor Emp Adj'!E$6)/('CAN LFS Emp'!E158/'CAN LFS Emp'!E$6),"n/a")</f>
        <v>1.032517881404329</v>
      </c>
      <c r="F158" s="65">
        <f>IFERROR(('Tor Emp Adj'!F158/'Tor Emp Adj'!F$6)/('CAN LFS Emp'!F158/'CAN LFS Emp'!F$6),"n/a")</f>
        <v>1.1320344382740668</v>
      </c>
      <c r="G158" s="65">
        <f>IFERROR(('Tor Emp Adj'!G158/'Tor Emp Adj'!G$6)/('CAN LFS Emp'!G158/'CAN LFS Emp'!G$6),"n/a")</f>
        <v>1.0318209533368818</v>
      </c>
      <c r="H158" s="65">
        <f>IFERROR(('Tor Emp Adj'!H158/'Tor Emp Adj'!H$6)/('CAN LFS Emp'!H158/'CAN LFS Emp'!H$6),"n/a")</f>
        <v>1.028192119149159</v>
      </c>
      <c r="I158" s="65">
        <f>IFERROR(('Tor Emp Adj'!I158/'Tor Emp Adj'!I$6)/('CAN LFS Emp'!I158/'CAN LFS Emp'!I$6),"n/a")</f>
        <v>1.2696383904575863</v>
      </c>
      <c r="J158" s="65">
        <f>IFERROR(('Tor Emp Adj'!J158/'Tor Emp Adj'!J$6)/('CAN LFS Emp'!J158/'CAN LFS Emp'!J$6),"n/a")</f>
        <v>0.95997605449250978</v>
      </c>
      <c r="K158" s="65">
        <f>IFERROR(('Tor Emp Adj'!K158/'Tor Emp Adj'!K$6)/('CAN LFS Emp'!K158/'CAN LFS Emp'!K$6),"n/a")</f>
        <v>1.0191705686636061</v>
      </c>
      <c r="L158" s="65">
        <f>IFERROR(('Tor Emp Adj'!L158/'Tor Emp Adj'!L$6)/('CAN LFS Emp'!L158/'CAN LFS Emp'!L$6),"n/a")</f>
        <v>1.4921822871460986</v>
      </c>
      <c r="M158" s="21">
        <f>IFERROR(('Tor Emp Adj'!M158/'Tor Emp Adj'!M$6)/('CAN LFS Emp'!M158/'CAN LFS Emp'!M$6),"n/a")</f>
        <v>1.261568296955591</v>
      </c>
      <c r="N158" s="21">
        <f>IFERROR(('Tor Emp Adj'!N158/'Tor Emp Adj'!N$6)/('CAN LFS Emp'!N158/'CAN LFS Emp'!N$6),"n/a")</f>
        <v>1.2688292516589121</v>
      </c>
      <c r="O158" s="21">
        <f>IFERROR(('Tor Emp Adj'!O158/'Tor Emp Adj'!O$6)/('CAN LFS Emp'!O158/'CAN LFS Emp'!O$6),"n/a")</f>
        <v>1.2135429115105028</v>
      </c>
      <c r="P158" s="21">
        <f>IFERROR(('Tor Emp Adj'!P158/'Tor Emp Adj'!P$6)/('CAN LFS Emp'!P158/'CAN LFS Emp'!P$6),"n/a")</f>
        <v>1.2951430187342672</v>
      </c>
      <c r="Q158" s="21">
        <f>IFERROR(('Tor Emp Adj'!Q158/'Tor Emp Adj'!Q$6)/('CAN LFS Emp'!Q158/'CAN LFS Emp'!Q$6),"n/a")</f>
        <v>1.2858518751598675</v>
      </c>
      <c r="R158" s="21">
        <f>IFERROR(('Tor Emp Adj'!R158/'Tor Emp Adj'!R$6)/('CAN LFS Emp'!R158/'CAN LFS Emp'!R$6),"n/a")</f>
        <v>1.2909486588771435</v>
      </c>
      <c r="S158" s="21">
        <f>IFERROR(('Tor Emp Adj'!S158/'Tor Emp Adj'!S$6)/('CAN LFS Emp'!S158/'CAN LFS Emp'!S$6),"n/a")</f>
        <v>1.161417478407589</v>
      </c>
      <c r="T158" s="21">
        <f>IFERROR(('Tor Emp Adj'!T158/'Tor Emp Adj'!T$6)/('CAN LFS Emp'!T158/'CAN LFS Emp'!T$6),"n/a")</f>
        <v>1.0560741857996838</v>
      </c>
      <c r="U158" s="21">
        <f>IFERROR(('Tor Emp Adj'!U158/'Tor Emp Adj'!U$6)/('CAN LFS Emp'!U158/'CAN LFS Emp'!U$6),"n/a")</f>
        <v>1.2725144307784704</v>
      </c>
      <c r="V158" s="21">
        <f>IFERROR(('Tor Emp Adj'!V158/'Tor Emp Adj'!V$6)/('CAN LFS Emp'!V158/'CAN LFS Emp'!V$6),"n/a")</f>
        <v>1.3026112050689505</v>
      </c>
      <c r="W158" s="21">
        <f>IFERROR(('Tor Emp Adj'!W158/'Tor Emp Adj'!W$6)/('CAN LFS Emp'!W158/'CAN LFS Emp'!W$6),"n/a")</f>
        <v>1.3603849722153083</v>
      </c>
      <c r="X158" s="21">
        <f>IFERROR(('Tor Emp Adj'!X158/'Tor Emp Adj'!X$6)/('CAN LFS Emp'!X158/'CAN LFS Emp'!X$6),"n/a")</f>
        <v>1.2814953705647685</v>
      </c>
      <c r="Y158" s="21">
        <f>IFERROR(('Tor Emp Adj'!Y158/'Tor Emp Adj'!Y$6)/('CAN LFS Emp'!Y158/'CAN LFS Emp'!Y$6),"n/a")</f>
        <v>1.435107627512838</v>
      </c>
    </row>
    <row r="159" spans="1:25" x14ac:dyDescent="0.25">
      <c r="A159" s="7" t="s">
        <v>152</v>
      </c>
      <c r="B159" s="7"/>
      <c r="C159" s="14" t="s">
        <v>207</v>
      </c>
      <c r="D159" s="65">
        <f>IFERROR(('Tor Emp Adj'!D159/'Tor Emp Adj'!D$6)/('CAN LFS Emp'!D159/'CAN LFS Emp'!D$6),"n/a")</f>
        <v>1.3220998322533486</v>
      </c>
      <c r="E159" s="65">
        <f>IFERROR(('Tor Emp Adj'!E159/'Tor Emp Adj'!E$6)/('CAN LFS Emp'!E159/'CAN LFS Emp'!E$6),"n/a")</f>
        <v>1.1246854878949939</v>
      </c>
      <c r="F159" s="65">
        <f>IFERROR(('Tor Emp Adj'!F159/'Tor Emp Adj'!F$6)/('CAN LFS Emp'!F159/'CAN LFS Emp'!F$6),"n/a")</f>
        <v>1.1929444595433685</v>
      </c>
      <c r="G159" s="65">
        <f>IFERROR(('Tor Emp Adj'!G159/'Tor Emp Adj'!G$6)/('CAN LFS Emp'!G159/'CAN LFS Emp'!G$6),"n/a")</f>
        <v>0.91867413704214351</v>
      </c>
      <c r="H159" s="65">
        <f>IFERROR(('Tor Emp Adj'!H159/'Tor Emp Adj'!H$6)/('CAN LFS Emp'!H159/'CAN LFS Emp'!H$6),"n/a")</f>
        <v>1.1008379041776761</v>
      </c>
      <c r="I159" s="65">
        <f>IFERROR(('Tor Emp Adj'!I159/'Tor Emp Adj'!I$6)/('CAN LFS Emp'!I159/'CAN LFS Emp'!I$6),"n/a")</f>
        <v>0.9942529037932073</v>
      </c>
      <c r="J159" s="65">
        <f>IFERROR(('Tor Emp Adj'!J159/'Tor Emp Adj'!J$6)/('CAN LFS Emp'!J159/'CAN LFS Emp'!J$6),"n/a")</f>
        <v>1.2681721723368946</v>
      </c>
      <c r="K159" s="65">
        <f>IFERROR(('Tor Emp Adj'!K159/'Tor Emp Adj'!K$6)/('CAN LFS Emp'!K159/'CAN LFS Emp'!K$6),"n/a")</f>
        <v>0.92400787172045951</v>
      </c>
      <c r="L159" s="65">
        <f>IFERROR(('Tor Emp Adj'!L159/'Tor Emp Adj'!L$6)/('CAN LFS Emp'!L159/'CAN LFS Emp'!L$6),"n/a")</f>
        <v>1.2124027114482108</v>
      </c>
      <c r="M159" s="21">
        <f>IFERROR(('Tor Emp Adj'!M159/'Tor Emp Adj'!M$6)/('CAN LFS Emp'!M159/'CAN LFS Emp'!M$6),"n/a")</f>
        <v>1.1514654922918071</v>
      </c>
      <c r="N159" s="21">
        <f>IFERROR(('Tor Emp Adj'!N159/'Tor Emp Adj'!N$6)/('CAN LFS Emp'!N159/'CAN LFS Emp'!N$6),"n/a")</f>
        <v>1.3636541479057849</v>
      </c>
      <c r="O159" s="21">
        <f>IFERROR(('Tor Emp Adj'!O159/'Tor Emp Adj'!O$6)/('CAN LFS Emp'!O159/'CAN LFS Emp'!O$6),"n/a")</f>
        <v>1.2711068114727411</v>
      </c>
      <c r="P159" s="21">
        <f>IFERROR(('Tor Emp Adj'!P159/'Tor Emp Adj'!P$6)/('CAN LFS Emp'!P159/'CAN LFS Emp'!P$6),"n/a")</f>
        <v>1.2959880250831359</v>
      </c>
      <c r="Q159" s="21">
        <f>IFERROR(('Tor Emp Adj'!Q159/'Tor Emp Adj'!Q$6)/('CAN LFS Emp'!Q159/'CAN LFS Emp'!Q$6),"n/a")</f>
        <v>1.3110539997820643</v>
      </c>
      <c r="R159" s="21">
        <f>IFERROR(('Tor Emp Adj'!R159/'Tor Emp Adj'!R$6)/('CAN LFS Emp'!R159/'CAN LFS Emp'!R$6),"n/a")</f>
        <v>1.3663490255483401</v>
      </c>
      <c r="S159" s="21">
        <f>IFERROR(('Tor Emp Adj'!S159/'Tor Emp Adj'!S$6)/('CAN LFS Emp'!S159/'CAN LFS Emp'!S$6),"n/a")</f>
        <v>1.0750715060584537</v>
      </c>
      <c r="T159" s="21">
        <f>IFERROR(('Tor Emp Adj'!T159/'Tor Emp Adj'!T$6)/('CAN LFS Emp'!T159/'CAN LFS Emp'!T$6),"n/a")</f>
        <v>1.0437651612855796</v>
      </c>
      <c r="U159" s="21">
        <f>IFERROR(('Tor Emp Adj'!U159/'Tor Emp Adj'!U$6)/('CAN LFS Emp'!U159/'CAN LFS Emp'!U$6),"n/a")</f>
        <v>0.93461582038973368</v>
      </c>
      <c r="V159" s="21">
        <f>IFERROR(('Tor Emp Adj'!V159/'Tor Emp Adj'!V$6)/('CAN LFS Emp'!V159/'CAN LFS Emp'!V$6),"n/a")</f>
        <v>1.5246843124784801</v>
      </c>
      <c r="W159" s="21">
        <f>IFERROR(('Tor Emp Adj'!W159/'Tor Emp Adj'!W$6)/('CAN LFS Emp'!W159/'CAN LFS Emp'!W$6),"n/a")</f>
        <v>1.1206640090915529</v>
      </c>
      <c r="X159" s="21">
        <f>IFERROR(('Tor Emp Adj'!X159/'Tor Emp Adj'!X$6)/('CAN LFS Emp'!X159/'CAN LFS Emp'!X$6),"n/a")</f>
        <v>1.2371997103323535</v>
      </c>
      <c r="Y159" s="21">
        <f>IFERROR(('Tor Emp Adj'!Y159/'Tor Emp Adj'!Y$6)/('CAN LFS Emp'!Y159/'CAN LFS Emp'!Y$6),"n/a")</f>
        <v>1.208497023231583</v>
      </c>
    </row>
    <row r="160" spans="1:25" x14ac:dyDescent="0.25">
      <c r="A160" s="5" t="s">
        <v>153</v>
      </c>
      <c r="B160" s="5"/>
      <c r="C160" s="13">
        <v>62</v>
      </c>
      <c r="D160" s="64">
        <f>IFERROR(('Tor Emp Adj'!D160/'Tor Emp Adj'!D$6)/('CAN LFS Emp'!D160/'CAN LFS Emp'!D$6),"n/a")</f>
        <v>0.75866715048709943</v>
      </c>
      <c r="E160" s="64">
        <f>IFERROR(('Tor Emp Adj'!E160/'Tor Emp Adj'!E$6)/('CAN LFS Emp'!E160/'CAN LFS Emp'!E$6),"n/a")</f>
        <v>0.89675246238853212</v>
      </c>
      <c r="F160" s="64">
        <f>IFERROR(('Tor Emp Adj'!F160/'Tor Emp Adj'!F$6)/('CAN LFS Emp'!F160/'CAN LFS Emp'!F$6),"n/a")</f>
        <v>0.83468268832046488</v>
      </c>
      <c r="G160" s="64">
        <f>IFERROR(('Tor Emp Adj'!G160/'Tor Emp Adj'!G$6)/('CAN LFS Emp'!G160/'CAN LFS Emp'!G$6),"n/a")</f>
        <v>0.7841751414464907</v>
      </c>
      <c r="H160" s="64">
        <f>IFERROR(('Tor Emp Adj'!H160/'Tor Emp Adj'!H$6)/('CAN LFS Emp'!H160/'CAN LFS Emp'!H$6),"n/a")</f>
        <v>0.86245340865361597</v>
      </c>
      <c r="I160" s="64">
        <f>IFERROR(('Tor Emp Adj'!I160/'Tor Emp Adj'!I$6)/('CAN LFS Emp'!I160/'CAN LFS Emp'!I$6),"n/a")</f>
        <v>0.79402136041090987</v>
      </c>
      <c r="J160" s="64">
        <f>IFERROR(('Tor Emp Adj'!J160/'Tor Emp Adj'!J$6)/('CAN LFS Emp'!J160/'CAN LFS Emp'!J$6),"n/a")</f>
        <v>0.82877721655634051</v>
      </c>
      <c r="K160" s="64">
        <f>IFERROR(('Tor Emp Adj'!K160/'Tor Emp Adj'!K$6)/('CAN LFS Emp'!K160/'CAN LFS Emp'!K$6),"n/a")</f>
        <v>0.86507966786800095</v>
      </c>
      <c r="L160" s="64">
        <f>IFERROR(('Tor Emp Adj'!L160/'Tor Emp Adj'!L$6)/('CAN LFS Emp'!L160/'CAN LFS Emp'!L$6),"n/a")</f>
        <v>0.86735865890430275</v>
      </c>
      <c r="M160" s="20">
        <f>IFERROR(('Tor Emp Adj'!M160/'Tor Emp Adj'!M$6)/('CAN LFS Emp'!M160/'CAN LFS Emp'!M$6),"n/a")</f>
        <v>0.859756061177119</v>
      </c>
      <c r="N160" s="20">
        <f>IFERROR(('Tor Emp Adj'!N160/'Tor Emp Adj'!N$6)/('CAN LFS Emp'!N160/'CAN LFS Emp'!N$6),"n/a")</f>
        <v>0.92503900816538964</v>
      </c>
      <c r="O160" s="20">
        <f>IFERROR(('Tor Emp Adj'!O160/'Tor Emp Adj'!O$6)/('CAN LFS Emp'!O160/'CAN LFS Emp'!O$6),"n/a")</f>
        <v>0.90855938411656967</v>
      </c>
      <c r="P160" s="20">
        <f>IFERROR(('Tor Emp Adj'!P160/'Tor Emp Adj'!P$6)/('CAN LFS Emp'!P160/'CAN LFS Emp'!P$6),"n/a")</f>
        <v>0.87392895334990772</v>
      </c>
      <c r="Q160" s="20">
        <f>IFERROR(('Tor Emp Adj'!Q160/'Tor Emp Adj'!Q$6)/('CAN LFS Emp'!Q160/'CAN LFS Emp'!Q$6),"n/a")</f>
        <v>0.91252900190034469</v>
      </c>
      <c r="R160" s="20">
        <f>IFERROR(('Tor Emp Adj'!R160/'Tor Emp Adj'!R$6)/('CAN LFS Emp'!R160/'CAN LFS Emp'!R$6),"n/a")</f>
        <v>0.84600673439075669</v>
      </c>
      <c r="S160" s="20">
        <f>IFERROR(('Tor Emp Adj'!S160/'Tor Emp Adj'!S$6)/('CAN LFS Emp'!S160/'CAN LFS Emp'!S$6),"n/a")</f>
        <v>0.91342214102335195</v>
      </c>
      <c r="T160" s="20">
        <f>IFERROR(('Tor Emp Adj'!T160/'Tor Emp Adj'!T$6)/('CAN LFS Emp'!T160/'CAN LFS Emp'!T$6),"n/a")</f>
        <v>0.93293644186106139</v>
      </c>
      <c r="U160" s="20">
        <f>IFERROR(('Tor Emp Adj'!U160/'Tor Emp Adj'!U$6)/('CAN LFS Emp'!U160/'CAN LFS Emp'!U$6),"n/a")</f>
        <v>0.9167348179735717</v>
      </c>
      <c r="V160" s="20">
        <f>IFERROR(('Tor Emp Adj'!V160/'Tor Emp Adj'!V$6)/('CAN LFS Emp'!V160/'CAN LFS Emp'!V$6),"n/a")</f>
        <v>0.87559473146417022</v>
      </c>
      <c r="W160" s="20">
        <f>IFERROR(('Tor Emp Adj'!W160/'Tor Emp Adj'!W$6)/('CAN LFS Emp'!W160/'CAN LFS Emp'!W$6),"n/a")</f>
        <v>0.90109582290148638</v>
      </c>
      <c r="X160" s="20">
        <f>IFERROR(('Tor Emp Adj'!X160/'Tor Emp Adj'!X$6)/('CAN LFS Emp'!X160/'CAN LFS Emp'!X$6),"n/a")</f>
        <v>0.88358484587386732</v>
      </c>
      <c r="Y160" s="20">
        <f>IFERROR(('Tor Emp Adj'!Y160/'Tor Emp Adj'!Y$6)/('CAN LFS Emp'!Y160/'CAN LFS Emp'!Y$6),"n/a")</f>
        <v>0.88358813002896053</v>
      </c>
    </row>
    <row r="161" spans="1:25" x14ac:dyDescent="0.25">
      <c r="A161" s="6" t="s">
        <v>154</v>
      </c>
      <c r="B161" s="6"/>
      <c r="C161" s="14">
        <v>621</v>
      </c>
      <c r="D161" s="65">
        <f>IFERROR(('Tor Emp Adj'!D161/'Tor Emp Adj'!D$6)/('CAN LFS Emp'!D161/'CAN LFS Emp'!D$6),"n/a")</f>
        <v>1.1763771540234687</v>
      </c>
      <c r="E161" s="65">
        <f>IFERROR(('Tor Emp Adj'!E161/'Tor Emp Adj'!E$6)/('CAN LFS Emp'!E161/'CAN LFS Emp'!E$6),"n/a")</f>
        <v>1.2366956636526076</v>
      </c>
      <c r="F161" s="65">
        <f>IFERROR(('Tor Emp Adj'!F161/'Tor Emp Adj'!F$6)/('CAN LFS Emp'!F161/'CAN LFS Emp'!F$6),"n/a")</f>
        <v>1.133491488762024</v>
      </c>
      <c r="G161" s="65">
        <f>IFERROR(('Tor Emp Adj'!G161/'Tor Emp Adj'!G$6)/('CAN LFS Emp'!G161/'CAN LFS Emp'!G$6),"n/a")</f>
        <v>0.97432409949421661</v>
      </c>
      <c r="H161" s="65">
        <f>IFERROR(('Tor Emp Adj'!H161/'Tor Emp Adj'!H$6)/('CAN LFS Emp'!H161/'CAN LFS Emp'!H$6),"n/a")</f>
        <v>1.0667825226327026</v>
      </c>
      <c r="I161" s="65">
        <f>IFERROR(('Tor Emp Adj'!I161/'Tor Emp Adj'!I$6)/('CAN LFS Emp'!I161/'CAN LFS Emp'!I$6),"n/a")</f>
        <v>1.0375491542937891</v>
      </c>
      <c r="J161" s="65">
        <f>IFERROR(('Tor Emp Adj'!J161/'Tor Emp Adj'!J$6)/('CAN LFS Emp'!J161/'CAN LFS Emp'!J$6),"n/a")</f>
        <v>1.0979798275536992</v>
      </c>
      <c r="K161" s="65">
        <f>IFERROR(('Tor Emp Adj'!K161/'Tor Emp Adj'!K$6)/('CAN LFS Emp'!K161/'CAN LFS Emp'!K$6),"n/a")</f>
        <v>1.2491783500402041</v>
      </c>
      <c r="L161" s="65">
        <f>IFERROR(('Tor Emp Adj'!L161/'Tor Emp Adj'!L$6)/('CAN LFS Emp'!L161/'CAN LFS Emp'!L$6),"n/a")</f>
        <v>1.2462334589352146</v>
      </c>
      <c r="M161" s="21">
        <f>IFERROR(('Tor Emp Adj'!M161/'Tor Emp Adj'!M$6)/('CAN LFS Emp'!M161/'CAN LFS Emp'!M$6),"n/a")</f>
        <v>1.0550930685809783</v>
      </c>
      <c r="N161" s="21">
        <f>IFERROR(('Tor Emp Adj'!N161/'Tor Emp Adj'!N$6)/('CAN LFS Emp'!N161/'CAN LFS Emp'!N$6),"n/a")</f>
        <v>1.1357612658610019</v>
      </c>
      <c r="O161" s="21">
        <f>IFERROR(('Tor Emp Adj'!O161/'Tor Emp Adj'!O$6)/('CAN LFS Emp'!O161/'CAN LFS Emp'!O$6),"n/a")</f>
        <v>1.2466501443965674</v>
      </c>
      <c r="P161" s="21">
        <f>IFERROR(('Tor Emp Adj'!P161/'Tor Emp Adj'!P$6)/('CAN LFS Emp'!P161/'CAN LFS Emp'!P$6),"n/a")</f>
        <v>1.0348077091696908</v>
      </c>
      <c r="Q161" s="21">
        <f>IFERROR(('Tor Emp Adj'!Q161/'Tor Emp Adj'!Q$6)/('CAN LFS Emp'!Q161/'CAN LFS Emp'!Q$6),"n/a")</f>
        <v>1.1268499634241609</v>
      </c>
      <c r="R161" s="21">
        <f>IFERROR(('Tor Emp Adj'!R161/'Tor Emp Adj'!R$6)/('CAN LFS Emp'!R161/'CAN LFS Emp'!R$6),"n/a")</f>
        <v>1.0490457970358487</v>
      </c>
      <c r="S161" s="21">
        <f>IFERROR(('Tor Emp Adj'!S161/'Tor Emp Adj'!S$6)/('CAN LFS Emp'!S161/'CAN LFS Emp'!S$6),"n/a")</f>
        <v>1.2357487955414026</v>
      </c>
      <c r="T161" s="21">
        <f>IFERROR(('Tor Emp Adj'!T161/'Tor Emp Adj'!T$6)/('CAN LFS Emp'!T161/'CAN LFS Emp'!T$6),"n/a")</f>
        <v>1.094480305980037</v>
      </c>
      <c r="U161" s="21">
        <f>IFERROR(('Tor Emp Adj'!U161/'Tor Emp Adj'!U$6)/('CAN LFS Emp'!U161/'CAN LFS Emp'!U$6),"n/a")</f>
        <v>1.0530400033758351</v>
      </c>
      <c r="V161" s="21">
        <f>IFERROR(('Tor Emp Adj'!V161/'Tor Emp Adj'!V$6)/('CAN LFS Emp'!V161/'CAN LFS Emp'!V$6),"n/a")</f>
        <v>1.0237275946788229</v>
      </c>
      <c r="W161" s="21">
        <f>IFERROR(('Tor Emp Adj'!W161/'Tor Emp Adj'!W$6)/('CAN LFS Emp'!W161/'CAN LFS Emp'!W$6),"n/a")</f>
        <v>1.1149999728197268</v>
      </c>
      <c r="X161" s="21">
        <f>IFERROR(('Tor Emp Adj'!X161/'Tor Emp Adj'!X$6)/('CAN LFS Emp'!X161/'CAN LFS Emp'!X$6),"n/a")</f>
        <v>1.0691084203905918</v>
      </c>
      <c r="Y161" s="21">
        <f>IFERROR(('Tor Emp Adj'!Y161/'Tor Emp Adj'!Y$6)/('CAN LFS Emp'!Y161/'CAN LFS Emp'!Y$6),"n/a")</f>
        <v>1.0756303353126415</v>
      </c>
    </row>
    <row r="162" spans="1:25" x14ac:dyDescent="0.25">
      <c r="A162" s="6" t="s">
        <v>155</v>
      </c>
      <c r="B162" s="6"/>
      <c r="C162" s="14">
        <v>622</v>
      </c>
      <c r="D162" s="65">
        <f>IFERROR(('Tor Emp Adj'!D162/'Tor Emp Adj'!D$6)/('CAN LFS Emp'!D162/'CAN LFS Emp'!D$6),"n/a")</f>
        <v>0.76234378584995466</v>
      </c>
      <c r="E162" s="65">
        <f>IFERROR(('Tor Emp Adj'!E162/'Tor Emp Adj'!E$6)/('CAN LFS Emp'!E162/'CAN LFS Emp'!E$6),"n/a")</f>
        <v>0.84428918802251685</v>
      </c>
      <c r="F162" s="65">
        <f>IFERROR(('Tor Emp Adj'!F162/'Tor Emp Adj'!F$6)/('CAN LFS Emp'!F162/'CAN LFS Emp'!F$6),"n/a")</f>
        <v>0.77060601900394599</v>
      </c>
      <c r="G162" s="65">
        <f>IFERROR(('Tor Emp Adj'!G162/'Tor Emp Adj'!G$6)/('CAN LFS Emp'!G162/'CAN LFS Emp'!G$6),"n/a")</f>
        <v>0.70506736790105917</v>
      </c>
      <c r="H162" s="65">
        <f>IFERROR(('Tor Emp Adj'!H162/'Tor Emp Adj'!H$6)/('CAN LFS Emp'!H162/'CAN LFS Emp'!H$6),"n/a")</f>
        <v>0.87861745887435216</v>
      </c>
      <c r="I162" s="65">
        <f>IFERROR(('Tor Emp Adj'!I162/'Tor Emp Adj'!I$6)/('CAN LFS Emp'!I162/'CAN LFS Emp'!I$6),"n/a")</f>
        <v>0.64812906765600298</v>
      </c>
      <c r="J162" s="65">
        <f>IFERROR(('Tor Emp Adj'!J162/'Tor Emp Adj'!J$6)/('CAN LFS Emp'!J162/'CAN LFS Emp'!J$6),"n/a")</f>
        <v>0.79025672204060171</v>
      </c>
      <c r="K162" s="65">
        <f>IFERROR(('Tor Emp Adj'!K162/'Tor Emp Adj'!K$6)/('CAN LFS Emp'!K162/'CAN LFS Emp'!K$6),"n/a")</f>
        <v>0.74492590539810899</v>
      </c>
      <c r="L162" s="65">
        <f>IFERROR(('Tor Emp Adj'!L162/'Tor Emp Adj'!L$6)/('CAN LFS Emp'!L162/'CAN LFS Emp'!L$6),"n/a")</f>
        <v>0.86673745026749416</v>
      </c>
      <c r="M162" s="21">
        <f>IFERROR(('Tor Emp Adj'!M162/'Tor Emp Adj'!M$6)/('CAN LFS Emp'!M162/'CAN LFS Emp'!M$6),"n/a")</f>
        <v>0.8706229246611753</v>
      </c>
      <c r="N162" s="21">
        <f>IFERROR(('Tor Emp Adj'!N162/'Tor Emp Adj'!N$6)/('CAN LFS Emp'!N162/'CAN LFS Emp'!N$6),"n/a")</f>
        <v>0.86645985872518094</v>
      </c>
      <c r="O162" s="21">
        <f>IFERROR(('Tor Emp Adj'!O162/'Tor Emp Adj'!O$6)/('CAN LFS Emp'!O162/'CAN LFS Emp'!O$6),"n/a")</f>
        <v>0.88978977669153236</v>
      </c>
      <c r="P162" s="21">
        <f>IFERROR(('Tor Emp Adj'!P162/'Tor Emp Adj'!P$6)/('CAN LFS Emp'!P162/'CAN LFS Emp'!P$6),"n/a")</f>
        <v>0.8512113095190923</v>
      </c>
      <c r="Q162" s="21">
        <f>IFERROR(('Tor Emp Adj'!Q162/'Tor Emp Adj'!Q$6)/('CAN LFS Emp'!Q162/'CAN LFS Emp'!Q$6),"n/a")</f>
        <v>0.89427964645651659</v>
      </c>
      <c r="R162" s="21">
        <f>IFERROR(('Tor Emp Adj'!R162/'Tor Emp Adj'!R$6)/('CAN LFS Emp'!R162/'CAN LFS Emp'!R$6),"n/a")</f>
        <v>0.95679851583160402</v>
      </c>
      <c r="S162" s="21">
        <f>IFERROR(('Tor Emp Adj'!S162/'Tor Emp Adj'!S$6)/('CAN LFS Emp'!S162/'CAN LFS Emp'!S$6),"n/a")</f>
        <v>0.82938505828849363</v>
      </c>
      <c r="T162" s="21">
        <f>IFERROR(('Tor Emp Adj'!T162/'Tor Emp Adj'!T$6)/('CAN LFS Emp'!T162/'CAN LFS Emp'!T$6),"n/a")</f>
        <v>0.95081715435166214</v>
      </c>
      <c r="U162" s="21">
        <f>IFERROR(('Tor Emp Adj'!U162/'Tor Emp Adj'!U$6)/('CAN LFS Emp'!U162/'CAN LFS Emp'!U$6),"n/a")</f>
        <v>0.95545514344398985</v>
      </c>
      <c r="V162" s="21">
        <f>IFERROR(('Tor Emp Adj'!V162/'Tor Emp Adj'!V$6)/('CAN LFS Emp'!V162/'CAN LFS Emp'!V$6),"n/a")</f>
        <v>0.85407462877596141</v>
      </c>
      <c r="W162" s="21">
        <f>IFERROR(('Tor Emp Adj'!W162/'Tor Emp Adj'!W$6)/('CAN LFS Emp'!W162/'CAN LFS Emp'!W$6),"n/a")</f>
        <v>0.86530035086524326</v>
      </c>
      <c r="X162" s="21">
        <f>IFERROR(('Tor Emp Adj'!X162/'Tor Emp Adj'!X$6)/('CAN LFS Emp'!X162/'CAN LFS Emp'!X$6),"n/a")</f>
        <v>0.92586766448319446</v>
      </c>
      <c r="Y162" s="21">
        <f>IFERROR(('Tor Emp Adj'!Y162/'Tor Emp Adj'!Y$6)/('CAN LFS Emp'!Y162/'CAN LFS Emp'!Y$6),"n/a")</f>
        <v>1.0202825897550698</v>
      </c>
    </row>
    <row r="163" spans="1:25" x14ac:dyDescent="0.25">
      <c r="A163" s="6" t="s">
        <v>156</v>
      </c>
      <c r="B163" s="6"/>
      <c r="C163" s="14">
        <v>623</v>
      </c>
      <c r="D163" s="65">
        <f>IFERROR(('Tor Emp Adj'!D163/'Tor Emp Adj'!D$6)/('CAN LFS Emp'!D163/'CAN LFS Emp'!D$6),"n/a")</f>
        <v>0.52150154089165357</v>
      </c>
      <c r="E163" s="65">
        <f>IFERROR(('Tor Emp Adj'!E163/'Tor Emp Adj'!E$6)/('CAN LFS Emp'!E163/'CAN LFS Emp'!E$6),"n/a")</f>
        <v>0.76501893795404374</v>
      </c>
      <c r="F163" s="65">
        <f>IFERROR(('Tor Emp Adj'!F163/'Tor Emp Adj'!F$6)/('CAN LFS Emp'!F163/'CAN LFS Emp'!F$6),"n/a")</f>
        <v>0.5769459372180773</v>
      </c>
      <c r="G163" s="65">
        <f>IFERROR(('Tor Emp Adj'!G163/'Tor Emp Adj'!G$6)/('CAN LFS Emp'!G163/'CAN LFS Emp'!G$6),"n/a")</f>
        <v>0.62078117297866864</v>
      </c>
      <c r="H163" s="65">
        <f>IFERROR(('Tor Emp Adj'!H163/'Tor Emp Adj'!H$6)/('CAN LFS Emp'!H163/'CAN LFS Emp'!H$6),"n/a")</f>
        <v>0.64367348147143977</v>
      </c>
      <c r="I163" s="65">
        <f>IFERROR(('Tor Emp Adj'!I163/'Tor Emp Adj'!I$6)/('CAN LFS Emp'!I163/'CAN LFS Emp'!I$6),"n/a")</f>
        <v>0.65728941804517449</v>
      </c>
      <c r="J163" s="65">
        <f>IFERROR(('Tor Emp Adj'!J163/'Tor Emp Adj'!J$6)/('CAN LFS Emp'!J163/'CAN LFS Emp'!J$6),"n/a")</f>
        <v>0.59806099383585076</v>
      </c>
      <c r="K163" s="65">
        <f>IFERROR(('Tor Emp Adj'!K163/'Tor Emp Adj'!K$6)/('CAN LFS Emp'!K163/'CAN LFS Emp'!K$6),"n/a")</f>
        <v>0.67971354515884597</v>
      </c>
      <c r="L163" s="65">
        <f>IFERROR(('Tor Emp Adj'!L163/'Tor Emp Adj'!L$6)/('CAN LFS Emp'!L163/'CAN LFS Emp'!L$6),"n/a")</f>
        <v>0.58975214619471161</v>
      </c>
      <c r="M163" s="21">
        <f>IFERROR(('Tor Emp Adj'!M163/'Tor Emp Adj'!M$6)/('CAN LFS Emp'!M163/'CAN LFS Emp'!M$6),"n/a")</f>
        <v>0.682318438888047</v>
      </c>
      <c r="N163" s="21">
        <f>IFERROR(('Tor Emp Adj'!N163/'Tor Emp Adj'!N$6)/('CAN LFS Emp'!N163/'CAN LFS Emp'!N$6),"n/a")</f>
        <v>0.77629998142196865</v>
      </c>
      <c r="O163" s="21">
        <f>IFERROR(('Tor Emp Adj'!O163/'Tor Emp Adj'!O$6)/('CAN LFS Emp'!O163/'CAN LFS Emp'!O$6),"n/a")</f>
        <v>0.61610018991911553</v>
      </c>
      <c r="P163" s="21">
        <f>IFERROR(('Tor Emp Adj'!P163/'Tor Emp Adj'!P$6)/('CAN LFS Emp'!P163/'CAN LFS Emp'!P$6),"n/a")</f>
        <v>0.6307926396915261</v>
      </c>
      <c r="Q163" s="21">
        <f>IFERROR(('Tor Emp Adj'!Q163/'Tor Emp Adj'!Q$6)/('CAN LFS Emp'!Q163/'CAN LFS Emp'!Q$6),"n/a")</f>
        <v>0.72460025226558</v>
      </c>
      <c r="R163" s="21">
        <f>IFERROR(('Tor Emp Adj'!R163/'Tor Emp Adj'!R$6)/('CAN LFS Emp'!R163/'CAN LFS Emp'!R$6),"n/a")</f>
        <v>0.58090514419067796</v>
      </c>
      <c r="S163" s="21">
        <f>IFERROR(('Tor Emp Adj'!S163/'Tor Emp Adj'!S$6)/('CAN LFS Emp'!S163/'CAN LFS Emp'!S$6),"n/a")</f>
        <v>0.71940945344747154</v>
      </c>
      <c r="T163" s="21">
        <f>IFERROR(('Tor Emp Adj'!T163/'Tor Emp Adj'!T$6)/('CAN LFS Emp'!T163/'CAN LFS Emp'!T$6),"n/a")</f>
        <v>0.63088522545123249</v>
      </c>
      <c r="U163" s="21">
        <f>IFERROR(('Tor Emp Adj'!U163/'Tor Emp Adj'!U$6)/('CAN LFS Emp'!U163/'CAN LFS Emp'!U$6),"n/a")</f>
        <v>0.72622400751926597</v>
      </c>
      <c r="V163" s="21">
        <f>IFERROR(('Tor Emp Adj'!V163/'Tor Emp Adj'!V$6)/('CAN LFS Emp'!V163/'CAN LFS Emp'!V$6),"n/a")</f>
        <v>0.64141495769694767</v>
      </c>
      <c r="W163" s="21">
        <f>IFERROR(('Tor Emp Adj'!W163/'Tor Emp Adj'!W$6)/('CAN LFS Emp'!W163/'CAN LFS Emp'!W$6),"n/a")</f>
        <v>0.7507525243422416</v>
      </c>
      <c r="X163" s="21">
        <f>IFERROR(('Tor Emp Adj'!X163/'Tor Emp Adj'!X$6)/('CAN LFS Emp'!X163/'CAN LFS Emp'!X$6),"n/a")</f>
        <v>0.72385802810061139</v>
      </c>
      <c r="Y163" s="21">
        <f>IFERROR(('Tor Emp Adj'!Y163/'Tor Emp Adj'!Y$6)/('CAN LFS Emp'!Y163/'CAN LFS Emp'!Y$6),"n/a")</f>
        <v>0.59573148439015056</v>
      </c>
    </row>
    <row r="164" spans="1:25" x14ac:dyDescent="0.25">
      <c r="A164" s="6" t="s">
        <v>157</v>
      </c>
      <c r="B164" s="6"/>
      <c r="C164" s="14">
        <v>624</v>
      </c>
      <c r="D164" s="65">
        <f>IFERROR(('Tor Emp Adj'!D164/'Tor Emp Adj'!D$6)/('CAN LFS Emp'!D164/'CAN LFS Emp'!D$6),"n/a")</f>
        <v>0.54832790759320693</v>
      </c>
      <c r="E164" s="65">
        <f>IFERROR(('Tor Emp Adj'!E164/'Tor Emp Adj'!E$6)/('CAN LFS Emp'!E164/'CAN LFS Emp'!E$6),"n/a")</f>
        <v>0.77926356070772473</v>
      </c>
      <c r="F164" s="65">
        <f>IFERROR(('Tor Emp Adj'!F164/'Tor Emp Adj'!F$6)/('CAN LFS Emp'!F164/'CAN LFS Emp'!F$6),"n/a")</f>
        <v>0.82665882719791106</v>
      </c>
      <c r="G164" s="65">
        <f>IFERROR(('Tor Emp Adj'!G164/'Tor Emp Adj'!G$6)/('CAN LFS Emp'!G164/'CAN LFS Emp'!G$6),"n/a")</f>
        <v>0.83350902917363145</v>
      </c>
      <c r="H164" s="65">
        <f>IFERROR(('Tor Emp Adj'!H164/'Tor Emp Adj'!H$6)/('CAN LFS Emp'!H164/'CAN LFS Emp'!H$6),"n/a")</f>
        <v>0.8092200952893075</v>
      </c>
      <c r="I164" s="65">
        <f>IFERROR(('Tor Emp Adj'!I164/'Tor Emp Adj'!I$6)/('CAN LFS Emp'!I164/'CAN LFS Emp'!I$6),"n/a")</f>
        <v>0.8692445372145049</v>
      </c>
      <c r="J164" s="65">
        <f>IFERROR(('Tor Emp Adj'!J164/'Tor Emp Adj'!J$6)/('CAN LFS Emp'!J164/'CAN LFS Emp'!J$6),"n/a")</f>
        <v>0.78090060167699726</v>
      </c>
      <c r="K164" s="65">
        <f>IFERROR(('Tor Emp Adj'!K164/'Tor Emp Adj'!K$6)/('CAN LFS Emp'!K164/'CAN LFS Emp'!K$6),"n/a")</f>
        <v>0.79732191286446585</v>
      </c>
      <c r="L164" s="65">
        <f>IFERROR(('Tor Emp Adj'!L164/'Tor Emp Adj'!L$6)/('CAN LFS Emp'!L164/'CAN LFS Emp'!L$6),"n/a")</f>
        <v>0.69345509116903892</v>
      </c>
      <c r="M164" s="21">
        <f>IFERROR(('Tor Emp Adj'!M164/'Tor Emp Adj'!M$6)/('CAN LFS Emp'!M164/'CAN LFS Emp'!M$6),"n/a")</f>
        <v>0.76828136556217208</v>
      </c>
      <c r="N164" s="21">
        <f>IFERROR(('Tor Emp Adj'!N164/'Tor Emp Adj'!N$6)/('CAN LFS Emp'!N164/'CAN LFS Emp'!N$6),"n/a")</f>
        <v>0.87137049472088335</v>
      </c>
      <c r="O164" s="21">
        <f>IFERROR(('Tor Emp Adj'!O164/'Tor Emp Adj'!O$6)/('CAN LFS Emp'!O164/'CAN LFS Emp'!O$6),"n/a")</f>
        <v>0.78203285534815392</v>
      </c>
      <c r="P164" s="21">
        <f>IFERROR(('Tor Emp Adj'!P164/'Tor Emp Adj'!P$6)/('CAN LFS Emp'!P164/'CAN LFS Emp'!P$6),"n/a")</f>
        <v>0.90500871808037187</v>
      </c>
      <c r="Q164" s="21">
        <f>IFERROR(('Tor Emp Adj'!Q164/'Tor Emp Adj'!Q$6)/('CAN LFS Emp'!Q164/'CAN LFS Emp'!Q$6),"n/a")</f>
        <v>0.84140901554927383</v>
      </c>
      <c r="R164" s="21">
        <f>IFERROR(('Tor Emp Adj'!R164/'Tor Emp Adj'!R$6)/('CAN LFS Emp'!R164/'CAN LFS Emp'!R$6),"n/a")</f>
        <v>0.66024339015671296</v>
      </c>
      <c r="S164" s="21">
        <f>IFERROR(('Tor Emp Adj'!S164/'Tor Emp Adj'!S$6)/('CAN LFS Emp'!S164/'CAN LFS Emp'!S$6),"n/a")</f>
        <v>0.80974740746832252</v>
      </c>
      <c r="T164" s="21">
        <f>IFERROR(('Tor Emp Adj'!T164/'Tor Emp Adj'!T$6)/('CAN LFS Emp'!T164/'CAN LFS Emp'!T$6),"n/a")</f>
        <v>0.93297418035123758</v>
      </c>
      <c r="U164" s="21">
        <f>IFERROR(('Tor Emp Adj'!U164/'Tor Emp Adj'!U$6)/('CAN LFS Emp'!U164/'CAN LFS Emp'!U$6),"n/a")</f>
        <v>0.83462600672681742</v>
      </c>
      <c r="V164" s="21">
        <f>IFERROR(('Tor Emp Adj'!V164/'Tor Emp Adj'!V$6)/('CAN LFS Emp'!V164/'CAN LFS Emp'!V$6),"n/a")</f>
        <v>0.88126270272435903</v>
      </c>
      <c r="W164" s="21">
        <f>IFERROR(('Tor Emp Adj'!W164/'Tor Emp Adj'!W$6)/('CAN LFS Emp'!W164/'CAN LFS Emp'!W$6),"n/a")</f>
        <v>0.81368201283070329</v>
      </c>
      <c r="X164" s="21">
        <f>IFERROR(('Tor Emp Adj'!X164/'Tor Emp Adj'!X$6)/('CAN LFS Emp'!X164/'CAN LFS Emp'!X$6),"n/a")</f>
        <v>0.73207296409351497</v>
      </c>
      <c r="Y164" s="21">
        <f>IFERROR(('Tor Emp Adj'!Y164/'Tor Emp Adj'!Y$6)/('CAN LFS Emp'!Y164/'CAN LFS Emp'!Y$6),"n/a")</f>
        <v>0.70203304159222224</v>
      </c>
    </row>
    <row r="165" spans="1:25" x14ac:dyDescent="0.25">
      <c r="A165" s="5" t="s">
        <v>158</v>
      </c>
      <c r="B165" s="5"/>
      <c r="C165" s="13">
        <v>71</v>
      </c>
      <c r="D165" s="64">
        <f>IFERROR(('Tor Emp Adj'!D165/'Tor Emp Adj'!D$6)/('CAN LFS Emp'!D165/'CAN LFS Emp'!D$6),"n/a")</f>
        <v>1.3337909557971352</v>
      </c>
      <c r="E165" s="64">
        <f>IFERROR(('Tor Emp Adj'!E165/'Tor Emp Adj'!E$6)/('CAN LFS Emp'!E165/'CAN LFS Emp'!E$6),"n/a")</f>
        <v>1.2824733502268275</v>
      </c>
      <c r="F165" s="64">
        <f>IFERROR(('Tor Emp Adj'!F165/'Tor Emp Adj'!F$6)/('CAN LFS Emp'!F165/'CAN LFS Emp'!F$6),"n/a")</f>
        <v>0.99090989058300061</v>
      </c>
      <c r="G165" s="64">
        <f>IFERROR(('Tor Emp Adj'!G165/'Tor Emp Adj'!G$6)/('CAN LFS Emp'!G165/'CAN LFS Emp'!G$6),"n/a")</f>
        <v>1.1271969172008263</v>
      </c>
      <c r="H165" s="64">
        <f>IFERROR(('Tor Emp Adj'!H165/'Tor Emp Adj'!H$6)/('CAN LFS Emp'!H165/'CAN LFS Emp'!H$6),"n/a")</f>
        <v>1.0841612780722201</v>
      </c>
      <c r="I165" s="64">
        <f>IFERROR(('Tor Emp Adj'!I165/'Tor Emp Adj'!I$6)/('CAN LFS Emp'!I165/'CAN LFS Emp'!I$6),"n/a")</f>
        <v>1.1903616028115342</v>
      </c>
      <c r="J165" s="64">
        <f>IFERROR(('Tor Emp Adj'!J165/'Tor Emp Adj'!J$6)/('CAN LFS Emp'!J165/'CAN LFS Emp'!J$6),"n/a")</f>
        <v>1.1669980863621914</v>
      </c>
      <c r="K165" s="64">
        <f>IFERROR(('Tor Emp Adj'!K165/'Tor Emp Adj'!K$6)/('CAN LFS Emp'!K165/'CAN LFS Emp'!K$6),"n/a")</f>
        <v>1.071475228084128</v>
      </c>
      <c r="L165" s="64">
        <f>IFERROR(('Tor Emp Adj'!L165/'Tor Emp Adj'!L$6)/('CAN LFS Emp'!L165/'CAN LFS Emp'!L$6),"n/a")</f>
        <v>0.92177028587049448</v>
      </c>
      <c r="M165" s="20">
        <f>IFERROR(('Tor Emp Adj'!M165/'Tor Emp Adj'!M$6)/('CAN LFS Emp'!M165/'CAN LFS Emp'!M$6),"n/a")</f>
        <v>1.1081554545138614</v>
      </c>
      <c r="N165" s="20">
        <f>IFERROR(('Tor Emp Adj'!N165/'Tor Emp Adj'!N$6)/('CAN LFS Emp'!N165/'CAN LFS Emp'!N$6),"n/a")</f>
        <v>1.1875533098452609</v>
      </c>
      <c r="O165" s="20">
        <f>IFERROR(('Tor Emp Adj'!O165/'Tor Emp Adj'!O$6)/('CAN LFS Emp'!O165/'CAN LFS Emp'!O$6),"n/a")</f>
        <v>0.97830663959154918</v>
      </c>
      <c r="P165" s="20">
        <f>IFERROR(('Tor Emp Adj'!P165/'Tor Emp Adj'!P$6)/('CAN LFS Emp'!P165/'CAN LFS Emp'!P$6),"n/a")</f>
        <v>1.1863547893416337</v>
      </c>
      <c r="Q165" s="20">
        <f>IFERROR(('Tor Emp Adj'!Q165/'Tor Emp Adj'!Q$6)/('CAN LFS Emp'!Q165/'CAN LFS Emp'!Q$6),"n/a")</f>
        <v>1.2067675892288507</v>
      </c>
      <c r="R165" s="20">
        <f>IFERROR(('Tor Emp Adj'!R165/'Tor Emp Adj'!R$6)/('CAN LFS Emp'!R165/'CAN LFS Emp'!R$6),"n/a")</f>
        <v>1.139882347160867</v>
      </c>
      <c r="S165" s="20">
        <f>IFERROR(('Tor Emp Adj'!S165/'Tor Emp Adj'!S$6)/('CAN LFS Emp'!S165/'CAN LFS Emp'!S$6),"n/a")</f>
        <v>1.1776333092982232</v>
      </c>
      <c r="T165" s="20">
        <f>IFERROR(('Tor Emp Adj'!T165/'Tor Emp Adj'!T$6)/('CAN LFS Emp'!T165/'CAN LFS Emp'!T$6),"n/a")</f>
        <v>1.3228107686202304</v>
      </c>
      <c r="U165" s="20">
        <f>IFERROR(('Tor Emp Adj'!U165/'Tor Emp Adj'!U$6)/('CAN LFS Emp'!U165/'CAN LFS Emp'!U$6),"n/a")</f>
        <v>0.98125439276458559</v>
      </c>
      <c r="V165" s="20">
        <f>IFERROR(('Tor Emp Adj'!V165/'Tor Emp Adj'!V$6)/('CAN LFS Emp'!V165/'CAN LFS Emp'!V$6),"n/a")</f>
        <v>1.0733232375841639</v>
      </c>
      <c r="W165" s="20">
        <f>IFERROR(('Tor Emp Adj'!W165/'Tor Emp Adj'!W$6)/('CAN LFS Emp'!W165/'CAN LFS Emp'!W$6),"n/a")</f>
        <v>1.1839250642962118</v>
      </c>
      <c r="X165" s="20">
        <f>IFERROR(('Tor Emp Adj'!X165/'Tor Emp Adj'!X$6)/('CAN LFS Emp'!X165/'CAN LFS Emp'!X$6),"n/a")</f>
        <v>1.1074550198825042</v>
      </c>
      <c r="Y165" s="20">
        <f>IFERROR(('Tor Emp Adj'!Y165/'Tor Emp Adj'!Y$6)/('CAN LFS Emp'!Y165/'CAN LFS Emp'!Y$6),"n/a")</f>
        <v>1.0540295560484583</v>
      </c>
    </row>
    <row r="166" spans="1:25" x14ac:dyDescent="0.25">
      <c r="A166" s="6" t="s">
        <v>159</v>
      </c>
      <c r="B166" s="6"/>
      <c r="C166" s="14" t="s">
        <v>208</v>
      </c>
      <c r="D166" s="65">
        <f>IFERROR(('Tor Emp Adj'!D166/'Tor Emp Adj'!D$6)/('CAN LFS Emp'!D166/'CAN LFS Emp'!D$6),"n/a")</f>
        <v>2.0029403960140755</v>
      </c>
      <c r="E166" s="65">
        <f>IFERROR(('Tor Emp Adj'!E166/'Tor Emp Adj'!E$6)/('CAN LFS Emp'!E166/'CAN LFS Emp'!E$6),"n/a")</f>
        <v>1.9944192723810128</v>
      </c>
      <c r="F166" s="65">
        <f>IFERROR(('Tor Emp Adj'!F166/'Tor Emp Adj'!F$6)/('CAN LFS Emp'!F166/'CAN LFS Emp'!F$6),"n/a")</f>
        <v>1.4318202359470702</v>
      </c>
      <c r="G166" s="65">
        <f>IFERROR(('Tor Emp Adj'!G166/'Tor Emp Adj'!G$6)/('CAN LFS Emp'!G166/'CAN LFS Emp'!G$6),"n/a")</f>
        <v>1.8000121052526121</v>
      </c>
      <c r="H166" s="65">
        <f>IFERROR(('Tor Emp Adj'!H166/'Tor Emp Adj'!H$6)/('CAN LFS Emp'!H166/'CAN LFS Emp'!H$6),"n/a")</f>
        <v>1.8136799228208984</v>
      </c>
      <c r="I166" s="65">
        <f>IFERROR(('Tor Emp Adj'!I166/'Tor Emp Adj'!I$6)/('CAN LFS Emp'!I166/'CAN LFS Emp'!I$6),"n/a")</f>
        <v>1.5350840262460426</v>
      </c>
      <c r="J166" s="65">
        <f>IFERROR(('Tor Emp Adj'!J166/'Tor Emp Adj'!J$6)/('CAN LFS Emp'!J166/'CAN LFS Emp'!J$6),"n/a")</f>
        <v>1.7323331380297857</v>
      </c>
      <c r="K166" s="65">
        <f>IFERROR(('Tor Emp Adj'!K166/'Tor Emp Adj'!K$6)/('CAN LFS Emp'!K166/'CAN LFS Emp'!K$6),"n/a")</f>
        <v>1.8030865850926554</v>
      </c>
      <c r="L166" s="65">
        <f>IFERROR(('Tor Emp Adj'!L166/'Tor Emp Adj'!L$6)/('CAN LFS Emp'!L166/'CAN LFS Emp'!L$6),"n/a")</f>
        <v>1.5144352293651739</v>
      </c>
      <c r="M166" s="21">
        <f>IFERROR(('Tor Emp Adj'!M166/'Tor Emp Adj'!M$6)/('CAN LFS Emp'!M166/'CAN LFS Emp'!M$6),"n/a")</f>
        <v>1.9588580763139813</v>
      </c>
      <c r="N166" s="21">
        <f>IFERROR(('Tor Emp Adj'!N166/'Tor Emp Adj'!N$6)/('CAN LFS Emp'!N166/'CAN LFS Emp'!N$6),"n/a")</f>
        <v>1.7783217403823994</v>
      </c>
      <c r="O166" s="21">
        <f>IFERROR(('Tor Emp Adj'!O166/'Tor Emp Adj'!O$6)/('CAN LFS Emp'!O166/'CAN LFS Emp'!O$6),"n/a")</f>
        <v>1.7033935706472556</v>
      </c>
      <c r="P166" s="21">
        <f>IFERROR(('Tor Emp Adj'!P166/'Tor Emp Adj'!P$6)/('CAN LFS Emp'!P166/'CAN LFS Emp'!P$6),"n/a")</f>
        <v>1.8159730691956846</v>
      </c>
      <c r="Q166" s="21">
        <f>IFERROR(('Tor Emp Adj'!Q166/'Tor Emp Adj'!Q$6)/('CAN LFS Emp'!Q166/'CAN LFS Emp'!Q$6),"n/a")</f>
        <v>1.8430845805820608</v>
      </c>
      <c r="R166" s="21">
        <f>IFERROR(('Tor Emp Adj'!R166/'Tor Emp Adj'!R$6)/('CAN LFS Emp'!R166/'CAN LFS Emp'!R$6),"n/a")</f>
        <v>1.6380929036161418</v>
      </c>
      <c r="S166" s="21">
        <f>IFERROR(('Tor Emp Adj'!S166/'Tor Emp Adj'!S$6)/('CAN LFS Emp'!S166/'CAN LFS Emp'!S$6),"n/a")</f>
        <v>1.866824159468301</v>
      </c>
      <c r="T166" s="21">
        <f>IFERROR(('Tor Emp Adj'!T166/'Tor Emp Adj'!T$6)/('CAN LFS Emp'!T166/'CAN LFS Emp'!T$6),"n/a")</f>
        <v>1.9225683279323216</v>
      </c>
      <c r="U166" s="21">
        <f>IFERROR(('Tor Emp Adj'!U166/'Tor Emp Adj'!U$6)/('CAN LFS Emp'!U166/'CAN LFS Emp'!U$6),"n/a")</f>
        <v>1.4773753378664867</v>
      </c>
      <c r="V166" s="21">
        <f>IFERROR(('Tor Emp Adj'!V166/'Tor Emp Adj'!V$6)/('CAN LFS Emp'!V166/'CAN LFS Emp'!V$6),"n/a")</f>
        <v>1.8683273576417658</v>
      </c>
      <c r="W166" s="21">
        <f>IFERROR(('Tor Emp Adj'!W166/'Tor Emp Adj'!W$6)/('CAN LFS Emp'!W166/'CAN LFS Emp'!W$6),"n/a")</f>
        <v>1.8311870537069574</v>
      </c>
      <c r="X166" s="21">
        <f>IFERROR(('Tor Emp Adj'!X166/'Tor Emp Adj'!X$6)/('CAN LFS Emp'!X166/'CAN LFS Emp'!X$6),"n/a")</f>
        <v>1.9159175020132275</v>
      </c>
      <c r="Y166" s="21">
        <f>IFERROR(('Tor Emp Adj'!Y166/'Tor Emp Adj'!Y$6)/('CAN LFS Emp'!Y166/'CAN LFS Emp'!Y$6),"n/a")</f>
        <v>1.5233091601086117</v>
      </c>
    </row>
    <row r="167" spans="1:25" x14ac:dyDescent="0.25">
      <c r="A167" s="6" t="s">
        <v>160</v>
      </c>
      <c r="B167" s="6"/>
      <c r="C167" s="14">
        <v>713</v>
      </c>
      <c r="D167" s="65">
        <f>IFERROR(('Tor Emp Adj'!D167/'Tor Emp Adj'!D$6)/('CAN LFS Emp'!D167/'CAN LFS Emp'!D$6),"n/a")</f>
        <v>0.77919759595879734</v>
      </c>
      <c r="E167" s="65">
        <f>IFERROR(('Tor Emp Adj'!E167/'Tor Emp Adj'!E$6)/('CAN LFS Emp'!E167/'CAN LFS Emp'!E$6),"n/a")</f>
        <v>0.6296606447994717</v>
      </c>
      <c r="F167" s="65">
        <f>IFERROR(('Tor Emp Adj'!F167/'Tor Emp Adj'!F$6)/('CAN LFS Emp'!F167/'CAN LFS Emp'!F$6),"n/a")</f>
        <v>0.58285029425931334</v>
      </c>
      <c r="G167" s="65">
        <f>IFERROR(('Tor Emp Adj'!G167/'Tor Emp Adj'!G$6)/('CAN LFS Emp'!G167/'CAN LFS Emp'!G$6),"n/a")</f>
        <v>0.637008014622652</v>
      </c>
      <c r="H167" s="65">
        <f>IFERROR(('Tor Emp Adj'!H167/'Tor Emp Adj'!H$6)/('CAN LFS Emp'!H167/'CAN LFS Emp'!H$6),"n/a")</f>
        <v>0.58420690594376734</v>
      </c>
      <c r="I167" s="65">
        <f>IFERROR(('Tor Emp Adj'!I167/'Tor Emp Adj'!I$6)/('CAN LFS Emp'!I167/'CAN LFS Emp'!I$6),"n/a")</f>
        <v>0.88914730513174067</v>
      </c>
      <c r="J167" s="65">
        <f>IFERROR(('Tor Emp Adj'!J167/'Tor Emp Adj'!J$6)/('CAN LFS Emp'!J167/'CAN LFS Emp'!J$6),"n/a")</f>
        <v>0.82153926527381671</v>
      </c>
      <c r="K167" s="65">
        <f>IFERROR(('Tor Emp Adj'!K167/'Tor Emp Adj'!K$6)/('CAN LFS Emp'!K167/'CAN LFS Emp'!K$6),"n/a")</f>
        <v>0.54582444076458703</v>
      </c>
      <c r="L167" s="65">
        <f>IFERROR(('Tor Emp Adj'!L167/'Tor Emp Adj'!L$6)/('CAN LFS Emp'!L167/'CAN LFS Emp'!L$6),"n/a")</f>
        <v>0.47685189756690882</v>
      </c>
      <c r="M167" s="21">
        <f>IFERROR(('Tor Emp Adj'!M167/'Tor Emp Adj'!M$6)/('CAN LFS Emp'!M167/'CAN LFS Emp'!M$6),"n/a")</f>
        <v>0.57519183633799686</v>
      </c>
      <c r="N167" s="21">
        <f>IFERROR(('Tor Emp Adj'!N167/'Tor Emp Adj'!N$6)/('CAN LFS Emp'!N167/'CAN LFS Emp'!N$6),"n/a")</f>
        <v>0.73701426194572528</v>
      </c>
      <c r="O167" s="21">
        <f>IFERROR(('Tor Emp Adj'!O167/'Tor Emp Adj'!O$6)/('CAN LFS Emp'!O167/'CAN LFS Emp'!O$6),"n/a")</f>
        <v>0.46335208723353682</v>
      </c>
      <c r="P167" s="21">
        <f>IFERROR(('Tor Emp Adj'!P167/'Tor Emp Adj'!P$6)/('CAN LFS Emp'!P167/'CAN LFS Emp'!P$6),"n/a")</f>
        <v>0.75248678502863486</v>
      </c>
      <c r="Q167" s="21">
        <f>IFERROR(('Tor Emp Adj'!Q167/'Tor Emp Adj'!Q$6)/('CAN LFS Emp'!Q167/'CAN LFS Emp'!Q$6),"n/a")</f>
        <v>0.72396156226312292</v>
      </c>
      <c r="R167" s="21">
        <f>IFERROR(('Tor Emp Adj'!R167/'Tor Emp Adj'!R$6)/('CAN LFS Emp'!R167/'CAN LFS Emp'!R$6),"n/a")</f>
        <v>0.7998268340515684</v>
      </c>
      <c r="S167" s="21">
        <f>IFERROR(('Tor Emp Adj'!S167/'Tor Emp Adj'!S$6)/('CAN LFS Emp'!S167/'CAN LFS Emp'!S$6),"n/a")</f>
        <v>0.74022260997840661</v>
      </c>
      <c r="T167" s="21">
        <f>IFERROR(('Tor Emp Adj'!T167/'Tor Emp Adj'!T$6)/('CAN LFS Emp'!T167/'CAN LFS Emp'!T$6),"n/a")</f>
        <v>0.94186587497295371</v>
      </c>
      <c r="U167" s="21">
        <f>IFERROR(('Tor Emp Adj'!U167/'Tor Emp Adj'!U$6)/('CAN LFS Emp'!U167/'CAN LFS Emp'!U$6),"n/a")</f>
        <v>0.63288151728931441</v>
      </c>
      <c r="V167" s="21">
        <f>IFERROR(('Tor Emp Adj'!V167/'Tor Emp Adj'!V$6)/('CAN LFS Emp'!V167/'CAN LFS Emp'!V$6),"n/a")</f>
        <v>0.59139631097530088</v>
      </c>
      <c r="W167" s="21">
        <f>IFERROR(('Tor Emp Adj'!W167/'Tor Emp Adj'!W$6)/('CAN LFS Emp'!W167/'CAN LFS Emp'!W$6),"n/a")</f>
        <v>0.77601211514023738</v>
      </c>
      <c r="X167" s="21">
        <f>IFERROR(('Tor Emp Adj'!X167/'Tor Emp Adj'!X$6)/('CAN LFS Emp'!X167/'CAN LFS Emp'!X$6),"n/a")</f>
        <v>0.63512396887258071</v>
      </c>
      <c r="Y167" s="21">
        <f>IFERROR(('Tor Emp Adj'!Y167/'Tor Emp Adj'!Y$6)/('CAN LFS Emp'!Y167/'CAN LFS Emp'!Y$6),"n/a")</f>
        <v>0.70018130521231647</v>
      </c>
    </row>
    <row r="168" spans="1:25" x14ac:dyDescent="0.25">
      <c r="A168" s="5" t="s">
        <v>161</v>
      </c>
      <c r="B168" s="5"/>
      <c r="C168" s="13">
        <v>72</v>
      </c>
      <c r="D168" s="64">
        <f>IFERROR(('Tor Emp Adj'!D168/'Tor Emp Adj'!D$6)/('CAN LFS Emp'!D168/'CAN LFS Emp'!D$6),"n/a")</f>
        <v>0.93914104993264591</v>
      </c>
      <c r="E168" s="64">
        <f>IFERROR(('Tor Emp Adj'!E168/'Tor Emp Adj'!E$6)/('CAN LFS Emp'!E168/'CAN LFS Emp'!E$6),"n/a")</f>
        <v>0.85904630749824629</v>
      </c>
      <c r="F168" s="64">
        <f>IFERROR(('Tor Emp Adj'!F168/'Tor Emp Adj'!F$6)/('CAN LFS Emp'!F168/'CAN LFS Emp'!F$6),"n/a")</f>
        <v>0.84478672884363737</v>
      </c>
      <c r="G168" s="64">
        <f>IFERROR(('Tor Emp Adj'!G168/'Tor Emp Adj'!G$6)/('CAN LFS Emp'!G168/'CAN LFS Emp'!G$6),"n/a")</f>
        <v>0.92047905800061169</v>
      </c>
      <c r="H168" s="64">
        <f>IFERROR(('Tor Emp Adj'!H168/'Tor Emp Adj'!H$6)/('CAN LFS Emp'!H168/'CAN LFS Emp'!H$6),"n/a")</f>
        <v>0.81772735401629448</v>
      </c>
      <c r="I168" s="64">
        <f>IFERROR(('Tor Emp Adj'!I168/'Tor Emp Adj'!I$6)/('CAN LFS Emp'!I168/'CAN LFS Emp'!I$6),"n/a")</f>
        <v>1.009528540528883</v>
      </c>
      <c r="J168" s="64">
        <f>IFERROR(('Tor Emp Adj'!J168/'Tor Emp Adj'!J$6)/('CAN LFS Emp'!J168/'CAN LFS Emp'!J$6),"n/a")</f>
        <v>0.94680630430549362</v>
      </c>
      <c r="K168" s="64">
        <f>IFERROR(('Tor Emp Adj'!K168/'Tor Emp Adj'!K$6)/('CAN LFS Emp'!K168/'CAN LFS Emp'!K$6),"n/a")</f>
        <v>0.89129344467649174</v>
      </c>
      <c r="L168" s="64">
        <f>IFERROR(('Tor Emp Adj'!L168/'Tor Emp Adj'!L$6)/('CAN LFS Emp'!L168/'CAN LFS Emp'!L$6),"n/a")</f>
        <v>0.7934930500181272</v>
      </c>
      <c r="M168" s="20">
        <f>IFERROR(('Tor Emp Adj'!M168/'Tor Emp Adj'!M$6)/('CAN LFS Emp'!M168/'CAN LFS Emp'!M$6),"n/a")</f>
        <v>0.75382948949810102</v>
      </c>
      <c r="N168" s="20">
        <f>IFERROR(('Tor Emp Adj'!N168/'Tor Emp Adj'!N$6)/('CAN LFS Emp'!N168/'CAN LFS Emp'!N$6),"n/a")</f>
        <v>0.82040047279026651</v>
      </c>
      <c r="O168" s="20">
        <f>IFERROR(('Tor Emp Adj'!O168/'Tor Emp Adj'!O$6)/('CAN LFS Emp'!O168/'CAN LFS Emp'!O$6),"n/a")</f>
        <v>0.89193652611725216</v>
      </c>
      <c r="P168" s="20">
        <f>IFERROR(('Tor Emp Adj'!P168/'Tor Emp Adj'!P$6)/('CAN LFS Emp'!P168/'CAN LFS Emp'!P$6),"n/a")</f>
        <v>0.82214509926586743</v>
      </c>
      <c r="Q168" s="20">
        <f>IFERROR(('Tor Emp Adj'!Q168/'Tor Emp Adj'!Q$6)/('CAN LFS Emp'!Q168/'CAN LFS Emp'!Q$6),"n/a")</f>
        <v>0.82483000177952248</v>
      </c>
      <c r="R168" s="20">
        <f>IFERROR(('Tor Emp Adj'!R168/'Tor Emp Adj'!R$6)/('CAN LFS Emp'!R168/'CAN LFS Emp'!R$6),"n/a")</f>
        <v>0.77724160178205404</v>
      </c>
      <c r="S168" s="20">
        <f>IFERROR(('Tor Emp Adj'!S168/'Tor Emp Adj'!S$6)/('CAN LFS Emp'!S168/'CAN LFS Emp'!S$6),"n/a")</f>
        <v>0.90264654509499997</v>
      </c>
      <c r="T168" s="20">
        <f>IFERROR(('Tor Emp Adj'!T168/'Tor Emp Adj'!T$6)/('CAN LFS Emp'!T168/'CAN LFS Emp'!T$6),"n/a")</f>
        <v>0.87497545387737086</v>
      </c>
      <c r="U168" s="20">
        <f>IFERROR(('Tor Emp Adj'!U168/'Tor Emp Adj'!U$6)/('CAN LFS Emp'!U168/'CAN LFS Emp'!U$6),"n/a")</f>
        <v>0.88711769494941861</v>
      </c>
      <c r="V168" s="20">
        <f>IFERROR(('Tor Emp Adj'!V168/'Tor Emp Adj'!V$6)/('CAN LFS Emp'!V168/'CAN LFS Emp'!V$6),"n/a")</f>
        <v>0.91338114985809882</v>
      </c>
      <c r="W168" s="20">
        <f>IFERROR(('Tor Emp Adj'!W168/'Tor Emp Adj'!W$6)/('CAN LFS Emp'!W168/'CAN LFS Emp'!W$6),"n/a")</f>
        <v>0.8959081256217063</v>
      </c>
      <c r="X168" s="20">
        <f>IFERROR(('Tor Emp Adj'!X168/'Tor Emp Adj'!X$6)/('CAN LFS Emp'!X168/'CAN LFS Emp'!X$6),"n/a")</f>
        <v>1.0359622562083173</v>
      </c>
      <c r="Y168" s="20">
        <f>IFERROR(('Tor Emp Adj'!Y168/'Tor Emp Adj'!Y$6)/('CAN LFS Emp'!Y168/'CAN LFS Emp'!Y$6),"n/a")</f>
        <v>0.94192806781325666</v>
      </c>
    </row>
    <row r="169" spans="1:25" x14ac:dyDescent="0.25">
      <c r="A169" s="6" t="s">
        <v>162</v>
      </c>
      <c r="B169" s="6"/>
      <c r="C169" s="14">
        <v>721</v>
      </c>
      <c r="D169" s="65">
        <f>IFERROR(('Tor Emp Adj'!D169/'Tor Emp Adj'!D$6)/('CAN LFS Emp'!D169/'CAN LFS Emp'!D$6),"n/a")</f>
        <v>0.73426082891725653</v>
      </c>
      <c r="E169" s="65">
        <f>IFERROR(('Tor Emp Adj'!E169/'Tor Emp Adj'!E$6)/('CAN LFS Emp'!E169/'CAN LFS Emp'!E$6),"n/a")</f>
        <v>0.84980253602285749</v>
      </c>
      <c r="F169" s="65">
        <f>IFERROR(('Tor Emp Adj'!F169/'Tor Emp Adj'!F$6)/('CAN LFS Emp'!F169/'CAN LFS Emp'!F$6),"n/a")</f>
        <v>0.75067499052835818</v>
      </c>
      <c r="G169" s="65">
        <f>IFERROR(('Tor Emp Adj'!G169/'Tor Emp Adj'!G$6)/('CAN LFS Emp'!G169/'CAN LFS Emp'!G$6),"n/a")</f>
        <v>0.91117214860527429</v>
      </c>
      <c r="H169" s="65">
        <f>IFERROR(('Tor Emp Adj'!H169/'Tor Emp Adj'!H$6)/('CAN LFS Emp'!H169/'CAN LFS Emp'!H$6),"n/a")</f>
        <v>0.6307769268860921</v>
      </c>
      <c r="I169" s="65">
        <f>IFERROR(('Tor Emp Adj'!I169/'Tor Emp Adj'!I$6)/('CAN LFS Emp'!I169/'CAN LFS Emp'!I$6),"n/a")</f>
        <v>0.92366735282129475</v>
      </c>
      <c r="J169" s="65">
        <f>IFERROR(('Tor Emp Adj'!J169/'Tor Emp Adj'!J$6)/('CAN LFS Emp'!J169/'CAN LFS Emp'!J$6),"n/a")</f>
        <v>0.99508429491049211</v>
      </c>
      <c r="K169" s="65">
        <f>IFERROR(('Tor Emp Adj'!K169/'Tor Emp Adj'!K$6)/('CAN LFS Emp'!K169/'CAN LFS Emp'!K$6),"n/a")</f>
        <v>0.65557304650039017</v>
      </c>
      <c r="L169" s="65">
        <f>IFERROR(('Tor Emp Adj'!L169/'Tor Emp Adj'!L$6)/('CAN LFS Emp'!L169/'CAN LFS Emp'!L$6),"n/a")</f>
        <v>0.71766832879333953</v>
      </c>
      <c r="M169" s="21">
        <f>IFERROR(('Tor Emp Adj'!M169/'Tor Emp Adj'!M$6)/('CAN LFS Emp'!M169/'CAN LFS Emp'!M$6),"n/a")</f>
        <v>0.82846061461557463</v>
      </c>
      <c r="N169" s="21">
        <f>IFERROR(('Tor Emp Adj'!N169/'Tor Emp Adj'!N$6)/('CAN LFS Emp'!N169/'CAN LFS Emp'!N$6),"n/a")</f>
        <v>0.88884210080585213</v>
      </c>
      <c r="O169" s="21">
        <f>IFERROR(('Tor Emp Adj'!O169/'Tor Emp Adj'!O$6)/('CAN LFS Emp'!O169/'CAN LFS Emp'!O$6),"n/a")</f>
        <v>0.72195452310949992</v>
      </c>
      <c r="P169" s="21">
        <f>IFERROR(('Tor Emp Adj'!P169/'Tor Emp Adj'!P$6)/('CAN LFS Emp'!P169/'CAN LFS Emp'!P$6),"n/a")</f>
        <v>0.69365824469187287</v>
      </c>
      <c r="Q169" s="21">
        <f>IFERROR(('Tor Emp Adj'!Q169/'Tor Emp Adj'!Q$6)/('CAN LFS Emp'!Q169/'CAN LFS Emp'!Q$6),"n/a")</f>
        <v>0.7401227402598326</v>
      </c>
      <c r="R169" s="21">
        <f>IFERROR(('Tor Emp Adj'!R169/'Tor Emp Adj'!R$6)/('CAN LFS Emp'!R169/'CAN LFS Emp'!R$6),"n/a")</f>
        <v>0.7340455573663538</v>
      </c>
      <c r="S169" s="21">
        <f>IFERROR(('Tor Emp Adj'!S169/'Tor Emp Adj'!S$6)/('CAN LFS Emp'!S169/'CAN LFS Emp'!S$6),"n/a")</f>
        <v>0.83616170556626357</v>
      </c>
      <c r="T169" s="21">
        <f>IFERROR(('Tor Emp Adj'!T169/'Tor Emp Adj'!T$6)/('CAN LFS Emp'!T169/'CAN LFS Emp'!T$6),"n/a")</f>
        <v>0.86685283654804146</v>
      </c>
      <c r="U169" s="21">
        <f>IFERROR(('Tor Emp Adj'!U169/'Tor Emp Adj'!U$6)/('CAN LFS Emp'!U169/'CAN LFS Emp'!U$6),"n/a")</f>
        <v>0.79739039982824778</v>
      </c>
      <c r="V169" s="21">
        <f>IFERROR(('Tor Emp Adj'!V169/'Tor Emp Adj'!V$6)/('CAN LFS Emp'!V169/'CAN LFS Emp'!V$6),"n/a")</f>
        <v>1.0145854320567673</v>
      </c>
      <c r="W169" s="21">
        <f>IFERROR(('Tor Emp Adj'!W169/'Tor Emp Adj'!W$6)/('CAN LFS Emp'!W169/'CAN LFS Emp'!W$6),"n/a")</f>
        <v>0.79360163081974489</v>
      </c>
      <c r="X169" s="21">
        <f>IFERROR(('Tor Emp Adj'!X169/'Tor Emp Adj'!X$6)/('CAN LFS Emp'!X169/'CAN LFS Emp'!X$6),"n/a")</f>
        <v>0.82296857468496187</v>
      </c>
      <c r="Y169" s="21">
        <f>IFERROR(('Tor Emp Adj'!Y169/'Tor Emp Adj'!Y$6)/('CAN LFS Emp'!Y169/'CAN LFS Emp'!Y$6),"n/a")</f>
        <v>1.0319073204446723</v>
      </c>
    </row>
    <row r="170" spans="1:25" x14ac:dyDescent="0.25">
      <c r="A170" s="6" t="s">
        <v>163</v>
      </c>
      <c r="B170" s="6"/>
      <c r="C170" s="14">
        <v>722</v>
      </c>
      <c r="D170" s="65">
        <f>IFERROR(('Tor Emp Adj'!D170/'Tor Emp Adj'!D$6)/('CAN LFS Emp'!D170/'CAN LFS Emp'!D$6),"n/a")</f>
        <v>0.99485093872110497</v>
      </c>
      <c r="E170" s="65">
        <f>IFERROR(('Tor Emp Adj'!E170/'Tor Emp Adj'!E$6)/('CAN LFS Emp'!E170/'CAN LFS Emp'!E$6),"n/a")</f>
        <v>0.8616971635749866</v>
      </c>
      <c r="F170" s="65">
        <f>IFERROR(('Tor Emp Adj'!F170/'Tor Emp Adj'!F$6)/('CAN LFS Emp'!F170/'CAN LFS Emp'!F$6),"n/a")</f>
        <v>0.86859184987484839</v>
      </c>
      <c r="G170" s="65">
        <f>IFERROR(('Tor Emp Adj'!G170/'Tor Emp Adj'!G$6)/('CAN LFS Emp'!G170/'CAN LFS Emp'!G$6),"n/a")</f>
        <v>0.92301465149692608</v>
      </c>
      <c r="H170" s="65">
        <f>IFERROR(('Tor Emp Adj'!H170/'Tor Emp Adj'!H$6)/('CAN LFS Emp'!H170/'CAN LFS Emp'!H$6),"n/a")</f>
        <v>0.86585848485910244</v>
      </c>
      <c r="I170" s="65">
        <f>IFERROR(('Tor Emp Adj'!I170/'Tor Emp Adj'!I$6)/('CAN LFS Emp'!I170/'CAN LFS Emp'!I$6),"n/a")</f>
        <v>1.0302349878610939</v>
      </c>
      <c r="J170" s="65">
        <f>IFERROR(('Tor Emp Adj'!J170/'Tor Emp Adj'!J$6)/('CAN LFS Emp'!J170/'CAN LFS Emp'!J$6),"n/a")</f>
        <v>0.93475436212870522</v>
      </c>
      <c r="K170" s="65">
        <f>IFERROR(('Tor Emp Adj'!K170/'Tor Emp Adj'!K$6)/('CAN LFS Emp'!K170/'CAN LFS Emp'!K$6),"n/a")</f>
        <v>0.94633443343311019</v>
      </c>
      <c r="L170" s="65">
        <f>IFERROR(('Tor Emp Adj'!L170/'Tor Emp Adj'!L$6)/('CAN LFS Emp'!L170/'CAN LFS Emp'!L$6),"n/a")</f>
        <v>0.81411836805959215</v>
      </c>
      <c r="M170" s="21">
        <f>IFERROR(('Tor Emp Adj'!M170/'Tor Emp Adj'!M$6)/('CAN LFS Emp'!M170/'CAN LFS Emp'!M$6),"n/a")</f>
        <v>0.73932475845683465</v>
      </c>
      <c r="N170" s="21">
        <f>IFERROR(('Tor Emp Adj'!N170/'Tor Emp Adj'!N$6)/('CAN LFS Emp'!N170/'CAN LFS Emp'!N$6),"n/a")</f>
        <v>0.80736173258372013</v>
      </c>
      <c r="O170" s="21">
        <f>IFERROR(('Tor Emp Adj'!O170/'Tor Emp Adj'!O$6)/('CAN LFS Emp'!O170/'CAN LFS Emp'!O$6),"n/a")</f>
        <v>0.92825055915568866</v>
      </c>
      <c r="P170" s="21">
        <f>IFERROR(('Tor Emp Adj'!P170/'Tor Emp Adj'!P$6)/('CAN LFS Emp'!P170/'CAN LFS Emp'!P$6),"n/a")</f>
        <v>0.85269651687010906</v>
      </c>
      <c r="Q170" s="21">
        <f>IFERROR(('Tor Emp Adj'!Q170/'Tor Emp Adj'!Q$6)/('CAN LFS Emp'!Q170/'CAN LFS Emp'!Q$6),"n/a")</f>
        <v>0.84345646897083115</v>
      </c>
      <c r="R170" s="21">
        <f>IFERROR(('Tor Emp Adj'!R170/'Tor Emp Adj'!R$6)/('CAN LFS Emp'!R170/'CAN LFS Emp'!R$6),"n/a")</f>
        <v>0.78807568174065556</v>
      </c>
      <c r="S170" s="21">
        <f>IFERROR(('Tor Emp Adj'!S170/'Tor Emp Adj'!S$6)/('CAN LFS Emp'!S170/'CAN LFS Emp'!S$6),"n/a")</f>
        <v>0.91753222434092407</v>
      </c>
      <c r="T170" s="21">
        <f>IFERROR(('Tor Emp Adj'!T170/'Tor Emp Adj'!T$6)/('CAN LFS Emp'!T170/'CAN LFS Emp'!T$6),"n/a")</f>
        <v>0.87699862557013952</v>
      </c>
      <c r="U170" s="21">
        <f>IFERROR(('Tor Emp Adj'!U170/'Tor Emp Adj'!U$6)/('CAN LFS Emp'!U170/'CAN LFS Emp'!U$6),"n/a")</f>
        <v>0.90416439642027058</v>
      </c>
      <c r="V170" s="21">
        <f>IFERROR(('Tor Emp Adj'!V170/'Tor Emp Adj'!V$6)/('CAN LFS Emp'!V170/'CAN LFS Emp'!V$6),"n/a")</f>
        <v>0.89552713570951714</v>
      </c>
      <c r="W170" s="21">
        <f>IFERROR(('Tor Emp Adj'!W170/'Tor Emp Adj'!W$6)/('CAN LFS Emp'!W170/'CAN LFS Emp'!W$6),"n/a")</f>
        <v>0.91589772815457937</v>
      </c>
      <c r="X170" s="21">
        <f>IFERROR(('Tor Emp Adj'!X170/'Tor Emp Adj'!X$6)/('CAN LFS Emp'!X170/'CAN LFS Emp'!X$6),"n/a")</f>
        <v>1.0790781526722173</v>
      </c>
      <c r="Y170" s="21">
        <f>IFERROR(('Tor Emp Adj'!Y170/'Tor Emp Adj'!Y$6)/('CAN LFS Emp'!Y170/'CAN LFS Emp'!Y$6),"n/a")</f>
        <v>0.9279079082150663</v>
      </c>
    </row>
    <row r="171" spans="1:25" x14ac:dyDescent="0.25">
      <c r="A171" s="5" t="s">
        <v>164</v>
      </c>
      <c r="B171" s="5"/>
      <c r="C171" s="13">
        <v>81</v>
      </c>
      <c r="D171" s="64">
        <f>IFERROR(('Tor Emp Adj'!D171/'Tor Emp Adj'!D$6)/('CAN LFS Emp'!D171/'CAN LFS Emp'!D$6),"n/a")</f>
        <v>0.93941526345105486</v>
      </c>
      <c r="E171" s="64">
        <f>IFERROR(('Tor Emp Adj'!E171/'Tor Emp Adj'!E$6)/('CAN LFS Emp'!E171/'CAN LFS Emp'!E$6),"n/a")</f>
        <v>0.91277667621231828</v>
      </c>
      <c r="F171" s="64">
        <f>IFERROR(('Tor Emp Adj'!F171/'Tor Emp Adj'!F$6)/('CAN LFS Emp'!F171/'CAN LFS Emp'!F$6),"n/a")</f>
        <v>0.88253868469486985</v>
      </c>
      <c r="G171" s="64">
        <f>IFERROR(('Tor Emp Adj'!G171/'Tor Emp Adj'!G$6)/('CAN LFS Emp'!G171/'CAN LFS Emp'!G$6),"n/a")</f>
        <v>0.82724652470972249</v>
      </c>
      <c r="H171" s="64">
        <f>IFERROR(('Tor Emp Adj'!H171/'Tor Emp Adj'!H$6)/('CAN LFS Emp'!H171/'CAN LFS Emp'!H$6),"n/a")</f>
        <v>0.83928045371379778</v>
      </c>
      <c r="I171" s="64">
        <f>IFERROR(('Tor Emp Adj'!I171/'Tor Emp Adj'!I$6)/('CAN LFS Emp'!I171/'CAN LFS Emp'!I$6),"n/a")</f>
        <v>0.77879754284613334</v>
      </c>
      <c r="J171" s="64">
        <f>IFERROR(('Tor Emp Adj'!J171/'Tor Emp Adj'!J$6)/('CAN LFS Emp'!J171/'CAN LFS Emp'!J$6),"n/a")</f>
        <v>1.0523858939033315</v>
      </c>
      <c r="K171" s="64">
        <f>IFERROR(('Tor Emp Adj'!K171/'Tor Emp Adj'!K$6)/('CAN LFS Emp'!K171/'CAN LFS Emp'!K$6),"n/a")</f>
        <v>1.0317471008609327</v>
      </c>
      <c r="L171" s="64">
        <f>IFERROR(('Tor Emp Adj'!L171/'Tor Emp Adj'!L$6)/('CAN LFS Emp'!L171/'CAN LFS Emp'!L$6),"n/a")</f>
        <v>1.0013745432301178</v>
      </c>
      <c r="M171" s="20">
        <f>IFERROR(('Tor Emp Adj'!M171/'Tor Emp Adj'!M$6)/('CAN LFS Emp'!M171/'CAN LFS Emp'!M$6),"n/a")</f>
        <v>1.0770083264962997</v>
      </c>
      <c r="N171" s="20">
        <f>IFERROR(('Tor Emp Adj'!N171/'Tor Emp Adj'!N$6)/('CAN LFS Emp'!N171/'CAN LFS Emp'!N$6),"n/a")</f>
        <v>1.0039831409754638</v>
      </c>
      <c r="O171" s="20">
        <f>IFERROR(('Tor Emp Adj'!O171/'Tor Emp Adj'!O$6)/('CAN LFS Emp'!O171/'CAN LFS Emp'!O$6),"n/a")</f>
        <v>1.0131106685906983</v>
      </c>
      <c r="P171" s="20">
        <f>IFERROR(('Tor Emp Adj'!P171/'Tor Emp Adj'!P$6)/('CAN LFS Emp'!P171/'CAN LFS Emp'!P$6),"n/a")</f>
        <v>1.0378593997813019</v>
      </c>
      <c r="Q171" s="20">
        <f>IFERROR(('Tor Emp Adj'!Q171/'Tor Emp Adj'!Q$6)/('CAN LFS Emp'!Q171/'CAN LFS Emp'!Q$6),"n/a")</f>
        <v>1.0033603123471293</v>
      </c>
      <c r="R171" s="20">
        <f>IFERROR(('Tor Emp Adj'!R171/'Tor Emp Adj'!R$6)/('CAN LFS Emp'!R171/'CAN LFS Emp'!R$6),"n/a")</f>
        <v>0.92896039089609728</v>
      </c>
      <c r="S171" s="20">
        <f>IFERROR(('Tor Emp Adj'!S171/'Tor Emp Adj'!S$6)/('CAN LFS Emp'!S171/'CAN LFS Emp'!S$6),"n/a")</f>
        <v>1.0972679387149882</v>
      </c>
      <c r="T171" s="20">
        <f>IFERROR(('Tor Emp Adj'!T171/'Tor Emp Adj'!T$6)/('CAN LFS Emp'!T171/'CAN LFS Emp'!T$6),"n/a")</f>
        <v>1.0865649917489288</v>
      </c>
      <c r="U171" s="20">
        <f>IFERROR(('Tor Emp Adj'!U171/'Tor Emp Adj'!U$6)/('CAN LFS Emp'!U171/'CAN LFS Emp'!U$6),"n/a")</f>
        <v>0.98062367829690522</v>
      </c>
      <c r="V171" s="20">
        <f>IFERROR(('Tor Emp Adj'!V171/'Tor Emp Adj'!V$6)/('CAN LFS Emp'!V171/'CAN LFS Emp'!V$6),"n/a")</f>
        <v>0.96537638398497572</v>
      </c>
      <c r="W171" s="20">
        <f>IFERROR(('Tor Emp Adj'!W171/'Tor Emp Adj'!W$6)/('CAN LFS Emp'!W171/'CAN LFS Emp'!W$6),"n/a")</f>
        <v>1.0145682136183127</v>
      </c>
      <c r="X171" s="20">
        <f>IFERROR(('Tor Emp Adj'!X171/'Tor Emp Adj'!X$6)/('CAN LFS Emp'!X171/'CAN LFS Emp'!X$6),"n/a")</f>
        <v>0.9161313103010611</v>
      </c>
      <c r="Y171" s="20">
        <f>IFERROR(('Tor Emp Adj'!Y171/'Tor Emp Adj'!Y$6)/('CAN LFS Emp'!Y171/'CAN LFS Emp'!Y$6),"n/a")</f>
        <v>0.93842159267494252</v>
      </c>
    </row>
    <row r="172" spans="1:25" x14ac:dyDescent="0.25">
      <c r="A172" s="6" t="s">
        <v>165</v>
      </c>
      <c r="B172" s="6"/>
      <c r="C172" s="14">
        <v>811</v>
      </c>
      <c r="D172" s="65">
        <f>IFERROR(('Tor Emp Adj'!D172/'Tor Emp Adj'!D$6)/('CAN LFS Emp'!D172/'CAN LFS Emp'!D$6),"n/a")</f>
        <v>0.74341638582408964</v>
      </c>
      <c r="E172" s="65">
        <f>IFERROR(('Tor Emp Adj'!E172/'Tor Emp Adj'!E$6)/('CAN LFS Emp'!E172/'CAN LFS Emp'!E$6),"n/a")</f>
        <v>0.76810355478485859</v>
      </c>
      <c r="F172" s="65">
        <f>IFERROR(('Tor Emp Adj'!F172/'Tor Emp Adj'!F$6)/('CAN LFS Emp'!F172/'CAN LFS Emp'!F$6),"n/a")</f>
        <v>0.83905779316771367</v>
      </c>
      <c r="G172" s="65">
        <f>IFERROR(('Tor Emp Adj'!G172/'Tor Emp Adj'!G$6)/('CAN LFS Emp'!G172/'CAN LFS Emp'!G$6),"n/a")</f>
        <v>0.57338471923733181</v>
      </c>
      <c r="H172" s="65">
        <f>IFERROR(('Tor Emp Adj'!H172/'Tor Emp Adj'!H$6)/('CAN LFS Emp'!H172/'CAN LFS Emp'!H$6),"n/a")</f>
        <v>0.57483065792510879</v>
      </c>
      <c r="I172" s="65">
        <f>IFERROR(('Tor Emp Adj'!I172/'Tor Emp Adj'!I$6)/('CAN LFS Emp'!I172/'CAN LFS Emp'!I$6),"n/a")</f>
        <v>0.57215204069212311</v>
      </c>
      <c r="J172" s="65">
        <f>IFERROR(('Tor Emp Adj'!J172/'Tor Emp Adj'!J$6)/('CAN LFS Emp'!J172/'CAN LFS Emp'!J$6),"n/a")</f>
        <v>0.66562270961814751</v>
      </c>
      <c r="K172" s="65">
        <f>IFERROR(('Tor Emp Adj'!K172/'Tor Emp Adj'!K$6)/('CAN LFS Emp'!K172/'CAN LFS Emp'!K$6),"n/a")</f>
        <v>0.69114329349693948</v>
      </c>
      <c r="L172" s="65">
        <f>IFERROR(('Tor Emp Adj'!L172/'Tor Emp Adj'!L$6)/('CAN LFS Emp'!L172/'CAN LFS Emp'!L$6),"n/a")</f>
        <v>0.68615860085419411</v>
      </c>
      <c r="M172" s="21">
        <f>IFERROR(('Tor Emp Adj'!M172/'Tor Emp Adj'!M$6)/('CAN LFS Emp'!M172/'CAN LFS Emp'!M$6),"n/a")</f>
        <v>0.78956692840714371</v>
      </c>
      <c r="N172" s="21">
        <f>IFERROR(('Tor Emp Adj'!N172/'Tor Emp Adj'!N$6)/('CAN LFS Emp'!N172/'CAN LFS Emp'!N$6),"n/a")</f>
        <v>0.56938190245921672</v>
      </c>
      <c r="O172" s="21">
        <f>IFERROR(('Tor Emp Adj'!O172/'Tor Emp Adj'!O$6)/('CAN LFS Emp'!O172/'CAN LFS Emp'!O$6),"n/a")</f>
        <v>0.59401509157163668</v>
      </c>
      <c r="P172" s="21">
        <f>IFERROR(('Tor Emp Adj'!P172/'Tor Emp Adj'!P$6)/('CAN LFS Emp'!P172/'CAN LFS Emp'!P$6),"n/a")</f>
        <v>0.56353867303043892</v>
      </c>
      <c r="Q172" s="21">
        <f>IFERROR(('Tor Emp Adj'!Q172/'Tor Emp Adj'!Q$6)/('CAN LFS Emp'!Q172/'CAN LFS Emp'!Q$6),"n/a")</f>
        <v>0.50461999232599519</v>
      </c>
      <c r="R172" s="21">
        <f>IFERROR(('Tor Emp Adj'!R172/'Tor Emp Adj'!R$6)/('CAN LFS Emp'!R172/'CAN LFS Emp'!R$6),"n/a")</f>
        <v>0.4551400301525817</v>
      </c>
      <c r="S172" s="21">
        <f>IFERROR(('Tor Emp Adj'!S172/'Tor Emp Adj'!S$6)/('CAN LFS Emp'!S172/'CAN LFS Emp'!S$6),"n/a")</f>
        <v>0.517198182905376</v>
      </c>
      <c r="T172" s="21">
        <f>IFERROR(('Tor Emp Adj'!T172/'Tor Emp Adj'!T$6)/('CAN LFS Emp'!T172/'CAN LFS Emp'!T$6),"n/a")</f>
        <v>0.36803460079563294</v>
      </c>
      <c r="U172" s="21">
        <f>IFERROR(('Tor Emp Adj'!U172/'Tor Emp Adj'!U$6)/('CAN LFS Emp'!U172/'CAN LFS Emp'!U$6),"n/a")</f>
        <v>0.41742769378184647</v>
      </c>
      <c r="V172" s="21">
        <f>IFERROR(('Tor Emp Adj'!V172/'Tor Emp Adj'!V$6)/('CAN LFS Emp'!V172/'CAN LFS Emp'!V$6),"n/a")</f>
        <v>0.42887038782540116</v>
      </c>
      <c r="W172" s="21">
        <f>IFERROR(('Tor Emp Adj'!W172/'Tor Emp Adj'!W$6)/('CAN LFS Emp'!W172/'CAN LFS Emp'!W$6),"n/a")</f>
        <v>0.54210364359547103</v>
      </c>
      <c r="X172" s="21">
        <f>IFERROR(('Tor Emp Adj'!X172/'Tor Emp Adj'!X$6)/('CAN LFS Emp'!X172/'CAN LFS Emp'!X$6),"n/a")</f>
        <v>0.51687317155490264</v>
      </c>
      <c r="Y172" s="21">
        <f>IFERROR(('Tor Emp Adj'!Y172/'Tor Emp Adj'!Y$6)/('CAN LFS Emp'!Y172/'CAN LFS Emp'!Y$6),"n/a")</f>
        <v>0.47801570754690204</v>
      </c>
    </row>
    <row r="173" spans="1:25" x14ac:dyDescent="0.25">
      <c r="A173" s="7" t="s">
        <v>166</v>
      </c>
      <c r="B173" s="7"/>
      <c r="C173" s="14">
        <v>8111</v>
      </c>
      <c r="D173" s="65">
        <f>IFERROR(('Tor Emp Adj'!D173/'Tor Emp Adj'!D$6)/('CAN LFS Emp'!D173/'CAN LFS Emp'!D$6),"n/a")</f>
        <v>0.71780815185586844</v>
      </c>
      <c r="E173" s="65">
        <f>IFERROR(('Tor Emp Adj'!E173/'Tor Emp Adj'!E$6)/('CAN LFS Emp'!E173/'CAN LFS Emp'!E$6),"n/a")</f>
        <v>0.73874516830952519</v>
      </c>
      <c r="F173" s="65">
        <f>IFERROR(('Tor Emp Adj'!F173/'Tor Emp Adj'!F$6)/('CAN LFS Emp'!F173/'CAN LFS Emp'!F$6),"n/a")</f>
        <v>0.8791613557072272</v>
      </c>
      <c r="G173" s="65">
        <f>IFERROR(('Tor Emp Adj'!G173/'Tor Emp Adj'!G$6)/('CAN LFS Emp'!G173/'CAN LFS Emp'!G$6),"n/a")</f>
        <v>0.45733807163383583</v>
      </c>
      <c r="H173" s="65">
        <f>IFERROR(('Tor Emp Adj'!H173/'Tor Emp Adj'!H$6)/('CAN LFS Emp'!H173/'CAN LFS Emp'!H$6),"n/a")</f>
        <v>0.57337595165984834</v>
      </c>
      <c r="I173" s="65">
        <f>IFERROR(('Tor Emp Adj'!I173/'Tor Emp Adj'!I$6)/('CAN LFS Emp'!I173/'CAN LFS Emp'!I$6),"n/a")</f>
        <v>0.54467901178566391</v>
      </c>
      <c r="J173" s="65">
        <f>IFERROR(('Tor Emp Adj'!J173/'Tor Emp Adj'!J$6)/('CAN LFS Emp'!J173/'CAN LFS Emp'!J$6),"n/a")</f>
        <v>0.69814250859307247</v>
      </c>
      <c r="K173" s="65">
        <f>IFERROR(('Tor Emp Adj'!K173/'Tor Emp Adj'!K$6)/('CAN LFS Emp'!K173/'CAN LFS Emp'!K$6),"n/a")</f>
        <v>0.72157006931852352</v>
      </c>
      <c r="L173" s="65">
        <f>IFERROR(('Tor Emp Adj'!L173/'Tor Emp Adj'!L$6)/('CAN LFS Emp'!L173/'CAN LFS Emp'!L$6),"n/a")</f>
        <v>0.74254636972755395</v>
      </c>
      <c r="M173" s="21">
        <f>IFERROR(('Tor Emp Adj'!M173/'Tor Emp Adj'!M$6)/('CAN LFS Emp'!M173/'CAN LFS Emp'!M$6),"n/a")</f>
        <v>0.90265666438688408</v>
      </c>
      <c r="N173" s="21">
        <f>IFERROR(('Tor Emp Adj'!N173/'Tor Emp Adj'!N$6)/('CAN LFS Emp'!N173/'CAN LFS Emp'!N$6),"n/a")</f>
        <v>0.56842025555289599</v>
      </c>
      <c r="O173" s="21">
        <f>IFERROR(('Tor Emp Adj'!O173/'Tor Emp Adj'!O$6)/('CAN LFS Emp'!O173/'CAN LFS Emp'!O$6),"n/a")</f>
        <v>0.4168780086624832</v>
      </c>
      <c r="P173" s="21">
        <f>IFERROR(('Tor Emp Adj'!P173/'Tor Emp Adj'!P$6)/('CAN LFS Emp'!P173/'CAN LFS Emp'!P$6),"n/a")</f>
        <v>0.67598260355816164</v>
      </c>
      <c r="Q173" s="21">
        <f>IFERROR(('Tor Emp Adj'!Q173/'Tor Emp Adj'!Q$6)/('CAN LFS Emp'!Q173/'CAN LFS Emp'!Q$6),"n/a")</f>
        <v>0.54063386267242086</v>
      </c>
      <c r="R173" s="21">
        <f>IFERROR(('Tor Emp Adj'!R173/'Tor Emp Adj'!R$6)/('CAN LFS Emp'!R173/'CAN LFS Emp'!R$6),"n/a")</f>
        <v>0.39702790248126524</v>
      </c>
      <c r="S173" s="21">
        <f>IFERROR(('Tor Emp Adj'!S173/'Tor Emp Adj'!S$6)/('CAN LFS Emp'!S173/'CAN LFS Emp'!S$6),"n/a")</f>
        <v>0.56445050999700686</v>
      </c>
      <c r="T173" s="21">
        <f>IFERROR(('Tor Emp Adj'!T173/'Tor Emp Adj'!T$6)/('CAN LFS Emp'!T173/'CAN LFS Emp'!T$6),"n/a")</f>
        <v>0.35154432192718926</v>
      </c>
      <c r="U173" s="21">
        <f>IFERROR(('Tor Emp Adj'!U173/'Tor Emp Adj'!U$6)/('CAN LFS Emp'!U173/'CAN LFS Emp'!U$6),"n/a")</f>
        <v>0.40522025408001811</v>
      </c>
      <c r="V173" s="21">
        <f>IFERROR(('Tor Emp Adj'!V173/'Tor Emp Adj'!V$6)/('CAN LFS Emp'!V173/'CAN LFS Emp'!V$6),"n/a")</f>
        <v>0.3971801556154676</v>
      </c>
      <c r="W173" s="21">
        <f>IFERROR(('Tor Emp Adj'!W173/'Tor Emp Adj'!W$6)/('CAN LFS Emp'!W173/'CAN LFS Emp'!W$6),"n/a")</f>
        <v>0.52711368114620261</v>
      </c>
      <c r="X173" s="21">
        <f>IFERROR(('Tor Emp Adj'!X173/'Tor Emp Adj'!X$6)/('CAN LFS Emp'!X173/'CAN LFS Emp'!X$6),"n/a")</f>
        <v>0.59937513893126015</v>
      </c>
      <c r="Y173" s="21">
        <f>IFERROR(('Tor Emp Adj'!Y173/'Tor Emp Adj'!Y$6)/('CAN LFS Emp'!Y173/'CAN LFS Emp'!Y$6),"n/a")</f>
        <v>0.47312647248116607</v>
      </c>
    </row>
    <row r="174" spans="1:25" x14ac:dyDescent="0.25">
      <c r="A174" s="7" t="s">
        <v>167</v>
      </c>
      <c r="B174" s="7"/>
      <c r="C174" s="14" t="s">
        <v>209</v>
      </c>
      <c r="D174" s="65">
        <f>IFERROR(('Tor Emp Adj'!D174/'Tor Emp Adj'!D$6)/('CAN LFS Emp'!D174/'CAN LFS Emp'!D$6),"n/a")</f>
        <v>0.68088592934643566</v>
      </c>
      <c r="E174" s="65">
        <f>IFERROR(('Tor Emp Adj'!E174/'Tor Emp Adj'!E$6)/('CAN LFS Emp'!E174/'CAN LFS Emp'!E$6),"n/a")</f>
        <v>0.68420580664570319</v>
      </c>
      <c r="F174" s="65">
        <f>IFERROR(('Tor Emp Adj'!F174/'Tor Emp Adj'!F$6)/('CAN LFS Emp'!F174/'CAN LFS Emp'!F$6),"n/a")</f>
        <v>0.64726832240850007</v>
      </c>
      <c r="G174" s="65">
        <f>IFERROR(('Tor Emp Adj'!G174/'Tor Emp Adj'!G$6)/('CAN LFS Emp'!G174/'CAN LFS Emp'!G$6),"n/a")</f>
        <v>0.71471536646660694</v>
      </c>
      <c r="H174" s="65">
        <f>IFERROR(('Tor Emp Adj'!H174/'Tor Emp Adj'!H$6)/('CAN LFS Emp'!H174/'CAN LFS Emp'!H$6),"n/a")</f>
        <v>0.50824449596791921</v>
      </c>
      <c r="I174" s="65">
        <f>IFERROR(('Tor Emp Adj'!I174/'Tor Emp Adj'!I$6)/('CAN LFS Emp'!I174/'CAN LFS Emp'!I$6),"n/a")</f>
        <v>0.45786785647591083</v>
      </c>
      <c r="J174" s="65">
        <f>IFERROR(('Tor Emp Adj'!J174/'Tor Emp Adj'!J$6)/('CAN LFS Emp'!J174/'CAN LFS Emp'!J$6),"n/a")</f>
        <v>0.49087512394854971</v>
      </c>
      <c r="K174" s="65">
        <f>IFERROR(('Tor Emp Adj'!K174/'Tor Emp Adj'!K$6)/('CAN LFS Emp'!K174/'CAN LFS Emp'!K$6),"n/a")</f>
        <v>0.65399160205093576</v>
      </c>
      <c r="L174" s="65">
        <f>IFERROR(('Tor Emp Adj'!L174/'Tor Emp Adj'!L$6)/('CAN LFS Emp'!L174/'CAN LFS Emp'!L$6),"n/a")</f>
        <v>0.58843909936767536</v>
      </c>
      <c r="M174" s="21">
        <f>IFERROR(('Tor Emp Adj'!M174/'Tor Emp Adj'!M$6)/('CAN LFS Emp'!M174/'CAN LFS Emp'!M$6),"n/a")</f>
        <v>0.53830004692711131</v>
      </c>
      <c r="N174" s="21">
        <f>IFERROR(('Tor Emp Adj'!N174/'Tor Emp Adj'!N$6)/('CAN LFS Emp'!N174/'CAN LFS Emp'!N$6),"n/a")</f>
        <v>0.53364310874356047</v>
      </c>
      <c r="O174" s="21">
        <f>IFERROR(('Tor Emp Adj'!O174/'Tor Emp Adj'!O$6)/('CAN LFS Emp'!O174/'CAN LFS Emp'!O$6),"n/a")</f>
        <v>0.68538419059997113</v>
      </c>
      <c r="P174" s="21">
        <f>IFERROR(('Tor Emp Adj'!P174/'Tor Emp Adj'!P$6)/('CAN LFS Emp'!P174/'CAN LFS Emp'!P$6),"n/a")</f>
        <v>0.34200038254950543</v>
      </c>
      <c r="Q174" s="21">
        <f>IFERROR(('Tor Emp Adj'!Q174/'Tor Emp Adj'!Q$6)/('CAN LFS Emp'!Q174/'CAN LFS Emp'!Q$6),"n/a")</f>
        <v>0.33241468639636079</v>
      </c>
      <c r="R174" s="21">
        <f>IFERROR(('Tor Emp Adj'!R174/'Tor Emp Adj'!R$6)/('CAN LFS Emp'!R174/'CAN LFS Emp'!R$6),"n/a")</f>
        <v>0.38803139171111722</v>
      </c>
      <c r="S174" s="21">
        <f>IFERROR(('Tor Emp Adj'!S174/'Tor Emp Adj'!S$6)/('CAN LFS Emp'!S174/'CAN LFS Emp'!S$6),"n/a")</f>
        <v>0.35777442652943336</v>
      </c>
      <c r="T174" s="21">
        <f>IFERROR(('Tor Emp Adj'!T174/'Tor Emp Adj'!T$6)/('CAN LFS Emp'!T174/'CAN LFS Emp'!T$6),"n/a")</f>
        <v>0.27909798881101705</v>
      </c>
      <c r="U174" s="21">
        <f>IFERROR(('Tor Emp Adj'!U174/'Tor Emp Adj'!U$6)/('CAN LFS Emp'!U174/'CAN LFS Emp'!U$6),"n/a")</f>
        <v>0.32109170362235839</v>
      </c>
      <c r="V174" s="21">
        <f>IFERROR(('Tor Emp Adj'!V174/'Tor Emp Adj'!V$6)/('CAN LFS Emp'!V174/'CAN LFS Emp'!V$6),"n/a")</f>
        <v>0.32974554799598216</v>
      </c>
      <c r="W174" s="21">
        <f>IFERROR(('Tor Emp Adj'!W174/'Tor Emp Adj'!W$6)/('CAN LFS Emp'!W174/'CAN LFS Emp'!W$6),"n/a")</f>
        <v>0.41017465857896257</v>
      </c>
      <c r="X174" s="21">
        <f>IFERROR(('Tor Emp Adj'!X174/'Tor Emp Adj'!X$6)/('CAN LFS Emp'!X174/'CAN LFS Emp'!X$6),"n/a")</f>
        <v>0.1972357997669984</v>
      </c>
      <c r="Y174" s="21">
        <f>IFERROR(('Tor Emp Adj'!Y174/'Tor Emp Adj'!Y$6)/('CAN LFS Emp'!Y174/'CAN LFS Emp'!Y$6),"n/a")</f>
        <v>0.23105078163703885</v>
      </c>
    </row>
    <row r="175" spans="1:25" x14ac:dyDescent="0.25">
      <c r="A175" s="6" t="s">
        <v>168</v>
      </c>
      <c r="B175" s="6"/>
      <c r="C175" s="14">
        <v>812</v>
      </c>
      <c r="D175" s="65">
        <f>IFERROR(('Tor Emp Adj'!D175/'Tor Emp Adj'!D$6)/('CAN LFS Emp'!D175/'CAN LFS Emp'!D$6),"n/a")</f>
        <v>0.96561672712284319</v>
      </c>
      <c r="E175" s="65">
        <f>IFERROR(('Tor Emp Adj'!E175/'Tor Emp Adj'!E$6)/('CAN LFS Emp'!E175/'CAN LFS Emp'!E$6),"n/a")</f>
        <v>0.91984844481205097</v>
      </c>
      <c r="F175" s="65">
        <f>IFERROR(('Tor Emp Adj'!F175/'Tor Emp Adj'!F$6)/('CAN LFS Emp'!F175/'CAN LFS Emp'!F$6),"n/a")</f>
        <v>0.75929902335786914</v>
      </c>
      <c r="G175" s="65">
        <f>IFERROR(('Tor Emp Adj'!G175/'Tor Emp Adj'!G$6)/('CAN LFS Emp'!G175/'CAN LFS Emp'!G$6),"n/a")</f>
        <v>0.6999848892979923</v>
      </c>
      <c r="H175" s="65">
        <f>IFERROR(('Tor Emp Adj'!H175/'Tor Emp Adj'!H$6)/('CAN LFS Emp'!H175/'CAN LFS Emp'!H$6),"n/a")</f>
        <v>0.7571787334073119</v>
      </c>
      <c r="I175" s="65">
        <f>IFERROR(('Tor Emp Adj'!I175/'Tor Emp Adj'!I$6)/('CAN LFS Emp'!I175/'CAN LFS Emp'!I$6),"n/a")</f>
        <v>0.94412177891038584</v>
      </c>
      <c r="J175" s="65">
        <f>IFERROR(('Tor Emp Adj'!J175/'Tor Emp Adj'!J$6)/('CAN LFS Emp'!J175/'CAN LFS Emp'!J$6),"n/a")</f>
        <v>1.2302055251605872</v>
      </c>
      <c r="K175" s="65">
        <f>IFERROR(('Tor Emp Adj'!K175/'Tor Emp Adj'!K$6)/('CAN LFS Emp'!K175/'CAN LFS Emp'!K$6),"n/a")</f>
        <v>0.94147128904772592</v>
      </c>
      <c r="L175" s="65">
        <f>IFERROR(('Tor Emp Adj'!L175/'Tor Emp Adj'!L$6)/('CAN LFS Emp'!L175/'CAN LFS Emp'!L$6),"n/a")</f>
        <v>0.96391634719254771</v>
      </c>
      <c r="M175" s="21">
        <f>IFERROR(('Tor Emp Adj'!M175/'Tor Emp Adj'!M$6)/('CAN LFS Emp'!M175/'CAN LFS Emp'!M$6),"n/a")</f>
        <v>1.1270910350222836</v>
      </c>
      <c r="N175" s="21">
        <f>IFERROR(('Tor Emp Adj'!N175/'Tor Emp Adj'!N$6)/('CAN LFS Emp'!N175/'CAN LFS Emp'!N$6),"n/a")</f>
        <v>1.014755266369779</v>
      </c>
      <c r="O175" s="21">
        <f>IFERROR(('Tor Emp Adj'!O175/'Tor Emp Adj'!O$6)/('CAN LFS Emp'!O175/'CAN LFS Emp'!O$6),"n/a")</f>
        <v>0.97126525466980773</v>
      </c>
      <c r="P175" s="21">
        <f>IFERROR(('Tor Emp Adj'!P175/'Tor Emp Adj'!P$6)/('CAN LFS Emp'!P175/'CAN LFS Emp'!P$6),"n/a")</f>
        <v>0.95339114156112692</v>
      </c>
      <c r="Q175" s="21">
        <f>IFERROR(('Tor Emp Adj'!Q175/'Tor Emp Adj'!Q$6)/('CAN LFS Emp'!Q175/'CAN LFS Emp'!Q$6),"n/a")</f>
        <v>0.9348553637733249</v>
      </c>
      <c r="R175" s="21">
        <f>IFERROR(('Tor Emp Adj'!R175/'Tor Emp Adj'!R$6)/('CAN LFS Emp'!R175/'CAN LFS Emp'!R$6),"n/a")</f>
        <v>0.80228725609619833</v>
      </c>
      <c r="S175" s="21">
        <f>IFERROR(('Tor Emp Adj'!S175/'Tor Emp Adj'!S$6)/('CAN LFS Emp'!S175/'CAN LFS Emp'!S$6),"n/a")</f>
        <v>0.98686434687649927</v>
      </c>
      <c r="T175" s="21">
        <f>IFERROR(('Tor Emp Adj'!T175/'Tor Emp Adj'!T$6)/('CAN LFS Emp'!T175/'CAN LFS Emp'!T$6),"n/a")</f>
        <v>1.1106795389236195</v>
      </c>
      <c r="U175" s="21">
        <f>IFERROR(('Tor Emp Adj'!U175/'Tor Emp Adj'!U$6)/('CAN LFS Emp'!U175/'CAN LFS Emp'!U$6),"n/a")</f>
        <v>0.87747198222154721</v>
      </c>
      <c r="V175" s="21">
        <f>IFERROR(('Tor Emp Adj'!V175/'Tor Emp Adj'!V$6)/('CAN LFS Emp'!V175/'CAN LFS Emp'!V$6),"n/a")</f>
        <v>0.82820352832317023</v>
      </c>
      <c r="W175" s="21">
        <f>IFERROR(('Tor Emp Adj'!W175/'Tor Emp Adj'!W$6)/('CAN LFS Emp'!W175/'CAN LFS Emp'!W$6),"n/a")</f>
        <v>0.89475057746142272</v>
      </c>
      <c r="X175" s="21">
        <f>IFERROR(('Tor Emp Adj'!X175/'Tor Emp Adj'!X$6)/('CAN LFS Emp'!X175/'CAN LFS Emp'!X$6),"n/a")</f>
        <v>0.78290372614038795</v>
      </c>
      <c r="Y175" s="21">
        <f>IFERROR(('Tor Emp Adj'!Y175/'Tor Emp Adj'!Y$6)/('CAN LFS Emp'!Y175/'CAN LFS Emp'!Y$6),"n/a")</f>
        <v>0.79642479647112752</v>
      </c>
    </row>
    <row r="176" spans="1:25" x14ac:dyDescent="0.25">
      <c r="A176" s="6" t="s">
        <v>169</v>
      </c>
      <c r="B176" s="6"/>
      <c r="C176" s="14">
        <v>813</v>
      </c>
      <c r="D176" s="65">
        <f>IFERROR(('Tor Emp Adj'!D176/'Tor Emp Adj'!D$6)/('CAN LFS Emp'!D176/'CAN LFS Emp'!D$6),"n/a")</f>
        <v>1.1850589952812725</v>
      </c>
      <c r="E176" s="65">
        <f>IFERROR(('Tor Emp Adj'!E176/'Tor Emp Adj'!E$6)/('CAN LFS Emp'!E176/'CAN LFS Emp'!E$6),"n/a")</f>
        <v>1.0508901773637358</v>
      </c>
      <c r="F176" s="65">
        <f>IFERROR(('Tor Emp Adj'!F176/'Tor Emp Adj'!F$6)/('CAN LFS Emp'!F176/'CAN LFS Emp'!F$6),"n/a")</f>
        <v>1.0462017218831519</v>
      </c>
      <c r="G176" s="65">
        <f>IFERROR(('Tor Emp Adj'!G176/'Tor Emp Adj'!G$6)/('CAN LFS Emp'!G176/'CAN LFS Emp'!G$6),"n/a")</f>
        <v>1.1369793953410428</v>
      </c>
      <c r="H176" s="65">
        <f>IFERROR(('Tor Emp Adj'!H176/'Tor Emp Adj'!H$6)/('CAN LFS Emp'!H176/'CAN LFS Emp'!H$6),"n/a")</f>
        <v>1.1642211549034287</v>
      </c>
      <c r="I176" s="65">
        <f>IFERROR(('Tor Emp Adj'!I176/'Tor Emp Adj'!I$6)/('CAN LFS Emp'!I176/'CAN LFS Emp'!I$6),"n/a")</f>
        <v>0.70028307869821105</v>
      </c>
      <c r="J176" s="65">
        <f>IFERROR(('Tor Emp Adj'!J176/'Tor Emp Adj'!J$6)/('CAN LFS Emp'!J176/'CAN LFS Emp'!J$6),"n/a")</f>
        <v>1.1601434227133065</v>
      </c>
      <c r="K176" s="65">
        <f>IFERROR(('Tor Emp Adj'!K176/'Tor Emp Adj'!K$6)/('CAN LFS Emp'!K176/'CAN LFS Emp'!K$6),"n/a")</f>
        <v>1.3688654552887243</v>
      </c>
      <c r="L176" s="65">
        <f>IFERROR(('Tor Emp Adj'!L176/'Tor Emp Adj'!L$6)/('CAN LFS Emp'!L176/'CAN LFS Emp'!L$6),"n/a")</f>
        <v>1.4485758046716573</v>
      </c>
      <c r="M176" s="21">
        <f>IFERROR(('Tor Emp Adj'!M176/'Tor Emp Adj'!M$6)/('CAN LFS Emp'!M176/'CAN LFS Emp'!M$6),"n/a")</f>
        <v>1.4507838777080098</v>
      </c>
      <c r="N176" s="21">
        <f>IFERROR(('Tor Emp Adj'!N176/'Tor Emp Adj'!N$6)/('CAN LFS Emp'!N176/'CAN LFS Emp'!N$6),"n/a")</f>
        <v>1.455599617108629</v>
      </c>
      <c r="O176" s="21">
        <f>IFERROR(('Tor Emp Adj'!O176/'Tor Emp Adj'!O$6)/('CAN LFS Emp'!O176/'CAN LFS Emp'!O$6),"n/a")</f>
        <v>1.2901492532145529</v>
      </c>
      <c r="P176" s="21">
        <f>IFERROR(('Tor Emp Adj'!P176/'Tor Emp Adj'!P$6)/('CAN LFS Emp'!P176/'CAN LFS Emp'!P$6),"n/a")</f>
        <v>1.6903984297751924</v>
      </c>
      <c r="Q176" s="21">
        <f>IFERROR(('Tor Emp Adj'!Q176/'Tor Emp Adj'!Q$6)/('CAN LFS Emp'!Q176/'CAN LFS Emp'!Q$6),"n/a")</f>
        <v>1.3110397225025932</v>
      </c>
      <c r="R176" s="21">
        <f>IFERROR(('Tor Emp Adj'!R176/'Tor Emp Adj'!R$6)/('CAN LFS Emp'!R176/'CAN LFS Emp'!R$6),"n/a")</f>
        <v>1.5501108243434936</v>
      </c>
      <c r="S176" s="21">
        <f>IFERROR(('Tor Emp Adj'!S176/'Tor Emp Adj'!S$6)/('CAN LFS Emp'!S176/'CAN LFS Emp'!S$6),"n/a")</f>
        <v>1.7265473236990747</v>
      </c>
      <c r="T176" s="21">
        <f>IFERROR(('Tor Emp Adj'!T176/'Tor Emp Adj'!T$6)/('CAN LFS Emp'!T176/'CAN LFS Emp'!T$6),"n/a")</f>
        <v>1.4884488168997481</v>
      </c>
      <c r="U176" s="21">
        <f>IFERROR(('Tor Emp Adj'!U176/'Tor Emp Adj'!U$6)/('CAN LFS Emp'!U176/'CAN LFS Emp'!U$6),"n/a")</f>
        <v>1.5212107224233062</v>
      </c>
      <c r="V176" s="21">
        <f>IFERROR(('Tor Emp Adj'!V176/'Tor Emp Adj'!V$6)/('CAN LFS Emp'!V176/'CAN LFS Emp'!V$6),"n/a")</f>
        <v>1.7176915674367459</v>
      </c>
      <c r="W176" s="21">
        <f>IFERROR(('Tor Emp Adj'!W176/'Tor Emp Adj'!W$6)/('CAN LFS Emp'!W176/'CAN LFS Emp'!W$6),"n/a")</f>
        <v>1.4801788111887351</v>
      </c>
      <c r="X176" s="21">
        <f>IFERROR(('Tor Emp Adj'!X176/'Tor Emp Adj'!X$6)/('CAN LFS Emp'!X176/'CAN LFS Emp'!X$6),"n/a")</f>
        <v>1.3314048007400539</v>
      </c>
      <c r="Y176" s="21">
        <f>IFERROR(('Tor Emp Adj'!Y176/'Tor Emp Adj'!Y$6)/('CAN LFS Emp'!Y176/'CAN LFS Emp'!Y$6),"n/a")</f>
        <v>1.3952926185154664</v>
      </c>
    </row>
    <row r="177" spans="1:25" x14ac:dyDescent="0.25">
      <c r="A177" s="6" t="s">
        <v>170</v>
      </c>
      <c r="B177" s="6"/>
      <c r="C177" s="14">
        <v>814</v>
      </c>
      <c r="D177" s="65">
        <f>IFERROR(('Tor Emp Adj'!D177/'Tor Emp Adj'!D$6)/('CAN LFS Emp'!D177/'CAN LFS Emp'!D$6),"n/a")</f>
        <v>0.96327844585960598</v>
      </c>
      <c r="E177" s="65">
        <f>IFERROR(('Tor Emp Adj'!E177/'Tor Emp Adj'!E$6)/('CAN LFS Emp'!E177/'CAN LFS Emp'!E$6),"n/a")</f>
        <v>1.070059120071851</v>
      </c>
      <c r="F177" s="65">
        <f>IFERROR(('Tor Emp Adj'!F177/'Tor Emp Adj'!F$6)/('CAN LFS Emp'!F177/'CAN LFS Emp'!F$6),"n/a")</f>
        <v>0.97637404999109056</v>
      </c>
      <c r="G177" s="65">
        <f>IFERROR(('Tor Emp Adj'!G177/'Tor Emp Adj'!G$6)/('CAN LFS Emp'!G177/'CAN LFS Emp'!G$6),"n/a")</f>
        <v>1.3182440937906257</v>
      </c>
      <c r="H177" s="65">
        <f>IFERROR(('Tor Emp Adj'!H177/'Tor Emp Adj'!H$6)/('CAN LFS Emp'!H177/'CAN LFS Emp'!H$6),"n/a")</f>
        <v>1.3331478970056083</v>
      </c>
      <c r="I177" s="65">
        <f>IFERROR(('Tor Emp Adj'!I177/'Tor Emp Adj'!I$6)/('CAN LFS Emp'!I177/'CAN LFS Emp'!I$6),"n/a")</f>
        <v>1.2284973000516215</v>
      </c>
      <c r="J177" s="65">
        <f>IFERROR(('Tor Emp Adj'!J177/'Tor Emp Adj'!J$6)/('CAN LFS Emp'!J177/'CAN LFS Emp'!J$6),"n/a")</f>
        <v>1.6607802805585641</v>
      </c>
      <c r="K177" s="65">
        <f>IFERROR(('Tor Emp Adj'!K177/'Tor Emp Adj'!K$6)/('CAN LFS Emp'!K177/'CAN LFS Emp'!K$6),"n/a")</f>
        <v>1.8286319788468535</v>
      </c>
      <c r="L177" s="65">
        <f>IFERROR(('Tor Emp Adj'!L177/'Tor Emp Adj'!L$6)/('CAN LFS Emp'!L177/'CAN LFS Emp'!L$6),"n/a")</f>
        <v>1.2546103994785309</v>
      </c>
      <c r="M177" s="21">
        <f>IFERROR(('Tor Emp Adj'!M177/'Tor Emp Adj'!M$6)/('CAN LFS Emp'!M177/'CAN LFS Emp'!M$6),"n/a")</f>
        <v>1.0426142736924453</v>
      </c>
      <c r="N177" s="21">
        <f>IFERROR(('Tor Emp Adj'!N177/'Tor Emp Adj'!N$6)/('CAN LFS Emp'!N177/'CAN LFS Emp'!N$6),"n/a")</f>
        <v>1.513178845443832</v>
      </c>
      <c r="O177" s="21">
        <f>IFERROR(('Tor Emp Adj'!O177/'Tor Emp Adj'!O$6)/('CAN LFS Emp'!O177/'CAN LFS Emp'!O$6),"n/a")</f>
        <v>1.8380568275435951</v>
      </c>
      <c r="P177" s="21">
        <f>IFERROR(('Tor Emp Adj'!P177/'Tor Emp Adj'!P$6)/('CAN LFS Emp'!P177/'CAN LFS Emp'!P$6),"n/a")</f>
        <v>1.3639811284588979</v>
      </c>
      <c r="Q177" s="21">
        <f>IFERROR(('Tor Emp Adj'!Q177/'Tor Emp Adj'!Q$6)/('CAN LFS Emp'!Q177/'CAN LFS Emp'!Q$6),"n/a")</f>
        <v>2.0006496857688738</v>
      </c>
      <c r="R177" s="21">
        <f>IFERROR(('Tor Emp Adj'!R177/'Tor Emp Adj'!R$6)/('CAN LFS Emp'!R177/'CAN LFS Emp'!R$6),"n/a")</f>
        <v>1.5011765296318456</v>
      </c>
      <c r="S177" s="21">
        <f>IFERROR(('Tor Emp Adj'!S177/'Tor Emp Adj'!S$6)/('CAN LFS Emp'!S177/'CAN LFS Emp'!S$6),"n/a")</f>
        <v>1.7998364383073568</v>
      </c>
      <c r="T177" s="21">
        <f>IFERROR(('Tor Emp Adj'!T177/'Tor Emp Adj'!T$6)/('CAN LFS Emp'!T177/'CAN LFS Emp'!T$6),"n/a")</f>
        <v>2.267653869730871</v>
      </c>
      <c r="U177" s="21">
        <f>IFERROR(('Tor Emp Adj'!U177/'Tor Emp Adj'!U$6)/('CAN LFS Emp'!U177/'CAN LFS Emp'!U$6),"n/a")</f>
        <v>1.9951100833990678</v>
      </c>
      <c r="V177" s="21">
        <f>IFERROR(('Tor Emp Adj'!V177/'Tor Emp Adj'!V$6)/('CAN LFS Emp'!V177/'CAN LFS Emp'!V$6),"n/a")</f>
        <v>1.644784087441004</v>
      </c>
      <c r="W177" s="21">
        <f>IFERROR(('Tor Emp Adj'!W177/'Tor Emp Adj'!W$6)/('CAN LFS Emp'!W177/'CAN LFS Emp'!W$6),"n/a")</f>
        <v>2.1143213540130348</v>
      </c>
      <c r="X177" s="21">
        <f>IFERROR(('Tor Emp Adj'!X177/'Tor Emp Adj'!X$6)/('CAN LFS Emp'!X177/'CAN LFS Emp'!X$6),"n/a")</f>
        <v>1.9327488228730001</v>
      </c>
      <c r="Y177" s="21">
        <f>IFERROR(('Tor Emp Adj'!Y177/'Tor Emp Adj'!Y$6)/('CAN LFS Emp'!Y177/'CAN LFS Emp'!Y$6),"n/a")</f>
        <v>2.3962431453783246</v>
      </c>
    </row>
    <row r="178" spans="1:25" x14ac:dyDescent="0.25">
      <c r="A178" s="5" t="s">
        <v>171</v>
      </c>
      <c r="B178" s="5"/>
      <c r="C178" s="13">
        <v>91</v>
      </c>
      <c r="D178" s="64">
        <f>IFERROR(('Tor Emp Adj'!D178/'Tor Emp Adj'!D$6)/('CAN LFS Emp'!D178/'CAN LFS Emp'!D$6),"n/a")</f>
        <v>0.62569221489835691</v>
      </c>
      <c r="E178" s="64">
        <f>IFERROR(('Tor Emp Adj'!E178/'Tor Emp Adj'!E$6)/('CAN LFS Emp'!E178/'CAN LFS Emp'!E$6),"n/a")</f>
        <v>0.63015043608551602</v>
      </c>
      <c r="F178" s="64">
        <f>IFERROR(('Tor Emp Adj'!F178/'Tor Emp Adj'!F$6)/('CAN LFS Emp'!F178/'CAN LFS Emp'!F$6),"n/a")</f>
        <v>0.68205816864635316</v>
      </c>
      <c r="G178" s="64">
        <f>IFERROR(('Tor Emp Adj'!G178/'Tor Emp Adj'!G$6)/('CAN LFS Emp'!G178/'CAN LFS Emp'!G$6),"n/a")</f>
        <v>0.69957422555218918</v>
      </c>
      <c r="H178" s="64">
        <f>IFERROR(('Tor Emp Adj'!H178/'Tor Emp Adj'!H$6)/('CAN LFS Emp'!H178/'CAN LFS Emp'!H$6),"n/a")</f>
        <v>0.52759254005993739</v>
      </c>
      <c r="I178" s="64">
        <f>IFERROR(('Tor Emp Adj'!I178/'Tor Emp Adj'!I$6)/('CAN LFS Emp'!I178/'CAN LFS Emp'!I$6),"n/a")</f>
        <v>0.530144358077005</v>
      </c>
      <c r="J178" s="64">
        <f>IFERROR(('Tor Emp Adj'!J178/'Tor Emp Adj'!J$6)/('CAN LFS Emp'!J178/'CAN LFS Emp'!J$6),"n/a")</f>
        <v>0.67778907114341325</v>
      </c>
      <c r="K178" s="64">
        <f>IFERROR(('Tor Emp Adj'!K178/'Tor Emp Adj'!K$6)/('CAN LFS Emp'!K178/'CAN LFS Emp'!K$6),"n/a")</f>
        <v>0.58883595215866402</v>
      </c>
      <c r="L178" s="64">
        <f>IFERROR(('Tor Emp Adj'!L178/'Tor Emp Adj'!L$6)/('CAN LFS Emp'!L178/'CAN LFS Emp'!L$6),"n/a")</f>
        <v>0.82846365039212533</v>
      </c>
      <c r="M178" s="20">
        <f>IFERROR(('Tor Emp Adj'!M178/'Tor Emp Adj'!M$6)/('CAN LFS Emp'!M178/'CAN LFS Emp'!M$6),"n/a")</f>
        <v>0.82522741566934599</v>
      </c>
      <c r="N178" s="20">
        <f>IFERROR(('Tor Emp Adj'!N178/'Tor Emp Adj'!N$6)/('CAN LFS Emp'!N178/'CAN LFS Emp'!N$6),"n/a")</f>
        <v>0.86939401417143447</v>
      </c>
      <c r="O178" s="20">
        <f>IFERROR(('Tor Emp Adj'!O178/'Tor Emp Adj'!O$6)/('CAN LFS Emp'!O178/'CAN LFS Emp'!O$6),"n/a")</f>
        <v>0.87133456483440108</v>
      </c>
      <c r="P178" s="20">
        <f>IFERROR(('Tor Emp Adj'!P178/'Tor Emp Adj'!P$6)/('CAN LFS Emp'!P178/'CAN LFS Emp'!P$6),"n/a")</f>
        <v>0.7848724539503027</v>
      </c>
      <c r="Q178" s="20">
        <f>IFERROR(('Tor Emp Adj'!Q178/'Tor Emp Adj'!Q$6)/('CAN LFS Emp'!Q178/'CAN LFS Emp'!Q$6),"n/a")</f>
        <v>0.91908437811992383</v>
      </c>
      <c r="R178" s="20">
        <f>IFERROR(('Tor Emp Adj'!R178/'Tor Emp Adj'!R$6)/('CAN LFS Emp'!R178/'CAN LFS Emp'!R$6),"n/a")</f>
        <v>0.85838298351231124</v>
      </c>
      <c r="S178" s="20">
        <f>IFERROR(('Tor Emp Adj'!S178/'Tor Emp Adj'!S$6)/('CAN LFS Emp'!S178/'CAN LFS Emp'!S$6),"n/a")</f>
        <v>0.92065279536228883</v>
      </c>
      <c r="T178" s="20">
        <f>IFERROR(('Tor Emp Adj'!T178/'Tor Emp Adj'!T$6)/('CAN LFS Emp'!T178/'CAN LFS Emp'!T$6),"n/a")</f>
        <v>0.88035551006852564</v>
      </c>
      <c r="U178" s="20">
        <f>IFERROR(('Tor Emp Adj'!U178/'Tor Emp Adj'!U$6)/('CAN LFS Emp'!U178/'CAN LFS Emp'!U$6),"n/a")</f>
        <v>0.80391952737815775</v>
      </c>
      <c r="V178" s="20">
        <f>IFERROR(('Tor Emp Adj'!V178/'Tor Emp Adj'!V$6)/('CAN LFS Emp'!V178/'CAN LFS Emp'!V$6),"n/a")</f>
        <v>0.78776978163642664</v>
      </c>
      <c r="W178" s="20">
        <f>IFERROR(('Tor Emp Adj'!W178/'Tor Emp Adj'!W$6)/('CAN LFS Emp'!W178/'CAN LFS Emp'!W$6),"n/a")</f>
        <v>0.77365215787720953</v>
      </c>
      <c r="X178" s="20">
        <f>IFERROR(('Tor Emp Adj'!X178/'Tor Emp Adj'!X$6)/('CAN LFS Emp'!X178/'CAN LFS Emp'!X$6),"n/a")</f>
        <v>0.87506800706513321</v>
      </c>
      <c r="Y178" s="20">
        <f>IFERROR(('Tor Emp Adj'!Y178/'Tor Emp Adj'!Y$6)/('CAN LFS Emp'!Y178/'CAN LFS Emp'!Y$6),"n/a")</f>
        <v>0.79070207824246463</v>
      </c>
    </row>
    <row r="179" spans="1:25" x14ac:dyDescent="0.25">
      <c r="A179" s="6" t="s">
        <v>172</v>
      </c>
      <c r="B179" s="6"/>
      <c r="C179" s="14">
        <v>911</v>
      </c>
      <c r="D179" s="65">
        <f>IFERROR(('Tor Emp Adj'!D179/'Tor Emp Adj'!D$6)/('CAN LFS Emp'!D179/'CAN LFS Emp'!D$6),"n/a")</f>
        <v>0.41530876159175417</v>
      </c>
      <c r="E179" s="65">
        <f>IFERROR(('Tor Emp Adj'!E179/'Tor Emp Adj'!E$6)/('CAN LFS Emp'!E179/'CAN LFS Emp'!E$6),"n/a")</f>
        <v>0.46876815760211082</v>
      </c>
      <c r="F179" s="65">
        <f>IFERROR(('Tor Emp Adj'!F179/'Tor Emp Adj'!F$6)/('CAN LFS Emp'!F179/'CAN LFS Emp'!F$6),"n/a")</f>
        <v>0.43200746637405002</v>
      </c>
      <c r="G179" s="65">
        <f>IFERROR(('Tor Emp Adj'!G179/'Tor Emp Adj'!G$6)/('CAN LFS Emp'!G179/'CAN LFS Emp'!G$6),"n/a")</f>
        <v>0.44561296164286279</v>
      </c>
      <c r="H179" s="65">
        <f>IFERROR(('Tor Emp Adj'!H179/'Tor Emp Adj'!H$6)/('CAN LFS Emp'!H179/'CAN LFS Emp'!H$6),"n/a")</f>
        <v>0.41225381605905426</v>
      </c>
      <c r="I179" s="65">
        <f>IFERROR(('Tor Emp Adj'!I179/'Tor Emp Adj'!I$6)/('CAN LFS Emp'!I179/'CAN LFS Emp'!I$6),"n/a")</f>
        <v>0.30862812545652718</v>
      </c>
      <c r="J179" s="65">
        <f>IFERROR(('Tor Emp Adj'!J179/'Tor Emp Adj'!J$6)/('CAN LFS Emp'!J179/'CAN LFS Emp'!J$6),"n/a")</f>
        <v>0.41302983564848456</v>
      </c>
      <c r="K179" s="65">
        <f>IFERROR(('Tor Emp Adj'!K179/'Tor Emp Adj'!K$6)/('CAN LFS Emp'!K179/'CAN LFS Emp'!K$6),"n/a")</f>
        <v>0.43415576787327376</v>
      </c>
      <c r="L179" s="65">
        <f>IFERROR(('Tor Emp Adj'!L179/'Tor Emp Adj'!L$6)/('CAN LFS Emp'!L179/'CAN LFS Emp'!L$6),"n/a")</f>
        <v>0.55372425944344439</v>
      </c>
      <c r="M179" s="21">
        <f>IFERROR(('Tor Emp Adj'!M179/'Tor Emp Adj'!M$6)/('CAN LFS Emp'!M179/'CAN LFS Emp'!M$6),"n/a")</f>
        <v>0.41246071506411081</v>
      </c>
      <c r="N179" s="21">
        <f>IFERROR(('Tor Emp Adj'!N179/'Tor Emp Adj'!N$6)/('CAN LFS Emp'!N179/'CAN LFS Emp'!N$6),"n/a")</f>
        <v>0.32532605118060087</v>
      </c>
      <c r="O179" s="21">
        <f>IFERROR(('Tor Emp Adj'!O179/'Tor Emp Adj'!O$6)/('CAN LFS Emp'!O179/'CAN LFS Emp'!O$6),"n/a")</f>
        <v>0.53943914151212224</v>
      </c>
      <c r="P179" s="21">
        <f>IFERROR(('Tor Emp Adj'!P179/'Tor Emp Adj'!P$6)/('CAN LFS Emp'!P179/'CAN LFS Emp'!P$6),"n/a")</f>
        <v>0.51943062440789889</v>
      </c>
      <c r="Q179" s="21">
        <f>IFERROR(('Tor Emp Adj'!Q179/'Tor Emp Adj'!Q$6)/('CAN LFS Emp'!Q179/'CAN LFS Emp'!Q$6),"n/a")</f>
        <v>0.5641916027113546</v>
      </c>
      <c r="R179" s="21">
        <f>IFERROR(('Tor Emp Adj'!R179/'Tor Emp Adj'!R$6)/('CAN LFS Emp'!R179/'CAN LFS Emp'!R$6),"n/a")</f>
        <v>0.43403709219828573</v>
      </c>
      <c r="S179" s="21">
        <f>IFERROR(('Tor Emp Adj'!S179/'Tor Emp Adj'!S$6)/('CAN LFS Emp'!S179/'CAN LFS Emp'!S$6),"n/a")</f>
        <v>0.46519698961501343</v>
      </c>
      <c r="T179" s="21">
        <f>IFERROR(('Tor Emp Adj'!T179/'Tor Emp Adj'!T$6)/('CAN LFS Emp'!T179/'CAN LFS Emp'!T$6),"n/a")</f>
        <v>0.43053107307958061</v>
      </c>
      <c r="U179" s="21">
        <f>IFERROR(('Tor Emp Adj'!U179/'Tor Emp Adj'!U$6)/('CAN LFS Emp'!U179/'CAN LFS Emp'!U$6),"n/a")</f>
        <v>0.43593208876182987</v>
      </c>
      <c r="V179" s="21">
        <f>IFERROR(('Tor Emp Adj'!V179/'Tor Emp Adj'!V$6)/('CAN LFS Emp'!V179/'CAN LFS Emp'!V$6),"n/a")</f>
        <v>0.26818941752258108</v>
      </c>
      <c r="W179" s="21">
        <f>IFERROR(('Tor Emp Adj'!W179/'Tor Emp Adj'!W$6)/('CAN LFS Emp'!W179/'CAN LFS Emp'!W$6),"n/a")</f>
        <v>0.53636980045517002</v>
      </c>
      <c r="X179" s="21">
        <f>IFERROR(('Tor Emp Adj'!X179/'Tor Emp Adj'!X$6)/('CAN LFS Emp'!X179/'CAN LFS Emp'!X$6),"n/a")</f>
        <v>0.5341405454880287</v>
      </c>
      <c r="Y179" s="21">
        <f>IFERROR(('Tor Emp Adj'!Y179/'Tor Emp Adj'!Y$6)/('CAN LFS Emp'!Y179/'CAN LFS Emp'!Y$6),"n/a")</f>
        <v>0.57932857053929476</v>
      </c>
    </row>
    <row r="180" spans="1:25" x14ac:dyDescent="0.25">
      <c r="A180" s="6" t="s">
        <v>173</v>
      </c>
      <c r="B180" s="6"/>
      <c r="C180" s="14">
        <v>912</v>
      </c>
      <c r="D180" s="65">
        <f>IFERROR(('Tor Emp Adj'!D180/'Tor Emp Adj'!D$6)/('CAN LFS Emp'!D180/'CAN LFS Emp'!D$6),"n/a")</f>
        <v>0.72873804426806144</v>
      </c>
      <c r="E180" s="65">
        <f>IFERROR(('Tor Emp Adj'!E180/'Tor Emp Adj'!E$6)/('CAN LFS Emp'!E180/'CAN LFS Emp'!E$6),"n/a")</f>
        <v>0.62551284333349944</v>
      </c>
      <c r="F180" s="65">
        <f>IFERROR(('Tor Emp Adj'!F180/'Tor Emp Adj'!F$6)/('CAN LFS Emp'!F180/'CAN LFS Emp'!F$6),"n/a")</f>
        <v>0.84314321339848797</v>
      </c>
      <c r="G180" s="65">
        <f>IFERROR(('Tor Emp Adj'!G180/'Tor Emp Adj'!G$6)/('CAN LFS Emp'!G180/'CAN LFS Emp'!G$6),"n/a")</f>
        <v>0.92576059017267232</v>
      </c>
      <c r="H180" s="65">
        <f>IFERROR(('Tor Emp Adj'!H180/'Tor Emp Adj'!H$6)/('CAN LFS Emp'!H180/'CAN LFS Emp'!H$6),"n/a")</f>
        <v>0.58072643805185375</v>
      </c>
      <c r="I180" s="65">
        <f>IFERROR(('Tor Emp Adj'!I180/'Tor Emp Adj'!I$6)/('CAN LFS Emp'!I180/'CAN LFS Emp'!I$6),"n/a")</f>
        <v>0.72536654380816346</v>
      </c>
      <c r="J180" s="65">
        <f>IFERROR(('Tor Emp Adj'!J180/'Tor Emp Adj'!J$6)/('CAN LFS Emp'!J180/'CAN LFS Emp'!J$6),"n/a")</f>
        <v>0.94997628169824699</v>
      </c>
      <c r="K180" s="65">
        <f>IFERROR(('Tor Emp Adj'!K180/'Tor Emp Adj'!K$6)/('CAN LFS Emp'!K180/'CAN LFS Emp'!K$6),"n/a")</f>
        <v>0.76483944970962281</v>
      </c>
      <c r="L180" s="65">
        <f>IFERROR(('Tor Emp Adj'!L180/'Tor Emp Adj'!L$6)/('CAN LFS Emp'!L180/'CAN LFS Emp'!L$6),"n/a")</f>
        <v>1.1360886963836807</v>
      </c>
      <c r="M180" s="21">
        <f>IFERROR(('Tor Emp Adj'!M180/'Tor Emp Adj'!M$6)/('CAN LFS Emp'!M180/'CAN LFS Emp'!M$6),"n/a")</f>
        <v>1.0894469703282403</v>
      </c>
      <c r="N180" s="21">
        <f>IFERROR(('Tor Emp Adj'!N180/'Tor Emp Adj'!N$6)/('CAN LFS Emp'!N180/'CAN LFS Emp'!N$6),"n/a")</f>
        <v>1.0741793797348904</v>
      </c>
      <c r="O180" s="21">
        <f>IFERROR(('Tor Emp Adj'!O180/'Tor Emp Adj'!O$6)/('CAN LFS Emp'!O180/'CAN LFS Emp'!O$6),"n/a")</f>
        <v>1.1357638633630736</v>
      </c>
      <c r="P180" s="21">
        <f>IFERROR(('Tor Emp Adj'!P180/'Tor Emp Adj'!P$6)/('CAN LFS Emp'!P180/'CAN LFS Emp'!P$6),"n/a")</f>
        <v>0.85174591464991856</v>
      </c>
      <c r="Q180" s="21">
        <f>IFERROR(('Tor Emp Adj'!Q180/'Tor Emp Adj'!Q$6)/('CAN LFS Emp'!Q180/'CAN LFS Emp'!Q$6),"n/a")</f>
        <v>1.1907356328532266</v>
      </c>
      <c r="R180" s="21">
        <f>IFERROR(('Tor Emp Adj'!R180/'Tor Emp Adj'!R$6)/('CAN LFS Emp'!R180/'CAN LFS Emp'!R$6),"n/a")</f>
        <v>1.3648704482152212</v>
      </c>
      <c r="S180" s="21">
        <f>IFERROR(('Tor Emp Adj'!S180/'Tor Emp Adj'!S$6)/('CAN LFS Emp'!S180/'CAN LFS Emp'!S$6),"n/a")</f>
        <v>1.2923283078343957</v>
      </c>
      <c r="T180" s="21">
        <f>IFERROR(('Tor Emp Adj'!T180/'Tor Emp Adj'!T$6)/('CAN LFS Emp'!T180/'CAN LFS Emp'!T$6),"n/a")</f>
        <v>1.2101404366563238</v>
      </c>
      <c r="U180" s="21">
        <f>IFERROR(('Tor Emp Adj'!U180/'Tor Emp Adj'!U$6)/('CAN LFS Emp'!U180/'CAN LFS Emp'!U$6),"n/a")</f>
        <v>1.2018570418688606</v>
      </c>
      <c r="V180" s="21">
        <f>IFERROR(('Tor Emp Adj'!V180/'Tor Emp Adj'!V$6)/('CAN LFS Emp'!V180/'CAN LFS Emp'!V$6),"n/a")</f>
        <v>1.2317128883841348</v>
      </c>
      <c r="W180" s="21">
        <f>IFERROR(('Tor Emp Adj'!W180/'Tor Emp Adj'!W$6)/('CAN LFS Emp'!W180/'CAN LFS Emp'!W$6),"n/a")</f>
        <v>0.93540667437199254</v>
      </c>
      <c r="X180" s="21">
        <f>IFERROR(('Tor Emp Adj'!X180/'Tor Emp Adj'!X$6)/('CAN LFS Emp'!X180/'CAN LFS Emp'!X$6),"n/a")</f>
        <v>1.0628774644029086</v>
      </c>
      <c r="Y180" s="21">
        <f>IFERROR(('Tor Emp Adj'!Y180/'Tor Emp Adj'!Y$6)/('CAN LFS Emp'!Y180/'CAN LFS Emp'!Y$6),"n/a")</f>
        <v>1.1058329099556494</v>
      </c>
    </row>
    <row r="181" spans="1:25" x14ac:dyDescent="0.25">
      <c r="A181" s="6" t="s">
        <v>174</v>
      </c>
      <c r="B181" s="6"/>
      <c r="C181" s="14">
        <v>913</v>
      </c>
      <c r="D181" s="65">
        <f>IFERROR(('Tor Emp Adj'!D181/'Tor Emp Adj'!D$6)/('CAN LFS Emp'!D181/'CAN LFS Emp'!D$6),"n/a")</f>
        <v>0.73534840047722472</v>
      </c>
      <c r="E181" s="65">
        <f>IFERROR(('Tor Emp Adj'!E181/'Tor Emp Adj'!E$6)/('CAN LFS Emp'!E181/'CAN LFS Emp'!E$6),"n/a")</f>
        <v>0.77102657161197263</v>
      </c>
      <c r="F181" s="65">
        <f>IFERROR(('Tor Emp Adj'!F181/'Tor Emp Adj'!F$6)/('CAN LFS Emp'!F181/'CAN LFS Emp'!F$6),"n/a")</f>
        <v>0.79770700641911052</v>
      </c>
      <c r="G181" s="65">
        <f>IFERROR(('Tor Emp Adj'!G181/'Tor Emp Adj'!G$6)/('CAN LFS Emp'!G181/'CAN LFS Emp'!G$6),"n/a")</f>
        <v>0.78519157012149032</v>
      </c>
      <c r="H181" s="65">
        <f>IFERROR(('Tor Emp Adj'!H181/'Tor Emp Adj'!H$6)/('CAN LFS Emp'!H181/'CAN LFS Emp'!H$6),"n/a")</f>
        <v>0.60282598532352005</v>
      </c>
      <c r="I181" s="65">
        <f>IFERROR(('Tor Emp Adj'!I181/'Tor Emp Adj'!I$6)/('CAN LFS Emp'!I181/'CAN LFS Emp'!I$6),"n/a")</f>
        <v>0.61753242730575197</v>
      </c>
      <c r="J181" s="65">
        <f>IFERROR(('Tor Emp Adj'!J181/'Tor Emp Adj'!J$6)/('CAN LFS Emp'!J181/'CAN LFS Emp'!J$6),"n/a")</f>
        <v>0.76761295483082181</v>
      </c>
      <c r="K181" s="65">
        <f>IFERROR(('Tor Emp Adj'!K181/'Tor Emp Adj'!K$6)/('CAN LFS Emp'!K181/'CAN LFS Emp'!K$6),"n/a")</f>
        <v>0.63018961107596783</v>
      </c>
      <c r="L181" s="65">
        <f>IFERROR(('Tor Emp Adj'!L181/'Tor Emp Adj'!L$6)/('CAN LFS Emp'!L181/'CAN LFS Emp'!L$6),"n/a")</f>
        <v>0.84642447463287618</v>
      </c>
      <c r="M181" s="21">
        <f>IFERROR(('Tor Emp Adj'!M181/'Tor Emp Adj'!M$6)/('CAN LFS Emp'!M181/'CAN LFS Emp'!M$6),"n/a")</f>
        <v>1.0332477871233992</v>
      </c>
      <c r="N181" s="21">
        <f>IFERROR(('Tor Emp Adj'!N181/'Tor Emp Adj'!N$6)/('CAN LFS Emp'!N181/'CAN LFS Emp'!N$6),"n/a")</f>
        <v>1.3824699151336439</v>
      </c>
      <c r="O181" s="21">
        <f>IFERROR(('Tor Emp Adj'!O181/'Tor Emp Adj'!O$6)/('CAN LFS Emp'!O181/'CAN LFS Emp'!O$6),"n/a")</f>
        <v>0.99270175501734303</v>
      </c>
      <c r="P181" s="21">
        <f>IFERROR(('Tor Emp Adj'!P181/'Tor Emp Adj'!P$6)/('CAN LFS Emp'!P181/'CAN LFS Emp'!P$6),"n/a")</f>
        <v>1.0701607181944877</v>
      </c>
      <c r="Q181" s="21">
        <f>IFERROR(('Tor Emp Adj'!Q181/'Tor Emp Adj'!Q$6)/('CAN LFS Emp'!Q181/'CAN LFS Emp'!Q$6),"n/a")</f>
        <v>1.1456055654827941</v>
      </c>
      <c r="R181" s="21">
        <f>IFERROR(('Tor Emp Adj'!R181/'Tor Emp Adj'!R$6)/('CAN LFS Emp'!R181/'CAN LFS Emp'!R$6),"n/a")</f>
        <v>0.87149301115517963</v>
      </c>
      <c r="S181" s="21">
        <f>IFERROR(('Tor Emp Adj'!S181/'Tor Emp Adj'!S$6)/('CAN LFS Emp'!S181/'CAN LFS Emp'!S$6),"n/a")</f>
        <v>1.1377425428429333</v>
      </c>
      <c r="T181" s="21">
        <f>IFERROR(('Tor Emp Adj'!T181/'Tor Emp Adj'!T$6)/('CAN LFS Emp'!T181/'CAN LFS Emp'!T$6),"n/a")</f>
        <v>1.0513551198285618</v>
      </c>
      <c r="U181" s="21">
        <f>IFERROR(('Tor Emp Adj'!U181/'Tor Emp Adj'!U$6)/('CAN LFS Emp'!U181/'CAN LFS Emp'!U$6),"n/a")</f>
        <v>0.80896537121552137</v>
      </c>
      <c r="V181" s="21">
        <f>IFERROR(('Tor Emp Adj'!V181/'Tor Emp Adj'!V$6)/('CAN LFS Emp'!V181/'CAN LFS Emp'!V$6),"n/a")</f>
        <v>0.98684543945614278</v>
      </c>
      <c r="W181" s="21">
        <f>IFERROR(('Tor Emp Adj'!W181/'Tor Emp Adj'!W$6)/('CAN LFS Emp'!W181/'CAN LFS Emp'!W$6),"n/a")</f>
        <v>0.87776900064337637</v>
      </c>
      <c r="X181" s="21">
        <f>IFERROR(('Tor Emp Adj'!X181/'Tor Emp Adj'!X$6)/('CAN LFS Emp'!X181/'CAN LFS Emp'!X$6),"n/a")</f>
        <v>1.1273967091142627</v>
      </c>
      <c r="Y181" s="21">
        <f>IFERROR(('Tor Emp Adj'!Y181/'Tor Emp Adj'!Y$6)/('CAN LFS Emp'!Y181/'CAN LFS Emp'!Y$6),"n/a")</f>
        <v>0.75397641791558634</v>
      </c>
    </row>
    <row r="182" spans="1:25" x14ac:dyDescent="0.25">
      <c r="A182" s="6" t="s">
        <v>175</v>
      </c>
      <c r="B182" s="6"/>
      <c r="C182" s="14" t="s">
        <v>210</v>
      </c>
      <c r="D182" s="65">
        <f>IFERROR(('Tor Emp Adj'!D182/'Tor Emp Adj'!D$6)/('CAN LFS Emp'!D182/'CAN LFS Emp'!D$6),"n/a")</f>
        <v>0</v>
      </c>
      <c r="E182" s="65">
        <f>IFERROR(('Tor Emp Adj'!E182/'Tor Emp Adj'!E$6)/('CAN LFS Emp'!E182/'CAN LFS Emp'!E$6),"n/a")</f>
        <v>0</v>
      </c>
      <c r="F182" s="65">
        <f>IFERROR(('Tor Emp Adj'!F182/'Tor Emp Adj'!F$6)/('CAN LFS Emp'!F182/'CAN LFS Emp'!F$6),"n/a")</f>
        <v>0</v>
      </c>
      <c r="G182" s="65">
        <f>IFERROR(('Tor Emp Adj'!G182/'Tor Emp Adj'!G$6)/('CAN LFS Emp'!G182/'CAN LFS Emp'!G$6),"n/a")</f>
        <v>0</v>
      </c>
      <c r="H182" s="65">
        <f>IFERROR(('Tor Emp Adj'!H182/'Tor Emp Adj'!H$6)/('CAN LFS Emp'!H182/'CAN LFS Emp'!H$6),"n/a")</f>
        <v>0</v>
      </c>
      <c r="I182" s="65">
        <f>IFERROR(('Tor Emp Adj'!I182/'Tor Emp Adj'!I$6)/('CAN LFS Emp'!I182/'CAN LFS Emp'!I$6),"n/a")</f>
        <v>0</v>
      </c>
      <c r="J182" s="65">
        <f>IFERROR(('Tor Emp Adj'!J182/'Tor Emp Adj'!J$6)/('CAN LFS Emp'!J182/'CAN LFS Emp'!J$6),"n/a")</f>
        <v>0</v>
      </c>
      <c r="K182" s="65">
        <f>IFERROR(('Tor Emp Adj'!K182/'Tor Emp Adj'!K$6)/('CAN LFS Emp'!K182/'CAN LFS Emp'!K$6),"n/a")</f>
        <v>0</v>
      </c>
      <c r="L182" s="65">
        <f>IFERROR(('Tor Emp Adj'!L182/'Tor Emp Adj'!L$6)/('CAN LFS Emp'!L182/'CAN LFS Emp'!L$6),"n/a")</f>
        <v>0</v>
      </c>
      <c r="M182" s="21">
        <f>IFERROR(('Tor Emp Adj'!M182/'Tor Emp Adj'!M$6)/('CAN LFS Emp'!M182/'CAN LFS Emp'!M$6),"n/a")</f>
        <v>0</v>
      </c>
      <c r="N182" s="21">
        <f>IFERROR(('Tor Emp Adj'!N182/'Tor Emp Adj'!N$6)/('CAN LFS Emp'!N182/'CAN LFS Emp'!N$6),"n/a")</f>
        <v>0</v>
      </c>
      <c r="O182" s="21">
        <f>IFERROR(('Tor Emp Adj'!O182/'Tor Emp Adj'!O$6)/('CAN LFS Emp'!O182/'CAN LFS Emp'!O$6),"n/a")</f>
        <v>0</v>
      </c>
      <c r="P182" s="21">
        <f>IFERROR(('Tor Emp Adj'!P182/'Tor Emp Adj'!P$6)/('CAN LFS Emp'!P182/'CAN LFS Emp'!P$6),"n/a")</f>
        <v>0</v>
      </c>
      <c r="Q182" s="21">
        <f>IFERROR(('Tor Emp Adj'!Q182/'Tor Emp Adj'!Q$6)/('CAN LFS Emp'!Q182/'CAN LFS Emp'!Q$6),"n/a")</f>
        <v>0</v>
      </c>
      <c r="R182" s="21">
        <f>IFERROR(('Tor Emp Adj'!R182/'Tor Emp Adj'!R$6)/('CAN LFS Emp'!R182/'CAN LFS Emp'!R$6),"n/a")</f>
        <v>0</v>
      </c>
      <c r="S182" s="21">
        <f>IFERROR(('Tor Emp Adj'!S182/'Tor Emp Adj'!S$6)/('CAN LFS Emp'!S182/'CAN LFS Emp'!S$6),"n/a")</f>
        <v>0</v>
      </c>
      <c r="T182" s="21">
        <f>IFERROR(('Tor Emp Adj'!T182/'Tor Emp Adj'!T$6)/('CAN LFS Emp'!T182/'CAN LFS Emp'!T$6),"n/a")</f>
        <v>0</v>
      </c>
      <c r="U182" s="21">
        <f>IFERROR(('Tor Emp Adj'!U182/'Tor Emp Adj'!U$6)/('CAN LFS Emp'!U182/'CAN LFS Emp'!U$6),"n/a")</f>
        <v>0</v>
      </c>
      <c r="V182" s="21">
        <f>IFERROR(('Tor Emp Adj'!V182/'Tor Emp Adj'!V$6)/('CAN LFS Emp'!V182/'CAN LFS Emp'!V$6),"n/a")</f>
        <v>0</v>
      </c>
      <c r="W182" s="21">
        <f>IFERROR(('Tor Emp Adj'!W182/'Tor Emp Adj'!W$6)/('CAN LFS Emp'!W182/'CAN LFS Emp'!W$6),"n/a")</f>
        <v>0</v>
      </c>
      <c r="X182" s="21">
        <f>IFERROR(('Tor Emp Adj'!X182/'Tor Emp Adj'!X$6)/('CAN LFS Emp'!X182/'CAN LFS Emp'!X$6),"n/a")</f>
        <v>0</v>
      </c>
      <c r="Y182" s="21">
        <f>IFERROR(('Tor Emp Adj'!Y182/'Tor Emp Adj'!Y$6)/('CAN LFS Emp'!Y182/'CAN LFS Emp'!Y$6),"n/a")</f>
        <v>0</v>
      </c>
    </row>
    <row r="187" spans="1:25" x14ac:dyDescent="0.25">
      <c r="A187" s="123" t="s">
        <v>532</v>
      </c>
      <c r="B187" s="124"/>
      <c r="C187" s="124"/>
    </row>
    <row r="188" spans="1:25" x14ac:dyDescent="0.25">
      <c r="A188" s="125" t="s">
        <v>380</v>
      </c>
      <c r="B188" s="126"/>
      <c r="C188" s="127" t="s">
        <v>533</v>
      </c>
      <c r="D188" s="128">
        <f>IFERROR(('Tor Emp Adj'!D188/'Tor Emp Adj'!D$6)/('CAN LFS Emp'!D188/'CAN LFS Emp'!D$6),"n/a")</f>
        <v>1.2573118025716665</v>
      </c>
      <c r="E188" s="128">
        <f>IFERROR(('Tor Emp Adj'!E188/'Tor Emp Adj'!E$6)/('CAN LFS Emp'!E188/'CAN LFS Emp'!E$6),"n/a")</f>
        <v>1.2450895001876954</v>
      </c>
      <c r="F188" s="128">
        <f>IFERROR(('Tor Emp Adj'!F188/'Tor Emp Adj'!F$6)/('CAN LFS Emp'!F188/'CAN LFS Emp'!F$6),"n/a")</f>
        <v>0.86716563337317476</v>
      </c>
      <c r="G188" s="128">
        <f>IFERROR(('Tor Emp Adj'!G188/'Tor Emp Adj'!G$6)/('CAN LFS Emp'!G188/'CAN LFS Emp'!G$6),"n/a")</f>
        <v>1.0246732044728875</v>
      </c>
      <c r="H188" s="128">
        <f>IFERROR(('Tor Emp Adj'!H188/'Tor Emp Adj'!H$6)/('CAN LFS Emp'!H188/'CAN LFS Emp'!H$6),"n/a")</f>
        <v>0.59519897854089898</v>
      </c>
      <c r="I188" s="128">
        <f>IFERROR(('Tor Emp Adj'!I188/'Tor Emp Adj'!I$6)/('CAN LFS Emp'!I188/'CAN LFS Emp'!I$6),"n/a")</f>
        <v>0.83446649341512447</v>
      </c>
      <c r="J188" s="128">
        <f>IFERROR(('Tor Emp Adj'!J188/'Tor Emp Adj'!J$6)/('CAN LFS Emp'!J188/'CAN LFS Emp'!J$6),"n/a")</f>
        <v>0.90555932495334224</v>
      </c>
      <c r="K188" s="128">
        <f>IFERROR(('Tor Emp Adj'!K188/'Tor Emp Adj'!K$6)/('CAN LFS Emp'!K188/'CAN LFS Emp'!K$6),"n/a")</f>
        <v>0.56167809670417079</v>
      </c>
      <c r="L188" s="128">
        <f>IFERROR(('Tor Emp Adj'!L188/'Tor Emp Adj'!L$6)/('CAN LFS Emp'!L188/'CAN LFS Emp'!L$6),"n/a")</f>
        <v>0.50797656009045411</v>
      </c>
      <c r="M188" s="128">
        <f>IFERROR(('Tor Emp Adj'!M188/'Tor Emp Adj'!M$6)/('CAN LFS Emp'!M188/'CAN LFS Emp'!M$6),"n/a")</f>
        <v>0.93928488529793386</v>
      </c>
      <c r="N188" s="128">
        <f>IFERROR(('Tor Emp Adj'!N188/'Tor Emp Adj'!N$6)/('CAN LFS Emp'!N188/'CAN LFS Emp'!N$6),"n/a")</f>
        <v>0.92755233288829098</v>
      </c>
      <c r="O188" s="128">
        <f>IFERROR(('Tor Emp Adj'!O188/'Tor Emp Adj'!O$6)/('CAN LFS Emp'!O188/'CAN LFS Emp'!O$6),"n/a")</f>
        <v>0.87899854124715626</v>
      </c>
      <c r="P188" s="128">
        <f>IFERROR(('Tor Emp Adj'!P188/'Tor Emp Adj'!P$6)/('CAN LFS Emp'!P188/'CAN LFS Emp'!P$6),"n/a")</f>
        <v>0.80445369729723681</v>
      </c>
      <c r="Q188" s="128">
        <f>IFERROR(('Tor Emp Adj'!Q188/'Tor Emp Adj'!Q$6)/('CAN LFS Emp'!Q188/'CAN LFS Emp'!Q$6),"n/a")</f>
        <v>0.44778007191400671</v>
      </c>
      <c r="R188" s="128">
        <f>IFERROR(('Tor Emp Adj'!R188/'Tor Emp Adj'!R$6)/('CAN LFS Emp'!R188/'CAN LFS Emp'!R$6),"n/a")</f>
        <v>1.2454891024511929</v>
      </c>
      <c r="S188" s="128">
        <f>IFERROR(('Tor Emp Adj'!S188/'Tor Emp Adj'!S$6)/('CAN LFS Emp'!S188/'CAN LFS Emp'!S$6),"n/a")</f>
        <v>0.58767398307599028</v>
      </c>
      <c r="T188" s="128">
        <f>IFERROR(('Tor Emp Adj'!T188/'Tor Emp Adj'!T$6)/('CAN LFS Emp'!T188/'CAN LFS Emp'!T$6),"n/a")</f>
        <v>0.72652057267415027</v>
      </c>
      <c r="U188" s="128">
        <f>IFERROR(('Tor Emp Adj'!U188/'Tor Emp Adj'!U$6)/('CAN LFS Emp'!U188/'CAN LFS Emp'!U$6),"n/a")</f>
        <v>0.53426658876021083</v>
      </c>
      <c r="V188" s="128">
        <f>IFERROR(('Tor Emp Adj'!V188/'Tor Emp Adj'!V$6)/('CAN LFS Emp'!V188/'CAN LFS Emp'!V$6),"n/a")</f>
        <v>0.66887259534741761</v>
      </c>
      <c r="W188" s="128">
        <f>IFERROR(('Tor Emp Adj'!W188/'Tor Emp Adj'!W$6)/('CAN LFS Emp'!W188/'CAN LFS Emp'!W$6),"n/a")</f>
        <v>1.1446500480809885</v>
      </c>
      <c r="X188" s="128">
        <f>IFERROR(('Tor Emp Adj'!X188/'Tor Emp Adj'!X$6)/('CAN LFS Emp'!X188/'CAN LFS Emp'!X$6),"n/a")</f>
        <v>0.60506444222108891</v>
      </c>
      <c r="Y188" s="128">
        <f>IFERROR(('Tor Emp Adj'!Y188/'Tor Emp Adj'!Y$6)/('CAN LFS Emp'!Y188/'CAN LFS Emp'!Y$6),"n/a")</f>
        <v>0.77387768265508228</v>
      </c>
    </row>
    <row r="189" spans="1:25" x14ac:dyDescent="0.25">
      <c r="A189" s="125" t="s">
        <v>407</v>
      </c>
      <c r="B189" s="126"/>
      <c r="C189" s="127" t="s">
        <v>596</v>
      </c>
      <c r="D189" s="128">
        <f>IFERROR(('Tor Emp Adj'!D189/'Tor Emp Adj'!D$6)/('CAN LFS Emp'!D189/'CAN LFS Emp'!D$6),"n/a")</f>
        <v>2.2491450961839372</v>
      </c>
      <c r="E189" s="128">
        <f>IFERROR(('Tor Emp Adj'!E189/'Tor Emp Adj'!E$6)/('CAN LFS Emp'!E189/'CAN LFS Emp'!E$6),"n/a")</f>
        <v>2.1624387553085125</v>
      </c>
      <c r="F189" s="128">
        <f>IFERROR(('Tor Emp Adj'!F189/'Tor Emp Adj'!F$6)/('CAN LFS Emp'!F189/'CAN LFS Emp'!F$6),"n/a")</f>
        <v>2.8118480897015394</v>
      </c>
      <c r="G189" s="128">
        <f>IFERROR(('Tor Emp Adj'!G189/'Tor Emp Adj'!G$6)/('CAN LFS Emp'!G189/'CAN LFS Emp'!G$6),"n/a")</f>
        <v>2.3645622236126722</v>
      </c>
      <c r="H189" s="128">
        <f>IFERROR(('Tor Emp Adj'!H189/'Tor Emp Adj'!H$6)/('CAN LFS Emp'!H189/'CAN LFS Emp'!H$6),"n/a")</f>
        <v>1.9850609206894265</v>
      </c>
      <c r="I189" s="128">
        <f>IFERROR(('Tor Emp Adj'!I189/'Tor Emp Adj'!I$6)/('CAN LFS Emp'!I189/'CAN LFS Emp'!I$6),"n/a")</f>
        <v>2.5616106802627909</v>
      </c>
      <c r="J189" s="128">
        <f>IFERROR(('Tor Emp Adj'!J189/'Tor Emp Adj'!J$6)/('CAN LFS Emp'!J189/'CAN LFS Emp'!J$6),"n/a")</f>
        <v>2.3451476677199112</v>
      </c>
      <c r="K189" s="128">
        <f>IFERROR(('Tor Emp Adj'!K189/'Tor Emp Adj'!K$6)/('CAN LFS Emp'!K189/'CAN LFS Emp'!K$6),"n/a")</f>
        <v>2.3821722863062522</v>
      </c>
      <c r="L189" s="128">
        <f>IFERROR(('Tor Emp Adj'!L189/'Tor Emp Adj'!L$6)/('CAN LFS Emp'!L189/'CAN LFS Emp'!L$6),"n/a")</f>
        <v>1.9160471714282659</v>
      </c>
      <c r="M189" s="128">
        <f>IFERROR(('Tor Emp Adj'!M189/'Tor Emp Adj'!M$6)/('CAN LFS Emp'!M189/'CAN LFS Emp'!M$6),"n/a")</f>
        <v>1.8674962706371487</v>
      </c>
      <c r="N189" s="128">
        <f>IFERROR(('Tor Emp Adj'!N189/'Tor Emp Adj'!N$6)/('CAN LFS Emp'!N189/'CAN LFS Emp'!N$6),"n/a")</f>
        <v>2.1124844130270688</v>
      </c>
      <c r="O189" s="128">
        <f>IFERROR(('Tor Emp Adj'!O189/'Tor Emp Adj'!O$6)/('CAN LFS Emp'!O189/'CAN LFS Emp'!O$6),"n/a")</f>
        <v>1.9389287322819226</v>
      </c>
      <c r="P189" s="128">
        <f>IFERROR(('Tor Emp Adj'!P189/'Tor Emp Adj'!P$6)/('CAN LFS Emp'!P189/'CAN LFS Emp'!P$6),"n/a")</f>
        <v>2.1127017195031073</v>
      </c>
      <c r="Q189" s="128">
        <f>IFERROR(('Tor Emp Adj'!Q189/'Tor Emp Adj'!Q$6)/('CAN LFS Emp'!Q189/'CAN LFS Emp'!Q$6),"n/a")</f>
        <v>2.0734263377940128</v>
      </c>
      <c r="R189" s="128">
        <f>IFERROR(('Tor Emp Adj'!R189/'Tor Emp Adj'!R$6)/('CAN LFS Emp'!R189/'CAN LFS Emp'!R$6),"n/a")</f>
        <v>2.0319449609247262</v>
      </c>
      <c r="S189" s="128">
        <f>IFERROR(('Tor Emp Adj'!S189/'Tor Emp Adj'!S$6)/('CAN LFS Emp'!S189/'CAN LFS Emp'!S$6),"n/a")</f>
        <v>1.5357463263679654</v>
      </c>
      <c r="T189" s="128">
        <f>IFERROR(('Tor Emp Adj'!T189/'Tor Emp Adj'!T$6)/('CAN LFS Emp'!T189/'CAN LFS Emp'!T$6),"n/a")</f>
        <v>1.3151461691989086</v>
      </c>
      <c r="U189" s="128">
        <f>IFERROR(('Tor Emp Adj'!U189/'Tor Emp Adj'!U$6)/('CAN LFS Emp'!U189/'CAN LFS Emp'!U$6),"n/a")</f>
        <v>1.568812043192666</v>
      </c>
      <c r="V189" s="128">
        <f>IFERROR(('Tor Emp Adj'!V189/'Tor Emp Adj'!V$6)/('CAN LFS Emp'!V189/'CAN LFS Emp'!V$6),"n/a")</f>
        <v>1.6727238519537815</v>
      </c>
      <c r="W189" s="128">
        <f>IFERROR(('Tor Emp Adj'!W189/'Tor Emp Adj'!W$6)/('CAN LFS Emp'!W189/'CAN LFS Emp'!W$6),"n/a")</f>
        <v>1.8920490251536253</v>
      </c>
      <c r="X189" s="128">
        <f>IFERROR(('Tor Emp Adj'!X189/'Tor Emp Adj'!X$6)/('CAN LFS Emp'!X189/'CAN LFS Emp'!X$6),"n/a")</f>
        <v>2.0174084199672762</v>
      </c>
      <c r="Y189" s="128">
        <f>IFERROR(('Tor Emp Adj'!Y189/'Tor Emp Adj'!Y$6)/('CAN LFS Emp'!Y189/'CAN LFS Emp'!Y$6),"n/a")</f>
        <v>2.0125220223637648</v>
      </c>
    </row>
    <row r="190" spans="1:25" x14ac:dyDescent="0.25">
      <c r="A190" s="125" t="s">
        <v>420</v>
      </c>
      <c r="B190" s="126"/>
      <c r="C190" s="127">
        <v>61</v>
      </c>
      <c r="D190" s="128">
        <f>IFERROR(('Tor Emp Adj'!D190/'Tor Emp Adj'!D$6)/('CAN LFS Emp'!D190/'CAN LFS Emp'!D$6),"n/a")</f>
        <v>1.0254490681752937</v>
      </c>
      <c r="E190" s="128">
        <f>IFERROR(('Tor Emp Adj'!E190/'Tor Emp Adj'!E$6)/('CAN LFS Emp'!E190/'CAN LFS Emp'!E$6),"n/a")</f>
        <v>0.92948348133528813</v>
      </c>
      <c r="F190" s="128">
        <f>IFERROR(('Tor Emp Adj'!F190/'Tor Emp Adj'!F$6)/('CAN LFS Emp'!F190/'CAN LFS Emp'!F$6),"n/a")</f>
        <v>0.94121387646287358</v>
      </c>
      <c r="G190" s="128">
        <f>IFERROR(('Tor Emp Adj'!G190/'Tor Emp Adj'!G$6)/('CAN LFS Emp'!G190/'CAN LFS Emp'!G$6),"n/a")</f>
        <v>0.91876810556283284</v>
      </c>
      <c r="H190" s="128">
        <f>IFERROR(('Tor Emp Adj'!H190/'Tor Emp Adj'!H$6)/('CAN LFS Emp'!H190/'CAN LFS Emp'!H$6),"n/a")</f>
        <v>0.87601875320430789</v>
      </c>
      <c r="I190" s="128">
        <f>IFERROR(('Tor Emp Adj'!I190/'Tor Emp Adj'!I$6)/('CAN LFS Emp'!I190/'CAN LFS Emp'!I$6),"n/a")</f>
        <v>0.8722176500685217</v>
      </c>
      <c r="J190" s="128">
        <f>IFERROR(('Tor Emp Adj'!J190/'Tor Emp Adj'!J$6)/('CAN LFS Emp'!J190/'CAN LFS Emp'!J$6),"n/a")</f>
        <v>0.824299825357794</v>
      </c>
      <c r="K190" s="128">
        <f>IFERROR(('Tor Emp Adj'!K190/'Tor Emp Adj'!K$6)/('CAN LFS Emp'!K190/'CAN LFS Emp'!K$6),"n/a")</f>
        <v>0.91904714594229775</v>
      </c>
      <c r="L190" s="128">
        <f>IFERROR(('Tor Emp Adj'!L190/'Tor Emp Adj'!L$6)/('CAN LFS Emp'!L190/'CAN LFS Emp'!L$6),"n/a")</f>
        <v>0.98752638961066896</v>
      </c>
      <c r="M190" s="128">
        <f>IFERROR(('Tor Emp Adj'!M190/'Tor Emp Adj'!M$6)/('CAN LFS Emp'!M190/'CAN LFS Emp'!M$6),"n/a")</f>
        <v>0.9300958577774312</v>
      </c>
      <c r="N190" s="128">
        <f>IFERROR(('Tor Emp Adj'!N190/'Tor Emp Adj'!N$6)/('CAN LFS Emp'!N190/'CAN LFS Emp'!N$6),"n/a")</f>
        <v>1.0307255633509296</v>
      </c>
      <c r="O190" s="128">
        <f>IFERROR(('Tor Emp Adj'!O190/'Tor Emp Adj'!O$6)/('CAN LFS Emp'!O190/'CAN LFS Emp'!O$6),"n/a")</f>
        <v>0.98912973642417523</v>
      </c>
      <c r="P190" s="128">
        <f>IFERROR(('Tor Emp Adj'!P190/'Tor Emp Adj'!P$6)/('CAN LFS Emp'!P190/'CAN LFS Emp'!P$6),"n/a")</f>
        <v>1.0032866581504667</v>
      </c>
      <c r="Q190" s="128">
        <f>IFERROR(('Tor Emp Adj'!Q190/'Tor Emp Adj'!Q$6)/('CAN LFS Emp'!Q190/'CAN LFS Emp'!Q$6),"n/a")</f>
        <v>1.0154858248890375</v>
      </c>
      <c r="R190" s="128">
        <f>IFERROR(('Tor Emp Adj'!R190/'Tor Emp Adj'!R$6)/('CAN LFS Emp'!R190/'CAN LFS Emp'!R$6),"n/a")</f>
        <v>1.0618634503248394</v>
      </c>
      <c r="S190" s="128">
        <f>IFERROR(('Tor Emp Adj'!S190/'Tor Emp Adj'!S$6)/('CAN LFS Emp'!S190/'CAN LFS Emp'!S$6),"n/a")</f>
        <v>0.96079422464731445</v>
      </c>
      <c r="T190" s="128">
        <f>IFERROR(('Tor Emp Adj'!T190/'Tor Emp Adj'!T$6)/('CAN LFS Emp'!T190/'CAN LFS Emp'!T$6),"n/a")</f>
        <v>0.95684287611351859</v>
      </c>
      <c r="U190" s="128">
        <f>IFERROR(('Tor Emp Adj'!U190/'Tor Emp Adj'!U$6)/('CAN LFS Emp'!U190/'CAN LFS Emp'!U$6),"n/a")</f>
        <v>0.95499248681080484</v>
      </c>
      <c r="V190" s="128">
        <f>IFERROR(('Tor Emp Adj'!V190/'Tor Emp Adj'!V$6)/('CAN LFS Emp'!V190/'CAN LFS Emp'!V$6),"n/a")</f>
        <v>0.98459013276270158</v>
      </c>
      <c r="W190" s="128">
        <f>IFERROR(('Tor Emp Adj'!W190/'Tor Emp Adj'!W$6)/('CAN LFS Emp'!W190/'CAN LFS Emp'!W$6),"n/a")</f>
        <v>1.0151194748812262</v>
      </c>
      <c r="X190" s="128">
        <f>IFERROR(('Tor Emp Adj'!X190/'Tor Emp Adj'!X$6)/('CAN LFS Emp'!X190/'CAN LFS Emp'!X$6),"n/a")</f>
        <v>0.93431156177285735</v>
      </c>
      <c r="Y190" s="128">
        <f>IFERROR(('Tor Emp Adj'!Y190/'Tor Emp Adj'!Y$6)/('CAN LFS Emp'!Y190/'CAN LFS Emp'!Y$6),"n/a")</f>
        <v>1.0075281055681793</v>
      </c>
    </row>
    <row r="191" spans="1:25" x14ac:dyDescent="0.25">
      <c r="A191" s="125" t="s">
        <v>430</v>
      </c>
      <c r="B191" s="126"/>
      <c r="C191" s="127" t="s">
        <v>534</v>
      </c>
      <c r="D191" s="128">
        <f>IFERROR(('Tor Emp Adj'!D191/'Tor Emp Adj'!D$6)/('CAN LFS Emp'!D191/'CAN LFS Emp'!D$6),"n/a")</f>
        <v>1.39105733597169</v>
      </c>
      <c r="E191" s="128">
        <f>IFERROR(('Tor Emp Adj'!E191/'Tor Emp Adj'!E$6)/('CAN LFS Emp'!E191/'CAN LFS Emp'!E$6),"n/a")</f>
        <v>1.1942228740032643</v>
      </c>
      <c r="F191" s="128">
        <f>IFERROR(('Tor Emp Adj'!F191/'Tor Emp Adj'!F$6)/('CAN LFS Emp'!F191/'CAN LFS Emp'!F$6),"n/a")</f>
        <v>1.4381970155482955</v>
      </c>
      <c r="G191" s="128">
        <f>IFERROR(('Tor Emp Adj'!G191/'Tor Emp Adj'!G$6)/('CAN LFS Emp'!G191/'CAN LFS Emp'!G$6),"n/a")</f>
        <v>1.1522323759094824</v>
      </c>
      <c r="H191" s="128">
        <f>IFERROR(('Tor Emp Adj'!H191/'Tor Emp Adj'!H$6)/('CAN LFS Emp'!H191/'CAN LFS Emp'!H$6),"n/a")</f>
        <v>1.4139494791402092</v>
      </c>
      <c r="I191" s="128">
        <f>IFERROR(('Tor Emp Adj'!I191/'Tor Emp Adj'!I$6)/('CAN LFS Emp'!I191/'CAN LFS Emp'!I$6),"n/a")</f>
        <v>1.4352409812928442</v>
      </c>
      <c r="J191" s="128">
        <f>IFERROR(('Tor Emp Adj'!J191/'Tor Emp Adj'!J$6)/('CAN LFS Emp'!J191/'CAN LFS Emp'!J$6),"n/a")</f>
        <v>1.4886602707507055</v>
      </c>
      <c r="K191" s="128">
        <f>IFERROR(('Tor Emp Adj'!K191/'Tor Emp Adj'!K$6)/('CAN LFS Emp'!K191/'CAN LFS Emp'!K$6),"n/a")</f>
        <v>1.3426349812721521</v>
      </c>
      <c r="L191" s="128">
        <f>IFERROR(('Tor Emp Adj'!L191/'Tor Emp Adj'!L$6)/('CAN LFS Emp'!L191/'CAN LFS Emp'!L$6),"n/a")</f>
        <v>1.5106819625937205</v>
      </c>
      <c r="M191" s="128">
        <f>IFERROR(('Tor Emp Adj'!M191/'Tor Emp Adj'!M$6)/('CAN LFS Emp'!M191/'CAN LFS Emp'!M$6),"n/a")</f>
        <v>1.5788117435712892</v>
      </c>
      <c r="N191" s="128">
        <f>IFERROR(('Tor Emp Adj'!N191/'Tor Emp Adj'!N$6)/('CAN LFS Emp'!N191/'CAN LFS Emp'!N$6),"n/a")</f>
        <v>1.299589170623652</v>
      </c>
      <c r="O191" s="128">
        <f>IFERROR(('Tor Emp Adj'!O191/'Tor Emp Adj'!O$6)/('CAN LFS Emp'!O191/'CAN LFS Emp'!O$6),"n/a")</f>
        <v>1.2228351129822115</v>
      </c>
      <c r="P191" s="128">
        <f>IFERROR(('Tor Emp Adj'!P191/'Tor Emp Adj'!P$6)/('CAN LFS Emp'!P191/'CAN LFS Emp'!P$6),"n/a")</f>
        <v>1.3546277264932738</v>
      </c>
      <c r="Q191" s="128">
        <f>IFERROR(('Tor Emp Adj'!Q191/'Tor Emp Adj'!Q$6)/('CAN LFS Emp'!Q191/'CAN LFS Emp'!Q$6),"n/a")</f>
        <v>1.1263641470012142</v>
      </c>
      <c r="R191" s="128">
        <f>IFERROR(('Tor Emp Adj'!R191/'Tor Emp Adj'!R$6)/('CAN LFS Emp'!R191/'CAN LFS Emp'!R$6),"n/a")</f>
        <v>1.2205984047288734</v>
      </c>
      <c r="S191" s="128">
        <f>IFERROR(('Tor Emp Adj'!S191/'Tor Emp Adj'!S$6)/('CAN LFS Emp'!S191/'CAN LFS Emp'!S$6),"n/a")</f>
        <v>1.3437571088862914</v>
      </c>
      <c r="T191" s="128">
        <f>IFERROR(('Tor Emp Adj'!T191/'Tor Emp Adj'!T$6)/('CAN LFS Emp'!T191/'CAN LFS Emp'!T$6),"n/a")</f>
        <v>1.1946743227887471</v>
      </c>
      <c r="U191" s="128">
        <f>IFERROR(('Tor Emp Adj'!U191/'Tor Emp Adj'!U$6)/('CAN LFS Emp'!U191/'CAN LFS Emp'!U$6),"n/a")</f>
        <v>1.1050007654003648</v>
      </c>
      <c r="V191" s="128">
        <f>IFERROR(('Tor Emp Adj'!V191/'Tor Emp Adj'!V$6)/('CAN LFS Emp'!V191/'CAN LFS Emp'!V$6),"n/a")</f>
        <v>1.2646340039215265</v>
      </c>
      <c r="W191" s="128">
        <f>IFERROR(('Tor Emp Adj'!W191/'Tor Emp Adj'!W$6)/('CAN LFS Emp'!W191/'CAN LFS Emp'!W$6),"n/a")</f>
        <v>1.128955904807585</v>
      </c>
      <c r="X191" s="128">
        <f>IFERROR(('Tor Emp Adj'!X191/'Tor Emp Adj'!X$6)/('CAN LFS Emp'!X191/'CAN LFS Emp'!X$6),"n/a")</f>
        <v>1.095994733579859</v>
      </c>
      <c r="Y191" s="128">
        <f>IFERROR(('Tor Emp Adj'!Y191/'Tor Emp Adj'!Y$6)/('CAN LFS Emp'!Y191/'CAN LFS Emp'!Y$6),"n/a")</f>
        <v>0.97963677636071111</v>
      </c>
    </row>
    <row r="192" spans="1:25" x14ac:dyDescent="0.25">
      <c r="A192" s="125" t="s">
        <v>535</v>
      </c>
      <c r="B192" s="126"/>
      <c r="C192" s="127">
        <v>52</v>
      </c>
      <c r="D192" s="128">
        <f>IFERROR(('Tor Emp Adj'!D192/'Tor Emp Adj'!D$6)/('CAN LFS Emp'!D192/'CAN LFS Emp'!D$6),"n/a")</f>
        <v>1.7133758667457191</v>
      </c>
      <c r="E192" s="128">
        <f>IFERROR(('Tor Emp Adj'!E192/'Tor Emp Adj'!E$6)/('CAN LFS Emp'!E192/'CAN LFS Emp'!E$6),"n/a")</f>
        <v>1.8535220828790633</v>
      </c>
      <c r="F192" s="128">
        <f>IFERROR(('Tor Emp Adj'!F192/'Tor Emp Adj'!F$6)/('CAN LFS Emp'!F192/'CAN LFS Emp'!F$6),"n/a")</f>
        <v>1.8031547707581348</v>
      </c>
      <c r="G192" s="128">
        <f>IFERROR(('Tor Emp Adj'!G192/'Tor Emp Adj'!G$6)/('CAN LFS Emp'!G192/'CAN LFS Emp'!G$6),"n/a")</f>
        <v>1.7343557305981701</v>
      </c>
      <c r="H192" s="128">
        <f>IFERROR(('Tor Emp Adj'!H192/'Tor Emp Adj'!H$6)/('CAN LFS Emp'!H192/'CAN LFS Emp'!H$6),"n/a")</f>
        <v>1.671912001032587</v>
      </c>
      <c r="I192" s="128">
        <f>IFERROR(('Tor Emp Adj'!I192/'Tor Emp Adj'!I$6)/('CAN LFS Emp'!I192/'CAN LFS Emp'!I$6),"n/a")</f>
        <v>1.7668075305988429</v>
      </c>
      <c r="J192" s="128">
        <f>IFERROR(('Tor Emp Adj'!J192/'Tor Emp Adj'!J$6)/('CAN LFS Emp'!J192/'CAN LFS Emp'!J$6),"n/a")</f>
        <v>1.7961272029643185</v>
      </c>
      <c r="K192" s="128">
        <f>IFERROR(('Tor Emp Adj'!K192/'Tor Emp Adj'!K$6)/('CAN LFS Emp'!K192/'CAN LFS Emp'!K$6),"n/a")</f>
        <v>1.7301721189333461</v>
      </c>
      <c r="L192" s="128">
        <f>IFERROR(('Tor Emp Adj'!L192/'Tor Emp Adj'!L$6)/('CAN LFS Emp'!L192/'CAN LFS Emp'!L$6),"n/a")</f>
        <v>2.3877417419595384</v>
      </c>
      <c r="M192" s="128">
        <f>IFERROR(('Tor Emp Adj'!M192/'Tor Emp Adj'!M$6)/('CAN LFS Emp'!M192/'CAN LFS Emp'!M$6),"n/a")</f>
        <v>2.4268892052682762</v>
      </c>
      <c r="N192" s="128">
        <f>IFERROR(('Tor Emp Adj'!N192/'Tor Emp Adj'!N$6)/('CAN LFS Emp'!N192/'CAN LFS Emp'!N$6),"n/a")</f>
        <v>2.2484776807165563</v>
      </c>
      <c r="O192" s="128">
        <f>IFERROR(('Tor Emp Adj'!O192/'Tor Emp Adj'!O$6)/('CAN LFS Emp'!O192/'CAN LFS Emp'!O$6),"n/a")</f>
        <v>2.4992490181484164</v>
      </c>
      <c r="P192" s="128">
        <f>IFERROR(('Tor Emp Adj'!P192/'Tor Emp Adj'!P$6)/('CAN LFS Emp'!P192/'CAN LFS Emp'!P$6),"n/a")</f>
        <v>2.4542639925328134</v>
      </c>
      <c r="Q192" s="128">
        <f>IFERROR(('Tor Emp Adj'!Q192/'Tor Emp Adj'!Q$6)/('CAN LFS Emp'!Q192/'CAN LFS Emp'!Q$6),"n/a")</f>
        <v>2.1844192958180662</v>
      </c>
      <c r="R192" s="128">
        <f>IFERROR(('Tor Emp Adj'!R192/'Tor Emp Adj'!R$6)/('CAN LFS Emp'!R192/'CAN LFS Emp'!R$6),"n/a")</f>
        <v>2.3535073893784215</v>
      </c>
      <c r="S192" s="128">
        <f>IFERROR(('Tor Emp Adj'!S192/'Tor Emp Adj'!S$6)/('CAN LFS Emp'!S192/'CAN LFS Emp'!S$6),"n/a")</f>
        <v>2.3123098220431846</v>
      </c>
      <c r="T192" s="128">
        <f>IFERROR(('Tor Emp Adj'!T192/'Tor Emp Adj'!T$6)/('CAN LFS Emp'!T192/'CAN LFS Emp'!T$6),"n/a")</f>
        <v>2.3179193268165239</v>
      </c>
      <c r="U192" s="128">
        <f>IFERROR(('Tor Emp Adj'!U192/'Tor Emp Adj'!U$6)/('CAN LFS Emp'!U192/'CAN LFS Emp'!U$6),"n/a")</f>
        <v>2.6267269278565122</v>
      </c>
      <c r="V192" s="128">
        <f>IFERROR(('Tor Emp Adj'!V192/'Tor Emp Adj'!V$6)/('CAN LFS Emp'!V192/'CAN LFS Emp'!V$6),"n/a")</f>
        <v>2.4704051229851411</v>
      </c>
      <c r="W192" s="128">
        <f>IFERROR(('Tor Emp Adj'!W192/'Tor Emp Adj'!W$6)/('CAN LFS Emp'!W192/'CAN LFS Emp'!W$6),"n/a")</f>
        <v>2.68832368726307</v>
      </c>
      <c r="X192" s="128">
        <f>IFERROR(('Tor Emp Adj'!X192/'Tor Emp Adj'!X$6)/('CAN LFS Emp'!X192/'CAN LFS Emp'!X$6),"n/a")</f>
        <v>2.410510853431695</v>
      </c>
      <c r="Y192" s="128">
        <f>IFERROR(('Tor Emp Adj'!Y192/'Tor Emp Adj'!Y$6)/('CAN LFS Emp'!Y192/'CAN LFS Emp'!Y$6),"n/a")</f>
        <v>2.3488428504235821</v>
      </c>
    </row>
    <row r="193" spans="1:25" x14ac:dyDescent="0.25">
      <c r="A193" s="125" t="s">
        <v>492</v>
      </c>
      <c r="B193" s="126"/>
      <c r="C193" s="127" t="s">
        <v>536</v>
      </c>
      <c r="D193" s="128">
        <f>IFERROR(('Tor Emp Adj'!D193/'Tor Emp Adj'!D$6)/('CAN LFS Emp'!D193/'CAN LFS Emp'!D$6),"n/a")</f>
        <v>0.93237460009202422</v>
      </c>
      <c r="E193" s="128">
        <f>IFERROR(('Tor Emp Adj'!E193/'Tor Emp Adj'!E$6)/('CAN LFS Emp'!E193/'CAN LFS Emp'!E$6),"n/a")</f>
        <v>1.1363414138642753</v>
      </c>
      <c r="F193" s="128">
        <f>IFERROR(('Tor Emp Adj'!F193/'Tor Emp Adj'!F$6)/('CAN LFS Emp'!F193/'CAN LFS Emp'!F$6),"n/a")</f>
        <v>0.93650032648354142</v>
      </c>
      <c r="G193" s="128">
        <f>IFERROR(('Tor Emp Adj'!G193/'Tor Emp Adj'!G$6)/('CAN LFS Emp'!G193/'CAN LFS Emp'!G$6),"n/a")</f>
        <v>0.98249458075403584</v>
      </c>
      <c r="H193" s="128">
        <f>IFERROR(('Tor Emp Adj'!H193/'Tor Emp Adj'!H$6)/('CAN LFS Emp'!H193/'CAN LFS Emp'!H$6),"n/a")</f>
        <v>1.0856419110874589</v>
      </c>
      <c r="I193" s="128">
        <f>IFERROR(('Tor Emp Adj'!I193/'Tor Emp Adj'!I$6)/('CAN LFS Emp'!I193/'CAN LFS Emp'!I$6),"n/a")</f>
        <v>1.0462380108336879</v>
      </c>
      <c r="J193" s="128">
        <f>IFERROR(('Tor Emp Adj'!J193/'Tor Emp Adj'!J$6)/('CAN LFS Emp'!J193/'CAN LFS Emp'!J$6),"n/a")</f>
        <v>0.96232665928687178</v>
      </c>
      <c r="K193" s="128">
        <f>IFERROR(('Tor Emp Adj'!K193/'Tor Emp Adj'!K$6)/('CAN LFS Emp'!K193/'CAN LFS Emp'!K$6),"n/a")</f>
        <v>0.92287661350976657</v>
      </c>
      <c r="L193" s="128">
        <f>IFERROR(('Tor Emp Adj'!L193/'Tor Emp Adj'!L$6)/('CAN LFS Emp'!L193/'CAN LFS Emp'!L$6),"n/a")</f>
        <v>1.3548570065573944</v>
      </c>
      <c r="M193" s="128">
        <f>IFERROR(('Tor Emp Adj'!M193/'Tor Emp Adj'!M$6)/('CAN LFS Emp'!M193/'CAN LFS Emp'!M$6),"n/a")</f>
        <v>1.2498737357918728</v>
      </c>
      <c r="N193" s="128">
        <f>IFERROR(('Tor Emp Adj'!N193/'Tor Emp Adj'!N$6)/('CAN LFS Emp'!N193/'CAN LFS Emp'!N$6),"n/a")</f>
        <v>1.0604327235780961</v>
      </c>
      <c r="O193" s="128">
        <f>IFERROR(('Tor Emp Adj'!O193/'Tor Emp Adj'!O$6)/('CAN LFS Emp'!O193/'CAN LFS Emp'!O$6),"n/a")</f>
        <v>1.3234594621061886</v>
      </c>
      <c r="P193" s="128">
        <f>IFERROR(('Tor Emp Adj'!P193/'Tor Emp Adj'!P$6)/('CAN LFS Emp'!P193/'CAN LFS Emp'!P$6),"n/a")</f>
        <v>0.98447165694477168</v>
      </c>
      <c r="Q193" s="128">
        <f>IFERROR(('Tor Emp Adj'!Q193/'Tor Emp Adj'!Q$6)/('CAN LFS Emp'!Q193/'CAN LFS Emp'!Q$6),"n/a")</f>
        <v>0.94886300909604659</v>
      </c>
      <c r="R193" s="128">
        <f>IFERROR(('Tor Emp Adj'!R193/'Tor Emp Adj'!R$6)/('CAN LFS Emp'!R193/'CAN LFS Emp'!R$6),"n/a")</f>
        <v>0.97062283720712872</v>
      </c>
      <c r="S193" s="128">
        <f>IFERROR(('Tor Emp Adj'!S193/'Tor Emp Adj'!S$6)/('CAN LFS Emp'!S193/'CAN LFS Emp'!S$6),"n/a")</f>
        <v>1.2739884533719679</v>
      </c>
      <c r="T193" s="128">
        <f>IFERROR(('Tor Emp Adj'!T193/'Tor Emp Adj'!T$6)/('CAN LFS Emp'!T193/'CAN LFS Emp'!T$6),"n/a")</f>
        <v>1.0622806812628407</v>
      </c>
      <c r="U193" s="128">
        <f>IFERROR(('Tor Emp Adj'!U193/'Tor Emp Adj'!U$6)/('CAN LFS Emp'!U193/'CAN LFS Emp'!U$6),"n/a")</f>
        <v>1.2383612437827687</v>
      </c>
      <c r="V193" s="128">
        <f>IFERROR(('Tor Emp Adj'!V193/'Tor Emp Adj'!V$6)/('CAN LFS Emp'!V193/'CAN LFS Emp'!V$6),"n/a")</f>
        <v>1.2241712423003774</v>
      </c>
      <c r="W193" s="128">
        <f>IFERROR(('Tor Emp Adj'!W193/'Tor Emp Adj'!W$6)/('CAN LFS Emp'!W193/'CAN LFS Emp'!W$6),"n/a")</f>
        <v>1.2151858815511085</v>
      </c>
      <c r="X193" s="128">
        <f>IFERROR(('Tor Emp Adj'!X193/'Tor Emp Adj'!X$6)/('CAN LFS Emp'!X193/'CAN LFS Emp'!X$6),"n/a")</f>
        <v>0.71635114157934354</v>
      </c>
      <c r="Y193" s="128">
        <f>IFERROR(('Tor Emp Adj'!Y193/'Tor Emp Adj'!Y$6)/('CAN LFS Emp'!Y193/'CAN LFS Emp'!Y$6),"n/a")</f>
        <v>0.75167495826280739</v>
      </c>
    </row>
    <row r="194" spans="1:25" x14ac:dyDescent="0.25">
      <c r="A194" s="125" t="s">
        <v>537</v>
      </c>
      <c r="B194" s="126"/>
      <c r="C194" s="127" t="s">
        <v>538</v>
      </c>
      <c r="D194" s="128">
        <f>IFERROR(('Tor Emp Adj'!D194/'Tor Emp Adj'!D$6)/('CAN LFS Emp'!D194/'CAN LFS Emp'!D$6),"n/a")</f>
        <v>1.1429080557390201</v>
      </c>
      <c r="E194" s="128">
        <f>IFERROR(('Tor Emp Adj'!E194/'Tor Emp Adj'!E$6)/('CAN LFS Emp'!E194/'CAN LFS Emp'!E$6),"n/a")</f>
        <v>1.3837936281872152</v>
      </c>
      <c r="F194" s="128">
        <f>IFERROR(('Tor Emp Adj'!F194/'Tor Emp Adj'!F$6)/('CAN LFS Emp'!F194/'CAN LFS Emp'!F$6),"n/a")</f>
        <v>1.140331257545439</v>
      </c>
      <c r="G194" s="128">
        <f>IFERROR(('Tor Emp Adj'!G194/'Tor Emp Adj'!G$6)/('CAN LFS Emp'!G194/'CAN LFS Emp'!G$6),"n/a")</f>
        <v>1.079671269459491</v>
      </c>
      <c r="H194" s="128">
        <f>IFERROR(('Tor Emp Adj'!H194/'Tor Emp Adj'!H$6)/('CAN LFS Emp'!H194/'CAN LFS Emp'!H$6),"n/a")</f>
        <v>1.2012288968937108</v>
      </c>
      <c r="I194" s="128">
        <f>IFERROR(('Tor Emp Adj'!I194/'Tor Emp Adj'!I$6)/('CAN LFS Emp'!I194/'CAN LFS Emp'!I$6),"n/a")</f>
        <v>1.2826380996984061</v>
      </c>
      <c r="J194" s="128">
        <f>IFERROR(('Tor Emp Adj'!J194/'Tor Emp Adj'!J$6)/('CAN LFS Emp'!J194/'CAN LFS Emp'!J$6),"n/a")</f>
        <v>1.1877359818244708</v>
      </c>
      <c r="K194" s="128">
        <f>IFERROR(('Tor Emp Adj'!K194/'Tor Emp Adj'!K$6)/('CAN LFS Emp'!K194/'CAN LFS Emp'!K$6),"n/a")</f>
        <v>0.98933806225751719</v>
      </c>
      <c r="L194" s="128">
        <f>IFERROR(('Tor Emp Adj'!L194/'Tor Emp Adj'!L$6)/('CAN LFS Emp'!L194/'CAN LFS Emp'!L$6),"n/a")</f>
        <v>1.2646466365421354</v>
      </c>
      <c r="M194" s="128">
        <f>IFERROR(('Tor Emp Adj'!M194/'Tor Emp Adj'!M$6)/('CAN LFS Emp'!M194/'CAN LFS Emp'!M$6),"n/a")</f>
        <v>1.4523557843003916</v>
      </c>
      <c r="N194" s="128">
        <f>IFERROR(('Tor Emp Adj'!N194/'Tor Emp Adj'!N$6)/('CAN LFS Emp'!N194/'CAN LFS Emp'!N$6),"n/a")</f>
        <v>1.3168115120972652</v>
      </c>
      <c r="O194" s="128">
        <f>IFERROR(('Tor Emp Adj'!O194/'Tor Emp Adj'!O$6)/('CAN LFS Emp'!O194/'CAN LFS Emp'!O$6),"n/a")</f>
        <v>1.355058842016182</v>
      </c>
      <c r="P194" s="128">
        <f>IFERROR(('Tor Emp Adj'!P194/'Tor Emp Adj'!P$6)/('CAN LFS Emp'!P194/'CAN LFS Emp'!P$6),"n/a")</f>
        <v>1.0031198896110298</v>
      </c>
      <c r="Q194" s="128">
        <f>IFERROR(('Tor Emp Adj'!Q194/'Tor Emp Adj'!Q$6)/('CAN LFS Emp'!Q194/'CAN LFS Emp'!Q$6),"n/a")</f>
        <v>1.41851894907676</v>
      </c>
      <c r="R194" s="128">
        <f>IFERROR(('Tor Emp Adj'!R194/'Tor Emp Adj'!R$6)/('CAN LFS Emp'!R194/'CAN LFS Emp'!R$6),"n/a")</f>
        <v>1.4604635057729989</v>
      </c>
      <c r="S194" s="128">
        <f>IFERROR(('Tor Emp Adj'!S194/'Tor Emp Adj'!S$6)/('CAN LFS Emp'!S194/'CAN LFS Emp'!S$6),"n/a")</f>
        <v>1.4173517748801414</v>
      </c>
      <c r="T194" s="128">
        <f>IFERROR(('Tor Emp Adj'!T194/'Tor Emp Adj'!T$6)/('CAN LFS Emp'!T194/'CAN LFS Emp'!T$6),"n/a")</f>
        <v>1.409218733741612</v>
      </c>
      <c r="U194" s="128">
        <f>IFERROR(('Tor Emp Adj'!U194/'Tor Emp Adj'!U$6)/('CAN LFS Emp'!U194/'CAN LFS Emp'!U$6),"n/a")</f>
        <v>1.2780657626358611</v>
      </c>
      <c r="V194" s="128">
        <f>IFERROR(('Tor Emp Adj'!V194/'Tor Emp Adj'!V$6)/('CAN LFS Emp'!V194/'CAN LFS Emp'!V$6),"n/a")</f>
        <v>1.3623318855957773</v>
      </c>
      <c r="W194" s="128">
        <f>IFERROR(('Tor Emp Adj'!W194/'Tor Emp Adj'!W$6)/('CAN LFS Emp'!W194/'CAN LFS Emp'!W$6),"n/a")</f>
        <v>1.1241280989082072</v>
      </c>
      <c r="X194" s="128">
        <f>IFERROR(('Tor Emp Adj'!X194/'Tor Emp Adj'!X$6)/('CAN LFS Emp'!X194/'CAN LFS Emp'!X$6),"n/a")</f>
        <v>0.97908067842255142</v>
      </c>
      <c r="Y194" s="128">
        <f>IFERROR(('Tor Emp Adj'!Y194/'Tor Emp Adj'!Y$6)/('CAN LFS Emp'!Y194/'CAN LFS Emp'!Y$6),"n/a")</f>
        <v>1.101039251433606</v>
      </c>
    </row>
    <row r="195" spans="1:25" x14ac:dyDescent="0.25">
      <c r="A195" s="125" t="s">
        <v>539</v>
      </c>
      <c r="B195" s="126"/>
      <c r="C195" s="127" t="s">
        <v>540</v>
      </c>
      <c r="D195" s="128">
        <f>IFERROR(('Tor Emp Adj'!D195/'Tor Emp Adj'!D$6)/('CAN LFS Emp'!D195/'CAN LFS Emp'!D$6),"n/a")</f>
        <v>1.6104198040925455</v>
      </c>
      <c r="E195" s="128">
        <f>IFERROR(('Tor Emp Adj'!E195/'Tor Emp Adj'!E$6)/('CAN LFS Emp'!E195/'CAN LFS Emp'!E$6),"n/a")</f>
        <v>1.4191981270740242</v>
      </c>
      <c r="F195" s="128">
        <f>IFERROR(('Tor Emp Adj'!F195/'Tor Emp Adj'!F$6)/('CAN LFS Emp'!F195/'CAN LFS Emp'!F$6),"n/a")</f>
        <v>1.630767349338802</v>
      </c>
      <c r="G195" s="128">
        <f>IFERROR(('Tor Emp Adj'!G195/'Tor Emp Adj'!G$6)/('CAN LFS Emp'!G195/'CAN LFS Emp'!G$6),"n/a")</f>
        <v>1.600136415108675</v>
      </c>
      <c r="H195" s="128">
        <f>IFERROR(('Tor Emp Adj'!H195/'Tor Emp Adj'!H$6)/('CAN LFS Emp'!H195/'CAN LFS Emp'!H$6),"n/a")</f>
        <v>1.7348575843521923</v>
      </c>
      <c r="I195" s="128">
        <f>IFERROR(('Tor Emp Adj'!I195/'Tor Emp Adj'!I$6)/('CAN LFS Emp'!I195/'CAN LFS Emp'!I$6),"n/a")</f>
        <v>1.5867774909235823</v>
      </c>
      <c r="J195" s="128">
        <f>IFERROR(('Tor Emp Adj'!J195/'Tor Emp Adj'!J$6)/('CAN LFS Emp'!J195/'CAN LFS Emp'!J$6),"n/a")</f>
        <v>1.7666390890608998</v>
      </c>
      <c r="K195" s="128">
        <f>IFERROR(('Tor Emp Adj'!K195/'Tor Emp Adj'!K$6)/('CAN LFS Emp'!K195/'CAN LFS Emp'!K$6),"n/a")</f>
        <v>1.5201770997697466</v>
      </c>
      <c r="L195" s="128">
        <f>IFERROR(('Tor Emp Adj'!L195/'Tor Emp Adj'!L$6)/('CAN LFS Emp'!L195/'CAN LFS Emp'!L$6),"n/a")</f>
        <v>1.3558138611491433</v>
      </c>
      <c r="M195" s="128">
        <f>IFERROR(('Tor Emp Adj'!M195/'Tor Emp Adj'!M$6)/('CAN LFS Emp'!M195/'CAN LFS Emp'!M$6),"n/a")</f>
        <v>1.50360087299547</v>
      </c>
      <c r="N195" s="128">
        <f>IFERROR(('Tor Emp Adj'!N195/'Tor Emp Adj'!N$6)/('CAN LFS Emp'!N195/'CAN LFS Emp'!N$6),"n/a")</f>
        <v>1.3630337358362501</v>
      </c>
      <c r="O195" s="128">
        <f>IFERROR(('Tor Emp Adj'!O195/'Tor Emp Adj'!O$6)/('CAN LFS Emp'!O195/'CAN LFS Emp'!O$6),"n/a")</f>
        <v>1.4930255104281631</v>
      </c>
      <c r="P195" s="128">
        <f>IFERROR(('Tor Emp Adj'!P195/'Tor Emp Adj'!P$6)/('CAN LFS Emp'!P195/'CAN LFS Emp'!P$6),"n/a")</f>
        <v>1.5096643807292647</v>
      </c>
      <c r="Q195" s="128">
        <f>IFERROR(('Tor Emp Adj'!Q195/'Tor Emp Adj'!Q$6)/('CAN LFS Emp'!Q195/'CAN LFS Emp'!Q$6),"n/a")</f>
        <v>1.495840718937026</v>
      </c>
      <c r="R195" s="128">
        <f>IFERROR(('Tor Emp Adj'!R195/'Tor Emp Adj'!R$6)/('CAN LFS Emp'!R195/'CAN LFS Emp'!R$6),"n/a")</f>
        <v>1.5587340598365322</v>
      </c>
      <c r="S195" s="128">
        <f>IFERROR(('Tor Emp Adj'!S195/'Tor Emp Adj'!S$6)/('CAN LFS Emp'!S195/'CAN LFS Emp'!S$6),"n/a")</f>
        <v>1.34647984383259</v>
      </c>
      <c r="T195" s="128">
        <f>IFERROR(('Tor Emp Adj'!T195/'Tor Emp Adj'!T$6)/('CAN LFS Emp'!T195/'CAN LFS Emp'!T$6),"n/a")</f>
        <v>1.2303540771534665</v>
      </c>
      <c r="U195" s="128">
        <f>IFERROR(('Tor Emp Adj'!U195/'Tor Emp Adj'!U$6)/('CAN LFS Emp'!U195/'CAN LFS Emp'!U$6),"n/a")</f>
        <v>1.4481104733165506</v>
      </c>
      <c r="V195" s="128">
        <f>IFERROR(('Tor Emp Adj'!V195/'Tor Emp Adj'!V$6)/('CAN LFS Emp'!V195/'CAN LFS Emp'!V$6),"n/a")</f>
        <v>1.2939106155709299</v>
      </c>
      <c r="W195" s="128">
        <f>IFERROR(('Tor Emp Adj'!W195/'Tor Emp Adj'!W$6)/('CAN LFS Emp'!W195/'CAN LFS Emp'!W$6),"n/a")</f>
        <v>1.4561709409729937</v>
      </c>
      <c r="X195" s="128">
        <f>IFERROR(('Tor Emp Adj'!X195/'Tor Emp Adj'!X$6)/('CAN LFS Emp'!X195/'CAN LFS Emp'!X$6),"n/a")</f>
        <v>1.4728164010405187</v>
      </c>
      <c r="Y195" s="128">
        <f>IFERROR(('Tor Emp Adj'!Y195/'Tor Emp Adj'!Y$6)/('CAN LFS Emp'!Y195/'CAN LFS Emp'!Y$6),"n/a")</f>
        <v>1.4413472628747979</v>
      </c>
    </row>
    <row r="196" spans="1:25" x14ac:dyDescent="0.25">
      <c r="B196" s="124"/>
      <c r="C196" s="124"/>
    </row>
    <row r="197" spans="1:25" x14ac:dyDescent="0.25">
      <c r="A197" s="138" t="s">
        <v>593</v>
      </c>
      <c r="B197" s="124"/>
      <c r="C197" s="124"/>
    </row>
    <row r="198" spans="1:25" x14ac:dyDescent="0.25">
      <c r="A198" s="106" t="s">
        <v>380</v>
      </c>
      <c r="B198" s="129"/>
      <c r="C198" s="130"/>
      <c r="D198" s="141"/>
      <c r="E198" s="141"/>
      <c r="F198" s="141"/>
      <c r="G198" s="141"/>
      <c r="H198" s="141"/>
      <c r="I198" s="141"/>
      <c r="J198" s="141"/>
      <c r="K198" s="141"/>
      <c r="L198" s="141"/>
      <c r="M198" s="135"/>
      <c r="N198" s="135"/>
      <c r="O198" s="135"/>
      <c r="P198" s="135"/>
      <c r="Q198" s="135"/>
      <c r="R198" s="135"/>
      <c r="S198" s="135"/>
      <c r="T198" s="135"/>
      <c r="U198" s="135"/>
      <c r="V198" s="135"/>
      <c r="W198" s="135"/>
      <c r="X198" s="135"/>
      <c r="Y198" s="135"/>
    </row>
    <row r="199" spans="1:25" x14ac:dyDescent="0.25">
      <c r="A199" t="s">
        <v>382</v>
      </c>
      <c r="B199" s="137" t="s">
        <v>193</v>
      </c>
      <c r="C199" s="133">
        <v>334511</v>
      </c>
      <c r="D199" s="142">
        <f>IFERROR(('Tor Emp Adj'!D199/'Tor Emp Adj'!D$6)/('CAN LFS Emp'!D199/'CAN LFS Emp'!D$6),"n/a")</f>
        <v>0</v>
      </c>
      <c r="E199" s="142">
        <f>IFERROR(('Tor Emp Adj'!E199/'Tor Emp Adj'!E$6)/('CAN LFS Emp'!E199/'CAN LFS Emp'!E$6),"n/a")</f>
        <v>0.83408535335056766</v>
      </c>
      <c r="F199" s="142">
        <f>IFERROR(('Tor Emp Adj'!F199/'Tor Emp Adj'!F$6)/('CAN LFS Emp'!F199/'CAN LFS Emp'!F$6),"n/a")</f>
        <v>0</v>
      </c>
      <c r="G199" s="142">
        <f>IFERROR(('Tor Emp Adj'!G199/'Tor Emp Adj'!G$6)/('CAN LFS Emp'!G199/'CAN LFS Emp'!G$6),"n/a")</f>
        <v>0.73640216270630532</v>
      </c>
      <c r="H199" s="142">
        <f>IFERROR(('Tor Emp Adj'!H199/'Tor Emp Adj'!H$6)/('CAN LFS Emp'!H199/'CAN LFS Emp'!H$6),"n/a")</f>
        <v>0.92383922297187404</v>
      </c>
      <c r="I199" s="142">
        <f>IFERROR(('Tor Emp Adj'!I199/'Tor Emp Adj'!I$6)/('CAN LFS Emp'!I199/'CAN LFS Emp'!I$6),"n/a")</f>
        <v>1.4826159702114876</v>
      </c>
      <c r="J199" s="142">
        <f>IFERROR(('Tor Emp Adj'!J199/'Tor Emp Adj'!J$6)/('CAN LFS Emp'!J199/'CAN LFS Emp'!J$6),"n/a")</f>
        <v>1.1511791473539659</v>
      </c>
      <c r="K199" s="142">
        <f>IFERROR(('Tor Emp Adj'!K199/'Tor Emp Adj'!K$6)/('CAN LFS Emp'!K199/'CAN LFS Emp'!K$6),"n/a")</f>
        <v>0</v>
      </c>
      <c r="L199" s="142">
        <f>IFERROR(('Tor Emp Adj'!L199/'Tor Emp Adj'!L$6)/('CAN LFS Emp'!L199/'CAN LFS Emp'!L$6),"n/a")</f>
        <v>0</v>
      </c>
      <c r="M199" s="143">
        <f>IFERROR(('Tor Emp Adj'!M199/'Tor Emp Adj'!M$6)/('CAN LFS Emp'!M199/'CAN LFS Emp'!M$6),"n/a")</f>
        <v>0.56040629671256026</v>
      </c>
      <c r="N199" s="143">
        <f>IFERROR(('Tor Emp Adj'!N199/'Tor Emp Adj'!N$6)/('CAN LFS Emp'!N199/'CAN LFS Emp'!N$6),"n/a")</f>
        <v>0</v>
      </c>
      <c r="O199" s="143">
        <f>IFERROR(('Tor Emp Adj'!O199/'Tor Emp Adj'!O$6)/('CAN LFS Emp'!O199/'CAN LFS Emp'!O$6),"n/a")</f>
        <v>0</v>
      </c>
      <c r="P199" s="143">
        <f>IFERROR(('Tor Emp Adj'!P199/'Tor Emp Adj'!P$6)/('CAN LFS Emp'!P199/'CAN LFS Emp'!P$6),"n/a")</f>
        <v>0</v>
      </c>
      <c r="Q199" s="143">
        <f>IFERROR(('Tor Emp Adj'!Q199/'Tor Emp Adj'!Q$6)/('CAN LFS Emp'!Q199/'CAN LFS Emp'!Q$6),"n/a")</f>
        <v>0.59191458391773588</v>
      </c>
      <c r="R199" s="30">
        <f>IFERROR(('Tor Emp Adj'!R199/'Tor Emp Adj'!R$6)/('CAN LFS Emp'!R199/'CAN LFS Emp'!R$6),"n/a")</f>
        <v>0.47857623497495977</v>
      </c>
      <c r="S199" s="30">
        <f>IFERROR(('Tor Emp Adj'!S199/'Tor Emp Adj'!S$6)/('CAN LFS Emp'!S199/'CAN LFS Emp'!S$6),"n/a")</f>
        <v>0.83229541053212741</v>
      </c>
      <c r="T199" s="30">
        <f>IFERROR(('Tor Emp Adj'!T199/'Tor Emp Adj'!T$6)/('CAN LFS Emp'!T199/'CAN LFS Emp'!T$6),"n/a")</f>
        <v>0</v>
      </c>
      <c r="U199" s="30">
        <f>IFERROR(('Tor Emp Adj'!U199/'Tor Emp Adj'!U$6)/('CAN LFS Emp'!U199/'CAN LFS Emp'!U$6),"n/a")</f>
        <v>0</v>
      </c>
      <c r="V199" s="30">
        <f>IFERROR(('Tor Emp Adj'!V199/'Tor Emp Adj'!V$6)/('CAN LFS Emp'!V199/'CAN LFS Emp'!V$6),"n/a")</f>
        <v>0.76537021945188866</v>
      </c>
      <c r="W199" s="30">
        <f>IFERROR(('Tor Emp Adj'!W199/'Tor Emp Adj'!W$6)/('CAN LFS Emp'!W199/'CAN LFS Emp'!W$6),"n/a")</f>
        <v>0.65164303541962187</v>
      </c>
      <c r="X199" s="30">
        <f>IFERROR(('Tor Emp Adj'!X199/'Tor Emp Adj'!X$6)/('CAN LFS Emp'!X199/'CAN LFS Emp'!X$6),"n/a")</f>
        <v>0</v>
      </c>
      <c r="Y199" s="30">
        <f>IFERROR(('Tor Emp Adj'!Y199/'Tor Emp Adj'!Y$6)/('CAN LFS Emp'!Y199/'CAN LFS Emp'!Y$6),"n/a")</f>
        <v>0.36497020859930684</v>
      </c>
    </row>
    <row r="200" spans="1:25" x14ac:dyDescent="0.25">
      <c r="A200" t="s">
        <v>544</v>
      </c>
      <c r="B200" s="137">
        <f t="shared" ref="B200:B206" si="0">VALUE(LEFT(C200,4))</f>
        <v>3364</v>
      </c>
      <c r="C200" s="133">
        <v>3364</v>
      </c>
      <c r="D200" s="142">
        <f>IFERROR(('Tor Emp Adj'!D200/'Tor Emp Adj'!D$6)/('CAN LFS Emp'!D200/'CAN LFS Emp'!D$6),"n/a")</f>
        <v>1.5108886321342094</v>
      </c>
      <c r="E200" s="142">
        <f>IFERROR(('Tor Emp Adj'!E200/'Tor Emp Adj'!E$6)/('CAN LFS Emp'!E200/'CAN LFS Emp'!E$6),"n/a")</f>
        <v>1.2692585252911075</v>
      </c>
      <c r="F200" s="142">
        <f>IFERROR(('Tor Emp Adj'!F200/'Tor Emp Adj'!F$6)/('CAN LFS Emp'!F200/'CAN LFS Emp'!F$6),"n/a")</f>
        <v>1.1173953131093877</v>
      </c>
      <c r="G200" s="142">
        <f>IFERROR(('Tor Emp Adj'!G200/'Tor Emp Adj'!G$6)/('CAN LFS Emp'!G200/'CAN LFS Emp'!G$6),"n/a")</f>
        <v>1.1052550158023626</v>
      </c>
      <c r="H200" s="142">
        <f>IFERROR(('Tor Emp Adj'!H200/'Tor Emp Adj'!H$6)/('CAN LFS Emp'!H200/'CAN LFS Emp'!H$6),"n/a")</f>
        <v>0.67097506839913668</v>
      </c>
      <c r="I200" s="142">
        <f>IFERROR(('Tor Emp Adj'!I200/'Tor Emp Adj'!I$6)/('CAN LFS Emp'!I200/'CAN LFS Emp'!I$6),"n/a")</f>
        <v>0.77829914151445001</v>
      </c>
      <c r="J200" s="142">
        <f>IFERROR(('Tor Emp Adj'!J200/'Tor Emp Adj'!J$6)/('CAN LFS Emp'!J200/'CAN LFS Emp'!J$6),"n/a")</f>
        <v>0.91576821676130848</v>
      </c>
      <c r="K200" s="142">
        <f>IFERROR(('Tor Emp Adj'!K200/'Tor Emp Adj'!K$6)/('CAN LFS Emp'!K200/'CAN LFS Emp'!K$6),"n/a")</f>
        <v>0.74489420801732509</v>
      </c>
      <c r="L200" s="142">
        <f>IFERROR(('Tor Emp Adj'!L200/'Tor Emp Adj'!L$6)/('CAN LFS Emp'!L200/'CAN LFS Emp'!L$6),"n/a")</f>
        <v>0.67822750428047296</v>
      </c>
      <c r="M200" s="143">
        <f>IFERROR(('Tor Emp Adj'!M200/'Tor Emp Adj'!M$6)/('CAN LFS Emp'!M200/'CAN LFS Emp'!M$6),"n/a")</f>
        <v>1.1230029228161349</v>
      </c>
      <c r="N200" s="143">
        <f>IFERROR(('Tor Emp Adj'!N200/'Tor Emp Adj'!N$6)/('CAN LFS Emp'!N200/'CAN LFS Emp'!N$6),"n/a")</f>
        <v>1.1942159827947332</v>
      </c>
      <c r="O200" s="143">
        <f>IFERROR(('Tor Emp Adj'!O200/'Tor Emp Adj'!O$6)/('CAN LFS Emp'!O200/'CAN LFS Emp'!O$6),"n/a")</f>
        <v>1.1634760206201553</v>
      </c>
      <c r="P200" s="143">
        <f>IFERROR(('Tor Emp Adj'!P200/'Tor Emp Adj'!P$6)/('CAN LFS Emp'!P200/'CAN LFS Emp'!P$6),"n/a")</f>
        <v>1.0117737241782989</v>
      </c>
      <c r="Q200" s="143">
        <f>IFERROR(('Tor Emp Adj'!Q200/'Tor Emp Adj'!Q$6)/('CAN LFS Emp'!Q200/'CAN LFS Emp'!Q$6),"n/a")</f>
        <v>0.50229373559794011</v>
      </c>
      <c r="R200" s="30">
        <f>IFERROR(('Tor Emp Adj'!R200/'Tor Emp Adj'!R$6)/('CAN LFS Emp'!R200/'CAN LFS Emp'!R$6),"n/a")</f>
        <v>1.5779166365438686</v>
      </c>
      <c r="S200" s="30">
        <f>IFERROR(('Tor Emp Adj'!S200/'Tor Emp Adj'!S$6)/('CAN LFS Emp'!S200/'CAN LFS Emp'!S$6),"n/a")</f>
        <v>0.67157940511516367</v>
      </c>
      <c r="T200" s="30">
        <f>IFERROR(('Tor Emp Adj'!T200/'Tor Emp Adj'!T$6)/('CAN LFS Emp'!T200/'CAN LFS Emp'!T$6),"n/a")</f>
        <v>0.92073965188917151</v>
      </c>
      <c r="U200" s="30">
        <f>IFERROR(('Tor Emp Adj'!U200/'Tor Emp Adj'!U$6)/('CAN LFS Emp'!U200/'CAN LFS Emp'!U$6),"n/a")</f>
        <v>0.64570515939662221</v>
      </c>
      <c r="V200" s="30">
        <f>IFERROR(('Tor Emp Adj'!V200/'Tor Emp Adj'!V$6)/('CAN LFS Emp'!V200/'CAN LFS Emp'!V$6),"n/a")</f>
        <v>0.81180630069769633</v>
      </c>
      <c r="W200" s="30">
        <f>IFERROR(('Tor Emp Adj'!W200/'Tor Emp Adj'!W$6)/('CAN LFS Emp'!W200/'CAN LFS Emp'!W$6),"n/a")</f>
        <v>1.456524551420042</v>
      </c>
      <c r="X200" s="30">
        <f>IFERROR(('Tor Emp Adj'!X200/'Tor Emp Adj'!X$6)/('CAN LFS Emp'!X200/'CAN LFS Emp'!X$6),"n/a")</f>
        <v>0.80139079101910338</v>
      </c>
      <c r="Y200" s="30">
        <f>IFERROR(('Tor Emp Adj'!Y200/'Tor Emp Adj'!Y$6)/('CAN LFS Emp'!Y200/'CAN LFS Emp'!Y$6),"n/a")</f>
        <v>0.9639458724409975</v>
      </c>
    </row>
    <row r="201" spans="1:25" x14ac:dyDescent="0.25">
      <c r="A201" t="s">
        <v>386</v>
      </c>
      <c r="B201" s="137">
        <f t="shared" si="0"/>
        <v>3364</v>
      </c>
      <c r="C201" s="133">
        <v>336411</v>
      </c>
      <c r="D201" s="142" t="str">
        <f>IFERROR(('Tor Emp Adj'!D201/'Tor Emp Adj'!D$6)/('CAN LFS Emp'!D201/'CAN LFS Emp'!D$6),"n/a")</f>
        <v>n/a</v>
      </c>
      <c r="E201" s="142" t="str">
        <f>IFERROR(('Tor Emp Adj'!E201/'Tor Emp Adj'!E$6)/('CAN LFS Emp'!E201/'CAN LFS Emp'!E$6),"n/a")</f>
        <v>n/a</v>
      </c>
      <c r="F201" s="142" t="str">
        <f>IFERROR(('Tor Emp Adj'!F201/'Tor Emp Adj'!F$6)/('CAN LFS Emp'!F201/'CAN LFS Emp'!F$6),"n/a")</f>
        <v>n/a</v>
      </c>
      <c r="G201" s="142" t="str">
        <f>IFERROR(('Tor Emp Adj'!G201/'Tor Emp Adj'!G$6)/('CAN LFS Emp'!G201/'CAN LFS Emp'!G$6),"n/a")</f>
        <v>n/a</v>
      </c>
      <c r="H201" s="142" t="str">
        <f>IFERROR(('Tor Emp Adj'!H201/'Tor Emp Adj'!H$6)/('CAN LFS Emp'!H201/'CAN LFS Emp'!H$6),"n/a")</f>
        <v>n/a</v>
      </c>
      <c r="I201" s="142" t="str">
        <f>IFERROR(('Tor Emp Adj'!I201/'Tor Emp Adj'!I$6)/('CAN LFS Emp'!I201/'CAN LFS Emp'!I$6),"n/a")</f>
        <v>n/a</v>
      </c>
      <c r="J201" s="142" t="str">
        <f>IFERROR(('Tor Emp Adj'!J201/'Tor Emp Adj'!J$6)/('CAN LFS Emp'!J201/'CAN LFS Emp'!J$6),"n/a")</f>
        <v>n/a</v>
      </c>
      <c r="K201" s="142" t="str">
        <f>IFERROR(('Tor Emp Adj'!K201/'Tor Emp Adj'!K$6)/('CAN LFS Emp'!K201/'CAN LFS Emp'!K$6),"n/a")</f>
        <v>n/a</v>
      </c>
      <c r="L201" s="142" t="str">
        <f>IFERROR(('Tor Emp Adj'!L201/'Tor Emp Adj'!L$6)/('CAN LFS Emp'!L201/'CAN LFS Emp'!L$6),"n/a")</f>
        <v>n/a</v>
      </c>
      <c r="M201" s="143" t="str">
        <f>IFERROR(('Tor Emp Adj'!M201/'Tor Emp Adj'!M$6)/('CAN LFS Emp'!M201/'CAN LFS Emp'!M$6),"n/a")</f>
        <v>n/a</v>
      </c>
      <c r="N201" s="143" t="str">
        <f>IFERROR(('Tor Emp Adj'!N201/'Tor Emp Adj'!N$6)/('CAN LFS Emp'!N201/'CAN LFS Emp'!N$6),"n/a")</f>
        <v>n/a</v>
      </c>
      <c r="O201" s="143" t="str">
        <f>IFERROR(('Tor Emp Adj'!O201/'Tor Emp Adj'!O$6)/('CAN LFS Emp'!O201/'CAN LFS Emp'!O$6),"n/a")</f>
        <v>n/a</v>
      </c>
      <c r="P201" s="143" t="str">
        <f>IFERROR(('Tor Emp Adj'!P201/'Tor Emp Adj'!P$6)/('CAN LFS Emp'!P201/'CAN LFS Emp'!P$6),"n/a")</f>
        <v>n/a</v>
      </c>
      <c r="Q201" s="143" t="str">
        <f>IFERROR(('Tor Emp Adj'!Q201/'Tor Emp Adj'!Q$6)/('CAN LFS Emp'!Q201/'CAN LFS Emp'!Q$6),"n/a")</f>
        <v>n/a</v>
      </c>
      <c r="R201" s="30" t="str">
        <f>IFERROR(('Tor Emp Adj'!R201/'Tor Emp Adj'!R$6)/('CAN LFS Emp'!R201/'CAN LFS Emp'!R$6),"n/a")</f>
        <v>n/a</v>
      </c>
      <c r="S201" s="30" t="str">
        <f>IFERROR(('Tor Emp Adj'!S201/'Tor Emp Adj'!S$6)/('CAN LFS Emp'!S201/'CAN LFS Emp'!S$6),"n/a")</f>
        <v>n/a</v>
      </c>
      <c r="T201" s="30" t="str">
        <f>IFERROR(('Tor Emp Adj'!T201/'Tor Emp Adj'!T$6)/('CAN LFS Emp'!T201/'CAN LFS Emp'!T$6),"n/a")</f>
        <v>n/a</v>
      </c>
      <c r="U201" s="30" t="str">
        <f>IFERROR(('Tor Emp Adj'!U201/'Tor Emp Adj'!U$6)/('CAN LFS Emp'!U201/'CAN LFS Emp'!U$6),"n/a")</f>
        <v>n/a</v>
      </c>
      <c r="V201" s="30" t="str">
        <f>IFERROR(('Tor Emp Adj'!V201/'Tor Emp Adj'!V$6)/('CAN LFS Emp'!V201/'CAN LFS Emp'!V$6),"n/a")</f>
        <v>n/a</v>
      </c>
      <c r="W201" s="30" t="str">
        <f>IFERROR(('Tor Emp Adj'!W201/'Tor Emp Adj'!W$6)/('CAN LFS Emp'!W201/'CAN LFS Emp'!W$6),"n/a")</f>
        <v>n/a</v>
      </c>
      <c r="X201" s="30" t="str">
        <f>IFERROR(('Tor Emp Adj'!X201/'Tor Emp Adj'!X$6)/('CAN LFS Emp'!X201/'CAN LFS Emp'!X$6),"n/a")</f>
        <v>n/a</v>
      </c>
      <c r="Y201" s="30" t="str">
        <f>IFERROR(('Tor Emp Adj'!Y201/'Tor Emp Adj'!Y$6)/('CAN LFS Emp'!Y201/'CAN LFS Emp'!Y$6),"n/a")</f>
        <v>n/a</v>
      </c>
    </row>
    <row r="202" spans="1:25" x14ac:dyDescent="0.25">
      <c r="A202" t="s">
        <v>387</v>
      </c>
      <c r="B202" s="137">
        <f t="shared" si="0"/>
        <v>3364</v>
      </c>
      <c r="C202" s="133">
        <v>336412</v>
      </c>
      <c r="D202" s="142" t="str">
        <f>IFERROR(('Tor Emp Adj'!D202/'Tor Emp Adj'!D$6)/('CAN LFS Emp'!D202/'CAN LFS Emp'!D$6),"n/a")</f>
        <v>n/a</v>
      </c>
      <c r="E202" s="142" t="str">
        <f>IFERROR(('Tor Emp Adj'!E202/'Tor Emp Adj'!E$6)/('CAN LFS Emp'!E202/'CAN LFS Emp'!E$6),"n/a")</f>
        <v>n/a</v>
      </c>
      <c r="F202" s="142" t="str">
        <f>IFERROR(('Tor Emp Adj'!F202/'Tor Emp Adj'!F$6)/('CAN LFS Emp'!F202/'CAN LFS Emp'!F$6),"n/a")</f>
        <v>n/a</v>
      </c>
      <c r="G202" s="142" t="str">
        <f>IFERROR(('Tor Emp Adj'!G202/'Tor Emp Adj'!G$6)/('CAN LFS Emp'!G202/'CAN LFS Emp'!G$6),"n/a")</f>
        <v>n/a</v>
      </c>
      <c r="H202" s="142" t="str">
        <f>IFERROR(('Tor Emp Adj'!H202/'Tor Emp Adj'!H$6)/('CAN LFS Emp'!H202/'CAN LFS Emp'!H$6),"n/a")</f>
        <v>n/a</v>
      </c>
      <c r="I202" s="142" t="str">
        <f>IFERROR(('Tor Emp Adj'!I202/'Tor Emp Adj'!I$6)/('CAN LFS Emp'!I202/'CAN LFS Emp'!I$6),"n/a")</f>
        <v>n/a</v>
      </c>
      <c r="J202" s="142" t="str">
        <f>IFERROR(('Tor Emp Adj'!J202/'Tor Emp Adj'!J$6)/('CAN LFS Emp'!J202/'CAN LFS Emp'!J$6),"n/a")</f>
        <v>n/a</v>
      </c>
      <c r="K202" s="142" t="str">
        <f>IFERROR(('Tor Emp Adj'!K202/'Tor Emp Adj'!K$6)/('CAN LFS Emp'!K202/'CAN LFS Emp'!K$6),"n/a")</f>
        <v>n/a</v>
      </c>
      <c r="L202" s="142" t="str">
        <f>IFERROR(('Tor Emp Adj'!L202/'Tor Emp Adj'!L$6)/('CAN LFS Emp'!L202/'CAN LFS Emp'!L$6),"n/a")</f>
        <v>n/a</v>
      </c>
      <c r="M202" s="143" t="str">
        <f>IFERROR(('Tor Emp Adj'!M202/'Tor Emp Adj'!M$6)/('CAN LFS Emp'!M202/'CAN LFS Emp'!M$6),"n/a")</f>
        <v>n/a</v>
      </c>
      <c r="N202" s="143" t="str">
        <f>IFERROR(('Tor Emp Adj'!N202/'Tor Emp Adj'!N$6)/('CAN LFS Emp'!N202/'CAN LFS Emp'!N$6),"n/a")</f>
        <v>n/a</v>
      </c>
      <c r="O202" s="143" t="str">
        <f>IFERROR(('Tor Emp Adj'!O202/'Tor Emp Adj'!O$6)/('CAN LFS Emp'!O202/'CAN LFS Emp'!O$6),"n/a")</f>
        <v>n/a</v>
      </c>
      <c r="P202" s="143" t="str">
        <f>IFERROR(('Tor Emp Adj'!P202/'Tor Emp Adj'!P$6)/('CAN LFS Emp'!P202/'CAN LFS Emp'!P$6),"n/a")</f>
        <v>n/a</v>
      </c>
      <c r="Q202" s="143" t="str">
        <f>IFERROR(('Tor Emp Adj'!Q202/'Tor Emp Adj'!Q$6)/('CAN LFS Emp'!Q202/'CAN LFS Emp'!Q$6),"n/a")</f>
        <v>n/a</v>
      </c>
      <c r="R202" s="30" t="str">
        <f>IFERROR(('Tor Emp Adj'!R202/'Tor Emp Adj'!R$6)/('CAN LFS Emp'!R202/'CAN LFS Emp'!R$6),"n/a")</f>
        <v>n/a</v>
      </c>
      <c r="S202" s="30" t="str">
        <f>IFERROR(('Tor Emp Adj'!S202/'Tor Emp Adj'!S$6)/('CAN LFS Emp'!S202/'CAN LFS Emp'!S$6),"n/a")</f>
        <v>n/a</v>
      </c>
      <c r="T202" s="30" t="str">
        <f>IFERROR(('Tor Emp Adj'!T202/'Tor Emp Adj'!T$6)/('CAN LFS Emp'!T202/'CAN LFS Emp'!T$6),"n/a")</f>
        <v>n/a</v>
      </c>
      <c r="U202" s="30" t="str">
        <f>IFERROR(('Tor Emp Adj'!U202/'Tor Emp Adj'!U$6)/('CAN LFS Emp'!U202/'CAN LFS Emp'!U$6),"n/a")</f>
        <v>n/a</v>
      </c>
      <c r="V202" s="30" t="str">
        <f>IFERROR(('Tor Emp Adj'!V202/'Tor Emp Adj'!V$6)/('CAN LFS Emp'!V202/'CAN LFS Emp'!V$6),"n/a")</f>
        <v>n/a</v>
      </c>
      <c r="W202" s="30" t="str">
        <f>IFERROR(('Tor Emp Adj'!W202/'Tor Emp Adj'!W$6)/('CAN LFS Emp'!W202/'CAN LFS Emp'!W$6),"n/a")</f>
        <v>n/a</v>
      </c>
      <c r="X202" s="30" t="str">
        <f>IFERROR(('Tor Emp Adj'!X202/'Tor Emp Adj'!X$6)/('CAN LFS Emp'!X202/'CAN LFS Emp'!X$6),"n/a")</f>
        <v>n/a</v>
      </c>
      <c r="Y202" s="30" t="str">
        <f>IFERROR(('Tor Emp Adj'!Y202/'Tor Emp Adj'!Y$6)/('CAN LFS Emp'!Y202/'CAN LFS Emp'!Y$6),"n/a")</f>
        <v>n/a</v>
      </c>
    </row>
    <row r="203" spans="1:25" x14ac:dyDescent="0.25">
      <c r="A203" t="s">
        <v>388</v>
      </c>
      <c r="B203" s="137">
        <f t="shared" si="0"/>
        <v>3364</v>
      </c>
      <c r="C203" s="133">
        <v>336413</v>
      </c>
      <c r="D203" s="142" t="str">
        <f>IFERROR(('Tor Emp Adj'!D203/'Tor Emp Adj'!D$6)/('CAN LFS Emp'!D203/'CAN LFS Emp'!D$6),"n/a")</f>
        <v>n/a</v>
      </c>
      <c r="E203" s="142" t="str">
        <f>IFERROR(('Tor Emp Adj'!E203/'Tor Emp Adj'!E$6)/('CAN LFS Emp'!E203/'CAN LFS Emp'!E$6),"n/a")</f>
        <v>n/a</v>
      </c>
      <c r="F203" s="142" t="str">
        <f>IFERROR(('Tor Emp Adj'!F203/'Tor Emp Adj'!F$6)/('CAN LFS Emp'!F203/'CAN LFS Emp'!F$6),"n/a")</f>
        <v>n/a</v>
      </c>
      <c r="G203" s="142" t="str">
        <f>IFERROR(('Tor Emp Adj'!G203/'Tor Emp Adj'!G$6)/('CAN LFS Emp'!G203/'CAN LFS Emp'!G$6),"n/a")</f>
        <v>n/a</v>
      </c>
      <c r="H203" s="142" t="str">
        <f>IFERROR(('Tor Emp Adj'!H203/'Tor Emp Adj'!H$6)/('CAN LFS Emp'!H203/'CAN LFS Emp'!H$6),"n/a")</f>
        <v>n/a</v>
      </c>
      <c r="I203" s="142" t="str">
        <f>IFERROR(('Tor Emp Adj'!I203/'Tor Emp Adj'!I$6)/('CAN LFS Emp'!I203/'CAN LFS Emp'!I$6),"n/a")</f>
        <v>n/a</v>
      </c>
      <c r="J203" s="142" t="str">
        <f>IFERROR(('Tor Emp Adj'!J203/'Tor Emp Adj'!J$6)/('CAN LFS Emp'!J203/'CAN LFS Emp'!J$6),"n/a")</f>
        <v>n/a</v>
      </c>
      <c r="K203" s="142" t="str">
        <f>IFERROR(('Tor Emp Adj'!K203/'Tor Emp Adj'!K$6)/('CAN LFS Emp'!K203/'CAN LFS Emp'!K$6),"n/a")</f>
        <v>n/a</v>
      </c>
      <c r="L203" s="142" t="str">
        <f>IFERROR(('Tor Emp Adj'!L203/'Tor Emp Adj'!L$6)/('CAN LFS Emp'!L203/'CAN LFS Emp'!L$6),"n/a")</f>
        <v>n/a</v>
      </c>
      <c r="M203" s="143" t="str">
        <f>IFERROR(('Tor Emp Adj'!M203/'Tor Emp Adj'!M$6)/('CAN LFS Emp'!M203/'CAN LFS Emp'!M$6),"n/a")</f>
        <v>n/a</v>
      </c>
      <c r="N203" s="143" t="str">
        <f>IFERROR(('Tor Emp Adj'!N203/'Tor Emp Adj'!N$6)/('CAN LFS Emp'!N203/'CAN LFS Emp'!N$6),"n/a")</f>
        <v>n/a</v>
      </c>
      <c r="O203" s="143" t="str">
        <f>IFERROR(('Tor Emp Adj'!O203/'Tor Emp Adj'!O$6)/('CAN LFS Emp'!O203/'CAN LFS Emp'!O$6),"n/a")</f>
        <v>n/a</v>
      </c>
      <c r="P203" s="143" t="str">
        <f>IFERROR(('Tor Emp Adj'!P203/'Tor Emp Adj'!P$6)/('CAN LFS Emp'!P203/'CAN LFS Emp'!P$6),"n/a")</f>
        <v>n/a</v>
      </c>
      <c r="Q203" s="143" t="str">
        <f>IFERROR(('Tor Emp Adj'!Q203/'Tor Emp Adj'!Q$6)/('CAN LFS Emp'!Q203/'CAN LFS Emp'!Q$6),"n/a")</f>
        <v>n/a</v>
      </c>
      <c r="R203" s="30" t="str">
        <f>IFERROR(('Tor Emp Adj'!R203/'Tor Emp Adj'!R$6)/('CAN LFS Emp'!R203/'CAN LFS Emp'!R$6),"n/a")</f>
        <v>n/a</v>
      </c>
      <c r="S203" s="30" t="str">
        <f>IFERROR(('Tor Emp Adj'!S203/'Tor Emp Adj'!S$6)/('CAN LFS Emp'!S203/'CAN LFS Emp'!S$6),"n/a")</f>
        <v>n/a</v>
      </c>
      <c r="T203" s="30" t="str">
        <f>IFERROR(('Tor Emp Adj'!T203/'Tor Emp Adj'!T$6)/('CAN LFS Emp'!T203/'CAN LFS Emp'!T$6),"n/a")</f>
        <v>n/a</v>
      </c>
      <c r="U203" s="30" t="str">
        <f>IFERROR(('Tor Emp Adj'!U203/'Tor Emp Adj'!U$6)/('CAN LFS Emp'!U203/'CAN LFS Emp'!U$6),"n/a")</f>
        <v>n/a</v>
      </c>
      <c r="V203" s="30" t="str">
        <f>IFERROR(('Tor Emp Adj'!V203/'Tor Emp Adj'!V$6)/('CAN LFS Emp'!V203/'CAN LFS Emp'!V$6),"n/a")</f>
        <v>n/a</v>
      </c>
      <c r="W203" s="30" t="str">
        <f>IFERROR(('Tor Emp Adj'!W203/'Tor Emp Adj'!W$6)/('CAN LFS Emp'!W203/'CAN LFS Emp'!W$6),"n/a")</f>
        <v>n/a</v>
      </c>
      <c r="X203" s="30" t="str">
        <f>IFERROR(('Tor Emp Adj'!X203/'Tor Emp Adj'!X$6)/('CAN LFS Emp'!X203/'CAN LFS Emp'!X$6),"n/a")</f>
        <v>n/a</v>
      </c>
      <c r="Y203" s="30" t="str">
        <f>IFERROR(('Tor Emp Adj'!Y203/'Tor Emp Adj'!Y$6)/('CAN LFS Emp'!Y203/'CAN LFS Emp'!Y$6),"n/a")</f>
        <v>n/a</v>
      </c>
    </row>
    <row r="204" spans="1:25" x14ac:dyDescent="0.25">
      <c r="A204" t="s">
        <v>389</v>
      </c>
      <c r="B204" s="137">
        <f t="shared" si="0"/>
        <v>3364</v>
      </c>
      <c r="C204" s="133">
        <v>336414</v>
      </c>
      <c r="D204" s="142" t="str">
        <f>IFERROR(('Tor Emp Adj'!D204/'Tor Emp Adj'!D$6)/('CAN LFS Emp'!D204/'CAN LFS Emp'!D$6),"n/a")</f>
        <v>n/a</v>
      </c>
      <c r="E204" s="142" t="str">
        <f>IFERROR(('Tor Emp Adj'!E204/'Tor Emp Adj'!E$6)/('CAN LFS Emp'!E204/'CAN LFS Emp'!E$6),"n/a")</f>
        <v>n/a</v>
      </c>
      <c r="F204" s="142" t="str">
        <f>IFERROR(('Tor Emp Adj'!F204/'Tor Emp Adj'!F$6)/('CAN LFS Emp'!F204/'CAN LFS Emp'!F$6),"n/a")</f>
        <v>n/a</v>
      </c>
      <c r="G204" s="142" t="str">
        <f>IFERROR(('Tor Emp Adj'!G204/'Tor Emp Adj'!G$6)/('CAN LFS Emp'!G204/'CAN LFS Emp'!G$6),"n/a")</f>
        <v>n/a</v>
      </c>
      <c r="H204" s="142" t="str">
        <f>IFERROR(('Tor Emp Adj'!H204/'Tor Emp Adj'!H$6)/('CAN LFS Emp'!H204/'CAN LFS Emp'!H$6),"n/a")</f>
        <v>n/a</v>
      </c>
      <c r="I204" s="142" t="str">
        <f>IFERROR(('Tor Emp Adj'!I204/'Tor Emp Adj'!I$6)/('CAN LFS Emp'!I204/'CAN LFS Emp'!I$6),"n/a")</f>
        <v>n/a</v>
      </c>
      <c r="J204" s="142" t="str">
        <f>IFERROR(('Tor Emp Adj'!J204/'Tor Emp Adj'!J$6)/('CAN LFS Emp'!J204/'CAN LFS Emp'!J$6),"n/a")</f>
        <v>n/a</v>
      </c>
      <c r="K204" s="142" t="str">
        <f>IFERROR(('Tor Emp Adj'!K204/'Tor Emp Adj'!K$6)/('CAN LFS Emp'!K204/'CAN LFS Emp'!K$6),"n/a")</f>
        <v>n/a</v>
      </c>
      <c r="L204" s="142" t="str">
        <f>IFERROR(('Tor Emp Adj'!L204/'Tor Emp Adj'!L$6)/('CAN LFS Emp'!L204/'CAN LFS Emp'!L$6),"n/a")</f>
        <v>n/a</v>
      </c>
      <c r="M204" s="143" t="str">
        <f>IFERROR(('Tor Emp Adj'!M204/'Tor Emp Adj'!M$6)/('CAN LFS Emp'!M204/'CAN LFS Emp'!M$6),"n/a")</f>
        <v>n/a</v>
      </c>
      <c r="N204" s="143" t="str">
        <f>IFERROR(('Tor Emp Adj'!N204/'Tor Emp Adj'!N$6)/('CAN LFS Emp'!N204/'CAN LFS Emp'!N$6),"n/a")</f>
        <v>n/a</v>
      </c>
      <c r="O204" s="143" t="str">
        <f>IFERROR(('Tor Emp Adj'!O204/'Tor Emp Adj'!O$6)/('CAN LFS Emp'!O204/'CAN LFS Emp'!O$6),"n/a")</f>
        <v>n/a</v>
      </c>
      <c r="P204" s="143" t="str">
        <f>IFERROR(('Tor Emp Adj'!P204/'Tor Emp Adj'!P$6)/('CAN LFS Emp'!P204/'CAN LFS Emp'!P$6),"n/a")</f>
        <v>n/a</v>
      </c>
      <c r="Q204" s="143" t="str">
        <f>IFERROR(('Tor Emp Adj'!Q204/'Tor Emp Adj'!Q$6)/('CAN LFS Emp'!Q204/'CAN LFS Emp'!Q$6),"n/a")</f>
        <v>n/a</v>
      </c>
      <c r="R204" s="30" t="str">
        <f>IFERROR(('Tor Emp Adj'!R204/'Tor Emp Adj'!R$6)/('CAN LFS Emp'!R204/'CAN LFS Emp'!R$6),"n/a")</f>
        <v>n/a</v>
      </c>
      <c r="S204" s="30" t="str">
        <f>IFERROR(('Tor Emp Adj'!S204/'Tor Emp Adj'!S$6)/('CAN LFS Emp'!S204/'CAN LFS Emp'!S$6),"n/a")</f>
        <v>n/a</v>
      </c>
      <c r="T204" s="30" t="str">
        <f>IFERROR(('Tor Emp Adj'!T204/'Tor Emp Adj'!T$6)/('CAN LFS Emp'!T204/'CAN LFS Emp'!T$6),"n/a")</f>
        <v>n/a</v>
      </c>
      <c r="U204" s="30" t="str">
        <f>IFERROR(('Tor Emp Adj'!U204/'Tor Emp Adj'!U$6)/('CAN LFS Emp'!U204/'CAN LFS Emp'!U$6),"n/a")</f>
        <v>n/a</v>
      </c>
      <c r="V204" s="30" t="str">
        <f>IFERROR(('Tor Emp Adj'!V204/'Tor Emp Adj'!V$6)/('CAN LFS Emp'!V204/'CAN LFS Emp'!V$6),"n/a")</f>
        <v>n/a</v>
      </c>
      <c r="W204" s="30" t="str">
        <f>IFERROR(('Tor Emp Adj'!W204/'Tor Emp Adj'!W$6)/('CAN LFS Emp'!W204/'CAN LFS Emp'!W$6),"n/a")</f>
        <v>n/a</v>
      </c>
      <c r="X204" s="30" t="str">
        <f>IFERROR(('Tor Emp Adj'!X204/'Tor Emp Adj'!X$6)/('CAN LFS Emp'!X204/'CAN LFS Emp'!X$6),"n/a")</f>
        <v>n/a</v>
      </c>
      <c r="Y204" s="30" t="str">
        <f>IFERROR(('Tor Emp Adj'!Y204/'Tor Emp Adj'!Y$6)/('CAN LFS Emp'!Y204/'CAN LFS Emp'!Y$6),"n/a")</f>
        <v>n/a</v>
      </c>
    </row>
    <row r="205" spans="1:25" x14ac:dyDescent="0.25">
      <c r="A205" t="s">
        <v>390</v>
      </c>
      <c r="B205" s="137">
        <f t="shared" si="0"/>
        <v>3364</v>
      </c>
      <c r="C205" s="133">
        <v>336415</v>
      </c>
      <c r="D205" s="142" t="str">
        <f>IFERROR(('Tor Emp Adj'!D205/'Tor Emp Adj'!D$6)/('CAN LFS Emp'!D205/'CAN LFS Emp'!D$6),"n/a")</f>
        <v>n/a</v>
      </c>
      <c r="E205" s="142" t="str">
        <f>IFERROR(('Tor Emp Adj'!E205/'Tor Emp Adj'!E$6)/('CAN LFS Emp'!E205/'CAN LFS Emp'!E$6),"n/a")</f>
        <v>n/a</v>
      </c>
      <c r="F205" s="142" t="str">
        <f>IFERROR(('Tor Emp Adj'!F205/'Tor Emp Adj'!F$6)/('CAN LFS Emp'!F205/'CAN LFS Emp'!F$6),"n/a")</f>
        <v>n/a</v>
      </c>
      <c r="G205" s="142" t="str">
        <f>IFERROR(('Tor Emp Adj'!G205/'Tor Emp Adj'!G$6)/('CAN LFS Emp'!G205/'CAN LFS Emp'!G$6),"n/a")</f>
        <v>n/a</v>
      </c>
      <c r="H205" s="142" t="str">
        <f>IFERROR(('Tor Emp Adj'!H205/'Tor Emp Adj'!H$6)/('CAN LFS Emp'!H205/'CAN LFS Emp'!H$6),"n/a")</f>
        <v>n/a</v>
      </c>
      <c r="I205" s="142" t="str">
        <f>IFERROR(('Tor Emp Adj'!I205/'Tor Emp Adj'!I$6)/('CAN LFS Emp'!I205/'CAN LFS Emp'!I$6),"n/a")</f>
        <v>n/a</v>
      </c>
      <c r="J205" s="142" t="str">
        <f>IFERROR(('Tor Emp Adj'!J205/'Tor Emp Adj'!J$6)/('CAN LFS Emp'!J205/'CAN LFS Emp'!J$6),"n/a")</f>
        <v>n/a</v>
      </c>
      <c r="K205" s="142" t="str">
        <f>IFERROR(('Tor Emp Adj'!K205/'Tor Emp Adj'!K$6)/('CAN LFS Emp'!K205/'CAN LFS Emp'!K$6),"n/a")</f>
        <v>n/a</v>
      </c>
      <c r="L205" s="142" t="str">
        <f>IFERROR(('Tor Emp Adj'!L205/'Tor Emp Adj'!L$6)/('CAN LFS Emp'!L205/'CAN LFS Emp'!L$6),"n/a")</f>
        <v>n/a</v>
      </c>
      <c r="M205" s="143" t="str">
        <f>IFERROR(('Tor Emp Adj'!M205/'Tor Emp Adj'!M$6)/('CAN LFS Emp'!M205/'CAN LFS Emp'!M$6),"n/a")</f>
        <v>n/a</v>
      </c>
      <c r="N205" s="143" t="str">
        <f>IFERROR(('Tor Emp Adj'!N205/'Tor Emp Adj'!N$6)/('CAN LFS Emp'!N205/'CAN LFS Emp'!N$6),"n/a")</f>
        <v>n/a</v>
      </c>
      <c r="O205" s="143" t="str">
        <f>IFERROR(('Tor Emp Adj'!O205/'Tor Emp Adj'!O$6)/('CAN LFS Emp'!O205/'CAN LFS Emp'!O$6),"n/a")</f>
        <v>n/a</v>
      </c>
      <c r="P205" s="143" t="str">
        <f>IFERROR(('Tor Emp Adj'!P205/'Tor Emp Adj'!P$6)/('CAN LFS Emp'!P205/'CAN LFS Emp'!P$6),"n/a")</f>
        <v>n/a</v>
      </c>
      <c r="Q205" s="143" t="str">
        <f>IFERROR(('Tor Emp Adj'!Q205/'Tor Emp Adj'!Q$6)/('CAN LFS Emp'!Q205/'CAN LFS Emp'!Q$6),"n/a")</f>
        <v>n/a</v>
      </c>
      <c r="R205" s="30" t="str">
        <f>IFERROR(('Tor Emp Adj'!R205/'Tor Emp Adj'!R$6)/('CAN LFS Emp'!R205/'CAN LFS Emp'!R$6),"n/a")</f>
        <v>n/a</v>
      </c>
      <c r="S205" s="30" t="str">
        <f>IFERROR(('Tor Emp Adj'!S205/'Tor Emp Adj'!S$6)/('CAN LFS Emp'!S205/'CAN LFS Emp'!S$6),"n/a")</f>
        <v>n/a</v>
      </c>
      <c r="T205" s="30" t="str">
        <f>IFERROR(('Tor Emp Adj'!T205/'Tor Emp Adj'!T$6)/('CAN LFS Emp'!T205/'CAN LFS Emp'!T$6),"n/a")</f>
        <v>n/a</v>
      </c>
      <c r="U205" s="30" t="str">
        <f>IFERROR(('Tor Emp Adj'!U205/'Tor Emp Adj'!U$6)/('CAN LFS Emp'!U205/'CAN LFS Emp'!U$6),"n/a")</f>
        <v>n/a</v>
      </c>
      <c r="V205" s="30" t="str">
        <f>IFERROR(('Tor Emp Adj'!V205/'Tor Emp Adj'!V$6)/('CAN LFS Emp'!V205/'CAN LFS Emp'!V$6),"n/a")</f>
        <v>n/a</v>
      </c>
      <c r="W205" s="30" t="str">
        <f>IFERROR(('Tor Emp Adj'!W205/'Tor Emp Adj'!W$6)/('CAN LFS Emp'!W205/'CAN LFS Emp'!W$6),"n/a")</f>
        <v>n/a</v>
      </c>
      <c r="X205" s="30" t="str">
        <f>IFERROR(('Tor Emp Adj'!X205/'Tor Emp Adj'!X$6)/('CAN LFS Emp'!X205/'CAN LFS Emp'!X$6),"n/a")</f>
        <v>n/a</v>
      </c>
      <c r="Y205" s="30" t="str">
        <f>IFERROR(('Tor Emp Adj'!Y205/'Tor Emp Adj'!Y$6)/('CAN LFS Emp'!Y205/'CAN LFS Emp'!Y$6),"n/a")</f>
        <v>n/a</v>
      </c>
    </row>
    <row r="206" spans="1:25" x14ac:dyDescent="0.25">
      <c r="A206" t="s">
        <v>391</v>
      </c>
      <c r="B206" s="137">
        <f t="shared" si="0"/>
        <v>3364</v>
      </c>
      <c r="C206" s="133">
        <v>336419</v>
      </c>
      <c r="D206" s="142" t="str">
        <f>IFERROR(('Tor Emp Adj'!D206/'Tor Emp Adj'!D$6)/('CAN LFS Emp'!D206/'CAN LFS Emp'!D$6),"n/a")</f>
        <v>n/a</v>
      </c>
      <c r="E206" s="142" t="str">
        <f>IFERROR(('Tor Emp Adj'!E206/'Tor Emp Adj'!E$6)/('CAN LFS Emp'!E206/'CAN LFS Emp'!E$6),"n/a")</f>
        <v>n/a</v>
      </c>
      <c r="F206" s="142" t="str">
        <f>IFERROR(('Tor Emp Adj'!F206/'Tor Emp Adj'!F$6)/('CAN LFS Emp'!F206/'CAN LFS Emp'!F$6),"n/a")</f>
        <v>n/a</v>
      </c>
      <c r="G206" s="142" t="str">
        <f>IFERROR(('Tor Emp Adj'!G206/'Tor Emp Adj'!G$6)/('CAN LFS Emp'!G206/'CAN LFS Emp'!G$6),"n/a")</f>
        <v>n/a</v>
      </c>
      <c r="H206" s="142" t="str">
        <f>IFERROR(('Tor Emp Adj'!H206/'Tor Emp Adj'!H$6)/('CAN LFS Emp'!H206/'CAN LFS Emp'!H$6),"n/a")</f>
        <v>n/a</v>
      </c>
      <c r="I206" s="142" t="str">
        <f>IFERROR(('Tor Emp Adj'!I206/'Tor Emp Adj'!I$6)/('CAN LFS Emp'!I206/'CAN LFS Emp'!I$6),"n/a")</f>
        <v>n/a</v>
      </c>
      <c r="J206" s="142" t="str">
        <f>IFERROR(('Tor Emp Adj'!J206/'Tor Emp Adj'!J$6)/('CAN LFS Emp'!J206/'CAN LFS Emp'!J$6),"n/a")</f>
        <v>n/a</v>
      </c>
      <c r="K206" s="142" t="str">
        <f>IFERROR(('Tor Emp Adj'!K206/'Tor Emp Adj'!K$6)/('CAN LFS Emp'!K206/'CAN LFS Emp'!K$6),"n/a")</f>
        <v>n/a</v>
      </c>
      <c r="L206" s="142" t="str">
        <f>IFERROR(('Tor Emp Adj'!L206/'Tor Emp Adj'!L$6)/('CAN LFS Emp'!L206/'CAN LFS Emp'!L$6),"n/a")</f>
        <v>n/a</v>
      </c>
      <c r="M206" s="143" t="str">
        <f>IFERROR(('Tor Emp Adj'!M206/'Tor Emp Adj'!M$6)/('CAN LFS Emp'!M206/'CAN LFS Emp'!M$6),"n/a")</f>
        <v>n/a</v>
      </c>
      <c r="N206" s="143" t="str">
        <f>IFERROR(('Tor Emp Adj'!N206/'Tor Emp Adj'!N$6)/('CAN LFS Emp'!N206/'CAN LFS Emp'!N$6),"n/a")</f>
        <v>n/a</v>
      </c>
      <c r="O206" s="143" t="str">
        <f>IFERROR(('Tor Emp Adj'!O206/'Tor Emp Adj'!O$6)/('CAN LFS Emp'!O206/'CAN LFS Emp'!O$6),"n/a")</f>
        <v>n/a</v>
      </c>
      <c r="P206" s="143" t="str">
        <f>IFERROR(('Tor Emp Adj'!P206/'Tor Emp Adj'!P$6)/('CAN LFS Emp'!P206/'CAN LFS Emp'!P$6),"n/a")</f>
        <v>n/a</v>
      </c>
      <c r="Q206" s="143" t="str">
        <f>IFERROR(('Tor Emp Adj'!Q206/'Tor Emp Adj'!Q$6)/('CAN LFS Emp'!Q206/'CAN LFS Emp'!Q$6),"n/a")</f>
        <v>n/a</v>
      </c>
      <c r="R206" s="30" t="str">
        <f>IFERROR(('Tor Emp Adj'!R206/'Tor Emp Adj'!R$6)/('CAN LFS Emp'!R206/'CAN LFS Emp'!R$6),"n/a")</f>
        <v>n/a</v>
      </c>
      <c r="S206" s="30" t="str">
        <f>IFERROR(('Tor Emp Adj'!S206/'Tor Emp Adj'!S$6)/('CAN LFS Emp'!S206/'CAN LFS Emp'!S$6),"n/a")</f>
        <v>n/a</v>
      </c>
      <c r="T206" s="30" t="str">
        <f>IFERROR(('Tor Emp Adj'!T206/'Tor Emp Adj'!T$6)/('CAN LFS Emp'!T206/'CAN LFS Emp'!T$6),"n/a")</f>
        <v>n/a</v>
      </c>
      <c r="U206" s="30" t="str">
        <f>IFERROR(('Tor Emp Adj'!U206/'Tor Emp Adj'!U$6)/('CAN LFS Emp'!U206/'CAN LFS Emp'!U$6),"n/a")</f>
        <v>n/a</v>
      </c>
      <c r="V206" s="30" t="str">
        <f>IFERROR(('Tor Emp Adj'!V206/'Tor Emp Adj'!V$6)/('CAN LFS Emp'!V206/'CAN LFS Emp'!V$6),"n/a")</f>
        <v>n/a</v>
      </c>
      <c r="W206" s="30" t="str">
        <f>IFERROR(('Tor Emp Adj'!W206/'Tor Emp Adj'!W$6)/('CAN LFS Emp'!W206/'CAN LFS Emp'!W$6),"n/a")</f>
        <v>n/a</v>
      </c>
      <c r="X206" s="30" t="str">
        <f>IFERROR(('Tor Emp Adj'!X206/'Tor Emp Adj'!X$6)/('CAN LFS Emp'!X206/'CAN LFS Emp'!X$6),"n/a")</f>
        <v>n/a</v>
      </c>
      <c r="Y206" s="30" t="str">
        <f>IFERROR(('Tor Emp Adj'!Y206/'Tor Emp Adj'!Y$6)/('CAN LFS Emp'!Y206/'CAN LFS Emp'!Y$6),"n/a")</f>
        <v>n/a</v>
      </c>
    </row>
    <row r="207" spans="1:25" x14ac:dyDescent="0.25">
      <c r="A207" t="s">
        <v>545</v>
      </c>
      <c r="B207" s="137">
        <v>488</v>
      </c>
      <c r="C207" s="133">
        <v>488190</v>
      </c>
      <c r="D207" s="142">
        <f>IFERROR(('Tor Emp Adj'!D207/'Tor Emp Adj'!D$6)/('CAN LFS Emp'!D207/'CAN LFS Emp'!D$6),"n/a")</f>
        <v>0</v>
      </c>
      <c r="E207" s="142">
        <f>IFERROR(('Tor Emp Adj'!E207/'Tor Emp Adj'!E$6)/('CAN LFS Emp'!E207/'CAN LFS Emp'!E$6),"n/a")</f>
        <v>1.2558203487210171</v>
      </c>
      <c r="F207" s="142">
        <f>IFERROR(('Tor Emp Adj'!F207/'Tor Emp Adj'!F$6)/('CAN LFS Emp'!F207/'CAN LFS Emp'!F$6),"n/a")</f>
        <v>0</v>
      </c>
      <c r="G207" s="142">
        <f>IFERROR(('Tor Emp Adj'!G207/'Tor Emp Adj'!G$6)/('CAN LFS Emp'!G207/'CAN LFS Emp'!G$6),"n/a")</f>
        <v>0.78069931418252336</v>
      </c>
      <c r="H207" s="142">
        <f>IFERROR(('Tor Emp Adj'!H207/'Tor Emp Adj'!H$6)/('CAN LFS Emp'!H207/'CAN LFS Emp'!H$6),"n/a")</f>
        <v>0</v>
      </c>
      <c r="I207" s="142">
        <f>IFERROR(('Tor Emp Adj'!I207/'Tor Emp Adj'!I$6)/('CAN LFS Emp'!I207/'CAN LFS Emp'!I$6),"n/a")</f>
        <v>0.80515734256095906</v>
      </c>
      <c r="J207" s="142">
        <f>IFERROR(('Tor Emp Adj'!J207/'Tor Emp Adj'!J$6)/('CAN LFS Emp'!J207/'CAN LFS Emp'!J$6),"n/a")</f>
        <v>0.77630662574283615</v>
      </c>
      <c r="K207" s="142">
        <f>IFERROR(('Tor Emp Adj'!K207/'Tor Emp Adj'!K$6)/('CAN LFS Emp'!K207/'CAN LFS Emp'!K$6),"n/a")</f>
        <v>0</v>
      </c>
      <c r="L207" s="142">
        <f>IFERROR(('Tor Emp Adj'!L207/'Tor Emp Adj'!L$6)/('CAN LFS Emp'!L207/'CAN LFS Emp'!L$6),"n/a")</f>
        <v>0</v>
      </c>
      <c r="M207" s="143">
        <f>IFERROR(('Tor Emp Adj'!M207/'Tor Emp Adj'!M$6)/('CAN LFS Emp'!M207/'CAN LFS Emp'!M$6),"n/a")</f>
        <v>0.30073014580657587</v>
      </c>
      <c r="N207" s="143">
        <f>IFERROR(('Tor Emp Adj'!N207/'Tor Emp Adj'!N$6)/('CAN LFS Emp'!N207/'CAN LFS Emp'!N$6),"n/a")</f>
        <v>0.19437056339374409</v>
      </c>
      <c r="O207" s="143">
        <f>IFERROR(('Tor Emp Adj'!O207/'Tor Emp Adj'!O$6)/('CAN LFS Emp'!O207/'CAN LFS Emp'!O$6),"n/a")</f>
        <v>0</v>
      </c>
      <c r="P207" s="143">
        <f>IFERROR(('Tor Emp Adj'!P207/'Tor Emp Adj'!P$6)/('CAN LFS Emp'!P207/'CAN LFS Emp'!P$6),"n/a")</f>
        <v>0.2063229702936549</v>
      </c>
      <c r="Q207" s="143">
        <f>IFERROR(('Tor Emp Adj'!Q207/'Tor Emp Adj'!Q$6)/('CAN LFS Emp'!Q207/'CAN LFS Emp'!Q$6),"n/a")</f>
        <v>0.16401536859072116</v>
      </c>
      <c r="R207" s="30">
        <f>IFERROR(('Tor Emp Adj'!R207/'Tor Emp Adj'!R$6)/('CAN LFS Emp'!R207/'CAN LFS Emp'!R$6),"n/a")</f>
        <v>0</v>
      </c>
      <c r="S207" s="30">
        <f>IFERROR(('Tor Emp Adj'!S207/'Tor Emp Adj'!S$6)/('CAN LFS Emp'!S207/'CAN LFS Emp'!S$6),"n/a")</f>
        <v>0</v>
      </c>
      <c r="T207" s="30">
        <f>IFERROR(('Tor Emp Adj'!T207/'Tor Emp Adj'!T$6)/('CAN LFS Emp'!T207/'CAN LFS Emp'!T$6),"n/a")</f>
        <v>0</v>
      </c>
      <c r="U207" s="30">
        <f>IFERROR(('Tor Emp Adj'!U207/'Tor Emp Adj'!U$6)/('CAN LFS Emp'!U207/'CAN LFS Emp'!U$6),"n/a")</f>
        <v>0.17968750020843657</v>
      </c>
      <c r="V207" s="30">
        <f>IFERROR(('Tor Emp Adj'!V207/'Tor Emp Adj'!V$6)/('CAN LFS Emp'!V207/'CAN LFS Emp'!V$6),"n/a")</f>
        <v>0</v>
      </c>
      <c r="W207" s="30">
        <f>IFERROR(('Tor Emp Adj'!W207/'Tor Emp Adj'!W$6)/('CAN LFS Emp'!W207/'CAN LFS Emp'!W$6),"n/a")</f>
        <v>0.11602169728359994</v>
      </c>
      <c r="X207" s="30">
        <f>IFERROR(('Tor Emp Adj'!X207/'Tor Emp Adj'!X$6)/('CAN LFS Emp'!X207/'CAN LFS Emp'!X$6),"n/a")</f>
        <v>0.17927145771383479</v>
      </c>
      <c r="Y207" s="30">
        <f>IFERROR(('Tor Emp Adj'!Y207/'Tor Emp Adj'!Y$6)/('CAN LFS Emp'!Y207/'CAN LFS Emp'!Y$6),"n/a")</f>
        <v>0.1353759517314771</v>
      </c>
    </row>
    <row r="208" spans="1:25" x14ac:dyDescent="0.25">
      <c r="A208" s="106" t="s">
        <v>407</v>
      </c>
      <c r="B208" s="129"/>
      <c r="C208" s="130"/>
      <c r="D208" s="141"/>
      <c r="E208" s="141"/>
      <c r="F208" s="141"/>
      <c r="G208" s="141"/>
      <c r="H208" s="141"/>
      <c r="I208" s="141"/>
      <c r="J208" s="141"/>
      <c r="K208" s="141"/>
      <c r="L208" s="141"/>
      <c r="M208" s="135"/>
      <c r="N208" s="135"/>
      <c r="O208" s="135"/>
      <c r="P208" s="135"/>
      <c r="Q208" s="135"/>
      <c r="R208" s="135"/>
      <c r="S208" s="135"/>
      <c r="T208" s="135"/>
      <c r="U208" s="135"/>
      <c r="V208" s="135"/>
      <c r="W208" s="135"/>
      <c r="X208" s="135"/>
      <c r="Y208" s="135"/>
    </row>
    <row r="209" spans="1:25" x14ac:dyDescent="0.25">
      <c r="A209" t="s">
        <v>546</v>
      </c>
      <c r="B209" s="132">
        <f t="shared" ref="B209:B222" si="1">VALUE(LEFT(C209,4))</f>
        <v>5413</v>
      </c>
      <c r="C209" s="133">
        <v>5413</v>
      </c>
      <c r="D209" s="142">
        <f>IFERROR(('Tor Emp Adj'!D209/'Tor Emp Adj'!D$6)/('CAN LFS Emp'!D209/'CAN LFS Emp'!D$6),"n/a")</f>
        <v>1.1457247679047271</v>
      </c>
      <c r="E209" s="142">
        <f>IFERROR(('Tor Emp Adj'!E209/'Tor Emp Adj'!E$6)/('CAN LFS Emp'!E209/'CAN LFS Emp'!E$6),"n/a")</f>
        <v>1.2161951955710071</v>
      </c>
      <c r="F209" s="142">
        <f>IFERROR(('Tor Emp Adj'!F209/'Tor Emp Adj'!F$6)/('CAN LFS Emp'!F209/'CAN LFS Emp'!F$6),"n/a")</f>
        <v>1.4117656411179684</v>
      </c>
      <c r="G209" s="142">
        <f>IFERROR(('Tor Emp Adj'!G209/'Tor Emp Adj'!G$6)/('CAN LFS Emp'!G209/'CAN LFS Emp'!G$6),"n/a")</f>
        <v>1.3108992129370254</v>
      </c>
      <c r="H209" s="142">
        <f>IFERROR(('Tor Emp Adj'!H209/'Tor Emp Adj'!H$6)/('CAN LFS Emp'!H209/'CAN LFS Emp'!H$6),"n/a")</f>
        <v>1.0169030376776331</v>
      </c>
      <c r="I209" s="142">
        <f>IFERROR(('Tor Emp Adj'!I209/'Tor Emp Adj'!I$6)/('CAN LFS Emp'!I209/'CAN LFS Emp'!I$6),"n/a")</f>
        <v>1.0717784218690201</v>
      </c>
      <c r="J209" s="142">
        <f>IFERROR(('Tor Emp Adj'!J209/'Tor Emp Adj'!J$6)/('CAN LFS Emp'!J209/'CAN LFS Emp'!J$6),"n/a")</f>
        <v>1.0874121144409901</v>
      </c>
      <c r="K209" s="142">
        <f>IFERROR(('Tor Emp Adj'!K209/'Tor Emp Adj'!K$6)/('CAN LFS Emp'!K209/'CAN LFS Emp'!K$6),"n/a")</f>
        <v>1.2432257724658813</v>
      </c>
      <c r="L209" s="142">
        <f>IFERROR(('Tor Emp Adj'!L209/'Tor Emp Adj'!L$6)/('CAN LFS Emp'!L209/'CAN LFS Emp'!L$6),"n/a")</f>
        <v>0.99347118318784122</v>
      </c>
      <c r="M209" s="143">
        <f>IFERROR(('Tor Emp Adj'!M209/'Tor Emp Adj'!M$6)/('CAN LFS Emp'!M209/'CAN LFS Emp'!M$6),"n/a")</f>
        <v>0.81206226040093921</v>
      </c>
      <c r="N209" s="143">
        <f>IFERROR(('Tor Emp Adj'!N209/'Tor Emp Adj'!N$6)/('CAN LFS Emp'!N209/'CAN LFS Emp'!N$6),"n/a")</f>
        <v>0.98266955843731951</v>
      </c>
      <c r="O209" s="143">
        <f>IFERROR(('Tor Emp Adj'!O209/'Tor Emp Adj'!O$6)/('CAN LFS Emp'!O209/'CAN LFS Emp'!O$6),"n/a")</f>
        <v>0.93295320716923058</v>
      </c>
      <c r="P209" s="143">
        <f>IFERROR(('Tor Emp Adj'!P209/'Tor Emp Adj'!P$6)/('CAN LFS Emp'!P209/'CAN LFS Emp'!P$6),"n/a")</f>
        <v>0.86811567712410986</v>
      </c>
      <c r="Q209" s="143">
        <f>IFERROR(('Tor Emp Adj'!Q209/'Tor Emp Adj'!Q$6)/('CAN LFS Emp'!Q209/'CAN LFS Emp'!Q$6),"n/a")</f>
        <v>0.92700131768929983</v>
      </c>
      <c r="R209" s="30">
        <f>IFERROR(('Tor Emp Adj'!R209/'Tor Emp Adj'!R$6)/('CAN LFS Emp'!R209/'CAN LFS Emp'!R$6),"n/a")</f>
        <v>0.94120261806321037</v>
      </c>
      <c r="S209" s="30">
        <f>IFERROR(('Tor Emp Adj'!S209/'Tor Emp Adj'!S$6)/('CAN LFS Emp'!S209/'CAN LFS Emp'!S$6),"n/a")</f>
        <v>0.89519524522515859</v>
      </c>
      <c r="T209" s="30">
        <f>IFERROR(('Tor Emp Adj'!T209/'Tor Emp Adj'!T$6)/('CAN LFS Emp'!T209/'CAN LFS Emp'!T$6),"n/a")</f>
        <v>0.89767739484605857</v>
      </c>
      <c r="U209" s="30">
        <f>IFERROR(('Tor Emp Adj'!U209/'Tor Emp Adj'!U$6)/('CAN LFS Emp'!U209/'CAN LFS Emp'!U$6),"n/a")</f>
        <v>0.96707065152160177</v>
      </c>
      <c r="V209" s="30">
        <f>IFERROR(('Tor Emp Adj'!V209/'Tor Emp Adj'!V$6)/('CAN LFS Emp'!V209/'CAN LFS Emp'!V$6),"n/a")</f>
        <v>0.91509462786923146</v>
      </c>
      <c r="W209" s="30">
        <f>IFERROR(('Tor Emp Adj'!W209/'Tor Emp Adj'!W$6)/('CAN LFS Emp'!W209/'CAN LFS Emp'!W$6),"n/a")</f>
        <v>0.90858245348352895</v>
      </c>
      <c r="X209" s="30">
        <f>IFERROR(('Tor Emp Adj'!X209/'Tor Emp Adj'!X$6)/('CAN LFS Emp'!X209/'CAN LFS Emp'!X$6),"n/a")</f>
        <v>0.91090756767388437</v>
      </c>
      <c r="Y209" s="30">
        <f>IFERROR(('Tor Emp Adj'!Y209/'Tor Emp Adj'!Y$6)/('CAN LFS Emp'!Y209/'CAN LFS Emp'!Y$6),"n/a")</f>
        <v>0.83365924760644117</v>
      </c>
    </row>
    <row r="210" spans="1:25" x14ac:dyDescent="0.25">
      <c r="A210" t="s">
        <v>408</v>
      </c>
      <c r="B210" s="132">
        <f t="shared" si="1"/>
        <v>5413</v>
      </c>
      <c r="C210" s="133">
        <v>541310</v>
      </c>
      <c r="D210" s="142">
        <f>IFERROR(('Tor Emp Adj'!D210/'Tor Emp Adj'!D$6)/('CAN LFS Emp'!D210/'CAN LFS Emp'!D$6),"n/a")</f>
        <v>1.9997431660451659</v>
      </c>
      <c r="E210" s="142">
        <f>IFERROR(('Tor Emp Adj'!E210/'Tor Emp Adj'!E$6)/('CAN LFS Emp'!E210/'CAN LFS Emp'!E$6),"n/a")</f>
        <v>2.1227419525614426</v>
      </c>
      <c r="F210" s="142">
        <f>IFERROR(('Tor Emp Adj'!F210/'Tor Emp Adj'!F$6)/('CAN LFS Emp'!F210/'CAN LFS Emp'!F$6),"n/a")</f>
        <v>2.4640897813931093</v>
      </c>
      <c r="G210" s="142">
        <f>IFERROR(('Tor Emp Adj'!G210/'Tor Emp Adj'!G$6)/('CAN LFS Emp'!G210/'CAN LFS Emp'!G$6),"n/a")</f>
        <v>2.2880379440857053</v>
      </c>
      <c r="H210" s="142">
        <f>IFERROR(('Tor Emp Adj'!H210/'Tor Emp Adj'!H$6)/('CAN LFS Emp'!H210/'CAN LFS Emp'!H$6),"n/a")</f>
        <v>1.7748982627348742</v>
      </c>
      <c r="I210" s="142">
        <f>IFERROR(('Tor Emp Adj'!I210/'Tor Emp Adj'!I$6)/('CAN LFS Emp'!I210/'CAN LFS Emp'!I$6),"n/a")</f>
        <v>1.8706775263022601</v>
      </c>
      <c r="J210" s="142">
        <f>IFERROR(('Tor Emp Adj'!J210/'Tor Emp Adj'!J$6)/('CAN LFS Emp'!J210/'CAN LFS Emp'!J$6),"n/a")</f>
        <v>1.8979645072217897</v>
      </c>
      <c r="K210" s="142">
        <f>IFERROR(('Tor Emp Adj'!K210/'Tor Emp Adj'!K$6)/('CAN LFS Emp'!K210/'CAN LFS Emp'!K$6),"n/a")</f>
        <v>2.1699210071948132</v>
      </c>
      <c r="L210" s="142">
        <f>IFERROR(('Tor Emp Adj'!L210/'Tor Emp Adj'!L$6)/('CAN LFS Emp'!L210/'CAN LFS Emp'!L$6),"n/a")</f>
        <v>1.7340004029727789</v>
      </c>
      <c r="M210" s="143">
        <f>IFERROR(('Tor Emp Adj'!M210/'Tor Emp Adj'!M$6)/('CAN LFS Emp'!M210/'CAN LFS Emp'!M$6),"n/a")</f>
        <v>1.4173700360949213</v>
      </c>
      <c r="N210" s="143">
        <f>IFERROR(('Tor Emp Adj'!N210/'Tor Emp Adj'!N$6)/('CAN LFS Emp'!N210/'CAN LFS Emp'!N$6),"n/a")</f>
        <v>1.7151472927999563</v>
      </c>
      <c r="O210" s="143">
        <f>IFERROR(('Tor Emp Adj'!O210/'Tor Emp Adj'!O$6)/('CAN LFS Emp'!O210/'CAN LFS Emp'!O$6),"n/a")</f>
        <v>1.6283725834857123</v>
      </c>
      <c r="P210" s="143">
        <f>IFERROR(('Tor Emp Adj'!P210/'Tor Emp Adj'!P$6)/('CAN LFS Emp'!P210/'CAN LFS Emp'!P$6),"n/a")</f>
        <v>1.5152054326628372</v>
      </c>
      <c r="Q210" s="143">
        <f>IFERROR(('Tor Emp Adj'!Q210/'Tor Emp Adj'!Q$6)/('CAN LFS Emp'!Q210/'CAN LFS Emp'!Q$6),"n/a")</f>
        <v>1.617984180750635</v>
      </c>
      <c r="R210" s="30">
        <f>IFERROR(('Tor Emp Adj'!R210/'Tor Emp Adj'!R$6)/('CAN LFS Emp'!R210/'CAN LFS Emp'!R$6),"n/a")</f>
        <v>1.4253278134338196</v>
      </c>
      <c r="S210" s="30">
        <f>IFERROR(('Tor Emp Adj'!S210/'Tor Emp Adj'!S$6)/('CAN LFS Emp'!S210/'CAN LFS Emp'!S$6),"n/a")</f>
        <v>1.355655686656235</v>
      </c>
      <c r="T210" s="30">
        <f>IFERROR(('Tor Emp Adj'!T210/'Tor Emp Adj'!T$6)/('CAN LFS Emp'!T210/'CAN LFS Emp'!T$6),"n/a")</f>
        <v>1.3594145764254248</v>
      </c>
      <c r="U210" s="30">
        <f>IFERROR(('Tor Emp Adj'!U210/'Tor Emp Adj'!U$6)/('CAN LFS Emp'!U210/'CAN LFS Emp'!U$6),"n/a")</f>
        <v>1.4645015544110318</v>
      </c>
      <c r="V210" s="30">
        <f>IFERROR(('Tor Emp Adj'!V210/'Tor Emp Adj'!V$6)/('CAN LFS Emp'!V210/'CAN LFS Emp'!V$6),"n/a")</f>
        <v>1.3857906894796701</v>
      </c>
      <c r="W210" s="30">
        <f>IFERROR(('Tor Emp Adj'!W210/'Tor Emp Adj'!W$6)/('CAN LFS Emp'!W210/'CAN LFS Emp'!W$6),"n/a")</f>
        <v>1.5279892231133312</v>
      </c>
      <c r="X210" s="30">
        <f>IFERROR(('Tor Emp Adj'!X210/'Tor Emp Adj'!X$6)/('CAN LFS Emp'!X210/'CAN LFS Emp'!X$6),"n/a")</f>
        <v>1.5318994344670167</v>
      </c>
      <c r="Y210" s="30">
        <f>IFERROR(('Tor Emp Adj'!Y210/'Tor Emp Adj'!Y$6)/('CAN LFS Emp'!Y210/'CAN LFS Emp'!Y$6),"n/a")</f>
        <v>1.4019887146263299</v>
      </c>
    </row>
    <row r="211" spans="1:25" x14ac:dyDescent="0.25">
      <c r="A211" t="s">
        <v>409</v>
      </c>
      <c r="B211" s="132">
        <f t="shared" si="1"/>
        <v>5413</v>
      </c>
      <c r="C211" s="133">
        <v>541320</v>
      </c>
      <c r="D211" s="142">
        <f>IFERROR(('Tor Emp Adj'!D211/'Tor Emp Adj'!D$6)/('CAN LFS Emp'!D211/'CAN LFS Emp'!D$6),"n/a")</f>
        <v>2.6367587960211312</v>
      </c>
      <c r="E211" s="142">
        <f>IFERROR(('Tor Emp Adj'!E211/'Tor Emp Adj'!E$6)/('CAN LFS Emp'!E211/'CAN LFS Emp'!E$6),"n/a")</f>
        <v>2.7989386887961176</v>
      </c>
      <c r="F211" s="142">
        <f>IFERROR(('Tor Emp Adj'!F211/'Tor Emp Adj'!F$6)/('CAN LFS Emp'!F211/'CAN LFS Emp'!F$6),"n/a")</f>
        <v>3.2490224322773464</v>
      </c>
      <c r="G211" s="142">
        <f>IFERROR(('Tor Emp Adj'!G211/'Tor Emp Adj'!G$6)/('CAN LFS Emp'!G211/'CAN LFS Emp'!G$6),"n/a")</f>
        <v>3.0168895071807573</v>
      </c>
      <c r="H211" s="142">
        <f>IFERROR(('Tor Emp Adj'!H211/'Tor Emp Adj'!H$6)/('CAN LFS Emp'!H211/'CAN LFS Emp'!H$6),"n/a")</f>
        <v>2.3402898361014337</v>
      </c>
      <c r="I211" s="142">
        <f>IFERROR(('Tor Emp Adj'!I211/'Tor Emp Adj'!I$6)/('CAN LFS Emp'!I211/'CAN LFS Emp'!I$6),"n/a")</f>
        <v>2.4665794616772954</v>
      </c>
      <c r="J211" s="142">
        <f>IFERROR(('Tor Emp Adj'!J211/'Tor Emp Adj'!J$6)/('CAN LFS Emp'!J211/'CAN LFS Emp'!J$6),"n/a")</f>
        <v>2.5025586754973976</v>
      </c>
      <c r="K211" s="142">
        <f>IFERROR(('Tor Emp Adj'!K211/'Tor Emp Adj'!K$6)/('CAN LFS Emp'!K211/'CAN LFS Emp'!K$6),"n/a")</f>
        <v>2.8611465709905715</v>
      </c>
      <c r="L211" s="142">
        <f>IFERROR(('Tor Emp Adj'!L211/'Tor Emp Adj'!L$6)/('CAN LFS Emp'!L211/'CAN LFS Emp'!L$6),"n/a")</f>
        <v>2.2863640153774605</v>
      </c>
      <c r="M211" s="143">
        <f>IFERROR(('Tor Emp Adj'!M211/'Tor Emp Adj'!M$6)/('CAN LFS Emp'!M211/'CAN LFS Emp'!M$6),"n/a")</f>
        <v>1.8688714497677965</v>
      </c>
      <c r="N211" s="143">
        <f>IFERROR(('Tor Emp Adj'!N211/'Tor Emp Adj'!N$6)/('CAN LFS Emp'!N211/'CAN LFS Emp'!N$6),"n/a")</f>
        <v>2.2615052710523784</v>
      </c>
      <c r="O211" s="143">
        <f>IFERROR(('Tor Emp Adj'!O211/'Tor Emp Adj'!O$6)/('CAN LFS Emp'!O211/'CAN LFS Emp'!O$6),"n/a")</f>
        <v>2.1470885889796465</v>
      </c>
      <c r="P211" s="143">
        <f>IFERROR(('Tor Emp Adj'!P211/'Tor Emp Adj'!P$6)/('CAN LFS Emp'!P211/'CAN LFS Emp'!P$6),"n/a")</f>
        <v>1.9978721868838745</v>
      </c>
      <c r="Q211" s="143">
        <f>IFERROR(('Tor Emp Adj'!Q211/'Tor Emp Adj'!Q$6)/('CAN LFS Emp'!Q211/'CAN LFS Emp'!Q$6),"n/a")</f>
        <v>2.1333909738291479</v>
      </c>
      <c r="R211" s="30">
        <f>IFERROR(('Tor Emp Adj'!R211/'Tor Emp Adj'!R$6)/('CAN LFS Emp'!R211/'CAN LFS Emp'!R$6),"n/a")</f>
        <v>1.5468209886542255</v>
      </c>
      <c r="S211" s="30">
        <f>IFERROR(('Tor Emp Adj'!S211/'Tor Emp Adj'!S$6)/('CAN LFS Emp'!S211/'CAN LFS Emp'!S$6),"n/a")</f>
        <v>1.4712100961928538</v>
      </c>
      <c r="T211" s="30">
        <f>IFERROR(('Tor Emp Adj'!T211/'Tor Emp Adj'!T$6)/('CAN LFS Emp'!T211/'CAN LFS Emp'!T$6),"n/a")</f>
        <v>1.475289389064445</v>
      </c>
      <c r="U211" s="30">
        <f>IFERROR(('Tor Emp Adj'!U211/'Tor Emp Adj'!U$6)/('CAN LFS Emp'!U211/'CAN LFS Emp'!U$6),"n/a")</f>
        <v>1.5893338507316686</v>
      </c>
      <c r="V211" s="30">
        <f>IFERROR(('Tor Emp Adj'!V211/'Tor Emp Adj'!V$6)/('CAN LFS Emp'!V211/'CAN LFS Emp'!V$6),"n/a")</f>
        <v>1.5039137692855338</v>
      </c>
      <c r="W211" s="30">
        <f>IFERROR(('Tor Emp Adj'!W211/'Tor Emp Adj'!W$6)/('CAN LFS Emp'!W211/'CAN LFS Emp'!W$6),"n/a")</f>
        <v>1.5241923088583307</v>
      </c>
      <c r="X211" s="30">
        <f>IFERROR(('Tor Emp Adj'!X211/'Tor Emp Adj'!X$6)/('CAN LFS Emp'!X211/'CAN LFS Emp'!X$6),"n/a")</f>
        <v>1.5280928036924206</v>
      </c>
      <c r="Y211" s="30">
        <f>IFERROR(('Tor Emp Adj'!Y211/'Tor Emp Adj'!Y$6)/('CAN LFS Emp'!Y211/'CAN LFS Emp'!Y$6),"n/a")</f>
        <v>1.3985049001756835</v>
      </c>
    </row>
    <row r="212" spans="1:25" x14ac:dyDescent="0.25">
      <c r="A212" t="s">
        <v>410</v>
      </c>
      <c r="B212" s="132">
        <f t="shared" si="1"/>
        <v>5413</v>
      </c>
      <c r="C212" s="133">
        <v>541330</v>
      </c>
      <c r="D212" s="142">
        <f>IFERROR(('Tor Emp Adj'!D212/'Tor Emp Adj'!D$6)/('CAN LFS Emp'!D212/'CAN LFS Emp'!D$6),"n/a")</f>
        <v>1.1605076029293619</v>
      </c>
      <c r="E212" s="142">
        <f>IFERROR(('Tor Emp Adj'!E212/'Tor Emp Adj'!E$6)/('CAN LFS Emp'!E212/'CAN LFS Emp'!E$6),"n/a")</f>
        <v>1.2318872827437044</v>
      </c>
      <c r="F212" s="142">
        <f>IFERROR(('Tor Emp Adj'!F212/'Tor Emp Adj'!F$6)/('CAN LFS Emp'!F212/'CAN LFS Emp'!F$6),"n/a")</f>
        <v>1.429981096653822</v>
      </c>
      <c r="G212" s="142">
        <f>IFERROR(('Tor Emp Adj'!G212/'Tor Emp Adj'!G$6)/('CAN LFS Emp'!G212/'CAN LFS Emp'!G$6),"n/a")</f>
        <v>1.327813228712569</v>
      </c>
      <c r="H212" s="142">
        <f>IFERROR(('Tor Emp Adj'!H212/'Tor Emp Adj'!H$6)/('CAN LFS Emp'!H212/'CAN LFS Emp'!H$6),"n/a")</f>
        <v>1.0300237366999032</v>
      </c>
      <c r="I212" s="142">
        <f>IFERROR(('Tor Emp Adj'!I212/'Tor Emp Adj'!I$6)/('CAN LFS Emp'!I212/'CAN LFS Emp'!I$6),"n/a")</f>
        <v>1.0856071563411114</v>
      </c>
      <c r="J212" s="142">
        <f>IFERROR(('Tor Emp Adj'!J212/'Tor Emp Adj'!J$6)/('CAN LFS Emp'!J212/'CAN LFS Emp'!J$6),"n/a")</f>
        <v>1.1014425642853867</v>
      </c>
      <c r="K212" s="142">
        <f>IFERROR(('Tor Emp Adj'!K212/'Tor Emp Adj'!K$6)/('CAN LFS Emp'!K212/'CAN LFS Emp'!K$6),"n/a")</f>
        <v>1.259266624516542</v>
      </c>
      <c r="L212" s="142">
        <f>IFERROR(('Tor Emp Adj'!L212/'Tor Emp Adj'!L$6)/('CAN LFS Emp'!L212/'CAN LFS Emp'!L$6),"n/a")</f>
        <v>1.0062895502286904</v>
      </c>
      <c r="M212" s="143">
        <f>IFERROR(('Tor Emp Adj'!M212/'Tor Emp Adj'!M$6)/('CAN LFS Emp'!M212/'CAN LFS Emp'!M$6),"n/a")</f>
        <v>0.82253997962419811</v>
      </c>
      <c r="N212" s="143">
        <f>IFERROR(('Tor Emp Adj'!N212/'Tor Emp Adj'!N$6)/('CAN LFS Emp'!N212/'CAN LFS Emp'!N$6),"n/a")</f>
        <v>0.99534855637211617</v>
      </c>
      <c r="O212" s="143">
        <f>IFERROR(('Tor Emp Adj'!O212/'Tor Emp Adj'!O$6)/('CAN LFS Emp'!O212/'CAN LFS Emp'!O$6),"n/a")</f>
        <v>0.94499073462227534</v>
      </c>
      <c r="P212" s="143">
        <f>IFERROR(('Tor Emp Adj'!P212/'Tor Emp Adj'!P$6)/('CAN LFS Emp'!P212/'CAN LFS Emp'!P$6),"n/a")</f>
        <v>0.8793166314865557</v>
      </c>
      <c r="Q212" s="143">
        <f>IFERROR(('Tor Emp Adj'!Q212/'Tor Emp Adj'!Q$6)/('CAN LFS Emp'!Q212/'CAN LFS Emp'!Q$6),"n/a")</f>
        <v>0.93896205025867663</v>
      </c>
      <c r="R212" s="30">
        <f>IFERROR(('Tor Emp Adj'!R212/'Tor Emp Adj'!R$6)/('CAN LFS Emp'!R212/'CAN LFS Emp'!R$6),"n/a")</f>
        <v>0.89415491572307249</v>
      </c>
      <c r="S212" s="30">
        <f>IFERROR(('Tor Emp Adj'!S212/'Tor Emp Adj'!S$6)/('CAN LFS Emp'!S212/'CAN LFS Emp'!S$6),"n/a")</f>
        <v>0.8504473040004229</v>
      </c>
      <c r="T212" s="30">
        <f>IFERROR(('Tor Emp Adj'!T212/'Tor Emp Adj'!T$6)/('CAN LFS Emp'!T212/'CAN LFS Emp'!T$6),"n/a")</f>
        <v>0.85280537891701713</v>
      </c>
      <c r="U212" s="30">
        <f>IFERROR(('Tor Emp Adj'!U212/'Tor Emp Adj'!U$6)/('CAN LFS Emp'!U212/'CAN LFS Emp'!U$6),"n/a")</f>
        <v>0.91872988909544384</v>
      </c>
      <c r="V212" s="30">
        <f>IFERROR(('Tor Emp Adj'!V212/'Tor Emp Adj'!V$6)/('CAN LFS Emp'!V212/'CAN LFS Emp'!V$6),"n/a")</f>
        <v>0.86935198028326888</v>
      </c>
      <c r="W212" s="30">
        <f>IFERROR(('Tor Emp Adj'!W212/'Tor Emp Adj'!W$6)/('CAN LFS Emp'!W212/'CAN LFS Emp'!W$6),"n/a")</f>
        <v>0.86985669988434033</v>
      </c>
      <c r="X212" s="30">
        <f>IFERROR(('Tor Emp Adj'!X212/'Tor Emp Adj'!X$6)/('CAN LFS Emp'!X212/'CAN LFS Emp'!X$6),"n/a")</f>
        <v>0.87208271266801507</v>
      </c>
      <c r="Y212" s="30">
        <f>IFERROR(('Tor Emp Adj'!Y212/'Tor Emp Adj'!Y$6)/('CAN LFS Emp'!Y212/'CAN LFS Emp'!Y$6),"n/a")</f>
        <v>0.79812688344431781</v>
      </c>
    </row>
    <row r="213" spans="1:25" x14ac:dyDescent="0.25">
      <c r="A213" t="s">
        <v>411</v>
      </c>
      <c r="B213" s="132">
        <f t="shared" si="1"/>
        <v>5413</v>
      </c>
      <c r="C213" s="133">
        <v>541340</v>
      </c>
      <c r="D213" s="142">
        <f>IFERROR(('Tor Emp Adj'!D213/'Tor Emp Adj'!D$6)/('CAN LFS Emp'!D213/'CAN LFS Emp'!D$6),"n/a")</f>
        <v>1.0368715344706056</v>
      </c>
      <c r="E213" s="142">
        <f>IFERROR(('Tor Emp Adj'!E213/'Tor Emp Adj'!E$6)/('CAN LFS Emp'!E213/'CAN LFS Emp'!E$6),"n/a")</f>
        <v>1.1006466945404727</v>
      </c>
      <c r="F213" s="142">
        <f>IFERROR(('Tor Emp Adj'!F213/'Tor Emp Adj'!F$6)/('CAN LFS Emp'!F213/'CAN LFS Emp'!F$6),"n/a")</f>
        <v>1.2776363465510681</v>
      </c>
      <c r="G213" s="142">
        <f>IFERROR(('Tor Emp Adj'!G213/'Tor Emp Adj'!G$6)/('CAN LFS Emp'!G213/'CAN LFS Emp'!G$6),"n/a")</f>
        <v>1.1863530548790144</v>
      </c>
      <c r="H213" s="142">
        <f>IFERROR(('Tor Emp Adj'!H213/'Tor Emp Adj'!H$6)/('CAN LFS Emp'!H213/'CAN LFS Emp'!H$6),"n/a")</f>
        <v>0.9202889233274445</v>
      </c>
      <c r="I213" s="142">
        <f>IFERROR(('Tor Emp Adj'!I213/'Tor Emp Adj'!I$6)/('CAN LFS Emp'!I213/'CAN LFS Emp'!I$6),"n/a")</f>
        <v>0.96995069673506873</v>
      </c>
      <c r="J213" s="142">
        <f>IFERROR(('Tor Emp Adj'!J213/'Tor Emp Adj'!J$6)/('CAN LFS Emp'!J213/'CAN LFS Emp'!J$6),"n/a")</f>
        <v>0.98409906051373153</v>
      </c>
      <c r="K213" s="142">
        <f>IFERROR(('Tor Emp Adj'!K213/'Tor Emp Adj'!K$6)/('CAN LFS Emp'!K213/'CAN LFS Emp'!K$6),"n/a")</f>
        <v>1.1251091453207502</v>
      </c>
      <c r="L213" s="142">
        <f>IFERROR(('Tor Emp Adj'!L213/'Tor Emp Adj'!L$6)/('CAN LFS Emp'!L213/'CAN LFS Emp'!L$6),"n/a")</f>
        <v>0.89908328685966166</v>
      </c>
      <c r="M213" s="143">
        <f>IFERROR(('Tor Emp Adj'!M213/'Tor Emp Adj'!M$6)/('CAN LFS Emp'!M213/'CAN LFS Emp'!M$6),"n/a")</f>
        <v>0.73490969700116282</v>
      </c>
      <c r="N213" s="143">
        <f>IFERROR(('Tor Emp Adj'!N213/'Tor Emp Adj'!N$6)/('CAN LFS Emp'!N213/'CAN LFS Emp'!N$6),"n/a")</f>
        <v>0.88930790489743772</v>
      </c>
      <c r="O213" s="143">
        <f>IFERROR(('Tor Emp Adj'!O213/'Tor Emp Adj'!O$6)/('CAN LFS Emp'!O213/'CAN LFS Emp'!O$6),"n/a")</f>
        <v>0.84431501404643916</v>
      </c>
      <c r="P213" s="143">
        <f>IFERROR(('Tor Emp Adj'!P213/'Tor Emp Adj'!P$6)/('CAN LFS Emp'!P213/'CAN LFS Emp'!P$6),"n/a")</f>
        <v>0.78563758020505203</v>
      </c>
      <c r="Q213" s="143">
        <f>IFERROR(('Tor Emp Adj'!Q213/'Tor Emp Adj'!Q$6)/('CAN LFS Emp'!Q213/'CAN LFS Emp'!Q$6),"n/a")</f>
        <v>0.83892860279747805</v>
      </c>
      <c r="R213" s="30">
        <f>IFERROR(('Tor Emp Adj'!R213/'Tor Emp Adj'!R$6)/('CAN LFS Emp'!R213/'CAN LFS Emp'!R$6),"n/a")</f>
        <v>0.9770269991213304</v>
      </c>
      <c r="S213" s="30">
        <f>IFERROR(('Tor Emp Adj'!S213/'Tor Emp Adj'!S$6)/('CAN LFS Emp'!S213/'CAN LFS Emp'!S$6),"n/a")</f>
        <v>0.92926847767361487</v>
      </c>
      <c r="T213" s="30">
        <f>IFERROR(('Tor Emp Adj'!T213/'Tor Emp Adj'!T$6)/('CAN LFS Emp'!T213/'CAN LFS Emp'!T$6),"n/a")</f>
        <v>0.93184510373577789</v>
      </c>
      <c r="U213" s="30">
        <f>IFERROR(('Tor Emp Adj'!U213/'Tor Emp Adj'!U$6)/('CAN LFS Emp'!U213/'CAN LFS Emp'!U$6),"n/a")</f>
        <v>1.0038796306567488</v>
      </c>
      <c r="V213" s="30">
        <f>IFERROR(('Tor Emp Adj'!V213/'Tor Emp Adj'!V$6)/('CAN LFS Emp'!V213/'CAN LFS Emp'!V$6),"n/a")</f>
        <v>0.94992527753368472</v>
      </c>
      <c r="W213" s="30">
        <f>IFERROR(('Tor Emp Adj'!W213/'Tor Emp Adj'!W$6)/('CAN LFS Emp'!W213/'CAN LFS Emp'!W$6),"n/a")</f>
        <v>0.96441450267797735</v>
      </c>
      <c r="X213" s="30">
        <f>IFERROR(('Tor Emp Adj'!X213/'Tor Emp Adj'!X$6)/('CAN LFS Emp'!X213/'CAN LFS Emp'!X$6),"n/a")</f>
        <v>0.96688249425866835</v>
      </c>
      <c r="Y213" s="30">
        <f>IFERROR(('Tor Emp Adj'!Y213/'Tor Emp Adj'!Y$6)/('CAN LFS Emp'!Y213/'CAN LFS Emp'!Y$6),"n/a")</f>
        <v>0.88488729404880317</v>
      </c>
    </row>
    <row r="214" spans="1:25" x14ac:dyDescent="0.25">
      <c r="A214" t="s">
        <v>412</v>
      </c>
      <c r="B214" s="132">
        <f t="shared" si="1"/>
        <v>5413</v>
      </c>
      <c r="C214" s="133">
        <v>541350</v>
      </c>
      <c r="D214" s="142">
        <f>IFERROR(('Tor Emp Adj'!D214/'Tor Emp Adj'!D$6)/('CAN LFS Emp'!D214/'CAN LFS Emp'!D$6),"n/a")</f>
        <v>0.53053151183156322</v>
      </c>
      <c r="E214" s="142">
        <f>IFERROR(('Tor Emp Adj'!E214/'Tor Emp Adj'!E$6)/('CAN LFS Emp'!E214/'CAN LFS Emp'!E$6),"n/a")</f>
        <v>0.5631630683593849</v>
      </c>
      <c r="F214" s="142">
        <f>IFERROR(('Tor Emp Adj'!F214/'Tor Emp Adj'!F$6)/('CAN LFS Emp'!F214/'CAN LFS Emp'!F$6),"n/a")</f>
        <v>0.65372258758436297</v>
      </c>
      <c r="G214" s="142">
        <f>IFERROR(('Tor Emp Adj'!G214/'Tor Emp Adj'!G$6)/('CAN LFS Emp'!G214/'CAN LFS Emp'!G$6),"n/a")</f>
        <v>0.60701606597032076</v>
      </c>
      <c r="H214" s="142">
        <f>IFERROR(('Tor Emp Adj'!H214/'Tor Emp Adj'!H$6)/('CAN LFS Emp'!H214/'CAN LFS Emp'!H$6),"n/a")</f>
        <v>0.47088019834977146</v>
      </c>
      <c r="I214" s="142">
        <f>IFERROR(('Tor Emp Adj'!I214/'Tor Emp Adj'!I$6)/('CAN LFS Emp'!I214/'CAN LFS Emp'!I$6),"n/a")</f>
        <v>0.49629042020491715</v>
      </c>
      <c r="J214" s="142">
        <f>IFERROR(('Tor Emp Adj'!J214/'Tor Emp Adj'!J$6)/('CAN LFS Emp'!J214/'CAN LFS Emp'!J$6),"n/a")</f>
        <v>0.50352965146539286</v>
      </c>
      <c r="K214" s="142">
        <f>IFERROR(('Tor Emp Adj'!K214/'Tor Emp Adj'!K$6)/('CAN LFS Emp'!K214/'CAN LFS Emp'!K$6),"n/a")</f>
        <v>0.57567966329338671</v>
      </c>
      <c r="L214" s="142">
        <f>IFERROR(('Tor Emp Adj'!L214/'Tor Emp Adj'!L$6)/('CAN LFS Emp'!L214/'CAN LFS Emp'!L$6),"n/a")</f>
        <v>0.46003000331539107</v>
      </c>
      <c r="M214" s="143">
        <f>IFERROR(('Tor Emp Adj'!M214/'Tor Emp Adj'!M$6)/('CAN LFS Emp'!M214/'CAN LFS Emp'!M$6),"n/a")</f>
        <v>0.37602802241916111</v>
      </c>
      <c r="N214" s="143">
        <f>IFERROR(('Tor Emp Adj'!N214/'Tor Emp Adj'!N$6)/('CAN LFS Emp'!N214/'CAN LFS Emp'!N$6),"n/a")</f>
        <v>0.45502827648739252</v>
      </c>
      <c r="O214" s="143">
        <f>IFERROR(('Tor Emp Adj'!O214/'Tor Emp Adj'!O$6)/('CAN LFS Emp'!O214/'CAN LFS Emp'!O$6),"n/a")</f>
        <v>0.43200696129906485</v>
      </c>
      <c r="P214" s="143">
        <f>IFERROR(('Tor Emp Adj'!P214/'Tor Emp Adj'!P$6)/('CAN LFS Emp'!P214/'CAN LFS Emp'!P$6),"n/a")</f>
        <v>0.40198373599935422</v>
      </c>
      <c r="Q214" s="143">
        <f>IFERROR(('Tor Emp Adj'!Q214/'Tor Emp Adj'!Q$6)/('CAN LFS Emp'!Q214/'CAN LFS Emp'!Q$6),"n/a")</f>
        <v>0.42925091987227731</v>
      </c>
      <c r="R214" s="30">
        <f>IFERROR(('Tor Emp Adj'!R214/'Tor Emp Adj'!R$6)/('CAN LFS Emp'!R214/'CAN LFS Emp'!R$6),"n/a")</f>
        <v>0.83063800075356675</v>
      </c>
      <c r="S214" s="30">
        <f>IFERROR(('Tor Emp Adj'!S214/'Tor Emp Adj'!S$6)/('CAN LFS Emp'!S214/'CAN LFS Emp'!S$6),"n/a")</f>
        <v>0.79003518956211216</v>
      </c>
      <c r="T214" s="30">
        <f>IFERROR(('Tor Emp Adj'!T214/'Tor Emp Adj'!T$6)/('CAN LFS Emp'!T214/'CAN LFS Emp'!T$6),"n/a")</f>
        <v>0.79222575699053521</v>
      </c>
      <c r="U214" s="30">
        <f>IFERROR(('Tor Emp Adj'!U214/'Tor Emp Adj'!U$6)/('CAN LFS Emp'!U214/'CAN LFS Emp'!U$6),"n/a")</f>
        <v>0.85346727383774079</v>
      </c>
      <c r="V214" s="30">
        <f>IFERROR(('Tor Emp Adj'!V214/'Tor Emp Adj'!V$6)/('CAN LFS Emp'!V214/'CAN LFS Emp'!V$6),"n/a")</f>
        <v>0.80759695904562312</v>
      </c>
      <c r="W214" s="30">
        <f>IFERROR(('Tor Emp Adj'!W214/'Tor Emp Adj'!W$6)/('CAN LFS Emp'!W214/'CAN LFS Emp'!W$6),"n/a")</f>
        <v>0.92965626869786688</v>
      </c>
      <c r="X214" s="30">
        <f>IFERROR(('Tor Emp Adj'!X214/'Tor Emp Adj'!X$6)/('CAN LFS Emp'!X214/'CAN LFS Emp'!X$6),"n/a")</f>
        <v>0.93203531198030631</v>
      </c>
      <c r="Y214" s="30">
        <f>IFERROR(('Tor Emp Adj'!Y214/'Tor Emp Adj'!Y$6)/('CAN LFS Emp'!Y214/'CAN LFS Emp'!Y$6),"n/a")</f>
        <v>0.85299528130203417</v>
      </c>
    </row>
    <row r="215" spans="1:25" x14ac:dyDescent="0.25">
      <c r="A215" t="s">
        <v>413</v>
      </c>
      <c r="B215" s="132">
        <f t="shared" si="1"/>
        <v>5413</v>
      </c>
      <c r="C215" s="133">
        <v>541360</v>
      </c>
      <c r="D215" s="142">
        <f>IFERROR(('Tor Emp Adj'!D215/'Tor Emp Adj'!D$6)/('CAN LFS Emp'!D215/'CAN LFS Emp'!D$6),"n/a")</f>
        <v>0.2203648616848039</v>
      </c>
      <c r="E215" s="142">
        <f>IFERROR(('Tor Emp Adj'!E215/'Tor Emp Adj'!E$6)/('CAN LFS Emp'!E215/'CAN LFS Emp'!E$6),"n/a")</f>
        <v>0.23391890754343378</v>
      </c>
      <c r="F215" s="142">
        <f>IFERROR(('Tor Emp Adj'!F215/'Tor Emp Adj'!F$6)/('CAN LFS Emp'!F215/'CAN LFS Emp'!F$6),"n/a")</f>
        <v>0.27153427153823168</v>
      </c>
      <c r="G215" s="142">
        <f>IFERROR(('Tor Emp Adj'!G215/'Tor Emp Adj'!G$6)/('CAN LFS Emp'!G215/'CAN LFS Emp'!G$6),"n/a")</f>
        <v>0.25213396082016742</v>
      </c>
      <c r="H215" s="142">
        <f>IFERROR(('Tor Emp Adj'!H215/'Tor Emp Adj'!H$6)/('CAN LFS Emp'!H215/'CAN LFS Emp'!H$6),"n/a")</f>
        <v>0.19558772187014706</v>
      </c>
      <c r="I215" s="142">
        <f>IFERROR(('Tor Emp Adj'!I215/'Tor Emp Adj'!I$6)/('CAN LFS Emp'!I215/'CAN LFS Emp'!I$6),"n/a")</f>
        <v>0.20614226933738047</v>
      </c>
      <c r="J215" s="142">
        <f>IFERROR(('Tor Emp Adj'!J215/'Tor Emp Adj'!J$6)/('CAN LFS Emp'!J215/'CAN LFS Emp'!J$6),"n/a")</f>
        <v>0.20914920136656692</v>
      </c>
      <c r="K215" s="142">
        <f>IFERROR(('Tor Emp Adj'!K215/'Tor Emp Adj'!K$6)/('CAN LFS Emp'!K215/'CAN LFS Emp'!K$6),"n/a")</f>
        <v>0.23911787810387009</v>
      </c>
      <c r="L215" s="142">
        <f>IFERROR(('Tor Emp Adj'!L215/'Tor Emp Adj'!L$6)/('CAN LFS Emp'!L215/'CAN LFS Emp'!L$6),"n/a")</f>
        <v>0.19108091751511469</v>
      </c>
      <c r="M215" s="143">
        <f>IFERROR(('Tor Emp Adj'!M215/'Tor Emp Adj'!M$6)/('CAN LFS Emp'!M215/'CAN LFS Emp'!M$6),"n/a")</f>
        <v>0.15618933334221399</v>
      </c>
      <c r="N215" s="143">
        <f>IFERROR(('Tor Emp Adj'!N215/'Tor Emp Adj'!N$6)/('CAN LFS Emp'!N215/'CAN LFS Emp'!N$6),"n/a")</f>
        <v>0.18900336921486027</v>
      </c>
      <c r="O215" s="143">
        <f>IFERROR(('Tor Emp Adj'!O215/'Tor Emp Adj'!O$6)/('CAN LFS Emp'!O215/'CAN LFS Emp'!O$6),"n/a")</f>
        <v>0.17944109284834589</v>
      </c>
      <c r="P215" s="143">
        <f>IFERROR(('Tor Emp Adj'!P215/'Tor Emp Adj'!P$6)/('CAN LFS Emp'!P215/'CAN LFS Emp'!P$6),"n/a")</f>
        <v>0.16697045963814941</v>
      </c>
      <c r="Q215" s="143">
        <f>IFERROR(('Tor Emp Adj'!Q215/'Tor Emp Adj'!Q$6)/('CAN LFS Emp'!Q215/'CAN LFS Emp'!Q$6),"n/a")</f>
        <v>0.17829632637497481</v>
      </c>
      <c r="R215" s="30">
        <f>IFERROR(('Tor Emp Adj'!R215/'Tor Emp Adj'!R$6)/('CAN LFS Emp'!R215/'CAN LFS Emp'!R$6),"n/a")</f>
        <v>0.37542142747416807</v>
      </c>
      <c r="S215" s="30">
        <f>IFERROR(('Tor Emp Adj'!S215/'Tor Emp Adj'!S$6)/('CAN LFS Emp'!S215/'CAN LFS Emp'!S$6),"n/a")</f>
        <v>0.35707027411598891</v>
      </c>
      <c r="T215" s="30">
        <f>IFERROR(('Tor Emp Adj'!T215/'Tor Emp Adj'!T$6)/('CAN LFS Emp'!T215/'CAN LFS Emp'!T$6),"n/a")</f>
        <v>0.3580603395237969</v>
      </c>
      <c r="U215" s="30">
        <f>IFERROR(('Tor Emp Adj'!U215/'Tor Emp Adj'!U$6)/('CAN LFS Emp'!U215/'CAN LFS Emp'!U$6),"n/a")</f>
        <v>0.38573951824497654</v>
      </c>
      <c r="V215" s="30">
        <f>IFERROR(('Tor Emp Adj'!V215/'Tor Emp Adj'!V$6)/('CAN LFS Emp'!V215/'CAN LFS Emp'!V$6),"n/a")</f>
        <v>0.3650076241559469</v>
      </c>
      <c r="W215" s="30">
        <f>IFERROR(('Tor Emp Adj'!W215/'Tor Emp Adj'!W$6)/('CAN LFS Emp'!W215/'CAN LFS Emp'!W$6),"n/a")</f>
        <v>0.52068833778075518</v>
      </c>
      <c r="X215" s="30">
        <f>IFERROR(('Tor Emp Adj'!X215/'Tor Emp Adj'!X$6)/('CAN LFS Emp'!X215/'CAN LFS Emp'!X$6),"n/a")</f>
        <v>0.52202080886060587</v>
      </c>
      <c r="Y215" s="30">
        <f>IFERROR(('Tor Emp Adj'!Y215/'Tor Emp Adj'!Y$6)/('CAN LFS Emp'!Y215/'CAN LFS Emp'!Y$6),"n/a")</f>
        <v>0.47775151968595875</v>
      </c>
    </row>
    <row r="216" spans="1:25" x14ac:dyDescent="0.25">
      <c r="A216" t="s">
        <v>414</v>
      </c>
      <c r="B216" s="132">
        <f t="shared" si="1"/>
        <v>5413</v>
      </c>
      <c r="C216" s="133">
        <v>541370</v>
      </c>
      <c r="D216" s="142">
        <f>IFERROR(('Tor Emp Adj'!D216/'Tor Emp Adj'!D$6)/('CAN LFS Emp'!D216/'CAN LFS Emp'!D$6),"n/a")</f>
        <v>0.81097918057351759</v>
      </c>
      <c r="E216" s="142">
        <f>IFERROR(('Tor Emp Adj'!E216/'Tor Emp Adj'!E$6)/('CAN LFS Emp'!E216/'CAN LFS Emp'!E$6),"n/a")</f>
        <v>0.86086031370811811</v>
      </c>
      <c r="F216" s="142">
        <f>IFERROR(('Tor Emp Adj'!F216/'Tor Emp Adj'!F$6)/('CAN LFS Emp'!F216/'CAN LFS Emp'!F$6),"n/a")</f>
        <v>0.99929108182716864</v>
      </c>
      <c r="G216" s="142">
        <f>IFERROR(('Tor Emp Adj'!G216/'Tor Emp Adj'!G$6)/('CAN LFS Emp'!G216/'CAN LFS Emp'!G$6),"n/a")</f>
        <v>0.92789472594393718</v>
      </c>
      <c r="H216" s="142">
        <f>IFERROR(('Tor Emp Adj'!H216/'Tor Emp Adj'!H$6)/('CAN LFS Emp'!H216/'CAN LFS Emp'!H$6),"n/a")</f>
        <v>0.71979520328140856</v>
      </c>
      <c r="I216" s="142">
        <f>IFERROR(('Tor Emp Adj'!I216/'Tor Emp Adj'!I$6)/('CAN LFS Emp'!I216/'CAN LFS Emp'!I$6),"n/a")</f>
        <v>0.75863768565749745</v>
      </c>
      <c r="J216" s="142">
        <f>IFERROR(('Tor Emp Adj'!J216/'Tor Emp Adj'!J$6)/('CAN LFS Emp'!J216/'CAN LFS Emp'!J$6),"n/a")</f>
        <v>0.7697036934339907</v>
      </c>
      <c r="K216" s="142">
        <f>IFERROR(('Tor Emp Adj'!K216/'Tor Emp Adj'!K$6)/('CAN LFS Emp'!K216/'CAN LFS Emp'!K$6),"n/a")</f>
        <v>0.87999338625286505</v>
      </c>
      <c r="L216" s="142">
        <f>IFERROR(('Tor Emp Adj'!L216/'Tor Emp Adj'!L$6)/('CAN LFS Emp'!L216/'CAN LFS Emp'!L$6),"n/a")</f>
        <v>0.70320941698632722</v>
      </c>
      <c r="M216" s="143">
        <f>IFERROR(('Tor Emp Adj'!M216/'Tor Emp Adj'!M$6)/('CAN LFS Emp'!M216/'CAN LFS Emp'!M$6),"n/a")</f>
        <v>0.57480260963459873</v>
      </c>
      <c r="N216" s="143">
        <f>IFERROR(('Tor Emp Adj'!N216/'Tor Emp Adj'!N$6)/('CAN LFS Emp'!N216/'CAN LFS Emp'!N$6),"n/a")</f>
        <v>0.69556369522623951</v>
      </c>
      <c r="O216" s="143">
        <f>IFERROR(('Tor Emp Adj'!O216/'Tor Emp Adj'!O$6)/('CAN LFS Emp'!O216/'CAN LFS Emp'!O$6),"n/a")</f>
        <v>0.66037293480806836</v>
      </c>
      <c r="P216" s="143">
        <f>IFERROR(('Tor Emp Adj'!P216/'Tor Emp Adj'!P$6)/('CAN LFS Emp'!P216/'CAN LFS Emp'!P$6),"n/a")</f>
        <v>0.61447893961883704</v>
      </c>
      <c r="Q216" s="143">
        <f>IFERROR(('Tor Emp Adj'!Q216/'Tor Emp Adj'!Q$6)/('CAN LFS Emp'!Q216/'CAN LFS Emp'!Q$6),"n/a")</f>
        <v>0.6561600046275281</v>
      </c>
      <c r="R216" s="30">
        <f>IFERROR(('Tor Emp Adj'!R216/'Tor Emp Adj'!R$6)/('CAN LFS Emp'!R216/'CAN LFS Emp'!R$6),"n/a")</f>
        <v>0.46016447112975228</v>
      </c>
      <c r="S216" s="30">
        <f>IFERROR(('Tor Emp Adj'!S216/'Tor Emp Adj'!S$6)/('CAN LFS Emp'!S216/'CAN LFS Emp'!S$6),"n/a")</f>
        <v>0.43767095274828349</v>
      </c>
      <c r="T216" s="30">
        <f>IFERROR(('Tor Emp Adj'!T216/'Tor Emp Adj'!T$6)/('CAN LFS Emp'!T216/'CAN LFS Emp'!T$6),"n/a")</f>
        <v>0.43888450341808155</v>
      </c>
      <c r="U216" s="30">
        <f>IFERROR(('Tor Emp Adj'!U216/'Tor Emp Adj'!U$6)/('CAN LFS Emp'!U216/'CAN LFS Emp'!U$6),"n/a")</f>
        <v>0.47281164157647543</v>
      </c>
      <c r="V216" s="30">
        <f>IFERROR(('Tor Emp Adj'!V216/'Tor Emp Adj'!V$6)/('CAN LFS Emp'!V216/'CAN LFS Emp'!V$6),"n/a")</f>
        <v>0.44739998315521279</v>
      </c>
      <c r="W216" s="30">
        <f>IFERROR(('Tor Emp Adj'!W216/'Tor Emp Adj'!W$6)/('CAN LFS Emp'!W216/'CAN LFS Emp'!W$6),"n/a")</f>
        <v>0.47017318127988089</v>
      </c>
      <c r="X216" s="30">
        <f>IFERROR(('Tor Emp Adj'!X216/'Tor Emp Adj'!X$6)/('CAN LFS Emp'!X216/'CAN LFS Emp'!X$6),"n/a")</f>
        <v>0.47137638120029207</v>
      </c>
      <c r="Y216" s="30">
        <f>IFERROR(('Tor Emp Adj'!Y216/'Tor Emp Adj'!Y$6)/('CAN LFS Emp'!Y216/'CAN LFS Emp'!Y$6),"n/a")</f>
        <v>0.43140192620681944</v>
      </c>
    </row>
    <row r="217" spans="1:25" x14ac:dyDescent="0.25">
      <c r="A217" t="s">
        <v>415</v>
      </c>
      <c r="B217" s="132">
        <f t="shared" si="1"/>
        <v>5413</v>
      </c>
      <c r="C217" s="133">
        <v>541380</v>
      </c>
      <c r="D217" s="142">
        <f>IFERROR(('Tor Emp Adj'!D217/'Tor Emp Adj'!D$6)/('CAN LFS Emp'!D217/'CAN LFS Emp'!D$6),"n/a")</f>
        <v>0.70672930080804808</v>
      </c>
      <c r="E217" s="142">
        <f>IFERROR(('Tor Emp Adj'!E217/'Tor Emp Adj'!E$6)/('CAN LFS Emp'!E217/'CAN LFS Emp'!E$6),"n/a")</f>
        <v>0.75019830616377026</v>
      </c>
      <c r="F217" s="142">
        <f>IFERROR(('Tor Emp Adj'!F217/'Tor Emp Adj'!F$6)/('CAN LFS Emp'!F217/'CAN LFS Emp'!F$6),"n/a")</f>
        <v>0.87083405404315617</v>
      </c>
      <c r="G217" s="142">
        <f>IFERROR(('Tor Emp Adj'!G217/'Tor Emp Adj'!G$6)/('CAN LFS Emp'!G217/'CAN LFS Emp'!G$6),"n/a")</f>
        <v>0.80861556819014646</v>
      </c>
      <c r="H217" s="142">
        <f>IFERROR(('Tor Emp Adj'!H217/'Tor Emp Adj'!H$6)/('CAN LFS Emp'!H217/'CAN LFS Emp'!H$6),"n/a")</f>
        <v>0.62726685582767772</v>
      </c>
      <c r="I217" s="142">
        <f>IFERROR(('Tor Emp Adj'!I217/'Tor Emp Adj'!I$6)/('CAN LFS Emp'!I217/'CAN LFS Emp'!I$6),"n/a")</f>
        <v>0.66111620864569831</v>
      </c>
      <c r="J217" s="142">
        <f>IFERROR(('Tor Emp Adj'!J217/'Tor Emp Adj'!J$6)/('CAN LFS Emp'!J217/'CAN LFS Emp'!J$6),"n/a")</f>
        <v>0.67075970150711395</v>
      </c>
      <c r="K217" s="142">
        <f>IFERROR(('Tor Emp Adj'!K217/'Tor Emp Adj'!K$6)/('CAN LFS Emp'!K217/'CAN LFS Emp'!K$6),"n/a")</f>
        <v>0.76687185747774633</v>
      </c>
      <c r="L217" s="142">
        <f>IFERROR(('Tor Emp Adj'!L217/'Tor Emp Adj'!L$6)/('CAN LFS Emp'!L217/'CAN LFS Emp'!L$6),"n/a")</f>
        <v>0.61281314180830548</v>
      </c>
      <c r="M217" s="143">
        <f>IFERROR(('Tor Emp Adj'!M217/'Tor Emp Adj'!M$6)/('CAN LFS Emp'!M217/'CAN LFS Emp'!M$6),"n/a")</f>
        <v>0.50091279300464797</v>
      </c>
      <c r="N217" s="143">
        <f>IFERROR(('Tor Emp Adj'!N217/'Tor Emp Adj'!N$6)/('CAN LFS Emp'!N217/'CAN LFS Emp'!N$6),"n/a")</f>
        <v>0.60615026349636358</v>
      </c>
      <c r="O217" s="143">
        <f>IFERROR(('Tor Emp Adj'!O217/'Tor Emp Adj'!O$6)/('CAN LFS Emp'!O217/'CAN LFS Emp'!O$6),"n/a")</f>
        <v>0.57548321050537354</v>
      </c>
      <c r="P217" s="143">
        <f>IFERROR(('Tor Emp Adj'!P217/'Tor Emp Adj'!P$6)/('CAN LFS Emp'!P217/'CAN LFS Emp'!P$6),"n/a")</f>
        <v>0.53548880385681341</v>
      </c>
      <c r="Q217" s="143">
        <f>IFERROR(('Tor Emp Adj'!Q217/'Tor Emp Adj'!Q$6)/('CAN LFS Emp'!Q217/'CAN LFS Emp'!Q$6),"n/a")</f>
        <v>0.57181184473894198</v>
      </c>
      <c r="R217" s="30">
        <f>IFERROR(('Tor Emp Adj'!R217/'Tor Emp Adj'!R$6)/('CAN LFS Emp'!R217/'CAN LFS Emp'!R$6),"n/a")</f>
        <v>1.0920839242760574</v>
      </c>
      <c r="S217" s="30">
        <f>IFERROR(('Tor Emp Adj'!S217/'Tor Emp Adj'!S$6)/('CAN LFS Emp'!S217/'CAN LFS Emp'!S$6),"n/a")</f>
        <v>1.0387012505452911</v>
      </c>
      <c r="T217" s="30">
        <f>IFERROR(('Tor Emp Adj'!T217/'Tor Emp Adj'!T$6)/('CAN LFS Emp'!T217/'CAN LFS Emp'!T$6),"n/a")</f>
        <v>1.0415813059622754</v>
      </c>
      <c r="U217" s="30">
        <f>IFERROR(('Tor Emp Adj'!U217/'Tor Emp Adj'!U$6)/('CAN LFS Emp'!U217/'CAN LFS Emp'!U$6),"n/a")</f>
        <v>1.1220987828733242</v>
      </c>
      <c r="V217" s="30">
        <f>IFERROR(('Tor Emp Adj'!V217/'Tor Emp Adj'!V$6)/('CAN LFS Emp'!V217/'CAN LFS Emp'!V$6),"n/a")</f>
        <v>1.061790642214568</v>
      </c>
      <c r="W217" s="30">
        <f>IFERROR(('Tor Emp Adj'!W217/'Tor Emp Adj'!W$6)/('CAN LFS Emp'!W217/'CAN LFS Emp'!W$6),"n/a")</f>
        <v>0.76611889750396511</v>
      </c>
      <c r="X217" s="30">
        <f>IFERROR(('Tor Emp Adj'!X217/'Tor Emp Adj'!X$6)/('CAN LFS Emp'!X217/'CAN LFS Emp'!X$6),"n/a")</f>
        <v>0.7680794393494037</v>
      </c>
      <c r="Y217" s="30">
        <f>IFERROR(('Tor Emp Adj'!Y217/'Tor Emp Adj'!Y$6)/('CAN LFS Emp'!Y217/'CAN LFS Emp'!Y$6),"n/a")</f>
        <v>0.70294347114178557</v>
      </c>
    </row>
    <row r="218" spans="1:25" x14ac:dyDescent="0.25">
      <c r="A218" t="s">
        <v>547</v>
      </c>
      <c r="B218" s="132">
        <f t="shared" si="1"/>
        <v>5414</v>
      </c>
      <c r="C218" s="133">
        <v>5414</v>
      </c>
      <c r="D218" s="142">
        <f>IFERROR(('Tor Emp Adj'!D218/'Tor Emp Adj'!D$6)/('CAN LFS Emp'!D218/'CAN LFS Emp'!D$6),"n/a")</f>
        <v>2.3132878009704294</v>
      </c>
      <c r="E218" s="142">
        <f>IFERROR(('Tor Emp Adj'!E218/'Tor Emp Adj'!E$6)/('CAN LFS Emp'!E218/'CAN LFS Emp'!E$6),"n/a")</f>
        <v>2.1342075162262355</v>
      </c>
      <c r="F218" s="142">
        <f>IFERROR(('Tor Emp Adj'!F218/'Tor Emp Adj'!F$6)/('CAN LFS Emp'!F218/'CAN LFS Emp'!F$6),"n/a")</f>
        <v>2.9185254230942639</v>
      </c>
      <c r="G218" s="142">
        <f>IFERROR(('Tor Emp Adj'!G218/'Tor Emp Adj'!G$6)/('CAN LFS Emp'!G218/'CAN LFS Emp'!G$6),"n/a")</f>
        <v>2.3474264479375595</v>
      </c>
      <c r="H218" s="142">
        <f>IFERROR(('Tor Emp Adj'!H218/'Tor Emp Adj'!H$6)/('CAN LFS Emp'!H218/'CAN LFS Emp'!H$6),"n/a")</f>
        <v>2.0415017193393807</v>
      </c>
      <c r="I218" s="142">
        <f>IFERROR(('Tor Emp Adj'!I218/'Tor Emp Adj'!I$6)/('CAN LFS Emp'!I218/'CAN LFS Emp'!I$6),"n/a")</f>
        <v>2.8552218213284917</v>
      </c>
      <c r="J218" s="142">
        <f>IFERROR(('Tor Emp Adj'!J218/'Tor Emp Adj'!J$6)/('CAN LFS Emp'!J218/'CAN LFS Emp'!J$6),"n/a")</f>
        <v>2.5114956687997321</v>
      </c>
      <c r="K218" s="142">
        <f>IFERROR(('Tor Emp Adj'!K218/'Tor Emp Adj'!K$6)/('CAN LFS Emp'!K218/'CAN LFS Emp'!K$6),"n/a")</f>
        <v>2.4356614133041044</v>
      </c>
      <c r="L218" s="142">
        <f>IFERROR(('Tor Emp Adj'!L218/'Tor Emp Adj'!L$6)/('CAN LFS Emp'!L218/'CAN LFS Emp'!L$6),"n/a")</f>
        <v>1.9674567058175638</v>
      </c>
      <c r="M218" s="143">
        <f>IFERROR(('Tor Emp Adj'!M218/'Tor Emp Adj'!M$6)/('CAN LFS Emp'!M218/'CAN LFS Emp'!M$6),"n/a")</f>
        <v>2.0716713669269158</v>
      </c>
      <c r="N218" s="143">
        <f>IFERROR(('Tor Emp Adj'!N218/'Tor Emp Adj'!N$6)/('CAN LFS Emp'!N218/'CAN LFS Emp'!N$6),"n/a")</f>
        <v>2.2871674247634046</v>
      </c>
      <c r="O218" s="143">
        <f>IFERROR(('Tor Emp Adj'!O218/'Tor Emp Adj'!O$6)/('CAN LFS Emp'!O218/'CAN LFS Emp'!O$6),"n/a")</f>
        <v>2.0536039363546337</v>
      </c>
      <c r="P218" s="143">
        <f>IFERROR(('Tor Emp Adj'!P218/'Tor Emp Adj'!P$6)/('CAN LFS Emp'!P218/'CAN LFS Emp'!P$6),"n/a")</f>
        <v>2.3584902751531924</v>
      </c>
      <c r="Q218" s="143">
        <f>IFERROR(('Tor Emp Adj'!Q218/'Tor Emp Adj'!Q$6)/('CAN LFS Emp'!Q218/'CAN LFS Emp'!Q$6),"n/a")</f>
        <v>2.2768657151344036</v>
      </c>
      <c r="R218" s="30">
        <f>IFERROR(('Tor Emp Adj'!R218/'Tor Emp Adj'!R$6)/('CAN LFS Emp'!R218/'CAN LFS Emp'!R$6),"n/a")</f>
        <v>2.3743905007978787</v>
      </c>
      <c r="S218" s="30">
        <f>IFERROR(('Tor Emp Adj'!S218/'Tor Emp Adj'!S$6)/('CAN LFS Emp'!S218/'CAN LFS Emp'!S$6),"n/a")</f>
        <v>1.6427167817345416</v>
      </c>
      <c r="T218" s="30">
        <f>IFERROR(('Tor Emp Adj'!T218/'Tor Emp Adj'!T$6)/('CAN LFS Emp'!T218/'CAN LFS Emp'!T$6),"n/a")</f>
        <v>1.2794076583903646</v>
      </c>
      <c r="U218" s="30">
        <f>IFERROR(('Tor Emp Adj'!U218/'Tor Emp Adj'!U$6)/('CAN LFS Emp'!U218/'CAN LFS Emp'!U$6),"n/a")</f>
        <v>1.6145538534588557</v>
      </c>
      <c r="V218" s="30">
        <f>IFERROR(('Tor Emp Adj'!V218/'Tor Emp Adj'!V$6)/('CAN LFS Emp'!V218/'CAN LFS Emp'!V$6),"n/a")</f>
        <v>1.8447019892752567</v>
      </c>
      <c r="W218" s="30">
        <f>IFERROR(('Tor Emp Adj'!W218/'Tor Emp Adj'!W$6)/('CAN LFS Emp'!W218/'CAN LFS Emp'!W$6),"n/a")</f>
        <v>2.0613645586318334</v>
      </c>
      <c r="X218" s="30">
        <f>IFERROR(('Tor Emp Adj'!X218/'Tor Emp Adj'!X$6)/('CAN LFS Emp'!X218/'CAN LFS Emp'!X$6),"n/a")</f>
        <v>2.2684647650034147</v>
      </c>
      <c r="Y218" s="30">
        <f>IFERROR(('Tor Emp Adj'!Y218/'Tor Emp Adj'!Y$6)/('CAN LFS Emp'!Y218/'CAN LFS Emp'!Y$6),"n/a")</f>
        <v>2.3318435638352417</v>
      </c>
    </row>
    <row r="219" spans="1:25" x14ac:dyDescent="0.25">
      <c r="A219" t="s">
        <v>416</v>
      </c>
      <c r="B219" s="132">
        <f t="shared" si="1"/>
        <v>5414</v>
      </c>
      <c r="C219" s="133">
        <v>541410</v>
      </c>
      <c r="D219" s="142">
        <f>IFERROR(('Tor Emp Adj'!D219/'Tor Emp Adj'!D$6)/('CAN LFS Emp'!D219/'CAN LFS Emp'!D$6),"n/a")</f>
        <v>1.997747127372993</v>
      </c>
      <c r="E219" s="142">
        <f>IFERROR(('Tor Emp Adj'!E219/'Tor Emp Adj'!E$6)/('CAN LFS Emp'!E219/'CAN LFS Emp'!E$6),"n/a")</f>
        <v>1.8430940296188909</v>
      </c>
      <c r="F219" s="142">
        <f>IFERROR(('Tor Emp Adj'!F219/'Tor Emp Adj'!F$6)/('CAN LFS Emp'!F219/'CAN LFS Emp'!F$6),"n/a")</f>
        <v>2.5204281878397126</v>
      </c>
      <c r="G219" s="142">
        <f>IFERROR(('Tor Emp Adj'!G219/'Tor Emp Adj'!G$6)/('CAN LFS Emp'!G219/'CAN LFS Emp'!G$6),"n/a")</f>
        <v>2.0272291416223109</v>
      </c>
      <c r="H219" s="142">
        <f>IFERROR(('Tor Emp Adj'!H219/'Tor Emp Adj'!H$6)/('CAN LFS Emp'!H219/'CAN LFS Emp'!H$6),"n/a")</f>
        <v>1.7630336327483223</v>
      </c>
      <c r="I219" s="142">
        <f>IFERROR(('Tor Emp Adj'!I219/'Tor Emp Adj'!I$6)/('CAN LFS Emp'!I219/'CAN LFS Emp'!I$6),"n/a")</f>
        <v>2.4657594222296222</v>
      </c>
      <c r="J219" s="142">
        <f>IFERROR(('Tor Emp Adj'!J219/'Tor Emp Adj'!J$6)/('CAN LFS Emp'!J219/'CAN LFS Emp'!J$6),"n/a")</f>
        <v>2.168918737932044</v>
      </c>
      <c r="K219" s="142">
        <f>IFERROR(('Tor Emp Adj'!K219/'Tor Emp Adj'!K$6)/('CAN LFS Emp'!K219/'CAN LFS Emp'!K$6),"n/a")</f>
        <v>2.1034285442737772</v>
      </c>
      <c r="L219" s="142">
        <f>IFERROR(('Tor Emp Adj'!L219/'Tor Emp Adj'!L$6)/('CAN LFS Emp'!L219/'CAN LFS Emp'!L$6),"n/a")</f>
        <v>1.6990886221026731</v>
      </c>
      <c r="M219" s="143">
        <f>IFERROR(('Tor Emp Adj'!M219/'Tor Emp Adj'!M$6)/('CAN LFS Emp'!M219/'CAN LFS Emp'!M$6),"n/a")</f>
        <v>1.7890880332325896</v>
      </c>
      <c r="N219" s="143">
        <f>IFERROR(('Tor Emp Adj'!N219/'Tor Emp Adj'!N$6)/('CAN LFS Emp'!N219/'CAN LFS Emp'!N$6),"n/a")</f>
        <v>1.975189663268615</v>
      </c>
      <c r="O219" s="143">
        <f>IFERROR(('Tor Emp Adj'!O219/'Tor Emp Adj'!O$6)/('CAN LFS Emp'!O219/'CAN LFS Emp'!O$6),"n/a")</f>
        <v>1.7734850643717124</v>
      </c>
      <c r="P219" s="143">
        <f>IFERROR(('Tor Emp Adj'!P219/'Tor Emp Adj'!P$6)/('CAN LFS Emp'!P219/'CAN LFS Emp'!P$6),"n/a")</f>
        <v>2.0367838235034461</v>
      </c>
      <c r="Q219" s="143">
        <f>IFERROR(('Tor Emp Adj'!Q219/'Tor Emp Adj'!Q$6)/('CAN LFS Emp'!Q219/'CAN LFS Emp'!Q$6),"n/a")</f>
        <v>1.966293143428008</v>
      </c>
      <c r="R219" s="30">
        <f>IFERROR(('Tor Emp Adj'!R219/'Tor Emp Adj'!R$6)/('CAN LFS Emp'!R219/'CAN LFS Emp'!R$6),"n/a")</f>
        <v>2.5845887890806787</v>
      </c>
      <c r="S219" s="30">
        <f>IFERROR(('Tor Emp Adj'!S219/'Tor Emp Adj'!S$6)/('CAN LFS Emp'!S219/'CAN LFS Emp'!S$6),"n/a")</f>
        <v>1.7881419995064287</v>
      </c>
      <c r="T219" s="30">
        <f>IFERROR(('Tor Emp Adj'!T219/'Tor Emp Adj'!T$6)/('CAN LFS Emp'!T219/'CAN LFS Emp'!T$6),"n/a")</f>
        <v>1.3926701144687521</v>
      </c>
      <c r="U219" s="30">
        <f>IFERROR(('Tor Emp Adj'!U219/'Tor Emp Adj'!U$6)/('CAN LFS Emp'!U219/'CAN LFS Emp'!U$6),"n/a")</f>
        <v>1.7574858843204213</v>
      </c>
      <c r="V219" s="30">
        <f>IFERROR(('Tor Emp Adj'!V219/'Tor Emp Adj'!V$6)/('CAN LFS Emp'!V219/'CAN LFS Emp'!V$6),"n/a")</f>
        <v>2.0080084042930215</v>
      </c>
      <c r="W219" s="30">
        <f>IFERROR(('Tor Emp Adj'!W219/'Tor Emp Adj'!W$6)/('CAN LFS Emp'!W219/'CAN LFS Emp'!W$6),"n/a")</f>
        <v>2.2600971279532573</v>
      </c>
      <c r="X219" s="30">
        <f>IFERROR(('Tor Emp Adj'!X219/'Tor Emp Adj'!X$6)/('CAN LFS Emp'!X219/'CAN LFS Emp'!X$6),"n/a")</f>
        <v>2.4871635047661012</v>
      </c>
      <c r="Y219" s="30">
        <f>IFERROR(('Tor Emp Adj'!Y219/'Tor Emp Adj'!Y$6)/('CAN LFS Emp'!Y219/'CAN LFS Emp'!Y$6),"n/a")</f>
        <v>2.5566525432833891</v>
      </c>
    </row>
    <row r="220" spans="1:25" x14ac:dyDescent="0.25">
      <c r="A220" t="s">
        <v>417</v>
      </c>
      <c r="B220" s="132">
        <f t="shared" si="1"/>
        <v>5414</v>
      </c>
      <c r="C220" s="133">
        <v>541420</v>
      </c>
      <c r="D220" s="142">
        <f>IFERROR(('Tor Emp Adj'!D220/'Tor Emp Adj'!D$6)/('CAN LFS Emp'!D220/'CAN LFS Emp'!D$6),"n/a")</f>
        <v>1.4744304575436944</v>
      </c>
      <c r="E220" s="142">
        <f>IFERROR(('Tor Emp Adj'!E220/'Tor Emp Adj'!E$6)/('CAN LFS Emp'!E220/'CAN LFS Emp'!E$6),"n/a")</f>
        <v>1.3602892659195172</v>
      </c>
      <c r="F220" s="142">
        <f>IFERROR(('Tor Emp Adj'!F220/'Tor Emp Adj'!F$6)/('CAN LFS Emp'!F220/'CAN LFS Emp'!F$6),"n/a")</f>
        <v>1.8601934325338125</v>
      </c>
      <c r="G220" s="142">
        <f>IFERROR(('Tor Emp Adj'!G220/'Tor Emp Adj'!G$6)/('CAN LFS Emp'!G220/'CAN LFS Emp'!G$6),"n/a")</f>
        <v>1.4961895576636843</v>
      </c>
      <c r="H220" s="142">
        <f>IFERROR(('Tor Emp Adj'!H220/'Tor Emp Adj'!H$6)/('CAN LFS Emp'!H220/'CAN LFS Emp'!H$6),"n/a")</f>
        <v>1.3012009629148078</v>
      </c>
      <c r="I220" s="142">
        <f>IFERROR(('Tor Emp Adj'!I220/'Tor Emp Adj'!I$6)/('CAN LFS Emp'!I220/'CAN LFS Emp'!I$6),"n/a")</f>
        <v>1.8198453364272598</v>
      </c>
      <c r="J220" s="142">
        <f>IFERROR(('Tor Emp Adj'!J220/'Tor Emp Adj'!J$6)/('CAN LFS Emp'!J220/'CAN LFS Emp'!J$6),"n/a")</f>
        <v>1.6007630812361378</v>
      </c>
      <c r="K220" s="142">
        <f>IFERROR(('Tor Emp Adj'!K220/'Tor Emp Adj'!K$6)/('CAN LFS Emp'!K220/'CAN LFS Emp'!K$6),"n/a")</f>
        <v>1.5524282670461358</v>
      </c>
      <c r="L220" s="142">
        <f>IFERROR(('Tor Emp Adj'!L220/'Tor Emp Adj'!L$6)/('CAN LFS Emp'!L220/'CAN LFS Emp'!L$6),"n/a")</f>
        <v>1.2540065657801309</v>
      </c>
      <c r="M220" s="143">
        <f>IFERROR(('Tor Emp Adj'!M220/'Tor Emp Adj'!M$6)/('CAN LFS Emp'!M220/'CAN LFS Emp'!M$6),"n/a")</f>
        <v>1.3204303243793694</v>
      </c>
      <c r="N220" s="143">
        <f>IFERROR(('Tor Emp Adj'!N220/'Tor Emp Adj'!N$6)/('CAN LFS Emp'!N220/'CAN LFS Emp'!N$6),"n/a")</f>
        <v>1.4577819980541393</v>
      </c>
      <c r="O220" s="143">
        <f>IFERROR(('Tor Emp Adj'!O220/'Tor Emp Adj'!O$6)/('CAN LFS Emp'!O220/'CAN LFS Emp'!O$6),"n/a")</f>
        <v>1.308914606398168</v>
      </c>
      <c r="P220" s="143">
        <f>IFERROR(('Tor Emp Adj'!P220/'Tor Emp Adj'!P$6)/('CAN LFS Emp'!P220/'CAN LFS Emp'!P$6),"n/a")</f>
        <v>1.5032413580565656</v>
      </c>
      <c r="Q220" s="143">
        <f>IFERROR(('Tor Emp Adj'!Q220/'Tor Emp Adj'!Q$6)/('CAN LFS Emp'!Q220/'CAN LFS Emp'!Q$6),"n/a")</f>
        <v>1.451215951911762</v>
      </c>
      <c r="R220" s="30">
        <f>IFERROR(('Tor Emp Adj'!R220/'Tor Emp Adj'!R$6)/('CAN LFS Emp'!R220/'CAN LFS Emp'!R$6),"n/a")</f>
        <v>1.6619732095396462</v>
      </c>
      <c r="S220" s="30">
        <f>IFERROR(('Tor Emp Adj'!S220/'Tor Emp Adj'!S$6)/('CAN LFS Emp'!S220/'CAN LFS Emp'!S$6),"n/a")</f>
        <v>1.1498324648732245</v>
      </c>
      <c r="T220" s="30">
        <f>IFERROR(('Tor Emp Adj'!T220/'Tor Emp Adj'!T$6)/('CAN LFS Emp'!T220/'CAN LFS Emp'!T$6),"n/a")</f>
        <v>0.8955314012628135</v>
      </c>
      <c r="U220" s="30">
        <f>IFERROR(('Tor Emp Adj'!U220/'Tor Emp Adj'!U$6)/('CAN LFS Emp'!U220/'CAN LFS Emp'!U$6),"n/a")</f>
        <v>1.1301196028647855</v>
      </c>
      <c r="V220" s="30">
        <f>IFERROR(('Tor Emp Adj'!V220/'Tor Emp Adj'!V$6)/('CAN LFS Emp'!V220/'CAN LFS Emp'!V$6),"n/a")</f>
        <v>1.2912135913320646</v>
      </c>
      <c r="W220" s="30">
        <f>IFERROR(('Tor Emp Adj'!W220/'Tor Emp Adj'!W$6)/('CAN LFS Emp'!W220/'CAN LFS Emp'!W$6),"n/a")</f>
        <v>1.264238503922285</v>
      </c>
      <c r="X220" s="30">
        <f>IFERROR(('Tor Emp Adj'!X220/'Tor Emp Adj'!X$6)/('CAN LFS Emp'!X220/'CAN LFS Emp'!X$6),"n/a")</f>
        <v>1.391253424193827</v>
      </c>
      <c r="Y220" s="30">
        <f>IFERROR(('Tor Emp Adj'!Y220/'Tor Emp Adj'!Y$6)/('CAN LFS Emp'!Y220/'CAN LFS Emp'!Y$6),"n/a")</f>
        <v>1.4301237528215403</v>
      </c>
    </row>
    <row r="221" spans="1:25" x14ac:dyDescent="0.25">
      <c r="A221" t="s">
        <v>418</v>
      </c>
      <c r="B221" s="132">
        <f t="shared" si="1"/>
        <v>5414</v>
      </c>
      <c r="C221" s="133">
        <v>541430</v>
      </c>
      <c r="D221" s="142">
        <f>IFERROR(('Tor Emp Adj'!D221/'Tor Emp Adj'!D$6)/('CAN LFS Emp'!D221/'CAN LFS Emp'!D$6),"n/a")</f>
        <v>2.8007691979222504</v>
      </c>
      <c r="E221" s="142">
        <f>IFERROR(('Tor Emp Adj'!E221/'Tor Emp Adj'!E$6)/('CAN LFS Emp'!E221/'CAN LFS Emp'!E$6),"n/a")</f>
        <v>2.5839511499230876</v>
      </c>
      <c r="F221" s="142">
        <f>IFERROR(('Tor Emp Adj'!F221/'Tor Emp Adj'!F$6)/('CAN LFS Emp'!F221/'CAN LFS Emp'!F$6),"n/a")</f>
        <v>3.5335491350995563</v>
      </c>
      <c r="G221" s="142">
        <f>IFERROR(('Tor Emp Adj'!G221/'Tor Emp Adj'!G$6)/('CAN LFS Emp'!G221/'CAN LFS Emp'!G$6),"n/a")</f>
        <v>2.842101915297135</v>
      </c>
      <c r="H221" s="142">
        <f>IFERROR(('Tor Emp Adj'!H221/'Tor Emp Adj'!H$6)/('CAN LFS Emp'!H221/'CAN LFS Emp'!H$6),"n/a")</f>
        <v>2.4717093699419643</v>
      </c>
      <c r="I221" s="142">
        <f>IFERROR(('Tor Emp Adj'!I221/'Tor Emp Adj'!I$6)/('CAN LFS Emp'!I221/'CAN LFS Emp'!I$6),"n/a")</f>
        <v>3.4569055035251663</v>
      </c>
      <c r="J221" s="142">
        <f>IFERROR(('Tor Emp Adj'!J221/'Tor Emp Adj'!J$6)/('CAN LFS Emp'!J221/'CAN LFS Emp'!J$6),"n/a")</f>
        <v>3.0407456032658802</v>
      </c>
      <c r="K221" s="142">
        <f>IFERROR(('Tor Emp Adj'!K221/'Tor Emp Adj'!K$6)/('CAN LFS Emp'!K221/'CAN LFS Emp'!K$6),"n/a")</f>
        <v>2.9489307210664326</v>
      </c>
      <c r="L221" s="142">
        <f>IFERROR(('Tor Emp Adj'!L221/'Tor Emp Adj'!L$6)/('CAN LFS Emp'!L221/'CAN LFS Emp'!L$6),"n/a")</f>
        <v>2.3820607784244516</v>
      </c>
      <c r="M221" s="143">
        <f>IFERROR(('Tor Emp Adj'!M221/'Tor Emp Adj'!M$6)/('CAN LFS Emp'!M221/'CAN LFS Emp'!M$6),"n/a")</f>
        <v>2.5082366968227312</v>
      </c>
      <c r="N221" s="143">
        <f>IFERROR(('Tor Emp Adj'!N221/'Tor Emp Adj'!N$6)/('CAN LFS Emp'!N221/'CAN LFS Emp'!N$6),"n/a")</f>
        <v>2.7691444493336457</v>
      </c>
      <c r="O221" s="143">
        <f>IFERROR(('Tor Emp Adj'!O221/'Tor Emp Adj'!O$6)/('CAN LFS Emp'!O221/'CAN LFS Emp'!O$6),"n/a")</f>
        <v>2.4863618989652325</v>
      </c>
      <c r="P221" s="143">
        <f>IFERROR(('Tor Emp Adj'!P221/'Tor Emp Adj'!P$6)/('CAN LFS Emp'!P221/'CAN LFS Emp'!P$6),"n/a")</f>
        <v>2.8554972336244435</v>
      </c>
      <c r="Q221" s="143">
        <f>IFERROR(('Tor Emp Adj'!Q221/'Tor Emp Adj'!Q$6)/('CAN LFS Emp'!Q221/'CAN LFS Emp'!Q$6),"n/a")</f>
        <v>2.7566718503761178</v>
      </c>
      <c r="R221" s="30">
        <f>IFERROR(('Tor Emp Adj'!R221/'Tor Emp Adj'!R$6)/('CAN LFS Emp'!R221/'CAN LFS Emp'!R$6),"n/a")</f>
        <v>2.4286850678931846</v>
      </c>
      <c r="S221" s="30">
        <f>IFERROR(('Tor Emp Adj'!S221/'Tor Emp Adj'!S$6)/('CAN LFS Emp'!S221/'CAN LFS Emp'!S$6),"n/a")</f>
        <v>1.680280357100304</v>
      </c>
      <c r="T221" s="30">
        <f>IFERROR(('Tor Emp Adj'!T221/'Tor Emp Adj'!T$6)/('CAN LFS Emp'!T221/'CAN LFS Emp'!T$6),"n/a")</f>
        <v>1.308663538974195</v>
      </c>
      <c r="U221" s="30">
        <f>IFERROR(('Tor Emp Adj'!U221/'Tor Emp Adj'!U$6)/('CAN LFS Emp'!U221/'CAN LFS Emp'!U$6),"n/a")</f>
        <v>1.6514734345034014</v>
      </c>
      <c r="V221" s="30">
        <f>IFERROR(('Tor Emp Adj'!V221/'Tor Emp Adj'!V$6)/('CAN LFS Emp'!V221/'CAN LFS Emp'!V$6),"n/a")</f>
        <v>1.8868843075981669</v>
      </c>
      <c r="W221" s="30">
        <f>IFERROR(('Tor Emp Adj'!W221/'Tor Emp Adj'!W$6)/('CAN LFS Emp'!W221/'CAN LFS Emp'!W$6),"n/a")</f>
        <v>2.1722148582205674</v>
      </c>
      <c r="X221" s="30">
        <f>IFERROR(('Tor Emp Adj'!X221/'Tor Emp Adj'!X$6)/('CAN LFS Emp'!X221/'CAN LFS Emp'!X$6),"n/a")</f>
        <v>2.3904519204311834</v>
      </c>
      <c r="Y221" s="30">
        <f>IFERROR(('Tor Emp Adj'!Y221/'Tor Emp Adj'!Y$6)/('CAN LFS Emp'!Y221/'CAN LFS Emp'!Y$6),"n/a")</f>
        <v>2.457238927097313</v>
      </c>
    </row>
    <row r="222" spans="1:25" x14ac:dyDescent="0.25">
      <c r="A222" t="s">
        <v>419</v>
      </c>
      <c r="B222" s="132">
        <f t="shared" si="1"/>
        <v>5414</v>
      </c>
      <c r="C222" s="133">
        <v>541490</v>
      </c>
      <c r="D222" s="142">
        <f>IFERROR(('Tor Emp Adj'!D222/'Tor Emp Adj'!D$6)/('CAN LFS Emp'!D222/'CAN LFS Emp'!D$6),"n/a")</f>
        <v>1.9308010219719083</v>
      </c>
      <c r="E222" s="142">
        <f>IFERROR(('Tor Emp Adj'!E222/'Tor Emp Adj'!E$6)/('CAN LFS Emp'!E222/'CAN LFS Emp'!E$6),"n/a")</f>
        <v>1.7813304733207374</v>
      </c>
      <c r="F222" s="142">
        <f>IFERROR(('Tor Emp Adj'!F222/'Tor Emp Adj'!F$6)/('CAN LFS Emp'!F222/'CAN LFS Emp'!F$6),"n/a")</f>
        <v>2.435966621705032</v>
      </c>
      <c r="G222" s="142">
        <f>IFERROR(('Tor Emp Adj'!G222/'Tor Emp Adj'!G$6)/('CAN LFS Emp'!G222/'CAN LFS Emp'!G$6),"n/a")</f>
        <v>1.9592950703238774</v>
      </c>
      <c r="H222" s="142">
        <f>IFERROR(('Tor Emp Adj'!H222/'Tor Emp Adj'!H$6)/('CAN LFS Emp'!H222/'CAN LFS Emp'!H$6),"n/a")</f>
        <v>1.7039529644362961</v>
      </c>
      <c r="I222" s="142">
        <f>IFERROR(('Tor Emp Adj'!I222/'Tor Emp Adj'!I$6)/('CAN LFS Emp'!I222/'CAN LFS Emp'!I$6),"n/a")</f>
        <v>2.3831298501919584</v>
      </c>
      <c r="J222" s="142">
        <f>IFERROR(('Tor Emp Adj'!J222/'Tor Emp Adj'!J$6)/('CAN LFS Emp'!J222/'CAN LFS Emp'!J$6),"n/a")</f>
        <v>2.096236534841144</v>
      </c>
      <c r="K222" s="142">
        <f>IFERROR(('Tor Emp Adj'!K222/'Tor Emp Adj'!K$6)/('CAN LFS Emp'!K222/'CAN LFS Emp'!K$6),"n/a")</f>
        <v>2.0329409699961589</v>
      </c>
      <c r="L222" s="142">
        <f>IFERROR(('Tor Emp Adj'!L222/'Tor Emp Adj'!L$6)/('CAN LFS Emp'!L222/'CAN LFS Emp'!L$6),"n/a")</f>
        <v>1.642150802284283</v>
      </c>
      <c r="M222" s="143">
        <f>IFERROR(('Tor Emp Adj'!M222/'Tor Emp Adj'!M$6)/('CAN LFS Emp'!M222/'CAN LFS Emp'!M$6),"n/a")</f>
        <v>1.7291342611042282</v>
      </c>
      <c r="N222" s="143">
        <f>IFERROR(('Tor Emp Adj'!N222/'Tor Emp Adj'!N$6)/('CAN LFS Emp'!N222/'CAN LFS Emp'!N$6),"n/a")</f>
        <v>1.9089994765465366</v>
      </c>
      <c r="O222" s="143">
        <f>IFERROR(('Tor Emp Adj'!O222/'Tor Emp Adj'!O$6)/('CAN LFS Emp'!O222/'CAN LFS Emp'!O$6),"n/a")</f>
        <v>1.7140541602197925</v>
      </c>
      <c r="P222" s="143">
        <f>IFERROR(('Tor Emp Adj'!P222/'Tor Emp Adj'!P$6)/('CAN LFS Emp'!P222/'CAN LFS Emp'!P$6),"n/a")</f>
        <v>1.9685295671668144</v>
      </c>
      <c r="Q222" s="143">
        <f>IFERROR(('Tor Emp Adj'!Q222/'Tor Emp Adj'!Q$6)/('CAN LFS Emp'!Q222/'CAN LFS Emp'!Q$6),"n/a")</f>
        <v>1.900401086207302</v>
      </c>
      <c r="R222" s="30">
        <f>IFERROR(('Tor Emp Adj'!R222/'Tor Emp Adj'!R$6)/('CAN LFS Emp'!R222/'CAN LFS Emp'!R$6),"n/a")</f>
        <v>2.2561902242911849</v>
      </c>
      <c r="S222" s="30">
        <f>IFERROR(('Tor Emp Adj'!S222/'Tor Emp Adj'!S$6)/('CAN LFS Emp'!S222/'CAN LFS Emp'!S$6),"n/a")</f>
        <v>1.5609401835894761</v>
      </c>
      <c r="T222" s="30">
        <f>IFERROR(('Tor Emp Adj'!T222/'Tor Emp Adj'!T$6)/('CAN LFS Emp'!T222/'CAN LFS Emp'!T$6),"n/a")</f>
        <v>1.2157170653999929</v>
      </c>
      <c r="U222" s="30">
        <f>IFERROR(('Tor Emp Adj'!U222/'Tor Emp Adj'!U$6)/('CAN LFS Emp'!U222/'CAN LFS Emp'!U$6),"n/a")</f>
        <v>1.5341792428589334</v>
      </c>
      <c r="V222" s="30">
        <f>IFERROR(('Tor Emp Adj'!V222/'Tor Emp Adj'!V$6)/('CAN LFS Emp'!V222/'CAN LFS Emp'!V$6),"n/a")</f>
        <v>1.7528703023090599</v>
      </c>
      <c r="W222" s="30">
        <f>IFERROR(('Tor Emp Adj'!W222/'Tor Emp Adj'!W$6)/('CAN LFS Emp'!W222/'CAN LFS Emp'!W$6),"n/a")</f>
        <v>1.5892314167205699</v>
      </c>
      <c r="X222" s="30">
        <f>IFERROR(('Tor Emp Adj'!X222/'Tor Emp Adj'!X$6)/('CAN LFS Emp'!X222/'CAN LFS Emp'!X$6),"n/a")</f>
        <v>1.7488975723245455</v>
      </c>
      <c r="Y222" s="30">
        <f>IFERROR(('Tor Emp Adj'!Y222/'Tor Emp Adj'!Y$6)/('CAN LFS Emp'!Y222/'CAN LFS Emp'!Y$6),"n/a")</f>
        <v>1.7977601463101991</v>
      </c>
    </row>
    <row r="223" spans="1:25" x14ac:dyDescent="0.25">
      <c r="A223" s="106" t="s">
        <v>420</v>
      </c>
      <c r="B223" s="129"/>
      <c r="C223" s="130"/>
      <c r="D223" s="141"/>
      <c r="E223" s="141"/>
      <c r="F223" s="141"/>
      <c r="G223" s="141"/>
      <c r="H223" s="141"/>
      <c r="I223" s="141"/>
      <c r="J223" s="141"/>
      <c r="K223" s="141"/>
      <c r="L223" s="141"/>
      <c r="M223" s="135"/>
      <c r="N223" s="135"/>
      <c r="O223" s="135"/>
      <c r="P223" s="135"/>
      <c r="Q223" s="135"/>
      <c r="R223" s="135"/>
      <c r="S223" s="135"/>
      <c r="T223" s="135"/>
      <c r="U223" s="135"/>
      <c r="V223" s="135"/>
      <c r="W223" s="135"/>
      <c r="X223" s="135"/>
      <c r="Y223" s="135"/>
    </row>
    <row r="224" spans="1:25" x14ac:dyDescent="0.25">
      <c r="A224" t="s">
        <v>548</v>
      </c>
      <c r="B224" s="132">
        <f t="shared" ref="B224:B227" si="2">VALUE(LEFT(C224,4))</f>
        <v>61</v>
      </c>
      <c r="C224" s="133">
        <v>61</v>
      </c>
      <c r="D224" s="65">
        <f>IFERROR(('Tor Emp Adj'!D224/'Tor Emp Adj'!D$6)/('CAN LFS Emp'!D224/'CAN LFS Emp'!D$6),"n/a")</f>
        <v>1.0254490681752937</v>
      </c>
      <c r="E224" s="65">
        <f>IFERROR(('Tor Emp Adj'!E224/'Tor Emp Adj'!E$6)/('CAN LFS Emp'!E224/'CAN LFS Emp'!E$6),"n/a")</f>
        <v>0.92948348133528813</v>
      </c>
      <c r="F224" s="65">
        <f>IFERROR(('Tor Emp Adj'!F224/'Tor Emp Adj'!F$6)/('CAN LFS Emp'!F224/'CAN LFS Emp'!F$6),"n/a")</f>
        <v>0.94121387646287358</v>
      </c>
      <c r="G224" s="65">
        <f>IFERROR(('Tor Emp Adj'!G224/'Tor Emp Adj'!G$6)/('CAN LFS Emp'!G224/'CAN LFS Emp'!G$6),"n/a")</f>
        <v>0.91876810556283284</v>
      </c>
      <c r="H224" s="65">
        <f>IFERROR(('Tor Emp Adj'!H224/'Tor Emp Adj'!H$6)/('CAN LFS Emp'!H224/'CAN LFS Emp'!H$6),"n/a")</f>
        <v>0.87601875320430789</v>
      </c>
      <c r="I224" s="65">
        <f>IFERROR(('Tor Emp Adj'!I224/'Tor Emp Adj'!I$6)/('CAN LFS Emp'!I224/'CAN LFS Emp'!I$6),"n/a")</f>
        <v>0.8722176500685217</v>
      </c>
      <c r="J224" s="65">
        <f>IFERROR(('Tor Emp Adj'!J224/'Tor Emp Adj'!J$6)/('CAN LFS Emp'!J224/'CAN LFS Emp'!J$6),"n/a")</f>
        <v>0.824299825357794</v>
      </c>
      <c r="K224" s="65">
        <f>IFERROR(('Tor Emp Adj'!K224/'Tor Emp Adj'!K$6)/('CAN LFS Emp'!K224/'CAN LFS Emp'!K$6),"n/a")</f>
        <v>0.91904714594229775</v>
      </c>
      <c r="L224" s="65">
        <f>IFERROR(('Tor Emp Adj'!L224/'Tor Emp Adj'!L$6)/('CAN LFS Emp'!L224/'CAN LFS Emp'!L$6),"n/a")</f>
        <v>0.98752638961066896</v>
      </c>
      <c r="M224" s="30">
        <f>IFERROR(('Tor Emp Adj'!M224/'Tor Emp Adj'!M$6)/('CAN LFS Emp'!M224/'CAN LFS Emp'!M$6),"n/a")</f>
        <v>0.9300958577774312</v>
      </c>
      <c r="N224" s="30">
        <f>IFERROR(('Tor Emp Adj'!N224/'Tor Emp Adj'!N$6)/('CAN LFS Emp'!N224/'CAN LFS Emp'!N$6),"n/a")</f>
        <v>1.0307255633509296</v>
      </c>
      <c r="O224" s="30">
        <f>IFERROR(('Tor Emp Adj'!O224/'Tor Emp Adj'!O$6)/('CAN LFS Emp'!O224/'CAN LFS Emp'!O$6),"n/a")</f>
        <v>0.98912973642417523</v>
      </c>
      <c r="P224" s="30">
        <f>IFERROR(('Tor Emp Adj'!P224/'Tor Emp Adj'!P$6)/('CAN LFS Emp'!P224/'CAN LFS Emp'!P$6),"n/a")</f>
        <v>1.0032866581504667</v>
      </c>
      <c r="Q224" s="30">
        <f>IFERROR(('Tor Emp Adj'!Q224/'Tor Emp Adj'!Q$6)/('CAN LFS Emp'!Q224/'CAN LFS Emp'!Q$6),"n/a")</f>
        <v>1.0154858248890375</v>
      </c>
      <c r="R224" s="30">
        <f>IFERROR(('Tor Emp Adj'!R224/'Tor Emp Adj'!R$6)/('CAN LFS Emp'!R224/'CAN LFS Emp'!R$6),"n/a")</f>
        <v>1.0618634503248394</v>
      </c>
      <c r="S224" s="30">
        <f>IFERROR(('Tor Emp Adj'!S224/'Tor Emp Adj'!S$6)/('CAN LFS Emp'!S224/'CAN LFS Emp'!S$6),"n/a")</f>
        <v>0.96079422464731445</v>
      </c>
      <c r="T224" s="30">
        <f>IFERROR(('Tor Emp Adj'!T224/'Tor Emp Adj'!T$6)/('CAN LFS Emp'!T224/'CAN LFS Emp'!T$6),"n/a")</f>
        <v>0.95684287611351859</v>
      </c>
      <c r="U224" s="30">
        <f>IFERROR(('Tor Emp Adj'!U224/'Tor Emp Adj'!U$6)/('CAN LFS Emp'!U224/'CAN LFS Emp'!U$6),"n/a")</f>
        <v>0.95499248681080484</v>
      </c>
      <c r="V224" s="30">
        <f>IFERROR(('Tor Emp Adj'!V224/'Tor Emp Adj'!V$6)/('CAN LFS Emp'!V224/'CAN LFS Emp'!V$6),"n/a")</f>
        <v>0.98459013276270158</v>
      </c>
      <c r="W224" s="30">
        <f>IFERROR(('Tor Emp Adj'!W224/'Tor Emp Adj'!W$6)/('CAN LFS Emp'!W224/'CAN LFS Emp'!W$6),"n/a")</f>
        <v>1.0151194748812262</v>
      </c>
      <c r="X224" s="30">
        <f>IFERROR(('Tor Emp Adj'!X224/'Tor Emp Adj'!X$6)/('CAN LFS Emp'!X224/'CAN LFS Emp'!X$6),"n/a")</f>
        <v>0.93431156177285735</v>
      </c>
      <c r="Y224" s="30">
        <f>IFERROR(('Tor Emp Adj'!Y224/'Tor Emp Adj'!Y$6)/('CAN LFS Emp'!Y224/'CAN LFS Emp'!Y$6),"n/a")</f>
        <v>1.0075281055681793</v>
      </c>
    </row>
    <row r="225" spans="1:25" x14ac:dyDescent="0.25">
      <c r="A225" t="s">
        <v>549</v>
      </c>
      <c r="B225" s="132">
        <f t="shared" si="2"/>
        <v>6111</v>
      </c>
      <c r="C225" s="133">
        <v>6111</v>
      </c>
      <c r="D225" s="65">
        <f>IFERROR(('Tor Emp Adj'!D225/'Tor Emp Adj'!D$6)/('CAN LFS Emp'!D225/'CAN LFS Emp'!D$6),"n/a")</f>
        <v>0.91671640980103775</v>
      </c>
      <c r="E225" s="65">
        <f>IFERROR(('Tor Emp Adj'!E225/'Tor Emp Adj'!E$6)/('CAN LFS Emp'!E225/'CAN LFS Emp'!E$6),"n/a")</f>
        <v>0.84489176513027442</v>
      </c>
      <c r="F225" s="65">
        <f>IFERROR(('Tor Emp Adj'!F225/'Tor Emp Adj'!F$6)/('CAN LFS Emp'!F225/'CAN LFS Emp'!F$6),"n/a")</f>
        <v>0.83192467886269739</v>
      </c>
      <c r="G225" s="65">
        <f>IFERROR(('Tor Emp Adj'!G225/'Tor Emp Adj'!G$6)/('CAN LFS Emp'!G225/'CAN LFS Emp'!G$6),"n/a")</f>
        <v>0.87284304745135188</v>
      </c>
      <c r="H225" s="65">
        <f>IFERROR(('Tor Emp Adj'!H225/'Tor Emp Adj'!H$6)/('CAN LFS Emp'!H225/'CAN LFS Emp'!H$6),"n/a")</f>
        <v>0.71971463449623263</v>
      </c>
      <c r="I225" s="65">
        <f>IFERROR(('Tor Emp Adj'!I225/'Tor Emp Adj'!I$6)/('CAN LFS Emp'!I225/'CAN LFS Emp'!I$6),"n/a")</f>
        <v>0.70539606719867931</v>
      </c>
      <c r="J225" s="65">
        <f>IFERROR(('Tor Emp Adj'!J225/'Tor Emp Adj'!J$6)/('CAN LFS Emp'!J225/'CAN LFS Emp'!J$6),"n/a")</f>
        <v>0.7207754080780614</v>
      </c>
      <c r="K225" s="65">
        <f>IFERROR(('Tor Emp Adj'!K225/'Tor Emp Adj'!K$6)/('CAN LFS Emp'!K225/'CAN LFS Emp'!K$6),"n/a")</f>
        <v>0.8565798049792025</v>
      </c>
      <c r="L225" s="65">
        <f>IFERROR(('Tor Emp Adj'!L225/'Tor Emp Adj'!L$6)/('CAN LFS Emp'!L225/'CAN LFS Emp'!L$6),"n/a")</f>
        <v>0.7834762031740421</v>
      </c>
      <c r="M225" s="30">
        <f>IFERROR(('Tor Emp Adj'!M225/'Tor Emp Adj'!M$6)/('CAN LFS Emp'!M225/'CAN LFS Emp'!M$6),"n/a")</f>
        <v>0.73383475867311465</v>
      </c>
      <c r="N225" s="30">
        <f>IFERROR(('Tor Emp Adj'!N225/'Tor Emp Adj'!N$6)/('CAN LFS Emp'!N225/'CAN LFS Emp'!N$6),"n/a")</f>
        <v>0.84946721195836083</v>
      </c>
      <c r="O225" s="30">
        <f>IFERROR(('Tor Emp Adj'!O225/'Tor Emp Adj'!O$6)/('CAN LFS Emp'!O225/'CAN LFS Emp'!O$6),"n/a")</f>
        <v>0.820535878041872</v>
      </c>
      <c r="P225" s="30">
        <f>IFERROR(('Tor Emp Adj'!P225/'Tor Emp Adj'!P$6)/('CAN LFS Emp'!P225/'CAN LFS Emp'!P$6),"n/a")</f>
        <v>0.8238574886777229</v>
      </c>
      <c r="Q225" s="30">
        <f>IFERROR(('Tor Emp Adj'!Q225/'Tor Emp Adj'!Q$6)/('CAN LFS Emp'!Q225/'CAN LFS Emp'!Q$6),"n/a")</f>
        <v>0.76443151428083222</v>
      </c>
      <c r="R225" s="30">
        <f>IFERROR(('Tor Emp Adj'!R225/'Tor Emp Adj'!R$6)/('CAN LFS Emp'!R225/'CAN LFS Emp'!R$6),"n/a")</f>
        <v>0.83873477431657706</v>
      </c>
      <c r="S225" s="30">
        <f>IFERROR(('Tor Emp Adj'!S225/'Tor Emp Adj'!S$6)/('CAN LFS Emp'!S225/'CAN LFS Emp'!S$6),"n/a")</f>
        <v>0.86352522188939029</v>
      </c>
      <c r="T225" s="30">
        <f>IFERROR(('Tor Emp Adj'!T225/'Tor Emp Adj'!T$6)/('CAN LFS Emp'!T225/'CAN LFS Emp'!T$6),"n/a")</f>
        <v>0.88494329584525278</v>
      </c>
      <c r="U225" s="30">
        <f>IFERROR(('Tor Emp Adj'!U225/'Tor Emp Adj'!U$6)/('CAN LFS Emp'!U225/'CAN LFS Emp'!U$6),"n/a")</f>
        <v>0.77639872037784519</v>
      </c>
      <c r="V225" s="30">
        <f>IFERROR(('Tor Emp Adj'!V225/'Tor Emp Adj'!V$6)/('CAN LFS Emp'!V225/'CAN LFS Emp'!V$6),"n/a")</f>
        <v>0.71189853340150655</v>
      </c>
      <c r="W225" s="30">
        <f>IFERROR(('Tor Emp Adj'!W225/'Tor Emp Adj'!W$6)/('CAN LFS Emp'!W225/'CAN LFS Emp'!W$6),"n/a")</f>
        <v>0.83790970162227518</v>
      </c>
      <c r="X225" s="30">
        <f>IFERROR(('Tor Emp Adj'!X225/'Tor Emp Adj'!X$6)/('CAN LFS Emp'!X225/'CAN LFS Emp'!X$6),"n/a")</f>
        <v>0.65676871479145105</v>
      </c>
      <c r="Y225" s="30">
        <f>IFERROR(('Tor Emp Adj'!Y225/'Tor Emp Adj'!Y$6)/('CAN LFS Emp'!Y225/'CAN LFS Emp'!Y$6),"n/a")</f>
        <v>0.75880638987631133</v>
      </c>
    </row>
    <row r="226" spans="1:25" x14ac:dyDescent="0.25">
      <c r="A226" t="s">
        <v>550</v>
      </c>
      <c r="B226" s="132">
        <f t="shared" si="2"/>
        <v>6112</v>
      </c>
      <c r="C226" s="133">
        <v>6112</v>
      </c>
      <c r="D226" s="65">
        <f>IFERROR(('Tor Emp Adj'!D226/'Tor Emp Adj'!D$6)/('CAN LFS Emp'!D226/'CAN LFS Emp'!D$6),"n/a")</f>
        <v>0.669217008387055</v>
      </c>
      <c r="E226" s="65">
        <f>IFERROR(('Tor Emp Adj'!E226/'Tor Emp Adj'!E$6)/('CAN LFS Emp'!E226/'CAN LFS Emp'!E$6),"n/a")</f>
        <v>0.90124287933201952</v>
      </c>
      <c r="F226" s="65">
        <f>IFERROR(('Tor Emp Adj'!F226/'Tor Emp Adj'!F$6)/('CAN LFS Emp'!F226/'CAN LFS Emp'!F$6),"n/a")</f>
        <v>0.76340449814365785</v>
      </c>
      <c r="G226" s="65">
        <f>IFERROR(('Tor Emp Adj'!G226/'Tor Emp Adj'!G$6)/('CAN LFS Emp'!G226/'CAN LFS Emp'!G$6),"n/a")</f>
        <v>0.78800727495223077</v>
      </c>
      <c r="H226" s="65">
        <f>IFERROR(('Tor Emp Adj'!H226/'Tor Emp Adj'!H$6)/('CAN LFS Emp'!H226/'CAN LFS Emp'!H$6),"n/a")</f>
        <v>1.0116272038692564</v>
      </c>
      <c r="I226" s="65">
        <f>IFERROR(('Tor Emp Adj'!I226/'Tor Emp Adj'!I$6)/('CAN LFS Emp'!I226/'CAN LFS Emp'!I$6),"n/a")</f>
        <v>1.0782966842414097</v>
      </c>
      <c r="J226" s="65">
        <f>IFERROR(('Tor Emp Adj'!J226/'Tor Emp Adj'!J$6)/('CAN LFS Emp'!J226/'CAN LFS Emp'!J$6),"n/a")</f>
        <v>0.60097531945567717</v>
      </c>
      <c r="K226" s="65">
        <f>IFERROR(('Tor Emp Adj'!K226/'Tor Emp Adj'!K$6)/('CAN LFS Emp'!K226/'CAN LFS Emp'!K$6),"n/a")</f>
        <v>0.89569925172890297</v>
      </c>
      <c r="L226" s="65">
        <f>IFERROR(('Tor Emp Adj'!L226/'Tor Emp Adj'!L$6)/('CAN LFS Emp'!L226/'CAN LFS Emp'!L$6),"n/a")</f>
        <v>1.0380095708861876</v>
      </c>
      <c r="M226" s="30">
        <f>IFERROR(('Tor Emp Adj'!M226/'Tor Emp Adj'!M$6)/('CAN LFS Emp'!M226/'CAN LFS Emp'!M$6),"n/a")</f>
        <v>1.1760670874507553</v>
      </c>
      <c r="N226" s="30">
        <f>IFERROR(('Tor Emp Adj'!N226/'Tor Emp Adj'!N$6)/('CAN LFS Emp'!N226/'CAN LFS Emp'!N$6),"n/a")</f>
        <v>1.241811138854183</v>
      </c>
      <c r="O226" s="30">
        <f>IFERROR(('Tor Emp Adj'!O226/'Tor Emp Adj'!O$6)/('CAN LFS Emp'!O226/'CAN LFS Emp'!O$6),"n/a")</f>
        <v>1.4078720043525952</v>
      </c>
      <c r="P226" s="30">
        <f>IFERROR(('Tor Emp Adj'!P226/'Tor Emp Adj'!P$6)/('CAN LFS Emp'!P226/'CAN LFS Emp'!P$6),"n/a")</f>
        <v>1.1364851024072178</v>
      </c>
      <c r="Q226" s="30">
        <f>IFERROR(('Tor Emp Adj'!Q226/'Tor Emp Adj'!Q$6)/('CAN LFS Emp'!Q226/'CAN LFS Emp'!Q$6),"n/a")</f>
        <v>1.6340393755105842</v>
      </c>
      <c r="R226" s="30">
        <f>IFERROR(('Tor Emp Adj'!R226/'Tor Emp Adj'!R$6)/('CAN LFS Emp'!R226/'CAN LFS Emp'!R$6),"n/a")</f>
        <v>1.2069990918195226</v>
      </c>
      <c r="S226" s="30">
        <f>IFERROR(('Tor Emp Adj'!S226/'Tor Emp Adj'!S$6)/('CAN LFS Emp'!S226/'CAN LFS Emp'!S$6),"n/a")</f>
        <v>0.76080196450043103</v>
      </c>
      <c r="T226" s="30">
        <f>IFERROR(('Tor Emp Adj'!T226/'Tor Emp Adj'!T$6)/('CAN LFS Emp'!T226/'CAN LFS Emp'!T$6),"n/a")</f>
        <v>1.0182190934735236</v>
      </c>
      <c r="U226" s="30">
        <f>IFERROR(('Tor Emp Adj'!U226/'Tor Emp Adj'!U$6)/('CAN LFS Emp'!U226/'CAN LFS Emp'!U$6),"n/a")</f>
        <v>1.3021068067165888</v>
      </c>
      <c r="V226" s="30">
        <f>IFERROR(('Tor Emp Adj'!V226/'Tor Emp Adj'!V$6)/('CAN LFS Emp'!V226/'CAN LFS Emp'!V$6),"n/a")</f>
        <v>1.1543498087703119</v>
      </c>
      <c r="W226" s="30">
        <f>IFERROR(('Tor Emp Adj'!W226/'Tor Emp Adj'!W$6)/('CAN LFS Emp'!W226/'CAN LFS Emp'!W$6),"n/a")</f>
        <v>1.0746964874866516</v>
      </c>
      <c r="X226" s="30">
        <f>IFERROR(('Tor Emp Adj'!X226/'Tor Emp Adj'!X$6)/('CAN LFS Emp'!X226/'CAN LFS Emp'!X$6),"n/a")</f>
        <v>1.3768753340813378</v>
      </c>
      <c r="Y226" s="30">
        <f>IFERROR(('Tor Emp Adj'!Y226/'Tor Emp Adj'!Y$6)/('CAN LFS Emp'!Y226/'CAN LFS Emp'!Y$6),"n/a")</f>
        <v>1.3284107608207374</v>
      </c>
    </row>
    <row r="227" spans="1:25" x14ac:dyDescent="0.25">
      <c r="A227" t="s">
        <v>151</v>
      </c>
      <c r="B227" s="137">
        <f t="shared" si="2"/>
        <v>6113</v>
      </c>
      <c r="C227" s="133">
        <v>6113</v>
      </c>
      <c r="D227" s="65">
        <f>IFERROR(('Tor Emp Adj'!D227/'Tor Emp Adj'!D$6)/('CAN LFS Emp'!D227/'CAN LFS Emp'!D$6),"n/a")</f>
        <v>1.3700991693066737</v>
      </c>
      <c r="E227" s="65">
        <f>IFERROR(('Tor Emp Adj'!E227/'Tor Emp Adj'!E$6)/('CAN LFS Emp'!E227/'CAN LFS Emp'!E$6),"n/a")</f>
        <v>1.032517881404329</v>
      </c>
      <c r="F227" s="65">
        <f>IFERROR(('Tor Emp Adj'!F227/'Tor Emp Adj'!F$6)/('CAN LFS Emp'!F227/'CAN LFS Emp'!F$6),"n/a")</f>
        <v>1.1320344382740668</v>
      </c>
      <c r="G227" s="65">
        <f>IFERROR(('Tor Emp Adj'!G227/'Tor Emp Adj'!G$6)/('CAN LFS Emp'!G227/'CAN LFS Emp'!G$6),"n/a")</f>
        <v>1.0318209533368818</v>
      </c>
      <c r="H227" s="65">
        <f>IFERROR(('Tor Emp Adj'!H227/'Tor Emp Adj'!H$6)/('CAN LFS Emp'!H227/'CAN LFS Emp'!H$6),"n/a")</f>
        <v>1.028192119149159</v>
      </c>
      <c r="I227" s="65">
        <f>IFERROR(('Tor Emp Adj'!I227/'Tor Emp Adj'!I$6)/('CAN LFS Emp'!I227/'CAN LFS Emp'!I$6),"n/a")</f>
        <v>1.2696383904575863</v>
      </c>
      <c r="J227" s="65">
        <f>IFERROR(('Tor Emp Adj'!J227/'Tor Emp Adj'!J$6)/('CAN LFS Emp'!J227/'CAN LFS Emp'!J$6),"n/a")</f>
        <v>0.95997605449250978</v>
      </c>
      <c r="K227" s="65">
        <f>IFERROR(('Tor Emp Adj'!K227/'Tor Emp Adj'!K$6)/('CAN LFS Emp'!K227/'CAN LFS Emp'!K$6),"n/a")</f>
        <v>1.0191705686636061</v>
      </c>
      <c r="L227" s="65">
        <f>IFERROR(('Tor Emp Adj'!L227/'Tor Emp Adj'!L$6)/('CAN LFS Emp'!L227/'CAN LFS Emp'!L$6),"n/a")</f>
        <v>1.4921822871460986</v>
      </c>
      <c r="M227" s="30">
        <f>IFERROR(('Tor Emp Adj'!M227/'Tor Emp Adj'!M$6)/('CAN LFS Emp'!M227/'CAN LFS Emp'!M$6),"n/a")</f>
        <v>1.261568296955591</v>
      </c>
      <c r="N227" s="30">
        <f>IFERROR(('Tor Emp Adj'!N227/'Tor Emp Adj'!N$6)/('CAN LFS Emp'!N227/'CAN LFS Emp'!N$6),"n/a")</f>
        <v>1.2688292516589121</v>
      </c>
      <c r="O227" s="30">
        <f>IFERROR(('Tor Emp Adj'!O227/'Tor Emp Adj'!O$6)/('CAN LFS Emp'!O227/'CAN LFS Emp'!O$6),"n/a")</f>
        <v>1.2135429115105028</v>
      </c>
      <c r="P227" s="30">
        <f>IFERROR(('Tor Emp Adj'!P227/'Tor Emp Adj'!P$6)/('CAN LFS Emp'!P227/'CAN LFS Emp'!P$6),"n/a")</f>
        <v>1.2951430187342672</v>
      </c>
      <c r="Q227" s="30">
        <f>IFERROR(('Tor Emp Adj'!Q227/'Tor Emp Adj'!Q$6)/('CAN LFS Emp'!Q227/'CAN LFS Emp'!Q$6),"n/a")</f>
        <v>1.2858518751598675</v>
      </c>
      <c r="R227" s="30">
        <f>IFERROR(('Tor Emp Adj'!R227/'Tor Emp Adj'!R$6)/('CAN LFS Emp'!R227/'CAN LFS Emp'!R$6),"n/a")</f>
        <v>1.2909486588771435</v>
      </c>
      <c r="S227" s="30">
        <f>IFERROR(('Tor Emp Adj'!S227/'Tor Emp Adj'!S$6)/('CAN LFS Emp'!S227/'CAN LFS Emp'!S$6),"n/a")</f>
        <v>1.161417478407589</v>
      </c>
      <c r="T227" s="30">
        <f>IFERROR(('Tor Emp Adj'!T227/'Tor Emp Adj'!T$6)/('CAN LFS Emp'!T227/'CAN LFS Emp'!T$6),"n/a")</f>
        <v>1.0560741857996838</v>
      </c>
      <c r="U227" s="30">
        <f>IFERROR(('Tor Emp Adj'!U227/'Tor Emp Adj'!U$6)/('CAN LFS Emp'!U227/'CAN LFS Emp'!U$6),"n/a")</f>
        <v>1.2725144307784704</v>
      </c>
      <c r="V227" s="30">
        <f>IFERROR(('Tor Emp Adj'!V227/'Tor Emp Adj'!V$6)/('CAN LFS Emp'!V227/'CAN LFS Emp'!V$6),"n/a")</f>
        <v>1.3026112050689505</v>
      </c>
      <c r="W227" s="30">
        <f>IFERROR(('Tor Emp Adj'!W227/'Tor Emp Adj'!W$6)/('CAN LFS Emp'!W227/'CAN LFS Emp'!W$6),"n/a")</f>
        <v>1.3603849722153083</v>
      </c>
      <c r="X227" s="30">
        <f>IFERROR(('Tor Emp Adj'!X227/'Tor Emp Adj'!X$6)/('CAN LFS Emp'!X227/'CAN LFS Emp'!X$6),"n/a")</f>
        <v>1.2814953705647685</v>
      </c>
      <c r="Y227" s="30">
        <f>IFERROR(('Tor Emp Adj'!Y227/'Tor Emp Adj'!Y$6)/('CAN LFS Emp'!Y227/'CAN LFS Emp'!Y$6),"n/a")</f>
        <v>1.435107627512838</v>
      </c>
    </row>
    <row r="228" spans="1:25" x14ac:dyDescent="0.25">
      <c r="A228" t="s">
        <v>551</v>
      </c>
      <c r="B228" s="137" t="s">
        <v>207</v>
      </c>
      <c r="C228" s="133">
        <v>6114</v>
      </c>
      <c r="D228" s="65">
        <f>IFERROR(('Tor Emp Adj'!D228/'Tor Emp Adj'!D$6)/('CAN LFS Emp'!D228/'CAN LFS Emp'!D$6),"n/a")</f>
        <v>2.0035838613598003</v>
      </c>
      <c r="E228" s="65">
        <f>IFERROR(('Tor Emp Adj'!E228/'Tor Emp Adj'!E$6)/('CAN LFS Emp'!E228/'CAN LFS Emp'!E$6),"n/a")</f>
        <v>1.8932694670772596</v>
      </c>
      <c r="F228" s="65">
        <f>IFERROR(('Tor Emp Adj'!F228/'Tor Emp Adj'!F$6)/('CAN LFS Emp'!F228/'CAN LFS Emp'!F$6),"n/a")</f>
        <v>0</v>
      </c>
      <c r="G228" s="65">
        <f>IFERROR(('Tor Emp Adj'!G228/'Tor Emp Adj'!G$6)/('CAN LFS Emp'!G228/'CAN LFS Emp'!G$6),"n/a")</f>
        <v>0</v>
      </c>
      <c r="H228" s="65">
        <f>IFERROR(('Tor Emp Adj'!H228/'Tor Emp Adj'!H$6)/('CAN LFS Emp'!H228/'CAN LFS Emp'!H$6),"n/a")</f>
        <v>0</v>
      </c>
      <c r="I228" s="65">
        <f>IFERROR(('Tor Emp Adj'!I228/'Tor Emp Adj'!I$6)/('CAN LFS Emp'!I228/'CAN LFS Emp'!I$6),"n/a")</f>
        <v>0</v>
      </c>
      <c r="J228" s="65">
        <f>IFERROR(('Tor Emp Adj'!J228/'Tor Emp Adj'!J$6)/('CAN LFS Emp'!J228/'CAN LFS Emp'!J$6),"n/a")</f>
        <v>0</v>
      </c>
      <c r="K228" s="65">
        <f>IFERROR(('Tor Emp Adj'!K228/'Tor Emp Adj'!K$6)/('CAN LFS Emp'!K228/'CAN LFS Emp'!K$6),"n/a")</f>
        <v>0</v>
      </c>
      <c r="L228" s="65">
        <f>IFERROR(('Tor Emp Adj'!L228/'Tor Emp Adj'!L$6)/('CAN LFS Emp'!L228/'CAN LFS Emp'!L$6),"n/a")</f>
        <v>0</v>
      </c>
      <c r="M228" s="30">
        <f>IFERROR(('Tor Emp Adj'!M228/'Tor Emp Adj'!M$6)/('CAN LFS Emp'!M228/'CAN LFS Emp'!M$6),"n/a")</f>
        <v>0</v>
      </c>
      <c r="N228" s="30">
        <f>IFERROR(('Tor Emp Adj'!N228/'Tor Emp Adj'!N$6)/('CAN LFS Emp'!N228/'CAN LFS Emp'!N$6),"n/a")</f>
        <v>6.7082494040112106</v>
      </c>
      <c r="O228" s="30">
        <f>IFERROR(('Tor Emp Adj'!O228/'Tor Emp Adj'!O$6)/('CAN LFS Emp'!O228/'CAN LFS Emp'!O$6),"n/a")</f>
        <v>0</v>
      </c>
      <c r="P228" s="30">
        <f>IFERROR(('Tor Emp Adj'!P228/'Tor Emp Adj'!P$6)/('CAN LFS Emp'!P228/'CAN LFS Emp'!P$6),"n/a")</f>
        <v>0</v>
      </c>
      <c r="Q228" s="30">
        <f>IFERROR(('Tor Emp Adj'!Q228/'Tor Emp Adj'!Q$6)/('CAN LFS Emp'!Q228/'CAN LFS Emp'!Q$6),"n/a")</f>
        <v>0</v>
      </c>
      <c r="R228" s="30">
        <f>IFERROR(('Tor Emp Adj'!R228/'Tor Emp Adj'!R$6)/('CAN LFS Emp'!R228/'CAN LFS Emp'!R$6),"n/a")</f>
        <v>0</v>
      </c>
      <c r="S228" s="30">
        <f>IFERROR(('Tor Emp Adj'!S228/'Tor Emp Adj'!S$6)/('CAN LFS Emp'!S228/'CAN LFS Emp'!S$6),"n/a")</f>
        <v>0</v>
      </c>
      <c r="T228" s="30">
        <f>IFERROR(('Tor Emp Adj'!T228/'Tor Emp Adj'!T$6)/('CAN LFS Emp'!T228/'CAN LFS Emp'!T$6),"n/a")</f>
        <v>0</v>
      </c>
      <c r="U228" s="30">
        <f>IFERROR(('Tor Emp Adj'!U228/'Tor Emp Adj'!U$6)/('CAN LFS Emp'!U228/'CAN LFS Emp'!U$6),"n/a")</f>
        <v>0</v>
      </c>
      <c r="V228" s="30">
        <f>IFERROR(('Tor Emp Adj'!V228/'Tor Emp Adj'!V$6)/('CAN LFS Emp'!V228/'CAN LFS Emp'!V$6),"n/a")</f>
        <v>0</v>
      </c>
      <c r="W228" s="30">
        <f>IFERROR(('Tor Emp Adj'!W228/'Tor Emp Adj'!W$6)/('CAN LFS Emp'!W228/'CAN LFS Emp'!W$6),"n/a")</f>
        <v>0</v>
      </c>
      <c r="X228" s="30">
        <f>IFERROR(('Tor Emp Adj'!X228/'Tor Emp Adj'!X$6)/('CAN LFS Emp'!X228/'CAN LFS Emp'!X$6),"n/a")</f>
        <v>0</v>
      </c>
      <c r="Y228" s="30">
        <f>IFERROR(('Tor Emp Adj'!Y228/'Tor Emp Adj'!Y$6)/('CAN LFS Emp'!Y228/'CAN LFS Emp'!Y$6),"n/a")</f>
        <v>0</v>
      </c>
    </row>
    <row r="229" spans="1:25" x14ac:dyDescent="0.25">
      <c r="A229" t="s">
        <v>552</v>
      </c>
      <c r="B229" s="137" t="s">
        <v>207</v>
      </c>
      <c r="C229" s="133">
        <v>6115</v>
      </c>
      <c r="D229" s="65">
        <f>IFERROR(('Tor Emp Adj'!D229/'Tor Emp Adj'!D$6)/('CAN LFS Emp'!D229/'CAN LFS Emp'!D$6),"n/a")</f>
        <v>0</v>
      </c>
      <c r="E229" s="65">
        <f>IFERROR(('Tor Emp Adj'!E229/'Tor Emp Adj'!E$6)/('CAN LFS Emp'!E229/'CAN LFS Emp'!E$6),"n/a")</f>
        <v>0</v>
      </c>
      <c r="F229" s="65">
        <f>IFERROR(('Tor Emp Adj'!F229/'Tor Emp Adj'!F$6)/('CAN LFS Emp'!F229/'CAN LFS Emp'!F$6),"n/a")</f>
        <v>0</v>
      </c>
      <c r="G229" s="65">
        <f>IFERROR(('Tor Emp Adj'!G229/'Tor Emp Adj'!G$6)/('CAN LFS Emp'!G229/'CAN LFS Emp'!G$6),"n/a")</f>
        <v>0</v>
      </c>
      <c r="H229" s="65">
        <f>IFERROR(('Tor Emp Adj'!H229/'Tor Emp Adj'!H$6)/('CAN LFS Emp'!H229/'CAN LFS Emp'!H$6),"n/a")</f>
        <v>0</v>
      </c>
      <c r="I229" s="65">
        <f>IFERROR(('Tor Emp Adj'!I229/'Tor Emp Adj'!I$6)/('CAN LFS Emp'!I229/'CAN LFS Emp'!I$6),"n/a")</f>
        <v>0</v>
      </c>
      <c r="J229" s="65">
        <f>IFERROR(('Tor Emp Adj'!J229/'Tor Emp Adj'!J$6)/('CAN LFS Emp'!J229/'CAN LFS Emp'!J$6),"n/a")</f>
        <v>0</v>
      </c>
      <c r="K229" s="65">
        <f>IFERROR(('Tor Emp Adj'!K229/'Tor Emp Adj'!K$6)/('CAN LFS Emp'!K229/'CAN LFS Emp'!K$6),"n/a")</f>
        <v>0</v>
      </c>
      <c r="L229" s="65">
        <f>IFERROR(('Tor Emp Adj'!L229/'Tor Emp Adj'!L$6)/('CAN LFS Emp'!L229/'CAN LFS Emp'!L$6),"n/a")</f>
        <v>0</v>
      </c>
      <c r="M229" s="30">
        <f>IFERROR(('Tor Emp Adj'!M229/'Tor Emp Adj'!M$6)/('CAN LFS Emp'!M229/'CAN LFS Emp'!M$6),"n/a")</f>
        <v>0</v>
      </c>
      <c r="N229" s="30">
        <f>IFERROR(('Tor Emp Adj'!N229/'Tor Emp Adj'!N$6)/('CAN LFS Emp'!N229/'CAN LFS Emp'!N$6),"n/a")</f>
        <v>0</v>
      </c>
      <c r="O229" s="30">
        <f>IFERROR(('Tor Emp Adj'!O229/'Tor Emp Adj'!O$6)/('CAN LFS Emp'!O229/'CAN LFS Emp'!O$6),"n/a")</f>
        <v>0</v>
      </c>
      <c r="P229" s="30">
        <f>IFERROR(('Tor Emp Adj'!P229/'Tor Emp Adj'!P$6)/('CAN LFS Emp'!P229/'CAN LFS Emp'!P$6),"n/a")</f>
        <v>0</v>
      </c>
      <c r="Q229" s="30">
        <f>IFERROR(('Tor Emp Adj'!Q229/'Tor Emp Adj'!Q$6)/('CAN LFS Emp'!Q229/'CAN LFS Emp'!Q$6),"n/a")</f>
        <v>0</v>
      </c>
      <c r="R229" s="30">
        <f>IFERROR(('Tor Emp Adj'!R229/'Tor Emp Adj'!R$6)/('CAN LFS Emp'!R229/'CAN LFS Emp'!R$6),"n/a")</f>
        <v>0</v>
      </c>
      <c r="S229" s="30">
        <f>IFERROR(('Tor Emp Adj'!S229/'Tor Emp Adj'!S$6)/('CAN LFS Emp'!S229/'CAN LFS Emp'!S$6),"n/a")</f>
        <v>0</v>
      </c>
      <c r="T229" s="30">
        <f>IFERROR(('Tor Emp Adj'!T229/'Tor Emp Adj'!T$6)/('CAN LFS Emp'!T229/'CAN LFS Emp'!T$6),"n/a")</f>
        <v>0</v>
      </c>
      <c r="U229" s="30">
        <f>IFERROR(('Tor Emp Adj'!U229/'Tor Emp Adj'!U$6)/('CAN LFS Emp'!U229/'CAN LFS Emp'!U$6),"n/a")</f>
        <v>0</v>
      </c>
      <c r="V229" s="30">
        <f>IFERROR(('Tor Emp Adj'!V229/'Tor Emp Adj'!V$6)/('CAN LFS Emp'!V229/'CAN LFS Emp'!V$6),"n/a")</f>
        <v>0</v>
      </c>
      <c r="W229" s="30">
        <f>IFERROR(('Tor Emp Adj'!W229/'Tor Emp Adj'!W$6)/('CAN LFS Emp'!W229/'CAN LFS Emp'!W$6),"n/a")</f>
        <v>0</v>
      </c>
      <c r="X229" s="30">
        <f>IFERROR(('Tor Emp Adj'!X229/'Tor Emp Adj'!X$6)/('CAN LFS Emp'!X229/'CAN LFS Emp'!X$6),"n/a")</f>
        <v>0</v>
      </c>
      <c r="Y229" s="30">
        <f>IFERROR(('Tor Emp Adj'!Y229/'Tor Emp Adj'!Y$6)/('CAN LFS Emp'!Y229/'CAN LFS Emp'!Y$6),"n/a")</f>
        <v>0</v>
      </c>
    </row>
    <row r="230" spans="1:25" x14ac:dyDescent="0.25">
      <c r="A230" t="s">
        <v>553</v>
      </c>
      <c r="B230" s="137" t="s">
        <v>207</v>
      </c>
      <c r="C230" s="133">
        <v>6116</v>
      </c>
      <c r="D230" s="65">
        <f>IFERROR(('Tor Emp Adj'!D230/'Tor Emp Adj'!D$6)/('CAN LFS Emp'!D230/'CAN LFS Emp'!D$6),"n/a")</f>
        <v>1.2567332610939033</v>
      </c>
      <c r="E230" s="65">
        <f>IFERROR(('Tor Emp Adj'!E230/'Tor Emp Adj'!E$6)/('CAN LFS Emp'!E230/'CAN LFS Emp'!E$6),"n/a")</f>
        <v>1.0280616767253492</v>
      </c>
      <c r="F230" s="65">
        <f>IFERROR(('Tor Emp Adj'!F230/'Tor Emp Adj'!F$6)/('CAN LFS Emp'!F230/'CAN LFS Emp'!F$6),"n/a")</f>
        <v>1.5759148913300249</v>
      </c>
      <c r="G230" s="65">
        <f>IFERROR(('Tor Emp Adj'!G230/'Tor Emp Adj'!G$6)/('CAN LFS Emp'!G230/'CAN LFS Emp'!G$6),"n/a")</f>
        <v>1.2049235466473107</v>
      </c>
      <c r="H230" s="65">
        <f>IFERROR(('Tor Emp Adj'!H230/'Tor Emp Adj'!H$6)/('CAN LFS Emp'!H230/'CAN LFS Emp'!H$6),"n/a")</f>
        <v>1.4506383389722737</v>
      </c>
      <c r="I230" s="65">
        <f>IFERROR(('Tor Emp Adj'!I230/'Tor Emp Adj'!I$6)/('CAN LFS Emp'!I230/'CAN LFS Emp'!I$6),"n/a")</f>
        <v>1.2380831905303396</v>
      </c>
      <c r="J230" s="65">
        <f>IFERROR(('Tor Emp Adj'!J230/'Tor Emp Adj'!J$6)/('CAN LFS Emp'!J230/'CAN LFS Emp'!J$6),"n/a")</f>
        <v>1.5653425464322346</v>
      </c>
      <c r="K230" s="65">
        <f>IFERROR(('Tor Emp Adj'!K230/'Tor Emp Adj'!K$6)/('CAN LFS Emp'!K230/'CAN LFS Emp'!K$6),"n/a")</f>
        <v>1.1507371485604496</v>
      </c>
      <c r="L230" s="65">
        <f>IFERROR(('Tor Emp Adj'!L230/'Tor Emp Adj'!L$6)/('CAN LFS Emp'!L230/'CAN LFS Emp'!L$6),"n/a")</f>
        <v>1.2109842718435901</v>
      </c>
      <c r="M230" s="30">
        <f>IFERROR(('Tor Emp Adj'!M230/'Tor Emp Adj'!M$6)/('CAN LFS Emp'!M230/'CAN LFS Emp'!M$6),"n/a")</f>
        <v>1.3647591745019554</v>
      </c>
      <c r="N230" s="30">
        <f>IFERROR(('Tor Emp Adj'!N230/'Tor Emp Adj'!N$6)/('CAN LFS Emp'!N230/'CAN LFS Emp'!N$6),"n/a")</f>
        <v>1.2689611514582417</v>
      </c>
      <c r="O230" s="30">
        <f>IFERROR(('Tor Emp Adj'!O230/'Tor Emp Adj'!O$6)/('CAN LFS Emp'!O230/'CAN LFS Emp'!O$6),"n/a")</f>
        <v>1.2887576760880433</v>
      </c>
      <c r="P230" s="30">
        <f>IFERROR(('Tor Emp Adj'!P230/'Tor Emp Adj'!P$6)/('CAN LFS Emp'!P230/'CAN LFS Emp'!P$6),"n/a")</f>
        <v>1.5257822694247596</v>
      </c>
      <c r="Q230" s="30">
        <f>IFERROR(('Tor Emp Adj'!Q230/'Tor Emp Adj'!Q$6)/('CAN LFS Emp'!Q230/'CAN LFS Emp'!Q$6),"n/a")</f>
        <v>1.5284593420531876</v>
      </c>
      <c r="R230" s="30">
        <f>IFERROR(('Tor Emp Adj'!R230/'Tor Emp Adj'!R$6)/('CAN LFS Emp'!R230/'CAN LFS Emp'!R$6),"n/a")</f>
        <v>1.6160787628274795</v>
      </c>
      <c r="S230" s="30">
        <f>IFERROR(('Tor Emp Adj'!S230/'Tor Emp Adj'!S$6)/('CAN LFS Emp'!S230/'CAN LFS Emp'!S$6),"n/a")</f>
        <v>1.2575286560266694</v>
      </c>
      <c r="T230" s="30">
        <f>IFERROR(('Tor Emp Adj'!T230/'Tor Emp Adj'!T$6)/('CAN LFS Emp'!T230/'CAN LFS Emp'!T$6),"n/a")</f>
        <v>1.17266043533676</v>
      </c>
      <c r="U230" s="30">
        <f>IFERROR(('Tor Emp Adj'!U230/'Tor Emp Adj'!U$6)/('CAN LFS Emp'!U230/'CAN LFS Emp'!U$6),"n/a")</f>
        <v>1.0632237920097349</v>
      </c>
      <c r="V230" s="30">
        <f>IFERROR(('Tor Emp Adj'!V230/'Tor Emp Adj'!V$6)/('CAN LFS Emp'!V230/'CAN LFS Emp'!V$6),"n/a")</f>
        <v>1.6242948426298027</v>
      </c>
      <c r="W230" s="30">
        <f>IFERROR(('Tor Emp Adj'!W230/'Tor Emp Adj'!W$6)/('CAN LFS Emp'!W230/'CAN LFS Emp'!W$6),"n/a")</f>
        <v>1.2891902766875676</v>
      </c>
      <c r="X230" s="30">
        <f>IFERROR(('Tor Emp Adj'!X230/'Tor Emp Adj'!X$6)/('CAN LFS Emp'!X230/'CAN LFS Emp'!X$6),"n/a")</f>
        <v>1.3731262809902209</v>
      </c>
      <c r="Y230" s="30">
        <f>IFERROR(('Tor Emp Adj'!Y230/'Tor Emp Adj'!Y$6)/('CAN LFS Emp'!Y230/'CAN LFS Emp'!Y$6),"n/a")</f>
        <v>1.2369339575508362</v>
      </c>
    </row>
    <row r="231" spans="1:25" x14ac:dyDescent="0.25">
      <c r="A231" t="s">
        <v>554</v>
      </c>
      <c r="B231" s="137" t="s">
        <v>207</v>
      </c>
      <c r="C231" s="133">
        <v>6117</v>
      </c>
      <c r="D231" s="65">
        <f>IFERROR(('Tor Emp Adj'!D231/'Tor Emp Adj'!D$6)/('CAN LFS Emp'!D231/'CAN LFS Emp'!D$6),"n/a")</f>
        <v>0</v>
      </c>
      <c r="E231" s="65">
        <f>IFERROR(('Tor Emp Adj'!E231/'Tor Emp Adj'!E$6)/('CAN LFS Emp'!E231/'CAN LFS Emp'!E$6),"n/a")</f>
        <v>0</v>
      </c>
      <c r="F231" s="65">
        <f>IFERROR(('Tor Emp Adj'!F231/'Tor Emp Adj'!F$6)/('CAN LFS Emp'!F231/'CAN LFS Emp'!F$6),"n/a")</f>
        <v>0</v>
      </c>
      <c r="G231" s="65">
        <f>IFERROR(('Tor Emp Adj'!G231/'Tor Emp Adj'!G$6)/('CAN LFS Emp'!G231/'CAN LFS Emp'!G$6),"n/a")</f>
        <v>0</v>
      </c>
      <c r="H231" s="65">
        <f>IFERROR(('Tor Emp Adj'!H231/'Tor Emp Adj'!H$6)/('CAN LFS Emp'!H231/'CAN LFS Emp'!H$6),"n/a")</f>
        <v>0</v>
      </c>
      <c r="I231" s="65">
        <f>IFERROR(('Tor Emp Adj'!I231/'Tor Emp Adj'!I$6)/('CAN LFS Emp'!I231/'CAN LFS Emp'!I$6),"n/a")</f>
        <v>0</v>
      </c>
      <c r="J231" s="65">
        <f>IFERROR(('Tor Emp Adj'!J231/'Tor Emp Adj'!J$6)/('CAN LFS Emp'!J231/'CAN LFS Emp'!J$6),"n/a")</f>
        <v>0</v>
      </c>
      <c r="K231" s="65">
        <f>IFERROR(('Tor Emp Adj'!K231/'Tor Emp Adj'!K$6)/('CAN LFS Emp'!K231/'CAN LFS Emp'!K$6),"n/a")</f>
        <v>0</v>
      </c>
      <c r="L231" s="65">
        <f>IFERROR(('Tor Emp Adj'!L231/'Tor Emp Adj'!L$6)/('CAN LFS Emp'!L231/'CAN LFS Emp'!L$6),"n/a")</f>
        <v>3.1317124524082041</v>
      </c>
      <c r="M231" s="30">
        <f>IFERROR(('Tor Emp Adj'!M231/'Tor Emp Adj'!M$6)/('CAN LFS Emp'!M231/'CAN LFS Emp'!M$6),"n/a")</f>
        <v>0</v>
      </c>
      <c r="N231" s="30">
        <f>IFERROR(('Tor Emp Adj'!N231/'Tor Emp Adj'!N$6)/('CAN LFS Emp'!N231/'CAN LFS Emp'!N$6),"n/a")</f>
        <v>0</v>
      </c>
      <c r="O231" s="30">
        <f>IFERROR(('Tor Emp Adj'!O231/'Tor Emp Adj'!O$6)/('CAN LFS Emp'!O231/'CAN LFS Emp'!O$6),"n/a")</f>
        <v>3.1975668571127023</v>
      </c>
      <c r="P231" s="30">
        <f>IFERROR(('Tor Emp Adj'!P231/'Tor Emp Adj'!P$6)/('CAN LFS Emp'!P231/'CAN LFS Emp'!P$6),"n/a")</f>
        <v>0</v>
      </c>
      <c r="Q231" s="30">
        <f>IFERROR(('Tor Emp Adj'!Q231/'Tor Emp Adj'!Q$6)/('CAN LFS Emp'!Q231/'CAN LFS Emp'!Q$6),"n/a")</f>
        <v>0</v>
      </c>
      <c r="R231" s="30">
        <f>IFERROR(('Tor Emp Adj'!R231/'Tor Emp Adj'!R$6)/('CAN LFS Emp'!R231/'CAN LFS Emp'!R$6),"n/a")</f>
        <v>0</v>
      </c>
      <c r="S231" s="30">
        <f>IFERROR(('Tor Emp Adj'!S231/'Tor Emp Adj'!S$6)/('CAN LFS Emp'!S231/'CAN LFS Emp'!S$6),"n/a")</f>
        <v>0</v>
      </c>
      <c r="T231" s="30">
        <f>IFERROR(('Tor Emp Adj'!T231/'Tor Emp Adj'!T$6)/('CAN LFS Emp'!T231/'CAN LFS Emp'!T$6),"n/a")</f>
        <v>0</v>
      </c>
      <c r="U231" s="30">
        <f>IFERROR(('Tor Emp Adj'!U231/'Tor Emp Adj'!U$6)/('CAN LFS Emp'!U231/'CAN LFS Emp'!U$6),"n/a")</f>
        <v>0</v>
      </c>
      <c r="V231" s="30">
        <f>IFERROR(('Tor Emp Adj'!V231/'Tor Emp Adj'!V$6)/('CAN LFS Emp'!V231/'CAN LFS Emp'!V$6),"n/a")</f>
        <v>2.0348260867153058</v>
      </c>
      <c r="W231" s="30">
        <f>IFERROR(('Tor Emp Adj'!W231/'Tor Emp Adj'!W$6)/('CAN LFS Emp'!W231/'CAN LFS Emp'!W$6),"n/a")</f>
        <v>0</v>
      </c>
      <c r="X231" s="30">
        <f>IFERROR(('Tor Emp Adj'!X231/'Tor Emp Adj'!X$6)/('CAN LFS Emp'!X231/'CAN LFS Emp'!X$6),"n/a")</f>
        <v>0</v>
      </c>
      <c r="Y231" s="30">
        <f>IFERROR(('Tor Emp Adj'!Y231/'Tor Emp Adj'!Y$6)/('CAN LFS Emp'!Y231/'CAN LFS Emp'!Y$6),"n/a")</f>
        <v>2.4904230561671437</v>
      </c>
    </row>
    <row r="232" spans="1:25" x14ac:dyDescent="0.25">
      <c r="A232" s="106" t="s">
        <v>430</v>
      </c>
      <c r="B232" s="129"/>
      <c r="C232" s="130"/>
      <c r="D232" s="141"/>
      <c r="E232" s="141"/>
      <c r="F232" s="141"/>
      <c r="G232" s="141"/>
      <c r="H232" s="141"/>
      <c r="I232" s="141"/>
      <c r="J232" s="141"/>
      <c r="K232" s="141"/>
      <c r="L232" s="141"/>
      <c r="M232" s="135"/>
      <c r="N232" s="135"/>
      <c r="O232" s="135"/>
      <c r="P232" s="135"/>
      <c r="Q232" s="135"/>
      <c r="R232" s="135"/>
      <c r="S232" s="135"/>
      <c r="T232" s="135"/>
      <c r="U232" s="135"/>
      <c r="V232" s="135"/>
      <c r="W232" s="135"/>
      <c r="X232" s="135"/>
      <c r="Y232" s="135"/>
    </row>
    <row r="233" spans="1:25" x14ac:dyDescent="0.25">
      <c r="A233" t="s">
        <v>555</v>
      </c>
      <c r="B233" s="137"/>
      <c r="C233" s="133" t="s">
        <v>189</v>
      </c>
      <c r="D233" s="65">
        <f>IFERROR(('Tor Emp Adj'!D233/'Tor Emp Adj'!D$6)/('CAN LFS Emp'!D233/'CAN LFS Emp'!D$6),"n/a")</f>
        <v>0.73685771012439849</v>
      </c>
      <c r="E233" s="65">
        <f>IFERROR(('Tor Emp Adj'!E233/'Tor Emp Adj'!E$6)/('CAN LFS Emp'!E233/'CAN LFS Emp'!E$6),"n/a")</f>
        <v>0.80758975628948959</v>
      </c>
      <c r="F233" s="65">
        <f>IFERROR(('Tor Emp Adj'!F233/'Tor Emp Adj'!F$6)/('CAN LFS Emp'!F233/'CAN LFS Emp'!F$6),"n/a")</f>
        <v>1.0079715763027972</v>
      </c>
      <c r="G233" s="65">
        <f>IFERROR(('Tor Emp Adj'!G233/'Tor Emp Adj'!G$6)/('CAN LFS Emp'!G233/'CAN LFS Emp'!G$6),"n/a")</f>
        <v>0.57034514009591752</v>
      </c>
      <c r="H233" s="65">
        <f>IFERROR(('Tor Emp Adj'!H233/'Tor Emp Adj'!H$6)/('CAN LFS Emp'!H233/'CAN LFS Emp'!H$6),"n/a")</f>
        <v>1.0520402895202805</v>
      </c>
      <c r="I233" s="65">
        <f>IFERROR(('Tor Emp Adj'!I233/'Tor Emp Adj'!I$6)/('CAN LFS Emp'!I233/'CAN LFS Emp'!I$6),"n/a")</f>
        <v>1.3107889852225438</v>
      </c>
      <c r="J233" s="65">
        <f>IFERROR(('Tor Emp Adj'!J233/'Tor Emp Adj'!J$6)/('CAN LFS Emp'!J233/'CAN LFS Emp'!J$6),"n/a")</f>
        <v>1.0117653146381584</v>
      </c>
      <c r="K233" s="65">
        <f>IFERROR(('Tor Emp Adj'!K233/'Tor Emp Adj'!K$6)/('CAN LFS Emp'!K233/'CAN LFS Emp'!K$6),"n/a")</f>
        <v>1.4705305654360177</v>
      </c>
      <c r="L233" s="65">
        <f>IFERROR(('Tor Emp Adj'!L233/'Tor Emp Adj'!L$6)/('CAN LFS Emp'!L233/'CAN LFS Emp'!L$6),"n/a")</f>
        <v>0.75139672548680736</v>
      </c>
      <c r="M233" s="30">
        <f>IFERROR(('Tor Emp Adj'!M233/'Tor Emp Adj'!M$6)/('CAN LFS Emp'!M233/'CAN LFS Emp'!M$6),"n/a")</f>
        <v>1.0578633249920224</v>
      </c>
      <c r="N233" s="30">
        <f>IFERROR(('Tor Emp Adj'!N233/'Tor Emp Adj'!N$6)/('CAN LFS Emp'!N233/'CAN LFS Emp'!N$6),"n/a")</f>
        <v>0.9276278186672875</v>
      </c>
      <c r="O233" s="30">
        <f>IFERROR(('Tor Emp Adj'!O233/'Tor Emp Adj'!O$6)/('CAN LFS Emp'!O233/'CAN LFS Emp'!O$6),"n/a")</f>
        <v>0.8714285395114818</v>
      </c>
      <c r="P233" s="30">
        <f>IFERROR(('Tor Emp Adj'!P233/'Tor Emp Adj'!P$6)/('CAN LFS Emp'!P233/'CAN LFS Emp'!P$6),"n/a")</f>
        <v>0</v>
      </c>
      <c r="Q233" s="30">
        <f>IFERROR(('Tor Emp Adj'!Q233/'Tor Emp Adj'!Q$6)/('CAN LFS Emp'!Q233/'CAN LFS Emp'!Q$6),"n/a")</f>
        <v>0.83953541938819276</v>
      </c>
      <c r="R233" s="30">
        <f>IFERROR(('Tor Emp Adj'!R233/'Tor Emp Adj'!R$6)/('CAN LFS Emp'!R233/'CAN LFS Emp'!R$6),"n/a")</f>
        <v>1.3280688876462106</v>
      </c>
      <c r="S233" s="30">
        <f>IFERROR(('Tor Emp Adj'!S233/'Tor Emp Adj'!S$6)/('CAN LFS Emp'!S233/'CAN LFS Emp'!S$6),"n/a")</f>
        <v>0.91596724686619579</v>
      </c>
      <c r="T233" s="30">
        <f>IFERROR(('Tor Emp Adj'!T233/'Tor Emp Adj'!T$6)/('CAN LFS Emp'!T233/'CAN LFS Emp'!T$6),"n/a")</f>
        <v>1.0118905403667875</v>
      </c>
      <c r="U233" s="30">
        <f>IFERROR(('Tor Emp Adj'!U233/'Tor Emp Adj'!U$6)/('CAN LFS Emp'!U233/'CAN LFS Emp'!U$6),"n/a")</f>
        <v>0.92818926135213708</v>
      </c>
      <c r="V233" s="30">
        <f>IFERROR(('Tor Emp Adj'!V233/'Tor Emp Adj'!V$6)/('CAN LFS Emp'!V233/'CAN LFS Emp'!V$6),"n/a")</f>
        <v>0.97110130483136115</v>
      </c>
      <c r="W233" s="30">
        <f>IFERROR(('Tor Emp Adj'!W233/'Tor Emp Adj'!W$6)/('CAN LFS Emp'!W233/'CAN LFS Emp'!W$6),"n/a")</f>
        <v>0.78518891921818834</v>
      </c>
      <c r="X233" s="30">
        <f>IFERROR(('Tor Emp Adj'!X233/'Tor Emp Adj'!X$6)/('CAN LFS Emp'!X233/'CAN LFS Emp'!X$6),"n/a")</f>
        <v>0.89160238569745787</v>
      </c>
      <c r="Y233" s="30">
        <f>IFERROR(('Tor Emp Adj'!Y233/'Tor Emp Adj'!Y$6)/('CAN LFS Emp'!Y233/'CAN LFS Emp'!Y$6),"n/a")</f>
        <v>1.1660885796703062</v>
      </c>
    </row>
    <row r="234" spans="1:25" x14ac:dyDescent="0.25">
      <c r="A234" t="s">
        <v>556</v>
      </c>
      <c r="B234" s="137">
        <f t="shared" ref="B234:B244" si="3">VALUE(LEFT(C234,4))</f>
        <v>3131</v>
      </c>
      <c r="C234" s="133">
        <v>3131</v>
      </c>
      <c r="D234" s="65" t="str">
        <f>IFERROR(('Tor Emp Adj'!D234/'Tor Emp Adj'!D$6)/('CAN LFS Emp'!D234/'CAN LFS Emp'!D$6),"n/a")</f>
        <v>n/a</v>
      </c>
      <c r="E234" s="65" t="str">
        <f>IFERROR(('Tor Emp Adj'!E234/'Tor Emp Adj'!E$6)/('CAN LFS Emp'!E234/'CAN LFS Emp'!E$6),"n/a")</f>
        <v>n/a</v>
      </c>
      <c r="F234" s="65" t="str">
        <f>IFERROR(('Tor Emp Adj'!F234/'Tor Emp Adj'!F$6)/('CAN LFS Emp'!F234/'CAN LFS Emp'!F$6),"n/a")</f>
        <v>n/a</v>
      </c>
      <c r="G234" s="65" t="str">
        <f>IFERROR(('Tor Emp Adj'!G234/'Tor Emp Adj'!G$6)/('CAN LFS Emp'!G234/'CAN LFS Emp'!G$6),"n/a")</f>
        <v>n/a</v>
      </c>
      <c r="H234" s="65" t="str">
        <f>IFERROR(('Tor Emp Adj'!H234/'Tor Emp Adj'!H$6)/('CAN LFS Emp'!H234/'CAN LFS Emp'!H$6),"n/a")</f>
        <v>n/a</v>
      </c>
      <c r="I234" s="65" t="str">
        <f>IFERROR(('Tor Emp Adj'!I234/'Tor Emp Adj'!I$6)/('CAN LFS Emp'!I234/'CAN LFS Emp'!I$6),"n/a")</f>
        <v>n/a</v>
      </c>
      <c r="J234" s="65" t="str">
        <f>IFERROR(('Tor Emp Adj'!J234/'Tor Emp Adj'!J$6)/('CAN LFS Emp'!J234/'CAN LFS Emp'!J$6),"n/a")</f>
        <v>n/a</v>
      </c>
      <c r="K234" s="65" t="str">
        <f>IFERROR(('Tor Emp Adj'!K234/'Tor Emp Adj'!K$6)/('CAN LFS Emp'!K234/'CAN LFS Emp'!K$6),"n/a")</f>
        <v>n/a</v>
      </c>
      <c r="L234" s="65" t="str">
        <f>IFERROR(('Tor Emp Adj'!L234/'Tor Emp Adj'!L$6)/('CAN LFS Emp'!L234/'CAN LFS Emp'!L$6),"n/a")</f>
        <v>n/a</v>
      </c>
      <c r="M234" s="30" t="str">
        <f>IFERROR(('Tor Emp Adj'!M234/'Tor Emp Adj'!M$6)/('CAN LFS Emp'!M234/'CAN LFS Emp'!M$6),"n/a")</f>
        <v>n/a</v>
      </c>
      <c r="N234" s="30" t="str">
        <f>IFERROR(('Tor Emp Adj'!N234/'Tor Emp Adj'!N$6)/('CAN LFS Emp'!N234/'CAN LFS Emp'!N$6),"n/a")</f>
        <v>n/a</v>
      </c>
      <c r="O234" s="30" t="str">
        <f>IFERROR(('Tor Emp Adj'!O234/'Tor Emp Adj'!O$6)/('CAN LFS Emp'!O234/'CAN LFS Emp'!O$6),"n/a")</f>
        <v>n/a</v>
      </c>
      <c r="P234" s="30" t="str">
        <f>IFERROR(('Tor Emp Adj'!P234/'Tor Emp Adj'!P$6)/('CAN LFS Emp'!P234/'CAN LFS Emp'!P$6),"n/a")</f>
        <v>n/a</v>
      </c>
      <c r="Q234" s="30" t="str">
        <f>IFERROR(('Tor Emp Adj'!Q234/'Tor Emp Adj'!Q$6)/('CAN LFS Emp'!Q234/'CAN LFS Emp'!Q$6),"n/a")</f>
        <v>n/a</v>
      </c>
      <c r="R234" s="30" t="str">
        <f>IFERROR(('Tor Emp Adj'!R234/'Tor Emp Adj'!R$6)/('CAN LFS Emp'!R234/'CAN LFS Emp'!R$6),"n/a")</f>
        <v>n/a</v>
      </c>
      <c r="S234" s="30" t="str">
        <f>IFERROR(('Tor Emp Adj'!S234/'Tor Emp Adj'!S$6)/('CAN LFS Emp'!S234/'CAN LFS Emp'!S$6),"n/a")</f>
        <v>n/a</v>
      </c>
      <c r="T234" s="30" t="str">
        <f>IFERROR(('Tor Emp Adj'!T234/'Tor Emp Adj'!T$6)/('CAN LFS Emp'!T234/'CAN LFS Emp'!T$6),"n/a")</f>
        <v>n/a</v>
      </c>
      <c r="U234" s="30" t="str">
        <f>IFERROR(('Tor Emp Adj'!U234/'Tor Emp Adj'!U$6)/('CAN LFS Emp'!U234/'CAN LFS Emp'!U$6),"n/a")</f>
        <v>n/a</v>
      </c>
      <c r="V234" s="30" t="str">
        <f>IFERROR(('Tor Emp Adj'!V234/'Tor Emp Adj'!V$6)/('CAN LFS Emp'!V234/'CAN LFS Emp'!V$6),"n/a")</f>
        <v>n/a</v>
      </c>
      <c r="W234" s="30" t="str">
        <f>IFERROR(('Tor Emp Adj'!W234/'Tor Emp Adj'!W$6)/('CAN LFS Emp'!W234/'CAN LFS Emp'!W$6),"n/a")</f>
        <v>n/a</v>
      </c>
      <c r="X234" s="30" t="str">
        <f>IFERROR(('Tor Emp Adj'!X234/'Tor Emp Adj'!X$6)/('CAN LFS Emp'!X234/'CAN LFS Emp'!X$6),"n/a")</f>
        <v>n/a</v>
      </c>
      <c r="Y234" s="30" t="str">
        <f>IFERROR(('Tor Emp Adj'!Y234/'Tor Emp Adj'!Y$6)/('CAN LFS Emp'!Y234/'CAN LFS Emp'!Y$6),"n/a")</f>
        <v>n/a</v>
      </c>
    </row>
    <row r="235" spans="1:25" x14ac:dyDescent="0.25">
      <c r="A235" t="s">
        <v>557</v>
      </c>
      <c r="B235" s="137">
        <f t="shared" si="3"/>
        <v>3132</v>
      </c>
      <c r="C235" s="133">
        <v>3132</v>
      </c>
      <c r="D235" s="65" t="str">
        <f>IFERROR(('Tor Emp Adj'!D235/'Tor Emp Adj'!D$6)/('CAN LFS Emp'!D235/'CAN LFS Emp'!D$6),"n/a")</f>
        <v>n/a</v>
      </c>
      <c r="E235" s="65" t="str">
        <f>IFERROR(('Tor Emp Adj'!E235/'Tor Emp Adj'!E$6)/('CAN LFS Emp'!E235/'CAN LFS Emp'!E$6),"n/a")</f>
        <v>n/a</v>
      </c>
      <c r="F235" s="65" t="str">
        <f>IFERROR(('Tor Emp Adj'!F235/'Tor Emp Adj'!F$6)/('CAN LFS Emp'!F235/'CAN LFS Emp'!F$6),"n/a")</f>
        <v>n/a</v>
      </c>
      <c r="G235" s="65" t="str">
        <f>IFERROR(('Tor Emp Adj'!G235/'Tor Emp Adj'!G$6)/('CAN LFS Emp'!G235/'CAN LFS Emp'!G$6),"n/a")</f>
        <v>n/a</v>
      </c>
      <c r="H235" s="65" t="str">
        <f>IFERROR(('Tor Emp Adj'!H235/'Tor Emp Adj'!H$6)/('CAN LFS Emp'!H235/'CAN LFS Emp'!H$6),"n/a")</f>
        <v>n/a</v>
      </c>
      <c r="I235" s="65" t="str">
        <f>IFERROR(('Tor Emp Adj'!I235/'Tor Emp Adj'!I$6)/('CAN LFS Emp'!I235/'CAN LFS Emp'!I$6),"n/a")</f>
        <v>n/a</v>
      </c>
      <c r="J235" s="65" t="str">
        <f>IFERROR(('Tor Emp Adj'!J235/'Tor Emp Adj'!J$6)/('CAN LFS Emp'!J235/'CAN LFS Emp'!J$6),"n/a")</f>
        <v>n/a</v>
      </c>
      <c r="K235" s="65" t="str">
        <f>IFERROR(('Tor Emp Adj'!K235/'Tor Emp Adj'!K$6)/('CAN LFS Emp'!K235/'CAN LFS Emp'!K$6),"n/a")</f>
        <v>n/a</v>
      </c>
      <c r="L235" s="65" t="str">
        <f>IFERROR(('Tor Emp Adj'!L235/'Tor Emp Adj'!L$6)/('CAN LFS Emp'!L235/'CAN LFS Emp'!L$6),"n/a")</f>
        <v>n/a</v>
      </c>
      <c r="M235" s="30" t="str">
        <f>IFERROR(('Tor Emp Adj'!M235/'Tor Emp Adj'!M$6)/('CAN LFS Emp'!M235/'CAN LFS Emp'!M$6),"n/a")</f>
        <v>n/a</v>
      </c>
      <c r="N235" s="30" t="str">
        <f>IFERROR(('Tor Emp Adj'!N235/'Tor Emp Adj'!N$6)/('CAN LFS Emp'!N235/'CAN LFS Emp'!N$6),"n/a")</f>
        <v>n/a</v>
      </c>
      <c r="O235" s="30" t="str">
        <f>IFERROR(('Tor Emp Adj'!O235/'Tor Emp Adj'!O$6)/('CAN LFS Emp'!O235/'CAN LFS Emp'!O$6),"n/a")</f>
        <v>n/a</v>
      </c>
      <c r="P235" s="30" t="str">
        <f>IFERROR(('Tor Emp Adj'!P235/'Tor Emp Adj'!P$6)/('CAN LFS Emp'!P235/'CAN LFS Emp'!P$6),"n/a")</f>
        <v>n/a</v>
      </c>
      <c r="Q235" s="30" t="str">
        <f>IFERROR(('Tor Emp Adj'!Q235/'Tor Emp Adj'!Q$6)/('CAN LFS Emp'!Q235/'CAN LFS Emp'!Q$6),"n/a")</f>
        <v>n/a</v>
      </c>
      <c r="R235" s="30" t="str">
        <f>IFERROR(('Tor Emp Adj'!R235/'Tor Emp Adj'!R$6)/('CAN LFS Emp'!R235/'CAN LFS Emp'!R$6),"n/a")</f>
        <v>n/a</v>
      </c>
      <c r="S235" s="30" t="str">
        <f>IFERROR(('Tor Emp Adj'!S235/'Tor Emp Adj'!S$6)/('CAN LFS Emp'!S235/'CAN LFS Emp'!S$6),"n/a")</f>
        <v>n/a</v>
      </c>
      <c r="T235" s="30" t="str">
        <f>IFERROR(('Tor Emp Adj'!T235/'Tor Emp Adj'!T$6)/('CAN LFS Emp'!T235/'CAN LFS Emp'!T$6),"n/a")</f>
        <v>n/a</v>
      </c>
      <c r="U235" s="30" t="str">
        <f>IFERROR(('Tor Emp Adj'!U235/'Tor Emp Adj'!U$6)/('CAN LFS Emp'!U235/'CAN LFS Emp'!U$6),"n/a")</f>
        <v>n/a</v>
      </c>
      <c r="V235" s="30" t="str">
        <f>IFERROR(('Tor Emp Adj'!V235/'Tor Emp Adj'!V$6)/('CAN LFS Emp'!V235/'CAN LFS Emp'!V$6),"n/a")</f>
        <v>n/a</v>
      </c>
      <c r="W235" s="30" t="str">
        <f>IFERROR(('Tor Emp Adj'!W235/'Tor Emp Adj'!W$6)/('CAN LFS Emp'!W235/'CAN LFS Emp'!W$6),"n/a")</f>
        <v>n/a</v>
      </c>
      <c r="X235" s="30" t="str">
        <f>IFERROR(('Tor Emp Adj'!X235/'Tor Emp Adj'!X$6)/('CAN LFS Emp'!X235/'CAN LFS Emp'!X$6),"n/a")</f>
        <v>n/a</v>
      </c>
      <c r="Y235" s="30" t="str">
        <f>IFERROR(('Tor Emp Adj'!Y235/'Tor Emp Adj'!Y$6)/('CAN LFS Emp'!Y235/'CAN LFS Emp'!Y$6),"n/a")</f>
        <v>n/a</v>
      </c>
    </row>
    <row r="236" spans="1:25" x14ac:dyDescent="0.25">
      <c r="A236" t="s">
        <v>558</v>
      </c>
      <c r="B236" s="137">
        <f t="shared" si="3"/>
        <v>3133</v>
      </c>
      <c r="C236" s="133">
        <v>3133</v>
      </c>
      <c r="D236" s="65" t="str">
        <f>IFERROR(('Tor Emp Adj'!D236/'Tor Emp Adj'!D$6)/('CAN LFS Emp'!D236/'CAN LFS Emp'!D$6),"n/a")</f>
        <v>n/a</v>
      </c>
      <c r="E236" s="65" t="str">
        <f>IFERROR(('Tor Emp Adj'!E236/'Tor Emp Adj'!E$6)/('CAN LFS Emp'!E236/'CAN LFS Emp'!E$6),"n/a")</f>
        <v>n/a</v>
      </c>
      <c r="F236" s="65" t="str">
        <f>IFERROR(('Tor Emp Adj'!F236/'Tor Emp Adj'!F$6)/('CAN LFS Emp'!F236/'CAN LFS Emp'!F$6),"n/a")</f>
        <v>n/a</v>
      </c>
      <c r="G236" s="65" t="str">
        <f>IFERROR(('Tor Emp Adj'!G236/'Tor Emp Adj'!G$6)/('CAN LFS Emp'!G236/'CAN LFS Emp'!G$6),"n/a")</f>
        <v>n/a</v>
      </c>
      <c r="H236" s="65" t="str">
        <f>IFERROR(('Tor Emp Adj'!H236/'Tor Emp Adj'!H$6)/('CAN LFS Emp'!H236/'CAN LFS Emp'!H$6),"n/a")</f>
        <v>n/a</v>
      </c>
      <c r="I236" s="65" t="str">
        <f>IFERROR(('Tor Emp Adj'!I236/'Tor Emp Adj'!I$6)/('CAN LFS Emp'!I236/'CAN LFS Emp'!I$6),"n/a")</f>
        <v>n/a</v>
      </c>
      <c r="J236" s="65" t="str">
        <f>IFERROR(('Tor Emp Adj'!J236/'Tor Emp Adj'!J$6)/('CAN LFS Emp'!J236/'CAN LFS Emp'!J$6),"n/a")</f>
        <v>n/a</v>
      </c>
      <c r="K236" s="65" t="str">
        <f>IFERROR(('Tor Emp Adj'!K236/'Tor Emp Adj'!K$6)/('CAN LFS Emp'!K236/'CAN LFS Emp'!K$6),"n/a")</f>
        <v>n/a</v>
      </c>
      <c r="L236" s="65" t="str">
        <f>IFERROR(('Tor Emp Adj'!L236/'Tor Emp Adj'!L$6)/('CAN LFS Emp'!L236/'CAN LFS Emp'!L$6),"n/a")</f>
        <v>n/a</v>
      </c>
      <c r="M236" s="30" t="str">
        <f>IFERROR(('Tor Emp Adj'!M236/'Tor Emp Adj'!M$6)/('CAN LFS Emp'!M236/'CAN LFS Emp'!M$6),"n/a")</f>
        <v>n/a</v>
      </c>
      <c r="N236" s="30" t="str">
        <f>IFERROR(('Tor Emp Adj'!N236/'Tor Emp Adj'!N$6)/('CAN LFS Emp'!N236/'CAN LFS Emp'!N$6),"n/a")</f>
        <v>n/a</v>
      </c>
      <c r="O236" s="30" t="str">
        <f>IFERROR(('Tor Emp Adj'!O236/'Tor Emp Adj'!O$6)/('CAN LFS Emp'!O236/'CAN LFS Emp'!O$6),"n/a")</f>
        <v>n/a</v>
      </c>
      <c r="P236" s="30" t="str">
        <f>IFERROR(('Tor Emp Adj'!P236/'Tor Emp Adj'!P$6)/('CAN LFS Emp'!P236/'CAN LFS Emp'!P$6),"n/a")</f>
        <v>n/a</v>
      </c>
      <c r="Q236" s="30" t="str">
        <f>IFERROR(('Tor Emp Adj'!Q236/'Tor Emp Adj'!Q$6)/('CAN LFS Emp'!Q236/'CAN LFS Emp'!Q$6),"n/a")</f>
        <v>n/a</v>
      </c>
      <c r="R236" s="30" t="str">
        <f>IFERROR(('Tor Emp Adj'!R236/'Tor Emp Adj'!R$6)/('CAN LFS Emp'!R236/'CAN LFS Emp'!R$6),"n/a")</f>
        <v>n/a</v>
      </c>
      <c r="S236" s="30" t="str">
        <f>IFERROR(('Tor Emp Adj'!S236/'Tor Emp Adj'!S$6)/('CAN LFS Emp'!S236/'CAN LFS Emp'!S$6),"n/a")</f>
        <v>n/a</v>
      </c>
      <c r="T236" s="30" t="str">
        <f>IFERROR(('Tor Emp Adj'!T236/'Tor Emp Adj'!T$6)/('CAN LFS Emp'!T236/'CAN LFS Emp'!T$6),"n/a")</f>
        <v>n/a</v>
      </c>
      <c r="U236" s="30" t="str">
        <f>IFERROR(('Tor Emp Adj'!U236/'Tor Emp Adj'!U$6)/('CAN LFS Emp'!U236/'CAN LFS Emp'!U$6),"n/a")</f>
        <v>n/a</v>
      </c>
      <c r="V236" s="30" t="str">
        <f>IFERROR(('Tor Emp Adj'!V236/'Tor Emp Adj'!V$6)/('CAN LFS Emp'!V236/'CAN LFS Emp'!V$6),"n/a")</f>
        <v>n/a</v>
      </c>
      <c r="W236" s="30" t="str">
        <f>IFERROR(('Tor Emp Adj'!W236/'Tor Emp Adj'!W$6)/('CAN LFS Emp'!W236/'CAN LFS Emp'!W$6),"n/a")</f>
        <v>n/a</v>
      </c>
      <c r="X236" s="30" t="str">
        <f>IFERROR(('Tor Emp Adj'!X236/'Tor Emp Adj'!X$6)/('CAN LFS Emp'!X236/'CAN LFS Emp'!X$6),"n/a")</f>
        <v>n/a</v>
      </c>
      <c r="Y236" s="30" t="str">
        <f>IFERROR(('Tor Emp Adj'!Y236/'Tor Emp Adj'!Y$6)/('CAN LFS Emp'!Y236/'CAN LFS Emp'!Y$6),"n/a")</f>
        <v>n/a</v>
      </c>
    </row>
    <row r="237" spans="1:25" x14ac:dyDescent="0.25">
      <c r="A237" t="s">
        <v>559</v>
      </c>
      <c r="B237" s="137">
        <f t="shared" si="3"/>
        <v>3141</v>
      </c>
      <c r="C237" s="133">
        <v>3141</v>
      </c>
      <c r="D237" s="65" t="str">
        <f>IFERROR(('Tor Emp Adj'!D237/'Tor Emp Adj'!D$6)/('CAN LFS Emp'!D237/'CAN LFS Emp'!D$6),"n/a")</f>
        <v>n/a</v>
      </c>
      <c r="E237" s="65" t="str">
        <f>IFERROR(('Tor Emp Adj'!E237/'Tor Emp Adj'!E$6)/('CAN LFS Emp'!E237/'CAN LFS Emp'!E$6),"n/a")</f>
        <v>n/a</v>
      </c>
      <c r="F237" s="65" t="str">
        <f>IFERROR(('Tor Emp Adj'!F237/'Tor Emp Adj'!F$6)/('CAN LFS Emp'!F237/'CAN LFS Emp'!F$6),"n/a")</f>
        <v>n/a</v>
      </c>
      <c r="G237" s="65" t="str">
        <f>IFERROR(('Tor Emp Adj'!G237/'Tor Emp Adj'!G$6)/('CAN LFS Emp'!G237/'CAN LFS Emp'!G$6),"n/a")</f>
        <v>n/a</v>
      </c>
      <c r="H237" s="65" t="str">
        <f>IFERROR(('Tor Emp Adj'!H237/'Tor Emp Adj'!H$6)/('CAN LFS Emp'!H237/'CAN LFS Emp'!H$6),"n/a")</f>
        <v>n/a</v>
      </c>
      <c r="I237" s="65" t="str">
        <f>IFERROR(('Tor Emp Adj'!I237/'Tor Emp Adj'!I$6)/('CAN LFS Emp'!I237/'CAN LFS Emp'!I$6),"n/a")</f>
        <v>n/a</v>
      </c>
      <c r="J237" s="65" t="str">
        <f>IFERROR(('Tor Emp Adj'!J237/'Tor Emp Adj'!J$6)/('CAN LFS Emp'!J237/'CAN LFS Emp'!J$6),"n/a")</f>
        <v>n/a</v>
      </c>
      <c r="K237" s="65" t="str">
        <f>IFERROR(('Tor Emp Adj'!K237/'Tor Emp Adj'!K$6)/('CAN LFS Emp'!K237/'CAN LFS Emp'!K$6),"n/a")</f>
        <v>n/a</v>
      </c>
      <c r="L237" s="65" t="str">
        <f>IFERROR(('Tor Emp Adj'!L237/'Tor Emp Adj'!L$6)/('CAN LFS Emp'!L237/'CAN LFS Emp'!L$6),"n/a")</f>
        <v>n/a</v>
      </c>
      <c r="M237" s="30" t="str">
        <f>IFERROR(('Tor Emp Adj'!M237/'Tor Emp Adj'!M$6)/('CAN LFS Emp'!M237/'CAN LFS Emp'!M$6),"n/a")</f>
        <v>n/a</v>
      </c>
      <c r="N237" s="30" t="str">
        <f>IFERROR(('Tor Emp Adj'!N237/'Tor Emp Adj'!N$6)/('CAN LFS Emp'!N237/'CAN LFS Emp'!N$6),"n/a")</f>
        <v>n/a</v>
      </c>
      <c r="O237" s="30" t="str">
        <f>IFERROR(('Tor Emp Adj'!O237/'Tor Emp Adj'!O$6)/('CAN LFS Emp'!O237/'CAN LFS Emp'!O$6),"n/a")</f>
        <v>n/a</v>
      </c>
      <c r="P237" s="30" t="str">
        <f>IFERROR(('Tor Emp Adj'!P237/'Tor Emp Adj'!P$6)/('CAN LFS Emp'!P237/'CAN LFS Emp'!P$6),"n/a")</f>
        <v>n/a</v>
      </c>
      <c r="Q237" s="30" t="str">
        <f>IFERROR(('Tor Emp Adj'!Q237/'Tor Emp Adj'!Q$6)/('CAN LFS Emp'!Q237/'CAN LFS Emp'!Q$6),"n/a")</f>
        <v>n/a</v>
      </c>
      <c r="R237" s="30" t="str">
        <f>IFERROR(('Tor Emp Adj'!R237/'Tor Emp Adj'!R$6)/('CAN LFS Emp'!R237/'CAN LFS Emp'!R$6),"n/a")</f>
        <v>n/a</v>
      </c>
      <c r="S237" s="30" t="str">
        <f>IFERROR(('Tor Emp Adj'!S237/'Tor Emp Adj'!S$6)/('CAN LFS Emp'!S237/'CAN LFS Emp'!S$6),"n/a")</f>
        <v>n/a</v>
      </c>
      <c r="T237" s="30" t="str">
        <f>IFERROR(('Tor Emp Adj'!T237/'Tor Emp Adj'!T$6)/('CAN LFS Emp'!T237/'CAN LFS Emp'!T$6),"n/a")</f>
        <v>n/a</v>
      </c>
      <c r="U237" s="30" t="str">
        <f>IFERROR(('Tor Emp Adj'!U237/'Tor Emp Adj'!U$6)/('CAN LFS Emp'!U237/'CAN LFS Emp'!U$6),"n/a")</f>
        <v>n/a</v>
      </c>
      <c r="V237" s="30" t="str">
        <f>IFERROR(('Tor Emp Adj'!V237/'Tor Emp Adj'!V$6)/('CAN LFS Emp'!V237/'CAN LFS Emp'!V$6),"n/a")</f>
        <v>n/a</v>
      </c>
      <c r="W237" s="30" t="str">
        <f>IFERROR(('Tor Emp Adj'!W237/'Tor Emp Adj'!W$6)/('CAN LFS Emp'!W237/'CAN LFS Emp'!W$6),"n/a")</f>
        <v>n/a</v>
      </c>
      <c r="X237" s="30" t="str">
        <f>IFERROR(('Tor Emp Adj'!X237/'Tor Emp Adj'!X$6)/('CAN LFS Emp'!X237/'CAN LFS Emp'!X$6),"n/a")</f>
        <v>n/a</v>
      </c>
      <c r="Y237" s="30" t="str">
        <f>IFERROR(('Tor Emp Adj'!Y237/'Tor Emp Adj'!Y$6)/('CAN LFS Emp'!Y237/'CAN LFS Emp'!Y$6),"n/a")</f>
        <v>n/a</v>
      </c>
    </row>
    <row r="238" spans="1:25" x14ac:dyDescent="0.25">
      <c r="A238" t="s">
        <v>560</v>
      </c>
      <c r="B238" s="137">
        <f t="shared" si="3"/>
        <v>3149</v>
      </c>
      <c r="C238" s="133">
        <v>3149</v>
      </c>
      <c r="D238" s="65" t="str">
        <f>IFERROR(('Tor Emp Adj'!D238/'Tor Emp Adj'!D$6)/('CAN LFS Emp'!D238/'CAN LFS Emp'!D$6),"n/a")</f>
        <v>n/a</v>
      </c>
      <c r="E238" s="65" t="str">
        <f>IFERROR(('Tor Emp Adj'!E238/'Tor Emp Adj'!E$6)/('CAN LFS Emp'!E238/'CAN LFS Emp'!E$6),"n/a")</f>
        <v>n/a</v>
      </c>
      <c r="F238" s="65" t="str">
        <f>IFERROR(('Tor Emp Adj'!F238/'Tor Emp Adj'!F$6)/('CAN LFS Emp'!F238/'CAN LFS Emp'!F$6),"n/a")</f>
        <v>n/a</v>
      </c>
      <c r="G238" s="65" t="str">
        <f>IFERROR(('Tor Emp Adj'!G238/'Tor Emp Adj'!G$6)/('CAN LFS Emp'!G238/'CAN LFS Emp'!G$6),"n/a")</f>
        <v>n/a</v>
      </c>
      <c r="H238" s="65" t="str">
        <f>IFERROR(('Tor Emp Adj'!H238/'Tor Emp Adj'!H$6)/('CAN LFS Emp'!H238/'CAN LFS Emp'!H$6),"n/a")</f>
        <v>n/a</v>
      </c>
      <c r="I238" s="65" t="str">
        <f>IFERROR(('Tor Emp Adj'!I238/'Tor Emp Adj'!I$6)/('CAN LFS Emp'!I238/'CAN LFS Emp'!I$6),"n/a")</f>
        <v>n/a</v>
      </c>
      <c r="J238" s="65" t="str">
        <f>IFERROR(('Tor Emp Adj'!J238/'Tor Emp Adj'!J$6)/('CAN LFS Emp'!J238/'CAN LFS Emp'!J$6),"n/a")</f>
        <v>n/a</v>
      </c>
      <c r="K238" s="65" t="str">
        <f>IFERROR(('Tor Emp Adj'!K238/'Tor Emp Adj'!K$6)/('CAN LFS Emp'!K238/'CAN LFS Emp'!K$6),"n/a")</f>
        <v>n/a</v>
      </c>
      <c r="L238" s="65" t="str">
        <f>IFERROR(('Tor Emp Adj'!L238/'Tor Emp Adj'!L$6)/('CAN LFS Emp'!L238/'CAN LFS Emp'!L$6),"n/a")</f>
        <v>n/a</v>
      </c>
      <c r="M238" s="30" t="str">
        <f>IFERROR(('Tor Emp Adj'!M238/'Tor Emp Adj'!M$6)/('CAN LFS Emp'!M238/'CAN LFS Emp'!M$6),"n/a")</f>
        <v>n/a</v>
      </c>
      <c r="N238" s="30" t="str">
        <f>IFERROR(('Tor Emp Adj'!N238/'Tor Emp Adj'!N$6)/('CAN LFS Emp'!N238/'CAN LFS Emp'!N$6),"n/a")</f>
        <v>n/a</v>
      </c>
      <c r="O238" s="30" t="str">
        <f>IFERROR(('Tor Emp Adj'!O238/'Tor Emp Adj'!O$6)/('CAN LFS Emp'!O238/'CAN LFS Emp'!O$6),"n/a")</f>
        <v>n/a</v>
      </c>
      <c r="P238" s="30" t="str">
        <f>IFERROR(('Tor Emp Adj'!P238/'Tor Emp Adj'!P$6)/('CAN LFS Emp'!P238/'CAN LFS Emp'!P$6),"n/a")</f>
        <v>n/a</v>
      </c>
      <c r="Q238" s="30" t="str">
        <f>IFERROR(('Tor Emp Adj'!Q238/'Tor Emp Adj'!Q$6)/('CAN LFS Emp'!Q238/'CAN LFS Emp'!Q$6),"n/a")</f>
        <v>n/a</v>
      </c>
      <c r="R238" s="30" t="str">
        <f>IFERROR(('Tor Emp Adj'!R238/'Tor Emp Adj'!R$6)/('CAN LFS Emp'!R238/'CAN LFS Emp'!R$6),"n/a")</f>
        <v>n/a</v>
      </c>
      <c r="S238" s="30" t="str">
        <f>IFERROR(('Tor Emp Adj'!S238/'Tor Emp Adj'!S$6)/('CAN LFS Emp'!S238/'CAN LFS Emp'!S$6),"n/a")</f>
        <v>n/a</v>
      </c>
      <c r="T238" s="30" t="str">
        <f>IFERROR(('Tor Emp Adj'!T238/'Tor Emp Adj'!T$6)/('CAN LFS Emp'!T238/'CAN LFS Emp'!T$6),"n/a")</f>
        <v>n/a</v>
      </c>
      <c r="U238" s="30" t="str">
        <f>IFERROR(('Tor Emp Adj'!U238/'Tor Emp Adj'!U$6)/('CAN LFS Emp'!U238/'CAN LFS Emp'!U$6),"n/a")</f>
        <v>n/a</v>
      </c>
      <c r="V238" s="30" t="str">
        <f>IFERROR(('Tor Emp Adj'!V238/'Tor Emp Adj'!V$6)/('CAN LFS Emp'!V238/'CAN LFS Emp'!V$6),"n/a")</f>
        <v>n/a</v>
      </c>
      <c r="W238" s="30" t="str">
        <f>IFERROR(('Tor Emp Adj'!W238/'Tor Emp Adj'!W$6)/('CAN LFS Emp'!W238/'CAN LFS Emp'!W$6),"n/a")</f>
        <v>n/a</v>
      </c>
      <c r="X238" s="30" t="str">
        <f>IFERROR(('Tor Emp Adj'!X238/'Tor Emp Adj'!X$6)/('CAN LFS Emp'!X238/'CAN LFS Emp'!X$6),"n/a")</f>
        <v>n/a</v>
      </c>
      <c r="Y238" s="30" t="str">
        <f>IFERROR(('Tor Emp Adj'!Y238/'Tor Emp Adj'!Y$6)/('CAN LFS Emp'!Y238/'CAN LFS Emp'!Y$6),"n/a")</f>
        <v>n/a</v>
      </c>
    </row>
    <row r="239" spans="1:25" x14ac:dyDescent="0.25">
      <c r="A239" t="s">
        <v>561</v>
      </c>
      <c r="B239" s="137" t="s">
        <v>190</v>
      </c>
      <c r="C239" s="133">
        <v>315</v>
      </c>
      <c r="D239" s="65">
        <f>IFERROR(('Tor Emp Adj'!D239/'Tor Emp Adj'!D$6)/('CAN LFS Emp'!D239/'CAN LFS Emp'!D$6),"n/a")</f>
        <v>1.7608895661050887</v>
      </c>
      <c r="E239" s="65">
        <f>IFERROR(('Tor Emp Adj'!E239/'Tor Emp Adj'!E$6)/('CAN LFS Emp'!E239/'CAN LFS Emp'!E$6),"n/a")</f>
        <v>1.314704613660133</v>
      </c>
      <c r="F239" s="65">
        <f>IFERROR(('Tor Emp Adj'!F239/'Tor Emp Adj'!F$6)/('CAN LFS Emp'!F239/'CAN LFS Emp'!F$6),"n/a")</f>
        <v>1.8165206322694767</v>
      </c>
      <c r="G239" s="65">
        <f>IFERROR(('Tor Emp Adj'!G239/'Tor Emp Adj'!G$6)/('CAN LFS Emp'!G239/'CAN LFS Emp'!G$6),"n/a")</f>
        <v>1.5613047878776933</v>
      </c>
      <c r="H239" s="65">
        <f>IFERROR(('Tor Emp Adj'!H239/'Tor Emp Adj'!H$6)/('CAN LFS Emp'!H239/'CAN LFS Emp'!H$6),"n/a")</f>
        <v>1.5241624284515767</v>
      </c>
      <c r="I239" s="65">
        <f>IFERROR(('Tor Emp Adj'!I239/'Tor Emp Adj'!I$6)/('CAN LFS Emp'!I239/'CAN LFS Emp'!I$6),"n/a")</f>
        <v>1.6111827336131228</v>
      </c>
      <c r="J239" s="65">
        <f>IFERROR(('Tor Emp Adj'!J239/'Tor Emp Adj'!J$6)/('CAN LFS Emp'!J239/'CAN LFS Emp'!J$6),"n/a")</f>
        <v>2.1537536783717837</v>
      </c>
      <c r="K239" s="65">
        <f>IFERROR(('Tor Emp Adj'!K239/'Tor Emp Adj'!K$6)/('CAN LFS Emp'!K239/'CAN LFS Emp'!K$6),"n/a")</f>
        <v>1.8470821621745801</v>
      </c>
      <c r="L239" s="65">
        <f>IFERROR(('Tor Emp Adj'!L239/'Tor Emp Adj'!L$6)/('CAN LFS Emp'!L239/'CAN LFS Emp'!L$6),"n/a")</f>
        <v>2.702482460798421</v>
      </c>
      <c r="M239" s="30">
        <f>IFERROR(('Tor Emp Adj'!M239/'Tor Emp Adj'!M$6)/('CAN LFS Emp'!M239/'CAN LFS Emp'!M$6),"n/a")</f>
        <v>2.3147041000375732</v>
      </c>
      <c r="N239" s="30">
        <f>IFERROR(('Tor Emp Adj'!N239/'Tor Emp Adj'!N$6)/('CAN LFS Emp'!N239/'CAN LFS Emp'!N$6),"n/a")</f>
        <v>1.9229305830028913</v>
      </c>
      <c r="O239" s="30">
        <f>IFERROR(('Tor Emp Adj'!O239/'Tor Emp Adj'!O$6)/('CAN LFS Emp'!O239/'CAN LFS Emp'!O$6),"n/a")</f>
        <v>1.4787993409244138</v>
      </c>
      <c r="P239" s="30">
        <f>IFERROR(('Tor Emp Adj'!P239/'Tor Emp Adj'!P$6)/('CAN LFS Emp'!P239/'CAN LFS Emp'!P$6),"n/a")</f>
        <v>2.1177249318149762</v>
      </c>
      <c r="Q239" s="30">
        <f>IFERROR(('Tor Emp Adj'!Q239/'Tor Emp Adj'!Q$6)/('CAN LFS Emp'!Q239/'CAN LFS Emp'!Q$6),"n/a")</f>
        <v>1.3548923404001689</v>
      </c>
      <c r="R239" s="30">
        <f>IFERROR(('Tor Emp Adj'!R239/'Tor Emp Adj'!R$6)/('CAN LFS Emp'!R239/'CAN LFS Emp'!R$6),"n/a")</f>
        <v>1.954842889192502</v>
      </c>
      <c r="S239" s="30">
        <f>IFERROR(('Tor Emp Adj'!S239/'Tor Emp Adj'!S$6)/('CAN LFS Emp'!S239/'CAN LFS Emp'!S$6),"n/a")</f>
        <v>2.3181825860280996</v>
      </c>
      <c r="T239" s="30">
        <f>IFERROR(('Tor Emp Adj'!T239/'Tor Emp Adj'!T$6)/('CAN LFS Emp'!T239/'CAN LFS Emp'!T$6),"n/a")</f>
        <v>2.5849227498325344</v>
      </c>
      <c r="U239" s="30">
        <f>IFERROR(('Tor Emp Adj'!U239/'Tor Emp Adj'!U$6)/('CAN LFS Emp'!U239/'CAN LFS Emp'!U$6),"n/a")</f>
        <v>1.6959864722856286</v>
      </c>
      <c r="V239" s="30">
        <f>IFERROR(('Tor Emp Adj'!V239/'Tor Emp Adj'!V$6)/('CAN LFS Emp'!V239/'CAN LFS Emp'!V$6),"n/a")</f>
        <v>1.7375234289783419</v>
      </c>
      <c r="W239" s="30">
        <f>IFERROR(('Tor Emp Adj'!W239/'Tor Emp Adj'!W$6)/('CAN LFS Emp'!W239/'CAN LFS Emp'!W$6),"n/a")</f>
        <v>1.3324216133686815</v>
      </c>
      <c r="X239" s="30">
        <f>IFERROR(('Tor Emp Adj'!X239/'Tor Emp Adj'!X$6)/('CAN LFS Emp'!X239/'CAN LFS Emp'!X$6),"n/a")</f>
        <v>2.0684826997346359</v>
      </c>
      <c r="Y239" s="30">
        <f>IFERROR(('Tor Emp Adj'!Y239/'Tor Emp Adj'!Y$6)/('CAN LFS Emp'!Y239/'CAN LFS Emp'!Y$6),"n/a")</f>
        <v>1.561839215609941</v>
      </c>
    </row>
    <row r="240" spans="1:25" x14ac:dyDescent="0.25">
      <c r="A240" t="s">
        <v>562</v>
      </c>
      <c r="B240" s="137">
        <f t="shared" si="3"/>
        <v>3151</v>
      </c>
      <c r="C240" s="133">
        <v>3151</v>
      </c>
      <c r="D240" s="65" t="str">
        <f>IFERROR(('Tor Emp Adj'!D240/'Tor Emp Adj'!D$6)/('CAN LFS Emp'!D240/'CAN LFS Emp'!D$6),"n/a")</f>
        <v>n/a</v>
      </c>
      <c r="E240" s="65" t="str">
        <f>IFERROR(('Tor Emp Adj'!E240/'Tor Emp Adj'!E$6)/('CAN LFS Emp'!E240/'CAN LFS Emp'!E$6),"n/a")</f>
        <v>n/a</v>
      </c>
      <c r="F240" s="65" t="str">
        <f>IFERROR(('Tor Emp Adj'!F240/'Tor Emp Adj'!F$6)/('CAN LFS Emp'!F240/'CAN LFS Emp'!F$6),"n/a")</f>
        <v>n/a</v>
      </c>
      <c r="G240" s="65" t="str">
        <f>IFERROR(('Tor Emp Adj'!G240/'Tor Emp Adj'!G$6)/('CAN LFS Emp'!G240/'CAN LFS Emp'!G$6),"n/a")</f>
        <v>n/a</v>
      </c>
      <c r="H240" s="65" t="str">
        <f>IFERROR(('Tor Emp Adj'!H240/'Tor Emp Adj'!H$6)/('CAN LFS Emp'!H240/'CAN LFS Emp'!H$6),"n/a")</f>
        <v>n/a</v>
      </c>
      <c r="I240" s="65" t="str">
        <f>IFERROR(('Tor Emp Adj'!I240/'Tor Emp Adj'!I$6)/('CAN LFS Emp'!I240/'CAN LFS Emp'!I$6),"n/a")</f>
        <v>n/a</v>
      </c>
      <c r="J240" s="65" t="str">
        <f>IFERROR(('Tor Emp Adj'!J240/'Tor Emp Adj'!J$6)/('CAN LFS Emp'!J240/'CAN LFS Emp'!J$6),"n/a")</f>
        <v>n/a</v>
      </c>
      <c r="K240" s="65" t="str">
        <f>IFERROR(('Tor Emp Adj'!K240/'Tor Emp Adj'!K$6)/('CAN LFS Emp'!K240/'CAN LFS Emp'!K$6),"n/a")</f>
        <v>n/a</v>
      </c>
      <c r="L240" s="65" t="str">
        <f>IFERROR(('Tor Emp Adj'!L240/'Tor Emp Adj'!L$6)/('CAN LFS Emp'!L240/'CAN LFS Emp'!L$6),"n/a")</f>
        <v>n/a</v>
      </c>
      <c r="M240" s="30" t="str">
        <f>IFERROR(('Tor Emp Adj'!M240/'Tor Emp Adj'!M$6)/('CAN LFS Emp'!M240/'CAN LFS Emp'!M$6),"n/a")</f>
        <v>n/a</v>
      </c>
      <c r="N240" s="30" t="str">
        <f>IFERROR(('Tor Emp Adj'!N240/'Tor Emp Adj'!N$6)/('CAN LFS Emp'!N240/'CAN LFS Emp'!N$6),"n/a")</f>
        <v>n/a</v>
      </c>
      <c r="O240" s="30" t="str">
        <f>IFERROR(('Tor Emp Adj'!O240/'Tor Emp Adj'!O$6)/('CAN LFS Emp'!O240/'CAN LFS Emp'!O$6),"n/a")</f>
        <v>n/a</v>
      </c>
      <c r="P240" s="30" t="str">
        <f>IFERROR(('Tor Emp Adj'!P240/'Tor Emp Adj'!P$6)/('CAN LFS Emp'!P240/'CAN LFS Emp'!P$6),"n/a")</f>
        <v>n/a</v>
      </c>
      <c r="Q240" s="30" t="str">
        <f>IFERROR(('Tor Emp Adj'!Q240/'Tor Emp Adj'!Q$6)/('CAN LFS Emp'!Q240/'CAN LFS Emp'!Q$6),"n/a")</f>
        <v>n/a</v>
      </c>
      <c r="R240" s="30" t="str">
        <f>IFERROR(('Tor Emp Adj'!R240/'Tor Emp Adj'!R$6)/('CAN LFS Emp'!R240/'CAN LFS Emp'!R$6),"n/a")</f>
        <v>n/a</v>
      </c>
      <c r="S240" s="30" t="str">
        <f>IFERROR(('Tor Emp Adj'!S240/'Tor Emp Adj'!S$6)/('CAN LFS Emp'!S240/'CAN LFS Emp'!S$6),"n/a")</f>
        <v>n/a</v>
      </c>
      <c r="T240" s="30" t="str">
        <f>IFERROR(('Tor Emp Adj'!T240/'Tor Emp Adj'!T$6)/('CAN LFS Emp'!T240/'CAN LFS Emp'!T$6),"n/a")</f>
        <v>n/a</v>
      </c>
      <c r="U240" s="30" t="str">
        <f>IFERROR(('Tor Emp Adj'!U240/'Tor Emp Adj'!U$6)/('CAN LFS Emp'!U240/'CAN LFS Emp'!U$6),"n/a")</f>
        <v>n/a</v>
      </c>
      <c r="V240" s="30" t="str">
        <f>IFERROR(('Tor Emp Adj'!V240/'Tor Emp Adj'!V$6)/('CAN LFS Emp'!V240/'CAN LFS Emp'!V$6),"n/a")</f>
        <v>n/a</v>
      </c>
      <c r="W240" s="30" t="str">
        <f>IFERROR(('Tor Emp Adj'!W240/'Tor Emp Adj'!W$6)/('CAN LFS Emp'!W240/'CAN LFS Emp'!W$6),"n/a")</f>
        <v>n/a</v>
      </c>
      <c r="X240" s="30" t="str">
        <f>IFERROR(('Tor Emp Adj'!X240/'Tor Emp Adj'!X$6)/('CAN LFS Emp'!X240/'CAN LFS Emp'!X$6),"n/a")</f>
        <v>n/a</v>
      </c>
      <c r="Y240" s="30" t="str">
        <f>IFERROR(('Tor Emp Adj'!Y240/'Tor Emp Adj'!Y$6)/('CAN LFS Emp'!Y240/'CAN LFS Emp'!Y$6),"n/a")</f>
        <v>n/a</v>
      </c>
    </row>
    <row r="241" spans="1:25" x14ac:dyDescent="0.25">
      <c r="A241" t="s">
        <v>563</v>
      </c>
      <c r="B241" s="137">
        <f t="shared" si="3"/>
        <v>3152</v>
      </c>
      <c r="C241" s="133">
        <v>3152</v>
      </c>
      <c r="D241" s="65" t="str">
        <f>IFERROR(('Tor Emp Adj'!D241/'Tor Emp Adj'!D$6)/('CAN LFS Emp'!D241/'CAN LFS Emp'!D$6),"n/a")</f>
        <v>n/a</v>
      </c>
      <c r="E241" s="65" t="str">
        <f>IFERROR(('Tor Emp Adj'!E241/'Tor Emp Adj'!E$6)/('CAN LFS Emp'!E241/'CAN LFS Emp'!E$6),"n/a")</f>
        <v>n/a</v>
      </c>
      <c r="F241" s="65" t="str">
        <f>IFERROR(('Tor Emp Adj'!F241/'Tor Emp Adj'!F$6)/('CAN LFS Emp'!F241/'CAN LFS Emp'!F$6),"n/a")</f>
        <v>n/a</v>
      </c>
      <c r="G241" s="65" t="str">
        <f>IFERROR(('Tor Emp Adj'!G241/'Tor Emp Adj'!G$6)/('CAN LFS Emp'!G241/'CAN LFS Emp'!G$6),"n/a")</f>
        <v>n/a</v>
      </c>
      <c r="H241" s="65" t="str">
        <f>IFERROR(('Tor Emp Adj'!H241/'Tor Emp Adj'!H$6)/('CAN LFS Emp'!H241/'CAN LFS Emp'!H$6),"n/a")</f>
        <v>n/a</v>
      </c>
      <c r="I241" s="65" t="str">
        <f>IFERROR(('Tor Emp Adj'!I241/'Tor Emp Adj'!I$6)/('CAN LFS Emp'!I241/'CAN LFS Emp'!I$6),"n/a")</f>
        <v>n/a</v>
      </c>
      <c r="J241" s="65" t="str">
        <f>IFERROR(('Tor Emp Adj'!J241/'Tor Emp Adj'!J$6)/('CAN LFS Emp'!J241/'CAN LFS Emp'!J$6),"n/a")</f>
        <v>n/a</v>
      </c>
      <c r="K241" s="65" t="str">
        <f>IFERROR(('Tor Emp Adj'!K241/'Tor Emp Adj'!K$6)/('CAN LFS Emp'!K241/'CAN LFS Emp'!K$6),"n/a")</f>
        <v>n/a</v>
      </c>
      <c r="L241" s="65" t="str">
        <f>IFERROR(('Tor Emp Adj'!L241/'Tor Emp Adj'!L$6)/('CAN LFS Emp'!L241/'CAN LFS Emp'!L$6),"n/a")</f>
        <v>n/a</v>
      </c>
      <c r="M241" s="30" t="str">
        <f>IFERROR(('Tor Emp Adj'!M241/'Tor Emp Adj'!M$6)/('CAN LFS Emp'!M241/'CAN LFS Emp'!M$6),"n/a")</f>
        <v>n/a</v>
      </c>
      <c r="N241" s="30" t="str">
        <f>IFERROR(('Tor Emp Adj'!N241/'Tor Emp Adj'!N$6)/('CAN LFS Emp'!N241/'CAN LFS Emp'!N$6),"n/a")</f>
        <v>n/a</v>
      </c>
      <c r="O241" s="30" t="str">
        <f>IFERROR(('Tor Emp Adj'!O241/'Tor Emp Adj'!O$6)/('CAN LFS Emp'!O241/'CAN LFS Emp'!O$6),"n/a")</f>
        <v>n/a</v>
      </c>
      <c r="P241" s="30" t="str">
        <f>IFERROR(('Tor Emp Adj'!P241/'Tor Emp Adj'!P$6)/('CAN LFS Emp'!P241/'CAN LFS Emp'!P$6),"n/a")</f>
        <v>n/a</v>
      </c>
      <c r="Q241" s="30" t="str">
        <f>IFERROR(('Tor Emp Adj'!Q241/'Tor Emp Adj'!Q$6)/('CAN LFS Emp'!Q241/'CAN LFS Emp'!Q$6),"n/a")</f>
        <v>n/a</v>
      </c>
      <c r="R241" s="30" t="str">
        <f>IFERROR(('Tor Emp Adj'!R241/'Tor Emp Adj'!R$6)/('CAN LFS Emp'!R241/'CAN LFS Emp'!R$6),"n/a")</f>
        <v>n/a</v>
      </c>
      <c r="S241" s="30" t="str">
        <f>IFERROR(('Tor Emp Adj'!S241/'Tor Emp Adj'!S$6)/('CAN LFS Emp'!S241/'CAN LFS Emp'!S$6),"n/a")</f>
        <v>n/a</v>
      </c>
      <c r="T241" s="30" t="str">
        <f>IFERROR(('Tor Emp Adj'!T241/'Tor Emp Adj'!T$6)/('CAN LFS Emp'!T241/'CAN LFS Emp'!T$6),"n/a")</f>
        <v>n/a</v>
      </c>
      <c r="U241" s="30" t="str">
        <f>IFERROR(('Tor Emp Adj'!U241/'Tor Emp Adj'!U$6)/('CAN LFS Emp'!U241/'CAN LFS Emp'!U$6),"n/a")</f>
        <v>n/a</v>
      </c>
      <c r="V241" s="30" t="str">
        <f>IFERROR(('Tor Emp Adj'!V241/'Tor Emp Adj'!V$6)/('CAN LFS Emp'!V241/'CAN LFS Emp'!V$6),"n/a")</f>
        <v>n/a</v>
      </c>
      <c r="W241" s="30" t="str">
        <f>IFERROR(('Tor Emp Adj'!W241/'Tor Emp Adj'!W$6)/('CAN LFS Emp'!W241/'CAN LFS Emp'!W$6),"n/a")</f>
        <v>n/a</v>
      </c>
      <c r="X241" s="30" t="str">
        <f>IFERROR(('Tor Emp Adj'!X241/'Tor Emp Adj'!X$6)/('CAN LFS Emp'!X241/'CAN LFS Emp'!X$6),"n/a")</f>
        <v>n/a</v>
      </c>
      <c r="Y241" s="30" t="str">
        <f>IFERROR(('Tor Emp Adj'!Y241/'Tor Emp Adj'!Y$6)/('CAN LFS Emp'!Y241/'CAN LFS Emp'!Y$6),"n/a")</f>
        <v>n/a</v>
      </c>
    </row>
    <row r="242" spans="1:25" x14ac:dyDescent="0.25">
      <c r="A242" t="s">
        <v>564</v>
      </c>
      <c r="B242" s="137">
        <f t="shared" si="3"/>
        <v>3159</v>
      </c>
      <c r="C242" s="133">
        <v>3159</v>
      </c>
      <c r="D242" s="65" t="str">
        <f>IFERROR(('Tor Emp Adj'!D242/'Tor Emp Adj'!D$6)/('CAN LFS Emp'!D242/'CAN LFS Emp'!D$6),"n/a")</f>
        <v>n/a</v>
      </c>
      <c r="E242" s="65" t="str">
        <f>IFERROR(('Tor Emp Adj'!E242/'Tor Emp Adj'!E$6)/('CAN LFS Emp'!E242/'CAN LFS Emp'!E$6),"n/a")</f>
        <v>n/a</v>
      </c>
      <c r="F242" s="65" t="str">
        <f>IFERROR(('Tor Emp Adj'!F242/'Tor Emp Adj'!F$6)/('CAN LFS Emp'!F242/'CAN LFS Emp'!F$6),"n/a")</f>
        <v>n/a</v>
      </c>
      <c r="G242" s="65" t="str">
        <f>IFERROR(('Tor Emp Adj'!G242/'Tor Emp Adj'!G$6)/('CAN LFS Emp'!G242/'CAN LFS Emp'!G$6),"n/a")</f>
        <v>n/a</v>
      </c>
      <c r="H242" s="65" t="str">
        <f>IFERROR(('Tor Emp Adj'!H242/'Tor Emp Adj'!H$6)/('CAN LFS Emp'!H242/'CAN LFS Emp'!H$6),"n/a")</f>
        <v>n/a</v>
      </c>
      <c r="I242" s="65" t="str">
        <f>IFERROR(('Tor Emp Adj'!I242/'Tor Emp Adj'!I$6)/('CAN LFS Emp'!I242/'CAN LFS Emp'!I$6),"n/a")</f>
        <v>n/a</v>
      </c>
      <c r="J242" s="65" t="str">
        <f>IFERROR(('Tor Emp Adj'!J242/'Tor Emp Adj'!J$6)/('CAN LFS Emp'!J242/'CAN LFS Emp'!J$6),"n/a")</f>
        <v>n/a</v>
      </c>
      <c r="K242" s="65" t="str">
        <f>IFERROR(('Tor Emp Adj'!K242/'Tor Emp Adj'!K$6)/('CAN LFS Emp'!K242/'CAN LFS Emp'!K$6),"n/a")</f>
        <v>n/a</v>
      </c>
      <c r="L242" s="65" t="str">
        <f>IFERROR(('Tor Emp Adj'!L242/'Tor Emp Adj'!L$6)/('CAN LFS Emp'!L242/'CAN LFS Emp'!L$6),"n/a")</f>
        <v>n/a</v>
      </c>
      <c r="M242" s="30" t="str">
        <f>IFERROR(('Tor Emp Adj'!M242/'Tor Emp Adj'!M$6)/('CAN LFS Emp'!M242/'CAN LFS Emp'!M$6),"n/a")</f>
        <v>n/a</v>
      </c>
      <c r="N242" s="30" t="str">
        <f>IFERROR(('Tor Emp Adj'!N242/'Tor Emp Adj'!N$6)/('CAN LFS Emp'!N242/'CAN LFS Emp'!N$6),"n/a")</f>
        <v>n/a</v>
      </c>
      <c r="O242" s="30" t="str">
        <f>IFERROR(('Tor Emp Adj'!O242/'Tor Emp Adj'!O$6)/('CAN LFS Emp'!O242/'CAN LFS Emp'!O$6),"n/a")</f>
        <v>n/a</v>
      </c>
      <c r="P242" s="30" t="str">
        <f>IFERROR(('Tor Emp Adj'!P242/'Tor Emp Adj'!P$6)/('CAN LFS Emp'!P242/'CAN LFS Emp'!P$6),"n/a")</f>
        <v>n/a</v>
      </c>
      <c r="Q242" s="30" t="str">
        <f>IFERROR(('Tor Emp Adj'!Q242/'Tor Emp Adj'!Q$6)/('CAN LFS Emp'!Q242/'CAN LFS Emp'!Q$6),"n/a")</f>
        <v>n/a</v>
      </c>
      <c r="R242" s="30" t="str">
        <f>IFERROR(('Tor Emp Adj'!R242/'Tor Emp Adj'!R$6)/('CAN LFS Emp'!R242/'CAN LFS Emp'!R$6),"n/a")</f>
        <v>n/a</v>
      </c>
      <c r="S242" s="30" t="str">
        <f>IFERROR(('Tor Emp Adj'!S242/'Tor Emp Adj'!S$6)/('CAN LFS Emp'!S242/'CAN LFS Emp'!S$6),"n/a")</f>
        <v>n/a</v>
      </c>
      <c r="T242" s="30" t="str">
        <f>IFERROR(('Tor Emp Adj'!T242/'Tor Emp Adj'!T$6)/('CAN LFS Emp'!T242/'CAN LFS Emp'!T$6),"n/a")</f>
        <v>n/a</v>
      </c>
      <c r="U242" s="30" t="str">
        <f>IFERROR(('Tor Emp Adj'!U242/'Tor Emp Adj'!U$6)/('CAN LFS Emp'!U242/'CAN LFS Emp'!U$6),"n/a")</f>
        <v>n/a</v>
      </c>
      <c r="V242" s="30" t="str">
        <f>IFERROR(('Tor Emp Adj'!V242/'Tor Emp Adj'!V$6)/('CAN LFS Emp'!V242/'CAN LFS Emp'!V$6),"n/a")</f>
        <v>n/a</v>
      </c>
      <c r="W242" s="30" t="str">
        <f>IFERROR(('Tor Emp Adj'!W242/'Tor Emp Adj'!W$6)/('CAN LFS Emp'!W242/'CAN LFS Emp'!W$6),"n/a")</f>
        <v>n/a</v>
      </c>
      <c r="X242" s="30" t="str">
        <f>IFERROR(('Tor Emp Adj'!X242/'Tor Emp Adj'!X$6)/('CAN LFS Emp'!X242/'CAN LFS Emp'!X$6),"n/a")</f>
        <v>n/a</v>
      </c>
      <c r="Y242" s="30" t="str">
        <f>IFERROR(('Tor Emp Adj'!Y242/'Tor Emp Adj'!Y$6)/('CAN LFS Emp'!Y242/'CAN LFS Emp'!Y$6),"n/a")</f>
        <v>n/a</v>
      </c>
    </row>
    <row r="243" spans="1:25" x14ac:dyDescent="0.25">
      <c r="A243" t="s">
        <v>565</v>
      </c>
      <c r="B243" s="137">
        <v>414</v>
      </c>
      <c r="C243" s="133">
        <v>4141</v>
      </c>
      <c r="D243" s="65">
        <f>IFERROR(('Tor Emp Adj'!D243/'Tor Emp Adj'!D$6)/('CAN LFS Emp'!D243/'CAN LFS Emp'!D$6),"n/a")</f>
        <v>1.8456943975606448</v>
      </c>
      <c r="E243" s="65">
        <f>IFERROR(('Tor Emp Adj'!E243/'Tor Emp Adj'!E$6)/('CAN LFS Emp'!E243/'CAN LFS Emp'!E$6),"n/a")</f>
        <v>0</v>
      </c>
      <c r="F243" s="65">
        <f>IFERROR(('Tor Emp Adj'!F243/'Tor Emp Adj'!F$6)/('CAN LFS Emp'!F243/'CAN LFS Emp'!F$6),"n/a")</f>
        <v>1.599936949426108</v>
      </c>
      <c r="G243" s="65">
        <f>IFERROR(('Tor Emp Adj'!G243/'Tor Emp Adj'!G$6)/('CAN LFS Emp'!G243/'CAN LFS Emp'!G$6),"n/a")</f>
        <v>0</v>
      </c>
      <c r="H243" s="65">
        <f>IFERROR(('Tor Emp Adj'!H243/'Tor Emp Adj'!H$6)/('CAN LFS Emp'!H243/'CAN LFS Emp'!H$6),"n/a")</f>
        <v>1.7618449357903887</v>
      </c>
      <c r="I243" s="65">
        <f>IFERROR(('Tor Emp Adj'!I243/'Tor Emp Adj'!I$6)/('CAN LFS Emp'!I243/'CAN LFS Emp'!I$6),"n/a")</f>
        <v>2.5924088882932752</v>
      </c>
      <c r="J243" s="65">
        <f>IFERROR(('Tor Emp Adj'!J243/'Tor Emp Adj'!J$6)/('CAN LFS Emp'!J243/'CAN LFS Emp'!J$6),"n/a")</f>
        <v>1.7027960283271317</v>
      </c>
      <c r="K243" s="65">
        <f>IFERROR(('Tor Emp Adj'!K243/'Tor Emp Adj'!K$6)/('CAN LFS Emp'!K243/'CAN LFS Emp'!K$6),"n/a")</f>
        <v>1.7434519048511701</v>
      </c>
      <c r="L243" s="65">
        <f>IFERROR(('Tor Emp Adj'!L243/'Tor Emp Adj'!L$6)/('CAN LFS Emp'!L243/'CAN LFS Emp'!L$6),"n/a")</f>
        <v>1.5454567262218468</v>
      </c>
      <c r="M243" s="30">
        <f>IFERROR(('Tor Emp Adj'!M243/'Tor Emp Adj'!M$6)/('CAN LFS Emp'!M243/'CAN LFS Emp'!M$6),"n/a")</f>
        <v>1.4551751735113241</v>
      </c>
      <c r="N243" s="30">
        <f>IFERROR(('Tor Emp Adj'!N243/'Tor Emp Adj'!N$6)/('CAN LFS Emp'!N243/'CAN LFS Emp'!N$6),"n/a")</f>
        <v>1.188084927287294</v>
      </c>
      <c r="O243" s="30">
        <f>IFERROR(('Tor Emp Adj'!O243/'Tor Emp Adj'!O$6)/('CAN LFS Emp'!O243/'CAN LFS Emp'!O$6),"n/a")</f>
        <v>1.3300072793953663</v>
      </c>
      <c r="P243" s="30">
        <f>IFERROR(('Tor Emp Adj'!P243/'Tor Emp Adj'!P$6)/('CAN LFS Emp'!P243/'CAN LFS Emp'!P$6),"n/a")</f>
        <v>0.8611117466756899</v>
      </c>
      <c r="Q243" s="30">
        <f>IFERROR(('Tor Emp Adj'!Q243/'Tor Emp Adj'!Q$6)/('CAN LFS Emp'!Q243/'CAN LFS Emp'!Q$6),"n/a")</f>
        <v>1.3975256747572735</v>
      </c>
      <c r="R243" s="30">
        <f>IFERROR(('Tor Emp Adj'!R243/'Tor Emp Adj'!R$6)/('CAN LFS Emp'!R243/'CAN LFS Emp'!R$6),"n/a")</f>
        <v>1.1237241781687468</v>
      </c>
      <c r="S243" s="30">
        <f>IFERROR(('Tor Emp Adj'!S243/'Tor Emp Adj'!S$6)/('CAN LFS Emp'!S243/'CAN LFS Emp'!S$6),"n/a")</f>
        <v>2.7979124226072658</v>
      </c>
      <c r="T243" s="30">
        <f>IFERROR(('Tor Emp Adj'!T243/'Tor Emp Adj'!T$6)/('CAN LFS Emp'!T243/'CAN LFS Emp'!T$6),"n/a")</f>
        <v>0</v>
      </c>
      <c r="U243" s="30">
        <f>IFERROR(('Tor Emp Adj'!U243/'Tor Emp Adj'!U$6)/('CAN LFS Emp'!U243/'CAN LFS Emp'!U$6),"n/a")</f>
        <v>1.1153455197450861</v>
      </c>
      <c r="V243" s="30">
        <f>IFERROR(('Tor Emp Adj'!V243/'Tor Emp Adj'!V$6)/('CAN LFS Emp'!V243/'CAN LFS Emp'!V$6),"n/a")</f>
        <v>1.3072257515548089</v>
      </c>
      <c r="W243" s="30">
        <f>IFERROR(('Tor Emp Adj'!W243/'Tor Emp Adj'!W$6)/('CAN LFS Emp'!W243/'CAN LFS Emp'!W$6),"n/a")</f>
        <v>1.2098379169769271</v>
      </c>
      <c r="X243" s="30">
        <f>IFERROR(('Tor Emp Adj'!X243/'Tor Emp Adj'!X$6)/('CAN LFS Emp'!X243/'CAN LFS Emp'!X$6),"n/a")</f>
        <v>1.6767840445668114</v>
      </c>
      <c r="Y243" s="30">
        <f>IFERROR(('Tor Emp Adj'!Y243/'Tor Emp Adj'!Y$6)/('CAN LFS Emp'!Y243/'CAN LFS Emp'!Y$6),"n/a")</f>
        <v>0</v>
      </c>
    </row>
    <row r="244" spans="1:25" x14ac:dyDescent="0.25">
      <c r="A244" t="s">
        <v>566</v>
      </c>
      <c r="B244" s="137">
        <f t="shared" si="3"/>
        <v>448</v>
      </c>
      <c r="C244" s="133">
        <v>448</v>
      </c>
      <c r="D244" s="65">
        <f>IFERROR(('Tor Emp Adj'!D244/'Tor Emp Adj'!D$6)/('CAN LFS Emp'!D244/'CAN LFS Emp'!D$6),"n/a")</f>
        <v>1.290170759494099</v>
      </c>
      <c r="E244" s="65">
        <f>IFERROR(('Tor Emp Adj'!E244/'Tor Emp Adj'!E$6)/('CAN LFS Emp'!E244/'CAN LFS Emp'!E$6),"n/a")</f>
        <v>1.3239275347962389</v>
      </c>
      <c r="F244" s="65">
        <f>IFERROR(('Tor Emp Adj'!F244/'Tor Emp Adj'!F$6)/('CAN LFS Emp'!F244/'CAN LFS Emp'!F$6),"n/a")</f>
        <v>1.2754462275864948</v>
      </c>
      <c r="G244" s="65">
        <f>IFERROR(('Tor Emp Adj'!G244/'Tor Emp Adj'!G$6)/('CAN LFS Emp'!G244/'CAN LFS Emp'!G$6),"n/a")</f>
        <v>1.1943929856493067</v>
      </c>
      <c r="H244" s="65">
        <f>IFERROR(('Tor Emp Adj'!H244/'Tor Emp Adj'!H$6)/('CAN LFS Emp'!H244/'CAN LFS Emp'!H$6),"n/a")</f>
        <v>1.4090647452145753</v>
      </c>
      <c r="I244" s="65">
        <f>IFERROR(('Tor Emp Adj'!I244/'Tor Emp Adj'!I$6)/('CAN LFS Emp'!I244/'CAN LFS Emp'!I$6),"n/a")</f>
        <v>1.2749011044407295</v>
      </c>
      <c r="J244" s="65">
        <f>IFERROR(('Tor Emp Adj'!J244/'Tor Emp Adj'!J$6)/('CAN LFS Emp'!J244/'CAN LFS Emp'!J$6),"n/a")</f>
        <v>1.243492859111895</v>
      </c>
      <c r="K244" s="65">
        <f>IFERROR(('Tor Emp Adj'!K244/'Tor Emp Adj'!K$6)/('CAN LFS Emp'!K244/'CAN LFS Emp'!K$6),"n/a")</f>
        <v>1.0740502338632427</v>
      </c>
      <c r="L244" s="65">
        <f>IFERROR(('Tor Emp Adj'!L244/'Tor Emp Adj'!L$6)/('CAN LFS Emp'!L244/'CAN LFS Emp'!L$6),"n/a")</f>
        <v>1.2639960360280336</v>
      </c>
      <c r="M244" s="30">
        <f>IFERROR(('Tor Emp Adj'!M244/'Tor Emp Adj'!M$6)/('CAN LFS Emp'!M244/'CAN LFS Emp'!M$6),"n/a")</f>
        <v>1.4575064560874649</v>
      </c>
      <c r="N244" s="30">
        <f>IFERROR(('Tor Emp Adj'!N244/'Tor Emp Adj'!N$6)/('CAN LFS Emp'!N244/'CAN LFS Emp'!N$6),"n/a")</f>
        <v>1.2090728641982507</v>
      </c>
      <c r="O244" s="30">
        <f>IFERROR(('Tor Emp Adj'!O244/'Tor Emp Adj'!O$6)/('CAN LFS Emp'!O244/'CAN LFS Emp'!O$6),"n/a")</f>
        <v>1.2008235245944618</v>
      </c>
      <c r="P244" s="30">
        <f>IFERROR(('Tor Emp Adj'!P244/'Tor Emp Adj'!P$6)/('CAN LFS Emp'!P244/'CAN LFS Emp'!P$6),"n/a")</f>
        <v>1.4145116033788649</v>
      </c>
      <c r="Q244" s="30">
        <f>IFERROR(('Tor Emp Adj'!Q244/'Tor Emp Adj'!Q$6)/('CAN LFS Emp'!Q244/'CAN LFS Emp'!Q$6),"n/a")</f>
        <v>1.0944979944013173</v>
      </c>
      <c r="R244" s="30">
        <f>IFERROR(('Tor Emp Adj'!R244/'Tor Emp Adj'!R$6)/('CAN LFS Emp'!R244/'CAN LFS Emp'!R$6),"n/a")</f>
        <v>1.1004099981952651</v>
      </c>
      <c r="S244" s="30">
        <f>IFERROR(('Tor Emp Adj'!S244/'Tor Emp Adj'!S$6)/('CAN LFS Emp'!S244/'CAN LFS Emp'!S$6),"n/a")</f>
        <v>1.1234497985352541</v>
      </c>
      <c r="T244" s="30">
        <f>IFERROR(('Tor Emp Adj'!T244/'Tor Emp Adj'!T$6)/('CAN LFS Emp'!T244/'CAN LFS Emp'!T$6),"n/a")</f>
        <v>1.0609694163272698</v>
      </c>
      <c r="U244" s="30">
        <f>IFERROR(('Tor Emp Adj'!U244/'Tor Emp Adj'!U$6)/('CAN LFS Emp'!U244/'CAN LFS Emp'!U$6),"n/a")</f>
        <v>1.0503718472724479</v>
      </c>
      <c r="V244" s="30">
        <f>IFERROR(('Tor Emp Adj'!V244/'Tor Emp Adj'!V$6)/('CAN LFS Emp'!V244/'CAN LFS Emp'!V$6),"n/a")</f>
        <v>1.2192517968457761</v>
      </c>
      <c r="W244" s="30">
        <f>IFERROR(('Tor Emp Adj'!W244/'Tor Emp Adj'!W$6)/('CAN LFS Emp'!W244/'CAN LFS Emp'!W$6),"n/a")</f>
        <v>1.1298465525285892</v>
      </c>
      <c r="X244" s="30">
        <f>IFERROR(('Tor Emp Adj'!X244/'Tor Emp Adj'!X$6)/('CAN LFS Emp'!X244/'CAN LFS Emp'!X$6),"n/a")</f>
        <v>0.93075395203979161</v>
      </c>
      <c r="Y244" s="30">
        <f>IFERROR(('Tor Emp Adj'!Y244/'Tor Emp Adj'!Y$6)/('CAN LFS Emp'!Y244/'CAN LFS Emp'!Y$6),"n/a")</f>
        <v>0.95357967898181473</v>
      </c>
    </row>
    <row r="245" spans="1:25" x14ac:dyDescent="0.25">
      <c r="A245" s="106" t="s">
        <v>535</v>
      </c>
      <c r="B245" s="129"/>
      <c r="C245" s="130"/>
      <c r="D245" s="141"/>
      <c r="E245" s="141"/>
      <c r="F245" s="141"/>
      <c r="G245" s="141"/>
      <c r="H245" s="141"/>
      <c r="I245" s="141"/>
      <c r="J245" s="141"/>
      <c r="K245" s="141"/>
      <c r="L245" s="141"/>
      <c r="M245" s="135"/>
      <c r="N245" s="135"/>
      <c r="O245" s="135"/>
      <c r="P245" s="135"/>
      <c r="Q245" s="135"/>
      <c r="R245" s="135"/>
      <c r="S245" s="135"/>
      <c r="T245" s="135"/>
      <c r="U245" s="135"/>
      <c r="V245" s="135"/>
      <c r="W245" s="135"/>
      <c r="X245" s="135"/>
      <c r="Y245" s="135"/>
    </row>
    <row r="246" spans="1:25" x14ac:dyDescent="0.25">
      <c r="A246" t="s">
        <v>567</v>
      </c>
      <c r="B246" s="132">
        <f t="shared" ref="B246:B253" si="4">VALUE(LEFT(C246,4))</f>
        <v>52</v>
      </c>
      <c r="C246" s="133">
        <v>52</v>
      </c>
      <c r="D246" s="65">
        <f>IFERROR(('Tor Emp Adj'!D246/'Tor Emp Adj'!D$6)/('CAN LFS Emp'!D246/'CAN LFS Emp'!D$6),"n/a")</f>
        <v>1.7133758667457191</v>
      </c>
      <c r="E246" s="65">
        <f>IFERROR(('Tor Emp Adj'!E246/'Tor Emp Adj'!E$6)/('CAN LFS Emp'!E246/'CAN LFS Emp'!E$6),"n/a")</f>
        <v>1.8535220828790633</v>
      </c>
      <c r="F246" s="65">
        <f>IFERROR(('Tor Emp Adj'!F246/'Tor Emp Adj'!F$6)/('CAN LFS Emp'!F246/'CAN LFS Emp'!F$6),"n/a")</f>
        <v>1.8031547707581348</v>
      </c>
      <c r="G246" s="65">
        <f>IFERROR(('Tor Emp Adj'!G246/'Tor Emp Adj'!G$6)/('CAN LFS Emp'!G246/'CAN LFS Emp'!G$6),"n/a")</f>
        <v>1.7343557305981701</v>
      </c>
      <c r="H246" s="65">
        <f>IFERROR(('Tor Emp Adj'!H246/'Tor Emp Adj'!H$6)/('CAN LFS Emp'!H246/'CAN LFS Emp'!H$6),"n/a")</f>
        <v>1.671912001032587</v>
      </c>
      <c r="I246" s="65">
        <f>IFERROR(('Tor Emp Adj'!I246/'Tor Emp Adj'!I$6)/('CAN LFS Emp'!I246/'CAN LFS Emp'!I$6),"n/a")</f>
        <v>1.7668075305988429</v>
      </c>
      <c r="J246" s="65">
        <f>IFERROR(('Tor Emp Adj'!J246/'Tor Emp Adj'!J$6)/('CAN LFS Emp'!J246/'CAN LFS Emp'!J$6),"n/a")</f>
        <v>1.7961272029643185</v>
      </c>
      <c r="K246" s="65">
        <f>IFERROR(('Tor Emp Adj'!K246/'Tor Emp Adj'!K$6)/('CAN LFS Emp'!K246/'CAN LFS Emp'!K$6),"n/a")</f>
        <v>1.7301721189333461</v>
      </c>
      <c r="L246" s="65">
        <f>IFERROR(('Tor Emp Adj'!L246/'Tor Emp Adj'!L$6)/('CAN LFS Emp'!L246/'CAN LFS Emp'!L$6),"n/a")</f>
        <v>2.3877417419595384</v>
      </c>
      <c r="M246" s="30">
        <f>IFERROR(('Tor Emp Adj'!M246/'Tor Emp Adj'!M$6)/('CAN LFS Emp'!M246/'CAN LFS Emp'!M$6),"n/a")</f>
        <v>2.4268892052682762</v>
      </c>
      <c r="N246" s="30">
        <f>IFERROR(('Tor Emp Adj'!N246/'Tor Emp Adj'!N$6)/('CAN LFS Emp'!N246/'CAN LFS Emp'!N$6),"n/a")</f>
        <v>2.2484776807165563</v>
      </c>
      <c r="O246" s="30">
        <f>IFERROR(('Tor Emp Adj'!O246/'Tor Emp Adj'!O$6)/('CAN LFS Emp'!O246/'CAN LFS Emp'!O$6),"n/a")</f>
        <v>2.4992490181484164</v>
      </c>
      <c r="P246" s="30">
        <f>IFERROR(('Tor Emp Adj'!P246/'Tor Emp Adj'!P$6)/('CAN LFS Emp'!P246/'CAN LFS Emp'!P$6),"n/a")</f>
        <v>2.4542639925328134</v>
      </c>
      <c r="Q246" s="30">
        <f>IFERROR(('Tor Emp Adj'!Q246/'Tor Emp Adj'!Q$6)/('CAN LFS Emp'!Q246/'CAN LFS Emp'!Q$6),"n/a")</f>
        <v>2.1844192958180662</v>
      </c>
      <c r="R246" s="30">
        <f>IFERROR(('Tor Emp Adj'!R246/'Tor Emp Adj'!R$6)/('CAN LFS Emp'!R246/'CAN LFS Emp'!R$6),"n/a")</f>
        <v>2.3535073893784215</v>
      </c>
      <c r="S246" s="30">
        <f>IFERROR(('Tor Emp Adj'!S246/'Tor Emp Adj'!S$6)/('CAN LFS Emp'!S246/'CAN LFS Emp'!S$6),"n/a")</f>
        <v>2.3123098220431846</v>
      </c>
      <c r="T246" s="30">
        <f>IFERROR(('Tor Emp Adj'!T246/'Tor Emp Adj'!T$6)/('CAN LFS Emp'!T246/'CAN LFS Emp'!T$6),"n/a")</f>
        <v>2.3179193268165239</v>
      </c>
      <c r="U246" s="30">
        <f>IFERROR(('Tor Emp Adj'!U246/'Tor Emp Adj'!U$6)/('CAN LFS Emp'!U246/'CAN LFS Emp'!U$6),"n/a")</f>
        <v>2.6267269278565122</v>
      </c>
      <c r="V246" s="30">
        <f>IFERROR(('Tor Emp Adj'!V246/'Tor Emp Adj'!V$6)/('CAN LFS Emp'!V246/'CAN LFS Emp'!V$6),"n/a")</f>
        <v>2.4704051229851411</v>
      </c>
      <c r="W246" s="30">
        <f>IFERROR(('Tor Emp Adj'!W246/'Tor Emp Adj'!W$6)/('CAN LFS Emp'!W246/'CAN LFS Emp'!W$6),"n/a")</f>
        <v>2.68832368726307</v>
      </c>
      <c r="X246" s="30">
        <f>IFERROR(('Tor Emp Adj'!X246/'Tor Emp Adj'!X$6)/('CAN LFS Emp'!X246/'CAN LFS Emp'!X$6),"n/a")</f>
        <v>2.410510853431695</v>
      </c>
      <c r="Y246" s="30">
        <f>IFERROR(('Tor Emp Adj'!Y246/'Tor Emp Adj'!Y$6)/('CAN LFS Emp'!Y246/'CAN LFS Emp'!Y$6),"n/a")</f>
        <v>2.3488428504235821</v>
      </c>
    </row>
    <row r="247" spans="1:25" x14ac:dyDescent="0.25">
      <c r="A247" t="s">
        <v>568</v>
      </c>
      <c r="B247" s="132">
        <f t="shared" si="4"/>
        <v>521</v>
      </c>
      <c r="C247" s="133">
        <v>521</v>
      </c>
      <c r="D247" s="65" t="str">
        <f>IFERROR(('Tor Emp Adj'!D247/'Tor Emp Adj'!D$6)/('CAN LFS Emp'!D247/'CAN LFS Emp'!D$6),"n/a")</f>
        <v>n/a</v>
      </c>
      <c r="E247" s="65">
        <f>IFERROR(('Tor Emp Adj'!E247/'Tor Emp Adj'!E$6)/('CAN LFS Emp'!E247/'CAN LFS Emp'!E$6),"n/a")</f>
        <v>0</v>
      </c>
      <c r="F247" s="65">
        <f>IFERROR(('Tor Emp Adj'!F247/'Tor Emp Adj'!F$6)/('CAN LFS Emp'!F247/'CAN LFS Emp'!F$6),"n/a")</f>
        <v>0</v>
      </c>
      <c r="G247" s="65" t="str">
        <f>IFERROR(('Tor Emp Adj'!G247/'Tor Emp Adj'!G$6)/('CAN LFS Emp'!G247/'CAN LFS Emp'!G$6),"n/a")</f>
        <v>n/a</v>
      </c>
      <c r="H247" s="65" t="str">
        <f>IFERROR(('Tor Emp Adj'!H247/'Tor Emp Adj'!H$6)/('CAN LFS Emp'!H247/'CAN LFS Emp'!H$6),"n/a")</f>
        <v>n/a</v>
      </c>
      <c r="I247" s="65" t="str">
        <f>IFERROR(('Tor Emp Adj'!I247/'Tor Emp Adj'!I$6)/('CAN LFS Emp'!I247/'CAN LFS Emp'!I$6),"n/a")</f>
        <v>n/a</v>
      </c>
      <c r="J247" s="65" t="str">
        <f>IFERROR(('Tor Emp Adj'!J247/'Tor Emp Adj'!J$6)/('CAN LFS Emp'!J247/'CAN LFS Emp'!J$6),"n/a")</f>
        <v>n/a</v>
      </c>
      <c r="K247" s="65">
        <f>IFERROR(('Tor Emp Adj'!K247/'Tor Emp Adj'!K$6)/('CAN LFS Emp'!K247/'CAN LFS Emp'!K$6),"n/a")</f>
        <v>0</v>
      </c>
      <c r="L247" s="65" t="str">
        <f>IFERROR(('Tor Emp Adj'!L247/'Tor Emp Adj'!L$6)/('CAN LFS Emp'!L247/'CAN LFS Emp'!L$6),"n/a")</f>
        <v>n/a</v>
      </c>
      <c r="M247" s="30" t="str">
        <f>IFERROR(('Tor Emp Adj'!M247/'Tor Emp Adj'!M$6)/('CAN LFS Emp'!M247/'CAN LFS Emp'!M$6),"n/a")</f>
        <v>n/a</v>
      </c>
      <c r="N247" s="30" t="str">
        <f>IFERROR(('Tor Emp Adj'!N247/'Tor Emp Adj'!N$6)/('CAN LFS Emp'!N247/'CAN LFS Emp'!N$6),"n/a")</f>
        <v>n/a</v>
      </c>
      <c r="O247" s="30" t="str">
        <f>IFERROR(('Tor Emp Adj'!O247/'Tor Emp Adj'!O$6)/('CAN LFS Emp'!O247/'CAN LFS Emp'!O$6),"n/a")</f>
        <v>n/a</v>
      </c>
      <c r="P247" s="30" t="str">
        <f>IFERROR(('Tor Emp Adj'!P247/'Tor Emp Adj'!P$6)/('CAN LFS Emp'!P247/'CAN LFS Emp'!P$6),"n/a")</f>
        <v>n/a</v>
      </c>
      <c r="Q247" s="30" t="str">
        <f>IFERROR(('Tor Emp Adj'!Q247/'Tor Emp Adj'!Q$6)/('CAN LFS Emp'!Q247/'CAN LFS Emp'!Q$6),"n/a")</f>
        <v>n/a</v>
      </c>
      <c r="R247" s="30" t="str">
        <f>IFERROR(('Tor Emp Adj'!R247/'Tor Emp Adj'!R$6)/('CAN LFS Emp'!R247/'CAN LFS Emp'!R$6),"n/a")</f>
        <v>n/a</v>
      </c>
      <c r="S247" s="30" t="str">
        <f>IFERROR(('Tor Emp Adj'!S247/'Tor Emp Adj'!S$6)/('CAN LFS Emp'!S247/'CAN LFS Emp'!S$6),"n/a")</f>
        <v>n/a</v>
      </c>
      <c r="T247" s="30" t="str">
        <f>IFERROR(('Tor Emp Adj'!T247/'Tor Emp Adj'!T$6)/('CAN LFS Emp'!T247/'CAN LFS Emp'!T$6),"n/a")</f>
        <v>n/a</v>
      </c>
      <c r="U247" s="30" t="str">
        <f>IFERROR(('Tor Emp Adj'!U247/'Tor Emp Adj'!U$6)/('CAN LFS Emp'!U247/'CAN LFS Emp'!U$6),"n/a")</f>
        <v>n/a</v>
      </c>
      <c r="V247" s="30">
        <f>IFERROR(('Tor Emp Adj'!V247/'Tor Emp Adj'!V$6)/('CAN LFS Emp'!V247/'CAN LFS Emp'!V$6),"n/a")</f>
        <v>0</v>
      </c>
      <c r="W247" s="30">
        <f>IFERROR(('Tor Emp Adj'!W247/'Tor Emp Adj'!W$6)/('CAN LFS Emp'!W247/'CAN LFS Emp'!W$6),"n/a")</f>
        <v>0</v>
      </c>
      <c r="X247" s="30">
        <f>IFERROR(('Tor Emp Adj'!X247/'Tor Emp Adj'!X$6)/('CAN LFS Emp'!X247/'CAN LFS Emp'!X$6),"n/a")</f>
        <v>0</v>
      </c>
      <c r="Y247" s="30" t="str">
        <f>IFERROR(('Tor Emp Adj'!Y247/'Tor Emp Adj'!Y$6)/('CAN LFS Emp'!Y247/'CAN LFS Emp'!Y$6),"n/a")</f>
        <v>n/a</v>
      </c>
    </row>
    <row r="248" spans="1:25" x14ac:dyDescent="0.25">
      <c r="A248" t="s">
        <v>569</v>
      </c>
      <c r="B248" s="137">
        <f t="shared" si="4"/>
        <v>522</v>
      </c>
      <c r="C248" s="133">
        <v>522</v>
      </c>
      <c r="D248" s="65">
        <f>IFERROR(('Tor Emp Adj'!D248/'Tor Emp Adj'!D$6)/('CAN LFS Emp'!D248/'CAN LFS Emp'!D$6),"n/a")</f>
        <v>1.6401448371784406</v>
      </c>
      <c r="E248" s="65">
        <f>IFERROR(('Tor Emp Adj'!E248/'Tor Emp Adj'!E$6)/('CAN LFS Emp'!E248/'CAN LFS Emp'!E$6),"n/a")</f>
        <v>1.7554072209694982</v>
      </c>
      <c r="F248" s="65">
        <f>IFERROR(('Tor Emp Adj'!F248/'Tor Emp Adj'!F$6)/('CAN LFS Emp'!F248/'CAN LFS Emp'!F$6),"n/a")</f>
        <v>1.9440990667346474</v>
      </c>
      <c r="G248" s="65">
        <f>IFERROR(('Tor Emp Adj'!G248/'Tor Emp Adj'!G$6)/('CAN LFS Emp'!G248/'CAN LFS Emp'!G$6),"n/a")</f>
        <v>1.685161502286066</v>
      </c>
      <c r="H248" s="65">
        <f>IFERROR(('Tor Emp Adj'!H248/'Tor Emp Adj'!H$6)/('CAN LFS Emp'!H248/'CAN LFS Emp'!H$6),"n/a")</f>
        <v>1.6395085919222205</v>
      </c>
      <c r="I248" s="65">
        <f>IFERROR(('Tor Emp Adj'!I248/'Tor Emp Adj'!I$6)/('CAN LFS Emp'!I248/'CAN LFS Emp'!I$6),"n/a")</f>
        <v>1.785655493143935</v>
      </c>
      <c r="J248" s="65">
        <f>IFERROR(('Tor Emp Adj'!J248/'Tor Emp Adj'!J$6)/('CAN LFS Emp'!J248/'CAN LFS Emp'!J$6),"n/a")</f>
        <v>1.87420712562825</v>
      </c>
      <c r="K248" s="65">
        <f>IFERROR(('Tor Emp Adj'!K248/'Tor Emp Adj'!K$6)/('CAN LFS Emp'!K248/'CAN LFS Emp'!K$6),"n/a")</f>
        <v>1.7561008773816864</v>
      </c>
      <c r="L248" s="65">
        <f>IFERROR(('Tor Emp Adj'!L248/'Tor Emp Adj'!L$6)/('CAN LFS Emp'!L248/'CAN LFS Emp'!L$6),"n/a")</f>
        <v>2.5086733046208152</v>
      </c>
      <c r="M248" s="30">
        <f>IFERROR(('Tor Emp Adj'!M248/'Tor Emp Adj'!M$6)/('CAN LFS Emp'!M248/'CAN LFS Emp'!M$6),"n/a")</f>
        <v>2.5450592318259719</v>
      </c>
      <c r="N248" s="30">
        <f>IFERROR(('Tor Emp Adj'!N248/'Tor Emp Adj'!N$6)/('CAN LFS Emp'!N248/'CAN LFS Emp'!N$6),"n/a")</f>
        <v>2.5107984048295848</v>
      </c>
      <c r="O248" s="30">
        <f>IFERROR(('Tor Emp Adj'!O248/'Tor Emp Adj'!O$6)/('CAN LFS Emp'!O248/'CAN LFS Emp'!O$6),"n/a")</f>
        <v>2.7811186152327037</v>
      </c>
      <c r="P248" s="30">
        <f>IFERROR(('Tor Emp Adj'!P248/'Tor Emp Adj'!P$6)/('CAN LFS Emp'!P248/'CAN LFS Emp'!P$6),"n/a")</f>
        <v>2.4521727857782416</v>
      </c>
      <c r="Q248" s="30">
        <f>IFERROR(('Tor Emp Adj'!Q248/'Tor Emp Adj'!Q$6)/('CAN LFS Emp'!Q248/'CAN LFS Emp'!Q$6),"n/a")</f>
        <v>2.4398850237227387</v>
      </c>
      <c r="R248" s="30">
        <f>IFERROR(('Tor Emp Adj'!R248/'Tor Emp Adj'!R$6)/('CAN LFS Emp'!R248/'CAN LFS Emp'!R$6),"n/a")</f>
        <v>2.6554289707273662</v>
      </c>
      <c r="S248" s="30">
        <f>IFERROR(('Tor Emp Adj'!S248/'Tor Emp Adj'!S$6)/('CAN LFS Emp'!S248/'CAN LFS Emp'!S$6),"n/a")</f>
        <v>2.7322265726815447</v>
      </c>
      <c r="T248" s="30">
        <f>IFERROR(('Tor Emp Adj'!T248/'Tor Emp Adj'!T$6)/('CAN LFS Emp'!T248/'CAN LFS Emp'!T$6),"n/a")</f>
        <v>2.3895084423046908</v>
      </c>
      <c r="U248" s="30">
        <f>IFERROR(('Tor Emp Adj'!U248/'Tor Emp Adj'!U$6)/('CAN LFS Emp'!U248/'CAN LFS Emp'!U$6),"n/a")</f>
        <v>3.00672555980863</v>
      </c>
      <c r="V248" s="30">
        <f>IFERROR(('Tor Emp Adj'!V248/'Tor Emp Adj'!V$6)/('CAN LFS Emp'!V248/'CAN LFS Emp'!V$6),"n/a")</f>
        <v>2.965948258629783</v>
      </c>
      <c r="W248" s="30">
        <f>IFERROR(('Tor Emp Adj'!W248/'Tor Emp Adj'!W$6)/('CAN LFS Emp'!W248/'CAN LFS Emp'!W$6),"n/a")</f>
        <v>3.1786824397606743</v>
      </c>
      <c r="X248" s="30">
        <f>IFERROR(('Tor Emp Adj'!X248/'Tor Emp Adj'!X$6)/('CAN LFS Emp'!X248/'CAN LFS Emp'!X$6),"n/a")</f>
        <v>2.8465603391810679</v>
      </c>
      <c r="Y248" s="30">
        <f>IFERROR(('Tor Emp Adj'!Y248/'Tor Emp Adj'!Y$6)/('CAN LFS Emp'!Y248/'CAN LFS Emp'!Y$6),"n/a")</f>
        <v>2.7385440996453774</v>
      </c>
    </row>
    <row r="249" spans="1:25" x14ac:dyDescent="0.25">
      <c r="A249" t="s">
        <v>570</v>
      </c>
      <c r="B249" s="137">
        <f t="shared" si="4"/>
        <v>5221</v>
      </c>
      <c r="C249" s="133">
        <v>5221</v>
      </c>
      <c r="D249" s="65">
        <f>IFERROR(('Tor Emp Adj'!D249/'Tor Emp Adj'!D$6)/('CAN LFS Emp'!D249/'CAN LFS Emp'!D$6),"n/a")</f>
        <v>1.6316988831626733</v>
      </c>
      <c r="E249" s="65">
        <f>IFERROR(('Tor Emp Adj'!E249/'Tor Emp Adj'!E$6)/('CAN LFS Emp'!E249/'CAN LFS Emp'!E$6),"n/a")</f>
        <v>1.7673545966923636</v>
      </c>
      <c r="F249" s="65">
        <f>IFERROR(('Tor Emp Adj'!F249/'Tor Emp Adj'!F$6)/('CAN LFS Emp'!F249/'CAN LFS Emp'!F$6),"n/a")</f>
        <v>2.0112482380859387</v>
      </c>
      <c r="G249" s="65">
        <f>IFERROR(('Tor Emp Adj'!G249/'Tor Emp Adj'!G$6)/('CAN LFS Emp'!G249/'CAN LFS Emp'!G$6),"n/a")</f>
        <v>1.7262552662425539</v>
      </c>
      <c r="H249" s="65">
        <f>IFERROR(('Tor Emp Adj'!H249/'Tor Emp Adj'!H$6)/('CAN LFS Emp'!H249/'CAN LFS Emp'!H$6),"n/a")</f>
        <v>1.6917925387308754</v>
      </c>
      <c r="I249" s="65">
        <f>IFERROR(('Tor Emp Adj'!I249/'Tor Emp Adj'!I$6)/('CAN LFS Emp'!I249/'CAN LFS Emp'!I$6),"n/a")</f>
        <v>1.8246544103910336</v>
      </c>
      <c r="J249" s="65">
        <f>IFERROR(('Tor Emp Adj'!J249/'Tor Emp Adj'!J$6)/('CAN LFS Emp'!J249/'CAN LFS Emp'!J$6),"n/a")</f>
        <v>1.8134129831832126</v>
      </c>
      <c r="K249" s="65">
        <f>IFERROR(('Tor Emp Adj'!K249/'Tor Emp Adj'!K$6)/('CAN LFS Emp'!K249/'CAN LFS Emp'!K$6),"n/a")</f>
        <v>1.7955598359268463</v>
      </c>
      <c r="L249" s="65">
        <f>IFERROR(('Tor Emp Adj'!L249/'Tor Emp Adj'!L$6)/('CAN LFS Emp'!L249/'CAN LFS Emp'!L$6),"n/a")</f>
        <v>2.5525135207167025</v>
      </c>
      <c r="M249" s="30">
        <f>IFERROR(('Tor Emp Adj'!M249/'Tor Emp Adj'!M$6)/('CAN LFS Emp'!M249/'CAN LFS Emp'!M$6),"n/a")</f>
        <v>2.7158706299978905</v>
      </c>
      <c r="N249" s="30">
        <f>IFERROR(('Tor Emp Adj'!N249/'Tor Emp Adj'!N$6)/('CAN LFS Emp'!N249/'CAN LFS Emp'!N$6),"n/a")</f>
        <v>2.6317231233662435</v>
      </c>
      <c r="O249" s="30">
        <f>IFERROR(('Tor Emp Adj'!O249/'Tor Emp Adj'!O$6)/('CAN LFS Emp'!O249/'CAN LFS Emp'!O$6),"n/a")</f>
        <v>2.9336510701965106</v>
      </c>
      <c r="P249" s="30">
        <f>IFERROR(('Tor Emp Adj'!P249/'Tor Emp Adj'!P$6)/('CAN LFS Emp'!P249/'CAN LFS Emp'!P$6),"n/a")</f>
        <v>2.7199574384378331</v>
      </c>
      <c r="Q249" s="30">
        <f>IFERROR(('Tor Emp Adj'!Q249/'Tor Emp Adj'!Q$6)/('CAN LFS Emp'!Q249/'CAN LFS Emp'!Q$6),"n/a")</f>
        <v>2.6690362362917939</v>
      </c>
      <c r="R249" s="30">
        <f>IFERROR(('Tor Emp Adj'!R249/'Tor Emp Adj'!R$6)/('CAN LFS Emp'!R249/'CAN LFS Emp'!R$6),"n/a")</f>
        <v>2.7596869456087112</v>
      </c>
      <c r="S249" s="30">
        <f>IFERROR(('Tor Emp Adj'!S249/'Tor Emp Adj'!S$6)/('CAN LFS Emp'!S249/'CAN LFS Emp'!S$6),"n/a")</f>
        <v>2.7694308105011847</v>
      </c>
      <c r="T249" s="30">
        <f>IFERROR(('Tor Emp Adj'!T249/'Tor Emp Adj'!T$6)/('CAN LFS Emp'!T249/'CAN LFS Emp'!T$6),"n/a")</f>
        <v>2.4234558362954481</v>
      </c>
      <c r="U249" s="30">
        <f>IFERROR(('Tor Emp Adj'!U249/'Tor Emp Adj'!U$6)/('CAN LFS Emp'!U249/'CAN LFS Emp'!U$6),"n/a")</f>
        <v>3.2172405339463315</v>
      </c>
      <c r="V249" s="30">
        <f>IFERROR(('Tor Emp Adj'!V249/'Tor Emp Adj'!V$6)/('CAN LFS Emp'!V249/'CAN LFS Emp'!V$6),"n/a")</f>
        <v>3.1947327860017927</v>
      </c>
      <c r="W249" s="30">
        <f>IFERROR(('Tor Emp Adj'!W249/'Tor Emp Adj'!W$6)/('CAN LFS Emp'!W249/'CAN LFS Emp'!W$6),"n/a")</f>
        <v>3.4179309412903121</v>
      </c>
      <c r="X249" s="30">
        <f>IFERROR(('Tor Emp Adj'!X249/'Tor Emp Adj'!X$6)/('CAN LFS Emp'!X249/'CAN LFS Emp'!X$6),"n/a")</f>
        <v>3.0165759815349071</v>
      </c>
      <c r="Y249" s="30">
        <f>IFERROR(('Tor Emp Adj'!Y249/'Tor Emp Adj'!Y$6)/('CAN LFS Emp'!Y249/'CAN LFS Emp'!Y$6),"n/a")</f>
        <v>2.7897887918403121</v>
      </c>
    </row>
    <row r="250" spans="1:25" x14ac:dyDescent="0.25">
      <c r="A250" t="s">
        <v>571</v>
      </c>
      <c r="B250" s="137" t="s">
        <v>204</v>
      </c>
      <c r="C250" s="133">
        <v>523</v>
      </c>
      <c r="D250" s="65">
        <f>IFERROR(('Tor Emp Adj'!D250/'Tor Emp Adj'!D$6)/('CAN LFS Emp'!D250/'CAN LFS Emp'!D$6),"n/a")</f>
        <v>2.6342971678391214</v>
      </c>
      <c r="E250" s="65">
        <f>IFERROR(('Tor Emp Adj'!E250/'Tor Emp Adj'!E$6)/('CAN LFS Emp'!E250/'CAN LFS Emp'!E$6),"n/a")</f>
        <v>2.8477182049477512</v>
      </c>
      <c r="F250" s="65">
        <f>IFERROR(('Tor Emp Adj'!F250/'Tor Emp Adj'!F$6)/('CAN LFS Emp'!F250/'CAN LFS Emp'!F$6),"n/a")</f>
        <v>2.4857665891829583</v>
      </c>
      <c r="G250" s="65">
        <f>IFERROR(('Tor Emp Adj'!G250/'Tor Emp Adj'!G$6)/('CAN LFS Emp'!G250/'CAN LFS Emp'!G$6),"n/a")</f>
        <v>2.616590859513217</v>
      </c>
      <c r="H250" s="65">
        <f>IFERROR(('Tor Emp Adj'!H250/'Tor Emp Adj'!H$6)/('CAN LFS Emp'!H250/'CAN LFS Emp'!H$6),"n/a")</f>
        <v>2.6036109649312857</v>
      </c>
      <c r="I250" s="65">
        <f>IFERROR(('Tor Emp Adj'!I250/'Tor Emp Adj'!I$6)/('CAN LFS Emp'!I250/'CAN LFS Emp'!I$6),"n/a")</f>
        <v>2.4996298160654042</v>
      </c>
      <c r="J250" s="65">
        <f>IFERROR(('Tor Emp Adj'!J250/'Tor Emp Adj'!J$6)/('CAN LFS Emp'!J250/'CAN LFS Emp'!J$6),"n/a")</f>
        <v>2.9112483373172582</v>
      </c>
      <c r="K250" s="65">
        <f>IFERROR(('Tor Emp Adj'!K250/'Tor Emp Adj'!K$6)/('CAN LFS Emp'!K250/'CAN LFS Emp'!K$6),"n/a")</f>
        <v>2.7442191210300777</v>
      </c>
      <c r="L250" s="65">
        <f>IFERROR(('Tor Emp Adj'!L250/'Tor Emp Adj'!L$6)/('CAN LFS Emp'!L250/'CAN LFS Emp'!L$6),"n/a")</f>
        <v>3.0583453136666887</v>
      </c>
      <c r="M250" s="30">
        <f>IFERROR(('Tor Emp Adj'!M250/'Tor Emp Adj'!M$6)/('CAN LFS Emp'!M250/'CAN LFS Emp'!M$6),"n/a")</f>
        <v>3.3886905671413947</v>
      </c>
      <c r="N250" s="30">
        <f>IFERROR(('Tor Emp Adj'!N250/'Tor Emp Adj'!N$6)/('CAN LFS Emp'!N250/'CAN LFS Emp'!N$6),"n/a")</f>
        <v>2.8160291541802764</v>
      </c>
      <c r="O250" s="30">
        <f>IFERROR(('Tor Emp Adj'!O250/'Tor Emp Adj'!O$6)/('CAN LFS Emp'!O250/'CAN LFS Emp'!O$6),"n/a")</f>
        <v>3.2032963300603767</v>
      </c>
      <c r="P250" s="30">
        <f>IFERROR(('Tor Emp Adj'!P250/'Tor Emp Adj'!P$6)/('CAN LFS Emp'!P250/'CAN LFS Emp'!P$6),"n/a")</f>
        <v>3.4212939682312888</v>
      </c>
      <c r="Q250" s="30">
        <f>IFERROR(('Tor Emp Adj'!Q250/'Tor Emp Adj'!Q$6)/('CAN LFS Emp'!Q250/'CAN LFS Emp'!Q$6),"n/a")</f>
        <v>2.529024625536612</v>
      </c>
      <c r="R250" s="30">
        <f>IFERROR(('Tor Emp Adj'!R250/'Tor Emp Adj'!R$6)/('CAN LFS Emp'!R250/'CAN LFS Emp'!R$6),"n/a")</f>
        <v>3.1233467596562403</v>
      </c>
      <c r="S250" s="30">
        <f>IFERROR(('Tor Emp Adj'!S250/'Tor Emp Adj'!S$6)/('CAN LFS Emp'!S250/'CAN LFS Emp'!S$6),"n/a")</f>
        <v>2.5165793946957011</v>
      </c>
      <c r="T250" s="30">
        <f>IFERROR(('Tor Emp Adj'!T250/'Tor Emp Adj'!T$6)/('CAN LFS Emp'!T250/'CAN LFS Emp'!T$6),"n/a")</f>
        <v>3.480024061343673</v>
      </c>
      <c r="U250" s="30">
        <f>IFERROR(('Tor Emp Adj'!U250/'Tor Emp Adj'!U$6)/('CAN LFS Emp'!U250/'CAN LFS Emp'!U$6),"n/a")</f>
        <v>3.5911921965501539</v>
      </c>
      <c r="V250" s="30">
        <f>IFERROR(('Tor Emp Adj'!V250/'Tor Emp Adj'!V$6)/('CAN LFS Emp'!V250/'CAN LFS Emp'!V$6),"n/a")</f>
        <v>3.0031238881064861</v>
      </c>
      <c r="W250" s="30">
        <f>IFERROR(('Tor Emp Adj'!W250/'Tor Emp Adj'!W$6)/('CAN LFS Emp'!W250/'CAN LFS Emp'!W$6),"n/a")</f>
        <v>3.2275759688284706</v>
      </c>
      <c r="X250" s="30">
        <f>IFERROR(('Tor Emp Adj'!X250/'Tor Emp Adj'!X$6)/('CAN LFS Emp'!X250/'CAN LFS Emp'!X$6),"n/a")</f>
        <v>2.8011630462924866</v>
      </c>
      <c r="Y250" s="30">
        <f>IFERROR(('Tor Emp Adj'!Y250/'Tor Emp Adj'!Y$6)/('CAN LFS Emp'!Y250/'CAN LFS Emp'!Y$6),"n/a")</f>
        <v>3.031828303461217</v>
      </c>
    </row>
    <row r="251" spans="1:25" x14ac:dyDescent="0.25">
      <c r="A251" t="s">
        <v>572</v>
      </c>
      <c r="B251" s="137">
        <f t="shared" si="4"/>
        <v>524</v>
      </c>
      <c r="C251" s="133">
        <v>524</v>
      </c>
      <c r="D251" s="65">
        <f>IFERROR(('Tor Emp Adj'!D251/'Tor Emp Adj'!D$6)/('CAN LFS Emp'!D251/'CAN LFS Emp'!D$6),"n/a")</f>
        <v>1.5309372405570494</v>
      </c>
      <c r="E251" s="65">
        <f>IFERROR(('Tor Emp Adj'!E251/'Tor Emp Adj'!E$6)/('CAN LFS Emp'!E251/'CAN LFS Emp'!E$6),"n/a")</f>
        <v>1.6276165212872902</v>
      </c>
      <c r="F251" s="65">
        <f>IFERROR(('Tor Emp Adj'!F251/'Tor Emp Adj'!F$6)/('CAN LFS Emp'!F251/'CAN LFS Emp'!F$6),"n/a")</f>
        <v>1.2739305633644933</v>
      </c>
      <c r="G251" s="65">
        <f>IFERROR(('Tor Emp Adj'!G251/'Tor Emp Adj'!G$6)/('CAN LFS Emp'!G251/'CAN LFS Emp'!G$6),"n/a")</f>
        <v>1.3863848461028998</v>
      </c>
      <c r="H251" s="65">
        <f>IFERROR(('Tor Emp Adj'!H251/'Tor Emp Adj'!H$6)/('CAN LFS Emp'!H251/'CAN LFS Emp'!H$6),"n/a")</f>
        <v>1.2292773221186506</v>
      </c>
      <c r="I251" s="65">
        <f>IFERROR(('Tor Emp Adj'!I251/'Tor Emp Adj'!I$6)/('CAN LFS Emp'!I251/'CAN LFS Emp'!I$6),"n/a")</f>
        <v>1.3473964984002387</v>
      </c>
      <c r="J251" s="65">
        <f>IFERROR(('Tor Emp Adj'!J251/'Tor Emp Adj'!J$6)/('CAN LFS Emp'!J251/'CAN LFS Emp'!J$6),"n/a")</f>
        <v>1.0479769761450568</v>
      </c>
      <c r="K251" s="65">
        <f>IFERROR(('Tor Emp Adj'!K251/'Tor Emp Adj'!K$6)/('CAN LFS Emp'!K251/'CAN LFS Emp'!K$6),"n/a")</f>
        <v>1.1972058823000038</v>
      </c>
      <c r="L251" s="65">
        <f>IFERROR(('Tor Emp Adj'!L251/'Tor Emp Adj'!L$6)/('CAN LFS Emp'!L251/'CAN LFS Emp'!L$6),"n/a")</f>
        <v>1.8975097666204184</v>
      </c>
      <c r="M251" s="30">
        <f>IFERROR(('Tor Emp Adj'!M251/'Tor Emp Adj'!M$6)/('CAN LFS Emp'!M251/'CAN LFS Emp'!M$6),"n/a")</f>
        <v>1.7901114205220607</v>
      </c>
      <c r="N251" s="30">
        <f>IFERROR(('Tor Emp Adj'!N251/'Tor Emp Adj'!N$6)/('CAN LFS Emp'!N251/'CAN LFS Emp'!N$6),"n/a")</f>
        <v>1.5679496827962678</v>
      </c>
      <c r="O251" s="30">
        <f>IFERROR(('Tor Emp Adj'!O251/'Tor Emp Adj'!O$6)/('CAN LFS Emp'!O251/'CAN LFS Emp'!O$6),"n/a")</f>
        <v>1.7535849000414752</v>
      </c>
      <c r="P251" s="30">
        <f>IFERROR(('Tor Emp Adj'!P251/'Tor Emp Adj'!P$6)/('CAN LFS Emp'!P251/'CAN LFS Emp'!P$6),"n/a")</f>
        <v>1.9348697760953022</v>
      </c>
      <c r="Q251" s="30">
        <f>IFERROR(('Tor Emp Adj'!Q251/'Tor Emp Adj'!Q$6)/('CAN LFS Emp'!Q251/'CAN LFS Emp'!Q$6),"n/a")</f>
        <v>1.5355417360054842</v>
      </c>
      <c r="R251" s="30">
        <f>IFERROR(('Tor Emp Adj'!R251/'Tor Emp Adj'!R$6)/('CAN LFS Emp'!R251/'CAN LFS Emp'!R$6),"n/a")</f>
        <v>1.4847774060769099</v>
      </c>
      <c r="S251" s="30">
        <f>IFERROR(('Tor Emp Adj'!S251/'Tor Emp Adj'!S$6)/('CAN LFS Emp'!S251/'CAN LFS Emp'!S$6),"n/a")</f>
        <v>1.5737772712568008</v>
      </c>
      <c r="T251" s="30">
        <f>IFERROR(('Tor Emp Adj'!T251/'Tor Emp Adj'!T$6)/('CAN LFS Emp'!T251/'CAN LFS Emp'!T$6),"n/a")</f>
        <v>1.4313411896003327</v>
      </c>
      <c r="U251" s="30">
        <f>IFERROR(('Tor Emp Adj'!U251/'Tor Emp Adj'!U$6)/('CAN LFS Emp'!U251/'CAN LFS Emp'!U$6),"n/a")</f>
        <v>1.4403175574903329</v>
      </c>
      <c r="V251" s="30">
        <f>IFERROR(('Tor Emp Adj'!V251/'Tor Emp Adj'!V$6)/('CAN LFS Emp'!V251/'CAN LFS Emp'!V$6),"n/a")</f>
        <v>1.3868078558717123</v>
      </c>
      <c r="W251" s="30">
        <f>IFERROR(('Tor Emp Adj'!W251/'Tor Emp Adj'!W$6)/('CAN LFS Emp'!W251/'CAN LFS Emp'!W$6),"n/a")</f>
        <v>1.4971502497857647</v>
      </c>
      <c r="X251" s="30">
        <f>IFERROR(('Tor Emp Adj'!X251/'Tor Emp Adj'!X$6)/('CAN LFS Emp'!X251/'CAN LFS Emp'!X$6),"n/a")</f>
        <v>1.4123567296535846</v>
      </c>
      <c r="Y251" s="30">
        <f>IFERROR(('Tor Emp Adj'!Y251/'Tor Emp Adj'!Y$6)/('CAN LFS Emp'!Y251/'CAN LFS Emp'!Y$6),"n/a")</f>
        <v>1.2623460326819613</v>
      </c>
    </row>
    <row r="252" spans="1:25" x14ac:dyDescent="0.25">
      <c r="A252" t="s">
        <v>573</v>
      </c>
      <c r="B252" s="137">
        <f t="shared" si="4"/>
        <v>5241</v>
      </c>
      <c r="C252" s="133">
        <v>5241</v>
      </c>
      <c r="D252" s="65">
        <f>IFERROR(('Tor Emp Adj'!D252/'Tor Emp Adj'!D$6)/('CAN LFS Emp'!D252/'CAN LFS Emp'!D$6),"n/a")</f>
        <v>1.7593103814709492</v>
      </c>
      <c r="E252" s="65">
        <f>IFERROR(('Tor Emp Adj'!E252/'Tor Emp Adj'!E$6)/('CAN LFS Emp'!E252/'CAN LFS Emp'!E$6),"n/a")</f>
        <v>1.7425451079913055</v>
      </c>
      <c r="F252" s="65">
        <f>IFERROR(('Tor Emp Adj'!F252/'Tor Emp Adj'!F$6)/('CAN LFS Emp'!F252/'CAN LFS Emp'!F$6),"n/a")</f>
        <v>1.4876400106013672</v>
      </c>
      <c r="G252" s="65">
        <f>IFERROR(('Tor Emp Adj'!G252/'Tor Emp Adj'!G$6)/('CAN LFS Emp'!G252/'CAN LFS Emp'!G$6),"n/a")</f>
        <v>1.6056652918725602</v>
      </c>
      <c r="H252" s="65">
        <f>IFERROR(('Tor Emp Adj'!H252/'Tor Emp Adj'!H$6)/('CAN LFS Emp'!H252/'CAN LFS Emp'!H$6),"n/a")</f>
        <v>1.343873647146008</v>
      </c>
      <c r="I252" s="65">
        <f>IFERROR(('Tor Emp Adj'!I252/'Tor Emp Adj'!I$6)/('CAN LFS Emp'!I252/'CAN LFS Emp'!I$6),"n/a")</f>
        <v>1.4703529903603376</v>
      </c>
      <c r="J252" s="65">
        <f>IFERROR(('Tor Emp Adj'!J252/'Tor Emp Adj'!J$6)/('CAN LFS Emp'!J252/'CAN LFS Emp'!J$6),"n/a")</f>
        <v>1.18421506921241</v>
      </c>
      <c r="K252" s="65">
        <f>IFERROR(('Tor Emp Adj'!K252/'Tor Emp Adj'!K$6)/('CAN LFS Emp'!K252/'CAN LFS Emp'!K$6),"n/a")</f>
        <v>1.30664627267846</v>
      </c>
      <c r="L252" s="65">
        <f>IFERROR(('Tor Emp Adj'!L252/'Tor Emp Adj'!L$6)/('CAN LFS Emp'!L252/'CAN LFS Emp'!L$6),"n/a")</f>
        <v>1.855876904456552</v>
      </c>
      <c r="M252" s="30">
        <f>IFERROR(('Tor Emp Adj'!M252/'Tor Emp Adj'!M$6)/('CAN LFS Emp'!M252/'CAN LFS Emp'!M$6),"n/a")</f>
        <v>1.7224822165763662</v>
      </c>
      <c r="N252" s="30">
        <f>IFERROR(('Tor Emp Adj'!N252/'Tor Emp Adj'!N$6)/('CAN LFS Emp'!N252/'CAN LFS Emp'!N$6),"n/a")</f>
        <v>1.6791660864519069</v>
      </c>
      <c r="O252" s="30">
        <f>IFERROR(('Tor Emp Adj'!O252/'Tor Emp Adj'!O$6)/('CAN LFS Emp'!O252/'CAN LFS Emp'!O$6),"n/a")</f>
        <v>1.9887306509408342</v>
      </c>
      <c r="P252" s="30">
        <f>IFERROR(('Tor Emp Adj'!P252/'Tor Emp Adj'!P$6)/('CAN LFS Emp'!P252/'CAN LFS Emp'!P$6),"n/a")</f>
        <v>2.0235989593114643</v>
      </c>
      <c r="Q252" s="30">
        <f>IFERROR(('Tor Emp Adj'!Q252/'Tor Emp Adj'!Q$6)/('CAN LFS Emp'!Q252/'CAN LFS Emp'!Q$6),"n/a")</f>
        <v>1.6491631172883534</v>
      </c>
      <c r="R252" s="30">
        <f>IFERROR(('Tor Emp Adj'!R252/'Tor Emp Adj'!R$6)/('CAN LFS Emp'!R252/'CAN LFS Emp'!R$6),"n/a")</f>
        <v>1.6157737165254014</v>
      </c>
      <c r="S252" s="30">
        <f>IFERROR(('Tor Emp Adj'!S252/'Tor Emp Adj'!S$6)/('CAN LFS Emp'!S252/'CAN LFS Emp'!S$6),"n/a")</f>
        <v>1.6357001055678204</v>
      </c>
      <c r="T252" s="30">
        <f>IFERROR(('Tor Emp Adj'!T252/'Tor Emp Adj'!T$6)/('CAN LFS Emp'!T252/'CAN LFS Emp'!T$6),"n/a")</f>
        <v>1.612009788063723</v>
      </c>
      <c r="U252" s="30">
        <f>IFERROR(('Tor Emp Adj'!U252/'Tor Emp Adj'!U$6)/('CAN LFS Emp'!U252/'CAN LFS Emp'!U$6),"n/a")</f>
        <v>1.5894667550177759</v>
      </c>
      <c r="V252" s="30">
        <f>IFERROR(('Tor Emp Adj'!V252/'Tor Emp Adj'!V$6)/('CAN LFS Emp'!V252/'CAN LFS Emp'!V$6),"n/a")</f>
        <v>1.6830128989798354</v>
      </c>
      <c r="W252" s="30">
        <f>IFERROR(('Tor Emp Adj'!W252/'Tor Emp Adj'!W$6)/('CAN LFS Emp'!W252/'CAN LFS Emp'!W$6),"n/a")</f>
        <v>1.6465276484012488</v>
      </c>
      <c r="X252" s="30">
        <f>IFERROR(('Tor Emp Adj'!X252/'Tor Emp Adj'!X$6)/('CAN LFS Emp'!X252/'CAN LFS Emp'!X$6),"n/a")</f>
        <v>1.6235744598294295</v>
      </c>
      <c r="Y252" s="30">
        <f>IFERROR(('Tor Emp Adj'!Y252/'Tor Emp Adj'!Y$6)/('CAN LFS Emp'!Y252/'CAN LFS Emp'!Y$6),"n/a")</f>
        <v>1.5677018270232168</v>
      </c>
    </row>
    <row r="253" spans="1:25" x14ac:dyDescent="0.25">
      <c r="A253" t="s">
        <v>574</v>
      </c>
      <c r="B253" s="137">
        <f t="shared" si="4"/>
        <v>5242</v>
      </c>
      <c r="C253" s="133">
        <v>5242</v>
      </c>
      <c r="D253" s="65">
        <f>IFERROR(('Tor Emp Adj'!D253/'Tor Emp Adj'!D$6)/('CAN LFS Emp'!D253/'CAN LFS Emp'!D$6),"n/a")</f>
        <v>0.67446207384650136</v>
      </c>
      <c r="E253" s="65">
        <f>IFERROR(('Tor Emp Adj'!E253/'Tor Emp Adj'!E$6)/('CAN LFS Emp'!E253/'CAN LFS Emp'!E$6),"n/a")</f>
        <v>1.1731887238461867</v>
      </c>
      <c r="F253" s="65">
        <f>IFERROR(('Tor Emp Adj'!F253/'Tor Emp Adj'!F$6)/('CAN LFS Emp'!F253/'CAN LFS Emp'!F$6),"n/a")</f>
        <v>0.90609037726348562</v>
      </c>
      <c r="G253" s="65">
        <f>IFERROR(('Tor Emp Adj'!G253/'Tor Emp Adj'!G$6)/('CAN LFS Emp'!G253/'CAN LFS Emp'!G$6),"n/a")</f>
        <v>0.91251105850374326</v>
      </c>
      <c r="H253" s="65">
        <f>IFERROR(('Tor Emp Adj'!H253/'Tor Emp Adj'!H$6)/('CAN LFS Emp'!H253/'CAN LFS Emp'!H$6),"n/a")</f>
        <v>0.94763756841678715</v>
      </c>
      <c r="I253" s="65">
        <f>IFERROR(('Tor Emp Adj'!I253/'Tor Emp Adj'!I$6)/('CAN LFS Emp'!I253/'CAN LFS Emp'!I$6),"n/a")</f>
        <v>1.0529840093180021</v>
      </c>
      <c r="J253" s="65">
        <f>IFERROR(('Tor Emp Adj'!J253/'Tor Emp Adj'!J$6)/('CAN LFS Emp'!J253/'CAN LFS Emp'!J$6),"n/a")</f>
        <v>0.76220875979379321</v>
      </c>
      <c r="K253" s="65">
        <f>IFERROR(('Tor Emp Adj'!K253/'Tor Emp Adj'!K$6)/('CAN LFS Emp'!K253/'CAN LFS Emp'!K$6),"n/a")</f>
        <v>0.94169521051098215</v>
      </c>
      <c r="L253" s="65">
        <f>IFERROR(('Tor Emp Adj'!L253/'Tor Emp Adj'!L$6)/('CAN LFS Emp'!L253/'CAN LFS Emp'!L$6),"n/a")</f>
        <v>1.9371664169348655</v>
      </c>
      <c r="M253" s="30">
        <f>IFERROR(('Tor Emp Adj'!M253/'Tor Emp Adj'!M$6)/('CAN LFS Emp'!M253/'CAN LFS Emp'!M$6),"n/a")</f>
        <v>1.8568782204743828</v>
      </c>
      <c r="N253" s="30">
        <f>IFERROR(('Tor Emp Adj'!N253/'Tor Emp Adj'!N$6)/('CAN LFS Emp'!N253/'CAN LFS Emp'!N$6),"n/a")</f>
        <v>1.3903527676604079</v>
      </c>
      <c r="O253" s="30">
        <f>IFERROR(('Tor Emp Adj'!O253/'Tor Emp Adj'!O$6)/('CAN LFS Emp'!O253/'CAN LFS Emp'!O$6),"n/a")</f>
        <v>1.3778117321336165</v>
      </c>
      <c r="P253" s="30">
        <f>IFERROR(('Tor Emp Adj'!P253/'Tor Emp Adj'!P$6)/('CAN LFS Emp'!P253/'CAN LFS Emp'!P$6),"n/a")</f>
        <v>1.7968078953208264</v>
      </c>
      <c r="Q253" s="30">
        <f>IFERROR(('Tor Emp Adj'!Q253/'Tor Emp Adj'!Q$6)/('CAN LFS Emp'!Q253/'CAN LFS Emp'!Q$6),"n/a")</f>
        <v>1.3516140143057271</v>
      </c>
      <c r="R253" s="30">
        <f>IFERROR(('Tor Emp Adj'!R253/'Tor Emp Adj'!R$6)/('CAN LFS Emp'!R253/'CAN LFS Emp'!R$6),"n/a")</f>
        <v>1.2899169063061762</v>
      </c>
      <c r="S253" s="30">
        <f>IFERROR(('Tor Emp Adj'!S253/'Tor Emp Adj'!S$6)/('CAN LFS Emp'!S253/'CAN LFS Emp'!S$6),"n/a")</f>
        <v>1.4839751139890205</v>
      </c>
      <c r="T253" s="30">
        <f>IFERROR(('Tor Emp Adj'!T253/'Tor Emp Adj'!T$6)/('CAN LFS Emp'!T253/'CAN LFS Emp'!T$6),"n/a")</f>
        <v>1.1745934862383327</v>
      </c>
      <c r="U253" s="30">
        <f>IFERROR(('Tor Emp Adj'!U253/'Tor Emp Adj'!U$6)/('CAN LFS Emp'!U253/'CAN LFS Emp'!U$6),"n/a")</f>
        <v>1.2257098344448765</v>
      </c>
      <c r="V253" s="30">
        <f>IFERROR(('Tor Emp Adj'!V253/'Tor Emp Adj'!V$6)/('CAN LFS Emp'!V253/'CAN LFS Emp'!V$6),"n/a")</f>
        <v>0.98994141978991512</v>
      </c>
      <c r="W253" s="30">
        <f>IFERROR(('Tor Emp Adj'!W253/'Tor Emp Adj'!W$6)/('CAN LFS Emp'!W253/'CAN LFS Emp'!W$6),"n/a")</f>
        <v>1.2995745086650623</v>
      </c>
      <c r="X253" s="30">
        <f>IFERROR(('Tor Emp Adj'!X253/'Tor Emp Adj'!X$6)/('CAN LFS Emp'!X253/'CAN LFS Emp'!X$6),"n/a")</f>
        <v>1.1294864771103339</v>
      </c>
      <c r="Y253" s="30">
        <f>IFERROR(('Tor Emp Adj'!Y253/'Tor Emp Adj'!Y$6)/('CAN LFS Emp'!Y253/'CAN LFS Emp'!Y$6),"n/a")</f>
        <v>0.85503264942000401</v>
      </c>
    </row>
    <row r="254" spans="1:25" x14ac:dyDescent="0.25">
      <c r="A254" t="s">
        <v>575</v>
      </c>
      <c r="B254" s="137" t="s">
        <v>204</v>
      </c>
      <c r="C254" s="133">
        <v>526</v>
      </c>
      <c r="D254" s="65" t="str">
        <f>IFERROR(('Tor Emp Adj'!D254/'Tor Emp Adj'!D$6)/('CAN LFS Emp'!D254/'CAN LFS Emp'!D$6),"n/a")</f>
        <v>n/a</v>
      </c>
      <c r="E254" s="65" t="str">
        <f>IFERROR(('Tor Emp Adj'!E254/'Tor Emp Adj'!E$6)/('CAN LFS Emp'!E254/'CAN LFS Emp'!E$6),"n/a")</f>
        <v>n/a</v>
      </c>
      <c r="F254" s="65" t="str">
        <f>IFERROR(('Tor Emp Adj'!F254/'Tor Emp Adj'!F$6)/('CAN LFS Emp'!F254/'CAN LFS Emp'!F$6),"n/a")</f>
        <v>n/a</v>
      </c>
      <c r="G254" s="65" t="str">
        <f>IFERROR(('Tor Emp Adj'!G254/'Tor Emp Adj'!G$6)/('CAN LFS Emp'!G254/'CAN LFS Emp'!G$6),"n/a")</f>
        <v>n/a</v>
      </c>
      <c r="H254" s="65" t="str">
        <f>IFERROR(('Tor Emp Adj'!H254/'Tor Emp Adj'!H$6)/('CAN LFS Emp'!H254/'CAN LFS Emp'!H$6),"n/a")</f>
        <v>n/a</v>
      </c>
      <c r="I254" s="65" t="str">
        <f>IFERROR(('Tor Emp Adj'!I254/'Tor Emp Adj'!I$6)/('CAN LFS Emp'!I254/'CAN LFS Emp'!I$6),"n/a")</f>
        <v>n/a</v>
      </c>
      <c r="J254" s="65" t="str">
        <f>IFERROR(('Tor Emp Adj'!J254/'Tor Emp Adj'!J$6)/('CAN LFS Emp'!J254/'CAN LFS Emp'!J$6),"n/a")</f>
        <v>n/a</v>
      </c>
      <c r="K254" s="65" t="str">
        <f>IFERROR(('Tor Emp Adj'!K254/'Tor Emp Adj'!K$6)/('CAN LFS Emp'!K254/'CAN LFS Emp'!K$6),"n/a")</f>
        <v>n/a</v>
      </c>
      <c r="L254" s="65">
        <f>IFERROR(('Tor Emp Adj'!L254/'Tor Emp Adj'!L$6)/('CAN LFS Emp'!L254/'CAN LFS Emp'!L$6),"n/a")</f>
        <v>0</v>
      </c>
      <c r="M254" s="30">
        <f>IFERROR(('Tor Emp Adj'!M254/'Tor Emp Adj'!M$6)/('CAN LFS Emp'!M254/'CAN LFS Emp'!M$6),"n/a")</f>
        <v>0</v>
      </c>
      <c r="N254" s="30">
        <f>IFERROR(('Tor Emp Adj'!N254/'Tor Emp Adj'!N$6)/('CAN LFS Emp'!N254/'CAN LFS Emp'!N$6),"n/a")</f>
        <v>0</v>
      </c>
      <c r="O254" s="30" t="str">
        <f>IFERROR(('Tor Emp Adj'!O254/'Tor Emp Adj'!O$6)/('CAN LFS Emp'!O254/'CAN LFS Emp'!O$6),"n/a")</f>
        <v>n/a</v>
      </c>
      <c r="P254" s="30">
        <f>IFERROR(('Tor Emp Adj'!P254/'Tor Emp Adj'!P$6)/('CAN LFS Emp'!P254/'CAN LFS Emp'!P$6),"n/a")</f>
        <v>6.3793833875553112</v>
      </c>
      <c r="Q254" s="30">
        <f>IFERROR(('Tor Emp Adj'!Q254/'Tor Emp Adj'!Q$6)/('CAN LFS Emp'!Q254/'CAN LFS Emp'!Q$6),"n/a")</f>
        <v>7.7697084574152413</v>
      </c>
      <c r="R254" s="30">
        <f>IFERROR(('Tor Emp Adj'!R254/'Tor Emp Adj'!R$6)/('CAN LFS Emp'!R254/'CAN LFS Emp'!R$6),"n/a")</f>
        <v>5.9508104811588236</v>
      </c>
      <c r="S254" s="30">
        <f>IFERROR(('Tor Emp Adj'!S254/'Tor Emp Adj'!S$6)/('CAN LFS Emp'!S254/'CAN LFS Emp'!S$6),"n/a")</f>
        <v>0</v>
      </c>
      <c r="T254" s="30">
        <f>IFERROR(('Tor Emp Adj'!T254/'Tor Emp Adj'!T$6)/('CAN LFS Emp'!T254/'CAN LFS Emp'!T$6),"n/a")</f>
        <v>7.1325916174794655</v>
      </c>
      <c r="U254" s="30">
        <f>IFERROR(('Tor Emp Adj'!U254/'Tor Emp Adj'!U$6)/('CAN LFS Emp'!U254/'CAN LFS Emp'!U$6),"n/a")</f>
        <v>5.263471722170463</v>
      </c>
      <c r="V254" s="30">
        <f>IFERROR(('Tor Emp Adj'!V254/'Tor Emp Adj'!V$6)/('CAN LFS Emp'!V254/'CAN LFS Emp'!V$6),"n/a")</f>
        <v>0</v>
      </c>
      <c r="W254" s="30">
        <f>IFERROR(('Tor Emp Adj'!W254/'Tor Emp Adj'!W$6)/('CAN LFS Emp'!W254/'CAN LFS Emp'!W$6),"n/a")</f>
        <v>7.1024286139616306</v>
      </c>
      <c r="X254" s="30">
        <f>IFERROR(('Tor Emp Adj'!X254/'Tor Emp Adj'!X$6)/('CAN LFS Emp'!X254/'CAN LFS Emp'!X$6),"n/a")</f>
        <v>0</v>
      </c>
      <c r="Y254" s="30">
        <f>IFERROR(('Tor Emp Adj'!Y254/'Tor Emp Adj'!Y$6)/('CAN LFS Emp'!Y254/'CAN LFS Emp'!Y$6),"n/a")</f>
        <v>0</v>
      </c>
    </row>
    <row r="255" spans="1:25" x14ac:dyDescent="0.25">
      <c r="A255" s="106" t="s">
        <v>492</v>
      </c>
      <c r="B255" s="129"/>
      <c r="C255" s="130"/>
      <c r="D255" s="141"/>
      <c r="E255" s="141"/>
      <c r="F255" s="141"/>
      <c r="G255" s="141"/>
      <c r="H255" s="141"/>
      <c r="I255" s="141"/>
      <c r="J255" s="141"/>
      <c r="K255" s="141"/>
      <c r="L255" s="141"/>
      <c r="M255" s="135"/>
      <c r="N255" s="135"/>
      <c r="O255" s="135"/>
      <c r="P255" s="135"/>
      <c r="Q255" s="135"/>
      <c r="R255" s="135"/>
      <c r="S255" s="135"/>
      <c r="T255" s="135"/>
      <c r="U255" s="135"/>
      <c r="V255" s="135"/>
      <c r="W255" s="135"/>
      <c r="X255" s="135"/>
      <c r="Y255" s="135"/>
    </row>
    <row r="256" spans="1:25" x14ac:dyDescent="0.25">
      <c r="A256" t="s">
        <v>576</v>
      </c>
      <c r="B256" s="132">
        <f t="shared" ref="B256:B257" si="5">VALUE(LEFT(C256,4))</f>
        <v>311</v>
      </c>
      <c r="C256" s="133">
        <v>311</v>
      </c>
      <c r="D256" s="65">
        <f>IFERROR(('Tor Emp Adj'!D256/'Tor Emp Adj'!D$6)/('CAN LFS Emp'!D256/'CAN LFS Emp'!D$6),"n/a")</f>
        <v>0.92702111956699673</v>
      </c>
      <c r="E256" s="65">
        <f>IFERROR(('Tor Emp Adj'!E256/'Tor Emp Adj'!E$6)/('CAN LFS Emp'!E256/'CAN LFS Emp'!E$6),"n/a")</f>
        <v>1.0616783664418354</v>
      </c>
      <c r="F256" s="65">
        <f>IFERROR(('Tor Emp Adj'!F256/'Tor Emp Adj'!F$6)/('CAN LFS Emp'!F256/'CAN LFS Emp'!F$6),"n/a")</f>
        <v>0.89344111452074304</v>
      </c>
      <c r="G256" s="65">
        <f>IFERROR(('Tor Emp Adj'!G256/'Tor Emp Adj'!G$6)/('CAN LFS Emp'!G256/'CAN LFS Emp'!G$6),"n/a")</f>
        <v>0.98699486074262921</v>
      </c>
      <c r="H256" s="65">
        <f>IFERROR(('Tor Emp Adj'!H256/'Tor Emp Adj'!H$6)/('CAN LFS Emp'!H256/'CAN LFS Emp'!H$6),"n/a")</f>
        <v>1.099034899508776</v>
      </c>
      <c r="I256" s="65">
        <f>IFERROR(('Tor Emp Adj'!I256/'Tor Emp Adj'!I$6)/('CAN LFS Emp'!I256/'CAN LFS Emp'!I$6),"n/a")</f>
        <v>1.0925000977553683</v>
      </c>
      <c r="J256" s="65">
        <f>IFERROR(('Tor Emp Adj'!J256/'Tor Emp Adj'!J$6)/('CAN LFS Emp'!J256/'CAN LFS Emp'!J$6),"n/a")</f>
        <v>0.92190216551831439</v>
      </c>
      <c r="K256" s="65">
        <f>IFERROR(('Tor Emp Adj'!K256/'Tor Emp Adj'!K$6)/('CAN LFS Emp'!K256/'CAN LFS Emp'!K$6),"n/a")</f>
        <v>1.0353327885024881</v>
      </c>
      <c r="L256" s="65">
        <f>IFERROR(('Tor Emp Adj'!L256/'Tor Emp Adj'!L$6)/('CAN LFS Emp'!L256/'CAN LFS Emp'!L$6),"n/a")</f>
        <v>1.3208508169884021</v>
      </c>
      <c r="M256" s="30">
        <f>IFERROR(('Tor Emp Adj'!M256/'Tor Emp Adj'!M$6)/('CAN LFS Emp'!M256/'CAN LFS Emp'!M$6),"n/a")</f>
        <v>1.2502991074233838</v>
      </c>
      <c r="N256" s="30">
        <f>IFERROR(('Tor Emp Adj'!N256/'Tor Emp Adj'!N$6)/('CAN LFS Emp'!N256/'CAN LFS Emp'!N$6),"n/a")</f>
        <v>1.0596462228052637</v>
      </c>
      <c r="O256" s="30">
        <f>IFERROR(('Tor Emp Adj'!O256/'Tor Emp Adj'!O$6)/('CAN LFS Emp'!O256/'CAN LFS Emp'!O$6),"n/a")</f>
        <v>1.3611876146270105</v>
      </c>
      <c r="P256" s="30">
        <f>IFERROR(('Tor Emp Adj'!P256/'Tor Emp Adj'!P$6)/('CAN LFS Emp'!P256/'CAN LFS Emp'!P$6),"n/a")</f>
        <v>1.1001369084748556</v>
      </c>
      <c r="Q256" s="30">
        <f>IFERROR(('Tor Emp Adj'!Q256/'Tor Emp Adj'!Q$6)/('CAN LFS Emp'!Q256/'CAN LFS Emp'!Q$6),"n/a")</f>
        <v>0.94564957715703202</v>
      </c>
      <c r="R256" s="30">
        <f>IFERROR(('Tor Emp Adj'!R256/'Tor Emp Adj'!R$6)/('CAN LFS Emp'!R256/'CAN LFS Emp'!R$6),"n/a")</f>
        <v>0.98962767041725974</v>
      </c>
      <c r="S256" s="30">
        <f>IFERROR(('Tor Emp Adj'!S256/'Tor Emp Adj'!S$6)/('CAN LFS Emp'!S256/'CAN LFS Emp'!S$6),"n/a")</f>
        <v>1.3075096474057137</v>
      </c>
      <c r="T256" s="30">
        <f>IFERROR(('Tor Emp Adj'!T256/'Tor Emp Adj'!T$6)/('CAN LFS Emp'!T256/'CAN LFS Emp'!T$6),"n/a")</f>
        <v>1.0726566102706991</v>
      </c>
      <c r="U256" s="30">
        <f>IFERROR(('Tor Emp Adj'!U256/'Tor Emp Adj'!U$6)/('CAN LFS Emp'!U256/'CAN LFS Emp'!U$6),"n/a")</f>
        <v>1.2431721432775147</v>
      </c>
      <c r="V256" s="30">
        <f>IFERROR(('Tor Emp Adj'!V256/'Tor Emp Adj'!V$6)/('CAN LFS Emp'!V256/'CAN LFS Emp'!V$6),"n/a")</f>
        <v>1.135342280521493</v>
      </c>
      <c r="W256" s="30">
        <f>IFERROR(('Tor Emp Adj'!W256/'Tor Emp Adj'!W$6)/('CAN LFS Emp'!W256/'CAN LFS Emp'!W$6),"n/a")</f>
        <v>1.1026147116417762</v>
      </c>
      <c r="X256" s="30">
        <f>IFERROR(('Tor Emp Adj'!X256/'Tor Emp Adj'!X$6)/('CAN LFS Emp'!X256/'CAN LFS Emp'!X$6),"n/a")</f>
        <v>0.71880443053015897</v>
      </c>
      <c r="Y256" s="30">
        <f>IFERROR(('Tor Emp Adj'!Y256/'Tor Emp Adj'!Y$6)/('CAN LFS Emp'!Y256/'CAN LFS Emp'!Y$6),"n/a")</f>
        <v>0.84078074166343297</v>
      </c>
    </row>
    <row r="257" spans="1:25" x14ac:dyDescent="0.25">
      <c r="A257" t="s">
        <v>577</v>
      </c>
      <c r="B257" s="132">
        <f t="shared" si="5"/>
        <v>3121</v>
      </c>
      <c r="C257" s="133">
        <v>3121</v>
      </c>
      <c r="D257" s="65">
        <f>IFERROR(('Tor Emp Adj'!D257/'Tor Emp Adj'!D$6)/('CAN LFS Emp'!D257/'CAN LFS Emp'!D$6),"n/a")</f>
        <v>0.97740048286846559</v>
      </c>
      <c r="E257" s="65">
        <f>IFERROR(('Tor Emp Adj'!E257/'Tor Emp Adj'!E$6)/('CAN LFS Emp'!E257/'CAN LFS Emp'!E$6),"n/a")</f>
        <v>1.6517580179183657</v>
      </c>
      <c r="F257" s="65">
        <f>IFERROR(('Tor Emp Adj'!F257/'Tor Emp Adj'!F$6)/('CAN LFS Emp'!F257/'CAN LFS Emp'!F$6),"n/a")</f>
        <v>1.240960756348265</v>
      </c>
      <c r="G257" s="65">
        <f>IFERROR(('Tor Emp Adj'!G257/'Tor Emp Adj'!G$6)/('CAN LFS Emp'!G257/'CAN LFS Emp'!G$6),"n/a")</f>
        <v>0.95188807780786699</v>
      </c>
      <c r="H257" s="65">
        <f>IFERROR(('Tor Emp Adj'!H257/'Tor Emp Adj'!H$6)/('CAN LFS Emp'!H257/'CAN LFS Emp'!H$6),"n/a")</f>
        <v>0.97868458629431498</v>
      </c>
      <c r="I257" s="65">
        <f>IFERROR(('Tor Emp Adj'!I257/'Tor Emp Adj'!I$6)/('CAN LFS Emp'!I257/'CAN LFS Emp'!I$6),"n/a")</f>
        <v>0.7098203275607905</v>
      </c>
      <c r="J257" s="65">
        <f>IFERROR(('Tor Emp Adj'!J257/'Tor Emp Adj'!J$6)/('CAN LFS Emp'!J257/'CAN LFS Emp'!J$6),"n/a")</f>
        <v>1.2790520211939909</v>
      </c>
      <c r="K257" s="65">
        <f>IFERROR(('Tor Emp Adj'!K257/'Tor Emp Adj'!K$6)/('CAN LFS Emp'!K257/'CAN LFS Emp'!K$6),"n/a")</f>
        <v>0</v>
      </c>
      <c r="L257" s="65">
        <f>IFERROR(('Tor Emp Adj'!L257/'Tor Emp Adj'!L$6)/('CAN LFS Emp'!L257/'CAN LFS Emp'!L$6),"n/a")</f>
        <v>1.6421280337299564</v>
      </c>
      <c r="M257" s="30">
        <f>IFERROR(('Tor Emp Adj'!M257/'Tor Emp Adj'!M$6)/('CAN LFS Emp'!M257/'CAN LFS Emp'!M$6),"n/a")</f>
        <v>1.246242696012362</v>
      </c>
      <c r="N257" s="30">
        <f>IFERROR(('Tor Emp Adj'!N257/'Tor Emp Adj'!N$6)/('CAN LFS Emp'!N257/'CAN LFS Emp'!N$6),"n/a")</f>
        <v>1.0666831547820914</v>
      </c>
      <c r="O257" s="30">
        <f>IFERROR(('Tor Emp Adj'!O257/'Tor Emp Adj'!O$6)/('CAN LFS Emp'!O257/'CAN LFS Emp'!O$6),"n/a")</f>
        <v>1.0555398115078631</v>
      </c>
      <c r="P257" s="30">
        <f>IFERROR(('Tor Emp Adj'!P257/'Tor Emp Adj'!P$6)/('CAN LFS Emp'!P257/'CAN LFS Emp'!P$6),"n/a")</f>
        <v>0</v>
      </c>
      <c r="Q257" s="30">
        <f>IFERROR(('Tor Emp Adj'!Q257/'Tor Emp Adj'!Q$6)/('CAN LFS Emp'!Q257/'CAN LFS Emp'!Q$6),"n/a")</f>
        <v>0.97762858267676567</v>
      </c>
      <c r="R257" s="30">
        <f>IFERROR(('Tor Emp Adj'!R257/'Tor Emp Adj'!R$6)/('CAN LFS Emp'!R257/'CAN LFS Emp'!R$6),"n/a")</f>
        <v>0.82024791437691946</v>
      </c>
      <c r="S257" s="30">
        <f>IFERROR(('Tor Emp Adj'!S257/'Tor Emp Adj'!S$6)/('CAN LFS Emp'!S257/'CAN LFS Emp'!S$6),"n/a")</f>
        <v>0.98873052187489041</v>
      </c>
      <c r="T257" s="30">
        <f>IFERROR(('Tor Emp Adj'!T257/'Tor Emp Adj'!T$6)/('CAN LFS Emp'!T257/'CAN LFS Emp'!T$6),"n/a")</f>
        <v>0.97272208881577138</v>
      </c>
      <c r="U257" s="30">
        <f>IFERROR(('Tor Emp Adj'!U257/'Tor Emp Adj'!U$6)/('CAN LFS Emp'!U257/'CAN LFS Emp'!U$6),"n/a")</f>
        <v>1.1989035092201639</v>
      </c>
      <c r="V257" s="30">
        <f>IFERROR(('Tor Emp Adj'!V257/'Tor Emp Adj'!V$6)/('CAN LFS Emp'!V257/'CAN LFS Emp'!V$6),"n/a")</f>
        <v>1.7989733342163998</v>
      </c>
      <c r="W257" s="30">
        <f>IFERROR(('Tor Emp Adj'!W257/'Tor Emp Adj'!W$6)/('CAN LFS Emp'!W257/'CAN LFS Emp'!W$6),"n/a")</f>
        <v>2.0144092074613722</v>
      </c>
      <c r="X257" s="30">
        <f>IFERROR(('Tor Emp Adj'!X257/'Tor Emp Adj'!X$6)/('CAN LFS Emp'!X257/'CAN LFS Emp'!X$6),"n/a")</f>
        <v>0.69807636915845139</v>
      </c>
      <c r="Y257" s="30">
        <f>IFERROR(('Tor Emp Adj'!Y257/'Tor Emp Adj'!Y$6)/('CAN LFS Emp'!Y257/'CAN LFS Emp'!Y$6),"n/a")</f>
        <v>0</v>
      </c>
    </row>
    <row r="258" spans="1:25" x14ac:dyDescent="0.25">
      <c r="A258" s="106" t="s">
        <v>537</v>
      </c>
      <c r="B258" s="129"/>
      <c r="C258" s="130"/>
      <c r="D258" s="141"/>
      <c r="E258" s="141"/>
      <c r="F258" s="141"/>
      <c r="G258" s="141"/>
      <c r="H258" s="141"/>
      <c r="I258" s="141"/>
      <c r="J258" s="141"/>
      <c r="K258" s="141"/>
      <c r="L258" s="141"/>
      <c r="M258" s="135"/>
      <c r="N258" s="135"/>
      <c r="O258" s="135"/>
      <c r="P258" s="135"/>
      <c r="Q258" s="135"/>
      <c r="R258" s="135"/>
      <c r="S258" s="135"/>
      <c r="T258" s="135"/>
      <c r="U258" s="135"/>
      <c r="V258" s="135"/>
      <c r="W258" s="135"/>
      <c r="X258" s="135"/>
      <c r="Y258" s="135"/>
    </row>
    <row r="259" spans="1:25" x14ac:dyDescent="0.25">
      <c r="A259" t="s">
        <v>578</v>
      </c>
      <c r="B259" s="137">
        <f t="shared" ref="B259:B263" si="6">VALUE(LEFT(C259,4))</f>
        <v>3254</v>
      </c>
      <c r="C259" s="133">
        <v>3254</v>
      </c>
      <c r="D259" s="142">
        <f>IFERROR(('Tor Emp Adj'!D259/'Tor Emp Adj'!D$6)/('CAN LFS Emp'!D259/'CAN LFS Emp'!D$6),"n/a")</f>
        <v>1.3768432456726878</v>
      </c>
      <c r="E259" s="142">
        <f>IFERROR(('Tor Emp Adj'!E259/'Tor Emp Adj'!E$6)/('CAN LFS Emp'!E259/'CAN LFS Emp'!E$6),"n/a")</f>
        <v>2.8831616094467769</v>
      </c>
      <c r="F259" s="142">
        <f>IFERROR(('Tor Emp Adj'!F259/'Tor Emp Adj'!F$6)/('CAN LFS Emp'!F259/'CAN LFS Emp'!F$6),"n/a")</f>
        <v>1.7504432742297473</v>
      </c>
      <c r="G259" s="142">
        <f>IFERROR(('Tor Emp Adj'!G259/'Tor Emp Adj'!G$6)/('CAN LFS Emp'!G259/'CAN LFS Emp'!G$6),"n/a")</f>
        <v>1.8713675711382511</v>
      </c>
      <c r="H259" s="142">
        <f>IFERROR(('Tor Emp Adj'!H259/'Tor Emp Adj'!H$6)/('CAN LFS Emp'!H259/'CAN LFS Emp'!H$6),"n/a")</f>
        <v>1.4784589147864771</v>
      </c>
      <c r="I259" s="142">
        <f>IFERROR(('Tor Emp Adj'!I259/'Tor Emp Adj'!I$6)/('CAN LFS Emp'!I259/'CAN LFS Emp'!I$6),"n/a")</f>
        <v>1.404301280549725</v>
      </c>
      <c r="J259" s="142">
        <f>IFERROR(('Tor Emp Adj'!J259/'Tor Emp Adj'!J$6)/('CAN LFS Emp'!J259/'CAN LFS Emp'!J$6),"n/a")</f>
        <v>1.8394998454507525</v>
      </c>
      <c r="K259" s="142">
        <f>IFERROR(('Tor Emp Adj'!K259/'Tor Emp Adj'!K$6)/('CAN LFS Emp'!K259/'CAN LFS Emp'!K$6),"n/a")</f>
        <v>1.5626781761112469</v>
      </c>
      <c r="L259" s="142">
        <f>IFERROR(('Tor Emp Adj'!L259/'Tor Emp Adj'!L$6)/('CAN LFS Emp'!L259/'CAN LFS Emp'!L$6),"n/a")</f>
        <v>2.4820665087295448</v>
      </c>
      <c r="M259" s="143">
        <f>IFERROR(('Tor Emp Adj'!M259/'Tor Emp Adj'!M$6)/('CAN LFS Emp'!M259/'CAN LFS Emp'!M$6),"n/a")</f>
        <v>2.3046604903419734</v>
      </c>
      <c r="N259" s="30">
        <f>IFERROR(('Tor Emp Adj'!N259/'Tor Emp Adj'!N$6)/('CAN LFS Emp'!N259/'CAN LFS Emp'!N$6),"n/a")</f>
        <v>1.5369424917244698</v>
      </c>
      <c r="O259" s="30">
        <f>IFERROR(('Tor Emp Adj'!O259/'Tor Emp Adj'!O$6)/('CAN LFS Emp'!O259/'CAN LFS Emp'!O$6),"n/a")</f>
        <v>1.9574764680065686</v>
      </c>
      <c r="P259" s="30">
        <f>IFERROR(('Tor Emp Adj'!P259/'Tor Emp Adj'!P$6)/('CAN LFS Emp'!P259/'CAN LFS Emp'!P$6),"n/a")</f>
        <v>1.6512945082847983</v>
      </c>
      <c r="Q259" s="30">
        <f>IFERROR(('Tor Emp Adj'!Q259/'Tor Emp Adj'!Q$6)/('CAN LFS Emp'!Q259/'CAN LFS Emp'!Q$6),"n/a")</f>
        <v>2.2145550077754739</v>
      </c>
      <c r="R259" s="30">
        <f>IFERROR(('Tor Emp Adj'!R259/'Tor Emp Adj'!R$6)/('CAN LFS Emp'!R259/'CAN LFS Emp'!R$6),"n/a")</f>
        <v>2.6340860275058575</v>
      </c>
      <c r="S259" s="30">
        <f>IFERROR(('Tor Emp Adj'!S259/'Tor Emp Adj'!S$6)/('CAN LFS Emp'!S259/'CAN LFS Emp'!S$6),"n/a")</f>
        <v>1.9639809541745183</v>
      </c>
      <c r="T259" s="30">
        <f>IFERROR(('Tor Emp Adj'!T259/'Tor Emp Adj'!T$6)/('CAN LFS Emp'!T259/'CAN LFS Emp'!T$6),"n/a")</f>
        <v>2.0843080442932056</v>
      </c>
      <c r="U259" s="30">
        <f>IFERROR(('Tor Emp Adj'!U259/'Tor Emp Adj'!U$6)/('CAN LFS Emp'!U259/'CAN LFS Emp'!U$6),"n/a")</f>
        <v>2.224901052503772</v>
      </c>
      <c r="V259" s="30">
        <f>IFERROR(('Tor Emp Adj'!V259/'Tor Emp Adj'!V$6)/('CAN LFS Emp'!V259/'CAN LFS Emp'!V$6),"n/a")</f>
        <v>1.6859419693748914</v>
      </c>
      <c r="W259" s="30">
        <f>IFERROR(('Tor Emp Adj'!W259/'Tor Emp Adj'!W$6)/('CAN LFS Emp'!W259/'CAN LFS Emp'!W$6),"n/a")</f>
        <v>1.9476746601537109</v>
      </c>
      <c r="X259" s="30">
        <f>IFERROR(('Tor Emp Adj'!X259/'Tor Emp Adj'!X$6)/('CAN LFS Emp'!X259/'CAN LFS Emp'!X$6),"n/a")</f>
        <v>1.7206572660391337</v>
      </c>
      <c r="Y259" s="30">
        <f>IFERROR(('Tor Emp Adj'!Y259/'Tor Emp Adj'!Y$6)/('CAN LFS Emp'!Y259/'CAN LFS Emp'!Y$6),"n/a")</f>
        <v>2.6282310028648719</v>
      </c>
    </row>
    <row r="260" spans="1:25" x14ac:dyDescent="0.25">
      <c r="A260" t="s">
        <v>384</v>
      </c>
      <c r="B260" s="137" t="s">
        <v>193</v>
      </c>
      <c r="C260" s="133">
        <v>334512</v>
      </c>
      <c r="D260" s="142">
        <f>IFERROR(('Tor Emp Adj'!D260/'Tor Emp Adj'!D$6)/('CAN LFS Emp'!D260/'CAN LFS Emp'!D$6),"n/a")</f>
        <v>0</v>
      </c>
      <c r="E260" s="142">
        <f>IFERROR(('Tor Emp Adj'!E260/'Tor Emp Adj'!E$6)/('CAN LFS Emp'!E260/'CAN LFS Emp'!E$6),"n/a")</f>
        <v>1.4375351773686669</v>
      </c>
      <c r="F260" s="142">
        <f>IFERROR(('Tor Emp Adj'!F260/'Tor Emp Adj'!F$6)/('CAN LFS Emp'!F260/'CAN LFS Emp'!F$6),"n/a")</f>
        <v>0</v>
      </c>
      <c r="G260" s="142">
        <f>IFERROR(('Tor Emp Adj'!G260/'Tor Emp Adj'!G$6)/('CAN LFS Emp'!G260/'CAN LFS Emp'!G$6),"n/a")</f>
        <v>1.2691794782490866</v>
      </c>
      <c r="H260" s="142">
        <f>IFERROR(('Tor Emp Adj'!H260/'Tor Emp Adj'!H$6)/('CAN LFS Emp'!H260/'CAN LFS Emp'!H$6),"n/a")</f>
        <v>1.5922247956041278</v>
      </c>
      <c r="I260" s="142">
        <f>IFERROR(('Tor Emp Adj'!I260/'Tor Emp Adj'!I$6)/('CAN LFS Emp'!I260/'CAN LFS Emp'!I$6),"n/a")</f>
        <v>2.555269197745754</v>
      </c>
      <c r="J260" s="142">
        <f>IFERROR(('Tor Emp Adj'!J260/'Tor Emp Adj'!J$6)/('CAN LFS Emp'!J260/'CAN LFS Emp'!J$6),"n/a")</f>
        <v>1.984042176411474</v>
      </c>
      <c r="K260" s="142">
        <f>IFERROR(('Tor Emp Adj'!K260/'Tor Emp Adj'!K$6)/('CAN LFS Emp'!K260/'CAN LFS Emp'!K$6),"n/a")</f>
        <v>0</v>
      </c>
      <c r="L260" s="142">
        <f>IFERROR(('Tor Emp Adj'!L260/'Tor Emp Adj'!L$6)/('CAN LFS Emp'!L260/'CAN LFS Emp'!L$6),"n/a")</f>
        <v>0</v>
      </c>
      <c r="M260" s="143">
        <f>IFERROR(('Tor Emp Adj'!M260/'Tor Emp Adj'!M$6)/('CAN LFS Emp'!M260/'CAN LFS Emp'!M$6),"n/a")</f>
        <v>0.96585290930604717</v>
      </c>
      <c r="N260" s="30">
        <f>IFERROR(('Tor Emp Adj'!N260/'Tor Emp Adj'!N$6)/('CAN LFS Emp'!N260/'CAN LFS Emp'!N$6),"n/a")</f>
        <v>0</v>
      </c>
      <c r="O260" s="30">
        <f>IFERROR(('Tor Emp Adj'!O260/'Tor Emp Adj'!O$6)/('CAN LFS Emp'!O260/'CAN LFS Emp'!O$6),"n/a")</f>
        <v>0</v>
      </c>
      <c r="P260" s="30">
        <f>IFERROR(('Tor Emp Adj'!P260/'Tor Emp Adj'!P$6)/('CAN LFS Emp'!P260/'CAN LFS Emp'!P$6),"n/a")</f>
        <v>0</v>
      </c>
      <c r="Q260" s="30">
        <f>IFERROR(('Tor Emp Adj'!Q260/'Tor Emp Adj'!Q$6)/('CAN LFS Emp'!Q260/'CAN LFS Emp'!Q$6),"n/a")</f>
        <v>1.0201570294469</v>
      </c>
      <c r="R260" s="30">
        <f>IFERROR(('Tor Emp Adj'!R260/'Tor Emp Adj'!R$6)/('CAN LFS Emp'!R260/'CAN LFS Emp'!R$6),"n/a")</f>
        <v>0.81261718479264244</v>
      </c>
      <c r="S260" s="30">
        <f>IFERROR(('Tor Emp Adj'!S260/'Tor Emp Adj'!S$6)/('CAN LFS Emp'!S260/'CAN LFS Emp'!S$6),"n/a")</f>
        <v>1.4132284555622394</v>
      </c>
      <c r="T260" s="30">
        <f>IFERROR(('Tor Emp Adj'!T260/'Tor Emp Adj'!T$6)/('CAN LFS Emp'!T260/'CAN LFS Emp'!T$6),"n/a")</f>
        <v>0</v>
      </c>
      <c r="U260" s="30">
        <f>IFERROR(('Tor Emp Adj'!U260/'Tor Emp Adj'!U$6)/('CAN LFS Emp'!U260/'CAN LFS Emp'!U$6),"n/a")</f>
        <v>0</v>
      </c>
      <c r="V260" s="30">
        <f>IFERROR(('Tor Emp Adj'!V260/'Tor Emp Adj'!V$6)/('CAN LFS Emp'!V260/'CAN LFS Emp'!V$6),"n/a")</f>
        <v>1.2995902169853097</v>
      </c>
      <c r="W260" s="30">
        <f>IFERROR(('Tor Emp Adj'!W260/'Tor Emp Adj'!W$6)/('CAN LFS Emp'!W260/'CAN LFS Emp'!W$6),"n/a")</f>
        <v>1.0836823237045459</v>
      </c>
      <c r="X260" s="30">
        <f>IFERROR(('Tor Emp Adj'!X260/'Tor Emp Adj'!X$6)/('CAN LFS Emp'!X260/'CAN LFS Emp'!X$6),"n/a")</f>
        <v>0</v>
      </c>
      <c r="Y260" s="30">
        <f>IFERROR(('Tor Emp Adj'!Y260/'Tor Emp Adj'!Y$6)/('CAN LFS Emp'!Y260/'CAN LFS Emp'!Y$6),"n/a")</f>
        <v>0.60694543214620889</v>
      </c>
    </row>
    <row r="261" spans="1:25" x14ac:dyDescent="0.25">
      <c r="A261" t="s">
        <v>579</v>
      </c>
      <c r="B261" s="137">
        <f t="shared" si="6"/>
        <v>3391</v>
      </c>
      <c r="C261" s="133">
        <v>3391</v>
      </c>
      <c r="D261" s="142">
        <f>IFERROR(('Tor Emp Adj'!D261/'Tor Emp Adj'!D$6)/('CAN LFS Emp'!D261/'CAN LFS Emp'!D$6),"n/a")</f>
        <v>1.2264906659397474</v>
      </c>
      <c r="E261" s="142">
        <f>IFERROR(('Tor Emp Adj'!E261/'Tor Emp Adj'!E$6)/('CAN LFS Emp'!E261/'CAN LFS Emp'!E$6),"n/a")</f>
        <v>1.4632690970165423</v>
      </c>
      <c r="F261" s="142">
        <f>IFERROR(('Tor Emp Adj'!F261/'Tor Emp Adj'!F$6)/('CAN LFS Emp'!F261/'CAN LFS Emp'!F$6),"n/a")</f>
        <v>1.6519788959605848</v>
      </c>
      <c r="G261" s="142">
        <f>IFERROR(('Tor Emp Adj'!G261/'Tor Emp Adj'!G$6)/('CAN LFS Emp'!G261/'CAN LFS Emp'!G$6),"n/a")</f>
        <v>0</v>
      </c>
      <c r="H261" s="142">
        <f>IFERROR(('Tor Emp Adj'!H261/'Tor Emp Adj'!H$6)/('CAN LFS Emp'!H261/'CAN LFS Emp'!H$6),"n/a")</f>
        <v>1.4232367151126202</v>
      </c>
      <c r="I261" s="142">
        <f>IFERROR(('Tor Emp Adj'!I261/'Tor Emp Adj'!I$6)/('CAN LFS Emp'!I261/'CAN LFS Emp'!I$6),"n/a")</f>
        <v>1.2983311042884638</v>
      </c>
      <c r="J261" s="142">
        <f>IFERROR(('Tor Emp Adj'!J261/'Tor Emp Adj'!J$6)/('CAN LFS Emp'!J261/'CAN LFS Emp'!J$6),"n/a")</f>
        <v>0</v>
      </c>
      <c r="K261" s="142">
        <f>IFERROR(('Tor Emp Adj'!K261/'Tor Emp Adj'!K$6)/('CAN LFS Emp'!K261/'CAN LFS Emp'!K$6),"n/a")</f>
        <v>1.0382497324391036</v>
      </c>
      <c r="L261" s="142">
        <f>IFERROR(('Tor Emp Adj'!L261/'Tor Emp Adj'!L$6)/('CAN LFS Emp'!L261/'CAN LFS Emp'!L$6),"n/a")</f>
        <v>0</v>
      </c>
      <c r="M261" s="143">
        <f>IFERROR(('Tor Emp Adj'!M261/'Tor Emp Adj'!M$6)/('CAN LFS Emp'!M261/'CAN LFS Emp'!M$6),"n/a")</f>
        <v>1.3082346513942269</v>
      </c>
      <c r="N261" s="30">
        <f>IFERROR(('Tor Emp Adj'!N261/'Tor Emp Adj'!N$6)/('CAN LFS Emp'!N261/'CAN LFS Emp'!N$6),"n/a")</f>
        <v>1.1407153735325755</v>
      </c>
      <c r="O261" s="30">
        <f>IFERROR(('Tor Emp Adj'!O261/'Tor Emp Adj'!O$6)/('CAN LFS Emp'!O261/'CAN LFS Emp'!O$6),"n/a")</f>
        <v>1.142160125353882</v>
      </c>
      <c r="P261" s="30">
        <f>IFERROR(('Tor Emp Adj'!P261/'Tor Emp Adj'!P$6)/('CAN LFS Emp'!P261/'CAN LFS Emp'!P$6),"n/a")</f>
        <v>0.7536027108474751</v>
      </c>
      <c r="Q261" s="30">
        <f>IFERROR(('Tor Emp Adj'!Q261/'Tor Emp Adj'!Q$6)/('CAN LFS Emp'!Q261/'CAN LFS Emp'!Q$6),"n/a")</f>
        <v>0.74256645665121179</v>
      </c>
      <c r="R261" s="30">
        <f>IFERROR(('Tor Emp Adj'!R261/'Tor Emp Adj'!R$6)/('CAN LFS Emp'!R261/'CAN LFS Emp'!R$6),"n/a")</f>
        <v>1.0456666001660608</v>
      </c>
      <c r="S261" s="30">
        <f>IFERROR(('Tor Emp Adj'!S261/'Tor Emp Adj'!S$6)/('CAN LFS Emp'!S261/'CAN LFS Emp'!S$6),"n/a")</f>
        <v>1.3113307933901102</v>
      </c>
      <c r="T261" s="30">
        <f>IFERROR(('Tor Emp Adj'!T261/'Tor Emp Adj'!T$6)/('CAN LFS Emp'!T261/'CAN LFS Emp'!T$6),"n/a")</f>
        <v>1.1634240364769337</v>
      </c>
      <c r="U261" s="30">
        <f>IFERROR(('Tor Emp Adj'!U261/'Tor Emp Adj'!U$6)/('CAN LFS Emp'!U261/'CAN LFS Emp'!U$6),"n/a")</f>
        <v>0.8810741104147517</v>
      </c>
      <c r="V261" s="30">
        <f>IFERROR(('Tor Emp Adj'!V261/'Tor Emp Adj'!V$6)/('CAN LFS Emp'!V261/'CAN LFS Emp'!V$6),"n/a")</f>
        <v>1.0754893370938554</v>
      </c>
      <c r="W261" s="30">
        <f>IFERROR(('Tor Emp Adj'!W261/'Tor Emp Adj'!W$6)/('CAN LFS Emp'!W261/'CAN LFS Emp'!W$6),"n/a")</f>
        <v>0.72026198465493063</v>
      </c>
      <c r="X261" s="30">
        <f>IFERROR(('Tor Emp Adj'!X261/'Tor Emp Adj'!X$6)/('CAN LFS Emp'!X261/'CAN LFS Emp'!X$6),"n/a")</f>
        <v>0.87347694674913612</v>
      </c>
      <c r="Y261" s="30">
        <f>IFERROR(('Tor Emp Adj'!Y261/'Tor Emp Adj'!Y$6)/('CAN LFS Emp'!Y261/'CAN LFS Emp'!Y$6),"n/a")</f>
        <v>0.73792917393407342</v>
      </c>
    </row>
    <row r="262" spans="1:25" x14ac:dyDescent="0.25">
      <c r="A262" t="s">
        <v>467</v>
      </c>
      <c r="B262" s="137">
        <v>414</v>
      </c>
      <c r="C262" s="133">
        <v>414510</v>
      </c>
      <c r="D262" s="142">
        <f>IFERROR(('Tor Emp Adj'!D262/'Tor Emp Adj'!D$6)/('CAN LFS Emp'!D262/'CAN LFS Emp'!D$6),"n/a")</f>
        <v>1.7215672373747237</v>
      </c>
      <c r="E262" s="142">
        <f>IFERROR(('Tor Emp Adj'!E262/'Tor Emp Adj'!E$6)/('CAN LFS Emp'!E262/'CAN LFS Emp'!E$6),"n/a")</f>
        <v>0</v>
      </c>
      <c r="F262" s="142">
        <f>IFERROR(('Tor Emp Adj'!F262/'Tor Emp Adj'!F$6)/('CAN LFS Emp'!F262/'CAN LFS Emp'!F$6),"n/a")</f>
        <v>1.4291946997206595</v>
      </c>
      <c r="G262" s="142">
        <f>IFERROR(('Tor Emp Adj'!G262/'Tor Emp Adj'!G$6)/('CAN LFS Emp'!G262/'CAN LFS Emp'!G$6),"n/a")</f>
        <v>1.6674536019278592</v>
      </c>
      <c r="H262" s="142">
        <f>IFERROR(('Tor Emp Adj'!H262/'Tor Emp Adj'!H$6)/('CAN LFS Emp'!H262/'CAN LFS Emp'!H$6),"n/a")</f>
        <v>1.5045005315719455</v>
      </c>
      <c r="I262" s="142">
        <f>IFERROR(('Tor Emp Adj'!I262/'Tor Emp Adj'!I$6)/('CAN LFS Emp'!I262/'CAN LFS Emp'!I$6),"n/a")</f>
        <v>0</v>
      </c>
      <c r="J262" s="142">
        <f>IFERROR(('Tor Emp Adj'!J262/'Tor Emp Adj'!J$6)/('CAN LFS Emp'!J262/'CAN LFS Emp'!J$6),"n/a")</f>
        <v>1.0573258112163277</v>
      </c>
      <c r="K262" s="142">
        <f>IFERROR(('Tor Emp Adj'!K262/'Tor Emp Adj'!K$6)/('CAN LFS Emp'!K262/'CAN LFS Emp'!K$6),"n/a")</f>
        <v>1.0956758157006155</v>
      </c>
      <c r="L262" s="142">
        <f>IFERROR(('Tor Emp Adj'!L262/'Tor Emp Adj'!L$6)/('CAN LFS Emp'!L262/'CAN LFS Emp'!L$6),"n/a")</f>
        <v>0.92831076981983995</v>
      </c>
      <c r="M262" s="143">
        <f>IFERROR(('Tor Emp Adj'!M262/'Tor Emp Adj'!M$6)/('CAN LFS Emp'!M262/'CAN LFS Emp'!M$6),"n/a")</f>
        <v>1.2408115797502994</v>
      </c>
      <c r="N262" s="30">
        <f>IFERROR(('Tor Emp Adj'!N262/'Tor Emp Adj'!N$6)/('CAN LFS Emp'!N262/'CAN LFS Emp'!N$6),"n/a")</f>
        <v>1.0536628320903882</v>
      </c>
      <c r="O262" s="30">
        <f>IFERROR(('Tor Emp Adj'!O262/'Tor Emp Adj'!O$6)/('CAN LFS Emp'!O262/'CAN LFS Emp'!O$6),"n/a")</f>
        <v>1.6933434632828874</v>
      </c>
      <c r="P262" s="30">
        <f>IFERROR(('Tor Emp Adj'!P262/'Tor Emp Adj'!P$6)/('CAN LFS Emp'!P262/'CAN LFS Emp'!P$6),"n/a")</f>
        <v>0.78494496979845219</v>
      </c>
      <c r="Q262" s="30">
        <f>IFERROR(('Tor Emp Adj'!Q262/'Tor Emp Adj'!Q$6)/('CAN LFS Emp'!Q262/'CAN LFS Emp'!Q$6),"n/a")</f>
        <v>1.1662083627432884</v>
      </c>
      <c r="R262" s="30">
        <f>IFERROR(('Tor Emp Adj'!R262/'Tor Emp Adj'!R$6)/('CAN LFS Emp'!R262/'CAN LFS Emp'!R$6),"n/a")</f>
        <v>0.9947424038795043</v>
      </c>
      <c r="S262" s="30">
        <f>IFERROR(('Tor Emp Adj'!S262/'Tor Emp Adj'!S$6)/('CAN LFS Emp'!S262/'CAN LFS Emp'!S$6),"n/a")</f>
        <v>0.75428773474132704</v>
      </c>
      <c r="T262" s="30">
        <f>IFERROR(('Tor Emp Adj'!T262/'Tor Emp Adj'!T$6)/('CAN LFS Emp'!T262/'CAN LFS Emp'!T$6),"n/a")</f>
        <v>1.2123744701001304</v>
      </c>
      <c r="U262" s="30">
        <f>IFERROR(('Tor Emp Adj'!U262/'Tor Emp Adj'!U$6)/('CAN LFS Emp'!U262/'CAN LFS Emp'!U$6),"n/a")</f>
        <v>1.3527863326492977</v>
      </c>
      <c r="V262" s="30">
        <f>IFERROR(('Tor Emp Adj'!V262/'Tor Emp Adj'!V$6)/('CAN LFS Emp'!V262/'CAN LFS Emp'!V$6),"n/a")</f>
        <v>1.9152341793341241</v>
      </c>
      <c r="W262" s="30">
        <f>IFERROR(('Tor Emp Adj'!W262/'Tor Emp Adj'!W$6)/('CAN LFS Emp'!W262/'CAN LFS Emp'!W$6),"n/a")</f>
        <v>0.92264509326499355</v>
      </c>
      <c r="X262" s="30">
        <f>IFERROR(('Tor Emp Adj'!X262/'Tor Emp Adj'!X$6)/('CAN LFS Emp'!X262/'CAN LFS Emp'!X$6),"n/a")</f>
        <v>0.85589342918512212</v>
      </c>
      <c r="Y262" s="30">
        <f>IFERROR(('Tor Emp Adj'!Y262/'Tor Emp Adj'!Y$6)/('CAN LFS Emp'!Y262/'CAN LFS Emp'!Y$6),"n/a")</f>
        <v>0.57263747385374342</v>
      </c>
    </row>
    <row r="263" spans="1:25" x14ac:dyDescent="0.25">
      <c r="A263" t="s">
        <v>580</v>
      </c>
      <c r="B263" s="137">
        <f t="shared" si="6"/>
        <v>5417</v>
      </c>
      <c r="C263" s="133">
        <v>5417</v>
      </c>
      <c r="D263" s="142">
        <f>IFERROR(('Tor Emp Adj'!D263/'Tor Emp Adj'!D$6)/('CAN LFS Emp'!D263/'CAN LFS Emp'!D$6),"n/a")</f>
        <v>0</v>
      </c>
      <c r="E263" s="142">
        <f>IFERROR(('Tor Emp Adj'!E263/'Tor Emp Adj'!E$6)/('CAN LFS Emp'!E263/'CAN LFS Emp'!E$6),"n/a")</f>
        <v>0</v>
      </c>
      <c r="F263" s="142">
        <f>IFERROR(('Tor Emp Adj'!F263/'Tor Emp Adj'!F$6)/('CAN LFS Emp'!F263/'CAN LFS Emp'!F$6),"n/a")</f>
        <v>0</v>
      </c>
      <c r="G263" s="142">
        <f>IFERROR(('Tor Emp Adj'!G263/'Tor Emp Adj'!G$6)/('CAN LFS Emp'!G263/'CAN LFS Emp'!G$6),"n/a")</f>
        <v>0</v>
      </c>
      <c r="H263" s="142">
        <f>IFERROR(('Tor Emp Adj'!H263/'Tor Emp Adj'!H$6)/('CAN LFS Emp'!H263/'CAN LFS Emp'!H$6),"n/a")</f>
        <v>0</v>
      </c>
      <c r="I263" s="142">
        <f>IFERROR(('Tor Emp Adj'!I263/'Tor Emp Adj'!I$6)/('CAN LFS Emp'!I263/'CAN LFS Emp'!I$6),"n/a")</f>
        <v>0</v>
      </c>
      <c r="J263" s="142">
        <f>IFERROR(('Tor Emp Adj'!J263/'Tor Emp Adj'!J$6)/('CAN LFS Emp'!J263/'CAN LFS Emp'!J$6),"n/a")</f>
        <v>0.86218617280825194</v>
      </c>
      <c r="K263" s="142">
        <f>IFERROR(('Tor Emp Adj'!K263/'Tor Emp Adj'!K$6)/('CAN LFS Emp'!K263/'CAN LFS Emp'!K$6),"n/a")</f>
        <v>0</v>
      </c>
      <c r="L263" s="142">
        <f>IFERROR(('Tor Emp Adj'!L263/'Tor Emp Adj'!L$6)/('CAN LFS Emp'!L263/'CAN LFS Emp'!L$6),"n/a")</f>
        <v>1.0720368863550671</v>
      </c>
      <c r="M263" s="143">
        <f>IFERROR(('Tor Emp Adj'!M263/'Tor Emp Adj'!M$6)/('CAN LFS Emp'!M263/'CAN LFS Emp'!M$6),"n/a")</f>
        <v>0.81129828316666652</v>
      </c>
      <c r="N263" s="30">
        <f>IFERROR(('Tor Emp Adj'!N263/'Tor Emp Adj'!N$6)/('CAN LFS Emp'!N263/'CAN LFS Emp'!N$6),"n/a")</f>
        <v>1.4617424501506353</v>
      </c>
      <c r="O263" s="30">
        <f>IFERROR(('Tor Emp Adj'!O263/'Tor Emp Adj'!O$6)/('CAN LFS Emp'!O263/'CAN LFS Emp'!O$6),"n/a")</f>
        <v>1.1515039932768991</v>
      </c>
      <c r="P263" s="30">
        <f>IFERROR(('Tor Emp Adj'!P263/'Tor Emp Adj'!P$6)/('CAN LFS Emp'!P263/'CAN LFS Emp'!P$6),"n/a")</f>
        <v>1.4832306649061573</v>
      </c>
      <c r="Q263" s="30">
        <f>IFERROR(('Tor Emp Adj'!Q263/'Tor Emp Adj'!Q$6)/('CAN LFS Emp'!Q263/'CAN LFS Emp'!Q$6),"n/a")</f>
        <v>0.97006221432828521</v>
      </c>
      <c r="R263" s="30">
        <f>IFERROR(('Tor Emp Adj'!R263/'Tor Emp Adj'!R$6)/('CAN LFS Emp'!R263/'CAN LFS Emp'!R$6),"n/a")</f>
        <v>1.1357296369986634</v>
      </c>
      <c r="S263" s="30">
        <f>IFERROR(('Tor Emp Adj'!S263/'Tor Emp Adj'!S$6)/('CAN LFS Emp'!S263/'CAN LFS Emp'!S$6),"n/a")</f>
        <v>1.0728856475377873</v>
      </c>
      <c r="T263" s="30">
        <f>IFERROR(('Tor Emp Adj'!T263/'Tor Emp Adj'!T$6)/('CAN LFS Emp'!T263/'CAN LFS Emp'!T$6),"n/a")</f>
        <v>1.104756527576942</v>
      </c>
      <c r="U263" s="30">
        <f>IFERROR(('Tor Emp Adj'!U263/'Tor Emp Adj'!U$6)/('CAN LFS Emp'!U263/'CAN LFS Emp'!U$6),"n/a")</f>
        <v>1.1148440690605661</v>
      </c>
      <c r="V263" s="30">
        <f>IFERROR(('Tor Emp Adj'!V263/'Tor Emp Adj'!V$6)/('CAN LFS Emp'!V263/'CAN LFS Emp'!V$6),"n/a")</f>
        <v>1.1462231570743677</v>
      </c>
      <c r="W263" s="30">
        <f>IFERROR(('Tor Emp Adj'!W263/'Tor Emp Adj'!W$6)/('CAN LFS Emp'!W263/'CAN LFS Emp'!W$6),"n/a")</f>
        <v>0.7696762111730171</v>
      </c>
      <c r="X263" s="30">
        <f>IFERROR(('Tor Emp Adj'!X263/'Tor Emp Adj'!X$6)/('CAN LFS Emp'!X263/'CAN LFS Emp'!X$6),"n/a")</f>
        <v>0.47812493064879397</v>
      </c>
      <c r="Y263" s="30">
        <f>IFERROR(('Tor Emp Adj'!Y263/'Tor Emp Adj'!Y$6)/('CAN LFS Emp'!Y263/'CAN LFS Emp'!Y$6),"n/a")</f>
        <v>0.90718481477312685</v>
      </c>
    </row>
    <row r="264" spans="1:25" x14ac:dyDescent="0.25">
      <c r="A264" t="s">
        <v>581</v>
      </c>
      <c r="B264" s="137">
        <v>621</v>
      </c>
      <c r="C264" s="133">
        <v>6215</v>
      </c>
      <c r="D264" s="142">
        <f>IFERROR(('Tor Emp Adj'!D264/'Tor Emp Adj'!D$6)/('CAN LFS Emp'!D264/'CAN LFS Emp'!D$6),"n/a")</f>
        <v>1.9287242513688998</v>
      </c>
      <c r="E264" s="142">
        <f>IFERROR(('Tor Emp Adj'!E264/'Tor Emp Adj'!E$6)/('CAN LFS Emp'!E264/'CAN LFS Emp'!E$6),"n/a")</f>
        <v>0</v>
      </c>
      <c r="F264" s="142">
        <f>IFERROR(('Tor Emp Adj'!F264/'Tor Emp Adj'!F$6)/('CAN LFS Emp'!F264/'CAN LFS Emp'!F$6),"n/a")</f>
        <v>1.3872089532116534</v>
      </c>
      <c r="G264" s="142">
        <f>IFERROR(('Tor Emp Adj'!G264/'Tor Emp Adj'!G$6)/('CAN LFS Emp'!G264/'CAN LFS Emp'!G$6),"n/a")</f>
        <v>0.87617028720098178</v>
      </c>
      <c r="H264" s="142">
        <f>IFERROR(('Tor Emp Adj'!H264/'Tor Emp Adj'!H$6)/('CAN LFS Emp'!H264/'CAN LFS Emp'!H$6),"n/a")</f>
        <v>1.7773398790789496</v>
      </c>
      <c r="I264" s="142">
        <f>IFERROR(('Tor Emp Adj'!I264/'Tor Emp Adj'!I$6)/('CAN LFS Emp'!I264/'CAN LFS Emp'!I$6),"n/a")</f>
        <v>2.609944687683706</v>
      </c>
      <c r="J264" s="142">
        <f>IFERROR(('Tor Emp Adj'!J264/'Tor Emp Adj'!J$6)/('CAN LFS Emp'!J264/'CAN LFS Emp'!J$6),"n/a")</f>
        <v>0.94626629682581276</v>
      </c>
      <c r="K264" s="142">
        <f>IFERROR(('Tor Emp Adj'!K264/'Tor Emp Adj'!K$6)/('CAN LFS Emp'!K264/'CAN LFS Emp'!K$6),"n/a")</f>
        <v>1.0918926352817906</v>
      </c>
      <c r="L264" s="142">
        <f>IFERROR(('Tor Emp Adj'!L264/'Tor Emp Adj'!L$6)/('CAN LFS Emp'!L264/'CAN LFS Emp'!L$6),"n/a")</f>
        <v>1.2533713035586822</v>
      </c>
      <c r="M264" s="143">
        <f>IFERROR(('Tor Emp Adj'!M264/'Tor Emp Adj'!M$6)/('CAN LFS Emp'!M264/'CAN LFS Emp'!M$6),"n/a")</f>
        <v>1.2842880160713581</v>
      </c>
      <c r="N264" s="30">
        <f>IFERROR(('Tor Emp Adj'!N264/'Tor Emp Adj'!N$6)/('CAN LFS Emp'!N264/'CAN LFS Emp'!N$6),"n/a")</f>
        <v>1.7905571473499995</v>
      </c>
      <c r="O264" s="30">
        <f>IFERROR(('Tor Emp Adj'!O264/'Tor Emp Adj'!O$6)/('CAN LFS Emp'!O264/'CAN LFS Emp'!O$6),"n/a")</f>
        <v>1.566590113742075</v>
      </c>
      <c r="P264" s="30">
        <f>IFERROR(('Tor Emp Adj'!P264/'Tor Emp Adj'!P$6)/('CAN LFS Emp'!P264/'CAN LFS Emp'!P$6),"n/a")</f>
        <v>0</v>
      </c>
      <c r="Q264" s="30">
        <f>IFERROR(('Tor Emp Adj'!Q264/'Tor Emp Adj'!Q$6)/('CAN LFS Emp'!Q264/'CAN LFS Emp'!Q$6),"n/a")</f>
        <v>1.6881022420197471</v>
      </c>
      <c r="R264" s="30">
        <f>IFERROR(('Tor Emp Adj'!R264/'Tor Emp Adj'!R$6)/('CAN LFS Emp'!R264/'CAN LFS Emp'!R$6),"n/a")</f>
        <v>1.4016774109931267</v>
      </c>
      <c r="S264" s="30">
        <f>IFERROR(('Tor Emp Adj'!S264/'Tor Emp Adj'!S$6)/('CAN LFS Emp'!S264/'CAN LFS Emp'!S$6),"n/a")</f>
        <v>1.7814051916322815</v>
      </c>
      <c r="T264" s="30">
        <f>IFERROR(('Tor Emp Adj'!T264/'Tor Emp Adj'!T$6)/('CAN LFS Emp'!T264/'CAN LFS Emp'!T$6),"n/a")</f>
        <v>1.5506030124295305</v>
      </c>
      <c r="U264" s="30">
        <f>IFERROR(('Tor Emp Adj'!U264/'Tor Emp Adj'!U$6)/('CAN LFS Emp'!U264/'CAN LFS Emp'!U$6),"n/a")</f>
        <v>0.98504980579839052</v>
      </c>
      <c r="V264" s="30">
        <f>IFERROR(('Tor Emp Adj'!V264/'Tor Emp Adj'!V$6)/('CAN LFS Emp'!V264/'CAN LFS Emp'!V$6),"n/a")</f>
        <v>1.1942088344620689</v>
      </c>
      <c r="W264" s="30">
        <f>IFERROR(('Tor Emp Adj'!W264/'Tor Emp Adj'!W$6)/('CAN LFS Emp'!W264/'CAN LFS Emp'!W$6),"n/a")</f>
        <v>1.0357315205884798</v>
      </c>
      <c r="X264" s="30">
        <f>IFERROR(('Tor Emp Adj'!X264/'Tor Emp Adj'!X$6)/('CAN LFS Emp'!X264/'CAN LFS Emp'!X$6),"n/a")</f>
        <v>1.4019787807824016</v>
      </c>
      <c r="Y264" s="30">
        <f>IFERROR(('Tor Emp Adj'!Y264/'Tor Emp Adj'!Y$6)/('CAN LFS Emp'!Y264/'CAN LFS Emp'!Y$6),"n/a")</f>
        <v>0</v>
      </c>
    </row>
    <row r="265" spans="1:25" x14ac:dyDescent="0.25">
      <c r="A265" t="s">
        <v>582</v>
      </c>
      <c r="B265" s="137"/>
      <c r="C265" s="136" t="s">
        <v>583</v>
      </c>
      <c r="D265" s="142" t="str">
        <f>IFERROR(('Tor Emp Adj'!D265/'Tor Emp Adj'!D$6)/('CAN LFS Emp'!D265/'CAN LFS Emp'!D$6),"n/a")</f>
        <v>n/a</v>
      </c>
      <c r="E265" s="142" t="str">
        <f>IFERROR(('Tor Emp Adj'!E265/'Tor Emp Adj'!E$6)/('CAN LFS Emp'!E265/'CAN LFS Emp'!E$6),"n/a")</f>
        <v>n/a</v>
      </c>
      <c r="F265" s="142" t="str">
        <f>IFERROR(('Tor Emp Adj'!F265/'Tor Emp Adj'!F$6)/('CAN LFS Emp'!F265/'CAN LFS Emp'!F$6),"n/a")</f>
        <v>n/a</v>
      </c>
      <c r="G265" s="142" t="str">
        <f>IFERROR(('Tor Emp Adj'!G265/'Tor Emp Adj'!G$6)/('CAN LFS Emp'!G265/'CAN LFS Emp'!G$6),"n/a")</f>
        <v>n/a</v>
      </c>
      <c r="H265" s="142" t="str">
        <f>IFERROR(('Tor Emp Adj'!H265/'Tor Emp Adj'!H$6)/('CAN LFS Emp'!H265/'CAN LFS Emp'!H$6),"n/a")</f>
        <v>n/a</v>
      </c>
      <c r="I265" s="142" t="str">
        <f>IFERROR(('Tor Emp Adj'!I265/'Tor Emp Adj'!I$6)/('CAN LFS Emp'!I265/'CAN LFS Emp'!I$6),"n/a")</f>
        <v>n/a</v>
      </c>
      <c r="J265" s="142" t="str">
        <f>IFERROR(('Tor Emp Adj'!J265/'Tor Emp Adj'!J$6)/('CAN LFS Emp'!J265/'CAN LFS Emp'!J$6),"n/a")</f>
        <v>n/a</v>
      </c>
      <c r="K265" s="142" t="str">
        <f>IFERROR(('Tor Emp Adj'!K265/'Tor Emp Adj'!K$6)/('CAN LFS Emp'!K265/'CAN LFS Emp'!K$6),"n/a")</f>
        <v>n/a</v>
      </c>
      <c r="L265" s="142" t="str">
        <f>IFERROR(('Tor Emp Adj'!L265/'Tor Emp Adj'!L$6)/('CAN LFS Emp'!L265/'CAN LFS Emp'!L$6),"n/a")</f>
        <v>n/a</v>
      </c>
      <c r="M265" s="143" t="str">
        <f>IFERROR(('Tor Emp Adj'!M265/'Tor Emp Adj'!M$6)/('CAN LFS Emp'!M265/'CAN LFS Emp'!M$6),"n/a")</f>
        <v>n/a</v>
      </c>
      <c r="N265" s="30" t="str">
        <f>IFERROR(('Tor Emp Adj'!N265/'Tor Emp Adj'!N$6)/('CAN LFS Emp'!N265/'CAN LFS Emp'!N$6),"n/a")</f>
        <v>n/a</v>
      </c>
      <c r="O265" s="30" t="str">
        <f>IFERROR(('Tor Emp Adj'!O265/'Tor Emp Adj'!O$6)/('CAN LFS Emp'!O265/'CAN LFS Emp'!O$6),"n/a")</f>
        <v>n/a</v>
      </c>
      <c r="P265" s="30" t="str">
        <f>IFERROR(('Tor Emp Adj'!P265/'Tor Emp Adj'!P$6)/('CAN LFS Emp'!P265/'CAN LFS Emp'!P$6),"n/a")</f>
        <v>n/a</v>
      </c>
      <c r="Q265" s="30" t="str">
        <f>IFERROR(('Tor Emp Adj'!Q265/'Tor Emp Adj'!Q$6)/('CAN LFS Emp'!Q265/'CAN LFS Emp'!Q$6),"n/a")</f>
        <v>n/a</v>
      </c>
      <c r="R265" s="30" t="str">
        <f>IFERROR(('Tor Emp Adj'!R265/'Tor Emp Adj'!R$6)/('CAN LFS Emp'!R265/'CAN LFS Emp'!R$6),"n/a")</f>
        <v>n/a</v>
      </c>
      <c r="S265" s="30" t="str">
        <f>IFERROR(('Tor Emp Adj'!S265/'Tor Emp Adj'!S$6)/('CAN LFS Emp'!S265/'CAN LFS Emp'!S$6),"n/a")</f>
        <v>n/a</v>
      </c>
      <c r="T265" s="30" t="str">
        <f>IFERROR(('Tor Emp Adj'!T265/'Tor Emp Adj'!T$6)/('CAN LFS Emp'!T265/'CAN LFS Emp'!T$6),"n/a")</f>
        <v>n/a</v>
      </c>
      <c r="U265" s="30" t="str">
        <f>IFERROR(('Tor Emp Adj'!U265/'Tor Emp Adj'!U$6)/('CAN LFS Emp'!U265/'CAN LFS Emp'!U$6),"n/a")</f>
        <v>n/a</v>
      </c>
      <c r="V265" s="30" t="str">
        <f>IFERROR(('Tor Emp Adj'!V265/'Tor Emp Adj'!V$6)/('CAN LFS Emp'!V265/'CAN LFS Emp'!V$6),"n/a")</f>
        <v>n/a</v>
      </c>
      <c r="W265" s="30" t="str">
        <f>IFERROR(('Tor Emp Adj'!W265/'Tor Emp Adj'!W$6)/('CAN LFS Emp'!W265/'CAN LFS Emp'!W$6),"n/a")</f>
        <v>n/a</v>
      </c>
      <c r="X265" s="30" t="str">
        <f>IFERROR(('Tor Emp Adj'!X265/'Tor Emp Adj'!X$6)/('CAN LFS Emp'!X265/'CAN LFS Emp'!X$6),"n/a")</f>
        <v>n/a</v>
      </c>
      <c r="Y265" s="30" t="str">
        <f>IFERROR(('Tor Emp Adj'!Y265/'Tor Emp Adj'!Y$6)/('CAN LFS Emp'!Y265/'CAN LFS Emp'!Y$6),"n/a")</f>
        <v>n/a</v>
      </c>
    </row>
    <row r="266" spans="1:25" x14ac:dyDescent="0.25">
      <c r="A266" s="106" t="s">
        <v>539</v>
      </c>
      <c r="B266" s="129"/>
      <c r="C266" s="130"/>
      <c r="D266" s="141"/>
      <c r="E266" s="141"/>
      <c r="F266" s="141"/>
      <c r="G266" s="141"/>
      <c r="H266" s="141"/>
      <c r="I266" s="141"/>
      <c r="J266" s="141"/>
      <c r="K266" s="141"/>
      <c r="L266" s="141"/>
      <c r="M266" s="135"/>
      <c r="N266" s="135"/>
      <c r="O266" s="135"/>
      <c r="P266" s="135"/>
      <c r="Q266" s="135"/>
      <c r="R266" s="135"/>
      <c r="S266" s="135"/>
      <c r="T266" s="135"/>
      <c r="U266" s="135"/>
      <c r="V266" s="135"/>
      <c r="W266" s="135"/>
      <c r="X266" s="135"/>
      <c r="Y266" s="135"/>
    </row>
    <row r="267" spans="1:25" x14ac:dyDescent="0.25">
      <c r="A267" t="s">
        <v>584</v>
      </c>
      <c r="B267" s="137">
        <f t="shared" ref="B267:B276" si="7">VALUE(LEFT(C267,4))</f>
        <v>3341</v>
      </c>
      <c r="C267" s="133">
        <v>3341</v>
      </c>
      <c r="D267" s="65">
        <f>IFERROR(('Tor Emp Adj'!D267/'Tor Emp Adj'!D$6)/('CAN LFS Emp'!D267/'CAN LFS Emp'!D$6),"n/a")</f>
        <v>3.0703224138855969</v>
      </c>
      <c r="E267" s="65">
        <f>IFERROR(('Tor Emp Adj'!E267/'Tor Emp Adj'!E$6)/('CAN LFS Emp'!E267/'CAN LFS Emp'!E$6),"n/a")</f>
        <v>2.6644598519681431</v>
      </c>
      <c r="F267" s="65">
        <f>IFERROR(('Tor Emp Adj'!F267/'Tor Emp Adj'!F$6)/('CAN LFS Emp'!F267/'CAN LFS Emp'!F$6),"n/a")</f>
        <v>3.5674898472763332</v>
      </c>
      <c r="G267" s="65">
        <f>IFERROR(('Tor Emp Adj'!G267/'Tor Emp Adj'!G$6)/('CAN LFS Emp'!G267/'CAN LFS Emp'!G$6),"n/a")</f>
        <v>3.5077252902181404</v>
      </c>
      <c r="H267" s="65">
        <f>IFERROR(('Tor Emp Adj'!H267/'Tor Emp Adj'!H$6)/('CAN LFS Emp'!H267/'CAN LFS Emp'!H$6),"n/a")</f>
        <v>2.6924989867011311</v>
      </c>
      <c r="I267" s="65">
        <f>IFERROR(('Tor Emp Adj'!I267/'Tor Emp Adj'!I$6)/('CAN LFS Emp'!I267/'CAN LFS Emp'!I$6),"n/a")</f>
        <v>2.5520816624176006</v>
      </c>
      <c r="J267" s="65">
        <f>IFERROR(('Tor Emp Adj'!J267/'Tor Emp Adj'!J$6)/('CAN LFS Emp'!J267/'CAN LFS Emp'!J$6),"n/a")</f>
        <v>3.0004673880870976</v>
      </c>
      <c r="K267" s="65">
        <f>IFERROR(('Tor Emp Adj'!K267/'Tor Emp Adj'!K$6)/('CAN LFS Emp'!K267/'CAN LFS Emp'!K$6),"n/a")</f>
        <v>2.63248230923221</v>
      </c>
      <c r="L267" s="65">
        <f>IFERROR(('Tor Emp Adj'!L267/'Tor Emp Adj'!L$6)/('CAN LFS Emp'!L267/'CAN LFS Emp'!L$6),"n/a")</f>
        <v>2.9278542965660468</v>
      </c>
      <c r="M267" s="30">
        <f>IFERROR(('Tor Emp Adj'!M267/'Tor Emp Adj'!M$6)/('CAN LFS Emp'!M267/'CAN LFS Emp'!M$6),"n/a")</f>
        <v>2.114973519912791</v>
      </c>
      <c r="N267" s="30">
        <f>IFERROR(('Tor Emp Adj'!N267/'Tor Emp Adj'!N$6)/('CAN LFS Emp'!N267/'CAN LFS Emp'!N$6),"n/a")</f>
        <v>2.4713568552700775</v>
      </c>
      <c r="O267" s="30">
        <f>IFERROR(('Tor Emp Adj'!O267/'Tor Emp Adj'!O$6)/('CAN LFS Emp'!O267/'CAN LFS Emp'!O$6),"n/a")</f>
        <v>2.7117205921685454</v>
      </c>
      <c r="P267" s="30">
        <f>IFERROR(('Tor Emp Adj'!P267/'Tor Emp Adj'!P$6)/('CAN LFS Emp'!P267/'CAN LFS Emp'!P$6),"n/a")</f>
        <v>3.608843470129488</v>
      </c>
      <c r="Q267" s="30">
        <f>IFERROR(('Tor Emp Adj'!Q267/'Tor Emp Adj'!Q$6)/('CAN LFS Emp'!Q267/'CAN LFS Emp'!Q$6),"n/a")</f>
        <v>2.880917089889933</v>
      </c>
      <c r="R267" s="30">
        <f>IFERROR(('Tor Emp Adj'!R267/'Tor Emp Adj'!R$6)/('CAN LFS Emp'!R267/'CAN LFS Emp'!R$6),"n/a")</f>
        <v>1.8365856492990325</v>
      </c>
      <c r="S267" s="30">
        <f>IFERROR(('Tor Emp Adj'!S267/'Tor Emp Adj'!S$6)/('CAN LFS Emp'!S267/'CAN LFS Emp'!S$6),"n/a")</f>
        <v>2.9777564328164465</v>
      </c>
      <c r="T267" s="30">
        <f>IFERROR(('Tor Emp Adj'!T267/'Tor Emp Adj'!T$6)/('CAN LFS Emp'!T267/'CAN LFS Emp'!T$6),"n/a")</f>
        <v>3.2243110025349067</v>
      </c>
      <c r="U267" s="30">
        <f>IFERROR(('Tor Emp Adj'!U267/'Tor Emp Adj'!U$6)/('CAN LFS Emp'!U267/'CAN LFS Emp'!U$6),"n/a")</f>
        <v>3.7117322015197414</v>
      </c>
      <c r="V267" s="30">
        <f>IFERROR(('Tor Emp Adj'!V267/'Tor Emp Adj'!V$6)/('CAN LFS Emp'!V267/'CAN LFS Emp'!V$6),"n/a")</f>
        <v>0</v>
      </c>
      <c r="W267" s="30">
        <f>IFERROR(('Tor Emp Adj'!W267/'Tor Emp Adj'!W$6)/('CAN LFS Emp'!W267/'CAN LFS Emp'!W$6),"n/a")</f>
        <v>0</v>
      </c>
      <c r="X267" s="30">
        <f>IFERROR(('Tor Emp Adj'!X267/'Tor Emp Adj'!X$6)/('CAN LFS Emp'!X267/'CAN LFS Emp'!X$6),"n/a")</f>
        <v>0</v>
      </c>
      <c r="Y267" s="30">
        <f>IFERROR(('Tor Emp Adj'!Y267/'Tor Emp Adj'!Y$6)/('CAN LFS Emp'!Y267/'CAN LFS Emp'!Y$6),"n/a")</f>
        <v>0</v>
      </c>
    </row>
    <row r="268" spans="1:25" x14ac:dyDescent="0.25">
      <c r="A268" t="s">
        <v>585</v>
      </c>
      <c r="B268" s="137">
        <f t="shared" si="7"/>
        <v>3342</v>
      </c>
      <c r="C268" s="133">
        <v>3342</v>
      </c>
      <c r="D268" s="65">
        <f>IFERROR(('Tor Emp Adj'!D268/'Tor Emp Adj'!D$6)/('CAN LFS Emp'!D268/'CAN LFS Emp'!D$6),"n/a")</f>
        <v>0</v>
      </c>
      <c r="E268" s="65">
        <f>IFERROR(('Tor Emp Adj'!E268/'Tor Emp Adj'!E$6)/('CAN LFS Emp'!E268/'CAN LFS Emp'!E$6),"n/a")</f>
        <v>0</v>
      </c>
      <c r="F268" s="65">
        <f>IFERROR(('Tor Emp Adj'!F268/'Tor Emp Adj'!F$6)/('CAN LFS Emp'!F268/'CAN LFS Emp'!F$6),"n/a")</f>
        <v>0.94296448398488686</v>
      </c>
      <c r="G268" s="65">
        <f>IFERROR(('Tor Emp Adj'!G268/'Tor Emp Adj'!G$6)/('CAN LFS Emp'!G268/'CAN LFS Emp'!G$6),"n/a")</f>
        <v>0.48120518668441015</v>
      </c>
      <c r="H268" s="65">
        <f>IFERROR(('Tor Emp Adj'!H268/'Tor Emp Adj'!H$6)/('CAN LFS Emp'!H268/'CAN LFS Emp'!H$6),"n/a")</f>
        <v>0.61607809586274298</v>
      </c>
      <c r="I268" s="65">
        <f>IFERROR(('Tor Emp Adj'!I268/'Tor Emp Adj'!I$6)/('CAN LFS Emp'!I268/'CAN LFS Emp'!I$6),"n/a")</f>
        <v>1.401442580936261</v>
      </c>
      <c r="J268" s="65">
        <f>IFERROR(('Tor Emp Adj'!J268/'Tor Emp Adj'!J$6)/('CAN LFS Emp'!J268/'CAN LFS Emp'!J$6),"n/a")</f>
        <v>1.359992915428645</v>
      </c>
      <c r="K268" s="65">
        <f>IFERROR(('Tor Emp Adj'!K268/'Tor Emp Adj'!K$6)/('CAN LFS Emp'!K268/'CAN LFS Emp'!K$6),"n/a")</f>
        <v>0</v>
      </c>
      <c r="L268" s="65">
        <f>IFERROR(('Tor Emp Adj'!L268/'Tor Emp Adj'!L$6)/('CAN LFS Emp'!L268/'CAN LFS Emp'!L$6),"n/a")</f>
        <v>0</v>
      </c>
      <c r="M268" s="30">
        <f>IFERROR(('Tor Emp Adj'!M268/'Tor Emp Adj'!M$6)/('CAN LFS Emp'!M268/'CAN LFS Emp'!M$6),"n/a")</f>
        <v>0.59511896437127298</v>
      </c>
      <c r="N268" s="30">
        <f>IFERROR(('Tor Emp Adj'!N268/'Tor Emp Adj'!N$6)/('CAN LFS Emp'!N268/'CAN LFS Emp'!N$6),"n/a")</f>
        <v>0</v>
      </c>
      <c r="O268" s="30">
        <f>IFERROR(('Tor Emp Adj'!O268/'Tor Emp Adj'!O$6)/('CAN LFS Emp'!O268/'CAN LFS Emp'!O$6),"n/a")</f>
        <v>0</v>
      </c>
      <c r="P268" s="30">
        <f>IFERROR(('Tor Emp Adj'!P268/'Tor Emp Adj'!P$6)/('CAN LFS Emp'!P268/'CAN LFS Emp'!P$6),"n/a")</f>
        <v>0</v>
      </c>
      <c r="Q268" s="30">
        <f>IFERROR(('Tor Emp Adj'!Q268/'Tor Emp Adj'!Q$6)/('CAN LFS Emp'!Q268/'CAN LFS Emp'!Q$6),"n/a")</f>
        <v>1.221874944908754</v>
      </c>
      <c r="R268" s="30">
        <f>IFERROR(('Tor Emp Adj'!R268/'Tor Emp Adj'!R$6)/('CAN LFS Emp'!R268/'CAN LFS Emp'!R$6),"n/a")</f>
        <v>0.586446805172674</v>
      </c>
      <c r="S268" s="30">
        <f>IFERROR(('Tor Emp Adj'!S268/'Tor Emp Adj'!S$6)/('CAN LFS Emp'!S268/'CAN LFS Emp'!S$6),"n/a")</f>
        <v>0.88333931272442257</v>
      </c>
      <c r="T268" s="30">
        <f>IFERROR(('Tor Emp Adj'!T268/'Tor Emp Adj'!T$6)/('CAN LFS Emp'!T268/'CAN LFS Emp'!T$6),"n/a")</f>
        <v>0</v>
      </c>
      <c r="U268" s="30">
        <f>IFERROR(('Tor Emp Adj'!U268/'Tor Emp Adj'!U$6)/('CAN LFS Emp'!U268/'CAN LFS Emp'!U$6),"n/a")</f>
        <v>0.68061927220203933</v>
      </c>
      <c r="V268" s="30">
        <f>IFERROR(('Tor Emp Adj'!V268/'Tor Emp Adj'!V$6)/('CAN LFS Emp'!V268/'CAN LFS Emp'!V$6),"n/a")</f>
        <v>0</v>
      </c>
      <c r="W268" s="30">
        <f>IFERROR(('Tor Emp Adj'!W268/'Tor Emp Adj'!W$6)/('CAN LFS Emp'!W268/'CAN LFS Emp'!W$6),"n/a")</f>
        <v>0</v>
      </c>
      <c r="X268" s="30">
        <f>IFERROR(('Tor Emp Adj'!X268/'Tor Emp Adj'!X$6)/('CAN LFS Emp'!X268/'CAN LFS Emp'!X$6),"n/a")</f>
        <v>0</v>
      </c>
      <c r="Y268" s="30">
        <f>IFERROR(('Tor Emp Adj'!Y268/'Tor Emp Adj'!Y$6)/('CAN LFS Emp'!Y268/'CAN LFS Emp'!Y$6),"n/a")</f>
        <v>0</v>
      </c>
    </row>
    <row r="269" spans="1:25" x14ac:dyDescent="0.25">
      <c r="A269" t="s">
        <v>586</v>
      </c>
      <c r="B269" s="137" t="s">
        <v>193</v>
      </c>
      <c r="C269" s="133">
        <v>3343</v>
      </c>
      <c r="D269" s="65">
        <f>IFERROR(('Tor Emp Adj'!D269/'Tor Emp Adj'!D$6)/('CAN LFS Emp'!D269/'CAN LFS Emp'!D$6),"n/a")</f>
        <v>5.8996303064884899</v>
      </c>
      <c r="E269" s="65">
        <f>IFERROR(('Tor Emp Adj'!E269/'Tor Emp Adj'!E$6)/('CAN LFS Emp'!E269/'CAN LFS Emp'!E$6),"n/a")</f>
        <v>0</v>
      </c>
      <c r="F269" s="65">
        <f>IFERROR(('Tor Emp Adj'!F269/'Tor Emp Adj'!F$6)/('CAN LFS Emp'!F269/'CAN LFS Emp'!F$6),"n/a")</f>
        <v>0</v>
      </c>
      <c r="G269" s="65">
        <f>IFERROR(('Tor Emp Adj'!G269/'Tor Emp Adj'!G$6)/('CAN LFS Emp'!G269/'CAN LFS Emp'!G$6),"n/a")</f>
        <v>0</v>
      </c>
      <c r="H269" s="65">
        <f>IFERROR(('Tor Emp Adj'!H269/'Tor Emp Adj'!H$6)/('CAN LFS Emp'!H269/'CAN LFS Emp'!H$6),"n/a")</f>
        <v>4.8071675924081649</v>
      </c>
      <c r="I269" s="65">
        <f>IFERROR(('Tor Emp Adj'!I269/'Tor Emp Adj'!I$6)/('CAN LFS Emp'!I269/'CAN LFS Emp'!I$6),"n/a")</f>
        <v>0</v>
      </c>
      <c r="J269" s="65">
        <f>IFERROR(('Tor Emp Adj'!J269/'Tor Emp Adj'!J$6)/('CAN LFS Emp'!J269/'CAN LFS Emp'!J$6),"n/a")</f>
        <v>0</v>
      </c>
      <c r="K269" s="65">
        <f>IFERROR(('Tor Emp Adj'!K269/'Tor Emp Adj'!K$6)/('CAN LFS Emp'!K269/'CAN LFS Emp'!K$6),"n/a")</f>
        <v>0</v>
      </c>
      <c r="L269" s="65">
        <f>IFERROR(('Tor Emp Adj'!L269/'Tor Emp Adj'!L$6)/('CAN LFS Emp'!L269/'CAN LFS Emp'!L$6),"n/a")</f>
        <v>0</v>
      </c>
      <c r="M269" s="30">
        <f>IFERROR(('Tor Emp Adj'!M269/'Tor Emp Adj'!M$6)/('CAN LFS Emp'!M269/'CAN LFS Emp'!M$6),"n/a")</f>
        <v>0</v>
      </c>
      <c r="N269" s="30">
        <f>IFERROR(('Tor Emp Adj'!N269/'Tor Emp Adj'!N$6)/('CAN LFS Emp'!N269/'CAN LFS Emp'!N$6),"n/a")</f>
        <v>0</v>
      </c>
      <c r="O269" s="30">
        <f>IFERROR(('Tor Emp Adj'!O269/'Tor Emp Adj'!O$6)/('CAN LFS Emp'!O269/'CAN LFS Emp'!O$6),"n/a")</f>
        <v>0</v>
      </c>
      <c r="P269" s="30">
        <f>IFERROR(('Tor Emp Adj'!P269/'Tor Emp Adj'!P$6)/('CAN LFS Emp'!P269/'CAN LFS Emp'!P$6),"n/a")</f>
        <v>0</v>
      </c>
      <c r="Q269" s="30">
        <f>IFERROR(('Tor Emp Adj'!Q269/'Tor Emp Adj'!Q$6)/('CAN LFS Emp'!Q269/'CAN LFS Emp'!Q$6),"n/a")</f>
        <v>0</v>
      </c>
      <c r="R269" s="30">
        <f>IFERROR(('Tor Emp Adj'!R269/'Tor Emp Adj'!R$6)/('CAN LFS Emp'!R269/'CAN LFS Emp'!R$6),"n/a")</f>
        <v>0</v>
      </c>
      <c r="S269" s="30" t="str">
        <f>IFERROR(('Tor Emp Adj'!S269/'Tor Emp Adj'!S$6)/('CAN LFS Emp'!S269/'CAN LFS Emp'!S$6),"n/a")</f>
        <v>n/a</v>
      </c>
      <c r="T269" s="30">
        <f>IFERROR(('Tor Emp Adj'!T269/'Tor Emp Adj'!T$6)/('CAN LFS Emp'!T269/'CAN LFS Emp'!T$6),"n/a")</f>
        <v>0</v>
      </c>
      <c r="U269" s="30">
        <f>IFERROR(('Tor Emp Adj'!U269/'Tor Emp Adj'!U$6)/('CAN LFS Emp'!U269/'CAN LFS Emp'!U$6),"n/a")</f>
        <v>0</v>
      </c>
      <c r="V269" s="30">
        <f>IFERROR(('Tor Emp Adj'!V269/'Tor Emp Adj'!V$6)/('CAN LFS Emp'!V269/'CAN LFS Emp'!V$6),"n/a")</f>
        <v>0</v>
      </c>
      <c r="W269" s="30">
        <f>IFERROR(('Tor Emp Adj'!W269/'Tor Emp Adj'!W$6)/('CAN LFS Emp'!W269/'CAN LFS Emp'!W$6),"n/a")</f>
        <v>0</v>
      </c>
      <c r="X269" s="30">
        <f>IFERROR(('Tor Emp Adj'!X269/'Tor Emp Adj'!X$6)/('CAN LFS Emp'!X269/'CAN LFS Emp'!X$6),"n/a")</f>
        <v>0</v>
      </c>
      <c r="Y269" s="30">
        <f>IFERROR(('Tor Emp Adj'!Y269/'Tor Emp Adj'!Y$6)/('CAN LFS Emp'!Y269/'CAN LFS Emp'!Y$6),"n/a")</f>
        <v>0</v>
      </c>
    </row>
    <row r="270" spans="1:25" x14ac:dyDescent="0.25">
      <c r="A270" t="s">
        <v>587</v>
      </c>
      <c r="B270" s="137">
        <f t="shared" si="7"/>
        <v>3344</v>
      </c>
      <c r="C270" s="133">
        <v>3344</v>
      </c>
      <c r="D270" s="65">
        <f>IFERROR(('Tor Emp Adj'!D270/'Tor Emp Adj'!D$6)/('CAN LFS Emp'!D270/'CAN LFS Emp'!D$6),"n/a")</f>
        <v>1.4631441204618287</v>
      </c>
      <c r="E270" s="65">
        <f>IFERROR(('Tor Emp Adj'!E270/'Tor Emp Adj'!E$6)/('CAN LFS Emp'!E270/'CAN LFS Emp'!E$6),"n/a")</f>
        <v>1.4340633550998581</v>
      </c>
      <c r="F270" s="65">
        <f>IFERROR(('Tor Emp Adj'!F270/'Tor Emp Adj'!F$6)/('CAN LFS Emp'!F270/'CAN LFS Emp'!F$6),"n/a")</f>
        <v>1.3420759018805688</v>
      </c>
      <c r="G270" s="65">
        <f>IFERROR(('Tor Emp Adj'!G270/'Tor Emp Adj'!G$6)/('CAN LFS Emp'!G270/'CAN LFS Emp'!G$6),"n/a")</f>
        <v>1.0636934503455941</v>
      </c>
      <c r="H270" s="65">
        <f>IFERROR(('Tor Emp Adj'!H270/'Tor Emp Adj'!H$6)/('CAN LFS Emp'!H270/'CAN LFS Emp'!H$6),"n/a")</f>
        <v>1.5753397556545061</v>
      </c>
      <c r="I270" s="65">
        <f>IFERROR(('Tor Emp Adj'!I270/'Tor Emp Adj'!I$6)/('CAN LFS Emp'!I270/'CAN LFS Emp'!I$6),"n/a")</f>
        <v>2.0805944192778734</v>
      </c>
      <c r="J270" s="65">
        <f>IFERROR(('Tor Emp Adj'!J270/'Tor Emp Adj'!J$6)/('CAN LFS Emp'!J270/'CAN LFS Emp'!J$6),"n/a")</f>
        <v>1.9880341418152949</v>
      </c>
      <c r="K270" s="65">
        <f>IFERROR(('Tor Emp Adj'!K270/'Tor Emp Adj'!K$6)/('CAN LFS Emp'!K270/'CAN LFS Emp'!K$6),"n/a")</f>
        <v>2.4829119469284526</v>
      </c>
      <c r="L270" s="65">
        <f>IFERROR(('Tor Emp Adj'!L270/'Tor Emp Adj'!L$6)/('CAN LFS Emp'!L270/'CAN LFS Emp'!L$6),"n/a")</f>
        <v>1.1876859697006024</v>
      </c>
      <c r="M270" s="30">
        <f>IFERROR(('Tor Emp Adj'!M270/'Tor Emp Adj'!M$6)/('CAN LFS Emp'!M270/'CAN LFS Emp'!M$6),"n/a")</f>
        <v>1.2371673597542625</v>
      </c>
      <c r="N270" s="30">
        <f>IFERROR(('Tor Emp Adj'!N270/'Tor Emp Adj'!N$6)/('CAN LFS Emp'!N270/'CAN LFS Emp'!N$6),"n/a")</f>
        <v>1.0455340309251653</v>
      </c>
      <c r="O270" s="30">
        <f>IFERROR(('Tor Emp Adj'!O270/'Tor Emp Adj'!O$6)/('CAN LFS Emp'!O270/'CAN LFS Emp'!O$6),"n/a")</f>
        <v>0.62120617504990405</v>
      </c>
      <c r="P270" s="30">
        <f>IFERROR(('Tor Emp Adj'!P270/'Tor Emp Adj'!P$6)/('CAN LFS Emp'!P270/'CAN LFS Emp'!P$6),"n/a")</f>
        <v>1.1102709422736319</v>
      </c>
      <c r="Q270" s="30">
        <f>IFERROR(('Tor Emp Adj'!Q270/'Tor Emp Adj'!Q$6)/('CAN LFS Emp'!Q270/'CAN LFS Emp'!Q$6),"n/a")</f>
        <v>1.0986288622953111</v>
      </c>
      <c r="R270" s="30">
        <f>IFERROR(('Tor Emp Adj'!R270/'Tor Emp Adj'!R$6)/('CAN LFS Emp'!R270/'CAN LFS Emp'!R$6),"n/a")</f>
        <v>1.4591336298612732</v>
      </c>
      <c r="S270" s="30">
        <f>IFERROR(('Tor Emp Adj'!S270/'Tor Emp Adj'!S$6)/('CAN LFS Emp'!S270/'CAN LFS Emp'!S$6),"n/a")</f>
        <v>1.2394610357420786</v>
      </c>
      <c r="T270" s="30">
        <f>IFERROR(('Tor Emp Adj'!T270/'Tor Emp Adj'!T$6)/('CAN LFS Emp'!T270/'CAN LFS Emp'!T$6),"n/a")</f>
        <v>1.3669026342435153</v>
      </c>
      <c r="U270" s="30">
        <f>IFERROR(('Tor Emp Adj'!U270/'Tor Emp Adj'!U$6)/('CAN LFS Emp'!U270/'CAN LFS Emp'!U$6),"n/a")</f>
        <v>1.3380442696316743</v>
      </c>
      <c r="V270" s="30">
        <f>IFERROR(('Tor Emp Adj'!V270/'Tor Emp Adj'!V$6)/('CAN LFS Emp'!V270/'CAN LFS Emp'!V$6),"n/a")</f>
        <v>0</v>
      </c>
      <c r="W270" s="30">
        <f>IFERROR(('Tor Emp Adj'!W270/'Tor Emp Adj'!W$6)/('CAN LFS Emp'!W270/'CAN LFS Emp'!W$6),"n/a")</f>
        <v>0.81602193033082115</v>
      </c>
      <c r="X270" s="30">
        <f>IFERROR(('Tor Emp Adj'!X270/'Tor Emp Adj'!X$6)/('CAN LFS Emp'!X270/'CAN LFS Emp'!X$6),"n/a")</f>
        <v>1.2300921818592954</v>
      </c>
      <c r="Y270" s="30">
        <f>IFERROR(('Tor Emp Adj'!Y270/'Tor Emp Adj'!Y$6)/('CAN LFS Emp'!Y270/'CAN LFS Emp'!Y$6),"n/a")</f>
        <v>1.3189768817947469</v>
      </c>
    </row>
    <row r="271" spans="1:25" x14ac:dyDescent="0.25">
      <c r="A271" t="s">
        <v>588</v>
      </c>
      <c r="B271" s="137" t="s">
        <v>193</v>
      </c>
      <c r="C271" s="133">
        <v>3345</v>
      </c>
      <c r="D271" s="65">
        <f>IFERROR(('Tor Emp Adj'!D271/'Tor Emp Adj'!D$6)/('CAN LFS Emp'!D271/'CAN LFS Emp'!D$6),"n/a")</f>
        <v>0</v>
      </c>
      <c r="E271" s="65">
        <f>IFERROR(('Tor Emp Adj'!E271/'Tor Emp Adj'!E$6)/('CAN LFS Emp'!E271/'CAN LFS Emp'!E$6),"n/a")</f>
        <v>1.2829122761449976</v>
      </c>
      <c r="F271" s="65">
        <f>IFERROR(('Tor Emp Adj'!F271/'Tor Emp Adj'!F$6)/('CAN LFS Emp'!F271/'CAN LFS Emp'!F$6),"n/a")</f>
        <v>0</v>
      </c>
      <c r="G271" s="65">
        <f>IFERROR(('Tor Emp Adj'!G271/'Tor Emp Adj'!G$6)/('CAN LFS Emp'!G271/'CAN LFS Emp'!G$6),"n/a")</f>
        <v>1.1326651054602195</v>
      </c>
      <c r="H271" s="65">
        <f>IFERROR(('Tor Emp Adj'!H271/'Tor Emp Adj'!H$6)/('CAN LFS Emp'!H271/'CAN LFS Emp'!H$6),"n/a")</f>
        <v>1.4209633049829244</v>
      </c>
      <c r="I271" s="65">
        <f>IFERROR(('Tor Emp Adj'!I271/'Tor Emp Adj'!I$6)/('CAN LFS Emp'!I271/'CAN LFS Emp'!I$6),"n/a")</f>
        <v>2.2804215675916581</v>
      </c>
      <c r="J271" s="65">
        <f>IFERROR(('Tor Emp Adj'!J271/'Tor Emp Adj'!J$6)/('CAN LFS Emp'!J271/'CAN LFS Emp'!J$6),"n/a")</f>
        <v>1.7706363674291807</v>
      </c>
      <c r="K271" s="65">
        <f>IFERROR(('Tor Emp Adj'!K271/'Tor Emp Adj'!K$6)/('CAN LFS Emp'!K271/'CAN LFS Emp'!K$6),"n/a")</f>
        <v>0</v>
      </c>
      <c r="L271" s="65">
        <f>IFERROR(('Tor Emp Adj'!L271/'Tor Emp Adj'!L$6)/('CAN LFS Emp'!L271/'CAN LFS Emp'!L$6),"n/a")</f>
        <v>0</v>
      </c>
      <c r="M271" s="30">
        <f>IFERROR(('Tor Emp Adj'!M271/'Tor Emp Adj'!M$6)/('CAN LFS Emp'!M271/'CAN LFS Emp'!M$6),"n/a")</f>
        <v>0.86196468358235601</v>
      </c>
      <c r="N271" s="30">
        <f>IFERROR(('Tor Emp Adj'!N271/'Tor Emp Adj'!N$6)/('CAN LFS Emp'!N271/'CAN LFS Emp'!N$6),"n/a")</f>
        <v>0</v>
      </c>
      <c r="O271" s="30">
        <f>IFERROR(('Tor Emp Adj'!O271/'Tor Emp Adj'!O$6)/('CAN LFS Emp'!O271/'CAN LFS Emp'!O$6),"n/a")</f>
        <v>0</v>
      </c>
      <c r="P271" s="30">
        <f>IFERROR(('Tor Emp Adj'!P271/'Tor Emp Adj'!P$6)/('CAN LFS Emp'!P271/'CAN LFS Emp'!P$6),"n/a")</f>
        <v>0</v>
      </c>
      <c r="Q271" s="30">
        <f>IFERROR(('Tor Emp Adj'!Q271/'Tor Emp Adj'!Q$6)/('CAN LFS Emp'!Q271/'CAN LFS Emp'!Q$6),"n/a")</f>
        <v>0.91042779145667996</v>
      </c>
      <c r="R271" s="30">
        <f>IFERROR(('Tor Emp Adj'!R271/'Tor Emp Adj'!R$6)/('CAN LFS Emp'!R271/'CAN LFS Emp'!R$6),"n/a")</f>
        <v>0.72702534478777903</v>
      </c>
      <c r="S271" s="30">
        <f>IFERROR(('Tor Emp Adj'!S271/'Tor Emp Adj'!S$6)/('CAN LFS Emp'!S271/'CAN LFS Emp'!S$6),"n/a")</f>
        <v>1.2643750641714715</v>
      </c>
      <c r="T271" s="30">
        <f>IFERROR(('Tor Emp Adj'!T271/'Tor Emp Adj'!T$6)/('CAN LFS Emp'!T271/'CAN LFS Emp'!T$6),"n/a")</f>
        <v>0</v>
      </c>
      <c r="U271" s="30">
        <f>IFERROR(('Tor Emp Adj'!U271/'Tor Emp Adj'!U$6)/('CAN LFS Emp'!U271/'CAN LFS Emp'!U$6),"n/a")</f>
        <v>0</v>
      </c>
      <c r="V271" s="30">
        <f>IFERROR(('Tor Emp Adj'!V271/'Tor Emp Adj'!V$6)/('CAN LFS Emp'!V271/'CAN LFS Emp'!V$6),"n/a")</f>
        <v>1.1627061835120622</v>
      </c>
      <c r="W271" s="30">
        <f>IFERROR(('Tor Emp Adj'!W271/'Tor Emp Adj'!W$6)/('CAN LFS Emp'!W271/'CAN LFS Emp'!W$6),"n/a")</f>
        <v>0.99806039578735151</v>
      </c>
      <c r="X271" s="30">
        <f>IFERROR(('Tor Emp Adj'!X271/'Tor Emp Adj'!X$6)/('CAN LFS Emp'!X271/'CAN LFS Emp'!X$6),"n/a")</f>
        <v>0</v>
      </c>
      <c r="Y271" s="30">
        <f>IFERROR(('Tor Emp Adj'!Y271/'Tor Emp Adj'!Y$6)/('CAN LFS Emp'!Y271/'CAN LFS Emp'!Y$6),"n/a")</f>
        <v>0.55899056852599005</v>
      </c>
    </row>
    <row r="272" spans="1:25" x14ac:dyDescent="0.25">
      <c r="A272" t="s">
        <v>589</v>
      </c>
      <c r="B272" s="137">
        <v>417</v>
      </c>
      <c r="C272" s="133">
        <v>4173</v>
      </c>
      <c r="D272" s="65">
        <f>IFERROR(('Tor Emp Adj'!D272/'Tor Emp Adj'!D$6)/('CAN LFS Emp'!D272/'CAN LFS Emp'!D$6),"n/a")</f>
        <v>1.8616955280950651</v>
      </c>
      <c r="E272" s="65">
        <f>IFERROR(('Tor Emp Adj'!E272/'Tor Emp Adj'!E$6)/('CAN LFS Emp'!E272/'CAN LFS Emp'!E$6),"n/a")</f>
        <v>0.7901979772495854</v>
      </c>
      <c r="F272" s="65">
        <f>IFERROR(('Tor Emp Adj'!F272/'Tor Emp Adj'!F$6)/('CAN LFS Emp'!F272/'CAN LFS Emp'!F$6),"n/a")</f>
        <v>1.7989554964274854</v>
      </c>
      <c r="G272" s="65">
        <f>IFERROR(('Tor Emp Adj'!G272/'Tor Emp Adj'!G$6)/('CAN LFS Emp'!G272/'CAN LFS Emp'!G$6),"n/a")</f>
        <v>2.5928975696820116</v>
      </c>
      <c r="H272" s="65">
        <f>IFERROR(('Tor Emp Adj'!H272/'Tor Emp Adj'!H$6)/('CAN LFS Emp'!H272/'CAN LFS Emp'!H$6),"n/a")</f>
        <v>2.396278296386539</v>
      </c>
      <c r="I272" s="65">
        <f>IFERROR(('Tor Emp Adj'!I272/'Tor Emp Adj'!I$6)/('CAN LFS Emp'!I272/'CAN LFS Emp'!I$6),"n/a")</f>
        <v>1.6443842426268973</v>
      </c>
      <c r="J272" s="65">
        <f>IFERROR(('Tor Emp Adj'!J272/'Tor Emp Adj'!J$6)/('CAN LFS Emp'!J272/'CAN LFS Emp'!J$6),"n/a")</f>
        <v>1.9410437605561475</v>
      </c>
      <c r="K272" s="65">
        <f>IFERROR(('Tor Emp Adj'!K272/'Tor Emp Adj'!K$6)/('CAN LFS Emp'!K272/'CAN LFS Emp'!K$6),"n/a")</f>
        <v>1.611979501144724</v>
      </c>
      <c r="L272" s="65">
        <f>IFERROR(('Tor Emp Adj'!L272/'Tor Emp Adj'!L$6)/('CAN LFS Emp'!L272/'CAN LFS Emp'!L$6),"n/a")</f>
        <v>1.3678892872812183</v>
      </c>
      <c r="M272" s="30">
        <f>IFERROR(('Tor Emp Adj'!M272/'Tor Emp Adj'!M$6)/('CAN LFS Emp'!M272/'CAN LFS Emp'!M$6),"n/a")</f>
        <v>1.1830782766916452</v>
      </c>
      <c r="N272" s="30">
        <f>IFERROR(('Tor Emp Adj'!N272/'Tor Emp Adj'!N$6)/('CAN LFS Emp'!N272/'CAN LFS Emp'!N$6),"n/a")</f>
        <v>1.1184623006969874</v>
      </c>
      <c r="O272" s="30">
        <f>IFERROR(('Tor Emp Adj'!O272/'Tor Emp Adj'!O$6)/('CAN LFS Emp'!O272/'CAN LFS Emp'!O$6),"n/a")</f>
        <v>1.3067279976704906</v>
      </c>
      <c r="P272" s="30">
        <f>IFERROR(('Tor Emp Adj'!P272/'Tor Emp Adj'!P$6)/('CAN LFS Emp'!P272/'CAN LFS Emp'!P$6),"n/a")</f>
        <v>1.1956607033896933</v>
      </c>
      <c r="Q272" s="30">
        <f>IFERROR(('Tor Emp Adj'!Q272/'Tor Emp Adj'!Q$6)/('CAN LFS Emp'!Q272/'CAN LFS Emp'!Q$6),"n/a")</f>
        <v>0.71634452657948089</v>
      </c>
      <c r="R272" s="30">
        <f>IFERROR(('Tor Emp Adj'!R272/'Tor Emp Adj'!R$6)/('CAN LFS Emp'!R272/'CAN LFS Emp'!R$6),"n/a")</f>
        <v>1.6187299721542248</v>
      </c>
      <c r="S272" s="30">
        <f>IFERROR(('Tor Emp Adj'!S272/'Tor Emp Adj'!S$6)/('CAN LFS Emp'!S272/'CAN LFS Emp'!S$6),"n/a")</f>
        <v>0.8917367981484754</v>
      </c>
      <c r="T272" s="30">
        <f>IFERROR(('Tor Emp Adj'!T272/'Tor Emp Adj'!T$6)/('CAN LFS Emp'!T272/'CAN LFS Emp'!T$6),"n/a")</f>
        <v>1.044215931487857</v>
      </c>
      <c r="U272" s="30">
        <f>IFERROR(('Tor Emp Adj'!U272/'Tor Emp Adj'!U$6)/('CAN LFS Emp'!U272/'CAN LFS Emp'!U$6),"n/a")</f>
        <v>1.4839485209071088</v>
      </c>
      <c r="V272" s="30">
        <f>IFERROR(('Tor Emp Adj'!V272/'Tor Emp Adj'!V$6)/('CAN LFS Emp'!V272/'CAN LFS Emp'!V$6),"n/a")</f>
        <v>1.4454248271383419</v>
      </c>
      <c r="W272" s="30">
        <f>IFERROR(('Tor Emp Adj'!W272/'Tor Emp Adj'!W$6)/('CAN LFS Emp'!W272/'CAN LFS Emp'!W$6),"n/a")</f>
        <v>1.2370934135324028</v>
      </c>
      <c r="X272" s="30">
        <f>IFERROR(('Tor Emp Adj'!X272/'Tor Emp Adj'!X$6)/('CAN LFS Emp'!X272/'CAN LFS Emp'!X$6),"n/a")</f>
        <v>0.98749297198953401</v>
      </c>
      <c r="Y272" s="30">
        <f>IFERROR(('Tor Emp Adj'!Y272/'Tor Emp Adj'!Y$6)/('CAN LFS Emp'!Y272/'CAN LFS Emp'!Y$6),"n/a")</f>
        <v>1.6280022378296817</v>
      </c>
    </row>
    <row r="273" spans="1:25" x14ac:dyDescent="0.25">
      <c r="A273" t="s">
        <v>590</v>
      </c>
      <c r="B273" s="137">
        <f t="shared" si="7"/>
        <v>5112</v>
      </c>
      <c r="C273" s="133">
        <v>5112</v>
      </c>
      <c r="D273" s="65" t="str">
        <f>IFERROR(('Tor Emp Adj'!D273/'Tor Emp Adj'!D$6)/('CAN LFS Emp'!D273/'CAN LFS Emp'!D$6),"n/a")</f>
        <v>n/a</v>
      </c>
      <c r="E273" s="65" t="str">
        <f>IFERROR(('Tor Emp Adj'!E273/'Tor Emp Adj'!E$6)/('CAN LFS Emp'!E273/'CAN LFS Emp'!E$6),"n/a")</f>
        <v>n/a</v>
      </c>
      <c r="F273" s="65">
        <f>IFERROR(('Tor Emp Adj'!F273/'Tor Emp Adj'!F$6)/('CAN LFS Emp'!F273/'CAN LFS Emp'!F$6),"n/a")</f>
        <v>0</v>
      </c>
      <c r="G273" s="65">
        <f>IFERROR(('Tor Emp Adj'!G273/'Tor Emp Adj'!G$6)/('CAN LFS Emp'!G273/'CAN LFS Emp'!G$6),"n/a")</f>
        <v>0</v>
      </c>
      <c r="H273" s="65">
        <f>IFERROR(('Tor Emp Adj'!H273/'Tor Emp Adj'!H$6)/('CAN LFS Emp'!H273/'CAN LFS Emp'!H$6),"n/a")</f>
        <v>0</v>
      </c>
      <c r="I273" s="65">
        <f>IFERROR(('Tor Emp Adj'!I273/'Tor Emp Adj'!I$6)/('CAN LFS Emp'!I273/'CAN LFS Emp'!I$6),"n/a")</f>
        <v>0</v>
      </c>
      <c r="J273" s="65">
        <f>IFERROR(('Tor Emp Adj'!J273/'Tor Emp Adj'!J$6)/('CAN LFS Emp'!J273/'CAN LFS Emp'!J$6),"n/a")</f>
        <v>1.8363234946598468</v>
      </c>
      <c r="K273" s="65">
        <f>IFERROR(('Tor Emp Adj'!K273/'Tor Emp Adj'!K$6)/('CAN LFS Emp'!K273/'CAN LFS Emp'!K$6),"n/a")</f>
        <v>0</v>
      </c>
      <c r="L273" s="65">
        <f>IFERROR(('Tor Emp Adj'!L273/'Tor Emp Adj'!L$6)/('CAN LFS Emp'!L273/'CAN LFS Emp'!L$6),"n/a")</f>
        <v>1.4599484860146343</v>
      </c>
      <c r="M273" s="30">
        <f>IFERROR(('Tor Emp Adj'!M273/'Tor Emp Adj'!M$6)/('CAN LFS Emp'!M273/'CAN LFS Emp'!M$6),"n/a")</f>
        <v>0</v>
      </c>
      <c r="N273" s="30">
        <f>IFERROR(('Tor Emp Adj'!N273/'Tor Emp Adj'!N$6)/('CAN LFS Emp'!N273/'CAN LFS Emp'!N$6),"n/a")</f>
        <v>0</v>
      </c>
      <c r="O273" s="30">
        <f>IFERROR(('Tor Emp Adj'!O273/'Tor Emp Adj'!O$6)/('CAN LFS Emp'!O273/'CAN LFS Emp'!O$6),"n/a")</f>
        <v>0</v>
      </c>
      <c r="P273" s="30">
        <f>IFERROR(('Tor Emp Adj'!P273/'Tor Emp Adj'!P$6)/('CAN LFS Emp'!P273/'CAN LFS Emp'!P$6),"n/a")</f>
        <v>0</v>
      </c>
      <c r="Q273" s="30">
        <f>IFERROR(('Tor Emp Adj'!Q273/'Tor Emp Adj'!Q$6)/('CAN LFS Emp'!Q273/'CAN LFS Emp'!Q$6),"n/a")</f>
        <v>0</v>
      </c>
      <c r="R273" s="30">
        <f>IFERROR(('Tor Emp Adj'!R273/'Tor Emp Adj'!R$6)/('CAN LFS Emp'!R273/'CAN LFS Emp'!R$6),"n/a")</f>
        <v>0</v>
      </c>
      <c r="S273" s="30">
        <f>IFERROR(('Tor Emp Adj'!S273/'Tor Emp Adj'!S$6)/('CAN LFS Emp'!S273/'CAN LFS Emp'!S$6),"n/a")</f>
        <v>0</v>
      </c>
      <c r="T273" s="30">
        <f>IFERROR(('Tor Emp Adj'!T273/'Tor Emp Adj'!T$6)/('CAN LFS Emp'!T273/'CAN LFS Emp'!T$6),"n/a")</f>
        <v>0</v>
      </c>
      <c r="U273" s="30">
        <f>IFERROR(('Tor Emp Adj'!U273/'Tor Emp Adj'!U$6)/('CAN LFS Emp'!U273/'CAN LFS Emp'!U$6),"n/a")</f>
        <v>1.3539312158206509</v>
      </c>
      <c r="V273" s="30">
        <f>IFERROR(('Tor Emp Adj'!V273/'Tor Emp Adj'!V$6)/('CAN LFS Emp'!V273/'CAN LFS Emp'!V$6),"n/a")</f>
        <v>2.1909226906695456</v>
      </c>
      <c r="W273" s="30">
        <f>IFERROR(('Tor Emp Adj'!W273/'Tor Emp Adj'!W$6)/('CAN LFS Emp'!W273/'CAN LFS Emp'!W$6),"n/a")</f>
        <v>1.4912635706872228</v>
      </c>
      <c r="X273" s="30">
        <f>IFERROR(('Tor Emp Adj'!X273/'Tor Emp Adj'!X$6)/('CAN LFS Emp'!X273/'CAN LFS Emp'!X$6),"n/a")</f>
        <v>1.2973452522408444</v>
      </c>
      <c r="Y273" s="30">
        <f>IFERROR(('Tor Emp Adj'!Y273/'Tor Emp Adj'!Y$6)/('CAN LFS Emp'!Y273/'CAN LFS Emp'!Y$6),"n/a")</f>
        <v>1.1291367394289171</v>
      </c>
    </row>
    <row r="274" spans="1:25" x14ac:dyDescent="0.25">
      <c r="A274" t="s">
        <v>108</v>
      </c>
      <c r="B274" s="137">
        <f t="shared" si="7"/>
        <v>517</v>
      </c>
      <c r="C274" s="133">
        <v>517</v>
      </c>
      <c r="D274" s="65">
        <f>IFERROR(('Tor Emp Adj'!D274/'Tor Emp Adj'!D$6)/('CAN LFS Emp'!D274/'CAN LFS Emp'!D$6),"n/a")</f>
        <v>1.2387926806643037</v>
      </c>
      <c r="E274" s="65">
        <f>IFERROR(('Tor Emp Adj'!E274/'Tor Emp Adj'!E$6)/('CAN LFS Emp'!E274/'CAN LFS Emp'!E$6),"n/a")</f>
        <v>1.3052738235548949</v>
      </c>
      <c r="F274" s="65">
        <f>IFERROR(('Tor Emp Adj'!F274/'Tor Emp Adj'!F$6)/('CAN LFS Emp'!F274/'CAN LFS Emp'!F$6),"n/a")</f>
        <v>1.3852689900540405</v>
      </c>
      <c r="G274" s="65">
        <f>IFERROR(('Tor Emp Adj'!G274/'Tor Emp Adj'!G$6)/('CAN LFS Emp'!G274/'CAN LFS Emp'!G$6),"n/a")</f>
        <v>1.2973945460665739</v>
      </c>
      <c r="H274" s="65">
        <f>IFERROR(('Tor Emp Adj'!H274/'Tor Emp Adj'!H$6)/('CAN LFS Emp'!H274/'CAN LFS Emp'!H$6),"n/a")</f>
        <v>1.486664656049264</v>
      </c>
      <c r="I274" s="65">
        <f>IFERROR(('Tor Emp Adj'!I274/'Tor Emp Adj'!I$6)/('CAN LFS Emp'!I274/'CAN LFS Emp'!I$6),"n/a")</f>
        <v>1.2422571809255833</v>
      </c>
      <c r="J274" s="65">
        <f>IFERROR(('Tor Emp Adj'!J274/'Tor Emp Adj'!J$6)/('CAN LFS Emp'!J274/'CAN LFS Emp'!J$6),"n/a")</f>
        <v>1.4297616795077492</v>
      </c>
      <c r="K274" s="65">
        <f>IFERROR(('Tor Emp Adj'!K274/'Tor Emp Adj'!K$6)/('CAN LFS Emp'!K274/'CAN LFS Emp'!K$6),"n/a")</f>
        <v>1.4392941407704918</v>
      </c>
      <c r="L274" s="65">
        <f>IFERROR(('Tor Emp Adj'!L274/'Tor Emp Adj'!L$6)/('CAN LFS Emp'!L274/'CAN LFS Emp'!L$6),"n/a")</f>
        <v>1.7398133511874687</v>
      </c>
      <c r="M274" s="30">
        <f>IFERROR(('Tor Emp Adj'!M274/'Tor Emp Adj'!M$6)/('CAN LFS Emp'!M274/'CAN LFS Emp'!M$6),"n/a")</f>
        <v>2.0017239844256887</v>
      </c>
      <c r="N274" s="30">
        <f>IFERROR(('Tor Emp Adj'!N274/'Tor Emp Adj'!N$6)/('CAN LFS Emp'!N274/'CAN LFS Emp'!N$6),"n/a")</f>
        <v>1.9615711188006368</v>
      </c>
      <c r="O274" s="30">
        <f>IFERROR(('Tor Emp Adj'!O274/'Tor Emp Adj'!O$6)/('CAN LFS Emp'!O274/'CAN LFS Emp'!O$6),"n/a")</f>
        <v>1.8423880483454156</v>
      </c>
      <c r="P274" s="30">
        <f>IFERROR(('Tor Emp Adj'!P274/'Tor Emp Adj'!P$6)/('CAN LFS Emp'!P274/'CAN LFS Emp'!P$6),"n/a")</f>
        <v>2.0123996329757659</v>
      </c>
      <c r="Q274" s="30">
        <f>IFERROR(('Tor Emp Adj'!Q274/'Tor Emp Adj'!Q$6)/('CAN LFS Emp'!Q274/'CAN LFS Emp'!Q$6),"n/a")</f>
        <v>1.702893399672782</v>
      </c>
      <c r="R274" s="30">
        <f>IFERROR(('Tor Emp Adj'!R274/'Tor Emp Adj'!R$6)/('CAN LFS Emp'!R274/'CAN LFS Emp'!R$6),"n/a")</f>
        <v>1.947259055090792</v>
      </c>
      <c r="S274" s="30">
        <f>IFERROR(('Tor Emp Adj'!S274/'Tor Emp Adj'!S$6)/('CAN LFS Emp'!S274/'CAN LFS Emp'!S$6),"n/a")</f>
        <v>1.4438432170299118</v>
      </c>
      <c r="T274" s="30">
        <f>IFERROR(('Tor Emp Adj'!T274/'Tor Emp Adj'!T$6)/('CAN LFS Emp'!T274/'CAN LFS Emp'!T$6),"n/a")</f>
        <v>1.5851620804505033</v>
      </c>
      <c r="U274" s="30">
        <f>IFERROR(('Tor Emp Adj'!U274/'Tor Emp Adj'!U$6)/('CAN LFS Emp'!U274/'CAN LFS Emp'!U$6),"n/a")</f>
        <v>1.5666290030465673</v>
      </c>
      <c r="V274" s="30">
        <f>IFERROR(('Tor Emp Adj'!V274/'Tor Emp Adj'!V$6)/('CAN LFS Emp'!V274/'CAN LFS Emp'!V$6),"n/a")</f>
        <v>1.2479871602570523</v>
      </c>
      <c r="W274" s="30">
        <f>IFERROR(('Tor Emp Adj'!W274/'Tor Emp Adj'!W$6)/('CAN LFS Emp'!W274/'CAN LFS Emp'!W$6),"n/a")</f>
        <v>1.251006265586865</v>
      </c>
      <c r="X274" s="30">
        <f>IFERROR(('Tor Emp Adj'!X274/'Tor Emp Adj'!X$6)/('CAN LFS Emp'!X274/'CAN LFS Emp'!X$6),"n/a")</f>
        <v>1.3313592146216917</v>
      </c>
      <c r="Y274" s="30">
        <f>IFERROR(('Tor Emp Adj'!Y274/'Tor Emp Adj'!Y$6)/('CAN LFS Emp'!Y274/'CAN LFS Emp'!Y$6),"n/a")</f>
        <v>1.1773093522736455</v>
      </c>
    </row>
    <row r="275" spans="1:25" x14ac:dyDescent="0.25">
      <c r="A275" t="s">
        <v>591</v>
      </c>
      <c r="B275" s="137">
        <f t="shared" si="7"/>
        <v>518</v>
      </c>
      <c r="C275" s="133">
        <v>518</v>
      </c>
      <c r="D275" s="65">
        <f>IFERROR(('Tor Emp Adj'!D275/'Tor Emp Adj'!D$6)/('CAN LFS Emp'!D275/'CAN LFS Emp'!D$6),"n/a")</f>
        <v>3.2598449650448456</v>
      </c>
      <c r="E275" s="65">
        <f>IFERROR(('Tor Emp Adj'!E275/'Tor Emp Adj'!E$6)/('CAN LFS Emp'!E275/'CAN LFS Emp'!E$6),"n/a")</f>
        <v>0</v>
      </c>
      <c r="F275" s="65">
        <f>IFERROR(('Tor Emp Adj'!F275/'Tor Emp Adj'!F$6)/('CAN LFS Emp'!F275/'CAN LFS Emp'!F$6),"n/a")</f>
        <v>0</v>
      </c>
      <c r="G275" s="65">
        <f>IFERROR(('Tor Emp Adj'!G275/'Tor Emp Adj'!G$6)/('CAN LFS Emp'!G275/'CAN LFS Emp'!G$6),"n/a")</f>
        <v>0</v>
      </c>
      <c r="H275" s="65">
        <f>IFERROR(('Tor Emp Adj'!H275/'Tor Emp Adj'!H$6)/('CAN LFS Emp'!H275/'CAN LFS Emp'!H$6),"n/a")</f>
        <v>2.4674597486688072</v>
      </c>
      <c r="I275" s="65">
        <f>IFERROR(('Tor Emp Adj'!I275/'Tor Emp Adj'!I$6)/('CAN LFS Emp'!I275/'CAN LFS Emp'!I$6),"n/a")</f>
        <v>0</v>
      </c>
      <c r="J275" s="65">
        <f>IFERROR(('Tor Emp Adj'!J275/'Tor Emp Adj'!J$6)/('CAN LFS Emp'!J275/'CAN LFS Emp'!J$6),"n/a")</f>
        <v>0</v>
      </c>
      <c r="K275" s="65">
        <f>IFERROR(('Tor Emp Adj'!K275/'Tor Emp Adj'!K$6)/('CAN LFS Emp'!K275/'CAN LFS Emp'!K$6),"n/a")</f>
        <v>0</v>
      </c>
      <c r="L275" s="65">
        <f>IFERROR(('Tor Emp Adj'!L275/'Tor Emp Adj'!L$6)/('CAN LFS Emp'!L275/'CAN LFS Emp'!L$6),"n/a")</f>
        <v>0</v>
      </c>
      <c r="M275" s="30">
        <f>IFERROR(('Tor Emp Adj'!M275/'Tor Emp Adj'!M$6)/('CAN LFS Emp'!M275/'CAN LFS Emp'!M$6),"n/a")</f>
        <v>0</v>
      </c>
      <c r="N275" s="30">
        <f>IFERROR(('Tor Emp Adj'!N275/'Tor Emp Adj'!N$6)/('CAN LFS Emp'!N275/'CAN LFS Emp'!N$6),"n/a")</f>
        <v>2.1679853135288929</v>
      </c>
      <c r="O275" s="30">
        <f>IFERROR(('Tor Emp Adj'!O275/'Tor Emp Adj'!O$6)/('CAN LFS Emp'!O275/'CAN LFS Emp'!O$6),"n/a")</f>
        <v>2.0351802021935579</v>
      </c>
      <c r="P275" s="30">
        <f>IFERROR(('Tor Emp Adj'!P275/'Tor Emp Adj'!P$6)/('CAN LFS Emp'!P275/'CAN LFS Emp'!P$6),"n/a")</f>
        <v>3.3419558958334874</v>
      </c>
      <c r="Q275" s="30">
        <f>IFERROR(('Tor Emp Adj'!Q275/'Tor Emp Adj'!Q$6)/('CAN LFS Emp'!Q275/'CAN LFS Emp'!Q$6),"n/a")</f>
        <v>0</v>
      </c>
      <c r="R275" s="30">
        <f>IFERROR(('Tor Emp Adj'!R275/'Tor Emp Adj'!R$6)/('CAN LFS Emp'!R275/'CAN LFS Emp'!R$6),"n/a")</f>
        <v>2.9395629473381297</v>
      </c>
      <c r="S275" s="30">
        <f>IFERROR(('Tor Emp Adj'!S275/'Tor Emp Adj'!S$6)/('CAN LFS Emp'!S275/'CAN LFS Emp'!S$6),"n/a")</f>
        <v>0</v>
      </c>
      <c r="T275" s="30">
        <f>IFERROR(('Tor Emp Adj'!T275/'Tor Emp Adj'!T$6)/('CAN LFS Emp'!T275/'CAN LFS Emp'!T$6),"n/a")</f>
        <v>2.9829800053852127</v>
      </c>
      <c r="U275" s="30">
        <f>IFERROR(('Tor Emp Adj'!U275/'Tor Emp Adj'!U$6)/('CAN LFS Emp'!U275/'CAN LFS Emp'!U$6),"n/a")</f>
        <v>3.1381820624501109</v>
      </c>
      <c r="V275" s="30">
        <f>IFERROR(('Tor Emp Adj'!V275/'Tor Emp Adj'!V$6)/('CAN LFS Emp'!V275/'CAN LFS Emp'!V$6),"n/a")</f>
        <v>2.1047631271206573</v>
      </c>
      <c r="W275" s="30">
        <f>IFERROR(('Tor Emp Adj'!W275/'Tor Emp Adj'!W$6)/('CAN LFS Emp'!W275/'CAN LFS Emp'!W$6),"n/a")</f>
        <v>0</v>
      </c>
      <c r="X275" s="30">
        <f>IFERROR(('Tor Emp Adj'!X275/'Tor Emp Adj'!X$6)/('CAN LFS Emp'!X275/'CAN LFS Emp'!X$6),"n/a")</f>
        <v>1.9989135650059584</v>
      </c>
      <c r="Y275" s="30">
        <f>IFERROR(('Tor Emp Adj'!Y275/'Tor Emp Adj'!Y$6)/('CAN LFS Emp'!Y275/'CAN LFS Emp'!Y$6),"n/a")</f>
        <v>0</v>
      </c>
    </row>
    <row r="276" spans="1:25" x14ac:dyDescent="0.25">
      <c r="A276" t="s">
        <v>592</v>
      </c>
      <c r="B276" s="137">
        <f t="shared" si="7"/>
        <v>5415</v>
      </c>
      <c r="C276" s="133">
        <v>5415</v>
      </c>
      <c r="D276" s="65">
        <f>IFERROR(('Tor Emp Adj'!D276/'Tor Emp Adj'!D$6)/('CAN LFS Emp'!D276/'CAN LFS Emp'!D$6),"n/a")</f>
        <v>1.8699507418413344</v>
      </c>
      <c r="E276" s="65">
        <f>IFERROR(('Tor Emp Adj'!E276/'Tor Emp Adj'!E$6)/('CAN LFS Emp'!E276/'CAN LFS Emp'!E$6),"n/a")</f>
        <v>1.7335695069933426</v>
      </c>
      <c r="F276" s="65">
        <f>IFERROR(('Tor Emp Adj'!F276/'Tor Emp Adj'!F$6)/('CAN LFS Emp'!F276/'CAN LFS Emp'!F$6),"n/a")</f>
        <v>2.0474071079900642</v>
      </c>
      <c r="G276" s="65">
        <f>IFERROR(('Tor Emp Adj'!G276/'Tor Emp Adj'!G$6)/('CAN LFS Emp'!G276/'CAN LFS Emp'!G$6),"n/a")</f>
        <v>1.8491306549391169</v>
      </c>
      <c r="H276" s="65">
        <f>IFERROR(('Tor Emp Adj'!H276/'Tor Emp Adj'!H$6)/('CAN LFS Emp'!H276/'CAN LFS Emp'!H$6),"n/a")</f>
        <v>1.9942122218028016</v>
      </c>
      <c r="I276" s="65">
        <f>IFERROR(('Tor Emp Adj'!I276/'Tor Emp Adj'!I$6)/('CAN LFS Emp'!I276/'CAN LFS Emp'!I$6),"n/a")</f>
        <v>1.8069996201596308</v>
      </c>
      <c r="J276" s="65">
        <f>IFERROR(('Tor Emp Adj'!J276/'Tor Emp Adj'!J$6)/('CAN LFS Emp'!J276/'CAN LFS Emp'!J$6),"n/a")</f>
        <v>1.9915839200104353</v>
      </c>
      <c r="K276" s="65">
        <f>IFERROR(('Tor Emp Adj'!K276/'Tor Emp Adj'!K$6)/('CAN LFS Emp'!K276/'CAN LFS Emp'!K$6),"n/a")</f>
        <v>1.7435506293455747</v>
      </c>
      <c r="L276" s="65">
        <f>IFERROR(('Tor Emp Adj'!L276/'Tor Emp Adj'!L$6)/('CAN LFS Emp'!L276/'CAN LFS Emp'!L$6),"n/a")</f>
        <v>1.3883895565646232</v>
      </c>
      <c r="M276" s="30">
        <f>IFERROR(('Tor Emp Adj'!M276/'Tor Emp Adj'!M$6)/('CAN LFS Emp'!M276/'CAN LFS Emp'!M$6),"n/a")</f>
        <v>1.607849070282233</v>
      </c>
      <c r="N276" s="30">
        <f>IFERROR(('Tor Emp Adj'!N276/'Tor Emp Adj'!N$6)/('CAN LFS Emp'!N276/'CAN LFS Emp'!N$6),"n/a")</f>
        <v>1.3268223294991446</v>
      </c>
      <c r="O276" s="30">
        <f>IFERROR(('Tor Emp Adj'!O276/'Tor Emp Adj'!O$6)/('CAN LFS Emp'!O276/'CAN LFS Emp'!O$6),"n/a")</f>
        <v>1.7261875148011776</v>
      </c>
      <c r="P276" s="30">
        <f>IFERROR(('Tor Emp Adj'!P276/'Tor Emp Adj'!P$6)/('CAN LFS Emp'!P276/'CAN LFS Emp'!P$6),"n/a")</f>
        <v>1.5133929409259601</v>
      </c>
      <c r="Q276" s="30">
        <f>IFERROR(('Tor Emp Adj'!Q276/'Tor Emp Adj'!Q$6)/('CAN LFS Emp'!Q276/'CAN LFS Emp'!Q$6),"n/a")</f>
        <v>1.7053466418349306</v>
      </c>
      <c r="R276" s="30">
        <f>IFERROR(('Tor Emp Adj'!R276/'Tor Emp Adj'!R$6)/('CAN LFS Emp'!R276/'CAN LFS Emp'!R$6),"n/a")</f>
        <v>1.5499849877987419</v>
      </c>
      <c r="S276" s="30">
        <f>IFERROR(('Tor Emp Adj'!S276/'Tor Emp Adj'!S$6)/('CAN LFS Emp'!S276/'CAN LFS Emp'!S$6),"n/a")</f>
        <v>1.4614717419545977</v>
      </c>
      <c r="T276" s="30">
        <f>IFERROR(('Tor Emp Adj'!T276/'Tor Emp Adj'!T$6)/('CAN LFS Emp'!T276/'CAN LFS Emp'!T$6),"n/a")</f>
        <v>1.188098142678421</v>
      </c>
      <c r="U276" s="30">
        <f>IFERROR(('Tor Emp Adj'!U276/'Tor Emp Adj'!U$6)/('CAN LFS Emp'!U276/'CAN LFS Emp'!U$6),"n/a")</f>
        <v>1.4753932222947106</v>
      </c>
      <c r="V276" s="30">
        <f>IFERROR(('Tor Emp Adj'!V276/'Tor Emp Adj'!V$6)/('CAN LFS Emp'!V276/'CAN LFS Emp'!V$6),"n/a")</f>
        <v>1.4689267086837099</v>
      </c>
      <c r="W276" s="30">
        <f>IFERROR(('Tor Emp Adj'!W276/'Tor Emp Adj'!W$6)/('CAN LFS Emp'!W276/'CAN LFS Emp'!W$6),"n/a")</f>
        <v>1.7789575294406168</v>
      </c>
      <c r="X276" s="30">
        <f>IFERROR(('Tor Emp Adj'!X276/'Tor Emp Adj'!X$6)/('CAN LFS Emp'!X276/'CAN LFS Emp'!X$6),"n/a")</f>
        <v>1.7903730676144678</v>
      </c>
      <c r="Y276" s="30">
        <f>IFERROR(('Tor Emp Adj'!Y276/'Tor Emp Adj'!Y$6)/('CAN LFS Emp'!Y276/'CAN LFS Emp'!Y$6),"n/a")</f>
        <v>1.7398413382981512</v>
      </c>
    </row>
    <row r="277" spans="1:25" x14ac:dyDescent="0.25">
      <c r="A277" t="s">
        <v>525</v>
      </c>
      <c r="B277" s="137" t="s">
        <v>209</v>
      </c>
      <c r="C277" s="133">
        <v>8112</v>
      </c>
      <c r="D277" s="65">
        <f>IFERROR(('Tor Emp Adj'!D277/'Tor Emp Adj'!D$6)/('CAN LFS Emp'!D277/'CAN LFS Emp'!D$6),"n/a")</f>
        <v>1.581778353087935</v>
      </c>
      <c r="E277" s="65">
        <f>IFERROR(('Tor Emp Adj'!E277/'Tor Emp Adj'!E$6)/('CAN LFS Emp'!E277/'CAN LFS Emp'!E$6),"n/a")</f>
        <v>1.1180957813743697</v>
      </c>
      <c r="F277" s="65">
        <f>IFERROR(('Tor Emp Adj'!F277/'Tor Emp Adj'!F$6)/('CAN LFS Emp'!F277/'CAN LFS Emp'!F$6),"n/a")</f>
        <v>0</v>
      </c>
      <c r="G277" s="65">
        <f>IFERROR(('Tor Emp Adj'!G277/'Tor Emp Adj'!G$6)/('CAN LFS Emp'!G277/'CAN LFS Emp'!G$6),"n/a")</f>
        <v>1.5766109870548874</v>
      </c>
      <c r="H277" s="65">
        <f>IFERROR(('Tor Emp Adj'!H277/'Tor Emp Adj'!H$6)/('CAN LFS Emp'!H277/'CAN LFS Emp'!H$6),"n/a")</f>
        <v>0</v>
      </c>
      <c r="I277" s="65">
        <f>IFERROR(('Tor Emp Adj'!I277/'Tor Emp Adj'!I$6)/('CAN LFS Emp'!I277/'CAN LFS Emp'!I$6),"n/a")</f>
        <v>0</v>
      </c>
      <c r="J277" s="65">
        <f>IFERROR(('Tor Emp Adj'!J277/'Tor Emp Adj'!J$6)/('CAN LFS Emp'!J277/'CAN LFS Emp'!J$6),"n/a")</f>
        <v>0</v>
      </c>
      <c r="K277" s="65">
        <f>IFERROR(('Tor Emp Adj'!K277/'Tor Emp Adj'!K$6)/('CAN LFS Emp'!K277/'CAN LFS Emp'!K$6),"n/a")</f>
        <v>0.919998229283992</v>
      </c>
      <c r="L277" s="65">
        <f>IFERROR(('Tor Emp Adj'!L277/'Tor Emp Adj'!L$6)/('CAN LFS Emp'!L277/'CAN LFS Emp'!L$6),"n/a")</f>
        <v>0.5250134881856473</v>
      </c>
      <c r="M277" s="30">
        <f>IFERROR(('Tor Emp Adj'!M277/'Tor Emp Adj'!M$6)/('CAN LFS Emp'!M277/'CAN LFS Emp'!M$6),"n/a")</f>
        <v>0</v>
      </c>
      <c r="N277" s="30">
        <f>IFERROR(('Tor Emp Adj'!N277/'Tor Emp Adj'!N$6)/('CAN LFS Emp'!N277/'CAN LFS Emp'!N$6),"n/a")</f>
        <v>0.7797572816400351</v>
      </c>
      <c r="O277" s="30">
        <f>IFERROR(('Tor Emp Adj'!O277/'Tor Emp Adj'!O$6)/('CAN LFS Emp'!O277/'CAN LFS Emp'!O$6),"n/a")</f>
        <v>1.0614192406085579</v>
      </c>
      <c r="P277" s="30">
        <f>IFERROR(('Tor Emp Adj'!P277/'Tor Emp Adj'!P$6)/('CAN LFS Emp'!P277/'CAN LFS Emp'!P$6),"n/a")</f>
        <v>0.71858563579698276</v>
      </c>
      <c r="Q277" s="30">
        <f>IFERROR(('Tor Emp Adj'!Q277/'Tor Emp Adj'!Q$6)/('CAN LFS Emp'!Q277/'CAN LFS Emp'!Q$6),"n/a")</f>
        <v>0.5303985958170998</v>
      </c>
      <c r="R277" s="30">
        <f>IFERROR(('Tor Emp Adj'!R277/'Tor Emp Adj'!R$6)/('CAN LFS Emp'!R277/'CAN LFS Emp'!R$6),"n/a")</f>
        <v>1.3446399800518718</v>
      </c>
      <c r="S277" s="30">
        <f>IFERROR(('Tor Emp Adj'!S277/'Tor Emp Adj'!S$6)/('CAN LFS Emp'!S277/'CAN LFS Emp'!S$6),"n/a")</f>
        <v>0.66904131596291094</v>
      </c>
      <c r="T277" s="30">
        <f>IFERROR(('Tor Emp Adj'!T277/'Tor Emp Adj'!T$6)/('CAN LFS Emp'!T277/'CAN LFS Emp'!T$6),"n/a")</f>
        <v>0.63997291683567692</v>
      </c>
      <c r="U277" s="30">
        <f>IFERROR(('Tor Emp Adj'!U277/'Tor Emp Adj'!U$6)/('CAN LFS Emp'!U277/'CAN LFS Emp'!U$6),"n/a")</f>
        <v>0.92897473858379498</v>
      </c>
      <c r="V277" s="30">
        <f>IFERROR(('Tor Emp Adj'!V277/'Tor Emp Adj'!V$6)/('CAN LFS Emp'!V277/'CAN LFS Emp'!V$6),"n/a")</f>
        <v>0</v>
      </c>
      <c r="W277" s="30">
        <f>IFERROR(('Tor Emp Adj'!W277/'Tor Emp Adj'!W$6)/('CAN LFS Emp'!W277/'CAN LFS Emp'!W$6),"n/a")</f>
        <v>1.040242389700647</v>
      </c>
      <c r="X277" s="30">
        <f>IFERROR(('Tor Emp Adj'!X277/'Tor Emp Adj'!X$6)/('CAN LFS Emp'!X277/'CAN LFS Emp'!X$6),"n/a")</f>
        <v>0</v>
      </c>
      <c r="Y277" s="30">
        <f>IFERROR(('Tor Emp Adj'!Y277/'Tor Emp Adj'!Y$6)/('CAN LFS Emp'!Y277/'CAN LFS Emp'!Y$6),"n/a")</f>
        <v>0</v>
      </c>
    </row>
    <row r="282" spans="1:25" x14ac:dyDescent="0.25">
      <c r="A282" s="144" t="s">
        <v>598</v>
      </c>
      <c r="B282" s="145"/>
      <c r="C282" s="146"/>
      <c r="D282" s="147">
        <f>IFERROR(('Tor Emp Adj'!D282/'Tor Emp Adj'!D$6)/('CAN LFS Emp'!D282/'CAN LFS Emp'!D$6),"n/a")</f>
        <v>1.1066566407176721</v>
      </c>
      <c r="E282" s="147">
        <f>IFERROR(('Tor Emp Adj'!E282/'Tor Emp Adj'!E$6)/('CAN LFS Emp'!E282/'CAN LFS Emp'!E$6),"n/a")</f>
        <v>1.0938996289514513</v>
      </c>
      <c r="F282" s="147">
        <f>IFERROR(('Tor Emp Adj'!F282/'Tor Emp Adj'!F$6)/('CAN LFS Emp'!F282/'CAN LFS Emp'!F$6),"n/a")</f>
        <v>1.1107613101790352</v>
      </c>
      <c r="G282" s="147">
        <f>IFERROR(('Tor Emp Adj'!G282/'Tor Emp Adj'!G$6)/('CAN LFS Emp'!G282/'CAN LFS Emp'!G$6),"n/a")</f>
        <v>1.1023830235983094</v>
      </c>
      <c r="H282" s="147">
        <f>IFERROR(('Tor Emp Adj'!H282/'Tor Emp Adj'!H$6)/('CAN LFS Emp'!H282/'CAN LFS Emp'!H$6),"n/a")</f>
        <v>1.1407056320856663</v>
      </c>
      <c r="I282" s="147">
        <f>IFERROR(('Tor Emp Adj'!I282/'Tor Emp Adj'!I$6)/('CAN LFS Emp'!I282/'CAN LFS Emp'!I$6),"n/a")</f>
        <v>1.1741298512825014</v>
      </c>
      <c r="J282" s="147">
        <f>IFERROR(('Tor Emp Adj'!J282/'Tor Emp Adj'!J$6)/('CAN LFS Emp'!J282/'CAN LFS Emp'!J$6),"n/a")</f>
        <v>1.1336533837969383</v>
      </c>
      <c r="K282" s="147">
        <f>IFERROR(('Tor Emp Adj'!K282/'Tor Emp Adj'!K$6)/('CAN LFS Emp'!K282/'CAN LFS Emp'!K$6),"n/a")</f>
        <v>1.0989746255210251</v>
      </c>
      <c r="L282" s="147">
        <f>IFERROR(('Tor Emp Adj'!L282/'Tor Emp Adj'!L$6)/('CAN LFS Emp'!L282/'CAN LFS Emp'!L$6),"n/a")</f>
        <v>1.1137000401878621</v>
      </c>
      <c r="M282" s="147">
        <f>IFERROR(('Tor Emp Adj'!M282/'Tor Emp Adj'!M$6)/('CAN LFS Emp'!M282/'CAN LFS Emp'!M$6),"n/a")</f>
        <v>1.1150890921317662</v>
      </c>
      <c r="N282" s="147">
        <f>IFERROR(('Tor Emp Adj'!N282/'Tor Emp Adj'!N$6)/('CAN LFS Emp'!N282/'CAN LFS Emp'!N$6),"n/a")</f>
        <v>1.1098084601904348</v>
      </c>
      <c r="O282" s="147">
        <f>IFERROR(('Tor Emp Adj'!O282/'Tor Emp Adj'!O$6)/('CAN LFS Emp'!O282/'CAN LFS Emp'!O$6),"n/a")</f>
        <v>1.1472128645981667</v>
      </c>
      <c r="P282" s="147">
        <f>IFERROR(('Tor Emp Adj'!P282/'Tor Emp Adj'!P$6)/('CAN LFS Emp'!P282/'CAN LFS Emp'!P$6),"n/a")</f>
        <v>1.1375838236467626</v>
      </c>
      <c r="Q282" s="147">
        <f>IFERROR(('Tor Emp Adj'!Q282/'Tor Emp Adj'!Q$6)/('CAN LFS Emp'!Q282/'CAN LFS Emp'!Q$6),"n/a")</f>
        <v>1.127988683464449</v>
      </c>
      <c r="R282" s="147">
        <f>IFERROR(('Tor Emp Adj'!R282/'Tor Emp Adj'!R$6)/('CAN LFS Emp'!R282/'CAN LFS Emp'!R$6),"n/a")</f>
        <v>1.1463864029729096</v>
      </c>
      <c r="S282" s="147">
        <f>IFERROR(('Tor Emp Adj'!S282/'Tor Emp Adj'!S$6)/('CAN LFS Emp'!S282/'CAN LFS Emp'!S$6),"n/a")</f>
        <v>1.0856938719167286</v>
      </c>
      <c r="T282" s="147">
        <f>IFERROR(('Tor Emp Adj'!T282/'Tor Emp Adj'!T$6)/('CAN LFS Emp'!T282/'CAN LFS Emp'!T$6),"n/a")</f>
        <v>1.0884096119558815</v>
      </c>
      <c r="U282" s="147">
        <f>IFERROR(('Tor Emp Adj'!U282/'Tor Emp Adj'!U$6)/('CAN LFS Emp'!U282/'CAN LFS Emp'!U$6),"n/a")</f>
        <v>1.1813145592664027</v>
      </c>
      <c r="V282" s="147">
        <f>IFERROR(('Tor Emp Adj'!V282/'Tor Emp Adj'!V$6)/('CAN LFS Emp'!V282/'CAN LFS Emp'!V$6),"n/a")</f>
        <v>1.1837767965600743</v>
      </c>
      <c r="W282" s="147">
        <f>IFERROR(('Tor Emp Adj'!W282/'Tor Emp Adj'!W$6)/('CAN LFS Emp'!W282/'CAN LFS Emp'!W$6),"n/a")</f>
        <v>1.1669179020254186</v>
      </c>
      <c r="X282" s="147">
        <f>IFERROR(('Tor Emp Adj'!X282/'Tor Emp Adj'!X$6)/('CAN LFS Emp'!X282/'CAN LFS Emp'!X$6),"n/a")</f>
        <v>1.1375306226968491</v>
      </c>
      <c r="Y282" s="147">
        <f>IFERROR(('Tor Emp Adj'!Y282/'Tor Emp Adj'!Y$6)/('CAN LFS Emp'!Y282/'CAN LFS Emp'!Y$6),"n/a")</f>
        <v>1.1863032031744571</v>
      </c>
    </row>
    <row r="283" spans="1:25" x14ac:dyDescent="0.25">
      <c r="A283" s="5" t="s">
        <v>13</v>
      </c>
      <c r="B283" s="5"/>
      <c r="C283" s="13">
        <v>11</v>
      </c>
      <c r="D283" s="64">
        <f>IFERROR(('Tor Emp Adj'!D283/'Tor Emp Adj'!D$6)/('CAN LFS Emp'!D283/'CAN LFS Emp'!D$6),"n/a")</f>
        <v>0</v>
      </c>
      <c r="E283" s="64">
        <f>IFERROR(('Tor Emp Adj'!E283/'Tor Emp Adj'!E$6)/('CAN LFS Emp'!E283/'CAN LFS Emp'!E$6),"n/a")</f>
        <v>4.2807187484251351E-2</v>
      </c>
      <c r="F283" s="64">
        <f>IFERROR(('Tor Emp Adj'!F283/'Tor Emp Adj'!F$6)/('CAN LFS Emp'!F283/'CAN LFS Emp'!F$6),"n/a")</f>
        <v>0</v>
      </c>
      <c r="G283" s="64">
        <f>IFERROR(('Tor Emp Adj'!G283/'Tor Emp Adj'!G$6)/('CAN LFS Emp'!G283/'CAN LFS Emp'!G$6),"n/a")</f>
        <v>3.6251008855954066E-2</v>
      </c>
      <c r="H283" s="64">
        <f>IFERROR(('Tor Emp Adj'!H283/'Tor Emp Adj'!H$6)/('CAN LFS Emp'!H283/'CAN LFS Emp'!H$6),"n/a")</f>
        <v>6.0018306192994988E-2</v>
      </c>
      <c r="I283" s="64">
        <f>IFERROR(('Tor Emp Adj'!I283/'Tor Emp Adj'!I$6)/('CAN LFS Emp'!I283/'CAN LFS Emp'!I$6),"n/a")</f>
        <v>6.2692242995224925E-2</v>
      </c>
      <c r="J283" s="64">
        <f>IFERROR(('Tor Emp Adj'!J283/'Tor Emp Adj'!J$6)/('CAN LFS Emp'!J283/'CAN LFS Emp'!J$6),"n/a")</f>
        <v>5.4172607651648559E-2</v>
      </c>
      <c r="K283" s="64">
        <f>IFERROR(('Tor Emp Adj'!K283/'Tor Emp Adj'!K$6)/('CAN LFS Emp'!K283/'CAN LFS Emp'!K$6),"n/a")</f>
        <v>0</v>
      </c>
      <c r="L283" s="64">
        <f>IFERROR(('Tor Emp Adj'!L283/'Tor Emp Adj'!L$6)/('CAN LFS Emp'!L283/'CAN LFS Emp'!L$6),"n/a")</f>
        <v>5.2668267699697111E-2</v>
      </c>
      <c r="M283" s="20">
        <f>IFERROR(('Tor Emp Adj'!M283/'Tor Emp Adj'!M$6)/('CAN LFS Emp'!M283/'CAN LFS Emp'!M$6),"n/a")</f>
        <v>4.0009909420040568E-2</v>
      </c>
      <c r="N283" s="20">
        <f>IFERROR(('Tor Emp Adj'!N283/'Tor Emp Adj'!N$6)/('CAN LFS Emp'!N283/'CAN LFS Emp'!N$6),"n/a")</f>
        <v>4.6788895168646281E-2</v>
      </c>
      <c r="O283" s="20">
        <f>IFERROR(('Tor Emp Adj'!O283/'Tor Emp Adj'!O$6)/('CAN LFS Emp'!O283/'CAN LFS Emp'!O$6),"n/a")</f>
        <v>3.7530182302620792E-2</v>
      </c>
      <c r="P283" s="20">
        <f>IFERROR(('Tor Emp Adj'!P283/'Tor Emp Adj'!P$6)/('CAN LFS Emp'!P283/'CAN LFS Emp'!P$6),"n/a")</f>
        <v>0</v>
      </c>
      <c r="Q283" s="20">
        <f>IFERROR(('Tor Emp Adj'!Q283/'Tor Emp Adj'!Q$6)/('CAN LFS Emp'!Q283/'CAN LFS Emp'!Q$6),"n/a")</f>
        <v>0</v>
      </c>
      <c r="R283" s="20">
        <f>IFERROR(('Tor Emp Adj'!R283/'Tor Emp Adj'!R$6)/('CAN LFS Emp'!R283/'CAN LFS Emp'!R$6),"n/a")</f>
        <v>0</v>
      </c>
      <c r="S283" s="20">
        <f>IFERROR(('Tor Emp Adj'!S283/'Tor Emp Adj'!S$6)/('CAN LFS Emp'!S283/'CAN LFS Emp'!S$6),"n/a")</f>
        <v>0</v>
      </c>
      <c r="T283" s="20">
        <f>IFERROR(('Tor Emp Adj'!T283/'Tor Emp Adj'!T$6)/('CAN LFS Emp'!T283/'CAN LFS Emp'!T$6),"n/a")</f>
        <v>0</v>
      </c>
      <c r="U283" s="20">
        <f>IFERROR(('Tor Emp Adj'!U283/'Tor Emp Adj'!U$6)/('CAN LFS Emp'!U283/'CAN LFS Emp'!U$6),"n/a")</f>
        <v>6.9391290043307241E-2</v>
      </c>
      <c r="V283" s="20">
        <f>IFERROR(('Tor Emp Adj'!V283/'Tor Emp Adj'!V$6)/('CAN LFS Emp'!V283/'CAN LFS Emp'!V$6),"n/a")</f>
        <v>6.6103964508889237E-2</v>
      </c>
      <c r="W283" s="20">
        <f>IFERROR(('Tor Emp Adj'!W283/'Tor Emp Adj'!W$6)/('CAN LFS Emp'!W283/'CAN LFS Emp'!W$6),"n/a")</f>
        <v>0</v>
      </c>
      <c r="X283" s="20">
        <f>IFERROR(('Tor Emp Adj'!X283/'Tor Emp Adj'!X$6)/('CAN LFS Emp'!X283/'CAN LFS Emp'!X$6),"n/a")</f>
        <v>0</v>
      </c>
      <c r="Y283" s="20">
        <f>IFERROR(('Tor Emp Adj'!Y283/'Tor Emp Adj'!Y$6)/('CAN LFS Emp'!Y283/'CAN LFS Emp'!Y$6),"n/a")</f>
        <v>0</v>
      </c>
    </row>
    <row r="284" spans="1:25" x14ac:dyDescent="0.25">
      <c r="A284" s="5" t="s">
        <v>18</v>
      </c>
      <c r="B284" s="5"/>
      <c r="C284" s="13">
        <v>21</v>
      </c>
      <c r="D284" s="64">
        <f>IFERROR(('Tor Emp Adj'!D284/'Tor Emp Adj'!D$6)/('CAN LFS Emp'!D284/'CAN LFS Emp'!D$6),"n/a")</f>
        <v>0.10236469879742026</v>
      </c>
      <c r="E284" s="64">
        <f>IFERROR(('Tor Emp Adj'!E284/'Tor Emp Adj'!E$6)/('CAN LFS Emp'!E284/'CAN LFS Emp'!E$6),"n/a")</f>
        <v>0.11929264452202738</v>
      </c>
      <c r="F284" s="64">
        <f>IFERROR(('Tor Emp Adj'!F284/'Tor Emp Adj'!F$6)/('CAN LFS Emp'!F284/'CAN LFS Emp'!F$6),"n/a")</f>
        <v>0</v>
      </c>
      <c r="G284" s="64">
        <f>IFERROR(('Tor Emp Adj'!G284/'Tor Emp Adj'!G$6)/('CAN LFS Emp'!G284/'CAN LFS Emp'!G$6),"n/a")</f>
        <v>0</v>
      </c>
      <c r="H284" s="64">
        <f>IFERROR(('Tor Emp Adj'!H284/'Tor Emp Adj'!H$6)/('CAN LFS Emp'!H284/'CAN LFS Emp'!H$6),"n/a")</f>
        <v>0.13205557671925142</v>
      </c>
      <c r="I284" s="64">
        <f>IFERROR(('Tor Emp Adj'!I284/'Tor Emp Adj'!I$6)/('CAN LFS Emp'!I284/'CAN LFS Emp'!I$6),"n/a")</f>
        <v>0</v>
      </c>
      <c r="J284" s="64">
        <f>IFERROR(('Tor Emp Adj'!J284/'Tor Emp Adj'!J$6)/('CAN LFS Emp'!J284/'CAN LFS Emp'!J$6),"n/a")</f>
        <v>0</v>
      </c>
      <c r="K284" s="64">
        <f>IFERROR(('Tor Emp Adj'!K284/'Tor Emp Adj'!K$6)/('CAN LFS Emp'!K284/'CAN LFS Emp'!K$6),"n/a")</f>
        <v>0</v>
      </c>
      <c r="L284" s="64">
        <f>IFERROR(('Tor Emp Adj'!L284/'Tor Emp Adj'!L$6)/('CAN LFS Emp'!L284/'CAN LFS Emp'!L$6),"n/a")</f>
        <v>0</v>
      </c>
      <c r="M284" s="20">
        <f>IFERROR(('Tor Emp Adj'!M284/'Tor Emp Adj'!M$6)/('CAN LFS Emp'!M284/'CAN LFS Emp'!M$6),"n/a")</f>
        <v>0</v>
      </c>
      <c r="N284" s="20">
        <f>IFERROR(('Tor Emp Adj'!N284/'Tor Emp Adj'!N$6)/('CAN LFS Emp'!N284/'CAN LFS Emp'!N$6),"n/a")</f>
        <v>0</v>
      </c>
      <c r="O284" s="20">
        <f>IFERROR(('Tor Emp Adj'!O284/'Tor Emp Adj'!O$6)/('CAN LFS Emp'!O284/'CAN LFS Emp'!O$6),"n/a")</f>
        <v>0.10429717050223485</v>
      </c>
      <c r="P284" s="20">
        <f>IFERROR(('Tor Emp Adj'!P284/'Tor Emp Adj'!P$6)/('CAN LFS Emp'!P284/'CAN LFS Emp'!P$6),"n/a")</f>
        <v>0</v>
      </c>
      <c r="Q284" s="20">
        <f>IFERROR(('Tor Emp Adj'!Q284/'Tor Emp Adj'!Q$6)/('CAN LFS Emp'!Q284/'CAN LFS Emp'!Q$6),"n/a")</f>
        <v>0.17028487401603259</v>
      </c>
      <c r="R284" s="20">
        <f>IFERROR(('Tor Emp Adj'!R284/'Tor Emp Adj'!R$6)/('CAN LFS Emp'!R284/'CAN LFS Emp'!R$6),"n/a")</f>
        <v>0.11336118679529848</v>
      </c>
      <c r="S284" s="20">
        <f>IFERROR(('Tor Emp Adj'!S284/'Tor Emp Adj'!S$6)/('CAN LFS Emp'!S284/'CAN LFS Emp'!S$6),"n/a")</f>
        <v>0</v>
      </c>
      <c r="T284" s="20">
        <f>IFERROR(('Tor Emp Adj'!T284/'Tor Emp Adj'!T$6)/('CAN LFS Emp'!T284/'CAN LFS Emp'!T$6),"n/a")</f>
        <v>0.13679016092444854</v>
      </c>
      <c r="U284" s="20">
        <f>IFERROR(('Tor Emp Adj'!U284/'Tor Emp Adj'!U$6)/('CAN LFS Emp'!U284/'CAN LFS Emp'!U$6),"n/a")</f>
        <v>9.5286672432419631E-2</v>
      </c>
      <c r="V284" s="20">
        <f>IFERROR(('Tor Emp Adj'!V284/'Tor Emp Adj'!V$6)/('CAN LFS Emp'!V284/'CAN LFS Emp'!V$6),"n/a")</f>
        <v>0.12524987042631844</v>
      </c>
      <c r="W284" s="20">
        <f>IFERROR(('Tor Emp Adj'!W284/'Tor Emp Adj'!W$6)/('CAN LFS Emp'!W284/'CAN LFS Emp'!W$6),"n/a")</f>
        <v>0.12153278944572909</v>
      </c>
      <c r="X284" s="20">
        <f>IFERROR(('Tor Emp Adj'!X284/'Tor Emp Adj'!X$6)/('CAN LFS Emp'!X284/'CAN LFS Emp'!X$6),"n/a")</f>
        <v>0.13404202354510547</v>
      </c>
      <c r="Y284" s="20">
        <f>IFERROR(('Tor Emp Adj'!Y284/'Tor Emp Adj'!Y$6)/('CAN LFS Emp'!Y284/'CAN LFS Emp'!Y$6),"n/a")</f>
        <v>0.14806024053196704</v>
      </c>
    </row>
    <row r="285" spans="1:25" x14ac:dyDescent="0.25">
      <c r="A285" s="7" t="s">
        <v>20</v>
      </c>
      <c r="B285" s="7"/>
      <c r="C285" s="14">
        <v>2211</v>
      </c>
      <c r="D285" s="65">
        <f>IFERROR(('Tor Emp Adj'!D285/'Tor Emp Adj'!D$6)/('CAN LFS Emp'!D285/'CAN LFS Emp'!D$6),"n/a")</f>
        <v>0.8407461566738359</v>
      </c>
      <c r="E285" s="65">
        <f>IFERROR(('Tor Emp Adj'!E285/'Tor Emp Adj'!E$6)/('CAN LFS Emp'!E285/'CAN LFS Emp'!E$6),"n/a")</f>
        <v>0.6302652485667245</v>
      </c>
      <c r="F285" s="65">
        <f>IFERROR(('Tor Emp Adj'!F285/'Tor Emp Adj'!F$6)/('CAN LFS Emp'!F285/'CAN LFS Emp'!F$6),"n/a")</f>
        <v>0.46843620134857628</v>
      </c>
      <c r="G285" s="65">
        <f>IFERROR(('Tor Emp Adj'!G285/'Tor Emp Adj'!G$6)/('CAN LFS Emp'!G285/'CAN LFS Emp'!G$6),"n/a")</f>
        <v>0.80990489544103639</v>
      </c>
      <c r="H285" s="65">
        <f>IFERROR(('Tor Emp Adj'!H285/'Tor Emp Adj'!H$6)/('CAN LFS Emp'!H285/'CAN LFS Emp'!H$6),"n/a")</f>
        <v>0.42918714641492517</v>
      </c>
      <c r="I285" s="65">
        <f>IFERROR(('Tor Emp Adj'!I285/'Tor Emp Adj'!I$6)/('CAN LFS Emp'!I285/'CAN LFS Emp'!I$6),"n/a")</f>
        <v>0.68952392157097364</v>
      </c>
      <c r="J285" s="65">
        <f>IFERROR(('Tor Emp Adj'!J285/'Tor Emp Adj'!J$6)/('CAN LFS Emp'!J285/'CAN LFS Emp'!J$6),"n/a")</f>
        <v>0.49797614477261853</v>
      </c>
      <c r="K285" s="65">
        <f>IFERROR(('Tor Emp Adj'!K285/'Tor Emp Adj'!K$6)/('CAN LFS Emp'!K285/'CAN LFS Emp'!K$6),"n/a")</f>
        <v>0.61609492449161951</v>
      </c>
      <c r="L285" s="65">
        <f>IFERROR(('Tor Emp Adj'!L285/'Tor Emp Adj'!L$6)/('CAN LFS Emp'!L285/'CAN LFS Emp'!L$6),"n/a")</f>
        <v>0.72365907632402315</v>
      </c>
      <c r="M285" s="21">
        <f>IFERROR(('Tor Emp Adj'!M285/'Tor Emp Adj'!M$6)/('CAN LFS Emp'!M285/'CAN LFS Emp'!M$6),"n/a")</f>
        <v>0.56474890920464238</v>
      </c>
      <c r="N285" s="21">
        <f>IFERROR(('Tor Emp Adj'!N285/'Tor Emp Adj'!N$6)/('CAN LFS Emp'!N285/'CAN LFS Emp'!N$6),"n/a")</f>
        <v>0.75608948198034642</v>
      </c>
      <c r="O285" s="21">
        <f>IFERROR(('Tor Emp Adj'!O285/'Tor Emp Adj'!O$6)/('CAN LFS Emp'!O285/'CAN LFS Emp'!O$6),"n/a")</f>
        <v>0.67087861512223901</v>
      </c>
      <c r="P285" s="21">
        <f>IFERROR(('Tor Emp Adj'!P285/'Tor Emp Adj'!P$6)/('CAN LFS Emp'!P285/'CAN LFS Emp'!P$6),"n/a")</f>
        <v>0.62729048410349286</v>
      </c>
      <c r="Q285" s="21">
        <f>IFERROR(('Tor Emp Adj'!Q285/'Tor Emp Adj'!Q$6)/('CAN LFS Emp'!Q285/'CAN LFS Emp'!Q$6),"n/a")</f>
        <v>0.42372268211280695</v>
      </c>
      <c r="R285" s="21">
        <f>IFERROR(('Tor Emp Adj'!R285/'Tor Emp Adj'!R$6)/('CAN LFS Emp'!R285/'CAN LFS Emp'!R$6),"n/a")</f>
        <v>0.67790088853202712</v>
      </c>
      <c r="S285" s="21">
        <f>IFERROR(('Tor Emp Adj'!S285/'Tor Emp Adj'!S$6)/('CAN LFS Emp'!S285/'CAN LFS Emp'!S$6),"n/a")</f>
        <v>0.40998284275696767</v>
      </c>
      <c r="T285" s="21">
        <f>IFERROR(('Tor Emp Adj'!T285/'Tor Emp Adj'!T$6)/('CAN LFS Emp'!T285/'CAN LFS Emp'!T$6),"n/a")</f>
        <v>0.71179175620810942</v>
      </c>
      <c r="U285" s="21">
        <f>IFERROR(('Tor Emp Adj'!U285/'Tor Emp Adj'!U$6)/('CAN LFS Emp'!U285/'CAN LFS Emp'!U$6),"n/a")</f>
        <v>0.51429129445351951</v>
      </c>
      <c r="V285" s="21">
        <f>IFERROR(('Tor Emp Adj'!V285/'Tor Emp Adj'!V$6)/('CAN LFS Emp'!V285/'CAN LFS Emp'!V$6),"n/a")</f>
        <v>0.562977423122486</v>
      </c>
      <c r="W285" s="21">
        <f>IFERROR(('Tor Emp Adj'!W285/'Tor Emp Adj'!W$6)/('CAN LFS Emp'!W285/'CAN LFS Emp'!W$6),"n/a")</f>
        <v>0.42267987826958525</v>
      </c>
      <c r="X285" s="21">
        <f>IFERROR(('Tor Emp Adj'!X285/'Tor Emp Adj'!X$6)/('CAN LFS Emp'!X285/'CAN LFS Emp'!X$6),"n/a")</f>
        <v>0.32851231321106933</v>
      </c>
      <c r="Y285" s="21">
        <f>IFERROR(('Tor Emp Adj'!Y285/'Tor Emp Adj'!Y$6)/('CAN LFS Emp'!Y285/'CAN LFS Emp'!Y$6),"n/a")</f>
        <v>0.5302646579961825</v>
      </c>
    </row>
    <row r="286" spans="1:25" x14ac:dyDescent="0.25">
      <c r="A286" s="5" t="s">
        <v>23</v>
      </c>
      <c r="B286" s="5"/>
      <c r="C286" s="13" t="s">
        <v>188</v>
      </c>
      <c r="D286" s="64">
        <f>IFERROR(('Tor Emp Adj'!D286/'Tor Emp Adj'!D$6)/('CAN LFS Emp'!D286/'CAN LFS Emp'!D$6),"n/a")</f>
        <v>1.1294824874762317</v>
      </c>
      <c r="E286" s="64">
        <f>IFERROR(('Tor Emp Adj'!E286/'Tor Emp Adj'!E$6)/('CAN LFS Emp'!E286/'CAN LFS Emp'!E$6),"n/a")</f>
        <v>1.1315801635018303</v>
      </c>
      <c r="F286" s="64">
        <f>IFERROR(('Tor Emp Adj'!F286/'Tor Emp Adj'!F$6)/('CAN LFS Emp'!F286/'CAN LFS Emp'!F$6),"n/a")</f>
        <v>1.0905294732810646</v>
      </c>
      <c r="G286" s="64">
        <f>IFERROR(('Tor Emp Adj'!G286/'Tor Emp Adj'!G$6)/('CAN LFS Emp'!G286/'CAN LFS Emp'!G$6),"n/a")</f>
        <v>1.0841731256595442</v>
      </c>
      <c r="H286" s="64">
        <f>IFERROR(('Tor Emp Adj'!H286/'Tor Emp Adj'!H$6)/('CAN LFS Emp'!H286/'CAN LFS Emp'!H$6),"n/a")</f>
        <v>1.1213089649289167</v>
      </c>
      <c r="I286" s="64">
        <f>IFERROR(('Tor Emp Adj'!I286/'Tor Emp Adj'!I$6)/('CAN LFS Emp'!I286/'CAN LFS Emp'!I$6),"n/a")</f>
        <v>1.2218703169491512</v>
      </c>
      <c r="J286" s="64">
        <f>IFERROR(('Tor Emp Adj'!J286/'Tor Emp Adj'!J$6)/('CAN LFS Emp'!J286/'CAN LFS Emp'!J$6),"n/a")</f>
        <v>1.1115865192909871</v>
      </c>
      <c r="K286" s="64">
        <f>IFERROR(('Tor Emp Adj'!K286/'Tor Emp Adj'!K$6)/('CAN LFS Emp'!K286/'CAN LFS Emp'!K$6),"n/a")</f>
        <v>1.0952004645972</v>
      </c>
      <c r="L286" s="64">
        <f>IFERROR(('Tor Emp Adj'!L286/'Tor Emp Adj'!L$6)/('CAN LFS Emp'!L286/'CAN LFS Emp'!L$6),"n/a")</f>
        <v>0.97841384120194941</v>
      </c>
      <c r="M286" s="20">
        <f>IFERROR(('Tor Emp Adj'!M286/'Tor Emp Adj'!M$6)/('CAN LFS Emp'!M286/'CAN LFS Emp'!M$6),"n/a")</f>
        <v>0.93068009047690303</v>
      </c>
      <c r="N286" s="20">
        <f>IFERROR(('Tor Emp Adj'!N286/'Tor Emp Adj'!N$6)/('CAN LFS Emp'!N286/'CAN LFS Emp'!N$6),"n/a")</f>
        <v>0.89606670975678393</v>
      </c>
      <c r="O286" s="20">
        <f>IFERROR(('Tor Emp Adj'!O286/'Tor Emp Adj'!O$6)/('CAN LFS Emp'!O286/'CAN LFS Emp'!O$6),"n/a")</f>
        <v>0.8903205022178291</v>
      </c>
      <c r="P286" s="20">
        <f>IFERROR(('Tor Emp Adj'!P286/'Tor Emp Adj'!P$6)/('CAN LFS Emp'!P286/'CAN LFS Emp'!P$6),"n/a")</f>
        <v>0.82401567355107497</v>
      </c>
      <c r="Q286" s="20">
        <f>IFERROR(('Tor Emp Adj'!Q286/'Tor Emp Adj'!Q$6)/('CAN LFS Emp'!Q286/'CAN LFS Emp'!Q$6),"n/a")</f>
        <v>0.79094756510847486</v>
      </c>
      <c r="R286" s="20">
        <f>IFERROR(('Tor Emp Adj'!R286/'Tor Emp Adj'!R$6)/('CAN LFS Emp'!R286/'CAN LFS Emp'!R$6),"n/a")</f>
        <v>0.85591164245402962</v>
      </c>
      <c r="S286" s="20">
        <f>IFERROR(('Tor Emp Adj'!S286/'Tor Emp Adj'!S$6)/('CAN LFS Emp'!S286/'CAN LFS Emp'!S$6),"n/a")</f>
        <v>0.91213175871695673</v>
      </c>
      <c r="T286" s="20">
        <f>IFERROR(('Tor Emp Adj'!T286/'Tor Emp Adj'!T$6)/('CAN LFS Emp'!T286/'CAN LFS Emp'!T$6),"n/a")</f>
        <v>0.88548742973374273</v>
      </c>
      <c r="U286" s="20">
        <f>IFERROR(('Tor Emp Adj'!U286/'Tor Emp Adj'!U$6)/('CAN LFS Emp'!U286/'CAN LFS Emp'!U$6),"n/a")</f>
        <v>0.86134432106881009</v>
      </c>
      <c r="V286" s="20">
        <f>IFERROR(('Tor Emp Adj'!V286/'Tor Emp Adj'!V$6)/('CAN LFS Emp'!V286/'CAN LFS Emp'!V$6),"n/a")</f>
        <v>0.83953456487603662</v>
      </c>
      <c r="W286" s="20">
        <f>IFERROR(('Tor Emp Adj'!W286/'Tor Emp Adj'!W$6)/('CAN LFS Emp'!W286/'CAN LFS Emp'!W$6),"n/a")</f>
        <v>0.78037619959332205</v>
      </c>
      <c r="X286" s="20">
        <f>IFERROR(('Tor Emp Adj'!X286/'Tor Emp Adj'!X$6)/('CAN LFS Emp'!X286/'CAN LFS Emp'!X$6),"n/a")</f>
        <v>0.71334119899122983</v>
      </c>
      <c r="Y286" s="20">
        <f>IFERROR(('Tor Emp Adj'!Y286/'Tor Emp Adj'!Y$6)/('CAN LFS Emp'!Y286/'CAN LFS Emp'!Y$6),"n/a")</f>
        <v>0.78393792600057488</v>
      </c>
    </row>
    <row r="287" spans="1:25" x14ac:dyDescent="0.25">
      <c r="A287" s="5" t="s">
        <v>63</v>
      </c>
      <c r="B287" s="5"/>
      <c r="C287" s="13">
        <v>41</v>
      </c>
      <c r="D287" s="64">
        <f>IFERROR(('Tor Emp Adj'!D287/'Tor Emp Adj'!D$6)/('CAN LFS Emp'!D287/'CAN LFS Emp'!D$6),"n/a")</f>
        <v>0.9522467097015711</v>
      </c>
      <c r="E287" s="64">
        <f>IFERROR(('Tor Emp Adj'!E287/'Tor Emp Adj'!E$6)/('CAN LFS Emp'!E287/'CAN LFS Emp'!E$6),"n/a")</f>
        <v>0.87717786168760992</v>
      </c>
      <c r="F287" s="64">
        <f>IFERROR(('Tor Emp Adj'!F287/'Tor Emp Adj'!F$6)/('CAN LFS Emp'!F287/'CAN LFS Emp'!F$6),"n/a")</f>
        <v>0.89572488281465312</v>
      </c>
      <c r="G287" s="64">
        <f>IFERROR(('Tor Emp Adj'!G287/'Tor Emp Adj'!G$6)/('CAN LFS Emp'!G287/'CAN LFS Emp'!G$6),"n/a")</f>
        <v>0.96863638869510871</v>
      </c>
      <c r="H287" s="64">
        <f>IFERROR(('Tor Emp Adj'!H287/'Tor Emp Adj'!H$6)/('CAN LFS Emp'!H287/'CAN LFS Emp'!H$6),"n/a")</f>
        <v>1.0969650804070568</v>
      </c>
      <c r="I287" s="64">
        <f>IFERROR(('Tor Emp Adj'!I287/'Tor Emp Adj'!I$6)/('CAN LFS Emp'!I287/'CAN LFS Emp'!I$6),"n/a")</f>
        <v>1.0167873847760591</v>
      </c>
      <c r="J287" s="64">
        <f>IFERROR(('Tor Emp Adj'!J287/'Tor Emp Adj'!J$6)/('CAN LFS Emp'!J287/'CAN LFS Emp'!J$6),"n/a")</f>
        <v>0.88482902765576921</v>
      </c>
      <c r="K287" s="64">
        <f>IFERROR(('Tor Emp Adj'!K287/'Tor Emp Adj'!K$6)/('CAN LFS Emp'!K287/'CAN LFS Emp'!K$6),"n/a")</f>
        <v>0.88563585570363712</v>
      </c>
      <c r="L287" s="64">
        <f>IFERROR(('Tor Emp Adj'!L287/'Tor Emp Adj'!L$6)/('CAN LFS Emp'!L287/'CAN LFS Emp'!L$6),"n/a")</f>
        <v>0.79607667783337421</v>
      </c>
      <c r="M287" s="20">
        <f>IFERROR(('Tor Emp Adj'!M287/'Tor Emp Adj'!M$6)/('CAN LFS Emp'!M287/'CAN LFS Emp'!M$6),"n/a")</f>
        <v>0.76217671549114763</v>
      </c>
      <c r="N287" s="20">
        <f>IFERROR(('Tor Emp Adj'!N287/'Tor Emp Adj'!N$6)/('CAN LFS Emp'!N287/'CAN LFS Emp'!N$6),"n/a")</f>
        <v>0.79568535114304617</v>
      </c>
      <c r="O287" s="20">
        <f>IFERROR(('Tor Emp Adj'!O287/'Tor Emp Adj'!O$6)/('CAN LFS Emp'!O287/'CAN LFS Emp'!O$6),"n/a")</f>
        <v>0.82978159707584931</v>
      </c>
      <c r="P287" s="20">
        <f>IFERROR(('Tor Emp Adj'!P287/'Tor Emp Adj'!P$6)/('CAN LFS Emp'!P287/'CAN LFS Emp'!P$6),"n/a")</f>
        <v>0.73982973806555552</v>
      </c>
      <c r="Q287" s="20">
        <f>IFERROR(('Tor Emp Adj'!Q287/'Tor Emp Adj'!Q$6)/('CAN LFS Emp'!Q287/'CAN LFS Emp'!Q$6),"n/a")</f>
        <v>0.77753792821292889</v>
      </c>
      <c r="R287" s="20">
        <f>IFERROR(('Tor Emp Adj'!R287/'Tor Emp Adj'!R$6)/('CAN LFS Emp'!R287/'CAN LFS Emp'!R$6),"n/a")</f>
        <v>0.7204088752075305</v>
      </c>
      <c r="S287" s="20">
        <f>IFERROR(('Tor Emp Adj'!S287/'Tor Emp Adj'!S$6)/('CAN LFS Emp'!S287/'CAN LFS Emp'!S$6),"n/a")</f>
        <v>0.71321193039860253</v>
      </c>
      <c r="T287" s="20">
        <f>IFERROR(('Tor Emp Adj'!T287/'Tor Emp Adj'!T$6)/('CAN LFS Emp'!T287/'CAN LFS Emp'!T$6),"n/a")</f>
        <v>0.62965880428342746</v>
      </c>
      <c r="U287" s="20">
        <f>IFERROR(('Tor Emp Adj'!U287/'Tor Emp Adj'!U$6)/('CAN LFS Emp'!U287/'CAN LFS Emp'!U$6),"n/a")</f>
        <v>0.76101183411578122</v>
      </c>
      <c r="V287" s="20">
        <f>IFERROR(('Tor Emp Adj'!V287/'Tor Emp Adj'!V$6)/('CAN LFS Emp'!V287/'CAN LFS Emp'!V$6),"n/a")</f>
        <v>0.86869293623735422</v>
      </c>
      <c r="W287" s="20">
        <f>IFERROR(('Tor Emp Adj'!W287/'Tor Emp Adj'!W$6)/('CAN LFS Emp'!W287/'CAN LFS Emp'!W$6),"n/a")</f>
        <v>0.8572599891801379</v>
      </c>
      <c r="X287" s="20">
        <f>IFERROR(('Tor Emp Adj'!X287/'Tor Emp Adj'!X$6)/('CAN LFS Emp'!X287/'CAN LFS Emp'!X$6),"n/a")</f>
        <v>0.73223048046929184</v>
      </c>
      <c r="Y287" s="20">
        <f>IFERROR(('Tor Emp Adj'!Y287/'Tor Emp Adj'!Y$6)/('CAN LFS Emp'!Y287/'CAN LFS Emp'!Y$6),"n/a")</f>
        <v>0.66737073941638059</v>
      </c>
    </row>
    <row r="288" spans="1:25" x14ac:dyDescent="0.25">
      <c r="A288" s="6" t="s">
        <v>85</v>
      </c>
      <c r="C288" s="14">
        <v>454</v>
      </c>
      <c r="D288" s="65">
        <f>IFERROR(('Tor Emp Adj'!D288/'Tor Emp Adj'!D$6)/('CAN LFS Emp'!D288/'CAN LFS Emp'!D$6),"n/a")</f>
        <v>0.49298791609859477</v>
      </c>
      <c r="E288" s="65">
        <f>IFERROR(('Tor Emp Adj'!E288/'Tor Emp Adj'!E$6)/('CAN LFS Emp'!E288/'CAN LFS Emp'!E$6),"n/a")</f>
        <v>0.62939745051936868</v>
      </c>
      <c r="F288" s="65">
        <f>IFERROR(('Tor Emp Adj'!F288/'Tor Emp Adj'!F$6)/('CAN LFS Emp'!F288/'CAN LFS Emp'!F$6),"n/a")</f>
        <v>0.59805833367354688</v>
      </c>
      <c r="G288" s="65">
        <f>IFERROR(('Tor Emp Adj'!G288/'Tor Emp Adj'!G$6)/('CAN LFS Emp'!G288/'CAN LFS Emp'!G$6),"n/a")</f>
        <v>0.81287874082601907</v>
      </c>
      <c r="H288" s="65">
        <f>IFERROR(('Tor Emp Adj'!H288/'Tor Emp Adj'!H$6)/('CAN LFS Emp'!H288/'CAN LFS Emp'!H$6),"n/a")</f>
        <v>1.2288480561238282</v>
      </c>
      <c r="I288" s="65">
        <f>IFERROR(('Tor Emp Adj'!I288/'Tor Emp Adj'!I$6)/('CAN LFS Emp'!I288/'CAN LFS Emp'!I$6),"n/a")</f>
        <v>0.87430605548760265</v>
      </c>
      <c r="J288" s="65">
        <f>IFERROR(('Tor Emp Adj'!J288/'Tor Emp Adj'!J$6)/('CAN LFS Emp'!J288/'CAN LFS Emp'!J$6),"n/a")</f>
        <v>0.68637093177882136</v>
      </c>
      <c r="K288" s="65">
        <f>IFERROR(('Tor Emp Adj'!K288/'Tor Emp Adj'!K$6)/('CAN LFS Emp'!K288/'CAN LFS Emp'!K$6),"n/a")</f>
        <v>0.91742729481656127</v>
      </c>
      <c r="L288" s="65">
        <f>IFERROR(('Tor Emp Adj'!L288/'Tor Emp Adj'!L$6)/('CAN LFS Emp'!L288/'CAN LFS Emp'!L$6),"n/a")</f>
        <v>0.67025303663781421</v>
      </c>
      <c r="M288" s="21">
        <f>IFERROR(('Tor Emp Adj'!M288/'Tor Emp Adj'!M$6)/('CAN LFS Emp'!M288/'CAN LFS Emp'!M$6),"n/a")</f>
        <v>0.67240356625001774</v>
      </c>
      <c r="N288" s="21">
        <f>IFERROR(('Tor Emp Adj'!N288/'Tor Emp Adj'!N$6)/('CAN LFS Emp'!N288/'CAN LFS Emp'!N$6),"n/a")</f>
        <v>0.95526329177857816</v>
      </c>
      <c r="O288" s="21">
        <f>IFERROR(('Tor Emp Adj'!O288/'Tor Emp Adj'!O$6)/('CAN LFS Emp'!O288/'CAN LFS Emp'!O$6),"n/a")</f>
        <v>0.64896736000581834</v>
      </c>
      <c r="P288" s="21">
        <f>IFERROR(('Tor Emp Adj'!P288/'Tor Emp Adj'!P$6)/('CAN LFS Emp'!P288/'CAN LFS Emp'!P$6),"n/a")</f>
        <v>0.71098456544402311</v>
      </c>
      <c r="Q288" s="21">
        <f>IFERROR(('Tor Emp Adj'!Q288/'Tor Emp Adj'!Q$6)/('CAN LFS Emp'!Q288/'CAN LFS Emp'!Q$6),"n/a")</f>
        <v>1.1730436155866806</v>
      </c>
      <c r="R288" s="21">
        <f>IFERROR(('Tor Emp Adj'!R288/'Tor Emp Adj'!R$6)/('CAN LFS Emp'!R288/'CAN LFS Emp'!R$6),"n/a")</f>
        <v>1.0244215727895998</v>
      </c>
      <c r="S288" s="21">
        <f>IFERROR(('Tor Emp Adj'!S288/'Tor Emp Adj'!S$6)/('CAN LFS Emp'!S288/'CAN LFS Emp'!S$6),"n/a")</f>
        <v>0.677262238416389</v>
      </c>
      <c r="T288" s="21">
        <f>IFERROR(('Tor Emp Adj'!T288/'Tor Emp Adj'!T$6)/('CAN LFS Emp'!T288/'CAN LFS Emp'!T$6),"n/a")</f>
        <v>0.8911921001766232</v>
      </c>
      <c r="U288" s="21">
        <f>IFERROR(('Tor Emp Adj'!U288/'Tor Emp Adj'!U$6)/('CAN LFS Emp'!U288/'CAN LFS Emp'!U$6),"n/a")</f>
        <v>1.0983814741263609</v>
      </c>
      <c r="V288" s="21">
        <f>IFERROR(('Tor Emp Adj'!V288/'Tor Emp Adj'!V$6)/('CAN LFS Emp'!V288/'CAN LFS Emp'!V$6),"n/a")</f>
        <v>1.0217137511268266</v>
      </c>
      <c r="W288" s="21">
        <f>IFERROR(('Tor Emp Adj'!W288/'Tor Emp Adj'!W$6)/('CAN LFS Emp'!W288/'CAN LFS Emp'!W$6),"n/a")</f>
        <v>0.70765127995824284</v>
      </c>
      <c r="X288" s="21">
        <f>IFERROR(('Tor Emp Adj'!X288/'Tor Emp Adj'!X$6)/('CAN LFS Emp'!X288/'CAN LFS Emp'!X$6),"n/a")</f>
        <v>0.60981960679763259</v>
      </c>
      <c r="Y288" s="21">
        <f>IFERROR(('Tor Emp Adj'!Y288/'Tor Emp Adj'!Y$6)/('CAN LFS Emp'!Y288/'CAN LFS Emp'!Y$6),"n/a")</f>
        <v>1.2843400146626376</v>
      </c>
    </row>
    <row r="289" spans="1:25" x14ac:dyDescent="0.25">
      <c r="A289" s="6" t="s">
        <v>101</v>
      </c>
      <c r="C289" s="14">
        <v>511</v>
      </c>
      <c r="D289" s="65">
        <f>IFERROR(('Tor Emp Adj'!D289/'Tor Emp Adj'!D$6)/('CAN LFS Emp'!D289/'CAN LFS Emp'!D$6),"n/a")</f>
        <v>1.9243316335610707</v>
      </c>
      <c r="E289" s="65">
        <f>IFERROR(('Tor Emp Adj'!E289/'Tor Emp Adj'!E$6)/('CAN LFS Emp'!E289/'CAN LFS Emp'!E$6),"n/a")</f>
        <v>1.3606185063361096</v>
      </c>
      <c r="F289" s="65">
        <f>IFERROR(('Tor Emp Adj'!F289/'Tor Emp Adj'!F$6)/('CAN LFS Emp'!F289/'CAN LFS Emp'!F$6),"n/a")</f>
        <v>1.8533172918903298</v>
      </c>
      <c r="G289" s="65">
        <f>IFERROR(('Tor Emp Adj'!G289/'Tor Emp Adj'!G$6)/('CAN LFS Emp'!G289/'CAN LFS Emp'!G$6),"n/a")</f>
        <v>1.9823060447134653</v>
      </c>
      <c r="H289" s="65">
        <f>IFERROR(('Tor Emp Adj'!H289/'Tor Emp Adj'!H$6)/('CAN LFS Emp'!H289/'CAN LFS Emp'!H$6),"n/a")</f>
        <v>1.4967618590667782</v>
      </c>
      <c r="I289" s="65">
        <f>IFERROR(('Tor Emp Adj'!I289/'Tor Emp Adj'!I$6)/('CAN LFS Emp'!I289/'CAN LFS Emp'!I$6),"n/a")</f>
        <v>1.4096431857193168</v>
      </c>
      <c r="J289" s="65">
        <f>IFERROR(('Tor Emp Adj'!J289/'Tor Emp Adj'!J$6)/('CAN LFS Emp'!J289/'CAN LFS Emp'!J$6),"n/a")</f>
        <v>1.6691291118848404</v>
      </c>
      <c r="K289" s="65">
        <f>IFERROR(('Tor Emp Adj'!K289/'Tor Emp Adj'!K$6)/('CAN LFS Emp'!K289/'CAN LFS Emp'!K$6),"n/a")</f>
        <v>1.6274917531986852</v>
      </c>
      <c r="L289" s="65">
        <f>IFERROR(('Tor Emp Adj'!L289/'Tor Emp Adj'!L$6)/('CAN LFS Emp'!L289/'CAN LFS Emp'!L$6),"n/a")</f>
        <v>1.5926070990448864</v>
      </c>
      <c r="M289" s="21">
        <f>IFERROR(('Tor Emp Adj'!M289/'Tor Emp Adj'!M$6)/('CAN LFS Emp'!M289/'CAN LFS Emp'!M$6),"n/a")</f>
        <v>1.6524142021767574</v>
      </c>
      <c r="N289" s="21">
        <f>IFERROR(('Tor Emp Adj'!N289/'Tor Emp Adj'!N$6)/('CAN LFS Emp'!N289/'CAN LFS Emp'!N$6),"n/a")</f>
        <v>1.7792944658055889</v>
      </c>
      <c r="O289" s="21">
        <f>IFERROR(('Tor Emp Adj'!O289/'Tor Emp Adj'!O$6)/('CAN LFS Emp'!O289/'CAN LFS Emp'!O$6),"n/a")</f>
        <v>1.4321359607252588</v>
      </c>
      <c r="P289" s="21">
        <f>IFERROR(('Tor Emp Adj'!P289/'Tor Emp Adj'!P$6)/('CAN LFS Emp'!P289/'CAN LFS Emp'!P$6),"n/a")</f>
        <v>2.1788326173345518</v>
      </c>
      <c r="Q289" s="21">
        <f>IFERROR(('Tor Emp Adj'!Q289/'Tor Emp Adj'!Q$6)/('CAN LFS Emp'!Q289/'CAN LFS Emp'!Q$6),"n/a")</f>
        <v>2.2738363138366031</v>
      </c>
      <c r="R289" s="21">
        <f>IFERROR(('Tor Emp Adj'!R289/'Tor Emp Adj'!R$6)/('CAN LFS Emp'!R289/'CAN LFS Emp'!R$6),"n/a")</f>
        <v>1.7767607132632746</v>
      </c>
      <c r="S289" s="21">
        <f>IFERROR(('Tor Emp Adj'!S289/'Tor Emp Adj'!S$6)/('CAN LFS Emp'!S289/'CAN LFS Emp'!S$6),"n/a")</f>
        <v>1.8439240900226577</v>
      </c>
      <c r="T289" s="21">
        <f>IFERROR(('Tor Emp Adj'!T289/'Tor Emp Adj'!T$6)/('CAN LFS Emp'!T289/'CAN LFS Emp'!T$6),"n/a")</f>
        <v>1.689739949556234</v>
      </c>
      <c r="U289" s="21">
        <f>IFERROR(('Tor Emp Adj'!U289/'Tor Emp Adj'!U$6)/('CAN LFS Emp'!U289/'CAN LFS Emp'!U$6),"n/a")</f>
        <v>1.8967477752650059</v>
      </c>
      <c r="V289" s="21">
        <f>IFERROR(('Tor Emp Adj'!V289/'Tor Emp Adj'!V$6)/('CAN LFS Emp'!V289/'CAN LFS Emp'!V$6),"n/a")</f>
        <v>2.1081549241853503</v>
      </c>
      <c r="W289" s="21">
        <f>IFERROR(('Tor Emp Adj'!W289/'Tor Emp Adj'!W$6)/('CAN LFS Emp'!W289/'CAN LFS Emp'!W$6),"n/a")</f>
        <v>1.4037108525172453</v>
      </c>
      <c r="X289" s="21">
        <f>IFERROR(('Tor Emp Adj'!X289/'Tor Emp Adj'!X$6)/('CAN LFS Emp'!X289/'CAN LFS Emp'!X$6),"n/a")</f>
        <v>2.168311956185474</v>
      </c>
      <c r="Y289" s="21">
        <f>IFERROR(('Tor Emp Adj'!Y289/'Tor Emp Adj'!Y$6)/('CAN LFS Emp'!Y289/'CAN LFS Emp'!Y$6),"n/a")</f>
        <v>1.5260342962933346</v>
      </c>
    </row>
    <row r="290" spans="1:25" x14ac:dyDescent="0.25">
      <c r="A290" s="6" t="s">
        <v>104</v>
      </c>
      <c r="C290" s="14">
        <v>512</v>
      </c>
      <c r="D290" s="65">
        <f>IFERROR(('Tor Emp Adj'!D290/'Tor Emp Adj'!D$6)/('CAN LFS Emp'!D290/'CAN LFS Emp'!D$6),"n/a")</f>
        <v>2.7377851071563706</v>
      </c>
      <c r="E290" s="65">
        <f>IFERROR(('Tor Emp Adj'!E290/'Tor Emp Adj'!E$6)/('CAN LFS Emp'!E290/'CAN LFS Emp'!E$6),"n/a")</f>
        <v>2.7360012609960109</v>
      </c>
      <c r="F290" s="65">
        <f>IFERROR(('Tor Emp Adj'!F290/'Tor Emp Adj'!F$6)/('CAN LFS Emp'!F290/'CAN LFS Emp'!F$6),"n/a")</f>
        <v>2.5914209676605742</v>
      </c>
      <c r="G290" s="65">
        <f>IFERROR(('Tor Emp Adj'!G290/'Tor Emp Adj'!G$6)/('CAN LFS Emp'!G290/'CAN LFS Emp'!G$6),"n/a")</f>
        <v>1.8645177218388582</v>
      </c>
      <c r="H290" s="65">
        <f>IFERROR(('Tor Emp Adj'!H290/'Tor Emp Adj'!H$6)/('CAN LFS Emp'!H290/'CAN LFS Emp'!H$6),"n/a")</f>
        <v>2.9916270611159308</v>
      </c>
      <c r="I290" s="65">
        <f>IFERROR(('Tor Emp Adj'!I290/'Tor Emp Adj'!I$6)/('CAN LFS Emp'!I290/'CAN LFS Emp'!I$6),"n/a")</f>
        <v>2.7410746236180579</v>
      </c>
      <c r="J290" s="65">
        <f>IFERROR(('Tor Emp Adj'!J290/'Tor Emp Adj'!J$6)/('CAN LFS Emp'!J290/'CAN LFS Emp'!J$6),"n/a")</f>
        <v>2.8676024964091797</v>
      </c>
      <c r="K290" s="65">
        <f>IFERROR(('Tor Emp Adj'!K290/'Tor Emp Adj'!K$6)/('CAN LFS Emp'!K290/'CAN LFS Emp'!K$6),"n/a")</f>
        <v>2.720702707537868</v>
      </c>
      <c r="L290" s="65">
        <f>IFERROR(('Tor Emp Adj'!L290/'Tor Emp Adj'!L$6)/('CAN LFS Emp'!L290/'CAN LFS Emp'!L$6),"n/a")</f>
        <v>2.925373123502272</v>
      </c>
      <c r="M290" s="21">
        <f>IFERROR(('Tor Emp Adj'!M290/'Tor Emp Adj'!M$6)/('CAN LFS Emp'!M290/'CAN LFS Emp'!M$6),"n/a")</f>
        <v>2.2751720733492826</v>
      </c>
      <c r="N290" s="21">
        <f>IFERROR(('Tor Emp Adj'!N290/'Tor Emp Adj'!N$6)/('CAN LFS Emp'!N290/'CAN LFS Emp'!N$6),"n/a")</f>
        <v>2.2553323614928651</v>
      </c>
      <c r="O290" s="21">
        <f>IFERROR(('Tor Emp Adj'!O290/'Tor Emp Adj'!O$6)/('CAN LFS Emp'!O290/'CAN LFS Emp'!O$6),"n/a")</f>
        <v>2.7028776846420128</v>
      </c>
      <c r="P290" s="21">
        <f>IFERROR(('Tor Emp Adj'!P290/'Tor Emp Adj'!P$6)/('CAN LFS Emp'!P290/'CAN LFS Emp'!P$6),"n/a")</f>
        <v>2.8795583477135476</v>
      </c>
      <c r="Q290" s="21">
        <f>IFERROR(('Tor Emp Adj'!Q290/'Tor Emp Adj'!Q$6)/('CAN LFS Emp'!Q290/'CAN LFS Emp'!Q$6),"n/a")</f>
        <v>1.7401494905684955</v>
      </c>
      <c r="R290" s="21">
        <f>IFERROR(('Tor Emp Adj'!R290/'Tor Emp Adj'!R$6)/('CAN LFS Emp'!R290/'CAN LFS Emp'!R$6),"n/a")</f>
        <v>2.769511028823946</v>
      </c>
      <c r="S290" s="21">
        <f>IFERROR(('Tor Emp Adj'!S290/'Tor Emp Adj'!S$6)/('CAN LFS Emp'!S290/'CAN LFS Emp'!S$6),"n/a")</f>
        <v>2.3360033781853118</v>
      </c>
      <c r="T290" s="21">
        <f>IFERROR(('Tor Emp Adj'!T290/'Tor Emp Adj'!T$6)/('CAN LFS Emp'!T290/'CAN LFS Emp'!T$6),"n/a")</f>
        <v>2.4201842651830834</v>
      </c>
      <c r="U290" s="21">
        <f>IFERROR(('Tor Emp Adj'!U290/'Tor Emp Adj'!U$6)/('CAN LFS Emp'!U290/'CAN LFS Emp'!U$6),"n/a")</f>
        <v>2.0322286210788416</v>
      </c>
      <c r="V290" s="21">
        <f>IFERROR(('Tor Emp Adj'!V290/'Tor Emp Adj'!V$6)/('CAN LFS Emp'!V290/'CAN LFS Emp'!V$6),"n/a")</f>
        <v>2.2726237260900364</v>
      </c>
      <c r="W290" s="21">
        <f>IFERROR(('Tor Emp Adj'!W290/'Tor Emp Adj'!W$6)/('CAN LFS Emp'!W290/'CAN LFS Emp'!W$6),"n/a")</f>
        <v>2.604313328346938</v>
      </c>
      <c r="X290" s="21">
        <f>IFERROR(('Tor Emp Adj'!X290/'Tor Emp Adj'!X$6)/('CAN LFS Emp'!X290/'CAN LFS Emp'!X$6),"n/a")</f>
        <v>2.1682844446419809</v>
      </c>
      <c r="Y290" s="21">
        <f>IFERROR(('Tor Emp Adj'!Y290/'Tor Emp Adj'!Y$6)/('CAN LFS Emp'!Y290/'CAN LFS Emp'!Y$6),"n/a")</f>
        <v>2.3339593806425798</v>
      </c>
    </row>
    <row r="291" spans="1:25" x14ac:dyDescent="0.25">
      <c r="A291" s="6" t="s">
        <v>107</v>
      </c>
      <c r="C291" s="14">
        <v>515</v>
      </c>
      <c r="D291" s="65">
        <f>IFERROR(('Tor Emp Adj'!D291/'Tor Emp Adj'!D$6)/('CAN LFS Emp'!D291/'CAN LFS Emp'!D$6),"n/a")</f>
        <v>1.8585658061670882</v>
      </c>
      <c r="E291" s="65">
        <f>IFERROR(('Tor Emp Adj'!E291/'Tor Emp Adj'!E$6)/('CAN LFS Emp'!E291/'CAN LFS Emp'!E$6),"n/a")</f>
        <v>1.7673862511526679</v>
      </c>
      <c r="F291" s="65">
        <f>IFERROR(('Tor Emp Adj'!F291/'Tor Emp Adj'!F$6)/('CAN LFS Emp'!F291/'CAN LFS Emp'!F$6),"n/a")</f>
        <v>2.0786177680347238</v>
      </c>
      <c r="G291" s="65">
        <f>IFERROR(('Tor Emp Adj'!G291/'Tor Emp Adj'!G$6)/('CAN LFS Emp'!G291/'CAN LFS Emp'!G$6),"n/a")</f>
        <v>2.3166128075178527</v>
      </c>
      <c r="H291" s="65">
        <f>IFERROR(('Tor Emp Adj'!H291/'Tor Emp Adj'!H$6)/('CAN LFS Emp'!H291/'CAN LFS Emp'!H$6),"n/a")</f>
        <v>1.9325746061842843</v>
      </c>
      <c r="I291" s="65">
        <f>IFERROR(('Tor Emp Adj'!I291/'Tor Emp Adj'!I$6)/('CAN LFS Emp'!I291/'CAN LFS Emp'!I$6),"n/a")</f>
        <v>1.9341606649773628</v>
      </c>
      <c r="J291" s="65">
        <f>IFERROR(('Tor Emp Adj'!J291/'Tor Emp Adj'!J$6)/('CAN LFS Emp'!J291/'CAN LFS Emp'!J$6),"n/a")</f>
        <v>1.5991216624382893</v>
      </c>
      <c r="K291" s="65">
        <f>IFERROR(('Tor Emp Adj'!K291/'Tor Emp Adj'!K$6)/('CAN LFS Emp'!K291/'CAN LFS Emp'!K$6),"n/a")</f>
        <v>2.0532316164148297</v>
      </c>
      <c r="L291" s="65">
        <f>IFERROR(('Tor Emp Adj'!L291/'Tor Emp Adj'!L$6)/('CAN LFS Emp'!L291/'CAN LFS Emp'!L$6),"n/a")</f>
        <v>2.4325569417971957</v>
      </c>
      <c r="M291" s="21">
        <f>IFERROR(('Tor Emp Adj'!M291/'Tor Emp Adj'!M$6)/('CAN LFS Emp'!M291/'CAN LFS Emp'!M$6),"n/a")</f>
        <v>3.1395770213151679</v>
      </c>
      <c r="N291" s="21">
        <f>IFERROR(('Tor Emp Adj'!N291/'Tor Emp Adj'!N$6)/('CAN LFS Emp'!N291/'CAN LFS Emp'!N$6),"n/a")</f>
        <v>2.8094661530368366</v>
      </c>
      <c r="O291" s="21">
        <f>IFERROR(('Tor Emp Adj'!O291/'Tor Emp Adj'!O$6)/('CAN LFS Emp'!O291/'CAN LFS Emp'!O$6),"n/a")</f>
        <v>2.7190783763869057</v>
      </c>
      <c r="P291" s="21">
        <f>IFERROR(('Tor Emp Adj'!P291/'Tor Emp Adj'!P$6)/('CAN LFS Emp'!P291/'CAN LFS Emp'!P$6),"n/a")</f>
        <v>3.6274372856076305</v>
      </c>
      <c r="Q291" s="21">
        <f>IFERROR(('Tor Emp Adj'!Q291/'Tor Emp Adj'!Q$6)/('CAN LFS Emp'!Q291/'CAN LFS Emp'!Q$6),"n/a")</f>
        <v>3.0157910865882305</v>
      </c>
      <c r="R291" s="21">
        <f>IFERROR(('Tor Emp Adj'!R291/'Tor Emp Adj'!R$6)/('CAN LFS Emp'!R291/'CAN LFS Emp'!R$6),"n/a")</f>
        <v>3.6499101576204098</v>
      </c>
      <c r="S291" s="21">
        <f>IFERROR(('Tor Emp Adj'!S291/'Tor Emp Adj'!S$6)/('CAN LFS Emp'!S291/'CAN LFS Emp'!S$6),"n/a")</f>
        <v>3.5708515157715977</v>
      </c>
      <c r="T291" s="21">
        <f>IFERROR(('Tor Emp Adj'!T291/'Tor Emp Adj'!T$6)/('CAN LFS Emp'!T291/'CAN LFS Emp'!T$6),"n/a")</f>
        <v>3.1321123701895863</v>
      </c>
      <c r="U291" s="21">
        <f>IFERROR(('Tor Emp Adj'!U291/'Tor Emp Adj'!U$6)/('CAN LFS Emp'!U291/'CAN LFS Emp'!U$6),"n/a")</f>
        <v>2.4460045982921041</v>
      </c>
      <c r="V291" s="21">
        <f>IFERROR(('Tor Emp Adj'!V291/'Tor Emp Adj'!V$6)/('CAN LFS Emp'!V291/'CAN LFS Emp'!V$6),"n/a")</f>
        <v>3.5526328764140684</v>
      </c>
      <c r="W291" s="21">
        <f>IFERROR(('Tor Emp Adj'!W291/'Tor Emp Adj'!W$6)/('CAN LFS Emp'!W291/'CAN LFS Emp'!W$6),"n/a")</f>
        <v>2.0908105062762825</v>
      </c>
      <c r="X291" s="21">
        <f>IFERROR(('Tor Emp Adj'!X291/'Tor Emp Adj'!X$6)/('CAN LFS Emp'!X291/'CAN LFS Emp'!X$6),"n/a")</f>
        <v>3.0395525704721087</v>
      </c>
      <c r="Y291" s="21">
        <f>IFERROR(('Tor Emp Adj'!Y291/'Tor Emp Adj'!Y$6)/('CAN LFS Emp'!Y291/'CAN LFS Emp'!Y$6),"n/a")</f>
        <v>3.0306179319100557</v>
      </c>
    </row>
    <row r="292" spans="1:25" x14ac:dyDescent="0.25">
      <c r="A292" s="6" t="s">
        <v>109</v>
      </c>
      <c r="C292" s="14">
        <v>518</v>
      </c>
      <c r="D292" s="65">
        <f>IFERROR(('Tor Emp Adj'!D292/'Tor Emp Adj'!D$6)/('CAN LFS Emp'!D292/'CAN LFS Emp'!D$6),"n/a")</f>
        <v>3.2598449650448456</v>
      </c>
      <c r="E292" s="65">
        <f>IFERROR(('Tor Emp Adj'!E292/'Tor Emp Adj'!E$6)/('CAN LFS Emp'!E292/'CAN LFS Emp'!E$6),"n/a")</f>
        <v>0</v>
      </c>
      <c r="F292" s="65">
        <f>IFERROR(('Tor Emp Adj'!F292/'Tor Emp Adj'!F$6)/('CAN LFS Emp'!F292/'CAN LFS Emp'!F$6),"n/a")</f>
        <v>0</v>
      </c>
      <c r="G292" s="65">
        <f>IFERROR(('Tor Emp Adj'!G292/'Tor Emp Adj'!G$6)/('CAN LFS Emp'!G292/'CAN LFS Emp'!G$6),"n/a")</f>
        <v>0</v>
      </c>
      <c r="H292" s="65">
        <f>IFERROR(('Tor Emp Adj'!H292/'Tor Emp Adj'!H$6)/('CAN LFS Emp'!H292/'CAN LFS Emp'!H$6),"n/a")</f>
        <v>2.4674597486688072</v>
      </c>
      <c r="I292" s="65">
        <f>IFERROR(('Tor Emp Adj'!I292/'Tor Emp Adj'!I$6)/('CAN LFS Emp'!I292/'CAN LFS Emp'!I$6),"n/a")</f>
        <v>0</v>
      </c>
      <c r="J292" s="65">
        <f>IFERROR(('Tor Emp Adj'!J292/'Tor Emp Adj'!J$6)/('CAN LFS Emp'!J292/'CAN LFS Emp'!J$6),"n/a")</f>
        <v>0</v>
      </c>
      <c r="K292" s="65">
        <f>IFERROR(('Tor Emp Adj'!K292/'Tor Emp Adj'!K$6)/('CAN LFS Emp'!K292/'CAN LFS Emp'!K$6),"n/a")</f>
        <v>0</v>
      </c>
      <c r="L292" s="65">
        <f>IFERROR(('Tor Emp Adj'!L292/'Tor Emp Adj'!L$6)/('CAN LFS Emp'!L292/'CAN LFS Emp'!L$6),"n/a")</f>
        <v>0</v>
      </c>
      <c r="M292" s="21">
        <f>IFERROR(('Tor Emp Adj'!M292/'Tor Emp Adj'!M$6)/('CAN LFS Emp'!M292/'CAN LFS Emp'!M$6),"n/a")</f>
        <v>0</v>
      </c>
      <c r="N292" s="21">
        <f>IFERROR(('Tor Emp Adj'!N292/'Tor Emp Adj'!N$6)/('CAN LFS Emp'!N292/'CAN LFS Emp'!N$6),"n/a")</f>
        <v>2.1679853135288929</v>
      </c>
      <c r="O292" s="21">
        <f>IFERROR(('Tor Emp Adj'!O292/'Tor Emp Adj'!O$6)/('CAN LFS Emp'!O292/'CAN LFS Emp'!O$6),"n/a")</f>
        <v>2.0351802021935579</v>
      </c>
      <c r="P292" s="21">
        <f>IFERROR(('Tor Emp Adj'!P292/'Tor Emp Adj'!P$6)/('CAN LFS Emp'!P292/'CAN LFS Emp'!P$6),"n/a")</f>
        <v>3.3419558958334874</v>
      </c>
      <c r="Q292" s="21">
        <f>IFERROR(('Tor Emp Adj'!Q292/'Tor Emp Adj'!Q$6)/('CAN LFS Emp'!Q292/'CAN LFS Emp'!Q$6),"n/a")</f>
        <v>0</v>
      </c>
      <c r="R292" s="21">
        <f>IFERROR(('Tor Emp Adj'!R292/'Tor Emp Adj'!R$6)/('CAN LFS Emp'!R292/'CAN LFS Emp'!R$6),"n/a")</f>
        <v>2.9395629473381297</v>
      </c>
      <c r="S292" s="21">
        <f>IFERROR(('Tor Emp Adj'!S292/'Tor Emp Adj'!S$6)/('CAN LFS Emp'!S292/'CAN LFS Emp'!S$6),"n/a")</f>
        <v>0</v>
      </c>
      <c r="T292" s="21">
        <f>IFERROR(('Tor Emp Adj'!T292/'Tor Emp Adj'!T$6)/('CAN LFS Emp'!T292/'CAN LFS Emp'!T$6),"n/a")</f>
        <v>2.9829800053852127</v>
      </c>
      <c r="U292" s="21">
        <f>IFERROR(('Tor Emp Adj'!U292/'Tor Emp Adj'!U$6)/('CAN LFS Emp'!U292/'CAN LFS Emp'!U$6),"n/a")</f>
        <v>3.1381820624501109</v>
      </c>
      <c r="V292" s="21">
        <f>IFERROR(('Tor Emp Adj'!V292/'Tor Emp Adj'!V$6)/('CAN LFS Emp'!V292/'CAN LFS Emp'!V$6),"n/a")</f>
        <v>2.1047631271206573</v>
      </c>
      <c r="W292" s="21">
        <f>IFERROR(('Tor Emp Adj'!W292/'Tor Emp Adj'!W$6)/('CAN LFS Emp'!W292/'CAN LFS Emp'!W$6),"n/a")</f>
        <v>0</v>
      </c>
      <c r="X292" s="21">
        <f>IFERROR(('Tor Emp Adj'!X292/'Tor Emp Adj'!X$6)/('CAN LFS Emp'!X292/'CAN LFS Emp'!X$6),"n/a")</f>
        <v>1.9989135650059584</v>
      </c>
      <c r="Y292" s="21">
        <f>IFERROR(('Tor Emp Adj'!Y292/'Tor Emp Adj'!Y$6)/('CAN LFS Emp'!Y292/'CAN LFS Emp'!Y$6),"n/a")</f>
        <v>0</v>
      </c>
    </row>
    <row r="293" spans="1:25" x14ac:dyDescent="0.25">
      <c r="A293" s="6" t="s">
        <v>114</v>
      </c>
      <c r="C293" s="14">
        <v>522</v>
      </c>
      <c r="D293" s="65">
        <f>IFERROR(('Tor Emp Adj'!D293/'Tor Emp Adj'!D$6)/('CAN LFS Emp'!D293/'CAN LFS Emp'!D$6),"n/a")</f>
        <v>1.6401448371784406</v>
      </c>
      <c r="E293" s="65">
        <f>IFERROR(('Tor Emp Adj'!E293/'Tor Emp Adj'!E$6)/('CAN LFS Emp'!E293/'CAN LFS Emp'!E$6),"n/a")</f>
        <v>1.7554072209694982</v>
      </c>
      <c r="F293" s="65">
        <f>IFERROR(('Tor Emp Adj'!F293/'Tor Emp Adj'!F$6)/('CAN LFS Emp'!F293/'CAN LFS Emp'!F$6),"n/a")</f>
        <v>1.9440990667346474</v>
      </c>
      <c r="G293" s="65">
        <f>IFERROR(('Tor Emp Adj'!G293/'Tor Emp Adj'!G$6)/('CAN LFS Emp'!G293/'CAN LFS Emp'!G$6),"n/a")</f>
        <v>1.685161502286066</v>
      </c>
      <c r="H293" s="65">
        <f>IFERROR(('Tor Emp Adj'!H293/'Tor Emp Adj'!H$6)/('CAN LFS Emp'!H293/'CAN LFS Emp'!H$6),"n/a")</f>
        <v>1.6395085919222205</v>
      </c>
      <c r="I293" s="65">
        <f>IFERROR(('Tor Emp Adj'!I293/'Tor Emp Adj'!I$6)/('CAN LFS Emp'!I293/'CAN LFS Emp'!I$6),"n/a")</f>
        <v>1.785655493143935</v>
      </c>
      <c r="J293" s="65">
        <f>IFERROR(('Tor Emp Adj'!J293/'Tor Emp Adj'!J$6)/('CAN LFS Emp'!J293/'CAN LFS Emp'!J$6),"n/a")</f>
        <v>1.87420712562825</v>
      </c>
      <c r="K293" s="65">
        <f>IFERROR(('Tor Emp Adj'!K293/'Tor Emp Adj'!K$6)/('CAN LFS Emp'!K293/'CAN LFS Emp'!K$6),"n/a")</f>
        <v>1.7561008773816864</v>
      </c>
      <c r="L293" s="65">
        <f>IFERROR(('Tor Emp Adj'!L293/'Tor Emp Adj'!L$6)/('CAN LFS Emp'!L293/'CAN LFS Emp'!L$6),"n/a")</f>
        <v>2.5086733046208152</v>
      </c>
      <c r="M293" s="21">
        <f>IFERROR(('Tor Emp Adj'!M293/'Tor Emp Adj'!M$6)/('CAN LFS Emp'!M293/'CAN LFS Emp'!M$6),"n/a")</f>
        <v>2.5450592318259719</v>
      </c>
      <c r="N293" s="21">
        <f>IFERROR(('Tor Emp Adj'!N293/'Tor Emp Adj'!N$6)/('CAN LFS Emp'!N293/'CAN LFS Emp'!N$6),"n/a")</f>
        <v>2.5107984048295848</v>
      </c>
      <c r="O293" s="21">
        <f>IFERROR(('Tor Emp Adj'!O293/'Tor Emp Adj'!O$6)/('CAN LFS Emp'!O293/'CAN LFS Emp'!O$6),"n/a")</f>
        <v>2.7811186152327037</v>
      </c>
      <c r="P293" s="21">
        <f>IFERROR(('Tor Emp Adj'!P293/'Tor Emp Adj'!P$6)/('CAN LFS Emp'!P293/'CAN LFS Emp'!P$6),"n/a")</f>
        <v>2.4521727857782416</v>
      </c>
      <c r="Q293" s="21">
        <f>IFERROR(('Tor Emp Adj'!Q293/'Tor Emp Adj'!Q$6)/('CAN LFS Emp'!Q293/'CAN LFS Emp'!Q$6),"n/a")</f>
        <v>2.4398850237227387</v>
      </c>
      <c r="R293" s="21">
        <f>IFERROR(('Tor Emp Adj'!R293/'Tor Emp Adj'!R$6)/('CAN LFS Emp'!R293/'CAN LFS Emp'!R$6),"n/a")</f>
        <v>2.6554289707273662</v>
      </c>
      <c r="S293" s="21">
        <f>IFERROR(('Tor Emp Adj'!S293/'Tor Emp Adj'!S$6)/('CAN LFS Emp'!S293/'CAN LFS Emp'!S$6),"n/a")</f>
        <v>2.7322265726815447</v>
      </c>
      <c r="T293" s="21">
        <f>IFERROR(('Tor Emp Adj'!T293/'Tor Emp Adj'!T$6)/('CAN LFS Emp'!T293/'CAN LFS Emp'!T$6),"n/a")</f>
        <v>2.3895084423046908</v>
      </c>
      <c r="U293" s="21">
        <f>IFERROR(('Tor Emp Adj'!U293/'Tor Emp Adj'!U$6)/('CAN LFS Emp'!U293/'CAN LFS Emp'!U$6),"n/a")</f>
        <v>3.00672555980863</v>
      </c>
      <c r="V293" s="21">
        <f>IFERROR(('Tor Emp Adj'!V293/'Tor Emp Adj'!V$6)/('CAN LFS Emp'!V293/'CAN LFS Emp'!V$6),"n/a")</f>
        <v>2.965948258629783</v>
      </c>
      <c r="W293" s="21">
        <f>IFERROR(('Tor Emp Adj'!W293/'Tor Emp Adj'!W$6)/('CAN LFS Emp'!W293/'CAN LFS Emp'!W$6),"n/a")</f>
        <v>3.1786824397606743</v>
      </c>
      <c r="X293" s="21">
        <f>IFERROR(('Tor Emp Adj'!X293/'Tor Emp Adj'!X$6)/('CAN LFS Emp'!X293/'CAN LFS Emp'!X$6),"n/a")</f>
        <v>2.8465603391810679</v>
      </c>
      <c r="Y293" s="21">
        <f>IFERROR(('Tor Emp Adj'!Y293/'Tor Emp Adj'!Y$6)/('CAN LFS Emp'!Y293/'CAN LFS Emp'!Y$6),"n/a")</f>
        <v>2.7385440996453774</v>
      </c>
    </row>
    <row r="294" spans="1:25" x14ac:dyDescent="0.25">
      <c r="A294" s="7" t="s">
        <v>117</v>
      </c>
      <c r="C294" s="14">
        <v>5241</v>
      </c>
      <c r="D294" s="65">
        <f>IFERROR(('Tor Emp Adj'!D294/'Tor Emp Adj'!D$6)/('CAN LFS Emp'!D294/'CAN LFS Emp'!D$6),"n/a")</f>
        <v>1.7593103814709492</v>
      </c>
      <c r="E294" s="65">
        <f>IFERROR(('Tor Emp Adj'!E294/'Tor Emp Adj'!E$6)/('CAN LFS Emp'!E294/'CAN LFS Emp'!E$6),"n/a")</f>
        <v>1.7425451079913055</v>
      </c>
      <c r="F294" s="65">
        <f>IFERROR(('Tor Emp Adj'!F294/'Tor Emp Adj'!F$6)/('CAN LFS Emp'!F294/'CAN LFS Emp'!F$6),"n/a")</f>
        <v>1.4876400106013672</v>
      </c>
      <c r="G294" s="65">
        <f>IFERROR(('Tor Emp Adj'!G294/'Tor Emp Adj'!G$6)/('CAN LFS Emp'!G294/'CAN LFS Emp'!G$6),"n/a")</f>
        <v>1.6056652918725602</v>
      </c>
      <c r="H294" s="65">
        <f>IFERROR(('Tor Emp Adj'!H294/'Tor Emp Adj'!H$6)/('CAN LFS Emp'!H294/'CAN LFS Emp'!H$6),"n/a")</f>
        <v>1.343873647146008</v>
      </c>
      <c r="I294" s="65">
        <f>IFERROR(('Tor Emp Adj'!I294/'Tor Emp Adj'!I$6)/('CAN LFS Emp'!I294/'CAN LFS Emp'!I$6),"n/a")</f>
        <v>1.4703529903603376</v>
      </c>
      <c r="J294" s="65">
        <f>IFERROR(('Tor Emp Adj'!J294/'Tor Emp Adj'!J$6)/('CAN LFS Emp'!J294/'CAN LFS Emp'!J$6),"n/a")</f>
        <v>1.18421506921241</v>
      </c>
      <c r="K294" s="65">
        <f>IFERROR(('Tor Emp Adj'!K294/'Tor Emp Adj'!K$6)/('CAN LFS Emp'!K294/'CAN LFS Emp'!K$6),"n/a")</f>
        <v>1.30664627267846</v>
      </c>
      <c r="L294" s="65">
        <f>IFERROR(('Tor Emp Adj'!L294/'Tor Emp Adj'!L$6)/('CAN LFS Emp'!L294/'CAN LFS Emp'!L$6),"n/a")</f>
        <v>1.855876904456552</v>
      </c>
      <c r="M294" s="21">
        <f>IFERROR(('Tor Emp Adj'!M294/'Tor Emp Adj'!M$6)/('CAN LFS Emp'!M294/'CAN LFS Emp'!M$6),"n/a")</f>
        <v>1.7224822165763662</v>
      </c>
      <c r="N294" s="21">
        <f>IFERROR(('Tor Emp Adj'!N294/'Tor Emp Adj'!N$6)/('CAN LFS Emp'!N294/'CAN LFS Emp'!N$6),"n/a")</f>
        <v>1.6791660864519069</v>
      </c>
      <c r="O294" s="21">
        <f>IFERROR(('Tor Emp Adj'!O294/'Tor Emp Adj'!O$6)/('CAN LFS Emp'!O294/'CAN LFS Emp'!O$6),"n/a")</f>
        <v>1.9887306509408342</v>
      </c>
      <c r="P294" s="21">
        <f>IFERROR(('Tor Emp Adj'!P294/'Tor Emp Adj'!P$6)/('CAN LFS Emp'!P294/'CAN LFS Emp'!P$6),"n/a")</f>
        <v>2.0235989593114643</v>
      </c>
      <c r="Q294" s="21">
        <f>IFERROR(('Tor Emp Adj'!Q294/'Tor Emp Adj'!Q$6)/('CAN LFS Emp'!Q294/'CAN LFS Emp'!Q$6),"n/a")</f>
        <v>1.6491631172883534</v>
      </c>
      <c r="R294" s="21">
        <f>IFERROR(('Tor Emp Adj'!R294/'Tor Emp Adj'!R$6)/('CAN LFS Emp'!R294/'CAN LFS Emp'!R$6),"n/a")</f>
        <v>1.6157737165254014</v>
      </c>
      <c r="S294" s="21">
        <f>IFERROR(('Tor Emp Adj'!S294/'Tor Emp Adj'!S$6)/('CAN LFS Emp'!S294/'CAN LFS Emp'!S$6),"n/a")</f>
        <v>1.6357001055678204</v>
      </c>
      <c r="T294" s="21">
        <f>IFERROR(('Tor Emp Adj'!T294/'Tor Emp Adj'!T$6)/('CAN LFS Emp'!T294/'CAN LFS Emp'!T$6),"n/a")</f>
        <v>1.612009788063723</v>
      </c>
      <c r="U294" s="21">
        <f>IFERROR(('Tor Emp Adj'!U294/'Tor Emp Adj'!U$6)/('CAN LFS Emp'!U294/'CAN LFS Emp'!U$6),"n/a")</f>
        <v>1.5894667550177759</v>
      </c>
      <c r="V294" s="21">
        <f>IFERROR(('Tor Emp Adj'!V294/'Tor Emp Adj'!V$6)/('CAN LFS Emp'!V294/'CAN LFS Emp'!V$6),"n/a")</f>
        <v>1.6830128989798354</v>
      </c>
      <c r="W294" s="21">
        <f>IFERROR(('Tor Emp Adj'!W294/'Tor Emp Adj'!W$6)/('CAN LFS Emp'!W294/'CAN LFS Emp'!W$6),"n/a")</f>
        <v>1.6465276484012488</v>
      </c>
      <c r="X294" s="21">
        <f>IFERROR(('Tor Emp Adj'!X294/'Tor Emp Adj'!X$6)/('CAN LFS Emp'!X294/'CAN LFS Emp'!X$6),"n/a")</f>
        <v>1.6235744598294295</v>
      </c>
      <c r="Y294" s="21">
        <f>IFERROR(('Tor Emp Adj'!Y294/'Tor Emp Adj'!Y$6)/('CAN LFS Emp'!Y294/'CAN LFS Emp'!Y$6),"n/a")</f>
        <v>1.5677018270232168</v>
      </c>
    </row>
    <row r="295" spans="1:25" x14ac:dyDescent="0.25">
      <c r="A295" s="6" t="s">
        <v>119</v>
      </c>
      <c r="C295" s="14" t="s">
        <v>204</v>
      </c>
      <c r="D295" s="65">
        <f>IFERROR(('Tor Emp Adj'!D295/'Tor Emp Adj'!D$6)/('CAN LFS Emp'!D295/'CAN LFS Emp'!D$6),"n/a")</f>
        <v>2.6342971678391214</v>
      </c>
      <c r="E295" s="65">
        <f>IFERROR(('Tor Emp Adj'!E295/'Tor Emp Adj'!E$6)/('CAN LFS Emp'!E295/'CAN LFS Emp'!E$6),"n/a")</f>
        <v>2.8477182049477512</v>
      </c>
      <c r="F295" s="65">
        <f>IFERROR(('Tor Emp Adj'!F295/'Tor Emp Adj'!F$6)/('CAN LFS Emp'!F295/'CAN LFS Emp'!F$6),"n/a")</f>
        <v>2.4857665891829583</v>
      </c>
      <c r="G295" s="65">
        <f>IFERROR(('Tor Emp Adj'!G295/'Tor Emp Adj'!G$6)/('CAN LFS Emp'!G295/'CAN LFS Emp'!G$6),"n/a")</f>
        <v>2.616590859513217</v>
      </c>
      <c r="H295" s="65">
        <f>IFERROR(('Tor Emp Adj'!H295/'Tor Emp Adj'!H$6)/('CAN LFS Emp'!H295/'CAN LFS Emp'!H$6),"n/a")</f>
        <v>2.6036109649312857</v>
      </c>
      <c r="I295" s="65">
        <f>IFERROR(('Tor Emp Adj'!I295/'Tor Emp Adj'!I$6)/('CAN LFS Emp'!I295/'CAN LFS Emp'!I$6),"n/a")</f>
        <v>2.4996298160654042</v>
      </c>
      <c r="J295" s="65">
        <f>IFERROR(('Tor Emp Adj'!J295/'Tor Emp Adj'!J$6)/('CAN LFS Emp'!J295/'CAN LFS Emp'!J$6),"n/a")</f>
        <v>2.9112483373172582</v>
      </c>
      <c r="K295" s="65">
        <f>IFERROR(('Tor Emp Adj'!K295/'Tor Emp Adj'!K$6)/('CAN LFS Emp'!K295/'CAN LFS Emp'!K$6),"n/a")</f>
        <v>2.7442191210300777</v>
      </c>
      <c r="L295" s="65">
        <f>IFERROR(('Tor Emp Adj'!L295/'Tor Emp Adj'!L$6)/('CAN LFS Emp'!L295/'CAN LFS Emp'!L$6),"n/a")</f>
        <v>3.0195440588952769</v>
      </c>
      <c r="M295" s="21">
        <f>IFERROR(('Tor Emp Adj'!M295/'Tor Emp Adj'!M$6)/('CAN LFS Emp'!M295/'CAN LFS Emp'!M$6),"n/a")</f>
        <v>3.3222497034513503</v>
      </c>
      <c r="N295" s="21">
        <f>IFERROR(('Tor Emp Adj'!N295/'Tor Emp Adj'!N$6)/('CAN LFS Emp'!N295/'CAN LFS Emp'!N$6),"n/a")</f>
        <v>2.7760888036649352</v>
      </c>
      <c r="O295" s="21">
        <f>IFERROR(('Tor Emp Adj'!O295/'Tor Emp Adj'!O$6)/('CAN LFS Emp'!O295/'CAN LFS Emp'!O$6),"n/a")</f>
        <v>3.2047283567049902</v>
      </c>
      <c r="P295" s="21">
        <f>IFERROR(('Tor Emp Adj'!P295/'Tor Emp Adj'!P$6)/('CAN LFS Emp'!P295/'CAN LFS Emp'!P$6),"n/a")</f>
        <v>3.5117064102584941</v>
      </c>
      <c r="Q295" s="21">
        <f>IFERROR(('Tor Emp Adj'!Q295/'Tor Emp Adj'!Q$6)/('CAN LFS Emp'!Q295/'CAN LFS Emp'!Q$6),"n/a")</f>
        <v>2.697282773469674</v>
      </c>
      <c r="R295" s="21">
        <f>IFERROR(('Tor Emp Adj'!R295/'Tor Emp Adj'!R$6)/('CAN LFS Emp'!R295/'CAN LFS Emp'!R$6),"n/a")</f>
        <v>3.2389665316729448</v>
      </c>
      <c r="S295" s="21">
        <f>IFERROR(('Tor Emp Adj'!S295/'Tor Emp Adj'!S$6)/('CAN LFS Emp'!S295/'CAN LFS Emp'!S$6),"n/a")</f>
        <v>2.4573051455449653</v>
      </c>
      <c r="T295" s="21">
        <f>IFERROR(('Tor Emp Adj'!T295/'Tor Emp Adj'!T$6)/('CAN LFS Emp'!T295/'CAN LFS Emp'!T$6),"n/a")</f>
        <v>3.6126288574970062</v>
      </c>
      <c r="U295" s="21">
        <f>IFERROR(('Tor Emp Adj'!U295/'Tor Emp Adj'!U$6)/('CAN LFS Emp'!U295/'CAN LFS Emp'!U$6),"n/a")</f>
        <v>3.640057857320385</v>
      </c>
      <c r="V295" s="21">
        <f>IFERROR(('Tor Emp Adj'!V295/'Tor Emp Adj'!V$6)/('CAN LFS Emp'!V295/'CAN LFS Emp'!V$6),"n/a")</f>
        <v>2.9311854242382749</v>
      </c>
      <c r="W295" s="21">
        <f>IFERROR(('Tor Emp Adj'!W295/'Tor Emp Adj'!W$6)/('CAN LFS Emp'!W295/'CAN LFS Emp'!W$6),"n/a")</f>
        <v>3.3291794508426502</v>
      </c>
      <c r="X295" s="21">
        <f>IFERROR(('Tor Emp Adj'!X295/'Tor Emp Adj'!X$6)/('CAN LFS Emp'!X295/'CAN LFS Emp'!X$6),"n/a")</f>
        <v>2.7825360164590136</v>
      </c>
      <c r="Y295" s="21">
        <f>IFERROR(('Tor Emp Adj'!Y295/'Tor Emp Adj'!Y$6)/('CAN LFS Emp'!Y295/'CAN LFS Emp'!Y$6),"n/a")</f>
        <v>3.0029283365595805</v>
      </c>
    </row>
    <row r="296" spans="1:25" x14ac:dyDescent="0.25">
      <c r="A296" s="148" t="s">
        <v>599</v>
      </c>
      <c r="C296" s="149">
        <v>5324</v>
      </c>
      <c r="D296" s="65">
        <f>IFERROR(('Tor Emp Adj'!D296/'Tor Emp Adj'!D$6)/('CAN LFS Emp'!D296/'CAN LFS Emp'!D$6),"n/a")</f>
        <v>0</v>
      </c>
      <c r="E296" s="65">
        <f>IFERROR(('Tor Emp Adj'!E296/'Tor Emp Adj'!E$6)/('CAN LFS Emp'!E296/'CAN LFS Emp'!E$6),"n/a")</f>
        <v>0</v>
      </c>
      <c r="F296" s="65">
        <f>IFERROR(('Tor Emp Adj'!F296/'Tor Emp Adj'!F$6)/('CAN LFS Emp'!F296/'CAN LFS Emp'!F$6),"n/a")</f>
        <v>1.7816466224726903</v>
      </c>
      <c r="G296" s="65">
        <f>IFERROR(('Tor Emp Adj'!G296/'Tor Emp Adj'!G$6)/('CAN LFS Emp'!G296/'CAN LFS Emp'!G$6),"n/a")</f>
        <v>0</v>
      </c>
      <c r="H296" s="65">
        <f>IFERROR(('Tor Emp Adj'!H296/'Tor Emp Adj'!H$6)/('CAN LFS Emp'!H296/'CAN LFS Emp'!H$6),"n/a")</f>
        <v>0</v>
      </c>
      <c r="I296" s="65">
        <f>IFERROR(('Tor Emp Adj'!I296/'Tor Emp Adj'!I$6)/('CAN LFS Emp'!I296/'CAN LFS Emp'!I$6),"n/a")</f>
        <v>0</v>
      </c>
      <c r="J296" s="65">
        <f>IFERROR(('Tor Emp Adj'!J296/'Tor Emp Adj'!J$6)/('CAN LFS Emp'!J296/'CAN LFS Emp'!J$6),"n/a")</f>
        <v>0</v>
      </c>
      <c r="K296" s="65">
        <f>IFERROR(('Tor Emp Adj'!K296/'Tor Emp Adj'!K$6)/('CAN LFS Emp'!K296/'CAN LFS Emp'!K$6),"n/a")</f>
        <v>1.2897391087109682</v>
      </c>
      <c r="L296" s="65">
        <f>IFERROR(('Tor Emp Adj'!L296/'Tor Emp Adj'!L$6)/('CAN LFS Emp'!L296/'CAN LFS Emp'!L$6),"n/a")</f>
        <v>0</v>
      </c>
      <c r="M296" s="21">
        <f>IFERROR(('Tor Emp Adj'!M296/'Tor Emp Adj'!M$6)/('CAN LFS Emp'!M296/'CAN LFS Emp'!M$6),"n/a")</f>
        <v>0</v>
      </c>
      <c r="N296" s="21">
        <f>IFERROR(('Tor Emp Adj'!N296/'Tor Emp Adj'!N$6)/('CAN LFS Emp'!N296/'CAN LFS Emp'!N$6),"n/a")</f>
        <v>0</v>
      </c>
      <c r="O296" s="21">
        <f>IFERROR(('Tor Emp Adj'!O296/'Tor Emp Adj'!O$6)/('CAN LFS Emp'!O296/'CAN LFS Emp'!O$6),"n/a")</f>
        <v>0</v>
      </c>
      <c r="P296" s="21">
        <f>IFERROR(('Tor Emp Adj'!P296/'Tor Emp Adj'!P$6)/('CAN LFS Emp'!P296/'CAN LFS Emp'!P$6),"n/a")</f>
        <v>0</v>
      </c>
      <c r="Q296" s="21">
        <f>IFERROR(('Tor Emp Adj'!Q296/'Tor Emp Adj'!Q$6)/('CAN LFS Emp'!Q296/'CAN LFS Emp'!Q$6),"n/a")</f>
        <v>0</v>
      </c>
      <c r="R296" s="21">
        <f>IFERROR(('Tor Emp Adj'!R296/'Tor Emp Adj'!R$6)/('CAN LFS Emp'!R296/'CAN LFS Emp'!R$6),"n/a")</f>
        <v>0</v>
      </c>
      <c r="S296" s="21">
        <f>IFERROR(('Tor Emp Adj'!S296/'Tor Emp Adj'!S$6)/('CAN LFS Emp'!S296/'CAN LFS Emp'!S$6),"n/a")</f>
        <v>0</v>
      </c>
      <c r="T296" s="21">
        <f>IFERROR(('Tor Emp Adj'!T296/'Tor Emp Adj'!T$6)/('CAN LFS Emp'!T296/'CAN LFS Emp'!T$6),"n/a")</f>
        <v>0</v>
      </c>
      <c r="U296" s="21">
        <f>IFERROR(('Tor Emp Adj'!U296/'Tor Emp Adj'!U$6)/('CAN LFS Emp'!U296/'CAN LFS Emp'!U$6),"n/a")</f>
        <v>0</v>
      </c>
      <c r="V296" s="21">
        <f>IFERROR(('Tor Emp Adj'!V296/'Tor Emp Adj'!V$6)/('CAN LFS Emp'!V296/'CAN LFS Emp'!V$6),"n/a")</f>
        <v>0</v>
      </c>
      <c r="W296" s="21">
        <f>IFERROR(('Tor Emp Adj'!W296/'Tor Emp Adj'!W$6)/('CAN LFS Emp'!W296/'CAN LFS Emp'!W$6),"n/a")</f>
        <v>0</v>
      </c>
      <c r="X296" s="21">
        <f>IFERROR(('Tor Emp Adj'!X296/'Tor Emp Adj'!X$6)/('CAN LFS Emp'!X296/'CAN LFS Emp'!X$6),"n/a")</f>
        <v>0</v>
      </c>
      <c r="Y296" s="21">
        <f>IFERROR(('Tor Emp Adj'!Y296/'Tor Emp Adj'!Y$6)/('CAN LFS Emp'!Y296/'CAN LFS Emp'!Y$6),"n/a")</f>
        <v>1.079215924390964</v>
      </c>
    </row>
    <row r="297" spans="1:25" x14ac:dyDescent="0.25">
      <c r="A297" s="5" t="s">
        <v>127</v>
      </c>
      <c r="B297" s="5"/>
      <c r="C297" s="13">
        <v>54</v>
      </c>
      <c r="D297" s="64">
        <f>IFERROR(('Tor Emp Adj'!D297/'Tor Emp Adj'!D$6)/('CAN LFS Emp'!D297/'CAN LFS Emp'!D$6),"n/a")</f>
        <v>1.7745658453581903</v>
      </c>
      <c r="E297" s="64">
        <f>IFERROR(('Tor Emp Adj'!E297/'Tor Emp Adj'!E$6)/('CAN LFS Emp'!E297/'CAN LFS Emp'!E$6),"n/a")</f>
        <v>1.6675549227287223</v>
      </c>
      <c r="F297" s="64">
        <f>IFERROR(('Tor Emp Adj'!F297/'Tor Emp Adj'!F$6)/('CAN LFS Emp'!F297/'CAN LFS Emp'!F$6),"n/a")</f>
        <v>1.812569809506386</v>
      </c>
      <c r="G297" s="64">
        <f>IFERROR(('Tor Emp Adj'!G297/'Tor Emp Adj'!G$6)/('CAN LFS Emp'!G297/'CAN LFS Emp'!G$6),"n/a")</f>
        <v>1.7364736796032658</v>
      </c>
      <c r="H297" s="64">
        <f>IFERROR(('Tor Emp Adj'!H297/'Tor Emp Adj'!H$6)/('CAN LFS Emp'!H297/'CAN LFS Emp'!H$6),"n/a")</f>
        <v>1.6881541265824553</v>
      </c>
      <c r="I297" s="64">
        <f>IFERROR(('Tor Emp Adj'!I297/'Tor Emp Adj'!I$6)/('CAN LFS Emp'!I297/'CAN LFS Emp'!I$6),"n/a")</f>
        <v>1.7242663748131011</v>
      </c>
      <c r="J297" s="64">
        <f>IFERROR(('Tor Emp Adj'!J297/'Tor Emp Adj'!J$6)/('CAN LFS Emp'!J297/'CAN LFS Emp'!J$6),"n/a")</f>
        <v>1.7767523096612039</v>
      </c>
      <c r="K297" s="64">
        <f>IFERROR(('Tor Emp Adj'!K297/'Tor Emp Adj'!K$6)/('CAN LFS Emp'!K297/'CAN LFS Emp'!K$6),"n/a")</f>
        <v>1.663734854222191</v>
      </c>
      <c r="L297" s="64">
        <f>IFERROR(('Tor Emp Adj'!L297/'Tor Emp Adj'!L$6)/('CAN LFS Emp'!L297/'CAN LFS Emp'!L$6),"n/a")</f>
        <v>1.4925046878348402</v>
      </c>
      <c r="M297" s="20">
        <f>IFERROR(('Tor Emp Adj'!M297/'Tor Emp Adj'!M$6)/('CAN LFS Emp'!M297/'CAN LFS Emp'!M$6),"n/a")</f>
        <v>1.6094453480793474</v>
      </c>
      <c r="N297" s="20">
        <f>IFERROR(('Tor Emp Adj'!N297/'Tor Emp Adj'!N$6)/('CAN LFS Emp'!N297/'CAN LFS Emp'!N$6),"n/a")</f>
        <v>1.5768970324312828</v>
      </c>
      <c r="O297" s="20">
        <f>IFERROR(('Tor Emp Adj'!O297/'Tor Emp Adj'!O$6)/('CAN LFS Emp'!O297/'CAN LFS Emp'!O$6),"n/a")</f>
        <v>1.5884476158893437</v>
      </c>
      <c r="P297" s="20">
        <f>IFERROR(('Tor Emp Adj'!P297/'Tor Emp Adj'!P$6)/('CAN LFS Emp'!P297/'CAN LFS Emp'!P$6),"n/a")</f>
        <v>1.6870011128092364</v>
      </c>
      <c r="Q297" s="20">
        <f>IFERROR(('Tor Emp Adj'!Q297/'Tor Emp Adj'!Q$6)/('CAN LFS Emp'!Q297/'CAN LFS Emp'!Q$6),"n/a")</f>
        <v>1.7084204111071657</v>
      </c>
      <c r="R297" s="20">
        <f>IFERROR(('Tor Emp Adj'!R297/'Tor Emp Adj'!R$6)/('CAN LFS Emp'!R297/'CAN LFS Emp'!R$6),"n/a")</f>
        <v>1.620036485613136</v>
      </c>
      <c r="S297" s="20">
        <f>IFERROR(('Tor Emp Adj'!S297/'Tor Emp Adj'!S$6)/('CAN LFS Emp'!S297/'CAN LFS Emp'!S$6),"n/a")</f>
        <v>1.4879614872950526</v>
      </c>
      <c r="T297" s="20">
        <f>IFERROR(('Tor Emp Adj'!T297/'Tor Emp Adj'!T$6)/('CAN LFS Emp'!T297/'CAN LFS Emp'!T$6),"n/a")</f>
        <v>1.402437817100471</v>
      </c>
      <c r="U297" s="20">
        <f>IFERROR(('Tor Emp Adj'!U297/'Tor Emp Adj'!U$6)/('CAN LFS Emp'!U297/'CAN LFS Emp'!U$6),"n/a")</f>
        <v>1.6186831622764577</v>
      </c>
      <c r="V297" s="20">
        <f>IFERROR(('Tor Emp Adj'!V297/'Tor Emp Adj'!V$6)/('CAN LFS Emp'!V297/'CAN LFS Emp'!V$6),"n/a")</f>
        <v>1.6161889392601787</v>
      </c>
      <c r="W297" s="20">
        <f>IFERROR(('Tor Emp Adj'!W297/'Tor Emp Adj'!W$6)/('CAN LFS Emp'!W297/'CAN LFS Emp'!W$6),"n/a")</f>
        <v>1.5806355402305166</v>
      </c>
      <c r="X297" s="20">
        <f>IFERROR(('Tor Emp Adj'!X297/'Tor Emp Adj'!X$6)/('CAN LFS Emp'!X297/'CAN LFS Emp'!X$6),"n/a")</f>
        <v>1.6192443092421944</v>
      </c>
      <c r="Y297" s="20">
        <f>IFERROR(('Tor Emp Adj'!Y297/'Tor Emp Adj'!Y$6)/('CAN LFS Emp'!Y297/'CAN LFS Emp'!Y$6),"n/a")</f>
        <v>1.6864481120920602</v>
      </c>
    </row>
    <row r="298" spans="1:25" x14ac:dyDescent="0.25">
      <c r="A298" s="7" t="s">
        <v>150</v>
      </c>
      <c r="C298" s="14">
        <v>6112</v>
      </c>
      <c r="D298" s="65">
        <f>IFERROR(('Tor Emp Adj'!D298/'Tor Emp Adj'!D$6)/('CAN LFS Emp'!D298/'CAN LFS Emp'!D$6),"n/a")</f>
        <v>0.669217008387055</v>
      </c>
      <c r="E298" s="65">
        <f>IFERROR(('Tor Emp Adj'!E298/'Tor Emp Adj'!E$6)/('CAN LFS Emp'!E298/'CAN LFS Emp'!E$6),"n/a")</f>
        <v>0.90124287933201952</v>
      </c>
      <c r="F298" s="65">
        <f>IFERROR(('Tor Emp Adj'!F298/'Tor Emp Adj'!F$6)/('CAN LFS Emp'!F298/'CAN LFS Emp'!F$6),"n/a")</f>
        <v>0.76340449814365785</v>
      </c>
      <c r="G298" s="65">
        <f>IFERROR(('Tor Emp Adj'!G298/'Tor Emp Adj'!G$6)/('CAN LFS Emp'!G298/'CAN LFS Emp'!G$6),"n/a")</f>
        <v>0.78800727495223077</v>
      </c>
      <c r="H298" s="65">
        <f>IFERROR(('Tor Emp Adj'!H298/'Tor Emp Adj'!H$6)/('CAN LFS Emp'!H298/'CAN LFS Emp'!H$6),"n/a")</f>
        <v>1.0116272038692564</v>
      </c>
      <c r="I298" s="65">
        <f>IFERROR(('Tor Emp Adj'!I298/'Tor Emp Adj'!I$6)/('CAN LFS Emp'!I298/'CAN LFS Emp'!I$6),"n/a")</f>
        <v>1.0782966842414097</v>
      </c>
      <c r="J298" s="65">
        <f>IFERROR(('Tor Emp Adj'!J298/'Tor Emp Adj'!J$6)/('CAN LFS Emp'!J298/'CAN LFS Emp'!J$6),"n/a")</f>
        <v>0.60097531945567717</v>
      </c>
      <c r="K298" s="65">
        <f>IFERROR(('Tor Emp Adj'!K298/'Tor Emp Adj'!K$6)/('CAN LFS Emp'!K298/'CAN LFS Emp'!K$6),"n/a")</f>
        <v>0.89569925172890297</v>
      </c>
      <c r="L298" s="65">
        <f>IFERROR(('Tor Emp Adj'!L298/'Tor Emp Adj'!L$6)/('CAN LFS Emp'!L298/'CAN LFS Emp'!L$6),"n/a")</f>
        <v>1.0380095708861876</v>
      </c>
      <c r="M298" s="21">
        <f>IFERROR(('Tor Emp Adj'!M298/'Tor Emp Adj'!M$6)/('CAN LFS Emp'!M298/'CAN LFS Emp'!M$6),"n/a")</f>
        <v>1.1760670874507553</v>
      </c>
      <c r="N298" s="21">
        <f>IFERROR(('Tor Emp Adj'!N298/'Tor Emp Adj'!N$6)/('CAN LFS Emp'!N298/'CAN LFS Emp'!N$6),"n/a")</f>
        <v>1.241811138854183</v>
      </c>
      <c r="O298" s="21">
        <f>IFERROR(('Tor Emp Adj'!O298/'Tor Emp Adj'!O$6)/('CAN LFS Emp'!O298/'CAN LFS Emp'!O$6),"n/a")</f>
        <v>1.4078720043525952</v>
      </c>
      <c r="P298" s="21">
        <f>IFERROR(('Tor Emp Adj'!P298/'Tor Emp Adj'!P$6)/('CAN LFS Emp'!P298/'CAN LFS Emp'!P$6),"n/a")</f>
        <v>1.1364851024072178</v>
      </c>
      <c r="Q298" s="21">
        <f>IFERROR(('Tor Emp Adj'!Q298/'Tor Emp Adj'!Q$6)/('CAN LFS Emp'!Q298/'CAN LFS Emp'!Q$6),"n/a")</f>
        <v>1.6340393755105842</v>
      </c>
      <c r="R298" s="21">
        <f>IFERROR(('Tor Emp Adj'!R298/'Tor Emp Adj'!R$6)/('CAN LFS Emp'!R298/'CAN LFS Emp'!R$6),"n/a")</f>
        <v>1.2069990918195226</v>
      </c>
      <c r="S298" s="21">
        <f>IFERROR(('Tor Emp Adj'!S298/'Tor Emp Adj'!S$6)/('CAN LFS Emp'!S298/'CAN LFS Emp'!S$6),"n/a")</f>
        <v>0.76080196450043103</v>
      </c>
      <c r="T298" s="21">
        <f>IFERROR(('Tor Emp Adj'!T298/'Tor Emp Adj'!T$6)/('CAN LFS Emp'!T298/'CAN LFS Emp'!T$6),"n/a")</f>
        <v>1.0182190934735236</v>
      </c>
      <c r="U298" s="21">
        <f>IFERROR(('Tor Emp Adj'!U298/'Tor Emp Adj'!U$6)/('CAN LFS Emp'!U298/'CAN LFS Emp'!U$6),"n/a")</f>
        <v>1.3021068067165888</v>
      </c>
      <c r="V298" s="21">
        <f>IFERROR(('Tor Emp Adj'!V298/'Tor Emp Adj'!V$6)/('CAN LFS Emp'!V298/'CAN LFS Emp'!V$6),"n/a")</f>
        <v>1.1543498087703119</v>
      </c>
      <c r="W298" s="21">
        <f>IFERROR(('Tor Emp Adj'!W298/'Tor Emp Adj'!W$6)/('CAN LFS Emp'!W298/'CAN LFS Emp'!W$6),"n/a")</f>
        <v>1.0746964874866516</v>
      </c>
      <c r="X298" s="21">
        <f>IFERROR(('Tor Emp Adj'!X298/'Tor Emp Adj'!X$6)/('CAN LFS Emp'!X298/'CAN LFS Emp'!X$6),"n/a")</f>
        <v>1.3768753340813378</v>
      </c>
      <c r="Y298" s="21">
        <f>IFERROR(('Tor Emp Adj'!Y298/'Tor Emp Adj'!Y$6)/('CAN LFS Emp'!Y298/'CAN LFS Emp'!Y$6),"n/a")</f>
        <v>1.3284107608207374</v>
      </c>
    </row>
    <row r="299" spans="1:25" x14ac:dyDescent="0.25">
      <c r="A299" s="7" t="s">
        <v>151</v>
      </c>
      <c r="C299" s="14">
        <v>6113</v>
      </c>
      <c r="D299" s="65">
        <f>IFERROR(('Tor Emp Adj'!D299/'Tor Emp Adj'!D$6)/('CAN LFS Emp'!D299/'CAN LFS Emp'!D$6),"n/a")</f>
        <v>1.3700991693066737</v>
      </c>
      <c r="E299" s="65">
        <f>IFERROR(('Tor Emp Adj'!E299/'Tor Emp Adj'!E$6)/('CAN LFS Emp'!E299/'CAN LFS Emp'!E$6),"n/a")</f>
        <v>1.032517881404329</v>
      </c>
      <c r="F299" s="65">
        <f>IFERROR(('Tor Emp Adj'!F299/'Tor Emp Adj'!F$6)/('CAN LFS Emp'!F299/'CAN LFS Emp'!F$6),"n/a")</f>
        <v>1.1320344382740668</v>
      </c>
      <c r="G299" s="65">
        <f>IFERROR(('Tor Emp Adj'!G299/'Tor Emp Adj'!G$6)/('CAN LFS Emp'!G299/'CAN LFS Emp'!G$6),"n/a")</f>
        <v>1.0318209533368818</v>
      </c>
      <c r="H299" s="65">
        <f>IFERROR(('Tor Emp Adj'!H299/'Tor Emp Adj'!H$6)/('CAN LFS Emp'!H299/'CAN LFS Emp'!H$6),"n/a")</f>
        <v>1.028192119149159</v>
      </c>
      <c r="I299" s="65">
        <f>IFERROR(('Tor Emp Adj'!I299/'Tor Emp Adj'!I$6)/('CAN LFS Emp'!I299/'CAN LFS Emp'!I$6),"n/a")</f>
        <v>1.2696383904575863</v>
      </c>
      <c r="J299" s="65">
        <f>IFERROR(('Tor Emp Adj'!J299/'Tor Emp Adj'!J$6)/('CAN LFS Emp'!J299/'CAN LFS Emp'!J$6),"n/a")</f>
        <v>0.95997605449250978</v>
      </c>
      <c r="K299" s="65">
        <f>IFERROR(('Tor Emp Adj'!K299/'Tor Emp Adj'!K$6)/('CAN LFS Emp'!K299/'CAN LFS Emp'!K$6),"n/a")</f>
        <v>1.0191705686636061</v>
      </c>
      <c r="L299" s="65">
        <f>IFERROR(('Tor Emp Adj'!L299/'Tor Emp Adj'!L$6)/('CAN LFS Emp'!L299/'CAN LFS Emp'!L$6),"n/a")</f>
        <v>1.4921822871460986</v>
      </c>
      <c r="M299" s="21">
        <f>IFERROR(('Tor Emp Adj'!M299/'Tor Emp Adj'!M$6)/('CAN LFS Emp'!M299/'CAN LFS Emp'!M$6),"n/a")</f>
        <v>1.261568296955591</v>
      </c>
      <c r="N299" s="21">
        <f>IFERROR(('Tor Emp Adj'!N299/'Tor Emp Adj'!N$6)/('CAN LFS Emp'!N299/'CAN LFS Emp'!N$6),"n/a")</f>
        <v>1.2688292516589121</v>
      </c>
      <c r="O299" s="21">
        <f>IFERROR(('Tor Emp Adj'!O299/'Tor Emp Adj'!O$6)/('CAN LFS Emp'!O299/'CAN LFS Emp'!O$6),"n/a")</f>
        <v>1.2135429115105028</v>
      </c>
      <c r="P299" s="21">
        <f>IFERROR(('Tor Emp Adj'!P299/'Tor Emp Adj'!P$6)/('CAN LFS Emp'!P299/'CAN LFS Emp'!P$6),"n/a")</f>
        <v>1.2951430187342672</v>
      </c>
      <c r="Q299" s="21">
        <f>IFERROR(('Tor Emp Adj'!Q299/'Tor Emp Adj'!Q$6)/('CAN LFS Emp'!Q299/'CAN LFS Emp'!Q$6),"n/a")</f>
        <v>1.2858518751598675</v>
      </c>
      <c r="R299" s="21">
        <f>IFERROR(('Tor Emp Adj'!R299/'Tor Emp Adj'!R$6)/('CAN LFS Emp'!R299/'CAN LFS Emp'!R$6),"n/a")</f>
        <v>1.2909486588771435</v>
      </c>
      <c r="S299" s="21">
        <f>IFERROR(('Tor Emp Adj'!S299/'Tor Emp Adj'!S$6)/('CAN LFS Emp'!S299/'CAN LFS Emp'!S$6),"n/a")</f>
        <v>1.161417478407589</v>
      </c>
      <c r="T299" s="21">
        <f>IFERROR(('Tor Emp Adj'!T299/'Tor Emp Adj'!T$6)/('CAN LFS Emp'!T299/'CAN LFS Emp'!T$6),"n/a")</f>
        <v>1.0560741857996838</v>
      </c>
      <c r="U299" s="21">
        <f>IFERROR(('Tor Emp Adj'!U299/'Tor Emp Adj'!U$6)/('CAN LFS Emp'!U299/'CAN LFS Emp'!U$6),"n/a")</f>
        <v>1.2725144307784704</v>
      </c>
      <c r="V299" s="21">
        <f>IFERROR(('Tor Emp Adj'!V299/'Tor Emp Adj'!V$6)/('CAN LFS Emp'!V299/'CAN LFS Emp'!V$6),"n/a")</f>
        <v>1.3026112050689505</v>
      </c>
      <c r="W299" s="21">
        <f>IFERROR(('Tor Emp Adj'!W299/'Tor Emp Adj'!W$6)/('CAN LFS Emp'!W299/'CAN LFS Emp'!W$6),"n/a")</f>
        <v>1.3603849722153083</v>
      </c>
      <c r="X299" s="21">
        <f>IFERROR(('Tor Emp Adj'!X299/'Tor Emp Adj'!X$6)/('CAN LFS Emp'!X299/'CAN LFS Emp'!X$6),"n/a")</f>
        <v>1.2814953705647685</v>
      </c>
      <c r="Y299" s="21">
        <f>IFERROR(('Tor Emp Adj'!Y299/'Tor Emp Adj'!Y$6)/('CAN LFS Emp'!Y299/'CAN LFS Emp'!Y$6),"n/a")</f>
        <v>1.435107627512838</v>
      </c>
    </row>
    <row r="300" spans="1:25" x14ac:dyDescent="0.25">
      <c r="A300" s="6" t="s">
        <v>155</v>
      </c>
      <c r="C300" s="14">
        <v>622</v>
      </c>
      <c r="D300" s="65">
        <f>IFERROR(('Tor Emp Adj'!D300/'Tor Emp Adj'!D$6)/('CAN LFS Emp'!D300/'CAN LFS Emp'!D$6),"n/a")</f>
        <v>0.76234378584995466</v>
      </c>
      <c r="E300" s="65">
        <f>IFERROR(('Tor Emp Adj'!E300/'Tor Emp Adj'!E$6)/('CAN LFS Emp'!E300/'CAN LFS Emp'!E$6),"n/a")</f>
        <v>0.84428918802251685</v>
      </c>
      <c r="F300" s="65">
        <f>IFERROR(('Tor Emp Adj'!F300/'Tor Emp Adj'!F$6)/('CAN LFS Emp'!F300/'CAN LFS Emp'!F$6),"n/a")</f>
        <v>0.77060601900394599</v>
      </c>
      <c r="G300" s="65">
        <f>IFERROR(('Tor Emp Adj'!G300/'Tor Emp Adj'!G$6)/('CAN LFS Emp'!G300/'CAN LFS Emp'!G$6),"n/a")</f>
        <v>0.70506736790105917</v>
      </c>
      <c r="H300" s="65">
        <f>IFERROR(('Tor Emp Adj'!H300/'Tor Emp Adj'!H$6)/('CAN LFS Emp'!H300/'CAN LFS Emp'!H$6),"n/a")</f>
        <v>0.87861745887435216</v>
      </c>
      <c r="I300" s="65">
        <f>IFERROR(('Tor Emp Adj'!I300/'Tor Emp Adj'!I$6)/('CAN LFS Emp'!I300/'CAN LFS Emp'!I$6),"n/a")</f>
        <v>0.64812906765600298</v>
      </c>
      <c r="J300" s="65">
        <f>IFERROR(('Tor Emp Adj'!J300/'Tor Emp Adj'!J$6)/('CAN LFS Emp'!J300/'CAN LFS Emp'!J$6),"n/a")</f>
        <v>0.79025672204060171</v>
      </c>
      <c r="K300" s="65">
        <f>IFERROR(('Tor Emp Adj'!K300/'Tor Emp Adj'!K$6)/('CAN LFS Emp'!K300/'CAN LFS Emp'!K$6),"n/a")</f>
        <v>0.74492590539810899</v>
      </c>
      <c r="L300" s="65">
        <f>IFERROR(('Tor Emp Adj'!L300/'Tor Emp Adj'!L$6)/('CAN LFS Emp'!L300/'CAN LFS Emp'!L$6),"n/a")</f>
        <v>0.86673745026749416</v>
      </c>
      <c r="M300" s="21">
        <f>IFERROR(('Tor Emp Adj'!M300/'Tor Emp Adj'!M$6)/('CAN LFS Emp'!M300/'CAN LFS Emp'!M$6),"n/a")</f>
        <v>0.8706229246611753</v>
      </c>
      <c r="N300" s="21">
        <f>IFERROR(('Tor Emp Adj'!N300/'Tor Emp Adj'!N$6)/('CAN LFS Emp'!N300/'CAN LFS Emp'!N$6),"n/a")</f>
        <v>0.86645985872518094</v>
      </c>
      <c r="O300" s="21">
        <f>IFERROR(('Tor Emp Adj'!O300/'Tor Emp Adj'!O$6)/('CAN LFS Emp'!O300/'CAN LFS Emp'!O$6),"n/a")</f>
        <v>0.88978977669153236</v>
      </c>
      <c r="P300" s="21">
        <f>IFERROR(('Tor Emp Adj'!P300/'Tor Emp Adj'!P$6)/('CAN LFS Emp'!P300/'CAN LFS Emp'!P$6),"n/a")</f>
        <v>0.8512113095190923</v>
      </c>
      <c r="Q300" s="21">
        <f>IFERROR(('Tor Emp Adj'!Q300/'Tor Emp Adj'!Q$6)/('CAN LFS Emp'!Q300/'CAN LFS Emp'!Q$6),"n/a")</f>
        <v>0.89427964645651659</v>
      </c>
      <c r="R300" s="21">
        <f>IFERROR(('Tor Emp Adj'!R300/'Tor Emp Adj'!R$6)/('CAN LFS Emp'!R300/'CAN LFS Emp'!R$6),"n/a")</f>
        <v>0.95679851583160402</v>
      </c>
      <c r="S300" s="21">
        <f>IFERROR(('Tor Emp Adj'!S300/'Tor Emp Adj'!S$6)/('CAN LFS Emp'!S300/'CAN LFS Emp'!S$6),"n/a")</f>
        <v>0.82938505828849363</v>
      </c>
      <c r="T300" s="21">
        <f>IFERROR(('Tor Emp Adj'!T300/'Tor Emp Adj'!T$6)/('CAN LFS Emp'!T300/'CAN LFS Emp'!T$6),"n/a")</f>
        <v>0.95081715435166214</v>
      </c>
      <c r="U300" s="21">
        <f>IFERROR(('Tor Emp Adj'!U300/'Tor Emp Adj'!U$6)/('CAN LFS Emp'!U300/'CAN LFS Emp'!U$6),"n/a")</f>
        <v>0.95545514344398985</v>
      </c>
      <c r="V300" s="21">
        <f>IFERROR(('Tor Emp Adj'!V300/'Tor Emp Adj'!V$6)/('CAN LFS Emp'!V300/'CAN LFS Emp'!V$6),"n/a")</f>
        <v>0.85407462877596141</v>
      </c>
      <c r="W300" s="21">
        <f>IFERROR(('Tor Emp Adj'!W300/'Tor Emp Adj'!W$6)/('CAN LFS Emp'!W300/'CAN LFS Emp'!W$6),"n/a")</f>
        <v>0.86530035086524326</v>
      </c>
      <c r="X300" s="21">
        <f>IFERROR(('Tor Emp Adj'!X300/'Tor Emp Adj'!X$6)/('CAN LFS Emp'!X300/'CAN LFS Emp'!X$6),"n/a")</f>
        <v>0.92586766448319446</v>
      </c>
      <c r="Y300" s="21">
        <f>IFERROR(('Tor Emp Adj'!Y300/'Tor Emp Adj'!Y$6)/('CAN LFS Emp'!Y300/'CAN LFS Emp'!Y$6),"n/a")</f>
        <v>1.0202825897550698</v>
      </c>
    </row>
    <row r="301" spans="1:25" x14ac:dyDescent="0.25">
      <c r="A301" s="6" t="s">
        <v>162</v>
      </c>
      <c r="C301" s="14">
        <v>721</v>
      </c>
      <c r="D301" s="65">
        <f>IFERROR(('Tor Emp Adj'!D301/'Tor Emp Adj'!D$6)/('CAN LFS Emp'!D301/'CAN LFS Emp'!D$6),"n/a")</f>
        <v>0.73426082891725653</v>
      </c>
      <c r="E301" s="65">
        <f>IFERROR(('Tor Emp Adj'!E301/'Tor Emp Adj'!E$6)/('CAN LFS Emp'!E301/'CAN LFS Emp'!E$6),"n/a")</f>
        <v>0.84980253602285749</v>
      </c>
      <c r="F301" s="65">
        <f>IFERROR(('Tor Emp Adj'!F301/'Tor Emp Adj'!F$6)/('CAN LFS Emp'!F301/'CAN LFS Emp'!F$6),"n/a")</f>
        <v>0.75067499052835818</v>
      </c>
      <c r="G301" s="65">
        <f>IFERROR(('Tor Emp Adj'!G301/'Tor Emp Adj'!G$6)/('CAN LFS Emp'!G301/'CAN LFS Emp'!G$6),"n/a")</f>
        <v>0.91117214860527429</v>
      </c>
      <c r="H301" s="65">
        <f>IFERROR(('Tor Emp Adj'!H301/'Tor Emp Adj'!H$6)/('CAN LFS Emp'!H301/'CAN LFS Emp'!H$6),"n/a")</f>
        <v>0.6307769268860921</v>
      </c>
      <c r="I301" s="65">
        <f>IFERROR(('Tor Emp Adj'!I301/'Tor Emp Adj'!I$6)/('CAN LFS Emp'!I301/'CAN LFS Emp'!I$6),"n/a")</f>
        <v>0.92366735282129475</v>
      </c>
      <c r="J301" s="65">
        <f>IFERROR(('Tor Emp Adj'!J301/'Tor Emp Adj'!J$6)/('CAN LFS Emp'!J301/'CAN LFS Emp'!J$6),"n/a")</f>
        <v>0.99508429491049211</v>
      </c>
      <c r="K301" s="65">
        <f>IFERROR(('Tor Emp Adj'!K301/'Tor Emp Adj'!K$6)/('CAN LFS Emp'!K301/'CAN LFS Emp'!K$6),"n/a")</f>
        <v>0.65557304650039017</v>
      </c>
      <c r="L301" s="65">
        <f>IFERROR(('Tor Emp Adj'!L301/'Tor Emp Adj'!L$6)/('CAN LFS Emp'!L301/'CAN LFS Emp'!L$6),"n/a")</f>
        <v>0.71766832879333953</v>
      </c>
      <c r="M301" s="21">
        <f>IFERROR(('Tor Emp Adj'!M301/'Tor Emp Adj'!M$6)/('CAN LFS Emp'!M301/'CAN LFS Emp'!M$6),"n/a")</f>
        <v>0.82846061461557463</v>
      </c>
      <c r="N301" s="21">
        <f>IFERROR(('Tor Emp Adj'!N301/'Tor Emp Adj'!N$6)/('CAN LFS Emp'!N301/'CAN LFS Emp'!N$6),"n/a")</f>
        <v>0.88884210080585213</v>
      </c>
      <c r="O301" s="21">
        <f>IFERROR(('Tor Emp Adj'!O301/'Tor Emp Adj'!O$6)/('CAN LFS Emp'!O301/'CAN LFS Emp'!O$6),"n/a")</f>
        <v>0.72195452310949992</v>
      </c>
      <c r="P301" s="21">
        <f>IFERROR(('Tor Emp Adj'!P301/'Tor Emp Adj'!P$6)/('CAN LFS Emp'!P301/'CAN LFS Emp'!P$6),"n/a")</f>
        <v>0.69365824469187287</v>
      </c>
      <c r="Q301" s="21">
        <f>IFERROR(('Tor Emp Adj'!Q301/'Tor Emp Adj'!Q$6)/('CAN LFS Emp'!Q301/'CAN LFS Emp'!Q$6),"n/a")</f>
        <v>0.7401227402598326</v>
      </c>
      <c r="R301" s="21">
        <f>IFERROR(('Tor Emp Adj'!R301/'Tor Emp Adj'!R$6)/('CAN LFS Emp'!R301/'CAN LFS Emp'!R$6),"n/a")</f>
        <v>0.7340455573663538</v>
      </c>
      <c r="S301" s="21">
        <f>IFERROR(('Tor Emp Adj'!S301/'Tor Emp Adj'!S$6)/('CAN LFS Emp'!S301/'CAN LFS Emp'!S$6),"n/a")</f>
        <v>0.83616170556626357</v>
      </c>
      <c r="T301" s="21">
        <f>IFERROR(('Tor Emp Adj'!T301/'Tor Emp Adj'!T$6)/('CAN LFS Emp'!T301/'CAN LFS Emp'!T$6),"n/a")</f>
        <v>0.86685283654804146</v>
      </c>
      <c r="U301" s="21">
        <f>IFERROR(('Tor Emp Adj'!U301/'Tor Emp Adj'!U$6)/('CAN LFS Emp'!U301/'CAN LFS Emp'!U$6),"n/a")</f>
        <v>0.79739039982824778</v>
      </c>
      <c r="V301" s="21">
        <f>IFERROR(('Tor Emp Adj'!V301/'Tor Emp Adj'!V$6)/('CAN LFS Emp'!V301/'CAN LFS Emp'!V$6),"n/a")</f>
        <v>1.0145854320567673</v>
      </c>
      <c r="W301" s="21">
        <f>IFERROR(('Tor Emp Adj'!W301/'Tor Emp Adj'!W$6)/('CAN LFS Emp'!W301/'CAN LFS Emp'!W$6),"n/a")</f>
        <v>0.79360163081974489</v>
      </c>
      <c r="X301" s="21">
        <f>IFERROR(('Tor Emp Adj'!X301/'Tor Emp Adj'!X$6)/('CAN LFS Emp'!X301/'CAN LFS Emp'!X$6),"n/a")</f>
        <v>0.82296857468496187</v>
      </c>
      <c r="Y301" s="21">
        <f>IFERROR(('Tor Emp Adj'!Y301/'Tor Emp Adj'!Y$6)/('CAN LFS Emp'!Y301/'CAN LFS Emp'!Y$6),"n/a")</f>
        <v>1.0319073204446723</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Y301"/>
  <sheetViews>
    <sheetView workbookViewId="0">
      <pane xSplit="3" ySplit="5" topLeftCell="L6" activePane="bottomRight" state="frozen"/>
      <selection pane="topRight"/>
      <selection pane="bottomLeft"/>
      <selection pane="bottomRight"/>
    </sheetView>
  </sheetViews>
  <sheetFormatPr defaultRowHeight="15" x14ac:dyDescent="0.25"/>
  <cols>
    <col min="1" max="1" width="50.7109375" customWidth="1"/>
    <col min="2" max="2" width="5.7109375" hidden="1" customWidth="1"/>
    <col min="3" max="3" width="20.7109375" customWidth="1"/>
    <col min="4" max="12" width="10.140625" customWidth="1"/>
    <col min="13" max="25" width="10.140625" bestFit="1" customWidth="1"/>
  </cols>
  <sheetData>
    <row r="1" spans="1:25" ht="15.75" x14ac:dyDescent="0.25">
      <c r="A1" s="24" t="s">
        <v>622</v>
      </c>
      <c r="B1" s="24"/>
    </row>
    <row r="2" spans="1:25" x14ac:dyDescent="0.25">
      <c r="A2" t="s">
        <v>630</v>
      </c>
      <c r="B2" s="26"/>
    </row>
    <row r="3" spans="1:25" x14ac:dyDescent="0.25">
      <c r="A3" s="26" t="s">
        <v>631</v>
      </c>
      <c r="B3" s="25"/>
    </row>
    <row r="4" spans="1:25" s="16" customFormat="1" x14ac:dyDescent="0.25">
      <c r="B4" s="23"/>
      <c r="N4"/>
      <c r="O4"/>
      <c r="P4"/>
      <c r="Q4"/>
      <c r="R4"/>
      <c r="S4"/>
      <c r="T4"/>
      <c r="U4"/>
      <c r="V4"/>
      <c r="W4"/>
      <c r="X4"/>
      <c r="Y4"/>
    </row>
    <row r="5" spans="1:25" s="1" customFormat="1" x14ac:dyDescent="0.25">
      <c r="A5" s="1" t="s">
        <v>212</v>
      </c>
      <c r="C5" s="1" t="s">
        <v>213</v>
      </c>
      <c r="D5" s="17">
        <v>1997</v>
      </c>
      <c r="E5" s="17">
        <v>1998</v>
      </c>
      <c r="F5" s="17">
        <v>1999</v>
      </c>
      <c r="G5" s="17">
        <v>2000</v>
      </c>
      <c r="H5" s="17">
        <v>2001</v>
      </c>
      <c r="I5" s="17">
        <v>2002</v>
      </c>
      <c r="J5" s="17">
        <v>2003</v>
      </c>
      <c r="K5" s="17">
        <v>2004</v>
      </c>
      <c r="L5" s="17">
        <v>2005</v>
      </c>
      <c r="M5" s="17">
        <v>2006</v>
      </c>
      <c r="N5" s="17">
        <v>2007</v>
      </c>
      <c r="O5" s="17">
        <v>2008</v>
      </c>
      <c r="P5" s="17">
        <v>2009</v>
      </c>
      <c r="Q5" s="17">
        <v>2010</v>
      </c>
      <c r="R5" s="17">
        <v>2011</v>
      </c>
      <c r="S5" s="17">
        <v>2012</v>
      </c>
      <c r="T5" s="17">
        <v>2013</v>
      </c>
      <c r="U5" s="17">
        <v>2014</v>
      </c>
      <c r="V5" s="17">
        <v>2015</v>
      </c>
      <c r="W5" s="17">
        <v>2016</v>
      </c>
      <c r="X5" s="17">
        <v>2017</v>
      </c>
      <c r="Y5" s="17">
        <v>2018</v>
      </c>
    </row>
    <row r="6" spans="1:25" x14ac:dyDescent="0.25">
      <c r="A6" s="3" t="s">
        <v>2</v>
      </c>
      <c r="B6" s="3"/>
      <c r="C6" s="11" t="s">
        <v>176</v>
      </c>
      <c r="D6" s="62">
        <f>IFERROR(('CMA Emp Adj'!D6/'CMA Emp Adj'!D$6)/('CAN LFS Emp'!D6/'CAN LFS Emp'!D$6),"n/a")</f>
        <v>1</v>
      </c>
      <c r="E6" s="62">
        <f>IFERROR(('CMA Emp Adj'!E6/'CMA Emp Adj'!E$6)/('CAN LFS Emp'!E6/'CAN LFS Emp'!E$6),"n/a")</f>
        <v>1</v>
      </c>
      <c r="F6" s="62">
        <f>IFERROR(('CMA Emp Adj'!F6/'CMA Emp Adj'!F$6)/('CAN LFS Emp'!F6/'CAN LFS Emp'!F$6),"n/a")</f>
        <v>1</v>
      </c>
      <c r="G6" s="62">
        <f>IFERROR(('CMA Emp Adj'!G6/'CMA Emp Adj'!G$6)/('CAN LFS Emp'!G6/'CAN LFS Emp'!G$6),"n/a")</f>
        <v>1</v>
      </c>
      <c r="H6" s="62">
        <f>IFERROR(('CMA Emp Adj'!H6/'CMA Emp Adj'!H$6)/('CAN LFS Emp'!H6/'CAN LFS Emp'!H$6),"n/a")</f>
        <v>1</v>
      </c>
      <c r="I6" s="62">
        <f>IFERROR(('CMA Emp Adj'!I6/'CMA Emp Adj'!I$6)/('CAN LFS Emp'!I6/'CAN LFS Emp'!I$6),"n/a")</f>
        <v>1</v>
      </c>
      <c r="J6" s="62">
        <f>IFERROR(('CMA Emp Adj'!J6/'CMA Emp Adj'!J$6)/('CAN LFS Emp'!J6/'CAN LFS Emp'!J$6),"n/a")</f>
        <v>1</v>
      </c>
      <c r="K6" s="62">
        <f>IFERROR(('CMA Emp Adj'!K6/'CMA Emp Adj'!K$6)/('CAN LFS Emp'!K6/'CAN LFS Emp'!K$6),"n/a")</f>
        <v>1</v>
      </c>
      <c r="L6" s="62">
        <f>IFERROR(('CMA Emp Adj'!L6/'CMA Emp Adj'!L$6)/('CAN LFS Emp'!L6/'CAN LFS Emp'!L$6),"n/a")</f>
        <v>1</v>
      </c>
      <c r="M6" s="18">
        <f>IFERROR(('CMA Emp Adj'!M6/'CMA Emp Adj'!M$6)/('CAN LFS Emp'!M6/'CAN LFS Emp'!M$6),"n/a")</f>
        <v>1</v>
      </c>
      <c r="N6" s="18">
        <f>IFERROR(('CMA Emp Adj'!N6/'CMA Emp Adj'!N$6)/('CAN LFS Emp'!N6/'CAN LFS Emp'!N$6),"n/a")</f>
        <v>1</v>
      </c>
      <c r="O6" s="18">
        <f>IFERROR(('CMA Emp Adj'!O6/'CMA Emp Adj'!O$6)/('CAN LFS Emp'!O6/'CAN LFS Emp'!O$6),"n/a")</f>
        <v>1</v>
      </c>
      <c r="P6" s="18">
        <f>IFERROR(('CMA Emp Adj'!P6/'CMA Emp Adj'!P$6)/('CAN LFS Emp'!P6/'CAN LFS Emp'!P$6),"n/a")</f>
        <v>1</v>
      </c>
      <c r="Q6" s="18">
        <f>IFERROR(('CMA Emp Adj'!Q6/'CMA Emp Adj'!Q$6)/('CAN LFS Emp'!Q6/'CAN LFS Emp'!Q$6),"n/a")</f>
        <v>1</v>
      </c>
      <c r="R6" s="18">
        <f>IFERROR(('CMA Emp Adj'!R6/'CMA Emp Adj'!R$6)/('CAN LFS Emp'!R6/'CAN LFS Emp'!R$6),"n/a")</f>
        <v>1</v>
      </c>
      <c r="S6" s="18">
        <f>IFERROR(('CMA Emp Adj'!S6/'CMA Emp Adj'!S$6)/('CAN LFS Emp'!S6/'CAN LFS Emp'!S$6),"n/a")</f>
        <v>1</v>
      </c>
      <c r="T6" s="18">
        <f>IFERROR(('CMA Emp Adj'!T6/'CMA Emp Adj'!T$6)/('CAN LFS Emp'!T6/'CAN LFS Emp'!T$6),"n/a")</f>
        <v>1</v>
      </c>
      <c r="U6" s="18">
        <f>IFERROR(('CMA Emp Adj'!U6/'CMA Emp Adj'!U$6)/('CAN LFS Emp'!U6/'CAN LFS Emp'!U$6),"n/a")</f>
        <v>1</v>
      </c>
      <c r="V6" s="18">
        <f>IFERROR(('CMA Emp Adj'!V6/'CMA Emp Adj'!V$6)/('CAN LFS Emp'!V6/'CAN LFS Emp'!V$6),"n/a")</f>
        <v>1</v>
      </c>
      <c r="W6" s="18">
        <f>IFERROR(('CMA Emp Adj'!W6/'CMA Emp Adj'!W$6)/('CAN LFS Emp'!W6/'CAN LFS Emp'!W$6),"n/a")</f>
        <v>1</v>
      </c>
      <c r="X6" s="18">
        <f>IFERROR(('CMA Emp Adj'!X6/'CMA Emp Adj'!X$6)/('CAN LFS Emp'!X6/'CAN LFS Emp'!X$6),"n/a")</f>
        <v>1</v>
      </c>
      <c r="Y6" s="18">
        <f>IFERROR(('CMA Emp Adj'!Y6/'CMA Emp Adj'!Y$6)/('CAN LFS Emp'!Y6/'CAN LFS Emp'!Y$6),"n/a")</f>
        <v>1</v>
      </c>
    </row>
    <row r="7" spans="1:25" x14ac:dyDescent="0.25">
      <c r="A7" s="4" t="s">
        <v>3</v>
      </c>
      <c r="B7" s="4"/>
      <c r="C7" s="12" t="s">
        <v>177</v>
      </c>
      <c r="D7" s="63">
        <f>IFERROR(('CMA Emp Adj'!D7/'CMA Emp Adj'!D$6)/('CAN LFS Emp'!D7/'CAN LFS Emp'!D$6),"n/a")</f>
        <v>0.93685537364817961</v>
      </c>
      <c r="E7" s="63">
        <f>IFERROR(('CMA Emp Adj'!E7/'CMA Emp Adj'!E$6)/('CAN LFS Emp'!E7/'CAN LFS Emp'!E$6),"n/a")</f>
        <v>0.952408043980015</v>
      </c>
      <c r="F7" s="63">
        <f>IFERROR(('CMA Emp Adj'!F7/'CMA Emp Adj'!F$6)/('CAN LFS Emp'!F7/'CAN LFS Emp'!F$6),"n/a")</f>
        <v>0.95845528605725616</v>
      </c>
      <c r="G7" s="63">
        <f>IFERROR(('CMA Emp Adj'!G7/'CMA Emp Adj'!G$6)/('CAN LFS Emp'!G7/'CAN LFS Emp'!G$6),"n/a")</f>
        <v>0.94872741583131759</v>
      </c>
      <c r="H7" s="63">
        <f>IFERROR(('CMA Emp Adj'!H7/'CMA Emp Adj'!H$6)/('CAN LFS Emp'!H7/'CAN LFS Emp'!H$6),"n/a")</f>
        <v>0.96406328487763948</v>
      </c>
      <c r="I7" s="63">
        <f>IFERROR(('CMA Emp Adj'!I7/'CMA Emp Adj'!I$6)/('CAN LFS Emp'!I7/'CAN LFS Emp'!I$6),"n/a")</f>
        <v>0.98986618162881745</v>
      </c>
      <c r="J7" s="63">
        <f>IFERROR(('CMA Emp Adj'!J7/'CMA Emp Adj'!J$6)/('CAN LFS Emp'!J7/'CAN LFS Emp'!J$6),"n/a")</f>
        <v>0.9667077302426943</v>
      </c>
      <c r="K7" s="63">
        <f>IFERROR(('CMA Emp Adj'!K7/'CMA Emp Adj'!K$6)/('CAN LFS Emp'!K7/'CAN LFS Emp'!K$6),"n/a")</f>
        <v>0.9830100225250773</v>
      </c>
      <c r="L7" s="63">
        <f>IFERROR(('CMA Emp Adj'!L7/'CMA Emp Adj'!L$6)/('CAN LFS Emp'!L7/'CAN LFS Emp'!L$6),"n/a")</f>
        <v>0.9862377544114781</v>
      </c>
      <c r="M7" s="19">
        <f>IFERROR(('CMA Emp Adj'!M7/'CMA Emp Adj'!M$6)/('CAN LFS Emp'!M7/'CAN LFS Emp'!M$6),"n/a")</f>
        <v>0.9330371691493291</v>
      </c>
      <c r="N7" s="19">
        <f>IFERROR(('CMA Emp Adj'!N7/'CMA Emp Adj'!N$6)/('CAN LFS Emp'!N7/'CAN LFS Emp'!N$6),"n/a")</f>
        <v>0.91265236558433394</v>
      </c>
      <c r="O7" s="19">
        <f>IFERROR(('CMA Emp Adj'!O7/'CMA Emp Adj'!O$6)/('CAN LFS Emp'!O7/'CAN LFS Emp'!O$6),"n/a")</f>
        <v>0.90967012048546148</v>
      </c>
      <c r="P7" s="19">
        <f>IFERROR(('CMA Emp Adj'!P7/'CMA Emp Adj'!P$6)/('CAN LFS Emp'!P7/'CAN LFS Emp'!P$6),"n/a")</f>
        <v>0.84437807978107104</v>
      </c>
      <c r="Q7" s="19">
        <f>IFERROR(('CMA Emp Adj'!Q7/'CMA Emp Adj'!Q$6)/('CAN LFS Emp'!Q7/'CAN LFS Emp'!Q$6),"n/a")</f>
        <v>0.85241648662417224</v>
      </c>
      <c r="R7" s="19">
        <f>IFERROR(('CMA Emp Adj'!R7/'CMA Emp Adj'!R$6)/('CAN LFS Emp'!R7/'CAN LFS Emp'!R$6),"n/a")</f>
        <v>0.87302646131479267</v>
      </c>
      <c r="S7" s="19">
        <f>IFERROR(('CMA Emp Adj'!S7/'CMA Emp Adj'!S$6)/('CAN LFS Emp'!S7/'CAN LFS Emp'!S$6),"n/a")</f>
        <v>0.85312378618392259</v>
      </c>
      <c r="T7" s="19">
        <f>IFERROR(('CMA Emp Adj'!T7/'CMA Emp Adj'!T$6)/('CAN LFS Emp'!T7/'CAN LFS Emp'!T$6),"n/a")</f>
        <v>0.83900273831055283</v>
      </c>
      <c r="U7" s="19">
        <f>IFERROR(('CMA Emp Adj'!U7/'CMA Emp Adj'!U$6)/('CAN LFS Emp'!U7/'CAN LFS Emp'!U$6),"n/a")</f>
        <v>0.82435217599672483</v>
      </c>
      <c r="V7" s="19">
        <f>IFERROR(('CMA Emp Adj'!V7/'CMA Emp Adj'!V$6)/('CAN LFS Emp'!V7/'CAN LFS Emp'!V$6),"n/a")</f>
        <v>0.83900515708538359</v>
      </c>
      <c r="W7" s="19">
        <f>IFERROR(('CMA Emp Adj'!W7/'CMA Emp Adj'!W$6)/('CAN LFS Emp'!W7/'CAN LFS Emp'!W$6),"n/a")</f>
        <v>0.87562233268470047</v>
      </c>
      <c r="X7" s="19">
        <f>IFERROR(('CMA Emp Adj'!X7/'CMA Emp Adj'!X$6)/('CAN LFS Emp'!X7/'CAN LFS Emp'!X$6),"n/a")</f>
        <v>0.84672151548327301</v>
      </c>
      <c r="Y7" s="19">
        <f>IFERROR(('CMA Emp Adj'!Y7/'CMA Emp Adj'!Y$6)/('CAN LFS Emp'!Y7/'CAN LFS Emp'!Y$6),"n/a")</f>
        <v>0.83848045748430167</v>
      </c>
    </row>
    <row r="8" spans="1:25" x14ac:dyDescent="0.25">
      <c r="A8" s="4" t="s">
        <v>4</v>
      </c>
      <c r="B8" s="4"/>
      <c r="C8" s="12" t="s">
        <v>178</v>
      </c>
      <c r="D8" s="63">
        <f>IFERROR(('CMA Emp Adj'!D8/'CMA Emp Adj'!D$6)/('CAN LFS Emp'!D8/'CAN LFS Emp'!D$6),"n/a")</f>
        <v>1.0218844005968368</v>
      </c>
      <c r="E8" s="63">
        <f>IFERROR(('CMA Emp Adj'!E8/'CMA Emp Adj'!E$6)/('CAN LFS Emp'!E8/'CAN LFS Emp'!E$6),"n/a")</f>
        <v>1.0168216066061451</v>
      </c>
      <c r="F8" s="63">
        <f>IFERROR(('CMA Emp Adj'!F8/'CMA Emp Adj'!F$6)/('CAN LFS Emp'!F8/'CAN LFS Emp'!F$6),"n/a")</f>
        <v>1.0142385099995612</v>
      </c>
      <c r="G8" s="63">
        <f>IFERROR(('CMA Emp Adj'!G8/'CMA Emp Adj'!G$6)/('CAN LFS Emp'!G8/'CAN LFS Emp'!G$6),"n/a")</f>
        <v>1.0178260014082281</v>
      </c>
      <c r="H8" s="63">
        <f>IFERROR(('CMA Emp Adj'!H8/'CMA Emp Adj'!H$6)/('CAN LFS Emp'!H8/'CAN LFS Emp'!H$6),"n/a")</f>
        <v>1.0118896896317768</v>
      </c>
      <c r="I8" s="63">
        <f>IFERROR(('CMA Emp Adj'!I8/'CMA Emp Adj'!I$6)/('CAN LFS Emp'!I8/'CAN LFS Emp'!I$6),"n/a")</f>
        <v>1.0030685686627938</v>
      </c>
      <c r="J8" s="63">
        <f>IFERROR(('CMA Emp Adj'!J8/'CMA Emp Adj'!J$6)/('CAN LFS Emp'!J8/'CAN LFS Emp'!J$6),"n/a")</f>
        <v>1.0107164766793701</v>
      </c>
      <c r="K8" s="63">
        <f>IFERROR(('CMA Emp Adj'!K8/'CMA Emp Adj'!K$6)/('CAN LFS Emp'!K8/'CAN LFS Emp'!K$6),"n/a")</f>
        <v>1.0054724638768322</v>
      </c>
      <c r="L8" s="63">
        <f>IFERROR(('CMA Emp Adj'!L8/'CMA Emp Adj'!L$6)/('CAN LFS Emp'!L8/'CAN LFS Emp'!L$6),"n/a")</f>
        <v>1.0070248204538763</v>
      </c>
      <c r="M8" s="19">
        <f>IFERROR(('CMA Emp Adj'!M8/'CMA Emp Adj'!M$6)/('CAN LFS Emp'!M8/'CAN LFS Emp'!M$6),"n/a")</f>
        <v>1.0229087884290862</v>
      </c>
      <c r="N8" s="19">
        <f>IFERROR(('CMA Emp Adj'!N8/'CMA Emp Adj'!N$6)/('CAN LFS Emp'!N8/'CAN LFS Emp'!N$6),"n/a")</f>
        <v>1.0280119148457807</v>
      </c>
      <c r="O8" s="19">
        <f>IFERROR(('CMA Emp Adj'!O8/'CMA Emp Adj'!O$6)/('CAN LFS Emp'!O8/'CAN LFS Emp'!O$6),"n/a")</f>
        <v>1.0288266862364972</v>
      </c>
      <c r="P8" s="19">
        <f>IFERROR(('CMA Emp Adj'!P8/'CMA Emp Adj'!P$6)/('CAN LFS Emp'!P8/'CAN LFS Emp'!P$6),"n/a")</f>
        <v>1.0441920982077011</v>
      </c>
      <c r="Q8" s="19">
        <f>IFERROR(('CMA Emp Adj'!Q8/'CMA Emp Adj'!Q$6)/('CAN LFS Emp'!Q8/'CAN LFS Emp'!Q$6),"n/a")</f>
        <v>1.0413169038669141</v>
      </c>
      <c r="R8" s="19">
        <f>IFERROR(('CMA Emp Adj'!R8/'CMA Emp Adj'!R$6)/('CAN LFS Emp'!R8/'CAN LFS Emp'!R$6),"n/a")</f>
        <v>1.0377780753817096</v>
      </c>
      <c r="S8" s="19">
        <f>IFERROR(('CMA Emp Adj'!S8/'CMA Emp Adj'!S$6)/('CAN LFS Emp'!S8/'CAN LFS Emp'!S$6),"n/a")</f>
        <v>1.0435649009278789</v>
      </c>
      <c r="T8" s="19">
        <f>IFERROR(('CMA Emp Adj'!T8/'CMA Emp Adj'!T$6)/('CAN LFS Emp'!T8/'CAN LFS Emp'!T$6),"n/a")</f>
        <v>1.047302801421077</v>
      </c>
      <c r="U8" s="19">
        <f>IFERROR(('CMA Emp Adj'!U8/'CMA Emp Adj'!U$6)/('CAN LFS Emp'!U8/'CAN LFS Emp'!U$6),"n/a")</f>
        <v>1.0503591314045249</v>
      </c>
      <c r="V8" s="19">
        <f>IFERROR(('CMA Emp Adj'!V8/'CMA Emp Adj'!V$6)/('CAN LFS Emp'!V8/'CAN LFS Emp'!V$6),"n/a")</f>
        <v>1.0457001701281907</v>
      </c>
      <c r="W8" s="19">
        <f>IFERROR(('CMA Emp Adj'!W8/'CMA Emp Adj'!W$6)/('CAN LFS Emp'!W8/'CAN LFS Emp'!W$6),"n/a")</f>
        <v>1.0354474677977288</v>
      </c>
      <c r="X8" s="19">
        <f>IFERROR(('CMA Emp Adj'!X8/'CMA Emp Adj'!X$6)/('CAN LFS Emp'!X8/'CAN LFS Emp'!X$6),"n/a")</f>
        <v>1.0427928503653212</v>
      </c>
      <c r="Y8" s="19">
        <f>IFERROR(('CMA Emp Adj'!Y8/'CMA Emp Adj'!Y$6)/('CAN LFS Emp'!Y8/'CAN LFS Emp'!Y$6),"n/a")</f>
        <v>1.0450568558503361</v>
      </c>
    </row>
    <row r="9" spans="1:25" x14ac:dyDescent="0.25">
      <c r="A9" s="4" t="s">
        <v>5</v>
      </c>
      <c r="B9" s="4"/>
      <c r="C9" s="12" t="s">
        <v>179</v>
      </c>
      <c r="D9" s="63">
        <f>IFERROR(('CMA Emp Adj'!D9/'CMA Emp Adj'!D$6)/('CAN LFS Emp'!D9/'CAN LFS Emp'!D$6),"n/a")</f>
        <v>1.1216309628275234</v>
      </c>
      <c r="E9" s="63">
        <f>IFERROR(('CMA Emp Adj'!E9/'CMA Emp Adj'!E$6)/('CAN LFS Emp'!E9/'CAN LFS Emp'!E$6),"n/a")</f>
        <v>1.1505475562489791</v>
      </c>
      <c r="F9" s="63">
        <f>IFERROR(('CMA Emp Adj'!F9/'CMA Emp Adj'!F$6)/('CAN LFS Emp'!F9/'CAN LFS Emp'!F$6),"n/a")</f>
        <v>1.1372165850288336</v>
      </c>
      <c r="G9" s="63">
        <f>IFERROR(('CMA Emp Adj'!G9/'CMA Emp Adj'!G$6)/('CAN LFS Emp'!G9/'CAN LFS Emp'!G$6),"n/a")</f>
        <v>1.1052421042044325</v>
      </c>
      <c r="H9" s="63">
        <f>IFERROR(('CMA Emp Adj'!H9/'CMA Emp Adj'!H$6)/('CAN LFS Emp'!H9/'CAN LFS Emp'!H$6),"n/a")</f>
        <v>1.0977908801921901</v>
      </c>
      <c r="I9" s="63">
        <f>IFERROR(('CMA Emp Adj'!I9/'CMA Emp Adj'!I$6)/('CAN LFS Emp'!I9/'CAN LFS Emp'!I$6),"n/a")</f>
        <v>1.1544593480323124</v>
      </c>
      <c r="J9" s="63">
        <f>IFERROR(('CMA Emp Adj'!J9/'CMA Emp Adj'!J$6)/('CAN LFS Emp'!J9/'CAN LFS Emp'!J$6),"n/a")</f>
        <v>1.1061676773285567</v>
      </c>
      <c r="K9" s="63">
        <f>IFERROR(('CMA Emp Adj'!K9/'CMA Emp Adj'!K$6)/('CAN LFS Emp'!K9/'CAN LFS Emp'!K$6),"n/a")</f>
        <v>1.1438999863046682</v>
      </c>
      <c r="L9" s="63">
        <f>IFERROR(('CMA Emp Adj'!L9/'CMA Emp Adj'!L$6)/('CAN LFS Emp'!L9/'CAN LFS Emp'!L$6),"n/a")</f>
        <v>1.1373136812421012</v>
      </c>
      <c r="M9" s="19">
        <f>IFERROR(('CMA Emp Adj'!M9/'CMA Emp Adj'!M$6)/('CAN LFS Emp'!M9/'CAN LFS Emp'!M$6),"n/a")</f>
        <v>1.0635556629116656</v>
      </c>
      <c r="N9" s="19">
        <f>IFERROR(('CMA Emp Adj'!N9/'CMA Emp Adj'!N$6)/('CAN LFS Emp'!N9/'CAN LFS Emp'!N$6),"n/a")</f>
        <v>1.0445868102824047</v>
      </c>
      <c r="O9" s="19">
        <f>IFERROR(('CMA Emp Adj'!O9/'CMA Emp Adj'!O$6)/('CAN LFS Emp'!O9/'CAN LFS Emp'!O$6),"n/a")</f>
        <v>1.0488360868224542</v>
      </c>
      <c r="P9" s="19">
        <f>IFERROR(('CMA Emp Adj'!P9/'CMA Emp Adj'!P$6)/('CAN LFS Emp'!P9/'CAN LFS Emp'!P$6),"n/a")</f>
        <v>0.99495653888225544</v>
      </c>
      <c r="Q9" s="19">
        <f>IFERROR(('CMA Emp Adj'!Q9/'CMA Emp Adj'!Q$6)/('CAN LFS Emp'!Q9/'CAN LFS Emp'!Q$6),"n/a")</f>
        <v>0.98628594809123837</v>
      </c>
      <c r="R9" s="19">
        <f>IFERROR(('CMA Emp Adj'!R9/'CMA Emp Adj'!R$6)/('CAN LFS Emp'!R9/'CAN LFS Emp'!R$6),"n/a")</f>
        <v>1.0023162740303628</v>
      </c>
      <c r="S9" s="19">
        <f>IFERROR(('CMA Emp Adj'!S9/'CMA Emp Adj'!S$6)/('CAN LFS Emp'!S9/'CAN LFS Emp'!S$6),"n/a")</f>
        <v>0.99073084742867035</v>
      </c>
      <c r="T9" s="19">
        <f>IFERROR(('CMA Emp Adj'!T9/'CMA Emp Adj'!T$6)/('CAN LFS Emp'!T9/'CAN LFS Emp'!T$6),"n/a")</f>
        <v>0.97749874318113439</v>
      </c>
      <c r="U9" s="19">
        <f>IFERROR(('CMA Emp Adj'!U9/'CMA Emp Adj'!U$6)/('CAN LFS Emp'!U9/'CAN LFS Emp'!U$6),"n/a")</f>
        <v>0.94014901979303611</v>
      </c>
      <c r="V9" s="19">
        <f>IFERROR(('CMA Emp Adj'!V9/'CMA Emp Adj'!V$6)/('CAN LFS Emp'!V9/'CAN LFS Emp'!V$6),"n/a")</f>
        <v>0.92604110146821605</v>
      </c>
      <c r="W9" s="19">
        <f>IFERROR(('CMA Emp Adj'!W9/'CMA Emp Adj'!W$6)/('CAN LFS Emp'!W9/'CAN LFS Emp'!W$6),"n/a")</f>
        <v>0.98486678240974601</v>
      </c>
      <c r="X9" s="19">
        <f>IFERROR(('CMA Emp Adj'!X9/'CMA Emp Adj'!X$6)/('CAN LFS Emp'!X9/'CAN LFS Emp'!X$6),"n/a")</f>
        <v>0.97258857690272182</v>
      </c>
      <c r="Y9" s="19">
        <f>IFERROR(('CMA Emp Adj'!Y9/'CMA Emp Adj'!Y$6)/('CAN LFS Emp'!Y9/'CAN LFS Emp'!Y$6),"n/a")</f>
        <v>0.91860882074147887</v>
      </c>
    </row>
    <row r="10" spans="1:25" x14ac:dyDescent="0.25">
      <c r="A10" s="4" t="s">
        <v>6</v>
      </c>
      <c r="B10" s="4"/>
      <c r="C10" s="12" t="s">
        <v>180</v>
      </c>
      <c r="D10" s="63">
        <f>IFERROR(('CMA Emp Adj'!D10/'CMA Emp Adj'!D$6)/('CAN LFS Emp'!D10/'CAN LFS Emp'!D$6),"n/a")</f>
        <v>1.259707116919456</v>
      </c>
      <c r="E10" s="63">
        <f>IFERROR(('CMA Emp Adj'!E10/'CMA Emp Adj'!E$6)/('CAN LFS Emp'!E10/'CAN LFS Emp'!E$6),"n/a")</f>
        <v>1.3228874605710397</v>
      </c>
      <c r="F10" s="63">
        <f>IFERROR(('CMA Emp Adj'!F10/'CMA Emp Adj'!F$6)/('CAN LFS Emp'!F10/'CAN LFS Emp'!F$6),"n/a")</f>
        <v>1.2499961650584146</v>
      </c>
      <c r="G10" s="63">
        <f>IFERROR(('CMA Emp Adj'!G10/'CMA Emp Adj'!G$6)/('CAN LFS Emp'!G10/'CAN LFS Emp'!G$6),"n/a")</f>
        <v>1.2368436206498674</v>
      </c>
      <c r="H10" s="63">
        <f>IFERROR(('CMA Emp Adj'!H10/'CMA Emp Adj'!H$6)/('CAN LFS Emp'!H10/'CAN LFS Emp'!H$6),"n/a")</f>
        <v>1.1812023885454894</v>
      </c>
      <c r="I10" s="63">
        <f>IFERROR(('CMA Emp Adj'!I10/'CMA Emp Adj'!I$6)/('CAN LFS Emp'!I10/'CAN LFS Emp'!I$6),"n/a")</f>
        <v>1.3099807105466992</v>
      </c>
      <c r="J10" s="63">
        <f>IFERROR(('CMA Emp Adj'!J10/'CMA Emp Adj'!J$6)/('CAN LFS Emp'!J10/'CAN LFS Emp'!J$6),"n/a")</f>
        <v>1.279922431124513</v>
      </c>
      <c r="K10" s="63">
        <f>IFERROR(('CMA Emp Adj'!K10/'CMA Emp Adj'!K$6)/('CAN LFS Emp'!K10/'CAN LFS Emp'!K$6),"n/a")</f>
        <v>1.2788453420385759</v>
      </c>
      <c r="L10" s="63">
        <f>IFERROR(('CMA Emp Adj'!L10/'CMA Emp Adj'!L$6)/('CAN LFS Emp'!L10/'CAN LFS Emp'!L$6),"n/a")</f>
        <v>1.3212540588777653</v>
      </c>
      <c r="M10" s="19">
        <f>IFERROR(('CMA Emp Adj'!M10/'CMA Emp Adj'!M$6)/('CAN LFS Emp'!M10/'CAN LFS Emp'!M$6),"n/a")</f>
        <v>1.2201541367803035</v>
      </c>
      <c r="N10" s="19">
        <f>IFERROR(('CMA Emp Adj'!N10/'CMA Emp Adj'!N$6)/('CAN LFS Emp'!N10/'CAN LFS Emp'!N$6),"n/a")</f>
        <v>1.2777268331675742</v>
      </c>
      <c r="O10" s="19">
        <f>IFERROR(('CMA Emp Adj'!O10/'CMA Emp Adj'!O$6)/('CAN LFS Emp'!O10/'CAN LFS Emp'!O$6),"n/a")</f>
        <v>1.2561641062864797</v>
      </c>
      <c r="P10" s="19">
        <f>IFERROR(('CMA Emp Adj'!P10/'CMA Emp Adj'!P$6)/('CAN LFS Emp'!P10/'CAN LFS Emp'!P$6),"n/a")</f>
        <v>1.2129572453704447</v>
      </c>
      <c r="Q10" s="19">
        <f>IFERROR(('CMA Emp Adj'!Q10/'CMA Emp Adj'!Q$6)/('CAN LFS Emp'!Q10/'CAN LFS Emp'!Q$6),"n/a")</f>
        <v>1.2264713990337952</v>
      </c>
      <c r="R10" s="19">
        <f>IFERROR(('CMA Emp Adj'!R10/'CMA Emp Adj'!R$6)/('CAN LFS Emp'!R10/'CAN LFS Emp'!R$6),"n/a")</f>
        <v>1.2045923651474106</v>
      </c>
      <c r="S10" s="19">
        <f>IFERROR(('CMA Emp Adj'!S10/'CMA Emp Adj'!S$6)/('CAN LFS Emp'!S10/'CAN LFS Emp'!S$6),"n/a")</f>
        <v>1.1684031709404139</v>
      </c>
      <c r="T10" s="19">
        <f>IFERROR(('CMA Emp Adj'!T10/'CMA Emp Adj'!T$6)/('CAN LFS Emp'!T10/'CAN LFS Emp'!T$6),"n/a")</f>
        <v>1.1417135139367494</v>
      </c>
      <c r="U10" s="19">
        <f>IFERROR(('CMA Emp Adj'!U10/'CMA Emp Adj'!U$6)/('CAN LFS Emp'!U10/'CAN LFS Emp'!U$6),"n/a")</f>
        <v>1.1935179528405768</v>
      </c>
      <c r="V10" s="19">
        <f>IFERROR(('CMA Emp Adj'!V10/'CMA Emp Adj'!V$6)/('CAN LFS Emp'!V10/'CAN LFS Emp'!V$6),"n/a")</f>
        <v>1.1755866502978736</v>
      </c>
      <c r="W10" s="19">
        <f>IFERROR(('CMA Emp Adj'!W10/'CMA Emp Adj'!W$6)/('CAN LFS Emp'!W10/'CAN LFS Emp'!W$6),"n/a")</f>
        <v>1.1890730174396549</v>
      </c>
      <c r="X10" s="19">
        <f>IFERROR(('CMA Emp Adj'!X10/'CMA Emp Adj'!X$6)/('CAN LFS Emp'!X10/'CAN LFS Emp'!X$6),"n/a")</f>
        <v>1.1068473904800762</v>
      </c>
      <c r="Y10" s="19">
        <f>IFERROR(('CMA Emp Adj'!Y10/'CMA Emp Adj'!Y$6)/('CAN LFS Emp'!Y10/'CAN LFS Emp'!Y$6),"n/a")</f>
        <v>1.1250616384451468</v>
      </c>
    </row>
    <row r="11" spans="1:25" x14ac:dyDescent="0.25">
      <c r="A11" s="4" t="s">
        <v>7</v>
      </c>
      <c r="B11" s="4"/>
      <c r="C11" s="12" t="s">
        <v>181</v>
      </c>
      <c r="D11" s="63">
        <f>IFERROR(('CMA Emp Adj'!D11/'CMA Emp Adj'!D$6)/('CAN LFS Emp'!D11/'CAN LFS Emp'!D$6),"n/a")</f>
        <v>1.2430267385387548</v>
      </c>
      <c r="E11" s="63">
        <f>IFERROR(('CMA Emp Adj'!E11/'CMA Emp Adj'!E$6)/('CAN LFS Emp'!E11/'CAN LFS Emp'!E$6),"n/a")</f>
        <v>1.2288645850396076</v>
      </c>
      <c r="F11" s="63">
        <f>IFERROR(('CMA Emp Adj'!F11/'CMA Emp Adj'!F$6)/('CAN LFS Emp'!F11/'CAN LFS Emp'!F$6),"n/a")</f>
        <v>1.2219409862673671</v>
      </c>
      <c r="G11" s="63">
        <f>IFERROR(('CMA Emp Adj'!G11/'CMA Emp Adj'!G$6)/('CAN LFS Emp'!G11/'CAN LFS Emp'!G$6),"n/a")</f>
        <v>1.1816008514760103</v>
      </c>
      <c r="H11" s="63">
        <f>IFERROR(('CMA Emp Adj'!H11/'CMA Emp Adj'!H$6)/('CAN LFS Emp'!H11/'CAN LFS Emp'!H$6),"n/a")</f>
        <v>1.2180087834877424</v>
      </c>
      <c r="I11" s="63">
        <f>IFERROR(('CMA Emp Adj'!I11/'CMA Emp Adj'!I$6)/('CAN LFS Emp'!I11/'CAN LFS Emp'!I$6),"n/a")</f>
        <v>1.2261442933010653</v>
      </c>
      <c r="J11" s="63">
        <f>IFERROR(('CMA Emp Adj'!J11/'CMA Emp Adj'!J$6)/('CAN LFS Emp'!J11/'CAN LFS Emp'!J$6),"n/a")</f>
        <v>1.1861254301856909</v>
      </c>
      <c r="K11" s="63">
        <f>IFERROR(('CMA Emp Adj'!K11/'CMA Emp Adj'!K$6)/('CAN LFS Emp'!K11/'CAN LFS Emp'!K$6),"n/a")</f>
        <v>1.2542372671959823</v>
      </c>
      <c r="L11" s="63">
        <f>IFERROR(('CMA Emp Adj'!L11/'CMA Emp Adj'!L$6)/('CAN LFS Emp'!L11/'CAN LFS Emp'!L$6),"n/a")</f>
        <v>1.2319446017695761</v>
      </c>
      <c r="M11" s="19">
        <f>IFERROR(('CMA Emp Adj'!M11/'CMA Emp Adj'!M$6)/('CAN LFS Emp'!M11/'CAN LFS Emp'!M$6),"n/a")</f>
        <v>1.1961571023522302</v>
      </c>
      <c r="N11" s="19">
        <f>IFERROR(('CMA Emp Adj'!N11/'CMA Emp Adj'!N$6)/('CAN LFS Emp'!N11/'CAN LFS Emp'!N$6),"n/a")</f>
        <v>1.148231275805587</v>
      </c>
      <c r="O11" s="19">
        <f>IFERROR(('CMA Emp Adj'!O11/'CMA Emp Adj'!O$6)/('CAN LFS Emp'!O11/'CAN LFS Emp'!O$6),"n/a")</f>
        <v>1.1565295384218404</v>
      </c>
      <c r="P11" s="19">
        <f>IFERROR(('CMA Emp Adj'!P11/'CMA Emp Adj'!P$6)/('CAN LFS Emp'!P11/'CAN LFS Emp'!P$6),"n/a")</f>
        <v>1.083142683335677</v>
      </c>
      <c r="Q11" s="19">
        <f>IFERROR(('CMA Emp Adj'!Q11/'CMA Emp Adj'!Q$6)/('CAN LFS Emp'!Q11/'CAN LFS Emp'!Q$6),"n/a")</f>
        <v>1.0952035934760425</v>
      </c>
      <c r="R11" s="19">
        <f>IFERROR(('CMA Emp Adj'!R11/'CMA Emp Adj'!R$6)/('CAN LFS Emp'!R11/'CAN LFS Emp'!R$6),"n/a")</f>
        <v>1.133451927598728</v>
      </c>
      <c r="S11" s="19">
        <f>IFERROR(('CMA Emp Adj'!S11/'CMA Emp Adj'!S$6)/('CAN LFS Emp'!S11/'CAN LFS Emp'!S$6),"n/a")</f>
        <v>1.1592597407816114</v>
      </c>
      <c r="T11" s="19">
        <f>IFERROR(('CMA Emp Adj'!T11/'CMA Emp Adj'!T$6)/('CAN LFS Emp'!T11/'CAN LFS Emp'!T$6),"n/a")</f>
        <v>1.1299599447187749</v>
      </c>
      <c r="U11" s="19">
        <f>IFERROR(('CMA Emp Adj'!U11/'CMA Emp Adj'!U$6)/('CAN LFS Emp'!U11/'CAN LFS Emp'!U$6),"n/a")</f>
        <v>1.075389936392205</v>
      </c>
      <c r="V11" s="19">
        <f>IFERROR(('CMA Emp Adj'!V11/'CMA Emp Adj'!V$6)/('CAN LFS Emp'!V11/'CAN LFS Emp'!V$6),"n/a")</f>
        <v>1.0121357131111586</v>
      </c>
      <c r="W11" s="19">
        <f>IFERROR(('CMA Emp Adj'!W11/'CMA Emp Adj'!W$6)/('CAN LFS Emp'!W11/'CAN LFS Emp'!W$6),"n/a")</f>
        <v>1.1209455461851454</v>
      </c>
      <c r="X11" s="19">
        <f>IFERROR(('CMA Emp Adj'!X11/'CMA Emp Adj'!X$6)/('CAN LFS Emp'!X11/'CAN LFS Emp'!X$6),"n/a")</f>
        <v>1.1520130627633653</v>
      </c>
      <c r="Y11" s="19">
        <f>IFERROR(('CMA Emp Adj'!Y11/'CMA Emp Adj'!Y$6)/('CAN LFS Emp'!Y11/'CAN LFS Emp'!Y$6),"n/a")</f>
        <v>1.0371071984571634</v>
      </c>
    </row>
    <row r="12" spans="1:25" x14ac:dyDescent="0.25">
      <c r="A12" s="4" t="s">
        <v>8</v>
      </c>
      <c r="B12" s="4"/>
      <c r="C12" s="12" t="s">
        <v>182</v>
      </c>
      <c r="D12" s="63">
        <f>IFERROR(('CMA Emp Adj'!D12/'CMA Emp Adj'!D$6)/('CAN LFS Emp'!D12/'CAN LFS Emp'!D$6),"n/a")</f>
        <v>1.4670306440260703</v>
      </c>
      <c r="E12" s="63">
        <f>IFERROR(('CMA Emp Adj'!E12/'CMA Emp Adj'!E$6)/('CAN LFS Emp'!E12/'CAN LFS Emp'!E$6),"n/a")</f>
        <v>1.5317404528275471</v>
      </c>
      <c r="F12" s="63">
        <f>IFERROR(('CMA Emp Adj'!F12/'CMA Emp Adj'!F$6)/('CAN LFS Emp'!F12/'CAN LFS Emp'!F$6),"n/a")</f>
        <v>1.5768875470401098</v>
      </c>
      <c r="G12" s="63">
        <f>IFERROR(('CMA Emp Adj'!G12/'CMA Emp Adj'!G$6)/('CAN LFS Emp'!G12/'CAN LFS Emp'!G$6),"n/a")</f>
        <v>1.6457298442438932</v>
      </c>
      <c r="H12" s="63">
        <f>IFERROR(('CMA Emp Adj'!H12/'CMA Emp Adj'!H$6)/('CAN LFS Emp'!H12/'CAN LFS Emp'!H$6),"n/a")</f>
        <v>1.7054508962654797</v>
      </c>
      <c r="I12" s="63">
        <f>IFERROR(('CMA Emp Adj'!I12/'CMA Emp Adj'!I$6)/('CAN LFS Emp'!I12/'CAN LFS Emp'!I$6),"n/a")</f>
        <v>1.4828040533218687</v>
      </c>
      <c r="J12" s="63">
        <f>IFERROR(('CMA Emp Adj'!J12/'CMA Emp Adj'!J$6)/('CAN LFS Emp'!J12/'CAN LFS Emp'!J$6),"n/a")</f>
        <v>1.5567513280928678</v>
      </c>
      <c r="K12" s="63">
        <f>IFERROR(('CMA Emp Adj'!K12/'CMA Emp Adj'!K$6)/('CAN LFS Emp'!K12/'CAN LFS Emp'!K$6),"n/a")</f>
        <v>1.4540346256770995</v>
      </c>
      <c r="L12" s="63">
        <f>IFERROR(('CMA Emp Adj'!L12/'CMA Emp Adj'!L$6)/('CAN LFS Emp'!L12/'CAN LFS Emp'!L$6),"n/a")</f>
        <v>1.4662128788375579</v>
      </c>
      <c r="M12" s="19">
        <f>IFERROR(('CMA Emp Adj'!M12/'CMA Emp Adj'!M$6)/('CAN LFS Emp'!M12/'CAN LFS Emp'!M$6),"n/a")</f>
        <v>1.5117038646447578</v>
      </c>
      <c r="N12" s="19">
        <f>IFERROR(('CMA Emp Adj'!N12/'CMA Emp Adj'!N$6)/('CAN LFS Emp'!N12/'CAN LFS Emp'!N$6),"n/a")</f>
        <v>1.4639248531246725</v>
      </c>
      <c r="O12" s="19">
        <f>IFERROR(('CMA Emp Adj'!O12/'CMA Emp Adj'!O$6)/('CAN LFS Emp'!O12/'CAN LFS Emp'!O$6),"n/a")</f>
        <v>1.7324508056269596</v>
      </c>
      <c r="P12" s="19">
        <f>IFERROR(('CMA Emp Adj'!P12/'CMA Emp Adj'!P$6)/('CAN LFS Emp'!P12/'CAN LFS Emp'!P$6),"n/a")</f>
        <v>1.4809285072072302</v>
      </c>
      <c r="Q12" s="19">
        <f>IFERROR(('CMA Emp Adj'!Q12/'CMA Emp Adj'!Q$6)/('CAN LFS Emp'!Q12/'CAN LFS Emp'!Q$6),"n/a")</f>
        <v>1.5711121243946631</v>
      </c>
      <c r="R12" s="19">
        <f>IFERROR(('CMA Emp Adj'!R12/'CMA Emp Adj'!R$6)/('CAN LFS Emp'!R12/'CAN LFS Emp'!R$6),"n/a")</f>
        <v>1.6540155976985589</v>
      </c>
      <c r="S12" s="19">
        <f>IFERROR(('CMA Emp Adj'!S12/'CMA Emp Adj'!S$6)/('CAN LFS Emp'!S12/'CAN LFS Emp'!S$6),"n/a")</f>
        <v>1.50265169954732</v>
      </c>
      <c r="T12" s="19">
        <f>IFERROR(('CMA Emp Adj'!T12/'CMA Emp Adj'!T$6)/('CAN LFS Emp'!T12/'CAN LFS Emp'!T$6),"n/a")</f>
        <v>1.4199683322132131</v>
      </c>
      <c r="U12" s="19">
        <f>IFERROR(('CMA Emp Adj'!U12/'CMA Emp Adj'!U$6)/('CAN LFS Emp'!U12/'CAN LFS Emp'!U$6),"n/a")</f>
        <v>1.5459090372995419</v>
      </c>
      <c r="V12" s="19">
        <f>IFERROR(('CMA Emp Adj'!V12/'CMA Emp Adj'!V$6)/('CAN LFS Emp'!V12/'CAN LFS Emp'!V$6),"n/a")</f>
        <v>1.6643415951240852</v>
      </c>
      <c r="W12" s="19">
        <f>IFERROR(('CMA Emp Adj'!W12/'CMA Emp Adj'!W$6)/('CAN LFS Emp'!W12/'CAN LFS Emp'!W$6),"n/a")</f>
        <v>1.6035782041592224</v>
      </c>
      <c r="X12" s="19">
        <f>IFERROR(('CMA Emp Adj'!X12/'CMA Emp Adj'!X$6)/('CAN LFS Emp'!X12/'CAN LFS Emp'!X$6),"n/a")</f>
        <v>1.5870988360604361</v>
      </c>
      <c r="Y12" s="19">
        <f>IFERROR(('CMA Emp Adj'!Y12/'CMA Emp Adj'!Y$6)/('CAN LFS Emp'!Y12/'CAN LFS Emp'!Y$6),"n/a")</f>
        <v>1.6294468931435226</v>
      </c>
    </row>
    <row r="13" spans="1:25" x14ac:dyDescent="0.25">
      <c r="A13" s="4" t="s">
        <v>9</v>
      </c>
      <c r="B13" s="4"/>
      <c r="C13" s="12" t="s">
        <v>183</v>
      </c>
      <c r="D13" s="63">
        <f>IFERROR(('CMA Emp Adj'!D13/'CMA Emp Adj'!D$6)/('CAN LFS Emp'!D13/'CAN LFS Emp'!D$6),"n/a")</f>
        <v>1.8896613445977266</v>
      </c>
      <c r="E13" s="63">
        <f>IFERROR(('CMA Emp Adj'!E13/'CMA Emp Adj'!E$6)/('CAN LFS Emp'!E13/'CAN LFS Emp'!E$6),"n/a")</f>
        <v>1.5931491366639874</v>
      </c>
      <c r="F13" s="63">
        <f>IFERROR(('CMA Emp Adj'!F13/'CMA Emp Adj'!F$6)/('CAN LFS Emp'!F13/'CAN LFS Emp'!F$6),"n/a")</f>
        <v>1.8790829577285455</v>
      </c>
      <c r="G13" s="63">
        <f>IFERROR(('CMA Emp Adj'!G13/'CMA Emp Adj'!G$6)/('CAN LFS Emp'!G13/'CAN LFS Emp'!G$6),"n/a")</f>
        <v>1.6765716210107759</v>
      </c>
      <c r="H13" s="63">
        <f>IFERROR(('CMA Emp Adj'!H13/'CMA Emp Adj'!H$6)/('CAN LFS Emp'!H13/'CAN LFS Emp'!H$6),"n/a")</f>
        <v>1.8972270795614152</v>
      </c>
      <c r="I13" s="63">
        <f>IFERROR(('CMA Emp Adj'!I13/'CMA Emp Adj'!I$6)/('CAN LFS Emp'!I13/'CAN LFS Emp'!I$6),"n/a")</f>
        <v>1.8884307924566794</v>
      </c>
      <c r="J13" s="63">
        <f>IFERROR(('CMA Emp Adj'!J13/'CMA Emp Adj'!J$6)/('CAN LFS Emp'!J13/'CAN LFS Emp'!J$6),"n/a")</f>
        <v>2.0155341867681931</v>
      </c>
      <c r="K13" s="63">
        <f>IFERROR(('CMA Emp Adj'!K13/'CMA Emp Adj'!K$6)/('CAN LFS Emp'!K13/'CAN LFS Emp'!K$6),"n/a")</f>
        <v>2.0590382666333089</v>
      </c>
      <c r="L13" s="63">
        <f>IFERROR(('CMA Emp Adj'!L13/'CMA Emp Adj'!L$6)/('CAN LFS Emp'!L13/'CAN LFS Emp'!L$6),"n/a")</f>
        <v>1.9747412886944031</v>
      </c>
      <c r="M13" s="19">
        <f>IFERROR(('CMA Emp Adj'!M13/'CMA Emp Adj'!M$6)/('CAN LFS Emp'!M13/'CAN LFS Emp'!M$6),"n/a")</f>
        <v>1.578590488744239</v>
      </c>
      <c r="N13" s="19">
        <f>IFERROR(('CMA Emp Adj'!N13/'CMA Emp Adj'!N$6)/('CAN LFS Emp'!N13/'CAN LFS Emp'!N$6),"n/a")</f>
        <v>1.4156133881761899</v>
      </c>
      <c r="O13" s="19">
        <f>IFERROR(('CMA Emp Adj'!O13/'CMA Emp Adj'!O$6)/('CAN LFS Emp'!O13/'CAN LFS Emp'!O$6),"n/a")</f>
        <v>1.6078690949339356</v>
      </c>
      <c r="P13" s="19">
        <f>IFERROR(('CMA Emp Adj'!P13/'CMA Emp Adj'!P$6)/('CAN LFS Emp'!P13/'CAN LFS Emp'!P$6),"n/a")</f>
        <v>1.8636998564878791</v>
      </c>
      <c r="Q13" s="19">
        <f>IFERROR(('CMA Emp Adj'!Q13/'CMA Emp Adj'!Q$6)/('CAN LFS Emp'!Q13/'CAN LFS Emp'!Q$6),"n/a")</f>
        <v>1.8624678640125709</v>
      </c>
      <c r="R13" s="19">
        <f>IFERROR(('CMA Emp Adj'!R13/'CMA Emp Adj'!R$6)/('CAN LFS Emp'!R13/'CAN LFS Emp'!R$6),"n/a")</f>
        <v>1.649342570339305</v>
      </c>
      <c r="S13" s="19">
        <f>IFERROR(('CMA Emp Adj'!S13/'CMA Emp Adj'!S$6)/('CAN LFS Emp'!S13/'CAN LFS Emp'!S$6),"n/a")</f>
        <v>1.8629441861708085</v>
      </c>
      <c r="T13" s="19">
        <f>IFERROR(('CMA Emp Adj'!T13/'CMA Emp Adj'!T$6)/('CAN LFS Emp'!T13/'CAN LFS Emp'!T$6),"n/a")</f>
        <v>1.5637533020258636</v>
      </c>
      <c r="U13" s="19">
        <f>IFERROR(('CMA Emp Adj'!U13/'CMA Emp Adj'!U$6)/('CAN LFS Emp'!U13/'CAN LFS Emp'!U$6),"n/a")</f>
        <v>1.4899906582840259</v>
      </c>
      <c r="V13" s="19">
        <f>IFERROR(('CMA Emp Adj'!V13/'CMA Emp Adj'!V$6)/('CAN LFS Emp'!V13/'CAN LFS Emp'!V$6),"n/a")</f>
        <v>1.3885844438229629</v>
      </c>
      <c r="W13" s="19">
        <f>IFERROR(('CMA Emp Adj'!W13/'CMA Emp Adj'!W$6)/('CAN LFS Emp'!W13/'CAN LFS Emp'!W$6),"n/a")</f>
        <v>1.3997660555619194</v>
      </c>
      <c r="X13" s="19">
        <f>IFERROR(('CMA Emp Adj'!X13/'CMA Emp Adj'!X$6)/('CAN LFS Emp'!X13/'CAN LFS Emp'!X$6),"n/a")</f>
        <v>1.5514435509411177</v>
      </c>
      <c r="Y13" s="19">
        <f>IFERROR(('CMA Emp Adj'!Y13/'CMA Emp Adj'!Y$6)/('CAN LFS Emp'!Y13/'CAN LFS Emp'!Y$6),"n/a")</f>
        <v>1.5285435934005078</v>
      </c>
    </row>
    <row r="14" spans="1:25" x14ac:dyDescent="0.25">
      <c r="A14" s="4" t="s">
        <v>10</v>
      </c>
      <c r="B14" s="4"/>
      <c r="C14" s="12" t="s">
        <v>184</v>
      </c>
      <c r="D14" s="63">
        <f>IFERROR(('CMA Emp Adj'!D14/'CMA Emp Adj'!D$6)/('CAN LFS Emp'!D14/'CAN LFS Emp'!D$6),"n/a")</f>
        <v>1.5721745415398234</v>
      </c>
      <c r="E14" s="63">
        <f>IFERROR(('CMA Emp Adj'!E14/'CMA Emp Adj'!E$6)/('CAN LFS Emp'!E14/'CAN LFS Emp'!E$6),"n/a")</f>
        <v>1.5448013977182644</v>
      </c>
      <c r="F14" s="63">
        <f>IFERROR(('CMA Emp Adj'!F14/'CMA Emp Adj'!F$6)/('CAN LFS Emp'!F14/'CAN LFS Emp'!F$6),"n/a")</f>
        <v>1.6467967931216738</v>
      </c>
      <c r="G14" s="63">
        <f>IFERROR(('CMA Emp Adj'!G14/'CMA Emp Adj'!G$6)/('CAN LFS Emp'!G14/'CAN LFS Emp'!G$6),"n/a")</f>
        <v>1.6541172307834124</v>
      </c>
      <c r="H14" s="63">
        <f>IFERROR(('CMA Emp Adj'!H14/'CMA Emp Adj'!H$6)/('CAN LFS Emp'!H14/'CAN LFS Emp'!H$6),"n/a")</f>
        <v>1.7506111544750025</v>
      </c>
      <c r="I14" s="63">
        <f>IFERROR(('CMA Emp Adj'!I14/'CMA Emp Adj'!I$6)/('CAN LFS Emp'!I14/'CAN LFS Emp'!I$6),"n/a")</f>
        <v>1.570727642703369</v>
      </c>
      <c r="J14" s="63">
        <f>IFERROR(('CMA Emp Adj'!J14/'CMA Emp Adj'!J$6)/('CAN LFS Emp'!J14/'CAN LFS Emp'!J$6),"n/a")</f>
        <v>1.6557943135164461</v>
      </c>
      <c r="K14" s="63">
        <f>IFERROR(('CMA Emp Adj'!K14/'CMA Emp Adj'!K$6)/('CAN LFS Emp'!K14/'CAN LFS Emp'!K$6),"n/a")</f>
        <v>1.5660396729095176</v>
      </c>
      <c r="L14" s="63">
        <f>IFERROR(('CMA Emp Adj'!L14/'CMA Emp Adj'!L$6)/('CAN LFS Emp'!L14/'CAN LFS Emp'!L$6),"n/a")</f>
        <v>1.5614609244894544</v>
      </c>
      <c r="M14" s="19">
        <f>IFERROR(('CMA Emp Adj'!M14/'CMA Emp Adj'!M$6)/('CAN LFS Emp'!M14/'CAN LFS Emp'!M$6),"n/a")</f>
        <v>1.5253014445790842</v>
      </c>
      <c r="N14" s="19">
        <f>IFERROR(('CMA Emp Adj'!N14/'CMA Emp Adj'!N$6)/('CAN LFS Emp'!N14/'CAN LFS Emp'!N$6),"n/a")</f>
        <v>1.4564215377564427</v>
      </c>
      <c r="O14" s="19">
        <f>IFERROR(('CMA Emp Adj'!O14/'CMA Emp Adj'!O$6)/('CAN LFS Emp'!O14/'CAN LFS Emp'!O$6),"n/a")</f>
        <v>1.7120589659003824</v>
      </c>
      <c r="P14" s="19">
        <f>IFERROR(('CMA Emp Adj'!P14/'CMA Emp Adj'!P$6)/('CAN LFS Emp'!P14/'CAN LFS Emp'!P$6),"n/a")</f>
        <v>1.5347721855603345</v>
      </c>
      <c r="Q14" s="19">
        <f>IFERROR(('CMA Emp Adj'!Q14/'CMA Emp Adj'!Q$6)/('CAN LFS Emp'!Q14/'CAN LFS Emp'!Q$6),"n/a")</f>
        <v>1.6197290257135812</v>
      </c>
      <c r="R14" s="19">
        <f>IFERROR(('CMA Emp Adj'!R14/'CMA Emp Adj'!R$6)/('CAN LFS Emp'!R14/'CAN LFS Emp'!R$6),"n/a")</f>
        <v>1.6547744358408067</v>
      </c>
      <c r="S14" s="19">
        <f>IFERROR(('CMA Emp Adj'!S14/'CMA Emp Adj'!S$6)/('CAN LFS Emp'!S14/'CAN LFS Emp'!S$6),"n/a")</f>
        <v>1.5437697466201707</v>
      </c>
      <c r="T14" s="19">
        <f>IFERROR(('CMA Emp Adj'!T14/'CMA Emp Adj'!T$6)/('CAN LFS Emp'!T14/'CAN LFS Emp'!T$6),"n/a")</f>
        <v>1.4313643018673423</v>
      </c>
      <c r="U14" s="19">
        <f>IFERROR(('CMA Emp Adj'!U14/'CMA Emp Adj'!U$6)/('CAN LFS Emp'!U14/'CAN LFS Emp'!U$6),"n/a")</f>
        <v>1.5383982869580153</v>
      </c>
      <c r="V14" s="19">
        <f>IFERROR(('CMA Emp Adj'!V14/'CMA Emp Adj'!V$6)/('CAN LFS Emp'!V14/'CAN LFS Emp'!V$6),"n/a")</f>
        <v>1.6369125329215506</v>
      </c>
      <c r="W14" s="19">
        <f>IFERROR(('CMA Emp Adj'!W14/'CMA Emp Adj'!W$6)/('CAN LFS Emp'!W14/'CAN LFS Emp'!W$6),"n/a")</f>
        <v>1.5875631224716682</v>
      </c>
      <c r="X14" s="19">
        <f>IFERROR(('CMA Emp Adj'!X14/'CMA Emp Adj'!X$6)/('CAN LFS Emp'!X14/'CAN LFS Emp'!X$6),"n/a")</f>
        <v>1.5844601819878703</v>
      </c>
      <c r="Y14" s="19">
        <f>IFERROR(('CMA Emp Adj'!Y14/'CMA Emp Adj'!Y$6)/('CAN LFS Emp'!Y14/'CAN LFS Emp'!Y$6),"n/a")</f>
        <v>1.6221135518570837</v>
      </c>
    </row>
    <row r="15" spans="1:25" x14ac:dyDescent="0.25">
      <c r="A15" s="4" t="s">
        <v>11</v>
      </c>
      <c r="B15" s="4"/>
      <c r="C15" s="12" t="s">
        <v>185</v>
      </c>
      <c r="D15" s="63">
        <f>IFERROR(('CMA Emp Adj'!D15/'CMA Emp Adj'!D$6)/('CAN LFS Emp'!D15/'CAN LFS Emp'!D$6),"n/a")</f>
        <v>0.75657577623166927</v>
      </c>
      <c r="E15" s="63">
        <f>IFERROR(('CMA Emp Adj'!E15/'CMA Emp Adj'!E$6)/('CAN LFS Emp'!E15/'CAN LFS Emp'!E$6),"n/a")</f>
        <v>0.71587466383249254</v>
      </c>
      <c r="F15" s="63">
        <f>IFERROR(('CMA Emp Adj'!F15/'CMA Emp Adj'!F$6)/('CAN LFS Emp'!F15/'CAN LFS Emp'!F$6),"n/a")</f>
        <v>0.69469215593083522</v>
      </c>
      <c r="G15" s="63">
        <f>IFERROR(('CMA Emp Adj'!G15/'CMA Emp Adj'!G$6)/('CAN LFS Emp'!G15/'CAN LFS Emp'!G$6),"n/a")</f>
        <v>0.76212465967786158</v>
      </c>
      <c r="H15" s="63">
        <f>IFERROR(('CMA Emp Adj'!H15/'CMA Emp Adj'!H$6)/('CAN LFS Emp'!H15/'CAN LFS Emp'!H$6),"n/a")</f>
        <v>0.64676431264296386</v>
      </c>
      <c r="I15" s="63">
        <f>IFERROR(('CMA Emp Adj'!I15/'CMA Emp Adj'!I$6)/('CAN LFS Emp'!I15/'CAN LFS Emp'!I$6),"n/a")</f>
        <v>0.77642965124019825</v>
      </c>
      <c r="J15" s="63">
        <f>IFERROR(('CMA Emp Adj'!J15/'CMA Emp Adj'!J$6)/('CAN LFS Emp'!J15/'CAN LFS Emp'!J$6),"n/a")</f>
        <v>0.68660969215481293</v>
      </c>
      <c r="K15" s="63">
        <f>IFERROR(('CMA Emp Adj'!K15/'CMA Emp Adj'!K$6)/('CAN LFS Emp'!K15/'CAN LFS Emp'!K$6),"n/a")</f>
        <v>0.71014885099204628</v>
      </c>
      <c r="L15" s="63">
        <f>IFERROR(('CMA Emp Adj'!L15/'CMA Emp Adj'!L$6)/('CAN LFS Emp'!L15/'CAN LFS Emp'!L$6),"n/a")</f>
        <v>0.82255767339077424</v>
      </c>
      <c r="M15" s="19">
        <f>IFERROR(('CMA Emp Adj'!M15/'CMA Emp Adj'!M$6)/('CAN LFS Emp'!M15/'CAN LFS Emp'!M$6),"n/a")</f>
        <v>0.6448676065409511</v>
      </c>
      <c r="N15" s="19">
        <f>IFERROR(('CMA Emp Adj'!N15/'CMA Emp Adj'!N$6)/('CAN LFS Emp'!N15/'CAN LFS Emp'!N$6),"n/a")</f>
        <v>0.60903493308160817</v>
      </c>
      <c r="O15" s="19">
        <f>IFERROR(('CMA Emp Adj'!O15/'CMA Emp Adj'!O$6)/('CAN LFS Emp'!O15/'CAN LFS Emp'!O$6),"n/a")</f>
        <v>0.70717660752584388</v>
      </c>
      <c r="P15" s="19">
        <f>IFERROR(('CMA Emp Adj'!P15/'CMA Emp Adj'!P$6)/('CAN LFS Emp'!P15/'CAN LFS Emp'!P$6),"n/a")</f>
        <v>0.57529055020754916</v>
      </c>
      <c r="Q15" s="19">
        <f>IFERROR(('CMA Emp Adj'!Q15/'CMA Emp Adj'!Q$6)/('CAN LFS Emp'!Q15/'CAN LFS Emp'!Q$6),"n/a")</f>
        <v>0.56775540492304699</v>
      </c>
      <c r="R15" s="19">
        <f>IFERROR(('CMA Emp Adj'!R15/'CMA Emp Adj'!R$6)/('CAN LFS Emp'!R15/'CAN LFS Emp'!R$6),"n/a")</f>
        <v>0.77168632241094293</v>
      </c>
      <c r="S15" s="19">
        <f>IFERROR(('CMA Emp Adj'!S15/'CMA Emp Adj'!S$6)/('CAN LFS Emp'!S15/'CAN LFS Emp'!S$6),"n/a")</f>
        <v>0.74103862282566713</v>
      </c>
      <c r="T15" s="19">
        <f>IFERROR(('CMA Emp Adj'!T15/'CMA Emp Adj'!T$6)/('CAN LFS Emp'!T15/'CAN LFS Emp'!T$6),"n/a")</f>
        <v>0.76839730658943894</v>
      </c>
      <c r="U15" s="19">
        <f>IFERROR(('CMA Emp Adj'!U15/'CMA Emp Adj'!U$6)/('CAN LFS Emp'!U15/'CAN LFS Emp'!U$6),"n/a")</f>
        <v>0.60859412084322562</v>
      </c>
      <c r="V15" s="19">
        <f>IFERROR(('CMA Emp Adj'!V15/'CMA Emp Adj'!V$6)/('CAN LFS Emp'!V15/'CAN LFS Emp'!V$6),"n/a")</f>
        <v>0.67552574167158674</v>
      </c>
      <c r="W15" s="19">
        <f>IFERROR(('CMA Emp Adj'!W15/'CMA Emp Adj'!W$6)/('CAN LFS Emp'!W15/'CAN LFS Emp'!W$6),"n/a")</f>
        <v>0.55996471868859399</v>
      </c>
      <c r="X15" s="19">
        <f>IFERROR(('CMA Emp Adj'!X15/'CMA Emp Adj'!X$6)/('CAN LFS Emp'!X15/'CAN LFS Emp'!X$6),"n/a")</f>
        <v>0.62116325621232094</v>
      </c>
      <c r="Y15" s="19">
        <f>IFERROR(('CMA Emp Adj'!Y15/'CMA Emp Adj'!Y$6)/('CAN LFS Emp'!Y15/'CAN LFS Emp'!Y$6),"n/a")</f>
        <v>0.62064460138745692</v>
      </c>
    </row>
    <row r="16" spans="1:25" x14ac:dyDescent="0.25">
      <c r="A16" s="4" t="s">
        <v>12</v>
      </c>
      <c r="B16" s="4"/>
      <c r="C16" s="12" t="s">
        <v>186</v>
      </c>
      <c r="D16" s="63">
        <f>IFERROR(('CMA Emp Adj'!D16/'CMA Emp Adj'!D$6)/('CAN LFS Emp'!D16/'CAN LFS Emp'!D$6),"n/a")</f>
        <v>0.76457652395011855</v>
      </c>
      <c r="E16" s="63">
        <f>IFERROR(('CMA Emp Adj'!E16/'CMA Emp Adj'!E$6)/('CAN LFS Emp'!E16/'CAN LFS Emp'!E$6),"n/a")</f>
        <v>0.79673160971172552</v>
      </c>
      <c r="F16" s="63">
        <f>IFERROR(('CMA Emp Adj'!F16/'CMA Emp Adj'!F$6)/('CAN LFS Emp'!F16/'CAN LFS Emp'!F$6),"n/a")</f>
        <v>0.77838525278247139</v>
      </c>
      <c r="G16" s="63">
        <f>IFERROR(('CMA Emp Adj'!G16/'CMA Emp Adj'!G$6)/('CAN LFS Emp'!G16/'CAN LFS Emp'!G$6),"n/a")</f>
        <v>0.75263326663825414</v>
      </c>
      <c r="H16" s="63">
        <f>IFERROR(('CMA Emp Adj'!H16/'CMA Emp Adj'!H$6)/('CAN LFS Emp'!H16/'CAN LFS Emp'!H$6),"n/a")</f>
        <v>0.7274707747151159</v>
      </c>
      <c r="I16" s="63">
        <f>IFERROR(('CMA Emp Adj'!I16/'CMA Emp Adj'!I$6)/('CAN LFS Emp'!I16/'CAN LFS Emp'!I$6),"n/a")</f>
        <v>0.72685480873017505</v>
      </c>
      <c r="J16" s="63">
        <f>IFERROR(('CMA Emp Adj'!J16/'CMA Emp Adj'!J$6)/('CAN LFS Emp'!J16/'CAN LFS Emp'!J$6),"n/a")</f>
        <v>0.75236255110701888</v>
      </c>
      <c r="K16" s="63">
        <f>IFERROR(('CMA Emp Adj'!K16/'CMA Emp Adj'!K$6)/('CAN LFS Emp'!K16/'CAN LFS Emp'!K$6),"n/a")</f>
        <v>0.74137765781834575</v>
      </c>
      <c r="L16" s="63">
        <f>IFERROR(('CMA Emp Adj'!L16/'CMA Emp Adj'!L$6)/('CAN LFS Emp'!L16/'CAN LFS Emp'!L$6),"n/a")</f>
        <v>0.76787339596386972</v>
      </c>
      <c r="M16" s="19">
        <f>IFERROR(('CMA Emp Adj'!M16/'CMA Emp Adj'!M$6)/('CAN LFS Emp'!M16/'CAN LFS Emp'!M$6),"n/a")</f>
        <v>0.76992262516857624</v>
      </c>
      <c r="N16" s="19">
        <f>IFERROR(('CMA Emp Adj'!N16/'CMA Emp Adj'!N$6)/('CAN LFS Emp'!N16/'CAN LFS Emp'!N$6),"n/a")</f>
        <v>0.80068265332780575</v>
      </c>
      <c r="O16" s="19">
        <f>IFERROR(('CMA Emp Adj'!O16/'CMA Emp Adj'!O$6)/('CAN LFS Emp'!O16/'CAN LFS Emp'!O$6),"n/a")</f>
        <v>0.78919597349431381</v>
      </c>
      <c r="P16" s="19">
        <f>IFERROR(('CMA Emp Adj'!P16/'CMA Emp Adj'!P$6)/('CAN LFS Emp'!P16/'CAN LFS Emp'!P$6),"n/a")</f>
        <v>0.781619489661184</v>
      </c>
      <c r="Q16" s="19">
        <f>IFERROR(('CMA Emp Adj'!Q16/'CMA Emp Adj'!Q$6)/('CAN LFS Emp'!Q16/'CAN LFS Emp'!Q$6),"n/a")</f>
        <v>0.81391076669928386</v>
      </c>
      <c r="R16" s="19">
        <f>IFERROR(('CMA Emp Adj'!R16/'CMA Emp Adj'!R$6)/('CAN LFS Emp'!R16/'CAN LFS Emp'!R$6),"n/a")</f>
        <v>0.80194402988254743</v>
      </c>
      <c r="S16" s="19">
        <f>IFERROR(('CMA Emp Adj'!S16/'CMA Emp Adj'!S$6)/('CAN LFS Emp'!S16/'CAN LFS Emp'!S$6),"n/a")</f>
        <v>0.81238687052200809</v>
      </c>
      <c r="T16" s="19">
        <f>IFERROR(('CMA Emp Adj'!T16/'CMA Emp Adj'!T$6)/('CAN LFS Emp'!T16/'CAN LFS Emp'!T$6),"n/a")</f>
        <v>0.8098620088742553</v>
      </c>
      <c r="U16" s="19">
        <f>IFERROR(('CMA Emp Adj'!U16/'CMA Emp Adj'!U$6)/('CAN LFS Emp'!U16/'CAN LFS Emp'!U$6),"n/a")</f>
        <v>0.82397439715261533</v>
      </c>
      <c r="V16" s="19">
        <f>IFERROR(('CMA Emp Adj'!V16/'CMA Emp Adj'!V$6)/('CAN LFS Emp'!V16/'CAN LFS Emp'!V$6),"n/a")</f>
        <v>0.78607604708099632</v>
      </c>
      <c r="W16" s="19">
        <f>IFERROR(('CMA Emp Adj'!W16/'CMA Emp Adj'!W$6)/('CAN LFS Emp'!W16/'CAN LFS Emp'!W$6),"n/a")</f>
        <v>0.7879667165082882</v>
      </c>
      <c r="X16" s="19">
        <f>IFERROR(('CMA Emp Adj'!X16/'CMA Emp Adj'!X$6)/('CAN LFS Emp'!X16/'CAN LFS Emp'!X$6),"n/a")</f>
        <v>0.78420856611473333</v>
      </c>
      <c r="Y16" s="19">
        <f>IFERROR(('CMA Emp Adj'!Y16/'CMA Emp Adj'!Y$6)/('CAN LFS Emp'!Y16/'CAN LFS Emp'!Y$6),"n/a")</f>
        <v>0.79339684047387371</v>
      </c>
    </row>
    <row r="17" spans="1:25" x14ac:dyDescent="0.25">
      <c r="A17" s="4" t="s">
        <v>606</v>
      </c>
      <c r="B17" s="4"/>
      <c r="C17" s="12" t="s">
        <v>608</v>
      </c>
      <c r="D17" s="63" t="str">
        <f>IFERROR(('CMA Emp Adj'!D17/'CMA Emp Adj'!D$6)/('CAN LFS Emp'!D17/'CAN LFS Emp'!D$6),"n/a")</f>
        <v>n/a</v>
      </c>
      <c r="E17" s="63" t="str">
        <f>IFERROR(('CMA Emp Adj'!E17/'CMA Emp Adj'!E$6)/('CAN LFS Emp'!E17/'CAN LFS Emp'!E$6),"n/a")</f>
        <v>n/a</v>
      </c>
      <c r="F17" s="63" t="str">
        <f>IFERROR(('CMA Emp Adj'!F17/'CMA Emp Adj'!F$6)/('CAN LFS Emp'!F17/'CAN LFS Emp'!F$6),"n/a")</f>
        <v>n/a</v>
      </c>
      <c r="G17" s="63" t="str">
        <f>IFERROR(('CMA Emp Adj'!G17/'CMA Emp Adj'!G$6)/('CAN LFS Emp'!G17/'CAN LFS Emp'!G$6),"n/a")</f>
        <v>n/a</v>
      </c>
      <c r="H17" s="63" t="str">
        <f>IFERROR(('CMA Emp Adj'!H17/'CMA Emp Adj'!H$6)/('CAN LFS Emp'!H17/'CAN LFS Emp'!H$6),"n/a")</f>
        <v>n/a</v>
      </c>
      <c r="I17" s="63" t="str">
        <f>IFERROR(('CMA Emp Adj'!I17/'CMA Emp Adj'!I$6)/('CAN LFS Emp'!I17/'CAN LFS Emp'!I$6),"n/a")</f>
        <v>n/a</v>
      </c>
      <c r="J17" s="63" t="str">
        <f>IFERROR(('CMA Emp Adj'!J17/'CMA Emp Adj'!J$6)/('CAN LFS Emp'!J17/'CAN LFS Emp'!J$6),"n/a")</f>
        <v>n/a</v>
      </c>
      <c r="K17" s="63" t="str">
        <f>IFERROR(('CMA Emp Adj'!K17/'CMA Emp Adj'!K$6)/('CAN LFS Emp'!K17/'CAN LFS Emp'!K$6),"n/a")</f>
        <v>n/a</v>
      </c>
      <c r="L17" s="63" t="str">
        <f>IFERROR(('CMA Emp Adj'!L17/'CMA Emp Adj'!L$6)/('CAN LFS Emp'!L17/'CAN LFS Emp'!L$6),"n/a")</f>
        <v>n/a</v>
      </c>
      <c r="M17" s="19" t="str">
        <f>IFERROR(('CMA Emp Adj'!M17/'CMA Emp Adj'!M$6)/('CAN LFS Emp'!M17/'CAN LFS Emp'!M$6),"n/a")</f>
        <v>n/a</v>
      </c>
      <c r="N17" s="19" t="str">
        <f>IFERROR(('CMA Emp Adj'!N17/'CMA Emp Adj'!N$6)/('CAN LFS Emp'!N17/'CAN LFS Emp'!N$6),"n/a")</f>
        <v>n/a</v>
      </c>
      <c r="O17" s="19" t="str">
        <f>IFERROR(('CMA Emp Adj'!O17/'CMA Emp Adj'!O$6)/('CAN LFS Emp'!O17/'CAN LFS Emp'!O$6),"n/a")</f>
        <v>n/a</v>
      </c>
      <c r="P17" s="19" t="str">
        <f>IFERROR(('CMA Emp Adj'!P17/'CMA Emp Adj'!P$6)/('CAN LFS Emp'!P17/'CAN LFS Emp'!P$6),"n/a")</f>
        <v>n/a</v>
      </c>
      <c r="Q17" s="19" t="str">
        <f>IFERROR(('CMA Emp Adj'!Q17/'CMA Emp Adj'!Q$6)/('CAN LFS Emp'!Q17/'CAN LFS Emp'!Q$6),"n/a")</f>
        <v>n/a</v>
      </c>
      <c r="R17" s="19" t="str">
        <f>IFERROR(('CMA Emp Adj'!R17/'CMA Emp Adj'!R$6)/('CAN LFS Emp'!R17/'CAN LFS Emp'!R$6),"n/a")</f>
        <v>n/a</v>
      </c>
      <c r="S17" s="19" t="str">
        <f>IFERROR(('CMA Emp Adj'!S17/'CMA Emp Adj'!S$6)/('CAN LFS Emp'!S17/'CAN LFS Emp'!S$6),"n/a")</f>
        <v>n/a</v>
      </c>
      <c r="T17" s="19" t="str">
        <f>IFERROR(('CMA Emp Adj'!T17/'CMA Emp Adj'!T$6)/('CAN LFS Emp'!T17/'CAN LFS Emp'!T$6),"n/a")</f>
        <v>n/a</v>
      </c>
      <c r="U17" s="19" t="str">
        <f>IFERROR(('CMA Emp Adj'!U17/'CMA Emp Adj'!U$6)/('CAN LFS Emp'!U17/'CAN LFS Emp'!U$6),"n/a")</f>
        <v>n/a</v>
      </c>
      <c r="V17" s="19" t="str">
        <f>IFERROR(('CMA Emp Adj'!V17/'CMA Emp Adj'!V$6)/('CAN LFS Emp'!V17/'CAN LFS Emp'!V$6),"n/a")</f>
        <v>n/a</v>
      </c>
      <c r="W17" s="19" t="str">
        <f>IFERROR(('CMA Emp Adj'!W17/'CMA Emp Adj'!W$6)/('CAN LFS Emp'!W17/'CAN LFS Emp'!W$6),"n/a")</f>
        <v>n/a</v>
      </c>
      <c r="X17" s="19" t="str">
        <f>IFERROR(('CMA Emp Adj'!X17/'CMA Emp Adj'!X$6)/('CAN LFS Emp'!X17/'CAN LFS Emp'!X$6),"n/a")</f>
        <v>n/a</v>
      </c>
      <c r="Y17" s="19" t="str">
        <f>IFERROR(('CMA Emp Adj'!Y17/'CMA Emp Adj'!Y$6)/('CAN LFS Emp'!Y17/'CAN LFS Emp'!Y$6),"n/a")</f>
        <v>n/a</v>
      </c>
    </row>
    <row r="18" spans="1:25" x14ac:dyDescent="0.25">
      <c r="A18" s="4" t="s">
        <v>607</v>
      </c>
      <c r="B18" s="4"/>
      <c r="C18" s="12" t="s">
        <v>609</v>
      </c>
      <c r="D18" s="63" t="str">
        <f>IFERROR(('CMA Emp Adj'!D18/'CMA Emp Adj'!D$6)/('CAN LFS Emp'!D18/'CAN LFS Emp'!D$6),"n/a")</f>
        <v>n/a</v>
      </c>
      <c r="E18" s="63" t="str">
        <f>IFERROR(('CMA Emp Adj'!E18/'CMA Emp Adj'!E$6)/('CAN LFS Emp'!E18/'CAN LFS Emp'!E$6),"n/a")</f>
        <v>n/a</v>
      </c>
      <c r="F18" s="63" t="str">
        <f>IFERROR(('CMA Emp Adj'!F18/'CMA Emp Adj'!F$6)/('CAN LFS Emp'!F18/'CAN LFS Emp'!F$6),"n/a")</f>
        <v>n/a</v>
      </c>
      <c r="G18" s="63" t="str">
        <f>IFERROR(('CMA Emp Adj'!G18/'CMA Emp Adj'!G$6)/('CAN LFS Emp'!G18/'CAN LFS Emp'!G$6),"n/a")</f>
        <v>n/a</v>
      </c>
      <c r="H18" s="63" t="str">
        <f>IFERROR(('CMA Emp Adj'!H18/'CMA Emp Adj'!H$6)/('CAN LFS Emp'!H18/'CAN LFS Emp'!H$6),"n/a")</f>
        <v>n/a</v>
      </c>
      <c r="I18" s="63" t="str">
        <f>IFERROR(('CMA Emp Adj'!I18/'CMA Emp Adj'!I$6)/('CAN LFS Emp'!I18/'CAN LFS Emp'!I$6),"n/a")</f>
        <v>n/a</v>
      </c>
      <c r="J18" s="63" t="str">
        <f>IFERROR(('CMA Emp Adj'!J18/'CMA Emp Adj'!J$6)/('CAN LFS Emp'!J18/'CAN LFS Emp'!J$6),"n/a")</f>
        <v>n/a</v>
      </c>
      <c r="K18" s="63" t="str">
        <f>IFERROR(('CMA Emp Adj'!K18/'CMA Emp Adj'!K$6)/('CAN LFS Emp'!K18/'CAN LFS Emp'!K$6),"n/a")</f>
        <v>n/a</v>
      </c>
      <c r="L18" s="63" t="str">
        <f>IFERROR(('CMA Emp Adj'!L18/'CMA Emp Adj'!L$6)/('CAN LFS Emp'!L18/'CAN LFS Emp'!L$6),"n/a")</f>
        <v>n/a</v>
      </c>
      <c r="M18" s="19" t="str">
        <f>IFERROR(('CMA Emp Adj'!M18/'CMA Emp Adj'!M$6)/('CAN LFS Emp'!M18/'CAN LFS Emp'!M$6),"n/a")</f>
        <v>n/a</v>
      </c>
      <c r="N18" s="19" t="str">
        <f>IFERROR(('CMA Emp Adj'!N18/'CMA Emp Adj'!N$6)/('CAN LFS Emp'!N18/'CAN LFS Emp'!N$6),"n/a")</f>
        <v>n/a</v>
      </c>
      <c r="O18" s="19" t="str">
        <f>IFERROR(('CMA Emp Adj'!O18/'CMA Emp Adj'!O$6)/('CAN LFS Emp'!O18/'CAN LFS Emp'!O$6),"n/a")</f>
        <v>n/a</v>
      </c>
      <c r="P18" s="19" t="str">
        <f>IFERROR(('CMA Emp Adj'!P18/'CMA Emp Adj'!P$6)/('CAN LFS Emp'!P18/'CAN LFS Emp'!P$6),"n/a")</f>
        <v>n/a</v>
      </c>
      <c r="Q18" s="19" t="str">
        <f>IFERROR(('CMA Emp Adj'!Q18/'CMA Emp Adj'!Q$6)/('CAN LFS Emp'!Q18/'CAN LFS Emp'!Q$6),"n/a")</f>
        <v>n/a</v>
      </c>
      <c r="R18" s="19" t="str">
        <f>IFERROR(('CMA Emp Adj'!R18/'CMA Emp Adj'!R$6)/('CAN LFS Emp'!R18/'CAN LFS Emp'!R$6),"n/a")</f>
        <v>n/a</v>
      </c>
      <c r="S18" s="19" t="str">
        <f>IFERROR(('CMA Emp Adj'!S18/'CMA Emp Adj'!S$6)/('CAN LFS Emp'!S18/'CAN LFS Emp'!S$6),"n/a")</f>
        <v>n/a</v>
      </c>
      <c r="T18" s="19" t="str">
        <f>IFERROR(('CMA Emp Adj'!T18/'CMA Emp Adj'!T$6)/('CAN LFS Emp'!T18/'CAN LFS Emp'!T$6),"n/a")</f>
        <v>n/a</v>
      </c>
      <c r="U18" s="19" t="str">
        <f>IFERROR(('CMA Emp Adj'!U18/'CMA Emp Adj'!U$6)/('CAN LFS Emp'!U18/'CAN LFS Emp'!U$6),"n/a")</f>
        <v>n/a</v>
      </c>
      <c r="V18" s="19" t="str">
        <f>IFERROR(('CMA Emp Adj'!V18/'CMA Emp Adj'!V$6)/('CAN LFS Emp'!V18/'CAN LFS Emp'!V$6),"n/a")</f>
        <v>n/a</v>
      </c>
      <c r="W18" s="19" t="str">
        <f>IFERROR(('CMA Emp Adj'!W18/'CMA Emp Adj'!W$6)/('CAN LFS Emp'!W18/'CAN LFS Emp'!W$6),"n/a")</f>
        <v>n/a</v>
      </c>
      <c r="X18" s="19" t="str">
        <f>IFERROR(('CMA Emp Adj'!X18/'CMA Emp Adj'!X$6)/('CAN LFS Emp'!X18/'CAN LFS Emp'!X$6),"n/a")</f>
        <v>n/a</v>
      </c>
      <c r="Y18" s="19" t="str">
        <f>IFERROR(('CMA Emp Adj'!Y18/'CMA Emp Adj'!Y$6)/('CAN LFS Emp'!Y18/'CAN LFS Emp'!Y$6),"n/a")</f>
        <v>n/a</v>
      </c>
    </row>
    <row r="19" spans="1:25" x14ac:dyDescent="0.25">
      <c r="A19" s="5" t="s">
        <v>13</v>
      </c>
      <c r="B19" s="5"/>
      <c r="C19" s="13">
        <v>11</v>
      </c>
      <c r="D19" s="64">
        <f>IFERROR(('CMA Emp Adj'!D19/'CMA Emp Adj'!D$6)/('CAN LFS Emp'!D19/'CAN LFS Emp'!D$6),"n/a")</f>
        <v>7.4378810031716841E-2</v>
      </c>
      <c r="E19" s="64">
        <f>IFERROR(('CMA Emp Adj'!E19/'CMA Emp Adj'!E$6)/('CAN LFS Emp'!E19/'CAN LFS Emp'!E$6),"n/a")</f>
        <v>9.2836407533527066E-2</v>
      </c>
      <c r="F19" s="64">
        <f>IFERROR(('CMA Emp Adj'!F19/'CMA Emp Adj'!F$6)/('CAN LFS Emp'!F19/'CAN LFS Emp'!F$6),"n/a")</f>
        <v>8.2254158151841505E-2</v>
      </c>
      <c r="G19" s="64">
        <f>IFERROR(('CMA Emp Adj'!G19/'CMA Emp Adj'!G$6)/('CAN LFS Emp'!G19/'CAN LFS Emp'!G$6),"n/a")</f>
        <v>0.11002282880721193</v>
      </c>
      <c r="H19" s="64">
        <f>IFERROR(('CMA Emp Adj'!H19/'CMA Emp Adj'!H$6)/('CAN LFS Emp'!H19/'CAN LFS Emp'!H$6),"n/a")</f>
        <v>0.12503370611375522</v>
      </c>
      <c r="I19" s="64">
        <f>IFERROR(('CMA Emp Adj'!I19/'CMA Emp Adj'!I$6)/('CAN LFS Emp'!I19/'CAN LFS Emp'!I$6),"n/a")</f>
        <v>9.8202495803040163E-2</v>
      </c>
      <c r="J19" s="64">
        <f>IFERROR(('CMA Emp Adj'!J19/'CMA Emp Adj'!J$6)/('CAN LFS Emp'!J19/'CAN LFS Emp'!J$6),"n/a")</f>
        <v>9.9406879778719953E-2</v>
      </c>
      <c r="K19" s="64">
        <f>IFERROR(('CMA Emp Adj'!K19/'CMA Emp Adj'!K$6)/('CAN LFS Emp'!K19/'CAN LFS Emp'!K$6),"n/a")</f>
        <v>0.10747532045979853</v>
      </c>
      <c r="L19" s="64">
        <f>IFERROR(('CMA Emp Adj'!L19/'CMA Emp Adj'!L$6)/('CAN LFS Emp'!L19/'CAN LFS Emp'!L$6),"n/a")</f>
        <v>0.12847434526480739</v>
      </c>
      <c r="M19" s="20">
        <f>IFERROR(('CMA Emp Adj'!M19/'CMA Emp Adj'!M$6)/('CAN LFS Emp'!M19/'CAN LFS Emp'!M$6),"n/a")</f>
        <v>0.12193607231396862</v>
      </c>
      <c r="N19" s="20">
        <f>IFERROR(('CMA Emp Adj'!N19/'CMA Emp Adj'!N$6)/('CAN LFS Emp'!N19/'CAN LFS Emp'!N$6),"n/a")</f>
        <v>0.13126871275793817</v>
      </c>
      <c r="O19" s="20">
        <f>IFERROR(('CMA Emp Adj'!O19/'CMA Emp Adj'!O$6)/('CAN LFS Emp'!O19/'CAN LFS Emp'!O$6),"n/a")</f>
        <v>0.13123672258291347</v>
      </c>
      <c r="P19" s="20">
        <f>IFERROR(('CMA Emp Adj'!P19/'CMA Emp Adj'!P$6)/('CAN LFS Emp'!P19/'CAN LFS Emp'!P$6),"n/a")</f>
        <v>0.13440078823952051</v>
      </c>
      <c r="Q19" s="20">
        <f>IFERROR(('CMA Emp Adj'!Q19/'CMA Emp Adj'!Q$6)/('CAN LFS Emp'!Q19/'CAN LFS Emp'!Q$6),"n/a")</f>
        <v>0.14392330851143031</v>
      </c>
      <c r="R19" s="20">
        <f>IFERROR(('CMA Emp Adj'!R19/'CMA Emp Adj'!R$6)/('CAN LFS Emp'!R19/'CAN LFS Emp'!R$6),"n/a")</f>
        <v>0.12943829358385703</v>
      </c>
      <c r="S19" s="20">
        <f>IFERROR(('CMA Emp Adj'!S19/'CMA Emp Adj'!S$6)/('CAN LFS Emp'!S19/'CAN LFS Emp'!S$6),"n/a")</f>
        <v>0.11323883780693533</v>
      </c>
      <c r="T19" s="20">
        <f>IFERROR(('CMA Emp Adj'!T19/'CMA Emp Adj'!T$6)/('CAN LFS Emp'!T19/'CAN LFS Emp'!T$6),"n/a")</f>
        <v>9.3864723698982966E-2</v>
      </c>
      <c r="U19" s="20">
        <f>IFERROR(('CMA Emp Adj'!U19/'CMA Emp Adj'!U$6)/('CAN LFS Emp'!U19/'CAN LFS Emp'!U$6),"n/a")</f>
        <v>0.14350190602634186</v>
      </c>
      <c r="V19" s="20">
        <f>IFERROR(('CMA Emp Adj'!V19/'CMA Emp Adj'!V$6)/('CAN LFS Emp'!V19/'CAN LFS Emp'!V$6),"n/a")</f>
        <v>0.17142086090617242</v>
      </c>
      <c r="W19" s="20">
        <f>IFERROR(('CMA Emp Adj'!W19/'CMA Emp Adj'!W$6)/('CAN LFS Emp'!W19/'CAN LFS Emp'!W$6),"n/a")</f>
        <v>0.14160077862681814</v>
      </c>
      <c r="X19" s="20">
        <f>IFERROR(('CMA Emp Adj'!X19/'CMA Emp Adj'!X$6)/('CAN LFS Emp'!X19/'CAN LFS Emp'!X$6),"n/a")</f>
        <v>0.10847878845655486</v>
      </c>
      <c r="Y19" s="20">
        <f>IFERROR(('CMA Emp Adj'!Y19/'CMA Emp Adj'!Y$6)/('CAN LFS Emp'!Y19/'CAN LFS Emp'!Y$6),"n/a")</f>
        <v>5.6689657484997949E-2</v>
      </c>
    </row>
    <row r="20" spans="1:25" x14ac:dyDescent="0.25">
      <c r="A20" s="6" t="s">
        <v>14</v>
      </c>
      <c r="B20" s="6"/>
      <c r="C20" s="14" t="s">
        <v>187</v>
      </c>
      <c r="D20" s="65">
        <f>IFERROR(('CMA Emp Adj'!D20/'CMA Emp Adj'!D$6)/('CAN LFS Emp'!D20/'CAN LFS Emp'!D$6),"n/a")</f>
        <v>9.8236111633203907E-2</v>
      </c>
      <c r="E20" s="65">
        <f>IFERROR(('CMA Emp Adj'!E20/'CMA Emp Adj'!E$6)/('CAN LFS Emp'!E20/'CAN LFS Emp'!E$6),"n/a")</f>
        <v>9.8052712567350722E-2</v>
      </c>
      <c r="F20" s="65">
        <f>IFERROR(('CMA Emp Adj'!F20/'CMA Emp Adj'!F$6)/('CAN LFS Emp'!F20/'CAN LFS Emp'!F$6),"n/a")</f>
        <v>8.3117075655379458E-2</v>
      </c>
      <c r="G20" s="65">
        <f>IFERROR(('CMA Emp Adj'!G20/'CMA Emp Adj'!G$6)/('CAN LFS Emp'!G20/'CAN LFS Emp'!G$6),"n/a")</f>
        <v>0.10914723383524171</v>
      </c>
      <c r="H20" s="65">
        <f>IFERROR(('CMA Emp Adj'!H20/'CMA Emp Adj'!H$6)/('CAN LFS Emp'!H20/'CAN LFS Emp'!H$6),"n/a")</f>
        <v>0.14590342867774467</v>
      </c>
      <c r="I20" s="65">
        <f>IFERROR(('CMA Emp Adj'!I20/'CMA Emp Adj'!I$6)/('CAN LFS Emp'!I20/'CAN LFS Emp'!I$6),"n/a")</f>
        <v>0.10807478722755343</v>
      </c>
      <c r="J20" s="65">
        <f>IFERROR(('CMA Emp Adj'!J20/'CMA Emp Adj'!J$6)/('CAN LFS Emp'!J20/'CAN LFS Emp'!J$6),"n/a")</f>
        <v>0.13534164962831682</v>
      </c>
      <c r="K20" s="65">
        <f>IFERROR(('CMA Emp Adj'!K20/'CMA Emp Adj'!K$6)/('CAN LFS Emp'!K20/'CAN LFS Emp'!K$6),"n/a")</f>
        <v>0.11316100390099426</v>
      </c>
      <c r="L20" s="65">
        <f>IFERROR(('CMA Emp Adj'!L20/'CMA Emp Adj'!L$6)/('CAN LFS Emp'!L20/'CAN LFS Emp'!L$6),"n/a")</f>
        <v>0.13978709728675431</v>
      </c>
      <c r="M20" s="21">
        <f>IFERROR(('CMA Emp Adj'!M20/'CMA Emp Adj'!M$6)/('CAN LFS Emp'!M20/'CAN LFS Emp'!M$6),"n/a")</f>
        <v>0.1356006807094553</v>
      </c>
      <c r="N20" s="21">
        <f>IFERROR(('CMA Emp Adj'!N20/'CMA Emp Adj'!N$6)/('CAN LFS Emp'!N20/'CAN LFS Emp'!N$6),"n/a")</f>
        <v>0.13168233730123885</v>
      </c>
      <c r="O20" s="21">
        <f>IFERROR(('CMA Emp Adj'!O20/'CMA Emp Adj'!O$6)/('CAN LFS Emp'!O20/'CAN LFS Emp'!O$6),"n/a")</f>
        <v>0.15094705944586051</v>
      </c>
      <c r="P20" s="21">
        <f>IFERROR(('CMA Emp Adj'!P20/'CMA Emp Adj'!P$6)/('CAN LFS Emp'!P20/'CAN LFS Emp'!P$6),"n/a")</f>
        <v>0.13960515475704333</v>
      </c>
      <c r="Q20" s="21">
        <f>IFERROR(('CMA Emp Adj'!Q20/'CMA Emp Adj'!Q$6)/('CAN LFS Emp'!Q20/'CAN LFS Emp'!Q$6),"n/a")</f>
        <v>0.16409130410976724</v>
      </c>
      <c r="R20" s="21">
        <f>IFERROR(('CMA Emp Adj'!R20/'CMA Emp Adj'!R$6)/('CAN LFS Emp'!R20/'CAN LFS Emp'!R$6),"n/a")</f>
        <v>0.12708204109110477</v>
      </c>
      <c r="S20" s="21">
        <f>IFERROR(('CMA Emp Adj'!S20/'CMA Emp Adj'!S$6)/('CAN LFS Emp'!S20/'CAN LFS Emp'!S$6),"n/a")</f>
        <v>0.12637768292993415</v>
      </c>
      <c r="T20" s="21">
        <f>IFERROR(('CMA Emp Adj'!T20/'CMA Emp Adj'!T$6)/('CAN LFS Emp'!T20/'CAN LFS Emp'!T$6),"n/a")</f>
        <v>0.10027446163784758</v>
      </c>
      <c r="U20" s="21">
        <f>IFERROR(('CMA Emp Adj'!U20/'CMA Emp Adj'!U$6)/('CAN LFS Emp'!U20/'CAN LFS Emp'!U$6),"n/a")</f>
        <v>0.14782512683480112</v>
      </c>
      <c r="V20" s="21">
        <f>IFERROR(('CMA Emp Adj'!V20/'CMA Emp Adj'!V$6)/('CAN LFS Emp'!V20/'CAN LFS Emp'!V$6),"n/a")</f>
        <v>0.17893330760288392</v>
      </c>
      <c r="W20" s="21">
        <f>IFERROR(('CMA Emp Adj'!W20/'CMA Emp Adj'!W$6)/('CAN LFS Emp'!W20/'CAN LFS Emp'!W$6),"n/a")</f>
        <v>0.13072619838854407</v>
      </c>
      <c r="X20" s="21">
        <f>IFERROR(('CMA Emp Adj'!X20/'CMA Emp Adj'!X$6)/('CAN LFS Emp'!X20/'CAN LFS Emp'!X$6),"n/a")</f>
        <v>0.11434971411629431</v>
      </c>
      <c r="Y20" s="21">
        <f>IFERROR(('CMA Emp Adj'!Y20/'CMA Emp Adj'!Y$6)/('CAN LFS Emp'!Y20/'CAN LFS Emp'!Y$6),"n/a")</f>
        <v>6.5705115271896333E-2</v>
      </c>
    </row>
    <row r="21" spans="1:25" x14ac:dyDescent="0.25">
      <c r="A21" s="6" t="s">
        <v>15</v>
      </c>
      <c r="B21" s="6"/>
      <c r="C21" s="14">
        <v>113</v>
      </c>
      <c r="D21" s="65">
        <f>IFERROR(('CMA Emp Adj'!D21/'CMA Emp Adj'!D$6)/('CAN LFS Emp'!D21/'CAN LFS Emp'!D$6),"n/a")</f>
        <v>0</v>
      </c>
      <c r="E21" s="65">
        <f>IFERROR(('CMA Emp Adj'!E21/'CMA Emp Adj'!E$6)/('CAN LFS Emp'!E21/'CAN LFS Emp'!E$6),"n/a")</f>
        <v>0</v>
      </c>
      <c r="F21" s="65">
        <f>IFERROR(('CMA Emp Adj'!F21/'CMA Emp Adj'!F$6)/('CAN LFS Emp'!F21/'CAN LFS Emp'!F$6),"n/a")</f>
        <v>0</v>
      </c>
      <c r="G21" s="65">
        <f>IFERROR(('CMA Emp Adj'!G21/'CMA Emp Adj'!G$6)/('CAN LFS Emp'!G21/'CAN LFS Emp'!G$6),"n/a")</f>
        <v>0</v>
      </c>
      <c r="H21" s="65">
        <f>IFERROR(('CMA Emp Adj'!H21/'CMA Emp Adj'!H$6)/('CAN LFS Emp'!H21/'CAN LFS Emp'!H$6),"n/a")</f>
        <v>0</v>
      </c>
      <c r="I21" s="65">
        <f>IFERROR(('CMA Emp Adj'!I21/'CMA Emp Adj'!I$6)/('CAN LFS Emp'!I21/'CAN LFS Emp'!I$6),"n/a")</f>
        <v>0</v>
      </c>
      <c r="J21" s="65">
        <f>IFERROR(('CMA Emp Adj'!J21/'CMA Emp Adj'!J$6)/('CAN LFS Emp'!J21/'CAN LFS Emp'!J$6),"n/a")</f>
        <v>0</v>
      </c>
      <c r="K21" s="65">
        <f>IFERROR(('CMA Emp Adj'!K21/'CMA Emp Adj'!K$6)/('CAN LFS Emp'!K21/'CAN LFS Emp'!K$6),"n/a")</f>
        <v>0</v>
      </c>
      <c r="L21" s="65">
        <f>IFERROR(('CMA Emp Adj'!L21/'CMA Emp Adj'!L$6)/('CAN LFS Emp'!L21/'CAN LFS Emp'!L$6),"n/a")</f>
        <v>0</v>
      </c>
      <c r="M21" s="21">
        <f>IFERROR(('CMA Emp Adj'!M21/'CMA Emp Adj'!M$6)/('CAN LFS Emp'!M21/'CAN LFS Emp'!M$6),"n/a")</f>
        <v>0</v>
      </c>
      <c r="N21" s="21">
        <f>IFERROR(('CMA Emp Adj'!N21/'CMA Emp Adj'!N$6)/('CAN LFS Emp'!N21/'CAN LFS Emp'!N$6),"n/a")</f>
        <v>0</v>
      </c>
      <c r="O21" s="21">
        <f>IFERROR(('CMA Emp Adj'!O21/'CMA Emp Adj'!O$6)/('CAN LFS Emp'!O21/'CAN LFS Emp'!O$6),"n/a")</f>
        <v>0</v>
      </c>
      <c r="P21" s="21">
        <f>IFERROR(('CMA Emp Adj'!P21/'CMA Emp Adj'!P$6)/('CAN LFS Emp'!P21/'CAN LFS Emp'!P$6),"n/a")</f>
        <v>0</v>
      </c>
      <c r="Q21" s="21">
        <f>IFERROR(('CMA Emp Adj'!Q21/'CMA Emp Adj'!Q$6)/('CAN LFS Emp'!Q21/'CAN LFS Emp'!Q$6),"n/a")</f>
        <v>0</v>
      </c>
      <c r="R21" s="21">
        <f>IFERROR(('CMA Emp Adj'!R21/'CMA Emp Adj'!R$6)/('CAN LFS Emp'!R21/'CAN LFS Emp'!R$6),"n/a")</f>
        <v>0</v>
      </c>
      <c r="S21" s="21">
        <f>IFERROR(('CMA Emp Adj'!S21/'CMA Emp Adj'!S$6)/('CAN LFS Emp'!S21/'CAN LFS Emp'!S$6),"n/a")</f>
        <v>0</v>
      </c>
      <c r="T21" s="21">
        <f>IFERROR(('CMA Emp Adj'!T21/'CMA Emp Adj'!T$6)/('CAN LFS Emp'!T21/'CAN LFS Emp'!T$6),"n/a")</f>
        <v>0</v>
      </c>
      <c r="U21" s="21">
        <f>IFERROR(('CMA Emp Adj'!U21/'CMA Emp Adj'!U$6)/('CAN LFS Emp'!U21/'CAN LFS Emp'!U$6),"n/a")</f>
        <v>0</v>
      </c>
      <c r="V21" s="21">
        <f>IFERROR(('CMA Emp Adj'!V21/'CMA Emp Adj'!V$6)/('CAN LFS Emp'!V21/'CAN LFS Emp'!V$6),"n/a")</f>
        <v>0</v>
      </c>
      <c r="W21" s="21">
        <f>IFERROR(('CMA Emp Adj'!W21/'CMA Emp Adj'!W$6)/('CAN LFS Emp'!W21/'CAN LFS Emp'!W$6),"n/a")</f>
        <v>0</v>
      </c>
      <c r="X21" s="21">
        <f>IFERROR(('CMA Emp Adj'!X21/'CMA Emp Adj'!X$6)/('CAN LFS Emp'!X21/'CAN LFS Emp'!X$6),"n/a")</f>
        <v>0</v>
      </c>
      <c r="Y21" s="21">
        <f>IFERROR(('CMA Emp Adj'!Y21/'CMA Emp Adj'!Y$6)/('CAN LFS Emp'!Y21/'CAN LFS Emp'!Y$6),"n/a")</f>
        <v>0</v>
      </c>
    </row>
    <row r="22" spans="1:25" x14ac:dyDescent="0.25">
      <c r="A22" s="6" t="s">
        <v>16</v>
      </c>
      <c r="B22" s="6"/>
      <c r="C22" s="14">
        <v>114</v>
      </c>
      <c r="D22" s="65">
        <f>IFERROR(('CMA Emp Adj'!D22/'CMA Emp Adj'!D$6)/('CAN LFS Emp'!D22/'CAN LFS Emp'!D$6),"n/a")</f>
        <v>0</v>
      </c>
      <c r="E22" s="65">
        <f>IFERROR(('CMA Emp Adj'!E22/'CMA Emp Adj'!E$6)/('CAN LFS Emp'!E22/'CAN LFS Emp'!E$6),"n/a")</f>
        <v>0</v>
      </c>
      <c r="F22" s="65">
        <f>IFERROR(('CMA Emp Adj'!F22/'CMA Emp Adj'!F$6)/('CAN LFS Emp'!F22/'CAN LFS Emp'!F$6),"n/a")</f>
        <v>0</v>
      </c>
      <c r="G22" s="65">
        <f>IFERROR(('CMA Emp Adj'!G22/'CMA Emp Adj'!G$6)/('CAN LFS Emp'!G22/'CAN LFS Emp'!G$6),"n/a")</f>
        <v>0</v>
      </c>
      <c r="H22" s="65">
        <f>IFERROR(('CMA Emp Adj'!H22/'CMA Emp Adj'!H$6)/('CAN LFS Emp'!H22/'CAN LFS Emp'!H$6),"n/a")</f>
        <v>0</v>
      </c>
      <c r="I22" s="65">
        <f>IFERROR(('CMA Emp Adj'!I22/'CMA Emp Adj'!I$6)/('CAN LFS Emp'!I22/'CAN LFS Emp'!I$6),"n/a")</f>
        <v>0</v>
      </c>
      <c r="J22" s="65">
        <f>IFERROR(('CMA Emp Adj'!J22/'CMA Emp Adj'!J$6)/('CAN LFS Emp'!J22/'CAN LFS Emp'!J$6),"n/a")</f>
        <v>0</v>
      </c>
      <c r="K22" s="65">
        <f>IFERROR(('CMA Emp Adj'!K22/'CMA Emp Adj'!K$6)/('CAN LFS Emp'!K22/'CAN LFS Emp'!K$6),"n/a")</f>
        <v>0</v>
      </c>
      <c r="L22" s="65">
        <f>IFERROR(('CMA Emp Adj'!L22/'CMA Emp Adj'!L$6)/('CAN LFS Emp'!L22/'CAN LFS Emp'!L$6),"n/a")</f>
        <v>0</v>
      </c>
      <c r="M22" s="21">
        <f>IFERROR(('CMA Emp Adj'!M22/'CMA Emp Adj'!M$6)/('CAN LFS Emp'!M22/'CAN LFS Emp'!M$6),"n/a")</f>
        <v>0</v>
      </c>
      <c r="N22" s="21">
        <f>IFERROR(('CMA Emp Adj'!N22/'CMA Emp Adj'!N$6)/('CAN LFS Emp'!N22/'CAN LFS Emp'!N$6),"n/a")</f>
        <v>0</v>
      </c>
      <c r="O22" s="21">
        <f>IFERROR(('CMA Emp Adj'!O22/'CMA Emp Adj'!O$6)/('CAN LFS Emp'!O22/'CAN LFS Emp'!O$6),"n/a")</f>
        <v>0</v>
      </c>
      <c r="P22" s="21">
        <f>IFERROR(('CMA Emp Adj'!P22/'CMA Emp Adj'!P$6)/('CAN LFS Emp'!P22/'CAN LFS Emp'!P$6),"n/a")</f>
        <v>0</v>
      </c>
      <c r="Q22" s="21">
        <f>IFERROR(('CMA Emp Adj'!Q22/'CMA Emp Adj'!Q$6)/('CAN LFS Emp'!Q22/'CAN LFS Emp'!Q$6),"n/a")</f>
        <v>0</v>
      </c>
      <c r="R22" s="21">
        <f>IFERROR(('CMA Emp Adj'!R22/'CMA Emp Adj'!R$6)/('CAN LFS Emp'!R22/'CAN LFS Emp'!R$6),"n/a")</f>
        <v>0</v>
      </c>
      <c r="S22" s="21">
        <f>IFERROR(('CMA Emp Adj'!S22/'CMA Emp Adj'!S$6)/('CAN LFS Emp'!S22/'CAN LFS Emp'!S$6),"n/a")</f>
        <v>0</v>
      </c>
      <c r="T22" s="21">
        <f>IFERROR(('CMA Emp Adj'!T22/'CMA Emp Adj'!T$6)/('CAN LFS Emp'!T22/'CAN LFS Emp'!T$6),"n/a")</f>
        <v>0</v>
      </c>
      <c r="U22" s="21">
        <f>IFERROR(('CMA Emp Adj'!U22/'CMA Emp Adj'!U$6)/('CAN LFS Emp'!U22/'CAN LFS Emp'!U$6),"n/a")</f>
        <v>0</v>
      </c>
      <c r="V22" s="21">
        <f>IFERROR(('CMA Emp Adj'!V22/'CMA Emp Adj'!V$6)/('CAN LFS Emp'!V22/'CAN LFS Emp'!V$6),"n/a")</f>
        <v>0</v>
      </c>
      <c r="W22" s="21">
        <f>IFERROR(('CMA Emp Adj'!W22/'CMA Emp Adj'!W$6)/('CAN LFS Emp'!W22/'CAN LFS Emp'!W$6),"n/a")</f>
        <v>0</v>
      </c>
      <c r="X22" s="21">
        <f>IFERROR(('CMA Emp Adj'!X22/'CMA Emp Adj'!X$6)/('CAN LFS Emp'!X22/'CAN LFS Emp'!X$6),"n/a")</f>
        <v>0</v>
      </c>
      <c r="Y22" s="21">
        <f>IFERROR(('CMA Emp Adj'!Y22/'CMA Emp Adj'!Y$6)/('CAN LFS Emp'!Y22/'CAN LFS Emp'!Y$6),"n/a")</f>
        <v>0</v>
      </c>
    </row>
    <row r="23" spans="1:25" x14ac:dyDescent="0.25">
      <c r="A23" s="6" t="s">
        <v>17</v>
      </c>
      <c r="B23" s="6"/>
      <c r="C23" s="14">
        <v>115</v>
      </c>
      <c r="D23" s="65">
        <f>IFERROR(('CMA Emp Adj'!D23/'CMA Emp Adj'!D$6)/('CAN LFS Emp'!D23/'CAN LFS Emp'!D$6),"n/a")</f>
        <v>0</v>
      </c>
      <c r="E23" s="65">
        <f>IFERROR(('CMA Emp Adj'!E23/'CMA Emp Adj'!E$6)/('CAN LFS Emp'!E23/'CAN LFS Emp'!E$6),"n/a")</f>
        <v>0.3423367440503936</v>
      </c>
      <c r="F23" s="65">
        <f>IFERROR(('CMA Emp Adj'!F23/'CMA Emp Adj'!F$6)/('CAN LFS Emp'!F23/'CAN LFS Emp'!F$6),"n/a")</f>
        <v>0</v>
      </c>
      <c r="G23" s="65">
        <f>IFERROR(('CMA Emp Adj'!G23/'CMA Emp Adj'!G$6)/('CAN LFS Emp'!G23/'CAN LFS Emp'!G$6),"n/a")</f>
        <v>0.28500030752039146</v>
      </c>
      <c r="H23" s="65">
        <f>IFERROR(('CMA Emp Adj'!H23/'CMA Emp Adj'!H$6)/('CAN LFS Emp'!H23/'CAN LFS Emp'!H$6),"n/a")</f>
        <v>0</v>
      </c>
      <c r="I23" s="65">
        <f>IFERROR(('CMA Emp Adj'!I23/'CMA Emp Adj'!I$6)/('CAN LFS Emp'!I23/'CAN LFS Emp'!I$6),"n/a")</f>
        <v>0</v>
      </c>
      <c r="J23" s="65">
        <f>IFERROR(('CMA Emp Adj'!J23/'CMA Emp Adj'!J$6)/('CAN LFS Emp'!J23/'CAN LFS Emp'!J$6),"n/a")</f>
        <v>0</v>
      </c>
      <c r="K23" s="65">
        <f>IFERROR(('CMA Emp Adj'!K23/'CMA Emp Adj'!K$6)/('CAN LFS Emp'!K23/'CAN LFS Emp'!K$6),"n/a")</f>
        <v>0</v>
      </c>
      <c r="L23" s="65">
        <f>IFERROR(('CMA Emp Adj'!L23/'CMA Emp Adj'!L$6)/('CAN LFS Emp'!L23/'CAN LFS Emp'!L$6),"n/a")</f>
        <v>0</v>
      </c>
      <c r="M23" s="21">
        <f>IFERROR(('CMA Emp Adj'!M23/'CMA Emp Adj'!M$6)/('CAN LFS Emp'!M23/'CAN LFS Emp'!M$6),"n/a")</f>
        <v>0</v>
      </c>
      <c r="N23" s="21">
        <f>IFERROR(('CMA Emp Adj'!N23/'CMA Emp Adj'!N$6)/('CAN LFS Emp'!N23/'CAN LFS Emp'!N$6),"n/a")</f>
        <v>0</v>
      </c>
      <c r="O23" s="21">
        <f>IFERROR(('CMA Emp Adj'!O23/'CMA Emp Adj'!O$6)/('CAN LFS Emp'!O23/'CAN LFS Emp'!O$6),"n/a")</f>
        <v>0</v>
      </c>
      <c r="P23" s="21">
        <f>IFERROR(('CMA Emp Adj'!P23/'CMA Emp Adj'!P$6)/('CAN LFS Emp'!P23/'CAN LFS Emp'!P$6),"n/a")</f>
        <v>0</v>
      </c>
      <c r="Q23" s="21">
        <f>IFERROR(('CMA Emp Adj'!Q23/'CMA Emp Adj'!Q$6)/('CAN LFS Emp'!Q23/'CAN LFS Emp'!Q$6),"n/a")</f>
        <v>0</v>
      </c>
      <c r="R23" s="21">
        <f>IFERROR(('CMA Emp Adj'!R23/'CMA Emp Adj'!R$6)/('CAN LFS Emp'!R23/'CAN LFS Emp'!R$6),"n/a")</f>
        <v>0</v>
      </c>
      <c r="S23" s="21">
        <f>IFERROR(('CMA Emp Adj'!S23/'CMA Emp Adj'!S$6)/('CAN LFS Emp'!S23/'CAN LFS Emp'!S$6),"n/a")</f>
        <v>0</v>
      </c>
      <c r="T23" s="21">
        <f>IFERROR(('CMA Emp Adj'!T23/'CMA Emp Adj'!T$6)/('CAN LFS Emp'!T23/'CAN LFS Emp'!T$6),"n/a")</f>
        <v>0</v>
      </c>
      <c r="U23" s="21">
        <f>IFERROR(('CMA Emp Adj'!U23/'CMA Emp Adj'!U$6)/('CAN LFS Emp'!U23/'CAN LFS Emp'!U$6),"n/a")</f>
        <v>0</v>
      </c>
      <c r="V23" s="21">
        <f>IFERROR(('CMA Emp Adj'!V23/'CMA Emp Adj'!V$6)/('CAN LFS Emp'!V23/'CAN LFS Emp'!V$6),"n/a")</f>
        <v>0</v>
      </c>
      <c r="W23" s="21">
        <f>IFERROR(('CMA Emp Adj'!W23/'CMA Emp Adj'!W$6)/('CAN LFS Emp'!W23/'CAN LFS Emp'!W$6),"n/a")</f>
        <v>0.31022687175026881</v>
      </c>
      <c r="X23" s="21">
        <f>IFERROR(('CMA Emp Adj'!X23/'CMA Emp Adj'!X$6)/('CAN LFS Emp'!X23/'CAN LFS Emp'!X$6),"n/a")</f>
        <v>0</v>
      </c>
      <c r="Y23" s="21">
        <f>IFERROR(('CMA Emp Adj'!Y23/'CMA Emp Adj'!Y$6)/('CAN LFS Emp'!Y23/'CAN LFS Emp'!Y$6),"n/a")</f>
        <v>0</v>
      </c>
    </row>
    <row r="24" spans="1:25" x14ac:dyDescent="0.25">
      <c r="A24" s="5" t="s">
        <v>18</v>
      </c>
      <c r="B24" s="5"/>
      <c r="C24" s="13">
        <v>21</v>
      </c>
      <c r="D24" s="64">
        <f>IFERROR(('CMA Emp Adj'!D24/'CMA Emp Adj'!D$6)/('CAN LFS Emp'!D24/'CAN LFS Emp'!D$6),"n/a")</f>
        <v>9.559931788333037E-2</v>
      </c>
      <c r="E24" s="64">
        <f>IFERROR(('CMA Emp Adj'!E24/'CMA Emp Adj'!E$6)/('CAN LFS Emp'!E24/'CAN LFS Emp'!E$6),"n/a")</f>
        <v>0.13045661070373943</v>
      </c>
      <c r="F24" s="64">
        <f>IFERROR(('CMA Emp Adj'!F24/'CMA Emp Adj'!F$6)/('CAN LFS Emp'!F24/'CAN LFS Emp'!F$6),"n/a")</f>
        <v>0.1069682774260398</v>
      </c>
      <c r="G24" s="64">
        <f>IFERROR(('CMA Emp Adj'!G24/'CMA Emp Adj'!G$6)/('CAN LFS Emp'!G24/'CAN LFS Emp'!G$6),"n/a")</f>
        <v>8.495046611123E-2</v>
      </c>
      <c r="H24" s="64">
        <f>IFERROR(('CMA Emp Adj'!H24/'CMA Emp Adj'!H$6)/('CAN LFS Emp'!H24/'CAN LFS Emp'!H$6),"n/a")</f>
        <v>0.1222038796388443</v>
      </c>
      <c r="I24" s="64">
        <f>IFERROR(('CMA Emp Adj'!I24/'CMA Emp Adj'!I$6)/('CAN LFS Emp'!I24/'CAN LFS Emp'!I$6),"n/a")</f>
        <v>0.11724871809186165</v>
      </c>
      <c r="J24" s="64">
        <f>IFERROR(('CMA Emp Adj'!J24/'CMA Emp Adj'!J$6)/('CAN LFS Emp'!J24/'CAN LFS Emp'!J$6),"n/a")</f>
        <v>7.3770652783968063E-2</v>
      </c>
      <c r="K24" s="64">
        <f>IFERROR(('CMA Emp Adj'!K24/'CMA Emp Adj'!K$6)/('CAN LFS Emp'!K24/'CAN LFS Emp'!K$6),"n/a")</f>
        <v>6.1217856625309833E-2</v>
      </c>
      <c r="L24" s="64">
        <f>IFERROR(('CMA Emp Adj'!L24/'CMA Emp Adj'!L$6)/('CAN LFS Emp'!L24/'CAN LFS Emp'!L$6),"n/a")</f>
        <v>8.1514698908373609E-2</v>
      </c>
      <c r="M24" s="20">
        <f>IFERROR(('CMA Emp Adj'!M24/'CMA Emp Adj'!M$6)/('CAN LFS Emp'!M24/'CAN LFS Emp'!M$6),"n/a")</f>
        <v>7.8606572225951743E-2</v>
      </c>
      <c r="N24" s="20">
        <f>IFERROR(('CMA Emp Adj'!N24/'CMA Emp Adj'!N$6)/('CAN LFS Emp'!N24/'CAN LFS Emp'!N$6),"n/a")</f>
        <v>7.1971420387912002E-2</v>
      </c>
      <c r="O24" s="20">
        <f>IFERROR(('CMA Emp Adj'!O24/'CMA Emp Adj'!O$6)/('CAN LFS Emp'!O24/'CAN LFS Emp'!O$6),"n/a")</f>
        <v>7.1991975537152031E-2</v>
      </c>
      <c r="P24" s="20">
        <f>IFERROR(('CMA Emp Adj'!P24/'CMA Emp Adj'!P$6)/('CAN LFS Emp'!P24/'CAN LFS Emp'!P$6),"n/a")</f>
        <v>6.434445851383247E-2</v>
      </c>
      <c r="Q24" s="20">
        <f>IFERROR(('CMA Emp Adj'!Q24/'CMA Emp Adj'!Q$6)/('CAN LFS Emp'!Q24/'CAN LFS Emp'!Q$6),"n/a")</f>
        <v>0.12503355272921823</v>
      </c>
      <c r="R24" s="20">
        <f>IFERROR(('CMA Emp Adj'!R24/'CMA Emp Adj'!R$6)/('CAN LFS Emp'!R24/'CAN LFS Emp'!R$6),"n/a")</f>
        <v>9.7327161478823962E-2</v>
      </c>
      <c r="S24" s="20">
        <f>IFERROR(('CMA Emp Adj'!S24/'CMA Emp Adj'!S$6)/('CAN LFS Emp'!S24/'CAN LFS Emp'!S$6),"n/a")</f>
        <v>6.2606250626566065E-2</v>
      </c>
      <c r="T24" s="20">
        <f>IFERROR(('CMA Emp Adj'!T24/'CMA Emp Adj'!T$6)/('CAN LFS Emp'!T24/'CAN LFS Emp'!T$6),"n/a")</f>
        <v>0.10993704543424039</v>
      </c>
      <c r="U24" s="20">
        <f>IFERROR(('CMA Emp Adj'!U24/'CMA Emp Adj'!U$6)/('CAN LFS Emp'!U24/'CAN LFS Emp'!U$6),"n/a")</f>
        <v>9.0143092461195562E-2</v>
      </c>
      <c r="V24" s="20">
        <f>IFERROR(('CMA Emp Adj'!V24/'CMA Emp Adj'!V$6)/('CAN LFS Emp'!V24/'CAN LFS Emp'!V$6),"n/a")</f>
        <v>0.11221584528845471</v>
      </c>
      <c r="W24" s="20">
        <f>IFERROR(('CMA Emp Adj'!W24/'CMA Emp Adj'!W$6)/('CAN LFS Emp'!W24/'CAN LFS Emp'!W$6),"n/a")</f>
        <v>9.9433650811445964E-2</v>
      </c>
      <c r="X24" s="20">
        <f>IFERROR(('CMA Emp Adj'!X24/'CMA Emp Adj'!X$6)/('CAN LFS Emp'!X24/'CAN LFS Emp'!X$6),"n/a")</f>
        <v>8.6552949501752463E-2</v>
      </c>
      <c r="Y24" s="20">
        <f>IFERROR(('CMA Emp Adj'!Y24/'CMA Emp Adj'!Y$6)/('CAN LFS Emp'!Y24/'CAN LFS Emp'!Y$6),"n/a")</f>
        <v>9.3287415920719652E-2</v>
      </c>
    </row>
    <row r="25" spans="1:25" x14ac:dyDescent="0.25">
      <c r="A25" s="5" t="s">
        <v>19</v>
      </c>
      <c r="B25" s="5"/>
      <c r="C25" s="13">
        <v>22</v>
      </c>
      <c r="D25" s="64">
        <f>IFERROR(('CMA Emp Adj'!D25/'CMA Emp Adj'!D$6)/('CAN LFS Emp'!D25/'CAN LFS Emp'!D$6),"n/a")</f>
        <v>0.83668072130185933</v>
      </c>
      <c r="E25" s="64">
        <f>IFERROR(('CMA Emp Adj'!E25/'CMA Emp Adj'!E$6)/('CAN LFS Emp'!E25/'CAN LFS Emp'!E$6),"n/a")</f>
        <v>0.80925804526433043</v>
      </c>
      <c r="F25" s="64">
        <f>IFERROR(('CMA Emp Adj'!F25/'CMA Emp Adj'!F$6)/('CAN LFS Emp'!F25/'CAN LFS Emp'!F$6),"n/a")</f>
        <v>0.89133162402216282</v>
      </c>
      <c r="G25" s="64">
        <f>IFERROR(('CMA Emp Adj'!G25/'CMA Emp Adj'!G$6)/('CAN LFS Emp'!G25/'CAN LFS Emp'!G$6),"n/a")</f>
        <v>0.88275267315795103</v>
      </c>
      <c r="H25" s="64">
        <f>IFERROR(('CMA Emp Adj'!H25/'CMA Emp Adj'!H$6)/('CAN LFS Emp'!H25/'CAN LFS Emp'!H$6),"n/a")</f>
        <v>0.73245091669641849</v>
      </c>
      <c r="I25" s="64">
        <f>IFERROR(('CMA Emp Adj'!I25/'CMA Emp Adj'!I$6)/('CAN LFS Emp'!I25/'CAN LFS Emp'!I$6),"n/a")</f>
        <v>0.8134794290065116</v>
      </c>
      <c r="J25" s="64">
        <f>IFERROR(('CMA Emp Adj'!J25/'CMA Emp Adj'!J$6)/('CAN LFS Emp'!J25/'CAN LFS Emp'!J$6),"n/a")</f>
        <v>0.69224471327901382</v>
      </c>
      <c r="K25" s="64">
        <f>IFERROR(('CMA Emp Adj'!K25/'CMA Emp Adj'!K$6)/('CAN LFS Emp'!K25/'CAN LFS Emp'!K$6),"n/a")</f>
        <v>0.82634302578020358</v>
      </c>
      <c r="L25" s="64">
        <f>IFERROR(('CMA Emp Adj'!L25/'CMA Emp Adj'!L$6)/('CAN LFS Emp'!L25/'CAN LFS Emp'!L$6),"n/a")</f>
        <v>0.86818075922266091</v>
      </c>
      <c r="M25" s="20">
        <f>IFERROR(('CMA Emp Adj'!M25/'CMA Emp Adj'!M$6)/('CAN LFS Emp'!M25/'CAN LFS Emp'!M$6),"n/a")</f>
        <v>0.70044684912301336</v>
      </c>
      <c r="N25" s="20">
        <f>IFERROR(('CMA Emp Adj'!N25/'CMA Emp Adj'!N$6)/('CAN LFS Emp'!N25/'CAN LFS Emp'!N$6),"n/a")</f>
        <v>0.79342255548264806</v>
      </c>
      <c r="O25" s="20">
        <f>IFERROR(('CMA Emp Adj'!O25/'CMA Emp Adj'!O$6)/('CAN LFS Emp'!O25/'CAN LFS Emp'!O$6),"n/a")</f>
        <v>0.95932332955841071</v>
      </c>
      <c r="P25" s="20">
        <f>IFERROR(('CMA Emp Adj'!P25/'CMA Emp Adj'!P$6)/('CAN LFS Emp'!P25/'CAN LFS Emp'!P$6),"n/a")</f>
        <v>0.79586753176098568</v>
      </c>
      <c r="Q25" s="20">
        <f>IFERROR(('CMA Emp Adj'!Q25/'CMA Emp Adj'!Q$6)/('CAN LFS Emp'!Q25/'CAN LFS Emp'!Q$6),"n/a")</f>
        <v>0.65622263851667784</v>
      </c>
      <c r="R25" s="20">
        <f>IFERROR(('CMA Emp Adj'!R25/'CMA Emp Adj'!R$6)/('CAN LFS Emp'!R25/'CAN LFS Emp'!R$6),"n/a")</f>
        <v>0.78793553318938081</v>
      </c>
      <c r="S25" s="20">
        <f>IFERROR(('CMA Emp Adj'!S25/'CMA Emp Adj'!S$6)/('CAN LFS Emp'!S25/'CAN LFS Emp'!S$6),"n/a")</f>
        <v>0.76284698077939628</v>
      </c>
      <c r="T25" s="20">
        <f>IFERROR(('CMA Emp Adj'!T25/'CMA Emp Adj'!T$6)/('CAN LFS Emp'!T25/'CAN LFS Emp'!T$6),"n/a")</f>
        <v>0.84300171954572245</v>
      </c>
      <c r="U25" s="20">
        <f>IFERROR(('CMA Emp Adj'!U25/'CMA Emp Adj'!U$6)/('CAN LFS Emp'!U25/'CAN LFS Emp'!U$6),"n/a")</f>
        <v>0.69326083726908372</v>
      </c>
      <c r="V25" s="20">
        <f>IFERROR(('CMA Emp Adj'!V25/'CMA Emp Adj'!V$6)/('CAN LFS Emp'!V25/'CAN LFS Emp'!V$6),"n/a")</f>
        <v>0.81211433523293386</v>
      </c>
      <c r="W25" s="20">
        <f>IFERROR(('CMA Emp Adj'!W25/'CMA Emp Adj'!W$6)/('CAN LFS Emp'!W25/'CAN LFS Emp'!W$6),"n/a")</f>
        <v>0.85485667399595866</v>
      </c>
      <c r="X25" s="20">
        <f>IFERROR(('CMA Emp Adj'!X25/'CMA Emp Adj'!X$6)/('CAN LFS Emp'!X25/'CAN LFS Emp'!X$6),"n/a")</f>
        <v>0.65631770705540204</v>
      </c>
      <c r="Y25" s="20">
        <f>IFERROR(('CMA Emp Adj'!Y25/'CMA Emp Adj'!Y$6)/('CAN LFS Emp'!Y25/'CAN LFS Emp'!Y$6),"n/a")</f>
        <v>0.74113566172214485</v>
      </c>
    </row>
    <row r="26" spans="1:25" x14ac:dyDescent="0.25">
      <c r="A26" s="7" t="s">
        <v>20</v>
      </c>
      <c r="B26" s="7"/>
      <c r="C26" s="14">
        <v>2211</v>
      </c>
      <c r="D26" s="65">
        <f>IFERROR(('CMA Emp Adj'!D26/'CMA Emp Adj'!D$6)/('CAN LFS Emp'!D26/'CAN LFS Emp'!D$6),"n/a")</f>
        <v>0.81602101579272912</v>
      </c>
      <c r="E26" s="65">
        <f>IFERROR(('CMA Emp Adj'!E26/'CMA Emp Adj'!E$6)/('CAN LFS Emp'!E26/'CAN LFS Emp'!E$6),"n/a")</f>
        <v>0.75525701313954552</v>
      </c>
      <c r="F26" s="65">
        <f>IFERROR(('CMA Emp Adj'!F26/'CMA Emp Adj'!F$6)/('CAN LFS Emp'!F26/'CAN LFS Emp'!F$6),"n/a")</f>
        <v>0.73757143038311779</v>
      </c>
      <c r="G26" s="65">
        <f>IFERROR(('CMA Emp Adj'!G26/'CMA Emp Adj'!G$6)/('CAN LFS Emp'!G26/'CAN LFS Emp'!G$6),"n/a")</f>
        <v>0.82047840993309462</v>
      </c>
      <c r="H26" s="65">
        <f>IFERROR(('CMA Emp Adj'!H26/'CMA Emp Adj'!H$6)/('CAN LFS Emp'!H26/'CAN LFS Emp'!H$6),"n/a")</f>
        <v>0.67486930169090165</v>
      </c>
      <c r="I26" s="65">
        <f>IFERROR(('CMA Emp Adj'!I26/'CMA Emp Adj'!I$6)/('CAN LFS Emp'!I26/'CAN LFS Emp'!I$6),"n/a")</f>
        <v>0.82396939989530171</v>
      </c>
      <c r="J26" s="65">
        <f>IFERROR(('CMA Emp Adj'!J26/'CMA Emp Adj'!J$6)/('CAN LFS Emp'!J26/'CAN LFS Emp'!J$6),"n/a")</f>
        <v>0.72334711110774574</v>
      </c>
      <c r="K26" s="65">
        <f>IFERROR(('CMA Emp Adj'!K26/'CMA Emp Adj'!K$6)/('CAN LFS Emp'!K26/'CAN LFS Emp'!K$6),"n/a")</f>
        <v>0.74812694900547871</v>
      </c>
      <c r="L26" s="65">
        <f>IFERROR(('CMA Emp Adj'!L26/'CMA Emp Adj'!L$6)/('CAN LFS Emp'!L26/'CAN LFS Emp'!L$6),"n/a")</f>
        <v>0.89869445158093164</v>
      </c>
      <c r="M26" s="21">
        <f>IFERROR(('CMA Emp Adj'!M26/'CMA Emp Adj'!M$6)/('CAN LFS Emp'!M26/'CAN LFS Emp'!M$6),"n/a")</f>
        <v>0.69809301159651527</v>
      </c>
      <c r="N26" s="21">
        <f>IFERROR(('CMA Emp Adj'!N26/'CMA Emp Adj'!N$6)/('CAN LFS Emp'!N26/'CAN LFS Emp'!N$6),"n/a")</f>
        <v>0.66984562444056039</v>
      </c>
      <c r="O26" s="21">
        <f>IFERROR(('CMA Emp Adj'!O26/'CMA Emp Adj'!O$6)/('CAN LFS Emp'!O26/'CAN LFS Emp'!O$6),"n/a")</f>
        <v>0.76528763575749159</v>
      </c>
      <c r="P26" s="21">
        <f>IFERROR(('CMA Emp Adj'!P26/'CMA Emp Adj'!P$6)/('CAN LFS Emp'!P26/'CAN LFS Emp'!P$6),"n/a")</f>
        <v>0.64733329359650993</v>
      </c>
      <c r="Q26" s="21">
        <f>IFERROR(('CMA Emp Adj'!Q26/'CMA Emp Adj'!Q$6)/('CAN LFS Emp'!Q26/'CAN LFS Emp'!Q$6),"n/a")</f>
        <v>0.62372355790968859</v>
      </c>
      <c r="R26" s="21">
        <f>IFERROR(('CMA Emp Adj'!R26/'CMA Emp Adj'!R$6)/('CAN LFS Emp'!R26/'CAN LFS Emp'!R$6),"n/a")</f>
        <v>0.85604789745309329</v>
      </c>
      <c r="S26" s="21">
        <f>IFERROR(('CMA Emp Adj'!S26/'CMA Emp Adj'!S$6)/('CAN LFS Emp'!S26/'CAN LFS Emp'!S$6),"n/a")</f>
        <v>0.82643260426630527</v>
      </c>
      <c r="T26" s="21">
        <f>IFERROR(('CMA Emp Adj'!T26/'CMA Emp Adj'!T$6)/('CAN LFS Emp'!T26/'CAN LFS Emp'!T$6),"n/a")</f>
        <v>0.86898913454498927</v>
      </c>
      <c r="U26" s="21">
        <f>IFERROR(('CMA Emp Adj'!U26/'CMA Emp Adj'!U$6)/('CAN LFS Emp'!U26/'CAN LFS Emp'!U$6),"n/a")</f>
        <v>0.69967443142046404</v>
      </c>
      <c r="V26" s="21">
        <f>IFERROR(('CMA Emp Adj'!V26/'CMA Emp Adj'!V$6)/('CAN LFS Emp'!V26/'CAN LFS Emp'!V$6),"n/a")</f>
        <v>0.79988972533124159</v>
      </c>
      <c r="W26" s="21">
        <f>IFERROR(('CMA Emp Adj'!W26/'CMA Emp Adj'!W$6)/('CAN LFS Emp'!W26/'CAN LFS Emp'!W$6),"n/a")</f>
        <v>0.64227453364022358</v>
      </c>
      <c r="X26" s="21">
        <f>IFERROR(('CMA Emp Adj'!X26/'CMA Emp Adj'!X$6)/('CAN LFS Emp'!X26/'CAN LFS Emp'!X$6),"n/a")</f>
        <v>0.73726682089957962</v>
      </c>
      <c r="Y26" s="21">
        <f>IFERROR(('CMA Emp Adj'!Y26/'CMA Emp Adj'!Y$6)/('CAN LFS Emp'!Y26/'CAN LFS Emp'!Y$6),"n/a")</f>
        <v>0.74642776832667235</v>
      </c>
    </row>
    <row r="27" spans="1:25" x14ac:dyDescent="0.25">
      <c r="A27" s="7" t="s">
        <v>21</v>
      </c>
      <c r="B27" s="7"/>
      <c r="C27" s="14">
        <v>2213</v>
      </c>
      <c r="D27" s="65">
        <f>IFERROR(('CMA Emp Adj'!D27/'CMA Emp Adj'!D$6)/('CAN LFS Emp'!D27/'CAN LFS Emp'!D$6),"n/a")</f>
        <v>0</v>
      </c>
      <c r="E27" s="65">
        <f>IFERROR(('CMA Emp Adj'!E27/'CMA Emp Adj'!E$6)/('CAN LFS Emp'!E27/'CAN LFS Emp'!E$6),"n/a")</f>
        <v>0</v>
      </c>
      <c r="F27" s="65">
        <f>IFERROR(('CMA Emp Adj'!F27/'CMA Emp Adj'!F$6)/('CAN LFS Emp'!F27/'CAN LFS Emp'!F$6),"n/a")</f>
        <v>0</v>
      </c>
      <c r="G27" s="65">
        <f>IFERROR(('CMA Emp Adj'!G27/'CMA Emp Adj'!G$6)/('CAN LFS Emp'!G27/'CAN LFS Emp'!G$6),"n/a")</f>
        <v>0</v>
      </c>
      <c r="H27" s="65">
        <f>IFERROR(('CMA Emp Adj'!H27/'CMA Emp Adj'!H$6)/('CAN LFS Emp'!H27/'CAN LFS Emp'!H$6),"n/a")</f>
        <v>0</v>
      </c>
      <c r="I27" s="65">
        <f>IFERROR(('CMA Emp Adj'!I27/'CMA Emp Adj'!I$6)/('CAN LFS Emp'!I27/'CAN LFS Emp'!I$6),"n/a")</f>
        <v>0</v>
      </c>
      <c r="J27" s="65">
        <f>IFERROR(('CMA Emp Adj'!J27/'CMA Emp Adj'!J$6)/('CAN LFS Emp'!J27/'CAN LFS Emp'!J$6),"n/a")</f>
        <v>0</v>
      </c>
      <c r="K27" s="65">
        <f>IFERROR(('CMA Emp Adj'!K27/'CMA Emp Adj'!K$6)/('CAN LFS Emp'!K27/'CAN LFS Emp'!K$6),"n/a")</f>
        <v>0</v>
      </c>
      <c r="L27" s="65">
        <f>IFERROR(('CMA Emp Adj'!L27/'CMA Emp Adj'!L$6)/('CAN LFS Emp'!L27/'CAN LFS Emp'!L$6),"n/a")</f>
        <v>0</v>
      </c>
      <c r="M27" s="21">
        <f>IFERROR(('CMA Emp Adj'!M27/'CMA Emp Adj'!M$6)/('CAN LFS Emp'!M27/'CAN LFS Emp'!M$6),"n/a")</f>
        <v>0</v>
      </c>
      <c r="N27" s="21">
        <f>IFERROR(('CMA Emp Adj'!N27/'CMA Emp Adj'!N$6)/('CAN LFS Emp'!N27/'CAN LFS Emp'!N$6),"n/a")</f>
        <v>1.0460279452020118</v>
      </c>
      <c r="O27" s="21">
        <f>IFERROR(('CMA Emp Adj'!O27/'CMA Emp Adj'!O$6)/('CAN LFS Emp'!O27/'CAN LFS Emp'!O$6),"n/a")</f>
        <v>0.95936042051349246</v>
      </c>
      <c r="P27" s="21">
        <f>IFERROR(('CMA Emp Adj'!P27/'CMA Emp Adj'!P$6)/('CAN LFS Emp'!P27/'CAN LFS Emp'!P$6),"n/a")</f>
        <v>1.1120369764871023</v>
      </c>
      <c r="Q27" s="21">
        <f>IFERROR(('CMA Emp Adj'!Q27/'CMA Emp Adj'!Q$6)/('CAN LFS Emp'!Q27/'CAN LFS Emp'!Q$6),"n/a")</f>
        <v>0.87825260237517933</v>
      </c>
      <c r="R27" s="21">
        <f>IFERROR(('CMA Emp Adj'!R27/'CMA Emp Adj'!R$6)/('CAN LFS Emp'!R27/'CAN LFS Emp'!R$6),"n/a")</f>
        <v>0.81698233189345693</v>
      </c>
      <c r="S27" s="21">
        <f>IFERROR(('CMA Emp Adj'!S27/'CMA Emp Adj'!S$6)/('CAN LFS Emp'!S27/'CAN LFS Emp'!S$6),"n/a")</f>
        <v>0</v>
      </c>
      <c r="T27" s="21">
        <f>IFERROR(('CMA Emp Adj'!T27/'CMA Emp Adj'!T$6)/('CAN LFS Emp'!T27/'CAN LFS Emp'!T$6),"n/a")</f>
        <v>0</v>
      </c>
      <c r="U27" s="21">
        <f>IFERROR(('CMA Emp Adj'!U27/'CMA Emp Adj'!U$6)/('CAN LFS Emp'!U27/'CAN LFS Emp'!U$6),"n/a")</f>
        <v>0.60261357267324267</v>
      </c>
      <c r="V27" s="21">
        <f>IFERROR(('CMA Emp Adj'!V27/'CMA Emp Adj'!V$6)/('CAN LFS Emp'!V27/'CAN LFS Emp'!V$6),"n/a")</f>
        <v>0.57423906956461646</v>
      </c>
      <c r="W27" s="21">
        <f>IFERROR(('CMA Emp Adj'!W27/'CMA Emp Adj'!W$6)/('CAN LFS Emp'!W27/'CAN LFS Emp'!W$6),"n/a")</f>
        <v>1.1968453869765241</v>
      </c>
      <c r="X27" s="21">
        <f>IFERROR(('CMA Emp Adj'!X27/'CMA Emp Adj'!X$6)/('CAN LFS Emp'!X27/'CAN LFS Emp'!X$6),"n/a")</f>
        <v>0</v>
      </c>
      <c r="Y27" s="21">
        <f>IFERROR(('CMA Emp Adj'!Y27/'CMA Emp Adj'!Y$6)/('CAN LFS Emp'!Y27/'CAN LFS Emp'!Y$6),"n/a")</f>
        <v>0.71639712548447521</v>
      </c>
    </row>
    <row r="28" spans="1:25" x14ac:dyDescent="0.25">
      <c r="A28" s="5" t="s">
        <v>22</v>
      </c>
      <c r="B28" s="5"/>
      <c r="C28" s="13">
        <v>23</v>
      </c>
      <c r="D28" s="64">
        <f>IFERROR(('CMA Emp Adj'!D28/'CMA Emp Adj'!D$6)/('CAN LFS Emp'!D28/'CAN LFS Emp'!D$6),"n/a")</f>
        <v>0.9546386392071301</v>
      </c>
      <c r="E28" s="64">
        <f>IFERROR(('CMA Emp Adj'!E28/'CMA Emp Adj'!E$6)/('CAN LFS Emp'!E28/'CAN LFS Emp'!E$6),"n/a")</f>
        <v>0.91394654389080887</v>
      </c>
      <c r="F28" s="64">
        <f>IFERROR(('CMA Emp Adj'!F28/'CMA Emp Adj'!F$6)/('CAN LFS Emp'!F28/'CAN LFS Emp'!F$6),"n/a")</f>
        <v>0.95352151228696957</v>
      </c>
      <c r="G28" s="64">
        <f>IFERROR(('CMA Emp Adj'!G28/'CMA Emp Adj'!G$6)/('CAN LFS Emp'!G28/'CAN LFS Emp'!G$6),"n/a")</f>
        <v>0.95385852783606062</v>
      </c>
      <c r="H28" s="64">
        <f>IFERROR(('CMA Emp Adj'!H28/'CMA Emp Adj'!H$6)/('CAN LFS Emp'!H28/'CAN LFS Emp'!H$6),"n/a")</f>
        <v>0.97593343966219359</v>
      </c>
      <c r="I28" s="64">
        <f>IFERROR(('CMA Emp Adj'!I28/'CMA Emp Adj'!I$6)/('CAN LFS Emp'!I28/'CAN LFS Emp'!I$6),"n/a")</f>
        <v>0.92087579437890543</v>
      </c>
      <c r="J28" s="64">
        <f>IFERROR(('CMA Emp Adj'!J28/'CMA Emp Adj'!J$6)/('CAN LFS Emp'!J28/'CAN LFS Emp'!J$6),"n/a")</f>
        <v>0.96504994720570747</v>
      </c>
      <c r="K28" s="64">
        <f>IFERROR(('CMA Emp Adj'!K28/'CMA Emp Adj'!K$6)/('CAN LFS Emp'!K28/'CAN LFS Emp'!K$6),"n/a")</f>
        <v>0.91128688868085994</v>
      </c>
      <c r="L28" s="64">
        <f>IFERROR(('CMA Emp Adj'!L28/'CMA Emp Adj'!L$6)/('CAN LFS Emp'!L28/'CAN LFS Emp'!L$6),"n/a")</f>
        <v>0.97118128887414046</v>
      </c>
      <c r="M28" s="20">
        <f>IFERROR(('CMA Emp Adj'!M28/'CMA Emp Adj'!M$6)/('CAN LFS Emp'!M28/'CAN LFS Emp'!M$6),"n/a")</f>
        <v>0.9475969921777756</v>
      </c>
      <c r="N28" s="20">
        <f>IFERROR(('CMA Emp Adj'!N28/'CMA Emp Adj'!N$6)/('CAN LFS Emp'!N28/'CAN LFS Emp'!N$6),"n/a")</f>
        <v>0.90082306863631378</v>
      </c>
      <c r="O28" s="20">
        <f>IFERROR(('CMA Emp Adj'!O28/'CMA Emp Adj'!O$6)/('CAN LFS Emp'!O28/'CAN LFS Emp'!O$6),"n/a")</f>
        <v>0.88921850063255981</v>
      </c>
      <c r="P28" s="20">
        <f>IFERROR(('CMA Emp Adj'!P28/'CMA Emp Adj'!P$6)/('CAN LFS Emp'!P28/'CAN LFS Emp'!P$6),"n/a")</f>
        <v>0.80617200550623769</v>
      </c>
      <c r="Q28" s="20">
        <f>IFERROR(('CMA Emp Adj'!Q28/'CMA Emp Adj'!Q$6)/('CAN LFS Emp'!Q28/'CAN LFS Emp'!Q$6),"n/a")</f>
        <v>0.82914796146870573</v>
      </c>
      <c r="R28" s="20">
        <f>IFERROR(('CMA Emp Adj'!R28/'CMA Emp Adj'!R$6)/('CAN LFS Emp'!R28/'CAN LFS Emp'!R$6),"n/a")</f>
        <v>0.86843301085686397</v>
      </c>
      <c r="S28" s="20">
        <f>IFERROR(('CMA Emp Adj'!S28/'CMA Emp Adj'!S$6)/('CAN LFS Emp'!S28/'CAN LFS Emp'!S$6),"n/a")</f>
        <v>0.84370636095431373</v>
      </c>
      <c r="T28" s="20">
        <f>IFERROR(('CMA Emp Adj'!T28/'CMA Emp Adj'!T$6)/('CAN LFS Emp'!T28/'CAN LFS Emp'!T$6),"n/a")</f>
        <v>0.82760542066990983</v>
      </c>
      <c r="U28" s="20">
        <f>IFERROR(('CMA Emp Adj'!U28/'CMA Emp Adj'!U$6)/('CAN LFS Emp'!U28/'CAN LFS Emp'!U$6),"n/a")</f>
        <v>0.81268817387929426</v>
      </c>
      <c r="V28" s="20">
        <f>IFERROR(('CMA Emp Adj'!V28/'CMA Emp Adj'!V$6)/('CAN LFS Emp'!V28/'CAN LFS Emp'!V$6),"n/a")</f>
        <v>0.86581871157811863</v>
      </c>
      <c r="W28" s="20">
        <f>IFERROR(('CMA Emp Adj'!W28/'CMA Emp Adj'!W$6)/('CAN LFS Emp'!W28/'CAN LFS Emp'!W$6),"n/a")</f>
        <v>0.88940214910675941</v>
      </c>
      <c r="X28" s="20">
        <f>IFERROR(('CMA Emp Adj'!X28/'CMA Emp Adj'!X$6)/('CAN LFS Emp'!X28/'CAN LFS Emp'!X$6),"n/a")</f>
        <v>0.83435824456477026</v>
      </c>
      <c r="Y28" s="20">
        <f>IFERROR(('CMA Emp Adj'!Y28/'CMA Emp Adj'!Y$6)/('CAN LFS Emp'!Y28/'CAN LFS Emp'!Y$6),"n/a")</f>
        <v>0.90135099248310135</v>
      </c>
    </row>
    <row r="29" spans="1:25" x14ac:dyDescent="0.25">
      <c r="A29" s="5" t="s">
        <v>23</v>
      </c>
      <c r="B29" s="5"/>
      <c r="C29" s="13" t="s">
        <v>188</v>
      </c>
      <c r="D29" s="64">
        <f>IFERROR(('CMA Emp Adj'!D29/'CMA Emp Adj'!D$6)/('CAN LFS Emp'!D29/'CAN LFS Emp'!D$6),"n/a")</f>
        <v>1.2373432458975702</v>
      </c>
      <c r="E29" s="64">
        <f>IFERROR(('CMA Emp Adj'!E29/'CMA Emp Adj'!E$6)/('CAN LFS Emp'!E29/'CAN LFS Emp'!E$6),"n/a")</f>
        <v>1.2621674251061898</v>
      </c>
      <c r="F29" s="64">
        <f>IFERROR(('CMA Emp Adj'!F29/'CMA Emp Adj'!F$6)/('CAN LFS Emp'!F29/'CAN LFS Emp'!F$6),"n/a")</f>
        <v>1.2291299342057007</v>
      </c>
      <c r="G29" s="64">
        <f>IFERROR(('CMA Emp Adj'!G29/'CMA Emp Adj'!G$6)/('CAN LFS Emp'!G29/'CAN LFS Emp'!G$6),"n/a")</f>
        <v>1.1931959367212566</v>
      </c>
      <c r="H29" s="64">
        <f>IFERROR(('CMA Emp Adj'!H29/'CMA Emp Adj'!H$6)/('CAN LFS Emp'!H29/'CAN LFS Emp'!H$6),"n/a")</f>
        <v>1.1988522089316245</v>
      </c>
      <c r="I29" s="64">
        <f>IFERROR(('CMA Emp Adj'!I29/'CMA Emp Adj'!I$6)/('CAN LFS Emp'!I29/'CAN LFS Emp'!I$6),"n/a")</f>
        <v>1.2555136587204749</v>
      </c>
      <c r="J29" s="64">
        <f>IFERROR(('CMA Emp Adj'!J29/'CMA Emp Adj'!J$6)/('CAN LFS Emp'!J29/'CAN LFS Emp'!J$6),"n/a")</f>
        <v>1.2170895931696066</v>
      </c>
      <c r="K29" s="64">
        <f>IFERROR(('CMA Emp Adj'!K29/'CMA Emp Adj'!K$6)/('CAN LFS Emp'!K29/'CAN LFS Emp'!K$6),"n/a")</f>
        <v>1.2568500804396288</v>
      </c>
      <c r="L29" s="64">
        <f>IFERROR(('CMA Emp Adj'!L29/'CMA Emp Adj'!L$6)/('CAN LFS Emp'!L29/'CAN LFS Emp'!L$6),"n/a")</f>
        <v>1.2563421805575075</v>
      </c>
      <c r="M29" s="20">
        <f>IFERROR(('CMA Emp Adj'!M29/'CMA Emp Adj'!M$6)/('CAN LFS Emp'!M29/'CAN LFS Emp'!M$6),"n/a")</f>
        <v>1.2043872211726172</v>
      </c>
      <c r="N29" s="20">
        <f>IFERROR(('CMA Emp Adj'!N29/'CMA Emp Adj'!N$6)/('CAN LFS Emp'!N29/'CAN LFS Emp'!N$6),"n/a")</f>
        <v>1.1958982523103951</v>
      </c>
      <c r="O29" s="20">
        <f>IFERROR(('CMA Emp Adj'!O29/'CMA Emp Adj'!O$6)/('CAN LFS Emp'!O29/'CAN LFS Emp'!O$6),"n/a")</f>
        <v>1.200682771372291</v>
      </c>
      <c r="P29" s="20">
        <f>IFERROR(('CMA Emp Adj'!P29/'CMA Emp Adj'!P$6)/('CAN LFS Emp'!P29/'CAN LFS Emp'!P$6),"n/a")</f>
        <v>1.1468401556666508</v>
      </c>
      <c r="Q29" s="20">
        <f>IFERROR(('CMA Emp Adj'!Q29/'CMA Emp Adj'!Q$6)/('CAN LFS Emp'!Q29/'CAN LFS Emp'!Q$6),"n/a")</f>
        <v>1.1499852290352635</v>
      </c>
      <c r="R29" s="20">
        <f>IFERROR(('CMA Emp Adj'!R29/'CMA Emp Adj'!R$6)/('CAN LFS Emp'!R29/'CAN LFS Emp'!R$6),"n/a")</f>
        <v>1.16642781233114</v>
      </c>
      <c r="S29" s="20">
        <f>IFERROR(('CMA Emp Adj'!S29/'CMA Emp Adj'!S$6)/('CAN LFS Emp'!S29/'CAN LFS Emp'!S$6),"n/a")</f>
        <v>1.157903414358922</v>
      </c>
      <c r="T29" s="20">
        <f>IFERROR(('CMA Emp Adj'!T29/'CMA Emp Adj'!T$6)/('CAN LFS Emp'!T29/'CAN LFS Emp'!T$6),"n/a")</f>
        <v>1.1392559817436487</v>
      </c>
      <c r="U29" s="20">
        <f>IFERROR(('CMA Emp Adj'!U29/'CMA Emp Adj'!U$6)/('CAN LFS Emp'!U29/'CAN LFS Emp'!U$6),"n/a")</f>
        <v>1.1211301907206934</v>
      </c>
      <c r="V29" s="20">
        <f>IFERROR(('CMA Emp Adj'!V29/'CMA Emp Adj'!V$6)/('CAN LFS Emp'!V29/'CAN LFS Emp'!V$6),"n/a")</f>
        <v>1.0822976517158698</v>
      </c>
      <c r="W29" s="20">
        <f>IFERROR(('CMA Emp Adj'!W29/'CMA Emp Adj'!W$6)/('CAN LFS Emp'!W29/'CAN LFS Emp'!W$6),"n/a")</f>
        <v>1.1418606557690476</v>
      </c>
      <c r="X29" s="20">
        <f>IFERROR(('CMA Emp Adj'!X29/'CMA Emp Adj'!X$6)/('CAN LFS Emp'!X29/'CAN LFS Emp'!X$6),"n/a")</f>
        <v>1.1361229903783649</v>
      </c>
      <c r="Y29" s="20">
        <f>IFERROR(('CMA Emp Adj'!Y29/'CMA Emp Adj'!Y$6)/('CAN LFS Emp'!Y29/'CAN LFS Emp'!Y$6),"n/a")</f>
        <v>1.0718293000761347</v>
      </c>
    </row>
    <row r="30" spans="1:25" x14ac:dyDescent="0.25">
      <c r="A30" s="6" t="s">
        <v>24</v>
      </c>
      <c r="B30" s="6"/>
      <c r="C30" s="14">
        <v>311</v>
      </c>
      <c r="D30" s="65">
        <f>IFERROR(('CMA Emp Adj'!D30/'CMA Emp Adj'!D$6)/('CAN LFS Emp'!D30/'CAN LFS Emp'!D$6),"n/a")</f>
        <v>1.1189259551025916</v>
      </c>
      <c r="E30" s="65">
        <f>IFERROR(('CMA Emp Adj'!E30/'CMA Emp Adj'!E$6)/('CAN LFS Emp'!E30/'CAN LFS Emp'!E$6),"n/a")</f>
        <v>1.1832350105662142</v>
      </c>
      <c r="F30" s="65">
        <f>IFERROR(('CMA Emp Adj'!F30/'CMA Emp Adj'!F$6)/('CAN LFS Emp'!F30/'CAN LFS Emp'!F$6),"n/a")</f>
        <v>1.0359720382120119</v>
      </c>
      <c r="G30" s="65">
        <f>IFERROR(('CMA Emp Adj'!G30/'CMA Emp Adj'!G$6)/('CAN LFS Emp'!G30/'CAN LFS Emp'!G$6),"n/a")</f>
        <v>0.98075300516662356</v>
      </c>
      <c r="H30" s="65">
        <f>IFERROR(('CMA Emp Adj'!H30/'CMA Emp Adj'!H$6)/('CAN LFS Emp'!H30/'CAN LFS Emp'!H$6),"n/a")</f>
        <v>1.053267245268908</v>
      </c>
      <c r="I30" s="65">
        <f>IFERROR(('CMA Emp Adj'!I30/'CMA Emp Adj'!I$6)/('CAN LFS Emp'!I30/'CAN LFS Emp'!I$6),"n/a")</f>
        <v>1.0244183781481861</v>
      </c>
      <c r="J30" s="65">
        <f>IFERROR(('CMA Emp Adj'!J30/'CMA Emp Adj'!J$6)/('CAN LFS Emp'!J30/'CAN LFS Emp'!J$6),"n/a")</f>
        <v>0.97761609407779482</v>
      </c>
      <c r="K30" s="65">
        <f>IFERROR(('CMA Emp Adj'!K30/'CMA Emp Adj'!K$6)/('CAN LFS Emp'!K30/'CAN LFS Emp'!K$6),"n/a")</f>
        <v>1.0758429749167235</v>
      </c>
      <c r="L30" s="65">
        <f>IFERROR(('CMA Emp Adj'!L30/'CMA Emp Adj'!L$6)/('CAN LFS Emp'!L30/'CAN LFS Emp'!L$6),"n/a")</f>
        <v>1.1522429244727299</v>
      </c>
      <c r="M30" s="21">
        <f>IFERROR(('CMA Emp Adj'!M30/'CMA Emp Adj'!M$6)/('CAN LFS Emp'!M30/'CAN LFS Emp'!M$6),"n/a")</f>
        <v>1.0563589172533798</v>
      </c>
      <c r="N30" s="21">
        <f>IFERROR(('CMA Emp Adj'!N30/'CMA Emp Adj'!N$6)/('CAN LFS Emp'!N30/'CAN LFS Emp'!N$6),"n/a")</f>
        <v>1.0329343448507151</v>
      </c>
      <c r="O30" s="21">
        <f>IFERROR(('CMA Emp Adj'!O30/'CMA Emp Adj'!O$6)/('CAN LFS Emp'!O30/'CAN LFS Emp'!O$6),"n/a")</f>
        <v>1.1773651410676251</v>
      </c>
      <c r="P30" s="21">
        <f>IFERROR(('CMA Emp Adj'!P30/'CMA Emp Adj'!P$6)/('CAN LFS Emp'!P30/'CAN LFS Emp'!P$6),"n/a")</f>
        <v>1.1876082230710729</v>
      </c>
      <c r="Q30" s="21">
        <f>IFERROR(('CMA Emp Adj'!Q30/'CMA Emp Adj'!Q$6)/('CAN LFS Emp'!Q30/'CAN LFS Emp'!Q$6),"n/a")</f>
        <v>1.0138528709416152</v>
      </c>
      <c r="R30" s="21">
        <f>IFERROR(('CMA Emp Adj'!R30/'CMA Emp Adj'!R$6)/('CAN LFS Emp'!R30/'CAN LFS Emp'!R$6),"n/a")</f>
        <v>1.0266679666257819</v>
      </c>
      <c r="S30" s="21">
        <f>IFERROR(('CMA Emp Adj'!S30/'CMA Emp Adj'!S$6)/('CAN LFS Emp'!S30/'CAN LFS Emp'!S$6),"n/a")</f>
        <v>1.1789480523921971</v>
      </c>
      <c r="T30" s="21">
        <f>IFERROR(('CMA Emp Adj'!T30/'CMA Emp Adj'!T$6)/('CAN LFS Emp'!T30/'CAN LFS Emp'!T$6),"n/a")</f>
        <v>1.0067605311203041</v>
      </c>
      <c r="U30" s="21">
        <f>IFERROR(('CMA Emp Adj'!U30/'CMA Emp Adj'!U$6)/('CAN LFS Emp'!U30/'CAN LFS Emp'!U$6),"n/a")</f>
        <v>1.2309809833615426</v>
      </c>
      <c r="V30" s="21">
        <f>IFERROR(('CMA Emp Adj'!V30/'CMA Emp Adj'!V$6)/('CAN LFS Emp'!V30/'CAN LFS Emp'!V$6),"n/a")</f>
        <v>1.1094679902758917</v>
      </c>
      <c r="W30" s="21">
        <f>IFERROR(('CMA Emp Adj'!W30/'CMA Emp Adj'!W$6)/('CAN LFS Emp'!W30/'CAN LFS Emp'!W$6),"n/a")</f>
        <v>1.1654098702774243</v>
      </c>
      <c r="X30" s="21">
        <f>IFERROR(('CMA Emp Adj'!X30/'CMA Emp Adj'!X$6)/('CAN LFS Emp'!X30/'CAN LFS Emp'!X$6),"n/a")</f>
        <v>0.96612111185729499</v>
      </c>
      <c r="Y30" s="21">
        <f>IFERROR(('CMA Emp Adj'!Y30/'CMA Emp Adj'!Y$6)/('CAN LFS Emp'!Y30/'CAN LFS Emp'!Y$6),"n/a")</f>
        <v>0.98836487132638717</v>
      </c>
    </row>
    <row r="31" spans="1:25" x14ac:dyDescent="0.25">
      <c r="A31" s="6" t="s">
        <v>25</v>
      </c>
      <c r="B31" s="6"/>
      <c r="C31" s="14">
        <v>312</v>
      </c>
      <c r="D31" s="65">
        <f>IFERROR(('CMA Emp Adj'!D31/'CMA Emp Adj'!D$6)/('CAN LFS Emp'!D31/'CAN LFS Emp'!D$6),"n/a")</f>
        <v>0.97642079459956599</v>
      </c>
      <c r="E31" s="65">
        <f>IFERROR(('CMA Emp Adj'!E31/'CMA Emp Adj'!E$6)/('CAN LFS Emp'!E31/'CAN LFS Emp'!E$6),"n/a")</f>
        <v>1.3426197529937358</v>
      </c>
      <c r="F31" s="65">
        <f>IFERROR(('CMA Emp Adj'!F31/'CMA Emp Adj'!F$6)/('CAN LFS Emp'!F31/'CAN LFS Emp'!F$6),"n/a")</f>
        <v>1.1298689723680961</v>
      </c>
      <c r="G31" s="65">
        <f>IFERROR(('CMA Emp Adj'!G31/'CMA Emp Adj'!G$6)/('CAN LFS Emp'!G31/'CAN LFS Emp'!G$6),"n/a")</f>
        <v>1.0761150536770638</v>
      </c>
      <c r="H31" s="65">
        <f>IFERROR(('CMA Emp Adj'!H31/'CMA Emp Adj'!H$6)/('CAN LFS Emp'!H31/'CAN LFS Emp'!H$6),"n/a")</f>
        <v>1.0964730133593552</v>
      </c>
      <c r="I31" s="65">
        <f>IFERROR(('CMA Emp Adj'!I31/'CMA Emp Adj'!I$6)/('CAN LFS Emp'!I31/'CAN LFS Emp'!I$6),"n/a")</f>
        <v>0.94869113958212914</v>
      </c>
      <c r="J31" s="65">
        <f>IFERROR(('CMA Emp Adj'!J31/'CMA Emp Adj'!J$6)/('CAN LFS Emp'!J31/'CAN LFS Emp'!J$6),"n/a")</f>
        <v>1.2652821447982554</v>
      </c>
      <c r="K31" s="65">
        <f>IFERROR(('CMA Emp Adj'!K31/'CMA Emp Adj'!K$6)/('CAN LFS Emp'!K31/'CAN LFS Emp'!K$6),"n/a")</f>
        <v>0.76863243869981079</v>
      </c>
      <c r="L31" s="65">
        <f>IFERROR(('CMA Emp Adj'!L31/'CMA Emp Adj'!L$6)/('CAN LFS Emp'!L31/'CAN LFS Emp'!L$6),"n/a")</f>
        <v>1.1792388993603007</v>
      </c>
      <c r="M31" s="21">
        <f>IFERROR(('CMA Emp Adj'!M31/'CMA Emp Adj'!M$6)/('CAN LFS Emp'!M31/'CAN LFS Emp'!M$6),"n/a")</f>
        <v>1.0430149234648536</v>
      </c>
      <c r="N31" s="21">
        <f>IFERROR(('CMA Emp Adj'!N31/'CMA Emp Adj'!N$6)/('CAN LFS Emp'!N31/'CAN LFS Emp'!N$6),"n/a")</f>
        <v>0.96814221479745255</v>
      </c>
      <c r="O31" s="21">
        <f>IFERROR(('CMA Emp Adj'!O31/'CMA Emp Adj'!O$6)/('CAN LFS Emp'!O31/'CAN LFS Emp'!O$6),"n/a")</f>
        <v>1.0153484742412897</v>
      </c>
      <c r="P31" s="21">
        <f>IFERROR(('CMA Emp Adj'!P31/'CMA Emp Adj'!P$6)/('CAN LFS Emp'!P31/'CAN LFS Emp'!P$6),"n/a")</f>
        <v>0.92888198076372042</v>
      </c>
      <c r="Q31" s="21">
        <f>IFERROR(('CMA Emp Adj'!Q31/'CMA Emp Adj'!Q$6)/('CAN LFS Emp'!Q31/'CAN LFS Emp'!Q$6),"n/a")</f>
        <v>1.132935484096308</v>
      </c>
      <c r="R31" s="21">
        <f>IFERROR(('CMA Emp Adj'!R31/'CMA Emp Adj'!R$6)/('CAN LFS Emp'!R31/'CAN LFS Emp'!R$6),"n/a")</f>
        <v>1.5822051678074887</v>
      </c>
      <c r="S31" s="21">
        <f>IFERROR(('CMA Emp Adj'!S31/'CMA Emp Adj'!S$6)/('CAN LFS Emp'!S31/'CAN LFS Emp'!S$6),"n/a")</f>
        <v>1.0472216235913581</v>
      </c>
      <c r="T31" s="21">
        <f>IFERROR(('CMA Emp Adj'!T31/'CMA Emp Adj'!T$6)/('CAN LFS Emp'!T31/'CAN LFS Emp'!T$6),"n/a")</f>
        <v>1.3516018784855286</v>
      </c>
      <c r="U31" s="21">
        <f>IFERROR(('CMA Emp Adj'!U31/'CMA Emp Adj'!U$6)/('CAN LFS Emp'!U31/'CAN LFS Emp'!U$6),"n/a")</f>
        <v>1.1893423554646145</v>
      </c>
      <c r="V31" s="21">
        <f>IFERROR(('CMA Emp Adj'!V31/'CMA Emp Adj'!V$6)/('CAN LFS Emp'!V31/'CAN LFS Emp'!V$6),"n/a")</f>
        <v>1.502606826641621</v>
      </c>
      <c r="W31" s="21">
        <f>IFERROR(('CMA Emp Adj'!W31/'CMA Emp Adj'!W$6)/('CAN LFS Emp'!W31/'CAN LFS Emp'!W$6),"n/a")</f>
        <v>1.3195902408481903</v>
      </c>
      <c r="X31" s="21">
        <f>IFERROR(('CMA Emp Adj'!X31/'CMA Emp Adj'!X$6)/('CAN LFS Emp'!X31/'CAN LFS Emp'!X$6),"n/a")</f>
        <v>0.8450192717056404</v>
      </c>
      <c r="Y31" s="21">
        <f>IFERROR(('CMA Emp Adj'!Y31/'CMA Emp Adj'!Y$6)/('CAN LFS Emp'!Y31/'CAN LFS Emp'!Y$6),"n/a")</f>
        <v>0.80638925210396617</v>
      </c>
    </row>
    <row r="32" spans="1:25" x14ac:dyDescent="0.25">
      <c r="A32" s="6" t="s">
        <v>26</v>
      </c>
      <c r="B32" s="6"/>
      <c r="C32" s="14">
        <v>3121</v>
      </c>
      <c r="D32" s="65">
        <f>IFERROR(('CMA Emp Adj'!D32/'CMA Emp Adj'!D$6)/('CAN LFS Emp'!D32/'CAN LFS Emp'!D$6),"n/a")</f>
        <v>1.1033846013489135</v>
      </c>
      <c r="E32" s="65">
        <f>IFERROR(('CMA Emp Adj'!E32/'CMA Emp Adj'!E$6)/('CAN LFS Emp'!E32/'CAN LFS Emp'!E$6),"n/a")</f>
        <v>1.5247213336842069</v>
      </c>
      <c r="F32" s="65">
        <f>IFERROR(('CMA Emp Adj'!F32/'CMA Emp Adj'!F$6)/('CAN LFS Emp'!F32/'CAN LFS Emp'!F$6),"n/a")</f>
        <v>1.2616376942936014</v>
      </c>
      <c r="G32" s="65">
        <f>IFERROR(('CMA Emp Adj'!G32/'CMA Emp Adj'!G$6)/('CAN LFS Emp'!G32/'CAN LFS Emp'!G$6),"n/a")</f>
        <v>1.1443749776045515</v>
      </c>
      <c r="H32" s="65">
        <f>IFERROR(('CMA Emp Adj'!H32/'CMA Emp Adj'!H$6)/('CAN LFS Emp'!H32/'CAN LFS Emp'!H$6),"n/a")</f>
        <v>1.1867709866699749</v>
      </c>
      <c r="I32" s="65">
        <f>IFERROR(('CMA Emp Adj'!I32/'CMA Emp Adj'!I$6)/('CAN LFS Emp'!I32/'CAN LFS Emp'!I$6),"n/a")</f>
        <v>0.91652954352960925</v>
      </c>
      <c r="J32" s="65">
        <f>IFERROR(('CMA Emp Adj'!J32/'CMA Emp Adj'!J$6)/('CAN LFS Emp'!J32/'CAN LFS Emp'!J$6),"n/a")</f>
        <v>1.1516195160448346</v>
      </c>
      <c r="K32" s="65">
        <f>IFERROR(('CMA Emp Adj'!K32/'CMA Emp Adj'!K$6)/('CAN LFS Emp'!K32/'CAN LFS Emp'!K$6),"n/a")</f>
        <v>0.68598550477223497</v>
      </c>
      <c r="L32" s="65">
        <f>IFERROR(('CMA Emp Adj'!L32/'CMA Emp Adj'!L$6)/('CAN LFS Emp'!L32/'CAN LFS Emp'!L$6),"n/a")</f>
        <v>1.2888951567942875</v>
      </c>
      <c r="M32" s="21">
        <f>IFERROR(('CMA Emp Adj'!M32/'CMA Emp Adj'!M$6)/('CAN LFS Emp'!M32/'CAN LFS Emp'!M$6),"n/a")</f>
        <v>1.0151680020604783</v>
      </c>
      <c r="N32" s="21">
        <f>IFERROR(('CMA Emp Adj'!N32/'CMA Emp Adj'!N$6)/('CAN LFS Emp'!N32/'CAN LFS Emp'!N$6),"n/a")</f>
        <v>1.0365095733224969</v>
      </c>
      <c r="O32" s="21">
        <f>IFERROR(('CMA Emp Adj'!O32/'CMA Emp Adj'!O$6)/('CAN LFS Emp'!O32/'CAN LFS Emp'!O$6),"n/a")</f>
        <v>0.96445335390415943</v>
      </c>
      <c r="P32" s="21">
        <f>IFERROR(('CMA Emp Adj'!P32/'CMA Emp Adj'!P$6)/('CAN LFS Emp'!P32/'CAN LFS Emp'!P$6),"n/a")</f>
        <v>0.96864967358472898</v>
      </c>
      <c r="Q32" s="21">
        <f>IFERROR(('CMA Emp Adj'!Q32/'CMA Emp Adj'!Q$6)/('CAN LFS Emp'!Q32/'CAN LFS Emp'!Q$6),"n/a")</f>
        <v>1.2340083056128814</v>
      </c>
      <c r="R32" s="21">
        <f>IFERROR(('CMA Emp Adj'!R32/'CMA Emp Adj'!R$6)/('CAN LFS Emp'!R32/'CAN LFS Emp'!R$6),"n/a")</f>
        <v>1.6402699243095511</v>
      </c>
      <c r="S32" s="21">
        <f>IFERROR(('CMA Emp Adj'!S32/'CMA Emp Adj'!S$6)/('CAN LFS Emp'!S32/'CAN LFS Emp'!S$6),"n/a")</f>
        <v>1.0628123733953869</v>
      </c>
      <c r="T32" s="21">
        <f>IFERROR(('CMA Emp Adj'!T32/'CMA Emp Adj'!T$6)/('CAN LFS Emp'!T32/'CAN LFS Emp'!T$6),"n/a")</f>
        <v>1.4041014274979873</v>
      </c>
      <c r="U32" s="21">
        <f>IFERROR(('CMA Emp Adj'!U32/'CMA Emp Adj'!U$6)/('CAN LFS Emp'!U32/'CAN LFS Emp'!U$6),"n/a")</f>
        <v>1.2155677556420388</v>
      </c>
      <c r="V32" s="21">
        <f>IFERROR(('CMA Emp Adj'!V32/'CMA Emp Adj'!V$6)/('CAN LFS Emp'!V32/'CAN LFS Emp'!V$6),"n/a")</f>
        <v>1.4975749601789834</v>
      </c>
      <c r="W32" s="21">
        <f>IFERROR(('CMA Emp Adj'!W32/'CMA Emp Adj'!W$6)/('CAN LFS Emp'!W32/'CAN LFS Emp'!W$6),"n/a")</f>
        <v>1.3801337773997473</v>
      </c>
      <c r="X32" s="21">
        <f>IFERROR(('CMA Emp Adj'!X32/'CMA Emp Adj'!X$6)/('CAN LFS Emp'!X32/'CAN LFS Emp'!X$6),"n/a")</f>
        <v>0.85923234032286888</v>
      </c>
      <c r="Y32" s="21">
        <f>IFERROR(('CMA Emp Adj'!Y32/'CMA Emp Adj'!Y$6)/('CAN LFS Emp'!Y32/'CAN LFS Emp'!Y$6),"n/a")</f>
        <v>0.82714108450769519</v>
      </c>
    </row>
    <row r="33" spans="1:25" x14ac:dyDescent="0.25">
      <c r="A33" s="6" t="s">
        <v>27</v>
      </c>
      <c r="B33" s="6"/>
      <c r="C33" s="14" t="s">
        <v>189</v>
      </c>
      <c r="D33" s="65">
        <f>IFERROR(('CMA Emp Adj'!D33/'CMA Emp Adj'!D$6)/('CAN LFS Emp'!D33/'CAN LFS Emp'!D$6),"n/a")</f>
        <v>0.72194494794463926</v>
      </c>
      <c r="E33" s="65">
        <f>IFERROR(('CMA Emp Adj'!E33/'CMA Emp Adj'!E$6)/('CAN LFS Emp'!E33/'CAN LFS Emp'!E$6),"n/a")</f>
        <v>0.90000424085282771</v>
      </c>
      <c r="F33" s="65">
        <f>IFERROR(('CMA Emp Adj'!F33/'CMA Emp Adj'!F$6)/('CAN LFS Emp'!F33/'CAN LFS Emp'!F$6),"n/a")</f>
        <v>0.74983994927336417</v>
      </c>
      <c r="G33" s="65">
        <f>IFERROR(('CMA Emp Adj'!G33/'CMA Emp Adj'!G$6)/('CAN LFS Emp'!G33/'CAN LFS Emp'!G$6),"n/a")</f>
        <v>0.56744070847190031</v>
      </c>
      <c r="H33" s="65">
        <f>IFERROR(('CMA Emp Adj'!H33/'CMA Emp Adj'!H$6)/('CAN LFS Emp'!H33/'CAN LFS Emp'!H$6),"n/a")</f>
        <v>0.84346832566279839</v>
      </c>
      <c r="I33" s="65">
        <f>IFERROR(('CMA Emp Adj'!I33/'CMA Emp Adj'!I$6)/('CAN LFS Emp'!I33/'CAN LFS Emp'!I$6),"n/a")</f>
        <v>0.94537835197002074</v>
      </c>
      <c r="J33" s="65">
        <f>IFERROR(('CMA Emp Adj'!J33/'CMA Emp Adj'!J$6)/('CAN LFS Emp'!J33/'CAN LFS Emp'!J$6),"n/a")</f>
        <v>0.83464102842775811</v>
      </c>
      <c r="K33" s="65">
        <f>IFERROR(('CMA Emp Adj'!K33/'CMA Emp Adj'!K$6)/('CAN LFS Emp'!K33/'CAN LFS Emp'!K$6),"n/a")</f>
        <v>0.90677650720307201</v>
      </c>
      <c r="L33" s="65">
        <f>IFERROR(('CMA Emp Adj'!L33/'CMA Emp Adj'!L$6)/('CAN LFS Emp'!L33/'CAN LFS Emp'!L$6),"n/a")</f>
        <v>0.61381938455206442</v>
      </c>
      <c r="M33" s="21">
        <f>IFERROR(('CMA Emp Adj'!M33/'CMA Emp Adj'!M$6)/('CAN LFS Emp'!M33/'CAN LFS Emp'!M$6),"n/a")</f>
        <v>0.91743685135402075</v>
      </c>
      <c r="N33" s="21">
        <f>IFERROR(('CMA Emp Adj'!N33/'CMA Emp Adj'!N$6)/('CAN LFS Emp'!N33/'CAN LFS Emp'!N$6),"n/a")</f>
        <v>0.72434802026711698</v>
      </c>
      <c r="O33" s="21">
        <f>IFERROR(('CMA Emp Adj'!O33/'CMA Emp Adj'!O$6)/('CAN LFS Emp'!O33/'CAN LFS Emp'!O$6),"n/a")</f>
        <v>1.1628130743760796</v>
      </c>
      <c r="P33" s="21">
        <f>IFERROR(('CMA Emp Adj'!P33/'CMA Emp Adj'!P$6)/('CAN LFS Emp'!P33/'CAN LFS Emp'!P$6),"n/a")</f>
        <v>1.1767417708595334</v>
      </c>
      <c r="Q33" s="21">
        <f>IFERROR(('CMA Emp Adj'!Q33/'CMA Emp Adj'!Q$6)/('CAN LFS Emp'!Q33/'CAN LFS Emp'!Q$6),"n/a")</f>
        <v>0.84272182933196649</v>
      </c>
      <c r="R33" s="21">
        <f>IFERROR(('CMA Emp Adj'!R33/'CMA Emp Adj'!R$6)/('CAN LFS Emp'!R33/'CAN LFS Emp'!R$6),"n/a")</f>
        <v>1.0693632471186496</v>
      </c>
      <c r="S33" s="21">
        <f>IFERROR(('CMA Emp Adj'!S33/'CMA Emp Adj'!S$6)/('CAN LFS Emp'!S33/'CAN LFS Emp'!S$6),"n/a")</f>
        <v>0.80833054581591401</v>
      </c>
      <c r="T33" s="21">
        <f>IFERROR(('CMA Emp Adj'!T33/'CMA Emp Adj'!T$6)/('CAN LFS Emp'!T33/'CAN LFS Emp'!T$6),"n/a")</f>
        <v>1.275660432444035</v>
      </c>
      <c r="U33" s="21">
        <f>IFERROR(('CMA Emp Adj'!U33/'CMA Emp Adj'!U$6)/('CAN LFS Emp'!U33/'CAN LFS Emp'!U$6),"n/a")</f>
        <v>0.89022501769196916</v>
      </c>
      <c r="V33" s="21">
        <f>IFERROR(('CMA Emp Adj'!V33/'CMA Emp Adj'!V$6)/('CAN LFS Emp'!V33/'CAN LFS Emp'!V$6),"n/a")</f>
        <v>1.5227095712984486</v>
      </c>
      <c r="W33" s="21">
        <f>IFERROR(('CMA Emp Adj'!W33/'CMA Emp Adj'!W$6)/('CAN LFS Emp'!W33/'CAN LFS Emp'!W$6),"n/a")</f>
        <v>0.59701925354791285</v>
      </c>
      <c r="X33" s="21">
        <f>IFERROR(('CMA Emp Adj'!X33/'CMA Emp Adj'!X$6)/('CAN LFS Emp'!X33/'CAN LFS Emp'!X$6),"n/a")</f>
        <v>1.0410249433575289</v>
      </c>
      <c r="Y33" s="21">
        <f>IFERROR(('CMA Emp Adj'!Y33/'CMA Emp Adj'!Y$6)/('CAN LFS Emp'!Y33/'CAN LFS Emp'!Y$6),"n/a")</f>
        <v>0.84630142021597632</v>
      </c>
    </row>
    <row r="34" spans="1:25" x14ac:dyDescent="0.25">
      <c r="A34" s="6" t="s">
        <v>28</v>
      </c>
      <c r="B34" s="6"/>
      <c r="C34" s="14" t="s">
        <v>190</v>
      </c>
      <c r="D34" s="65">
        <f>IFERROR(('CMA Emp Adj'!D34/'CMA Emp Adj'!D$6)/('CAN LFS Emp'!D34/'CAN LFS Emp'!D$6),"n/a")</f>
        <v>1.0834281831440173</v>
      </c>
      <c r="E34" s="65">
        <f>IFERROR(('CMA Emp Adj'!E34/'CMA Emp Adj'!E$6)/('CAN LFS Emp'!E34/'CAN LFS Emp'!E$6),"n/a")</f>
        <v>0.98745939707046582</v>
      </c>
      <c r="F34" s="65">
        <f>IFERROR(('CMA Emp Adj'!F34/'CMA Emp Adj'!F$6)/('CAN LFS Emp'!F34/'CAN LFS Emp'!F$6),"n/a")</f>
        <v>1.1344455826514539</v>
      </c>
      <c r="G34" s="65">
        <f>IFERROR(('CMA Emp Adj'!G34/'CMA Emp Adj'!G$6)/('CAN LFS Emp'!G34/'CAN LFS Emp'!G$6),"n/a")</f>
        <v>1.096522694027888</v>
      </c>
      <c r="H34" s="65">
        <f>IFERROR(('CMA Emp Adj'!H34/'CMA Emp Adj'!H$6)/('CAN LFS Emp'!H34/'CAN LFS Emp'!H$6),"n/a")</f>
        <v>1.0453317723330249</v>
      </c>
      <c r="I34" s="65">
        <f>IFERROR(('CMA Emp Adj'!I34/'CMA Emp Adj'!I$6)/('CAN LFS Emp'!I34/'CAN LFS Emp'!I$6),"n/a")</f>
        <v>1.2613648648771776</v>
      </c>
      <c r="J34" s="65">
        <f>IFERROR(('CMA Emp Adj'!J34/'CMA Emp Adj'!J$6)/('CAN LFS Emp'!J34/'CAN LFS Emp'!J$6),"n/a")</f>
        <v>1.3290212214899941</v>
      </c>
      <c r="K34" s="65">
        <f>IFERROR(('CMA Emp Adj'!K34/'CMA Emp Adj'!K$6)/('CAN LFS Emp'!K34/'CAN LFS Emp'!K$6),"n/a")</f>
        <v>1.3890066774813352</v>
      </c>
      <c r="L34" s="65">
        <f>IFERROR(('CMA Emp Adj'!L34/'CMA Emp Adj'!L$6)/('CAN LFS Emp'!L34/'CAN LFS Emp'!L$6),"n/a")</f>
        <v>1.6620863245926645</v>
      </c>
      <c r="M34" s="21">
        <f>IFERROR(('CMA Emp Adj'!M34/'CMA Emp Adj'!M$6)/('CAN LFS Emp'!M34/'CAN LFS Emp'!M$6),"n/a")</f>
        <v>1.3874888556009455</v>
      </c>
      <c r="N34" s="21">
        <f>IFERROR(('CMA Emp Adj'!N34/'CMA Emp Adj'!N$6)/('CAN LFS Emp'!N34/'CAN LFS Emp'!N$6),"n/a")</f>
        <v>1.1763356328323638</v>
      </c>
      <c r="O34" s="21">
        <f>IFERROR(('CMA Emp Adj'!O34/'CMA Emp Adj'!O$6)/('CAN LFS Emp'!O34/'CAN LFS Emp'!O$6),"n/a")</f>
        <v>0.86859338826022714</v>
      </c>
      <c r="P34" s="21">
        <f>IFERROR(('CMA Emp Adj'!P34/'CMA Emp Adj'!P$6)/('CAN LFS Emp'!P34/'CAN LFS Emp'!P$6),"n/a")</f>
        <v>1.0922545667637045</v>
      </c>
      <c r="Q34" s="21">
        <f>IFERROR(('CMA Emp Adj'!Q34/'CMA Emp Adj'!Q$6)/('CAN LFS Emp'!Q34/'CAN LFS Emp'!Q$6),"n/a")</f>
        <v>1.0169994523281618</v>
      </c>
      <c r="R34" s="21">
        <f>IFERROR(('CMA Emp Adj'!R34/'CMA Emp Adj'!R$6)/('CAN LFS Emp'!R34/'CAN LFS Emp'!R$6),"n/a")</f>
        <v>0.98589582763815165</v>
      </c>
      <c r="S34" s="21">
        <f>IFERROR(('CMA Emp Adj'!S34/'CMA Emp Adj'!S$6)/('CAN LFS Emp'!S34/'CAN LFS Emp'!S$6),"n/a")</f>
        <v>1.3801649491027033</v>
      </c>
      <c r="T34" s="21">
        <f>IFERROR(('CMA Emp Adj'!T34/'CMA Emp Adj'!T$6)/('CAN LFS Emp'!T34/'CAN LFS Emp'!T$6),"n/a")</f>
        <v>1.2153650324103229</v>
      </c>
      <c r="U34" s="21">
        <f>IFERROR(('CMA Emp Adj'!U34/'CMA Emp Adj'!U$6)/('CAN LFS Emp'!U34/'CAN LFS Emp'!U$6),"n/a")</f>
        <v>1.0234326638798161</v>
      </c>
      <c r="V34" s="21">
        <f>IFERROR(('CMA Emp Adj'!V34/'CMA Emp Adj'!V$6)/('CAN LFS Emp'!V34/'CAN LFS Emp'!V$6),"n/a")</f>
        <v>0.9151601893800908</v>
      </c>
      <c r="W34" s="21">
        <f>IFERROR(('CMA Emp Adj'!W34/'CMA Emp Adj'!W$6)/('CAN LFS Emp'!W34/'CAN LFS Emp'!W$6),"n/a")</f>
        <v>1.0870169365068221</v>
      </c>
      <c r="X34" s="21">
        <f>IFERROR(('CMA Emp Adj'!X34/'CMA Emp Adj'!X$6)/('CAN LFS Emp'!X34/'CAN LFS Emp'!X$6),"n/a")</f>
        <v>1.0694655614181741</v>
      </c>
      <c r="Y34" s="21">
        <f>IFERROR(('CMA Emp Adj'!Y34/'CMA Emp Adj'!Y$6)/('CAN LFS Emp'!Y34/'CAN LFS Emp'!Y$6),"n/a")</f>
        <v>1.0713694635041955</v>
      </c>
    </row>
    <row r="35" spans="1:25" x14ac:dyDescent="0.25">
      <c r="A35" s="6" t="s">
        <v>29</v>
      </c>
      <c r="B35" s="6"/>
      <c r="C35" s="14">
        <v>321</v>
      </c>
      <c r="D35" s="65">
        <f>IFERROR(('CMA Emp Adj'!D35/'CMA Emp Adj'!D$6)/('CAN LFS Emp'!D35/'CAN LFS Emp'!D$6),"n/a")</f>
        <v>0.44931185116046052</v>
      </c>
      <c r="E35" s="65">
        <f>IFERROR(('CMA Emp Adj'!E35/'CMA Emp Adj'!E$6)/('CAN LFS Emp'!E35/'CAN LFS Emp'!E$6),"n/a")</f>
        <v>0.52406868160984232</v>
      </c>
      <c r="F35" s="65">
        <f>IFERROR(('CMA Emp Adj'!F35/'CMA Emp Adj'!F$6)/('CAN LFS Emp'!F35/'CAN LFS Emp'!F$6),"n/a")</f>
        <v>0.50418394000582611</v>
      </c>
      <c r="G35" s="65">
        <f>IFERROR(('CMA Emp Adj'!G35/'CMA Emp Adj'!G$6)/('CAN LFS Emp'!G35/'CAN LFS Emp'!G$6),"n/a")</f>
        <v>0.46369781156166651</v>
      </c>
      <c r="H35" s="65">
        <f>IFERROR(('CMA Emp Adj'!H35/'CMA Emp Adj'!H$6)/('CAN LFS Emp'!H35/'CAN LFS Emp'!H$6),"n/a")</f>
        <v>0.47614186871781999</v>
      </c>
      <c r="I35" s="65">
        <f>IFERROR(('CMA Emp Adj'!I35/'CMA Emp Adj'!I$6)/('CAN LFS Emp'!I35/'CAN LFS Emp'!I$6),"n/a")</f>
        <v>0.50266207003960561</v>
      </c>
      <c r="J35" s="65">
        <f>IFERROR(('CMA Emp Adj'!J35/'CMA Emp Adj'!J$6)/('CAN LFS Emp'!J35/'CAN LFS Emp'!J$6),"n/a")</f>
        <v>0.50926087293526701</v>
      </c>
      <c r="K35" s="65">
        <f>IFERROR(('CMA Emp Adj'!K35/'CMA Emp Adj'!K$6)/('CAN LFS Emp'!K35/'CAN LFS Emp'!K$6),"n/a")</f>
        <v>0.7351792152239518</v>
      </c>
      <c r="L35" s="65">
        <f>IFERROR(('CMA Emp Adj'!L35/'CMA Emp Adj'!L$6)/('CAN LFS Emp'!L35/'CAN LFS Emp'!L$6),"n/a")</f>
        <v>0.57025310107896421</v>
      </c>
      <c r="M35" s="21">
        <f>IFERROR(('CMA Emp Adj'!M35/'CMA Emp Adj'!M$6)/('CAN LFS Emp'!M35/'CAN LFS Emp'!M$6),"n/a")</f>
        <v>0.61182113691039908</v>
      </c>
      <c r="N35" s="21">
        <f>IFERROR(('CMA Emp Adj'!N35/'CMA Emp Adj'!N$6)/('CAN LFS Emp'!N35/'CAN LFS Emp'!N$6),"n/a")</f>
        <v>0.51397159512305934</v>
      </c>
      <c r="O35" s="21">
        <f>IFERROR(('CMA Emp Adj'!O35/'CMA Emp Adj'!O$6)/('CAN LFS Emp'!O35/'CAN LFS Emp'!O$6),"n/a")</f>
        <v>0.56004564903747311</v>
      </c>
      <c r="P35" s="21">
        <f>IFERROR(('CMA Emp Adj'!P35/'CMA Emp Adj'!P$6)/('CAN LFS Emp'!P35/'CAN LFS Emp'!P$6),"n/a")</f>
        <v>0.45354684640754506</v>
      </c>
      <c r="Q35" s="21">
        <f>IFERROR(('CMA Emp Adj'!Q35/'CMA Emp Adj'!Q$6)/('CAN LFS Emp'!Q35/'CAN LFS Emp'!Q$6),"n/a")</f>
        <v>0.58881059891695786</v>
      </c>
      <c r="R35" s="21">
        <f>IFERROR(('CMA Emp Adj'!R35/'CMA Emp Adj'!R$6)/('CAN LFS Emp'!R35/'CAN LFS Emp'!R$6),"n/a")</f>
        <v>0.48901454011637696</v>
      </c>
      <c r="S35" s="21">
        <f>IFERROR(('CMA Emp Adj'!S35/'CMA Emp Adj'!S$6)/('CAN LFS Emp'!S35/'CAN LFS Emp'!S$6),"n/a")</f>
        <v>0.50161561852715364</v>
      </c>
      <c r="T35" s="21">
        <f>IFERROR(('CMA Emp Adj'!T35/'CMA Emp Adj'!T$6)/('CAN LFS Emp'!T35/'CAN LFS Emp'!T$6),"n/a")</f>
        <v>0.54710244388857843</v>
      </c>
      <c r="U35" s="21">
        <f>IFERROR(('CMA Emp Adj'!U35/'CMA Emp Adj'!U$6)/('CAN LFS Emp'!U35/'CAN LFS Emp'!U$6),"n/a")</f>
        <v>0.4881026515501839</v>
      </c>
      <c r="V35" s="21">
        <f>IFERROR(('CMA Emp Adj'!V35/'CMA Emp Adj'!V$6)/('CAN LFS Emp'!V35/'CAN LFS Emp'!V$6),"n/a")</f>
        <v>0.37675011827626775</v>
      </c>
      <c r="W35" s="21">
        <f>IFERROR(('CMA Emp Adj'!W35/'CMA Emp Adj'!W$6)/('CAN LFS Emp'!W35/'CAN LFS Emp'!W$6),"n/a")</f>
        <v>0.37074970074558644</v>
      </c>
      <c r="X35" s="21">
        <f>IFERROR(('CMA Emp Adj'!X35/'CMA Emp Adj'!X$6)/('CAN LFS Emp'!X35/'CAN LFS Emp'!X$6),"n/a")</f>
        <v>0.28124183774800093</v>
      </c>
      <c r="Y35" s="21">
        <f>IFERROR(('CMA Emp Adj'!Y35/'CMA Emp Adj'!Y$6)/('CAN LFS Emp'!Y35/'CAN LFS Emp'!Y$6),"n/a")</f>
        <v>0.46153920041958524</v>
      </c>
    </row>
    <row r="36" spans="1:25" x14ac:dyDescent="0.25">
      <c r="A36" s="6" t="s">
        <v>30</v>
      </c>
      <c r="B36" s="6"/>
      <c r="C36" s="14">
        <v>322</v>
      </c>
      <c r="D36" s="65">
        <f>IFERROR(('CMA Emp Adj'!D36/'CMA Emp Adj'!D$6)/('CAN LFS Emp'!D36/'CAN LFS Emp'!D$6),"n/a")</f>
        <v>0.64248827077100557</v>
      </c>
      <c r="E36" s="65">
        <f>IFERROR(('CMA Emp Adj'!E36/'CMA Emp Adj'!E$6)/('CAN LFS Emp'!E36/'CAN LFS Emp'!E$6),"n/a")</f>
        <v>0.77727281598954345</v>
      </c>
      <c r="F36" s="65">
        <f>IFERROR(('CMA Emp Adj'!F36/'CMA Emp Adj'!F$6)/('CAN LFS Emp'!F36/'CAN LFS Emp'!F$6),"n/a")</f>
        <v>0.6113128685142647</v>
      </c>
      <c r="G36" s="65">
        <f>IFERROR(('CMA Emp Adj'!G36/'CMA Emp Adj'!G$6)/('CAN LFS Emp'!G36/'CAN LFS Emp'!G$6),"n/a")</f>
        <v>0.86720722886993706</v>
      </c>
      <c r="H36" s="65">
        <f>IFERROR(('CMA Emp Adj'!H36/'CMA Emp Adj'!H$6)/('CAN LFS Emp'!H36/'CAN LFS Emp'!H$6),"n/a")</f>
        <v>0.61288685774101204</v>
      </c>
      <c r="I36" s="65">
        <f>IFERROR(('CMA Emp Adj'!I36/'CMA Emp Adj'!I$6)/('CAN LFS Emp'!I36/'CAN LFS Emp'!I$6),"n/a")</f>
        <v>0.74623693173561245</v>
      </c>
      <c r="J36" s="65">
        <f>IFERROR(('CMA Emp Adj'!J36/'CMA Emp Adj'!J$6)/('CAN LFS Emp'!J36/'CAN LFS Emp'!J$6),"n/a")</f>
        <v>0.65263797428716985</v>
      </c>
      <c r="K36" s="65">
        <f>IFERROR(('CMA Emp Adj'!K36/'CMA Emp Adj'!K$6)/('CAN LFS Emp'!K36/'CAN LFS Emp'!K$6),"n/a")</f>
        <v>0.81708377858151837</v>
      </c>
      <c r="L36" s="65">
        <f>IFERROR(('CMA Emp Adj'!L36/'CMA Emp Adj'!L$6)/('CAN LFS Emp'!L36/'CAN LFS Emp'!L$6),"n/a")</f>
        <v>0.71328343533972505</v>
      </c>
      <c r="M36" s="21">
        <f>IFERROR(('CMA Emp Adj'!M36/'CMA Emp Adj'!M$6)/('CAN LFS Emp'!M36/'CAN LFS Emp'!M$6),"n/a")</f>
        <v>0.68856169488906294</v>
      </c>
      <c r="N36" s="21">
        <f>IFERROR(('CMA Emp Adj'!N36/'CMA Emp Adj'!N$6)/('CAN LFS Emp'!N36/'CAN LFS Emp'!N$6),"n/a")</f>
        <v>0.78071438715495933</v>
      </c>
      <c r="O36" s="21">
        <f>IFERROR(('CMA Emp Adj'!O36/'CMA Emp Adj'!O$6)/('CAN LFS Emp'!O36/'CAN LFS Emp'!O$6),"n/a")</f>
        <v>0.62194035345405585</v>
      </c>
      <c r="P36" s="21">
        <f>IFERROR(('CMA Emp Adj'!P36/'CMA Emp Adj'!P$6)/('CAN LFS Emp'!P36/'CAN LFS Emp'!P$6),"n/a")</f>
        <v>0.58979359892821681</v>
      </c>
      <c r="Q36" s="21">
        <f>IFERROR(('CMA Emp Adj'!Q36/'CMA Emp Adj'!Q$6)/('CAN LFS Emp'!Q36/'CAN LFS Emp'!Q$6),"n/a")</f>
        <v>0.81171652192334709</v>
      </c>
      <c r="R36" s="21">
        <f>IFERROR(('CMA Emp Adj'!R36/'CMA Emp Adj'!R$6)/('CAN LFS Emp'!R36/'CAN LFS Emp'!R$6),"n/a")</f>
        <v>0.81281378026435314</v>
      </c>
      <c r="S36" s="21">
        <f>IFERROR(('CMA Emp Adj'!S36/'CMA Emp Adj'!S$6)/('CAN LFS Emp'!S36/'CAN LFS Emp'!S$6),"n/a")</f>
        <v>0.75056357242594651</v>
      </c>
      <c r="T36" s="21">
        <f>IFERROR(('CMA Emp Adj'!T36/'CMA Emp Adj'!T$6)/('CAN LFS Emp'!T36/'CAN LFS Emp'!T$6),"n/a")</f>
        <v>0.3971863463155681</v>
      </c>
      <c r="U36" s="21">
        <f>IFERROR(('CMA Emp Adj'!U36/'CMA Emp Adj'!U$6)/('CAN LFS Emp'!U36/'CAN LFS Emp'!U$6),"n/a")</f>
        <v>0.67409510349341528</v>
      </c>
      <c r="V36" s="21">
        <f>IFERROR(('CMA Emp Adj'!V36/'CMA Emp Adj'!V$6)/('CAN LFS Emp'!V36/'CAN LFS Emp'!V$6),"n/a")</f>
        <v>0.82386440569014008</v>
      </c>
      <c r="W36" s="21">
        <f>IFERROR(('CMA Emp Adj'!W36/'CMA Emp Adj'!W$6)/('CAN LFS Emp'!W36/'CAN LFS Emp'!W$6),"n/a")</f>
        <v>0.99636794343779422</v>
      </c>
      <c r="X36" s="21">
        <f>IFERROR(('CMA Emp Adj'!X36/'CMA Emp Adj'!X$6)/('CAN LFS Emp'!X36/'CAN LFS Emp'!X$6),"n/a")</f>
        <v>0.76720260703266097</v>
      </c>
      <c r="Y36" s="21">
        <f>IFERROR(('CMA Emp Adj'!Y36/'CMA Emp Adj'!Y$6)/('CAN LFS Emp'!Y36/'CAN LFS Emp'!Y$6),"n/a")</f>
        <v>0.8873621479746886</v>
      </c>
    </row>
    <row r="37" spans="1:25" x14ac:dyDescent="0.25">
      <c r="A37" s="6" t="s">
        <v>31</v>
      </c>
      <c r="B37" s="6"/>
      <c r="C37" s="14">
        <v>323</v>
      </c>
      <c r="D37" s="65">
        <f>IFERROR(('CMA Emp Adj'!D37/'CMA Emp Adj'!D$6)/('CAN LFS Emp'!D37/'CAN LFS Emp'!D$6),"n/a")</f>
        <v>1.7834289725839239</v>
      </c>
      <c r="E37" s="65">
        <f>IFERROR(('CMA Emp Adj'!E37/'CMA Emp Adj'!E$6)/('CAN LFS Emp'!E37/'CAN LFS Emp'!E$6),"n/a")</f>
        <v>1.9867227715008835</v>
      </c>
      <c r="F37" s="65">
        <f>IFERROR(('CMA Emp Adj'!F37/'CMA Emp Adj'!F$6)/('CAN LFS Emp'!F37/'CAN LFS Emp'!F$6),"n/a")</f>
        <v>1.7562083181569235</v>
      </c>
      <c r="G37" s="65">
        <f>IFERROR(('CMA Emp Adj'!G37/'CMA Emp Adj'!G$6)/('CAN LFS Emp'!G37/'CAN LFS Emp'!G$6),"n/a")</f>
        <v>1.8013585314389653</v>
      </c>
      <c r="H37" s="65">
        <f>IFERROR(('CMA Emp Adj'!H37/'CMA Emp Adj'!H$6)/('CAN LFS Emp'!H37/'CAN LFS Emp'!H$6),"n/a")</f>
        <v>1.5271076752045347</v>
      </c>
      <c r="I37" s="65">
        <f>IFERROR(('CMA Emp Adj'!I37/'CMA Emp Adj'!I$6)/('CAN LFS Emp'!I37/'CAN LFS Emp'!I$6),"n/a")</f>
        <v>1.6318866174512685</v>
      </c>
      <c r="J37" s="65">
        <f>IFERROR(('CMA Emp Adj'!J37/'CMA Emp Adj'!J$6)/('CAN LFS Emp'!J37/'CAN LFS Emp'!J$6),"n/a")</f>
        <v>1.6001809638435258</v>
      </c>
      <c r="K37" s="65">
        <f>IFERROR(('CMA Emp Adj'!K37/'CMA Emp Adj'!K$6)/('CAN LFS Emp'!K37/'CAN LFS Emp'!K$6),"n/a")</f>
        <v>1.4529737711181783</v>
      </c>
      <c r="L37" s="65">
        <f>IFERROR(('CMA Emp Adj'!L37/'CMA Emp Adj'!L$6)/('CAN LFS Emp'!L37/'CAN LFS Emp'!L$6),"n/a")</f>
        <v>1.4673295365402121</v>
      </c>
      <c r="M37" s="21">
        <f>IFERROR(('CMA Emp Adj'!M37/'CMA Emp Adj'!M$6)/('CAN LFS Emp'!M37/'CAN LFS Emp'!M$6),"n/a")</f>
        <v>1.4875674143538273</v>
      </c>
      <c r="N37" s="21">
        <f>IFERROR(('CMA Emp Adj'!N37/'CMA Emp Adj'!N$6)/('CAN LFS Emp'!N37/'CAN LFS Emp'!N$6),"n/a")</f>
        <v>1.6244739151075807</v>
      </c>
      <c r="O37" s="21">
        <f>IFERROR(('CMA Emp Adj'!O37/'CMA Emp Adj'!O$6)/('CAN LFS Emp'!O37/'CAN LFS Emp'!O$6),"n/a")</f>
        <v>1.9066564382047606</v>
      </c>
      <c r="P37" s="21">
        <f>IFERROR(('CMA Emp Adj'!P37/'CMA Emp Adj'!P$6)/('CAN LFS Emp'!P37/'CAN LFS Emp'!P$6),"n/a")</f>
        <v>1.6173682648156813</v>
      </c>
      <c r="Q37" s="21">
        <f>IFERROR(('CMA Emp Adj'!Q37/'CMA Emp Adj'!Q$6)/('CAN LFS Emp'!Q37/'CAN LFS Emp'!Q$6),"n/a")</f>
        <v>1.7246010566292487</v>
      </c>
      <c r="R37" s="21">
        <f>IFERROR(('CMA Emp Adj'!R37/'CMA Emp Adj'!R$6)/('CAN LFS Emp'!R37/'CAN LFS Emp'!R$6),"n/a")</f>
        <v>1.5986289918482914</v>
      </c>
      <c r="S37" s="21">
        <f>IFERROR(('CMA Emp Adj'!S37/'CMA Emp Adj'!S$6)/('CAN LFS Emp'!S37/'CAN LFS Emp'!S$6),"n/a")</f>
        <v>1.5812965954783704</v>
      </c>
      <c r="T37" s="21">
        <f>IFERROR(('CMA Emp Adj'!T37/'CMA Emp Adj'!T$6)/('CAN LFS Emp'!T37/'CAN LFS Emp'!T$6),"n/a")</f>
        <v>1.5463719569661716</v>
      </c>
      <c r="U37" s="21">
        <f>IFERROR(('CMA Emp Adj'!U37/'CMA Emp Adj'!U$6)/('CAN LFS Emp'!U37/'CAN LFS Emp'!U$6),"n/a")</f>
        <v>1.3693378254180308</v>
      </c>
      <c r="V37" s="21">
        <f>IFERROR(('CMA Emp Adj'!V37/'CMA Emp Adj'!V$6)/('CAN LFS Emp'!V37/'CAN LFS Emp'!V$6),"n/a")</f>
        <v>1.1834008286575168</v>
      </c>
      <c r="W37" s="21">
        <f>IFERROR(('CMA Emp Adj'!W37/'CMA Emp Adj'!W$6)/('CAN LFS Emp'!W37/'CAN LFS Emp'!W$6),"n/a")</f>
        <v>1.3282592593658855</v>
      </c>
      <c r="X37" s="21">
        <f>IFERROR(('CMA Emp Adj'!X37/'CMA Emp Adj'!X$6)/('CAN LFS Emp'!X37/'CAN LFS Emp'!X$6),"n/a")</f>
        <v>1.532610757360271</v>
      </c>
      <c r="Y37" s="21">
        <f>IFERROR(('CMA Emp Adj'!Y37/'CMA Emp Adj'!Y$6)/('CAN LFS Emp'!Y37/'CAN LFS Emp'!Y$6),"n/a")</f>
        <v>1.2169159573807968</v>
      </c>
    </row>
    <row r="38" spans="1:25" x14ac:dyDescent="0.25">
      <c r="A38" s="6" t="s">
        <v>32</v>
      </c>
      <c r="B38" s="6"/>
      <c r="C38" s="14">
        <v>324</v>
      </c>
      <c r="D38" s="65">
        <f>IFERROR(('CMA Emp Adj'!D38/'CMA Emp Adj'!D$6)/('CAN LFS Emp'!D38/'CAN LFS Emp'!D$6),"n/a")</f>
        <v>0.93005233476738225</v>
      </c>
      <c r="E38" s="65">
        <f>IFERROR(('CMA Emp Adj'!E38/'CMA Emp Adj'!E$6)/('CAN LFS Emp'!E38/'CAN LFS Emp'!E$6),"n/a")</f>
        <v>0</v>
      </c>
      <c r="F38" s="65">
        <f>IFERROR(('CMA Emp Adj'!F38/'CMA Emp Adj'!F$6)/('CAN LFS Emp'!F38/'CAN LFS Emp'!F$6),"n/a")</f>
        <v>0</v>
      </c>
      <c r="G38" s="65">
        <f>IFERROR(('CMA Emp Adj'!G38/'CMA Emp Adj'!G$6)/('CAN LFS Emp'!G38/'CAN LFS Emp'!G$6),"n/a")</f>
        <v>0.83603384192780228</v>
      </c>
      <c r="H38" s="65">
        <f>IFERROR(('CMA Emp Adj'!H38/'CMA Emp Adj'!H$6)/('CAN LFS Emp'!H38/'CAN LFS Emp'!H$6),"n/a")</f>
        <v>0</v>
      </c>
      <c r="I38" s="65">
        <f>IFERROR(('CMA Emp Adj'!I38/'CMA Emp Adj'!I$6)/('CAN LFS Emp'!I38/'CAN LFS Emp'!I$6),"n/a")</f>
        <v>0</v>
      </c>
      <c r="J38" s="65">
        <f>IFERROR(('CMA Emp Adj'!J38/'CMA Emp Adj'!J$6)/('CAN LFS Emp'!J38/'CAN LFS Emp'!J$6),"n/a")</f>
        <v>0.77801687565133659</v>
      </c>
      <c r="K38" s="65">
        <f>IFERROR(('CMA Emp Adj'!K38/'CMA Emp Adj'!K$6)/('CAN LFS Emp'!K38/'CAN LFS Emp'!K$6),"n/a")</f>
        <v>0.81198414285347409</v>
      </c>
      <c r="L38" s="65">
        <f>IFERROR(('CMA Emp Adj'!L38/'CMA Emp Adj'!L$6)/('CAN LFS Emp'!L38/'CAN LFS Emp'!L$6),"n/a")</f>
        <v>0.70493926307411769</v>
      </c>
      <c r="M38" s="21">
        <f>IFERROR(('CMA Emp Adj'!M38/'CMA Emp Adj'!M$6)/('CAN LFS Emp'!M38/'CAN LFS Emp'!M$6),"n/a")</f>
        <v>1.2885506281653163</v>
      </c>
      <c r="N38" s="21">
        <f>IFERROR(('CMA Emp Adj'!N38/'CMA Emp Adj'!N$6)/('CAN LFS Emp'!N38/'CAN LFS Emp'!N$6),"n/a")</f>
        <v>0</v>
      </c>
      <c r="O38" s="21">
        <f>IFERROR(('CMA Emp Adj'!O38/'CMA Emp Adj'!O$6)/('CAN LFS Emp'!O38/'CAN LFS Emp'!O$6),"n/a")</f>
        <v>0.59965210716810491</v>
      </c>
      <c r="P38" s="21">
        <f>IFERROR(('CMA Emp Adj'!P38/'CMA Emp Adj'!P$6)/('CAN LFS Emp'!P38/'CAN LFS Emp'!P$6),"n/a")</f>
        <v>0</v>
      </c>
      <c r="Q38" s="21">
        <f>IFERROR(('CMA Emp Adj'!Q38/'CMA Emp Adj'!Q$6)/('CAN LFS Emp'!Q38/'CAN LFS Emp'!Q$6),"n/a")</f>
        <v>1.1162709227073968</v>
      </c>
      <c r="R38" s="21">
        <f>IFERROR(('CMA Emp Adj'!R38/'CMA Emp Adj'!R$6)/('CAN LFS Emp'!R38/'CAN LFS Emp'!R$6),"n/a")</f>
        <v>0</v>
      </c>
      <c r="S38" s="21">
        <f>IFERROR(('CMA Emp Adj'!S38/'CMA Emp Adj'!S$6)/('CAN LFS Emp'!S38/'CAN LFS Emp'!S$6),"n/a")</f>
        <v>0.80981325566850748</v>
      </c>
      <c r="T38" s="21">
        <f>IFERROR(('CMA Emp Adj'!T38/'CMA Emp Adj'!T$6)/('CAN LFS Emp'!T38/'CAN LFS Emp'!T$6),"n/a")</f>
        <v>0</v>
      </c>
      <c r="U38" s="21">
        <f>IFERROR(('CMA Emp Adj'!U38/'CMA Emp Adj'!U$6)/('CAN LFS Emp'!U38/'CAN LFS Emp'!U$6),"n/a")</f>
        <v>0</v>
      </c>
      <c r="V38" s="21">
        <f>IFERROR(('CMA Emp Adj'!V38/'CMA Emp Adj'!V$6)/('CAN LFS Emp'!V38/'CAN LFS Emp'!V$6),"n/a")</f>
        <v>0.71298070385704682</v>
      </c>
      <c r="W38" s="21">
        <f>IFERROR(('CMA Emp Adj'!W38/'CMA Emp Adj'!W$6)/('CAN LFS Emp'!W38/'CAN LFS Emp'!W$6),"n/a")</f>
        <v>0</v>
      </c>
      <c r="X38" s="21">
        <f>IFERROR(('CMA Emp Adj'!X38/'CMA Emp Adj'!X$6)/('CAN LFS Emp'!X38/'CAN LFS Emp'!X$6),"n/a")</f>
        <v>0</v>
      </c>
      <c r="Y38" s="21">
        <f>IFERROR(('CMA Emp Adj'!Y38/'CMA Emp Adj'!Y$6)/('CAN LFS Emp'!Y38/'CAN LFS Emp'!Y$6),"n/a")</f>
        <v>0.71345435247114675</v>
      </c>
    </row>
    <row r="39" spans="1:25" x14ac:dyDescent="0.25">
      <c r="A39" s="6" t="s">
        <v>33</v>
      </c>
      <c r="B39" s="6"/>
      <c r="C39" s="14">
        <v>325</v>
      </c>
      <c r="D39" s="65">
        <f>IFERROR(('CMA Emp Adj'!D39/'CMA Emp Adj'!D$6)/('CAN LFS Emp'!D39/'CAN LFS Emp'!D$6),"n/a")</f>
        <v>1.8063469103578247</v>
      </c>
      <c r="E39" s="65">
        <f>IFERROR(('CMA Emp Adj'!E39/'CMA Emp Adj'!E$6)/('CAN LFS Emp'!E39/'CAN LFS Emp'!E$6),"n/a")</f>
        <v>2.0148348025556255</v>
      </c>
      <c r="F39" s="65">
        <f>IFERROR(('CMA Emp Adj'!F39/'CMA Emp Adj'!F$6)/('CAN LFS Emp'!F39/'CAN LFS Emp'!F$6),"n/a")</f>
        <v>1.7948523827493399</v>
      </c>
      <c r="G39" s="65">
        <f>IFERROR(('CMA Emp Adj'!G39/'CMA Emp Adj'!G$6)/('CAN LFS Emp'!G39/'CAN LFS Emp'!G$6),"n/a")</f>
        <v>1.6475144321031652</v>
      </c>
      <c r="H39" s="65">
        <f>IFERROR(('CMA Emp Adj'!H39/'CMA Emp Adj'!H$6)/('CAN LFS Emp'!H39/'CAN LFS Emp'!H$6),"n/a")</f>
        <v>1.6643112387434618</v>
      </c>
      <c r="I39" s="65">
        <f>IFERROR(('CMA Emp Adj'!I39/'CMA Emp Adj'!I$6)/('CAN LFS Emp'!I39/'CAN LFS Emp'!I$6),"n/a")</f>
        <v>1.6929747814615772</v>
      </c>
      <c r="J39" s="65">
        <f>IFERROR(('CMA Emp Adj'!J39/'CMA Emp Adj'!J$6)/('CAN LFS Emp'!J39/'CAN LFS Emp'!J$6),"n/a")</f>
        <v>1.6840990332492825</v>
      </c>
      <c r="K39" s="65">
        <f>IFERROR(('CMA Emp Adj'!K39/'CMA Emp Adj'!K$6)/('CAN LFS Emp'!K39/'CAN LFS Emp'!K$6),"n/a")</f>
        <v>1.5140359213001642</v>
      </c>
      <c r="L39" s="65">
        <f>IFERROR(('CMA Emp Adj'!L39/'CMA Emp Adj'!L$6)/('CAN LFS Emp'!L39/'CAN LFS Emp'!L$6),"n/a")</f>
        <v>1.8851575485242298</v>
      </c>
      <c r="M39" s="21">
        <f>IFERROR(('CMA Emp Adj'!M39/'CMA Emp Adj'!M$6)/('CAN LFS Emp'!M39/'CAN LFS Emp'!M$6),"n/a")</f>
        <v>1.4882702002035522</v>
      </c>
      <c r="N39" s="21">
        <f>IFERROR(('CMA Emp Adj'!N39/'CMA Emp Adj'!N$6)/('CAN LFS Emp'!N39/'CAN LFS Emp'!N$6),"n/a")</f>
        <v>1.8890963210242793</v>
      </c>
      <c r="O39" s="21">
        <f>IFERROR(('CMA Emp Adj'!O39/'CMA Emp Adj'!O$6)/('CAN LFS Emp'!O39/'CAN LFS Emp'!O$6),"n/a")</f>
        <v>1.6445696191199084</v>
      </c>
      <c r="P39" s="21">
        <f>IFERROR(('CMA Emp Adj'!P39/'CMA Emp Adj'!P$6)/('CAN LFS Emp'!P39/'CAN LFS Emp'!P$6),"n/a")</f>
        <v>1.6119531221875747</v>
      </c>
      <c r="Q39" s="21">
        <f>IFERROR(('CMA Emp Adj'!Q39/'CMA Emp Adj'!Q$6)/('CAN LFS Emp'!Q39/'CAN LFS Emp'!Q$6),"n/a")</f>
        <v>1.5813015904691741</v>
      </c>
      <c r="R39" s="21">
        <f>IFERROR(('CMA Emp Adj'!R39/'CMA Emp Adj'!R$6)/('CAN LFS Emp'!R39/'CAN LFS Emp'!R$6),"n/a")</f>
        <v>1.6454997335835158</v>
      </c>
      <c r="S39" s="21">
        <f>IFERROR(('CMA Emp Adj'!S39/'CMA Emp Adj'!S$6)/('CAN LFS Emp'!S39/'CAN LFS Emp'!S$6),"n/a")</f>
        <v>1.0654357105788854</v>
      </c>
      <c r="T39" s="21">
        <f>IFERROR(('CMA Emp Adj'!T39/'CMA Emp Adj'!T$6)/('CAN LFS Emp'!T39/'CAN LFS Emp'!T$6),"n/a")</f>
        <v>1.6327902311320115</v>
      </c>
      <c r="U39" s="21">
        <f>IFERROR(('CMA Emp Adj'!U39/'CMA Emp Adj'!U$6)/('CAN LFS Emp'!U39/'CAN LFS Emp'!U$6),"n/a")</f>
        <v>1.4915093193613156</v>
      </c>
      <c r="V39" s="21">
        <f>IFERROR(('CMA Emp Adj'!V39/'CMA Emp Adj'!V$6)/('CAN LFS Emp'!V39/'CAN LFS Emp'!V$6),"n/a")</f>
        <v>1.4231095527527629</v>
      </c>
      <c r="W39" s="21">
        <f>IFERROR(('CMA Emp Adj'!W39/'CMA Emp Adj'!W$6)/('CAN LFS Emp'!W39/'CAN LFS Emp'!W$6),"n/a")</f>
        <v>1.4846420954537918</v>
      </c>
      <c r="X39" s="21">
        <f>IFERROR(('CMA Emp Adj'!X39/'CMA Emp Adj'!X$6)/('CAN LFS Emp'!X39/'CAN LFS Emp'!X$6),"n/a")</f>
        <v>1.3653181747982399</v>
      </c>
      <c r="Y39" s="21">
        <f>IFERROR(('CMA Emp Adj'!Y39/'CMA Emp Adj'!Y$6)/('CAN LFS Emp'!Y39/'CAN LFS Emp'!Y$6),"n/a")</f>
        <v>1.7003659024594227</v>
      </c>
    </row>
    <row r="40" spans="1:25" x14ac:dyDescent="0.25">
      <c r="A40" s="7" t="s">
        <v>34</v>
      </c>
      <c r="B40" s="7"/>
      <c r="C40" s="14" t="s">
        <v>191</v>
      </c>
      <c r="D40" s="65">
        <f>IFERROR(('CMA Emp Adj'!D40/'CMA Emp Adj'!D$6)/('CAN LFS Emp'!D40/'CAN LFS Emp'!D$6),"n/a")</f>
        <v>0.92034547787539256</v>
      </c>
      <c r="E40" s="65">
        <f>IFERROR(('CMA Emp Adj'!E40/'CMA Emp Adj'!E$6)/('CAN LFS Emp'!E40/'CAN LFS Emp'!E$6),"n/a")</f>
        <v>0.58418672328612686</v>
      </c>
      <c r="F40" s="65">
        <f>IFERROR(('CMA Emp Adj'!F40/'CMA Emp Adj'!F$6)/('CAN LFS Emp'!F40/'CAN LFS Emp'!F$6),"n/a")</f>
        <v>0.62411214639094359</v>
      </c>
      <c r="G40" s="65">
        <f>IFERROR(('CMA Emp Adj'!G40/'CMA Emp Adj'!G$6)/('CAN LFS Emp'!G40/'CAN LFS Emp'!G$6),"n/a")</f>
        <v>0.7861283170613792</v>
      </c>
      <c r="H40" s="65">
        <f>IFERROR(('CMA Emp Adj'!H40/'CMA Emp Adj'!H$6)/('CAN LFS Emp'!H40/'CAN LFS Emp'!H$6),"n/a")</f>
        <v>0.69304618294485898</v>
      </c>
      <c r="I40" s="65">
        <f>IFERROR(('CMA Emp Adj'!I40/'CMA Emp Adj'!I$6)/('CAN LFS Emp'!I40/'CAN LFS Emp'!I$6),"n/a")</f>
        <v>0.68091975384272718</v>
      </c>
      <c r="J40" s="65">
        <f>IFERROR(('CMA Emp Adj'!J40/'CMA Emp Adj'!J$6)/('CAN LFS Emp'!J40/'CAN LFS Emp'!J$6),"n/a")</f>
        <v>0.67476219040580465</v>
      </c>
      <c r="K40" s="65">
        <f>IFERROR(('CMA Emp Adj'!K40/'CMA Emp Adj'!K$6)/('CAN LFS Emp'!K40/'CAN LFS Emp'!K$6),"n/a")</f>
        <v>0.58875375456181656</v>
      </c>
      <c r="L40" s="65">
        <f>IFERROR(('CMA Emp Adj'!L40/'CMA Emp Adj'!L$6)/('CAN LFS Emp'!L40/'CAN LFS Emp'!L$6),"n/a")</f>
        <v>0.7643326504540332</v>
      </c>
      <c r="M40" s="21">
        <f>IFERROR(('CMA Emp Adj'!M40/'CMA Emp Adj'!M$6)/('CAN LFS Emp'!M40/'CAN LFS Emp'!M$6),"n/a")</f>
        <v>0.8236540345747938</v>
      </c>
      <c r="N40" s="21">
        <f>IFERROR(('CMA Emp Adj'!N40/'CMA Emp Adj'!N$6)/('CAN LFS Emp'!N40/'CAN LFS Emp'!N$6),"n/a")</f>
        <v>0.75236740184707507</v>
      </c>
      <c r="O40" s="21">
        <f>IFERROR(('CMA Emp Adj'!O40/'CMA Emp Adj'!O$6)/('CAN LFS Emp'!O40/'CAN LFS Emp'!O$6),"n/a")</f>
        <v>0</v>
      </c>
      <c r="P40" s="21">
        <f>IFERROR(('CMA Emp Adj'!P40/'CMA Emp Adj'!P$6)/('CAN LFS Emp'!P40/'CAN LFS Emp'!P$6),"n/a")</f>
        <v>0.69368634400340412</v>
      </c>
      <c r="Q40" s="21">
        <f>IFERROR(('CMA Emp Adj'!Q40/'CMA Emp Adj'!Q$6)/('CAN LFS Emp'!Q40/'CAN LFS Emp'!Q$6),"n/a")</f>
        <v>0.62984236322101295</v>
      </c>
      <c r="R40" s="21">
        <f>IFERROR(('CMA Emp Adj'!R40/'CMA Emp Adj'!R$6)/('CAN LFS Emp'!R40/'CAN LFS Emp'!R$6),"n/a")</f>
        <v>0.72216736400498283</v>
      </c>
      <c r="S40" s="21">
        <f>IFERROR(('CMA Emp Adj'!S40/'CMA Emp Adj'!S$6)/('CAN LFS Emp'!S40/'CAN LFS Emp'!S$6),"n/a")</f>
        <v>0</v>
      </c>
      <c r="T40" s="21">
        <f>IFERROR(('CMA Emp Adj'!T40/'CMA Emp Adj'!T$6)/('CAN LFS Emp'!T40/'CAN LFS Emp'!T$6),"n/a")</f>
        <v>1.0518166028830032</v>
      </c>
      <c r="U40" s="21">
        <f>IFERROR(('CMA Emp Adj'!U40/'CMA Emp Adj'!U$6)/('CAN LFS Emp'!U40/'CAN LFS Emp'!U$6),"n/a")</f>
        <v>0</v>
      </c>
      <c r="V40" s="21">
        <f>IFERROR(('CMA Emp Adj'!V40/'CMA Emp Adj'!V$6)/('CAN LFS Emp'!V40/'CAN LFS Emp'!V$6),"n/a")</f>
        <v>0.52389174733028987</v>
      </c>
      <c r="W40" s="21">
        <f>IFERROR(('CMA Emp Adj'!W40/'CMA Emp Adj'!W$6)/('CAN LFS Emp'!W40/'CAN LFS Emp'!W$6),"n/a")</f>
        <v>1.0656636289320871</v>
      </c>
      <c r="X40" s="21">
        <f>IFERROR(('CMA Emp Adj'!X40/'CMA Emp Adj'!X$6)/('CAN LFS Emp'!X40/'CAN LFS Emp'!X$6),"n/a")</f>
        <v>0</v>
      </c>
      <c r="Y40" s="21">
        <f>IFERROR(('CMA Emp Adj'!Y40/'CMA Emp Adj'!Y$6)/('CAN LFS Emp'!Y40/'CAN LFS Emp'!Y$6),"n/a")</f>
        <v>0</v>
      </c>
    </row>
    <row r="41" spans="1:25" x14ac:dyDescent="0.25">
      <c r="A41" s="7" t="s">
        <v>35</v>
      </c>
      <c r="B41" s="7"/>
      <c r="C41" s="14" t="s">
        <v>192</v>
      </c>
      <c r="D41" s="65">
        <f>IFERROR(('CMA Emp Adj'!D41/'CMA Emp Adj'!D$6)/('CAN LFS Emp'!D41/'CAN LFS Emp'!D$6),"n/a")</f>
        <v>1.533079945345152</v>
      </c>
      <c r="E41" s="65">
        <f>IFERROR(('CMA Emp Adj'!E41/'CMA Emp Adj'!E$6)/('CAN LFS Emp'!E41/'CAN LFS Emp'!E$6),"n/a")</f>
        <v>1.6571171657437227</v>
      </c>
      <c r="F41" s="65">
        <f>IFERROR(('CMA Emp Adj'!F41/'CMA Emp Adj'!F$6)/('CAN LFS Emp'!F41/'CAN LFS Emp'!F$6),"n/a")</f>
        <v>1.6010014993267863</v>
      </c>
      <c r="G41" s="65">
        <f>IFERROR(('CMA Emp Adj'!G41/'CMA Emp Adj'!G$6)/('CAN LFS Emp'!G41/'CAN LFS Emp'!G$6),"n/a")</f>
        <v>1.3533467726756292</v>
      </c>
      <c r="H41" s="65">
        <f>IFERROR(('CMA Emp Adj'!H41/'CMA Emp Adj'!H$6)/('CAN LFS Emp'!H41/'CAN LFS Emp'!H$6),"n/a")</f>
        <v>2.2240836566024993</v>
      </c>
      <c r="I41" s="65">
        <f>IFERROR(('CMA Emp Adj'!I41/'CMA Emp Adj'!I$6)/('CAN LFS Emp'!I41/'CAN LFS Emp'!I$6),"n/a")</f>
        <v>1.8162245445762464</v>
      </c>
      <c r="J41" s="65">
        <f>IFERROR(('CMA Emp Adj'!J41/'CMA Emp Adj'!J$6)/('CAN LFS Emp'!J41/'CAN LFS Emp'!J$6),"n/a")</f>
        <v>1.5222832931660606</v>
      </c>
      <c r="K41" s="65">
        <f>IFERROR(('CMA Emp Adj'!K41/'CMA Emp Adj'!K$6)/('CAN LFS Emp'!K41/'CAN LFS Emp'!K$6),"n/a")</f>
        <v>1.4878856370007711</v>
      </c>
      <c r="L41" s="65">
        <f>IFERROR(('CMA Emp Adj'!L41/'CMA Emp Adj'!L$6)/('CAN LFS Emp'!L41/'CAN LFS Emp'!L$6),"n/a")</f>
        <v>1.3504236787700457</v>
      </c>
      <c r="M41" s="21">
        <f>IFERROR(('CMA Emp Adj'!M41/'CMA Emp Adj'!M$6)/('CAN LFS Emp'!M41/'CAN LFS Emp'!M$6),"n/a")</f>
        <v>1.2389076240087742</v>
      </c>
      <c r="N41" s="21">
        <f>IFERROR(('CMA Emp Adj'!N41/'CMA Emp Adj'!N$6)/('CAN LFS Emp'!N41/'CAN LFS Emp'!N$6),"n/a")</f>
        <v>1.9045493698865101</v>
      </c>
      <c r="O41" s="21">
        <f>IFERROR(('CMA Emp Adj'!O41/'CMA Emp Adj'!O$6)/('CAN LFS Emp'!O41/'CAN LFS Emp'!O$6),"n/a")</f>
        <v>1.4677915338434397</v>
      </c>
      <c r="P41" s="21">
        <f>IFERROR(('CMA Emp Adj'!P41/'CMA Emp Adj'!P$6)/('CAN LFS Emp'!P41/'CAN LFS Emp'!P$6),"n/a")</f>
        <v>1.3071691680809252</v>
      </c>
      <c r="Q41" s="21">
        <f>IFERROR(('CMA Emp Adj'!Q41/'CMA Emp Adj'!Q$6)/('CAN LFS Emp'!Q41/'CAN LFS Emp'!Q$6),"n/a")</f>
        <v>1.5830784844264223</v>
      </c>
      <c r="R41" s="21">
        <f>IFERROR(('CMA Emp Adj'!R41/'CMA Emp Adj'!R$6)/('CAN LFS Emp'!R41/'CAN LFS Emp'!R$6),"n/a")</f>
        <v>0</v>
      </c>
      <c r="S41" s="21">
        <f>IFERROR(('CMA Emp Adj'!S41/'CMA Emp Adj'!S$6)/('CAN LFS Emp'!S41/'CAN LFS Emp'!S$6),"n/a")</f>
        <v>0</v>
      </c>
      <c r="T41" s="21">
        <f>IFERROR(('CMA Emp Adj'!T41/'CMA Emp Adj'!T$6)/('CAN LFS Emp'!T41/'CAN LFS Emp'!T$6),"n/a")</f>
        <v>0</v>
      </c>
      <c r="U41" s="21">
        <f>IFERROR(('CMA Emp Adj'!U41/'CMA Emp Adj'!U$6)/('CAN LFS Emp'!U41/'CAN LFS Emp'!U$6),"n/a")</f>
        <v>0</v>
      </c>
      <c r="V41" s="21">
        <f>IFERROR(('CMA Emp Adj'!V41/'CMA Emp Adj'!V$6)/('CAN LFS Emp'!V41/'CAN LFS Emp'!V$6),"n/a")</f>
        <v>0</v>
      </c>
      <c r="W41" s="21">
        <f>IFERROR(('CMA Emp Adj'!W41/'CMA Emp Adj'!W$6)/('CAN LFS Emp'!W41/'CAN LFS Emp'!W$6),"n/a")</f>
        <v>1.737955821868876</v>
      </c>
      <c r="X41" s="21">
        <f>IFERROR(('CMA Emp Adj'!X41/'CMA Emp Adj'!X$6)/('CAN LFS Emp'!X41/'CAN LFS Emp'!X$6),"n/a")</f>
        <v>1.1380392726695541</v>
      </c>
      <c r="Y41" s="21">
        <f>IFERROR(('CMA Emp Adj'!Y41/'CMA Emp Adj'!Y$6)/('CAN LFS Emp'!Y41/'CAN LFS Emp'!Y$6),"n/a")</f>
        <v>1.8449510435333873</v>
      </c>
    </row>
    <row r="42" spans="1:25" x14ac:dyDescent="0.25">
      <c r="A42" s="7" t="s">
        <v>36</v>
      </c>
      <c r="B42" s="7"/>
      <c r="C42" s="14">
        <v>3254</v>
      </c>
      <c r="D42" s="65">
        <f>IFERROR(('CMA Emp Adj'!D42/'CMA Emp Adj'!D$6)/('CAN LFS Emp'!D42/'CAN LFS Emp'!D$6),"n/a")</f>
        <v>2.1910124212304996</v>
      </c>
      <c r="E42" s="65">
        <f>IFERROR(('CMA Emp Adj'!E42/'CMA Emp Adj'!E$6)/('CAN LFS Emp'!E42/'CAN LFS Emp'!E$6),"n/a")</f>
        <v>2.9790648501864325</v>
      </c>
      <c r="F42" s="65">
        <f>IFERROR(('CMA Emp Adj'!F42/'CMA Emp Adj'!F$6)/('CAN LFS Emp'!F42/'CAN LFS Emp'!F$6),"n/a")</f>
        <v>2.372514439649009</v>
      </c>
      <c r="G42" s="65">
        <f>IFERROR(('CMA Emp Adj'!G42/'CMA Emp Adj'!G$6)/('CAN LFS Emp'!G42/'CAN LFS Emp'!G$6),"n/a")</f>
        <v>1.7778946444051746</v>
      </c>
      <c r="H42" s="65">
        <f>IFERROR(('CMA Emp Adj'!H42/'CMA Emp Adj'!H$6)/('CAN LFS Emp'!H42/'CAN LFS Emp'!H$6),"n/a")</f>
        <v>1.796234328306201</v>
      </c>
      <c r="I42" s="65">
        <f>IFERROR(('CMA Emp Adj'!I42/'CMA Emp Adj'!I$6)/('CAN LFS Emp'!I42/'CAN LFS Emp'!I$6),"n/a")</f>
        <v>1.7406811367359603</v>
      </c>
      <c r="J42" s="65">
        <f>IFERROR(('CMA Emp Adj'!J42/'CMA Emp Adj'!J$6)/('CAN LFS Emp'!J42/'CAN LFS Emp'!J$6),"n/a")</f>
        <v>2.1954672523230014</v>
      </c>
      <c r="K42" s="65">
        <f>IFERROR(('CMA Emp Adj'!K42/'CMA Emp Adj'!K$6)/('CAN LFS Emp'!K42/'CAN LFS Emp'!K$6),"n/a")</f>
        <v>1.9090199783869373</v>
      </c>
      <c r="L42" s="65">
        <f>IFERROR(('CMA Emp Adj'!L42/'CMA Emp Adj'!L$6)/('CAN LFS Emp'!L42/'CAN LFS Emp'!L$6),"n/a")</f>
        <v>2.4060243461741382</v>
      </c>
      <c r="M42" s="21">
        <f>IFERROR(('CMA Emp Adj'!M42/'CMA Emp Adj'!M$6)/('CAN LFS Emp'!M42/'CAN LFS Emp'!M$6),"n/a")</f>
        <v>1.9225230949659269</v>
      </c>
      <c r="N42" s="21">
        <f>IFERROR(('CMA Emp Adj'!N42/'CMA Emp Adj'!N$6)/('CAN LFS Emp'!N42/'CAN LFS Emp'!N$6),"n/a")</f>
        <v>2.1541353533804752</v>
      </c>
      <c r="O42" s="21">
        <f>IFERROR(('CMA Emp Adj'!O42/'CMA Emp Adj'!O$6)/('CAN LFS Emp'!O42/'CAN LFS Emp'!O$6),"n/a")</f>
        <v>2.0904873855133772</v>
      </c>
      <c r="P42" s="21">
        <f>IFERROR(('CMA Emp Adj'!P42/'CMA Emp Adj'!P$6)/('CAN LFS Emp'!P42/'CAN LFS Emp'!P$6),"n/a")</f>
        <v>1.6751105645489377</v>
      </c>
      <c r="Q42" s="21">
        <f>IFERROR(('CMA Emp Adj'!Q42/'CMA Emp Adj'!Q$6)/('CAN LFS Emp'!Q42/'CAN LFS Emp'!Q$6),"n/a")</f>
        <v>2.0024006853915006</v>
      </c>
      <c r="R42" s="21">
        <f>IFERROR(('CMA Emp Adj'!R42/'CMA Emp Adj'!R$6)/('CAN LFS Emp'!R42/'CAN LFS Emp'!R$6),"n/a")</f>
        <v>2.4033531016693068</v>
      </c>
      <c r="S42" s="21">
        <f>IFERROR(('CMA Emp Adj'!S42/'CMA Emp Adj'!S$6)/('CAN LFS Emp'!S42/'CAN LFS Emp'!S$6),"n/a")</f>
        <v>1.2200191745650519</v>
      </c>
      <c r="T42" s="21">
        <f>IFERROR(('CMA Emp Adj'!T42/'CMA Emp Adj'!T$6)/('CAN LFS Emp'!T42/'CAN LFS Emp'!T$6),"n/a")</f>
        <v>2.0527963755885459</v>
      </c>
      <c r="U42" s="21">
        <f>IFERROR(('CMA Emp Adj'!U42/'CMA Emp Adj'!U$6)/('CAN LFS Emp'!U42/'CAN LFS Emp'!U$6),"n/a")</f>
        <v>1.9162242519096926</v>
      </c>
      <c r="V42" s="21">
        <f>IFERROR(('CMA Emp Adj'!V42/'CMA Emp Adj'!V$6)/('CAN LFS Emp'!V42/'CAN LFS Emp'!V$6),"n/a")</f>
        <v>1.5375686990965822</v>
      </c>
      <c r="W42" s="21">
        <f>IFERROR(('CMA Emp Adj'!W42/'CMA Emp Adj'!W$6)/('CAN LFS Emp'!W42/'CAN LFS Emp'!W$6),"n/a")</f>
        <v>1.851942128852438</v>
      </c>
      <c r="X42" s="21">
        <f>IFERROR(('CMA Emp Adj'!X42/'CMA Emp Adj'!X$6)/('CAN LFS Emp'!X42/'CAN LFS Emp'!X$6),"n/a")</f>
        <v>1.8172834600065482</v>
      </c>
      <c r="Y42" s="21">
        <f>IFERROR(('CMA Emp Adj'!Y42/'CMA Emp Adj'!Y$6)/('CAN LFS Emp'!Y42/'CAN LFS Emp'!Y$6),"n/a")</f>
        <v>2.0203450961706158</v>
      </c>
    </row>
    <row r="43" spans="1:25" x14ac:dyDescent="0.25">
      <c r="A43" s="6" t="s">
        <v>37</v>
      </c>
      <c r="B43" s="6"/>
      <c r="C43" s="14">
        <v>326</v>
      </c>
      <c r="D43" s="65">
        <f>IFERROR(('CMA Emp Adj'!D43/'CMA Emp Adj'!D$6)/('CAN LFS Emp'!D43/'CAN LFS Emp'!D$6),"n/a")</f>
        <v>1.5972306848044278</v>
      </c>
      <c r="E43" s="65">
        <f>IFERROR(('CMA Emp Adj'!E43/'CMA Emp Adj'!E$6)/('CAN LFS Emp'!E43/'CAN LFS Emp'!E$6),"n/a")</f>
        <v>1.5649314333650748</v>
      </c>
      <c r="F43" s="65">
        <f>IFERROR(('CMA Emp Adj'!F43/'CMA Emp Adj'!F$6)/('CAN LFS Emp'!F43/'CAN LFS Emp'!F$6),"n/a")</f>
        <v>1.6321511285205441</v>
      </c>
      <c r="G43" s="65">
        <f>IFERROR(('CMA Emp Adj'!G43/'CMA Emp Adj'!G$6)/('CAN LFS Emp'!G43/'CAN LFS Emp'!G$6),"n/a")</f>
        <v>1.4476428909903067</v>
      </c>
      <c r="H43" s="65">
        <f>IFERROR(('CMA Emp Adj'!H43/'CMA Emp Adj'!H$6)/('CAN LFS Emp'!H43/'CAN LFS Emp'!H$6),"n/a")</f>
        <v>1.516559617688106</v>
      </c>
      <c r="I43" s="65">
        <f>IFERROR(('CMA Emp Adj'!I43/'CMA Emp Adj'!I$6)/('CAN LFS Emp'!I43/'CAN LFS Emp'!I$6),"n/a")</f>
        <v>2.0116881511498517</v>
      </c>
      <c r="J43" s="65">
        <f>IFERROR(('CMA Emp Adj'!J43/'CMA Emp Adj'!J$6)/('CAN LFS Emp'!J43/'CAN LFS Emp'!J$6),"n/a")</f>
        <v>1.7643229494907839</v>
      </c>
      <c r="K43" s="65">
        <f>IFERROR(('CMA Emp Adj'!K43/'CMA Emp Adj'!K$6)/('CAN LFS Emp'!K43/'CAN LFS Emp'!K$6),"n/a")</f>
        <v>1.8072830576792491</v>
      </c>
      <c r="L43" s="65">
        <f>IFERROR(('CMA Emp Adj'!L43/'CMA Emp Adj'!L$6)/('CAN LFS Emp'!L43/'CAN LFS Emp'!L$6),"n/a")</f>
        <v>1.4291600587730002</v>
      </c>
      <c r="M43" s="21">
        <f>IFERROR(('CMA Emp Adj'!M43/'CMA Emp Adj'!M$6)/('CAN LFS Emp'!M43/'CAN LFS Emp'!M$6),"n/a")</f>
        <v>1.4709033754113783</v>
      </c>
      <c r="N43" s="21">
        <f>IFERROR(('CMA Emp Adj'!N43/'CMA Emp Adj'!N$6)/('CAN LFS Emp'!N43/'CAN LFS Emp'!N$6),"n/a")</f>
        <v>1.6967885508866054</v>
      </c>
      <c r="O43" s="21">
        <f>IFERROR(('CMA Emp Adj'!O43/'CMA Emp Adj'!O$6)/('CAN LFS Emp'!O43/'CAN LFS Emp'!O$6),"n/a")</f>
        <v>1.4089753287041844</v>
      </c>
      <c r="P43" s="21">
        <f>IFERROR(('CMA Emp Adj'!P43/'CMA Emp Adj'!P$6)/('CAN LFS Emp'!P43/'CAN LFS Emp'!P$6),"n/a")</f>
        <v>1.3498993890296873</v>
      </c>
      <c r="Q43" s="21">
        <f>IFERROR(('CMA Emp Adj'!Q43/'CMA Emp Adj'!Q$6)/('CAN LFS Emp'!Q43/'CAN LFS Emp'!Q$6),"n/a")</f>
        <v>1.4365500250968419</v>
      </c>
      <c r="R43" s="21">
        <f>IFERROR(('CMA Emp Adj'!R43/'CMA Emp Adj'!R$6)/('CAN LFS Emp'!R43/'CAN LFS Emp'!R$6),"n/a")</f>
        <v>1.3149374732621679</v>
      </c>
      <c r="S43" s="21">
        <f>IFERROR(('CMA Emp Adj'!S43/'CMA Emp Adj'!S$6)/('CAN LFS Emp'!S43/'CAN LFS Emp'!S$6),"n/a")</f>
        <v>1.2383448264622012</v>
      </c>
      <c r="T43" s="21">
        <f>IFERROR(('CMA Emp Adj'!T43/'CMA Emp Adj'!T$6)/('CAN LFS Emp'!T43/'CAN LFS Emp'!T$6),"n/a")</f>
        <v>1.181864708397339</v>
      </c>
      <c r="U43" s="21">
        <f>IFERROR(('CMA Emp Adj'!U43/'CMA Emp Adj'!U$6)/('CAN LFS Emp'!U43/'CAN LFS Emp'!U$6),"n/a")</f>
        <v>1.2533411609241278</v>
      </c>
      <c r="V43" s="21">
        <f>IFERROR(('CMA Emp Adj'!V43/'CMA Emp Adj'!V$6)/('CAN LFS Emp'!V43/'CAN LFS Emp'!V$6),"n/a")</f>
        <v>1.3402068074316515</v>
      </c>
      <c r="W43" s="21">
        <f>IFERROR(('CMA Emp Adj'!W43/'CMA Emp Adj'!W$6)/('CAN LFS Emp'!W43/'CAN LFS Emp'!W$6),"n/a")</f>
        <v>1.1282539328014061</v>
      </c>
      <c r="X43" s="21">
        <f>IFERROR(('CMA Emp Adj'!X43/'CMA Emp Adj'!X$6)/('CAN LFS Emp'!X43/'CAN LFS Emp'!X$6),"n/a")</f>
        <v>1.3516343884390758</v>
      </c>
      <c r="Y43" s="21">
        <f>IFERROR(('CMA Emp Adj'!Y43/'CMA Emp Adj'!Y$6)/('CAN LFS Emp'!Y43/'CAN LFS Emp'!Y$6),"n/a")</f>
        <v>1.1684330856377674</v>
      </c>
    </row>
    <row r="44" spans="1:25" x14ac:dyDescent="0.25">
      <c r="A44" s="6" t="s">
        <v>38</v>
      </c>
      <c r="B44" s="6"/>
      <c r="C44" s="14">
        <v>327</v>
      </c>
      <c r="D44" s="65">
        <f>IFERROR(('CMA Emp Adj'!D44/'CMA Emp Adj'!D$6)/('CAN LFS Emp'!D44/'CAN LFS Emp'!D$6),"n/a")</f>
        <v>0.86666452189967114</v>
      </c>
      <c r="E44" s="65">
        <f>IFERROR(('CMA Emp Adj'!E44/'CMA Emp Adj'!E$6)/('CAN LFS Emp'!E44/'CAN LFS Emp'!E$6),"n/a")</f>
        <v>0.94713391684632953</v>
      </c>
      <c r="F44" s="65">
        <f>IFERROR(('CMA Emp Adj'!F44/'CMA Emp Adj'!F$6)/('CAN LFS Emp'!F44/'CAN LFS Emp'!F$6),"n/a")</f>
        <v>0.76438805354749406</v>
      </c>
      <c r="G44" s="65">
        <f>IFERROR(('CMA Emp Adj'!G44/'CMA Emp Adj'!G$6)/('CAN LFS Emp'!G44/'CAN LFS Emp'!G$6),"n/a")</f>
        <v>0.75160520295618161</v>
      </c>
      <c r="H44" s="65">
        <f>IFERROR(('CMA Emp Adj'!H44/'CMA Emp Adj'!H$6)/('CAN LFS Emp'!H44/'CAN LFS Emp'!H$6),"n/a")</f>
        <v>0.96723504696745899</v>
      </c>
      <c r="I44" s="65">
        <f>IFERROR(('CMA Emp Adj'!I44/'CMA Emp Adj'!I$6)/('CAN LFS Emp'!I44/'CAN LFS Emp'!I$6),"n/a")</f>
        <v>0.61851010559080077</v>
      </c>
      <c r="J44" s="65">
        <f>IFERROR(('CMA Emp Adj'!J44/'CMA Emp Adj'!J$6)/('CAN LFS Emp'!J44/'CAN LFS Emp'!J$6),"n/a")</f>
        <v>0.71105656263722472</v>
      </c>
      <c r="K44" s="65">
        <f>IFERROR(('CMA Emp Adj'!K44/'CMA Emp Adj'!K$6)/('CAN LFS Emp'!K44/'CAN LFS Emp'!K$6),"n/a")</f>
        <v>1.2713769358665827</v>
      </c>
      <c r="L44" s="65">
        <f>IFERROR(('CMA Emp Adj'!L44/'CMA Emp Adj'!L$6)/('CAN LFS Emp'!L44/'CAN LFS Emp'!L$6),"n/a")</f>
        <v>0.84999511882038392</v>
      </c>
      <c r="M44" s="21">
        <f>IFERROR(('CMA Emp Adj'!M44/'CMA Emp Adj'!M$6)/('CAN LFS Emp'!M44/'CAN LFS Emp'!M$6),"n/a")</f>
        <v>1.1050358405263545</v>
      </c>
      <c r="N44" s="21">
        <f>IFERROR(('CMA Emp Adj'!N44/'CMA Emp Adj'!N$6)/('CAN LFS Emp'!N44/'CAN LFS Emp'!N$6),"n/a")</f>
        <v>1.1266062619182633</v>
      </c>
      <c r="O44" s="21">
        <f>IFERROR(('CMA Emp Adj'!O44/'CMA Emp Adj'!O$6)/('CAN LFS Emp'!O44/'CAN LFS Emp'!O$6),"n/a")</f>
        <v>0.89153943533234381</v>
      </c>
      <c r="P44" s="21">
        <f>IFERROR(('CMA Emp Adj'!P44/'CMA Emp Adj'!P$6)/('CAN LFS Emp'!P44/'CAN LFS Emp'!P$6),"n/a")</f>
        <v>0.91526327902249749</v>
      </c>
      <c r="Q44" s="21">
        <f>IFERROR(('CMA Emp Adj'!Q44/'CMA Emp Adj'!Q$6)/('CAN LFS Emp'!Q44/'CAN LFS Emp'!Q$6),"n/a")</f>
        <v>0.93165173476659924</v>
      </c>
      <c r="R44" s="21">
        <f>IFERROR(('CMA Emp Adj'!R44/'CMA Emp Adj'!R$6)/('CAN LFS Emp'!R44/'CAN LFS Emp'!R$6),"n/a")</f>
        <v>1.0856651178671581</v>
      </c>
      <c r="S44" s="21">
        <f>IFERROR(('CMA Emp Adj'!S44/'CMA Emp Adj'!S$6)/('CAN LFS Emp'!S44/'CAN LFS Emp'!S$6),"n/a")</f>
        <v>0.80532609760129081</v>
      </c>
      <c r="T44" s="21">
        <f>IFERROR(('CMA Emp Adj'!T44/'CMA Emp Adj'!T$6)/('CAN LFS Emp'!T44/'CAN LFS Emp'!T$6),"n/a")</f>
        <v>0.96458260796751905</v>
      </c>
      <c r="U44" s="21">
        <f>IFERROR(('CMA Emp Adj'!U44/'CMA Emp Adj'!U$6)/('CAN LFS Emp'!U44/'CAN LFS Emp'!U$6),"n/a")</f>
        <v>1.2066098186438312</v>
      </c>
      <c r="V44" s="21">
        <f>IFERROR(('CMA Emp Adj'!V44/'CMA Emp Adj'!V$6)/('CAN LFS Emp'!V44/'CAN LFS Emp'!V$6),"n/a")</f>
        <v>0.92288710110831285</v>
      </c>
      <c r="W44" s="21">
        <f>IFERROR(('CMA Emp Adj'!W44/'CMA Emp Adj'!W$6)/('CAN LFS Emp'!W44/'CAN LFS Emp'!W$6),"n/a")</f>
        <v>0.99793105835876494</v>
      </c>
      <c r="X44" s="21">
        <f>IFERROR(('CMA Emp Adj'!X44/'CMA Emp Adj'!X$6)/('CAN LFS Emp'!X44/'CAN LFS Emp'!X$6),"n/a")</f>
        <v>1.2875266259879576</v>
      </c>
      <c r="Y44" s="21">
        <f>IFERROR(('CMA Emp Adj'!Y44/'CMA Emp Adj'!Y$6)/('CAN LFS Emp'!Y44/'CAN LFS Emp'!Y$6),"n/a")</f>
        <v>0.56872805604939514</v>
      </c>
    </row>
    <row r="45" spans="1:25" x14ac:dyDescent="0.25">
      <c r="A45" s="6" t="s">
        <v>39</v>
      </c>
      <c r="B45" s="6"/>
      <c r="C45" s="14">
        <v>331</v>
      </c>
      <c r="D45" s="65">
        <f>IFERROR(('CMA Emp Adj'!D45/'CMA Emp Adj'!D$6)/('CAN LFS Emp'!D45/'CAN LFS Emp'!D$6),"n/a")</f>
        <v>0.63979374621900631</v>
      </c>
      <c r="E45" s="65">
        <f>IFERROR(('CMA Emp Adj'!E45/'CMA Emp Adj'!E$6)/('CAN LFS Emp'!E45/'CAN LFS Emp'!E$6),"n/a")</f>
        <v>0.64416241132347196</v>
      </c>
      <c r="F45" s="65">
        <f>IFERROR(('CMA Emp Adj'!F45/'CMA Emp Adj'!F$6)/('CAN LFS Emp'!F45/'CAN LFS Emp'!F$6),"n/a")</f>
        <v>0.64794585616074163</v>
      </c>
      <c r="G45" s="65">
        <f>IFERROR(('CMA Emp Adj'!G45/'CMA Emp Adj'!G$6)/('CAN LFS Emp'!G45/'CAN LFS Emp'!G$6),"n/a")</f>
        <v>0.62407962676200279</v>
      </c>
      <c r="H45" s="65">
        <f>IFERROR(('CMA Emp Adj'!H45/'CMA Emp Adj'!H$6)/('CAN LFS Emp'!H45/'CAN LFS Emp'!H$6),"n/a")</f>
        <v>0.68358668633910535</v>
      </c>
      <c r="I45" s="65">
        <f>IFERROR(('CMA Emp Adj'!I45/'CMA Emp Adj'!I$6)/('CAN LFS Emp'!I45/'CAN LFS Emp'!I$6),"n/a")</f>
        <v>0.62802304584982838</v>
      </c>
      <c r="J45" s="65">
        <f>IFERROR(('CMA Emp Adj'!J45/'CMA Emp Adj'!J$6)/('CAN LFS Emp'!J45/'CAN LFS Emp'!J$6),"n/a")</f>
        <v>0.5364483541375128</v>
      </c>
      <c r="K45" s="65">
        <f>IFERROR(('CMA Emp Adj'!K45/'CMA Emp Adj'!K$6)/('CAN LFS Emp'!K45/'CAN LFS Emp'!K$6),"n/a")</f>
        <v>0.37446246151281964</v>
      </c>
      <c r="L45" s="65">
        <f>IFERROR(('CMA Emp Adj'!L45/'CMA Emp Adj'!L$6)/('CAN LFS Emp'!L45/'CAN LFS Emp'!L$6),"n/a")</f>
        <v>0.55470959186293045</v>
      </c>
      <c r="M45" s="21">
        <f>IFERROR(('CMA Emp Adj'!M45/'CMA Emp Adj'!M$6)/('CAN LFS Emp'!M45/'CAN LFS Emp'!M$6),"n/a")</f>
        <v>0.61626552271436741</v>
      </c>
      <c r="N45" s="21">
        <f>IFERROR(('CMA Emp Adj'!N45/'CMA Emp Adj'!N$6)/('CAN LFS Emp'!N45/'CAN LFS Emp'!N$6),"n/a")</f>
        <v>0.5486022725211106</v>
      </c>
      <c r="O45" s="21">
        <f>IFERROR(('CMA Emp Adj'!O45/'CMA Emp Adj'!O$6)/('CAN LFS Emp'!O45/'CAN LFS Emp'!O$6),"n/a")</f>
        <v>0.6112467257371228</v>
      </c>
      <c r="P45" s="21">
        <f>IFERROR(('CMA Emp Adj'!P45/'CMA Emp Adj'!P$6)/('CAN LFS Emp'!P45/'CAN LFS Emp'!P$6),"n/a")</f>
        <v>0.4211892971035916</v>
      </c>
      <c r="Q45" s="21">
        <f>IFERROR(('CMA Emp Adj'!Q45/'CMA Emp Adj'!Q$6)/('CAN LFS Emp'!Q45/'CAN LFS Emp'!Q$6),"n/a")</f>
        <v>0.34589175845895714</v>
      </c>
      <c r="R45" s="21">
        <f>IFERROR(('CMA Emp Adj'!R45/'CMA Emp Adj'!R$6)/('CAN LFS Emp'!R45/'CAN LFS Emp'!R$6),"n/a")</f>
        <v>0.40766271328522785</v>
      </c>
      <c r="S45" s="21">
        <f>IFERROR(('CMA Emp Adj'!S45/'CMA Emp Adj'!S$6)/('CAN LFS Emp'!S45/'CAN LFS Emp'!S$6),"n/a")</f>
        <v>0.46574861154991137</v>
      </c>
      <c r="T45" s="21">
        <f>IFERROR(('CMA Emp Adj'!T45/'CMA Emp Adj'!T$6)/('CAN LFS Emp'!T45/'CAN LFS Emp'!T$6),"n/a")</f>
        <v>0.45622197755835414</v>
      </c>
      <c r="U45" s="21">
        <f>IFERROR(('CMA Emp Adj'!U45/'CMA Emp Adj'!U$6)/('CAN LFS Emp'!U45/'CAN LFS Emp'!U$6),"n/a")</f>
        <v>0.67219395537519844</v>
      </c>
      <c r="V45" s="21">
        <f>IFERROR(('CMA Emp Adj'!V45/'CMA Emp Adj'!V$6)/('CAN LFS Emp'!V45/'CAN LFS Emp'!V$6),"n/a")</f>
        <v>0.38847816258481266</v>
      </c>
      <c r="W45" s="21">
        <f>IFERROR(('CMA Emp Adj'!W45/'CMA Emp Adj'!W$6)/('CAN LFS Emp'!W45/'CAN LFS Emp'!W$6),"n/a")</f>
        <v>0.55644514730532135</v>
      </c>
      <c r="X45" s="21">
        <f>IFERROR(('CMA Emp Adj'!X45/'CMA Emp Adj'!X$6)/('CAN LFS Emp'!X45/'CAN LFS Emp'!X$6),"n/a")</f>
        <v>0.7216416954898548</v>
      </c>
      <c r="Y45" s="21">
        <f>IFERROR(('CMA Emp Adj'!Y45/'CMA Emp Adj'!Y$6)/('CAN LFS Emp'!Y45/'CAN LFS Emp'!Y$6),"n/a")</f>
        <v>0.33677282327569574</v>
      </c>
    </row>
    <row r="46" spans="1:25" x14ac:dyDescent="0.25">
      <c r="A46" s="6" t="s">
        <v>40</v>
      </c>
      <c r="B46" s="6"/>
      <c r="C46" s="14">
        <v>332</v>
      </c>
      <c r="D46" s="65">
        <f>IFERROR(('CMA Emp Adj'!D46/'CMA Emp Adj'!D$6)/('CAN LFS Emp'!D46/'CAN LFS Emp'!D$6),"n/a")</f>
        <v>1.2000737314694443</v>
      </c>
      <c r="E46" s="65">
        <f>IFERROR(('CMA Emp Adj'!E46/'CMA Emp Adj'!E$6)/('CAN LFS Emp'!E46/'CAN LFS Emp'!E$6),"n/a")</f>
        <v>1.5077419963309788</v>
      </c>
      <c r="F46" s="65">
        <f>IFERROR(('CMA Emp Adj'!F46/'CMA Emp Adj'!F$6)/('CAN LFS Emp'!F46/'CAN LFS Emp'!F$6),"n/a")</f>
        <v>1.3111506463207785</v>
      </c>
      <c r="G46" s="65">
        <f>IFERROR(('CMA Emp Adj'!G46/'CMA Emp Adj'!G$6)/('CAN LFS Emp'!G46/'CAN LFS Emp'!G$6),"n/a")</f>
        <v>1.2981744326894498</v>
      </c>
      <c r="H46" s="65">
        <f>IFERROR(('CMA Emp Adj'!H46/'CMA Emp Adj'!H$6)/('CAN LFS Emp'!H46/'CAN LFS Emp'!H$6),"n/a")</f>
        <v>1.0478727928757103</v>
      </c>
      <c r="I46" s="65">
        <f>IFERROR(('CMA Emp Adj'!I46/'CMA Emp Adj'!I$6)/('CAN LFS Emp'!I46/'CAN LFS Emp'!I$6),"n/a")</f>
        <v>1.1959000419803234</v>
      </c>
      <c r="J46" s="65">
        <f>IFERROR(('CMA Emp Adj'!J46/'CMA Emp Adj'!J$6)/('CAN LFS Emp'!J46/'CAN LFS Emp'!J$6),"n/a")</f>
        <v>1.1285181385850933</v>
      </c>
      <c r="K46" s="65">
        <f>IFERROR(('CMA Emp Adj'!K46/'CMA Emp Adj'!K$6)/('CAN LFS Emp'!K46/'CAN LFS Emp'!K$6),"n/a")</f>
        <v>1.4148909080957464</v>
      </c>
      <c r="L46" s="65">
        <f>IFERROR(('CMA Emp Adj'!L46/'CMA Emp Adj'!L$6)/('CAN LFS Emp'!L46/'CAN LFS Emp'!L$6),"n/a")</f>
        <v>1.229497225970136</v>
      </c>
      <c r="M46" s="21">
        <f>IFERROR(('CMA Emp Adj'!M46/'CMA Emp Adj'!M$6)/('CAN LFS Emp'!M46/'CAN LFS Emp'!M$6),"n/a")</f>
        <v>1.2731652382441452</v>
      </c>
      <c r="N46" s="21">
        <f>IFERROR(('CMA Emp Adj'!N46/'CMA Emp Adj'!N$6)/('CAN LFS Emp'!N46/'CAN LFS Emp'!N$6),"n/a")</f>
        <v>1.1113724763522752</v>
      </c>
      <c r="O46" s="21">
        <f>IFERROR(('CMA Emp Adj'!O46/'CMA Emp Adj'!O$6)/('CAN LFS Emp'!O46/'CAN LFS Emp'!O$6),"n/a")</f>
        <v>1.146433554211407</v>
      </c>
      <c r="P46" s="21">
        <f>IFERROR(('CMA Emp Adj'!P46/'CMA Emp Adj'!P$6)/('CAN LFS Emp'!P46/'CAN LFS Emp'!P$6),"n/a")</f>
        <v>1.0795584654550889</v>
      </c>
      <c r="Q46" s="21">
        <f>IFERROR(('CMA Emp Adj'!Q46/'CMA Emp Adj'!Q$6)/('CAN LFS Emp'!Q46/'CAN LFS Emp'!Q$6),"n/a")</f>
        <v>1.0330131458814811</v>
      </c>
      <c r="R46" s="21">
        <f>IFERROR(('CMA Emp Adj'!R46/'CMA Emp Adj'!R$6)/('CAN LFS Emp'!R46/'CAN LFS Emp'!R$6),"n/a")</f>
        <v>1.2299443548021918</v>
      </c>
      <c r="S46" s="21">
        <f>IFERROR(('CMA Emp Adj'!S46/'CMA Emp Adj'!S$6)/('CAN LFS Emp'!S46/'CAN LFS Emp'!S$6),"n/a")</f>
        <v>0.78112586015492669</v>
      </c>
      <c r="T46" s="21">
        <f>IFERROR(('CMA Emp Adj'!T46/'CMA Emp Adj'!T$6)/('CAN LFS Emp'!T46/'CAN LFS Emp'!T$6),"n/a")</f>
        <v>0.98084399270045364</v>
      </c>
      <c r="U46" s="21">
        <f>IFERROR(('CMA Emp Adj'!U46/'CMA Emp Adj'!U$6)/('CAN LFS Emp'!U46/'CAN LFS Emp'!U$6),"n/a")</f>
        <v>1.0093816705699608</v>
      </c>
      <c r="V46" s="21">
        <f>IFERROR(('CMA Emp Adj'!V46/'CMA Emp Adj'!V$6)/('CAN LFS Emp'!V46/'CAN LFS Emp'!V$6),"n/a")</f>
        <v>1.0102952199707653</v>
      </c>
      <c r="W46" s="21">
        <f>IFERROR(('CMA Emp Adj'!W46/'CMA Emp Adj'!W$6)/('CAN LFS Emp'!W46/'CAN LFS Emp'!W$6),"n/a")</f>
        <v>0.95042097360908528</v>
      </c>
      <c r="X46" s="21">
        <f>IFERROR(('CMA Emp Adj'!X46/'CMA Emp Adj'!X$6)/('CAN LFS Emp'!X46/'CAN LFS Emp'!X$6),"n/a")</f>
        <v>0.93738258589841494</v>
      </c>
      <c r="Y46" s="21">
        <f>IFERROR(('CMA Emp Adj'!Y46/'CMA Emp Adj'!Y$6)/('CAN LFS Emp'!Y46/'CAN LFS Emp'!Y$6),"n/a")</f>
        <v>0.78186928319160309</v>
      </c>
    </row>
    <row r="47" spans="1:25" x14ac:dyDescent="0.25">
      <c r="A47" s="6" t="s">
        <v>41</v>
      </c>
      <c r="B47" s="6"/>
      <c r="C47" s="14">
        <v>333</v>
      </c>
      <c r="D47" s="65">
        <f>IFERROR(('CMA Emp Adj'!D47/'CMA Emp Adj'!D$6)/('CAN LFS Emp'!D47/'CAN LFS Emp'!D$6),"n/a")</f>
        <v>1.1839433469260028</v>
      </c>
      <c r="E47" s="65">
        <f>IFERROR(('CMA Emp Adj'!E47/'CMA Emp Adj'!E$6)/('CAN LFS Emp'!E47/'CAN LFS Emp'!E$6),"n/a")</f>
        <v>1.1219638232663276</v>
      </c>
      <c r="F47" s="65">
        <f>IFERROR(('CMA Emp Adj'!F47/'CMA Emp Adj'!F$6)/('CAN LFS Emp'!F47/'CAN LFS Emp'!F$6),"n/a")</f>
        <v>1.1893460173592003</v>
      </c>
      <c r="G47" s="65">
        <f>IFERROR(('CMA Emp Adj'!G47/'CMA Emp Adj'!G$6)/('CAN LFS Emp'!G47/'CAN LFS Emp'!G$6),"n/a")</f>
        <v>1.1077584871976451</v>
      </c>
      <c r="H47" s="65">
        <f>IFERROR(('CMA Emp Adj'!H47/'CMA Emp Adj'!H$6)/('CAN LFS Emp'!H47/'CAN LFS Emp'!H$6),"n/a")</f>
        <v>1.2361927270732362</v>
      </c>
      <c r="I47" s="65">
        <f>IFERROR(('CMA Emp Adj'!I47/'CMA Emp Adj'!I$6)/('CAN LFS Emp'!I47/'CAN LFS Emp'!I$6),"n/a")</f>
        <v>1.3821075177370767</v>
      </c>
      <c r="J47" s="65">
        <f>IFERROR(('CMA Emp Adj'!J47/'CMA Emp Adj'!J$6)/('CAN LFS Emp'!J47/'CAN LFS Emp'!J$6),"n/a")</f>
        <v>1.1966707235326108</v>
      </c>
      <c r="K47" s="65">
        <f>IFERROR(('CMA Emp Adj'!K47/'CMA Emp Adj'!K$6)/('CAN LFS Emp'!K47/'CAN LFS Emp'!K$6),"n/a")</f>
        <v>1.2645463408917765</v>
      </c>
      <c r="L47" s="65">
        <f>IFERROR(('CMA Emp Adj'!L47/'CMA Emp Adj'!L$6)/('CAN LFS Emp'!L47/'CAN LFS Emp'!L$6),"n/a")</f>
        <v>1.1724456054007284</v>
      </c>
      <c r="M47" s="21">
        <f>IFERROR(('CMA Emp Adj'!M47/'CMA Emp Adj'!M$6)/('CAN LFS Emp'!M47/'CAN LFS Emp'!M$6),"n/a")</f>
        <v>0.94739071582818046</v>
      </c>
      <c r="N47" s="21">
        <f>IFERROR(('CMA Emp Adj'!N47/'CMA Emp Adj'!N$6)/('CAN LFS Emp'!N47/'CAN LFS Emp'!N$6),"n/a")</f>
        <v>1.1440255997498761</v>
      </c>
      <c r="O47" s="21">
        <f>IFERROR(('CMA Emp Adj'!O47/'CMA Emp Adj'!O$6)/('CAN LFS Emp'!O47/'CAN LFS Emp'!O$6),"n/a")</f>
        <v>1.0149982015117314</v>
      </c>
      <c r="P47" s="21">
        <f>IFERROR(('CMA Emp Adj'!P47/'CMA Emp Adj'!P$6)/('CAN LFS Emp'!P47/'CAN LFS Emp'!P$6),"n/a")</f>
        <v>1.0055201714831654</v>
      </c>
      <c r="Q47" s="21">
        <f>IFERROR(('CMA Emp Adj'!Q47/'CMA Emp Adj'!Q$6)/('CAN LFS Emp'!Q47/'CAN LFS Emp'!Q$6),"n/a")</f>
        <v>0.66961192301840256</v>
      </c>
      <c r="R47" s="21">
        <f>IFERROR(('CMA Emp Adj'!R47/'CMA Emp Adj'!R$6)/('CAN LFS Emp'!R47/'CAN LFS Emp'!R$6),"n/a")</f>
        <v>0.86364493548836341</v>
      </c>
      <c r="S47" s="21">
        <f>IFERROR(('CMA Emp Adj'!S47/'CMA Emp Adj'!S$6)/('CAN LFS Emp'!S47/'CAN LFS Emp'!S$6),"n/a")</f>
        <v>0.78010647398410793</v>
      </c>
      <c r="T47" s="21">
        <f>IFERROR(('CMA Emp Adj'!T47/'CMA Emp Adj'!T$6)/('CAN LFS Emp'!T47/'CAN LFS Emp'!T$6),"n/a")</f>
        <v>0.92939873019944086</v>
      </c>
      <c r="U47" s="21">
        <f>IFERROR(('CMA Emp Adj'!U47/'CMA Emp Adj'!U$6)/('CAN LFS Emp'!U47/'CAN LFS Emp'!U$6),"n/a")</f>
        <v>0.8969798474358297</v>
      </c>
      <c r="V47" s="21">
        <f>IFERROR(('CMA Emp Adj'!V47/'CMA Emp Adj'!V$6)/('CAN LFS Emp'!V47/'CAN LFS Emp'!V$6),"n/a")</f>
        <v>0.74905549095240509</v>
      </c>
      <c r="W47" s="21">
        <f>IFERROR(('CMA Emp Adj'!W47/'CMA Emp Adj'!W$6)/('CAN LFS Emp'!W47/'CAN LFS Emp'!W$6),"n/a")</f>
        <v>0.80532085537617926</v>
      </c>
      <c r="X47" s="21">
        <f>IFERROR(('CMA Emp Adj'!X47/'CMA Emp Adj'!X$6)/('CAN LFS Emp'!X47/'CAN LFS Emp'!X$6),"n/a")</f>
        <v>0.82652417514434484</v>
      </c>
      <c r="Y47" s="21">
        <f>IFERROR(('CMA Emp Adj'!Y47/'CMA Emp Adj'!Y$6)/('CAN LFS Emp'!Y47/'CAN LFS Emp'!Y$6),"n/a")</f>
        <v>0.71209875632039166</v>
      </c>
    </row>
    <row r="48" spans="1:25" x14ac:dyDescent="0.25">
      <c r="A48" s="7" t="s">
        <v>42</v>
      </c>
      <c r="B48" s="7"/>
      <c r="C48" s="14">
        <v>3336</v>
      </c>
      <c r="D48" s="65">
        <f>IFERROR(('CMA Emp Adj'!D48/'CMA Emp Adj'!D$6)/('CAN LFS Emp'!D48/'CAN LFS Emp'!D$6),"n/a")</f>
        <v>0</v>
      </c>
      <c r="E48" s="65">
        <f>IFERROR(('CMA Emp Adj'!E48/'CMA Emp Adj'!E$6)/('CAN LFS Emp'!E48/'CAN LFS Emp'!E$6),"n/a")</f>
        <v>0</v>
      </c>
      <c r="F48" s="65">
        <f>IFERROR(('CMA Emp Adj'!F48/'CMA Emp Adj'!F$6)/('CAN LFS Emp'!F48/'CAN LFS Emp'!F$6),"n/a")</f>
        <v>0</v>
      </c>
      <c r="G48" s="65">
        <f>IFERROR(('CMA Emp Adj'!G48/'CMA Emp Adj'!G$6)/('CAN LFS Emp'!G48/'CAN LFS Emp'!G$6),"n/a")</f>
        <v>1.1928843450237692</v>
      </c>
      <c r="H48" s="65">
        <f>IFERROR(('CMA Emp Adj'!H48/'CMA Emp Adj'!H$6)/('CAN LFS Emp'!H48/'CAN LFS Emp'!H$6),"n/a")</f>
        <v>0</v>
      </c>
      <c r="I48" s="65">
        <f>IFERROR(('CMA Emp Adj'!I48/'CMA Emp Adj'!I$6)/('CAN LFS Emp'!I48/'CAN LFS Emp'!I$6),"n/a")</f>
        <v>0</v>
      </c>
      <c r="J48" s="65">
        <f>IFERROR(('CMA Emp Adj'!J48/'CMA Emp Adj'!J$6)/('CAN LFS Emp'!J48/'CAN LFS Emp'!J$6),"n/a")</f>
        <v>0</v>
      </c>
      <c r="K48" s="65">
        <f>IFERROR(('CMA Emp Adj'!K48/'CMA Emp Adj'!K$6)/('CAN LFS Emp'!K48/'CAN LFS Emp'!K$6),"n/a")</f>
        <v>0</v>
      </c>
      <c r="L48" s="65">
        <f>IFERROR(('CMA Emp Adj'!L48/'CMA Emp Adj'!L$6)/('CAN LFS Emp'!L48/'CAN LFS Emp'!L$6),"n/a")</f>
        <v>0</v>
      </c>
      <c r="M48" s="21">
        <f>IFERROR(('CMA Emp Adj'!M48/'CMA Emp Adj'!M$6)/('CAN LFS Emp'!M48/'CAN LFS Emp'!M$6),"n/a")</f>
        <v>0</v>
      </c>
      <c r="N48" s="21">
        <f>IFERROR(('CMA Emp Adj'!N48/'CMA Emp Adj'!N$6)/('CAN LFS Emp'!N48/'CAN LFS Emp'!N$6),"n/a")</f>
        <v>0</v>
      </c>
      <c r="O48" s="21">
        <f>IFERROR(('CMA Emp Adj'!O48/'CMA Emp Adj'!O$6)/('CAN LFS Emp'!O48/'CAN LFS Emp'!O$6),"n/a")</f>
        <v>0</v>
      </c>
      <c r="P48" s="21">
        <f>IFERROR(('CMA Emp Adj'!P48/'CMA Emp Adj'!P$6)/('CAN LFS Emp'!P48/'CAN LFS Emp'!P$6),"n/a")</f>
        <v>0</v>
      </c>
      <c r="Q48" s="21">
        <f>IFERROR(('CMA Emp Adj'!Q48/'CMA Emp Adj'!Q$6)/('CAN LFS Emp'!Q48/'CAN LFS Emp'!Q$6),"n/a")</f>
        <v>0</v>
      </c>
      <c r="R48" s="21">
        <f>IFERROR(('CMA Emp Adj'!R48/'CMA Emp Adj'!R$6)/('CAN LFS Emp'!R48/'CAN LFS Emp'!R$6),"n/a")</f>
        <v>0</v>
      </c>
      <c r="S48" s="21">
        <f>IFERROR(('CMA Emp Adj'!S48/'CMA Emp Adj'!S$6)/('CAN LFS Emp'!S48/'CAN LFS Emp'!S$6),"n/a")</f>
        <v>0</v>
      </c>
      <c r="T48" s="21">
        <f>IFERROR(('CMA Emp Adj'!T48/'CMA Emp Adj'!T$6)/('CAN LFS Emp'!T48/'CAN LFS Emp'!T$6),"n/a")</f>
        <v>0</v>
      </c>
      <c r="U48" s="21">
        <f>IFERROR(('CMA Emp Adj'!U48/'CMA Emp Adj'!U$6)/('CAN LFS Emp'!U48/'CAN LFS Emp'!U$6),"n/a")</f>
        <v>0</v>
      </c>
      <c r="V48" s="21">
        <f>IFERROR(('CMA Emp Adj'!V48/'CMA Emp Adj'!V$6)/('CAN LFS Emp'!V48/'CAN LFS Emp'!V$6),"n/a")</f>
        <v>0</v>
      </c>
      <c r="W48" s="21">
        <f>IFERROR(('CMA Emp Adj'!W48/'CMA Emp Adj'!W$6)/('CAN LFS Emp'!W48/'CAN LFS Emp'!W$6),"n/a")</f>
        <v>0</v>
      </c>
      <c r="X48" s="21">
        <f>IFERROR(('CMA Emp Adj'!X48/'CMA Emp Adj'!X$6)/('CAN LFS Emp'!X48/'CAN LFS Emp'!X$6),"n/a")</f>
        <v>0</v>
      </c>
      <c r="Y48" s="21">
        <f>IFERROR(('CMA Emp Adj'!Y48/'CMA Emp Adj'!Y$6)/('CAN LFS Emp'!Y48/'CAN LFS Emp'!Y$6),"n/a")</f>
        <v>0</v>
      </c>
    </row>
    <row r="49" spans="1:25" x14ac:dyDescent="0.25">
      <c r="A49" s="6" t="s">
        <v>43</v>
      </c>
      <c r="B49" s="6"/>
      <c r="C49" s="14">
        <v>334</v>
      </c>
      <c r="D49" s="65">
        <f>IFERROR(('CMA Emp Adj'!D49/'CMA Emp Adj'!D$6)/('CAN LFS Emp'!D49/'CAN LFS Emp'!D$6),"n/a")</f>
        <v>1.856520645498525</v>
      </c>
      <c r="E49" s="65">
        <f>IFERROR(('CMA Emp Adj'!E49/'CMA Emp Adj'!E$6)/('CAN LFS Emp'!E49/'CAN LFS Emp'!E$6),"n/a")</f>
        <v>1.6550076103671361</v>
      </c>
      <c r="F49" s="65">
        <f>IFERROR(('CMA Emp Adj'!F49/'CMA Emp Adj'!F$6)/('CAN LFS Emp'!F49/'CAN LFS Emp'!F$6),"n/a")</f>
        <v>1.754193976272542</v>
      </c>
      <c r="G49" s="65">
        <f>IFERROR(('CMA Emp Adj'!G49/'CMA Emp Adj'!G$6)/('CAN LFS Emp'!G49/'CAN LFS Emp'!G$6),"n/a")</f>
        <v>1.6681103285846586</v>
      </c>
      <c r="H49" s="65">
        <f>IFERROR(('CMA Emp Adj'!H49/'CMA Emp Adj'!H$6)/('CAN LFS Emp'!H49/'CAN LFS Emp'!H$6),"n/a")</f>
        <v>1.8618908912379417</v>
      </c>
      <c r="I49" s="65">
        <f>IFERROR(('CMA Emp Adj'!I49/'CMA Emp Adj'!I$6)/('CAN LFS Emp'!I49/'CAN LFS Emp'!I$6),"n/a")</f>
        <v>2.0099416012927112</v>
      </c>
      <c r="J49" s="65">
        <f>IFERROR(('CMA Emp Adj'!J49/'CMA Emp Adj'!J$6)/('CAN LFS Emp'!J49/'CAN LFS Emp'!J$6),"n/a")</f>
        <v>1.962862090153598</v>
      </c>
      <c r="K49" s="65">
        <f>IFERROR(('CMA Emp Adj'!K49/'CMA Emp Adj'!K$6)/('CAN LFS Emp'!K49/'CAN LFS Emp'!K$6),"n/a")</f>
        <v>1.9314414161260856</v>
      </c>
      <c r="L49" s="65">
        <f>IFERROR(('CMA Emp Adj'!L49/'CMA Emp Adj'!L$6)/('CAN LFS Emp'!L49/'CAN LFS Emp'!L$6),"n/a")</f>
        <v>1.8599100797636001</v>
      </c>
      <c r="M49" s="21">
        <f>IFERROR(('CMA Emp Adj'!M49/'CMA Emp Adj'!M$6)/('CAN LFS Emp'!M49/'CAN LFS Emp'!M$6),"n/a")</f>
        <v>1.599781894893233</v>
      </c>
      <c r="N49" s="21">
        <f>IFERROR(('CMA Emp Adj'!N49/'CMA Emp Adj'!N$6)/('CAN LFS Emp'!N49/'CAN LFS Emp'!N$6),"n/a")</f>
        <v>1.371300295877836</v>
      </c>
      <c r="O49" s="21">
        <f>IFERROR(('CMA Emp Adj'!O49/'CMA Emp Adj'!O$6)/('CAN LFS Emp'!O49/'CAN LFS Emp'!O$6),"n/a")</f>
        <v>1.5675568538813023</v>
      </c>
      <c r="P49" s="21">
        <f>IFERROR(('CMA Emp Adj'!P49/'CMA Emp Adj'!P$6)/('CAN LFS Emp'!P49/'CAN LFS Emp'!P$6),"n/a")</f>
        <v>1.7043927195406541</v>
      </c>
      <c r="Q49" s="21">
        <f>IFERROR(('CMA Emp Adj'!Q49/'CMA Emp Adj'!Q$6)/('CAN LFS Emp'!Q49/'CAN LFS Emp'!Q$6),"n/a")</f>
        <v>1.7935063150175057</v>
      </c>
      <c r="R49" s="21">
        <f>IFERROR(('CMA Emp Adj'!R49/'CMA Emp Adj'!R$6)/('CAN LFS Emp'!R49/'CAN LFS Emp'!R$6),"n/a")</f>
        <v>1.5691616960322248</v>
      </c>
      <c r="S49" s="21">
        <f>IFERROR(('CMA Emp Adj'!S49/'CMA Emp Adj'!S$6)/('CAN LFS Emp'!S49/'CAN LFS Emp'!S$6),"n/a")</f>
        <v>1.8403152545748154</v>
      </c>
      <c r="T49" s="21">
        <f>IFERROR(('CMA Emp Adj'!T49/'CMA Emp Adj'!T$6)/('CAN LFS Emp'!T49/'CAN LFS Emp'!T$6),"n/a")</f>
        <v>1.4218787312339258</v>
      </c>
      <c r="U49" s="21">
        <f>IFERROR(('CMA Emp Adj'!U49/'CMA Emp Adj'!U$6)/('CAN LFS Emp'!U49/'CAN LFS Emp'!U$6),"n/a")</f>
        <v>1.3978250036062221</v>
      </c>
      <c r="V49" s="21">
        <f>IFERROR(('CMA Emp Adj'!V49/'CMA Emp Adj'!V$6)/('CAN LFS Emp'!V49/'CAN LFS Emp'!V$6),"n/a")</f>
        <v>1.5130657079099608</v>
      </c>
      <c r="W49" s="21">
        <f>IFERROR(('CMA Emp Adj'!W49/'CMA Emp Adj'!W$6)/('CAN LFS Emp'!W49/'CAN LFS Emp'!W$6),"n/a")</f>
        <v>1.5075155756374492</v>
      </c>
      <c r="X49" s="21">
        <f>IFERROR(('CMA Emp Adj'!X49/'CMA Emp Adj'!X$6)/('CAN LFS Emp'!X49/'CAN LFS Emp'!X$6),"n/a")</f>
        <v>1.3727235878121988</v>
      </c>
      <c r="Y49" s="21">
        <f>IFERROR(('CMA Emp Adj'!Y49/'CMA Emp Adj'!Y$6)/('CAN LFS Emp'!Y49/'CAN LFS Emp'!Y$6),"n/a")</f>
        <v>1.4296315917577276</v>
      </c>
    </row>
    <row r="50" spans="1:25" x14ac:dyDescent="0.25">
      <c r="A50" s="7" t="s">
        <v>44</v>
      </c>
      <c r="B50" s="7"/>
      <c r="C50" s="14">
        <v>3341</v>
      </c>
      <c r="D50" s="65">
        <f>IFERROR(('CMA Emp Adj'!D50/'CMA Emp Adj'!D$6)/('CAN LFS Emp'!D50/'CAN LFS Emp'!D$6),"n/a")</f>
        <v>2.6007018990717539</v>
      </c>
      <c r="E50" s="65">
        <f>IFERROR(('CMA Emp Adj'!E50/'CMA Emp Adj'!E$6)/('CAN LFS Emp'!E50/'CAN LFS Emp'!E$6),"n/a")</f>
        <v>2.3011012014453818</v>
      </c>
      <c r="F50" s="65">
        <f>IFERROR(('CMA Emp Adj'!F50/'CMA Emp Adj'!F$6)/('CAN LFS Emp'!F50/'CAN LFS Emp'!F$6),"n/a")</f>
        <v>2.8086591610121014</v>
      </c>
      <c r="G50" s="65">
        <f>IFERROR(('CMA Emp Adj'!G50/'CMA Emp Adj'!G$6)/('CAN LFS Emp'!G50/'CAN LFS Emp'!G$6),"n/a")</f>
        <v>3.0849302768359101</v>
      </c>
      <c r="H50" s="65">
        <f>IFERROR(('CMA Emp Adj'!H50/'CMA Emp Adj'!H$6)/('CAN LFS Emp'!H50/'CAN LFS Emp'!H$6),"n/a")</f>
        <v>3.2026616171308437</v>
      </c>
      <c r="I50" s="65">
        <f>IFERROR(('CMA Emp Adj'!I50/'CMA Emp Adj'!I$6)/('CAN LFS Emp'!I50/'CAN LFS Emp'!I$6),"n/a")</f>
        <v>2.6715975520920532</v>
      </c>
      <c r="J50" s="65">
        <f>IFERROR(('CMA Emp Adj'!J50/'CMA Emp Adj'!J$6)/('CAN LFS Emp'!J50/'CAN LFS Emp'!J$6),"n/a")</f>
        <v>2.8789994983650735</v>
      </c>
      <c r="K50" s="65">
        <f>IFERROR(('CMA Emp Adj'!K50/'CMA Emp Adj'!K$6)/('CAN LFS Emp'!K50/'CAN LFS Emp'!K$6),"n/a")</f>
        <v>2.636330678024116</v>
      </c>
      <c r="L50" s="65">
        <f>IFERROR(('CMA Emp Adj'!L50/'CMA Emp Adj'!L$6)/('CAN LFS Emp'!L50/'CAN LFS Emp'!L$6),"n/a")</f>
        <v>2.9496394006073512</v>
      </c>
      <c r="M50" s="21">
        <f>IFERROR(('CMA Emp Adj'!M50/'CMA Emp Adj'!M$6)/('CAN LFS Emp'!M50/'CAN LFS Emp'!M$6),"n/a")</f>
        <v>2.3571873116234681</v>
      </c>
      <c r="N50" s="21">
        <f>IFERROR(('CMA Emp Adj'!N50/'CMA Emp Adj'!N$6)/('CAN LFS Emp'!N50/'CAN LFS Emp'!N$6),"n/a")</f>
        <v>2.3126323867910621</v>
      </c>
      <c r="O50" s="21">
        <f>IFERROR(('CMA Emp Adj'!O50/'CMA Emp Adj'!O$6)/('CAN LFS Emp'!O50/'CAN LFS Emp'!O$6),"n/a")</f>
        <v>2.2659121922041998</v>
      </c>
      <c r="P50" s="21">
        <f>IFERROR(('CMA Emp Adj'!P50/'CMA Emp Adj'!P$6)/('CAN LFS Emp'!P50/'CAN LFS Emp'!P$6),"n/a")</f>
        <v>3.152431739362235</v>
      </c>
      <c r="Q50" s="21">
        <f>IFERROR(('CMA Emp Adj'!Q50/'CMA Emp Adj'!Q$6)/('CAN LFS Emp'!Q50/'CAN LFS Emp'!Q$6),"n/a")</f>
        <v>2.3501350891997581</v>
      </c>
      <c r="R50" s="21">
        <f>IFERROR(('CMA Emp Adj'!R50/'CMA Emp Adj'!R$6)/('CAN LFS Emp'!R50/'CAN LFS Emp'!R$6),"n/a")</f>
        <v>2.600530885267661</v>
      </c>
      <c r="S50" s="21">
        <f>IFERROR(('CMA Emp Adj'!S50/'CMA Emp Adj'!S$6)/('CAN LFS Emp'!S50/'CAN LFS Emp'!S$6),"n/a")</f>
        <v>2.8266880003211448</v>
      </c>
      <c r="T50" s="21">
        <f>IFERROR(('CMA Emp Adj'!T50/'CMA Emp Adj'!T$6)/('CAN LFS Emp'!T50/'CAN LFS Emp'!T$6),"n/a")</f>
        <v>2.6298287745330722</v>
      </c>
      <c r="U50" s="21">
        <f>IFERROR(('CMA Emp Adj'!U50/'CMA Emp Adj'!U$6)/('CAN LFS Emp'!U50/'CAN LFS Emp'!U$6),"n/a")</f>
        <v>2.6333517855706008</v>
      </c>
      <c r="V50" s="21">
        <f>IFERROR(('CMA Emp Adj'!V50/'CMA Emp Adj'!V$6)/('CAN LFS Emp'!V50/'CAN LFS Emp'!V$6),"n/a")</f>
        <v>1.8605053013760851</v>
      </c>
      <c r="W50" s="21">
        <f>IFERROR(('CMA Emp Adj'!W50/'CMA Emp Adj'!W$6)/('CAN LFS Emp'!W50/'CAN LFS Emp'!W$6),"n/a")</f>
        <v>1.4365024647988403</v>
      </c>
      <c r="X50" s="21">
        <f>IFERROR(('CMA Emp Adj'!X50/'CMA Emp Adj'!X$6)/('CAN LFS Emp'!X50/'CAN LFS Emp'!X$6),"n/a")</f>
        <v>0</v>
      </c>
      <c r="Y50" s="21">
        <f>IFERROR(('CMA Emp Adj'!Y50/'CMA Emp Adj'!Y$6)/('CAN LFS Emp'!Y50/'CAN LFS Emp'!Y$6),"n/a")</f>
        <v>2.2894622123389787</v>
      </c>
    </row>
    <row r="51" spans="1:25" x14ac:dyDescent="0.25">
      <c r="A51" s="7" t="s">
        <v>45</v>
      </c>
      <c r="B51" s="7"/>
      <c r="C51" s="14">
        <v>3342</v>
      </c>
      <c r="D51" s="65">
        <f>IFERROR(('CMA Emp Adj'!D51/'CMA Emp Adj'!D$6)/('CAN LFS Emp'!D51/'CAN LFS Emp'!D$6),"n/a")</f>
        <v>0.8515165430683822</v>
      </c>
      <c r="E51" s="65">
        <f>IFERROR(('CMA Emp Adj'!E51/'CMA Emp Adj'!E$6)/('CAN LFS Emp'!E51/'CAN LFS Emp'!E$6),"n/a")</f>
        <v>1.0462333861206001</v>
      </c>
      <c r="F51" s="65">
        <f>IFERROR(('CMA Emp Adj'!F51/'CMA Emp Adj'!F$6)/('CAN LFS Emp'!F51/'CAN LFS Emp'!F$6),"n/a")</f>
        <v>1.1815802180206632</v>
      </c>
      <c r="G51" s="65">
        <f>IFERROR(('CMA Emp Adj'!G51/'CMA Emp Adj'!G$6)/('CAN LFS Emp'!G51/'CAN LFS Emp'!G$6),"n/a")</f>
        <v>1.0189828501833347</v>
      </c>
      <c r="H51" s="65">
        <f>IFERROR(('CMA Emp Adj'!H51/'CMA Emp Adj'!H$6)/('CAN LFS Emp'!H51/'CAN LFS Emp'!H$6),"n/a")</f>
        <v>0.89396511031895376</v>
      </c>
      <c r="I51" s="65">
        <f>IFERROR(('CMA Emp Adj'!I51/'CMA Emp Adj'!I$6)/('CAN LFS Emp'!I51/'CAN LFS Emp'!I$6),"n/a")</f>
        <v>1.204371751804046</v>
      </c>
      <c r="J51" s="65">
        <f>IFERROR(('CMA Emp Adj'!J51/'CMA Emp Adj'!J$6)/('CAN LFS Emp'!J51/'CAN LFS Emp'!J$6),"n/a")</f>
        <v>0.99463134887318694</v>
      </c>
      <c r="K51" s="65">
        <f>IFERROR(('CMA Emp Adj'!K51/'CMA Emp Adj'!K$6)/('CAN LFS Emp'!K51/'CAN LFS Emp'!K$6),"n/a")</f>
        <v>0.78236375696466165</v>
      </c>
      <c r="L51" s="65">
        <f>IFERROR(('CMA Emp Adj'!L51/'CMA Emp Adj'!L$6)/('CAN LFS Emp'!L51/'CAN LFS Emp'!L$6),"n/a")</f>
        <v>0.71149048661085579</v>
      </c>
      <c r="M51" s="21">
        <f>IFERROR(('CMA Emp Adj'!M51/'CMA Emp Adj'!M$6)/('CAN LFS Emp'!M51/'CAN LFS Emp'!M$6),"n/a")</f>
        <v>0.66573727019560569</v>
      </c>
      <c r="N51" s="21">
        <f>IFERROR(('CMA Emp Adj'!N51/'CMA Emp Adj'!N$6)/('CAN LFS Emp'!N51/'CAN LFS Emp'!N$6),"n/a")</f>
        <v>0.70980937492795915</v>
      </c>
      <c r="O51" s="21">
        <f>IFERROR(('CMA Emp Adj'!O51/'CMA Emp Adj'!O$6)/('CAN LFS Emp'!O51/'CAN LFS Emp'!O$6),"n/a")</f>
        <v>1.211343191743844</v>
      </c>
      <c r="P51" s="21">
        <f>IFERROR(('CMA Emp Adj'!P51/'CMA Emp Adj'!P$6)/('CAN LFS Emp'!P51/'CAN LFS Emp'!P$6),"n/a")</f>
        <v>0.88335512558828033</v>
      </c>
      <c r="Q51" s="21">
        <f>IFERROR(('CMA Emp Adj'!Q51/'CMA Emp Adj'!Q$6)/('CAN LFS Emp'!Q51/'CAN LFS Emp'!Q$6),"n/a")</f>
        <v>1.4984064327733617</v>
      </c>
      <c r="R51" s="21">
        <f>IFERROR(('CMA Emp Adj'!R51/'CMA Emp Adj'!R$6)/('CAN LFS Emp'!R51/'CAN LFS Emp'!R$6),"n/a")</f>
        <v>1.0548476157387106</v>
      </c>
      <c r="S51" s="21">
        <f>IFERROR(('CMA Emp Adj'!S51/'CMA Emp Adj'!S$6)/('CAN LFS Emp'!S51/'CAN LFS Emp'!S$6),"n/a")</f>
        <v>1.1892488873758753</v>
      </c>
      <c r="T51" s="21">
        <f>IFERROR(('CMA Emp Adj'!T51/'CMA Emp Adj'!T$6)/('CAN LFS Emp'!T51/'CAN LFS Emp'!T$6),"n/a")</f>
        <v>0.73081085432754356</v>
      </c>
      <c r="U51" s="21">
        <f>IFERROR(('CMA Emp Adj'!U51/'CMA Emp Adj'!U$6)/('CAN LFS Emp'!U51/'CAN LFS Emp'!U$6),"n/a")</f>
        <v>0.72107517964829382</v>
      </c>
      <c r="V51" s="21">
        <f>IFERROR(('CMA Emp Adj'!V51/'CMA Emp Adj'!V$6)/('CAN LFS Emp'!V51/'CAN LFS Emp'!V$6),"n/a")</f>
        <v>1.5127115993959646</v>
      </c>
      <c r="W51" s="21">
        <f>IFERROR(('CMA Emp Adj'!W51/'CMA Emp Adj'!W$6)/('CAN LFS Emp'!W51/'CAN LFS Emp'!W$6),"n/a")</f>
        <v>0.8155985623894656</v>
      </c>
      <c r="X51" s="21">
        <f>IFERROR(('CMA Emp Adj'!X51/'CMA Emp Adj'!X$6)/('CAN LFS Emp'!X51/'CAN LFS Emp'!X$6),"n/a")</f>
        <v>1.2864440817986933</v>
      </c>
      <c r="Y51" s="21">
        <f>IFERROR(('CMA Emp Adj'!Y51/'CMA Emp Adj'!Y$6)/('CAN LFS Emp'!Y51/'CAN LFS Emp'!Y$6),"n/a")</f>
        <v>0.99299336218419465</v>
      </c>
    </row>
    <row r="52" spans="1:25" x14ac:dyDescent="0.25">
      <c r="A52" s="7" t="s">
        <v>46</v>
      </c>
      <c r="B52" s="7"/>
      <c r="C52" s="14">
        <v>3344</v>
      </c>
      <c r="D52" s="65">
        <f>IFERROR(('CMA Emp Adj'!D52/'CMA Emp Adj'!D$6)/('CAN LFS Emp'!D52/'CAN LFS Emp'!D$6),"n/a")</f>
        <v>1.6099665967448875</v>
      </c>
      <c r="E52" s="65">
        <f>IFERROR(('CMA Emp Adj'!E52/'CMA Emp Adj'!E$6)/('CAN LFS Emp'!E52/'CAN LFS Emp'!E$6),"n/a")</f>
        <v>1.2808772482967763</v>
      </c>
      <c r="F52" s="65">
        <f>IFERROR(('CMA Emp Adj'!F52/'CMA Emp Adj'!F$6)/('CAN LFS Emp'!F52/'CAN LFS Emp'!F$6),"n/a")</f>
        <v>1.480653874931835</v>
      </c>
      <c r="G52" s="65">
        <f>IFERROR(('CMA Emp Adj'!G52/'CMA Emp Adj'!G$6)/('CAN LFS Emp'!G52/'CAN LFS Emp'!G$6),"n/a")</f>
        <v>1.1134790994338015</v>
      </c>
      <c r="H52" s="65">
        <f>IFERROR(('CMA Emp Adj'!H52/'CMA Emp Adj'!H$6)/('CAN LFS Emp'!H52/'CAN LFS Emp'!H$6),"n/a")</f>
        <v>1.4402130077336097</v>
      </c>
      <c r="I52" s="65">
        <f>IFERROR(('CMA Emp Adj'!I52/'CMA Emp Adj'!I$6)/('CAN LFS Emp'!I52/'CAN LFS Emp'!I$6),"n/a")</f>
        <v>1.7664519633442062</v>
      </c>
      <c r="J52" s="65">
        <f>IFERROR(('CMA Emp Adj'!J52/'CMA Emp Adj'!J$6)/('CAN LFS Emp'!J52/'CAN LFS Emp'!J$6),"n/a")</f>
        <v>1.9599206852653366</v>
      </c>
      <c r="K52" s="65">
        <f>IFERROR(('CMA Emp Adj'!K52/'CMA Emp Adj'!K$6)/('CAN LFS Emp'!K52/'CAN LFS Emp'!K$6),"n/a")</f>
        <v>2.2179061113297469</v>
      </c>
      <c r="L52" s="65">
        <f>IFERROR(('CMA Emp Adj'!L52/'CMA Emp Adj'!L$6)/('CAN LFS Emp'!L52/'CAN LFS Emp'!L$6),"n/a")</f>
        <v>2.2283369484696904</v>
      </c>
      <c r="M52" s="21">
        <f>IFERROR(('CMA Emp Adj'!M52/'CMA Emp Adj'!M$6)/('CAN LFS Emp'!M52/'CAN LFS Emp'!M$6),"n/a")</f>
        <v>2.186806721717407</v>
      </c>
      <c r="N52" s="21">
        <f>IFERROR(('CMA Emp Adj'!N52/'CMA Emp Adj'!N$6)/('CAN LFS Emp'!N52/'CAN LFS Emp'!N$6),"n/a")</f>
        <v>1.459250666891359</v>
      </c>
      <c r="O52" s="21">
        <f>IFERROR(('CMA Emp Adj'!O52/'CMA Emp Adj'!O$6)/('CAN LFS Emp'!O52/'CAN LFS Emp'!O$6),"n/a")</f>
        <v>1.5913794910979109</v>
      </c>
      <c r="P52" s="21">
        <f>IFERROR(('CMA Emp Adj'!P52/'CMA Emp Adj'!P$6)/('CAN LFS Emp'!P52/'CAN LFS Emp'!P$6),"n/a")</f>
        <v>1.9292366557519838</v>
      </c>
      <c r="Q52" s="21">
        <f>IFERROR(('CMA Emp Adj'!Q52/'CMA Emp Adj'!Q$6)/('CAN LFS Emp'!Q52/'CAN LFS Emp'!Q$6),"n/a")</f>
        <v>1.8221496951127485</v>
      </c>
      <c r="R52" s="21">
        <f>IFERROR(('CMA Emp Adj'!R52/'CMA Emp Adj'!R$6)/('CAN LFS Emp'!R52/'CAN LFS Emp'!R$6),"n/a")</f>
        <v>1.4383989085117441</v>
      </c>
      <c r="S52" s="21">
        <f>IFERROR(('CMA Emp Adj'!S52/'CMA Emp Adj'!S$6)/('CAN LFS Emp'!S52/'CAN LFS Emp'!S$6),"n/a")</f>
        <v>1.8456774934013904</v>
      </c>
      <c r="T52" s="21">
        <f>IFERROR(('CMA Emp Adj'!T52/'CMA Emp Adj'!T$6)/('CAN LFS Emp'!T52/'CAN LFS Emp'!T$6),"n/a")</f>
        <v>1.6187539762857812</v>
      </c>
      <c r="U52" s="21">
        <f>IFERROR(('CMA Emp Adj'!U52/'CMA Emp Adj'!U$6)/('CAN LFS Emp'!U52/'CAN LFS Emp'!U$6),"n/a")</f>
        <v>1.4219370567168614</v>
      </c>
      <c r="V52" s="21">
        <f>IFERROR(('CMA Emp Adj'!V52/'CMA Emp Adj'!V$6)/('CAN LFS Emp'!V52/'CAN LFS Emp'!V$6),"n/a")</f>
        <v>0.78382944830711498</v>
      </c>
      <c r="W52" s="21">
        <f>IFERROR(('CMA Emp Adj'!W52/'CMA Emp Adj'!W$6)/('CAN LFS Emp'!W52/'CAN LFS Emp'!W$6),"n/a")</f>
        <v>1.6620711770517846</v>
      </c>
      <c r="X52" s="21">
        <f>IFERROR(('CMA Emp Adj'!X52/'CMA Emp Adj'!X$6)/('CAN LFS Emp'!X52/'CAN LFS Emp'!X$6),"n/a")</f>
        <v>1.806029579914409</v>
      </c>
      <c r="Y52" s="21">
        <f>IFERROR(('CMA Emp Adj'!Y52/'CMA Emp Adj'!Y$6)/('CAN LFS Emp'!Y52/'CAN LFS Emp'!Y$6),"n/a")</f>
        <v>1.7417840557428217</v>
      </c>
    </row>
    <row r="53" spans="1:25" x14ac:dyDescent="0.25">
      <c r="A53" s="8" t="s">
        <v>47</v>
      </c>
      <c r="B53" s="8"/>
      <c r="C53" s="15" t="s">
        <v>193</v>
      </c>
      <c r="D53" s="66">
        <f>IFERROR(('CMA Emp Adj'!D53/'CMA Emp Adj'!D$6)/('CAN LFS Emp'!D53/'CAN LFS Emp'!D$6),"n/a")</f>
        <v>1.9406416115465894</v>
      </c>
      <c r="E53" s="66">
        <f>IFERROR(('CMA Emp Adj'!E53/'CMA Emp Adj'!E$6)/('CAN LFS Emp'!E53/'CAN LFS Emp'!E$6),"n/a")</f>
        <v>1.5301753812636165</v>
      </c>
      <c r="F53" s="66">
        <f>IFERROR(('CMA Emp Adj'!F53/'CMA Emp Adj'!F$6)/('CAN LFS Emp'!F53/'CAN LFS Emp'!F$6),"n/a")</f>
        <v>1.1683619969781471</v>
      </c>
      <c r="G53" s="66">
        <f>IFERROR(('CMA Emp Adj'!G53/'CMA Emp Adj'!G$6)/('CAN LFS Emp'!G53/'CAN LFS Emp'!G$6),"n/a")</f>
        <v>1.5146526143666466</v>
      </c>
      <c r="H53" s="66">
        <f>IFERROR(('CMA Emp Adj'!H53/'CMA Emp Adj'!H$6)/('CAN LFS Emp'!H53/'CAN LFS Emp'!H$6),"n/a")</f>
        <v>1.9806495623461029</v>
      </c>
      <c r="I53" s="66">
        <f>IFERROR(('CMA Emp Adj'!I53/'CMA Emp Adj'!I$6)/('CAN LFS Emp'!I53/'CAN LFS Emp'!I$6),"n/a")</f>
        <v>2.084665208041045</v>
      </c>
      <c r="J53" s="66">
        <f>IFERROR(('CMA Emp Adj'!J53/'CMA Emp Adj'!J$6)/('CAN LFS Emp'!J53/'CAN LFS Emp'!J$6),"n/a")</f>
        <v>1.9062059060904994</v>
      </c>
      <c r="K53" s="66">
        <f>IFERROR(('CMA Emp Adj'!K53/'CMA Emp Adj'!K$6)/('CAN LFS Emp'!K53/'CAN LFS Emp'!K$6),"n/a")</f>
        <v>2.1928945408099727</v>
      </c>
      <c r="L53" s="66">
        <f>IFERROR(('CMA Emp Adj'!L53/'CMA Emp Adj'!L$6)/('CAN LFS Emp'!L53/'CAN LFS Emp'!L$6),"n/a")</f>
        <v>1.4803424466474315</v>
      </c>
      <c r="M53" s="22">
        <f>IFERROR(('CMA Emp Adj'!M53/'CMA Emp Adj'!M$6)/('CAN LFS Emp'!M53/'CAN LFS Emp'!M$6),"n/a")</f>
        <v>1.6541140514265003</v>
      </c>
      <c r="N53" s="22">
        <f>IFERROR(('CMA Emp Adj'!N53/'CMA Emp Adj'!N$6)/('CAN LFS Emp'!N53/'CAN LFS Emp'!N$6),"n/a")</f>
        <v>1.206866966221332</v>
      </c>
      <c r="O53" s="22">
        <f>IFERROR(('CMA Emp Adj'!O53/'CMA Emp Adj'!O$6)/('CAN LFS Emp'!O53/'CAN LFS Emp'!O$6),"n/a")</f>
        <v>1.4603434011756213</v>
      </c>
      <c r="P53" s="22">
        <f>IFERROR(('CMA Emp Adj'!P53/'CMA Emp Adj'!P$6)/('CAN LFS Emp'!P53/'CAN LFS Emp'!P$6),"n/a")</f>
        <v>0.98755069268776308</v>
      </c>
      <c r="Q53" s="22">
        <f>IFERROR(('CMA Emp Adj'!Q53/'CMA Emp Adj'!Q$6)/('CAN LFS Emp'!Q53/'CAN LFS Emp'!Q$6),"n/a")</f>
        <v>1.2363653427099524</v>
      </c>
      <c r="R53" s="22">
        <f>IFERROR(('CMA Emp Adj'!R53/'CMA Emp Adj'!R$6)/('CAN LFS Emp'!R53/'CAN LFS Emp'!R$6),"n/a")</f>
        <v>1.4740660015019142</v>
      </c>
      <c r="S53" s="22">
        <f>IFERROR(('CMA Emp Adj'!S53/'CMA Emp Adj'!S$6)/('CAN LFS Emp'!S53/'CAN LFS Emp'!S$6),"n/a")</f>
        <v>2.0022605091540782</v>
      </c>
      <c r="T53" s="22">
        <f>IFERROR(('CMA Emp Adj'!T53/'CMA Emp Adj'!T$6)/('CAN LFS Emp'!T53/'CAN LFS Emp'!T$6),"n/a")</f>
        <v>0.8621042105250476</v>
      </c>
      <c r="U53" s="22">
        <f>IFERROR(('CMA Emp Adj'!U53/'CMA Emp Adj'!U$6)/('CAN LFS Emp'!U53/'CAN LFS Emp'!U$6),"n/a")</f>
        <v>1.3564131944168678</v>
      </c>
      <c r="V53" s="22">
        <f>IFERROR(('CMA Emp Adj'!V53/'CMA Emp Adj'!V$6)/('CAN LFS Emp'!V53/'CAN LFS Emp'!V$6),"n/a")</f>
        <v>1.5561981175961281</v>
      </c>
      <c r="W53" s="22">
        <f>IFERROR(('CMA Emp Adj'!W53/'CMA Emp Adj'!W$6)/('CAN LFS Emp'!W53/'CAN LFS Emp'!W$6),"n/a")</f>
        <v>1.5850637484022805</v>
      </c>
      <c r="X53" s="22">
        <f>IFERROR(('CMA Emp Adj'!X53/'CMA Emp Adj'!X$6)/('CAN LFS Emp'!X53/'CAN LFS Emp'!X$6),"n/a")</f>
        <v>0.75151838786621339</v>
      </c>
      <c r="Y53" s="22">
        <f>IFERROR(('CMA Emp Adj'!Y53/'CMA Emp Adj'!Y$6)/('CAN LFS Emp'!Y53/'CAN LFS Emp'!Y$6),"n/a")</f>
        <v>1.1134046399860953</v>
      </c>
    </row>
    <row r="54" spans="1:25" x14ac:dyDescent="0.25">
      <c r="A54" s="6" t="s">
        <v>48</v>
      </c>
      <c r="B54" s="6"/>
      <c r="C54" s="14">
        <v>335</v>
      </c>
      <c r="D54" s="65">
        <f>IFERROR(('CMA Emp Adj'!D54/'CMA Emp Adj'!D$6)/('CAN LFS Emp'!D54/'CAN LFS Emp'!D$6),"n/a")</f>
        <v>1.7499544450338096</v>
      </c>
      <c r="E54" s="65">
        <f>IFERROR(('CMA Emp Adj'!E54/'CMA Emp Adj'!E$6)/('CAN LFS Emp'!E54/'CAN LFS Emp'!E$6),"n/a")</f>
        <v>1.6280055242916316</v>
      </c>
      <c r="F54" s="65">
        <f>IFERROR(('CMA Emp Adj'!F54/'CMA Emp Adj'!F$6)/('CAN LFS Emp'!F54/'CAN LFS Emp'!F$6),"n/a")</f>
        <v>1.4304110918448596</v>
      </c>
      <c r="G54" s="65">
        <f>IFERROR(('CMA Emp Adj'!G54/'CMA Emp Adj'!G$6)/('CAN LFS Emp'!G54/'CAN LFS Emp'!G$6),"n/a")</f>
        <v>1.3306489617786981</v>
      </c>
      <c r="H54" s="65">
        <f>IFERROR(('CMA Emp Adj'!H54/'CMA Emp Adj'!H$6)/('CAN LFS Emp'!H54/'CAN LFS Emp'!H$6),"n/a")</f>
        <v>1.6295416341286435</v>
      </c>
      <c r="I54" s="65">
        <f>IFERROR(('CMA Emp Adj'!I54/'CMA Emp Adj'!I$6)/('CAN LFS Emp'!I54/'CAN LFS Emp'!I$6),"n/a")</f>
        <v>1.3191661987368155</v>
      </c>
      <c r="J54" s="65">
        <f>IFERROR(('CMA Emp Adj'!J54/'CMA Emp Adj'!J$6)/('CAN LFS Emp'!J54/'CAN LFS Emp'!J$6),"n/a")</f>
        <v>1.7534888722420408</v>
      </c>
      <c r="K54" s="65">
        <f>IFERROR(('CMA Emp Adj'!K54/'CMA Emp Adj'!K$6)/('CAN LFS Emp'!K54/'CAN LFS Emp'!K$6),"n/a")</f>
        <v>1.3223650497704142</v>
      </c>
      <c r="L54" s="65">
        <f>IFERROR(('CMA Emp Adj'!L54/'CMA Emp Adj'!L$6)/('CAN LFS Emp'!L54/'CAN LFS Emp'!L$6),"n/a")</f>
        <v>1.2162363258121098</v>
      </c>
      <c r="M54" s="21">
        <f>IFERROR(('CMA Emp Adj'!M54/'CMA Emp Adj'!M$6)/('CAN LFS Emp'!M54/'CAN LFS Emp'!M$6),"n/a")</f>
        <v>1.3588679273551434</v>
      </c>
      <c r="N54" s="21">
        <f>IFERROR(('CMA Emp Adj'!N54/'CMA Emp Adj'!N$6)/('CAN LFS Emp'!N54/'CAN LFS Emp'!N$6),"n/a")</f>
        <v>1.3044016629521458</v>
      </c>
      <c r="O54" s="21">
        <f>IFERROR(('CMA Emp Adj'!O54/'CMA Emp Adj'!O$6)/('CAN LFS Emp'!O54/'CAN LFS Emp'!O$6),"n/a")</f>
        <v>1.3548802816910617</v>
      </c>
      <c r="P54" s="21">
        <f>IFERROR(('CMA Emp Adj'!P54/'CMA Emp Adj'!P$6)/('CAN LFS Emp'!P54/'CAN LFS Emp'!P$6),"n/a")</f>
        <v>1.1121967811608189</v>
      </c>
      <c r="Q54" s="21">
        <f>IFERROR(('CMA Emp Adj'!Q54/'CMA Emp Adj'!Q$6)/('CAN LFS Emp'!Q54/'CAN LFS Emp'!Q$6),"n/a")</f>
        <v>1.2987212862304647</v>
      </c>
      <c r="R54" s="21">
        <f>IFERROR(('CMA Emp Adj'!R54/'CMA Emp Adj'!R$6)/('CAN LFS Emp'!R54/'CAN LFS Emp'!R$6),"n/a")</f>
        <v>1.2862233085498609</v>
      </c>
      <c r="S54" s="21">
        <f>IFERROR(('CMA Emp Adj'!S54/'CMA Emp Adj'!S$6)/('CAN LFS Emp'!S54/'CAN LFS Emp'!S$6),"n/a")</f>
        <v>1.5974014185911647</v>
      </c>
      <c r="T54" s="21">
        <f>IFERROR(('CMA Emp Adj'!T54/'CMA Emp Adj'!T$6)/('CAN LFS Emp'!T54/'CAN LFS Emp'!T$6),"n/a")</f>
        <v>1.0994626738924722</v>
      </c>
      <c r="U54" s="21">
        <f>IFERROR(('CMA Emp Adj'!U54/'CMA Emp Adj'!U$6)/('CAN LFS Emp'!U54/'CAN LFS Emp'!U$6),"n/a")</f>
        <v>1.4841811810917349</v>
      </c>
      <c r="V54" s="21">
        <f>IFERROR(('CMA Emp Adj'!V54/'CMA Emp Adj'!V$6)/('CAN LFS Emp'!V54/'CAN LFS Emp'!V$6),"n/a")</f>
        <v>1.4194207896232409</v>
      </c>
      <c r="W54" s="21">
        <f>IFERROR(('CMA Emp Adj'!W54/'CMA Emp Adj'!W$6)/('CAN LFS Emp'!W54/'CAN LFS Emp'!W$6),"n/a")</f>
        <v>1.0868869238380534</v>
      </c>
      <c r="X54" s="21">
        <f>IFERROR(('CMA Emp Adj'!X54/'CMA Emp Adj'!X$6)/('CAN LFS Emp'!X54/'CAN LFS Emp'!X$6),"n/a")</f>
        <v>1.2234698560826047</v>
      </c>
      <c r="Y54" s="21">
        <f>IFERROR(('CMA Emp Adj'!Y54/'CMA Emp Adj'!Y$6)/('CAN LFS Emp'!Y54/'CAN LFS Emp'!Y$6),"n/a")</f>
        <v>1.2375213550405708</v>
      </c>
    </row>
    <row r="55" spans="1:25" x14ac:dyDescent="0.25">
      <c r="A55" s="6" t="s">
        <v>49</v>
      </c>
      <c r="B55" s="6"/>
      <c r="C55" s="14">
        <v>336</v>
      </c>
      <c r="D55" s="65">
        <f>IFERROR(('CMA Emp Adj'!D55/'CMA Emp Adj'!D$6)/('CAN LFS Emp'!D55/'CAN LFS Emp'!D$6),"n/a")</f>
        <v>1.4686842980523762</v>
      </c>
      <c r="E55" s="65">
        <f>IFERROR(('CMA Emp Adj'!E55/'CMA Emp Adj'!E$6)/('CAN LFS Emp'!E55/'CAN LFS Emp'!E$6),"n/a")</f>
        <v>1.3130317729170351</v>
      </c>
      <c r="F55" s="65">
        <f>IFERROR(('CMA Emp Adj'!F55/'CMA Emp Adj'!F$6)/('CAN LFS Emp'!F55/'CAN LFS Emp'!F$6),"n/a")</f>
        <v>1.3355222267774913</v>
      </c>
      <c r="G55" s="65">
        <f>IFERROR(('CMA Emp Adj'!G55/'CMA Emp Adj'!G$6)/('CAN LFS Emp'!G55/'CAN LFS Emp'!G$6),"n/a")</f>
        <v>1.3037165797617563</v>
      </c>
      <c r="H55" s="65">
        <f>IFERROR(('CMA Emp Adj'!H55/'CMA Emp Adj'!H$6)/('CAN LFS Emp'!H55/'CAN LFS Emp'!H$6),"n/a")</f>
        <v>1.2764934557606049</v>
      </c>
      <c r="I55" s="65">
        <f>IFERROR(('CMA Emp Adj'!I55/'CMA Emp Adj'!I$6)/('CAN LFS Emp'!I55/'CAN LFS Emp'!I$6),"n/a")</f>
        <v>1.3334968937618368</v>
      </c>
      <c r="J55" s="65">
        <f>IFERROR(('CMA Emp Adj'!J55/'CMA Emp Adj'!J$6)/('CAN LFS Emp'!J55/'CAN LFS Emp'!J$6),"n/a")</f>
        <v>1.2834415405274073</v>
      </c>
      <c r="K55" s="65">
        <f>IFERROR(('CMA Emp Adj'!K55/'CMA Emp Adj'!K$6)/('CAN LFS Emp'!K55/'CAN LFS Emp'!K$6),"n/a")</f>
        <v>1.2958762485695983</v>
      </c>
      <c r="L55" s="65">
        <f>IFERROR(('CMA Emp Adj'!L55/'CMA Emp Adj'!L$6)/('CAN LFS Emp'!L55/'CAN LFS Emp'!L$6),"n/a")</f>
        <v>1.6084721923300018</v>
      </c>
      <c r="M55" s="21">
        <f>IFERROR(('CMA Emp Adj'!M55/'CMA Emp Adj'!M$6)/('CAN LFS Emp'!M55/'CAN LFS Emp'!M$6),"n/a")</f>
        <v>1.4945299379271195</v>
      </c>
      <c r="N55" s="21">
        <f>IFERROR(('CMA Emp Adj'!N55/'CMA Emp Adj'!N$6)/('CAN LFS Emp'!N55/'CAN LFS Emp'!N$6),"n/a")</f>
        <v>1.4300036683675446</v>
      </c>
      <c r="O55" s="21">
        <f>IFERROR(('CMA Emp Adj'!O55/'CMA Emp Adj'!O$6)/('CAN LFS Emp'!O55/'CAN LFS Emp'!O$6),"n/a")</f>
        <v>1.3923471476524663</v>
      </c>
      <c r="P55" s="21">
        <f>IFERROR(('CMA Emp Adj'!P55/'CMA Emp Adj'!P$6)/('CAN LFS Emp'!P55/'CAN LFS Emp'!P$6),"n/a")</f>
        <v>1.3576756807251182</v>
      </c>
      <c r="Q55" s="21">
        <f>IFERROR(('CMA Emp Adj'!Q55/'CMA Emp Adj'!Q$6)/('CAN LFS Emp'!Q55/'CAN LFS Emp'!Q$6),"n/a")</f>
        <v>1.2449688587396528</v>
      </c>
      <c r="R55" s="21">
        <f>IFERROR(('CMA Emp Adj'!R55/'CMA Emp Adj'!R$6)/('CAN LFS Emp'!R55/'CAN LFS Emp'!R$6),"n/a")</f>
        <v>1.5570333136535421</v>
      </c>
      <c r="S55" s="21">
        <f>IFERROR(('CMA Emp Adj'!S55/'CMA Emp Adj'!S$6)/('CAN LFS Emp'!S55/'CAN LFS Emp'!S$6),"n/a")</f>
        <v>1.5211739884459814</v>
      </c>
      <c r="T55" s="21">
        <f>IFERROR(('CMA Emp Adj'!T55/'CMA Emp Adj'!T$6)/('CAN LFS Emp'!T55/'CAN LFS Emp'!T$6),"n/a")</f>
        <v>1.4961020167730243</v>
      </c>
      <c r="U55" s="21">
        <f>IFERROR(('CMA Emp Adj'!U55/'CMA Emp Adj'!U$6)/('CAN LFS Emp'!U55/'CAN LFS Emp'!U$6),"n/a")</f>
        <v>1.3105871153373805</v>
      </c>
      <c r="V55" s="21">
        <f>IFERROR(('CMA Emp Adj'!V55/'CMA Emp Adj'!V$6)/('CAN LFS Emp'!V55/'CAN LFS Emp'!V$6),"n/a")</f>
        <v>1.2505771585588659</v>
      </c>
      <c r="W55" s="21">
        <f>IFERROR(('CMA Emp Adj'!W55/'CMA Emp Adj'!W$6)/('CAN LFS Emp'!W55/'CAN LFS Emp'!W$6),"n/a")</f>
        <v>1.4881481693667051</v>
      </c>
      <c r="X55" s="21">
        <f>IFERROR(('CMA Emp Adj'!X55/'CMA Emp Adj'!X$6)/('CAN LFS Emp'!X55/'CAN LFS Emp'!X$6),"n/a")</f>
        <v>1.499041851260134</v>
      </c>
      <c r="Y55" s="21">
        <f>IFERROR(('CMA Emp Adj'!Y55/'CMA Emp Adj'!Y$6)/('CAN LFS Emp'!Y55/'CAN LFS Emp'!Y$6),"n/a")</f>
        <v>1.1567997882398833</v>
      </c>
    </row>
    <row r="56" spans="1:25" x14ac:dyDescent="0.25">
      <c r="A56" s="8" t="s">
        <v>50</v>
      </c>
      <c r="B56" s="8"/>
      <c r="C56" s="15" t="s">
        <v>194</v>
      </c>
      <c r="D56" s="66">
        <f>IFERROR(('CMA Emp Adj'!D56/'CMA Emp Adj'!D$6)/('CAN LFS Emp'!D56/'CAN LFS Emp'!D$6),"n/a")</f>
        <v>1.5804961201188119</v>
      </c>
      <c r="E56" s="66">
        <f>IFERROR(('CMA Emp Adj'!E56/'CMA Emp Adj'!E$6)/('CAN LFS Emp'!E56/'CAN LFS Emp'!E$6),"n/a")</f>
        <v>1.4547894566541109</v>
      </c>
      <c r="F56" s="66">
        <f>IFERROR(('CMA Emp Adj'!F56/'CMA Emp Adj'!F$6)/('CAN LFS Emp'!F56/'CAN LFS Emp'!F$6),"n/a")</f>
        <v>1.5045821298195825</v>
      </c>
      <c r="G56" s="66">
        <f>IFERROR(('CMA Emp Adj'!G56/'CMA Emp Adj'!G$6)/('CAN LFS Emp'!G56/'CAN LFS Emp'!G$6),"n/a")</f>
        <v>1.4313026392150696</v>
      </c>
      <c r="H56" s="66">
        <f>IFERROR(('CMA Emp Adj'!H56/'CMA Emp Adj'!H$6)/('CAN LFS Emp'!H56/'CAN LFS Emp'!H$6),"n/a")</f>
        <v>1.4195854903919287</v>
      </c>
      <c r="I56" s="66">
        <f>IFERROR(('CMA Emp Adj'!I56/'CMA Emp Adj'!I$6)/('CAN LFS Emp'!I56/'CAN LFS Emp'!I$6),"n/a")</f>
        <v>1.5424009524301829</v>
      </c>
      <c r="J56" s="66">
        <f>IFERROR(('CMA Emp Adj'!J56/'CMA Emp Adj'!J$6)/('CAN LFS Emp'!J56/'CAN LFS Emp'!J$6),"n/a")</f>
        <v>1.4807582842838323</v>
      </c>
      <c r="K56" s="66">
        <f>IFERROR(('CMA Emp Adj'!K56/'CMA Emp Adj'!K$6)/('CAN LFS Emp'!K56/'CAN LFS Emp'!K$6),"n/a")</f>
        <v>1.5509305343819273</v>
      </c>
      <c r="L56" s="66">
        <f>IFERROR(('CMA Emp Adj'!L56/'CMA Emp Adj'!L$6)/('CAN LFS Emp'!L56/'CAN LFS Emp'!L$6),"n/a")</f>
        <v>1.9148200837174389</v>
      </c>
      <c r="M56" s="22">
        <f>IFERROR(('CMA Emp Adj'!M56/'CMA Emp Adj'!M$6)/('CAN LFS Emp'!M56/'CAN LFS Emp'!M$6),"n/a")</f>
        <v>1.6282936849799434</v>
      </c>
      <c r="N56" s="22">
        <f>IFERROR(('CMA Emp Adj'!N56/'CMA Emp Adj'!N$6)/('CAN LFS Emp'!N56/'CAN LFS Emp'!N$6),"n/a")</f>
        <v>1.6753763980696266</v>
      </c>
      <c r="O56" s="22">
        <f>IFERROR(('CMA Emp Adj'!O56/'CMA Emp Adj'!O$6)/('CAN LFS Emp'!O56/'CAN LFS Emp'!O$6),"n/a")</f>
        <v>1.6447033811252465</v>
      </c>
      <c r="P56" s="22">
        <f>IFERROR(('CMA Emp Adj'!P56/'CMA Emp Adj'!P$6)/('CAN LFS Emp'!P56/'CAN LFS Emp'!P$6),"n/a")</f>
        <v>1.7647974703437572</v>
      </c>
      <c r="Q56" s="22">
        <f>IFERROR(('CMA Emp Adj'!Q56/'CMA Emp Adj'!Q$6)/('CAN LFS Emp'!Q56/'CAN LFS Emp'!Q$6),"n/a")</f>
        <v>1.5109014956046969</v>
      </c>
      <c r="R56" s="22">
        <f>IFERROR(('CMA Emp Adj'!R56/'CMA Emp Adj'!R$6)/('CAN LFS Emp'!R56/'CAN LFS Emp'!R$6),"n/a")</f>
        <v>1.7923403232899562</v>
      </c>
      <c r="S56" s="22">
        <f>IFERROR(('CMA Emp Adj'!S56/'CMA Emp Adj'!S$6)/('CAN LFS Emp'!S56/'CAN LFS Emp'!S$6),"n/a")</f>
        <v>1.9303521621423214</v>
      </c>
      <c r="T56" s="22">
        <f>IFERROR(('CMA Emp Adj'!T56/'CMA Emp Adj'!T$6)/('CAN LFS Emp'!T56/'CAN LFS Emp'!T$6),"n/a")</f>
        <v>1.8715401433968617</v>
      </c>
      <c r="U56" s="22">
        <f>IFERROR(('CMA Emp Adj'!U56/'CMA Emp Adj'!U$6)/('CAN LFS Emp'!U56/'CAN LFS Emp'!U$6),"n/a")</f>
        <v>1.5280964789495586</v>
      </c>
      <c r="V56" s="22">
        <f>IFERROR(('CMA Emp Adj'!V56/'CMA Emp Adj'!V$6)/('CAN LFS Emp'!V56/'CAN LFS Emp'!V$6),"n/a")</f>
        <v>1.5869843505616492</v>
      </c>
      <c r="W56" s="22">
        <f>IFERROR(('CMA Emp Adj'!W56/'CMA Emp Adj'!W$6)/('CAN LFS Emp'!W56/'CAN LFS Emp'!W$6),"n/a")</f>
        <v>1.8056246276913777</v>
      </c>
      <c r="X56" s="22">
        <f>IFERROR(('CMA Emp Adj'!X56/'CMA Emp Adj'!X$6)/('CAN LFS Emp'!X56/'CAN LFS Emp'!X$6),"n/a")</f>
        <v>1.8623166401156626</v>
      </c>
      <c r="Y56" s="22">
        <f>IFERROR(('CMA Emp Adj'!Y56/'CMA Emp Adj'!Y$6)/('CAN LFS Emp'!Y56/'CAN LFS Emp'!Y$6),"n/a")</f>
        <v>1.3769610680186586</v>
      </c>
    </row>
    <row r="57" spans="1:25" x14ac:dyDescent="0.25">
      <c r="A57" s="7" t="s">
        <v>51</v>
      </c>
      <c r="B57" s="7"/>
      <c r="C57" s="14">
        <v>3361</v>
      </c>
      <c r="D57" s="65">
        <f>IFERROR(('CMA Emp Adj'!D57/'CMA Emp Adj'!D$6)/('CAN LFS Emp'!D57/'CAN LFS Emp'!D$6),"n/a")</f>
        <v>1.3041580154448564</v>
      </c>
      <c r="E57" s="65">
        <f>IFERROR(('CMA Emp Adj'!E57/'CMA Emp Adj'!E$6)/('CAN LFS Emp'!E57/'CAN LFS Emp'!E$6),"n/a")</f>
        <v>1.1415548782912075</v>
      </c>
      <c r="F57" s="65">
        <f>IFERROR(('CMA Emp Adj'!F57/'CMA Emp Adj'!F$6)/('CAN LFS Emp'!F57/'CAN LFS Emp'!F$6),"n/a")</f>
        <v>1.2647479212226274</v>
      </c>
      <c r="G57" s="65">
        <f>IFERROR(('CMA Emp Adj'!G57/'CMA Emp Adj'!G$6)/('CAN LFS Emp'!G57/'CAN LFS Emp'!G$6),"n/a")</f>
        <v>1.3181689927212275</v>
      </c>
      <c r="H57" s="65">
        <f>IFERROR(('CMA Emp Adj'!H57/'CMA Emp Adj'!H$6)/('CAN LFS Emp'!H57/'CAN LFS Emp'!H$6),"n/a")</f>
        <v>1.033674004186343</v>
      </c>
      <c r="I57" s="65">
        <f>IFERROR(('CMA Emp Adj'!I57/'CMA Emp Adj'!I$6)/('CAN LFS Emp'!I57/'CAN LFS Emp'!I$6),"n/a")</f>
        <v>0.99777443107423969</v>
      </c>
      <c r="J57" s="65">
        <f>IFERROR(('CMA Emp Adj'!J57/'CMA Emp Adj'!J$6)/('CAN LFS Emp'!J57/'CAN LFS Emp'!J$6),"n/a")</f>
        <v>0.99366801787809478</v>
      </c>
      <c r="K57" s="65">
        <f>IFERROR(('CMA Emp Adj'!K57/'CMA Emp Adj'!K$6)/('CAN LFS Emp'!K57/'CAN LFS Emp'!K$6),"n/a")</f>
        <v>0.99015180491796684</v>
      </c>
      <c r="L57" s="65">
        <f>IFERROR(('CMA Emp Adj'!L57/'CMA Emp Adj'!L$6)/('CAN LFS Emp'!L57/'CAN LFS Emp'!L$6),"n/a")</f>
        <v>1.6867389601740777</v>
      </c>
      <c r="M57" s="21">
        <f>IFERROR(('CMA Emp Adj'!M57/'CMA Emp Adj'!M$6)/('CAN LFS Emp'!M57/'CAN LFS Emp'!M$6),"n/a")</f>
        <v>1.6011569292012737</v>
      </c>
      <c r="N57" s="21">
        <f>IFERROR(('CMA Emp Adj'!N57/'CMA Emp Adj'!N$6)/('CAN LFS Emp'!N57/'CAN LFS Emp'!N$6),"n/a")</f>
        <v>1.5910514293640263</v>
      </c>
      <c r="O57" s="21">
        <f>IFERROR(('CMA Emp Adj'!O57/'CMA Emp Adj'!O$6)/('CAN LFS Emp'!O57/'CAN LFS Emp'!O$6),"n/a")</f>
        <v>1.5267825445633707</v>
      </c>
      <c r="P57" s="21">
        <f>IFERROR(('CMA Emp Adj'!P57/'CMA Emp Adj'!P$6)/('CAN LFS Emp'!P57/'CAN LFS Emp'!P$6),"n/a")</f>
        <v>1.9178084658977848</v>
      </c>
      <c r="Q57" s="21">
        <f>IFERROR(('CMA Emp Adj'!Q57/'CMA Emp Adj'!Q$6)/('CAN LFS Emp'!Q57/'CAN LFS Emp'!Q$6),"n/a")</f>
        <v>1.6423067151600454</v>
      </c>
      <c r="R57" s="21">
        <f>IFERROR(('CMA Emp Adj'!R57/'CMA Emp Adj'!R$6)/('CAN LFS Emp'!R57/'CAN LFS Emp'!R$6),"n/a")</f>
        <v>1.8237902182854329</v>
      </c>
      <c r="S57" s="21">
        <f>IFERROR(('CMA Emp Adj'!S57/'CMA Emp Adj'!S$6)/('CAN LFS Emp'!S57/'CAN LFS Emp'!S$6),"n/a")</f>
        <v>2.3097001315506511</v>
      </c>
      <c r="T57" s="21">
        <f>IFERROR(('CMA Emp Adj'!T57/'CMA Emp Adj'!T$6)/('CAN LFS Emp'!T57/'CAN LFS Emp'!T$6),"n/a")</f>
        <v>2.1830454314756547</v>
      </c>
      <c r="U57" s="21">
        <f>IFERROR(('CMA Emp Adj'!U57/'CMA Emp Adj'!U$6)/('CAN LFS Emp'!U57/'CAN LFS Emp'!U$6),"n/a")</f>
        <v>1.7777843484407176</v>
      </c>
      <c r="V57" s="21">
        <f>IFERROR(('CMA Emp Adj'!V57/'CMA Emp Adj'!V$6)/('CAN LFS Emp'!V57/'CAN LFS Emp'!V$6),"n/a")</f>
        <v>1.8136868475098691</v>
      </c>
      <c r="W57" s="21">
        <f>IFERROR(('CMA Emp Adj'!W57/'CMA Emp Adj'!W$6)/('CAN LFS Emp'!W57/'CAN LFS Emp'!W$6),"n/a")</f>
        <v>1.5160165058268875</v>
      </c>
      <c r="X57" s="21">
        <f>IFERROR(('CMA Emp Adj'!X57/'CMA Emp Adj'!X$6)/('CAN LFS Emp'!X57/'CAN LFS Emp'!X$6),"n/a")</f>
        <v>1.6958333642963734</v>
      </c>
      <c r="Y57" s="21">
        <f>IFERROR(('CMA Emp Adj'!Y57/'CMA Emp Adj'!Y$6)/('CAN LFS Emp'!Y57/'CAN LFS Emp'!Y$6),"n/a")</f>
        <v>1.4332771649987697</v>
      </c>
    </row>
    <row r="58" spans="1:25" x14ac:dyDescent="0.25">
      <c r="A58" s="7" t="s">
        <v>52</v>
      </c>
      <c r="B58" s="7"/>
      <c r="C58" s="14">
        <v>3362</v>
      </c>
      <c r="D58" s="65">
        <f>IFERROR(('CMA Emp Adj'!D58/'CMA Emp Adj'!D$6)/('CAN LFS Emp'!D58/'CAN LFS Emp'!D$6),"n/a")</f>
        <v>0</v>
      </c>
      <c r="E58" s="65">
        <f>IFERROR(('CMA Emp Adj'!E58/'CMA Emp Adj'!E$6)/('CAN LFS Emp'!E58/'CAN LFS Emp'!E$6),"n/a")</f>
        <v>0</v>
      </c>
      <c r="F58" s="65">
        <f>IFERROR(('CMA Emp Adj'!F58/'CMA Emp Adj'!F$6)/('CAN LFS Emp'!F58/'CAN LFS Emp'!F$6),"n/a")</f>
        <v>0</v>
      </c>
      <c r="G58" s="65">
        <f>IFERROR(('CMA Emp Adj'!G58/'CMA Emp Adj'!G$6)/('CAN LFS Emp'!G58/'CAN LFS Emp'!G$6),"n/a")</f>
        <v>0</v>
      </c>
      <c r="H58" s="65">
        <f>IFERROR(('CMA Emp Adj'!H58/'CMA Emp Adj'!H$6)/('CAN LFS Emp'!H58/'CAN LFS Emp'!H$6),"n/a")</f>
        <v>0</v>
      </c>
      <c r="I58" s="65">
        <f>IFERROR(('CMA Emp Adj'!I58/'CMA Emp Adj'!I$6)/('CAN LFS Emp'!I58/'CAN LFS Emp'!I$6),"n/a")</f>
        <v>0</v>
      </c>
      <c r="J58" s="65">
        <f>IFERROR(('CMA Emp Adj'!J58/'CMA Emp Adj'!J$6)/('CAN LFS Emp'!J58/'CAN LFS Emp'!J$6),"n/a")</f>
        <v>0</v>
      </c>
      <c r="K58" s="65">
        <f>IFERROR(('CMA Emp Adj'!K58/'CMA Emp Adj'!K$6)/('CAN LFS Emp'!K58/'CAN LFS Emp'!K$6),"n/a")</f>
        <v>0</v>
      </c>
      <c r="L58" s="65">
        <f>IFERROR(('CMA Emp Adj'!L58/'CMA Emp Adj'!L$6)/('CAN LFS Emp'!L58/'CAN LFS Emp'!L$6),"n/a")</f>
        <v>0.77664069056971319</v>
      </c>
      <c r="M58" s="21">
        <f>IFERROR(('CMA Emp Adj'!M58/'CMA Emp Adj'!M$6)/('CAN LFS Emp'!M58/'CAN LFS Emp'!M$6),"n/a")</f>
        <v>0</v>
      </c>
      <c r="N58" s="21">
        <f>IFERROR(('CMA Emp Adj'!N58/'CMA Emp Adj'!N$6)/('CAN LFS Emp'!N58/'CAN LFS Emp'!N$6),"n/a")</f>
        <v>0</v>
      </c>
      <c r="O58" s="21">
        <f>IFERROR(('CMA Emp Adj'!O58/'CMA Emp Adj'!O$6)/('CAN LFS Emp'!O58/'CAN LFS Emp'!O$6),"n/a")</f>
        <v>0.43740442948037633</v>
      </c>
      <c r="P58" s="21">
        <f>IFERROR(('CMA Emp Adj'!P58/'CMA Emp Adj'!P$6)/('CAN LFS Emp'!P58/'CAN LFS Emp'!P$6),"n/a")</f>
        <v>0</v>
      </c>
      <c r="Q58" s="21">
        <f>IFERROR(('CMA Emp Adj'!Q58/'CMA Emp Adj'!Q$6)/('CAN LFS Emp'!Q58/'CAN LFS Emp'!Q$6),"n/a")</f>
        <v>0</v>
      </c>
      <c r="R58" s="21">
        <f>IFERROR(('CMA Emp Adj'!R58/'CMA Emp Adj'!R$6)/('CAN LFS Emp'!R58/'CAN LFS Emp'!R$6),"n/a")</f>
        <v>0</v>
      </c>
      <c r="S58" s="21">
        <f>IFERROR(('CMA Emp Adj'!S58/'CMA Emp Adj'!S$6)/('CAN LFS Emp'!S58/'CAN LFS Emp'!S$6),"n/a")</f>
        <v>0.61361359418255257</v>
      </c>
      <c r="T58" s="21">
        <f>IFERROR(('CMA Emp Adj'!T58/'CMA Emp Adj'!T$6)/('CAN LFS Emp'!T58/'CAN LFS Emp'!T$6),"n/a")</f>
        <v>0</v>
      </c>
      <c r="U58" s="21">
        <f>IFERROR(('CMA Emp Adj'!U58/'CMA Emp Adj'!U$6)/('CAN LFS Emp'!U58/'CAN LFS Emp'!U$6),"n/a")</f>
        <v>0</v>
      </c>
      <c r="V58" s="21">
        <f>IFERROR(('CMA Emp Adj'!V58/'CMA Emp Adj'!V$6)/('CAN LFS Emp'!V58/'CAN LFS Emp'!V$6),"n/a")</f>
        <v>0</v>
      </c>
      <c r="W58" s="21">
        <f>IFERROR(('CMA Emp Adj'!W58/'CMA Emp Adj'!W$6)/('CAN LFS Emp'!W58/'CAN LFS Emp'!W$6),"n/a")</f>
        <v>0</v>
      </c>
      <c r="X58" s="21">
        <f>IFERROR(('CMA Emp Adj'!X58/'CMA Emp Adj'!X$6)/('CAN LFS Emp'!X58/'CAN LFS Emp'!X$6),"n/a")</f>
        <v>0</v>
      </c>
      <c r="Y58" s="21">
        <f>IFERROR(('CMA Emp Adj'!Y58/'CMA Emp Adj'!Y$6)/('CAN LFS Emp'!Y58/'CAN LFS Emp'!Y$6),"n/a")</f>
        <v>0</v>
      </c>
    </row>
    <row r="59" spans="1:25" x14ac:dyDescent="0.25">
      <c r="A59" s="7" t="s">
        <v>53</v>
      </c>
      <c r="B59" s="7"/>
      <c r="C59" s="14">
        <v>3363</v>
      </c>
      <c r="D59" s="65">
        <f>IFERROR(('CMA Emp Adj'!D59/'CMA Emp Adj'!D$6)/('CAN LFS Emp'!D59/'CAN LFS Emp'!D$6),"n/a")</f>
        <v>1.953655187502191</v>
      </c>
      <c r="E59" s="65">
        <f>IFERROR(('CMA Emp Adj'!E59/'CMA Emp Adj'!E$6)/('CAN LFS Emp'!E59/'CAN LFS Emp'!E$6),"n/a")</f>
        <v>1.8629803629109412</v>
      </c>
      <c r="F59" s="65">
        <f>IFERROR(('CMA Emp Adj'!F59/'CMA Emp Adj'!F$6)/('CAN LFS Emp'!F59/'CAN LFS Emp'!F$6),"n/a")</f>
        <v>1.845048286038335</v>
      </c>
      <c r="G59" s="65">
        <f>IFERROR(('CMA Emp Adj'!G59/'CMA Emp Adj'!G$6)/('CAN LFS Emp'!G59/'CAN LFS Emp'!G$6),"n/a")</f>
        <v>1.6683049816822169</v>
      </c>
      <c r="H59" s="65">
        <f>IFERROR(('CMA Emp Adj'!H59/'CMA Emp Adj'!H$6)/('CAN LFS Emp'!H59/'CAN LFS Emp'!H$6),"n/a")</f>
        <v>1.8233601966828605</v>
      </c>
      <c r="I59" s="65">
        <f>IFERROR(('CMA Emp Adj'!I59/'CMA Emp Adj'!I$6)/('CAN LFS Emp'!I59/'CAN LFS Emp'!I$6),"n/a")</f>
        <v>2.0467026540954376</v>
      </c>
      <c r="J59" s="65">
        <f>IFERROR(('CMA Emp Adj'!J59/'CMA Emp Adj'!J$6)/('CAN LFS Emp'!J59/'CAN LFS Emp'!J$6),"n/a")</f>
        <v>1.9596628188453029</v>
      </c>
      <c r="K59" s="65">
        <f>IFERROR(('CMA Emp Adj'!K59/'CMA Emp Adj'!K$6)/('CAN LFS Emp'!K59/'CAN LFS Emp'!K$6),"n/a")</f>
        <v>2.0289346152107712</v>
      </c>
      <c r="L59" s="65">
        <f>IFERROR(('CMA Emp Adj'!L59/'CMA Emp Adj'!L$6)/('CAN LFS Emp'!L59/'CAN LFS Emp'!L$6),"n/a")</f>
        <v>2.2186020414054402</v>
      </c>
      <c r="M59" s="21">
        <f>IFERROR(('CMA Emp Adj'!M59/'CMA Emp Adj'!M$6)/('CAN LFS Emp'!M59/'CAN LFS Emp'!M$6),"n/a")</f>
        <v>1.9214085284003806</v>
      </c>
      <c r="N59" s="21">
        <f>IFERROR(('CMA Emp Adj'!N59/'CMA Emp Adj'!N$6)/('CAN LFS Emp'!N59/'CAN LFS Emp'!N$6),"n/a")</f>
        <v>1.9865008255997409</v>
      </c>
      <c r="O59" s="21">
        <f>IFERROR(('CMA Emp Adj'!O59/'CMA Emp Adj'!O$6)/('CAN LFS Emp'!O59/'CAN LFS Emp'!O$6),"n/a")</f>
        <v>2.010704938866362</v>
      </c>
      <c r="P59" s="21">
        <f>IFERROR(('CMA Emp Adj'!P59/'CMA Emp Adj'!P$6)/('CAN LFS Emp'!P59/'CAN LFS Emp'!P$6),"n/a")</f>
        <v>2.0812623019439354</v>
      </c>
      <c r="Q59" s="21">
        <f>IFERROR(('CMA Emp Adj'!Q59/'CMA Emp Adj'!Q$6)/('CAN LFS Emp'!Q59/'CAN LFS Emp'!Q$6),"n/a")</f>
        <v>1.7582696746643853</v>
      </c>
      <c r="R59" s="21">
        <f>IFERROR(('CMA Emp Adj'!R59/'CMA Emp Adj'!R$6)/('CAN LFS Emp'!R59/'CAN LFS Emp'!R$6),"n/a")</f>
        <v>2.1708279480923469</v>
      </c>
      <c r="S59" s="21">
        <f>IFERROR(('CMA Emp Adj'!S59/'CMA Emp Adj'!S$6)/('CAN LFS Emp'!S59/'CAN LFS Emp'!S$6),"n/a")</f>
        <v>2.0415163891963855</v>
      </c>
      <c r="T59" s="21">
        <f>IFERROR(('CMA Emp Adj'!T59/'CMA Emp Adj'!T$6)/('CAN LFS Emp'!T59/'CAN LFS Emp'!T$6),"n/a")</f>
        <v>2.0411749113365265</v>
      </c>
      <c r="U59" s="21">
        <f>IFERROR(('CMA Emp Adj'!U59/'CMA Emp Adj'!U$6)/('CAN LFS Emp'!U59/'CAN LFS Emp'!U$6),"n/a")</f>
        <v>1.6420292332501543</v>
      </c>
      <c r="V59" s="21">
        <f>IFERROR(('CMA Emp Adj'!V59/'CMA Emp Adj'!V$6)/('CAN LFS Emp'!V59/'CAN LFS Emp'!V$6),"n/a")</f>
        <v>1.6861766602522656</v>
      </c>
      <c r="W59" s="21">
        <f>IFERROR(('CMA Emp Adj'!W59/'CMA Emp Adj'!W$6)/('CAN LFS Emp'!W59/'CAN LFS Emp'!W$6),"n/a")</f>
        <v>2.0376767282324018</v>
      </c>
      <c r="X59" s="21">
        <f>IFERROR(('CMA Emp Adj'!X59/'CMA Emp Adj'!X$6)/('CAN LFS Emp'!X59/'CAN LFS Emp'!X$6),"n/a")</f>
        <v>2.0830737032319111</v>
      </c>
      <c r="Y59" s="21">
        <f>IFERROR(('CMA Emp Adj'!Y59/'CMA Emp Adj'!Y$6)/('CAN LFS Emp'!Y59/'CAN LFS Emp'!Y$6),"n/a")</f>
        <v>1.4843235865049123</v>
      </c>
    </row>
    <row r="60" spans="1:25" x14ac:dyDescent="0.25">
      <c r="A60" s="7" t="s">
        <v>54</v>
      </c>
      <c r="B60" s="7"/>
      <c r="C60" s="14">
        <v>3364</v>
      </c>
      <c r="D60" s="65">
        <f>IFERROR(('CMA Emp Adj'!D60/'CMA Emp Adj'!D$6)/('CAN LFS Emp'!D60/'CAN LFS Emp'!D$6),"n/a")</f>
        <v>1.7239868609057165</v>
      </c>
      <c r="E60" s="65">
        <f>IFERROR(('CMA Emp Adj'!E60/'CMA Emp Adj'!E$6)/('CAN LFS Emp'!E60/'CAN LFS Emp'!E$6),"n/a")</f>
        <v>1.3401787958184725</v>
      </c>
      <c r="F60" s="65">
        <f>IFERROR(('CMA Emp Adj'!F60/'CMA Emp Adj'!F$6)/('CAN LFS Emp'!F60/'CAN LFS Emp'!F$6),"n/a")</f>
        <v>1.242198535260769</v>
      </c>
      <c r="G60" s="65">
        <f>IFERROR(('CMA Emp Adj'!G60/'CMA Emp Adj'!G$6)/('CAN LFS Emp'!G60/'CAN LFS Emp'!G$6),"n/a")</f>
        <v>1.3340536272617818</v>
      </c>
      <c r="H60" s="65">
        <f>IFERROR(('CMA Emp Adj'!H60/'CMA Emp Adj'!H$6)/('CAN LFS Emp'!H60/'CAN LFS Emp'!H$6),"n/a")</f>
        <v>1.264227620647207</v>
      </c>
      <c r="I60" s="65">
        <f>IFERROR(('CMA Emp Adj'!I60/'CMA Emp Adj'!I$6)/('CAN LFS Emp'!I60/'CAN LFS Emp'!I$6),"n/a")</f>
        <v>1.0916154553002164</v>
      </c>
      <c r="J60" s="65">
        <f>IFERROR(('CMA Emp Adj'!J60/'CMA Emp Adj'!J$6)/('CAN LFS Emp'!J60/'CAN LFS Emp'!J$6),"n/a")</f>
        <v>0.98725048061637533</v>
      </c>
      <c r="K60" s="65">
        <f>IFERROR(('CMA Emp Adj'!K60/'CMA Emp Adj'!K$6)/('CAN LFS Emp'!K60/'CAN LFS Emp'!K$6),"n/a")</f>
        <v>0.73591264706283066</v>
      </c>
      <c r="L60" s="65">
        <f>IFERROR(('CMA Emp Adj'!L60/'CMA Emp Adj'!L$6)/('CAN LFS Emp'!L60/'CAN LFS Emp'!L$6),"n/a")</f>
        <v>0.88745521659929072</v>
      </c>
      <c r="M60" s="21">
        <f>IFERROR(('CMA Emp Adj'!M60/'CMA Emp Adj'!M$6)/('CAN LFS Emp'!M60/'CAN LFS Emp'!M$6),"n/a")</f>
        <v>1.4346313367712684</v>
      </c>
      <c r="N60" s="21">
        <f>IFERROR(('CMA Emp Adj'!N60/'CMA Emp Adj'!N$6)/('CAN LFS Emp'!N60/'CAN LFS Emp'!N$6),"n/a")</f>
        <v>1.2061041462406532</v>
      </c>
      <c r="O60" s="21">
        <f>IFERROR(('CMA Emp Adj'!O60/'CMA Emp Adj'!O$6)/('CAN LFS Emp'!O60/'CAN LFS Emp'!O$6),"n/a")</f>
        <v>0.98580161751548978</v>
      </c>
      <c r="P60" s="21">
        <f>IFERROR(('CMA Emp Adj'!P60/'CMA Emp Adj'!P$6)/('CAN LFS Emp'!P60/'CAN LFS Emp'!P$6),"n/a")</f>
        <v>0.85979877281663475</v>
      </c>
      <c r="Q60" s="21">
        <f>IFERROR(('CMA Emp Adj'!Q60/'CMA Emp Adj'!Q$6)/('CAN LFS Emp'!Q60/'CAN LFS Emp'!Q$6),"n/a")</f>
        <v>0.94131973850444561</v>
      </c>
      <c r="R60" s="21">
        <f>IFERROR(('CMA Emp Adj'!R60/'CMA Emp Adj'!R$6)/('CAN LFS Emp'!R60/'CAN LFS Emp'!R$6),"n/a")</f>
        <v>1.3357179609853538</v>
      </c>
      <c r="S60" s="21">
        <f>IFERROR(('CMA Emp Adj'!S60/'CMA Emp Adj'!S$6)/('CAN LFS Emp'!S60/'CAN LFS Emp'!S$6),"n/a")</f>
        <v>0.96626620680204112</v>
      </c>
      <c r="T60" s="21">
        <f>IFERROR(('CMA Emp Adj'!T60/'CMA Emp Adj'!T$6)/('CAN LFS Emp'!T60/'CAN LFS Emp'!T$6),"n/a")</f>
        <v>0.95373829600488524</v>
      </c>
      <c r="U60" s="21">
        <f>IFERROR(('CMA Emp Adj'!U60/'CMA Emp Adj'!U$6)/('CAN LFS Emp'!U60/'CAN LFS Emp'!U$6),"n/a")</f>
        <v>1.1578436996113874</v>
      </c>
      <c r="V60" s="21">
        <f>IFERROR(('CMA Emp Adj'!V60/'CMA Emp Adj'!V$6)/('CAN LFS Emp'!V60/'CAN LFS Emp'!V$6),"n/a")</f>
        <v>0.77827556233256168</v>
      </c>
      <c r="W60" s="21">
        <f>IFERROR(('CMA Emp Adj'!W60/'CMA Emp Adj'!W$6)/('CAN LFS Emp'!W60/'CAN LFS Emp'!W$6),"n/a")</f>
        <v>1.2963016100857898</v>
      </c>
      <c r="X60" s="21">
        <f>IFERROR(('CMA Emp Adj'!X60/'CMA Emp Adj'!X$6)/('CAN LFS Emp'!X60/'CAN LFS Emp'!X$6),"n/a")</f>
        <v>1.1058536468433005</v>
      </c>
      <c r="Y60" s="21">
        <f>IFERROR(('CMA Emp Adj'!Y60/'CMA Emp Adj'!Y$6)/('CAN LFS Emp'!Y60/'CAN LFS Emp'!Y$6),"n/a")</f>
        <v>0.95385678248786232</v>
      </c>
    </row>
    <row r="61" spans="1:25" x14ac:dyDescent="0.25">
      <c r="A61" s="7" t="s">
        <v>55</v>
      </c>
      <c r="B61" s="7"/>
      <c r="C61" s="14" t="s">
        <v>195</v>
      </c>
      <c r="D61" s="65">
        <f>IFERROR(('CMA Emp Adj'!D61/'CMA Emp Adj'!D$6)/('CAN LFS Emp'!D61/'CAN LFS Emp'!D$6),"n/a")</f>
        <v>0</v>
      </c>
      <c r="E61" s="65">
        <f>IFERROR(('CMA Emp Adj'!E61/'CMA Emp Adj'!E$6)/('CAN LFS Emp'!E61/'CAN LFS Emp'!E$6),"n/a")</f>
        <v>0.37260764154146508</v>
      </c>
      <c r="F61" s="65">
        <f>IFERROR(('CMA Emp Adj'!F61/'CMA Emp Adj'!F$6)/('CAN LFS Emp'!F61/'CAN LFS Emp'!F$6),"n/a")</f>
        <v>0</v>
      </c>
      <c r="G61" s="65">
        <f>IFERROR(('CMA Emp Adj'!G61/'CMA Emp Adj'!G$6)/('CAN LFS Emp'!G61/'CAN LFS Emp'!G$6),"n/a")</f>
        <v>0.30435979163466803</v>
      </c>
      <c r="H61" s="65">
        <f>IFERROR(('CMA Emp Adj'!H61/'CMA Emp Adj'!H$6)/('CAN LFS Emp'!H61/'CAN LFS Emp'!H$6),"n/a")</f>
        <v>0</v>
      </c>
      <c r="I61" s="65">
        <f>IFERROR(('CMA Emp Adj'!I61/'CMA Emp Adj'!I$6)/('CAN LFS Emp'!I61/'CAN LFS Emp'!I$6),"n/a")</f>
        <v>0</v>
      </c>
      <c r="J61" s="65">
        <f>IFERROR(('CMA Emp Adj'!J61/'CMA Emp Adj'!J$6)/('CAN LFS Emp'!J61/'CAN LFS Emp'!J$6),"n/a")</f>
        <v>0</v>
      </c>
      <c r="K61" s="65">
        <f>IFERROR(('CMA Emp Adj'!K61/'CMA Emp Adj'!K$6)/('CAN LFS Emp'!K61/'CAN LFS Emp'!K$6),"n/a")</f>
        <v>0</v>
      </c>
      <c r="L61" s="65">
        <f>IFERROR(('CMA Emp Adj'!L61/'CMA Emp Adj'!L$6)/('CAN LFS Emp'!L61/'CAN LFS Emp'!L$6),"n/a")</f>
        <v>0</v>
      </c>
      <c r="M61" s="21">
        <f>IFERROR(('CMA Emp Adj'!M61/'CMA Emp Adj'!M$6)/('CAN LFS Emp'!M61/'CAN LFS Emp'!M$6),"n/a")</f>
        <v>0.34080614578792567</v>
      </c>
      <c r="N61" s="21">
        <f>IFERROR(('CMA Emp Adj'!N61/'CMA Emp Adj'!N$6)/('CAN LFS Emp'!N61/'CAN LFS Emp'!N$6),"n/a")</f>
        <v>0</v>
      </c>
      <c r="O61" s="21">
        <f>IFERROR(('CMA Emp Adj'!O61/'CMA Emp Adj'!O$6)/('CAN LFS Emp'!O61/'CAN LFS Emp'!O$6),"n/a")</f>
        <v>0.36054890349681823</v>
      </c>
      <c r="P61" s="21">
        <f>IFERROR(('CMA Emp Adj'!P61/'CMA Emp Adj'!P$6)/('CAN LFS Emp'!P61/'CAN LFS Emp'!P$6),"n/a")</f>
        <v>0</v>
      </c>
      <c r="Q61" s="21">
        <f>IFERROR(('CMA Emp Adj'!Q61/'CMA Emp Adj'!Q$6)/('CAN LFS Emp'!Q61/'CAN LFS Emp'!Q$6),"n/a")</f>
        <v>0</v>
      </c>
      <c r="R61" s="21">
        <f>IFERROR(('CMA Emp Adj'!R61/'CMA Emp Adj'!R$6)/('CAN LFS Emp'!R61/'CAN LFS Emp'!R$6),"n/a")</f>
        <v>0</v>
      </c>
      <c r="S61" s="21">
        <f>IFERROR(('CMA Emp Adj'!S61/'CMA Emp Adj'!S$6)/('CAN LFS Emp'!S61/'CAN LFS Emp'!S$6),"n/a")</f>
        <v>0.40614004293292894</v>
      </c>
      <c r="T61" s="21">
        <f>IFERROR(('CMA Emp Adj'!T61/'CMA Emp Adj'!T$6)/('CAN LFS Emp'!T61/'CAN LFS Emp'!T$6),"n/a")</f>
        <v>0.39365600839117287</v>
      </c>
      <c r="U61" s="21">
        <f>IFERROR(('CMA Emp Adj'!U61/'CMA Emp Adj'!U$6)/('CAN LFS Emp'!U61/'CAN LFS Emp'!U$6),"n/a")</f>
        <v>0</v>
      </c>
      <c r="V61" s="21">
        <f>IFERROR(('CMA Emp Adj'!V61/'CMA Emp Adj'!V$6)/('CAN LFS Emp'!V61/'CAN LFS Emp'!V$6),"n/a")</f>
        <v>0</v>
      </c>
      <c r="W61" s="21">
        <f>IFERROR(('CMA Emp Adj'!W61/'CMA Emp Adj'!W$6)/('CAN LFS Emp'!W61/'CAN LFS Emp'!W$6),"n/a")</f>
        <v>0</v>
      </c>
      <c r="X61" s="21">
        <f>IFERROR(('CMA Emp Adj'!X61/'CMA Emp Adj'!X$6)/('CAN LFS Emp'!X61/'CAN LFS Emp'!X$6),"n/a")</f>
        <v>0</v>
      </c>
      <c r="Y61" s="21">
        <f>IFERROR(('CMA Emp Adj'!Y61/'CMA Emp Adj'!Y$6)/('CAN LFS Emp'!Y61/'CAN LFS Emp'!Y$6),"n/a")</f>
        <v>0</v>
      </c>
    </row>
    <row r="62" spans="1:25" x14ac:dyDescent="0.25">
      <c r="A62" s="6" t="s">
        <v>56</v>
      </c>
      <c r="B62" s="6"/>
      <c r="C62" s="14">
        <v>337</v>
      </c>
      <c r="D62" s="65">
        <f>IFERROR(('CMA Emp Adj'!D62/'CMA Emp Adj'!D$6)/('CAN LFS Emp'!D62/'CAN LFS Emp'!D$6),"n/a")</f>
        <v>1.3972954828030228</v>
      </c>
      <c r="E62" s="65">
        <f>IFERROR(('CMA Emp Adj'!E62/'CMA Emp Adj'!E$6)/('CAN LFS Emp'!E62/'CAN LFS Emp'!E$6),"n/a")</f>
        <v>1.3740269334684228</v>
      </c>
      <c r="F62" s="65">
        <f>IFERROR(('CMA Emp Adj'!F62/'CMA Emp Adj'!F$6)/('CAN LFS Emp'!F62/'CAN LFS Emp'!F$6),"n/a")</f>
        <v>1.8963608568736614</v>
      </c>
      <c r="G62" s="65">
        <f>IFERROR(('CMA Emp Adj'!G62/'CMA Emp Adj'!G$6)/('CAN LFS Emp'!G62/'CAN LFS Emp'!G$6),"n/a")</f>
        <v>1.8422336263650396</v>
      </c>
      <c r="H62" s="65">
        <f>IFERROR(('CMA Emp Adj'!H62/'CMA Emp Adj'!H$6)/('CAN LFS Emp'!H62/'CAN LFS Emp'!H$6),"n/a")</f>
        <v>1.8336042867594939</v>
      </c>
      <c r="I62" s="65">
        <f>IFERROR(('CMA Emp Adj'!I62/'CMA Emp Adj'!I$6)/('CAN LFS Emp'!I62/'CAN LFS Emp'!I$6),"n/a")</f>
        <v>1.8005617842192081</v>
      </c>
      <c r="J62" s="65">
        <f>IFERROR(('CMA Emp Adj'!J62/'CMA Emp Adj'!J$6)/('CAN LFS Emp'!J62/'CAN LFS Emp'!J$6),"n/a")</f>
        <v>1.8505683883883455</v>
      </c>
      <c r="K62" s="65">
        <f>IFERROR(('CMA Emp Adj'!K62/'CMA Emp Adj'!K$6)/('CAN LFS Emp'!K62/'CAN LFS Emp'!K$6),"n/a")</f>
        <v>2.0228999673693671</v>
      </c>
      <c r="L62" s="65">
        <f>IFERROR(('CMA Emp Adj'!L62/'CMA Emp Adj'!L$6)/('CAN LFS Emp'!L62/'CAN LFS Emp'!L$6),"n/a")</f>
        <v>1.7021586792595307</v>
      </c>
      <c r="M62" s="21">
        <f>IFERROR(('CMA Emp Adj'!M62/'CMA Emp Adj'!M$6)/('CAN LFS Emp'!M62/'CAN LFS Emp'!M$6),"n/a")</f>
        <v>1.6768747234907349</v>
      </c>
      <c r="N62" s="21">
        <f>IFERROR(('CMA Emp Adj'!N62/'CMA Emp Adj'!N$6)/('CAN LFS Emp'!N62/'CAN LFS Emp'!N$6),"n/a")</f>
        <v>1.7029118025946139</v>
      </c>
      <c r="O62" s="21">
        <f>IFERROR(('CMA Emp Adj'!O62/'CMA Emp Adj'!O$6)/('CAN LFS Emp'!O62/'CAN LFS Emp'!O$6),"n/a")</f>
        <v>1.6633923953753231</v>
      </c>
      <c r="P62" s="21">
        <f>IFERROR(('CMA Emp Adj'!P62/'CMA Emp Adj'!P$6)/('CAN LFS Emp'!P62/'CAN LFS Emp'!P$6),"n/a")</f>
        <v>1.2486952800777422</v>
      </c>
      <c r="Q62" s="21">
        <f>IFERROR(('CMA Emp Adj'!Q62/'CMA Emp Adj'!Q$6)/('CAN LFS Emp'!Q62/'CAN LFS Emp'!Q$6),"n/a")</f>
        <v>1.6802471955236418</v>
      </c>
      <c r="R62" s="21">
        <f>IFERROR(('CMA Emp Adj'!R62/'CMA Emp Adj'!R$6)/('CAN LFS Emp'!R62/'CAN LFS Emp'!R$6),"n/a")</f>
        <v>1.5647766863523564</v>
      </c>
      <c r="S62" s="21">
        <f>IFERROR(('CMA Emp Adj'!S62/'CMA Emp Adj'!S$6)/('CAN LFS Emp'!S62/'CAN LFS Emp'!S$6),"n/a")</f>
        <v>1.8153891552967563</v>
      </c>
      <c r="T62" s="21">
        <f>IFERROR(('CMA Emp Adj'!T62/'CMA Emp Adj'!T$6)/('CAN LFS Emp'!T62/'CAN LFS Emp'!T$6),"n/a")</f>
        <v>1.6326066951037037</v>
      </c>
      <c r="U62" s="21">
        <f>IFERROR(('CMA Emp Adj'!U62/'CMA Emp Adj'!U$6)/('CAN LFS Emp'!U62/'CAN LFS Emp'!U$6),"n/a")</f>
        <v>1.5140902573702477</v>
      </c>
      <c r="V62" s="21">
        <f>IFERROR(('CMA Emp Adj'!V62/'CMA Emp Adj'!V$6)/('CAN LFS Emp'!V62/'CAN LFS Emp'!V$6),"n/a")</f>
        <v>1.5787326502550962</v>
      </c>
      <c r="W62" s="21">
        <f>IFERROR(('CMA Emp Adj'!W62/'CMA Emp Adj'!W$6)/('CAN LFS Emp'!W62/'CAN LFS Emp'!W$6),"n/a")</f>
        <v>1.351147367148664</v>
      </c>
      <c r="X62" s="21">
        <f>IFERROR(('CMA Emp Adj'!X62/'CMA Emp Adj'!X$6)/('CAN LFS Emp'!X62/'CAN LFS Emp'!X$6),"n/a")</f>
        <v>1.3721842383319165</v>
      </c>
      <c r="Y62" s="21">
        <f>IFERROR(('CMA Emp Adj'!Y62/'CMA Emp Adj'!Y$6)/('CAN LFS Emp'!Y62/'CAN LFS Emp'!Y$6),"n/a")</f>
        <v>1.6817666777587041</v>
      </c>
    </row>
    <row r="63" spans="1:25" x14ac:dyDescent="0.25">
      <c r="A63" s="7" t="s">
        <v>57</v>
      </c>
      <c r="B63" s="7"/>
      <c r="C63" s="14">
        <v>3372</v>
      </c>
      <c r="D63" s="65">
        <f>IFERROR(('CMA Emp Adj'!D63/'CMA Emp Adj'!D$6)/('CAN LFS Emp'!D63/'CAN LFS Emp'!D$6),"n/a")</f>
        <v>2.6606991931526616</v>
      </c>
      <c r="E63" s="65">
        <f>IFERROR(('CMA Emp Adj'!E63/'CMA Emp Adj'!E$6)/('CAN LFS Emp'!E63/'CAN LFS Emp'!E$6),"n/a")</f>
        <v>2.3724417068523049</v>
      </c>
      <c r="F63" s="65">
        <f>IFERROR(('CMA Emp Adj'!F63/'CMA Emp Adj'!F$6)/('CAN LFS Emp'!F63/'CAN LFS Emp'!F$6),"n/a")</f>
        <v>3.3526322692702513</v>
      </c>
      <c r="G63" s="65">
        <f>IFERROR(('CMA Emp Adj'!G63/'CMA Emp Adj'!G$6)/('CAN LFS Emp'!G63/'CAN LFS Emp'!G$6),"n/a")</f>
        <v>3.248485624282075</v>
      </c>
      <c r="H63" s="65">
        <f>IFERROR(('CMA Emp Adj'!H63/'CMA Emp Adj'!H$6)/('CAN LFS Emp'!H63/'CAN LFS Emp'!H$6),"n/a")</f>
        <v>3.2020664113508523</v>
      </c>
      <c r="I63" s="65">
        <f>IFERROR(('CMA Emp Adj'!I63/'CMA Emp Adj'!I$6)/('CAN LFS Emp'!I63/'CAN LFS Emp'!I$6),"n/a")</f>
        <v>2.9646422333904847</v>
      </c>
      <c r="J63" s="65">
        <f>IFERROR(('CMA Emp Adj'!J63/'CMA Emp Adj'!J$6)/('CAN LFS Emp'!J63/'CAN LFS Emp'!J$6),"n/a")</f>
        <v>2.8489103392386537</v>
      </c>
      <c r="K63" s="65">
        <f>IFERROR(('CMA Emp Adj'!K63/'CMA Emp Adj'!K$6)/('CAN LFS Emp'!K63/'CAN LFS Emp'!K$6),"n/a")</f>
        <v>3.1717748818577767</v>
      </c>
      <c r="L63" s="65">
        <f>IFERROR(('CMA Emp Adj'!L63/'CMA Emp Adj'!L$6)/('CAN LFS Emp'!L63/'CAN LFS Emp'!L$6),"n/a")</f>
        <v>2.2651127397383828</v>
      </c>
      <c r="M63" s="21">
        <f>IFERROR(('CMA Emp Adj'!M63/'CMA Emp Adj'!M$6)/('CAN LFS Emp'!M63/'CAN LFS Emp'!M$6),"n/a")</f>
        <v>2.8240516215551619</v>
      </c>
      <c r="N63" s="21">
        <f>IFERROR(('CMA Emp Adj'!N63/'CMA Emp Adj'!N$6)/('CAN LFS Emp'!N63/'CAN LFS Emp'!N$6),"n/a")</f>
        <v>2.6541301295888347</v>
      </c>
      <c r="O63" s="21">
        <f>IFERROR(('CMA Emp Adj'!O63/'CMA Emp Adj'!O$6)/('CAN LFS Emp'!O63/'CAN LFS Emp'!O$6),"n/a")</f>
        <v>2.6421439888337082</v>
      </c>
      <c r="P63" s="21">
        <f>IFERROR(('CMA Emp Adj'!P63/'CMA Emp Adj'!P$6)/('CAN LFS Emp'!P63/'CAN LFS Emp'!P$6),"n/a")</f>
        <v>2.2848316251689185</v>
      </c>
      <c r="Q63" s="21">
        <f>IFERROR(('CMA Emp Adj'!Q63/'CMA Emp Adj'!Q$6)/('CAN LFS Emp'!Q63/'CAN LFS Emp'!Q$6),"n/a")</f>
        <v>2.0660964268613053</v>
      </c>
      <c r="R63" s="21">
        <f>IFERROR(('CMA Emp Adj'!R63/'CMA Emp Adj'!R$6)/('CAN LFS Emp'!R63/'CAN LFS Emp'!R$6),"n/a")</f>
        <v>2.2154130667915255</v>
      </c>
      <c r="S63" s="21">
        <f>IFERROR(('CMA Emp Adj'!S63/'CMA Emp Adj'!S$6)/('CAN LFS Emp'!S63/'CAN LFS Emp'!S$6),"n/a")</f>
        <v>2.3673286639845643</v>
      </c>
      <c r="T63" s="21">
        <f>IFERROR(('CMA Emp Adj'!T63/'CMA Emp Adj'!T$6)/('CAN LFS Emp'!T63/'CAN LFS Emp'!T$6),"n/a")</f>
        <v>2.4183698132829399</v>
      </c>
      <c r="U63" s="21">
        <f>IFERROR(('CMA Emp Adj'!U63/'CMA Emp Adj'!U$6)/('CAN LFS Emp'!U63/'CAN LFS Emp'!U$6),"n/a")</f>
        <v>2.3550824999119975</v>
      </c>
      <c r="V63" s="21">
        <f>IFERROR(('CMA Emp Adj'!V63/'CMA Emp Adj'!V$6)/('CAN LFS Emp'!V63/'CAN LFS Emp'!V$6),"n/a")</f>
        <v>2.5961018669166949</v>
      </c>
      <c r="W63" s="21">
        <f>IFERROR(('CMA Emp Adj'!W63/'CMA Emp Adj'!W$6)/('CAN LFS Emp'!W63/'CAN LFS Emp'!W$6),"n/a")</f>
        <v>2.2084346571927078</v>
      </c>
      <c r="X63" s="21">
        <f>IFERROR(('CMA Emp Adj'!X63/'CMA Emp Adj'!X$6)/('CAN LFS Emp'!X63/'CAN LFS Emp'!X$6),"n/a")</f>
        <v>1.8866770035059648</v>
      </c>
      <c r="Y63" s="21">
        <f>IFERROR(('CMA Emp Adj'!Y63/'CMA Emp Adj'!Y$6)/('CAN LFS Emp'!Y63/'CAN LFS Emp'!Y$6),"n/a")</f>
        <v>2.2417399244496474</v>
      </c>
    </row>
    <row r="64" spans="1:25" x14ac:dyDescent="0.25">
      <c r="A64" s="6" t="s">
        <v>58</v>
      </c>
      <c r="B64" s="6"/>
      <c r="C64" s="14">
        <v>339</v>
      </c>
      <c r="D64" s="65">
        <f>IFERROR(('CMA Emp Adj'!D64/'CMA Emp Adj'!D$6)/('CAN LFS Emp'!D64/'CAN LFS Emp'!D$6),"n/a")</f>
        <v>1.9350661201430823</v>
      </c>
      <c r="E64" s="65">
        <f>IFERROR(('CMA Emp Adj'!E64/'CMA Emp Adj'!E$6)/('CAN LFS Emp'!E64/'CAN LFS Emp'!E$6),"n/a")</f>
        <v>1.9415847911428326</v>
      </c>
      <c r="F64" s="65">
        <f>IFERROR(('CMA Emp Adj'!F64/'CMA Emp Adj'!F$6)/('CAN LFS Emp'!F64/'CAN LFS Emp'!F$6),"n/a")</f>
        <v>1.6815438720087643</v>
      </c>
      <c r="G64" s="65">
        <f>IFERROR(('CMA Emp Adj'!G64/'CMA Emp Adj'!G$6)/('CAN LFS Emp'!G64/'CAN LFS Emp'!G$6),"n/a")</f>
        <v>1.5541234093030079</v>
      </c>
      <c r="H64" s="65">
        <f>IFERROR(('CMA Emp Adj'!H64/'CMA Emp Adj'!H$6)/('CAN LFS Emp'!H64/'CAN LFS Emp'!H$6),"n/a")</f>
        <v>1.8058400433227901</v>
      </c>
      <c r="I64" s="65">
        <f>IFERROR(('CMA Emp Adj'!I64/'CMA Emp Adj'!I$6)/('CAN LFS Emp'!I64/'CAN LFS Emp'!I$6),"n/a")</f>
        <v>1.6575528196941889</v>
      </c>
      <c r="J64" s="65">
        <f>IFERROR(('CMA Emp Adj'!J64/'CMA Emp Adj'!J$6)/('CAN LFS Emp'!J64/'CAN LFS Emp'!J$6),"n/a")</f>
        <v>1.5989661840288665</v>
      </c>
      <c r="K64" s="65">
        <f>IFERROR(('CMA Emp Adj'!K64/'CMA Emp Adj'!K$6)/('CAN LFS Emp'!K64/'CAN LFS Emp'!K$6),"n/a")</f>
        <v>1.4468944324566724</v>
      </c>
      <c r="L64" s="65">
        <f>IFERROR(('CMA Emp Adj'!L64/'CMA Emp Adj'!L$6)/('CAN LFS Emp'!L64/'CAN LFS Emp'!L$6),"n/a")</f>
        <v>1.4330047927557805</v>
      </c>
      <c r="M64" s="21">
        <f>IFERROR(('CMA Emp Adj'!M64/'CMA Emp Adj'!M$6)/('CAN LFS Emp'!M64/'CAN LFS Emp'!M$6),"n/a")</f>
        <v>1.4498472473412578</v>
      </c>
      <c r="N64" s="21">
        <f>IFERROR(('CMA Emp Adj'!N64/'CMA Emp Adj'!N$6)/('CAN LFS Emp'!N64/'CAN LFS Emp'!N$6),"n/a")</f>
        <v>1.4236084873576764</v>
      </c>
      <c r="O64" s="21">
        <f>IFERROR(('CMA Emp Adj'!O64/'CMA Emp Adj'!O$6)/('CAN LFS Emp'!O64/'CAN LFS Emp'!O$6),"n/a")</f>
        <v>1.4776947505663593</v>
      </c>
      <c r="P64" s="21">
        <f>IFERROR(('CMA Emp Adj'!P64/'CMA Emp Adj'!P$6)/('CAN LFS Emp'!P64/'CAN LFS Emp'!P$6),"n/a")</f>
        <v>1.4901158763222115</v>
      </c>
      <c r="Q64" s="21">
        <f>IFERROR(('CMA Emp Adj'!Q64/'CMA Emp Adj'!Q$6)/('CAN LFS Emp'!Q64/'CAN LFS Emp'!Q$6),"n/a")</f>
        <v>1.5303326232631547</v>
      </c>
      <c r="R64" s="21">
        <f>IFERROR(('CMA Emp Adj'!R64/'CMA Emp Adj'!R$6)/('CAN LFS Emp'!R64/'CAN LFS Emp'!R$6),"n/a")</f>
        <v>1.2227454602565149</v>
      </c>
      <c r="S64" s="21">
        <f>IFERROR(('CMA Emp Adj'!S64/'CMA Emp Adj'!S$6)/('CAN LFS Emp'!S64/'CAN LFS Emp'!S$6),"n/a")</f>
        <v>1.9658468811670176</v>
      </c>
      <c r="T64" s="21">
        <f>IFERROR(('CMA Emp Adj'!T64/'CMA Emp Adj'!T$6)/('CAN LFS Emp'!T64/'CAN LFS Emp'!T$6),"n/a")</f>
        <v>1.855592333038655</v>
      </c>
      <c r="U64" s="21">
        <f>IFERROR(('CMA Emp Adj'!U64/'CMA Emp Adj'!U$6)/('CAN LFS Emp'!U64/'CAN LFS Emp'!U$6),"n/a")</f>
        <v>1.4668245255869699</v>
      </c>
      <c r="V64" s="21">
        <f>IFERROR(('CMA Emp Adj'!V64/'CMA Emp Adj'!V$6)/('CAN LFS Emp'!V64/'CAN LFS Emp'!V$6),"n/a")</f>
        <v>1.5238581566752503</v>
      </c>
      <c r="W64" s="21">
        <f>IFERROR(('CMA Emp Adj'!W64/'CMA Emp Adj'!W$6)/('CAN LFS Emp'!W64/'CAN LFS Emp'!W$6),"n/a")</f>
        <v>1.7624451535741621</v>
      </c>
      <c r="X64" s="21">
        <f>IFERROR(('CMA Emp Adj'!X64/'CMA Emp Adj'!X$6)/('CAN LFS Emp'!X64/'CAN LFS Emp'!X$6),"n/a")</f>
        <v>1.7461881605069183</v>
      </c>
      <c r="Y64" s="21">
        <f>IFERROR(('CMA Emp Adj'!Y64/'CMA Emp Adj'!Y$6)/('CAN LFS Emp'!Y64/'CAN LFS Emp'!Y$6),"n/a")</f>
        <v>1.6862095974893907</v>
      </c>
    </row>
    <row r="65" spans="1:25" x14ac:dyDescent="0.25">
      <c r="A65" s="7" t="s">
        <v>59</v>
      </c>
      <c r="B65" s="7"/>
      <c r="C65" s="14">
        <v>3391</v>
      </c>
      <c r="D65" s="65">
        <f>IFERROR(('CMA Emp Adj'!D65/'CMA Emp Adj'!D$6)/('CAN LFS Emp'!D65/'CAN LFS Emp'!D$6),"n/a")</f>
        <v>1.9017632636962203</v>
      </c>
      <c r="E65" s="65">
        <f>IFERROR(('CMA Emp Adj'!E65/'CMA Emp Adj'!E$6)/('CAN LFS Emp'!E65/'CAN LFS Emp'!E$6),"n/a")</f>
        <v>1.4794675591205431</v>
      </c>
      <c r="F65" s="65">
        <f>IFERROR(('CMA Emp Adj'!F65/'CMA Emp Adj'!F$6)/('CAN LFS Emp'!F65/'CAN LFS Emp'!F$6),"n/a")</f>
        <v>1.4825474480705922</v>
      </c>
      <c r="G65" s="65">
        <f>IFERROR(('CMA Emp Adj'!G65/'CMA Emp Adj'!G$6)/('CAN LFS Emp'!G65/'CAN LFS Emp'!G$6),"n/a")</f>
        <v>1.0558222246098843</v>
      </c>
      <c r="H65" s="65">
        <f>IFERROR(('CMA Emp Adj'!H65/'CMA Emp Adj'!H$6)/('CAN LFS Emp'!H65/'CAN LFS Emp'!H$6),"n/a")</f>
        <v>1.7898602669150034</v>
      </c>
      <c r="I65" s="65">
        <f>IFERROR(('CMA Emp Adj'!I65/'CMA Emp Adj'!I$6)/('CAN LFS Emp'!I65/'CAN LFS Emp'!I$6),"n/a")</f>
        <v>1.5377488510633375</v>
      </c>
      <c r="J65" s="65">
        <f>IFERROR(('CMA Emp Adj'!J65/'CMA Emp Adj'!J$6)/('CAN LFS Emp'!J65/'CAN LFS Emp'!J$6),"n/a")</f>
        <v>1.4583014221804556</v>
      </c>
      <c r="K65" s="65">
        <f>IFERROR(('CMA Emp Adj'!K65/'CMA Emp Adj'!K$6)/('CAN LFS Emp'!K65/'CAN LFS Emp'!K$6),"n/a")</f>
        <v>1.3204480246946673</v>
      </c>
      <c r="L65" s="65">
        <f>IFERROR(('CMA Emp Adj'!L65/'CMA Emp Adj'!L$6)/('CAN LFS Emp'!L65/'CAN LFS Emp'!L$6),"n/a")</f>
        <v>0.72715009784683604</v>
      </c>
      <c r="M65" s="21">
        <f>IFERROR(('CMA Emp Adj'!M65/'CMA Emp Adj'!M$6)/('CAN LFS Emp'!M65/'CAN LFS Emp'!M$6),"n/a")</f>
        <v>1.2807580412609654</v>
      </c>
      <c r="N65" s="21">
        <f>IFERROR(('CMA Emp Adj'!N65/'CMA Emp Adj'!N$6)/('CAN LFS Emp'!N65/'CAN LFS Emp'!N$6),"n/a")</f>
        <v>1.0873871655769076</v>
      </c>
      <c r="O65" s="21">
        <f>IFERROR(('CMA Emp Adj'!O65/'CMA Emp Adj'!O$6)/('CAN LFS Emp'!O65/'CAN LFS Emp'!O$6),"n/a")</f>
        <v>1.522867878195691</v>
      </c>
      <c r="P65" s="21">
        <f>IFERROR(('CMA Emp Adj'!P65/'CMA Emp Adj'!P$6)/('CAN LFS Emp'!P65/'CAN LFS Emp'!P$6),"n/a")</f>
        <v>1.4698268047787055</v>
      </c>
      <c r="Q65" s="21">
        <f>IFERROR(('CMA Emp Adj'!Q65/'CMA Emp Adj'!Q$6)/('CAN LFS Emp'!Q65/'CAN LFS Emp'!Q$6),"n/a")</f>
        <v>1.2161894979390708</v>
      </c>
      <c r="R65" s="21">
        <f>IFERROR(('CMA Emp Adj'!R65/'CMA Emp Adj'!R$6)/('CAN LFS Emp'!R65/'CAN LFS Emp'!R$6),"n/a")</f>
        <v>0.84657524717204602</v>
      </c>
      <c r="S65" s="21">
        <f>IFERROR(('CMA Emp Adj'!S65/'CMA Emp Adj'!S$6)/('CAN LFS Emp'!S65/'CAN LFS Emp'!S$6),"n/a")</f>
        <v>1.6761949654867956</v>
      </c>
      <c r="T65" s="21">
        <f>IFERROR(('CMA Emp Adj'!T65/'CMA Emp Adj'!T$6)/('CAN LFS Emp'!T65/'CAN LFS Emp'!T$6),"n/a")</f>
        <v>1.969884918164013</v>
      </c>
      <c r="U65" s="21">
        <f>IFERROR(('CMA Emp Adj'!U65/'CMA Emp Adj'!U$6)/('CAN LFS Emp'!U65/'CAN LFS Emp'!U$6),"n/a")</f>
        <v>1.137344176573577</v>
      </c>
      <c r="V65" s="21">
        <f>IFERROR(('CMA Emp Adj'!V65/'CMA Emp Adj'!V$6)/('CAN LFS Emp'!V65/'CAN LFS Emp'!V$6),"n/a")</f>
        <v>1.330727262095698</v>
      </c>
      <c r="W65" s="21">
        <f>IFERROR(('CMA Emp Adj'!W65/'CMA Emp Adj'!W$6)/('CAN LFS Emp'!W65/'CAN LFS Emp'!W$6),"n/a")</f>
        <v>1.1144293285106663</v>
      </c>
      <c r="X65" s="21">
        <f>IFERROR(('CMA Emp Adj'!X65/'CMA Emp Adj'!X$6)/('CAN LFS Emp'!X65/'CAN LFS Emp'!X$6),"n/a")</f>
        <v>1.4721329410875048</v>
      </c>
      <c r="Y65" s="21">
        <f>IFERROR(('CMA Emp Adj'!Y65/'CMA Emp Adj'!Y$6)/('CAN LFS Emp'!Y65/'CAN LFS Emp'!Y$6),"n/a")</f>
        <v>1.3888844404629859</v>
      </c>
    </row>
    <row r="66" spans="1:25" x14ac:dyDescent="0.25">
      <c r="A66" s="9" t="s">
        <v>60</v>
      </c>
      <c r="B66" s="9"/>
      <c r="C66" s="15" t="s">
        <v>196</v>
      </c>
      <c r="D66" s="66">
        <f>IFERROR(('CMA Emp Adj'!D66/'CMA Emp Adj'!D$6)/('CAN LFS Emp'!D66/'CAN LFS Emp'!D$6),"n/a")</f>
        <v>1.2430476199209533</v>
      </c>
      <c r="E66" s="66">
        <f>IFERROR(('CMA Emp Adj'!E66/'CMA Emp Adj'!E$6)/('CAN LFS Emp'!E66/'CAN LFS Emp'!E$6),"n/a")</f>
        <v>1.2288951429880521</v>
      </c>
      <c r="F66" s="66">
        <f>IFERROR(('CMA Emp Adj'!F66/'CMA Emp Adj'!F$6)/('CAN LFS Emp'!F66/'CAN LFS Emp'!F$6),"n/a")</f>
        <v>1.221931356040342</v>
      </c>
      <c r="G66" s="66">
        <f>IFERROR(('CMA Emp Adj'!G66/'CMA Emp Adj'!G$6)/('CAN LFS Emp'!G66/'CAN LFS Emp'!G$6),"n/a")</f>
        <v>1.1816096458972689</v>
      </c>
      <c r="H66" s="66">
        <f>IFERROR(('CMA Emp Adj'!H66/'CMA Emp Adj'!H$6)/('CAN LFS Emp'!H66/'CAN LFS Emp'!H$6),"n/a")</f>
        <v>1.21806225198824</v>
      </c>
      <c r="I66" s="66">
        <f>IFERROR(('CMA Emp Adj'!I66/'CMA Emp Adj'!I$6)/('CAN LFS Emp'!I66/'CAN LFS Emp'!I$6),"n/a")</f>
        <v>1.2262307419416199</v>
      </c>
      <c r="J66" s="66">
        <f>IFERROR(('CMA Emp Adj'!J66/'CMA Emp Adj'!J$6)/('CAN LFS Emp'!J66/'CAN LFS Emp'!J$6),"n/a")</f>
        <v>1.1860721837771118</v>
      </c>
      <c r="K66" s="66">
        <f>IFERROR(('CMA Emp Adj'!K66/'CMA Emp Adj'!K$6)/('CAN LFS Emp'!K66/'CAN LFS Emp'!K$6),"n/a")</f>
        <v>1.2542372671959825</v>
      </c>
      <c r="L66" s="66">
        <f>IFERROR(('CMA Emp Adj'!L66/'CMA Emp Adj'!L$6)/('CAN LFS Emp'!L66/'CAN LFS Emp'!L$6),"n/a")</f>
        <v>1.2319540055679183</v>
      </c>
      <c r="M66" s="22">
        <f>IFERROR(('CMA Emp Adj'!M66/'CMA Emp Adj'!M$6)/('CAN LFS Emp'!M66/'CAN LFS Emp'!M$6),"n/a")</f>
        <v>1.1960902818255561</v>
      </c>
      <c r="N66" s="22">
        <f>IFERROR(('CMA Emp Adj'!N66/'CMA Emp Adj'!N$6)/('CAN LFS Emp'!N66/'CAN LFS Emp'!N$6),"n/a")</f>
        <v>1.1481805431905645</v>
      </c>
      <c r="O66" s="22">
        <f>IFERROR(('CMA Emp Adj'!O66/'CMA Emp Adj'!O$6)/('CAN LFS Emp'!O66/'CAN LFS Emp'!O$6),"n/a")</f>
        <v>1.1564756736955388</v>
      </c>
      <c r="P66" s="22">
        <f>IFERROR(('CMA Emp Adj'!P66/'CMA Emp Adj'!P$6)/('CAN LFS Emp'!P66/'CAN LFS Emp'!P$6),"n/a")</f>
        <v>1.0832643164275733</v>
      </c>
      <c r="Q66" s="22">
        <f>IFERROR(('CMA Emp Adj'!Q66/'CMA Emp Adj'!Q$6)/('CAN LFS Emp'!Q66/'CAN LFS Emp'!Q$6),"n/a")</f>
        <v>1.09526500446592</v>
      </c>
      <c r="R66" s="22">
        <f>IFERROR(('CMA Emp Adj'!R66/'CMA Emp Adj'!R$6)/('CAN LFS Emp'!R66/'CAN LFS Emp'!R$6),"n/a")</f>
        <v>1.1333916856679489</v>
      </c>
      <c r="S66" s="22">
        <f>IFERROR(('CMA Emp Adj'!S66/'CMA Emp Adj'!S$6)/('CAN LFS Emp'!S66/'CAN LFS Emp'!S$6),"n/a")</f>
        <v>1.1593176256241131</v>
      </c>
      <c r="T66" s="22">
        <f>IFERROR(('CMA Emp Adj'!T66/'CMA Emp Adj'!T$6)/('CAN LFS Emp'!T66/'CAN LFS Emp'!T$6),"n/a")</f>
        <v>1.1300176782127827</v>
      </c>
      <c r="U66" s="22">
        <f>IFERROR(('CMA Emp Adj'!U66/'CMA Emp Adj'!U$6)/('CAN LFS Emp'!U66/'CAN LFS Emp'!U$6),"n/a")</f>
        <v>1.0754272226567874</v>
      </c>
      <c r="V66" s="22">
        <f>IFERROR(('CMA Emp Adj'!V66/'CMA Emp Adj'!V$6)/('CAN LFS Emp'!V66/'CAN LFS Emp'!V$6),"n/a")</f>
        <v>1.0120217851830726</v>
      </c>
      <c r="W66" s="22">
        <f>IFERROR(('CMA Emp Adj'!W66/'CMA Emp Adj'!W$6)/('CAN LFS Emp'!W66/'CAN LFS Emp'!W$6),"n/a")</f>
        <v>1.1209346936689415</v>
      </c>
      <c r="X66" s="22">
        <f>IFERROR(('CMA Emp Adj'!X66/'CMA Emp Adj'!X$6)/('CAN LFS Emp'!X66/'CAN LFS Emp'!X$6),"n/a")</f>
        <v>1.1519559843774583</v>
      </c>
      <c r="Y66" s="22">
        <f>IFERROR(('CMA Emp Adj'!Y66/'CMA Emp Adj'!Y$6)/('CAN LFS Emp'!Y66/'CAN LFS Emp'!Y$6),"n/a")</f>
        <v>1.0370703345397894</v>
      </c>
    </row>
    <row r="67" spans="1:25" x14ac:dyDescent="0.25">
      <c r="A67" s="9" t="s">
        <v>61</v>
      </c>
      <c r="B67" s="9"/>
      <c r="C67" s="15" t="s">
        <v>197</v>
      </c>
      <c r="D67" s="66">
        <f>IFERROR(('CMA Emp Adj'!D67/'CMA Emp Adj'!D$6)/('CAN LFS Emp'!D67/'CAN LFS Emp'!D$6),"n/a")</f>
        <v>1.2297128052880333</v>
      </c>
      <c r="E67" s="66">
        <f>IFERROR(('CMA Emp Adj'!E67/'CMA Emp Adj'!E$6)/('CAN LFS Emp'!E67/'CAN LFS Emp'!E$6),"n/a")</f>
        <v>1.3058048654149264</v>
      </c>
      <c r="F67" s="66">
        <f>IFERROR(('CMA Emp Adj'!F67/'CMA Emp Adj'!F$6)/('CAN LFS Emp'!F67/'CAN LFS Emp'!F$6),"n/a")</f>
        <v>1.2390516160003586</v>
      </c>
      <c r="G67" s="66">
        <f>IFERROR(('CMA Emp Adj'!G67/'CMA Emp Adj'!G$6)/('CAN LFS Emp'!G67/'CAN LFS Emp'!G$6),"n/a")</f>
        <v>1.2105310213820557</v>
      </c>
      <c r="H67" s="66">
        <f>IFERROR(('CMA Emp Adj'!H67/'CMA Emp Adj'!H$6)/('CAN LFS Emp'!H67/'CAN LFS Emp'!H$6),"n/a")</f>
        <v>1.1702458789917662</v>
      </c>
      <c r="I67" s="66">
        <f>IFERROR(('CMA Emp Adj'!I67/'CMA Emp Adj'!I$6)/('CAN LFS Emp'!I67/'CAN LFS Emp'!I$6),"n/a")</f>
        <v>1.2990307656992981</v>
      </c>
      <c r="J67" s="66">
        <f>IFERROR(('CMA Emp Adj'!J67/'CMA Emp Adj'!J$6)/('CAN LFS Emp'!J67/'CAN LFS Emp'!J$6),"n/a")</f>
        <v>1.2612991461074481</v>
      </c>
      <c r="K67" s="66">
        <f>IFERROR(('CMA Emp Adj'!K67/'CMA Emp Adj'!K$6)/('CAN LFS Emp'!K67/'CAN LFS Emp'!K$6),"n/a")</f>
        <v>1.2606334903730252</v>
      </c>
      <c r="L67" s="66">
        <f>IFERROR(('CMA Emp Adj'!L67/'CMA Emp Adj'!L$6)/('CAN LFS Emp'!L67/'CAN LFS Emp'!L$6),"n/a")</f>
        <v>1.2914714326299561</v>
      </c>
      <c r="M67" s="22">
        <f>IFERROR(('CMA Emp Adj'!M67/'CMA Emp Adj'!M$6)/('CAN LFS Emp'!M67/'CAN LFS Emp'!M$6),"n/a")</f>
        <v>1.2189612376367396</v>
      </c>
      <c r="N67" s="22">
        <f>IFERROR(('CMA Emp Adj'!N67/'CMA Emp Adj'!N$6)/('CAN LFS Emp'!N67/'CAN LFS Emp'!N$6),"n/a")</f>
        <v>1.2665188913285208</v>
      </c>
      <c r="O67" s="22">
        <f>IFERROR(('CMA Emp Adj'!O67/'CMA Emp Adj'!O$6)/('CAN LFS Emp'!O67/'CAN LFS Emp'!O$6),"n/a")</f>
        <v>1.2638727404936039</v>
      </c>
      <c r="P67" s="22">
        <f>IFERROR(('CMA Emp Adj'!P67/'CMA Emp Adj'!P$6)/('CAN LFS Emp'!P67/'CAN LFS Emp'!P$6),"n/a")</f>
        <v>1.2318436634552559</v>
      </c>
      <c r="Q67" s="22">
        <f>IFERROR(('CMA Emp Adj'!Q67/'CMA Emp Adj'!Q$6)/('CAN LFS Emp'!Q67/'CAN LFS Emp'!Q$6),"n/a")</f>
        <v>1.223499852365439</v>
      </c>
      <c r="R67" s="22">
        <f>IFERROR(('CMA Emp Adj'!R67/'CMA Emp Adj'!R$6)/('CAN LFS Emp'!R67/'CAN LFS Emp'!R$6),"n/a")</f>
        <v>1.2144294232007586</v>
      </c>
      <c r="S67" s="22">
        <f>IFERROR(('CMA Emp Adj'!S67/'CMA Emp Adj'!S$6)/('CAN LFS Emp'!S67/'CAN LFS Emp'!S$6),"n/a")</f>
        <v>1.158647185409059</v>
      </c>
      <c r="T67" s="22">
        <f>IFERROR(('CMA Emp Adj'!T67/'CMA Emp Adj'!T$6)/('CAN LFS Emp'!T67/'CAN LFS Emp'!T$6),"n/a")</f>
        <v>1.1549100233533531</v>
      </c>
      <c r="U67" s="22">
        <f>IFERROR(('CMA Emp Adj'!U67/'CMA Emp Adj'!U$6)/('CAN LFS Emp'!U67/'CAN LFS Emp'!U$6),"n/a")</f>
        <v>1.1909934628932817</v>
      </c>
      <c r="V67" s="22">
        <f>IFERROR(('CMA Emp Adj'!V67/'CMA Emp Adj'!V$6)/('CAN LFS Emp'!V67/'CAN LFS Emp'!V$6),"n/a")</f>
        <v>1.1881235403755628</v>
      </c>
      <c r="W67" s="22">
        <f>IFERROR(('CMA Emp Adj'!W67/'CMA Emp Adj'!W$6)/('CAN LFS Emp'!W67/'CAN LFS Emp'!W$6),"n/a")</f>
        <v>1.177104029453824</v>
      </c>
      <c r="X67" s="22">
        <f>IFERROR(('CMA Emp Adj'!X67/'CMA Emp Adj'!X$6)/('CAN LFS Emp'!X67/'CAN LFS Emp'!X$6),"n/a")</f>
        <v>1.1167526295196724</v>
      </c>
      <c r="Y67" s="22">
        <f>IFERROR(('CMA Emp Adj'!Y67/'CMA Emp Adj'!Y$6)/('CAN LFS Emp'!Y67/'CAN LFS Emp'!Y$6),"n/a")</f>
        <v>1.1249847856149082</v>
      </c>
    </row>
    <row r="68" spans="1:25" x14ac:dyDescent="0.25">
      <c r="A68" s="4" t="s">
        <v>62</v>
      </c>
      <c r="B68" s="4"/>
      <c r="C68" s="12" t="s">
        <v>198</v>
      </c>
      <c r="D68" s="63">
        <f>IFERROR(('CMA Emp Adj'!D68/'CMA Emp Adj'!D$6)/('CAN LFS Emp'!D68/'CAN LFS Emp'!D$6),"n/a")</f>
        <v>1.0222602560895309</v>
      </c>
      <c r="E68" s="63">
        <f>IFERROR(('CMA Emp Adj'!E68/'CMA Emp Adj'!E$6)/('CAN LFS Emp'!E68/'CAN LFS Emp'!E$6),"n/a")</f>
        <v>1.0168216066061451</v>
      </c>
      <c r="F68" s="63">
        <f>IFERROR(('CMA Emp Adj'!F68/'CMA Emp Adj'!F$6)/('CAN LFS Emp'!F68/'CAN LFS Emp'!F$6),"n/a")</f>
        <v>1.0145419291806026</v>
      </c>
      <c r="G68" s="63">
        <f>IFERROR(('CMA Emp Adj'!G68/'CMA Emp Adj'!G$6)/('CAN LFS Emp'!G68/'CAN LFS Emp'!G$6),"n/a")</f>
        <v>1.0178323976015373</v>
      </c>
      <c r="H68" s="63">
        <f>IFERROR(('CMA Emp Adj'!H68/'CMA Emp Adj'!H$6)/('CAN LFS Emp'!H68/'CAN LFS Emp'!H$6),"n/a")</f>
        <v>1.0121217816819024</v>
      </c>
      <c r="I68" s="63">
        <f>IFERROR(('CMA Emp Adj'!I68/'CMA Emp Adj'!I$6)/('CAN LFS Emp'!I68/'CAN LFS Emp'!I$6),"n/a")</f>
        <v>1.0034398256816299</v>
      </c>
      <c r="J68" s="63">
        <f>IFERROR(('CMA Emp Adj'!J68/'CMA Emp Adj'!J$6)/('CAN LFS Emp'!J68/'CAN LFS Emp'!J$6),"n/a")</f>
        <v>1.0111510175740765</v>
      </c>
      <c r="K68" s="63">
        <f>IFERROR(('CMA Emp Adj'!K68/'CMA Emp Adj'!K$6)/('CAN LFS Emp'!K68/'CAN LFS Emp'!K$6),"n/a")</f>
        <v>1.0056850818729517</v>
      </c>
      <c r="L68" s="63">
        <f>IFERROR(('CMA Emp Adj'!L68/'CMA Emp Adj'!L$6)/('CAN LFS Emp'!L68/'CAN LFS Emp'!L$6),"n/a")</f>
        <v>1.0074733599121528</v>
      </c>
      <c r="M68" s="19">
        <f>IFERROR(('CMA Emp Adj'!M68/'CMA Emp Adj'!M$6)/('CAN LFS Emp'!M68/'CAN LFS Emp'!M$6),"n/a")</f>
        <v>1.0233255832284318</v>
      </c>
      <c r="N68" s="19">
        <f>IFERROR(('CMA Emp Adj'!N68/'CMA Emp Adj'!N$6)/('CAN LFS Emp'!N68/'CAN LFS Emp'!N$6),"n/a")</f>
        <v>1.0284739788651547</v>
      </c>
      <c r="O68" s="19">
        <f>IFERROR(('CMA Emp Adj'!O68/'CMA Emp Adj'!O$6)/('CAN LFS Emp'!O68/'CAN LFS Emp'!O$6),"n/a")</f>
        <v>1.0288213764490266</v>
      </c>
      <c r="P68" s="19">
        <f>IFERROR(('CMA Emp Adj'!P68/'CMA Emp Adj'!P$6)/('CAN LFS Emp'!P68/'CAN LFS Emp'!P$6),"n/a")</f>
        <v>1.0444330359306602</v>
      </c>
      <c r="Q68" s="19">
        <f>IFERROR(('CMA Emp Adj'!Q68/'CMA Emp Adj'!Q$6)/('CAN LFS Emp'!Q68/'CAN LFS Emp'!Q$6),"n/a")</f>
        <v>1.0414192405918785</v>
      </c>
      <c r="R68" s="19">
        <f>IFERROR(('CMA Emp Adj'!R68/'CMA Emp Adj'!R$6)/('CAN LFS Emp'!R68/'CAN LFS Emp'!R$6),"n/a")</f>
        <v>1.0380972807740265</v>
      </c>
      <c r="S68" s="19">
        <f>IFERROR(('CMA Emp Adj'!S68/'CMA Emp Adj'!S$6)/('CAN LFS Emp'!S68/'CAN LFS Emp'!S$6),"n/a")</f>
        <v>1.0439187438959774</v>
      </c>
      <c r="T68" s="19">
        <f>IFERROR(('CMA Emp Adj'!T68/'CMA Emp Adj'!T$6)/('CAN LFS Emp'!T68/'CAN LFS Emp'!T$6),"n/a")</f>
        <v>1.0474273297943231</v>
      </c>
      <c r="U68" s="19">
        <f>IFERROR(('CMA Emp Adj'!U68/'CMA Emp Adj'!U$6)/('CAN LFS Emp'!U68/'CAN LFS Emp'!U$6),"n/a")</f>
        <v>1.0507086465834043</v>
      </c>
      <c r="V68" s="19">
        <f>IFERROR(('CMA Emp Adj'!V68/'CMA Emp Adj'!V$6)/('CAN LFS Emp'!V68/'CAN LFS Emp'!V$6),"n/a")</f>
        <v>1.0457682138737485</v>
      </c>
      <c r="W68" s="19">
        <f>IFERROR(('CMA Emp Adj'!W68/'CMA Emp Adj'!W$6)/('CAN LFS Emp'!W68/'CAN LFS Emp'!W$6),"n/a")</f>
        <v>1.0360154264995662</v>
      </c>
      <c r="X68" s="19">
        <f>IFERROR(('CMA Emp Adj'!X68/'CMA Emp Adj'!X$6)/('CAN LFS Emp'!X68/'CAN LFS Emp'!X$6),"n/a")</f>
        <v>1.0429119454703017</v>
      </c>
      <c r="Y68" s="19">
        <f>IFERROR(('CMA Emp Adj'!Y68/'CMA Emp Adj'!Y$6)/('CAN LFS Emp'!Y68/'CAN LFS Emp'!Y$6),"n/a")</f>
        <v>1.0450247261513701</v>
      </c>
    </row>
    <row r="69" spans="1:25" x14ac:dyDescent="0.25">
      <c r="A69" s="5" t="s">
        <v>63</v>
      </c>
      <c r="B69" s="5"/>
      <c r="C69" s="13">
        <v>41</v>
      </c>
      <c r="D69" s="64">
        <f>IFERROR(('CMA Emp Adj'!D69/'CMA Emp Adj'!D$6)/('CAN LFS Emp'!D69/'CAN LFS Emp'!D$6),"n/a")</f>
        <v>1.2188125263439022</v>
      </c>
      <c r="E69" s="64">
        <f>IFERROR(('CMA Emp Adj'!E69/'CMA Emp Adj'!E$6)/('CAN LFS Emp'!E69/'CAN LFS Emp'!E$6),"n/a")</f>
        <v>1.1507188303706581</v>
      </c>
      <c r="F69" s="64">
        <f>IFERROR(('CMA Emp Adj'!F69/'CMA Emp Adj'!F$6)/('CAN LFS Emp'!F69/'CAN LFS Emp'!F$6),"n/a")</f>
        <v>1.0965953543221076</v>
      </c>
      <c r="G69" s="64">
        <f>IFERROR(('CMA Emp Adj'!G69/'CMA Emp Adj'!G$6)/('CAN LFS Emp'!G69/'CAN LFS Emp'!G$6),"n/a")</f>
        <v>1.175315630004389</v>
      </c>
      <c r="H69" s="64">
        <f>IFERROR(('CMA Emp Adj'!H69/'CMA Emp Adj'!H$6)/('CAN LFS Emp'!H69/'CAN LFS Emp'!H$6),"n/a")</f>
        <v>1.2678716070343836</v>
      </c>
      <c r="I69" s="64">
        <f>IFERROR(('CMA Emp Adj'!I69/'CMA Emp Adj'!I$6)/('CAN LFS Emp'!I69/'CAN LFS Emp'!I$6),"n/a")</f>
        <v>1.2885525091582621</v>
      </c>
      <c r="J69" s="64">
        <f>IFERROR(('CMA Emp Adj'!J69/'CMA Emp Adj'!J$6)/('CAN LFS Emp'!J69/'CAN LFS Emp'!J$6),"n/a")</f>
        <v>1.1928370084210169</v>
      </c>
      <c r="K69" s="64">
        <f>IFERROR(('CMA Emp Adj'!K69/'CMA Emp Adj'!K$6)/('CAN LFS Emp'!K69/'CAN LFS Emp'!K$6),"n/a")</f>
        <v>1.2793170559851199</v>
      </c>
      <c r="L69" s="64">
        <f>IFERROR(('CMA Emp Adj'!L69/'CMA Emp Adj'!L$6)/('CAN LFS Emp'!L69/'CAN LFS Emp'!L$6),"n/a")</f>
        <v>1.2940873164297353</v>
      </c>
      <c r="M69" s="20">
        <f>IFERROR(('CMA Emp Adj'!M69/'CMA Emp Adj'!M$6)/('CAN LFS Emp'!M69/'CAN LFS Emp'!M$6),"n/a")</f>
        <v>1.2963141230712318</v>
      </c>
      <c r="N69" s="20">
        <f>IFERROR(('CMA Emp Adj'!N69/'CMA Emp Adj'!N$6)/('CAN LFS Emp'!N69/'CAN LFS Emp'!N$6),"n/a")</f>
        <v>1.2154609230015117</v>
      </c>
      <c r="O69" s="20">
        <f>IFERROR(('CMA Emp Adj'!O69/'CMA Emp Adj'!O$6)/('CAN LFS Emp'!O69/'CAN LFS Emp'!O$6),"n/a")</f>
        <v>1.1733410617024702</v>
      </c>
      <c r="P69" s="20">
        <f>IFERROR(('CMA Emp Adj'!P69/'CMA Emp Adj'!P$6)/('CAN LFS Emp'!P69/'CAN LFS Emp'!P$6),"n/a")</f>
        <v>1.250339307925397</v>
      </c>
      <c r="Q69" s="20">
        <f>IFERROR(('CMA Emp Adj'!Q69/'CMA Emp Adj'!Q$6)/('CAN LFS Emp'!Q69/'CAN LFS Emp'!Q$6),"n/a")</f>
        <v>1.2824603664613419</v>
      </c>
      <c r="R69" s="20">
        <f>IFERROR(('CMA Emp Adj'!R69/'CMA Emp Adj'!R$6)/('CAN LFS Emp'!R69/'CAN LFS Emp'!R$6),"n/a")</f>
        <v>1.0942942314607624</v>
      </c>
      <c r="S69" s="20">
        <f>IFERROR(('CMA Emp Adj'!S69/'CMA Emp Adj'!S$6)/('CAN LFS Emp'!S69/'CAN LFS Emp'!S$6),"n/a")</f>
        <v>1.1516105835180603</v>
      </c>
      <c r="T69" s="20">
        <f>IFERROR(('CMA Emp Adj'!T69/'CMA Emp Adj'!T$6)/('CAN LFS Emp'!T69/'CAN LFS Emp'!T$6),"n/a")</f>
        <v>1.1257416762601702</v>
      </c>
      <c r="U69" s="20">
        <f>IFERROR(('CMA Emp Adj'!U69/'CMA Emp Adj'!U$6)/('CAN LFS Emp'!U69/'CAN LFS Emp'!U$6),"n/a")</f>
        <v>1.2422237080499328</v>
      </c>
      <c r="V69" s="20">
        <f>IFERROR(('CMA Emp Adj'!V69/'CMA Emp Adj'!V$6)/('CAN LFS Emp'!V69/'CAN LFS Emp'!V$6),"n/a")</f>
        <v>1.388928968890017</v>
      </c>
      <c r="W69" s="20">
        <f>IFERROR(('CMA Emp Adj'!W69/'CMA Emp Adj'!W$6)/('CAN LFS Emp'!W69/'CAN LFS Emp'!W$6),"n/a")</f>
        <v>1.2753322792684372</v>
      </c>
      <c r="X69" s="20">
        <f>IFERROR(('CMA Emp Adj'!X69/'CMA Emp Adj'!X$6)/('CAN LFS Emp'!X69/'CAN LFS Emp'!X$6),"n/a")</f>
        <v>1.1986218430384601</v>
      </c>
      <c r="Y69" s="20">
        <f>IFERROR(('CMA Emp Adj'!Y69/'CMA Emp Adj'!Y$6)/('CAN LFS Emp'!Y69/'CAN LFS Emp'!Y$6),"n/a")</f>
        <v>1.106810100858024</v>
      </c>
    </row>
    <row r="70" spans="1:25" x14ac:dyDescent="0.25">
      <c r="A70" s="6" t="s">
        <v>64</v>
      </c>
      <c r="B70" s="6"/>
      <c r="C70" s="14">
        <v>411</v>
      </c>
      <c r="D70" s="65">
        <f>IFERROR(('CMA Emp Adj'!D70/'CMA Emp Adj'!D$6)/('CAN LFS Emp'!D70/'CAN LFS Emp'!D$6),"n/a")</f>
        <v>0.84416225576427428</v>
      </c>
      <c r="E70" s="65">
        <f>IFERROR(('CMA Emp Adj'!E70/'CMA Emp Adj'!E$6)/('CAN LFS Emp'!E70/'CAN LFS Emp'!E$6),"n/a")</f>
        <v>0</v>
      </c>
      <c r="F70" s="65">
        <f>IFERROR(('CMA Emp Adj'!F70/'CMA Emp Adj'!F$6)/('CAN LFS Emp'!F70/'CAN LFS Emp'!F$6),"n/a")</f>
        <v>0</v>
      </c>
      <c r="G70" s="65">
        <f>IFERROR(('CMA Emp Adj'!G70/'CMA Emp Adj'!G$6)/('CAN LFS Emp'!G70/'CAN LFS Emp'!G$6),"n/a")</f>
        <v>0</v>
      </c>
      <c r="H70" s="65">
        <f>IFERROR(('CMA Emp Adj'!H70/'CMA Emp Adj'!H$6)/('CAN LFS Emp'!H70/'CAN LFS Emp'!H$6),"n/a")</f>
        <v>0</v>
      </c>
      <c r="I70" s="65">
        <f>IFERROR(('CMA Emp Adj'!I70/'CMA Emp Adj'!I$6)/('CAN LFS Emp'!I70/'CAN LFS Emp'!I$6),"n/a")</f>
        <v>0</v>
      </c>
      <c r="J70" s="65">
        <f>IFERROR(('CMA Emp Adj'!J70/'CMA Emp Adj'!J$6)/('CAN LFS Emp'!J70/'CAN LFS Emp'!J$6),"n/a")</f>
        <v>0</v>
      </c>
      <c r="K70" s="65">
        <f>IFERROR(('CMA Emp Adj'!K70/'CMA Emp Adj'!K$6)/('CAN LFS Emp'!K70/'CAN LFS Emp'!K$6),"n/a")</f>
        <v>0</v>
      </c>
      <c r="L70" s="65">
        <f>IFERROR(('CMA Emp Adj'!L70/'CMA Emp Adj'!L$6)/('CAN LFS Emp'!L70/'CAN LFS Emp'!L$6),"n/a")</f>
        <v>0</v>
      </c>
      <c r="M70" s="21">
        <f>IFERROR(('CMA Emp Adj'!M70/'CMA Emp Adj'!M$6)/('CAN LFS Emp'!M70/'CAN LFS Emp'!M$6),"n/a")</f>
        <v>0</v>
      </c>
      <c r="N70" s="21">
        <f>IFERROR(('CMA Emp Adj'!N70/'CMA Emp Adj'!N$6)/('CAN LFS Emp'!N70/'CAN LFS Emp'!N$6),"n/a")</f>
        <v>0</v>
      </c>
      <c r="O70" s="21">
        <f>IFERROR(('CMA Emp Adj'!O70/'CMA Emp Adj'!O$6)/('CAN LFS Emp'!O70/'CAN LFS Emp'!O$6),"n/a")</f>
        <v>0</v>
      </c>
      <c r="P70" s="21">
        <f>IFERROR(('CMA Emp Adj'!P70/'CMA Emp Adj'!P$6)/('CAN LFS Emp'!P70/'CAN LFS Emp'!P$6),"n/a")</f>
        <v>0</v>
      </c>
      <c r="Q70" s="21">
        <f>IFERROR(('CMA Emp Adj'!Q70/'CMA Emp Adj'!Q$6)/('CAN LFS Emp'!Q70/'CAN LFS Emp'!Q$6),"n/a")</f>
        <v>0</v>
      </c>
      <c r="R70" s="21">
        <f>IFERROR(('CMA Emp Adj'!R70/'CMA Emp Adj'!R$6)/('CAN LFS Emp'!R70/'CAN LFS Emp'!R$6),"n/a")</f>
        <v>0</v>
      </c>
      <c r="S70" s="21">
        <f>IFERROR(('CMA Emp Adj'!S70/'CMA Emp Adj'!S$6)/('CAN LFS Emp'!S70/'CAN LFS Emp'!S$6),"n/a")</f>
        <v>0</v>
      </c>
      <c r="T70" s="21">
        <f>IFERROR(('CMA Emp Adj'!T70/'CMA Emp Adj'!T$6)/('CAN LFS Emp'!T70/'CAN LFS Emp'!T$6),"n/a")</f>
        <v>0</v>
      </c>
      <c r="U70" s="21">
        <f>IFERROR(('CMA Emp Adj'!U70/'CMA Emp Adj'!U$6)/('CAN LFS Emp'!U70/'CAN LFS Emp'!U$6),"n/a")</f>
        <v>0</v>
      </c>
      <c r="V70" s="21">
        <f>IFERROR(('CMA Emp Adj'!V70/'CMA Emp Adj'!V$6)/('CAN LFS Emp'!V70/'CAN LFS Emp'!V$6),"n/a")</f>
        <v>0</v>
      </c>
      <c r="W70" s="21">
        <f>IFERROR(('CMA Emp Adj'!W70/'CMA Emp Adj'!W$6)/('CAN LFS Emp'!W70/'CAN LFS Emp'!W$6),"n/a")</f>
        <v>0</v>
      </c>
      <c r="X70" s="21">
        <f>IFERROR(('CMA Emp Adj'!X70/'CMA Emp Adj'!X$6)/('CAN LFS Emp'!X70/'CAN LFS Emp'!X$6),"n/a")</f>
        <v>0</v>
      </c>
      <c r="Y70" s="21">
        <f>IFERROR(('CMA Emp Adj'!Y70/'CMA Emp Adj'!Y$6)/('CAN LFS Emp'!Y70/'CAN LFS Emp'!Y$6),"n/a")</f>
        <v>0</v>
      </c>
    </row>
    <row r="71" spans="1:25" x14ac:dyDescent="0.25">
      <c r="A71" s="6" t="s">
        <v>65</v>
      </c>
      <c r="B71" s="6"/>
      <c r="C71" s="14">
        <v>412</v>
      </c>
      <c r="D71" s="65">
        <f>IFERROR(('CMA Emp Adj'!D71/'CMA Emp Adj'!D$6)/('CAN LFS Emp'!D71/'CAN LFS Emp'!D$6),"n/a")</f>
        <v>0</v>
      </c>
      <c r="E71" s="65">
        <f>IFERROR(('CMA Emp Adj'!E71/'CMA Emp Adj'!E$6)/('CAN LFS Emp'!E71/'CAN LFS Emp'!E$6),"n/a")</f>
        <v>0</v>
      </c>
      <c r="F71" s="65">
        <f>IFERROR(('CMA Emp Adj'!F71/'CMA Emp Adj'!F$6)/('CAN LFS Emp'!F71/'CAN LFS Emp'!F$6),"n/a")</f>
        <v>0.70862355235362295</v>
      </c>
      <c r="G71" s="65">
        <f>IFERROR(('CMA Emp Adj'!G71/'CMA Emp Adj'!G$6)/('CAN LFS Emp'!G71/'CAN LFS Emp'!G$6),"n/a")</f>
        <v>0.70994574117470854</v>
      </c>
      <c r="H71" s="65">
        <f>IFERROR(('CMA Emp Adj'!H71/'CMA Emp Adj'!H$6)/('CAN LFS Emp'!H71/'CAN LFS Emp'!H$6),"n/a")</f>
        <v>1.1891028686533982</v>
      </c>
      <c r="I71" s="65">
        <f>IFERROR(('CMA Emp Adj'!I71/'CMA Emp Adj'!I$6)/('CAN LFS Emp'!I71/'CAN LFS Emp'!I$6),"n/a")</f>
        <v>1.1420559872971987</v>
      </c>
      <c r="J71" s="65">
        <f>IFERROR(('CMA Emp Adj'!J71/'CMA Emp Adj'!J$6)/('CAN LFS Emp'!J71/'CAN LFS Emp'!J$6),"n/a")</f>
        <v>1.0530597212473765</v>
      </c>
      <c r="K71" s="65">
        <f>IFERROR(('CMA Emp Adj'!K71/'CMA Emp Adj'!K$6)/('CAN LFS Emp'!K71/'CAN LFS Emp'!K$6),"n/a")</f>
        <v>0.72513457886724275</v>
      </c>
      <c r="L71" s="65">
        <f>IFERROR(('CMA Emp Adj'!L71/'CMA Emp Adj'!L$6)/('CAN LFS Emp'!L71/'CAN LFS Emp'!L$6),"n/a")</f>
        <v>0</v>
      </c>
      <c r="M71" s="21">
        <f>IFERROR(('CMA Emp Adj'!M71/'CMA Emp Adj'!M$6)/('CAN LFS Emp'!M71/'CAN LFS Emp'!M$6),"n/a")</f>
        <v>0</v>
      </c>
      <c r="N71" s="21">
        <f>IFERROR(('CMA Emp Adj'!N71/'CMA Emp Adj'!N$6)/('CAN LFS Emp'!N71/'CAN LFS Emp'!N$6),"n/a")</f>
        <v>0.83791947245713794</v>
      </c>
      <c r="O71" s="21">
        <f>IFERROR(('CMA Emp Adj'!O71/'CMA Emp Adj'!O$6)/('CAN LFS Emp'!O71/'CAN LFS Emp'!O$6),"n/a")</f>
        <v>0</v>
      </c>
      <c r="P71" s="21">
        <f>IFERROR(('CMA Emp Adj'!P71/'CMA Emp Adj'!P$6)/('CAN LFS Emp'!P71/'CAN LFS Emp'!P$6),"n/a")</f>
        <v>0</v>
      </c>
      <c r="Q71" s="21">
        <f>IFERROR(('CMA Emp Adj'!Q71/'CMA Emp Adj'!Q$6)/('CAN LFS Emp'!Q71/'CAN LFS Emp'!Q$6),"n/a")</f>
        <v>0</v>
      </c>
      <c r="R71" s="21">
        <f>IFERROR(('CMA Emp Adj'!R71/'CMA Emp Adj'!R$6)/('CAN LFS Emp'!R71/'CAN LFS Emp'!R$6),"n/a")</f>
        <v>0</v>
      </c>
      <c r="S71" s="21">
        <f>IFERROR(('CMA Emp Adj'!S71/'CMA Emp Adj'!S$6)/('CAN LFS Emp'!S71/'CAN LFS Emp'!S$6),"n/a")</f>
        <v>0</v>
      </c>
      <c r="T71" s="21">
        <f>IFERROR(('CMA Emp Adj'!T71/'CMA Emp Adj'!T$6)/('CAN LFS Emp'!T71/'CAN LFS Emp'!T$6),"n/a")</f>
        <v>0</v>
      </c>
      <c r="U71" s="21">
        <f>IFERROR(('CMA Emp Adj'!U71/'CMA Emp Adj'!U$6)/('CAN LFS Emp'!U71/'CAN LFS Emp'!U$6),"n/a")</f>
        <v>0</v>
      </c>
      <c r="V71" s="21">
        <f>IFERROR(('CMA Emp Adj'!V71/'CMA Emp Adj'!V$6)/('CAN LFS Emp'!V71/'CAN LFS Emp'!V$6),"n/a")</f>
        <v>0</v>
      </c>
      <c r="W71" s="21">
        <f>IFERROR(('CMA Emp Adj'!W71/'CMA Emp Adj'!W$6)/('CAN LFS Emp'!W71/'CAN LFS Emp'!W$6),"n/a")</f>
        <v>0.96591667046580021</v>
      </c>
      <c r="X71" s="21">
        <f>IFERROR(('CMA Emp Adj'!X71/'CMA Emp Adj'!X$6)/('CAN LFS Emp'!X71/'CAN LFS Emp'!X$6),"n/a")</f>
        <v>0</v>
      </c>
      <c r="Y71" s="21">
        <f>IFERROR(('CMA Emp Adj'!Y71/'CMA Emp Adj'!Y$6)/('CAN LFS Emp'!Y71/'CAN LFS Emp'!Y$6),"n/a")</f>
        <v>1.0594748724970571</v>
      </c>
    </row>
    <row r="72" spans="1:25" x14ac:dyDescent="0.25">
      <c r="A72" s="6" t="s">
        <v>66</v>
      </c>
      <c r="B72" s="6"/>
      <c r="C72" s="14">
        <v>413</v>
      </c>
      <c r="D72" s="65">
        <f>IFERROR(('CMA Emp Adj'!D72/'CMA Emp Adj'!D$6)/('CAN LFS Emp'!D72/'CAN LFS Emp'!D$6),"n/a")</f>
        <v>0.90244083537334396</v>
      </c>
      <c r="E72" s="65">
        <f>IFERROR(('CMA Emp Adj'!E72/'CMA Emp Adj'!E$6)/('CAN LFS Emp'!E72/'CAN LFS Emp'!E$6),"n/a")</f>
        <v>1.1596548373008477</v>
      </c>
      <c r="F72" s="65">
        <f>IFERROR(('CMA Emp Adj'!F72/'CMA Emp Adj'!F$6)/('CAN LFS Emp'!F72/'CAN LFS Emp'!F$6),"n/a")</f>
        <v>1.2208783405336037</v>
      </c>
      <c r="G72" s="65">
        <f>IFERROR(('CMA Emp Adj'!G72/'CMA Emp Adj'!G$6)/('CAN LFS Emp'!G72/'CAN LFS Emp'!G$6),"n/a")</f>
        <v>1.0385830271852248</v>
      </c>
      <c r="H72" s="65">
        <f>IFERROR(('CMA Emp Adj'!H72/'CMA Emp Adj'!H$6)/('CAN LFS Emp'!H72/'CAN LFS Emp'!H$6),"n/a")</f>
        <v>0.93915226220822867</v>
      </c>
      <c r="I72" s="65">
        <f>IFERROR(('CMA Emp Adj'!I72/'CMA Emp Adj'!I$6)/('CAN LFS Emp'!I72/'CAN LFS Emp'!I$6),"n/a")</f>
        <v>1.1631282298050392</v>
      </c>
      <c r="J72" s="65">
        <f>IFERROR(('CMA Emp Adj'!J72/'CMA Emp Adj'!J$6)/('CAN LFS Emp'!J72/'CAN LFS Emp'!J$6),"n/a")</f>
        <v>1.0780738902828988</v>
      </c>
      <c r="K72" s="65">
        <f>IFERROR(('CMA Emp Adj'!K72/'CMA Emp Adj'!K$6)/('CAN LFS Emp'!K72/'CAN LFS Emp'!K$6),"n/a")</f>
        <v>1.1166592765832646</v>
      </c>
      <c r="L72" s="65">
        <f>IFERROR(('CMA Emp Adj'!L72/'CMA Emp Adj'!L$6)/('CAN LFS Emp'!L72/'CAN LFS Emp'!L$6),"n/a")</f>
        <v>1.3653563315450998</v>
      </c>
      <c r="M72" s="21">
        <f>IFERROR(('CMA Emp Adj'!M72/'CMA Emp Adj'!M$6)/('CAN LFS Emp'!M72/'CAN LFS Emp'!M$6),"n/a")</f>
        <v>1.2869423669320597</v>
      </c>
      <c r="N72" s="21">
        <f>IFERROR(('CMA Emp Adj'!N72/'CMA Emp Adj'!N$6)/('CAN LFS Emp'!N72/'CAN LFS Emp'!N$6),"n/a")</f>
        <v>1.0097817329882268</v>
      </c>
      <c r="O72" s="21">
        <f>IFERROR(('CMA Emp Adj'!O72/'CMA Emp Adj'!O$6)/('CAN LFS Emp'!O72/'CAN LFS Emp'!O$6),"n/a")</f>
        <v>0.88341446443006644</v>
      </c>
      <c r="P72" s="21">
        <f>IFERROR(('CMA Emp Adj'!P72/'CMA Emp Adj'!P$6)/('CAN LFS Emp'!P72/'CAN LFS Emp'!P$6),"n/a")</f>
        <v>1.4347885089887644</v>
      </c>
      <c r="Q72" s="21">
        <f>IFERROR(('CMA Emp Adj'!Q72/'CMA Emp Adj'!Q$6)/('CAN LFS Emp'!Q72/'CAN LFS Emp'!Q$6),"n/a")</f>
        <v>1.4420787417196888</v>
      </c>
      <c r="R72" s="21">
        <f>IFERROR(('CMA Emp Adj'!R72/'CMA Emp Adj'!R$6)/('CAN LFS Emp'!R72/'CAN LFS Emp'!R$6),"n/a")</f>
        <v>1.0287705568149708</v>
      </c>
      <c r="S72" s="21">
        <f>IFERROR(('CMA Emp Adj'!S72/'CMA Emp Adj'!S$6)/('CAN LFS Emp'!S72/'CAN LFS Emp'!S$6),"n/a")</f>
        <v>1.1565188941225972</v>
      </c>
      <c r="T72" s="21">
        <f>IFERROR(('CMA Emp Adj'!T72/'CMA Emp Adj'!T$6)/('CAN LFS Emp'!T72/'CAN LFS Emp'!T$6),"n/a")</f>
        <v>1.2876434285240701</v>
      </c>
      <c r="U72" s="21">
        <f>IFERROR(('CMA Emp Adj'!U72/'CMA Emp Adj'!U$6)/('CAN LFS Emp'!U72/'CAN LFS Emp'!U$6),"n/a")</f>
        <v>0.90884540548354564</v>
      </c>
      <c r="V72" s="21">
        <f>IFERROR(('CMA Emp Adj'!V72/'CMA Emp Adj'!V$6)/('CAN LFS Emp'!V72/'CAN LFS Emp'!V$6),"n/a")</f>
        <v>1.2820384273020771</v>
      </c>
      <c r="W72" s="21">
        <f>IFERROR(('CMA Emp Adj'!W72/'CMA Emp Adj'!W$6)/('CAN LFS Emp'!W72/'CAN LFS Emp'!W$6),"n/a")</f>
        <v>1.2961054040867146</v>
      </c>
      <c r="X72" s="21">
        <f>IFERROR(('CMA Emp Adj'!X72/'CMA Emp Adj'!X$6)/('CAN LFS Emp'!X72/'CAN LFS Emp'!X$6),"n/a")</f>
        <v>1.1698994627890149</v>
      </c>
      <c r="Y72" s="21">
        <f>IFERROR(('CMA Emp Adj'!Y72/'CMA Emp Adj'!Y$6)/('CAN LFS Emp'!Y72/'CAN LFS Emp'!Y$6),"n/a")</f>
        <v>0.99556310825612404</v>
      </c>
    </row>
    <row r="73" spans="1:25" x14ac:dyDescent="0.25">
      <c r="A73" s="6" t="s">
        <v>67</v>
      </c>
      <c r="B73" s="6"/>
      <c r="C73" s="14">
        <v>414</v>
      </c>
      <c r="D73" s="65">
        <f>IFERROR(('CMA Emp Adj'!D73/'CMA Emp Adj'!D$6)/('CAN LFS Emp'!D73/'CAN LFS Emp'!D$6),"n/a")</f>
        <v>2.0546515249263084</v>
      </c>
      <c r="E73" s="65">
        <f>IFERROR(('CMA Emp Adj'!E73/'CMA Emp Adj'!E$6)/('CAN LFS Emp'!E73/'CAN LFS Emp'!E$6),"n/a")</f>
        <v>1.4370039385627826</v>
      </c>
      <c r="F73" s="65">
        <f>IFERROR(('CMA Emp Adj'!F73/'CMA Emp Adj'!F$6)/('CAN LFS Emp'!F73/'CAN LFS Emp'!F$6),"n/a")</f>
        <v>1.8248978881048494</v>
      </c>
      <c r="G73" s="65">
        <f>IFERROR(('CMA Emp Adj'!G73/'CMA Emp Adj'!G$6)/('CAN LFS Emp'!G73/'CAN LFS Emp'!G$6),"n/a")</f>
        <v>1.8301284402671329</v>
      </c>
      <c r="H73" s="65">
        <f>IFERROR(('CMA Emp Adj'!H73/'CMA Emp Adj'!H$6)/('CAN LFS Emp'!H73/'CAN LFS Emp'!H$6),"n/a")</f>
        <v>1.7807915079359538</v>
      </c>
      <c r="I73" s="65">
        <f>IFERROR(('CMA Emp Adj'!I73/'CMA Emp Adj'!I$6)/('CAN LFS Emp'!I73/'CAN LFS Emp'!I$6),"n/a")</f>
        <v>1.9573615913224742</v>
      </c>
      <c r="J73" s="65">
        <f>IFERROR(('CMA Emp Adj'!J73/'CMA Emp Adj'!J$6)/('CAN LFS Emp'!J73/'CAN LFS Emp'!J$6),"n/a")</f>
        <v>1.6681031072508421</v>
      </c>
      <c r="K73" s="65">
        <f>IFERROR(('CMA Emp Adj'!K73/'CMA Emp Adj'!K$6)/('CAN LFS Emp'!K73/'CAN LFS Emp'!K$6),"n/a")</f>
        <v>2.0152448992177425</v>
      </c>
      <c r="L73" s="65">
        <f>IFERROR(('CMA Emp Adj'!L73/'CMA Emp Adj'!L$6)/('CAN LFS Emp'!L73/'CAN LFS Emp'!L$6),"n/a")</f>
        <v>1.7018092608045226</v>
      </c>
      <c r="M73" s="21">
        <f>IFERROR(('CMA Emp Adj'!M73/'CMA Emp Adj'!M$6)/('CAN LFS Emp'!M73/'CAN LFS Emp'!M$6),"n/a")</f>
        <v>1.954981339871332</v>
      </c>
      <c r="N73" s="21">
        <f>IFERROR(('CMA Emp Adj'!N73/'CMA Emp Adj'!N$6)/('CAN LFS Emp'!N73/'CAN LFS Emp'!N$6),"n/a")</f>
        <v>1.6896404219617689</v>
      </c>
      <c r="O73" s="21">
        <f>IFERROR(('CMA Emp Adj'!O73/'CMA Emp Adj'!O$6)/('CAN LFS Emp'!O73/'CAN LFS Emp'!O$6),"n/a")</f>
        <v>1.7846099054267899</v>
      </c>
      <c r="P73" s="21">
        <f>IFERROR(('CMA Emp Adj'!P73/'CMA Emp Adj'!P$6)/('CAN LFS Emp'!P73/'CAN LFS Emp'!P$6),"n/a")</f>
        <v>1.3682913087769908</v>
      </c>
      <c r="Q73" s="21">
        <f>IFERROR(('CMA Emp Adj'!Q73/'CMA Emp Adj'!Q$6)/('CAN LFS Emp'!Q73/'CAN LFS Emp'!Q$6),"n/a")</f>
        <v>1.7423388790743499</v>
      </c>
      <c r="R73" s="21">
        <f>IFERROR(('CMA Emp Adj'!R73/'CMA Emp Adj'!R$6)/('CAN LFS Emp'!R73/'CAN LFS Emp'!R$6),"n/a")</f>
        <v>1.5341220370604693</v>
      </c>
      <c r="S73" s="21">
        <f>IFERROR(('CMA Emp Adj'!S73/'CMA Emp Adj'!S$6)/('CAN LFS Emp'!S73/'CAN LFS Emp'!S$6),"n/a")</f>
        <v>1.6789624591270655</v>
      </c>
      <c r="T73" s="21">
        <f>IFERROR(('CMA Emp Adj'!T73/'CMA Emp Adj'!T$6)/('CAN LFS Emp'!T73/'CAN LFS Emp'!T$6),"n/a")</f>
        <v>1.1978770790741142</v>
      </c>
      <c r="U73" s="21">
        <f>IFERROR(('CMA Emp Adj'!U73/'CMA Emp Adj'!U$6)/('CAN LFS Emp'!U73/'CAN LFS Emp'!U$6),"n/a")</f>
        <v>1.7442654373481679</v>
      </c>
      <c r="V73" s="21">
        <f>IFERROR(('CMA Emp Adj'!V73/'CMA Emp Adj'!V$6)/('CAN LFS Emp'!V73/'CAN LFS Emp'!V$6),"n/a")</f>
        <v>1.9747304865513664</v>
      </c>
      <c r="W73" s="21">
        <f>IFERROR(('CMA Emp Adj'!W73/'CMA Emp Adj'!W$6)/('CAN LFS Emp'!W73/'CAN LFS Emp'!W$6),"n/a")</f>
        <v>1.815947550213006</v>
      </c>
      <c r="X73" s="21">
        <f>IFERROR(('CMA Emp Adj'!X73/'CMA Emp Adj'!X$6)/('CAN LFS Emp'!X73/'CAN LFS Emp'!X$6),"n/a")</f>
        <v>1.4995573441148724</v>
      </c>
      <c r="Y73" s="21">
        <f>IFERROR(('CMA Emp Adj'!Y73/'CMA Emp Adj'!Y$6)/('CAN LFS Emp'!Y73/'CAN LFS Emp'!Y$6),"n/a")</f>
        <v>1.5625988104269686</v>
      </c>
    </row>
    <row r="74" spans="1:25" x14ac:dyDescent="0.25">
      <c r="A74" s="6" t="s">
        <v>68</v>
      </c>
      <c r="B74" s="6"/>
      <c r="C74" s="14">
        <v>415</v>
      </c>
      <c r="D74" s="65">
        <f>IFERROR(('CMA Emp Adj'!D74/'CMA Emp Adj'!D$6)/('CAN LFS Emp'!D74/'CAN LFS Emp'!D$6),"n/a")</f>
        <v>1.0362379308673677</v>
      </c>
      <c r="E74" s="65">
        <f>IFERROR(('CMA Emp Adj'!E74/'CMA Emp Adj'!E$6)/('CAN LFS Emp'!E74/'CAN LFS Emp'!E$6),"n/a")</f>
        <v>1.2907069936407007</v>
      </c>
      <c r="F74" s="65">
        <f>IFERROR(('CMA Emp Adj'!F74/'CMA Emp Adj'!F$6)/('CAN LFS Emp'!F74/'CAN LFS Emp'!F$6),"n/a")</f>
        <v>0.78561636220517861</v>
      </c>
      <c r="G74" s="65">
        <f>IFERROR(('CMA Emp Adj'!G74/'CMA Emp Adj'!G$6)/('CAN LFS Emp'!G74/'CAN LFS Emp'!G$6),"n/a")</f>
        <v>0.50084591526125044</v>
      </c>
      <c r="H74" s="65">
        <f>IFERROR(('CMA Emp Adj'!H74/'CMA Emp Adj'!H$6)/('CAN LFS Emp'!H74/'CAN LFS Emp'!H$6),"n/a")</f>
        <v>1.0837535073822127</v>
      </c>
      <c r="I74" s="65">
        <f>IFERROR(('CMA Emp Adj'!I74/'CMA Emp Adj'!I$6)/('CAN LFS Emp'!I74/'CAN LFS Emp'!I$6),"n/a")</f>
        <v>1.0523635061031915</v>
      </c>
      <c r="J74" s="65">
        <f>IFERROR(('CMA Emp Adj'!J74/'CMA Emp Adj'!J$6)/('CAN LFS Emp'!J74/'CAN LFS Emp'!J$6),"n/a")</f>
        <v>1.2228572729041169</v>
      </c>
      <c r="K74" s="65">
        <f>IFERROR(('CMA Emp Adj'!K74/'CMA Emp Adj'!K$6)/('CAN LFS Emp'!K74/'CAN LFS Emp'!K$6),"n/a")</f>
        <v>1.1769445870070172</v>
      </c>
      <c r="L74" s="65">
        <f>IFERROR(('CMA Emp Adj'!L74/'CMA Emp Adj'!L$6)/('CAN LFS Emp'!L74/'CAN LFS Emp'!L$6),"n/a")</f>
        <v>0.95304544854130402</v>
      </c>
      <c r="M74" s="21">
        <f>IFERROR(('CMA Emp Adj'!M74/'CMA Emp Adj'!M$6)/('CAN LFS Emp'!M74/'CAN LFS Emp'!M$6),"n/a")</f>
        <v>1.3256646829201302</v>
      </c>
      <c r="N74" s="21">
        <f>IFERROR(('CMA Emp Adj'!N74/'CMA Emp Adj'!N$6)/('CAN LFS Emp'!N74/'CAN LFS Emp'!N$6),"n/a")</f>
        <v>0.93649593974150303</v>
      </c>
      <c r="O74" s="21">
        <f>IFERROR(('CMA Emp Adj'!O74/'CMA Emp Adj'!O$6)/('CAN LFS Emp'!O74/'CAN LFS Emp'!O$6),"n/a")</f>
        <v>1.0049498199809077</v>
      </c>
      <c r="P74" s="21">
        <f>IFERROR(('CMA Emp Adj'!P74/'CMA Emp Adj'!P$6)/('CAN LFS Emp'!P74/'CAN LFS Emp'!P$6),"n/a")</f>
        <v>1.0631001906820836</v>
      </c>
      <c r="Q74" s="21">
        <f>IFERROR(('CMA Emp Adj'!Q74/'CMA Emp Adj'!Q$6)/('CAN LFS Emp'!Q74/'CAN LFS Emp'!Q$6),"n/a")</f>
        <v>1.3827946512490843</v>
      </c>
      <c r="R74" s="21">
        <f>IFERROR(('CMA Emp Adj'!R74/'CMA Emp Adj'!R$6)/('CAN LFS Emp'!R74/'CAN LFS Emp'!R$6),"n/a")</f>
        <v>0.99160163968631565</v>
      </c>
      <c r="S74" s="21">
        <f>IFERROR(('CMA Emp Adj'!S74/'CMA Emp Adj'!S$6)/('CAN LFS Emp'!S74/'CAN LFS Emp'!S$6),"n/a")</f>
        <v>1.0342565429418362</v>
      </c>
      <c r="T74" s="21">
        <f>IFERROR(('CMA Emp Adj'!T74/'CMA Emp Adj'!T$6)/('CAN LFS Emp'!T74/'CAN LFS Emp'!T$6),"n/a")</f>
        <v>0.93290334324097346</v>
      </c>
      <c r="U74" s="21">
        <f>IFERROR(('CMA Emp Adj'!U74/'CMA Emp Adj'!U$6)/('CAN LFS Emp'!U74/'CAN LFS Emp'!U$6),"n/a")</f>
        <v>1.3301167968771794</v>
      </c>
      <c r="V74" s="21">
        <f>IFERROR(('CMA Emp Adj'!V74/'CMA Emp Adj'!V$6)/('CAN LFS Emp'!V74/'CAN LFS Emp'!V$6),"n/a")</f>
        <v>1.0823686832779329</v>
      </c>
      <c r="W74" s="21">
        <f>IFERROR(('CMA Emp Adj'!W74/'CMA Emp Adj'!W$6)/('CAN LFS Emp'!W74/'CAN LFS Emp'!W$6),"n/a")</f>
        <v>0.98453361055383004</v>
      </c>
      <c r="X74" s="21">
        <f>IFERROR(('CMA Emp Adj'!X74/'CMA Emp Adj'!X$6)/('CAN LFS Emp'!X74/'CAN LFS Emp'!X$6),"n/a")</f>
        <v>1.0603169976563001</v>
      </c>
      <c r="Y74" s="21">
        <f>IFERROR(('CMA Emp Adj'!Y74/'CMA Emp Adj'!Y$6)/('CAN LFS Emp'!Y74/'CAN LFS Emp'!Y$6),"n/a")</f>
        <v>0.75952064703830346</v>
      </c>
    </row>
    <row r="75" spans="1:25" x14ac:dyDescent="0.25">
      <c r="A75" s="6" t="s">
        <v>69</v>
      </c>
      <c r="B75" s="6"/>
      <c r="C75" s="14">
        <v>416</v>
      </c>
      <c r="D75" s="65">
        <f>IFERROR(('CMA Emp Adj'!D75/'CMA Emp Adj'!D$6)/('CAN LFS Emp'!D75/'CAN LFS Emp'!D$6),"n/a")</f>
        <v>1.1206530046645908</v>
      </c>
      <c r="E75" s="65">
        <f>IFERROR(('CMA Emp Adj'!E75/'CMA Emp Adj'!E$6)/('CAN LFS Emp'!E75/'CAN LFS Emp'!E$6),"n/a")</f>
        <v>0.90701000716754654</v>
      </c>
      <c r="F75" s="65">
        <f>IFERROR(('CMA Emp Adj'!F75/'CMA Emp Adj'!F$6)/('CAN LFS Emp'!F75/'CAN LFS Emp'!F$6),"n/a")</f>
        <v>0.87960280115164124</v>
      </c>
      <c r="G75" s="65">
        <f>IFERROR(('CMA Emp Adj'!G75/'CMA Emp Adj'!G$6)/('CAN LFS Emp'!G75/'CAN LFS Emp'!G$6),"n/a")</f>
        <v>0.95255511905369272</v>
      </c>
      <c r="H75" s="65">
        <f>IFERROR(('CMA Emp Adj'!H75/'CMA Emp Adj'!H$6)/('CAN LFS Emp'!H75/'CAN LFS Emp'!H$6),"n/a")</f>
        <v>1.2345456069641412</v>
      </c>
      <c r="I75" s="65">
        <f>IFERROR(('CMA Emp Adj'!I75/'CMA Emp Adj'!I$6)/('CAN LFS Emp'!I75/'CAN LFS Emp'!I$6),"n/a")</f>
        <v>1.2478861107564756</v>
      </c>
      <c r="J75" s="65">
        <f>IFERROR(('CMA Emp Adj'!J75/'CMA Emp Adj'!J$6)/('CAN LFS Emp'!J75/'CAN LFS Emp'!J$6),"n/a")</f>
        <v>0.98557894016235748</v>
      </c>
      <c r="K75" s="65">
        <f>IFERROR(('CMA Emp Adj'!K75/'CMA Emp Adj'!K$6)/('CAN LFS Emp'!K75/'CAN LFS Emp'!K$6),"n/a")</f>
        <v>1.3231840139303532</v>
      </c>
      <c r="L75" s="65">
        <f>IFERROR(('CMA Emp Adj'!L75/'CMA Emp Adj'!L$6)/('CAN LFS Emp'!L75/'CAN LFS Emp'!L$6),"n/a")</f>
        <v>1.2563428546624935</v>
      </c>
      <c r="M75" s="21">
        <f>IFERROR(('CMA Emp Adj'!M75/'CMA Emp Adj'!M$6)/('CAN LFS Emp'!M75/'CAN LFS Emp'!M$6),"n/a")</f>
        <v>1.0765373122092581</v>
      </c>
      <c r="N75" s="21">
        <f>IFERROR(('CMA Emp Adj'!N75/'CMA Emp Adj'!N$6)/('CAN LFS Emp'!N75/'CAN LFS Emp'!N$6),"n/a")</f>
        <v>1.0697734478544325</v>
      </c>
      <c r="O75" s="21">
        <f>IFERROR(('CMA Emp Adj'!O75/'CMA Emp Adj'!O$6)/('CAN LFS Emp'!O75/'CAN LFS Emp'!O$6),"n/a")</f>
        <v>1.0842438198649174</v>
      </c>
      <c r="P75" s="21">
        <f>IFERROR(('CMA Emp Adj'!P75/'CMA Emp Adj'!P$6)/('CAN LFS Emp'!P75/'CAN LFS Emp'!P$6),"n/a")</f>
        <v>1.2490617634060088</v>
      </c>
      <c r="Q75" s="21">
        <f>IFERROR(('CMA Emp Adj'!Q75/'CMA Emp Adj'!Q$6)/('CAN LFS Emp'!Q75/'CAN LFS Emp'!Q$6),"n/a")</f>
        <v>0.95679688070361124</v>
      </c>
      <c r="R75" s="21">
        <f>IFERROR(('CMA Emp Adj'!R75/'CMA Emp Adj'!R$6)/('CAN LFS Emp'!R75/'CAN LFS Emp'!R$6),"n/a")</f>
        <v>0.69932327928645932</v>
      </c>
      <c r="S75" s="21">
        <f>IFERROR(('CMA Emp Adj'!S75/'CMA Emp Adj'!S$6)/('CAN LFS Emp'!S75/'CAN LFS Emp'!S$6),"n/a")</f>
        <v>0.92683926201559541</v>
      </c>
      <c r="T75" s="21">
        <f>IFERROR(('CMA Emp Adj'!T75/'CMA Emp Adj'!T$6)/('CAN LFS Emp'!T75/'CAN LFS Emp'!T$6),"n/a")</f>
        <v>1.0301974101254545</v>
      </c>
      <c r="U75" s="21">
        <f>IFERROR(('CMA Emp Adj'!U75/'CMA Emp Adj'!U$6)/('CAN LFS Emp'!U75/'CAN LFS Emp'!U$6),"n/a")</f>
        <v>1.2327424787696626</v>
      </c>
      <c r="V75" s="21">
        <f>IFERROR(('CMA Emp Adj'!V75/'CMA Emp Adj'!V$6)/('CAN LFS Emp'!V75/'CAN LFS Emp'!V$6),"n/a")</f>
        <v>1.0997555058520974</v>
      </c>
      <c r="W75" s="21">
        <f>IFERROR(('CMA Emp Adj'!W75/'CMA Emp Adj'!W$6)/('CAN LFS Emp'!W75/'CAN LFS Emp'!W$6),"n/a")</f>
        <v>1.1088440888968254</v>
      </c>
      <c r="X75" s="21">
        <f>IFERROR(('CMA Emp Adj'!X75/'CMA Emp Adj'!X$6)/('CAN LFS Emp'!X75/'CAN LFS Emp'!X$6),"n/a")</f>
        <v>1.1599850820155182</v>
      </c>
      <c r="Y75" s="21">
        <f>IFERROR(('CMA Emp Adj'!Y75/'CMA Emp Adj'!Y$6)/('CAN LFS Emp'!Y75/'CAN LFS Emp'!Y$6),"n/a")</f>
        <v>0.93113925622639415</v>
      </c>
    </row>
    <row r="76" spans="1:25" x14ac:dyDescent="0.25">
      <c r="A76" s="6" t="s">
        <v>70</v>
      </c>
      <c r="B76" s="6"/>
      <c r="C76" s="14">
        <v>417</v>
      </c>
      <c r="D76" s="65">
        <f>IFERROR(('CMA Emp Adj'!D76/'CMA Emp Adj'!D$6)/('CAN LFS Emp'!D76/'CAN LFS Emp'!D$6),"n/a")</f>
        <v>1.2207242729889052</v>
      </c>
      <c r="E76" s="65">
        <f>IFERROR(('CMA Emp Adj'!E76/'CMA Emp Adj'!E$6)/('CAN LFS Emp'!E76/'CAN LFS Emp'!E$6),"n/a")</f>
        <v>1.1116541881323179</v>
      </c>
      <c r="F76" s="65">
        <f>IFERROR(('CMA Emp Adj'!F76/'CMA Emp Adj'!F$6)/('CAN LFS Emp'!F76/'CAN LFS Emp'!F$6),"n/a")</f>
        <v>1.1658176963266018</v>
      </c>
      <c r="G76" s="65">
        <f>IFERROR(('CMA Emp Adj'!G76/'CMA Emp Adj'!G$6)/('CAN LFS Emp'!G76/'CAN LFS Emp'!G$6),"n/a")</f>
        <v>1.3173629793380419</v>
      </c>
      <c r="H76" s="65">
        <f>IFERROR(('CMA Emp Adj'!H76/'CMA Emp Adj'!H$6)/('CAN LFS Emp'!H76/'CAN LFS Emp'!H$6),"n/a")</f>
        <v>1.3363654851666451</v>
      </c>
      <c r="I76" s="65">
        <f>IFERROR(('CMA Emp Adj'!I76/'CMA Emp Adj'!I$6)/('CAN LFS Emp'!I76/'CAN LFS Emp'!I$6),"n/a")</f>
        <v>1.1803410764347098</v>
      </c>
      <c r="J76" s="65">
        <f>IFERROR(('CMA Emp Adj'!J76/'CMA Emp Adj'!J$6)/('CAN LFS Emp'!J76/'CAN LFS Emp'!J$6),"n/a")</f>
        <v>1.1137000196859437</v>
      </c>
      <c r="K76" s="65">
        <f>IFERROR(('CMA Emp Adj'!K76/'CMA Emp Adj'!K$6)/('CAN LFS Emp'!K76/'CAN LFS Emp'!K$6),"n/a")</f>
        <v>1.1889800880591992</v>
      </c>
      <c r="L76" s="65">
        <f>IFERROR(('CMA Emp Adj'!L76/'CMA Emp Adj'!L$6)/('CAN LFS Emp'!L76/'CAN LFS Emp'!L$6),"n/a")</f>
        <v>1.3579053713439948</v>
      </c>
      <c r="M76" s="21">
        <f>IFERROR(('CMA Emp Adj'!M76/'CMA Emp Adj'!M$6)/('CAN LFS Emp'!M76/'CAN LFS Emp'!M$6),"n/a")</f>
        <v>1.2773931868336796</v>
      </c>
      <c r="N76" s="21">
        <f>IFERROR(('CMA Emp Adj'!N76/'CMA Emp Adj'!N$6)/('CAN LFS Emp'!N76/'CAN LFS Emp'!N$6),"n/a")</f>
        <v>1.2444223557786993</v>
      </c>
      <c r="O76" s="21">
        <f>IFERROR(('CMA Emp Adj'!O76/'CMA Emp Adj'!O$6)/('CAN LFS Emp'!O76/'CAN LFS Emp'!O$6),"n/a")</f>
        <v>1.0083398574703941</v>
      </c>
      <c r="P76" s="21">
        <f>IFERROR(('CMA Emp Adj'!P76/'CMA Emp Adj'!P$6)/('CAN LFS Emp'!P76/'CAN LFS Emp'!P$6),"n/a")</f>
        <v>1.2372840000755077</v>
      </c>
      <c r="Q76" s="21">
        <f>IFERROR(('CMA Emp Adj'!Q76/'CMA Emp Adj'!Q$6)/('CAN LFS Emp'!Q76/'CAN LFS Emp'!Q$6),"n/a")</f>
        <v>1.3173514677966898</v>
      </c>
      <c r="R76" s="21">
        <f>IFERROR(('CMA Emp Adj'!R76/'CMA Emp Adj'!R$6)/('CAN LFS Emp'!R76/'CAN LFS Emp'!R$6),"n/a")</f>
        <v>1.2573762277711884</v>
      </c>
      <c r="S76" s="21">
        <f>IFERROR(('CMA Emp Adj'!S76/'CMA Emp Adj'!S$6)/('CAN LFS Emp'!S76/'CAN LFS Emp'!S$6),"n/a")</f>
        <v>1.0928337714420218</v>
      </c>
      <c r="T76" s="21">
        <f>IFERROR(('CMA Emp Adj'!T76/'CMA Emp Adj'!T$6)/('CAN LFS Emp'!T76/'CAN LFS Emp'!T$6),"n/a")</f>
        <v>1.1310231017872661</v>
      </c>
      <c r="U76" s="21">
        <f>IFERROR(('CMA Emp Adj'!U76/'CMA Emp Adj'!U$6)/('CAN LFS Emp'!U76/'CAN LFS Emp'!U$6),"n/a")</f>
        <v>1.1873184053906956</v>
      </c>
      <c r="V76" s="21">
        <f>IFERROR(('CMA Emp Adj'!V76/'CMA Emp Adj'!V$6)/('CAN LFS Emp'!V76/'CAN LFS Emp'!V$6),"n/a")</f>
        <v>1.3749505393341237</v>
      </c>
      <c r="W76" s="21">
        <f>IFERROR(('CMA Emp Adj'!W76/'CMA Emp Adj'!W$6)/('CAN LFS Emp'!W76/'CAN LFS Emp'!W$6),"n/a")</f>
        <v>1.2282034168802765</v>
      </c>
      <c r="X76" s="21">
        <f>IFERROR(('CMA Emp Adj'!X76/'CMA Emp Adj'!X$6)/('CAN LFS Emp'!X76/'CAN LFS Emp'!X$6),"n/a")</f>
        <v>1.2266041827954077</v>
      </c>
      <c r="Y76" s="21">
        <f>IFERROR(('CMA Emp Adj'!Y76/'CMA Emp Adj'!Y$6)/('CAN LFS Emp'!Y76/'CAN LFS Emp'!Y$6),"n/a")</f>
        <v>1.0813807736576901</v>
      </c>
    </row>
    <row r="77" spans="1:25" x14ac:dyDescent="0.25">
      <c r="A77" s="6" t="s">
        <v>71</v>
      </c>
      <c r="B77" s="6"/>
      <c r="C77" s="14">
        <v>418</v>
      </c>
      <c r="D77" s="65">
        <f>IFERROR(('CMA Emp Adj'!D77/'CMA Emp Adj'!D$6)/('CAN LFS Emp'!D77/'CAN LFS Emp'!D$6),"n/a")</f>
        <v>1.2204580074660107</v>
      </c>
      <c r="E77" s="65">
        <f>IFERROR(('CMA Emp Adj'!E77/'CMA Emp Adj'!E$6)/('CAN LFS Emp'!E77/'CAN LFS Emp'!E$6),"n/a")</f>
        <v>1.3185607856648052</v>
      </c>
      <c r="F77" s="65">
        <f>IFERROR(('CMA Emp Adj'!F77/'CMA Emp Adj'!F$6)/('CAN LFS Emp'!F77/'CAN LFS Emp'!F$6),"n/a")</f>
        <v>0.86446900765255452</v>
      </c>
      <c r="G77" s="65">
        <f>IFERROR(('CMA Emp Adj'!G77/'CMA Emp Adj'!G$6)/('CAN LFS Emp'!G77/'CAN LFS Emp'!G$6),"n/a")</f>
        <v>1.2052933764091163</v>
      </c>
      <c r="H77" s="65">
        <f>IFERROR(('CMA Emp Adj'!H77/'CMA Emp Adj'!H$6)/('CAN LFS Emp'!H77/'CAN LFS Emp'!H$6),"n/a")</f>
        <v>1.3242272513732403</v>
      </c>
      <c r="I77" s="65">
        <f>IFERROR(('CMA Emp Adj'!I77/'CMA Emp Adj'!I$6)/('CAN LFS Emp'!I77/'CAN LFS Emp'!I$6),"n/a")</f>
        <v>1.3361493720925235</v>
      </c>
      <c r="J77" s="65">
        <f>IFERROR(('CMA Emp Adj'!J77/'CMA Emp Adj'!J$6)/('CAN LFS Emp'!J77/'CAN LFS Emp'!J$6),"n/a")</f>
        <v>1.3320444072896305</v>
      </c>
      <c r="K77" s="65">
        <f>IFERROR(('CMA Emp Adj'!K77/'CMA Emp Adj'!K$6)/('CAN LFS Emp'!K77/'CAN LFS Emp'!K$6),"n/a")</f>
        <v>1.1315599677692787</v>
      </c>
      <c r="L77" s="65">
        <f>IFERROR(('CMA Emp Adj'!L77/'CMA Emp Adj'!L$6)/('CAN LFS Emp'!L77/'CAN LFS Emp'!L$6),"n/a")</f>
        <v>1.1727326871444461</v>
      </c>
      <c r="M77" s="21">
        <f>IFERROR(('CMA Emp Adj'!M77/'CMA Emp Adj'!M$6)/('CAN LFS Emp'!M77/'CAN LFS Emp'!M$6),"n/a")</f>
        <v>1.118722283754622</v>
      </c>
      <c r="N77" s="21">
        <f>IFERROR(('CMA Emp Adj'!N77/'CMA Emp Adj'!N$6)/('CAN LFS Emp'!N77/'CAN LFS Emp'!N$6),"n/a")</f>
        <v>1.3212381047952459</v>
      </c>
      <c r="O77" s="21">
        <f>IFERROR(('CMA Emp Adj'!O77/'CMA Emp Adj'!O$6)/('CAN LFS Emp'!O77/'CAN LFS Emp'!O$6),"n/a")</f>
        <v>1.4511992072108919</v>
      </c>
      <c r="P77" s="21">
        <f>IFERROR(('CMA Emp Adj'!P77/'CMA Emp Adj'!P$6)/('CAN LFS Emp'!P77/'CAN LFS Emp'!P$6),"n/a")</f>
        <v>1.2843605188796037</v>
      </c>
      <c r="Q77" s="21">
        <f>IFERROR(('CMA Emp Adj'!Q77/'CMA Emp Adj'!Q$6)/('CAN LFS Emp'!Q77/'CAN LFS Emp'!Q$6),"n/a")</f>
        <v>1.1849754268156178</v>
      </c>
      <c r="R77" s="21">
        <f>IFERROR(('CMA Emp Adj'!R77/'CMA Emp Adj'!R$6)/('CAN LFS Emp'!R77/'CAN LFS Emp'!R$6),"n/a")</f>
        <v>0.95319277370141964</v>
      </c>
      <c r="S77" s="21">
        <f>IFERROR(('CMA Emp Adj'!S77/'CMA Emp Adj'!S$6)/('CAN LFS Emp'!S77/'CAN LFS Emp'!S$6),"n/a")</f>
        <v>1.2587090535294272</v>
      </c>
      <c r="T77" s="21">
        <f>IFERROR(('CMA Emp Adj'!T77/'CMA Emp Adj'!T$6)/('CAN LFS Emp'!T77/'CAN LFS Emp'!T$6),"n/a")</f>
        <v>1.2610473680191243</v>
      </c>
      <c r="U77" s="21">
        <f>IFERROR(('CMA Emp Adj'!U77/'CMA Emp Adj'!U$6)/('CAN LFS Emp'!U77/'CAN LFS Emp'!U$6),"n/a")</f>
        <v>1.358331297413818</v>
      </c>
      <c r="V77" s="21">
        <f>IFERROR(('CMA Emp Adj'!V77/'CMA Emp Adj'!V$6)/('CAN LFS Emp'!V77/'CAN LFS Emp'!V$6),"n/a")</f>
        <v>1.5513323772792196</v>
      </c>
      <c r="W77" s="21">
        <f>IFERROR(('CMA Emp Adj'!W77/'CMA Emp Adj'!W$6)/('CAN LFS Emp'!W77/'CAN LFS Emp'!W$6),"n/a")</f>
        <v>1.2532127396815718</v>
      </c>
      <c r="X77" s="21">
        <f>IFERROR(('CMA Emp Adj'!X77/'CMA Emp Adj'!X$6)/('CAN LFS Emp'!X77/'CAN LFS Emp'!X$6),"n/a")</f>
        <v>1.246655431562941</v>
      </c>
      <c r="Y77" s="21">
        <f>IFERROR(('CMA Emp Adj'!Y77/'CMA Emp Adj'!Y$6)/('CAN LFS Emp'!Y77/'CAN LFS Emp'!Y$6),"n/a")</f>
        <v>1.2976398529624</v>
      </c>
    </row>
    <row r="78" spans="1:25" x14ac:dyDescent="0.25">
      <c r="A78" s="6" t="s">
        <v>72</v>
      </c>
      <c r="B78" s="6"/>
      <c r="C78" s="14">
        <v>419</v>
      </c>
      <c r="D78" s="65" t="str">
        <f>IFERROR(('CMA Emp Adj'!D78/'CMA Emp Adj'!D$6)/('CAN LFS Emp'!D78/'CAN LFS Emp'!D$6),"n/a")</f>
        <v>n/a</v>
      </c>
      <c r="E78" s="65" t="str">
        <f>IFERROR(('CMA Emp Adj'!E78/'CMA Emp Adj'!E$6)/('CAN LFS Emp'!E78/'CAN LFS Emp'!E$6),"n/a")</f>
        <v>n/a</v>
      </c>
      <c r="F78" s="65">
        <f>IFERROR(('CMA Emp Adj'!F78/'CMA Emp Adj'!F$6)/('CAN LFS Emp'!F78/'CAN LFS Emp'!F$6),"n/a")</f>
        <v>0</v>
      </c>
      <c r="G78" s="65">
        <f>IFERROR(('CMA Emp Adj'!G78/'CMA Emp Adj'!G$6)/('CAN LFS Emp'!G78/'CAN LFS Emp'!G$6),"n/a")</f>
        <v>0</v>
      </c>
      <c r="H78" s="65">
        <f>IFERROR(('CMA Emp Adj'!H78/'CMA Emp Adj'!H$6)/('CAN LFS Emp'!H78/'CAN LFS Emp'!H$6),"n/a")</f>
        <v>1.1802132913437378</v>
      </c>
      <c r="I78" s="65">
        <f>IFERROR(('CMA Emp Adj'!I78/'CMA Emp Adj'!I$6)/('CAN LFS Emp'!I78/'CAN LFS Emp'!I$6),"n/a")</f>
        <v>0</v>
      </c>
      <c r="J78" s="65">
        <f>IFERROR(('CMA Emp Adj'!J78/'CMA Emp Adj'!J$6)/('CAN LFS Emp'!J78/'CAN LFS Emp'!J$6),"n/a")</f>
        <v>0</v>
      </c>
      <c r="K78" s="65">
        <f>IFERROR(('CMA Emp Adj'!K78/'CMA Emp Adj'!K$6)/('CAN LFS Emp'!K78/'CAN LFS Emp'!K$6),"n/a")</f>
        <v>1.4819920764711232</v>
      </c>
      <c r="L78" s="65">
        <f>IFERROR(('CMA Emp Adj'!L78/'CMA Emp Adj'!L$6)/('CAN LFS Emp'!L78/'CAN LFS Emp'!L$6),"n/a")</f>
        <v>1.5818536614191829</v>
      </c>
      <c r="M78" s="21">
        <f>IFERROR(('CMA Emp Adj'!M78/'CMA Emp Adj'!M$6)/('CAN LFS Emp'!M78/'CAN LFS Emp'!M$6),"n/a")</f>
        <v>1.5921846478386132</v>
      </c>
      <c r="N78" s="21">
        <f>IFERROR(('CMA Emp Adj'!N78/'CMA Emp Adj'!N$6)/('CAN LFS Emp'!N78/'CAN LFS Emp'!N$6),"n/a")</f>
        <v>1.5606396273874894</v>
      </c>
      <c r="O78" s="21">
        <f>IFERROR(('CMA Emp Adj'!O78/'CMA Emp Adj'!O$6)/('CAN LFS Emp'!O78/'CAN LFS Emp'!O$6),"n/a")</f>
        <v>1.7177251747818321</v>
      </c>
      <c r="P78" s="21">
        <f>IFERROR(('CMA Emp Adj'!P78/'CMA Emp Adj'!P$6)/('CAN LFS Emp'!P78/'CAN LFS Emp'!P$6),"n/a")</f>
        <v>0</v>
      </c>
      <c r="Q78" s="21" t="str">
        <f>IFERROR(('CMA Emp Adj'!Q78/'CMA Emp Adj'!Q$6)/('CAN LFS Emp'!Q78/'CAN LFS Emp'!Q$6),"n/a")</f>
        <v>n/a</v>
      </c>
      <c r="R78" s="21" t="str">
        <f>IFERROR(('CMA Emp Adj'!R78/'CMA Emp Adj'!R$6)/('CAN LFS Emp'!R78/'CAN LFS Emp'!R$6),"n/a")</f>
        <v>n/a</v>
      </c>
      <c r="S78" s="21" t="str">
        <f>IFERROR(('CMA Emp Adj'!S78/'CMA Emp Adj'!S$6)/('CAN LFS Emp'!S78/'CAN LFS Emp'!S$6),"n/a")</f>
        <v>n/a</v>
      </c>
      <c r="T78" s="21">
        <f>IFERROR(('CMA Emp Adj'!T78/'CMA Emp Adj'!T$6)/('CAN LFS Emp'!T78/'CAN LFS Emp'!T$6),"n/a")</f>
        <v>0</v>
      </c>
      <c r="U78" s="21" t="str">
        <f>IFERROR(('CMA Emp Adj'!U78/'CMA Emp Adj'!U$6)/('CAN LFS Emp'!U78/'CAN LFS Emp'!U$6),"n/a")</f>
        <v>n/a</v>
      </c>
      <c r="V78" s="21" t="str">
        <f>IFERROR(('CMA Emp Adj'!V78/'CMA Emp Adj'!V$6)/('CAN LFS Emp'!V78/'CAN LFS Emp'!V$6),"n/a")</f>
        <v>n/a</v>
      </c>
      <c r="W78" s="21" t="str">
        <f>IFERROR(('CMA Emp Adj'!W78/'CMA Emp Adj'!W$6)/('CAN LFS Emp'!W78/'CAN LFS Emp'!W$6),"n/a")</f>
        <v>n/a</v>
      </c>
      <c r="X78" s="21">
        <f>IFERROR(('CMA Emp Adj'!X78/'CMA Emp Adj'!X$6)/('CAN LFS Emp'!X78/'CAN LFS Emp'!X$6),"n/a")</f>
        <v>0</v>
      </c>
      <c r="Y78" s="21" t="str">
        <f>IFERROR(('CMA Emp Adj'!Y78/'CMA Emp Adj'!Y$6)/('CAN LFS Emp'!Y78/'CAN LFS Emp'!Y$6),"n/a")</f>
        <v>n/a</v>
      </c>
    </row>
    <row r="79" spans="1:25" x14ac:dyDescent="0.25">
      <c r="A79" s="5" t="s">
        <v>73</v>
      </c>
      <c r="B79" s="5"/>
      <c r="C79" s="13" t="s">
        <v>199</v>
      </c>
      <c r="D79" s="64">
        <f>IFERROR(('CMA Emp Adj'!D79/'CMA Emp Adj'!D$6)/('CAN LFS Emp'!D79/'CAN LFS Emp'!D$6),"n/a")</f>
        <v>0.89475597546350305</v>
      </c>
      <c r="E79" s="64">
        <f>IFERROR(('CMA Emp Adj'!E79/'CMA Emp Adj'!E$6)/('CAN LFS Emp'!E79/'CAN LFS Emp'!E$6),"n/a")</f>
        <v>0.90266936060165071</v>
      </c>
      <c r="F79" s="64">
        <f>IFERROR(('CMA Emp Adj'!F79/'CMA Emp Adj'!F$6)/('CAN LFS Emp'!F79/'CAN LFS Emp'!F$6),"n/a")</f>
        <v>0.920997185842657</v>
      </c>
      <c r="G79" s="64">
        <f>IFERROR(('CMA Emp Adj'!G79/'CMA Emp Adj'!G$6)/('CAN LFS Emp'!G79/'CAN LFS Emp'!G$6),"n/a")</f>
        <v>0.93229113237303263</v>
      </c>
      <c r="H79" s="64">
        <f>IFERROR(('CMA Emp Adj'!H79/'CMA Emp Adj'!H$6)/('CAN LFS Emp'!H79/'CAN LFS Emp'!H$6),"n/a")</f>
        <v>0.95100846104899317</v>
      </c>
      <c r="I79" s="64">
        <f>IFERROR(('CMA Emp Adj'!I79/'CMA Emp Adj'!I$6)/('CAN LFS Emp'!I79/'CAN LFS Emp'!I$6),"n/a")</f>
        <v>0.8755323689820087</v>
      </c>
      <c r="J79" s="64">
        <f>IFERROR(('CMA Emp Adj'!J79/'CMA Emp Adj'!J$6)/('CAN LFS Emp'!J79/'CAN LFS Emp'!J$6),"n/a")</f>
        <v>0.88084211818301539</v>
      </c>
      <c r="K79" s="64">
        <f>IFERROR(('CMA Emp Adj'!K79/'CMA Emp Adj'!K$6)/('CAN LFS Emp'!K79/'CAN LFS Emp'!K$6),"n/a")</f>
        <v>0.89286960179632358</v>
      </c>
      <c r="L79" s="64">
        <f>IFERROR(('CMA Emp Adj'!L79/'CMA Emp Adj'!L$6)/('CAN LFS Emp'!L79/'CAN LFS Emp'!L$6),"n/a")</f>
        <v>0.91153420383629513</v>
      </c>
      <c r="M79" s="20">
        <f>IFERROR(('CMA Emp Adj'!M79/'CMA Emp Adj'!M$6)/('CAN LFS Emp'!M79/'CAN LFS Emp'!M$6),"n/a")</f>
        <v>0.9352521690639094</v>
      </c>
      <c r="N79" s="20">
        <f>IFERROR(('CMA Emp Adj'!N79/'CMA Emp Adj'!N$6)/('CAN LFS Emp'!N79/'CAN LFS Emp'!N$6),"n/a")</f>
        <v>0.94572146837882409</v>
      </c>
      <c r="O79" s="20">
        <f>IFERROR(('CMA Emp Adj'!O79/'CMA Emp Adj'!O$6)/('CAN LFS Emp'!O79/'CAN LFS Emp'!O$6),"n/a")</f>
        <v>0.9271546193017679</v>
      </c>
      <c r="P79" s="20">
        <f>IFERROR(('CMA Emp Adj'!P79/'CMA Emp Adj'!P$6)/('CAN LFS Emp'!P79/'CAN LFS Emp'!P$6),"n/a")</f>
        <v>0.91033723151903989</v>
      </c>
      <c r="Q79" s="20">
        <f>IFERROR(('CMA Emp Adj'!Q79/'CMA Emp Adj'!Q$6)/('CAN LFS Emp'!Q79/'CAN LFS Emp'!Q$6),"n/a")</f>
        <v>0.88560551402524079</v>
      </c>
      <c r="R79" s="20">
        <f>IFERROR(('CMA Emp Adj'!R79/'CMA Emp Adj'!R$6)/('CAN LFS Emp'!R79/'CAN LFS Emp'!R$6),"n/a")</f>
        <v>0.90081037346602388</v>
      </c>
      <c r="S79" s="20">
        <f>IFERROR(('CMA Emp Adj'!S79/'CMA Emp Adj'!S$6)/('CAN LFS Emp'!S79/'CAN LFS Emp'!S$6),"n/a")</f>
        <v>0.92992600232115374</v>
      </c>
      <c r="T79" s="20">
        <f>IFERROR(('CMA Emp Adj'!T79/'CMA Emp Adj'!T$6)/('CAN LFS Emp'!T79/'CAN LFS Emp'!T$6),"n/a")</f>
        <v>0.94624682466231791</v>
      </c>
      <c r="U79" s="20">
        <f>IFERROR(('CMA Emp Adj'!U79/'CMA Emp Adj'!U$6)/('CAN LFS Emp'!U79/'CAN LFS Emp'!U$6),"n/a")</f>
        <v>0.89724201131688863</v>
      </c>
      <c r="V79" s="20">
        <f>IFERROR(('CMA Emp Adj'!V79/'CMA Emp Adj'!V$6)/('CAN LFS Emp'!V79/'CAN LFS Emp'!V$6),"n/a")</f>
        <v>0.87089334377604077</v>
      </c>
      <c r="W79" s="20">
        <f>IFERROR(('CMA Emp Adj'!W79/'CMA Emp Adj'!W$6)/('CAN LFS Emp'!W79/'CAN LFS Emp'!W$6),"n/a")</f>
        <v>0.88823694245487261</v>
      </c>
      <c r="X79" s="20">
        <f>IFERROR(('CMA Emp Adj'!X79/'CMA Emp Adj'!X$6)/('CAN LFS Emp'!X79/'CAN LFS Emp'!X$6),"n/a")</f>
        <v>0.9478236707555151</v>
      </c>
      <c r="Y79" s="20">
        <f>IFERROR(('CMA Emp Adj'!Y79/'CMA Emp Adj'!Y$6)/('CAN LFS Emp'!Y79/'CAN LFS Emp'!Y$6),"n/a")</f>
        <v>0.92911283442100545</v>
      </c>
    </row>
    <row r="80" spans="1:25" x14ac:dyDescent="0.25">
      <c r="A80" s="6" t="s">
        <v>74</v>
      </c>
      <c r="B80" s="6"/>
      <c r="C80" s="14">
        <v>441</v>
      </c>
      <c r="D80" s="65">
        <f>IFERROR(('CMA Emp Adj'!D80/'CMA Emp Adj'!D$6)/('CAN LFS Emp'!D80/'CAN LFS Emp'!D$6),"n/a")</f>
        <v>0.66083135962969208</v>
      </c>
      <c r="E80" s="65">
        <f>IFERROR(('CMA Emp Adj'!E80/'CMA Emp Adj'!E$6)/('CAN LFS Emp'!E80/'CAN LFS Emp'!E$6),"n/a")</f>
        <v>0.76430598524903581</v>
      </c>
      <c r="F80" s="65">
        <f>IFERROR(('CMA Emp Adj'!F80/'CMA Emp Adj'!F$6)/('CAN LFS Emp'!F80/'CAN LFS Emp'!F$6),"n/a")</f>
        <v>0.71274268837450927</v>
      </c>
      <c r="G80" s="65">
        <f>IFERROR(('CMA Emp Adj'!G80/'CMA Emp Adj'!G$6)/('CAN LFS Emp'!G80/'CAN LFS Emp'!G$6),"n/a")</f>
        <v>0.66373959279932193</v>
      </c>
      <c r="H80" s="65">
        <f>IFERROR(('CMA Emp Adj'!H80/'CMA Emp Adj'!H$6)/('CAN LFS Emp'!H80/'CAN LFS Emp'!H$6),"n/a")</f>
        <v>0.64783577342509957</v>
      </c>
      <c r="I80" s="65">
        <f>IFERROR(('CMA Emp Adj'!I80/'CMA Emp Adj'!I$6)/('CAN LFS Emp'!I80/'CAN LFS Emp'!I$6),"n/a")</f>
        <v>0.65900493212339606</v>
      </c>
      <c r="J80" s="65">
        <f>IFERROR(('CMA Emp Adj'!J80/'CMA Emp Adj'!J$6)/('CAN LFS Emp'!J80/'CAN LFS Emp'!J$6),"n/a")</f>
        <v>0.77274718354528937</v>
      </c>
      <c r="K80" s="65">
        <f>IFERROR(('CMA Emp Adj'!K80/'CMA Emp Adj'!K$6)/('CAN LFS Emp'!K80/'CAN LFS Emp'!K$6),"n/a")</f>
        <v>0.85062927517844478</v>
      </c>
      <c r="L80" s="65">
        <f>IFERROR(('CMA Emp Adj'!L80/'CMA Emp Adj'!L$6)/('CAN LFS Emp'!L80/'CAN LFS Emp'!L$6),"n/a")</f>
        <v>0.74096021960365432</v>
      </c>
      <c r="M80" s="21">
        <f>IFERROR(('CMA Emp Adj'!M80/'CMA Emp Adj'!M$6)/('CAN LFS Emp'!M80/'CAN LFS Emp'!M$6),"n/a")</f>
        <v>0.69899032750776668</v>
      </c>
      <c r="N80" s="21">
        <f>IFERROR(('CMA Emp Adj'!N80/'CMA Emp Adj'!N$6)/('CAN LFS Emp'!N80/'CAN LFS Emp'!N$6),"n/a")</f>
        <v>0.78947818900108346</v>
      </c>
      <c r="O80" s="21">
        <f>IFERROR(('CMA Emp Adj'!O80/'CMA Emp Adj'!O$6)/('CAN LFS Emp'!O80/'CAN LFS Emp'!O$6),"n/a")</f>
        <v>0.7355458349994437</v>
      </c>
      <c r="P80" s="21">
        <f>IFERROR(('CMA Emp Adj'!P80/'CMA Emp Adj'!P$6)/('CAN LFS Emp'!P80/'CAN LFS Emp'!P$6),"n/a")</f>
        <v>0.65954446232661812</v>
      </c>
      <c r="Q80" s="21">
        <f>IFERROR(('CMA Emp Adj'!Q80/'CMA Emp Adj'!Q$6)/('CAN LFS Emp'!Q80/'CAN LFS Emp'!Q$6),"n/a")</f>
        <v>0.71085150064669478</v>
      </c>
      <c r="R80" s="21">
        <f>IFERROR(('CMA Emp Adj'!R80/'CMA Emp Adj'!R$6)/('CAN LFS Emp'!R80/'CAN LFS Emp'!R$6),"n/a")</f>
        <v>0.69737539795150272</v>
      </c>
      <c r="S80" s="21">
        <f>IFERROR(('CMA Emp Adj'!S80/'CMA Emp Adj'!S$6)/('CAN LFS Emp'!S80/'CAN LFS Emp'!S$6),"n/a")</f>
        <v>0.58378122134227595</v>
      </c>
      <c r="T80" s="21">
        <f>IFERROR(('CMA Emp Adj'!T80/'CMA Emp Adj'!T$6)/('CAN LFS Emp'!T80/'CAN LFS Emp'!T$6),"n/a")</f>
        <v>0.69768575204217942</v>
      </c>
      <c r="U80" s="21">
        <f>IFERROR(('CMA Emp Adj'!U80/'CMA Emp Adj'!U$6)/('CAN LFS Emp'!U80/'CAN LFS Emp'!U$6),"n/a")</f>
        <v>0.61315390732675312</v>
      </c>
      <c r="V80" s="21">
        <f>IFERROR(('CMA Emp Adj'!V80/'CMA Emp Adj'!V$6)/('CAN LFS Emp'!V80/'CAN LFS Emp'!V$6),"n/a")</f>
        <v>0.67357357031846943</v>
      </c>
      <c r="W80" s="21">
        <f>IFERROR(('CMA Emp Adj'!W80/'CMA Emp Adj'!W$6)/('CAN LFS Emp'!W80/'CAN LFS Emp'!W$6),"n/a")</f>
        <v>0.67545245404047294</v>
      </c>
      <c r="X80" s="21">
        <f>IFERROR(('CMA Emp Adj'!X80/'CMA Emp Adj'!X$6)/('CAN LFS Emp'!X80/'CAN LFS Emp'!X$6),"n/a")</f>
        <v>0.78023246375322042</v>
      </c>
      <c r="Y80" s="21">
        <f>IFERROR(('CMA Emp Adj'!Y80/'CMA Emp Adj'!Y$6)/('CAN LFS Emp'!Y80/'CAN LFS Emp'!Y$6),"n/a")</f>
        <v>0.75284642096574594</v>
      </c>
    </row>
    <row r="81" spans="1:25" x14ac:dyDescent="0.25">
      <c r="A81" s="6" t="s">
        <v>75</v>
      </c>
      <c r="B81" s="6"/>
      <c r="C81" s="14">
        <v>442</v>
      </c>
      <c r="D81" s="65">
        <f>IFERROR(('CMA Emp Adj'!D81/'CMA Emp Adj'!D$6)/('CAN LFS Emp'!D81/'CAN LFS Emp'!D$6),"n/a")</f>
        <v>0.96568502260559952</v>
      </c>
      <c r="E81" s="65">
        <f>IFERROR(('CMA Emp Adj'!E81/'CMA Emp Adj'!E$6)/('CAN LFS Emp'!E81/'CAN LFS Emp'!E$6),"n/a")</f>
        <v>0.75626460358992587</v>
      </c>
      <c r="F81" s="65">
        <f>IFERROR(('CMA Emp Adj'!F81/'CMA Emp Adj'!F$6)/('CAN LFS Emp'!F81/'CAN LFS Emp'!F$6),"n/a")</f>
        <v>1.0362547989747646</v>
      </c>
      <c r="G81" s="65">
        <f>IFERROR(('CMA Emp Adj'!G81/'CMA Emp Adj'!G$6)/('CAN LFS Emp'!G81/'CAN LFS Emp'!G$6),"n/a")</f>
        <v>0.95445935891550759</v>
      </c>
      <c r="H81" s="65">
        <f>IFERROR(('CMA Emp Adj'!H81/'CMA Emp Adj'!H$6)/('CAN LFS Emp'!H81/'CAN LFS Emp'!H$6),"n/a")</f>
        <v>1.0509934002159687</v>
      </c>
      <c r="I81" s="65">
        <f>IFERROR(('CMA Emp Adj'!I81/'CMA Emp Adj'!I$6)/('CAN LFS Emp'!I81/'CAN LFS Emp'!I$6),"n/a")</f>
        <v>1.0285358562219831</v>
      </c>
      <c r="J81" s="65">
        <f>IFERROR(('CMA Emp Adj'!J81/'CMA Emp Adj'!J$6)/('CAN LFS Emp'!J81/'CAN LFS Emp'!J$6),"n/a")</f>
        <v>0.95738262583915112</v>
      </c>
      <c r="K81" s="65">
        <f>IFERROR(('CMA Emp Adj'!K81/'CMA Emp Adj'!K$6)/('CAN LFS Emp'!K81/'CAN LFS Emp'!K$6),"n/a")</f>
        <v>0.85963148755483043</v>
      </c>
      <c r="L81" s="65">
        <f>IFERROR(('CMA Emp Adj'!L81/'CMA Emp Adj'!L$6)/('CAN LFS Emp'!L81/'CAN LFS Emp'!L$6),"n/a")</f>
        <v>0.99560563793239909</v>
      </c>
      <c r="M81" s="21">
        <f>IFERROR(('CMA Emp Adj'!M81/'CMA Emp Adj'!M$6)/('CAN LFS Emp'!M81/'CAN LFS Emp'!M$6),"n/a")</f>
        <v>0.90356789324386966</v>
      </c>
      <c r="N81" s="21">
        <f>IFERROR(('CMA Emp Adj'!N81/'CMA Emp Adj'!N$6)/('CAN LFS Emp'!N81/'CAN LFS Emp'!N$6),"n/a")</f>
        <v>1.1659224966926864</v>
      </c>
      <c r="O81" s="21">
        <f>IFERROR(('CMA Emp Adj'!O81/'CMA Emp Adj'!O$6)/('CAN LFS Emp'!O81/'CAN LFS Emp'!O$6),"n/a")</f>
        <v>1.2654916531744402</v>
      </c>
      <c r="P81" s="21">
        <f>IFERROR(('CMA Emp Adj'!P81/'CMA Emp Adj'!P$6)/('CAN LFS Emp'!P81/'CAN LFS Emp'!P$6),"n/a")</f>
        <v>1.0013152076839567</v>
      </c>
      <c r="Q81" s="21">
        <f>IFERROR(('CMA Emp Adj'!Q81/'CMA Emp Adj'!Q$6)/('CAN LFS Emp'!Q81/'CAN LFS Emp'!Q$6),"n/a")</f>
        <v>0.60697660448634994</v>
      </c>
      <c r="R81" s="21">
        <f>IFERROR(('CMA Emp Adj'!R81/'CMA Emp Adj'!R$6)/('CAN LFS Emp'!R81/'CAN LFS Emp'!R$6),"n/a")</f>
        <v>0.81311791066626227</v>
      </c>
      <c r="S81" s="21">
        <f>IFERROR(('CMA Emp Adj'!S81/'CMA Emp Adj'!S$6)/('CAN LFS Emp'!S81/'CAN LFS Emp'!S$6),"n/a")</f>
        <v>1.1265561792115371</v>
      </c>
      <c r="T81" s="21">
        <f>IFERROR(('CMA Emp Adj'!T81/'CMA Emp Adj'!T$6)/('CAN LFS Emp'!T81/'CAN LFS Emp'!T$6),"n/a")</f>
        <v>0.93044586845391375</v>
      </c>
      <c r="U81" s="21">
        <f>IFERROR(('CMA Emp Adj'!U81/'CMA Emp Adj'!U$6)/('CAN LFS Emp'!U81/'CAN LFS Emp'!U$6),"n/a")</f>
        <v>0.78297727886257695</v>
      </c>
      <c r="V81" s="21">
        <f>IFERROR(('CMA Emp Adj'!V81/'CMA Emp Adj'!V$6)/('CAN LFS Emp'!V81/'CAN LFS Emp'!V$6),"n/a")</f>
        <v>1.0457154741026162</v>
      </c>
      <c r="W81" s="21">
        <f>IFERROR(('CMA Emp Adj'!W81/'CMA Emp Adj'!W$6)/('CAN LFS Emp'!W81/'CAN LFS Emp'!W$6),"n/a")</f>
        <v>1.042561353118117</v>
      </c>
      <c r="X81" s="21">
        <f>IFERROR(('CMA Emp Adj'!X81/'CMA Emp Adj'!X$6)/('CAN LFS Emp'!X81/'CAN LFS Emp'!X$6),"n/a")</f>
        <v>1.131202342346844</v>
      </c>
      <c r="Y81" s="21">
        <f>IFERROR(('CMA Emp Adj'!Y81/'CMA Emp Adj'!Y$6)/('CAN LFS Emp'!Y81/'CAN LFS Emp'!Y$6),"n/a")</f>
        <v>1.0643874296344218</v>
      </c>
    </row>
    <row r="82" spans="1:25" x14ac:dyDescent="0.25">
      <c r="A82" s="6" t="s">
        <v>76</v>
      </c>
      <c r="B82" s="6"/>
      <c r="C82" s="14">
        <v>443</v>
      </c>
      <c r="D82" s="65">
        <f>IFERROR(('CMA Emp Adj'!D82/'CMA Emp Adj'!D$6)/('CAN LFS Emp'!D82/'CAN LFS Emp'!D$6),"n/a")</f>
        <v>1.1295076501901269</v>
      </c>
      <c r="E82" s="65">
        <f>IFERROR(('CMA Emp Adj'!E82/'CMA Emp Adj'!E$6)/('CAN LFS Emp'!E82/'CAN LFS Emp'!E$6),"n/a")</f>
        <v>1.5353156685690204</v>
      </c>
      <c r="F82" s="65">
        <f>IFERROR(('CMA Emp Adj'!F82/'CMA Emp Adj'!F$6)/('CAN LFS Emp'!F82/'CAN LFS Emp'!F$6),"n/a")</f>
        <v>1.3775562209811334</v>
      </c>
      <c r="G82" s="65">
        <f>IFERROR(('CMA Emp Adj'!G82/'CMA Emp Adj'!G$6)/('CAN LFS Emp'!G82/'CAN LFS Emp'!G$6),"n/a")</f>
        <v>1.4548007163732433</v>
      </c>
      <c r="H82" s="65">
        <f>IFERROR(('CMA Emp Adj'!H82/'CMA Emp Adj'!H$6)/('CAN LFS Emp'!H82/'CAN LFS Emp'!H$6),"n/a")</f>
        <v>1.1653623307088337</v>
      </c>
      <c r="I82" s="65">
        <f>IFERROR(('CMA Emp Adj'!I82/'CMA Emp Adj'!I$6)/('CAN LFS Emp'!I82/'CAN LFS Emp'!I$6),"n/a")</f>
        <v>0.89555855405087526</v>
      </c>
      <c r="J82" s="65">
        <f>IFERROR(('CMA Emp Adj'!J82/'CMA Emp Adj'!J$6)/('CAN LFS Emp'!J82/'CAN LFS Emp'!J$6),"n/a")</f>
        <v>1.1977669700317284</v>
      </c>
      <c r="K82" s="65">
        <f>IFERROR(('CMA Emp Adj'!K82/'CMA Emp Adj'!K$6)/('CAN LFS Emp'!K82/'CAN LFS Emp'!K$6),"n/a")</f>
        <v>0.90073696437424045</v>
      </c>
      <c r="L82" s="65">
        <f>IFERROR(('CMA Emp Adj'!L82/'CMA Emp Adj'!L$6)/('CAN LFS Emp'!L82/'CAN LFS Emp'!L$6),"n/a")</f>
        <v>1.3938029694297731</v>
      </c>
      <c r="M82" s="21">
        <f>IFERROR(('CMA Emp Adj'!M82/'CMA Emp Adj'!M$6)/('CAN LFS Emp'!M82/'CAN LFS Emp'!M$6),"n/a")</f>
        <v>1.2138449085348799</v>
      </c>
      <c r="N82" s="21">
        <f>IFERROR(('CMA Emp Adj'!N82/'CMA Emp Adj'!N$6)/('CAN LFS Emp'!N82/'CAN LFS Emp'!N$6),"n/a")</f>
        <v>1.1661329453274629</v>
      </c>
      <c r="O82" s="21">
        <f>IFERROR(('CMA Emp Adj'!O82/'CMA Emp Adj'!O$6)/('CAN LFS Emp'!O82/'CAN LFS Emp'!O$6),"n/a")</f>
        <v>1.3388713781690069</v>
      </c>
      <c r="P82" s="21">
        <f>IFERROR(('CMA Emp Adj'!P82/'CMA Emp Adj'!P$6)/('CAN LFS Emp'!P82/'CAN LFS Emp'!P$6),"n/a")</f>
        <v>1.1521215384875039</v>
      </c>
      <c r="Q82" s="21">
        <f>IFERROR(('CMA Emp Adj'!Q82/'CMA Emp Adj'!Q$6)/('CAN LFS Emp'!Q82/'CAN LFS Emp'!Q$6),"n/a")</f>
        <v>0.9560095413429005</v>
      </c>
      <c r="R82" s="21">
        <f>IFERROR(('CMA Emp Adj'!R82/'CMA Emp Adj'!R$6)/('CAN LFS Emp'!R82/'CAN LFS Emp'!R$6),"n/a")</f>
        <v>1.0023853030874021</v>
      </c>
      <c r="S82" s="21">
        <f>IFERROR(('CMA Emp Adj'!S82/'CMA Emp Adj'!S$6)/('CAN LFS Emp'!S82/'CAN LFS Emp'!S$6),"n/a")</f>
        <v>1.007392588111055</v>
      </c>
      <c r="T82" s="21">
        <f>IFERROR(('CMA Emp Adj'!T82/'CMA Emp Adj'!T$6)/('CAN LFS Emp'!T82/'CAN LFS Emp'!T$6),"n/a")</f>
        <v>1.2327258414433695</v>
      </c>
      <c r="U82" s="21">
        <f>IFERROR(('CMA Emp Adj'!U82/'CMA Emp Adj'!U$6)/('CAN LFS Emp'!U82/'CAN LFS Emp'!U$6),"n/a")</f>
        <v>1.0998476191186783</v>
      </c>
      <c r="V82" s="21">
        <f>IFERROR(('CMA Emp Adj'!V82/'CMA Emp Adj'!V$6)/('CAN LFS Emp'!V82/'CAN LFS Emp'!V$6),"n/a")</f>
        <v>1.2128804902299775</v>
      </c>
      <c r="W82" s="21">
        <f>IFERROR(('CMA Emp Adj'!W82/'CMA Emp Adj'!W$6)/('CAN LFS Emp'!W82/'CAN LFS Emp'!W$6),"n/a")</f>
        <v>0.92709239388432729</v>
      </c>
      <c r="X82" s="21">
        <f>IFERROR(('CMA Emp Adj'!X82/'CMA Emp Adj'!X$6)/('CAN LFS Emp'!X82/'CAN LFS Emp'!X$6),"n/a")</f>
        <v>1.3011029986861298</v>
      </c>
      <c r="Y82" s="21">
        <f>IFERROR(('CMA Emp Adj'!Y82/'CMA Emp Adj'!Y$6)/('CAN LFS Emp'!Y82/'CAN LFS Emp'!Y$6),"n/a")</f>
        <v>1.3607560882405865</v>
      </c>
    </row>
    <row r="83" spans="1:25" x14ac:dyDescent="0.25">
      <c r="A83" s="6" t="s">
        <v>77</v>
      </c>
      <c r="B83" s="6"/>
      <c r="C83" s="14">
        <v>444</v>
      </c>
      <c r="D83" s="65">
        <f>IFERROR(('CMA Emp Adj'!D83/'CMA Emp Adj'!D$6)/('CAN LFS Emp'!D83/'CAN LFS Emp'!D$6),"n/a")</f>
        <v>0.75683008741695723</v>
      </c>
      <c r="E83" s="65">
        <f>IFERROR(('CMA Emp Adj'!E83/'CMA Emp Adj'!E$6)/('CAN LFS Emp'!E83/'CAN LFS Emp'!E$6),"n/a")</f>
        <v>0.60846889372686286</v>
      </c>
      <c r="F83" s="65">
        <f>IFERROR(('CMA Emp Adj'!F83/'CMA Emp Adj'!F$6)/('CAN LFS Emp'!F83/'CAN LFS Emp'!F$6),"n/a")</f>
        <v>0.58733323233533241</v>
      </c>
      <c r="G83" s="65">
        <f>IFERROR(('CMA Emp Adj'!G83/'CMA Emp Adj'!G$6)/('CAN LFS Emp'!G83/'CAN LFS Emp'!G$6),"n/a")</f>
        <v>0.72059961561849561</v>
      </c>
      <c r="H83" s="65">
        <f>IFERROR(('CMA Emp Adj'!H83/'CMA Emp Adj'!H$6)/('CAN LFS Emp'!H83/'CAN LFS Emp'!H$6),"n/a")</f>
        <v>0.78315273180908795</v>
      </c>
      <c r="I83" s="65">
        <f>IFERROR(('CMA Emp Adj'!I83/'CMA Emp Adj'!I$6)/('CAN LFS Emp'!I83/'CAN LFS Emp'!I$6),"n/a")</f>
        <v>0.53506218348065504</v>
      </c>
      <c r="J83" s="65">
        <f>IFERROR(('CMA Emp Adj'!J83/'CMA Emp Adj'!J$6)/('CAN LFS Emp'!J83/'CAN LFS Emp'!J$6),"n/a")</f>
        <v>0.4162570337074703</v>
      </c>
      <c r="K83" s="65">
        <f>IFERROR(('CMA Emp Adj'!K83/'CMA Emp Adj'!K$6)/('CAN LFS Emp'!K83/'CAN LFS Emp'!K$6),"n/a")</f>
        <v>0.69255537974808923</v>
      </c>
      <c r="L83" s="65">
        <f>IFERROR(('CMA Emp Adj'!L83/'CMA Emp Adj'!L$6)/('CAN LFS Emp'!L83/'CAN LFS Emp'!L$6),"n/a")</f>
        <v>0.73804709742988983</v>
      </c>
      <c r="M83" s="21">
        <f>IFERROR(('CMA Emp Adj'!M83/'CMA Emp Adj'!M$6)/('CAN LFS Emp'!M83/'CAN LFS Emp'!M$6),"n/a")</f>
        <v>0.56762325960136717</v>
      </c>
      <c r="N83" s="21">
        <f>IFERROR(('CMA Emp Adj'!N83/'CMA Emp Adj'!N$6)/('CAN LFS Emp'!N83/'CAN LFS Emp'!N$6),"n/a")</f>
        <v>0.51302197162493135</v>
      </c>
      <c r="O83" s="21">
        <f>IFERROR(('CMA Emp Adj'!O83/'CMA Emp Adj'!O$6)/('CAN LFS Emp'!O83/'CAN LFS Emp'!O$6),"n/a")</f>
        <v>0.6374930906444024</v>
      </c>
      <c r="P83" s="21">
        <f>IFERROR(('CMA Emp Adj'!P83/'CMA Emp Adj'!P$6)/('CAN LFS Emp'!P83/'CAN LFS Emp'!P$6),"n/a")</f>
        <v>0.75701225471817646</v>
      </c>
      <c r="Q83" s="21">
        <f>IFERROR(('CMA Emp Adj'!Q83/'CMA Emp Adj'!Q$6)/('CAN LFS Emp'!Q83/'CAN LFS Emp'!Q$6),"n/a")</f>
        <v>0.5938903338041096</v>
      </c>
      <c r="R83" s="21">
        <f>IFERROR(('CMA Emp Adj'!R83/'CMA Emp Adj'!R$6)/('CAN LFS Emp'!R83/'CAN LFS Emp'!R$6),"n/a")</f>
        <v>0.55505739540520493</v>
      </c>
      <c r="S83" s="21">
        <f>IFERROR(('CMA Emp Adj'!S83/'CMA Emp Adj'!S$6)/('CAN LFS Emp'!S83/'CAN LFS Emp'!S$6),"n/a")</f>
        <v>0.75178831794280898</v>
      </c>
      <c r="T83" s="21">
        <f>IFERROR(('CMA Emp Adj'!T83/'CMA Emp Adj'!T$6)/('CAN LFS Emp'!T83/'CAN LFS Emp'!T$6),"n/a")</f>
        <v>0.63169618577613962</v>
      </c>
      <c r="U83" s="21">
        <f>IFERROR(('CMA Emp Adj'!U83/'CMA Emp Adj'!U$6)/('CAN LFS Emp'!U83/'CAN LFS Emp'!U$6),"n/a")</f>
        <v>0.80257357732487633</v>
      </c>
      <c r="V83" s="21">
        <f>IFERROR(('CMA Emp Adj'!V83/'CMA Emp Adj'!V$6)/('CAN LFS Emp'!V83/'CAN LFS Emp'!V$6),"n/a")</f>
        <v>0.75221028852417127</v>
      </c>
      <c r="W83" s="21">
        <f>IFERROR(('CMA Emp Adj'!W83/'CMA Emp Adj'!W$6)/('CAN LFS Emp'!W83/'CAN LFS Emp'!W$6),"n/a")</f>
        <v>0.67038522451879989</v>
      </c>
      <c r="X83" s="21">
        <f>IFERROR(('CMA Emp Adj'!X83/'CMA Emp Adj'!X$6)/('CAN LFS Emp'!X83/'CAN LFS Emp'!X$6),"n/a")</f>
        <v>0.71868216274686458</v>
      </c>
      <c r="Y83" s="21">
        <f>IFERROR(('CMA Emp Adj'!Y83/'CMA Emp Adj'!Y$6)/('CAN LFS Emp'!Y83/'CAN LFS Emp'!Y$6),"n/a")</f>
        <v>0.72011617709153297</v>
      </c>
    </row>
    <row r="84" spans="1:25" x14ac:dyDescent="0.25">
      <c r="A84" s="6" t="s">
        <v>78</v>
      </c>
      <c r="B84" s="6"/>
      <c r="C84" s="14">
        <v>445</v>
      </c>
      <c r="D84" s="65">
        <f>IFERROR(('CMA Emp Adj'!D84/'CMA Emp Adj'!D$6)/('CAN LFS Emp'!D84/'CAN LFS Emp'!D$6),"n/a")</f>
        <v>0.75825944592784777</v>
      </c>
      <c r="E84" s="65">
        <f>IFERROR(('CMA Emp Adj'!E84/'CMA Emp Adj'!E$6)/('CAN LFS Emp'!E84/'CAN LFS Emp'!E$6),"n/a")</f>
        <v>0.76384054547827906</v>
      </c>
      <c r="F84" s="65">
        <f>IFERROR(('CMA Emp Adj'!F84/'CMA Emp Adj'!F$6)/('CAN LFS Emp'!F84/'CAN LFS Emp'!F$6),"n/a")</f>
        <v>0.83444737338137986</v>
      </c>
      <c r="G84" s="65">
        <f>IFERROR(('CMA Emp Adj'!G84/'CMA Emp Adj'!G$6)/('CAN LFS Emp'!G84/'CAN LFS Emp'!G$6),"n/a")</f>
        <v>0.88454942574364304</v>
      </c>
      <c r="H84" s="65">
        <f>IFERROR(('CMA Emp Adj'!H84/'CMA Emp Adj'!H$6)/('CAN LFS Emp'!H84/'CAN LFS Emp'!H$6),"n/a")</f>
        <v>0.86862586409336251</v>
      </c>
      <c r="I84" s="65">
        <f>IFERROR(('CMA Emp Adj'!I84/'CMA Emp Adj'!I$6)/('CAN LFS Emp'!I84/'CAN LFS Emp'!I$6),"n/a")</f>
        <v>0.82565079786144824</v>
      </c>
      <c r="J84" s="65">
        <f>IFERROR(('CMA Emp Adj'!J84/'CMA Emp Adj'!J$6)/('CAN LFS Emp'!J84/'CAN LFS Emp'!J$6),"n/a")</f>
        <v>0.83397756446534033</v>
      </c>
      <c r="K84" s="65">
        <f>IFERROR(('CMA Emp Adj'!K84/'CMA Emp Adj'!K$6)/('CAN LFS Emp'!K84/'CAN LFS Emp'!K$6),"n/a")</f>
        <v>0.75861281350595455</v>
      </c>
      <c r="L84" s="65">
        <f>IFERROR(('CMA Emp Adj'!L84/'CMA Emp Adj'!L$6)/('CAN LFS Emp'!L84/'CAN LFS Emp'!L$6),"n/a")</f>
        <v>0.79642581845215932</v>
      </c>
      <c r="M84" s="21">
        <f>IFERROR(('CMA Emp Adj'!M84/'CMA Emp Adj'!M$6)/('CAN LFS Emp'!M84/'CAN LFS Emp'!M$6),"n/a")</f>
        <v>0.93285709588973964</v>
      </c>
      <c r="N84" s="21">
        <f>IFERROR(('CMA Emp Adj'!N84/'CMA Emp Adj'!N$6)/('CAN LFS Emp'!N84/'CAN LFS Emp'!N$6),"n/a")</f>
        <v>0.88180742576796289</v>
      </c>
      <c r="O84" s="21">
        <f>IFERROR(('CMA Emp Adj'!O84/'CMA Emp Adj'!O$6)/('CAN LFS Emp'!O84/'CAN LFS Emp'!O$6),"n/a")</f>
        <v>0.82924692415569867</v>
      </c>
      <c r="P84" s="21">
        <f>IFERROR(('CMA Emp Adj'!P84/'CMA Emp Adj'!P$6)/('CAN LFS Emp'!P84/'CAN LFS Emp'!P$6),"n/a")</f>
        <v>0.84954364798995752</v>
      </c>
      <c r="Q84" s="21">
        <f>IFERROR(('CMA Emp Adj'!Q84/'CMA Emp Adj'!Q$6)/('CAN LFS Emp'!Q84/'CAN LFS Emp'!Q$6),"n/a")</f>
        <v>0.87329841120435148</v>
      </c>
      <c r="R84" s="21">
        <f>IFERROR(('CMA Emp Adj'!R84/'CMA Emp Adj'!R$6)/('CAN LFS Emp'!R84/'CAN LFS Emp'!R$6),"n/a")</f>
        <v>0.84976692454719116</v>
      </c>
      <c r="S84" s="21">
        <f>IFERROR(('CMA Emp Adj'!S84/'CMA Emp Adj'!S$6)/('CAN LFS Emp'!S84/'CAN LFS Emp'!S$6),"n/a")</f>
        <v>0.91087459798456971</v>
      </c>
      <c r="T84" s="21">
        <f>IFERROR(('CMA Emp Adj'!T84/'CMA Emp Adj'!T$6)/('CAN LFS Emp'!T84/'CAN LFS Emp'!T$6),"n/a")</f>
        <v>0.96038052026042453</v>
      </c>
      <c r="U84" s="21">
        <f>IFERROR(('CMA Emp Adj'!U84/'CMA Emp Adj'!U$6)/('CAN LFS Emp'!U84/'CAN LFS Emp'!U$6),"n/a")</f>
        <v>0.85492138646368798</v>
      </c>
      <c r="V84" s="21">
        <f>IFERROR(('CMA Emp Adj'!V84/'CMA Emp Adj'!V$6)/('CAN LFS Emp'!V84/'CAN LFS Emp'!V$6),"n/a")</f>
        <v>0.78697909630525731</v>
      </c>
      <c r="W84" s="21">
        <f>IFERROR(('CMA Emp Adj'!W84/'CMA Emp Adj'!W$6)/('CAN LFS Emp'!W84/'CAN LFS Emp'!W$6),"n/a")</f>
        <v>0.82923877922118183</v>
      </c>
      <c r="X84" s="21">
        <f>IFERROR(('CMA Emp Adj'!X84/'CMA Emp Adj'!X$6)/('CAN LFS Emp'!X84/'CAN LFS Emp'!X$6),"n/a")</f>
        <v>0.82867772946055873</v>
      </c>
      <c r="Y84" s="21">
        <f>IFERROR(('CMA Emp Adj'!Y84/'CMA Emp Adj'!Y$6)/('CAN LFS Emp'!Y84/'CAN LFS Emp'!Y$6),"n/a")</f>
        <v>0.76849873407971392</v>
      </c>
    </row>
    <row r="85" spans="1:25" x14ac:dyDescent="0.25">
      <c r="A85" s="6" t="s">
        <v>79</v>
      </c>
      <c r="B85" s="6"/>
      <c r="C85" s="14">
        <v>446</v>
      </c>
      <c r="D85" s="65">
        <f>IFERROR(('CMA Emp Adj'!D85/'CMA Emp Adj'!D$6)/('CAN LFS Emp'!D85/'CAN LFS Emp'!D$6),"n/a")</f>
        <v>1.0290358409176257</v>
      </c>
      <c r="E85" s="65">
        <f>IFERROR(('CMA Emp Adj'!E85/'CMA Emp Adj'!E$6)/('CAN LFS Emp'!E85/'CAN LFS Emp'!E$6),"n/a")</f>
        <v>0.83338692667386849</v>
      </c>
      <c r="F85" s="65">
        <f>IFERROR(('CMA Emp Adj'!F85/'CMA Emp Adj'!F$6)/('CAN LFS Emp'!F85/'CAN LFS Emp'!F$6),"n/a")</f>
        <v>0.87067455146989503</v>
      </c>
      <c r="G85" s="65">
        <f>IFERROR(('CMA Emp Adj'!G85/'CMA Emp Adj'!G$6)/('CAN LFS Emp'!G85/'CAN LFS Emp'!G$6),"n/a")</f>
        <v>0.96160588253701584</v>
      </c>
      <c r="H85" s="65">
        <f>IFERROR(('CMA Emp Adj'!H85/'CMA Emp Adj'!H$6)/('CAN LFS Emp'!H85/'CAN LFS Emp'!H$6),"n/a")</f>
        <v>1.0304533407604146</v>
      </c>
      <c r="I85" s="65">
        <f>IFERROR(('CMA Emp Adj'!I85/'CMA Emp Adj'!I$6)/('CAN LFS Emp'!I85/'CAN LFS Emp'!I$6),"n/a")</f>
        <v>0.83093537152908981</v>
      </c>
      <c r="J85" s="65">
        <f>IFERROR(('CMA Emp Adj'!J85/'CMA Emp Adj'!J$6)/('CAN LFS Emp'!J85/'CAN LFS Emp'!J$6),"n/a")</f>
        <v>0.73462873181009825</v>
      </c>
      <c r="K85" s="65">
        <f>IFERROR(('CMA Emp Adj'!K85/'CMA Emp Adj'!K$6)/('CAN LFS Emp'!K85/'CAN LFS Emp'!K$6),"n/a")</f>
        <v>1.0595634660009927</v>
      </c>
      <c r="L85" s="65">
        <f>IFERROR(('CMA Emp Adj'!L85/'CMA Emp Adj'!L$6)/('CAN LFS Emp'!L85/'CAN LFS Emp'!L$6),"n/a")</f>
        <v>0.91865358569539257</v>
      </c>
      <c r="M85" s="21">
        <f>IFERROR(('CMA Emp Adj'!M85/'CMA Emp Adj'!M$6)/('CAN LFS Emp'!M85/'CAN LFS Emp'!M$6),"n/a")</f>
        <v>0.82361660281221494</v>
      </c>
      <c r="N85" s="21">
        <f>IFERROR(('CMA Emp Adj'!N85/'CMA Emp Adj'!N$6)/('CAN LFS Emp'!N85/'CAN LFS Emp'!N$6),"n/a")</f>
        <v>0.9244696648240347</v>
      </c>
      <c r="O85" s="21">
        <f>IFERROR(('CMA Emp Adj'!O85/'CMA Emp Adj'!O$6)/('CAN LFS Emp'!O85/'CAN LFS Emp'!O$6),"n/a")</f>
        <v>0.79677327243104534</v>
      </c>
      <c r="P85" s="21">
        <f>IFERROR(('CMA Emp Adj'!P85/'CMA Emp Adj'!P$6)/('CAN LFS Emp'!P85/'CAN LFS Emp'!P$6),"n/a")</f>
        <v>0.88222238487790483</v>
      </c>
      <c r="Q85" s="21">
        <f>IFERROR(('CMA Emp Adj'!Q85/'CMA Emp Adj'!Q$6)/('CAN LFS Emp'!Q85/'CAN LFS Emp'!Q$6),"n/a")</f>
        <v>0.75191152821677187</v>
      </c>
      <c r="R85" s="21">
        <f>IFERROR(('CMA Emp Adj'!R85/'CMA Emp Adj'!R$6)/('CAN LFS Emp'!R85/'CAN LFS Emp'!R$6),"n/a")</f>
        <v>0.8916173380589778</v>
      </c>
      <c r="S85" s="21">
        <f>IFERROR(('CMA Emp Adj'!S85/'CMA Emp Adj'!S$6)/('CAN LFS Emp'!S85/'CAN LFS Emp'!S$6),"n/a")</f>
        <v>0.89967791709985334</v>
      </c>
      <c r="T85" s="21">
        <f>IFERROR(('CMA Emp Adj'!T85/'CMA Emp Adj'!T$6)/('CAN LFS Emp'!T85/'CAN LFS Emp'!T$6),"n/a")</f>
        <v>0.83485263328309156</v>
      </c>
      <c r="U85" s="21">
        <f>IFERROR(('CMA Emp Adj'!U85/'CMA Emp Adj'!U$6)/('CAN LFS Emp'!U85/'CAN LFS Emp'!U$6),"n/a")</f>
        <v>0.94189192537918409</v>
      </c>
      <c r="V85" s="21">
        <f>IFERROR(('CMA Emp Adj'!V85/'CMA Emp Adj'!V$6)/('CAN LFS Emp'!V85/'CAN LFS Emp'!V$6),"n/a")</f>
        <v>0.83024413924160101</v>
      </c>
      <c r="W85" s="21">
        <f>IFERROR(('CMA Emp Adj'!W85/'CMA Emp Adj'!W$6)/('CAN LFS Emp'!W85/'CAN LFS Emp'!W$6),"n/a")</f>
        <v>0.93146480669443243</v>
      </c>
      <c r="X85" s="21">
        <f>IFERROR(('CMA Emp Adj'!X85/'CMA Emp Adj'!X$6)/('CAN LFS Emp'!X85/'CAN LFS Emp'!X$6),"n/a")</f>
        <v>0.97297131544174309</v>
      </c>
      <c r="Y85" s="21">
        <f>IFERROR(('CMA Emp Adj'!Y85/'CMA Emp Adj'!Y$6)/('CAN LFS Emp'!Y85/'CAN LFS Emp'!Y$6),"n/a")</f>
        <v>0.94792414219552301</v>
      </c>
    </row>
    <row r="86" spans="1:25" x14ac:dyDescent="0.25">
      <c r="A86" s="6" t="s">
        <v>80</v>
      </c>
      <c r="B86" s="6"/>
      <c r="C86" s="14">
        <v>447</v>
      </c>
      <c r="D86" s="65">
        <f>IFERROR(('CMA Emp Adj'!D86/'CMA Emp Adj'!D$6)/('CAN LFS Emp'!D86/'CAN LFS Emp'!D$6),"n/a")</f>
        <v>0.41839957155020169</v>
      </c>
      <c r="E86" s="65">
        <f>IFERROR(('CMA Emp Adj'!E86/'CMA Emp Adj'!E$6)/('CAN LFS Emp'!E86/'CAN LFS Emp'!E$6),"n/a")</f>
        <v>0.48173634730272785</v>
      </c>
      <c r="F86" s="65">
        <f>IFERROR(('CMA Emp Adj'!F86/'CMA Emp Adj'!F$6)/('CAN LFS Emp'!F86/'CAN LFS Emp'!F$6),"n/a")</f>
        <v>0.47766825751091085</v>
      </c>
      <c r="G86" s="65">
        <f>IFERROR(('CMA Emp Adj'!G86/'CMA Emp Adj'!G$6)/('CAN LFS Emp'!G86/'CAN LFS Emp'!G$6),"n/a")</f>
        <v>0.62862864395470552</v>
      </c>
      <c r="H86" s="65">
        <f>IFERROR(('CMA Emp Adj'!H86/'CMA Emp Adj'!H$6)/('CAN LFS Emp'!H86/'CAN LFS Emp'!H$6),"n/a")</f>
        <v>0.34030432946229194</v>
      </c>
      <c r="I86" s="65">
        <f>IFERROR(('CMA Emp Adj'!I86/'CMA Emp Adj'!I$6)/('CAN LFS Emp'!I86/'CAN LFS Emp'!I$6),"n/a")</f>
        <v>0.34447481767328036</v>
      </c>
      <c r="J86" s="65">
        <f>IFERROR(('CMA Emp Adj'!J86/'CMA Emp Adj'!J$6)/('CAN LFS Emp'!J86/'CAN LFS Emp'!J$6),"n/a")</f>
        <v>0.23442985627853952</v>
      </c>
      <c r="K86" s="65">
        <f>IFERROR(('CMA Emp Adj'!K86/'CMA Emp Adj'!K$6)/('CAN LFS Emp'!K86/'CAN LFS Emp'!K$6),"n/a")</f>
        <v>0.53489328154278992</v>
      </c>
      <c r="L86" s="65">
        <f>IFERROR(('CMA Emp Adj'!L86/'CMA Emp Adj'!L$6)/('CAN LFS Emp'!L86/'CAN LFS Emp'!L$6),"n/a")</f>
        <v>0.63746494276922117</v>
      </c>
      <c r="M86" s="21">
        <f>IFERROR(('CMA Emp Adj'!M86/'CMA Emp Adj'!M$6)/('CAN LFS Emp'!M86/'CAN LFS Emp'!M$6),"n/a")</f>
        <v>0.25782207509085986</v>
      </c>
      <c r="N86" s="21">
        <f>IFERROR(('CMA Emp Adj'!N86/'CMA Emp Adj'!N$6)/('CAN LFS Emp'!N86/'CAN LFS Emp'!N$6),"n/a")</f>
        <v>0.37355764797366414</v>
      </c>
      <c r="O86" s="21">
        <f>IFERROR(('CMA Emp Adj'!O86/'CMA Emp Adj'!O$6)/('CAN LFS Emp'!O86/'CAN LFS Emp'!O$6),"n/a")</f>
        <v>0.4378039190536635</v>
      </c>
      <c r="P86" s="21">
        <f>IFERROR(('CMA Emp Adj'!P86/'CMA Emp Adj'!P$6)/('CAN LFS Emp'!P86/'CAN LFS Emp'!P$6),"n/a")</f>
        <v>0.36504894918391834</v>
      </c>
      <c r="Q86" s="21">
        <f>IFERROR(('CMA Emp Adj'!Q86/'CMA Emp Adj'!Q$6)/('CAN LFS Emp'!Q86/'CAN LFS Emp'!Q$6),"n/a")</f>
        <v>0.45786030105200221</v>
      </c>
      <c r="R86" s="21">
        <f>IFERROR(('CMA Emp Adj'!R86/'CMA Emp Adj'!R$6)/('CAN LFS Emp'!R86/'CAN LFS Emp'!R$6),"n/a")</f>
        <v>0.27972843079311538</v>
      </c>
      <c r="S86" s="21">
        <f>IFERROR(('CMA Emp Adj'!S86/'CMA Emp Adj'!S$6)/('CAN LFS Emp'!S86/'CAN LFS Emp'!S$6),"n/a")</f>
        <v>0.38408882503793862</v>
      </c>
      <c r="T86" s="21">
        <f>IFERROR(('CMA Emp Adj'!T86/'CMA Emp Adj'!T$6)/('CAN LFS Emp'!T86/'CAN LFS Emp'!T$6),"n/a")</f>
        <v>0.51281212891182815</v>
      </c>
      <c r="U86" s="21">
        <f>IFERROR(('CMA Emp Adj'!U86/'CMA Emp Adj'!U$6)/('CAN LFS Emp'!U86/'CAN LFS Emp'!U$6),"n/a")</f>
        <v>0.37907776999505965</v>
      </c>
      <c r="V86" s="21">
        <f>IFERROR(('CMA Emp Adj'!V86/'CMA Emp Adj'!V$6)/('CAN LFS Emp'!V86/'CAN LFS Emp'!V$6),"n/a")</f>
        <v>0.33504298912701297</v>
      </c>
      <c r="W86" s="21">
        <f>IFERROR(('CMA Emp Adj'!W86/'CMA Emp Adj'!W$6)/('CAN LFS Emp'!W86/'CAN LFS Emp'!W$6),"n/a")</f>
        <v>0.53245775796606742</v>
      </c>
      <c r="X86" s="21">
        <f>IFERROR(('CMA Emp Adj'!X86/'CMA Emp Adj'!X$6)/('CAN LFS Emp'!X86/'CAN LFS Emp'!X$6),"n/a")</f>
        <v>0.40462240504518543</v>
      </c>
      <c r="Y86" s="21">
        <f>IFERROR(('CMA Emp Adj'!Y86/'CMA Emp Adj'!Y$6)/('CAN LFS Emp'!Y86/'CAN LFS Emp'!Y$6),"n/a")</f>
        <v>0.64808869188244778</v>
      </c>
    </row>
    <row r="87" spans="1:25" x14ac:dyDescent="0.25">
      <c r="A87" s="6" t="s">
        <v>81</v>
      </c>
      <c r="B87" s="6"/>
      <c r="C87" s="14">
        <v>448</v>
      </c>
      <c r="D87" s="65">
        <f>IFERROR(('CMA Emp Adj'!D87/'CMA Emp Adj'!D$6)/('CAN LFS Emp'!D87/'CAN LFS Emp'!D$6),"n/a")</f>
        <v>1.168392488419556</v>
      </c>
      <c r="E87" s="65">
        <f>IFERROR(('CMA Emp Adj'!E87/'CMA Emp Adj'!E$6)/('CAN LFS Emp'!E87/'CAN LFS Emp'!E$6),"n/a")</f>
        <v>1.1932959730066377</v>
      </c>
      <c r="F87" s="65">
        <f>IFERROR(('CMA Emp Adj'!F87/'CMA Emp Adj'!F$6)/('CAN LFS Emp'!F87/'CAN LFS Emp'!F$6),"n/a")</f>
        <v>1.1448404659703229</v>
      </c>
      <c r="G87" s="65">
        <f>IFERROR(('CMA Emp Adj'!G87/'CMA Emp Adj'!G$6)/('CAN LFS Emp'!G87/'CAN LFS Emp'!G$6),"n/a")</f>
        <v>1.1361770436493903</v>
      </c>
      <c r="H87" s="65">
        <f>IFERROR(('CMA Emp Adj'!H87/'CMA Emp Adj'!H$6)/('CAN LFS Emp'!H87/'CAN LFS Emp'!H$6),"n/a")</f>
        <v>1.2847210175900894</v>
      </c>
      <c r="I87" s="65">
        <f>IFERROR(('CMA Emp Adj'!I87/'CMA Emp Adj'!I$6)/('CAN LFS Emp'!I87/'CAN LFS Emp'!I$6),"n/a")</f>
        <v>1.2301613635494402</v>
      </c>
      <c r="J87" s="65">
        <f>IFERROR(('CMA Emp Adj'!J87/'CMA Emp Adj'!J$6)/('CAN LFS Emp'!J87/'CAN LFS Emp'!J$6),"n/a")</f>
        <v>1.2523730832078843</v>
      </c>
      <c r="K87" s="65">
        <f>IFERROR(('CMA Emp Adj'!K87/'CMA Emp Adj'!K$6)/('CAN LFS Emp'!K87/'CAN LFS Emp'!K$6),"n/a")</f>
        <v>1.0736489578229058</v>
      </c>
      <c r="L87" s="65">
        <f>IFERROR(('CMA Emp Adj'!L87/'CMA Emp Adj'!L$6)/('CAN LFS Emp'!L87/'CAN LFS Emp'!L$6),"n/a")</f>
        <v>1.0450259228064867</v>
      </c>
      <c r="M87" s="21">
        <f>IFERROR(('CMA Emp Adj'!M87/'CMA Emp Adj'!M$6)/('CAN LFS Emp'!M87/'CAN LFS Emp'!M$6),"n/a")</f>
        <v>1.2582122476138531</v>
      </c>
      <c r="N87" s="21">
        <f>IFERROR(('CMA Emp Adj'!N87/'CMA Emp Adj'!N$6)/('CAN LFS Emp'!N87/'CAN LFS Emp'!N$6),"n/a")</f>
        <v>1.2941037754452378</v>
      </c>
      <c r="O87" s="21">
        <f>IFERROR(('CMA Emp Adj'!O87/'CMA Emp Adj'!O$6)/('CAN LFS Emp'!O87/'CAN LFS Emp'!O$6),"n/a")</f>
        <v>1.3594457816390271</v>
      </c>
      <c r="P87" s="21">
        <f>IFERROR(('CMA Emp Adj'!P87/'CMA Emp Adj'!P$6)/('CAN LFS Emp'!P87/'CAN LFS Emp'!P$6),"n/a")</f>
        <v>1.3593539856683015</v>
      </c>
      <c r="Q87" s="21">
        <f>IFERROR(('CMA Emp Adj'!Q87/'CMA Emp Adj'!Q$6)/('CAN LFS Emp'!Q87/'CAN LFS Emp'!Q$6),"n/a")</f>
        <v>1.1400277809186616</v>
      </c>
      <c r="R87" s="21">
        <f>IFERROR(('CMA Emp Adj'!R87/'CMA Emp Adj'!R$6)/('CAN LFS Emp'!R87/'CAN LFS Emp'!R$6),"n/a")</f>
        <v>1.2225225336683208</v>
      </c>
      <c r="S87" s="21">
        <f>IFERROR(('CMA Emp Adj'!S87/'CMA Emp Adj'!S$6)/('CAN LFS Emp'!S87/'CAN LFS Emp'!S$6),"n/a")</f>
        <v>1.1350645683665599</v>
      </c>
      <c r="T87" s="21">
        <f>IFERROR(('CMA Emp Adj'!T87/'CMA Emp Adj'!T$6)/('CAN LFS Emp'!T87/'CAN LFS Emp'!T$6),"n/a")</f>
        <v>1.0597249857752924</v>
      </c>
      <c r="U87" s="21">
        <f>IFERROR(('CMA Emp Adj'!U87/'CMA Emp Adj'!U$6)/('CAN LFS Emp'!U87/'CAN LFS Emp'!U$6),"n/a")</f>
        <v>1.0455136866667929</v>
      </c>
      <c r="V87" s="21">
        <f>IFERROR(('CMA Emp Adj'!V87/'CMA Emp Adj'!V$6)/('CAN LFS Emp'!V87/'CAN LFS Emp'!V$6),"n/a")</f>
        <v>1.123129834159653</v>
      </c>
      <c r="W87" s="21">
        <f>IFERROR(('CMA Emp Adj'!W87/'CMA Emp Adj'!W$6)/('CAN LFS Emp'!W87/'CAN LFS Emp'!W$6),"n/a")</f>
        <v>1.1617737419009166</v>
      </c>
      <c r="X87" s="21">
        <f>IFERROR(('CMA Emp Adj'!X87/'CMA Emp Adj'!X$6)/('CAN LFS Emp'!X87/'CAN LFS Emp'!X$6),"n/a")</f>
        <v>1.1622782566672472</v>
      </c>
      <c r="Y87" s="21">
        <f>IFERROR(('CMA Emp Adj'!Y87/'CMA Emp Adj'!Y$6)/('CAN LFS Emp'!Y87/'CAN LFS Emp'!Y$6),"n/a")</f>
        <v>0.96520600871511775</v>
      </c>
    </row>
    <row r="88" spans="1:25" x14ac:dyDescent="0.25">
      <c r="A88" s="6" t="s">
        <v>82</v>
      </c>
      <c r="B88" s="6"/>
      <c r="C88" s="14">
        <v>451</v>
      </c>
      <c r="D88" s="65">
        <f>IFERROR(('CMA Emp Adj'!D88/'CMA Emp Adj'!D$6)/('CAN LFS Emp'!D88/'CAN LFS Emp'!D$6),"n/a")</f>
        <v>0.98780984158391605</v>
      </c>
      <c r="E88" s="65">
        <f>IFERROR(('CMA Emp Adj'!E88/'CMA Emp Adj'!E$6)/('CAN LFS Emp'!E88/'CAN LFS Emp'!E$6),"n/a")</f>
        <v>0.89755024672238815</v>
      </c>
      <c r="F88" s="65">
        <f>IFERROR(('CMA Emp Adj'!F88/'CMA Emp Adj'!F$6)/('CAN LFS Emp'!F88/'CAN LFS Emp'!F$6),"n/a")</f>
        <v>0.98334502554058234</v>
      </c>
      <c r="G88" s="65">
        <f>IFERROR(('CMA Emp Adj'!G88/'CMA Emp Adj'!G$6)/('CAN LFS Emp'!G88/'CAN LFS Emp'!G$6),"n/a")</f>
        <v>1.1746971459516014</v>
      </c>
      <c r="H88" s="65">
        <f>IFERROR(('CMA Emp Adj'!H88/'CMA Emp Adj'!H$6)/('CAN LFS Emp'!H88/'CAN LFS Emp'!H$6),"n/a")</f>
        <v>1.0851818486099993</v>
      </c>
      <c r="I88" s="65">
        <f>IFERROR(('CMA Emp Adj'!I88/'CMA Emp Adj'!I$6)/('CAN LFS Emp'!I88/'CAN LFS Emp'!I$6),"n/a")</f>
        <v>0.89656688128501139</v>
      </c>
      <c r="J88" s="65">
        <f>IFERROR(('CMA Emp Adj'!J88/'CMA Emp Adj'!J$6)/('CAN LFS Emp'!J88/'CAN LFS Emp'!J$6),"n/a")</f>
        <v>1.072931636643941</v>
      </c>
      <c r="K88" s="65">
        <f>IFERROR(('CMA Emp Adj'!K88/'CMA Emp Adj'!K$6)/('CAN LFS Emp'!K88/'CAN LFS Emp'!K$6),"n/a")</f>
        <v>1.1286714389966686</v>
      </c>
      <c r="L88" s="65">
        <f>IFERROR(('CMA Emp Adj'!L88/'CMA Emp Adj'!L$6)/('CAN LFS Emp'!L88/'CAN LFS Emp'!L$6),"n/a")</f>
        <v>0.94890280867602628</v>
      </c>
      <c r="M88" s="21">
        <f>IFERROR(('CMA Emp Adj'!M88/'CMA Emp Adj'!M$6)/('CAN LFS Emp'!M88/'CAN LFS Emp'!M$6),"n/a")</f>
        <v>0.94408109684361097</v>
      </c>
      <c r="N88" s="21">
        <f>IFERROR(('CMA Emp Adj'!N88/'CMA Emp Adj'!N$6)/('CAN LFS Emp'!N88/'CAN LFS Emp'!N$6),"n/a")</f>
        <v>0.87369130644967874</v>
      </c>
      <c r="O88" s="21">
        <f>IFERROR(('CMA Emp Adj'!O88/'CMA Emp Adj'!O$6)/('CAN LFS Emp'!O88/'CAN LFS Emp'!O$6),"n/a")</f>
        <v>1.0701378873528218</v>
      </c>
      <c r="P88" s="21">
        <f>IFERROR(('CMA Emp Adj'!P88/'CMA Emp Adj'!P$6)/('CAN LFS Emp'!P88/'CAN LFS Emp'!P$6),"n/a")</f>
        <v>1.0136630423337905</v>
      </c>
      <c r="Q88" s="21">
        <f>IFERROR(('CMA Emp Adj'!Q88/'CMA Emp Adj'!Q$6)/('CAN LFS Emp'!Q88/'CAN LFS Emp'!Q$6),"n/a")</f>
        <v>1.0361278794895115</v>
      </c>
      <c r="R88" s="21">
        <f>IFERROR(('CMA Emp Adj'!R88/'CMA Emp Adj'!R$6)/('CAN LFS Emp'!R88/'CAN LFS Emp'!R$6),"n/a")</f>
        <v>0.85784509927965635</v>
      </c>
      <c r="S88" s="21">
        <f>IFERROR(('CMA Emp Adj'!S88/'CMA Emp Adj'!S$6)/('CAN LFS Emp'!S88/'CAN LFS Emp'!S$6),"n/a")</f>
        <v>0.94698466351755284</v>
      </c>
      <c r="T88" s="21">
        <f>IFERROR(('CMA Emp Adj'!T88/'CMA Emp Adj'!T$6)/('CAN LFS Emp'!T88/'CAN LFS Emp'!T$6),"n/a")</f>
        <v>0.99603082037549273</v>
      </c>
      <c r="U88" s="21">
        <f>IFERROR(('CMA Emp Adj'!U88/'CMA Emp Adj'!U$6)/('CAN LFS Emp'!U88/'CAN LFS Emp'!U$6),"n/a")</f>
        <v>0.77062632504828177</v>
      </c>
      <c r="V88" s="21">
        <f>IFERROR(('CMA Emp Adj'!V88/'CMA Emp Adj'!V$6)/('CAN LFS Emp'!V88/'CAN LFS Emp'!V$6),"n/a")</f>
        <v>0.6566733204286086</v>
      </c>
      <c r="W88" s="21">
        <f>IFERROR(('CMA Emp Adj'!W88/'CMA Emp Adj'!W$6)/('CAN LFS Emp'!W88/'CAN LFS Emp'!W$6),"n/a")</f>
        <v>0.82217378757486126</v>
      </c>
      <c r="X88" s="21">
        <f>IFERROR(('CMA Emp Adj'!X88/'CMA Emp Adj'!X$6)/('CAN LFS Emp'!X88/'CAN LFS Emp'!X$6),"n/a")</f>
        <v>1.2128563162728601</v>
      </c>
      <c r="Y88" s="21">
        <f>IFERROR(('CMA Emp Adj'!Y88/'CMA Emp Adj'!Y$6)/('CAN LFS Emp'!Y88/'CAN LFS Emp'!Y$6),"n/a")</f>
        <v>0.99822581537663224</v>
      </c>
    </row>
    <row r="89" spans="1:25" x14ac:dyDescent="0.25">
      <c r="A89" s="6" t="s">
        <v>83</v>
      </c>
      <c r="B89" s="6"/>
      <c r="C89" s="14">
        <v>452</v>
      </c>
      <c r="D89" s="65">
        <f>IFERROR(('CMA Emp Adj'!D89/'CMA Emp Adj'!D$6)/('CAN LFS Emp'!D89/'CAN LFS Emp'!D$6),"n/a")</f>
        <v>1.1859050132708471</v>
      </c>
      <c r="E89" s="65">
        <f>IFERROR(('CMA Emp Adj'!E89/'CMA Emp Adj'!E$6)/('CAN LFS Emp'!E89/'CAN LFS Emp'!E$6),"n/a")</f>
        <v>1.1957326452778552</v>
      </c>
      <c r="F89" s="65">
        <f>IFERROR(('CMA Emp Adj'!F89/'CMA Emp Adj'!F$6)/('CAN LFS Emp'!F89/'CAN LFS Emp'!F$6),"n/a")</f>
        <v>1.1513223763875635</v>
      </c>
      <c r="G89" s="65">
        <f>IFERROR(('CMA Emp Adj'!G89/'CMA Emp Adj'!G$6)/('CAN LFS Emp'!G89/'CAN LFS Emp'!G$6),"n/a")</f>
        <v>1.0399259045171811</v>
      </c>
      <c r="H89" s="65">
        <f>IFERROR(('CMA Emp Adj'!H89/'CMA Emp Adj'!H$6)/('CAN LFS Emp'!H89/'CAN LFS Emp'!H$6),"n/a")</f>
        <v>1.0688013658406081</v>
      </c>
      <c r="I89" s="65">
        <f>IFERROR(('CMA Emp Adj'!I89/'CMA Emp Adj'!I$6)/('CAN LFS Emp'!I89/'CAN LFS Emp'!I$6),"n/a")</f>
        <v>1.0944911203376531</v>
      </c>
      <c r="J89" s="65">
        <f>IFERROR(('CMA Emp Adj'!J89/'CMA Emp Adj'!J$6)/('CAN LFS Emp'!J89/'CAN LFS Emp'!J$6),"n/a")</f>
        <v>0.99306095788056092</v>
      </c>
      <c r="K89" s="65">
        <f>IFERROR(('CMA Emp Adj'!K89/'CMA Emp Adj'!K$6)/('CAN LFS Emp'!K89/'CAN LFS Emp'!K$6),"n/a")</f>
        <v>1.0607494710085299</v>
      </c>
      <c r="L89" s="65">
        <f>IFERROR(('CMA Emp Adj'!L89/'CMA Emp Adj'!L$6)/('CAN LFS Emp'!L89/'CAN LFS Emp'!L$6),"n/a")</f>
        <v>1.0983589903742494</v>
      </c>
      <c r="M89" s="21">
        <f>IFERROR(('CMA Emp Adj'!M89/'CMA Emp Adj'!M$6)/('CAN LFS Emp'!M89/'CAN LFS Emp'!M$6),"n/a")</f>
        <v>1.2225217139336069</v>
      </c>
      <c r="N89" s="21">
        <f>IFERROR(('CMA Emp Adj'!N89/'CMA Emp Adj'!N$6)/('CAN LFS Emp'!N89/'CAN LFS Emp'!N$6),"n/a")</f>
        <v>1.0865947088087342</v>
      </c>
      <c r="O89" s="21">
        <f>IFERROR(('CMA Emp Adj'!O89/'CMA Emp Adj'!O$6)/('CAN LFS Emp'!O89/'CAN LFS Emp'!O$6),"n/a")</f>
        <v>1.0047699519068609</v>
      </c>
      <c r="P89" s="21">
        <f>IFERROR(('CMA Emp Adj'!P89/'CMA Emp Adj'!P$6)/('CAN LFS Emp'!P89/'CAN LFS Emp'!P$6),"n/a")</f>
        <v>0.96723383422607334</v>
      </c>
      <c r="Q89" s="21">
        <f>IFERROR(('CMA Emp Adj'!Q89/'CMA Emp Adj'!Q$6)/('CAN LFS Emp'!Q89/'CAN LFS Emp'!Q$6),"n/a")</f>
        <v>1.0073181791642449</v>
      </c>
      <c r="R89" s="21">
        <f>IFERROR(('CMA Emp Adj'!R89/'CMA Emp Adj'!R$6)/('CAN LFS Emp'!R89/'CAN LFS Emp'!R$6),"n/a")</f>
        <v>1.0238419849604428</v>
      </c>
      <c r="S89" s="21">
        <f>IFERROR(('CMA Emp Adj'!S89/'CMA Emp Adj'!S$6)/('CAN LFS Emp'!S89/'CAN LFS Emp'!S$6),"n/a")</f>
        <v>1.0800070461476237</v>
      </c>
      <c r="T89" s="21">
        <f>IFERROR(('CMA Emp Adj'!T89/'CMA Emp Adj'!T$6)/('CAN LFS Emp'!T89/'CAN LFS Emp'!T$6),"n/a")</f>
        <v>1.0811000781795113</v>
      </c>
      <c r="U89" s="21">
        <f>IFERROR(('CMA Emp Adj'!U89/'CMA Emp Adj'!U$6)/('CAN LFS Emp'!U89/'CAN LFS Emp'!U$6),"n/a")</f>
        <v>1.0130720302889533</v>
      </c>
      <c r="V89" s="21">
        <f>IFERROR(('CMA Emp Adj'!V89/'CMA Emp Adj'!V$6)/('CAN LFS Emp'!V89/'CAN LFS Emp'!V$6),"n/a")</f>
        <v>0.98386585988503616</v>
      </c>
      <c r="W89" s="21">
        <f>IFERROR(('CMA Emp Adj'!W89/'CMA Emp Adj'!W$6)/('CAN LFS Emp'!W89/'CAN LFS Emp'!W$6),"n/a")</f>
        <v>1.0076488041881997</v>
      </c>
      <c r="X89" s="21">
        <f>IFERROR(('CMA Emp Adj'!X89/'CMA Emp Adj'!X$6)/('CAN LFS Emp'!X89/'CAN LFS Emp'!X$6),"n/a")</f>
        <v>0.98308585917181435</v>
      </c>
      <c r="Y89" s="21">
        <f>IFERROR(('CMA Emp Adj'!Y89/'CMA Emp Adj'!Y$6)/('CAN LFS Emp'!Y89/'CAN LFS Emp'!Y$6),"n/a")</f>
        <v>0.90696959138337874</v>
      </c>
    </row>
    <row r="90" spans="1:25" x14ac:dyDescent="0.25">
      <c r="A90" s="6" t="s">
        <v>84</v>
      </c>
      <c r="B90" s="6"/>
      <c r="C90" s="14">
        <v>453</v>
      </c>
      <c r="D90" s="65">
        <f>IFERROR(('CMA Emp Adj'!D90/'CMA Emp Adj'!D$6)/('CAN LFS Emp'!D90/'CAN LFS Emp'!D$6),"n/a")</f>
        <v>0.97689743699389198</v>
      </c>
      <c r="E90" s="65">
        <f>IFERROR(('CMA Emp Adj'!E90/'CMA Emp Adj'!E$6)/('CAN LFS Emp'!E90/'CAN LFS Emp'!E$6),"n/a")</f>
        <v>1.0464460429319506</v>
      </c>
      <c r="F90" s="65">
        <f>IFERROR(('CMA Emp Adj'!F90/'CMA Emp Adj'!F$6)/('CAN LFS Emp'!F90/'CAN LFS Emp'!F$6),"n/a")</f>
        <v>1.0080752247894911</v>
      </c>
      <c r="G90" s="65">
        <f>IFERROR(('CMA Emp Adj'!G90/'CMA Emp Adj'!G$6)/('CAN LFS Emp'!G90/'CAN LFS Emp'!G$6),"n/a")</f>
        <v>0.86558956462593495</v>
      </c>
      <c r="H90" s="65">
        <f>IFERROR(('CMA Emp Adj'!H90/'CMA Emp Adj'!H$6)/('CAN LFS Emp'!H90/'CAN LFS Emp'!H$6),"n/a")</f>
        <v>1.0581637974921128</v>
      </c>
      <c r="I90" s="65">
        <f>IFERROR(('CMA Emp Adj'!I90/'CMA Emp Adj'!I$6)/('CAN LFS Emp'!I90/'CAN LFS Emp'!I$6),"n/a")</f>
        <v>0.95727616783873104</v>
      </c>
      <c r="J90" s="65">
        <f>IFERROR(('CMA Emp Adj'!J90/'CMA Emp Adj'!J$6)/('CAN LFS Emp'!J90/'CAN LFS Emp'!J$6),"n/a")</f>
        <v>1.0115957032003995</v>
      </c>
      <c r="K90" s="65">
        <f>IFERROR(('CMA Emp Adj'!K90/'CMA Emp Adj'!K$6)/('CAN LFS Emp'!K90/'CAN LFS Emp'!K$6),"n/a")</f>
        <v>0.88956603719826022</v>
      </c>
      <c r="L90" s="65">
        <f>IFERROR(('CMA Emp Adj'!L90/'CMA Emp Adj'!L$6)/('CAN LFS Emp'!L90/'CAN LFS Emp'!L$6),"n/a")</f>
        <v>0.98317391422814382</v>
      </c>
      <c r="M90" s="21">
        <f>IFERROR(('CMA Emp Adj'!M90/'CMA Emp Adj'!M$6)/('CAN LFS Emp'!M90/'CAN LFS Emp'!M$6),"n/a")</f>
        <v>0.97940578633535114</v>
      </c>
      <c r="N90" s="21">
        <f>IFERROR(('CMA Emp Adj'!N90/'CMA Emp Adj'!N$6)/('CAN LFS Emp'!N90/'CAN LFS Emp'!N$6),"n/a")</f>
        <v>1.2085140649214086</v>
      </c>
      <c r="O90" s="21">
        <f>IFERROR(('CMA Emp Adj'!O90/'CMA Emp Adj'!O$6)/('CAN LFS Emp'!O90/'CAN LFS Emp'!O$6),"n/a")</f>
        <v>0.94257537642511346</v>
      </c>
      <c r="P90" s="21">
        <f>IFERROR(('CMA Emp Adj'!P90/'CMA Emp Adj'!P$6)/('CAN LFS Emp'!P90/'CAN LFS Emp'!P$6),"n/a")</f>
        <v>0.85015090268220472</v>
      </c>
      <c r="Q90" s="21">
        <f>IFERROR(('CMA Emp Adj'!Q90/'CMA Emp Adj'!Q$6)/('CAN LFS Emp'!Q90/'CAN LFS Emp'!Q$6),"n/a")</f>
        <v>1.1176167414019444</v>
      </c>
      <c r="R90" s="21">
        <f>IFERROR(('CMA Emp Adj'!R90/'CMA Emp Adj'!R$6)/('CAN LFS Emp'!R90/'CAN LFS Emp'!R$6),"n/a")</f>
        <v>1.2068193571578942</v>
      </c>
      <c r="S90" s="21">
        <f>IFERROR(('CMA Emp Adj'!S90/'CMA Emp Adj'!S$6)/('CAN LFS Emp'!S90/'CAN LFS Emp'!S$6),"n/a")</f>
        <v>1.1912180707337834</v>
      </c>
      <c r="T90" s="21">
        <f>IFERROR(('CMA Emp Adj'!T90/'CMA Emp Adj'!T$6)/('CAN LFS Emp'!T90/'CAN LFS Emp'!T$6),"n/a")</f>
        <v>1.203579113927262</v>
      </c>
      <c r="U90" s="21">
        <f>IFERROR(('CMA Emp Adj'!U90/'CMA Emp Adj'!U$6)/('CAN LFS Emp'!U90/'CAN LFS Emp'!U$6),"n/a")</f>
        <v>1.2080002671765604</v>
      </c>
      <c r="V90" s="21">
        <f>IFERROR(('CMA Emp Adj'!V90/'CMA Emp Adj'!V$6)/('CAN LFS Emp'!V90/'CAN LFS Emp'!V$6),"n/a")</f>
        <v>1.1359911719162692</v>
      </c>
      <c r="W90" s="21">
        <f>IFERROR(('CMA Emp Adj'!W90/'CMA Emp Adj'!W$6)/('CAN LFS Emp'!W90/'CAN LFS Emp'!W$6),"n/a")</f>
        <v>0.96605034221507924</v>
      </c>
      <c r="X90" s="21">
        <f>IFERROR(('CMA Emp Adj'!X90/'CMA Emp Adj'!X$6)/('CAN LFS Emp'!X90/'CAN LFS Emp'!X$6),"n/a")</f>
        <v>1.1411215724326502</v>
      </c>
      <c r="Y90" s="21">
        <f>IFERROR(('CMA Emp Adj'!Y90/'CMA Emp Adj'!Y$6)/('CAN LFS Emp'!Y90/'CAN LFS Emp'!Y$6),"n/a")</f>
        <v>1.4230968704117146</v>
      </c>
    </row>
    <row r="91" spans="1:25" x14ac:dyDescent="0.25">
      <c r="A91" s="6" t="s">
        <v>85</v>
      </c>
      <c r="B91" s="6"/>
      <c r="C91" s="14">
        <v>454</v>
      </c>
      <c r="D91" s="65">
        <f>IFERROR(('CMA Emp Adj'!D91/'CMA Emp Adj'!D$6)/('CAN LFS Emp'!D91/'CAN LFS Emp'!D$6),"n/a")</f>
        <v>0.57660391319430615</v>
      </c>
      <c r="E91" s="65">
        <f>IFERROR(('CMA Emp Adj'!E91/'CMA Emp Adj'!E$6)/('CAN LFS Emp'!E91/'CAN LFS Emp'!E$6),"n/a")</f>
        <v>0.65664694052183747</v>
      </c>
      <c r="F91" s="65">
        <f>IFERROR(('CMA Emp Adj'!F91/'CMA Emp Adj'!F$6)/('CAN LFS Emp'!F91/'CAN LFS Emp'!F$6),"n/a")</f>
        <v>0.8411866457953312</v>
      </c>
      <c r="G91" s="65">
        <f>IFERROR(('CMA Emp Adj'!G91/'CMA Emp Adj'!G$6)/('CAN LFS Emp'!G91/'CAN LFS Emp'!G$6),"n/a")</f>
        <v>0.90574314792848098</v>
      </c>
      <c r="H91" s="65">
        <f>IFERROR(('CMA Emp Adj'!H91/'CMA Emp Adj'!H$6)/('CAN LFS Emp'!H91/'CAN LFS Emp'!H$6),"n/a")</f>
        <v>1.1747717118587329</v>
      </c>
      <c r="I91" s="65">
        <f>IFERROR(('CMA Emp Adj'!I91/'CMA Emp Adj'!I$6)/('CAN LFS Emp'!I91/'CAN LFS Emp'!I$6),"n/a")</f>
        <v>0.87315599411825884</v>
      </c>
      <c r="J91" s="65">
        <f>IFERROR(('CMA Emp Adj'!J91/'CMA Emp Adj'!J$6)/('CAN LFS Emp'!J91/'CAN LFS Emp'!J$6),"n/a")</f>
        <v>0.90527639419007622</v>
      </c>
      <c r="K91" s="65">
        <f>IFERROR(('CMA Emp Adj'!K91/'CMA Emp Adj'!K$6)/('CAN LFS Emp'!K91/'CAN LFS Emp'!K$6),"n/a")</f>
        <v>0.96405338360103099</v>
      </c>
      <c r="L91" s="65">
        <f>IFERROR(('CMA Emp Adj'!L91/'CMA Emp Adj'!L$6)/('CAN LFS Emp'!L91/'CAN LFS Emp'!L$6),"n/a")</f>
        <v>0.86403494411411108</v>
      </c>
      <c r="M91" s="21">
        <f>IFERROR(('CMA Emp Adj'!M91/'CMA Emp Adj'!M$6)/('CAN LFS Emp'!M91/'CAN LFS Emp'!M$6),"n/a")</f>
        <v>0.73319726273352015</v>
      </c>
      <c r="N91" s="21">
        <f>IFERROR(('CMA Emp Adj'!N91/'CMA Emp Adj'!N$6)/('CAN LFS Emp'!N91/'CAN LFS Emp'!N$6),"n/a")</f>
        <v>0.92854527199981807</v>
      </c>
      <c r="O91" s="21">
        <f>IFERROR(('CMA Emp Adj'!O91/'CMA Emp Adj'!O$6)/('CAN LFS Emp'!O91/'CAN LFS Emp'!O$6),"n/a")</f>
        <v>0.96930138915214192</v>
      </c>
      <c r="P91" s="21">
        <f>IFERROR(('CMA Emp Adj'!P91/'CMA Emp Adj'!P$6)/('CAN LFS Emp'!P91/'CAN LFS Emp'!P$6),"n/a")</f>
        <v>0.97788401054110885</v>
      </c>
      <c r="Q91" s="21">
        <f>IFERROR(('CMA Emp Adj'!Q91/'CMA Emp Adj'!Q$6)/('CAN LFS Emp'!Q91/'CAN LFS Emp'!Q$6),"n/a")</f>
        <v>1.2124291177182671</v>
      </c>
      <c r="R91" s="21">
        <f>IFERROR(('CMA Emp Adj'!R91/'CMA Emp Adj'!R$6)/('CAN LFS Emp'!R91/'CAN LFS Emp'!R$6),"n/a")</f>
        <v>1.225600725602672</v>
      </c>
      <c r="S91" s="21">
        <f>IFERROR(('CMA Emp Adj'!S91/'CMA Emp Adj'!S$6)/('CAN LFS Emp'!S91/'CAN LFS Emp'!S$6),"n/a")</f>
        <v>1.1100743921558254</v>
      </c>
      <c r="T91" s="21">
        <f>IFERROR(('CMA Emp Adj'!T91/'CMA Emp Adj'!T$6)/('CAN LFS Emp'!T91/'CAN LFS Emp'!T$6),"n/a")</f>
        <v>1.2831176352826772</v>
      </c>
      <c r="U91" s="21">
        <f>IFERROR(('CMA Emp Adj'!U91/'CMA Emp Adj'!U$6)/('CAN LFS Emp'!U91/'CAN LFS Emp'!U$6),"n/a")</f>
        <v>1.2502679760503916</v>
      </c>
      <c r="V91" s="21">
        <f>IFERROR(('CMA Emp Adj'!V91/'CMA Emp Adj'!V$6)/('CAN LFS Emp'!V91/'CAN LFS Emp'!V$6),"n/a")</f>
        <v>1.0236558959561375</v>
      </c>
      <c r="W91" s="21">
        <f>IFERROR(('CMA Emp Adj'!W91/'CMA Emp Adj'!W$6)/('CAN LFS Emp'!W91/'CAN LFS Emp'!W$6),"n/a")</f>
        <v>1.17889632038537</v>
      </c>
      <c r="X91" s="21">
        <f>IFERROR(('CMA Emp Adj'!X91/'CMA Emp Adj'!X$6)/('CAN LFS Emp'!X91/'CAN LFS Emp'!X$6),"n/a")</f>
        <v>1.0833028844692039</v>
      </c>
      <c r="Y91" s="21">
        <f>IFERROR(('CMA Emp Adj'!Y91/'CMA Emp Adj'!Y$6)/('CAN LFS Emp'!Y91/'CAN LFS Emp'!Y$6),"n/a")</f>
        <v>1.4763189561866255</v>
      </c>
    </row>
    <row r="92" spans="1:25" x14ac:dyDescent="0.25">
      <c r="A92" s="5" t="s">
        <v>86</v>
      </c>
      <c r="B92" s="5"/>
      <c r="C92" s="13" t="s">
        <v>200</v>
      </c>
      <c r="D92" s="64">
        <f>IFERROR(('CMA Emp Adj'!D92/'CMA Emp Adj'!D$6)/('CAN LFS Emp'!D92/'CAN LFS Emp'!D$6),"n/a")</f>
        <v>1.0112422815530431</v>
      </c>
      <c r="E92" s="64">
        <f>IFERROR(('CMA Emp Adj'!E92/'CMA Emp Adj'!E$6)/('CAN LFS Emp'!E92/'CAN LFS Emp'!E$6),"n/a")</f>
        <v>0.9810557649246936</v>
      </c>
      <c r="F92" s="64">
        <f>IFERROR(('CMA Emp Adj'!F92/'CMA Emp Adj'!F$6)/('CAN LFS Emp'!F92/'CAN LFS Emp'!F$6),"n/a")</f>
        <v>0.92973788431763127</v>
      </c>
      <c r="G92" s="64">
        <f>IFERROR(('CMA Emp Adj'!G92/'CMA Emp Adj'!G$6)/('CAN LFS Emp'!G92/'CAN LFS Emp'!G$6),"n/a")</f>
        <v>0.96189709705925996</v>
      </c>
      <c r="H92" s="64">
        <f>IFERROR(('CMA Emp Adj'!H92/'CMA Emp Adj'!H$6)/('CAN LFS Emp'!H92/'CAN LFS Emp'!H$6),"n/a")</f>
        <v>0.9829123300311815</v>
      </c>
      <c r="I92" s="64">
        <f>IFERROR(('CMA Emp Adj'!I92/'CMA Emp Adj'!I$6)/('CAN LFS Emp'!I92/'CAN LFS Emp'!I$6),"n/a")</f>
        <v>1.0086991678138071</v>
      </c>
      <c r="J92" s="64">
        <f>IFERROR(('CMA Emp Adj'!J92/'CMA Emp Adj'!J$6)/('CAN LFS Emp'!J92/'CAN LFS Emp'!J$6),"n/a")</f>
        <v>1.035273786717277</v>
      </c>
      <c r="K92" s="64">
        <f>IFERROR(('CMA Emp Adj'!K92/'CMA Emp Adj'!K$6)/('CAN LFS Emp'!K92/'CAN LFS Emp'!K$6),"n/a")</f>
        <v>0.99225922529235233</v>
      </c>
      <c r="L92" s="64">
        <f>IFERROR(('CMA Emp Adj'!L92/'CMA Emp Adj'!L$6)/('CAN LFS Emp'!L92/'CAN LFS Emp'!L$6),"n/a")</f>
        <v>0.99702722618763551</v>
      </c>
      <c r="M92" s="20">
        <f>IFERROR(('CMA Emp Adj'!M92/'CMA Emp Adj'!M$6)/('CAN LFS Emp'!M92/'CAN LFS Emp'!M$6),"n/a")</f>
        <v>1.0826456824149442</v>
      </c>
      <c r="N92" s="20">
        <f>IFERROR(('CMA Emp Adj'!N92/'CMA Emp Adj'!N$6)/('CAN LFS Emp'!N92/'CAN LFS Emp'!N$6),"n/a")</f>
        <v>1.0297729577422319</v>
      </c>
      <c r="O92" s="20">
        <f>IFERROR(('CMA Emp Adj'!O92/'CMA Emp Adj'!O$6)/('CAN LFS Emp'!O92/'CAN LFS Emp'!O$6),"n/a")</f>
        <v>1.1381219607518627</v>
      </c>
      <c r="P92" s="20">
        <f>IFERROR(('CMA Emp Adj'!P92/'CMA Emp Adj'!P$6)/('CAN LFS Emp'!P92/'CAN LFS Emp'!P$6),"n/a")</f>
        <v>1.1940602164284808</v>
      </c>
      <c r="Q92" s="20">
        <f>IFERROR(('CMA Emp Adj'!Q92/'CMA Emp Adj'!Q$6)/('CAN LFS Emp'!Q92/'CAN LFS Emp'!Q$6),"n/a")</f>
        <v>1.1361911012472368</v>
      </c>
      <c r="R92" s="20">
        <f>IFERROR(('CMA Emp Adj'!R92/'CMA Emp Adj'!R$6)/('CAN LFS Emp'!R92/'CAN LFS Emp'!R$6),"n/a")</f>
        <v>1.1508150604148271</v>
      </c>
      <c r="S92" s="20">
        <f>IFERROR(('CMA Emp Adj'!S92/'CMA Emp Adj'!S$6)/('CAN LFS Emp'!S92/'CAN LFS Emp'!S$6),"n/a")</f>
        <v>1.0622667673819355</v>
      </c>
      <c r="T92" s="20">
        <f>IFERROR(('CMA Emp Adj'!T92/'CMA Emp Adj'!T$6)/('CAN LFS Emp'!T92/'CAN LFS Emp'!T$6),"n/a")</f>
        <v>1.1734883579476623</v>
      </c>
      <c r="U92" s="20">
        <f>IFERROR(('CMA Emp Adj'!U92/'CMA Emp Adj'!U$6)/('CAN LFS Emp'!U92/'CAN LFS Emp'!U$6),"n/a")</f>
        <v>1.0315008165406061</v>
      </c>
      <c r="V92" s="20">
        <f>IFERROR(('CMA Emp Adj'!V92/'CMA Emp Adj'!V$6)/('CAN LFS Emp'!V92/'CAN LFS Emp'!V$6),"n/a")</f>
        <v>1.0579902482700128</v>
      </c>
      <c r="W92" s="20">
        <f>IFERROR(('CMA Emp Adj'!W92/'CMA Emp Adj'!W$6)/('CAN LFS Emp'!W92/'CAN LFS Emp'!W$6),"n/a")</f>
        <v>1.0645677305791259</v>
      </c>
      <c r="X92" s="20">
        <f>IFERROR(('CMA Emp Adj'!X92/'CMA Emp Adj'!X$6)/('CAN LFS Emp'!X92/'CAN LFS Emp'!X$6),"n/a")</f>
        <v>1.1682282544831115</v>
      </c>
      <c r="Y92" s="20">
        <f>IFERROR(('CMA Emp Adj'!Y92/'CMA Emp Adj'!Y$6)/('CAN LFS Emp'!Y92/'CAN LFS Emp'!Y$6),"n/a")</f>
        <v>1.2236903823114247</v>
      </c>
    </row>
    <row r="93" spans="1:25" x14ac:dyDescent="0.25">
      <c r="A93" s="6" t="s">
        <v>87</v>
      </c>
      <c r="B93" s="6"/>
      <c r="C93" s="14">
        <v>481</v>
      </c>
      <c r="D93" s="65">
        <f>IFERROR(('CMA Emp Adj'!D93/'CMA Emp Adj'!D$6)/('CAN LFS Emp'!D93/'CAN LFS Emp'!D$6),"n/a")</f>
        <v>1.1809775528196085</v>
      </c>
      <c r="E93" s="65">
        <f>IFERROR(('CMA Emp Adj'!E93/'CMA Emp Adj'!E$6)/('CAN LFS Emp'!E93/'CAN LFS Emp'!E$6),"n/a")</f>
        <v>1.1693479987822397</v>
      </c>
      <c r="F93" s="65">
        <f>IFERROR(('CMA Emp Adj'!F93/'CMA Emp Adj'!F$6)/('CAN LFS Emp'!F93/'CAN LFS Emp'!F$6),"n/a")</f>
        <v>1.0344210330957697</v>
      </c>
      <c r="G93" s="65">
        <f>IFERROR(('CMA Emp Adj'!G93/'CMA Emp Adj'!G$6)/('CAN LFS Emp'!G93/'CAN LFS Emp'!G$6),"n/a")</f>
        <v>1.0840312377256067</v>
      </c>
      <c r="H93" s="65">
        <f>IFERROR(('CMA Emp Adj'!H93/'CMA Emp Adj'!H$6)/('CAN LFS Emp'!H93/'CAN LFS Emp'!H$6),"n/a")</f>
        <v>1.0620998300242472</v>
      </c>
      <c r="I93" s="65">
        <f>IFERROR(('CMA Emp Adj'!I93/'CMA Emp Adj'!I$6)/('CAN LFS Emp'!I93/'CAN LFS Emp'!I$6),"n/a")</f>
        <v>1.1246537729724286</v>
      </c>
      <c r="J93" s="65">
        <f>IFERROR(('CMA Emp Adj'!J93/'CMA Emp Adj'!J$6)/('CAN LFS Emp'!J93/'CAN LFS Emp'!J$6),"n/a")</f>
        <v>1.0655553581310775</v>
      </c>
      <c r="K93" s="65">
        <f>IFERROR(('CMA Emp Adj'!K93/'CMA Emp Adj'!K$6)/('CAN LFS Emp'!K93/'CAN LFS Emp'!K$6),"n/a")</f>
        <v>1.1328955176876534</v>
      </c>
      <c r="L93" s="65">
        <f>IFERROR(('CMA Emp Adj'!L93/'CMA Emp Adj'!L$6)/('CAN LFS Emp'!L93/'CAN LFS Emp'!L$6),"n/a")</f>
        <v>1.2250874056641394</v>
      </c>
      <c r="M93" s="21">
        <f>IFERROR(('CMA Emp Adj'!M93/'CMA Emp Adj'!M$6)/('CAN LFS Emp'!M93/'CAN LFS Emp'!M$6),"n/a")</f>
        <v>0.99634653827292641</v>
      </c>
      <c r="N93" s="21">
        <f>IFERROR(('CMA Emp Adj'!N93/'CMA Emp Adj'!N$6)/('CAN LFS Emp'!N93/'CAN LFS Emp'!N$6),"n/a")</f>
        <v>1.1782519569300738</v>
      </c>
      <c r="O93" s="21">
        <f>IFERROR(('CMA Emp Adj'!O93/'CMA Emp Adj'!O$6)/('CAN LFS Emp'!O93/'CAN LFS Emp'!O$6),"n/a")</f>
        <v>1.4676572087806659</v>
      </c>
      <c r="P93" s="21">
        <f>IFERROR(('CMA Emp Adj'!P93/'CMA Emp Adj'!P$6)/('CAN LFS Emp'!P93/'CAN LFS Emp'!P$6),"n/a")</f>
        <v>1.4915043494162119</v>
      </c>
      <c r="Q93" s="21">
        <f>IFERROR(('CMA Emp Adj'!Q93/'CMA Emp Adj'!Q$6)/('CAN LFS Emp'!Q93/'CAN LFS Emp'!Q$6),"n/a")</f>
        <v>1.2942217030531573</v>
      </c>
      <c r="R93" s="21">
        <f>IFERROR(('CMA Emp Adj'!R93/'CMA Emp Adj'!R$6)/('CAN LFS Emp'!R93/'CAN LFS Emp'!R$6),"n/a")</f>
        <v>1.2467392222961664</v>
      </c>
      <c r="S93" s="21">
        <f>IFERROR(('CMA Emp Adj'!S93/'CMA Emp Adj'!S$6)/('CAN LFS Emp'!S93/'CAN LFS Emp'!S$6),"n/a")</f>
        <v>1.170727517665805</v>
      </c>
      <c r="T93" s="21">
        <f>IFERROR(('CMA Emp Adj'!T93/'CMA Emp Adj'!T$6)/('CAN LFS Emp'!T93/'CAN LFS Emp'!T$6),"n/a")</f>
        <v>1.4882371887776471</v>
      </c>
      <c r="U93" s="21">
        <f>IFERROR(('CMA Emp Adj'!U93/'CMA Emp Adj'!U$6)/('CAN LFS Emp'!U93/'CAN LFS Emp'!U$6),"n/a")</f>
        <v>1.2833655053518946</v>
      </c>
      <c r="V93" s="21">
        <f>IFERROR(('CMA Emp Adj'!V93/'CMA Emp Adj'!V$6)/('CAN LFS Emp'!V93/'CAN LFS Emp'!V$6),"n/a")</f>
        <v>1.120781418119347</v>
      </c>
      <c r="W93" s="21">
        <f>IFERROR(('CMA Emp Adj'!W93/'CMA Emp Adj'!W$6)/('CAN LFS Emp'!W93/'CAN LFS Emp'!W$6),"n/a")</f>
        <v>0.99289634547019101</v>
      </c>
      <c r="X93" s="21">
        <f>IFERROR(('CMA Emp Adj'!X93/'CMA Emp Adj'!X$6)/('CAN LFS Emp'!X93/'CAN LFS Emp'!X$6),"n/a")</f>
        <v>1.5935591864622547</v>
      </c>
      <c r="Y93" s="21">
        <f>IFERROR(('CMA Emp Adj'!Y93/'CMA Emp Adj'!Y$6)/('CAN LFS Emp'!Y93/'CAN LFS Emp'!Y$6),"n/a")</f>
        <v>1.3752819213490721</v>
      </c>
    </row>
    <row r="94" spans="1:25" x14ac:dyDescent="0.25">
      <c r="A94" s="6" t="s">
        <v>88</v>
      </c>
      <c r="B94" s="6"/>
      <c r="C94" s="14">
        <v>482</v>
      </c>
      <c r="D94" s="65">
        <f>IFERROR(('CMA Emp Adj'!D94/'CMA Emp Adj'!D$6)/('CAN LFS Emp'!D94/'CAN LFS Emp'!D$6),"n/a")</f>
        <v>0.64565730621446626</v>
      </c>
      <c r="E94" s="65">
        <f>IFERROR(('CMA Emp Adj'!E94/'CMA Emp Adj'!E$6)/('CAN LFS Emp'!E94/'CAN LFS Emp'!E$6),"n/a")</f>
        <v>0.49786257167835019</v>
      </c>
      <c r="F94" s="65">
        <f>IFERROR(('CMA Emp Adj'!F94/'CMA Emp Adj'!F$6)/('CAN LFS Emp'!F94/'CAN LFS Emp'!F$6),"n/a")</f>
        <v>0.48370974994332105</v>
      </c>
      <c r="G94" s="65">
        <f>IFERROR(('CMA Emp Adj'!G94/'CMA Emp Adj'!G$6)/('CAN LFS Emp'!G94/'CAN LFS Emp'!G$6),"n/a")</f>
        <v>0.31514364208076134</v>
      </c>
      <c r="H94" s="65">
        <f>IFERROR(('CMA Emp Adj'!H94/'CMA Emp Adj'!H$6)/('CAN LFS Emp'!H94/'CAN LFS Emp'!H$6),"n/a")</f>
        <v>0.31254222457936831</v>
      </c>
      <c r="I94" s="65">
        <f>IFERROR(('CMA Emp Adj'!I94/'CMA Emp Adj'!I$6)/('CAN LFS Emp'!I94/'CAN LFS Emp'!I$6),"n/a")</f>
        <v>0.41497627064637499</v>
      </c>
      <c r="J94" s="65">
        <f>IFERROR(('CMA Emp Adj'!J94/'CMA Emp Adj'!J$6)/('CAN LFS Emp'!J94/'CAN LFS Emp'!J$6),"n/a")</f>
        <v>0.55270165252057246</v>
      </c>
      <c r="K94" s="65">
        <f>IFERROR(('CMA Emp Adj'!K94/'CMA Emp Adj'!K$6)/('CAN LFS Emp'!K94/'CAN LFS Emp'!K$6),"n/a")</f>
        <v>0.50515447372210698</v>
      </c>
      <c r="L94" s="65">
        <f>IFERROR(('CMA Emp Adj'!L94/'CMA Emp Adj'!L$6)/('CAN LFS Emp'!L94/'CAN LFS Emp'!L$6),"n/a")</f>
        <v>0.57918383668228113</v>
      </c>
      <c r="M94" s="21">
        <f>IFERROR(('CMA Emp Adj'!M94/'CMA Emp Adj'!M$6)/('CAN LFS Emp'!M94/'CAN LFS Emp'!M$6),"n/a")</f>
        <v>0.85489201067146492</v>
      </c>
      <c r="N94" s="21">
        <f>IFERROR(('CMA Emp Adj'!N94/'CMA Emp Adj'!N$6)/('CAN LFS Emp'!N94/'CAN LFS Emp'!N$6),"n/a")</f>
        <v>0.49542028873184529</v>
      </c>
      <c r="O94" s="21">
        <f>IFERROR(('CMA Emp Adj'!O94/'CMA Emp Adj'!O$6)/('CAN LFS Emp'!O94/'CAN LFS Emp'!O$6),"n/a")</f>
        <v>0.47650718528495645</v>
      </c>
      <c r="P94" s="21">
        <f>IFERROR(('CMA Emp Adj'!P94/'CMA Emp Adj'!P$6)/('CAN LFS Emp'!P94/'CAN LFS Emp'!P$6),"n/a")</f>
        <v>0.86071039850065634</v>
      </c>
      <c r="Q94" s="21">
        <f>IFERROR(('CMA Emp Adj'!Q94/'CMA Emp Adj'!Q$6)/('CAN LFS Emp'!Q94/'CAN LFS Emp'!Q$6),"n/a")</f>
        <v>1.2591629397865785</v>
      </c>
      <c r="R94" s="21">
        <f>IFERROR(('CMA Emp Adj'!R94/'CMA Emp Adj'!R$6)/('CAN LFS Emp'!R94/'CAN LFS Emp'!R$6),"n/a")</f>
        <v>0.58625482266725548</v>
      </c>
      <c r="S94" s="21">
        <f>IFERROR(('CMA Emp Adj'!S94/'CMA Emp Adj'!S$6)/('CAN LFS Emp'!S94/'CAN LFS Emp'!S$6),"n/a")</f>
        <v>0.8630132019093727</v>
      </c>
      <c r="T94" s="21">
        <f>IFERROR(('CMA Emp Adj'!T94/'CMA Emp Adj'!T$6)/('CAN LFS Emp'!T94/'CAN LFS Emp'!T$6),"n/a")</f>
        <v>0.31879651745236282</v>
      </c>
      <c r="U94" s="21">
        <f>IFERROR(('CMA Emp Adj'!U94/'CMA Emp Adj'!U$6)/('CAN LFS Emp'!U94/'CAN LFS Emp'!U$6),"n/a")</f>
        <v>0.56187622660703374</v>
      </c>
      <c r="V94" s="21">
        <f>IFERROR(('CMA Emp Adj'!V94/'CMA Emp Adj'!V$6)/('CAN LFS Emp'!V94/'CAN LFS Emp'!V$6),"n/a")</f>
        <v>0.39880818812248853</v>
      </c>
      <c r="W94" s="21">
        <f>IFERROR(('CMA Emp Adj'!W94/'CMA Emp Adj'!W$6)/('CAN LFS Emp'!W94/'CAN LFS Emp'!W$6),"n/a")</f>
        <v>0.52086300845367306</v>
      </c>
      <c r="X94" s="21">
        <f>IFERROR(('CMA Emp Adj'!X94/'CMA Emp Adj'!X$6)/('CAN LFS Emp'!X94/'CAN LFS Emp'!X$6),"n/a")</f>
        <v>0.36408107358910352</v>
      </c>
      <c r="Y94" s="21">
        <f>IFERROR(('CMA Emp Adj'!Y94/'CMA Emp Adj'!Y$6)/('CAN LFS Emp'!Y94/'CAN LFS Emp'!Y$6),"n/a")</f>
        <v>0</v>
      </c>
    </row>
    <row r="95" spans="1:25" x14ac:dyDescent="0.25">
      <c r="A95" s="6" t="s">
        <v>89</v>
      </c>
      <c r="B95" s="6"/>
      <c r="C95" s="14">
        <v>483</v>
      </c>
      <c r="D95" s="65">
        <f>IFERROR(('CMA Emp Adj'!D95/'CMA Emp Adj'!D$6)/('CAN LFS Emp'!D95/'CAN LFS Emp'!D$6),"n/a")</f>
        <v>0</v>
      </c>
      <c r="E95" s="65">
        <f>IFERROR(('CMA Emp Adj'!E95/'CMA Emp Adj'!E$6)/('CAN LFS Emp'!E95/'CAN LFS Emp'!E$6),"n/a")</f>
        <v>0.7241937083495894</v>
      </c>
      <c r="F95" s="65">
        <f>IFERROR(('CMA Emp Adj'!F95/'CMA Emp Adj'!F$6)/('CAN LFS Emp'!F95/'CAN LFS Emp'!F$6),"n/a")</f>
        <v>0</v>
      </c>
      <c r="G95" s="65">
        <f>IFERROR(('CMA Emp Adj'!G95/'CMA Emp Adj'!G$6)/('CAN LFS Emp'!G95/'CAN LFS Emp'!G$6),"n/a")</f>
        <v>0</v>
      </c>
      <c r="H95" s="65">
        <f>IFERROR(('CMA Emp Adj'!H95/'CMA Emp Adj'!H$6)/('CAN LFS Emp'!H95/'CAN LFS Emp'!H$6),"n/a")</f>
        <v>0</v>
      </c>
      <c r="I95" s="65">
        <f>IFERROR(('CMA Emp Adj'!I95/'CMA Emp Adj'!I$6)/('CAN LFS Emp'!I95/'CAN LFS Emp'!I$6),"n/a")</f>
        <v>0</v>
      </c>
      <c r="J95" s="65">
        <f>IFERROR(('CMA Emp Adj'!J95/'CMA Emp Adj'!J$6)/('CAN LFS Emp'!J95/'CAN LFS Emp'!J$6),"n/a")</f>
        <v>0</v>
      </c>
      <c r="K95" s="65">
        <f>IFERROR(('CMA Emp Adj'!K95/'CMA Emp Adj'!K$6)/('CAN LFS Emp'!K95/'CAN LFS Emp'!K$6),"n/a")</f>
        <v>0</v>
      </c>
      <c r="L95" s="65">
        <f>IFERROR(('CMA Emp Adj'!L95/'CMA Emp Adj'!L$6)/('CAN LFS Emp'!L95/'CAN LFS Emp'!L$6),"n/a")</f>
        <v>0</v>
      </c>
      <c r="M95" s="21">
        <f>IFERROR(('CMA Emp Adj'!M95/'CMA Emp Adj'!M$6)/('CAN LFS Emp'!M95/'CAN LFS Emp'!M$6),"n/a")</f>
        <v>0</v>
      </c>
      <c r="N95" s="21">
        <f>IFERROR(('CMA Emp Adj'!N95/'CMA Emp Adj'!N$6)/('CAN LFS Emp'!N95/'CAN LFS Emp'!N$6),"n/a")</f>
        <v>0</v>
      </c>
      <c r="O95" s="21">
        <f>IFERROR(('CMA Emp Adj'!O95/'CMA Emp Adj'!O$6)/('CAN LFS Emp'!O95/'CAN LFS Emp'!O$6),"n/a")</f>
        <v>0</v>
      </c>
      <c r="P95" s="21">
        <f>IFERROR(('CMA Emp Adj'!P95/'CMA Emp Adj'!P$6)/('CAN LFS Emp'!P95/'CAN LFS Emp'!P$6),"n/a")</f>
        <v>0</v>
      </c>
      <c r="Q95" s="21">
        <f>IFERROR(('CMA Emp Adj'!Q95/'CMA Emp Adj'!Q$6)/('CAN LFS Emp'!Q95/'CAN LFS Emp'!Q$6),"n/a")</f>
        <v>0</v>
      </c>
      <c r="R95" s="21">
        <f>IFERROR(('CMA Emp Adj'!R95/'CMA Emp Adj'!R$6)/('CAN LFS Emp'!R95/'CAN LFS Emp'!R$6),"n/a")</f>
        <v>0</v>
      </c>
      <c r="S95" s="21">
        <f>IFERROR(('CMA Emp Adj'!S95/'CMA Emp Adj'!S$6)/('CAN LFS Emp'!S95/'CAN LFS Emp'!S$6),"n/a")</f>
        <v>0</v>
      </c>
      <c r="T95" s="21">
        <f>IFERROR(('CMA Emp Adj'!T95/'CMA Emp Adj'!T$6)/('CAN LFS Emp'!T95/'CAN LFS Emp'!T$6),"n/a")</f>
        <v>0</v>
      </c>
      <c r="U95" s="21">
        <f>IFERROR(('CMA Emp Adj'!U95/'CMA Emp Adj'!U$6)/('CAN LFS Emp'!U95/'CAN LFS Emp'!U$6),"n/a")</f>
        <v>0</v>
      </c>
      <c r="V95" s="21">
        <f>IFERROR(('CMA Emp Adj'!V95/'CMA Emp Adj'!V$6)/('CAN LFS Emp'!V95/'CAN LFS Emp'!V$6),"n/a")</f>
        <v>0</v>
      </c>
      <c r="W95" s="21">
        <f>IFERROR(('CMA Emp Adj'!W95/'CMA Emp Adj'!W$6)/('CAN LFS Emp'!W95/'CAN LFS Emp'!W$6),"n/a")</f>
        <v>0</v>
      </c>
      <c r="X95" s="21">
        <f>IFERROR(('CMA Emp Adj'!X95/'CMA Emp Adj'!X$6)/('CAN LFS Emp'!X95/'CAN LFS Emp'!X$6),"n/a")</f>
        <v>0</v>
      </c>
      <c r="Y95" s="21">
        <f>IFERROR(('CMA Emp Adj'!Y95/'CMA Emp Adj'!Y$6)/('CAN LFS Emp'!Y95/'CAN LFS Emp'!Y$6),"n/a")</f>
        <v>0</v>
      </c>
    </row>
    <row r="96" spans="1:25" x14ac:dyDescent="0.25">
      <c r="A96" s="6" t="s">
        <v>90</v>
      </c>
      <c r="B96" s="6"/>
      <c r="C96" s="14">
        <v>484</v>
      </c>
      <c r="D96" s="65">
        <f>IFERROR(('CMA Emp Adj'!D96/'CMA Emp Adj'!D$6)/('CAN LFS Emp'!D96/'CAN LFS Emp'!D$6),"n/a")</f>
        <v>0.87777494751367402</v>
      </c>
      <c r="E96" s="65">
        <f>IFERROR(('CMA Emp Adj'!E96/'CMA Emp Adj'!E$6)/('CAN LFS Emp'!E96/'CAN LFS Emp'!E$6),"n/a")</f>
        <v>0.70977424914659126</v>
      </c>
      <c r="F96" s="65">
        <f>IFERROR(('CMA Emp Adj'!F96/'CMA Emp Adj'!F$6)/('CAN LFS Emp'!F96/'CAN LFS Emp'!F$6),"n/a")</f>
        <v>0.70185976978205555</v>
      </c>
      <c r="G96" s="65">
        <f>IFERROR(('CMA Emp Adj'!G96/'CMA Emp Adj'!G$6)/('CAN LFS Emp'!G96/'CAN LFS Emp'!G$6),"n/a")</f>
        <v>0.70389571282422581</v>
      </c>
      <c r="H96" s="65">
        <f>IFERROR(('CMA Emp Adj'!H96/'CMA Emp Adj'!H$6)/('CAN LFS Emp'!H96/'CAN LFS Emp'!H$6),"n/a")</f>
        <v>0.71145975576068377</v>
      </c>
      <c r="I96" s="65">
        <f>IFERROR(('CMA Emp Adj'!I96/'CMA Emp Adj'!I$6)/('CAN LFS Emp'!I96/'CAN LFS Emp'!I$6),"n/a")</f>
        <v>0.79757151193955333</v>
      </c>
      <c r="J96" s="65">
        <f>IFERROR(('CMA Emp Adj'!J96/'CMA Emp Adj'!J$6)/('CAN LFS Emp'!J96/'CAN LFS Emp'!J$6),"n/a")</f>
        <v>0.88523325645101658</v>
      </c>
      <c r="K96" s="65">
        <f>IFERROR(('CMA Emp Adj'!K96/'CMA Emp Adj'!K$6)/('CAN LFS Emp'!K96/'CAN LFS Emp'!K$6),"n/a")</f>
        <v>0.84097053917895648</v>
      </c>
      <c r="L96" s="65">
        <f>IFERROR(('CMA Emp Adj'!L96/'CMA Emp Adj'!L$6)/('CAN LFS Emp'!L96/'CAN LFS Emp'!L$6),"n/a")</f>
        <v>0.69594052819385366</v>
      </c>
      <c r="M96" s="21">
        <f>IFERROR(('CMA Emp Adj'!M96/'CMA Emp Adj'!M$6)/('CAN LFS Emp'!M96/'CAN LFS Emp'!M$6),"n/a")</f>
        <v>0.86601844315918486</v>
      </c>
      <c r="N96" s="21">
        <f>IFERROR(('CMA Emp Adj'!N96/'CMA Emp Adj'!N$6)/('CAN LFS Emp'!N96/'CAN LFS Emp'!N$6),"n/a")</f>
        <v>0.93326633381461022</v>
      </c>
      <c r="O96" s="21">
        <f>IFERROR(('CMA Emp Adj'!O96/'CMA Emp Adj'!O$6)/('CAN LFS Emp'!O96/'CAN LFS Emp'!O$6),"n/a")</f>
        <v>0.96217210761209793</v>
      </c>
      <c r="P96" s="21">
        <f>IFERROR(('CMA Emp Adj'!P96/'CMA Emp Adj'!P$6)/('CAN LFS Emp'!P96/'CAN LFS Emp'!P$6),"n/a")</f>
        <v>0.97950896704766033</v>
      </c>
      <c r="Q96" s="21">
        <f>IFERROR(('CMA Emp Adj'!Q96/'CMA Emp Adj'!Q$6)/('CAN LFS Emp'!Q96/'CAN LFS Emp'!Q$6),"n/a")</f>
        <v>0.93192796056805471</v>
      </c>
      <c r="R96" s="21">
        <f>IFERROR(('CMA Emp Adj'!R96/'CMA Emp Adj'!R$6)/('CAN LFS Emp'!R96/'CAN LFS Emp'!R$6),"n/a")</f>
        <v>0.95882019963008402</v>
      </c>
      <c r="S96" s="21">
        <f>IFERROR(('CMA Emp Adj'!S96/'CMA Emp Adj'!S$6)/('CAN LFS Emp'!S96/'CAN LFS Emp'!S$6),"n/a")</f>
        <v>0.91274804474678506</v>
      </c>
      <c r="T96" s="21">
        <f>IFERROR(('CMA Emp Adj'!T96/'CMA Emp Adj'!T$6)/('CAN LFS Emp'!T96/'CAN LFS Emp'!T$6),"n/a")</f>
        <v>1.0681883258597171</v>
      </c>
      <c r="U96" s="21">
        <f>IFERROR(('CMA Emp Adj'!U96/'CMA Emp Adj'!U$6)/('CAN LFS Emp'!U96/'CAN LFS Emp'!U$6),"n/a")</f>
        <v>0.79039030673671273</v>
      </c>
      <c r="V96" s="21">
        <f>IFERROR(('CMA Emp Adj'!V96/'CMA Emp Adj'!V$6)/('CAN LFS Emp'!V96/'CAN LFS Emp'!V$6),"n/a")</f>
        <v>0.98218955232254423</v>
      </c>
      <c r="W96" s="21">
        <f>IFERROR(('CMA Emp Adj'!W96/'CMA Emp Adj'!W$6)/('CAN LFS Emp'!W96/'CAN LFS Emp'!W$6),"n/a")</f>
        <v>0.97638853813121362</v>
      </c>
      <c r="X96" s="21">
        <f>IFERROR(('CMA Emp Adj'!X96/'CMA Emp Adj'!X$6)/('CAN LFS Emp'!X96/'CAN LFS Emp'!X$6),"n/a")</f>
        <v>1.0627022400332282</v>
      </c>
      <c r="Y96" s="21">
        <f>IFERROR(('CMA Emp Adj'!Y96/'CMA Emp Adj'!Y$6)/('CAN LFS Emp'!Y96/'CAN LFS Emp'!Y$6),"n/a")</f>
        <v>1.1135480131124236</v>
      </c>
    </row>
    <row r="97" spans="1:25" x14ac:dyDescent="0.25">
      <c r="A97" s="6" t="s">
        <v>91</v>
      </c>
      <c r="B97" s="6"/>
      <c r="C97" s="14" t="s">
        <v>201</v>
      </c>
      <c r="D97" s="65">
        <f>IFERROR(('CMA Emp Adj'!D97/'CMA Emp Adj'!D$6)/('CAN LFS Emp'!D97/'CAN LFS Emp'!D$6),"n/a")</f>
        <v>1.2398780210207478</v>
      </c>
      <c r="E97" s="65">
        <f>IFERROR(('CMA Emp Adj'!E97/'CMA Emp Adj'!E$6)/('CAN LFS Emp'!E97/'CAN LFS Emp'!E$6),"n/a")</f>
        <v>1.1861675147185697</v>
      </c>
      <c r="F97" s="65">
        <f>IFERROR(('CMA Emp Adj'!F97/'CMA Emp Adj'!F$6)/('CAN LFS Emp'!F97/'CAN LFS Emp'!F$6),"n/a")</f>
        <v>1.173713257673054</v>
      </c>
      <c r="G97" s="65">
        <f>IFERROR(('CMA Emp Adj'!G97/'CMA Emp Adj'!G$6)/('CAN LFS Emp'!G97/'CAN LFS Emp'!G$6),"n/a")</f>
        <v>1.2197728485359869</v>
      </c>
      <c r="H97" s="65">
        <f>IFERROR(('CMA Emp Adj'!H97/'CMA Emp Adj'!H$6)/('CAN LFS Emp'!H97/'CAN LFS Emp'!H$6),"n/a")</f>
        <v>1.2867005213524518</v>
      </c>
      <c r="I97" s="65">
        <f>IFERROR(('CMA Emp Adj'!I97/'CMA Emp Adj'!I$6)/('CAN LFS Emp'!I97/'CAN LFS Emp'!I$6),"n/a")</f>
        <v>1.107873273679792</v>
      </c>
      <c r="J97" s="65">
        <f>IFERROR(('CMA Emp Adj'!J97/'CMA Emp Adj'!J$6)/('CAN LFS Emp'!J97/'CAN LFS Emp'!J$6),"n/a")</f>
        <v>0.98062653787391074</v>
      </c>
      <c r="K97" s="65">
        <f>IFERROR(('CMA Emp Adj'!K97/'CMA Emp Adj'!K$6)/('CAN LFS Emp'!K97/'CAN LFS Emp'!K$6),"n/a")</f>
        <v>1.0632553467755812</v>
      </c>
      <c r="L97" s="65">
        <f>IFERROR(('CMA Emp Adj'!L97/'CMA Emp Adj'!L$6)/('CAN LFS Emp'!L97/'CAN LFS Emp'!L$6),"n/a")</f>
        <v>1.2585727103214981</v>
      </c>
      <c r="M97" s="21">
        <f>IFERROR(('CMA Emp Adj'!M97/'CMA Emp Adj'!M$6)/('CAN LFS Emp'!M97/'CAN LFS Emp'!M$6),"n/a")</f>
        <v>1.3638869592004261</v>
      </c>
      <c r="N97" s="21">
        <f>IFERROR(('CMA Emp Adj'!N97/'CMA Emp Adj'!N$6)/('CAN LFS Emp'!N97/'CAN LFS Emp'!N$6),"n/a")</f>
        <v>1.2820446483784238</v>
      </c>
      <c r="O97" s="21">
        <f>IFERROR(('CMA Emp Adj'!O97/'CMA Emp Adj'!O$6)/('CAN LFS Emp'!O97/'CAN LFS Emp'!O$6),"n/a")</f>
        <v>1.3384769002169501</v>
      </c>
      <c r="P97" s="21">
        <f>IFERROR(('CMA Emp Adj'!P97/'CMA Emp Adj'!P$6)/('CAN LFS Emp'!P97/'CAN LFS Emp'!P$6),"n/a")</f>
        <v>1.5082742172217398</v>
      </c>
      <c r="Q97" s="21">
        <f>IFERROR(('CMA Emp Adj'!Q97/'CMA Emp Adj'!Q$6)/('CAN LFS Emp'!Q97/'CAN LFS Emp'!Q$6),"n/a")</f>
        <v>1.1740369930729788</v>
      </c>
      <c r="R97" s="21">
        <f>IFERROR(('CMA Emp Adj'!R97/'CMA Emp Adj'!R$6)/('CAN LFS Emp'!R97/'CAN LFS Emp'!R$6),"n/a")</f>
        <v>1.3885832166711956</v>
      </c>
      <c r="S97" s="21">
        <f>IFERROR(('CMA Emp Adj'!S97/'CMA Emp Adj'!S$6)/('CAN LFS Emp'!S97/'CAN LFS Emp'!S$6),"n/a")</f>
        <v>1.2442856915489062</v>
      </c>
      <c r="T97" s="21">
        <f>IFERROR(('CMA Emp Adj'!T97/'CMA Emp Adj'!T$6)/('CAN LFS Emp'!T97/'CAN LFS Emp'!T$6),"n/a")</f>
        <v>1.4420265317367964</v>
      </c>
      <c r="U97" s="21">
        <f>IFERROR(('CMA Emp Adj'!U97/'CMA Emp Adj'!U$6)/('CAN LFS Emp'!U97/'CAN LFS Emp'!U$6),"n/a")</f>
        <v>1.070296829454962</v>
      </c>
      <c r="V97" s="21">
        <f>IFERROR(('CMA Emp Adj'!V97/'CMA Emp Adj'!V$6)/('CAN LFS Emp'!V97/'CAN LFS Emp'!V$6),"n/a")</f>
        <v>1.1664866078100236</v>
      </c>
      <c r="W97" s="21">
        <f>IFERROR(('CMA Emp Adj'!W97/'CMA Emp Adj'!W$6)/('CAN LFS Emp'!W97/'CAN LFS Emp'!W$6),"n/a")</f>
        <v>1.3614852154698991</v>
      </c>
      <c r="X97" s="21">
        <f>IFERROR(('CMA Emp Adj'!X97/'CMA Emp Adj'!X$6)/('CAN LFS Emp'!X97/'CAN LFS Emp'!X$6),"n/a")</f>
        <v>1.2979745412268922</v>
      </c>
      <c r="Y97" s="21">
        <f>IFERROR(('CMA Emp Adj'!Y97/'CMA Emp Adj'!Y$6)/('CAN LFS Emp'!Y97/'CAN LFS Emp'!Y$6),"n/a")</f>
        <v>1.3350113924321156</v>
      </c>
    </row>
    <row r="98" spans="1:25" x14ac:dyDescent="0.25">
      <c r="A98" s="7" t="s">
        <v>92</v>
      </c>
      <c r="B98" s="7"/>
      <c r="C98" s="14">
        <v>4851</v>
      </c>
      <c r="D98" s="65">
        <f>IFERROR(('CMA Emp Adj'!D98/'CMA Emp Adj'!D$6)/('CAN LFS Emp'!D98/'CAN LFS Emp'!D$6),"n/a")</f>
        <v>1.873685297431503</v>
      </c>
      <c r="E98" s="65">
        <f>IFERROR(('CMA Emp Adj'!E98/'CMA Emp Adj'!E$6)/('CAN LFS Emp'!E98/'CAN LFS Emp'!E$6),"n/a")</f>
        <v>1.607029424603986</v>
      </c>
      <c r="F98" s="65">
        <f>IFERROR(('CMA Emp Adj'!F98/'CMA Emp Adj'!F$6)/('CAN LFS Emp'!F98/'CAN LFS Emp'!F$6),"n/a")</f>
        <v>1.5810763324668298</v>
      </c>
      <c r="G98" s="65">
        <f>IFERROR(('CMA Emp Adj'!G98/'CMA Emp Adj'!G$6)/('CAN LFS Emp'!G98/'CAN LFS Emp'!G$6),"n/a")</f>
        <v>1.7198507980572362</v>
      </c>
      <c r="H98" s="65">
        <f>IFERROR(('CMA Emp Adj'!H98/'CMA Emp Adj'!H$6)/('CAN LFS Emp'!H98/'CAN LFS Emp'!H$6),"n/a")</f>
        <v>1.8319951613576133</v>
      </c>
      <c r="I98" s="65">
        <f>IFERROR(('CMA Emp Adj'!I98/'CMA Emp Adj'!I$6)/('CAN LFS Emp'!I98/'CAN LFS Emp'!I$6),"n/a")</f>
        <v>1.7972945684732979</v>
      </c>
      <c r="J98" s="65">
        <f>IFERROR(('CMA Emp Adj'!J98/'CMA Emp Adj'!J$6)/('CAN LFS Emp'!J98/'CAN LFS Emp'!J$6),"n/a")</f>
        <v>1.3350204325866657</v>
      </c>
      <c r="K98" s="65">
        <f>IFERROR(('CMA Emp Adj'!K98/'CMA Emp Adj'!K$6)/('CAN LFS Emp'!K98/'CAN LFS Emp'!K$6),"n/a")</f>
        <v>1.2951885809245229</v>
      </c>
      <c r="L98" s="65">
        <f>IFERROR(('CMA Emp Adj'!L98/'CMA Emp Adj'!L$6)/('CAN LFS Emp'!L98/'CAN LFS Emp'!L$6),"n/a")</f>
        <v>1.4897910375894994</v>
      </c>
      <c r="M98" s="21">
        <f>IFERROR(('CMA Emp Adj'!M98/'CMA Emp Adj'!M$6)/('CAN LFS Emp'!M98/'CAN LFS Emp'!M$6),"n/a")</f>
        <v>1.7145383550555227</v>
      </c>
      <c r="N98" s="21">
        <f>IFERROR(('CMA Emp Adj'!N98/'CMA Emp Adj'!N$6)/('CAN LFS Emp'!N98/'CAN LFS Emp'!N$6),"n/a")</f>
        <v>1.7204978959603099</v>
      </c>
      <c r="O98" s="21">
        <f>IFERROR(('CMA Emp Adj'!O98/'CMA Emp Adj'!O$6)/('CAN LFS Emp'!O98/'CAN LFS Emp'!O$6),"n/a")</f>
        <v>1.8418696412011997</v>
      </c>
      <c r="P98" s="21">
        <f>IFERROR(('CMA Emp Adj'!P98/'CMA Emp Adj'!P$6)/('CAN LFS Emp'!P98/'CAN LFS Emp'!P$6),"n/a")</f>
        <v>1.7702654276837386</v>
      </c>
      <c r="Q98" s="21">
        <f>IFERROR(('CMA Emp Adj'!Q98/'CMA Emp Adj'!Q$6)/('CAN LFS Emp'!Q98/'CAN LFS Emp'!Q$6),"n/a")</f>
        <v>1.7568060814160134</v>
      </c>
      <c r="R98" s="21">
        <f>IFERROR(('CMA Emp Adj'!R98/'CMA Emp Adj'!R$6)/('CAN LFS Emp'!R98/'CAN LFS Emp'!R$6),"n/a")</f>
        <v>1.9449061407869339</v>
      </c>
      <c r="S98" s="21">
        <f>IFERROR(('CMA Emp Adj'!S98/'CMA Emp Adj'!S$6)/('CAN LFS Emp'!S98/'CAN LFS Emp'!S$6),"n/a")</f>
        <v>1.6017212825174234</v>
      </c>
      <c r="T98" s="21">
        <f>IFERROR(('CMA Emp Adj'!T98/'CMA Emp Adj'!T$6)/('CAN LFS Emp'!T98/'CAN LFS Emp'!T$6),"n/a")</f>
        <v>1.8068323418598213</v>
      </c>
      <c r="U98" s="21">
        <f>IFERROR(('CMA Emp Adj'!U98/'CMA Emp Adj'!U$6)/('CAN LFS Emp'!U98/'CAN LFS Emp'!U$6),"n/a")</f>
        <v>1.4764190043938854</v>
      </c>
      <c r="V98" s="21">
        <f>IFERROR(('CMA Emp Adj'!V98/'CMA Emp Adj'!V$6)/('CAN LFS Emp'!V98/'CAN LFS Emp'!V$6),"n/a")</f>
        <v>1.5307170823614711</v>
      </c>
      <c r="W98" s="21">
        <f>IFERROR(('CMA Emp Adj'!W98/'CMA Emp Adj'!W$6)/('CAN LFS Emp'!W98/'CAN LFS Emp'!W$6),"n/a")</f>
        <v>1.4779052285737855</v>
      </c>
      <c r="X98" s="21">
        <f>IFERROR(('CMA Emp Adj'!X98/'CMA Emp Adj'!X$6)/('CAN LFS Emp'!X98/'CAN LFS Emp'!X$6),"n/a")</f>
        <v>1.2137288086268117</v>
      </c>
      <c r="Y98" s="21">
        <f>IFERROR(('CMA Emp Adj'!Y98/'CMA Emp Adj'!Y$6)/('CAN LFS Emp'!Y98/'CAN LFS Emp'!Y$6),"n/a")</f>
        <v>1.3020935215865319</v>
      </c>
    </row>
    <row r="99" spans="1:25" x14ac:dyDescent="0.25">
      <c r="A99" s="7" t="s">
        <v>93</v>
      </c>
      <c r="B99" s="7"/>
      <c r="C99" s="14">
        <v>4853</v>
      </c>
      <c r="D99" s="65">
        <f>IFERROR(('CMA Emp Adj'!D99/'CMA Emp Adj'!D$6)/('CAN LFS Emp'!D99/'CAN LFS Emp'!D$6),"n/a")</f>
        <v>0.87119974995580773</v>
      </c>
      <c r="E99" s="65">
        <f>IFERROR(('CMA Emp Adj'!E99/'CMA Emp Adj'!E$6)/('CAN LFS Emp'!E99/'CAN LFS Emp'!E$6),"n/a")</f>
        <v>1.3960944685080992</v>
      </c>
      <c r="F99" s="65">
        <f>IFERROR(('CMA Emp Adj'!F99/'CMA Emp Adj'!F$6)/('CAN LFS Emp'!F99/'CAN LFS Emp'!F$6),"n/a")</f>
        <v>1.4204108857553683</v>
      </c>
      <c r="G99" s="65">
        <f>IFERROR(('CMA Emp Adj'!G99/'CMA Emp Adj'!G$6)/('CAN LFS Emp'!G99/'CAN LFS Emp'!G$6),"n/a")</f>
        <v>1.5898652240265487</v>
      </c>
      <c r="H99" s="65">
        <f>IFERROR(('CMA Emp Adj'!H99/'CMA Emp Adj'!H$6)/('CAN LFS Emp'!H99/'CAN LFS Emp'!H$6),"n/a")</f>
        <v>1.19492748122296</v>
      </c>
      <c r="I99" s="65">
        <f>IFERROR(('CMA Emp Adj'!I99/'CMA Emp Adj'!I$6)/('CAN LFS Emp'!I99/'CAN LFS Emp'!I$6),"n/a")</f>
        <v>1.2019517854687125</v>
      </c>
      <c r="J99" s="65">
        <f>IFERROR(('CMA Emp Adj'!J99/'CMA Emp Adj'!J$6)/('CAN LFS Emp'!J99/'CAN LFS Emp'!J$6),"n/a")</f>
        <v>1.162098310549337</v>
      </c>
      <c r="K99" s="65">
        <f>IFERROR(('CMA Emp Adj'!K99/'CMA Emp Adj'!K$6)/('CAN LFS Emp'!K99/'CAN LFS Emp'!K$6),"n/a")</f>
        <v>1.1727272889325655</v>
      </c>
      <c r="L99" s="65">
        <f>IFERROR(('CMA Emp Adj'!L99/'CMA Emp Adj'!L$6)/('CAN LFS Emp'!L99/'CAN LFS Emp'!L$6),"n/a")</f>
        <v>1.3816406836630466</v>
      </c>
      <c r="M99" s="21">
        <f>IFERROR(('CMA Emp Adj'!M99/'CMA Emp Adj'!M$6)/('CAN LFS Emp'!M99/'CAN LFS Emp'!M$6),"n/a")</f>
        <v>1.464774611315083</v>
      </c>
      <c r="N99" s="21">
        <f>IFERROR(('CMA Emp Adj'!N99/'CMA Emp Adj'!N$6)/('CAN LFS Emp'!N99/'CAN LFS Emp'!N$6),"n/a")</f>
        <v>1.4589094349140241</v>
      </c>
      <c r="O99" s="21">
        <f>IFERROR(('CMA Emp Adj'!O99/'CMA Emp Adj'!O$6)/('CAN LFS Emp'!O99/'CAN LFS Emp'!O$6),"n/a")</f>
        <v>1.2286187816149092</v>
      </c>
      <c r="P99" s="21">
        <f>IFERROR(('CMA Emp Adj'!P99/'CMA Emp Adj'!P$6)/('CAN LFS Emp'!P99/'CAN LFS Emp'!P$6),"n/a")</f>
        <v>1.6763069769243033</v>
      </c>
      <c r="Q99" s="21">
        <f>IFERROR(('CMA Emp Adj'!Q99/'CMA Emp Adj'!Q$6)/('CAN LFS Emp'!Q99/'CAN LFS Emp'!Q$6),"n/a")</f>
        <v>1.2156120057148025</v>
      </c>
      <c r="R99" s="21">
        <f>IFERROR(('CMA Emp Adj'!R99/'CMA Emp Adj'!R$6)/('CAN LFS Emp'!R99/'CAN LFS Emp'!R$6),"n/a")</f>
        <v>1.3728812448395529</v>
      </c>
      <c r="S99" s="21">
        <f>IFERROR(('CMA Emp Adj'!S99/'CMA Emp Adj'!S$6)/('CAN LFS Emp'!S99/'CAN LFS Emp'!S$6),"n/a")</f>
        <v>1.3490571537578753</v>
      </c>
      <c r="T99" s="21">
        <f>IFERROR(('CMA Emp Adj'!T99/'CMA Emp Adj'!T$6)/('CAN LFS Emp'!T99/'CAN LFS Emp'!T$6),"n/a")</f>
        <v>1.5768132471481227</v>
      </c>
      <c r="U99" s="21">
        <f>IFERROR(('CMA Emp Adj'!U99/'CMA Emp Adj'!U$6)/('CAN LFS Emp'!U99/'CAN LFS Emp'!U$6),"n/a")</f>
        <v>1.1797282320296836</v>
      </c>
      <c r="V99" s="21">
        <f>IFERROR(('CMA Emp Adj'!V99/'CMA Emp Adj'!V$6)/('CAN LFS Emp'!V99/'CAN LFS Emp'!V$6),"n/a")</f>
        <v>1.2359652170562609</v>
      </c>
      <c r="W99" s="21">
        <f>IFERROR(('CMA Emp Adj'!W99/'CMA Emp Adj'!W$6)/('CAN LFS Emp'!W99/'CAN LFS Emp'!W$6),"n/a")</f>
        <v>1.7626496330678278</v>
      </c>
      <c r="X99" s="21">
        <f>IFERROR(('CMA Emp Adj'!X99/'CMA Emp Adj'!X$6)/('CAN LFS Emp'!X99/'CAN LFS Emp'!X$6),"n/a")</f>
        <v>1.677917434027993</v>
      </c>
      <c r="Y99" s="21">
        <f>IFERROR(('CMA Emp Adj'!Y99/'CMA Emp Adj'!Y$6)/('CAN LFS Emp'!Y99/'CAN LFS Emp'!Y$6),"n/a")</f>
        <v>1.8059952765314164</v>
      </c>
    </row>
    <row r="100" spans="1:25" x14ac:dyDescent="0.25">
      <c r="A100" s="8" t="s">
        <v>94</v>
      </c>
      <c r="B100" s="8"/>
      <c r="C100" s="15" t="s">
        <v>202</v>
      </c>
      <c r="D100" s="66">
        <f>IFERROR(('CMA Emp Adj'!D100/'CMA Emp Adj'!D$6)/('CAN LFS Emp'!D100/'CAN LFS Emp'!D$6),"n/a")</f>
        <v>0.59833895910043333</v>
      </c>
      <c r="E100" s="66">
        <f>IFERROR(('CMA Emp Adj'!E100/'CMA Emp Adj'!E$6)/('CAN LFS Emp'!E100/'CAN LFS Emp'!E$6),"n/a")</f>
        <v>0.51570532764672983</v>
      </c>
      <c r="F100" s="66">
        <f>IFERROR(('CMA Emp Adj'!F100/'CMA Emp Adj'!F$6)/('CAN LFS Emp'!F100/'CAN LFS Emp'!F$6),"n/a")</f>
        <v>0.29831247525576432</v>
      </c>
      <c r="G100" s="66">
        <f>IFERROR(('CMA Emp Adj'!G100/'CMA Emp Adj'!G$6)/('CAN LFS Emp'!G100/'CAN LFS Emp'!G$6),"n/a")</f>
        <v>0.4301736908604723</v>
      </c>
      <c r="H100" s="66">
        <f>IFERROR(('CMA Emp Adj'!H100/'CMA Emp Adj'!H$6)/('CAN LFS Emp'!H100/'CAN LFS Emp'!H$6),"n/a")</f>
        <v>0.73607494232049109</v>
      </c>
      <c r="I100" s="66">
        <f>IFERROR(('CMA Emp Adj'!I100/'CMA Emp Adj'!I$6)/('CAN LFS Emp'!I100/'CAN LFS Emp'!I$6),"n/a")</f>
        <v>0.38631476413979976</v>
      </c>
      <c r="J100" s="66">
        <f>IFERROR(('CMA Emp Adj'!J100/'CMA Emp Adj'!J$6)/('CAN LFS Emp'!J100/'CAN LFS Emp'!J$6),"n/a")</f>
        <v>0.43716855186393111</v>
      </c>
      <c r="K100" s="66">
        <f>IFERROR(('CMA Emp Adj'!K100/'CMA Emp Adj'!K$6)/('CAN LFS Emp'!K100/'CAN LFS Emp'!K$6),"n/a")</f>
        <v>0.56852071347681721</v>
      </c>
      <c r="L100" s="66">
        <f>IFERROR(('CMA Emp Adj'!L100/'CMA Emp Adj'!L$6)/('CAN LFS Emp'!L100/'CAN LFS Emp'!L$6),"n/a")</f>
        <v>0.61069341908470298</v>
      </c>
      <c r="M100" s="22">
        <f>IFERROR(('CMA Emp Adj'!M100/'CMA Emp Adj'!M$6)/('CAN LFS Emp'!M100/'CAN LFS Emp'!M$6),"n/a")</f>
        <v>0.81199755603219426</v>
      </c>
      <c r="N100" s="22">
        <f>IFERROR(('CMA Emp Adj'!N100/'CMA Emp Adj'!N$6)/('CAN LFS Emp'!N100/'CAN LFS Emp'!N$6),"n/a")</f>
        <v>0.60029473360070795</v>
      </c>
      <c r="O100" s="22">
        <f>IFERROR(('CMA Emp Adj'!O100/'CMA Emp Adj'!O$6)/('CAN LFS Emp'!O100/'CAN LFS Emp'!O$6),"n/a")</f>
        <v>0.63804545532212675</v>
      </c>
      <c r="P100" s="22">
        <f>IFERROR(('CMA Emp Adj'!P100/'CMA Emp Adj'!P$6)/('CAN LFS Emp'!P100/'CAN LFS Emp'!P$6),"n/a")</f>
        <v>0.79234874846447956</v>
      </c>
      <c r="Q100" s="22">
        <f>IFERROR(('CMA Emp Adj'!Q100/'CMA Emp Adj'!Q$6)/('CAN LFS Emp'!Q100/'CAN LFS Emp'!Q$6),"n/a")</f>
        <v>0.41115564176954694</v>
      </c>
      <c r="R100" s="22">
        <f>IFERROR(('CMA Emp Adj'!R100/'CMA Emp Adj'!R$6)/('CAN LFS Emp'!R100/'CAN LFS Emp'!R$6),"n/a")</f>
        <v>0.54890800938490159</v>
      </c>
      <c r="S100" s="22">
        <f>IFERROR(('CMA Emp Adj'!S100/'CMA Emp Adj'!S$6)/('CAN LFS Emp'!S100/'CAN LFS Emp'!S$6),"n/a")</f>
        <v>0.49158413433569442</v>
      </c>
      <c r="T100" s="22">
        <f>IFERROR(('CMA Emp Adj'!T100/'CMA Emp Adj'!T$6)/('CAN LFS Emp'!T100/'CAN LFS Emp'!T$6),"n/a")</f>
        <v>0.70454122521593832</v>
      </c>
      <c r="U100" s="22">
        <f>IFERROR(('CMA Emp Adj'!U100/'CMA Emp Adj'!U$6)/('CAN LFS Emp'!U100/'CAN LFS Emp'!U$6),"n/a")</f>
        <v>0.30373613932924026</v>
      </c>
      <c r="V100" s="22">
        <f>IFERROR(('CMA Emp Adj'!V100/'CMA Emp Adj'!V$6)/('CAN LFS Emp'!V100/'CAN LFS Emp'!V$6),"n/a")</f>
        <v>0.4324385887725482</v>
      </c>
      <c r="W100" s="22">
        <f>IFERROR(('CMA Emp Adj'!W100/'CMA Emp Adj'!W$6)/('CAN LFS Emp'!W100/'CAN LFS Emp'!W$6),"n/a")</f>
        <v>0.46221370362553377</v>
      </c>
      <c r="X100" s="22">
        <f>IFERROR(('CMA Emp Adj'!X100/'CMA Emp Adj'!X$6)/('CAN LFS Emp'!X100/'CAN LFS Emp'!X$6),"n/a")</f>
        <v>0.6102362406267503</v>
      </c>
      <c r="Y100" s="22">
        <f>IFERROR(('CMA Emp Adj'!Y100/'CMA Emp Adj'!Y$6)/('CAN LFS Emp'!Y100/'CAN LFS Emp'!Y$6),"n/a")</f>
        <v>0.60006472498437657</v>
      </c>
    </row>
    <row r="101" spans="1:25" x14ac:dyDescent="0.25">
      <c r="A101" s="6" t="s">
        <v>95</v>
      </c>
      <c r="B101" s="6"/>
      <c r="C101" s="14">
        <v>486</v>
      </c>
      <c r="D101" s="65">
        <f>IFERROR(('CMA Emp Adj'!D101/'CMA Emp Adj'!D$6)/('CAN LFS Emp'!D101/'CAN LFS Emp'!D$6),"n/a")</f>
        <v>0</v>
      </c>
      <c r="E101" s="65">
        <f>IFERROR(('CMA Emp Adj'!E101/'CMA Emp Adj'!E$6)/('CAN LFS Emp'!E101/'CAN LFS Emp'!E$6),"n/a")</f>
        <v>0</v>
      </c>
      <c r="F101" s="65">
        <f>IFERROR(('CMA Emp Adj'!F101/'CMA Emp Adj'!F$6)/('CAN LFS Emp'!F101/'CAN LFS Emp'!F$6),"n/a")</f>
        <v>0</v>
      </c>
      <c r="G101" s="65">
        <f>IFERROR(('CMA Emp Adj'!G101/'CMA Emp Adj'!G$6)/('CAN LFS Emp'!G101/'CAN LFS Emp'!G$6),"n/a")</f>
        <v>0</v>
      </c>
      <c r="H101" s="65">
        <f>IFERROR(('CMA Emp Adj'!H101/'CMA Emp Adj'!H$6)/('CAN LFS Emp'!H101/'CAN LFS Emp'!H$6),"n/a")</f>
        <v>0</v>
      </c>
      <c r="I101" s="65">
        <f>IFERROR(('CMA Emp Adj'!I101/'CMA Emp Adj'!I$6)/('CAN LFS Emp'!I101/'CAN LFS Emp'!I$6),"n/a")</f>
        <v>0</v>
      </c>
      <c r="J101" s="65">
        <f>IFERROR(('CMA Emp Adj'!J101/'CMA Emp Adj'!J$6)/('CAN LFS Emp'!J101/'CAN LFS Emp'!J$6),"n/a")</f>
        <v>0</v>
      </c>
      <c r="K101" s="65">
        <f>IFERROR(('CMA Emp Adj'!K101/'CMA Emp Adj'!K$6)/('CAN LFS Emp'!K101/'CAN LFS Emp'!K$6),"n/a")</f>
        <v>0</v>
      </c>
      <c r="L101" s="65">
        <f>IFERROR(('CMA Emp Adj'!L101/'CMA Emp Adj'!L$6)/('CAN LFS Emp'!L101/'CAN LFS Emp'!L$6),"n/a")</f>
        <v>0</v>
      </c>
      <c r="M101" s="21">
        <f>IFERROR(('CMA Emp Adj'!M101/'CMA Emp Adj'!M$6)/('CAN LFS Emp'!M101/'CAN LFS Emp'!M$6),"n/a")</f>
        <v>0</v>
      </c>
      <c r="N101" s="21">
        <f>IFERROR(('CMA Emp Adj'!N101/'CMA Emp Adj'!N$6)/('CAN LFS Emp'!N101/'CAN LFS Emp'!N$6),"n/a")</f>
        <v>0</v>
      </c>
      <c r="O101" s="21">
        <f>IFERROR(('CMA Emp Adj'!O101/'CMA Emp Adj'!O$6)/('CAN LFS Emp'!O101/'CAN LFS Emp'!O$6),"n/a")</f>
        <v>0</v>
      </c>
      <c r="P101" s="21">
        <f>IFERROR(('CMA Emp Adj'!P101/'CMA Emp Adj'!P$6)/('CAN LFS Emp'!P101/'CAN LFS Emp'!P$6),"n/a")</f>
        <v>0</v>
      </c>
      <c r="Q101" s="21">
        <f>IFERROR(('CMA Emp Adj'!Q101/'CMA Emp Adj'!Q$6)/('CAN LFS Emp'!Q101/'CAN LFS Emp'!Q$6),"n/a")</f>
        <v>0</v>
      </c>
      <c r="R101" s="21">
        <f>IFERROR(('CMA Emp Adj'!R101/'CMA Emp Adj'!R$6)/('CAN LFS Emp'!R101/'CAN LFS Emp'!R$6),"n/a")</f>
        <v>0</v>
      </c>
      <c r="S101" s="21">
        <f>IFERROR(('CMA Emp Adj'!S101/'CMA Emp Adj'!S$6)/('CAN LFS Emp'!S101/'CAN LFS Emp'!S$6),"n/a")</f>
        <v>0</v>
      </c>
      <c r="T101" s="21">
        <f>IFERROR(('CMA Emp Adj'!T101/'CMA Emp Adj'!T$6)/('CAN LFS Emp'!T101/'CAN LFS Emp'!T$6),"n/a")</f>
        <v>0</v>
      </c>
      <c r="U101" s="21">
        <f>IFERROR(('CMA Emp Adj'!U101/'CMA Emp Adj'!U$6)/('CAN LFS Emp'!U101/'CAN LFS Emp'!U$6),"n/a")</f>
        <v>0</v>
      </c>
      <c r="V101" s="21">
        <f>IFERROR(('CMA Emp Adj'!V101/'CMA Emp Adj'!V$6)/('CAN LFS Emp'!V101/'CAN LFS Emp'!V$6),"n/a")</f>
        <v>0</v>
      </c>
      <c r="W101" s="21">
        <f>IFERROR(('CMA Emp Adj'!W101/'CMA Emp Adj'!W$6)/('CAN LFS Emp'!W101/'CAN LFS Emp'!W$6),"n/a")</f>
        <v>0</v>
      </c>
      <c r="X101" s="21">
        <f>IFERROR(('CMA Emp Adj'!X101/'CMA Emp Adj'!X$6)/('CAN LFS Emp'!X101/'CAN LFS Emp'!X$6),"n/a")</f>
        <v>0</v>
      </c>
      <c r="Y101" s="21">
        <f>IFERROR(('CMA Emp Adj'!Y101/'CMA Emp Adj'!Y$6)/('CAN LFS Emp'!Y101/'CAN LFS Emp'!Y$6),"n/a")</f>
        <v>0</v>
      </c>
    </row>
    <row r="102" spans="1:25" x14ac:dyDescent="0.25">
      <c r="A102" s="6" t="s">
        <v>96</v>
      </c>
      <c r="B102" s="6"/>
      <c r="C102" s="14">
        <v>488</v>
      </c>
      <c r="D102" s="65">
        <f>IFERROR(('CMA Emp Adj'!D102/'CMA Emp Adj'!D$6)/('CAN LFS Emp'!D102/'CAN LFS Emp'!D$6),"n/a")</f>
        <v>0.88246028485714112</v>
      </c>
      <c r="E102" s="65">
        <f>IFERROR(('CMA Emp Adj'!E102/'CMA Emp Adj'!E$6)/('CAN LFS Emp'!E102/'CAN LFS Emp'!E$6),"n/a")</f>
        <v>0.98381500828875201</v>
      </c>
      <c r="F102" s="65">
        <f>IFERROR(('CMA Emp Adj'!F102/'CMA Emp Adj'!F$6)/('CAN LFS Emp'!F102/'CAN LFS Emp'!F$6),"n/a")</f>
        <v>0.9426165688896001</v>
      </c>
      <c r="G102" s="65">
        <f>IFERROR(('CMA Emp Adj'!G102/'CMA Emp Adj'!G$6)/('CAN LFS Emp'!G102/'CAN LFS Emp'!G$6),"n/a")</f>
        <v>0.85166571215849218</v>
      </c>
      <c r="H102" s="65">
        <f>IFERROR(('CMA Emp Adj'!H102/'CMA Emp Adj'!H$6)/('CAN LFS Emp'!H102/'CAN LFS Emp'!H$6),"n/a")</f>
        <v>1.1311201609681476</v>
      </c>
      <c r="I102" s="65">
        <f>IFERROR(('CMA Emp Adj'!I102/'CMA Emp Adj'!I$6)/('CAN LFS Emp'!I102/'CAN LFS Emp'!I$6),"n/a")</f>
        <v>1.0617630224937993</v>
      </c>
      <c r="J102" s="65">
        <f>IFERROR(('CMA Emp Adj'!J102/'CMA Emp Adj'!J$6)/('CAN LFS Emp'!J102/'CAN LFS Emp'!J$6),"n/a")</f>
        <v>1.1475117515027213</v>
      </c>
      <c r="K102" s="65">
        <f>IFERROR(('CMA Emp Adj'!K102/'CMA Emp Adj'!K$6)/('CAN LFS Emp'!K102/'CAN LFS Emp'!K$6),"n/a")</f>
        <v>1.0367477469368138</v>
      </c>
      <c r="L102" s="65">
        <f>IFERROR(('CMA Emp Adj'!L102/'CMA Emp Adj'!L$6)/('CAN LFS Emp'!L102/'CAN LFS Emp'!L$6),"n/a")</f>
        <v>1.19556076000248</v>
      </c>
      <c r="M102" s="21">
        <f>IFERROR(('CMA Emp Adj'!M102/'CMA Emp Adj'!M$6)/('CAN LFS Emp'!M102/'CAN LFS Emp'!M$6),"n/a")</f>
        <v>1.1175859597940276</v>
      </c>
      <c r="N102" s="21">
        <f>IFERROR(('CMA Emp Adj'!N102/'CMA Emp Adj'!N$6)/('CAN LFS Emp'!N102/'CAN LFS Emp'!N$6),"n/a")</f>
        <v>0.91559950998409112</v>
      </c>
      <c r="O102" s="21">
        <f>IFERROR(('CMA Emp Adj'!O102/'CMA Emp Adj'!O$6)/('CAN LFS Emp'!O102/'CAN LFS Emp'!O$6),"n/a")</f>
        <v>1.104527749742237</v>
      </c>
      <c r="P102" s="21">
        <f>IFERROR(('CMA Emp Adj'!P102/'CMA Emp Adj'!P$6)/('CAN LFS Emp'!P102/'CAN LFS Emp'!P$6),"n/a")</f>
        <v>0.90656514981750769</v>
      </c>
      <c r="Q102" s="21">
        <f>IFERROR(('CMA Emp Adj'!Q102/'CMA Emp Adj'!Q$6)/('CAN LFS Emp'!Q102/'CAN LFS Emp'!Q$6),"n/a")</f>
        <v>1.1939196364616473</v>
      </c>
      <c r="R102" s="21">
        <f>IFERROR(('CMA Emp Adj'!R102/'CMA Emp Adj'!R$6)/('CAN LFS Emp'!R102/'CAN LFS Emp'!R$6),"n/a")</f>
        <v>1.2177724526002129</v>
      </c>
      <c r="S102" s="21">
        <f>IFERROR(('CMA Emp Adj'!S102/'CMA Emp Adj'!S$6)/('CAN LFS Emp'!S102/'CAN LFS Emp'!S$6),"n/a")</f>
        <v>0.90521504863431201</v>
      </c>
      <c r="T102" s="21">
        <f>IFERROR(('CMA Emp Adj'!T102/'CMA Emp Adj'!T$6)/('CAN LFS Emp'!T102/'CAN LFS Emp'!T$6),"n/a")</f>
        <v>0.95041383794239176</v>
      </c>
      <c r="U102" s="21">
        <f>IFERROR(('CMA Emp Adj'!U102/'CMA Emp Adj'!U$6)/('CAN LFS Emp'!U102/'CAN LFS Emp'!U$6),"n/a")</f>
        <v>1.093258811742736</v>
      </c>
      <c r="V102" s="21">
        <f>IFERROR(('CMA Emp Adj'!V102/'CMA Emp Adj'!V$6)/('CAN LFS Emp'!V102/'CAN LFS Emp'!V$6),"n/a")</f>
        <v>0.99280833183517725</v>
      </c>
      <c r="W102" s="21">
        <f>IFERROR(('CMA Emp Adj'!W102/'CMA Emp Adj'!W$6)/('CAN LFS Emp'!W102/'CAN LFS Emp'!W$6),"n/a")</f>
        <v>0.77834708254736196</v>
      </c>
      <c r="X102" s="21">
        <f>IFERROR(('CMA Emp Adj'!X102/'CMA Emp Adj'!X$6)/('CAN LFS Emp'!X102/'CAN LFS Emp'!X$6),"n/a")</f>
        <v>1.0758107429732928</v>
      </c>
      <c r="Y102" s="21">
        <f>IFERROR(('CMA Emp Adj'!Y102/'CMA Emp Adj'!Y$6)/('CAN LFS Emp'!Y102/'CAN LFS Emp'!Y$6),"n/a")</f>
        <v>0.74961712637426636</v>
      </c>
    </row>
    <row r="103" spans="1:25" x14ac:dyDescent="0.25">
      <c r="A103" s="6" t="s">
        <v>97</v>
      </c>
      <c r="B103" s="6"/>
      <c r="C103" s="14">
        <v>491</v>
      </c>
      <c r="D103" s="65">
        <f>IFERROR(('CMA Emp Adj'!D103/'CMA Emp Adj'!D$6)/('CAN LFS Emp'!D103/'CAN LFS Emp'!D$6),"n/a")</f>
        <v>0.91755860243479126</v>
      </c>
      <c r="E103" s="65">
        <f>IFERROR(('CMA Emp Adj'!E103/'CMA Emp Adj'!E$6)/('CAN LFS Emp'!E103/'CAN LFS Emp'!E$6),"n/a")</f>
        <v>1.0425437887376285</v>
      </c>
      <c r="F103" s="65">
        <f>IFERROR(('CMA Emp Adj'!F103/'CMA Emp Adj'!F$6)/('CAN LFS Emp'!F103/'CAN LFS Emp'!F$6),"n/a")</f>
        <v>1.0547646559815318</v>
      </c>
      <c r="G103" s="65">
        <f>IFERROR(('CMA Emp Adj'!G103/'CMA Emp Adj'!G$6)/('CAN LFS Emp'!G103/'CAN LFS Emp'!G$6),"n/a")</f>
        <v>0.82941519682453158</v>
      </c>
      <c r="H103" s="65">
        <f>IFERROR(('CMA Emp Adj'!H103/'CMA Emp Adj'!H$6)/('CAN LFS Emp'!H103/'CAN LFS Emp'!H$6),"n/a")</f>
        <v>0.89729424943143044</v>
      </c>
      <c r="I103" s="65">
        <f>IFERROR(('CMA Emp Adj'!I103/'CMA Emp Adj'!I$6)/('CAN LFS Emp'!I103/'CAN LFS Emp'!I$6),"n/a")</f>
        <v>1.0647057857533784</v>
      </c>
      <c r="J103" s="65">
        <f>IFERROR(('CMA Emp Adj'!J103/'CMA Emp Adj'!J$6)/('CAN LFS Emp'!J103/'CAN LFS Emp'!J$6),"n/a")</f>
        <v>1.1204595561551935</v>
      </c>
      <c r="K103" s="65">
        <f>IFERROR(('CMA Emp Adj'!K103/'CMA Emp Adj'!K$6)/('CAN LFS Emp'!K103/'CAN LFS Emp'!K$6),"n/a")</f>
        <v>1.208870632401946</v>
      </c>
      <c r="L103" s="65">
        <f>IFERROR(('CMA Emp Adj'!L103/'CMA Emp Adj'!L$6)/('CAN LFS Emp'!L103/'CAN LFS Emp'!L$6),"n/a")</f>
        <v>1.0057373501420481</v>
      </c>
      <c r="M103" s="21">
        <f>IFERROR(('CMA Emp Adj'!M103/'CMA Emp Adj'!M$6)/('CAN LFS Emp'!M103/'CAN LFS Emp'!M$6),"n/a")</f>
        <v>1.0614689458433242</v>
      </c>
      <c r="N103" s="21">
        <f>IFERROR(('CMA Emp Adj'!N103/'CMA Emp Adj'!N$6)/('CAN LFS Emp'!N103/'CAN LFS Emp'!N$6),"n/a")</f>
        <v>0.82897398430274905</v>
      </c>
      <c r="O103" s="21">
        <f>IFERROR(('CMA Emp Adj'!O103/'CMA Emp Adj'!O$6)/('CAN LFS Emp'!O103/'CAN LFS Emp'!O$6),"n/a")</f>
        <v>1.0768809219931386</v>
      </c>
      <c r="P103" s="21">
        <f>IFERROR(('CMA Emp Adj'!P103/'CMA Emp Adj'!P$6)/('CAN LFS Emp'!P103/'CAN LFS Emp'!P$6),"n/a")</f>
        <v>0.99036490208361183</v>
      </c>
      <c r="Q103" s="21">
        <f>IFERROR(('CMA Emp Adj'!Q103/'CMA Emp Adj'!Q$6)/('CAN LFS Emp'!Q103/'CAN LFS Emp'!Q$6),"n/a")</f>
        <v>1.1071394844551476</v>
      </c>
      <c r="R103" s="21">
        <f>IFERROR(('CMA Emp Adj'!R103/'CMA Emp Adj'!R$6)/('CAN LFS Emp'!R103/'CAN LFS Emp'!R$6),"n/a")</f>
        <v>0.85655088546412117</v>
      </c>
      <c r="S103" s="21">
        <f>IFERROR(('CMA Emp Adj'!S103/'CMA Emp Adj'!S$6)/('CAN LFS Emp'!S103/'CAN LFS Emp'!S$6),"n/a")</f>
        <v>1.1420939408746456</v>
      </c>
      <c r="T103" s="21">
        <f>IFERROR(('CMA Emp Adj'!T103/'CMA Emp Adj'!T$6)/('CAN LFS Emp'!T103/'CAN LFS Emp'!T$6),"n/a")</f>
        <v>1.1446288738796031</v>
      </c>
      <c r="U103" s="21">
        <f>IFERROR(('CMA Emp Adj'!U103/'CMA Emp Adj'!U$6)/('CAN LFS Emp'!U103/'CAN LFS Emp'!U$6),"n/a")</f>
        <v>1.1561110022126322</v>
      </c>
      <c r="V103" s="21">
        <f>IFERROR(('CMA Emp Adj'!V103/'CMA Emp Adj'!V$6)/('CAN LFS Emp'!V103/'CAN LFS Emp'!V$6),"n/a")</f>
        <v>0.75121376355336311</v>
      </c>
      <c r="W103" s="21">
        <f>IFERROR(('CMA Emp Adj'!W103/'CMA Emp Adj'!W$6)/('CAN LFS Emp'!W103/'CAN LFS Emp'!W$6),"n/a")</f>
        <v>1.0268308350676769</v>
      </c>
      <c r="X103" s="21">
        <f>IFERROR(('CMA Emp Adj'!X103/'CMA Emp Adj'!X$6)/('CAN LFS Emp'!X103/'CAN LFS Emp'!X$6),"n/a")</f>
        <v>0.92928058504885447</v>
      </c>
      <c r="Y103" s="21">
        <f>IFERROR(('CMA Emp Adj'!Y103/'CMA Emp Adj'!Y$6)/('CAN LFS Emp'!Y103/'CAN LFS Emp'!Y$6),"n/a")</f>
        <v>1.4896274587637417</v>
      </c>
    </row>
    <row r="104" spans="1:25" x14ac:dyDescent="0.25">
      <c r="A104" s="6" t="s">
        <v>98</v>
      </c>
      <c r="B104" s="6"/>
      <c r="C104" s="14">
        <v>492</v>
      </c>
      <c r="D104" s="65">
        <f>IFERROR(('CMA Emp Adj'!D104/'CMA Emp Adj'!D$6)/('CAN LFS Emp'!D104/'CAN LFS Emp'!D$6),"n/a")</f>
        <v>1.4878089654734485</v>
      </c>
      <c r="E104" s="65">
        <f>IFERROR(('CMA Emp Adj'!E104/'CMA Emp Adj'!E$6)/('CAN LFS Emp'!E104/'CAN LFS Emp'!E$6),"n/a")</f>
        <v>1.5789546607840832</v>
      </c>
      <c r="F104" s="65">
        <f>IFERROR(('CMA Emp Adj'!F104/'CMA Emp Adj'!F$6)/('CAN LFS Emp'!F104/'CAN LFS Emp'!F$6),"n/a")</f>
        <v>1.2901376364517163</v>
      </c>
      <c r="G104" s="65">
        <f>IFERROR(('CMA Emp Adj'!G104/'CMA Emp Adj'!G$6)/('CAN LFS Emp'!G104/'CAN LFS Emp'!G$6),"n/a")</f>
        <v>1.6888843586253695</v>
      </c>
      <c r="H104" s="65">
        <f>IFERROR(('CMA Emp Adj'!H104/'CMA Emp Adj'!H$6)/('CAN LFS Emp'!H104/'CAN LFS Emp'!H$6),"n/a")</f>
        <v>1.5187602486510248</v>
      </c>
      <c r="I104" s="65">
        <f>IFERROR(('CMA Emp Adj'!I104/'CMA Emp Adj'!I$6)/('CAN LFS Emp'!I104/'CAN LFS Emp'!I$6),"n/a")</f>
        <v>1.7910530382483416</v>
      </c>
      <c r="J104" s="65">
        <f>IFERROR(('CMA Emp Adj'!J104/'CMA Emp Adj'!J$6)/('CAN LFS Emp'!J104/'CAN LFS Emp'!J$6),"n/a")</f>
        <v>1.5621262219907932</v>
      </c>
      <c r="K104" s="65">
        <f>IFERROR(('CMA Emp Adj'!K104/'CMA Emp Adj'!K$6)/('CAN LFS Emp'!K104/'CAN LFS Emp'!K$6),"n/a")</f>
        <v>1.4475818177111079</v>
      </c>
      <c r="L104" s="65">
        <f>IFERROR(('CMA Emp Adj'!L104/'CMA Emp Adj'!L$6)/('CAN LFS Emp'!L104/'CAN LFS Emp'!L$6),"n/a")</f>
        <v>1.316785385204631</v>
      </c>
      <c r="M104" s="21">
        <f>IFERROR(('CMA Emp Adj'!M104/'CMA Emp Adj'!M$6)/('CAN LFS Emp'!M104/'CAN LFS Emp'!M$6),"n/a")</f>
        <v>1.5143478245400146</v>
      </c>
      <c r="N104" s="21">
        <f>IFERROR(('CMA Emp Adj'!N104/'CMA Emp Adj'!N$6)/('CAN LFS Emp'!N104/'CAN LFS Emp'!N$6),"n/a")</f>
        <v>1.2745233641705516</v>
      </c>
      <c r="O104" s="21">
        <f>IFERROR(('CMA Emp Adj'!O104/'CMA Emp Adj'!O$6)/('CAN LFS Emp'!O104/'CAN LFS Emp'!O$6),"n/a")</f>
        <v>1.4335911888485326</v>
      </c>
      <c r="P104" s="21">
        <f>IFERROR(('CMA Emp Adj'!P104/'CMA Emp Adj'!P$6)/('CAN LFS Emp'!P104/'CAN LFS Emp'!P$6),"n/a")</f>
        <v>1.6024315056274874</v>
      </c>
      <c r="Q104" s="21">
        <f>IFERROR(('CMA Emp Adj'!Q104/'CMA Emp Adj'!Q$6)/('CAN LFS Emp'!Q104/'CAN LFS Emp'!Q$6),"n/a")</f>
        <v>1.6865393657215739</v>
      </c>
      <c r="R104" s="21">
        <f>IFERROR(('CMA Emp Adj'!R104/'CMA Emp Adj'!R$6)/('CAN LFS Emp'!R104/'CAN LFS Emp'!R$6),"n/a")</f>
        <v>1.6640241678324244</v>
      </c>
      <c r="S104" s="21">
        <f>IFERROR(('CMA Emp Adj'!S104/'CMA Emp Adj'!S$6)/('CAN LFS Emp'!S104/'CAN LFS Emp'!S$6),"n/a")</f>
        <v>1.3338092822343568</v>
      </c>
      <c r="T104" s="21">
        <f>IFERROR(('CMA Emp Adj'!T104/'CMA Emp Adj'!T$6)/('CAN LFS Emp'!T104/'CAN LFS Emp'!T$6),"n/a")</f>
        <v>1.6626195354577562</v>
      </c>
      <c r="U104" s="21">
        <f>IFERROR(('CMA Emp Adj'!U104/'CMA Emp Adj'!U$6)/('CAN LFS Emp'!U104/'CAN LFS Emp'!U$6),"n/a")</f>
        <v>1.5334304139743733</v>
      </c>
      <c r="V104" s="21">
        <f>IFERROR(('CMA Emp Adj'!V104/'CMA Emp Adj'!V$6)/('CAN LFS Emp'!V104/'CAN LFS Emp'!V$6),"n/a")</f>
        <v>1.6218036714244968</v>
      </c>
      <c r="W104" s="21">
        <f>IFERROR(('CMA Emp Adj'!W104/'CMA Emp Adj'!W$6)/('CAN LFS Emp'!W104/'CAN LFS Emp'!W$6),"n/a")</f>
        <v>1.3456492131602986</v>
      </c>
      <c r="X104" s="21">
        <f>IFERROR(('CMA Emp Adj'!X104/'CMA Emp Adj'!X$6)/('CAN LFS Emp'!X104/'CAN LFS Emp'!X$6),"n/a")</f>
        <v>1.2020767966392221</v>
      </c>
      <c r="Y104" s="21">
        <f>IFERROR(('CMA Emp Adj'!Y104/'CMA Emp Adj'!Y$6)/('CAN LFS Emp'!Y104/'CAN LFS Emp'!Y$6),"n/a")</f>
        <v>1.4708321518553062</v>
      </c>
    </row>
    <row r="105" spans="1:25" x14ac:dyDescent="0.25">
      <c r="A105" s="6" t="s">
        <v>99</v>
      </c>
      <c r="B105" s="6"/>
      <c r="C105" s="14">
        <v>493</v>
      </c>
      <c r="D105" s="65">
        <f>IFERROR(('CMA Emp Adj'!D105/'CMA Emp Adj'!D$6)/('CAN LFS Emp'!D105/'CAN LFS Emp'!D$6),"n/a")</f>
        <v>1.4802034810807359</v>
      </c>
      <c r="E105" s="65">
        <f>IFERROR(('CMA Emp Adj'!E105/'CMA Emp Adj'!E$6)/('CAN LFS Emp'!E105/'CAN LFS Emp'!E$6),"n/a")</f>
        <v>1.6408794632864669</v>
      </c>
      <c r="F105" s="65">
        <f>IFERROR(('CMA Emp Adj'!F105/'CMA Emp Adj'!F$6)/('CAN LFS Emp'!F105/'CAN LFS Emp'!F$6),"n/a")</f>
        <v>1.6403629735705652</v>
      </c>
      <c r="G105" s="65">
        <f>IFERROR(('CMA Emp Adj'!G105/'CMA Emp Adj'!G$6)/('CAN LFS Emp'!G105/'CAN LFS Emp'!G$6),"n/a")</f>
        <v>1.9149602584745415</v>
      </c>
      <c r="H105" s="65">
        <f>IFERROR(('CMA Emp Adj'!H105/'CMA Emp Adj'!H$6)/('CAN LFS Emp'!H105/'CAN LFS Emp'!H$6),"n/a")</f>
        <v>1.6990895248289055</v>
      </c>
      <c r="I105" s="65">
        <f>IFERROR(('CMA Emp Adj'!I105/'CMA Emp Adj'!I$6)/('CAN LFS Emp'!I105/'CAN LFS Emp'!I$6),"n/a")</f>
        <v>1.5533997419584133</v>
      </c>
      <c r="J105" s="65">
        <f>IFERROR(('CMA Emp Adj'!J105/'CMA Emp Adj'!J$6)/('CAN LFS Emp'!J105/'CAN LFS Emp'!J$6),"n/a")</f>
        <v>1.8434530218439753</v>
      </c>
      <c r="K105" s="65">
        <f>IFERROR(('CMA Emp Adj'!K105/'CMA Emp Adj'!K$6)/('CAN LFS Emp'!K105/'CAN LFS Emp'!K$6),"n/a")</f>
        <v>1.1703424266702955</v>
      </c>
      <c r="L105" s="65">
        <f>IFERROR(('CMA Emp Adj'!L105/'CMA Emp Adj'!L$6)/('CAN LFS Emp'!L105/'CAN LFS Emp'!L$6),"n/a")</f>
        <v>1.7038337181653826</v>
      </c>
      <c r="M105" s="21">
        <f>IFERROR(('CMA Emp Adj'!M105/'CMA Emp Adj'!M$6)/('CAN LFS Emp'!M105/'CAN LFS Emp'!M$6),"n/a")</f>
        <v>1.5817975778864399</v>
      </c>
      <c r="N105" s="21">
        <f>IFERROR(('CMA Emp Adj'!N105/'CMA Emp Adj'!N$6)/('CAN LFS Emp'!N105/'CAN LFS Emp'!N$6),"n/a")</f>
        <v>1.6358716396676118</v>
      </c>
      <c r="O105" s="21">
        <f>IFERROR(('CMA Emp Adj'!O105/'CMA Emp Adj'!O$6)/('CAN LFS Emp'!O105/'CAN LFS Emp'!O$6),"n/a")</f>
        <v>1.7971400465318719</v>
      </c>
      <c r="P105" s="21">
        <f>IFERROR(('CMA Emp Adj'!P105/'CMA Emp Adj'!P$6)/('CAN LFS Emp'!P105/'CAN LFS Emp'!P$6),"n/a")</f>
        <v>2.0383377548837376</v>
      </c>
      <c r="Q105" s="21">
        <f>IFERROR(('CMA Emp Adj'!Q105/'CMA Emp Adj'!Q$6)/('CAN LFS Emp'!Q105/'CAN LFS Emp'!Q$6),"n/a")</f>
        <v>1.5660792507254329</v>
      </c>
      <c r="R105" s="21">
        <f>IFERROR(('CMA Emp Adj'!R105/'CMA Emp Adj'!R$6)/('CAN LFS Emp'!R105/'CAN LFS Emp'!R$6),"n/a")</f>
        <v>1.5735964175855224</v>
      </c>
      <c r="S105" s="21">
        <f>IFERROR(('CMA Emp Adj'!S105/'CMA Emp Adj'!S$6)/('CAN LFS Emp'!S105/'CAN LFS Emp'!S$6),"n/a")</f>
        <v>1.4700516033304318</v>
      </c>
      <c r="T105" s="21">
        <f>IFERROR(('CMA Emp Adj'!T105/'CMA Emp Adj'!T$6)/('CAN LFS Emp'!T105/'CAN LFS Emp'!T$6),"n/a")</f>
        <v>1.3695797705236503</v>
      </c>
      <c r="U105" s="21">
        <f>IFERROR(('CMA Emp Adj'!U105/'CMA Emp Adj'!U$6)/('CAN LFS Emp'!U105/'CAN LFS Emp'!U$6),"n/a")</f>
        <v>1.5462965520460179</v>
      </c>
      <c r="V105" s="21">
        <f>IFERROR(('CMA Emp Adj'!V105/'CMA Emp Adj'!V$6)/('CAN LFS Emp'!V105/'CAN LFS Emp'!V$6),"n/a")</f>
        <v>1.6238581084742949</v>
      </c>
      <c r="W105" s="21">
        <f>IFERROR(('CMA Emp Adj'!W105/'CMA Emp Adj'!W$6)/('CAN LFS Emp'!W105/'CAN LFS Emp'!W$6),"n/a")</f>
        <v>1.691902211237416</v>
      </c>
      <c r="X105" s="21">
        <f>IFERROR(('CMA Emp Adj'!X105/'CMA Emp Adj'!X$6)/('CAN LFS Emp'!X105/'CAN LFS Emp'!X$6),"n/a")</f>
        <v>1.9140904747546947</v>
      </c>
      <c r="Y105" s="21">
        <f>IFERROR(('CMA Emp Adj'!Y105/'CMA Emp Adj'!Y$6)/('CAN LFS Emp'!Y105/'CAN LFS Emp'!Y$6),"n/a")</f>
        <v>2.4275456005462979</v>
      </c>
    </row>
    <row r="106" spans="1:25" x14ac:dyDescent="0.25">
      <c r="A106" s="5" t="s">
        <v>100</v>
      </c>
      <c r="B106" s="5"/>
      <c r="C106" s="13">
        <v>51</v>
      </c>
      <c r="D106" s="64">
        <f>IFERROR(('CMA Emp Adj'!D106/'CMA Emp Adj'!D$6)/('CAN LFS Emp'!D106/'CAN LFS Emp'!D$6),"n/a")</f>
        <v>1.4212088693926865</v>
      </c>
      <c r="E106" s="64">
        <f>IFERROR(('CMA Emp Adj'!E106/'CMA Emp Adj'!E$6)/('CAN LFS Emp'!E106/'CAN LFS Emp'!E$6),"n/a")</f>
        <v>1.3183367370671351</v>
      </c>
      <c r="F106" s="64">
        <f>IFERROR(('CMA Emp Adj'!F106/'CMA Emp Adj'!F$6)/('CAN LFS Emp'!F106/'CAN LFS Emp'!F$6),"n/a")</f>
        <v>1.4168355596497424</v>
      </c>
      <c r="G106" s="64">
        <f>IFERROR(('CMA Emp Adj'!G106/'CMA Emp Adj'!G$6)/('CAN LFS Emp'!G106/'CAN LFS Emp'!G$6),"n/a")</f>
        <v>1.5080614207837153</v>
      </c>
      <c r="H106" s="64">
        <f>IFERROR(('CMA Emp Adj'!H106/'CMA Emp Adj'!H$6)/('CAN LFS Emp'!H106/'CAN LFS Emp'!H$6),"n/a")</f>
        <v>1.5160795580594639</v>
      </c>
      <c r="I106" s="64">
        <f>IFERROR(('CMA Emp Adj'!I106/'CMA Emp Adj'!I$6)/('CAN LFS Emp'!I106/'CAN LFS Emp'!I$6),"n/a")</f>
        <v>1.3507864429816738</v>
      </c>
      <c r="J106" s="64">
        <f>IFERROR(('CMA Emp Adj'!J106/'CMA Emp Adj'!J$6)/('CAN LFS Emp'!J106/'CAN LFS Emp'!J$6),"n/a")</f>
        <v>1.3620954038899582</v>
      </c>
      <c r="K106" s="64">
        <f>IFERROR(('CMA Emp Adj'!K106/'CMA Emp Adj'!K$6)/('CAN LFS Emp'!K106/'CAN LFS Emp'!K$6),"n/a")</f>
        <v>1.4205289586594227</v>
      </c>
      <c r="L106" s="64">
        <f>IFERROR(('CMA Emp Adj'!L106/'CMA Emp Adj'!L$6)/('CAN LFS Emp'!L106/'CAN LFS Emp'!L$6),"n/a")</f>
        <v>1.4553172778196493</v>
      </c>
      <c r="M106" s="20">
        <f>IFERROR(('CMA Emp Adj'!M106/'CMA Emp Adj'!M$6)/('CAN LFS Emp'!M106/'CAN LFS Emp'!M$6),"n/a")</f>
        <v>1.5434292484047882</v>
      </c>
      <c r="N106" s="20">
        <f>IFERROR(('CMA Emp Adj'!N106/'CMA Emp Adj'!N$6)/('CAN LFS Emp'!N106/'CAN LFS Emp'!N$6),"n/a")</f>
        <v>1.407022536432835</v>
      </c>
      <c r="O106" s="20">
        <f>IFERROR(('CMA Emp Adj'!O106/'CMA Emp Adj'!O$6)/('CAN LFS Emp'!O106/'CAN LFS Emp'!O$6),"n/a")</f>
        <v>1.5030738798266796</v>
      </c>
      <c r="P106" s="20">
        <f>IFERROR(('CMA Emp Adj'!P106/'CMA Emp Adj'!P$6)/('CAN LFS Emp'!P106/'CAN LFS Emp'!P$6),"n/a")</f>
        <v>1.6281903156141668</v>
      </c>
      <c r="Q106" s="20">
        <f>IFERROR(('CMA Emp Adj'!Q106/'CMA Emp Adj'!Q$6)/('CAN LFS Emp'!Q106/'CAN LFS Emp'!Q$6),"n/a")</f>
        <v>1.5557034737972684</v>
      </c>
      <c r="R106" s="20">
        <f>IFERROR(('CMA Emp Adj'!R106/'CMA Emp Adj'!R$6)/('CAN LFS Emp'!R106/'CAN LFS Emp'!R$6),"n/a")</f>
        <v>1.662578885411947</v>
      </c>
      <c r="S106" s="20">
        <f>IFERROR(('CMA Emp Adj'!S106/'CMA Emp Adj'!S$6)/('CAN LFS Emp'!S106/'CAN LFS Emp'!S$6),"n/a")</f>
        <v>1.4532704009205812</v>
      </c>
      <c r="T106" s="20">
        <f>IFERROR(('CMA Emp Adj'!T106/'CMA Emp Adj'!T$6)/('CAN LFS Emp'!T106/'CAN LFS Emp'!T$6),"n/a")</f>
        <v>1.4739518697394778</v>
      </c>
      <c r="U106" s="20">
        <f>IFERROR(('CMA Emp Adj'!U106/'CMA Emp Adj'!U$6)/('CAN LFS Emp'!U106/'CAN LFS Emp'!U$6),"n/a")</f>
        <v>1.4348347443020648</v>
      </c>
      <c r="V106" s="20">
        <f>IFERROR(('CMA Emp Adj'!V106/'CMA Emp Adj'!V$6)/('CAN LFS Emp'!V106/'CAN LFS Emp'!V$6),"n/a")</f>
        <v>1.5411297729399165</v>
      </c>
      <c r="W106" s="20">
        <f>IFERROR(('CMA Emp Adj'!W106/'CMA Emp Adj'!W$6)/('CAN LFS Emp'!W106/'CAN LFS Emp'!W$6),"n/a")</f>
        <v>1.3932796414620612</v>
      </c>
      <c r="X106" s="20">
        <f>IFERROR(('CMA Emp Adj'!X106/'CMA Emp Adj'!X$6)/('CAN LFS Emp'!X106/'CAN LFS Emp'!X$6),"n/a")</f>
        <v>1.3742273034928643</v>
      </c>
      <c r="Y106" s="20">
        <f>IFERROR(('CMA Emp Adj'!Y106/'CMA Emp Adj'!Y$6)/('CAN LFS Emp'!Y106/'CAN LFS Emp'!Y$6),"n/a")</f>
        <v>1.4578344382476982</v>
      </c>
    </row>
    <row r="107" spans="1:25" x14ac:dyDescent="0.25">
      <c r="A107" s="6" t="s">
        <v>101</v>
      </c>
      <c r="B107" s="6"/>
      <c r="C107" s="14">
        <v>511</v>
      </c>
      <c r="D107" s="65">
        <f>IFERROR(('CMA Emp Adj'!D107/'CMA Emp Adj'!D$6)/('CAN LFS Emp'!D107/'CAN LFS Emp'!D$6),"n/a")</f>
        <v>1.5555400613548895</v>
      </c>
      <c r="E107" s="65">
        <f>IFERROR(('CMA Emp Adj'!E107/'CMA Emp Adj'!E$6)/('CAN LFS Emp'!E107/'CAN LFS Emp'!E$6),"n/a")</f>
        <v>1.1705748020682503</v>
      </c>
      <c r="F107" s="65">
        <f>IFERROR(('CMA Emp Adj'!F107/'CMA Emp Adj'!F$6)/('CAN LFS Emp'!F107/'CAN LFS Emp'!F$6),"n/a")</f>
        <v>1.4741898747238749</v>
      </c>
      <c r="G107" s="65">
        <f>IFERROR(('CMA Emp Adj'!G107/'CMA Emp Adj'!G$6)/('CAN LFS Emp'!G107/'CAN LFS Emp'!G$6),"n/a")</f>
        <v>1.4788137977262954</v>
      </c>
      <c r="H107" s="65">
        <f>IFERROR(('CMA Emp Adj'!H107/'CMA Emp Adj'!H$6)/('CAN LFS Emp'!H107/'CAN LFS Emp'!H$6),"n/a")</f>
        <v>1.261070280693269</v>
      </c>
      <c r="I107" s="65">
        <f>IFERROR(('CMA Emp Adj'!I107/'CMA Emp Adj'!I$6)/('CAN LFS Emp'!I107/'CAN LFS Emp'!I$6),"n/a")</f>
        <v>1.1373802256413701</v>
      </c>
      <c r="J107" s="65">
        <f>IFERROR(('CMA Emp Adj'!J107/'CMA Emp Adj'!J$6)/('CAN LFS Emp'!J107/'CAN LFS Emp'!J$6),"n/a")</f>
        <v>1.3621602312063354</v>
      </c>
      <c r="K107" s="65">
        <f>IFERROR(('CMA Emp Adj'!K107/'CMA Emp Adj'!K$6)/('CAN LFS Emp'!K107/'CAN LFS Emp'!K$6),"n/a")</f>
        <v>1.4251988661802875</v>
      </c>
      <c r="L107" s="65">
        <f>IFERROR(('CMA Emp Adj'!L107/'CMA Emp Adj'!L$6)/('CAN LFS Emp'!L107/'CAN LFS Emp'!L$6),"n/a")</f>
        <v>1.3699988206305116</v>
      </c>
      <c r="M107" s="21">
        <f>IFERROR(('CMA Emp Adj'!M107/'CMA Emp Adj'!M$6)/('CAN LFS Emp'!M107/'CAN LFS Emp'!M$6),"n/a")</f>
        <v>1.3701874915406695</v>
      </c>
      <c r="N107" s="21">
        <f>IFERROR(('CMA Emp Adj'!N107/'CMA Emp Adj'!N$6)/('CAN LFS Emp'!N107/'CAN LFS Emp'!N$6),"n/a")</f>
        <v>1.4161503373487505</v>
      </c>
      <c r="O107" s="21">
        <f>IFERROR(('CMA Emp Adj'!O107/'CMA Emp Adj'!O$6)/('CAN LFS Emp'!O107/'CAN LFS Emp'!O$6),"n/a")</f>
        <v>1.234645166249696</v>
      </c>
      <c r="P107" s="21">
        <f>IFERROR(('CMA Emp Adj'!P107/'CMA Emp Adj'!P$6)/('CAN LFS Emp'!P107/'CAN LFS Emp'!P$6),"n/a")</f>
        <v>1.5637413792468098</v>
      </c>
      <c r="Q107" s="21">
        <f>IFERROR(('CMA Emp Adj'!Q107/'CMA Emp Adj'!Q$6)/('CAN LFS Emp'!Q107/'CAN LFS Emp'!Q$6),"n/a")</f>
        <v>1.5359134804928993</v>
      </c>
      <c r="R107" s="21">
        <f>IFERROR(('CMA Emp Adj'!R107/'CMA Emp Adj'!R$6)/('CAN LFS Emp'!R107/'CAN LFS Emp'!R$6),"n/a")</f>
        <v>1.437800144398413</v>
      </c>
      <c r="S107" s="21">
        <f>IFERROR(('CMA Emp Adj'!S107/'CMA Emp Adj'!S$6)/('CAN LFS Emp'!S107/'CAN LFS Emp'!S$6),"n/a")</f>
        <v>1.551585646158343</v>
      </c>
      <c r="T107" s="21">
        <f>IFERROR(('CMA Emp Adj'!T107/'CMA Emp Adj'!T$6)/('CAN LFS Emp'!T107/'CAN LFS Emp'!T$6),"n/a")</f>
        <v>1.2832330122011206</v>
      </c>
      <c r="U107" s="21">
        <f>IFERROR(('CMA Emp Adj'!U107/'CMA Emp Adj'!U$6)/('CAN LFS Emp'!U107/'CAN LFS Emp'!U$6),"n/a")</f>
        <v>1.55048800092607</v>
      </c>
      <c r="V107" s="21">
        <f>IFERROR(('CMA Emp Adj'!V107/'CMA Emp Adj'!V$6)/('CAN LFS Emp'!V107/'CAN LFS Emp'!V$6),"n/a")</f>
        <v>1.6153239396719736</v>
      </c>
      <c r="W107" s="21">
        <f>IFERROR(('CMA Emp Adj'!W107/'CMA Emp Adj'!W$6)/('CAN LFS Emp'!W107/'CAN LFS Emp'!W$6),"n/a")</f>
        <v>1.1270425729488378</v>
      </c>
      <c r="X107" s="21">
        <f>IFERROR(('CMA Emp Adj'!X107/'CMA Emp Adj'!X$6)/('CAN LFS Emp'!X107/'CAN LFS Emp'!X$6),"n/a")</f>
        <v>1.6486103741929392</v>
      </c>
      <c r="Y107" s="21">
        <f>IFERROR(('CMA Emp Adj'!Y107/'CMA Emp Adj'!Y$6)/('CAN LFS Emp'!Y107/'CAN LFS Emp'!Y$6),"n/a")</f>
        <v>1.5135103156642489</v>
      </c>
    </row>
    <row r="108" spans="1:25" x14ac:dyDescent="0.25">
      <c r="A108" s="7" t="s">
        <v>102</v>
      </c>
      <c r="B108" s="7"/>
      <c r="C108" s="14">
        <v>5111</v>
      </c>
      <c r="D108" s="65">
        <f>IFERROR(('CMA Emp Adj'!D108/'CMA Emp Adj'!D$6)/('CAN LFS Emp'!D108/'CAN LFS Emp'!D$6),"n/a")</f>
        <v>1.5517153593862187</v>
      </c>
      <c r="E108" s="65">
        <f>IFERROR(('CMA Emp Adj'!E108/'CMA Emp Adj'!E$6)/('CAN LFS Emp'!E108/'CAN LFS Emp'!E$6),"n/a")</f>
        <v>1.1847538223823597</v>
      </c>
      <c r="F108" s="65">
        <f>IFERROR(('CMA Emp Adj'!F108/'CMA Emp Adj'!F$6)/('CAN LFS Emp'!F108/'CAN LFS Emp'!F$6),"n/a")</f>
        <v>1.4191153835374466</v>
      </c>
      <c r="G108" s="65">
        <f>IFERROR(('CMA Emp Adj'!G108/'CMA Emp Adj'!G$6)/('CAN LFS Emp'!G108/'CAN LFS Emp'!G$6),"n/a")</f>
        <v>1.5620668125644019</v>
      </c>
      <c r="H108" s="65">
        <f>IFERROR(('CMA Emp Adj'!H108/'CMA Emp Adj'!H$6)/('CAN LFS Emp'!H108/'CAN LFS Emp'!H$6),"n/a")</f>
        <v>1.2409239053420402</v>
      </c>
      <c r="I108" s="65">
        <f>IFERROR(('CMA Emp Adj'!I108/'CMA Emp Adj'!I$6)/('CAN LFS Emp'!I108/'CAN LFS Emp'!I$6),"n/a")</f>
        <v>1.1282494070049691</v>
      </c>
      <c r="J108" s="65">
        <f>IFERROR(('CMA Emp Adj'!J108/'CMA Emp Adj'!J$6)/('CAN LFS Emp'!J108/'CAN LFS Emp'!J$6),"n/a")</f>
        <v>1.3917275935089259</v>
      </c>
      <c r="K108" s="65">
        <f>IFERROR(('CMA Emp Adj'!K108/'CMA Emp Adj'!K$6)/('CAN LFS Emp'!K108/'CAN LFS Emp'!K$6),"n/a")</f>
        <v>1.4961130942201351</v>
      </c>
      <c r="L108" s="65">
        <f>IFERROR(('CMA Emp Adj'!L108/'CMA Emp Adj'!L$6)/('CAN LFS Emp'!L108/'CAN LFS Emp'!L$6),"n/a")</f>
        <v>1.3450343687836572</v>
      </c>
      <c r="M108" s="21">
        <f>IFERROR(('CMA Emp Adj'!M108/'CMA Emp Adj'!M$6)/('CAN LFS Emp'!M108/'CAN LFS Emp'!M$6),"n/a")</f>
        <v>1.4612331540619565</v>
      </c>
      <c r="N108" s="21">
        <f>IFERROR(('CMA Emp Adj'!N108/'CMA Emp Adj'!N$6)/('CAN LFS Emp'!N108/'CAN LFS Emp'!N$6),"n/a")</f>
        <v>1.6850552630716809</v>
      </c>
      <c r="O108" s="21">
        <f>IFERROR(('CMA Emp Adj'!O108/'CMA Emp Adj'!O$6)/('CAN LFS Emp'!O108/'CAN LFS Emp'!O$6),"n/a")</f>
        <v>1.4062027733712832</v>
      </c>
      <c r="P108" s="21">
        <f>IFERROR(('CMA Emp Adj'!P108/'CMA Emp Adj'!P$6)/('CAN LFS Emp'!P108/'CAN LFS Emp'!P$6),"n/a")</f>
        <v>1.7741195899291815</v>
      </c>
      <c r="Q108" s="21">
        <f>IFERROR(('CMA Emp Adj'!Q108/'CMA Emp Adj'!Q$6)/('CAN LFS Emp'!Q108/'CAN LFS Emp'!Q$6),"n/a")</f>
        <v>1.6835889914873055</v>
      </c>
      <c r="R108" s="21">
        <f>IFERROR(('CMA Emp Adj'!R108/'CMA Emp Adj'!R$6)/('CAN LFS Emp'!R108/'CAN LFS Emp'!R$6),"n/a")</f>
        <v>1.4792718573639652</v>
      </c>
      <c r="S108" s="21">
        <f>IFERROR(('CMA Emp Adj'!S108/'CMA Emp Adj'!S$6)/('CAN LFS Emp'!S108/'CAN LFS Emp'!S$6),"n/a")</f>
        <v>1.7195610072815082</v>
      </c>
      <c r="T108" s="21">
        <f>IFERROR(('CMA Emp Adj'!T108/'CMA Emp Adj'!T$6)/('CAN LFS Emp'!T108/'CAN LFS Emp'!T$6),"n/a")</f>
        <v>1.3877653693641361</v>
      </c>
      <c r="U108" s="21">
        <f>IFERROR(('CMA Emp Adj'!U108/'CMA Emp Adj'!U$6)/('CAN LFS Emp'!U108/'CAN LFS Emp'!U$6),"n/a")</f>
        <v>1.7060703922255367</v>
      </c>
      <c r="V108" s="21">
        <f>IFERROR(('CMA Emp Adj'!V108/'CMA Emp Adj'!V$6)/('CAN LFS Emp'!V108/'CAN LFS Emp'!V$6),"n/a")</f>
        <v>1.7099758552191928</v>
      </c>
      <c r="W108" s="21">
        <f>IFERROR(('CMA Emp Adj'!W108/'CMA Emp Adj'!W$6)/('CAN LFS Emp'!W108/'CAN LFS Emp'!W$6),"n/a")</f>
        <v>1.1161162054350258</v>
      </c>
      <c r="X108" s="21">
        <f>IFERROR(('CMA Emp Adj'!X108/'CMA Emp Adj'!X$6)/('CAN LFS Emp'!X108/'CAN LFS Emp'!X$6),"n/a")</f>
        <v>2.1182375969226648</v>
      </c>
      <c r="Y108" s="21">
        <f>IFERROR(('CMA Emp Adj'!Y108/'CMA Emp Adj'!Y$6)/('CAN LFS Emp'!Y108/'CAN LFS Emp'!Y$6),"n/a")</f>
        <v>2.0229275677975314</v>
      </c>
    </row>
    <row r="109" spans="1:25" x14ac:dyDescent="0.25">
      <c r="A109" s="7" t="s">
        <v>103</v>
      </c>
      <c r="B109" s="7"/>
      <c r="C109" s="14">
        <v>5112</v>
      </c>
      <c r="D109" s="65" t="str">
        <f>IFERROR(('CMA Emp Adj'!D109/'CMA Emp Adj'!D$6)/('CAN LFS Emp'!D109/'CAN LFS Emp'!D$6),"n/a")</f>
        <v>n/a</v>
      </c>
      <c r="E109" s="65" t="str">
        <f>IFERROR(('CMA Emp Adj'!E109/'CMA Emp Adj'!E$6)/('CAN LFS Emp'!E109/'CAN LFS Emp'!E$6),"n/a")</f>
        <v>n/a</v>
      </c>
      <c r="F109" s="65">
        <f>IFERROR(('CMA Emp Adj'!F109/'CMA Emp Adj'!F$6)/('CAN LFS Emp'!F109/'CAN LFS Emp'!F$6),"n/a")</f>
        <v>2.0951377645511027</v>
      </c>
      <c r="G109" s="65">
        <f>IFERROR(('CMA Emp Adj'!G109/'CMA Emp Adj'!G$6)/('CAN LFS Emp'!G109/'CAN LFS Emp'!G$6),"n/a")</f>
        <v>0</v>
      </c>
      <c r="H109" s="65">
        <f>IFERROR(('CMA Emp Adj'!H109/'CMA Emp Adj'!H$6)/('CAN LFS Emp'!H109/'CAN LFS Emp'!H$6),"n/a")</f>
        <v>1.4612164559493896</v>
      </c>
      <c r="I109" s="65">
        <f>IFERROR(('CMA Emp Adj'!I109/'CMA Emp Adj'!I$6)/('CAN LFS Emp'!I109/'CAN LFS Emp'!I$6),"n/a")</f>
        <v>0</v>
      </c>
      <c r="J109" s="65">
        <f>IFERROR(('CMA Emp Adj'!J109/'CMA Emp Adj'!J$6)/('CAN LFS Emp'!J109/'CAN LFS Emp'!J$6),"n/a")</f>
        <v>1.1061509897414279</v>
      </c>
      <c r="K109" s="65">
        <f>IFERROR(('CMA Emp Adj'!K109/'CMA Emp Adj'!K$6)/('CAN LFS Emp'!K109/'CAN LFS Emp'!K$6),"n/a")</f>
        <v>0</v>
      </c>
      <c r="L109" s="65">
        <f>IFERROR(('CMA Emp Adj'!L109/'CMA Emp Adj'!L$6)/('CAN LFS Emp'!L109/'CAN LFS Emp'!L$6),"n/a")</f>
        <v>1.5919866903599353</v>
      </c>
      <c r="M109" s="21">
        <f>IFERROR(('CMA Emp Adj'!M109/'CMA Emp Adj'!M$6)/('CAN LFS Emp'!M109/'CAN LFS Emp'!M$6),"n/a")</f>
        <v>0.84651598130020167</v>
      </c>
      <c r="N109" s="21">
        <f>IFERROR(('CMA Emp Adj'!N109/'CMA Emp Adj'!N$6)/('CAN LFS Emp'!N109/'CAN LFS Emp'!N$6),"n/a")</f>
        <v>0</v>
      </c>
      <c r="O109" s="21">
        <f>IFERROR(('CMA Emp Adj'!O109/'CMA Emp Adj'!O$6)/('CAN LFS Emp'!O109/'CAN LFS Emp'!O$6),"n/a")</f>
        <v>0</v>
      </c>
      <c r="P109" s="21">
        <f>IFERROR(('CMA Emp Adj'!P109/'CMA Emp Adj'!P$6)/('CAN LFS Emp'!P109/'CAN LFS Emp'!P$6),"n/a")</f>
        <v>0</v>
      </c>
      <c r="Q109" s="21">
        <f>IFERROR(('CMA Emp Adj'!Q109/'CMA Emp Adj'!Q$6)/('CAN LFS Emp'!Q109/'CAN LFS Emp'!Q$6),"n/a")</f>
        <v>0.7582631314384507</v>
      </c>
      <c r="R109" s="21">
        <f>IFERROR(('CMA Emp Adj'!R109/'CMA Emp Adj'!R$6)/('CAN LFS Emp'!R109/'CAN LFS Emp'!R$6),"n/a")</f>
        <v>1.2487072406910593</v>
      </c>
      <c r="S109" s="21">
        <f>IFERROR(('CMA Emp Adj'!S109/'CMA Emp Adj'!S$6)/('CAN LFS Emp'!S109/'CAN LFS Emp'!S$6),"n/a")</f>
        <v>0.90984015525060624</v>
      </c>
      <c r="T109" s="21">
        <f>IFERROR(('CMA Emp Adj'!T109/'CMA Emp Adj'!T$6)/('CAN LFS Emp'!T109/'CAN LFS Emp'!T$6),"n/a")</f>
        <v>0.87763580485006087</v>
      </c>
      <c r="U109" s="21">
        <f>IFERROR(('CMA Emp Adj'!U109/'CMA Emp Adj'!U$6)/('CAN LFS Emp'!U109/'CAN LFS Emp'!U$6),"n/a")</f>
        <v>1.004802508819574</v>
      </c>
      <c r="V109" s="21">
        <f>IFERROR(('CMA Emp Adj'!V109/'CMA Emp Adj'!V$6)/('CAN LFS Emp'!V109/'CAN LFS Emp'!V$6),"n/a")</f>
        <v>1.3775201835138489</v>
      </c>
      <c r="W109" s="21">
        <f>IFERROR(('CMA Emp Adj'!W109/'CMA Emp Adj'!W$6)/('CAN LFS Emp'!W109/'CAN LFS Emp'!W$6),"n/a")</f>
        <v>1.1486043385037286</v>
      </c>
      <c r="X109" s="21">
        <f>IFERROR(('CMA Emp Adj'!X109/'CMA Emp Adj'!X$6)/('CAN LFS Emp'!X109/'CAN LFS Emp'!X$6),"n/a")</f>
        <v>0.93426029852406922</v>
      </c>
      <c r="Y109" s="21">
        <f>IFERROR(('CMA Emp Adj'!Y109/'CMA Emp Adj'!Y$6)/('CAN LFS Emp'!Y109/'CAN LFS Emp'!Y$6),"n/a")</f>
        <v>0.96295233151043114</v>
      </c>
    </row>
    <row r="110" spans="1:25" x14ac:dyDescent="0.25">
      <c r="A110" s="6" t="s">
        <v>104</v>
      </c>
      <c r="B110" s="6"/>
      <c r="C110" s="14">
        <v>512</v>
      </c>
      <c r="D110" s="65">
        <f>IFERROR(('CMA Emp Adj'!D110/'CMA Emp Adj'!D$6)/('CAN LFS Emp'!D110/'CAN LFS Emp'!D$6),"n/a")</f>
        <v>2.0290342638426839</v>
      </c>
      <c r="E110" s="65">
        <f>IFERROR(('CMA Emp Adj'!E110/'CMA Emp Adj'!E$6)/('CAN LFS Emp'!E110/'CAN LFS Emp'!E$6),"n/a")</f>
        <v>1.6219572364055064</v>
      </c>
      <c r="F110" s="65">
        <f>IFERROR(('CMA Emp Adj'!F110/'CMA Emp Adj'!F$6)/('CAN LFS Emp'!F110/'CAN LFS Emp'!F$6),"n/a")</f>
        <v>1.9244783683672513</v>
      </c>
      <c r="G110" s="65">
        <f>IFERROR(('CMA Emp Adj'!G110/'CMA Emp Adj'!G$6)/('CAN LFS Emp'!G110/'CAN LFS Emp'!G$6),"n/a")</f>
        <v>1.5758943813991615</v>
      </c>
      <c r="H110" s="65">
        <f>IFERROR(('CMA Emp Adj'!H110/'CMA Emp Adj'!H$6)/('CAN LFS Emp'!H110/'CAN LFS Emp'!H$6),"n/a")</f>
        <v>1.9055320479846793</v>
      </c>
      <c r="I110" s="65">
        <f>IFERROR(('CMA Emp Adj'!I110/'CMA Emp Adj'!I$6)/('CAN LFS Emp'!I110/'CAN LFS Emp'!I$6),"n/a")</f>
        <v>1.9870961432393335</v>
      </c>
      <c r="J110" s="65">
        <f>IFERROR(('CMA Emp Adj'!J110/'CMA Emp Adj'!J$6)/('CAN LFS Emp'!J110/'CAN LFS Emp'!J$6),"n/a")</f>
        <v>1.8481823181186277</v>
      </c>
      <c r="K110" s="65">
        <f>IFERROR(('CMA Emp Adj'!K110/'CMA Emp Adj'!K$6)/('CAN LFS Emp'!K110/'CAN LFS Emp'!K$6),"n/a")</f>
        <v>1.9351724723409385</v>
      </c>
      <c r="L110" s="65">
        <f>IFERROR(('CMA Emp Adj'!L110/'CMA Emp Adj'!L$6)/('CAN LFS Emp'!L110/'CAN LFS Emp'!L$6),"n/a")</f>
        <v>2.0746477214172558</v>
      </c>
      <c r="M110" s="21">
        <f>IFERROR(('CMA Emp Adj'!M110/'CMA Emp Adj'!M$6)/('CAN LFS Emp'!M110/'CAN LFS Emp'!M$6),"n/a")</f>
        <v>1.8080674247602355</v>
      </c>
      <c r="N110" s="21">
        <f>IFERROR(('CMA Emp Adj'!N110/'CMA Emp Adj'!N$6)/('CAN LFS Emp'!N110/'CAN LFS Emp'!N$6),"n/a")</f>
        <v>1.434441856604151</v>
      </c>
      <c r="O110" s="21">
        <f>IFERROR(('CMA Emp Adj'!O110/'CMA Emp Adj'!O$6)/('CAN LFS Emp'!O110/'CAN LFS Emp'!O$6),"n/a")</f>
        <v>1.6914736106195241</v>
      </c>
      <c r="P110" s="21">
        <f>IFERROR(('CMA Emp Adj'!P110/'CMA Emp Adj'!P$6)/('CAN LFS Emp'!P110/'CAN LFS Emp'!P$6),"n/a")</f>
        <v>1.787094130295924</v>
      </c>
      <c r="Q110" s="21">
        <f>IFERROR(('CMA Emp Adj'!Q110/'CMA Emp Adj'!Q$6)/('CAN LFS Emp'!Q110/'CAN LFS Emp'!Q$6),"n/a")</f>
        <v>1.5322232559700868</v>
      </c>
      <c r="R110" s="21">
        <f>IFERROR(('CMA Emp Adj'!R110/'CMA Emp Adj'!R$6)/('CAN LFS Emp'!R110/'CAN LFS Emp'!R$6),"n/a")</f>
        <v>1.9136238780155996</v>
      </c>
      <c r="S110" s="21">
        <f>IFERROR(('CMA Emp Adj'!S110/'CMA Emp Adj'!S$6)/('CAN LFS Emp'!S110/'CAN LFS Emp'!S$6),"n/a")</f>
        <v>1.5900678537746142</v>
      </c>
      <c r="T110" s="21">
        <f>IFERROR(('CMA Emp Adj'!T110/'CMA Emp Adj'!T$6)/('CAN LFS Emp'!T110/'CAN LFS Emp'!T$6),"n/a")</f>
        <v>1.6279676364022104</v>
      </c>
      <c r="U110" s="21">
        <f>IFERROR(('CMA Emp Adj'!U110/'CMA Emp Adj'!U$6)/('CAN LFS Emp'!U110/'CAN LFS Emp'!U$6),"n/a")</f>
        <v>1.6299275851229955</v>
      </c>
      <c r="V110" s="21">
        <f>IFERROR(('CMA Emp Adj'!V110/'CMA Emp Adj'!V$6)/('CAN LFS Emp'!V110/'CAN LFS Emp'!V$6),"n/a")</f>
        <v>1.5827397899882771</v>
      </c>
      <c r="W110" s="21">
        <f>IFERROR(('CMA Emp Adj'!W110/'CMA Emp Adj'!W$6)/('CAN LFS Emp'!W110/'CAN LFS Emp'!W$6),"n/a")</f>
        <v>1.523976221398097</v>
      </c>
      <c r="X110" s="21">
        <f>IFERROR(('CMA Emp Adj'!X110/'CMA Emp Adj'!X$6)/('CAN LFS Emp'!X110/'CAN LFS Emp'!X$6),"n/a")</f>
        <v>1.1784262348101366</v>
      </c>
      <c r="Y110" s="21">
        <f>IFERROR(('CMA Emp Adj'!Y110/'CMA Emp Adj'!Y$6)/('CAN LFS Emp'!Y110/'CAN LFS Emp'!Y$6),"n/a")</f>
        <v>1.4459750488990206</v>
      </c>
    </row>
    <row r="111" spans="1:25" x14ac:dyDescent="0.25">
      <c r="A111" s="7" t="s">
        <v>105</v>
      </c>
      <c r="B111" s="7"/>
      <c r="C111" s="14">
        <v>5121</v>
      </c>
      <c r="D111" s="65">
        <f>IFERROR(('CMA Emp Adj'!D111/'CMA Emp Adj'!D$6)/('CAN LFS Emp'!D111/'CAN LFS Emp'!D$6),"n/a")</f>
        <v>1.9965543205833249</v>
      </c>
      <c r="E111" s="65">
        <f>IFERROR(('CMA Emp Adj'!E111/'CMA Emp Adj'!E$6)/('CAN LFS Emp'!E111/'CAN LFS Emp'!E$6),"n/a")</f>
        <v>1.6079840607001783</v>
      </c>
      <c r="F111" s="65">
        <f>IFERROR(('CMA Emp Adj'!F111/'CMA Emp Adj'!F$6)/('CAN LFS Emp'!F111/'CAN LFS Emp'!F$6),"n/a")</f>
        <v>1.9049578830469118</v>
      </c>
      <c r="G111" s="65">
        <f>IFERROR(('CMA Emp Adj'!G111/'CMA Emp Adj'!G$6)/('CAN LFS Emp'!G111/'CAN LFS Emp'!G$6),"n/a")</f>
        <v>1.5402877499307819</v>
      </c>
      <c r="H111" s="65">
        <f>IFERROR(('CMA Emp Adj'!H111/'CMA Emp Adj'!H$6)/('CAN LFS Emp'!H111/'CAN LFS Emp'!H$6),"n/a")</f>
        <v>1.799486192566244</v>
      </c>
      <c r="I111" s="65">
        <f>IFERROR(('CMA Emp Adj'!I111/'CMA Emp Adj'!I$6)/('CAN LFS Emp'!I111/'CAN LFS Emp'!I$6),"n/a")</f>
        <v>1.9796943512389495</v>
      </c>
      <c r="J111" s="65">
        <f>IFERROR(('CMA Emp Adj'!J111/'CMA Emp Adj'!J$6)/('CAN LFS Emp'!J111/'CAN LFS Emp'!J$6),"n/a")</f>
        <v>1.6793489902209215</v>
      </c>
      <c r="K111" s="65">
        <f>IFERROR(('CMA Emp Adj'!K111/'CMA Emp Adj'!K$6)/('CAN LFS Emp'!K111/'CAN LFS Emp'!K$6),"n/a")</f>
        <v>1.8078667446354701</v>
      </c>
      <c r="L111" s="65">
        <f>IFERROR(('CMA Emp Adj'!L111/'CMA Emp Adj'!L$6)/('CAN LFS Emp'!L111/'CAN LFS Emp'!L$6),"n/a")</f>
        <v>1.9443889601984308</v>
      </c>
      <c r="M111" s="21">
        <f>IFERROR(('CMA Emp Adj'!M111/'CMA Emp Adj'!M$6)/('CAN LFS Emp'!M111/'CAN LFS Emp'!M$6),"n/a")</f>
        <v>1.6571315392751975</v>
      </c>
      <c r="N111" s="21">
        <f>IFERROR(('CMA Emp Adj'!N111/'CMA Emp Adj'!N$6)/('CAN LFS Emp'!N111/'CAN LFS Emp'!N$6),"n/a")</f>
        <v>1.3290849522716259</v>
      </c>
      <c r="O111" s="21">
        <f>IFERROR(('CMA Emp Adj'!O111/'CMA Emp Adj'!O$6)/('CAN LFS Emp'!O111/'CAN LFS Emp'!O$6),"n/a")</f>
        <v>1.6963214999387406</v>
      </c>
      <c r="P111" s="21">
        <f>IFERROR(('CMA Emp Adj'!P111/'CMA Emp Adj'!P$6)/('CAN LFS Emp'!P111/'CAN LFS Emp'!P$6),"n/a")</f>
        <v>1.7712335686348988</v>
      </c>
      <c r="Q111" s="21">
        <f>IFERROR(('CMA Emp Adj'!Q111/'CMA Emp Adj'!Q$6)/('CAN LFS Emp'!Q111/'CAN LFS Emp'!Q$6),"n/a")</f>
        <v>1.4385547286208673</v>
      </c>
      <c r="R111" s="21">
        <f>IFERROR(('CMA Emp Adj'!R111/'CMA Emp Adj'!R$6)/('CAN LFS Emp'!R111/'CAN LFS Emp'!R$6),"n/a")</f>
        <v>2.030045374789808</v>
      </c>
      <c r="S111" s="21">
        <f>IFERROR(('CMA Emp Adj'!S111/'CMA Emp Adj'!S$6)/('CAN LFS Emp'!S111/'CAN LFS Emp'!S$6),"n/a")</f>
        <v>1.6207031937745444</v>
      </c>
      <c r="T111" s="21">
        <f>IFERROR(('CMA Emp Adj'!T111/'CMA Emp Adj'!T$6)/('CAN LFS Emp'!T111/'CAN LFS Emp'!T$6),"n/a")</f>
        <v>1.5936293685442846</v>
      </c>
      <c r="U111" s="21">
        <f>IFERROR(('CMA Emp Adj'!U111/'CMA Emp Adj'!U$6)/('CAN LFS Emp'!U111/'CAN LFS Emp'!U$6),"n/a")</f>
        <v>1.6326683470229471</v>
      </c>
      <c r="V111" s="21">
        <f>IFERROR(('CMA Emp Adj'!V111/'CMA Emp Adj'!V$6)/('CAN LFS Emp'!V111/'CAN LFS Emp'!V$6),"n/a")</f>
        <v>1.5530589917738848</v>
      </c>
      <c r="W111" s="21">
        <f>IFERROR(('CMA Emp Adj'!W111/'CMA Emp Adj'!W$6)/('CAN LFS Emp'!W111/'CAN LFS Emp'!W$6),"n/a")</f>
        <v>1.4771158398924393</v>
      </c>
      <c r="X111" s="21">
        <f>IFERROR(('CMA Emp Adj'!X111/'CMA Emp Adj'!X$6)/('CAN LFS Emp'!X111/'CAN LFS Emp'!X$6),"n/a")</f>
        <v>1.1767717791017189</v>
      </c>
      <c r="Y111" s="21">
        <f>IFERROR(('CMA Emp Adj'!Y111/'CMA Emp Adj'!Y$6)/('CAN LFS Emp'!Y111/'CAN LFS Emp'!Y$6),"n/a")</f>
        <v>1.4831820599846748</v>
      </c>
    </row>
    <row r="112" spans="1:25" x14ac:dyDescent="0.25">
      <c r="A112" s="7" t="s">
        <v>106</v>
      </c>
      <c r="B112" s="7"/>
      <c r="C112" s="14">
        <v>5122</v>
      </c>
      <c r="D112" s="65">
        <f>IFERROR(('CMA Emp Adj'!D112/'CMA Emp Adj'!D$6)/('CAN LFS Emp'!D112/'CAN LFS Emp'!D$6),"n/a")</f>
        <v>0</v>
      </c>
      <c r="E112" s="65">
        <f>IFERROR(('CMA Emp Adj'!E112/'CMA Emp Adj'!E$6)/('CAN LFS Emp'!E112/'CAN LFS Emp'!E$6),"n/a")</f>
        <v>0</v>
      </c>
      <c r="F112" s="65">
        <f>IFERROR(('CMA Emp Adj'!F112/'CMA Emp Adj'!F$6)/('CAN LFS Emp'!F112/'CAN LFS Emp'!F$6),"n/a")</f>
        <v>2.0983973364370159</v>
      </c>
      <c r="G112" s="65">
        <f>IFERROR(('CMA Emp Adj'!G112/'CMA Emp Adj'!G$6)/('CAN LFS Emp'!G112/'CAN LFS Emp'!G$6),"n/a")</f>
        <v>1.858627417579892</v>
      </c>
      <c r="H112" s="65">
        <f>IFERROR(('CMA Emp Adj'!H112/'CMA Emp Adj'!H$6)/('CAN LFS Emp'!H112/'CAN LFS Emp'!H$6),"n/a")</f>
        <v>2.8052114020185011</v>
      </c>
      <c r="I112" s="65">
        <f>IFERROR(('CMA Emp Adj'!I112/'CMA Emp Adj'!I$6)/('CAN LFS Emp'!I112/'CAN LFS Emp'!I$6),"n/a")</f>
        <v>0</v>
      </c>
      <c r="J112" s="65">
        <f>IFERROR(('CMA Emp Adj'!J112/'CMA Emp Adj'!J$6)/('CAN LFS Emp'!J112/'CAN LFS Emp'!J$6),"n/a")</f>
        <v>3.7110771868902446</v>
      </c>
      <c r="K112" s="65">
        <f>IFERROR(('CMA Emp Adj'!K112/'CMA Emp Adj'!K$6)/('CAN LFS Emp'!K112/'CAN LFS Emp'!K$6),"n/a")</f>
        <v>3.0619319051228091</v>
      </c>
      <c r="L112" s="65">
        <f>IFERROR(('CMA Emp Adj'!L112/'CMA Emp Adj'!L$6)/('CAN LFS Emp'!L112/'CAN LFS Emp'!L$6),"n/a")</f>
        <v>3.228587316408893</v>
      </c>
      <c r="M112" s="21">
        <f>IFERROR(('CMA Emp Adj'!M112/'CMA Emp Adj'!M$6)/('CAN LFS Emp'!M112/'CAN LFS Emp'!M$6),"n/a")</f>
        <v>2.7996653733754995</v>
      </c>
      <c r="N112" s="21">
        <f>IFERROR(('CMA Emp Adj'!N112/'CMA Emp Adj'!N$6)/('CAN LFS Emp'!N112/'CAN LFS Emp'!N$6),"n/a")</f>
        <v>2.3105617915918875</v>
      </c>
      <c r="O112" s="21">
        <f>IFERROR(('CMA Emp Adj'!O112/'CMA Emp Adj'!O$6)/('CAN LFS Emp'!O112/'CAN LFS Emp'!O$6),"n/a")</f>
        <v>0</v>
      </c>
      <c r="P112" s="21">
        <f>IFERROR(('CMA Emp Adj'!P112/'CMA Emp Adj'!P$6)/('CAN LFS Emp'!P112/'CAN LFS Emp'!P$6),"n/a")</f>
        <v>0</v>
      </c>
      <c r="Q112" s="21">
        <f>IFERROR(('CMA Emp Adj'!Q112/'CMA Emp Adj'!Q$6)/('CAN LFS Emp'!Q112/'CAN LFS Emp'!Q$6),"n/a")</f>
        <v>2.8025298380736472</v>
      </c>
      <c r="R112" s="21">
        <f>IFERROR(('CMA Emp Adj'!R112/'CMA Emp Adj'!R$6)/('CAN LFS Emp'!R112/'CAN LFS Emp'!R$6),"n/a")</f>
        <v>0</v>
      </c>
      <c r="S112" s="21">
        <f>IFERROR(('CMA Emp Adj'!S112/'CMA Emp Adj'!S$6)/('CAN LFS Emp'!S112/'CAN LFS Emp'!S$6),"n/a")</f>
        <v>0</v>
      </c>
      <c r="T112" s="21">
        <f>IFERROR(('CMA Emp Adj'!T112/'CMA Emp Adj'!T$6)/('CAN LFS Emp'!T112/'CAN LFS Emp'!T$6),"n/a")</f>
        <v>2.0860630861236111</v>
      </c>
      <c r="U112" s="21">
        <f>IFERROR(('CMA Emp Adj'!U112/'CMA Emp Adj'!U$6)/('CAN LFS Emp'!U112/'CAN LFS Emp'!U$6),"n/a")</f>
        <v>0</v>
      </c>
      <c r="V112" s="21">
        <f>IFERROR(('CMA Emp Adj'!V112/'CMA Emp Adj'!V$6)/('CAN LFS Emp'!V112/'CAN LFS Emp'!V$6),"n/a")</f>
        <v>1.9086115414175271</v>
      </c>
      <c r="W112" s="21">
        <f>IFERROR(('CMA Emp Adj'!W112/'CMA Emp Adj'!W$6)/('CAN LFS Emp'!W112/'CAN LFS Emp'!W$6),"n/a")</f>
        <v>2.1534932547756518</v>
      </c>
      <c r="X112" s="21">
        <f>IFERROR(('CMA Emp Adj'!X112/'CMA Emp Adj'!X$6)/('CAN LFS Emp'!X112/'CAN LFS Emp'!X$6),"n/a")</f>
        <v>0</v>
      </c>
      <c r="Y112" s="21">
        <f>IFERROR(('CMA Emp Adj'!Y112/'CMA Emp Adj'!Y$6)/('CAN LFS Emp'!Y112/'CAN LFS Emp'!Y$6),"n/a")</f>
        <v>0</v>
      </c>
    </row>
    <row r="113" spans="1:25" x14ac:dyDescent="0.25">
      <c r="A113" s="6" t="s">
        <v>107</v>
      </c>
      <c r="B113" s="6"/>
      <c r="C113" s="14">
        <v>515</v>
      </c>
      <c r="D113" s="65">
        <f>IFERROR(('CMA Emp Adj'!D113/'CMA Emp Adj'!D$6)/('CAN LFS Emp'!D113/'CAN LFS Emp'!D$6),"n/a")</f>
        <v>1.4303860444894649</v>
      </c>
      <c r="E113" s="65">
        <f>IFERROR(('CMA Emp Adj'!E113/'CMA Emp Adj'!E$6)/('CAN LFS Emp'!E113/'CAN LFS Emp'!E$6),"n/a")</f>
        <v>1.4229424390563317</v>
      </c>
      <c r="F113" s="65">
        <f>IFERROR(('CMA Emp Adj'!F113/'CMA Emp Adj'!F$6)/('CAN LFS Emp'!F113/'CAN LFS Emp'!F$6),"n/a")</f>
        <v>1.3484301283944264</v>
      </c>
      <c r="G113" s="65">
        <f>IFERROR(('CMA Emp Adj'!G113/'CMA Emp Adj'!G$6)/('CAN LFS Emp'!G113/'CAN LFS Emp'!G$6),"n/a")</f>
        <v>1.763139346485523</v>
      </c>
      <c r="H113" s="65">
        <f>IFERROR(('CMA Emp Adj'!H113/'CMA Emp Adj'!H$6)/('CAN LFS Emp'!H113/'CAN LFS Emp'!H$6),"n/a")</f>
        <v>1.4436949246565893</v>
      </c>
      <c r="I113" s="65">
        <f>IFERROR(('CMA Emp Adj'!I113/'CMA Emp Adj'!I$6)/('CAN LFS Emp'!I113/'CAN LFS Emp'!I$6),"n/a")</f>
        <v>1.3317458485186373</v>
      </c>
      <c r="J113" s="65">
        <f>IFERROR(('CMA Emp Adj'!J113/'CMA Emp Adj'!J$6)/('CAN LFS Emp'!J113/'CAN LFS Emp'!J$6),"n/a")</f>
        <v>1.2724995134388779</v>
      </c>
      <c r="K113" s="65">
        <f>IFERROR(('CMA Emp Adj'!K113/'CMA Emp Adj'!K$6)/('CAN LFS Emp'!K113/'CAN LFS Emp'!K$6),"n/a")</f>
        <v>1.4020057193909032</v>
      </c>
      <c r="L113" s="65">
        <f>IFERROR(('CMA Emp Adj'!L113/'CMA Emp Adj'!L$6)/('CAN LFS Emp'!L113/'CAN LFS Emp'!L$6),"n/a")</f>
        <v>1.7722636280423343</v>
      </c>
      <c r="M113" s="21">
        <f>IFERROR(('CMA Emp Adj'!M113/'CMA Emp Adj'!M$6)/('CAN LFS Emp'!M113/'CAN LFS Emp'!M$6),"n/a")</f>
        <v>1.8839125189261186</v>
      </c>
      <c r="N113" s="21">
        <f>IFERROR(('CMA Emp Adj'!N113/'CMA Emp Adj'!N$6)/('CAN LFS Emp'!N113/'CAN LFS Emp'!N$6),"n/a")</f>
        <v>1.6741927066255664</v>
      </c>
      <c r="O113" s="21">
        <f>IFERROR(('CMA Emp Adj'!O113/'CMA Emp Adj'!O$6)/('CAN LFS Emp'!O113/'CAN LFS Emp'!O$6),"n/a")</f>
        <v>1.9855694367968311</v>
      </c>
      <c r="P113" s="21">
        <f>IFERROR(('CMA Emp Adj'!P113/'CMA Emp Adj'!P$6)/('CAN LFS Emp'!P113/'CAN LFS Emp'!P$6),"n/a")</f>
        <v>2.0698741338677333</v>
      </c>
      <c r="Q113" s="21">
        <f>IFERROR(('CMA Emp Adj'!Q113/'CMA Emp Adj'!Q$6)/('CAN LFS Emp'!Q113/'CAN LFS Emp'!Q$6),"n/a")</f>
        <v>1.8794111201220782</v>
      </c>
      <c r="R113" s="21">
        <f>IFERROR(('CMA Emp Adj'!R113/'CMA Emp Adj'!R$6)/('CAN LFS Emp'!R113/'CAN LFS Emp'!R$6),"n/a")</f>
        <v>1.9800564590966621</v>
      </c>
      <c r="S113" s="21">
        <f>IFERROR(('CMA Emp Adj'!S113/'CMA Emp Adj'!S$6)/('CAN LFS Emp'!S113/'CAN LFS Emp'!S$6),"n/a")</f>
        <v>1.7354608159400697</v>
      </c>
      <c r="T113" s="21">
        <f>IFERROR(('CMA Emp Adj'!T113/'CMA Emp Adj'!T$6)/('CAN LFS Emp'!T113/'CAN LFS Emp'!T$6),"n/a")</f>
        <v>1.9529302640028989</v>
      </c>
      <c r="U113" s="21">
        <f>IFERROR(('CMA Emp Adj'!U113/'CMA Emp Adj'!U$6)/('CAN LFS Emp'!U113/'CAN LFS Emp'!U$6),"n/a")</f>
        <v>1.6238358502822949</v>
      </c>
      <c r="V113" s="21">
        <f>IFERROR(('CMA Emp Adj'!V113/'CMA Emp Adj'!V$6)/('CAN LFS Emp'!V113/'CAN LFS Emp'!V$6),"n/a")</f>
        <v>1.9070069749025294</v>
      </c>
      <c r="W113" s="21">
        <f>IFERROR(('CMA Emp Adj'!W113/'CMA Emp Adj'!W$6)/('CAN LFS Emp'!W113/'CAN LFS Emp'!W$6),"n/a")</f>
        <v>1.7518035477381253</v>
      </c>
      <c r="X113" s="21">
        <f>IFERROR(('CMA Emp Adj'!X113/'CMA Emp Adj'!X$6)/('CAN LFS Emp'!X113/'CAN LFS Emp'!X$6),"n/a")</f>
        <v>1.7368704712907492</v>
      </c>
      <c r="Y113" s="21">
        <f>IFERROR(('CMA Emp Adj'!Y113/'CMA Emp Adj'!Y$6)/('CAN LFS Emp'!Y113/'CAN LFS Emp'!Y$6),"n/a")</f>
        <v>1.6889187382577167</v>
      </c>
    </row>
    <row r="114" spans="1:25" x14ac:dyDescent="0.25">
      <c r="A114" s="6" t="s">
        <v>108</v>
      </c>
      <c r="B114" s="6"/>
      <c r="C114" s="14">
        <v>517</v>
      </c>
      <c r="D114" s="65">
        <f>IFERROR(('CMA Emp Adj'!D114/'CMA Emp Adj'!D$6)/('CAN LFS Emp'!D114/'CAN LFS Emp'!D$6),"n/a")</f>
        <v>1.2224055343429148</v>
      </c>
      <c r="E114" s="65">
        <f>IFERROR(('CMA Emp Adj'!E114/'CMA Emp Adj'!E$6)/('CAN LFS Emp'!E114/'CAN LFS Emp'!E$6),"n/a")</f>
        <v>1.2841782495573231</v>
      </c>
      <c r="F114" s="65">
        <f>IFERROR(('CMA Emp Adj'!F114/'CMA Emp Adj'!F$6)/('CAN LFS Emp'!F114/'CAN LFS Emp'!F$6),"n/a")</f>
        <v>1.3199593815760742</v>
      </c>
      <c r="G114" s="65">
        <f>IFERROR(('CMA Emp Adj'!G114/'CMA Emp Adj'!G$6)/('CAN LFS Emp'!G114/'CAN LFS Emp'!G$6),"n/a")</f>
        <v>1.4997395899208776</v>
      </c>
      <c r="H114" s="65">
        <f>IFERROR(('CMA Emp Adj'!H114/'CMA Emp Adj'!H$6)/('CAN LFS Emp'!H114/'CAN LFS Emp'!H$6),"n/a")</f>
        <v>1.5483658349251002</v>
      </c>
      <c r="I114" s="65">
        <f>IFERROR(('CMA Emp Adj'!I114/'CMA Emp Adj'!I$6)/('CAN LFS Emp'!I114/'CAN LFS Emp'!I$6),"n/a")</f>
        <v>1.2721637042273888</v>
      </c>
      <c r="J114" s="65">
        <f>IFERROR(('CMA Emp Adj'!J114/'CMA Emp Adj'!J$6)/('CAN LFS Emp'!J114/'CAN LFS Emp'!J$6),"n/a")</f>
        <v>1.2424158633310372</v>
      </c>
      <c r="K114" s="65">
        <f>IFERROR(('CMA Emp Adj'!K114/'CMA Emp Adj'!K$6)/('CAN LFS Emp'!K114/'CAN LFS Emp'!K$6),"n/a")</f>
        <v>1.2271797580947381</v>
      </c>
      <c r="L114" s="65">
        <f>IFERROR(('CMA Emp Adj'!L114/'CMA Emp Adj'!L$6)/('CAN LFS Emp'!L114/'CAN LFS Emp'!L$6),"n/a")</f>
        <v>1.2338592252576506</v>
      </c>
      <c r="M114" s="21">
        <f>IFERROR(('CMA Emp Adj'!M114/'CMA Emp Adj'!M$6)/('CAN LFS Emp'!M114/'CAN LFS Emp'!M$6),"n/a")</f>
        <v>1.5552629066288979</v>
      </c>
      <c r="N114" s="21">
        <f>IFERROR(('CMA Emp Adj'!N114/'CMA Emp Adj'!N$6)/('CAN LFS Emp'!N114/'CAN LFS Emp'!N$6),"n/a")</f>
        <v>1.3466064086523195</v>
      </c>
      <c r="O114" s="21">
        <f>IFERROR(('CMA Emp Adj'!O114/'CMA Emp Adj'!O$6)/('CAN LFS Emp'!O114/'CAN LFS Emp'!O$6),"n/a")</f>
        <v>1.4366868057485638</v>
      </c>
      <c r="P114" s="21">
        <f>IFERROR(('CMA Emp Adj'!P114/'CMA Emp Adj'!P$6)/('CAN LFS Emp'!P114/'CAN LFS Emp'!P$6),"n/a")</f>
        <v>1.4643392384395515</v>
      </c>
      <c r="Q114" s="21">
        <f>IFERROR(('CMA Emp Adj'!Q114/'CMA Emp Adj'!Q$6)/('CAN LFS Emp'!Q114/'CAN LFS Emp'!Q$6),"n/a")</f>
        <v>1.4266899184720658</v>
      </c>
      <c r="R114" s="21">
        <f>IFERROR(('CMA Emp Adj'!R114/'CMA Emp Adj'!R$6)/('CAN LFS Emp'!R114/'CAN LFS Emp'!R$6),"n/a")</f>
        <v>1.6350678148762521</v>
      </c>
      <c r="S114" s="21">
        <f>IFERROR(('CMA Emp Adj'!S114/'CMA Emp Adj'!S$6)/('CAN LFS Emp'!S114/'CAN LFS Emp'!S$6),"n/a")</f>
        <v>1.2912228517492461</v>
      </c>
      <c r="T114" s="21">
        <f>IFERROR(('CMA Emp Adj'!T114/'CMA Emp Adj'!T$6)/('CAN LFS Emp'!T114/'CAN LFS Emp'!T$6),"n/a")</f>
        <v>1.3712859407758053</v>
      </c>
      <c r="U114" s="21">
        <f>IFERROR(('CMA Emp Adj'!U114/'CMA Emp Adj'!U$6)/('CAN LFS Emp'!U114/'CAN LFS Emp'!U$6),"n/a")</f>
        <v>1.2546514599387781</v>
      </c>
      <c r="V114" s="21">
        <f>IFERROR(('CMA Emp Adj'!V114/'CMA Emp Adj'!V$6)/('CAN LFS Emp'!V114/'CAN LFS Emp'!V$6),"n/a")</f>
        <v>1.3778055748688185</v>
      </c>
      <c r="W114" s="21">
        <f>IFERROR(('CMA Emp Adj'!W114/'CMA Emp Adj'!W$6)/('CAN LFS Emp'!W114/'CAN LFS Emp'!W$6),"n/a")</f>
        <v>1.3822575798975882</v>
      </c>
      <c r="X114" s="21">
        <f>IFERROR(('CMA Emp Adj'!X114/'CMA Emp Adj'!X$6)/('CAN LFS Emp'!X114/'CAN LFS Emp'!X$6),"n/a")</f>
        <v>1.2418630862392981</v>
      </c>
      <c r="Y114" s="21">
        <f>IFERROR(('CMA Emp Adj'!Y114/'CMA Emp Adj'!Y$6)/('CAN LFS Emp'!Y114/'CAN LFS Emp'!Y$6),"n/a")</f>
        <v>1.311657651272605</v>
      </c>
    </row>
    <row r="115" spans="1:25" x14ac:dyDescent="0.25">
      <c r="A115" s="6" t="s">
        <v>109</v>
      </c>
      <c r="B115" s="6"/>
      <c r="C115" s="14">
        <v>518</v>
      </c>
      <c r="D115" s="65">
        <f>IFERROR(('CMA Emp Adj'!D115/'CMA Emp Adj'!D$6)/('CAN LFS Emp'!D115/'CAN LFS Emp'!D$6),"n/a")</f>
        <v>2.7445087223813776</v>
      </c>
      <c r="E115" s="65">
        <f>IFERROR(('CMA Emp Adj'!E115/'CMA Emp Adj'!E$6)/('CAN LFS Emp'!E115/'CAN LFS Emp'!E$6),"n/a")</f>
        <v>1.8545082724713908</v>
      </c>
      <c r="F115" s="65">
        <f>IFERROR(('CMA Emp Adj'!F115/'CMA Emp Adj'!F$6)/('CAN LFS Emp'!F115/'CAN LFS Emp'!F$6),"n/a")</f>
        <v>1.5373141250556466</v>
      </c>
      <c r="G115" s="65">
        <f>IFERROR(('CMA Emp Adj'!G115/'CMA Emp Adj'!G$6)/('CAN LFS Emp'!G115/'CAN LFS Emp'!G$6),"n/a")</f>
        <v>1.7152455087181617</v>
      </c>
      <c r="H115" s="65">
        <f>IFERROR(('CMA Emp Adj'!H115/'CMA Emp Adj'!H$6)/('CAN LFS Emp'!H115/'CAN LFS Emp'!H$6),"n/a")</f>
        <v>2.6168528902022286</v>
      </c>
      <c r="I115" s="65">
        <f>IFERROR(('CMA Emp Adj'!I115/'CMA Emp Adj'!I$6)/('CAN LFS Emp'!I115/'CAN LFS Emp'!I$6),"n/a")</f>
        <v>2.9570405866382012</v>
      </c>
      <c r="J115" s="65">
        <f>IFERROR(('CMA Emp Adj'!J115/'CMA Emp Adj'!J$6)/('CAN LFS Emp'!J115/'CAN LFS Emp'!J$6),"n/a")</f>
        <v>0</v>
      </c>
      <c r="K115" s="65">
        <f>IFERROR(('CMA Emp Adj'!K115/'CMA Emp Adj'!K$6)/('CAN LFS Emp'!K115/'CAN LFS Emp'!K$6),"n/a")</f>
        <v>2.2269479348051924</v>
      </c>
      <c r="L115" s="65">
        <f>IFERROR(('CMA Emp Adj'!L115/'CMA Emp Adj'!L$6)/('CAN LFS Emp'!L115/'CAN LFS Emp'!L$6),"n/a")</f>
        <v>1.6526070022443278</v>
      </c>
      <c r="M115" s="21">
        <f>IFERROR(('CMA Emp Adj'!M115/'CMA Emp Adj'!M$6)/('CAN LFS Emp'!M115/'CAN LFS Emp'!M$6),"n/a")</f>
        <v>0</v>
      </c>
      <c r="N115" s="21">
        <f>IFERROR(('CMA Emp Adj'!N115/'CMA Emp Adj'!N$6)/('CAN LFS Emp'!N115/'CAN LFS Emp'!N$6),"n/a")</f>
        <v>1.850522723915115</v>
      </c>
      <c r="O115" s="21">
        <f>IFERROR(('CMA Emp Adj'!O115/'CMA Emp Adj'!O$6)/('CAN LFS Emp'!O115/'CAN LFS Emp'!O$6),"n/a")</f>
        <v>2.1366077111392765</v>
      </c>
      <c r="P115" s="21">
        <f>IFERROR(('CMA Emp Adj'!P115/'CMA Emp Adj'!P$6)/('CAN LFS Emp'!P115/'CAN LFS Emp'!P$6),"n/a")</f>
        <v>2.5255056670076792</v>
      </c>
      <c r="Q115" s="21">
        <f>IFERROR(('CMA Emp Adj'!Q115/'CMA Emp Adj'!Q$6)/('CAN LFS Emp'!Q115/'CAN LFS Emp'!Q$6),"n/a")</f>
        <v>2.7574394972967093</v>
      </c>
      <c r="R115" s="21">
        <f>IFERROR(('CMA Emp Adj'!R115/'CMA Emp Adj'!R$6)/('CAN LFS Emp'!R115/'CAN LFS Emp'!R$6),"n/a")</f>
        <v>2.6964011473385012</v>
      </c>
      <c r="S115" s="21">
        <f>IFERROR(('CMA Emp Adj'!S115/'CMA Emp Adj'!S$6)/('CAN LFS Emp'!S115/'CAN LFS Emp'!S$6),"n/a")</f>
        <v>2.4653476988134351</v>
      </c>
      <c r="T115" s="21">
        <f>IFERROR(('CMA Emp Adj'!T115/'CMA Emp Adj'!T$6)/('CAN LFS Emp'!T115/'CAN LFS Emp'!T$6),"n/a")</f>
        <v>2.6403329825828639</v>
      </c>
      <c r="U115" s="21">
        <f>IFERROR(('CMA Emp Adj'!U115/'CMA Emp Adj'!U$6)/('CAN LFS Emp'!U115/'CAN LFS Emp'!U$6),"n/a")</f>
        <v>2.6970871419131752</v>
      </c>
      <c r="V115" s="21">
        <f>IFERROR(('CMA Emp Adj'!V115/'CMA Emp Adj'!V$6)/('CAN LFS Emp'!V115/'CAN LFS Emp'!V$6),"n/a")</f>
        <v>2.5516758528665258</v>
      </c>
      <c r="W115" s="21">
        <f>IFERROR(('CMA Emp Adj'!W115/'CMA Emp Adj'!W$6)/('CAN LFS Emp'!W115/'CAN LFS Emp'!W$6),"n/a")</f>
        <v>1.762438173428799</v>
      </c>
      <c r="X115" s="21">
        <f>IFERROR(('CMA Emp Adj'!X115/'CMA Emp Adj'!X$6)/('CAN LFS Emp'!X115/'CAN LFS Emp'!X$6),"n/a")</f>
        <v>2.1241196776726494</v>
      </c>
      <c r="Y115" s="21">
        <f>IFERROR(('CMA Emp Adj'!Y115/'CMA Emp Adj'!Y$6)/('CAN LFS Emp'!Y115/'CAN LFS Emp'!Y$6),"n/a")</f>
        <v>2.1267673250543626</v>
      </c>
    </row>
    <row r="116" spans="1:25" x14ac:dyDescent="0.25">
      <c r="A116" s="6" t="s">
        <v>110</v>
      </c>
      <c r="B116" s="6"/>
      <c r="C116" s="14">
        <v>519</v>
      </c>
      <c r="D116" s="65">
        <f>IFERROR(('CMA Emp Adj'!D116/'CMA Emp Adj'!D$6)/('CAN LFS Emp'!D116/'CAN LFS Emp'!D$6),"n/a")</f>
        <v>1.0498755821689663</v>
      </c>
      <c r="E116" s="65">
        <f>IFERROR(('CMA Emp Adj'!E116/'CMA Emp Adj'!E$6)/('CAN LFS Emp'!E116/'CAN LFS Emp'!E$6),"n/a")</f>
        <v>1.2796301066273568</v>
      </c>
      <c r="F116" s="65">
        <f>IFERROR(('CMA Emp Adj'!F116/'CMA Emp Adj'!F$6)/('CAN LFS Emp'!F116/'CAN LFS Emp'!F$6),"n/a")</f>
        <v>1.0168145628485548</v>
      </c>
      <c r="G116" s="65">
        <f>IFERROR(('CMA Emp Adj'!G116/'CMA Emp Adj'!G$6)/('CAN LFS Emp'!G116/'CAN LFS Emp'!G$6),"n/a")</f>
        <v>1.0629154546856425</v>
      </c>
      <c r="H116" s="65">
        <f>IFERROR(('CMA Emp Adj'!H116/'CMA Emp Adj'!H$6)/('CAN LFS Emp'!H116/'CAN LFS Emp'!H$6),"n/a")</f>
        <v>1.184651127770926</v>
      </c>
      <c r="I116" s="65">
        <f>IFERROR(('CMA Emp Adj'!I116/'CMA Emp Adj'!I$6)/('CAN LFS Emp'!I116/'CAN LFS Emp'!I$6),"n/a")</f>
        <v>0.7426413780995732</v>
      </c>
      <c r="J116" s="65">
        <f>IFERROR(('CMA Emp Adj'!J116/'CMA Emp Adj'!J$6)/('CAN LFS Emp'!J116/'CAN LFS Emp'!J$6),"n/a")</f>
        <v>1.1476131564678174</v>
      </c>
      <c r="K116" s="65">
        <f>IFERROR(('CMA Emp Adj'!K116/'CMA Emp Adj'!K$6)/('CAN LFS Emp'!K116/'CAN LFS Emp'!K$6),"n/a")</f>
        <v>1.3499137343988885</v>
      </c>
      <c r="L116" s="65">
        <f>IFERROR(('CMA Emp Adj'!L116/'CMA Emp Adj'!L$6)/('CAN LFS Emp'!L116/'CAN LFS Emp'!L$6),"n/a")</f>
        <v>1.156593803927801</v>
      </c>
      <c r="M116" s="21">
        <f>IFERROR(('CMA Emp Adj'!M116/'CMA Emp Adj'!M$6)/('CAN LFS Emp'!M116/'CAN LFS Emp'!M$6),"n/a")</f>
        <v>1.3043264962724999</v>
      </c>
      <c r="N116" s="21">
        <f>IFERROR(('CMA Emp Adj'!N116/'CMA Emp Adj'!N$6)/('CAN LFS Emp'!N116/'CAN LFS Emp'!N$6),"n/a")</f>
        <v>1.1397380914891999</v>
      </c>
      <c r="O116" s="21">
        <f>IFERROR(('CMA Emp Adj'!O116/'CMA Emp Adj'!O$6)/('CAN LFS Emp'!O116/'CAN LFS Emp'!O$6),"n/a")</f>
        <v>1.3637403657272105</v>
      </c>
      <c r="P116" s="21">
        <f>IFERROR(('CMA Emp Adj'!P116/'CMA Emp Adj'!P$6)/('CAN LFS Emp'!P116/'CAN LFS Emp'!P$6),"n/a")</f>
        <v>1.5369629812947923</v>
      </c>
      <c r="Q116" s="21">
        <f>IFERROR(('CMA Emp Adj'!Q116/'CMA Emp Adj'!Q$6)/('CAN LFS Emp'!Q116/'CAN LFS Emp'!Q$6),"n/a")</f>
        <v>1.500830454848427</v>
      </c>
      <c r="R116" s="21">
        <f>IFERROR(('CMA Emp Adj'!R116/'CMA Emp Adj'!R$6)/('CAN LFS Emp'!R116/'CAN LFS Emp'!R$6),"n/a")</f>
        <v>1.40813541691391</v>
      </c>
      <c r="S116" s="21">
        <f>IFERROR(('CMA Emp Adj'!S116/'CMA Emp Adj'!S$6)/('CAN LFS Emp'!S116/'CAN LFS Emp'!S$6),"n/a")</f>
        <v>1.2843323769603425</v>
      </c>
      <c r="T116" s="21">
        <f>IFERROR(('CMA Emp Adj'!T116/'CMA Emp Adj'!T$6)/('CAN LFS Emp'!T116/'CAN LFS Emp'!T$6),"n/a")</f>
        <v>1.2094093527237828</v>
      </c>
      <c r="U116" s="21">
        <f>IFERROR(('CMA Emp Adj'!U116/'CMA Emp Adj'!U$6)/('CAN LFS Emp'!U116/'CAN LFS Emp'!U$6),"n/a")</f>
        <v>1.1542557679810148</v>
      </c>
      <c r="V116" s="21">
        <f>IFERROR(('CMA Emp Adj'!V116/'CMA Emp Adj'!V$6)/('CAN LFS Emp'!V116/'CAN LFS Emp'!V$6),"n/a")</f>
        <v>1.2190389880521308</v>
      </c>
      <c r="W116" s="21">
        <f>IFERROR(('CMA Emp Adj'!W116/'CMA Emp Adj'!W$6)/('CAN LFS Emp'!W116/'CAN LFS Emp'!W$6),"n/a")</f>
        <v>1.2248489419421678</v>
      </c>
      <c r="X116" s="21">
        <f>IFERROR(('CMA Emp Adj'!X116/'CMA Emp Adj'!X$6)/('CAN LFS Emp'!X116/'CAN LFS Emp'!X$6),"n/a")</f>
        <v>1.1529150113741669</v>
      </c>
      <c r="Y116" s="21">
        <f>IFERROR(('CMA Emp Adj'!Y116/'CMA Emp Adj'!Y$6)/('CAN LFS Emp'!Y116/'CAN LFS Emp'!Y$6),"n/a")</f>
        <v>1.5047540130321948</v>
      </c>
    </row>
    <row r="117" spans="1:25" x14ac:dyDescent="0.25">
      <c r="A117" s="4" t="s">
        <v>111</v>
      </c>
      <c r="B117" s="4"/>
      <c r="C117" s="12" t="s">
        <v>203</v>
      </c>
      <c r="D117" s="63">
        <f>IFERROR(('CMA Emp Adj'!D117/'CMA Emp Adj'!D$6)/('CAN LFS Emp'!D117/'CAN LFS Emp'!D$6),"n/a")</f>
        <v>1.4828572881541648</v>
      </c>
      <c r="E117" s="63">
        <f>IFERROR(('CMA Emp Adj'!E117/'CMA Emp Adj'!E$6)/('CAN LFS Emp'!E117/'CAN LFS Emp'!E$6),"n/a")</f>
        <v>1.5063573489684252</v>
      </c>
      <c r="F117" s="63">
        <f>IFERROR(('CMA Emp Adj'!F117/'CMA Emp Adj'!F$6)/('CAN LFS Emp'!F117/'CAN LFS Emp'!F$6),"n/a")</f>
        <v>1.5406914558885396</v>
      </c>
      <c r="G117" s="63">
        <f>IFERROR(('CMA Emp Adj'!G117/'CMA Emp Adj'!G$6)/('CAN LFS Emp'!G117/'CAN LFS Emp'!G$6),"n/a")</f>
        <v>1.4933330772894271</v>
      </c>
      <c r="H117" s="63">
        <f>IFERROR(('CMA Emp Adj'!H117/'CMA Emp Adj'!H$6)/('CAN LFS Emp'!H117/'CAN LFS Emp'!H$6),"n/a")</f>
        <v>1.5183616330115441</v>
      </c>
      <c r="I117" s="63">
        <f>IFERROR(('CMA Emp Adj'!I117/'CMA Emp Adj'!I$6)/('CAN LFS Emp'!I117/'CAN LFS Emp'!I$6),"n/a")</f>
        <v>1.535181536472304</v>
      </c>
      <c r="J117" s="63">
        <f>IFERROR(('CMA Emp Adj'!J117/'CMA Emp Adj'!J$6)/('CAN LFS Emp'!J117/'CAN LFS Emp'!J$6),"n/a")</f>
        <v>1.518667333184754</v>
      </c>
      <c r="K117" s="63">
        <f>IFERROR(('CMA Emp Adj'!K117/'CMA Emp Adj'!K$6)/('CAN LFS Emp'!K117/'CAN LFS Emp'!K$6),"n/a")</f>
        <v>1.5669447627050499</v>
      </c>
      <c r="L117" s="63">
        <f>IFERROR(('CMA Emp Adj'!L117/'CMA Emp Adj'!L$6)/('CAN LFS Emp'!L117/'CAN LFS Emp'!L$6),"n/a")</f>
        <v>1.6046603414698348</v>
      </c>
      <c r="M117" s="19">
        <f>IFERROR(('CMA Emp Adj'!M117/'CMA Emp Adj'!M$6)/('CAN LFS Emp'!M117/'CAN LFS Emp'!M$6),"n/a")</f>
        <v>1.6233143180220329</v>
      </c>
      <c r="N117" s="19">
        <f>IFERROR(('CMA Emp Adj'!N117/'CMA Emp Adj'!N$6)/('CAN LFS Emp'!N117/'CAN LFS Emp'!N$6),"n/a")</f>
        <v>1.592497479011945</v>
      </c>
      <c r="O117" s="19">
        <f>IFERROR(('CMA Emp Adj'!O117/'CMA Emp Adj'!O$6)/('CAN LFS Emp'!O117/'CAN LFS Emp'!O$6),"n/a")</f>
        <v>1.5747432749745391</v>
      </c>
      <c r="P117" s="19">
        <f>IFERROR(('CMA Emp Adj'!P117/'CMA Emp Adj'!P$6)/('CAN LFS Emp'!P117/'CAN LFS Emp'!P$6),"n/a")</f>
        <v>1.6349773766593654</v>
      </c>
      <c r="Q117" s="19">
        <f>IFERROR(('CMA Emp Adj'!Q117/'CMA Emp Adj'!Q$6)/('CAN LFS Emp'!Q117/'CAN LFS Emp'!Q$6),"n/a")</f>
        <v>1.5707439846262863</v>
      </c>
      <c r="R117" s="19">
        <f>IFERROR(('CMA Emp Adj'!R117/'CMA Emp Adj'!R$6)/('CAN LFS Emp'!R117/'CAN LFS Emp'!R$6),"n/a")</f>
        <v>1.6539242083755916</v>
      </c>
      <c r="S117" s="19">
        <f>IFERROR(('CMA Emp Adj'!S117/'CMA Emp Adj'!S$6)/('CAN LFS Emp'!S117/'CAN LFS Emp'!S$6),"n/a")</f>
        <v>1.6246689925057918</v>
      </c>
      <c r="T117" s="19">
        <f>IFERROR(('CMA Emp Adj'!T117/'CMA Emp Adj'!T$6)/('CAN LFS Emp'!T117/'CAN LFS Emp'!T$6),"n/a")</f>
        <v>1.6615378720019309</v>
      </c>
      <c r="U117" s="19">
        <f>IFERROR(('CMA Emp Adj'!U117/'CMA Emp Adj'!U$6)/('CAN LFS Emp'!U117/'CAN LFS Emp'!U$6),"n/a")</f>
        <v>1.7316924346025397</v>
      </c>
      <c r="V117" s="19">
        <f>IFERROR(('CMA Emp Adj'!V117/'CMA Emp Adj'!V$6)/('CAN LFS Emp'!V117/'CAN LFS Emp'!V$6),"n/a")</f>
        <v>1.7535188098359731</v>
      </c>
      <c r="W117" s="19">
        <f>IFERROR(('CMA Emp Adj'!W117/'CMA Emp Adj'!W$6)/('CAN LFS Emp'!W117/'CAN LFS Emp'!W$6),"n/a")</f>
        <v>1.7960093616855546</v>
      </c>
      <c r="X117" s="19">
        <f>IFERROR(('CMA Emp Adj'!X117/'CMA Emp Adj'!X$6)/('CAN LFS Emp'!X117/'CAN LFS Emp'!X$6),"n/a")</f>
        <v>1.7463397272573873</v>
      </c>
      <c r="Y117" s="19">
        <f>IFERROR(('CMA Emp Adj'!Y117/'CMA Emp Adj'!Y$6)/('CAN LFS Emp'!Y117/'CAN LFS Emp'!Y$6),"n/a")</f>
        <v>1.7578042530108242</v>
      </c>
    </row>
    <row r="118" spans="1:25" x14ac:dyDescent="0.25">
      <c r="A118" s="5" t="s">
        <v>112</v>
      </c>
      <c r="B118" s="5"/>
      <c r="C118" s="13">
        <v>52</v>
      </c>
      <c r="D118" s="64">
        <f>IFERROR(('CMA Emp Adj'!D118/'CMA Emp Adj'!D$6)/('CAN LFS Emp'!D118/'CAN LFS Emp'!D$6),"n/a")</f>
        <v>1.5980277782986809</v>
      </c>
      <c r="E118" s="64">
        <f>IFERROR(('CMA Emp Adj'!E118/'CMA Emp Adj'!E$6)/('CAN LFS Emp'!E118/'CAN LFS Emp'!E$6),"n/a")</f>
        <v>1.649511993723767</v>
      </c>
      <c r="F118" s="64">
        <f>IFERROR(('CMA Emp Adj'!F118/'CMA Emp Adj'!F$6)/('CAN LFS Emp'!F118/'CAN LFS Emp'!F$6),"n/a")</f>
        <v>1.624922952586763</v>
      </c>
      <c r="G118" s="64">
        <f>IFERROR(('CMA Emp Adj'!G118/'CMA Emp Adj'!G$6)/('CAN LFS Emp'!G118/'CAN LFS Emp'!G$6),"n/a")</f>
        <v>1.5898620667318877</v>
      </c>
      <c r="H118" s="64">
        <f>IFERROR(('CMA Emp Adj'!H118/'CMA Emp Adj'!H$6)/('CAN LFS Emp'!H118/'CAN LFS Emp'!H$6),"n/a")</f>
        <v>1.6007180584827236</v>
      </c>
      <c r="I118" s="64">
        <f>IFERROR(('CMA Emp Adj'!I118/'CMA Emp Adj'!I$6)/('CAN LFS Emp'!I118/'CAN LFS Emp'!I$6),"n/a")</f>
        <v>1.6697942245823316</v>
      </c>
      <c r="J118" s="64">
        <f>IFERROR(('CMA Emp Adj'!J118/'CMA Emp Adj'!J$6)/('CAN LFS Emp'!J118/'CAN LFS Emp'!J$6),"n/a")</f>
        <v>1.6395321896157096</v>
      </c>
      <c r="K118" s="64">
        <f>IFERROR(('CMA Emp Adj'!K118/'CMA Emp Adj'!K$6)/('CAN LFS Emp'!K118/'CAN LFS Emp'!K$6),"n/a")</f>
        <v>1.6657964995991497</v>
      </c>
      <c r="L118" s="64">
        <f>IFERROR(('CMA Emp Adj'!L118/'CMA Emp Adj'!L$6)/('CAN LFS Emp'!L118/'CAN LFS Emp'!L$6),"n/a")</f>
        <v>1.7464002300116299</v>
      </c>
      <c r="M118" s="20">
        <f>IFERROR(('CMA Emp Adj'!M118/'CMA Emp Adj'!M$6)/('CAN LFS Emp'!M118/'CAN LFS Emp'!M$6),"n/a")</f>
        <v>1.7729167984742165</v>
      </c>
      <c r="N118" s="20">
        <f>IFERROR(('CMA Emp Adj'!N118/'CMA Emp Adj'!N$6)/('CAN LFS Emp'!N118/'CAN LFS Emp'!N$6),"n/a")</f>
        <v>1.6734639362626624</v>
      </c>
      <c r="O118" s="20">
        <f>IFERROR(('CMA Emp Adj'!O118/'CMA Emp Adj'!O$6)/('CAN LFS Emp'!O118/'CAN LFS Emp'!O$6),"n/a")</f>
        <v>1.6987871160522239</v>
      </c>
      <c r="P118" s="20">
        <f>IFERROR(('CMA Emp Adj'!P118/'CMA Emp Adj'!P$6)/('CAN LFS Emp'!P118/'CAN LFS Emp'!P$6),"n/a")</f>
        <v>1.7262985380054578</v>
      </c>
      <c r="Q118" s="20">
        <f>IFERROR(('CMA Emp Adj'!Q118/'CMA Emp Adj'!Q$6)/('CAN LFS Emp'!Q118/'CAN LFS Emp'!Q$6),"n/a")</f>
        <v>1.6432727409825865</v>
      </c>
      <c r="R118" s="20">
        <f>IFERROR(('CMA Emp Adj'!R118/'CMA Emp Adj'!R$6)/('CAN LFS Emp'!R118/'CAN LFS Emp'!R$6),"n/a")</f>
        <v>1.7341300138022417</v>
      </c>
      <c r="S118" s="20">
        <f>IFERROR(('CMA Emp Adj'!S118/'CMA Emp Adj'!S$6)/('CAN LFS Emp'!S118/'CAN LFS Emp'!S$6),"n/a")</f>
        <v>1.7136222976161326</v>
      </c>
      <c r="T118" s="20">
        <f>IFERROR(('CMA Emp Adj'!T118/'CMA Emp Adj'!T$6)/('CAN LFS Emp'!T118/'CAN LFS Emp'!T$6),"n/a")</f>
        <v>1.7940991802147648</v>
      </c>
      <c r="U118" s="20">
        <f>IFERROR(('CMA Emp Adj'!U118/'CMA Emp Adj'!U$6)/('CAN LFS Emp'!U118/'CAN LFS Emp'!U$6),"n/a")</f>
        <v>1.8638508045595326</v>
      </c>
      <c r="V118" s="20">
        <f>IFERROR(('CMA Emp Adj'!V118/'CMA Emp Adj'!V$6)/('CAN LFS Emp'!V118/'CAN LFS Emp'!V$6),"n/a")</f>
        <v>1.7955833173752096</v>
      </c>
      <c r="W118" s="20">
        <f>IFERROR(('CMA Emp Adj'!W118/'CMA Emp Adj'!W$6)/('CAN LFS Emp'!W118/'CAN LFS Emp'!W$6),"n/a")</f>
        <v>1.9002486278611905</v>
      </c>
      <c r="X118" s="20">
        <f>IFERROR(('CMA Emp Adj'!X118/'CMA Emp Adj'!X$6)/('CAN LFS Emp'!X118/'CAN LFS Emp'!X$6),"n/a")</f>
        <v>1.8535508153747076</v>
      </c>
      <c r="Y118" s="20">
        <f>IFERROR(('CMA Emp Adj'!Y118/'CMA Emp Adj'!Y$6)/('CAN LFS Emp'!Y118/'CAN LFS Emp'!Y$6),"n/a")</f>
        <v>1.8666147603588461</v>
      </c>
    </row>
    <row r="119" spans="1:25" x14ac:dyDescent="0.25">
      <c r="A119" s="6" t="s">
        <v>113</v>
      </c>
      <c r="B119" s="6"/>
      <c r="C119" s="14">
        <v>521</v>
      </c>
      <c r="D119" s="65" t="str">
        <f>IFERROR(('CMA Emp Adj'!D119/'CMA Emp Adj'!D$6)/('CAN LFS Emp'!D119/'CAN LFS Emp'!D$6),"n/a")</f>
        <v>n/a</v>
      </c>
      <c r="E119" s="65">
        <f>IFERROR(('CMA Emp Adj'!E119/'CMA Emp Adj'!E$6)/('CAN LFS Emp'!E119/'CAN LFS Emp'!E$6),"n/a")</f>
        <v>0</v>
      </c>
      <c r="F119" s="65">
        <f>IFERROR(('CMA Emp Adj'!F119/'CMA Emp Adj'!F$6)/('CAN LFS Emp'!F119/'CAN LFS Emp'!F$6),"n/a")</f>
        <v>0</v>
      </c>
      <c r="G119" s="65" t="str">
        <f>IFERROR(('CMA Emp Adj'!G119/'CMA Emp Adj'!G$6)/('CAN LFS Emp'!G119/'CAN LFS Emp'!G$6),"n/a")</f>
        <v>n/a</v>
      </c>
      <c r="H119" s="65" t="str">
        <f>IFERROR(('CMA Emp Adj'!H119/'CMA Emp Adj'!H$6)/('CAN LFS Emp'!H119/'CAN LFS Emp'!H$6),"n/a")</f>
        <v>n/a</v>
      </c>
      <c r="I119" s="65" t="str">
        <f>IFERROR(('CMA Emp Adj'!I119/'CMA Emp Adj'!I$6)/('CAN LFS Emp'!I119/'CAN LFS Emp'!I$6),"n/a")</f>
        <v>n/a</v>
      </c>
      <c r="J119" s="65" t="str">
        <f>IFERROR(('CMA Emp Adj'!J119/'CMA Emp Adj'!J$6)/('CAN LFS Emp'!J119/'CAN LFS Emp'!J$6),"n/a")</f>
        <v>n/a</v>
      </c>
      <c r="K119" s="65">
        <f>IFERROR(('CMA Emp Adj'!K119/'CMA Emp Adj'!K$6)/('CAN LFS Emp'!K119/'CAN LFS Emp'!K$6),"n/a")</f>
        <v>0</v>
      </c>
      <c r="L119" s="65" t="str">
        <f>IFERROR(('CMA Emp Adj'!L119/'CMA Emp Adj'!L$6)/('CAN LFS Emp'!L119/'CAN LFS Emp'!L$6),"n/a")</f>
        <v>n/a</v>
      </c>
      <c r="M119" s="21" t="str">
        <f>IFERROR(('CMA Emp Adj'!M119/'CMA Emp Adj'!M$6)/('CAN LFS Emp'!M119/'CAN LFS Emp'!M$6),"n/a")</f>
        <v>n/a</v>
      </c>
      <c r="N119" s="21" t="str">
        <f>IFERROR(('CMA Emp Adj'!N119/'CMA Emp Adj'!N$6)/('CAN LFS Emp'!N119/'CAN LFS Emp'!N$6),"n/a")</f>
        <v>n/a</v>
      </c>
      <c r="O119" s="21" t="str">
        <f>IFERROR(('CMA Emp Adj'!O119/'CMA Emp Adj'!O$6)/('CAN LFS Emp'!O119/'CAN LFS Emp'!O$6),"n/a")</f>
        <v>n/a</v>
      </c>
      <c r="P119" s="21" t="str">
        <f>IFERROR(('CMA Emp Adj'!P119/'CMA Emp Adj'!P$6)/('CAN LFS Emp'!P119/'CAN LFS Emp'!P$6),"n/a")</f>
        <v>n/a</v>
      </c>
      <c r="Q119" s="21" t="str">
        <f>IFERROR(('CMA Emp Adj'!Q119/'CMA Emp Adj'!Q$6)/('CAN LFS Emp'!Q119/'CAN LFS Emp'!Q$6),"n/a")</f>
        <v>n/a</v>
      </c>
      <c r="R119" s="21" t="str">
        <f>IFERROR(('CMA Emp Adj'!R119/'CMA Emp Adj'!R$6)/('CAN LFS Emp'!R119/'CAN LFS Emp'!R$6),"n/a")</f>
        <v>n/a</v>
      </c>
      <c r="S119" s="21" t="str">
        <f>IFERROR(('CMA Emp Adj'!S119/'CMA Emp Adj'!S$6)/('CAN LFS Emp'!S119/'CAN LFS Emp'!S$6),"n/a")</f>
        <v>n/a</v>
      </c>
      <c r="T119" s="21" t="str">
        <f>IFERROR(('CMA Emp Adj'!T119/'CMA Emp Adj'!T$6)/('CAN LFS Emp'!T119/'CAN LFS Emp'!T$6),"n/a")</f>
        <v>n/a</v>
      </c>
      <c r="U119" s="21" t="str">
        <f>IFERROR(('CMA Emp Adj'!U119/'CMA Emp Adj'!U$6)/('CAN LFS Emp'!U119/'CAN LFS Emp'!U$6),"n/a")</f>
        <v>n/a</v>
      </c>
      <c r="V119" s="21">
        <f>IFERROR(('CMA Emp Adj'!V119/'CMA Emp Adj'!V$6)/('CAN LFS Emp'!V119/'CAN LFS Emp'!V$6),"n/a")</f>
        <v>0</v>
      </c>
      <c r="W119" s="21">
        <f>IFERROR(('CMA Emp Adj'!W119/'CMA Emp Adj'!W$6)/('CAN LFS Emp'!W119/'CAN LFS Emp'!W$6),"n/a")</f>
        <v>0</v>
      </c>
      <c r="X119" s="21">
        <f>IFERROR(('CMA Emp Adj'!X119/'CMA Emp Adj'!X$6)/('CAN LFS Emp'!X119/'CAN LFS Emp'!X$6),"n/a")</f>
        <v>0</v>
      </c>
      <c r="Y119" s="21" t="str">
        <f>IFERROR(('CMA Emp Adj'!Y119/'CMA Emp Adj'!Y$6)/('CAN LFS Emp'!Y119/'CAN LFS Emp'!Y$6),"n/a")</f>
        <v>n/a</v>
      </c>
    </row>
    <row r="120" spans="1:25" x14ac:dyDescent="0.25">
      <c r="A120" s="6" t="s">
        <v>114</v>
      </c>
      <c r="B120" s="6"/>
      <c r="C120" s="14">
        <v>522</v>
      </c>
      <c r="D120" s="65">
        <f>IFERROR(('CMA Emp Adj'!D120/'CMA Emp Adj'!D$6)/('CAN LFS Emp'!D120/'CAN LFS Emp'!D$6),"n/a")</f>
        <v>1.6301609713843392</v>
      </c>
      <c r="E120" s="65">
        <f>IFERROR(('CMA Emp Adj'!E120/'CMA Emp Adj'!E$6)/('CAN LFS Emp'!E120/'CAN LFS Emp'!E$6),"n/a")</f>
        <v>1.6995975776401562</v>
      </c>
      <c r="F120" s="65">
        <f>IFERROR(('CMA Emp Adj'!F120/'CMA Emp Adj'!F$6)/('CAN LFS Emp'!F120/'CAN LFS Emp'!F$6),"n/a")</f>
        <v>1.6987357968204009</v>
      </c>
      <c r="G120" s="65">
        <f>IFERROR(('CMA Emp Adj'!G120/'CMA Emp Adj'!G$6)/('CAN LFS Emp'!G120/'CAN LFS Emp'!G$6),"n/a")</f>
        <v>1.6384378974975096</v>
      </c>
      <c r="H120" s="65">
        <f>IFERROR(('CMA Emp Adj'!H120/'CMA Emp Adj'!H$6)/('CAN LFS Emp'!H120/'CAN LFS Emp'!H$6),"n/a")</f>
        <v>1.6486890068441002</v>
      </c>
      <c r="I120" s="65">
        <f>IFERROR(('CMA Emp Adj'!I120/'CMA Emp Adj'!I$6)/('CAN LFS Emp'!I120/'CAN LFS Emp'!I$6),"n/a")</f>
        <v>1.675425928448298</v>
      </c>
      <c r="J120" s="65">
        <f>IFERROR(('CMA Emp Adj'!J120/'CMA Emp Adj'!J$6)/('CAN LFS Emp'!J120/'CAN LFS Emp'!J$6),"n/a")</f>
        <v>1.7045034044005118</v>
      </c>
      <c r="K120" s="65">
        <f>IFERROR(('CMA Emp Adj'!K120/'CMA Emp Adj'!K$6)/('CAN LFS Emp'!K120/'CAN LFS Emp'!K$6),"n/a")</f>
        <v>1.6279795042326994</v>
      </c>
      <c r="L120" s="65">
        <f>IFERROR(('CMA Emp Adj'!L120/'CMA Emp Adj'!L$6)/('CAN LFS Emp'!L120/'CAN LFS Emp'!L$6),"n/a")</f>
        <v>1.7800578730096959</v>
      </c>
      <c r="M120" s="21">
        <f>IFERROR(('CMA Emp Adj'!M120/'CMA Emp Adj'!M$6)/('CAN LFS Emp'!M120/'CAN LFS Emp'!M$6),"n/a")</f>
        <v>1.8959772966166482</v>
      </c>
      <c r="N120" s="21">
        <f>IFERROR(('CMA Emp Adj'!N120/'CMA Emp Adj'!N$6)/('CAN LFS Emp'!N120/'CAN LFS Emp'!N$6),"n/a")</f>
        <v>1.7421910757028973</v>
      </c>
      <c r="O120" s="21">
        <f>IFERROR(('CMA Emp Adj'!O120/'CMA Emp Adj'!O$6)/('CAN LFS Emp'!O120/'CAN LFS Emp'!O$6),"n/a")</f>
        <v>1.8311423099589803</v>
      </c>
      <c r="P120" s="21">
        <f>IFERROR(('CMA Emp Adj'!P120/'CMA Emp Adj'!P$6)/('CAN LFS Emp'!P120/'CAN LFS Emp'!P$6),"n/a")</f>
        <v>1.8366366152674525</v>
      </c>
      <c r="Q120" s="21">
        <f>IFERROR(('CMA Emp Adj'!Q120/'CMA Emp Adj'!Q$6)/('CAN LFS Emp'!Q120/'CAN LFS Emp'!Q$6),"n/a")</f>
        <v>1.7862172079564484</v>
      </c>
      <c r="R120" s="21">
        <f>IFERROR(('CMA Emp Adj'!R120/'CMA Emp Adj'!R$6)/('CAN LFS Emp'!R120/'CAN LFS Emp'!R$6),"n/a")</f>
        <v>1.8802057912863048</v>
      </c>
      <c r="S120" s="21">
        <f>IFERROR(('CMA Emp Adj'!S120/'CMA Emp Adj'!S$6)/('CAN LFS Emp'!S120/'CAN LFS Emp'!S$6),"n/a")</f>
        <v>1.903891929882404</v>
      </c>
      <c r="T120" s="21">
        <f>IFERROR(('CMA Emp Adj'!T120/'CMA Emp Adj'!T$6)/('CAN LFS Emp'!T120/'CAN LFS Emp'!T$6),"n/a")</f>
        <v>1.8572810643482558</v>
      </c>
      <c r="U120" s="21">
        <f>IFERROR(('CMA Emp Adj'!U120/'CMA Emp Adj'!U$6)/('CAN LFS Emp'!U120/'CAN LFS Emp'!U$6),"n/a")</f>
        <v>2.0630756996581945</v>
      </c>
      <c r="V120" s="21">
        <f>IFERROR(('CMA Emp Adj'!V120/'CMA Emp Adj'!V$6)/('CAN LFS Emp'!V120/'CAN LFS Emp'!V$6),"n/a")</f>
        <v>2.0506651532396183</v>
      </c>
      <c r="W120" s="21">
        <f>IFERROR(('CMA Emp Adj'!W120/'CMA Emp Adj'!W$6)/('CAN LFS Emp'!W120/'CAN LFS Emp'!W$6),"n/a")</f>
        <v>2.1783137459983846</v>
      </c>
      <c r="X120" s="21">
        <f>IFERROR(('CMA Emp Adj'!X120/'CMA Emp Adj'!X$6)/('CAN LFS Emp'!X120/'CAN LFS Emp'!X$6),"n/a")</f>
        <v>2.1060557017361892</v>
      </c>
      <c r="Y120" s="21">
        <f>IFERROR(('CMA Emp Adj'!Y120/'CMA Emp Adj'!Y$6)/('CAN LFS Emp'!Y120/'CAN LFS Emp'!Y$6),"n/a")</f>
        <v>2.0418587268202466</v>
      </c>
    </row>
    <row r="121" spans="1:25" x14ac:dyDescent="0.25">
      <c r="A121" s="7" t="s">
        <v>115</v>
      </c>
      <c r="B121" s="7"/>
      <c r="C121" s="14">
        <v>5221</v>
      </c>
      <c r="D121" s="65">
        <f>IFERROR(('CMA Emp Adj'!D121/'CMA Emp Adj'!D$6)/('CAN LFS Emp'!D121/'CAN LFS Emp'!D$6),"n/a")</f>
        <v>1.6719265974057731</v>
      </c>
      <c r="E121" s="65">
        <f>IFERROR(('CMA Emp Adj'!E121/'CMA Emp Adj'!E$6)/('CAN LFS Emp'!E121/'CAN LFS Emp'!E$6),"n/a")</f>
        <v>1.722149899457589</v>
      </c>
      <c r="F121" s="65">
        <f>IFERROR(('CMA Emp Adj'!F121/'CMA Emp Adj'!F$6)/('CAN LFS Emp'!F121/'CAN LFS Emp'!F$6),"n/a")</f>
        <v>1.7441822933623714</v>
      </c>
      <c r="G121" s="65">
        <f>IFERROR(('CMA Emp Adj'!G121/'CMA Emp Adj'!G$6)/('CAN LFS Emp'!G121/'CAN LFS Emp'!G$6),"n/a")</f>
        <v>1.6690007155189468</v>
      </c>
      <c r="H121" s="65">
        <f>IFERROR(('CMA Emp Adj'!H121/'CMA Emp Adj'!H$6)/('CAN LFS Emp'!H121/'CAN LFS Emp'!H$6),"n/a")</f>
        <v>1.6983926371597431</v>
      </c>
      <c r="I121" s="65">
        <f>IFERROR(('CMA Emp Adj'!I121/'CMA Emp Adj'!I$6)/('CAN LFS Emp'!I121/'CAN LFS Emp'!I$6),"n/a")</f>
        <v>1.7028043456805295</v>
      </c>
      <c r="J121" s="65">
        <f>IFERROR(('CMA Emp Adj'!J121/'CMA Emp Adj'!J$6)/('CAN LFS Emp'!J121/'CAN LFS Emp'!J$6),"n/a")</f>
        <v>1.6831112150185035</v>
      </c>
      <c r="K121" s="65">
        <f>IFERROR(('CMA Emp Adj'!K121/'CMA Emp Adj'!K$6)/('CAN LFS Emp'!K121/'CAN LFS Emp'!K$6),"n/a")</f>
        <v>1.6389324790901922</v>
      </c>
      <c r="L121" s="65">
        <f>IFERROR(('CMA Emp Adj'!L121/'CMA Emp Adj'!L$6)/('CAN LFS Emp'!L121/'CAN LFS Emp'!L$6),"n/a")</f>
        <v>1.7691255182665679</v>
      </c>
      <c r="M121" s="21">
        <f>IFERROR(('CMA Emp Adj'!M121/'CMA Emp Adj'!M$6)/('CAN LFS Emp'!M121/'CAN LFS Emp'!M$6),"n/a")</f>
        <v>1.9022959987059422</v>
      </c>
      <c r="N121" s="21">
        <f>IFERROR(('CMA Emp Adj'!N121/'CMA Emp Adj'!N$6)/('CAN LFS Emp'!N121/'CAN LFS Emp'!N$6),"n/a")</f>
        <v>1.7589160775748369</v>
      </c>
      <c r="O121" s="21">
        <f>IFERROR(('CMA Emp Adj'!O121/'CMA Emp Adj'!O$6)/('CAN LFS Emp'!O121/'CAN LFS Emp'!O$6),"n/a")</f>
        <v>1.8597029828129312</v>
      </c>
      <c r="P121" s="21">
        <f>IFERROR(('CMA Emp Adj'!P121/'CMA Emp Adj'!P$6)/('CAN LFS Emp'!P121/'CAN LFS Emp'!P$6),"n/a")</f>
        <v>1.9116200637062264</v>
      </c>
      <c r="Q121" s="21">
        <f>IFERROR(('CMA Emp Adj'!Q121/'CMA Emp Adj'!Q$6)/('CAN LFS Emp'!Q121/'CAN LFS Emp'!Q$6),"n/a")</f>
        <v>1.8456869335713639</v>
      </c>
      <c r="R121" s="21">
        <f>IFERROR(('CMA Emp Adj'!R121/'CMA Emp Adj'!R$6)/('CAN LFS Emp'!R121/'CAN LFS Emp'!R$6),"n/a")</f>
        <v>1.8962042780156116</v>
      </c>
      <c r="S121" s="21">
        <f>IFERROR(('CMA Emp Adj'!S121/'CMA Emp Adj'!S$6)/('CAN LFS Emp'!S121/'CAN LFS Emp'!S$6),"n/a")</f>
        <v>1.8841665754697012</v>
      </c>
      <c r="T121" s="21">
        <f>IFERROR(('CMA Emp Adj'!T121/'CMA Emp Adj'!T$6)/('CAN LFS Emp'!T121/'CAN LFS Emp'!T$6),"n/a")</f>
        <v>1.8349746525602526</v>
      </c>
      <c r="U121" s="21">
        <f>IFERROR(('CMA Emp Adj'!U121/'CMA Emp Adj'!U$6)/('CAN LFS Emp'!U121/'CAN LFS Emp'!U$6),"n/a")</f>
        <v>2.051875112954193</v>
      </c>
      <c r="V121" s="21">
        <f>IFERROR(('CMA Emp Adj'!V121/'CMA Emp Adj'!V$6)/('CAN LFS Emp'!V121/'CAN LFS Emp'!V$6),"n/a")</f>
        <v>2.0806422033370788</v>
      </c>
      <c r="W121" s="21">
        <f>IFERROR(('CMA Emp Adj'!W121/'CMA Emp Adj'!W$6)/('CAN LFS Emp'!W121/'CAN LFS Emp'!W$6),"n/a")</f>
        <v>2.2406831575629518</v>
      </c>
      <c r="X121" s="21">
        <f>IFERROR(('CMA Emp Adj'!X121/'CMA Emp Adj'!X$6)/('CAN LFS Emp'!X121/'CAN LFS Emp'!X$6),"n/a")</f>
        <v>2.1159411740777383</v>
      </c>
      <c r="Y121" s="21">
        <f>IFERROR(('CMA Emp Adj'!Y121/'CMA Emp Adj'!Y$6)/('CAN LFS Emp'!Y121/'CAN LFS Emp'!Y$6),"n/a")</f>
        <v>2.0697836167487074</v>
      </c>
    </row>
    <row r="122" spans="1:25" x14ac:dyDescent="0.25">
      <c r="A122" s="6" t="s">
        <v>116</v>
      </c>
      <c r="B122" s="6"/>
      <c r="C122" s="14">
        <v>524</v>
      </c>
      <c r="D122" s="65">
        <f>IFERROR(('CMA Emp Adj'!D122/'CMA Emp Adj'!D$6)/('CAN LFS Emp'!D122/'CAN LFS Emp'!D$6),"n/a")</f>
        <v>1.3871132781407698</v>
      </c>
      <c r="E122" s="65">
        <f>IFERROR(('CMA Emp Adj'!E122/'CMA Emp Adj'!E$6)/('CAN LFS Emp'!E122/'CAN LFS Emp'!E$6),"n/a")</f>
        <v>1.3842639393001011</v>
      </c>
      <c r="F122" s="65">
        <f>IFERROR(('CMA Emp Adj'!F122/'CMA Emp Adj'!F$6)/('CAN LFS Emp'!F122/'CAN LFS Emp'!F$6),"n/a")</f>
        <v>1.236300135743974</v>
      </c>
      <c r="G122" s="65">
        <f>IFERROR(('CMA Emp Adj'!G122/'CMA Emp Adj'!G$6)/('CAN LFS Emp'!G122/'CAN LFS Emp'!G$6),"n/a")</f>
        <v>1.2431753554543523</v>
      </c>
      <c r="H122" s="65">
        <f>IFERROR(('CMA Emp Adj'!H122/'CMA Emp Adj'!H$6)/('CAN LFS Emp'!H122/'CAN LFS Emp'!H$6),"n/a")</f>
        <v>1.2193388579094224</v>
      </c>
      <c r="I122" s="65">
        <f>IFERROR(('CMA Emp Adj'!I122/'CMA Emp Adj'!I$6)/('CAN LFS Emp'!I122/'CAN LFS Emp'!I$6),"n/a")</f>
        <v>1.3909791379911667</v>
      </c>
      <c r="J122" s="65">
        <f>IFERROR(('CMA Emp Adj'!J122/'CMA Emp Adj'!J$6)/('CAN LFS Emp'!J122/'CAN LFS Emp'!J$6),"n/a")</f>
        <v>1.2621192752872759</v>
      </c>
      <c r="K122" s="65">
        <f>IFERROR(('CMA Emp Adj'!K122/'CMA Emp Adj'!K$6)/('CAN LFS Emp'!K122/'CAN LFS Emp'!K$6),"n/a")</f>
        <v>1.3663792560835561</v>
      </c>
      <c r="L122" s="65">
        <f>IFERROR(('CMA Emp Adj'!L122/'CMA Emp Adj'!L$6)/('CAN LFS Emp'!L122/'CAN LFS Emp'!L$6),"n/a")</f>
        <v>1.454615252810084</v>
      </c>
      <c r="M122" s="21">
        <f>IFERROR(('CMA Emp Adj'!M122/'CMA Emp Adj'!M$6)/('CAN LFS Emp'!M122/'CAN LFS Emp'!M$6),"n/a")</f>
        <v>1.4405606900306887</v>
      </c>
      <c r="N122" s="21">
        <f>IFERROR(('CMA Emp Adj'!N122/'CMA Emp Adj'!N$6)/('CAN LFS Emp'!N122/'CAN LFS Emp'!N$6),"n/a")</f>
        <v>1.3796528290057033</v>
      </c>
      <c r="O122" s="21">
        <f>IFERROR(('CMA Emp Adj'!O122/'CMA Emp Adj'!O$6)/('CAN LFS Emp'!O122/'CAN LFS Emp'!O$6),"n/a")</f>
        <v>1.4105494592398056</v>
      </c>
      <c r="P122" s="21">
        <f>IFERROR(('CMA Emp Adj'!P122/'CMA Emp Adj'!P$6)/('CAN LFS Emp'!P122/'CAN LFS Emp'!P$6),"n/a")</f>
        <v>1.4021527111439365</v>
      </c>
      <c r="Q122" s="21">
        <f>IFERROR(('CMA Emp Adj'!Q122/'CMA Emp Adj'!Q$6)/('CAN LFS Emp'!Q122/'CAN LFS Emp'!Q$6),"n/a")</f>
        <v>1.2870383291137097</v>
      </c>
      <c r="R122" s="21">
        <f>IFERROR(('CMA Emp Adj'!R122/'CMA Emp Adj'!R$6)/('CAN LFS Emp'!R122/'CAN LFS Emp'!R$6),"n/a")</f>
        <v>1.3327963249075483</v>
      </c>
      <c r="S122" s="21">
        <f>IFERROR(('CMA Emp Adj'!S122/'CMA Emp Adj'!S$6)/('CAN LFS Emp'!S122/'CAN LFS Emp'!S$6),"n/a")</f>
        <v>1.2753721300423253</v>
      </c>
      <c r="T122" s="21">
        <f>IFERROR(('CMA Emp Adj'!T122/'CMA Emp Adj'!T$6)/('CAN LFS Emp'!T122/'CAN LFS Emp'!T$6),"n/a")</f>
        <v>1.3515471871527422</v>
      </c>
      <c r="U122" s="21">
        <f>IFERROR(('CMA Emp Adj'!U122/'CMA Emp Adj'!U$6)/('CAN LFS Emp'!U122/'CAN LFS Emp'!U$6),"n/a")</f>
        <v>1.2177317453878413</v>
      </c>
      <c r="V122" s="21">
        <f>IFERROR(('CMA Emp Adj'!V122/'CMA Emp Adj'!V$6)/('CAN LFS Emp'!V122/'CAN LFS Emp'!V$6),"n/a")</f>
        <v>1.2248317443368546</v>
      </c>
      <c r="W122" s="21">
        <f>IFERROR(('CMA Emp Adj'!W122/'CMA Emp Adj'!W$6)/('CAN LFS Emp'!W122/'CAN LFS Emp'!W$6),"n/a")</f>
        <v>1.2979786209323758</v>
      </c>
      <c r="X122" s="21">
        <f>IFERROR(('CMA Emp Adj'!X122/'CMA Emp Adj'!X$6)/('CAN LFS Emp'!X122/'CAN LFS Emp'!X$6),"n/a")</f>
        <v>1.316948252234021</v>
      </c>
      <c r="Y122" s="21">
        <f>IFERROR(('CMA Emp Adj'!Y122/'CMA Emp Adj'!Y$6)/('CAN LFS Emp'!Y122/'CAN LFS Emp'!Y$6),"n/a")</f>
        <v>1.3728245507850541</v>
      </c>
    </row>
    <row r="123" spans="1:25" x14ac:dyDescent="0.25">
      <c r="A123" s="7" t="s">
        <v>117</v>
      </c>
      <c r="B123" s="7"/>
      <c r="C123" s="14">
        <v>5241</v>
      </c>
      <c r="D123" s="65">
        <f>IFERROR(('CMA Emp Adj'!D123/'CMA Emp Adj'!D$6)/('CAN LFS Emp'!D123/'CAN LFS Emp'!D$6),"n/a")</f>
        <v>1.4909446533035757</v>
      </c>
      <c r="E123" s="65">
        <f>IFERROR(('CMA Emp Adj'!E123/'CMA Emp Adj'!E$6)/('CAN LFS Emp'!E123/'CAN LFS Emp'!E$6),"n/a")</f>
        <v>1.5233666016927321</v>
      </c>
      <c r="F123" s="65">
        <f>IFERROR(('CMA Emp Adj'!F123/'CMA Emp Adj'!F$6)/('CAN LFS Emp'!F123/'CAN LFS Emp'!F$6),"n/a")</f>
        <v>1.4309730748954252</v>
      </c>
      <c r="G123" s="65">
        <f>IFERROR(('CMA Emp Adj'!G123/'CMA Emp Adj'!G$6)/('CAN LFS Emp'!G123/'CAN LFS Emp'!G$6),"n/a")</f>
        <v>1.4169093413353637</v>
      </c>
      <c r="H123" s="65">
        <f>IFERROR(('CMA Emp Adj'!H123/'CMA Emp Adj'!H$6)/('CAN LFS Emp'!H123/'CAN LFS Emp'!H$6),"n/a")</f>
        <v>1.299287539296216</v>
      </c>
      <c r="I123" s="65">
        <f>IFERROR(('CMA Emp Adj'!I123/'CMA Emp Adj'!I$6)/('CAN LFS Emp'!I123/'CAN LFS Emp'!I$6),"n/a")</f>
        <v>1.4419961807094708</v>
      </c>
      <c r="J123" s="65">
        <f>IFERROR(('CMA Emp Adj'!J123/'CMA Emp Adj'!J$6)/('CAN LFS Emp'!J123/'CAN LFS Emp'!J$6),"n/a")</f>
        <v>1.3749893297472673</v>
      </c>
      <c r="K123" s="65">
        <f>IFERROR(('CMA Emp Adj'!K123/'CMA Emp Adj'!K$6)/('CAN LFS Emp'!K123/'CAN LFS Emp'!K$6),"n/a")</f>
        <v>1.3912881693066332</v>
      </c>
      <c r="L123" s="65">
        <f>IFERROR(('CMA Emp Adj'!L123/'CMA Emp Adj'!L$6)/('CAN LFS Emp'!L123/'CAN LFS Emp'!L$6),"n/a")</f>
        <v>1.3522294510220887</v>
      </c>
      <c r="M123" s="21">
        <f>IFERROR(('CMA Emp Adj'!M123/'CMA Emp Adj'!M$6)/('CAN LFS Emp'!M123/'CAN LFS Emp'!M$6),"n/a")</f>
        <v>1.403162842600794</v>
      </c>
      <c r="N123" s="21">
        <f>IFERROR(('CMA Emp Adj'!N123/'CMA Emp Adj'!N$6)/('CAN LFS Emp'!N123/'CAN LFS Emp'!N$6),"n/a")</f>
        <v>1.4641928207571806</v>
      </c>
      <c r="O123" s="21">
        <f>IFERROR(('CMA Emp Adj'!O123/'CMA Emp Adj'!O$6)/('CAN LFS Emp'!O123/'CAN LFS Emp'!O$6),"n/a")</f>
        <v>1.4040146145076031</v>
      </c>
      <c r="P123" s="21">
        <f>IFERROR(('CMA Emp Adj'!P123/'CMA Emp Adj'!P$6)/('CAN LFS Emp'!P123/'CAN LFS Emp'!P$6),"n/a")</f>
        <v>1.4565860443518572</v>
      </c>
      <c r="Q123" s="21">
        <f>IFERROR(('CMA Emp Adj'!Q123/'CMA Emp Adj'!Q$6)/('CAN LFS Emp'!Q123/'CAN LFS Emp'!Q$6),"n/a")</f>
        <v>1.4044390222947649</v>
      </c>
      <c r="R123" s="21">
        <f>IFERROR(('CMA Emp Adj'!R123/'CMA Emp Adj'!R$6)/('CAN LFS Emp'!R123/'CAN LFS Emp'!R$6),"n/a")</f>
        <v>1.387206519076897</v>
      </c>
      <c r="S123" s="21">
        <f>IFERROR(('CMA Emp Adj'!S123/'CMA Emp Adj'!S$6)/('CAN LFS Emp'!S123/'CAN LFS Emp'!S$6),"n/a")</f>
        <v>1.2429495728662676</v>
      </c>
      <c r="T123" s="21">
        <f>IFERROR(('CMA Emp Adj'!T123/'CMA Emp Adj'!T$6)/('CAN LFS Emp'!T123/'CAN LFS Emp'!T$6),"n/a")</f>
        <v>1.3008320359594638</v>
      </c>
      <c r="U123" s="21">
        <f>IFERROR(('CMA Emp Adj'!U123/'CMA Emp Adj'!U$6)/('CAN LFS Emp'!U123/'CAN LFS Emp'!U$6),"n/a")</f>
        <v>1.1779465733467567</v>
      </c>
      <c r="V123" s="21">
        <f>IFERROR(('CMA Emp Adj'!V123/'CMA Emp Adj'!V$6)/('CAN LFS Emp'!V123/'CAN LFS Emp'!V$6),"n/a")</f>
        <v>1.2483263673025549</v>
      </c>
      <c r="W123" s="21">
        <f>IFERROR(('CMA Emp Adj'!W123/'CMA Emp Adj'!W$6)/('CAN LFS Emp'!W123/'CAN LFS Emp'!W$6),"n/a")</f>
        <v>1.4135990879856997</v>
      </c>
      <c r="X123" s="21">
        <f>IFERROR(('CMA Emp Adj'!X123/'CMA Emp Adj'!X$6)/('CAN LFS Emp'!X123/'CAN LFS Emp'!X$6),"n/a")</f>
        <v>1.3890348253802005</v>
      </c>
      <c r="Y123" s="21">
        <f>IFERROR(('CMA Emp Adj'!Y123/'CMA Emp Adj'!Y$6)/('CAN LFS Emp'!Y123/'CAN LFS Emp'!Y$6),"n/a")</f>
        <v>1.4180849109072255</v>
      </c>
    </row>
    <row r="124" spans="1:25" x14ac:dyDescent="0.25">
      <c r="A124" s="7" t="s">
        <v>118</v>
      </c>
      <c r="B124" s="7"/>
      <c r="C124" s="14">
        <v>5242</v>
      </c>
      <c r="D124" s="65">
        <f>IFERROR(('CMA Emp Adj'!D124/'CMA Emp Adj'!D$6)/('CAN LFS Emp'!D124/'CAN LFS Emp'!D$6),"n/a")</f>
        <v>0.99771111816488589</v>
      </c>
      <c r="E124" s="65">
        <f>IFERROR(('CMA Emp Adj'!E124/'CMA Emp Adj'!E$6)/('CAN LFS Emp'!E124/'CAN LFS Emp'!E$6),"n/a")</f>
        <v>0.83780170476848548</v>
      </c>
      <c r="F124" s="65">
        <f>IFERROR(('CMA Emp Adj'!F124/'CMA Emp Adj'!F$6)/('CAN LFS Emp'!F124/'CAN LFS Emp'!F$6),"n/a")</f>
        <v>0.90122589783754359</v>
      </c>
      <c r="G124" s="65">
        <f>IFERROR(('CMA Emp Adj'!G124/'CMA Emp Adj'!G$6)/('CAN LFS Emp'!G124/'CAN LFS Emp'!G$6),"n/a")</f>
        <v>0.86626280410637257</v>
      </c>
      <c r="H124" s="65">
        <f>IFERROR(('CMA Emp Adj'!H124/'CMA Emp Adj'!H$6)/('CAN LFS Emp'!H124/'CAN LFS Emp'!H$6),"n/a")</f>
        <v>1.0228515191645726</v>
      </c>
      <c r="I124" s="65">
        <f>IFERROR(('CMA Emp Adj'!I124/'CMA Emp Adj'!I$6)/('CAN LFS Emp'!I124/'CAN LFS Emp'!I$6),"n/a")</f>
        <v>1.2688216634823393</v>
      </c>
      <c r="J124" s="65">
        <f>IFERROR(('CMA Emp Adj'!J124/'CMA Emp Adj'!J$6)/('CAN LFS Emp'!J124/'CAN LFS Emp'!J$6),"n/a")</f>
        <v>1.0244572121865809</v>
      </c>
      <c r="K124" s="65">
        <f>IFERROR(('CMA Emp Adj'!K124/'CMA Emp Adj'!K$6)/('CAN LFS Emp'!K124/'CAN LFS Emp'!K$6),"n/a")</f>
        <v>1.3095117884210088</v>
      </c>
      <c r="L124" s="65">
        <f>IFERROR(('CMA Emp Adj'!L124/'CMA Emp Adj'!L$6)/('CAN LFS Emp'!L124/'CAN LFS Emp'!L$6),"n/a")</f>
        <v>1.6319798762863036</v>
      </c>
      <c r="M124" s="21">
        <f>IFERROR(('CMA Emp Adj'!M124/'CMA Emp Adj'!M$6)/('CAN LFS Emp'!M124/'CAN LFS Emp'!M$6),"n/a")</f>
        <v>1.5041945637334233</v>
      </c>
      <c r="N124" s="21">
        <f>IFERROR(('CMA Emp Adj'!N124/'CMA Emp Adj'!N$6)/('CAN LFS Emp'!N124/'CAN LFS Emp'!N$6),"n/a")</f>
        <v>1.2318011338748245</v>
      </c>
      <c r="O124" s="21">
        <f>IFERROR(('CMA Emp Adj'!O124/'CMA Emp Adj'!O$6)/('CAN LFS Emp'!O124/'CAN LFS Emp'!O$6),"n/a")</f>
        <v>1.4297334409539419</v>
      </c>
      <c r="P124" s="21">
        <f>IFERROR(('CMA Emp Adj'!P124/'CMA Emp Adj'!P$6)/('CAN LFS Emp'!P124/'CAN LFS Emp'!P$6),"n/a")</f>
        <v>1.3024327283700814</v>
      </c>
      <c r="Q124" s="21">
        <f>IFERROR(('CMA Emp Adj'!Q124/'CMA Emp Adj'!Q$6)/('CAN LFS Emp'!Q124/'CAN LFS Emp'!Q$6),"n/a")</f>
        <v>1.0681679547284924</v>
      </c>
      <c r="R124" s="21">
        <f>IFERROR(('CMA Emp Adj'!R124/'CMA Emp Adj'!R$6)/('CAN LFS Emp'!R124/'CAN LFS Emp'!R$6),"n/a")</f>
        <v>1.2331089404905644</v>
      </c>
      <c r="S124" s="21">
        <f>IFERROR(('CMA Emp Adj'!S124/'CMA Emp Adj'!S$6)/('CAN LFS Emp'!S124/'CAN LFS Emp'!S$6),"n/a")</f>
        <v>1.339630111103399</v>
      </c>
      <c r="T124" s="21">
        <f>IFERROR(('CMA Emp Adj'!T124/'CMA Emp Adj'!T$6)/('CAN LFS Emp'!T124/'CAN LFS Emp'!T$6),"n/a")</f>
        <v>1.435067340532173</v>
      </c>
      <c r="U124" s="21">
        <f>IFERROR(('CMA Emp Adj'!U124/'CMA Emp Adj'!U$6)/('CAN LFS Emp'!U124/'CAN LFS Emp'!U$6),"n/a")</f>
        <v>1.2803035072107056</v>
      </c>
      <c r="V124" s="21">
        <f>IFERROR(('CMA Emp Adj'!V124/'CMA Emp Adj'!V$6)/('CAN LFS Emp'!V124/'CAN LFS Emp'!V$6),"n/a")</f>
        <v>1.1908536128403633</v>
      </c>
      <c r="W124" s="21">
        <f>IFERROR(('CMA Emp Adj'!W124/'CMA Emp Adj'!W$6)/('CAN LFS Emp'!W124/'CAN LFS Emp'!W$6),"n/a")</f>
        <v>1.154992466603626</v>
      </c>
      <c r="X124" s="21">
        <f>IFERROR(('CMA Emp Adj'!X124/'CMA Emp Adj'!X$6)/('CAN LFS Emp'!X124/'CAN LFS Emp'!X$6),"n/a")</f>
        <v>1.2181092193499079</v>
      </c>
      <c r="Y124" s="21">
        <f>IFERROR(('CMA Emp Adj'!Y124/'CMA Emp Adj'!Y$6)/('CAN LFS Emp'!Y124/'CAN LFS Emp'!Y$6),"n/a")</f>
        <v>1.3106030851046355</v>
      </c>
    </row>
    <row r="125" spans="1:25" x14ac:dyDescent="0.25">
      <c r="A125" s="6" t="s">
        <v>119</v>
      </c>
      <c r="B125" s="6"/>
      <c r="C125" s="14" t="s">
        <v>204</v>
      </c>
      <c r="D125" s="65">
        <f>IFERROR(('CMA Emp Adj'!D125/'CMA Emp Adj'!D$6)/('CAN LFS Emp'!D125/'CAN LFS Emp'!D$6),"n/a")</f>
        <v>2.0861005852388934</v>
      </c>
      <c r="E125" s="65">
        <f>IFERROR(('CMA Emp Adj'!E125/'CMA Emp Adj'!E$6)/('CAN LFS Emp'!E125/'CAN LFS Emp'!E$6),"n/a")</f>
        <v>2.1380429391241478</v>
      </c>
      <c r="F125" s="65">
        <f>IFERROR(('CMA Emp Adj'!F125/'CMA Emp Adj'!F$6)/('CAN LFS Emp'!F125/'CAN LFS Emp'!F$6),"n/a")</f>
        <v>2.2034043287760188</v>
      </c>
      <c r="G125" s="65">
        <f>IFERROR(('CMA Emp Adj'!G125/'CMA Emp Adj'!G$6)/('CAN LFS Emp'!G125/'CAN LFS Emp'!G$6),"n/a")</f>
        <v>2.1611919047299395</v>
      </c>
      <c r="H125" s="65">
        <f>IFERROR(('CMA Emp Adj'!H125/'CMA Emp Adj'!H$6)/('CAN LFS Emp'!H125/'CAN LFS Emp'!H$6),"n/a")</f>
        <v>2.1696936940206104</v>
      </c>
      <c r="I125" s="65">
        <f>IFERROR(('CMA Emp Adj'!I125/'CMA Emp Adj'!I$6)/('CAN LFS Emp'!I125/'CAN LFS Emp'!I$6),"n/a")</f>
        <v>2.1856726739401382</v>
      </c>
      <c r="J125" s="65">
        <f>IFERROR(('CMA Emp Adj'!J125/'CMA Emp Adj'!J$6)/('CAN LFS Emp'!J125/'CAN LFS Emp'!J$6),"n/a")</f>
        <v>2.1371667932390399</v>
      </c>
      <c r="K125" s="65">
        <f>IFERROR(('CMA Emp Adj'!K125/'CMA Emp Adj'!K$6)/('CAN LFS Emp'!K125/'CAN LFS Emp'!K$6),"n/a")</f>
        <v>2.3841386386350369</v>
      </c>
      <c r="L125" s="65">
        <f>IFERROR(('CMA Emp Adj'!L125/'CMA Emp Adj'!L$6)/('CAN LFS Emp'!L125/'CAN LFS Emp'!L$6),"n/a")</f>
        <v>2.2105246034258186</v>
      </c>
      <c r="M125" s="21">
        <f>IFERROR(('CMA Emp Adj'!M125/'CMA Emp Adj'!M$6)/('CAN LFS Emp'!M125/'CAN LFS Emp'!M$6),"n/a")</f>
        <v>2.0713918183327706</v>
      </c>
      <c r="N125" s="21">
        <f>IFERROR(('CMA Emp Adj'!N125/'CMA Emp Adj'!N$6)/('CAN LFS Emp'!N125/'CAN LFS Emp'!N$6),"n/a")</f>
        <v>2.0113421388253472</v>
      </c>
      <c r="O125" s="21">
        <f>IFERROR(('CMA Emp Adj'!O125/'CMA Emp Adj'!O$6)/('CAN LFS Emp'!O125/'CAN LFS Emp'!O$6),"n/a")</f>
        <v>1.8618493477142102</v>
      </c>
      <c r="P125" s="21">
        <f>IFERROR(('CMA Emp Adj'!P125/'CMA Emp Adj'!P$6)/('CAN LFS Emp'!P125/'CAN LFS Emp'!P$6),"n/a")</f>
        <v>2.0363155412256031</v>
      </c>
      <c r="Q125" s="21">
        <f>IFERROR(('CMA Emp Adj'!Q125/'CMA Emp Adj'!Q$6)/('CAN LFS Emp'!Q125/'CAN LFS Emp'!Q$6),"n/a")</f>
        <v>1.8797355931171649</v>
      </c>
      <c r="R125" s="21">
        <f>IFERROR(('CMA Emp Adj'!R125/'CMA Emp Adj'!R$6)/('CAN LFS Emp'!R125/'CAN LFS Emp'!R$6),"n/a")</f>
        <v>2.1364810159686551</v>
      </c>
      <c r="S125" s="21">
        <f>IFERROR(('CMA Emp Adj'!S125/'CMA Emp Adj'!S$6)/('CAN LFS Emp'!S125/'CAN LFS Emp'!S$6),"n/a")</f>
        <v>1.988130584882803</v>
      </c>
      <c r="T125" s="21">
        <f>IFERROR(('CMA Emp Adj'!T125/'CMA Emp Adj'!T$6)/('CAN LFS Emp'!T125/'CAN LFS Emp'!T$6),"n/a")</f>
        <v>2.3985953251466459</v>
      </c>
      <c r="U125" s="21">
        <f>IFERROR(('CMA Emp Adj'!U125/'CMA Emp Adj'!U$6)/('CAN LFS Emp'!U125/'CAN LFS Emp'!U$6),"n/a")</f>
        <v>2.4328639060960815</v>
      </c>
      <c r="V125" s="21">
        <f>IFERROR(('CMA Emp Adj'!V125/'CMA Emp Adj'!V$6)/('CAN LFS Emp'!V125/'CAN LFS Emp'!V$6),"n/a")</f>
        <v>2.0697362398217161</v>
      </c>
      <c r="W125" s="21">
        <f>IFERROR(('CMA Emp Adj'!W125/'CMA Emp Adj'!W$6)/('CAN LFS Emp'!W125/'CAN LFS Emp'!W$6),"n/a")</f>
        <v>2.1367705481590331</v>
      </c>
      <c r="X125" s="21">
        <f>IFERROR(('CMA Emp Adj'!X125/'CMA Emp Adj'!X$6)/('CAN LFS Emp'!X125/'CAN LFS Emp'!X$6),"n/a")</f>
        <v>2.0618643641132408</v>
      </c>
      <c r="Y125" s="21">
        <f>IFERROR(('CMA Emp Adj'!Y125/'CMA Emp Adj'!Y$6)/('CAN LFS Emp'!Y125/'CAN LFS Emp'!Y$6),"n/a")</f>
        <v>2.1904169935828519</v>
      </c>
    </row>
    <row r="126" spans="1:25" x14ac:dyDescent="0.25">
      <c r="A126" s="5" t="s">
        <v>120</v>
      </c>
      <c r="B126" s="5"/>
      <c r="C126" s="13">
        <v>53</v>
      </c>
      <c r="D126" s="64">
        <f>IFERROR(('CMA Emp Adj'!D126/'CMA Emp Adj'!D$6)/('CAN LFS Emp'!D126/'CAN LFS Emp'!D$6),"n/a")</f>
        <v>1.1837978037526444</v>
      </c>
      <c r="E126" s="64">
        <f>IFERROR(('CMA Emp Adj'!E126/'CMA Emp Adj'!E$6)/('CAN LFS Emp'!E126/'CAN LFS Emp'!E$6),"n/a")</f>
        <v>1.1660161292982598</v>
      </c>
      <c r="F126" s="64">
        <f>IFERROR(('CMA Emp Adj'!F126/'CMA Emp Adj'!F$6)/('CAN LFS Emp'!F126/'CAN LFS Emp'!F$6),"n/a")</f>
        <v>1.3284608115580359</v>
      </c>
      <c r="G126" s="64">
        <f>IFERROR(('CMA Emp Adj'!G126/'CMA Emp Adj'!G$6)/('CAN LFS Emp'!G126/'CAN LFS Emp'!G$6),"n/a")</f>
        <v>1.2587660897150015</v>
      </c>
      <c r="H126" s="64">
        <f>IFERROR(('CMA Emp Adj'!H126/'CMA Emp Adj'!H$6)/('CAN LFS Emp'!H126/'CAN LFS Emp'!H$6),"n/a")</f>
        <v>1.3016069380237461</v>
      </c>
      <c r="I126" s="64">
        <f>IFERROR(('CMA Emp Adj'!I126/'CMA Emp Adj'!I$6)/('CAN LFS Emp'!I126/'CAN LFS Emp'!I$6),"n/a")</f>
        <v>1.1751548168273982</v>
      </c>
      <c r="J126" s="64">
        <f>IFERROR(('CMA Emp Adj'!J126/'CMA Emp Adj'!J$6)/('CAN LFS Emp'!J126/'CAN LFS Emp'!J$6),"n/a")</f>
        <v>1.22609718897536</v>
      </c>
      <c r="K126" s="64">
        <f>IFERROR(('CMA Emp Adj'!K126/'CMA Emp Adj'!K$6)/('CAN LFS Emp'!K126/'CAN LFS Emp'!K$6),"n/a")</f>
        <v>1.3251217908724762</v>
      </c>
      <c r="L126" s="64">
        <f>IFERROR(('CMA Emp Adj'!L126/'CMA Emp Adj'!L$6)/('CAN LFS Emp'!L126/'CAN LFS Emp'!L$6),"n/a")</f>
        <v>1.2521010339005372</v>
      </c>
      <c r="M126" s="20">
        <f>IFERROR(('CMA Emp Adj'!M126/'CMA Emp Adj'!M$6)/('CAN LFS Emp'!M126/'CAN LFS Emp'!M$6),"n/a")</f>
        <v>1.2580611265545336</v>
      </c>
      <c r="N126" s="20">
        <f>IFERROR(('CMA Emp Adj'!N126/'CMA Emp Adj'!N$6)/('CAN LFS Emp'!N126/'CAN LFS Emp'!N$6),"n/a")</f>
        <v>1.3914538433652979</v>
      </c>
      <c r="O126" s="20">
        <f>IFERROR(('CMA Emp Adj'!O126/'CMA Emp Adj'!O$6)/('CAN LFS Emp'!O126/'CAN LFS Emp'!O$6),"n/a")</f>
        <v>1.260079590993795</v>
      </c>
      <c r="P126" s="20">
        <f>IFERROR(('CMA Emp Adj'!P126/'CMA Emp Adj'!P$6)/('CAN LFS Emp'!P126/'CAN LFS Emp'!P$6),"n/a")</f>
        <v>1.4143852544758981</v>
      </c>
      <c r="Q126" s="20">
        <f>IFERROR(('CMA Emp Adj'!Q126/'CMA Emp Adj'!Q$6)/('CAN LFS Emp'!Q126/'CAN LFS Emp'!Q$6),"n/a")</f>
        <v>1.3899367974831531</v>
      </c>
      <c r="R126" s="20">
        <f>IFERROR(('CMA Emp Adj'!R126/'CMA Emp Adj'!R$6)/('CAN LFS Emp'!R126/'CAN LFS Emp'!R$6),"n/a")</f>
        <v>1.4670889837046115</v>
      </c>
      <c r="S126" s="20">
        <f>IFERROR(('CMA Emp Adj'!S126/'CMA Emp Adj'!S$6)/('CAN LFS Emp'!S126/'CAN LFS Emp'!S$6),"n/a")</f>
        <v>1.402256975614766</v>
      </c>
      <c r="T126" s="20">
        <f>IFERROR(('CMA Emp Adj'!T126/'CMA Emp Adj'!T$6)/('CAN LFS Emp'!T126/'CAN LFS Emp'!T$6),"n/a")</f>
        <v>1.3341078315249408</v>
      </c>
      <c r="U126" s="20">
        <f>IFERROR(('CMA Emp Adj'!U126/'CMA Emp Adj'!U$6)/('CAN LFS Emp'!U126/'CAN LFS Emp'!U$6),"n/a")</f>
        <v>1.3924223932711233</v>
      </c>
      <c r="V126" s="20">
        <f>IFERROR(('CMA Emp Adj'!V126/'CMA Emp Adj'!V$6)/('CAN LFS Emp'!V126/'CAN LFS Emp'!V$6),"n/a")</f>
        <v>1.6420772107916173</v>
      </c>
      <c r="W126" s="20">
        <f>IFERROR(('CMA Emp Adj'!W126/'CMA Emp Adj'!W$6)/('CAN LFS Emp'!W126/'CAN LFS Emp'!W$6),"n/a")</f>
        <v>1.5300668732066445</v>
      </c>
      <c r="X126" s="20">
        <f>IFERROR(('CMA Emp Adj'!X126/'CMA Emp Adj'!X$6)/('CAN LFS Emp'!X126/'CAN LFS Emp'!X$6),"n/a")</f>
        <v>1.4813289837161541</v>
      </c>
      <c r="Y126" s="20">
        <f>IFERROR(('CMA Emp Adj'!Y126/'CMA Emp Adj'!Y$6)/('CAN LFS Emp'!Y126/'CAN LFS Emp'!Y$6),"n/a")</f>
        <v>1.4932027305319024</v>
      </c>
    </row>
    <row r="127" spans="1:25" x14ac:dyDescent="0.25">
      <c r="A127" s="10" t="s">
        <v>121</v>
      </c>
      <c r="B127" s="10"/>
      <c r="C127" s="14">
        <v>531</v>
      </c>
      <c r="D127" s="65">
        <f>IFERROR(('CMA Emp Adj'!D127/'CMA Emp Adj'!D$6)/('CAN LFS Emp'!D127/'CAN LFS Emp'!D$6),"n/a")</f>
        <v>1.2286224013730487</v>
      </c>
      <c r="E127" s="65">
        <f>IFERROR(('CMA Emp Adj'!E127/'CMA Emp Adj'!E$6)/('CAN LFS Emp'!E127/'CAN LFS Emp'!E$6),"n/a")</f>
        <v>1.1713045577546048</v>
      </c>
      <c r="F127" s="65">
        <f>IFERROR(('CMA Emp Adj'!F127/'CMA Emp Adj'!F$6)/('CAN LFS Emp'!F127/'CAN LFS Emp'!F$6),"n/a")</f>
        <v>1.4024580445827588</v>
      </c>
      <c r="G127" s="65">
        <f>IFERROR(('CMA Emp Adj'!G127/'CMA Emp Adj'!G$6)/('CAN LFS Emp'!G127/'CAN LFS Emp'!G$6),"n/a")</f>
        <v>1.2887452055123174</v>
      </c>
      <c r="H127" s="65">
        <f>IFERROR(('CMA Emp Adj'!H127/'CMA Emp Adj'!H$6)/('CAN LFS Emp'!H127/'CAN LFS Emp'!H$6),"n/a")</f>
        <v>1.426751421065118</v>
      </c>
      <c r="I127" s="65">
        <f>IFERROR(('CMA Emp Adj'!I127/'CMA Emp Adj'!I$6)/('CAN LFS Emp'!I127/'CAN LFS Emp'!I$6),"n/a")</f>
        <v>1.249936869339193</v>
      </c>
      <c r="J127" s="65">
        <f>IFERROR(('CMA Emp Adj'!J127/'CMA Emp Adj'!J$6)/('CAN LFS Emp'!J127/'CAN LFS Emp'!J$6),"n/a")</f>
        <v>1.3533615091957825</v>
      </c>
      <c r="K127" s="65">
        <f>IFERROR(('CMA Emp Adj'!K127/'CMA Emp Adj'!K$6)/('CAN LFS Emp'!K127/'CAN LFS Emp'!K$6),"n/a")</f>
        <v>1.4115542201701907</v>
      </c>
      <c r="L127" s="65">
        <f>IFERROR(('CMA Emp Adj'!L127/'CMA Emp Adj'!L$6)/('CAN LFS Emp'!L127/'CAN LFS Emp'!L$6),"n/a")</f>
        <v>1.3895601519296752</v>
      </c>
      <c r="M127" s="21">
        <f>IFERROR(('CMA Emp Adj'!M127/'CMA Emp Adj'!M$6)/('CAN LFS Emp'!M127/'CAN LFS Emp'!M$6),"n/a")</f>
        <v>1.3831443697871186</v>
      </c>
      <c r="N127" s="21">
        <f>IFERROR(('CMA Emp Adj'!N127/'CMA Emp Adj'!N$6)/('CAN LFS Emp'!N127/'CAN LFS Emp'!N$6),"n/a")</f>
        <v>1.5318899625689246</v>
      </c>
      <c r="O127" s="21">
        <f>IFERROR(('CMA Emp Adj'!O127/'CMA Emp Adj'!O$6)/('CAN LFS Emp'!O127/'CAN LFS Emp'!O$6),"n/a")</f>
        <v>1.4124327377292567</v>
      </c>
      <c r="P127" s="21">
        <f>IFERROR(('CMA Emp Adj'!P127/'CMA Emp Adj'!P$6)/('CAN LFS Emp'!P127/'CAN LFS Emp'!P$6),"n/a")</f>
        <v>1.5081354872186454</v>
      </c>
      <c r="Q127" s="21">
        <f>IFERROR(('CMA Emp Adj'!Q127/'CMA Emp Adj'!Q$6)/('CAN LFS Emp'!Q127/'CAN LFS Emp'!Q$6),"n/a")</f>
        <v>1.4226628579976903</v>
      </c>
      <c r="R127" s="21">
        <f>IFERROR(('CMA Emp Adj'!R127/'CMA Emp Adj'!R$6)/('CAN LFS Emp'!R127/'CAN LFS Emp'!R$6),"n/a")</f>
        <v>1.6046680366447992</v>
      </c>
      <c r="S127" s="21">
        <f>IFERROR(('CMA Emp Adj'!S127/'CMA Emp Adj'!S$6)/('CAN LFS Emp'!S127/'CAN LFS Emp'!S$6),"n/a")</f>
        <v>1.5047830011615471</v>
      </c>
      <c r="T127" s="21">
        <f>IFERROR(('CMA Emp Adj'!T127/'CMA Emp Adj'!T$6)/('CAN LFS Emp'!T127/'CAN LFS Emp'!T$6),"n/a")</f>
        <v>1.4109510045454545</v>
      </c>
      <c r="U127" s="21">
        <f>IFERROR(('CMA Emp Adj'!U127/'CMA Emp Adj'!U$6)/('CAN LFS Emp'!U127/'CAN LFS Emp'!U$6),"n/a")</f>
        <v>1.5075234016106132</v>
      </c>
      <c r="V127" s="21">
        <f>IFERROR(('CMA Emp Adj'!V127/'CMA Emp Adj'!V$6)/('CAN LFS Emp'!V127/'CAN LFS Emp'!V$6),"n/a")</f>
        <v>1.7799654150767956</v>
      </c>
      <c r="W127" s="21">
        <f>IFERROR(('CMA Emp Adj'!W127/'CMA Emp Adj'!W$6)/('CAN LFS Emp'!W127/'CAN LFS Emp'!W$6),"n/a")</f>
        <v>1.5745542623325641</v>
      </c>
      <c r="X127" s="21">
        <f>IFERROR(('CMA Emp Adj'!X127/'CMA Emp Adj'!X$6)/('CAN LFS Emp'!X127/'CAN LFS Emp'!X$6),"n/a")</f>
        <v>1.5810199116666999</v>
      </c>
      <c r="Y127" s="21">
        <f>IFERROR(('CMA Emp Adj'!Y127/'CMA Emp Adj'!Y$6)/('CAN LFS Emp'!Y127/'CAN LFS Emp'!Y$6),"n/a")</f>
        <v>1.5423448697167006</v>
      </c>
    </row>
    <row r="128" spans="1:25" x14ac:dyDescent="0.25">
      <c r="A128" s="6" t="s">
        <v>122</v>
      </c>
      <c r="B128" s="6"/>
      <c r="C128" s="14">
        <v>5311</v>
      </c>
      <c r="D128" s="65">
        <f>IFERROR(('CMA Emp Adj'!D128/'CMA Emp Adj'!D$6)/('CAN LFS Emp'!D128/'CAN LFS Emp'!D$6),"n/a")</f>
        <v>1.1203468566312658</v>
      </c>
      <c r="E128" s="65">
        <f>IFERROR(('CMA Emp Adj'!E128/'CMA Emp Adj'!E$6)/('CAN LFS Emp'!E128/'CAN LFS Emp'!E$6),"n/a")</f>
        <v>0.98927073672698085</v>
      </c>
      <c r="F128" s="65">
        <f>IFERROR(('CMA Emp Adj'!F128/'CMA Emp Adj'!F$6)/('CAN LFS Emp'!F128/'CAN LFS Emp'!F$6),"n/a")</f>
        <v>1.1451177236616759</v>
      </c>
      <c r="G128" s="65">
        <f>IFERROR(('CMA Emp Adj'!G128/'CMA Emp Adj'!G$6)/('CAN LFS Emp'!G128/'CAN LFS Emp'!G$6),"n/a")</f>
        <v>1.332410837037693</v>
      </c>
      <c r="H128" s="65">
        <f>IFERROR(('CMA Emp Adj'!H128/'CMA Emp Adj'!H$6)/('CAN LFS Emp'!H128/'CAN LFS Emp'!H$6),"n/a")</f>
        <v>1.4400925749014302</v>
      </c>
      <c r="I128" s="65">
        <f>IFERROR(('CMA Emp Adj'!I128/'CMA Emp Adj'!I$6)/('CAN LFS Emp'!I128/'CAN LFS Emp'!I$6),"n/a")</f>
        <v>1.1299880990539399</v>
      </c>
      <c r="J128" s="65">
        <f>IFERROR(('CMA Emp Adj'!J128/'CMA Emp Adj'!J$6)/('CAN LFS Emp'!J128/'CAN LFS Emp'!J$6),"n/a")</f>
        <v>1.065445983528472</v>
      </c>
      <c r="K128" s="65">
        <f>IFERROR(('CMA Emp Adj'!K128/'CMA Emp Adj'!K$6)/('CAN LFS Emp'!K128/'CAN LFS Emp'!K$6),"n/a")</f>
        <v>1.257843288459948</v>
      </c>
      <c r="L128" s="65">
        <f>IFERROR(('CMA Emp Adj'!L128/'CMA Emp Adj'!L$6)/('CAN LFS Emp'!L128/'CAN LFS Emp'!L$6),"n/a")</f>
        <v>1.1770968903715247</v>
      </c>
      <c r="M128" s="21">
        <f>IFERROR(('CMA Emp Adj'!M128/'CMA Emp Adj'!M$6)/('CAN LFS Emp'!M128/'CAN LFS Emp'!M$6),"n/a")</f>
        <v>1.4248175247733834</v>
      </c>
      <c r="N128" s="21">
        <f>IFERROR(('CMA Emp Adj'!N128/'CMA Emp Adj'!N$6)/('CAN LFS Emp'!N128/'CAN LFS Emp'!N$6),"n/a")</f>
        <v>1.5655293307290941</v>
      </c>
      <c r="O128" s="21">
        <f>IFERROR(('CMA Emp Adj'!O128/'CMA Emp Adj'!O$6)/('CAN LFS Emp'!O128/'CAN LFS Emp'!O$6),"n/a")</f>
        <v>1.1346350246329056</v>
      </c>
      <c r="P128" s="21">
        <f>IFERROR(('CMA Emp Adj'!P128/'CMA Emp Adj'!P$6)/('CAN LFS Emp'!P128/'CAN LFS Emp'!P$6),"n/a")</f>
        <v>1.6353409943497919</v>
      </c>
      <c r="Q128" s="21">
        <f>IFERROR(('CMA Emp Adj'!Q128/'CMA Emp Adj'!Q$6)/('CAN LFS Emp'!Q128/'CAN LFS Emp'!Q$6),"n/a")</f>
        <v>1.192195580143929</v>
      </c>
      <c r="R128" s="21">
        <f>IFERROR(('CMA Emp Adj'!R128/'CMA Emp Adj'!R$6)/('CAN LFS Emp'!R128/'CAN LFS Emp'!R$6),"n/a")</f>
        <v>1.5691200987914624</v>
      </c>
      <c r="S128" s="21">
        <f>IFERROR(('CMA Emp Adj'!S128/'CMA Emp Adj'!S$6)/('CAN LFS Emp'!S128/'CAN LFS Emp'!S$6),"n/a")</f>
        <v>1.3038393114261533</v>
      </c>
      <c r="T128" s="21">
        <f>IFERROR(('CMA Emp Adj'!T128/'CMA Emp Adj'!T$6)/('CAN LFS Emp'!T128/'CAN LFS Emp'!T$6),"n/a")</f>
        <v>1.0324240471768933</v>
      </c>
      <c r="U128" s="21">
        <f>IFERROR(('CMA Emp Adj'!U128/'CMA Emp Adj'!U$6)/('CAN LFS Emp'!U128/'CAN LFS Emp'!U$6),"n/a")</f>
        <v>1.1312273673402629</v>
      </c>
      <c r="V128" s="21">
        <f>IFERROR(('CMA Emp Adj'!V128/'CMA Emp Adj'!V$6)/('CAN LFS Emp'!V128/'CAN LFS Emp'!V$6),"n/a")</f>
        <v>1.2388243010774052</v>
      </c>
      <c r="W128" s="21">
        <f>IFERROR(('CMA Emp Adj'!W128/'CMA Emp Adj'!W$6)/('CAN LFS Emp'!W128/'CAN LFS Emp'!W$6),"n/a")</f>
        <v>1.106158627086741</v>
      </c>
      <c r="X128" s="21">
        <f>IFERROR(('CMA Emp Adj'!X128/'CMA Emp Adj'!X$6)/('CAN LFS Emp'!X128/'CAN LFS Emp'!X$6),"n/a")</f>
        <v>1.2347598321648676</v>
      </c>
      <c r="Y128" s="21">
        <f>IFERROR(('CMA Emp Adj'!Y128/'CMA Emp Adj'!Y$6)/('CAN LFS Emp'!Y128/'CAN LFS Emp'!Y$6),"n/a")</f>
        <v>1.0503116901868013</v>
      </c>
    </row>
    <row r="129" spans="1:25" x14ac:dyDescent="0.25">
      <c r="A129" s="6" t="s">
        <v>309</v>
      </c>
      <c r="B129" s="6"/>
      <c r="C129" s="14" t="s">
        <v>310</v>
      </c>
      <c r="D129" s="65" t="str">
        <f>IFERROR(('CMA Emp Adj'!D129/'CMA Emp Adj'!D$6)/('CAN LFS Emp'!D129/'CAN LFS Emp'!D$6),"n/a")</f>
        <v>n/a</v>
      </c>
      <c r="E129" s="65" t="str">
        <f>IFERROR(('CMA Emp Adj'!E129/'CMA Emp Adj'!E$6)/('CAN LFS Emp'!E129/'CAN LFS Emp'!E$6),"n/a")</f>
        <v>n/a</v>
      </c>
      <c r="F129" s="65" t="str">
        <f>IFERROR(('CMA Emp Adj'!F129/'CMA Emp Adj'!F$6)/('CAN LFS Emp'!F129/'CAN LFS Emp'!F$6),"n/a")</f>
        <v>n/a</v>
      </c>
      <c r="G129" s="65" t="str">
        <f>IFERROR(('CMA Emp Adj'!G129/'CMA Emp Adj'!G$6)/('CAN LFS Emp'!G129/'CAN LFS Emp'!G$6),"n/a")</f>
        <v>n/a</v>
      </c>
      <c r="H129" s="65" t="str">
        <f>IFERROR(('CMA Emp Adj'!H129/'CMA Emp Adj'!H$6)/('CAN LFS Emp'!H129/'CAN LFS Emp'!H$6),"n/a")</f>
        <v>n/a</v>
      </c>
      <c r="I129" s="65" t="str">
        <f>IFERROR(('CMA Emp Adj'!I129/'CMA Emp Adj'!I$6)/('CAN LFS Emp'!I129/'CAN LFS Emp'!I$6),"n/a")</f>
        <v>n/a</v>
      </c>
      <c r="J129" s="65" t="str">
        <f>IFERROR(('CMA Emp Adj'!J129/'CMA Emp Adj'!J$6)/('CAN LFS Emp'!J129/'CAN LFS Emp'!J$6),"n/a")</f>
        <v>n/a</v>
      </c>
      <c r="K129" s="65" t="str">
        <f>IFERROR(('CMA Emp Adj'!K129/'CMA Emp Adj'!K$6)/('CAN LFS Emp'!K129/'CAN LFS Emp'!K$6),"n/a")</f>
        <v>n/a</v>
      </c>
      <c r="L129" s="65" t="str">
        <f>IFERROR(('CMA Emp Adj'!L129/'CMA Emp Adj'!L$6)/('CAN LFS Emp'!L129/'CAN LFS Emp'!L$6),"n/a")</f>
        <v>n/a</v>
      </c>
      <c r="M129" s="21" t="str">
        <f>IFERROR(('CMA Emp Adj'!M129/'CMA Emp Adj'!M$6)/('CAN LFS Emp'!M129/'CAN LFS Emp'!M$6),"n/a")</f>
        <v>n/a</v>
      </c>
      <c r="N129" s="21" t="str">
        <f>IFERROR(('CMA Emp Adj'!N129/'CMA Emp Adj'!N$6)/('CAN LFS Emp'!N129/'CAN LFS Emp'!N$6),"n/a")</f>
        <v>n/a</v>
      </c>
      <c r="O129" s="21" t="str">
        <f>IFERROR(('CMA Emp Adj'!O129/'CMA Emp Adj'!O$6)/('CAN LFS Emp'!O129/'CAN LFS Emp'!O$6),"n/a")</f>
        <v>n/a</v>
      </c>
      <c r="P129" s="21" t="str">
        <f>IFERROR(('CMA Emp Adj'!P129/'CMA Emp Adj'!P$6)/('CAN LFS Emp'!P129/'CAN LFS Emp'!P$6),"n/a")</f>
        <v>n/a</v>
      </c>
      <c r="Q129" s="21" t="str">
        <f>IFERROR(('CMA Emp Adj'!Q129/'CMA Emp Adj'!Q$6)/('CAN LFS Emp'!Q129/'CAN LFS Emp'!Q$6),"n/a")</f>
        <v>n/a</v>
      </c>
      <c r="R129" s="21" t="str">
        <f>IFERROR(('CMA Emp Adj'!R129/'CMA Emp Adj'!R$6)/('CAN LFS Emp'!R129/'CAN LFS Emp'!R$6),"n/a")</f>
        <v>n/a</v>
      </c>
      <c r="S129" s="21" t="str">
        <f>IFERROR(('CMA Emp Adj'!S129/'CMA Emp Adj'!S$6)/('CAN LFS Emp'!S129/'CAN LFS Emp'!S$6),"n/a")</f>
        <v>n/a</v>
      </c>
      <c r="T129" s="21" t="str">
        <f>IFERROR(('CMA Emp Adj'!T129/'CMA Emp Adj'!T$6)/('CAN LFS Emp'!T129/'CAN LFS Emp'!T$6),"n/a")</f>
        <v>n/a</v>
      </c>
      <c r="U129" s="21" t="str">
        <f>IFERROR(('CMA Emp Adj'!U129/'CMA Emp Adj'!U$6)/('CAN LFS Emp'!U129/'CAN LFS Emp'!U$6),"n/a")</f>
        <v>n/a</v>
      </c>
      <c r="V129" s="21" t="str">
        <f>IFERROR(('CMA Emp Adj'!V129/'CMA Emp Adj'!V$6)/('CAN LFS Emp'!V129/'CAN LFS Emp'!V$6),"n/a")</f>
        <v>n/a</v>
      </c>
      <c r="W129" s="21" t="str">
        <f>IFERROR(('CMA Emp Adj'!W129/'CMA Emp Adj'!W$6)/('CAN LFS Emp'!W129/'CAN LFS Emp'!W$6),"n/a")</f>
        <v>n/a</v>
      </c>
      <c r="X129" s="21" t="str">
        <f>IFERROR(('CMA Emp Adj'!X129/'CMA Emp Adj'!X$6)/('CAN LFS Emp'!X129/'CAN LFS Emp'!X$6),"n/a")</f>
        <v>n/a</v>
      </c>
      <c r="Y129" s="21" t="str">
        <f>IFERROR(('CMA Emp Adj'!Y129/'CMA Emp Adj'!Y$6)/('CAN LFS Emp'!Y129/'CAN LFS Emp'!Y$6),"n/a")</f>
        <v>n/a</v>
      </c>
    </row>
    <row r="130" spans="1:25" x14ac:dyDescent="0.25">
      <c r="A130" s="6" t="s">
        <v>123</v>
      </c>
      <c r="B130" s="6"/>
      <c r="C130" s="14" t="s">
        <v>205</v>
      </c>
      <c r="D130" s="65">
        <f>IFERROR(('CMA Emp Adj'!D130/'CMA Emp Adj'!D$6)/('CAN LFS Emp'!D130/'CAN LFS Emp'!D$6),"n/a")</f>
        <v>1.2638724414074856</v>
      </c>
      <c r="E130" s="65">
        <f>IFERROR(('CMA Emp Adj'!E130/'CMA Emp Adj'!E$6)/('CAN LFS Emp'!E130/'CAN LFS Emp'!E$6),"n/a")</f>
        <v>1.2268734760171192</v>
      </c>
      <c r="F130" s="65">
        <f>IFERROR(('CMA Emp Adj'!F130/'CMA Emp Adj'!F$6)/('CAN LFS Emp'!F130/'CAN LFS Emp'!F$6),"n/a")</f>
        <v>1.5443741558856028</v>
      </c>
      <c r="G130" s="65">
        <f>IFERROR(('CMA Emp Adj'!G130/'CMA Emp Adj'!G$6)/('CAN LFS Emp'!G130/'CAN LFS Emp'!G$6),"n/a")</f>
        <v>1.2579137978697839</v>
      </c>
      <c r="H130" s="65">
        <f>IFERROR(('CMA Emp Adj'!H130/'CMA Emp Adj'!H$6)/('CAN LFS Emp'!H130/'CAN LFS Emp'!H$6),"n/a")</f>
        <v>1.4177412559487341</v>
      </c>
      <c r="I130" s="65">
        <f>IFERROR(('CMA Emp Adj'!I130/'CMA Emp Adj'!I$6)/('CAN LFS Emp'!I130/'CAN LFS Emp'!I$6),"n/a")</f>
        <v>1.3157986483890318</v>
      </c>
      <c r="J130" s="65">
        <f>IFERROR(('CMA Emp Adj'!J130/'CMA Emp Adj'!J$6)/('CAN LFS Emp'!J130/'CAN LFS Emp'!J$6),"n/a")</f>
        <v>1.4988825142919182</v>
      </c>
      <c r="K130" s="65">
        <f>IFERROR(('CMA Emp Adj'!K130/'CMA Emp Adj'!K$6)/('CAN LFS Emp'!K130/'CAN LFS Emp'!K$6),"n/a")</f>
        <v>1.501270544263869</v>
      </c>
      <c r="L130" s="65">
        <f>IFERROR(('CMA Emp Adj'!L130/'CMA Emp Adj'!L$6)/('CAN LFS Emp'!L130/'CAN LFS Emp'!L$6),"n/a")</f>
        <v>1.4921979447926648</v>
      </c>
      <c r="M130" s="21">
        <f>IFERROR(('CMA Emp Adj'!M130/'CMA Emp Adj'!M$6)/('CAN LFS Emp'!M130/'CAN LFS Emp'!M$6),"n/a")</f>
        <v>1.3625989433849006</v>
      </c>
      <c r="N130" s="21">
        <f>IFERROR(('CMA Emp Adj'!N130/'CMA Emp Adj'!N$6)/('CAN LFS Emp'!N130/'CAN LFS Emp'!N$6),"n/a")</f>
        <v>1.5167182607973571</v>
      </c>
      <c r="O130" s="21">
        <f>IFERROR(('CMA Emp Adj'!O130/'CMA Emp Adj'!O$6)/('CAN LFS Emp'!O130/'CAN LFS Emp'!O$6),"n/a")</f>
        <v>1.5533592923116444</v>
      </c>
      <c r="P130" s="21">
        <f>IFERROR(('CMA Emp Adj'!P130/'CMA Emp Adj'!P$6)/('CAN LFS Emp'!P130/'CAN LFS Emp'!P$6),"n/a")</f>
        <v>1.4475644725370476</v>
      </c>
      <c r="Q130" s="21">
        <f>IFERROR(('CMA Emp Adj'!Q130/'CMA Emp Adj'!Q$6)/('CAN LFS Emp'!Q130/'CAN LFS Emp'!Q$6),"n/a")</f>
        <v>1.5333264774786406</v>
      </c>
      <c r="R130" s="21">
        <f>IFERROR(('CMA Emp Adj'!R130/'CMA Emp Adj'!R$6)/('CAN LFS Emp'!R130/'CAN LFS Emp'!R$6),"n/a")</f>
        <v>1.6251322470866931</v>
      </c>
      <c r="S130" s="21">
        <f>IFERROR(('CMA Emp Adj'!S130/'CMA Emp Adj'!S$6)/('CAN LFS Emp'!S130/'CAN LFS Emp'!S$6),"n/a")</f>
        <v>1.6163698417289183</v>
      </c>
      <c r="T130" s="21">
        <f>IFERROR(('CMA Emp Adj'!T130/'CMA Emp Adj'!T$6)/('CAN LFS Emp'!T130/'CAN LFS Emp'!T$6),"n/a")</f>
        <v>1.6157735419482242</v>
      </c>
      <c r="U130" s="21">
        <f>IFERROR(('CMA Emp Adj'!U130/'CMA Emp Adj'!U$6)/('CAN LFS Emp'!U130/'CAN LFS Emp'!U$6),"n/a")</f>
        <v>1.6836338355819123</v>
      </c>
      <c r="V130" s="21">
        <f>IFERROR(('CMA Emp Adj'!V130/'CMA Emp Adj'!V$6)/('CAN LFS Emp'!V130/'CAN LFS Emp'!V$6),"n/a")</f>
        <v>2.0775571453035084</v>
      </c>
      <c r="W130" s="21">
        <f>IFERROR(('CMA Emp Adj'!W130/'CMA Emp Adj'!W$6)/('CAN LFS Emp'!W130/'CAN LFS Emp'!W$6),"n/a")</f>
        <v>1.8551351916149166</v>
      </c>
      <c r="X130" s="21">
        <f>IFERROR(('CMA Emp Adj'!X130/'CMA Emp Adj'!X$6)/('CAN LFS Emp'!X130/'CAN LFS Emp'!X$6),"n/a")</f>
        <v>1.7810094610141618</v>
      </c>
      <c r="Y130" s="21">
        <f>IFERROR(('CMA Emp Adj'!Y130/'CMA Emp Adj'!Y$6)/('CAN LFS Emp'!Y130/'CAN LFS Emp'!Y$6),"n/a")</f>
        <v>1.8281554185342772</v>
      </c>
    </row>
    <row r="131" spans="1:25" x14ac:dyDescent="0.25">
      <c r="A131" s="10" t="s">
        <v>124</v>
      </c>
      <c r="B131" s="10"/>
      <c r="C131" s="14">
        <v>532</v>
      </c>
      <c r="D131" s="65">
        <f>IFERROR(('CMA Emp Adj'!D131/'CMA Emp Adj'!D$6)/('CAN LFS Emp'!D131/'CAN LFS Emp'!D$6),"n/a")</f>
        <v>1.0651404101345345</v>
      </c>
      <c r="E131" s="65">
        <f>IFERROR(('CMA Emp Adj'!E131/'CMA Emp Adj'!E$6)/('CAN LFS Emp'!E131/'CAN LFS Emp'!E$6),"n/a")</f>
        <v>1.1532335210792672</v>
      </c>
      <c r="F131" s="65">
        <f>IFERROR(('CMA Emp Adj'!F131/'CMA Emp Adj'!F$6)/('CAN LFS Emp'!F131/'CAN LFS Emp'!F$6),"n/a")</f>
        <v>1.1278440352844623</v>
      </c>
      <c r="G131" s="65">
        <f>IFERROR(('CMA Emp Adj'!G131/'CMA Emp Adj'!G$6)/('CAN LFS Emp'!G131/'CAN LFS Emp'!G$6),"n/a")</f>
        <v>1.1775744647725361</v>
      </c>
      <c r="H131" s="65">
        <f>IFERROR(('CMA Emp Adj'!H131/'CMA Emp Adj'!H$6)/('CAN LFS Emp'!H131/'CAN LFS Emp'!H$6),"n/a")</f>
        <v>0.98794865970110513</v>
      </c>
      <c r="I131" s="65">
        <f>IFERROR(('CMA Emp Adj'!I131/'CMA Emp Adj'!I$6)/('CAN LFS Emp'!I131/'CAN LFS Emp'!I$6),"n/a")</f>
        <v>0.99271448775335369</v>
      </c>
      <c r="J131" s="65">
        <f>IFERROR(('CMA Emp Adj'!J131/'CMA Emp Adj'!J$6)/('CAN LFS Emp'!J131/'CAN LFS Emp'!J$6),"n/a")</f>
        <v>0.84554720758316149</v>
      </c>
      <c r="K131" s="65">
        <f>IFERROR(('CMA Emp Adj'!K131/'CMA Emp Adj'!K$6)/('CAN LFS Emp'!K131/'CAN LFS Emp'!K$6),"n/a")</f>
        <v>1.0982883825131289</v>
      </c>
      <c r="L131" s="65">
        <f>IFERROR(('CMA Emp Adj'!L131/'CMA Emp Adj'!L$6)/('CAN LFS Emp'!L131/'CAN LFS Emp'!L$6),"n/a")</f>
        <v>0.82472504949428949</v>
      </c>
      <c r="M131" s="21">
        <f>IFERROR(('CMA Emp Adj'!M131/'CMA Emp Adj'!M$6)/('CAN LFS Emp'!M131/'CAN LFS Emp'!M$6),"n/a")</f>
        <v>0.83708360294428541</v>
      </c>
      <c r="N131" s="21">
        <f>IFERROR(('CMA Emp Adj'!N131/'CMA Emp Adj'!N$6)/('CAN LFS Emp'!N131/'CAN LFS Emp'!N$6),"n/a")</f>
        <v>0.93954313558663205</v>
      </c>
      <c r="O131" s="21">
        <f>IFERROR(('CMA Emp Adj'!O131/'CMA Emp Adj'!O$6)/('CAN LFS Emp'!O131/'CAN LFS Emp'!O$6),"n/a")</f>
        <v>0.80703604048116606</v>
      </c>
      <c r="P131" s="21">
        <f>IFERROR(('CMA Emp Adj'!P131/'CMA Emp Adj'!P$6)/('CAN LFS Emp'!P131/'CAN LFS Emp'!P$6),"n/a")</f>
        <v>1.0544494379181086</v>
      </c>
      <c r="Q131" s="21">
        <f>IFERROR(('CMA Emp Adj'!Q131/'CMA Emp Adj'!Q$6)/('CAN LFS Emp'!Q131/'CAN LFS Emp'!Q$6),"n/a")</f>
        <v>1.3007838500037894</v>
      </c>
      <c r="R131" s="21">
        <f>IFERROR(('CMA Emp Adj'!R131/'CMA Emp Adj'!R$6)/('CAN LFS Emp'!R131/'CAN LFS Emp'!R$6),"n/a")</f>
        <v>0.84918544055270684</v>
      </c>
      <c r="S131" s="21">
        <f>IFERROR(('CMA Emp Adj'!S131/'CMA Emp Adj'!S$6)/('CAN LFS Emp'!S131/'CAN LFS Emp'!S$6),"n/a")</f>
        <v>0.90344871942753679</v>
      </c>
      <c r="T131" s="21">
        <f>IFERROR(('CMA Emp Adj'!T131/'CMA Emp Adj'!T$6)/('CAN LFS Emp'!T131/'CAN LFS Emp'!T$6),"n/a")</f>
        <v>0.92728083813169659</v>
      </c>
      <c r="U131" s="21">
        <f>IFERROR(('CMA Emp Adj'!U131/'CMA Emp Adj'!U$6)/('CAN LFS Emp'!U131/'CAN LFS Emp'!U$6),"n/a")</f>
        <v>0.81724149611798147</v>
      </c>
      <c r="V131" s="21">
        <f>IFERROR(('CMA Emp Adj'!V131/'CMA Emp Adj'!V$6)/('CAN LFS Emp'!V131/'CAN LFS Emp'!V$6),"n/a")</f>
        <v>0.94136763976328863</v>
      </c>
      <c r="W131" s="21">
        <f>IFERROR(('CMA Emp Adj'!W131/'CMA Emp Adj'!W$6)/('CAN LFS Emp'!W131/'CAN LFS Emp'!W$6),"n/a")</f>
        <v>1.3111524328010538</v>
      </c>
      <c r="X131" s="21">
        <f>IFERROR(('CMA Emp Adj'!X131/'CMA Emp Adj'!X$6)/('CAN LFS Emp'!X131/'CAN LFS Emp'!X$6),"n/a")</f>
        <v>0.91888821200921889</v>
      </c>
      <c r="Y131" s="21">
        <f>IFERROR(('CMA Emp Adj'!Y131/'CMA Emp Adj'!Y$6)/('CAN LFS Emp'!Y131/'CAN LFS Emp'!Y$6),"n/a")</f>
        <v>1.2537519587878649</v>
      </c>
    </row>
    <row r="132" spans="1:25" x14ac:dyDescent="0.25">
      <c r="A132" s="6" t="s">
        <v>125</v>
      </c>
      <c r="B132" s="6"/>
      <c r="C132" s="14">
        <v>5321</v>
      </c>
      <c r="D132" s="65">
        <f>IFERROR(('CMA Emp Adj'!D132/'CMA Emp Adj'!D$6)/('CAN LFS Emp'!D132/'CAN LFS Emp'!D$6),"n/a")</f>
        <v>2.3967294939296804</v>
      </c>
      <c r="E132" s="65">
        <f>IFERROR(('CMA Emp Adj'!E132/'CMA Emp Adj'!E$6)/('CAN LFS Emp'!E132/'CAN LFS Emp'!E$6),"n/a")</f>
        <v>1.9552984928497099</v>
      </c>
      <c r="F132" s="65">
        <f>IFERROR(('CMA Emp Adj'!F132/'CMA Emp Adj'!F$6)/('CAN LFS Emp'!F132/'CAN LFS Emp'!F$6),"n/a")</f>
        <v>1.6300127337745314</v>
      </c>
      <c r="G132" s="65">
        <f>IFERROR(('CMA Emp Adj'!G132/'CMA Emp Adj'!G$6)/('CAN LFS Emp'!G132/'CAN LFS Emp'!G$6),"n/a")</f>
        <v>1.3614849676642069</v>
      </c>
      <c r="H132" s="65">
        <f>IFERROR(('CMA Emp Adj'!H132/'CMA Emp Adj'!H$6)/('CAN LFS Emp'!H132/'CAN LFS Emp'!H$6),"n/a")</f>
        <v>1.1623868850926609</v>
      </c>
      <c r="I132" s="65">
        <f>IFERROR(('CMA Emp Adj'!I132/'CMA Emp Adj'!I$6)/('CAN LFS Emp'!I132/'CAN LFS Emp'!I$6),"n/a")</f>
        <v>0.70042604153416799</v>
      </c>
      <c r="J132" s="65">
        <f>IFERROR(('CMA Emp Adj'!J132/'CMA Emp Adj'!J$6)/('CAN LFS Emp'!J132/'CAN LFS Emp'!J$6),"n/a")</f>
        <v>1.2816025879299355</v>
      </c>
      <c r="K132" s="65">
        <f>IFERROR(('CMA Emp Adj'!K132/'CMA Emp Adj'!K$6)/('CAN LFS Emp'!K132/'CAN LFS Emp'!K$6),"n/a")</f>
        <v>1.6341209751887236</v>
      </c>
      <c r="L132" s="65">
        <f>IFERROR(('CMA Emp Adj'!L132/'CMA Emp Adj'!L$6)/('CAN LFS Emp'!L132/'CAN LFS Emp'!L$6),"n/a")</f>
        <v>0.98176357825053451</v>
      </c>
      <c r="M132" s="21">
        <f>IFERROR(('CMA Emp Adj'!M132/'CMA Emp Adj'!M$6)/('CAN LFS Emp'!M132/'CAN LFS Emp'!M$6),"n/a")</f>
        <v>1.5324066322860705</v>
      </c>
      <c r="N132" s="21">
        <f>IFERROR(('CMA Emp Adj'!N132/'CMA Emp Adj'!N$6)/('CAN LFS Emp'!N132/'CAN LFS Emp'!N$6),"n/a")</f>
        <v>1.557989405182352</v>
      </c>
      <c r="O132" s="21">
        <f>IFERROR(('CMA Emp Adj'!O132/'CMA Emp Adj'!O$6)/('CAN LFS Emp'!O132/'CAN LFS Emp'!O$6),"n/a")</f>
        <v>1.3657931566441108</v>
      </c>
      <c r="P132" s="21">
        <f>IFERROR(('CMA Emp Adj'!P132/'CMA Emp Adj'!P$6)/('CAN LFS Emp'!P132/'CAN LFS Emp'!P$6),"n/a")</f>
        <v>1.25793295515088</v>
      </c>
      <c r="Q132" s="21">
        <f>IFERROR(('CMA Emp Adj'!Q132/'CMA Emp Adj'!Q$6)/('CAN LFS Emp'!Q132/'CAN LFS Emp'!Q$6),"n/a")</f>
        <v>1.7423881646267907</v>
      </c>
      <c r="R132" s="21">
        <f>IFERROR(('CMA Emp Adj'!R132/'CMA Emp Adj'!R$6)/('CAN LFS Emp'!R132/'CAN LFS Emp'!R$6),"n/a")</f>
        <v>1.3792666640599525</v>
      </c>
      <c r="S132" s="21">
        <f>IFERROR(('CMA Emp Adj'!S132/'CMA Emp Adj'!S$6)/('CAN LFS Emp'!S132/'CAN LFS Emp'!S$6),"n/a")</f>
        <v>1.3983681516860604</v>
      </c>
      <c r="T132" s="21">
        <f>IFERROR(('CMA Emp Adj'!T132/'CMA Emp Adj'!T$6)/('CAN LFS Emp'!T132/'CAN LFS Emp'!T$6),"n/a")</f>
        <v>1.5291598730980493</v>
      </c>
      <c r="U132" s="21">
        <f>IFERROR(('CMA Emp Adj'!U132/'CMA Emp Adj'!U$6)/('CAN LFS Emp'!U132/'CAN LFS Emp'!U$6),"n/a")</f>
        <v>1.319639609647953</v>
      </c>
      <c r="V132" s="21">
        <f>IFERROR(('CMA Emp Adj'!V132/'CMA Emp Adj'!V$6)/('CAN LFS Emp'!V132/'CAN LFS Emp'!V$6),"n/a")</f>
        <v>1.5431774916781653</v>
      </c>
      <c r="W132" s="21">
        <f>IFERROR(('CMA Emp Adj'!W132/'CMA Emp Adj'!W$6)/('CAN LFS Emp'!W132/'CAN LFS Emp'!W$6),"n/a")</f>
        <v>1.5884519115722493</v>
      </c>
      <c r="X132" s="21">
        <f>IFERROR(('CMA Emp Adj'!X132/'CMA Emp Adj'!X$6)/('CAN LFS Emp'!X132/'CAN LFS Emp'!X$6),"n/a")</f>
        <v>1.2648277273641237</v>
      </c>
      <c r="Y132" s="21">
        <f>IFERROR(('CMA Emp Adj'!Y132/'CMA Emp Adj'!Y$6)/('CAN LFS Emp'!Y132/'CAN LFS Emp'!Y$6),"n/a")</f>
        <v>0.94382313709461307</v>
      </c>
    </row>
    <row r="133" spans="1:25" x14ac:dyDescent="0.25">
      <c r="A133" s="10" t="s">
        <v>126</v>
      </c>
      <c r="B133" s="10"/>
      <c r="C133" s="14">
        <v>533</v>
      </c>
      <c r="D133" s="65" t="str">
        <f>IFERROR(('CMA Emp Adj'!D133/'CMA Emp Adj'!D$6)/('CAN LFS Emp'!D133/'CAN LFS Emp'!D$6),"n/a")</f>
        <v>n/a</v>
      </c>
      <c r="E133" s="65" t="str">
        <f>IFERROR(('CMA Emp Adj'!E133/'CMA Emp Adj'!E$6)/('CAN LFS Emp'!E133/'CAN LFS Emp'!E$6),"n/a")</f>
        <v>n/a</v>
      </c>
      <c r="F133" s="65" t="str">
        <f>IFERROR(('CMA Emp Adj'!F133/'CMA Emp Adj'!F$6)/('CAN LFS Emp'!F133/'CAN LFS Emp'!F$6),"n/a")</f>
        <v>n/a</v>
      </c>
      <c r="G133" s="65" t="str">
        <f>IFERROR(('CMA Emp Adj'!G133/'CMA Emp Adj'!G$6)/('CAN LFS Emp'!G133/'CAN LFS Emp'!G$6),"n/a")</f>
        <v>n/a</v>
      </c>
      <c r="H133" s="65" t="str">
        <f>IFERROR(('CMA Emp Adj'!H133/'CMA Emp Adj'!H$6)/('CAN LFS Emp'!H133/'CAN LFS Emp'!H$6),"n/a")</f>
        <v>n/a</v>
      </c>
      <c r="I133" s="65" t="str">
        <f>IFERROR(('CMA Emp Adj'!I133/'CMA Emp Adj'!I$6)/('CAN LFS Emp'!I133/'CAN LFS Emp'!I$6),"n/a")</f>
        <v>n/a</v>
      </c>
      <c r="J133" s="65" t="str">
        <f>IFERROR(('CMA Emp Adj'!J133/'CMA Emp Adj'!J$6)/('CAN LFS Emp'!J133/'CAN LFS Emp'!J$6),"n/a")</f>
        <v>n/a</v>
      </c>
      <c r="K133" s="65" t="str">
        <f>IFERROR(('CMA Emp Adj'!K133/'CMA Emp Adj'!K$6)/('CAN LFS Emp'!K133/'CAN LFS Emp'!K$6),"n/a")</f>
        <v>n/a</v>
      </c>
      <c r="L133" s="65" t="str">
        <f>IFERROR(('CMA Emp Adj'!L133/'CMA Emp Adj'!L$6)/('CAN LFS Emp'!L133/'CAN LFS Emp'!L$6),"n/a")</f>
        <v>n/a</v>
      </c>
      <c r="M133" s="21" t="str">
        <f>IFERROR(('CMA Emp Adj'!M133/'CMA Emp Adj'!M$6)/('CAN LFS Emp'!M133/'CAN LFS Emp'!M$6),"n/a")</f>
        <v>n/a</v>
      </c>
      <c r="N133" s="21" t="str">
        <f>IFERROR(('CMA Emp Adj'!N133/'CMA Emp Adj'!N$6)/('CAN LFS Emp'!N133/'CAN LFS Emp'!N$6),"n/a")</f>
        <v>n/a</v>
      </c>
      <c r="O133" s="21" t="str">
        <f>IFERROR(('CMA Emp Adj'!O133/'CMA Emp Adj'!O$6)/('CAN LFS Emp'!O133/'CAN LFS Emp'!O$6),"n/a")</f>
        <v>n/a</v>
      </c>
      <c r="P133" s="21" t="str">
        <f>IFERROR(('CMA Emp Adj'!P133/'CMA Emp Adj'!P$6)/('CAN LFS Emp'!P133/'CAN LFS Emp'!P$6),"n/a")</f>
        <v>n/a</v>
      </c>
      <c r="Q133" s="21" t="str">
        <f>IFERROR(('CMA Emp Adj'!Q133/'CMA Emp Adj'!Q$6)/('CAN LFS Emp'!Q133/'CAN LFS Emp'!Q$6),"n/a")</f>
        <v>n/a</v>
      </c>
      <c r="R133" s="21" t="str">
        <f>IFERROR(('CMA Emp Adj'!R133/'CMA Emp Adj'!R$6)/('CAN LFS Emp'!R133/'CAN LFS Emp'!R$6),"n/a")</f>
        <v>n/a</v>
      </c>
      <c r="S133" s="21" t="str">
        <f>IFERROR(('CMA Emp Adj'!S133/'CMA Emp Adj'!S$6)/('CAN LFS Emp'!S133/'CAN LFS Emp'!S$6),"n/a")</f>
        <v>n/a</v>
      </c>
      <c r="T133" s="21" t="str">
        <f>IFERROR(('CMA Emp Adj'!T133/'CMA Emp Adj'!T$6)/('CAN LFS Emp'!T133/'CAN LFS Emp'!T$6),"n/a")</f>
        <v>n/a</v>
      </c>
      <c r="U133" s="21" t="str">
        <f>IFERROR(('CMA Emp Adj'!U133/'CMA Emp Adj'!U$6)/('CAN LFS Emp'!U133/'CAN LFS Emp'!U$6),"n/a")</f>
        <v>n/a</v>
      </c>
      <c r="V133" s="21" t="str">
        <f>IFERROR(('CMA Emp Adj'!V133/'CMA Emp Adj'!V$6)/('CAN LFS Emp'!V133/'CAN LFS Emp'!V$6),"n/a")</f>
        <v>n/a</v>
      </c>
      <c r="W133" s="21" t="str">
        <f>IFERROR(('CMA Emp Adj'!W133/'CMA Emp Adj'!W$6)/('CAN LFS Emp'!W133/'CAN LFS Emp'!W$6),"n/a")</f>
        <v>n/a</v>
      </c>
      <c r="X133" s="21" t="str">
        <f>IFERROR(('CMA Emp Adj'!X133/'CMA Emp Adj'!X$6)/('CAN LFS Emp'!X133/'CAN LFS Emp'!X$6),"n/a")</f>
        <v>n/a</v>
      </c>
      <c r="Y133" s="21" t="str">
        <f>IFERROR(('CMA Emp Adj'!Y133/'CMA Emp Adj'!Y$6)/('CAN LFS Emp'!Y133/'CAN LFS Emp'!Y$6),"n/a")</f>
        <v>n/a</v>
      </c>
    </row>
    <row r="134" spans="1:25" x14ac:dyDescent="0.25">
      <c r="A134" s="5" t="s">
        <v>127</v>
      </c>
      <c r="B134" s="5"/>
      <c r="C134" s="13">
        <v>54</v>
      </c>
      <c r="D134" s="64">
        <f>IFERROR(('CMA Emp Adj'!D134/'CMA Emp Adj'!D$6)/('CAN LFS Emp'!D134/'CAN LFS Emp'!D$6),"n/a")</f>
        <v>1.5731320670564513</v>
      </c>
      <c r="E134" s="64">
        <f>IFERROR(('CMA Emp Adj'!E134/'CMA Emp Adj'!E$6)/('CAN LFS Emp'!E134/'CAN LFS Emp'!E$6),"n/a")</f>
        <v>1.4933150736955207</v>
      </c>
      <c r="F134" s="64">
        <f>IFERROR(('CMA Emp Adj'!F134/'CMA Emp Adj'!F$6)/('CAN LFS Emp'!F134/'CAN LFS Emp'!F$6),"n/a")</f>
        <v>1.5540219088758715</v>
      </c>
      <c r="G134" s="64">
        <f>IFERROR(('CMA Emp Adj'!G134/'CMA Emp Adj'!G$6)/('CAN LFS Emp'!G134/'CAN LFS Emp'!G$6),"n/a")</f>
        <v>1.5795543536151238</v>
      </c>
      <c r="H134" s="64">
        <f>IFERROR(('CMA Emp Adj'!H134/'CMA Emp Adj'!H$6)/('CAN LFS Emp'!H134/'CAN LFS Emp'!H$6),"n/a")</f>
        <v>1.5321249915335406</v>
      </c>
      <c r="I134" s="64">
        <f>IFERROR(('CMA Emp Adj'!I134/'CMA Emp Adj'!I$6)/('CAN LFS Emp'!I134/'CAN LFS Emp'!I$6),"n/a")</f>
        <v>1.5449994179789488</v>
      </c>
      <c r="J134" s="64">
        <f>IFERROR(('CMA Emp Adj'!J134/'CMA Emp Adj'!J$6)/('CAN LFS Emp'!J134/'CAN LFS Emp'!J$6),"n/a")</f>
        <v>1.5394696588464152</v>
      </c>
      <c r="K134" s="64">
        <f>IFERROR(('CMA Emp Adj'!K134/'CMA Emp Adj'!K$6)/('CAN LFS Emp'!K134/'CAN LFS Emp'!K$6),"n/a")</f>
        <v>1.4735489985271957</v>
      </c>
      <c r="L134" s="64">
        <f>IFERROR(('CMA Emp Adj'!L134/'CMA Emp Adj'!L$6)/('CAN LFS Emp'!L134/'CAN LFS Emp'!L$6),"n/a")</f>
        <v>1.3847986810453765</v>
      </c>
      <c r="M134" s="20">
        <f>IFERROR(('CMA Emp Adj'!M134/'CMA Emp Adj'!M$6)/('CAN LFS Emp'!M134/'CAN LFS Emp'!M$6),"n/a")</f>
        <v>1.3524465039868334</v>
      </c>
      <c r="N134" s="20">
        <f>IFERROR(('CMA Emp Adj'!N134/'CMA Emp Adj'!N$6)/('CAN LFS Emp'!N134/'CAN LFS Emp'!N$6),"n/a")</f>
        <v>1.389531141759768</v>
      </c>
      <c r="O134" s="20">
        <f>IFERROR(('CMA Emp Adj'!O134/'CMA Emp Adj'!O$6)/('CAN LFS Emp'!O134/'CAN LFS Emp'!O$6),"n/a")</f>
        <v>1.4055858373320325</v>
      </c>
      <c r="P134" s="20">
        <f>IFERROR(('CMA Emp Adj'!P134/'CMA Emp Adj'!P$6)/('CAN LFS Emp'!P134/'CAN LFS Emp'!P$6),"n/a")</f>
        <v>1.4212112110739346</v>
      </c>
      <c r="Q134" s="20">
        <f>IFERROR(('CMA Emp Adj'!Q134/'CMA Emp Adj'!Q$6)/('CAN LFS Emp'!Q134/'CAN LFS Emp'!Q$6),"n/a")</f>
        <v>1.450143149443144</v>
      </c>
      <c r="R134" s="20">
        <f>IFERROR(('CMA Emp Adj'!R134/'CMA Emp Adj'!R$6)/('CAN LFS Emp'!R134/'CAN LFS Emp'!R$6),"n/a")</f>
        <v>1.4257448381365738</v>
      </c>
      <c r="S134" s="20">
        <f>IFERROR(('CMA Emp Adj'!S134/'CMA Emp Adj'!S$6)/('CAN LFS Emp'!S134/'CAN LFS Emp'!S$6),"n/a")</f>
        <v>1.4062747207318322</v>
      </c>
      <c r="T134" s="20">
        <f>IFERROR(('CMA Emp Adj'!T134/'CMA Emp Adj'!T$6)/('CAN LFS Emp'!T134/'CAN LFS Emp'!T$6),"n/a")</f>
        <v>1.3425484850614169</v>
      </c>
      <c r="U134" s="20">
        <f>IFERROR(('CMA Emp Adj'!U134/'CMA Emp Adj'!U$6)/('CAN LFS Emp'!U134/'CAN LFS Emp'!U$6),"n/a")</f>
        <v>1.4202070930737416</v>
      </c>
      <c r="V134" s="20">
        <f>IFERROR(('CMA Emp Adj'!V134/'CMA Emp Adj'!V$6)/('CAN LFS Emp'!V134/'CAN LFS Emp'!V$6),"n/a")</f>
        <v>1.4419045961874351</v>
      </c>
      <c r="W134" s="20">
        <f>IFERROR(('CMA Emp Adj'!W134/'CMA Emp Adj'!W$6)/('CAN LFS Emp'!W134/'CAN LFS Emp'!W$6),"n/a")</f>
        <v>1.4112793199950826</v>
      </c>
      <c r="X134" s="20">
        <f>IFERROR(('CMA Emp Adj'!X134/'CMA Emp Adj'!X$6)/('CAN LFS Emp'!X134/'CAN LFS Emp'!X$6),"n/a")</f>
        <v>1.4170878449005477</v>
      </c>
      <c r="Y134" s="20">
        <f>IFERROR(('CMA Emp Adj'!Y134/'CMA Emp Adj'!Y$6)/('CAN LFS Emp'!Y134/'CAN LFS Emp'!Y$6),"n/a")</f>
        <v>1.4340945486470338</v>
      </c>
    </row>
    <row r="135" spans="1:25" x14ac:dyDescent="0.25">
      <c r="A135" s="7" t="s">
        <v>128</v>
      </c>
      <c r="B135" s="7"/>
      <c r="C135" s="14">
        <v>5411</v>
      </c>
      <c r="D135" s="65">
        <f>IFERROR(('CMA Emp Adj'!D135/'CMA Emp Adj'!D$6)/('CAN LFS Emp'!D135/'CAN LFS Emp'!D$6),"n/a")</f>
        <v>1.5093087003522554</v>
      </c>
      <c r="E135" s="65">
        <f>IFERROR(('CMA Emp Adj'!E135/'CMA Emp Adj'!E$6)/('CAN LFS Emp'!E135/'CAN LFS Emp'!E$6),"n/a")</f>
        <v>1.470926321873373</v>
      </c>
      <c r="F135" s="65">
        <f>IFERROR(('CMA Emp Adj'!F135/'CMA Emp Adj'!F$6)/('CAN LFS Emp'!F135/'CAN LFS Emp'!F$6),"n/a")</f>
        <v>1.4114943350976263</v>
      </c>
      <c r="G135" s="65">
        <f>IFERROR(('CMA Emp Adj'!G135/'CMA Emp Adj'!G$6)/('CAN LFS Emp'!G135/'CAN LFS Emp'!G$6),"n/a")</f>
        <v>1.6348197939048736</v>
      </c>
      <c r="H135" s="65">
        <f>IFERROR(('CMA Emp Adj'!H135/'CMA Emp Adj'!H$6)/('CAN LFS Emp'!H135/'CAN LFS Emp'!H$6),"n/a")</f>
        <v>1.4411621166982607</v>
      </c>
      <c r="I135" s="65">
        <f>IFERROR(('CMA Emp Adj'!I135/'CMA Emp Adj'!I$6)/('CAN LFS Emp'!I135/'CAN LFS Emp'!I$6),"n/a")</f>
        <v>1.5071382746678677</v>
      </c>
      <c r="J135" s="65">
        <f>IFERROR(('CMA Emp Adj'!J135/'CMA Emp Adj'!J$6)/('CAN LFS Emp'!J135/'CAN LFS Emp'!J$6),"n/a")</f>
        <v>1.2853258121197659</v>
      </c>
      <c r="K135" s="65">
        <f>IFERROR(('CMA Emp Adj'!K135/'CMA Emp Adj'!K$6)/('CAN LFS Emp'!K135/'CAN LFS Emp'!K$6),"n/a")</f>
        <v>1.5875002526307416</v>
      </c>
      <c r="L135" s="65">
        <f>IFERROR(('CMA Emp Adj'!L135/'CMA Emp Adj'!L$6)/('CAN LFS Emp'!L135/'CAN LFS Emp'!L$6),"n/a")</f>
        <v>1.6068787244496248</v>
      </c>
      <c r="M135" s="21">
        <f>IFERROR(('CMA Emp Adj'!M135/'CMA Emp Adj'!M$6)/('CAN LFS Emp'!M135/'CAN LFS Emp'!M$6),"n/a")</f>
        <v>1.5070032155853821</v>
      </c>
      <c r="N135" s="21">
        <f>IFERROR(('CMA Emp Adj'!N135/'CMA Emp Adj'!N$6)/('CAN LFS Emp'!N135/'CAN LFS Emp'!N$6),"n/a")</f>
        <v>1.4323427418752404</v>
      </c>
      <c r="O135" s="21">
        <f>IFERROR(('CMA Emp Adj'!O135/'CMA Emp Adj'!O$6)/('CAN LFS Emp'!O135/'CAN LFS Emp'!O$6),"n/a")</f>
        <v>1.4028357523979522</v>
      </c>
      <c r="P135" s="21">
        <f>IFERROR(('CMA Emp Adj'!P135/'CMA Emp Adj'!P$6)/('CAN LFS Emp'!P135/'CAN LFS Emp'!P$6),"n/a")</f>
        <v>1.8930706743657257</v>
      </c>
      <c r="Q135" s="21">
        <f>IFERROR(('CMA Emp Adj'!Q135/'CMA Emp Adj'!Q$6)/('CAN LFS Emp'!Q135/'CAN LFS Emp'!Q$6),"n/a")</f>
        <v>1.8209845261977846</v>
      </c>
      <c r="R135" s="21">
        <f>IFERROR(('CMA Emp Adj'!R135/'CMA Emp Adj'!R$6)/('CAN LFS Emp'!R135/'CAN LFS Emp'!R$6),"n/a")</f>
        <v>1.8336794440694857</v>
      </c>
      <c r="S135" s="21">
        <f>IFERROR(('CMA Emp Adj'!S135/'CMA Emp Adj'!S$6)/('CAN LFS Emp'!S135/'CAN LFS Emp'!S$6),"n/a")</f>
        <v>1.7646083767861345</v>
      </c>
      <c r="T135" s="21">
        <f>IFERROR(('CMA Emp Adj'!T135/'CMA Emp Adj'!T$6)/('CAN LFS Emp'!T135/'CAN LFS Emp'!T$6),"n/a")</f>
        <v>1.5937086257144639</v>
      </c>
      <c r="U135" s="21">
        <f>IFERROR(('CMA Emp Adj'!U135/'CMA Emp Adj'!U$6)/('CAN LFS Emp'!U135/'CAN LFS Emp'!U$6),"n/a")</f>
        <v>1.3926068610326972</v>
      </c>
      <c r="V135" s="21">
        <f>IFERROR(('CMA Emp Adj'!V135/'CMA Emp Adj'!V$6)/('CAN LFS Emp'!V135/'CAN LFS Emp'!V$6),"n/a")</f>
        <v>1.4251085567677328</v>
      </c>
      <c r="W135" s="21">
        <f>IFERROR(('CMA Emp Adj'!W135/'CMA Emp Adj'!W$6)/('CAN LFS Emp'!W135/'CAN LFS Emp'!W$6),"n/a")</f>
        <v>1.4814648584098256</v>
      </c>
      <c r="X135" s="21">
        <f>IFERROR(('CMA Emp Adj'!X135/'CMA Emp Adj'!X$6)/('CAN LFS Emp'!X135/'CAN LFS Emp'!X$6),"n/a")</f>
        <v>1.3783737410355226</v>
      </c>
      <c r="Y135" s="21">
        <f>IFERROR(('CMA Emp Adj'!Y135/'CMA Emp Adj'!Y$6)/('CAN LFS Emp'!Y135/'CAN LFS Emp'!Y$6),"n/a")</f>
        <v>1.4804322714187332</v>
      </c>
    </row>
    <row r="136" spans="1:25" x14ac:dyDescent="0.25">
      <c r="A136" s="7" t="s">
        <v>129</v>
      </c>
      <c r="B136" s="7"/>
      <c r="C136" s="14">
        <v>5412</v>
      </c>
      <c r="D136" s="65">
        <f>IFERROR(('CMA Emp Adj'!D136/'CMA Emp Adj'!D$6)/('CAN LFS Emp'!D136/'CAN LFS Emp'!D$6),"n/a")</f>
        <v>1.4932713988651811</v>
      </c>
      <c r="E136" s="65">
        <f>IFERROR(('CMA Emp Adj'!E136/'CMA Emp Adj'!E$6)/('CAN LFS Emp'!E136/'CAN LFS Emp'!E$6),"n/a")</f>
        <v>1.2438335715958651</v>
      </c>
      <c r="F136" s="65">
        <f>IFERROR(('CMA Emp Adj'!F136/'CMA Emp Adj'!F$6)/('CAN LFS Emp'!F136/'CAN LFS Emp'!F$6),"n/a")</f>
        <v>1.3199845219992339</v>
      </c>
      <c r="G136" s="65">
        <f>IFERROR(('CMA Emp Adj'!G136/'CMA Emp Adj'!G$6)/('CAN LFS Emp'!G136/'CAN LFS Emp'!G$6),"n/a")</f>
        <v>1.3328064976456817</v>
      </c>
      <c r="H136" s="65">
        <f>IFERROR(('CMA Emp Adj'!H136/'CMA Emp Adj'!H$6)/('CAN LFS Emp'!H136/'CAN LFS Emp'!H$6),"n/a")</f>
        <v>1.3844058801656647</v>
      </c>
      <c r="I136" s="65">
        <f>IFERROR(('CMA Emp Adj'!I136/'CMA Emp Adj'!I$6)/('CAN LFS Emp'!I136/'CAN LFS Emp'!I$6),"n/a")</f>
        <v>1.4583898712572514</v>
      </c>
      <c r="J136" s="65">
        <f>IFERROR(('CMA Emp Adj'!J136/'CMA Emp Adj'!J$6)/('CAN LFS Emp'!J136/'CAN LFS Emp'!J$6),"n/a")</f>
        <v>1.3255664719743296</v>
      </c>
      <c r="K136" s="65">
        <f>IFERROR(('CMA Emp Adj'!K136/'CMA Emp Adj'!K$6)/('CAN LFS Emp'!K136/'CAN LFS Emp'!K$6),"n/a")</f>
        <v>1.3065613006047987</v>
      </c>
      <c r="L136" s="65">
        <f>IFERROR(('CMA Emp Adj'!L136/'CMA Emp Adj'!L$6)/('CAN LFS Emp'!L136/'CAN LFS Emp'!L$6),"n/a")</f>
        <v>1.0405237305364345</v>
      </c>
      <c r="M136" s="21">
        <f>IFERROR(('CMA Emp Adj'!M136/'CMA Emp Adj'!M$6)/('CAN LFS Emp'!M136/'CAN LFS Emp'!M$6),"n/a")</f>
        <v>1.23671218653403</v>
      </c>
      <c r="N136" s="21">
        <f>IFERROR(('CMA Emp Adj'!N136/'CMA Emp Adj'!N$6)/('CAN LFS Emp'!N136/'CAN LFS Emp'!N$6),"n/a")</f>
        <v>1.2892088912260182</v>
      </c>
      <c r="O136" s="21">
        <f>IFERROR(('CMA Emp Adj'!O136/'CMA Emp Adj'!O$6)/('CAN LFS Emp'!O136/'CAN LFS Emp'!O$6),"n/a")</f>
        <v>1.0384970586051285</v>
      </c>
      <c r="P136" s="21">
        <f>IFERROR(('CMA Emp Adj'!P136/'CMA Emp Adj'!P$6)/('CAN LFS Emp'!P136/'CAN LFS Emp'!P$6),"n/a")</f>
        <v>1.2269252012915091</v>
      </c>
      <c r="Q136" s="21">
        <f>IFERROR(('CMA Emp Adj'!Q136/'CMA Emp Adj'!Q$6)/('CAN LFS Emp'!Q136/'CAN LFS Emp'!Q$6),"n/a")</f>
        <v>1.362144998409901</v>
      </c>
      <c r="R136" s="21">
        <f>IFERROR(('CMA Emp Adj'!R136/'CMA Emp Adj'!R$6)/('CAN LFS Emp'!R136/'CAN LFS Emp'!R$6),"n/a")</f>
        <v>1.4330554979385797</v>
      </c>
      <c r="S136" s="21">
        <f>IFERROR(('CMA Emp Adj'!S136/'CMA Emp Adj'!S$6)/('CAN LFS Emp'!S136/'CAN LFS Emp'!S$6),"n/a")</f>
        <v>1.3306585641132587</v>
      </c>
      <c r="T136" s="21">
        <f>IFERROR(('CMA Emp Adj'!T136/'CMA Emp Adj'!T$6)/('CAN LFS Emp'!T136/'CAN LFS Emp'!T$6),"n/a")</f>
        <v>1.1712278593322822</v>
      </c>
      <c r="U136" s="21">
        <f>IFERROR(('CMA Emp Adj'!U136/'CMA Emp Adj'!U$6)/('CAN LFS Emp'!U136/'CAN LFS Emp'!U$6),"n/a")</f>
        <v>1.2455288049590214</v>
      </c>
      <c r="V136" s="21">
        <f>IFERROR(('CMA Emp Adj'!V136/'CMA Emp Adj'!V$6)/('CAN LFS Emp'!V136/'CAN LFS Emp'!V$6),"n/a")</f>
        <v>1.4285057105989321</v>
      </c>
      <c r="W136" s="21">
        <f>IFERROR(('CMA Emp Adj'!W136/'CMA Emp Adj'!W$6)/('CAN LFS Emp'!W136/'CAN LFS Emp'!W$6),"n/a")</f>
        <v>1.3955357054219857</v>
      </c>
      <c r="X136" s="21">
        <f>IFERROR(('CMA Emp Adj'!X136/'CMA Emp Adj'!X$6)/('CAN LFS Emp'!X136/'CAN LFS Emp'!X$6),"n/a")</f>
        <v>1.3092625038699393</v>
      </c>
      <c r="Y136" s="21">
        <f>IFERROR(('CMA Emp Adj'!Y136/'CMA Emp Adj'!Y$6)/('CAN LFS Emp'!Y136/'CAN LFS Emp'!Y$6),"n/a")</f>
        <v>1.3201011270588312</v>
      </c>
    </row>
    <row r="137" spans="1:25" x14ac:dyDescent="0.25">
      <c r="A137" s="7" t="s">
        <v>130</v>
      </c>
      <c r="B137" s="7"/>
      <c r="C137" s="14">
        <v>5413</v>
      </c>
      <c r="D137" s="65">
        <f>IFERROR(('CMA Emp Adj'!D137/'CMA Emp Adj'!D$6)/('CAN LFS Emp'!D137/'CAN LFS Emp'!D$6),"n/a")</f>
        <v>1.1383476067730343</v>
      </c>
      <c r="E137" s="65">
        <f>IFERROR(('CMA Emp Adj'!E137/'CMA Emp Adj'!E$6)/('CAN LFS Emp'!E137/'CAN LFS Emp'!E$6),"n/a")</f>
        <v>1.1290805035462514</v>
      </c>
      <c r="F137" s="65">
        <f>IFERROR(('CMA Emp Adj'!F137/'CMA Emp Adj'!F$6)/('CAN LFS Emp'!F137/'CAN LFS Emp'!F$6),"n/a")</f>
        <v>1.229650689167296</v>
      </c>
      <c r="G137" s="65">
        <f>IFERROR(('CMA Emp Adj'!G137/'CMA Emp Adj'!G$6)/('CAN LFS Emp'!G137/'CAN LFS Emp'!G$6),"n/a")</f>
        <v>1.2494099535039298</v>
      </c>
      <c r="H137" s="65">
        <f>IFERROR(('CMA Emp Adj'!H137/'CMA Emp Adj'!H$6)/('CAN LFS Emp'!H137/'CAN LFS Emp'!H$6),"n/a")</f>
        <v>1.113767329303315</v>
      </c>
      <c r="I137" s="65">
        <f>IFERROR(('CMA Emp Adj'!I137/'CMA Emp Adj'!I$6)/('CAN LFS Emp'!I137/'CAN LFS Emp'!I$6),"n/a")</f>
        <v>1.1396910296466451</v>
      </c>
      <c r="J137" s="65">
        <f>IFERROR(('CMA Emp Adj'!J137/'CMA Emp Adj'!J$6)/('CAN LFS Emp'!J137/'CAN LFS Emp'!J$6),"n/a")</f>
        <v>1.1277046250112444</v>
      </c>
      <c r="K137" s="65">
        <f>IFERROR(('CMA Emp Adj'!K137/'CMA Emp Adj'!K$6)/('CAN LFS Emp'!K137/'CAN LFS Emp'!K$6),"n/a")</f>
        <v>1.1061711363684539</v>
      </c>
      <c r="L137" s="65">
        <f>IFERROR(('CMA Emp Adj'!L137/'CMA Emp Adj'!L$6)/('CAN LFS Emp'!L137/'CAN LFS Emp'!L$6),"n/a")</f>
        <v>1.1014963719081885</v>
      </c>
      <c r="M137" s="21">
        <f>IFERROR(('CMA Emp Adj'!M137/'CMA Emp Adj'!M$6)/('CAN LFS Emp'!M137/'CAN LFS Emp'!M$6),"n/a")</f>
        <v>0.87669447208880502</v>
      </c>
      <c r="N137" s="21">
        <f>IFERROR(('CMA Emp Adj'!N137/'CMA Emp Adj'!N$6)/('CAN LFS Emp'!N137/'CAN LFS Emp'!N$6),"n/a")</f>
        <v>1.1117551666326577</v>
      </c>
      <c r="O137" s="21">
        <f>IFERROR(('CMA Emp Adj'!O137/'CMA Emp Adj'!O$6)/('CAN LFS Emp'!O137/'CAN LFS Emp'!O$6),"n/a")</f>
        <v>1.0628573808004815</v>
      </c>
      <c r="P137" s="21">
        <f>IFERROR(('CMA Emp Adj'!P137/'CMA Emp Adj'!P$6)/('CAN LFS Emp'!P137/'CAN LFS Emp'!P$6),"n/a")</f>
        <v>0.93171952824258575</v>
      </c>
      <c r="Q137" s="21">
        <f>IFERROR(('CMA Emp Adj'!Q137/'CMA Emp Adj'!Q$6)/('CAN LFS Emp'!Q137/'CAN LFS Emp'!Q$6),"n/a")</f>
        <v>1.1086973755338621</v>
      </c>
      <c r="R137" s="21">
        <f>IFERROR(('CMA Emp Adj'!R137/'CMA Emp Adj'!R$6)/('CAN LFS Emp'!R137/'CAN LFS Emp'!R$6),"n/a")</f>
        <v>0.96461847915912591</v>
      </c>
      <c r="S137" s="21">
        <f>IFERROR(('CMA Emp Adj'!S137/'CMA Emp Adj'!S$6)/('CAN LFS Emp'!S137/'CAN LFS Emp'!S$6),"n/a")</f>
        <v>1.1027641273782398</v>
      </c>
      <c r="T137" s="21">
        <f>IFERROR(('CMA Emp Adj'!T137/'CMA Emp Adj'!T$6)/('CAN LFS Emp'!T137/'CAN LFS Emp'!T$6),"n/a")</f>
        <v>1.0584343653636539</v>
      </c>
      <c r="U137" s="21">
        <f>IFERROR(('CMA Emp Adj'!U137/'CMA Emp Adj'!U$6)/('CAN LFS Emp'!U137/'CAN LFS Emp'!U$6),"n/a")</f>
        <v>1.183903194348837</v>
      </c>
      <c r="V137" s="21">
        <f>IFERROR(('CMA Emp Adj'!V137/'CMA Emp Adj'!V$6)/('CAN LFS Emp'!V137/'CAN LFS Emp'!V$6),"n/a")</f>
        <v>1.0185456671324677</v>
      </c>
      <c r="W137" s="21">
        <f>IFERROR(('CMA Emp Adj'!W137/'CMA Emp Adj'!W$6)/('CAN LFS Emp'!W137/'CAN LFS Emp'!W$6),"n/a")</f>
        <v>1.0245603343795411</v>
      </c>
      <c r="X137" s="21">
        <f>IFERROR(('CMA Emp Adj'!X137/'CMA Emp Adj'!X$6)/('CAN LFS Emp'!X137/'CAN LFS Emp'!X$6),"n/a")</f>
        <v>0.9903076496200105</v>
      </c>
      <c r="Y137" s="21">
        <f>IFERROR(('CMA Emp Adj'!Y137/'CMA Emp Adj'!Y$6)/('CAN LFS Emp'!Y137/'CAN LFS Emp'!Y$6),"n/a")</f>
        <v>0.91614738251649519</v>
      </c>
    </row>
    <row r="138" spans="1:25" x14ac:dyDescent="0.25">
      <c r="A138" s="7" t="s">
        <v>131</v>
      </c>
      <c r="B138" s="7"/>
      <c r="C138" s="14">
        <v>5414</v>
      </c>
      <c r="D138" s="65">
        <f>IFERROR(('CMA Emp Adj'!D138/'CMA Emp Adj'!D$6)/('CAN LFS Emp'!D138/'CAN LFS Emp'!D$6),"n/a")</f>
        <v>2.0900090428307343</v>
      </c>
      <c r="E138" s="65">
        <f>IFERROR(('CMA Emp Adj'!E138/'CMA Emp Adj'!E$6)/('CAN LFS Emp'!E138/'CAN LFS Emp'!E$6),"n/a")</f>
        <v>1.7486107722413375</v>
      </c>
      <c r="F138" s="65">
        <f>IFERROR(('CMA Emp Adj'!F138/'CMA Emp Adj'!F$6)/('CAN LFS Emp'!F138/'CAN LFS Emp'!F$6),"n/a")</f>
        <v>2.2302564213565534</v>
      </c>
      <c r="G138" s="65">
        <f>IFERROR(('CMA Emp Adj'!G138/'CMA Emp Adj'!G$6)/('CAN LFS Emp'!G138/'CAN LFS Emp'!G$6),"n/a")</f>
        <v>2.1124507426481633</v>
      </c>
      <c r="H138" s="65">
        <f>IFERROR(('CMA Emp Adj'!H138/'CMA Emp Adj'!H$6)/('CAN LFS Emp'!H138/'CAN LFS Emp'!H$6),"n/a")</f>
        <v>1.9245151251748147</v>
      </c>
      <c r="I138" s="65">
        <f>IFERROR(('CMA Emp Adj'!I138/'CMA Emp Adj'!I$6)/('CAN LFS Emp'!I138/'CAN LFS Emp'!I$6),"n/a")</f>
        <v>2.0799293705832689</v>
      </c>
      <c r="J138" s="65">
        <f>IFERROR(('CMA Emp Adj'!J138/'CMA Emp Adj'!J$6)/('CAN LFS Emp'!J138/'CAN LFS Emp'!J$6),"n/a")</f>
        <v>1.8138058488105402</v>
      </c>
      <c r="K138" s="65">
        <f>IFERROR(('CMA Emp Adj'!K138/'CMA Emp Adj'!K$6)/('CAN LFS Emp'!K138/'CAN LFS Emp'!K$6),"n/a")</f>
        <v>1.8906478935301352</v>
      </c>
      <c r="L138" s="65">
        <f>IFERROR(('CMA Emp Adj'!L138/'CMA Emp Adj'!L$6)/('CAN LFS Emp'!L138/'CAN LFS Emp'!L$6),"n/a")</f>
        <v>1.7494942999981544</v>
      </c>
      <c r="M138" s="21">
        <f>IFERROR(('CMA Emp Adj'!M138/'CMA Emp Adj'!M$6)/('CAN LFS Emp'!M138/'CAN LFS Emp'!M$6),"n/a")</f>
        <v>1.6717754695605975</v>
      </c>
      <c r="N138" s="21">
        <f>IFERROR(('CMA Emp Adj'!N138/'CMA Emp Adj'!N$6)/('CAN LFS Emp'!N138/'CAN LFS Emp'!N$6),"n/a")</f>
        <v>1.9296659128274685</v>
      </c>
      <c r="O138" s="21">
        <f>IFERROR(('CMA Emp Adj'!O138/'CMA Emp Adj'!O$6)/('CAN LFS Emp'!O138/'CAN LFS Emp'!O$6),"n/a")</f>
        <v>1.60947509050351</v>
      </c>
      <c r="P138" s="21">
        <f>IFERROR(('CMA Emp Adj'!P138/'CMA Emp Adj'!P$6)/('CAN LFS Emp'!P138/'CAN LFS Emp'!P$6),"n/a")</f>
        <v>1.8771631588492887</v>
      </c>
      <c r="Q138" s="21">
        <f>IFERROR(('CMA Emp Adj'!Q138/'CMA Emp Adj'!Q$6)/('CAN LFS Emp'!Q138/'CAN LFS Emp'!Q$6),"n/a")</f>
        <v>1.8476610521348844</v>
      </c>
      <c r="R138" s="21">
        <f>IFERROR(('CMA Emp Adj'!R138/'CMA Emp Adj'!R$6)/('CAN LFS Emp'!R138/'CAN LFS Emp'!R$6),"n/a")</f>
        <v>1.8600896497582116</v>
      </c>
      <c r="S138" s="21">
        <f>IFERROR(('CMA Emp Adj'!S138/'CMA Emp Adj'!S$6)/('CAN LFS Emp'!S138/'CAN LFS Emp'!S$6),"n/a")</f>
        <v>1.1906945349069253</v>
      </c>
      <c r="T138" s="21">
        <f>IFERROR(('CMA Emp Adj'!T138/'CMA Emp Adj'!T$6)/('CAN LFS Emp'!T138/'CAN LFS Emp'!T$6),"n/a")</f>
        <v>1.2468499625680005</v>
      </c>
      <c r="U138" s="21">
        <f>IFERROR(('CMA Emp Adj'!U138/'CMA Emp Adj'!U$6)/('CAN LFS Emp'!U138/'CAN LFS Emp'!U$6),"n/a")</f>
        <v>1.2669444993346946</v>
      </c>
      <c r="V138" s="21">
        <f>IFERROR(('CMA Emp Adj'!V138/'CMA Emp Adj'!V$6)/('CAN LFS Emp'!V138/'CAN LFS Emp'!V$6),"n/a")</f>
        <v>1.4303807692847013</v>
      </c>
      <c r="W138" s="21">
        <f>IFERROR(('CMA Emp Adj'!W138/'CMA Emp Adj'!W$6)/('CAN LFS Emp'!W138/'CAN LFS Emp'!W$6),"n/a")</f>
        <v>1.7342355410381494</v>
      </c>
      <c r="X138" s="21">
        <f>IFERROR(('CMA Emp Adj'!X138/'CMA Emp Adj'!X$6)/('CAN LFS Emp'!X138/'CAN LFS Emp'!X$6),"n/a")</f>
        <v>1.7663977219598901</v>
      </c>
      <c r="Y138" s="21">
        <f>IFERROR(('CMA Emp Adj'!Y138/'CMA Emp Adj'!Y$6)/('CAN LFS Emp'!Y138/'CAN LFS Emp'!Y$6),"n/a")</f>
        <v>1.6020997205988039</v>
      </c>
    </row>
    <row r="139" spans="1:25" x14ac:dyDescent="0.25">
      <c r="A139" s="7" t="s">
        <v>132</v>
      </c>
      <c r="B139" s="7"/>
      <c r="C139" s="14">
        <v>5415</v>
      </c>
      <c r="D139" s="65">
        <f>IFERROR(('CMA Emp Adj'!D139/'CMA Emp Adj'!D$6)/('CAN LFS Emp'!D139/'CAN LFS Emp'!D$6),"n/a")</f>
        <v>1.815246540899746</v>
      </c>
      <c r="E139" s="65">
        <f>IFERROR(('CMA Emp Adj'!E139/'CMA Emp Adj'!E$6)/('CAN LFS Emp'!E139/'CAN LFS Emp'!E$6),"n/a")</f>
        <v>1.7661194977928238</v>
      </c>
      <c r="F139" s="65">
        <f>IFERROR(('CMA Emp Adj'!F139/'CMA Emp Adj'!F$6)/('CAN LFS Emp'!F139/'CAN LFS Emp'!F$6),"n/a")</f>
        <v>1.8576014269835803</v>
      </c>
      <c r="G139" s="65">
        <f>IFERROR(('CMA Emp Adj'!G139/'CMA Emp Adj'!G$6)/('CAN LFS Emp'!G139/'CAN LFS Emp'!G$6),"n/a")</f>
        <v>1.7055834086815187</v>
      </c>
      <c r="H139" s="65">
        <f>IFERROR(('CMA Emp Adj'!H139/'CMA Emp Adj'!H$6)/('CAN LFS Emp'!H139/'CAN LFS Emp'!H$6),"n/a")</f>
        <v>1.8222036571189455</v>
      </c>
      <c r="I139" s="65">
        <f>IFERROR(('CMA Emp Adj'!I139/'CMA Emp Adj'!I$6)/('CAN LFS Emp'!I139/'CAN LFS Emp'!I$6),"n/a")</f>
        <v>1.7555096793973719</v>
      </c>
      <c r="J139" s="65">
        <f>IFERROR(('CMA Emp Adj'!J139/'CMA Emp Adj'!J$6)/('CAN LFS Emp'!J139/'CAN LFS Emp'!J$6),"n/a")</f>
        <v>1.9335540660673525</v>
      </c>
      <c r="K139" s="65">
        <f>IFERROR(('CMA Emp Adj'!K139/'CMA Emp Adj'!K$6)/('CAN LFS Emp'!K139/'CAN LFS Emp'!K$6),"n/a")</f>
        <v>1.7542763591762898</v>
      </c>
      <c r="L139" s="65">
        <f>IFERROR(('CMA Emp Adj'!L139/'CMA Emp Adj'!L$6)/('CAN LFS Emp'!L139/'CAN LFS Emp'!L$6),"n/a")</f>
        <v>1.6308326513282287</v>
      </c>
      <c r="M139" s="21">
        <f>IFERROR(('CMA Emp Adj'!M139/'CMA Emp Adj'!M$6)/('CAN LFS Emp'!M139/'CAN LFS Emp'!M$6),"n/a")</f>
        <v>1.5571810180711001</v>
      </c>
      <c r="N139" s="21">
        <f>IFERROR(('CMA Emp Adj'!N139/'CMA Emp Adj'!N$6)/('CAN LFS Emp'!N139/'CAN LFS Emp'!N$6),"n/a")</f>
        <v>1.5216637402813411</v>
      </c>
      <c r="O139" s="21">
        <f>IFERROR(('CMA Emp Adj'!O139/'CMA Emp Adj'!O$6)/('CAN LFS Emp'!O139/'CAN LFS Emp'!O$6),"n/a")</f>
        <v>1.9038757654979825</v>
      </c>
      <c r="P139" s="21">
        <f>IFERROR(('CMA Emp Adj'!P139/'CMA Emp Adj'!P$6)/('CAN LFS Emp'!P139/'CAN LFS Emp'!P$6),"n/a")</f>
        <v>1.5861022802299052</v>
      </c>
      <c r="Q139" s="21">
        <f>IFERROR(('CMA Emp Adj'!Q139/'CMA Emp Adj'!Q$6)/('CAN LFS Emp'!Q139/'CAN LFS Emp'!Q$6),"n/a")</f>
        <v>1.6818634058079158</v>
      </c>
      <c r="R139" s="21">
        <f>IFERROR(('CMA Emp Adj'!R139/'CMA Emp Adj'!R$6)/('CAN LFS Emp'!R139/'CAN LFS Emp'!R$6),"n/a")</f>
        <v>1.5727729253173226</v>
      </c>
      <c r="S139" s="21">
        <f>IFERROR(('CMA Emp Adj'!S139/'CMA Emp Adj'!S$6)/('CAN LFS Emp'!S139/'CAN LFS Emp'!S$6),"n/a")</f>
        <v>1.655317938975341</v>
      </c>
      <c r="T139" s="21">
        <f>IFERROR(('CMA Emp Adj'!T139/'CMA Emp Adj'!T$6)/('CAN LFS Emp'!T139/'CAN LFS Emp'!T$6),"n/a")</f>
        <v>1.3873617696632683</v>
      </c>
      <c r="U139" s="21">
        <f>IFERROR(('CMA Emp Adj'!U139/'CMA Emp Adj'!U$6)/('CAN LFS Emp'!U139/'CAN LFS Emp'!U$6),"n/a")</f>
        <v>1.5662348206580192</v>
      </c>
      <c r="V139" s="21">
        <f>IFERROR(('CMA Emp Adj'!V139/'CMA Emp Adj'!V$6)/('CAN LFS Emp'!V139/'CAN LFS Emp'!V$6),"n/a")</f>
        <v>1.6415027926076386</v>
      </c>
      <c r="W139" s="21">
        <f>IFERROR(('CMA Emp Adj'!W139/'CMA Emp Adj'!W$6)/('CAN LFS Emp'!W139/'CAN LFS Emp'!W$6),"n/a")</f>
        <v>1.6844137108751893</v>
      </c>
      <c r="X139" s="21">
        <f>IFERROR(('CMA Emp Adj'!X139/'CMA Emp Adj'!X$6)/('CAN LFS Emp'!X139/'CAN LFS Emp'!X$6),"n/a")</f>
        <v>1.690013272571915</v>
      </c>
      <c r="Y139" s="21">
        <f>IFERROR(('CMA Emp Adj'!Y139/'CMA Emp Adj'!Y$6)/('CAN LFS Emp'!Y139/'CAN LFS Emp'!Y$6),"n/a")</f>
        <v>1.7049014331108294</v>
      </c>
    </row>
    <row r="140" spans="1:25" x14ac:dyDescent="0.25">
      <c r="A140" s="7" t="s">
        <v>133</v>
      </c>
      <c r="B140" s="7"/>
      <c r="C140" s="14">
        <v>5416</v>
      </c>
      <c r="D140" s="65">
        <f>IFERROR(('CMA Emp Adj'!D140/'CMA Emp Adj'!D$6)/('CAN LFS Emp'!D140/'CAN LFS Emp'!D$6),"n/a")</f>
        <v>1.5853825070131482</v>
      </c>
      <c r="E140" s="65">
        <f>IFERROR(('CMA Emp Adj'!E140/'CMA Emp Adj'!E$6)/('CAN LFS Emp'!E140/'CAN LFS Emp'!E$6),"n/a")</f>
        <v>1.6284182779143175</v>
      </c>
      <c r="F140" s="65">
        <f>IFERROR(('CMA Emp Adj'!F140/'CMA Emp Adj'!F$6)/('CAN LFS Emp'!F140/'CAN LFS Emp'!F$6),"n/a")</f>
        <v>1.8260345523799382</v>
      </c>
      <c r="G140" s="65">
        <f>IFERROR(('CMA Emp Adj'!G140/'CMA Emp Adj'!G$6)/('CAN LFS Emp'!G140/'CAN LFS Emp'!G$6),"n/a")</f>
        <v>1.8976833850031416</v>
      </c>
      <c r="H140" s="65">
        <f>IFERROR(('CMA Emp Adj'!H140/'CMA Emp Adj'!H$6)/('CAN LFS Emp'!H140/'CAN LFS Emp'!H$6),"n/a")</f>
        <v>1.7105377976661356</v>
      </c>
      <c r="I140" s="65">
        <f>IFERROR(('CMA Emp Adj'!I140/'CMA Emp Adj'!I$6)/('CAN LFS Emp'!I140/'CAN LFS Emp'!I$6),"n/a")</f>
        <v>1.8666318703153648</v>
      </c>
      <c r="J140" s="65">
        <f>IFERROR(('CMA Emp Adj'!J140/'CMA Emp Adj'!J$6)/('CAN LFS Emp'!J140/'CAN LFS Emp'!J$6),"n/a")</f>
        <v>1.6690517244324601</v>
      </c>
      <c r="K140" s="65">
        <f>IFERROR(('CMA Emp Adj'!K140/'CMA Emp Adj'!K$6)/('CAN LFS Emp'!K140/'CAN LFS Emp'!K$6),"n/a")</f>
        <v>1.5518015285329811</v>
      </c>
      <c r="L140" s="65">
        <f>IFERROR(('CMA Emp Adj'!L140/'CMA Emp Adj'!L$6)/('CAN LFS Emp'!L140/'CAN LFS Emp'!L$6),"n/a")</f>
        <v>1.3789712891183543</v>
      </c>
      <c r="M140" s="21">
        <f>IFERROR(('CMA Emp Adj'!M140/'CMA Emp Adj'!M$6)/('CAN LFS Emp'!M140/'CAN LFS Emp'!M$6),"n/a")</f>
        <v>1.3370263140834651</v>
      </c>
      <c r="N140" s="21">
        <f>IFERROR(('CMA Emp Adj'!N140/'CMA Emp Adj'!N$6)/('CAN LFS Emp'!N140/'CAN LFS Emp'!N$6),"n/a")</f>
        <v>1.2792022730382751</v>
      </c>
      <c r="O140" s="21">
        <f>IFERROR(('CMA Emp Adj'!O140/'CMA Emp Adj'!O$6)/('CAN LFS Emp'!O140/'CAN LFS Emp'!O$6),"n/a")</f>
        <v>1.3094475218143307</v>
      </c>
      <c r="P140" s="21">
        <f>IFERROR(('CMA Emp Adj'!P140/'CMA Emp Adj'!P$6)/('CAN LFS Emp'!P140/'CAN LFS Emp'!P$6),"n/a")</f>
        <v>1.3388752746400001</v>
      </c>
      <c r="Q140" s="21">
        <f>IFERROR(('CMA Emp Adj'!Q140/'CMA Emp Adj'!Q$6)/('CAN LFS Emp'!Q140/'CAN LFS Emp'!Q$6),"n/a")</f>
        <v>1.3618264311778696</v>
      </c>
      <c r="R140" s="21">
        <f>IFERROR(('CMA Emp Adj'!R140/'CMA Emp Adj'!R$6)/('CAN LFS Emp'!R140/'CAN LFS Emp'!R$6),"n/a")</f>
        <v>1.4813928765999254</v>
      </c>
      <c r="S140" s="21">
        <f>IFERROR(('CMA Emp Adj'!S140/'CMA Emp Adj'!S$6)/('CAN LFS Emp'!S140/'CAN LFS Emp'!S$6),"n/a")</f>
        <v>1.5240664020552066</v>
      </c>
      <c r="T140" s="21">
        <f>IFERROR(('CMA Emp Adj'!T140/'CMA Emp Adj'!T$6)/('CAN LFS Emp'!T140/'CAN LFS Emp'!T$6),"n/a")</f>
        <v>1.4992293824162057</v>
      </c>
      <c r="U140" s="21">
        <f>IFERROR(('CMA Emp Adj'!U140/'CMA Emp Adj'!U$6)/('CAN LFS Emp'!U140/'CAN LFS Emp'!U$6),"n/a")</f>
        <v>1.4830336917119078</v>
      </c>
      <c r="V140" s="21">
        <f>IFERROR(('CMA Emp Adj'!V140/'CMA Emp Adj'!V$6)/('CAN LFS Emp'!V140/'CAN LFS Emp'!V$6),"n/a")</f>
        <v>1.5560485341104733</v>
      </c>
      <c r="W140" s="21">
        <f>IFERROR(('CMA Emp Adj'!W140/'CMA Emp Adj'!W$6)/('CAN LFS Emp'!W140/'CAN LFS Emp'!W$6),"n/a")</f>
        <v>1.1559726916709661</v>
      </c>
      <c r="X140" s="21">
        <f>IFERROR(('CMA Emp Adj'!X140/'CMA Emp Adj'!X$6)/('CAN LFS Emp'!X140/'CAN LFS Emp'!X$6),"n/a")</f>
        <v>1.3612278168342156</v>
      </c>
      <c r="Y140" s="21">
        <f>IFERROR(('CMA Emp Adj'!Y140/'CMA Emp Adj'!Y$6)/('CAN LFS Emp'!Y140/'CAN LFS Emp'!Y$6),"n/a")</f>
        <v>1.5023977937934996</v>
      </c>
    </row>
    <row r="141" spans="1:25" x14ac:dyDescent="0.25">
      <c r="A141" s="7" t="s">
        <v>134</v>
      </c>
      <c r="B141" s="7"/>
      <c r="C141" s="14">
        <v>5417</v>
      </c>
      <c r="D141" s="65">
        <f>IFERROR(('CMA Emp Adj'!D141/'CMA Emp Adj'!D$6)/('CAN LFS Emp'!D141/'CAN LFS Emp'!D$6),"n/a")</f>
        <v>0.70026570586512882</v>
      </c>
      <c r="E141" s="65">
        <f>IFERROR(('CMA Emp Adj'!E141/'CMA Emp Adj'!E$6)/('CAN LFS Emp'!E141/'CAN LFS Emp'!E$6),"n/a")</f>
        <v>0.92885317461224315</v>
      </c>
      <c r="F141" s="65">
        <f>IFERROR(('CMA Emp Adj'!F141/'CMA Emp Adj'!F$6)/('CAN LFS Emp'!F141/'CAN LFS Emp'!F$6),"n/a")</f>
        <v>0.67482701913381893</v>
      </c>
      <c r="G141" s="65">
        <f>IFERROR(('CMA Emp Adj'!G141/'CMA Emp Adj'!G$6)/('CAN LFS Emp'!G141/'CAN LFS Emp'!G$6),"n/a")</f>
        <v>0.6204367958359438</v>
      </c>
      <c r="H141" s="65">
        <f>IFERROR(('CMA Emp Adj'!H141/'CMA Emp Adj'!H$6)/('CAN LFS Emp'!H141/'CAN LFS Emp'!H$6),"n/a")</f>
        <v>0.61502419816079523</v>
      </c>
      <c r="I141" s="65">
        <f>IFERROR(('CMA Emp Adj'!I141/'CMA Emp Adj'!I$6)/('CAN LFS Emp'!I141/'CAN LFS Emp'!I$6),"n/a")</f>
        <v>0.510234454165023</v>
      </c>
      <c r="J141" s="65">
        <f>IFERROR(('CMA Emp Adj'!J141/'CMA Emp Adj'!J$6)/('CAN LFS Emp'!J141/'CAN LFS Emp'!J$6),"n/a")</f>
        <v>0.63908212096356054</v>
      </c>
      <c r="K141" s="65">
        <f>IFERROR(('CMA Emp Adj'!K141/'CMA Emp Adj'!K$6)/('CAN LFS Emp'!K141/'CAN LFS Emp'!K$6),"n/a")</f>
        <v>0.39584077979657828</v>
      </c>
      <c r="L141" s="65">
        <f>IFERROR(('CMA Emp Adj'!L141/'CMA Emp Adj'!L$6)/('CAN LFS Emp'!L141/'CAN LFS Emp'!L$6),"n/a")</f>
        <v>0.94917805114293419</v>
      </c>
      <c r="M141" s="21">
        <f>IFERROR(('CMA Emp Adj'!M141/'CMA Emp Adj'!M$6)/('CAN LFS Emp'!M141/'CAN LFS Emp'!M$6),"n/a")</f>
        <v>0.94620539403702808</v>
      </c>
      <c r="N141" s="21">
        <f>IFERROR(('CMA Emp Adj'!N141/'CMA Emp Adj'!N$6)/('CAN LFS Emp'!N141/'CAN LFS Emp'!N$6),"n/a")</f>
        <v>1.164907080353917</v>
      </c>
      <c r="O141" s="21">
        <f>IFERROR(('CMA Emp Adj'!O141/'CMA Emp Adj'!O$6)/('CAN LFS Emp'!O141/'CAN LFS Emp'!O$6),"n/a")</f>
        <v>0.96272829778314994</v>
      </c>
      <c r="P141" s="21">
        <f>IFERROR(('CMA Emp Adj'!P141/'CMA Emp Adj'!P$6)/('CAN LFS Emp'!P141/'CAN LFS Emp'!P$6),"n/a")</f>
        <v>1.1823249786890875</v>
      </c>
      <c r="Q141" s="21">
        <f>IFERROR(('CMA Emp Adj'!Q141/'CMA Emp Adj'!Q$6)/('CAN LFS Emp'!Q141/'CAN LFS Emp'!Q$6),"n/a")</f>
        <v>0.87492743355579183</v>
      </c>
      <c r="R141" s="21">
        <f>IFERROR(('CMA Emp Adj'!R141/'CMA Emp Adj'!R$6)/('CAN LFS Emp'!R141/'CAN LFS Emp'!R$6),"n/a")</f>
        <v>0.92803134235279083</v>
      </c>
      <c r="S141" s="21">
        <f>IFERROR(('CMA Emp Adj'!S141/'CMA Emp Adj'!S$6)/('CAN LFS Emp'!S141/'CAN LFS Emp'!S$6),"n/a")</f>
        <v>0.86096005967257572</v>
      </c>
      <c r="T141" s="21">
        <f>IFERROR(('CMA Emp Adj'!T141/'CMA Emp Adj'!T$6)/('CAN LFS Emp'!T141/'CAN LFS Emp'!T$6),"n/a")</f>
        <v>0.86634791929868393</v>
      </c>
      <c r="U141" s="21">
        <f>IFERROR(('CMA Emp Adj'!U141/'CMA Emp Adj'!U$6)/('CAN LFS Emp'!U141/'CAN LFS Emp'!U$6),"n/a")</f>
        <v>1.1162009706543741</v>
      </c>
      <c r="V141" s="21">
        <f>IFERROR(('CMA Emp Adj'!V141/'CMA Emp Adj'!V$6)/('CAN LFS Emp'!V141/'CAN LFS Emp'!V$6),"n/a")</f>
        <v>1.1488477883968882</v>
      </c>
      <c r="W141" s="21">
        <f>IFERROR(('CMA Emp Adj'!W141/'CMA Emp Adj'!W$6)/('CAN LFS Emp'!W141/'CAN LFS Emp'!W$6),"n/a")</f>
        <v>0.70451270931452559</v>
      </c>
      <c r="X141" s="21">
        <f>IFERROR(('CMA Emp Adj'!X141/'CMA Emp Adj'!X$6)/('CAN LFS Emp'!X141/'CAN LFS Emp'!X$6),"n/a")</f>
        <v>0.68908623337039643</v>
      </c>
      <c r="Y141" s="21">
        <f>IFERROR(('CMA Emp Adj'!Y141/'CMA Emp Adj'!Y$6)/('CAN LFS Emp'!Y141/'CAN LFS Emp'!Y$6),"n/a")</f>
        <v>0.84560612635257359</v>
      </c>
    </row>
    <row r="142" spans="1:25" x14ac:dyDescent="0.25">
      <c r="A142" s="7" t="s">
        <v>135</v>
      </c>
      <c r="B142" s="7"/>
      <c r="C142" s="14">
        <v>5418</v>
      </c>
      <c r="D142" s="65">
        <f>IFERROR(('CMA Emp Adj'!D142/'CMA Emp Adj'!D$6)/('CAN LFS Emp'!D142/'CAN LFS Emp'!D$6),"n/a")</f>
        <v>2.3925188781619888</v>
      </c>
      <c r="E142" s="65">
        <f>IFERROR(('CMA Emp Adj'!E142/'CMA Emp Adj'!E$6)/('CAN LFS Emp'!E142/'CAN LFS Emp'!E$6),"n/a")</f>
        <v>2.0765862871344662</v>
      </c>
      <c r="F142" s="65">
        <f>IFERROR(('CMA Emp Adj'!F142/'CMA Emp Adj'!F$6)/('CAN LFS Emp'!F142/'CAN LFS Emp'!F$6),"n/a")</f>
        <v>1.7538472548825847</v>
      </c>
      <c r="G142" s="65">
        <f>IFERROR(('CMA Emp Adj'!G142/'CMA Emp Adj'!G$6)/('CAN LFS Emp'!G142/'CAN LFS Emp'!G$6),"n/a")</f>
        <v>1.994000001843157</v>
      </c>
      <c r="H142" s="65">
        <f>IFERROR(('CMA Emp Adj'!H142/'CMA Emp Adj'!H$6)/('CAN LFS Emp'!H142/'CAN LFS Emp'!H$6),"n/a")</f>
        <v>1.9014846137281267</v>
      </c>
      <c r="I142" s="65">
        <f>IFERROR(('CMA Emp Adj'!I142/'CMA Emp Adj'!I$6)/('CAN LFS Emp'!I142/'CAN LFS Emp'!I$6),"n/a")</f>
        <v>1.8562379418160433</v>
      </c>
      <c r="J142" s="65">
        <f>IFERROR(('CMA Emp Adj'!J142/'CMA Emp Adj'!J$6)/('CAN LFS Emp'!J142/'CAN LFS Emp'!J$6),"n/a")</f>
        <v>2.1350361459367724</v>
      </c>
      <c r="K142" s="65">
        <f>IFERROR(('CMA Emp Adj'!K142/'CMA Emp Adj'!K$6)/('CAN LFS Emp'!K142/'CAN LFS Emp'!K$6),"n/a")</f>
        <v>1.766218861397101</v>
      </c>
      <c r="L142" s="65">
        <f>IFERROR(('CMA Emp Adj'!L142/'CMA Emp Adj'!L$6)/('CAN LFS Emp'!L142/'CAN LFS Emp'!L$6),"n/a")</f>
        <v>1.9216536377621505</v>
      </c>
      <c r="M142" s="21">
        <f>IFERROR(('CMA Emp Adj'!M142/'CMA Emp Adj'!M$6)/('CAN LFS Emp'!M142/'CAN LFS Emp'!M$6),"n/a")</f>
        <v>1.9173051494999891</v>
      </c>
      <c r="N142" s="21">
        <f>IFERROR(('CMA Emp Adj'!N142/'CMA Emp Adj'!N$6)/('CAN LFS Emp'!N142/'CAN LFS Emp'!N$6),"n/a")</f>
        <v>1.8983840570685515</v>
      </c>
      <c r="O142" s="21">
        <f>IFERROR(('CMA Emp Adj'!O142/'CMA Emp Adj'!O$6)/('CAN LFS Emp'!O142/'CAN LFS Emp'!O$6),"n/a")</f>
        <v>1.9556930536617381</v>
      </c>
      <c r="P142" s="21">
        <f>IFERROR(('CMA Emp Adj'!P142/'CMA Emp Adj'!P$6)/('CAN LFS Emp'!P142/'CAN LFS Emp'!P$6),"n/a")</f>
        <v>1.9968006511296472</v>
      </c>
      <c r="Q142" s="21">
        <f>IFERROR(('CMA Emp Adj'!Q142/'CMA Emp Adj'!Q$6)/('CAN LFS Emp'!Q142/'CAN LFS Emp'!Q$6),"n/a")</f>
        <v>1.7168644587565545</v>
      </c>
      <c r="R142" s="21">
        <f>IFERROR(('CMA Emp Adj'!R142/'CMA Emp Adj'!R$6)/('CAN LFS Emp'!R142/'CAN LFS Emp'!R$6),"n/a")</f>
        <v>1.8066259311327186</v>
      </c>
      <c r="S142" s="21">
        <f>IFERROR(('CMA Emp Adj'!S142/'CMA Emp Adj'!S$6)/('CAN LFS Emp'!S142/'CAN LFS Emp'!S$6),"n/a")</f>
        <v>1.7464268958016962</v>
      </c>
      <c r="T142" s="21">
        <f>IFERROR(('CMA Emp Adj'!T142/'CMA Emp Adj'!T$6)/('CAN LFS Emp'!T142/'CAN LFS Emp'!T$6),"n/a")</f>
        <v>2.275961447070785</v>
      </c>
      <c r="U142" s="21">
        <f>IFERROR(('CMA Emp Adj'!U142/'CMA Emp Adj'!U$6)/('CAN LFS Emp'!U142/'CAN LFS Emp'!U$6),"n/a")</f>
        <v>2.1745231369153082</v>
      </c>
      <c r="V142" s="21">
        <f>IFERROR(('CMA Emp Adj'!V142/'CMA Emp Adj'!V$6)/('CAN LFS Emp'!V142/'CAN LFS Emp'!V$6),"n/a")</f>
        <v>2.3577734617511457</v>
      </c>
      <c r="W142" s="21">
        <f>IFERROR(('CMA Emp Adj'!W142/'CMA Emp Adj'!W$6)/('CAN LFS Emp'!W142/'CAN LFS Emp'!W$6),"n/a")</f>
        <v>2.0854640889397551</v>
      </c>
      <c r="X142" s="21">
        <f>IFERROR(('CMA Emp Adj'!X142/'CMA Emp Adj'!X$6)/('CAN LFS Emp'!X142/'CAN LFS Emp'!X$6),"n/a")</f>
        <v>2.0187946996890109</v>
      </c>
      <c r="Y142" s="21">
        <f>IFERROR(('CMA Emp Adj'!Y142/'CMA Emp Adj'!Y$6)/('CAN LFS Emp'!Y142/'CAN LFS Emp'!Y$6),"n/a")</f>
        <v>2.2518314450224821</v>
      </c>
    </row>
    <row r="143" spans="1:25" x14ac:dyDescent="0.25">
      <c r="A143" s="7" t="s">
        <v>136</v>
      </c>
      <c r="B143" s="7"/>
      <c r="C143" s="14">
        <v>5419</v>
      </c>
      <c r="D143" s="65">
        <f>IFERROR(('CMA Emp Adj'!D143/'CMA Emp Adj'!D$6)/('CAN LFS Emp'!D143/'CAN LFS Emp'!D$6),"n/a")</f>
        <v>1.3622180680970115</v>
      </c>
      <c r="E143" s="65">
        <f>IFERROR(('CMA Emp Adj'!E143/'CMA Emp Adj'!E$6)/('CAN LFS Emp'!E143/'CAN LFS Emp'!E$6),"n/a")</f>
        <v>1.1720935836828532</v>
      </c>
      <c r="F143" s="65">
        <f>IFERROR(('CMA Emp Adj'!F143/'CMA Emp Adj'!F$6)/('CAN LFS Emp'!F143/'CAN LFS Emp'!F$6),"n/a")</f>
        <v>1.2218629198404853</v>
      </c>
      <c r="G143" s="65">
        <f>IFERROR(('CMA Emp Adj'!G143/'CMA Emp Adj'!G$6)/('CAN LFS Emp'!G143/'CAN LFS Emp'!G$6),"n/a")</f>
        <v>1.4090772552766462</v>
      </c>
      <c r="H143" s="65">
        <f>IFERROR(('CMA Emp Adj'!H143/'CMA Emp Adj'!H$6)/('CAN LFS Emp'!H143/'CAN LFS Emp'!H$6),"n/a")</f>
        <v>1.5084828100861944</v>
      </c>
      <c r="I143" s="65">
        <f>IFERROR(('CMA Emp Adj'!I143/'CMA Emp Adj'!I$6)/('CAN LFS Emp'!I143/'CAN LFS Emp'!I$6),"n/a")</f>
        <v>1.3573143356364679</v>
      </c>
      <c r="J143" s="65">
        <f>IFERROR(('CMA Emp Adj'!J143/'CMA Emp Adj'!J$6)/('CAN LFS Emp'!J143/'CAN LFS Emp'!J$6),"n/a")</f>
        <v>1.4533373001271261</v>
      </c>
      <c r="K143" s="65">
        <f>IFERROR(('CMA Emp Adj'!K143/'CMA Emp Adj'!K$6)/('CAN LFS Emp'!K143/'CAN LFS Emp'!K$6),"n/a")</f>
        <v>1.3413565238628231</v>
      </c>
      <c r="L143" s="65">
        <f>IFERROR(('CMA Emp Adj'!L143/'CMA Emp Adj'!L$6)/('CAN LFS Emp'!L143/'CAN LFS Emp'!L$6),"n/a")</f>
        <v>0.94844625988793363</v>
      </c>
      <c r="M143" s="21">
        <f>IFERROR(('CMA Emp Adj'!M143/'CMA Emp Adj'!M$6)/('CAN LFS Emp'!M143/'CAN LFS Emp'!M$6),"n/a")</f>
        <v>1.3990418156637188</v>
      </c>
      <c r="N143" s="21">
        <f>IFERROR(('CMA Emp Adj'!N143/'CMA Emp Adj'!N$6)/('CAN LFS Emp'!N143/'CAN LFS Emp'!N$6),"n/a")</f>
        <v>1.3185254843035068</v>
      </c>
      <c r="O143" s="21">
        <f>IFERROR(('CMA Emp Adj'!O143/'CMA Emp Adj'!O$6)/('CAN LFS Emp'!O143/'CAN LFS Emp'!O$6),"n/a")</f>
        <v>1.1345095933655229</v>
      </c>
      <c r="P143" s="21">
        <f>IFERROR(('CMA Emp Adj'!P143/'CMA Emp Adj'!P$6)/('CAN LFS Emp'!P143/'CAN LFS Emp'!P$6),"n/a")</f>
        <v>1.2265709627608861</v>
      </c>
      <c r="Q143" s="21">
        <f>IFERROR(('CMA Emp Adj'!Q143/'CMA Emp Adj'!Q$6)/('CAN LFS Emp'!Q143/'CAN LFS Emp'!Q$6),"n/a")</f>
        <v>1.1412380281199064</v>
      </c>
      <c r="R143" s="21">
        <f>IFERROR(('CMA Emp Adj'!R143/'CMA Emp Adj'!R$6)/('CAN LFS Emp'!R143/'CAN LFS Emp'!R$6),"n/a")</f>
        <v>1.1683250369066198</v>
      </c>
      <c r="S143" s="21">
        <f>IFERROR(('CMA Emp Adj'!S143/'CMA Emp Adj'!S$6)/('CAN LFS Emp'!S143/'CAN LFS Emp'!S$6),"n/a")</f>
        <v>0.96545681308408282</v>
      </c>
      <c r="T143" s="21">
        <f>IFERROR(('CMA Emp Adj'!T143/'CMA Emp Adj'!T$6)/('CAN LFS Emp'!T143/'CAN LFS Emp'!T$6),"n/a")</f>
        <v>1.3062860186184746</v>
      </c>
      <c r="U143" s="21">
        <f>IFERROR(('CMA Emp Adj'!U143/'CMA Emp Adj'!U$6)/('CAN LFS Emp'!U143/'CAN LFS Emp'!U$6),"n/a")</f>
        <v>1.4313091862894352</v>
      </c>
      <c r="V143" s="21">
        <f>IFERROR(('CMA Emp Adj'!V143/'CMA Emp Adj'!V$6)/('CAN LFS Emp'!V143/'CAN LFS Emp'!V$6),"n/a")</f>
        <v>1.1776517524369838</v>
      </c>
      <c r="W143" s="21">
        <f>IFERROR(('CMA Emp Adj'!W143/'CMA Emp Adj'!W$6)/('CAN LFS Emp'!W143/'CAN LFS Emp'!W$6),"n/a")</f>
        <v>1.28321879614013</v>
      </c>
      <c r="X143" s="21">
        <f>IFERROR(('CMA Emp Adj'!X143/'CMA Emp Adj'!X$6)/('CAN LFS Emp'!X143/'CAN LFS Emp'!X$6),"n/a")</f>
        <v>1.2123763217459673</v>
      </c>
      <c r="Y143" s="21">
        <f>IFERROR(('CMA Emp Adj'!Y143/'CMA Emp Adj'!Y$6)/('CAN LFS Emp'!Y143/'CAN LFS Emp'!Y$6),"n/a")</f>
        <v>0.93042659801952154</v>
      </c>
    </row>
    <row r="144" spans="1:25" x14ac:dyDescent="0.25">
      <c r="A144" s="5" t="s">
        <v>137</v>
      </c>
      <c r="B144" s="5"/>
      <c r="C144" s="13">
        <v>55</v>
      </c>
      <c r="D144" s="64">
        <f>IFERROR(('CMA Emp Adj'!D144/'CMA Emp Adj'!D$6)/('CAN LFS Emp'!D144/'CAN LFS Emp'!D$6),"n/a")</f>
        <v>0</v>
      </c>
      <c r="E144" s="64">
        <f>IFERROR(('CMA Emp Adj'!E144/'CMA Emp Adj'!E$6)/('CAN LFS Emp'!E144/'CAN LFS Emp'!E$6),"n/a")</f>
        <v>2.3442841422764937</v>
      </c>
      <c r="F144" s="64">
        <f>IFERROR(('CMA Emp Adj'!F144/'CMA Emp Adj'!F$6)/('CAN LFS Emp'!F144/'CAN LFS Emp'!F$6),"n/a")</f>
        <v>0</v>
      </c>
      <c r="G144" s="64">
        <f>IFERROR(('CMA Emp Adj'!G144/'CMA Emp Adj'!G$6)/('CAN LFS Emp'!G144/'CAN LFS Emp'!G$6),"n/a")</f>
        <v>0</v>
      </c>
      <c r="H144" s="64">
        <f>IFERROR(('CMA Emp Adj'!H144/'CMA Emp Adj'!H$6)/('CAN LFS Emp'!H144/'CAN LFS Emp'!H$6),"n/a")</f>
        <v>0</v>
      </c>
      <c r="I144" s="64">
        <f>IFERROR(('CMA Emp Adj'!I144/'CMA Emp Adj'!I$6)/('CAN LFS Emp'!I144/'CAN LFS Emp'!I$6),"n/a")</f>
        <v>0</v>
      </c>
      <c r="J144" s="64">
        <f>IFERROR(('CMA Emp Adj'!J144/'CMA Emp Adj'!J$6)/('CAN LFS Emp'!J144/'CAN LFS Emp'!J$6),"n/a")</f>
        <v>0</v>
      </c>
      <c r="K144" s="64">
        <f>IFERROR(('CMA Emp Adj'!K144/'CMA Emp Adj'!K$6)/('CAN LFS Emp'!K144/'CAN LFS Emp'!K$6),"n/a")</f>
        <v>0</v>
      </c>
      <c r="L144" s="64">
        <f>IFERROR(('CMA Emp Adj'!L144/'CMA Emp Adj'!L$6)/('CAN LFS Emp'!L144/'CAN LFS Emp'!L$6),"n/a")</f>
        <v>0</v>
      </c>
      <c r="M144" s="20">
        <f>IFERROR(('CMA Emp Adj'!M144/'CMA Emp Adj'!M$6)/('CAN LFS Emp'!M144/'CAN LFS Emp'!M$6),"n/a")</f>
        <v>0</v>
      </c>
      <c r="N144" s="20">
        <f>IFERROR(('CMA Emp Adj'!N144/'CMA Emp Adj'!N$6)/('CAN LFS Emp'!N144/'CAN LFS Emp'!N$6),"n/a")</f>
        <v>0</v>
      </c>
      <c r="O144" s="20">
        <f>IFERROR(('CMA Emp Adj'!O144/'CMA Emp Adj'!O$6)/('CAN LFS Emp'!O144/'CAN LFS Emp'!O$6),"n/a")</f>
        <v>4.0938724469880601</v>
      </c>
      <c r="P144" s="20">
        <f>IFERROR(('CMA Emp Adj'!P144/'CMA Emp Adj'!P$6)/('CAN LFS Emp'!P144/'CAN LFS Emp'!P$6),"n/a")</f>
        <v>0</v>
      </c>
      <c r="Q144" s="20">
        <f>IFERROR(('CMA Emp Adj'!Q144/'CMA Emp Adj'!Q$6)/('CAN LFS Emp'!Q144/'CAN LFS Emp'!Q$6),"n/a")</f>
        <v>0</v>
      </c>
      <c r="R144" s="20">
        <f>IFERROR(('CMA Emp Adj'!R144/'CMA Emp Adj'!R$6)/('CAN LFS Emp'!R144/'CAN LFS Emp'!R$6),"n/a")</f>
        <v>0</v>
      </c>
      <c r="S144" s="20">
        <f>IFERROR(('CMA Emp Adj'!S144/'CMA Emp Adj'!S$6)/('CAN LFS Emp'!S144/'CAN LFS Emp'!S$6),"n/a")</f>
        <v>0</v>
      </c>
      <c r="T144" s="20">
        <f>IFERROR(('CMA Emp Adj'!T144/'CMA Emp Adj'!T$6)/('CAN LFS Emp'!T144/'CAN LFS Emp'!T$6),"n/a")</f>
        <v>0</v>
      </c>
      <c r="U144" s="20">
        <f>IFERROR(('CMA Emp Adj'!U144/'CMA Emp Adj'!U$6)/('CAN LFS Emp'!U144/'CAN LFS Emp'!U$6),"n/a")</f>
        <v>0</v>
      </c>
      <c r="V144" s="20" t="str">
        <f>IFERROR(('CMA Emp Adj'!V144/'CMA Emp Adj'!V$6)/('CAN LFS Emp'!V144/'CAN LFS Emp'!V$6),"n/a")</f>
        <v>n/a</v>
      </c>
      <c r="W144" s="20">
        <f>IFERROR(('CMA Emp Adj'!W144/'CMA Emp Adj'!W$6)/('CAN LFS Emp'!W144/'CAN LFS Emp'!W$6),"n/a")</f>
        <v>0</v>
      </c>
      <c r="X144" s="20" t="str">
        <f>IFERROR(('CMA Emp Adj'!X144/'CMA Emp Adj'!X$6)/('CAN LFS Emp'!X144/'CAN LFS Emp'!X$6),"n/a")</f>
        <v>n/a</v>
      </c>
      <c r="Y144" s="20" t="str">
        <f>IFERROR(('CMA Emp Adj'!Y144/'CMA Emp Adj'!Y$6)/('CAN LFS Emp'!Y144/'CAN LFS Emp'!Y$6),"n/a")</f>
        <v>n/a</v>
      </c>
    </row>
    <row r="145" spans="1:25" x14ac:dyDescent="0.25">
      <c r="A145" s="5" t="s">
        <v>138</v>
      </c>
      <c r="B145" s="5"/>
      <c r="C145" s="13">
        <v>56</v>
      </c>
      <c r="D145" s="64">
        <f>IFERROR(('CMA Emp Adj'!D145/'CMA Emp Adj'!D$6)/('CAN LFS Emp'!D145/'CAN LFS Emp'!D$6),"n/a")</f>
        <v>1.3812077847920829</v>
      </c>
      <c r="E145" s="64">
        <f>IFERROR(('CMA Emp Adj'!E145/'CMA Emp Adj'!E$6)/('CAN LFS Emp'!E145/'CAN LFS Emp'!E$6),"n/a")</f>
        <v>1.3367104005681247</v>
      </c>
      <c r="F145" s="64">
        <f>IFERROR(('CMA Emp Adj'!F145/'CMA Emp Adj'!F$6)/('CAN LFS Emp'!F145/'CAN LFS Emp'!F$6),"n/a")</f>
        <v>1.4030501659902406</v>
      </c>
      <c r="G145" s="64">
        <f>IFERROR(('CMA Emp Adj'!G145/'CMA Emp Adj'!G$6)/('CAN LFS Emp'!G145/'CAN LFS Emp'!G$6),"n/a")</f>
        <v>1.3730325653720996</v>
      </c>
      <c r="H145" s="64">
        <f>IFERROR(('CMA Emp Adj'!H145/'CMA Emp Adj'!H$6)/('CAN LFS Emp'!H145/'CAN LFS Emp'!H$6),"n/a")</f>
        <v>1.2355743212874222</v>
      </c>
      <c r="I145" s="64">
        <f>IFERROR(('CMA Emp Adj'!I145/'CMA Emp Adj'!I$6)/('CAN LFS Emp'!I145/'CAN LFS Emp'!I$6),"n/a")</f>
        <v>1.2261936009389125</v>
      </c>
      <c r="J145" s="64">
        <f>IFERROR(('CMA Emp Adj'!J145/'CMA Emp Adj'!J$6)/('CAN LFS Emp'!J145/'CAN LFS Emp'!J$6),"n/a")</f>
        <v>1.2232192218893994</v>
      </c>
      <c r="K145" s="64">
        <f>IFERROR(('CMA Emp Adj'!K145/'CMA Emp Adj'!K$6)/('CAN LFS Emp'!K145/'CAN LFS Emp'!K$6),"n/a")</f>
        <v>1.2593809455438532</v>
      </c>
      <c r="L145" s="64">
        <f>IFERROR(('CMA Emp Adj'!L145/'CMA Emp Adj'!L$6)/('CAN LFS Emp'!L145/'CAN LFS Emp'!L$6),"n/a")</f>
        <v>1.1562412272899434</v>
      </c>
      <c r="M145" s="20">
        <f>IFERROR(('CMA Emp Adj'!M145/'CMA Emp Adj'!M$6)/('CAN LFS Emp'!M145/'CAN LFS Emp'!M$6),"n/a")</f>
        <v>1.1276099970626456</v>
      </c>
      <c r="N145" s="20">
        <f>IFERROR(('CMA Emp Adj'!N145/'CMA Emp Adj'!N$6)/('CAN LFS Emp'!N145/'CAN LFS Emp'!N$6),"n/a")</f>
        <v>1.1158264078350384</v>
      </c>
      <c r="O145" s="20">
        <f>IFERROR(('CMA Emp Adj'!O145/'CMA Emp Adj'!O$6)/('CAN LFS Emp'!O145/'CAN LFS Emp'!O$6),"n/a")</f>
        <v>1.1592850045450056</v>
      </c>
      <c r="P145" s="20">
        <f>IFERROR(('CMA Emp Adj'!P145/'CMA Emp Adj'!P$6)/('CAN LFS Emp'!P145/'CAN LFS Emp'!P$6),"n/a")</f>
        <v>1.1119547576105175</v>
      </c>
      <c r="Q145" s="20">
        <f>IFERROR(('CMA Emp Adj'!Q145/'CMA Emp Adj'!Q$6)/('CAN LFS Emp'!Q145/'CAN LFS Emp'!Q$6),"n/a")</f>
        <v>1.173217485308053</v>
      </c>
      <c r="R145" s="20">
        <f>IFERROR(('CMA Emp Adj'!R145/'CMA Emp Adj'!R$6)/('CAN LFS Emp'!R145/'CAN LFS Emp'!R$6),"n/a")</f>
        <v>1.185186190241196</v>
      </c>
      <c r="S145" s="20">
        <f>IFERROR(('CMA Emp Adj'!S145/'CMA Emp Adj'!S$6)/('CAN LFS Emp'!S145/'CAN LFS Emp'!S$6),"n/a")</f>
        <v>1.1869853309469993</v>
      </c>
      <c r="T145" s="20">
        <f>IFERROR(('CMA Emp Adj'!T145/'CMA Emp Adj'!T$6)/('CAN LFS Emp'!T145/'CAN LFS Emp'!T$6),"n/a")</f>
        <v>1.2645893354367312</v>
      </c>
      <c r="U145" s="20">
        <f>IFERROR(('CMA Emp Adj'!U145/'CMA Emp Adj'!U$6)/('CAN LFS Emp'!U145/'CAN LFS Emp'!U$6),"n/a")</f>
        <v>1.2346137427474737</v>
      </c>
      <c r="V145" s="20">
        <f>IFERROR(('CMA Emp Adj'!V145/'CMA Emp Adj'!V$6)/('CAN LFS Emp'!V145/'CAN LFS Emp'!V$6),"n/a")</f>
        <v>1.18819974883978</v>
      </c>
      <c r="W145" s="20">
        <f>IFERROR(('CMA Emp Adj'!W145/'CMA Emp Adj'!W$6)/('CAN LFS Emp'!W145/'CAN LFS Emp'!W$6),"n/a")</f>
        <v>1.1148451168513627</v>
      </c>
      <c r="X145" s="20">
        <f>IFERROR(('CMA Emp Adj'!X145/'CMA Emp Adj'!X$6)/('CAN LFS Emp'!X145/'CAN LFS Emp'!X$6),"n/a")</f>
        <v>1.1186271054506787</v>
      </c>
      <c r="Y145" s="20">
        <f>IFERROR(('CMA Emp Adj'!Y145/'CMA Emp Adj'!Y$6)/('CAN LFS Emp'!Y145/'CAN LFS Emp'!Y$6),"n/a")</f>
        <v>1.1061015820986715</v>
      </c>
    </row>
    <row r="146" spans="1:25" x14ac:dyDescent="0.25">
      <c r="A146" s="6" t="s">
        <v>139</v>
      </c>
      <c r="B146" s="6"/>
      <c r="C146" s="14">
        <v>561</v>
      </c>
      <c r="D146" s="65">
        <f>IFERROR(('CMA Emp Adj'!D146/'CMA Emp Adj'!D$6)/('CAN LFS Emp'!D146/'CAN LFS Emp'!D$6),"n/a")</f>
        <v>1.418438488874429</v>
      </c>
      <c r="E146" s="65">
        <f>IFERROR(('CMA Emp Adj'!E146/'CMA Emp Adj'!E$6)/('CAN LFS Emp'!E146/'CAN LFS Emp'!E$6),"n/a")</f>
        <v>1.3699236748440284</v>
      </c>
      <c r="F146" s="65">
        <f>IFERROR(('CMA Emp Adj'!F146/'CMA Emp Adj'!F$6)/('CAN LFS Emp'!F146/'CAN LFS Emp'!F$6),"n/a")</f>
        <v>1.4454799283600219</v>
      </c>
      <c r="G146" s="65">
        <f>IFERROR(('CMA Emp Adj'!G146/'CMA Emp Adj'!G$6)/('CAN LFS Emp'!G146/'CAN LFS Emp'!G$6),"n/a")</f>
        <v>1.4035539739082135</v>
      </c>
      <c r="H146" s="65">
        <f>IFERROR(('CMA Emp Adj'!H146/'CMA Emp Adj'!H$6)/('CAN LFS Emp'!H146/'CAN LFS Emp'!H$6),"n/a")</f>
        <v>1.2569079027243142</v>
      </c>
      <c r="I146" s="65">
        <f>IFERROR(('CMA Emp Adj'!I146/'CMA Emp Adj'!I$6)/('CAN LFS Emp'!I146/'CAN LFS Emp'!I$6),"n/a")</f>
        <v>1.2493766296217184</v>
      </c>
      <c r="J146" s="65">
        <f>IFERROR(('CMA Emp Adj'!J146/'CMA Emp Adj'!J$6)/('CAN LFS Emp'!J146/'CAN LFS Emp'!J$6),"n/a")</f>
        <v>1.255453154828567</v>
      </c>
      <c r="K146" s="65">
        <f>IFERROR(('CMA Emp Adj'!K146/'CMA Emp Adj'!K$6)/('CAN LFS Emp'!K146/'CAN LFS Emp'!K$6),"n/a")</f>
        <v>1.2910774829000993</v>
      </c>
      <c r="L146" s="65">
        <f>IFERROR(('CMA Emp Adj'!L146/'CMA Emp Adj'!L$6)/('CAN LFS Emp'!L146/'CAN LFS Emp'!L$6),"n/a")</f>
        <v>1.1709025021687929</v>
      </c>
      <c r="M146" s="21">
        <f>IFERROR(('CMA Emp Adj'!M146/'CMA Emp Adj'!M$6)/('CAN LFS Emp'!M146/'CAN LFS Emp'!M$6),"n/a")</f>
        <v>1.1559488441594608</v>
      </c>
      <c r="N146" s="21">
        <f>IFERROR(('CMA Emp Adj'!N146/'CMA Emp Adj'!N$6)/('CAN LFS Emp'!N146/'CAN LFS Emp'!N$6),"n/a")</f>
        <v>1.1516518266227673</v>
      </c>
      <c r="O146" s="21">
        <f>IFERROR(('CMA Emp Adj'!O146/'CMA Emp Adj'!O$6)/('CAN LFS Emp'!O146/'CAN LFS Emp'!O$6),"n/a")</f>
        <v>1.1893721513055029</v>
      </c>
      <c r="P146" s="21">
        <f>IFERROR(('CMA Emp Adj'!P146/'CMA Emp Adj'!P$6)/('CAN LFS Emp'!P146/'CAN LFS Emp'!P$6),"n/a")</f>
        <v>1.1277599257197291</v>
      </c>
      <c r="Q146" s="21">
        <f>IFERROR(('CMA Emp Adj'!Q146/'CMA Emp Adj'!Q$6)/('CAN LFS Emp'!Q146/'CAN LFS Emp'!Q$6),"n/a")</f>
        <v>1.2075714108573057</v>
      </c>
      <c r="R146" s="21">
        <f>IFERROR(('CMA Emp Adj'!R146/'CMA Emp Adj'!R$6)/('CAN LFS Emp'!R146/'CAN LFS Emp'!R$6),"n/a")</f>
        <v>1.212030344922207</v>
      </c>
      <c r="S146" s="21">
        <f>IFERROR(('CMA Emp Adj'!S146/'CMA Emp Adj'!S$6)/('CAN LFS Emp'!S146/'CAN LFS Emp'!S$6),"n/a")</f>
        <v>1.1895270478386291</v>
      </c>
      <c r="T146" s="21">
        <f>IFERROR(('CMA Emp Adj'!T146/'CMA Emp Adj'!T$6)/('CAN LFS Emp'!T146/'CAN LFS Emp'!T$6),"n/a")</f>
        <v>1.2862377827634475</v>
      </c>
      <c r="U146" s="21">
        <f>IFERROR(('CMA Emp Adj'!U146/'CMA Emp Adj'!U$6)/('CAN LFS Emp'!U146/'CAN LFS Emp'!U$6),"n/a")</f>
        <v>1.2789854351671097</v>
      </c>
      <c r="V146" s="21">
        <f>IFERROR(('CMA Emp Adj'!V146/'CMA Emp Adj'!V$6)/('CAN LFS Emp'!V146/'CAN LFS Emp'!V$6),"n/a")</f>
        <v>1.2314828202882198</v>
      </c>
      <c r="W146" s="21">
        <f>IFERROR(('CMA Emp Adj'!W146/'CMA Emp Adj'!W$6)/('CAN LFS Emp'!W146/'CAN LFS Emp'!W$6),"n/a")</f>
        <v>1.1456793443187769</v>
      </c>
      <c r="X146" s="21">
        <f>IFERROR(('CMA Emp Adj'!X146/'CMA Emp Adj'!X$6)/('CAN LFS Emp'!X146/'CAN LFS Emp'!X$6),"n/a")</f>
        <v>1.1443659285676064</v>
      </c>
      <c r="Y146" s="21">
        <f>IFERROR(('CMA Emp Adj'!Y146/'CMA Emp Adj'!Y$6)/('CAN LFS Emp'!Y146/'CAN LFS Emp'!Y$6),"n/a")</f>
        <v>1.1391553073899379</v>
      </c>
    </row>
    <row r="147" spans="1:25" x14ac:dyDescent="0.25">
      <c r="A147" s="7" t="s">
        <v>140</v>
      </c>
      <c r="B147" s="7"/>
      <c r="C147" s="14">
        <v>5611</v>
      </c>
      <c r="D147" s="65" t="str">
        <f>IFERROR(('CMA Emp Adj'!D147/'CMA Emp Adj'!D$6)/('CAN LFS Emp'!D147/'CAN LFS Emp'!D$6),"n/a")</f>
        <v>n/a</v>
      </c>
      <c r="E147" s="65" t="str">
        <f>IFERROR(('CMA Emp Adj'!E147/'CMA Emp Adj'!E$6)/('CAN LFS Emp'!E147/'CAN LFS Emp'!E$6),"n/a")</f>
        <v>n/a</v>
      </c>
      <c r="F147" s="65">
        <f>IFERROR(('CMA Emp Adj'!F147/'CMA Emp Adj'!F$6)/('CAN LFS Emp'!F147/'CAN LFS Emp'!F$6),"n/a")</f>
        <v>0</v>
      </c>
      <c r="G147" s="65">
        <f>IFERROR(('CMA Emp Adj'!G147/'CMA Emp Adj'!G$6)/('CAN LFS Emp'!G147/'CAN LFS Emp'!G$6),"n/a")</f>
        <v>1.6225701025690478</v>
      </c>
      <c r="H147" s="65">
        <f>IFERROR(('CMA Emp Adj'!H147/'CMA Emp Adj'!H$6)/('CAN LFS Emp'!H147/'CAN LFS Emp'!H$6),"n/a")</f>
        <v>0</v>
      </c>
      <c r="I147" s="65">
        <f>IFERROR(('CMA Emp Adj'!I147/'CMA Emp Adj'!I$6)/('CAN LFS Emp'!I147/'CAN LFS Emp'!I$6),"n/a")</f>
        <v>0</v>
      </c>
      <c r="J147" s="65">
        <f>IFERROR(('CMA Emp Adj'!J147/'CMA Emp Adj'!J$6)/('CAN LFS Emp'!J147/'CAN LFS Emp'!J$6),"n/a")</f>
        <v>0</v>
      </c>
      <c r="K147" s="65">
        <f>IFERROR(('CMA Emp Adj'!K147/'CMA Emp Adj'!K$6)/('CAN LFS Emp'!K147/'CAN LFS Emp'!K$6),"n/a")</f>
        <v>0</v>
      </c>
      <c r="L147" s="65">
        <f>IFERROR(('CMA Emp Adj'!L147/'CMA Emp Adj'!L$6)/('CAN LFS Emp'!L147/'CAN LFS Emp'!L$6),"n/a")</f>
        <v>0</v>
      </c>
      <c r="M147" s="21">
        <f>IFERROR(('CMA Emp Adj'!M147/'CMA Emp Adj'!M$6)/('CAN LFS Emp'!M147/'CAN LFS Emp'!M$6),"n/a")</f>
        <v>2.1545637435779552</v>
      </c>
      <c r="N147" s="21">
        <f>IFERROR(('CMA Emp Adj'!N147/'CMA Emp Adj'!N$6)/('CAN LFS Emp'!N147/'CAN LFS Emp'!N$6),"n/a")</f>
        <v>1.3616815850980357</v>
      </c>
      <c r="O147" s="21">
        <f>IFERROR(('CMA Emp Adj'!O147/'CMA Emp Adj'!O$6)/('CAN LFS Emp'!O147/'CAN LFS Emp'!O$6),"n/a")</f>
        <v>2.4295309696355281</v>
      </c>
      <c r="P147" s="21">
        <f>IFERROR(('CMA Emp Adj'!P147/'CMA Emp Adj'!P$6)/('CAN LFS Emp'!P147/'CAN LFS Emp'!P$6),"n/a")</f>
        <v>1.7044549056698324</v>
      </c>
      <c r="Q147" s="21">
        <f>IFERROR(('CMA Emp Adj'!Q147/'CMA Emp Adj'!Q$6)/('CAN LFS Emp'!Q147/'CAN LFS Emp'!Q$6),"n/a")</f>
        <v>1.5451200975803683</v>
      </c>
      <c r="R147" s="21">
        <f>IFERROR(('CMA Emp Adj'!R147/'CMA Emp Adj'!R$6)/('CAN LFS Emp'!R147/'CAN LFS Emp'!R$6),"n/a")</f>
        <v>1.7101601231721741</v>
      </c>
      <c r="S147" s="21">
        <f>IFERROR(('CMA Emp Adj'!S147/'CMA Emp Adj'!S$6)/('CAN LFS Emp'!S147/'CAN LFS Emp'!S$6),"n/a")</f>
        <v>2.3053326001644536</v>
      </c>
      <c r="T147" s="21">
        <f>IFERROR(('CMA Emp Adj'!T147/'CMA Emp Adj'!T$6)/('CAN LFS Emp'!T147/'CAN LFS Emp'!T$6),"n/a")</f>
        <v>0</v>
      </c>
      <c r="U147" s="21">
        <f>IFERROR(('CMA Emp Adj'!U147/'CMA Emp Adj'!U$6)/('CAN LFS Emp'!U147/'CAN LFS Emp'!U$6),"n/a")</f>
        <v>0</v>
      </c>
      <c r="V147" s="21">
        <f>IFERROR(('CMA Emp Adj'!V147/'CMA Emp Adj'!V$6)/('CAN LFS Emp'!V147/'CAN LFS Emp'!V$6),"n/a")</f>
        <v>0</v>
      </c>
      <c r="W147" s="21">
        <f>IFERROR(('CMA Emp Adj'!W147/'CMA Emp Adj'!W$6)/('CAN LFS Emp'!W147/'CAN LFS Emp'!W$6),"n/a")</f>
        <v>0</v>
      </c>
      <c r="X147" s="21">
        <f>IFERROR(('CMA Emp Adj'!X147/'CMA Emp Adj'!X$6)/('CAN LFS Emp'!X147/'CAN LFS Emp'!X$6),"n/a")</f>
        <v>0</v>
      </c>
      <c r="Y147" s="21" t="str">
        <f>IFERROR(('CMA Emp Adj'!Y147/'CMA Emp Adj'!Y$6)/('CAN LFS Emp'!Y147/'CAN LFS Emp'!Y$6),"n/a")</f>
        <v>n/a</v>
      </c>
    </row>
    <row r="148" spans="1:25" x14ac:dyDescent="0.25">
      <c r="A148" s="7" t="s">
        <v>141</v>
      </c>
      <c r="B148" s="7"/>
      <c r="C148" s="14">
        <v>5613</v>
      </c>
      <c r="D148" s="65">
        <f>IFERROR(('CMA Emp Adj'!D148/'CMA Emp Adj'!D$6)/('CAN LFS Emp'!D148/'CAN LFS Emp'!D$6),"n/a")</f>
        <v>2.3870383483758806</v>
      </c>
      <c r="E148" s="65">
        <f>IFERROR(('CMA Emp Adj'!E148/'CMA Emp Adj'!E$6)/('CAN LFS Emp'!E148/'CAN LFS Emp'!E$6),"n/a")</f>
        <v>2.2442048559106809</v>
      </c>
      <c r="F148" s="65">
        <f>IFERROR(('CMA Emp Adj'!F148/'CMA Emp Adj'!F$6)/('CAN LFS Emp'!F148/'CAN LFS Emp'!F$6),"n/a")</f>
        <v>2.2054297336047215</v>
      </c>
      <c r="G148" s="65">
        <f>IFERROR(('CMA Emp Adj'!G148/'CMA Emp Adj'!G$6)/('CAN LFS Emp'!G148/'CAN LFS Emp'!G$6),"n/a")</f>
        <v>2.0562473564233836</v>
      </c>
      <c r="H148" s="65">
        <f>IFERROR(('CMA Emp Adj'!H148/'CMA Emp Adj'!H$6)/('CAN LFS Emp'!H148/'CAN LFS Emp'!H$6),"n/a")</f>
        <v>1.9077372413023932</v>
      </c>
      <c r="I148" s="65">
        <f>IFERROR(('CMA Emp Adj'!I148/'CMA Emp Adj'!I$6)/('CAN LFS Emp'!I148/'CAN LFS Emp'!I$6),"n/a")</f>
        <v>2.0267754260091979</v>
      </c>
      <c r="J148" s="65">
        <f>IFERROR(('CMA Emp Adj'!J148/'CMA Emp Adj'!J$6)/('CAN LFS Emp'!J148/'CAN LFS Emp'!J$6),"n/a")</f>
        <v>2.2377572184976038</v>
      </c>
      <c r="K148" s="65">
        <f>IFERROR(('CMA Emp Adj'!K148/'CMA Emp Adj'!K$6)/('CAN LFS Emp'!K148/'CAN LFS Emp'!K$6),"n/a")</f>
        <v>2.2180590013557206</v>
      </c>
      <c r="L148" s="65">
        <f>IFERROR(('CMA Emp Adj'!L148/'CMA Emp Adj'!L$6)/('CAN LFS Emp'!L148/'CAN LFS Emp'!L$6),"n/a")</f>
        <v>1.9096566678322988</v>
      </c>
      <c r="M148" s="21">
        <f>IFERROR(('CMA Emp Adj'!M148/'CMA Emp Adj'!M$6)/('CAN LFS Emp'!M148/'CAN LFS Emp'!M$6),"n/a")</f>
        <v>1.6333398333552605</v>
      </c>
      <c r="N148" s="21">
        <f>IFERROR(('CMA Emp Adj'!N148/'CMA Emp Adj'!N$6)/('CAN LFS Emp'!N148/'CAN LFS Emp'!N$6),"n/a")</f>
        <v>1.7453104654234544</v>
      </c>
      <c r="O148" s="21">
        <f>IFERROR(('CMA Emp Adj'!O148/'CMA Emp Adj'!O$6)/('CAN LFS Emp'!O148/'CAN LFS Emp'!O$6),"n/a")</f>
        <v>2.2513947991590531</v>
      </c>
      <c r="P148" s="21">
        <f>IFERROR(('CMA Emp Adj'!P148/'CMA Emp Adj'!P$6)/('CAN LFS Emp'!P148/'CAN LFS Emp'!P$6),"n/a")</f>
        <v>1.6630679559935342</v>
      </c>
      <c r="Q148" s="21">
        <f>IFERROR(('CMA Emp Adj'!Q148/'CMA Emp Adj'!Q$6)/('CAN LFS Emp'!Q148/'CAN LFS Emp'!Q$6),"n/a")</f>
        <v>1.8690308249863965</v>
      </c>
      <c r="R148" s="21">
        <f>IFERROR(('CMA Emp Adj'!R148/'CMA Emp Adj'!R$6)/('CAN LFS Emp'!R148/'CAN LFS Emp'!R$6),"n/a")</f>
        <v>1.9025059935586295</v>
      </c>
      <c r="S148" s="21">
        <f>IFERROR(('CMA Emp Adj'!S148/'CMA Emp Adj'!S$6)/('CAN LFS Emp'!S148/'CAN LFS Emp'!S$6),"n/a")</f>
        <v>2.0739027513383501</v>
      </c>
      <c r="T148" s="21">
        <f>IFERROR(('CMA Emp Adj'!T148/'CMA Emp Adj'!T$6)/('CAN LFS Emp'!T148/'CAN LFS Emp'!T$6),"n/a")</f>
        <v>2.0624769257995772</v>
      </c>
      <c r="U148" s="21">
        <f>IFERROR(('CMA Emp Adj'!U148/'CMA Emp Adj'!U$6)/('CAN LFS Emp'!U148/'CAN LFS Emp'!U$6),"n/a")</f>
        <v>1.793750546474546</v>
      </c>
      <c r="V148" s="21">
        <f>IFERROR(('CMA Emp Adj'!V148/'CMA Emp Adj'!V$6)/('CAN LFS Emp'!V148/'CAN LFS Emp'!V$6),"n/a")</f>
        <v>1.8355526497069388</v>
      </c>
      <c r="W148" s="21">
        <f>IFERROR(('CMA Emp Adj'!W148/'CMA Emp Adj'!W$6)/('CAN LFS Emp'!W148/'CAN LFS Emp'!W$6),"n/a")</f>
        <v>1.8650038237402931</v>
      </c>
      <c r="X148" s="21">
        <f>IFERROR(('CMA Emp Adj'!X148/'CMA Emp Adj'!X$6)/('CAN LFS Emp'!X148/'CAN LFS Emp'!X$6),"n/a")</f>
        <v>1.8067509733214504</v>
      </c>
      <c r="Y148" s="21">
        <f>IFERROR(('CMA Emp Adj'!Y148/'CMA Emp Adj'!Y$6)/('CAN LFS Emp'!Y148/'CAN LFS Emp'!Y$6),"n/a")</f>
        <v>1.6930611005646912</v>
      </c>
    </row>
    <row r="149" spans="1:25" x14ac:dyDescent="0.25">
      <c r="A149" s="7" t="s">
        <v>142</v>
      </c>
      <c r="B149" s="7"/>
      <c r="C149" s="14">
        <v>5614</v>
      </c>
      <c r="D149" s="65">
        <f>IFERROR(('CMA Emp Adj'!D149/'CMA Emp Adj'!D$6)/('CAN LFS Emp'!D149/'CAN LFS Emp'!D$6),"n/a")</f>
        <v>1.4539837838021084</v>
      </c>
      <c r="E149" s="65">
        <f>IFERROR(('CMA Emp Adj'!E149/'CMA Emp Adj'!E$6)/('CAN LFS Emp'!E149/'CAN LFS Emp'!E$6),"n/a")</f>
        <v>1.3323950985573352</v>
      </c>
      <c r="F149" s="65">
        <f>IFERROR(('CMA Emp Adj'!F149/'CMA Emp Adj'!F$6)/('CAN LFS Emp'!F149/'CAN LFS Emp'!F$6),"n/a")</f>
        <v>1.6251873888602564</v>
      </c>
      <c r="G149" s="65">
        <f>IFERROR(('CMA Emp Adj'!G149/'CMA Emp Adj'!G$6)/('CAN LFS Emp'!G149/'CAN LFS Emp'!G$6),"n/a")</f>
        <v>1.3843720451325086</v>
      </c>
      <c r="H149" s="65">
        <f>IFERROR(('CMA Emp Adj'!H149/'CMA Emp Adj'!H$6)/('CAN LFS Emp'!H149/'CAN LFS Emp'!H$6),"n/a")</f>
        <v>1.2112547168543464</v>
      </c>
      <c r="I149" s="65">
        <f>IFERROR(('CMA Emp Adj'!I149/'CMA Emp Adj'!I$6)/('CAN LFS Emp'!I149/'CAN LFS Emp'!I$6),"n/a")</f>
        <v>1.0375887975600315</v>
      </c>
      <c r="J149" s="65">
        <f>IFERROR(('CMA Emp Adj'!J149/'CMA Emp Adj'!J$6)/('CAN LFS Emp'!J149/'CAN LFS Emp'!J$6),"n/a")</f>
        <v>1.0255369723574594</v>
      </c>
      <c r="K149" s="65">
        <f>IFERROR(('CMA Emp Adj'!K149/'CMA Emp Adj'!K$6)/('CAN LFS Emp'!K149/'CAN LFS Emp'!K$6),"n/a")</f>
        <v>0.86573409264088685</v>
      </c>
      <c r="L149" s="65">
        <f>IFERROR(('CMA Emp Adj'!L149/'CMA Emp Adj'!L$6)/('CAN LFS Emp'!L149/'CAN LFS Emp'!L$6),"n/a")</f>
        <v>0.94767892697877554</v>
      </c>
      <c r="M149" s="21">
        <f>IFERROR(('CMA Emp Adj'!M149/'CMA Emp Adj'!M$6)/('CAN LFS Emp'!M149/'CAN LFS Emp'!M$6),"n/a")</f>
        <v>0.77499762031439956</v>
      </c>
      <c r="N149" s="21">
        <f>IFERROR(('CMA Emp Adj'!N149/'CMA Emp Adj'!N$6)/('CAN LFS Emp'!N149/'CAN LFS Emp'!N$6),"n/a")</f>
        <v>0.83707983688699639</v>
      </c>
      <c r="O149" s="21">
        <f>IFERROR(('CMA Emp Adj'!O149/'CMA Emp Adj'!O$6)/('CAN LFS Emp'!O149/'CAN LFS Emp'!O$6),"n/a")</f>
        <v>0.76853473208801071</v>
      </c>
      <c r="P149" s="21">
        <f>IFERROR(('CMA Emp Adj'!P149/'CMA Emp Adj'!P$6)/('CAN LFS Emp'!P149/'CAN LFS Emp'!P$6),"n/a")</f>
        <v>1.1363236564631114</v>
      </c>
      <c r="Q149" s="21">
        <f>IFERROR(('CMA Emp Adj'!Q149/'CMA Emp Adj'!Q$6)/('CAN LFS Emp'!Q149/'CAN LFS Emp'!Q$6),"n/a")</f>
        <v>1.1830733929898369</v>
      </c>
      <c r="R149" s="21">
        <f>IFERROR(('CMA Emp Adj'!R149/'CMA Emp Adj'!R$6)/('CAN LFS Emp'!R149/'CAN LFS Emp'!R$6),"n/a")</f>
        <v>0.92454932859186489</v>
      </c>
      <c r="S149" s="21">
        <f>IFERROR(('CMA Emp Adj'!S149/'CMA Emp Adj'!S$6)/('CAN LFS Emp'!S149/'CAN LFS Emp'!S$6),"n/a")</f>
        <v>0.86753080027589313</v>
      </c>
      <c r="T149" s="21">
        <f>IFERROR(('CMA Emp Adj'!T149/'CMA Emp Adj'!T$6)/('CAN LFS Emp'!T149/'CAN LFS Emp'!T$6),"n/a")</f>
        <v>1.0300811682604645</v>
      </c>
      <c r="U149" s="21">
        <f>IFERROR(('CMA Emp Adj'!U149/'CMA Emp Adj'!U$6)/('CAN LFS Emp'!U149/'CAN LFS Emp'!U$6),"n/a")</f>
        <v>0.947968989991125</v>
      </c>
      <c r="V149" s="21">
        <f>IFERROR(('CMA Emp Adj'!V149/'CMA Emp Adj'!V$6)/('CAN LFS Emp'!V149/'CAN LFS Emp'!V$6),"n/a")</f>
        <v>0.78909996874628918</v>
      </c>
      <c r="W149" s="21">
        <f>IFERROR(('CMA Emp Adj'!W149/'CMA Emp Adj'!W$6)/('CAN LFS Emp'!W149/'CAN LFS Emp'!W$6),"n/a")</f>
        <v>0.97643369062471974</v>
      </c>
      <c r="X149" s="21">
        <f>IFERROR(('CMA Emp Adj'!X149/'CMA Emp Adj'!X$6)/('CAN LFS Emp'!X149/'CAN LFS Emp'!X$6),"n/a")</f>
        <v>1.1777556855897677</v>
      </c>
      <c r="Y149" s="21">
        <f>IFERROR(('CMA Emp Adj'!Y149/'CMA Emp Adj'!Y$6)/('CAN LFS Emp'!Y149/'CAN LFS Emp'!Y$6),"n/a")</f>
        <v>1.0869134995667502</v>
      </c>
    </row>
    <row r="150" spans="1:25" x14ac:dyDescent="0.25">
      <c r="A150" s="7" t="s">
        <v>143</v>
      </c>
      <c r="B150" s="7"/>
      <c r="C150" s="14" t="s">
        <v>206</v>
      </c>
      <c r="D150" s="65">
        <f>IFERROR(('CMA Emp Adj'!D150/'CMA Emp Adj'!D$6)/('CAN LFS Emp'!D150/'CAN LFS Emp'!D$6),"n/a")</f>
        <v>1.7265154544136336</v>
      </c>
      <c r="E150" s="65">
        <f>IFERROR(('CMA Emp Adj'!E150/'CMA Emp Adj'!E$6)/('CAN LFS Emp'!E150/'CAN LFS Emp'!E$6),"n/a")</f>
        <v>1.7331079511580259</v>
      </c>
      <c r="F150" s="65">
        <f>IFERROR(('CMA Emp Adj'!F150/'CMA Emp Adj'!F$6)/('CAN LFS Emp'!F150/'CAN LFS Emp'!F$6),"n/a")</f>
        <v>1.862913094148789</v>
      </c>
      <c r="G150" s="65">
        <f>IFERROR(('CMA Emp Adj'!G150/'CMA Emp Adj'!G$6)/('CAN LFS Emp'!G150/'CAN LFS Emp'!G$6),"n/a")</f>
        <v>1.8608365304845351</v>
      </c>
      <c r="H150" s="65">
        <f>IFERROR(('CMA Emp Adj'!H150/'CMA Emp Adj'!H$6)/('CAN LFS Emp'!H150/'CAN LFS Emp'!H$6),"n/a")</f>
        <v>1.8068174926597109</v>
      </c>
      <c r="I150" s="65">
        <f>IFERROR(('CMA Emp Adj'!I150/'CMA Emp Adj'!I$6)/('CAN LFS Emp'!I150/'CAN LFS Emp'!I$6),"n/a")</f>
        <v>1.8100828656241963</v>
      </c>
      <c r="J150" s="65">
        <f>IFERROR(('CMA Emp Adj'!J150/'CMA Emp Adj'!J$6)/('CAN LFS Emp'!J150/'CAN LFS Emp'!J$6),"n/a")</f>
        <v>2.1501493349947407</v>
      </c>
      <c r="K150" s="65">
        <f>IFERROR(('CMA Emp Adj'!K150/'CMA Emp Adj'!K$6)/('CAN LFS Emp'!K150/'CAN LFS Emp'!K$6),"n/a")</f>
        <v>1.6196772144314775</v>
      </c>
      <c r="L150" s="65">
        <f>IFERROR(('CMA Emp Adj'!L150/'CMA Emp Adj'!L$6)/('CAN LFS Emp'!L150/'CAN LFS Emp'!L$6),"n/a")</f>
        <v>1.7010822688952032</v>
      </c>
      <c r="M150" s="21">
        <f>IFERROR(('CMA Emp Adj'!M150/'CMA Emp Adj'!M$6)/('CAN LFS Emp'!M150/'CAN LFS Emp'!M$6),"n/a")</f>
        <v>2.0281785884584718</v>
      </c>
      <c r="N150" s="21">
        <f>IFERROR(('CMA Emp Adj'!N150/'CMA Emp Adj'!N$6)/('CAN LFS Emp'!N150/'CAN LFS Emp'!N$6),"n/a")</f>
        <v>1.8910468924192569</v>
      </c>
      <c r="O150" s="21">
        <f>IFERROR(('CMA Emp Adj'!O150/'CMA Emp Adj'!O$6)/('CAN LFS Emp'!O150/'CAN LFS Emp'!O$6),"n/a")</f>
        <v>1.9037534429483542</v>
      </c>
      <c r="P150" s="21">
        <f>IFERROR(('CMA Emp Adj'!P150/'CMA Emp Adj'!P$6)/('CAN LFS Emp'!P150/'CAN LFS Emp'!P$6),"n/a")</f>
        <v>1.6894555277550454</v>
      </c>
      <c r="Q150" s="21">
        <f>IFERROR(('CMA Emp Adj'!Q150/'CMA Emp Adj'!Q$6)/('CAN LFS Emp'!Q150/'CAN LFS Emp'!Q$6),"n/a")</f>
        <v>1.6215787634714074</v>
      </c>
      <c r="R150" s="21">
        <f>IFERROR(('CMA Emp Adj'!R150/'CMA Emp Adj'!R$6)/('CAN LFS Emp'!R150/'CAN LFS Emp'!R$6),"n/a")</f>
        <v>1.5427617399335867</v>
      </c>
      <c r="S150" s="21">
        <f>IFERROR(('CMA Emp Adj'!S150/'CMA Emp Adj'!S$6)/('CAN LFS Emp'!S150/'CAN LFS Emp'!S$6),"n/a")</f>
        <v>2.2732437334294073</v>
      </c>
      <c r="T150" s="21">
        <f>IFERROR(('CMA Emp Adj'!T150/'CMA Emp Adj'!T$6)/('CAN LFS Emp'!T150/'CAN LFS Emp'!T$6),"n/a")</f>
        <v>1.801517809631676</v>
      </c>
      <c r="U150" s="21">
        <f>IFERROR(('CMA Emp Adj'!U150/'CMA Emp Adj'!U$6)/('CAN LFS Emp'!U150/'CAN LFS Emp'!U$6),"n/a")</f>
        <v>1.0277830605462961</v>
      </c>
      <c r="V150" s="21">
        <f>IFERROR(('CMA Emp Adj'!V150/'CMA Emp Adj'!V$6)/('CAN LFS Emp'!V150/'CAN LFS Emp'!V$6),"n/a")</f>
        <v>1.7676757458526031</v>
      </c>
      <c r="W150" s="21">
        <f>IFERROR(('CMA Emp Adj'!W150/'CMA Emp Adj'!W$6)/('CAN LFS Emp'!W150/'CAN LFS Emp'!W$6),"n/a")</f>
        <v>1.5579743335537672</v>
      </c>
      <c r="X150" s="21">
        <f>IFERROR(('CMA Emp Adj'!X150/'CMA Emp Adj'!X$6)/('CAN LFS Emp'!X150/'CAN LFS Emp'!X$6),"n/a")</f>
        <v>1.9121095930144367</v>
      </c>
      <c r="Y150" s="21">
        <f>IFERROR(('CMA Emp Adj'!Y150/'CMA Emp Adj'!Y$6)/('CAN LFS Emp'!Y150/'CAN LFS Emp'!Y$6),"n/a")</f>
        <v>1.1796860435370198</v>
      </c>
    </row>
    <row r="151" spans="1:25" x14ac:dyDescent="0.25">
      <c r="A151" s="7" t="s">
        <v>144</v>
      </c>
      <c r="B151" s="7"/>
      <c r="C151" s="14">
        <v>5615</v>
      </c>
      <c r="D151" s="65">
        <f>IFERROR(('CMA Emp Adj'!D151/'CMA Emp Adj'!D$6)/('CAN LFS Emp'!D151/'CAN LFS Emp'!D$6),"n/a")</f>
        <v>1.861021269609443</v>
      </c>
      <c r="E151" s="65">
        <f>IFERROR(('CMA Emp Adj'!E151/'CMA Emp Adj'!E$6)/('CAN LFS Emp'!E151/'CAN LFS Emp'!E$6),"n/a")</f>
        <v>1.9343716673604947</v>
      </c>
      <c r="F151" s="65">
        <f>IFERROR(('CMA Emp Adj'!F151/'CMA Emp Adj'!F$6)/('CAN LFS Emp'!F151/'CAN LFS Emp'!F$6),"n/a")</f>
        <v>1.6018639966252179</v>
      </c>
      <c r="G151" s="65">
        <f>IFERROR(('CMA Emp Adj'!G151/'CMA Emp Adj'!G$6)/('CAN LFS Emp'!G151/'CAN LFS Emp'!G$6),"n/a")</f>
        <v>1.7013039005565349</v>
      </c>
      <c r="H151" s="65">
        <f>IFERROR(('CMA Emp Adj'!H151/'CMA Emp Adj'!H$6)/('CAN LFS Emp'!H151/'CAN LFS Emp'!H$6),"n/a")</f>
        <v>1.5405685354683076</v>
      </c>
      <c r="I151" s="65">
        <f>IFERROR(('CMA Emp Adj'!I151/'CMA Emp Adj'!I$6)/('CAN LFS Emp'!I151/'CAN LFS Emp'!I$6),"n/a")</f>
        <v>1.6313809483696893</v>
      </c>
      <c r="J151" s="65">
        <f>IFERROR(('CMA Emp Adj'!J151/'CMA Emp Adj'!J$6)/('CAN LFS Emp'!J151/'CAN LFS Emp'!J$6),"n/a")</f>
        <v>1.3042386367944054</v>
      </c>
      <c r="K151" s="65">
        <f>IFERROR(('CMA Emp Adj'!K151/'CMA Emp Adj'!K$6)/('CAN LFS Emp'!K151/'CAN LFS Emp'!K$6),"n/a")</f>
        <v>1.5991538241898171</v>
      </c>
      <c r="L151" s="65">
        <f>IFERROR(('CMA Emp Adj'!L151/'CMA Emp Adj'!L$6)/('CAN LFS Emp'!L151/'CAN LFS Emp'!L$6),"n/a")</f>
        <v>1.0222933846912992</v>
      </c>
      <c r="M151" s="21">
        <f>IFERROR(('CMA Emp Adj'!M151/'CMA Emp Adj'!M$6)/('CAN LFS Emp'!M151/'CAN LFS Emp'!M$6),"n/a")</f>
        <v>1.4708450996732765</v>
      </c>
      <c r="N151" s="21">
        <f>IFERROR(('CMA Emp Adj'!N151/'CMA Emp Adj'!N$6)/('CAN LFS Emp'!N151/'CAN LFS Emp'!N$6),"n/a")</f>
        <v>1.5452380819094067</v>
      </c>
      <c r="O151" s="21">
        <f>IFERROR(('CMA Emp Adj'!O151/'CMA Emp Adj'!O$6)/('CAN LFS Emp'!O151/'CAN LFS Emp'!O$6),"n/a")</f>
        <v>1.2922148940506626</v>
      </c>
      <c r="P151" s="21">
        <f>IFERROR(('CMA Emp Adj'!P151/'CMA Emp Adj'!P$6)/('CAN LFS Emp'!P151/'CAN LFS Emp'!P$6),"n/a")</f>
        <v>1.2529486476333229</v>
      </c>
      <c r="Q151" s="21">
        <f>IFERROR(('CMA Emp Adj'!Q151/'CMA Emp Adj'!Q$6)/('CAN LFS Emp'!Q151/'CAN LFS Emp'!Q$6),"n/a")</f>
        <v>1.4407746245472228</v>
      </c>
      <c r="R151" s="21">
        <f>IFERROR(('CMA Emp Adj'!R151/'CMA Emp Adj'!R$6)/('CAN LFS Emp'!R151/'CAN LFS Emp'!R$6),"n/a")</f>
        <v>1.550009847486451</v>
      </c>
      <c r="S151" s="21">
        <f>IFERROR(('CMA Emp Adj'!S151/'CMA Emp Adj'!S$6)/('CAN LFS Emp'!S151/'CAN LFS Emp'!S$6),"n/a")</f>
        <v>1.1360485567653111</v>
      </c>
      <c r="T151" s="21">
        <f>IFERROR(('CMA Emp Adj'!T151/'CMA Emp Adj'!T$6)/('CAN LFS Emp'!T151/'CAN LFS Emp'!T$6),"n/a")</f>
        <v>1.5248309435532568</v>
      </c>
      <c r="U151" s="21">
        <f>IFERROR(('CMA Emp Adj'!U151/'CMA Emp Adj'!U$6)/('CAN LFS Emp'!U151/'CAN LFS Emp'!U$6),"n/a")</f>
        <v>1.589465459404602</v>
      </c>
      <c r="V151" s="21">
        <f>IFERROR(('CMA Emp Adj'!V151/'CMA Emp Adj'!V$6)/('CAN LFS Emp'!V151/'CAN LFS Emp'!V$6),"n/a")</f>
        <v>1.3905712751276498</v>
      </c>
      <c r="W151" s="21">
        <f>IFERROR(('CMA Emp Adj'!W151/'CMA Emp Adj'!W$6)/('CAN LFS Emp'!W151/'CAN LFS Emp'!W$6),"n/a")</f>
        <v>1.1641577523316891</v>
      </c>
      <c r="X151" s="21">
        <f>IFERROR(('CMA Emp Adj'!X151/'CMA Emp Adj'!X$6)/('CAN LFS Emp'!X151/'CAN LFS Emp'!X$6),"n/a")</f>
        <v>1.1637866540016077</v>
      </c>
      <c r="Y151" s="21">
        <f>IFERROR(('CMA Emp Adj'!Y151/'CMA Emp Adj'!Y$6)/('CAN LFS Emp'!Y151/'CAN LFS Emp'!Y$6),"n/a")</f>
        <v>1.5770795892535958</v>
      </c>
    </row>
    <row r="152" spans="1:25" x14ac:dyDescent="0.25">
      <c r="A152" s="7" t="s">
        <v>145</v>
      </c>
      <c r="B152" s="7"/>
      <c r="C152" s="14">
        <v>5616</v>
      </c>
      <c r="D152" s="65">
        <f>IFERROR(('CMA Emp Adj'!D152/'CMA Emp Adj'!D$6)/('CAN LFS Emp'!D152/'CAN LFS Emp'!D$6),"n/a")</f>
        <v>1.3665195587437515</v>
      </c>
      <c r="E152" s="65">
        <f>IFERROR(('CMA Emp Adj'!E152/'CMA Emp Adj'!E$6)/('CAN LFS Emp'!E152/'CAN LFS Emp'!E$6),"n/a")</f>
        <v>1.4381024798099908</v>
      </c>
      <c r="F152" s="65">
        <f>IFERROR(('CMA Emp Adj'!F152/'CMA Emp Adj'!F$6)/('CAN LFS Emp'!F152/'CAN LFS Emp'!F$6),"n/a")</f>
        <v>1.444136293072515</v>
      </c>
      <c r="G152" s="65">
        <f>IFERROR(('CMA Emp Adj'!G152/'CMA Emp Adj'!G$6)/('CAN LFS Emp'!G152/'CAN LFS Emp'!G$6),"n/a")</f>
        <v>1.2335409226868788</v>
      </c>
      <c r="H152" s="65">
        <f>IFERROR(('CMA Emp Adj'!H152/'CMA Emp Adj'!H$6)/('CAN LFS Emp'!H152/'CAN LFS Emp'!H$6),"n/a")</f>
        <v>1.3310299431318067</v>
      </c>
      <c r="I152" s="65">
        <f>IFERROR(('CMA Emp Adj'!I152/'CMA Emp Adj'!I$6)/('CAN LFS Emp'!I152/'CAN LFS Emp'!I$6),"n/a")</f>
        <v>1.4575432441477432</v>
      </c>
      <c r="J152" s="65">
        <f>IFERROR(('CMA Emp Adj'!J152/'CMA Emp Adj'!J$6)/('CAN LFS Emp'!J152/'CAN LFS Emp'!J$6),"n/a")</f>
        <v>1.3328270939707747</v>
      </c>
      <c r="K152" s="65">
        <f>IFERROR(('CMA Emp Adj'!K152/'CMA Emp Adj'!K$6)/('CAN LFS Emp'!K152/'CAN LFS Emp'!K$6),"n/a")</f>
        <v>1.3919949190920984</v>
      </c>
      <c r="L152" s="65">
        <f>IFERROR(('CMA Emp Adj'!L152/'CMA Emp Adj'!L$6)/('CAN LFS Emp'!L152/'CAN LFS Emp'!L$6),"n/a")</f>
        <v>1.3373336835277532</v>
      </c>
      <c r="M152" s="21">
        <f>IFERROR(('CMA Emp Adj'!M152/'CMA Emp Adj'!M$6)/('CAN LFS Emp'!M152/'CAN LFS Emp'!M$6),"n/a")</f>
        <v>1.4292089731520907</v>
      </c>
      <c r="N152" s="21">
        <f>IFERROR(('CMA Emp Adj'!N152/'CMA Emp Adj'!N$6)/('CAN LFS Emp'!N152/'CAN LFS Emp'!N$6),"n/a")</f>
        <v>1.3335984372252196</v>
      </c>
      <c r="O152" s="21">
        <f>IFERROR(('CMA Emp Adj'!O152/'CMA Emp Adj'!O$6)/('CAN LFS Emp'!O152/'CAN LFS Emp'!O$6),"n/a")</f>
        <v>1.1688545847827627</v>
      </c>
      <c r="P152" s="21">
        <f>IFERROR(('CMA Emp Adj'!P152/'CMA Emp Adj'!P$6)/('CAN LFS Emp'!P152/'CAN LFS Emp'!P$6),"n/a")</f>
        <v>1.2747360001925618</v>
      </c>
      <c r="Q152" s="21">
        <f>IFERROR(('CMA Emp Adj'!Q152/'CMA Emp Adj'!Q$6)/('CAN LFS Emp'!Q152/'CAN LFS Emp'!Q$6),"n/a")</f>
        <v>1.3672104533890235</v>
      </c>
      <c r="R152" s="21">
        <f>IFERROR(('CMA Emp Adj'!R152/'CMA Emp Adj'!R$6)/('CAN LFS Emp'!R152/'CAN LFS Emp'!R$6),"n/a")</f>
        <v>1.4482803982628465</v>
      </c>
      <c r="S152" s="21">
        <f>IFERROR(('CMA Emp Adj'!S152/'CMA Emp Adj'!S$6)/('CAN LFS Emp'!S152/'CAN LFS Emp'!S$6),"n/a")</f>
        <v>1.2662257611013767</v>
      </c>
      <c r="T152" s="21">
        <f>IFERROR(('CMA Emp Adj'!T152/'CMA Emp Adj'!T$6)/('CAN LFS Emp'!T152/'CAN LFS Emp'!T$6),"n/a")</f>
        <v>1.352883959541155</v>
      </c>
      <c r="U152" s="21">
        <f>IFERROR(('CMA Emp Adj'!U152/'CMA Emp Adj'!U$6)/('CAN LFS Emp'!U152/'CAN LFS Emp'!U$6),"n/a")</f>
        <v>1.7379685642618139</v>
      </c>
      <c r="V152" s="21">
        <f>IFERROR(('CMA Emp Adj'!V152/'CMA Emp Adj'!V$6)/('CAN LFS Emp'!V152/'CAN LFS Emp'!V$6),"n/a")</f>
        <v>1.4781701700466809</v>
      </c>
      <c r="W152" s="21">
        <f>IFERROR(('CMA Emp Adj'!W152/'CMA Emp Adj'!W$6)/('CAN LFS Emp'!W152/'CAN LFS Emp'!W$6),"n/a")</f>
        <v>1.2529182170204531</v>
      </c>
      <c r="X152" s="21">
        <f>IFERROR(('CMA Emp Adj'!X152/'CMA Emp Adj'!X$6)/('CAN LFS Emp'!X152/'CAN LFS Emp'!X$6),"n/a")</f>
        <v>1.1932862422487351</v>
      </c>
      <c r="Y152" s="21">
        <f>IFERROR(('CMA Emp Adj'!Y152/'CMA Emp Adj'!Y$6)/('CAN LFS Emp'!Y152/'CAN LFS Emp'!Y$6),"n/a")</f>
        <v>1.2111498788016244</v>
      </c>
    </row>
    <row r="153" spans="1:25" x14ac:dyDescent="0.25">
      <c r="A153" s="7" t="s">
        <v>146</v>
      </c>
      <c r="B153" s="7"/>
      <c r="C153" s="14">
        <v>5617</v>
      </c>
      <c r="D153" s="65">
        <f>IFERROR(('CMA Emp Adj'!D153/'CMA Emp Adj'!D$6)/('CAN LFS Emp'!D153/'CAN LFS Emp'!D$6),"n/a")</f>
        <v>0.96133548272930247</v>
      </c>
      <c r="E153" s="65">
        <f>IFERROR(('CMA Emp Adj'!E153/'CMA Emp Adj'!E$6)/('CAN LFS Emp'!E153/'CAN LFS Emp'!E$6),"n/a")</f>
        <v>0.88857723836333191</v>
      </c>
      <c r="F153" s="65">
        <f>IFERROR(('CMA Emp Adj'!F153/'CMA Emp Adj'!F$6)/('CAN LFS Emp'!F153/'CAN LFS Emp'!F$6),"n/a")</f>
        <v>1.0463759669438624</v>
      </c>
      <c r="G153" s="65">
        <f>IFERROR(('CMA Emp Adj'!G153/'CMA Emp Adj'!G$6)/('CAN LFS Emp'!G153/'CAN LFS Emp'!G$6),"n/a")</f>
        <v>1.0746036776438099</v>
      </c>
      <c r="H153" s="65">
        <f>IFERROR(('CMA Emp Adj'!H153/'CMA Emp Adj'!H$6)/('CAN LFS Emp'!H153/'CAN LFS Emp'!H$6),"n/a")</f>
        <v>0.87914977322715926</v>
      </c>
      <c r="I153" s="65">
        <f>IFERROR(('CMA Emp Adj'!I153/'CMA Emp Adj'!I$6)/('CAN LFS Emp'!I153/'CAN LFS Emp'!I$6),"n/a")</f>
        <v>0.86806301537625896</v>
      </c>
      <c r="J153" s="65">
        <f>IFERROR(('CMA Emp Adj'!J153/'CMA Emp Adj'!J$6)/('CAN LFS Emp'!J153/'CAN LFS Emp'!J$6),"n/a")</f>
        <v>0.85751687763431472</v>
      </c>
      <c r="K153" s="65">
        <f>IFERROR(('CMA Emp Adj'!K153/'CMA Emp Adj'!K$6)/('CAN LFS Emp'!K153/'CAN LFS Emp'!K$6),"n/a")</f>
        <v>1.0160354121014501</v>
      </c>
      <c r="L153" s="65">
        <f>IFERROR(('CMA Emp Adj'!L153/'CMA Emp Adj'!L$6)/('CAN LFS Emp'!L153/'CAN LFS Emp'!L$6),"n/a")</f>
        <v>0.95439442481738457</v>
      </c>
      <c r="M153" s="21">
        <f>IFERROR(('CMA Emp Adj'!M153/'CMA Emp Adj'!M$6)/('CAN LFS Emp'!M153/'CAN LFS Emp'!M$6),"n/a")</f>
        <v>0.93430637559912444</v>
      </c>
      <c r="N153" s="21">
        <f>IFERROR(('CMA Emp Adj'!N153/'CMA Emp Adj'!N$6)/('CAN LFS Emp'!N153/'CAN LFS Emp'!N$6),"n/a")</f>
        <v>0.84600599223458606</v>
      </c>
      <c r="O153" s="21">
        <f>IFERROR(('CMA Emp Adj'!O153/'CMA Emp Adj'!O$6)/('CAN LFS Emp'!O153/'CAN LFS Emp'!O$6),"n/a")</f>
        <v>0.91351172750639975</v>
      </c>
      <c r="P153" s="21">
        <f>IFERROR(('CMA Emp Adj'!P153/'CMA Emp Adj'!P$6)/('CAN LFS Emp'!P153/'CAN LFS Emp'!P$6),"n/a")</f>
        <v>0.83007771003966746</v>
      </c>
      <c r="Q153" s="21">
        <f>IFERROR(('CMA Emp Adj'!Q153/'CMA Emp Adj'!Q$6)/('CAN LFS Emp'!Q153/'CAN LFS Emp'!Q$6),"n/a")</f>
        <v>0.87495390713884613</v>
      </c>
      <c r="R153" s="21">
        <f>IFERROR(('CMA Emp Adj'!R153/'CMA Emp Adj'!R$6)/('CAN LFS Emp'!R153/'CAN LFS Emp'!R$6),"n/a")</f>
        <v>0.92541642686207581</v>
      </c>
      <c r="S153" s="21">
        <f>IFERROR(('CMA Emp Adj'!S153/'CMA Emp Adj'!S$6)/('CAN LFS Emp'!S153/'CAN LFS Emp'!S$6),"n/a")</f>
        <v>0.88229989408906329</v>
      </c>
      <c r="T153" s="21">
        <f>IFERROR(('CMA Emp Adj'!T153/'CMA Emp Adj'!T$6)/('CAN LFS Emp'!T153/'CAN LFS Emp'!T$6),"n/a")</f>
        <v>1.0125810441803482</v>
      </c>
      <c r="U153" s="21">
        <f>IFERROR(('CMA Emp Adj'!U153/'CMA Emp Adj'!U$6)/('CAN LFS Emp'!U153/'CAN LFS Emp'!U$6),"n/a")</f>
        <v>1.0511321789829324</v>
      </c>
      <c r="V153" s="21">
        <f>IFERROR(('CMA Emp Adj'!V153/'CMA Emp Adj'!V$6)/('CAN LFS Emp'!V153/'CAN LFS Emp'!V$6),"n/a")</f>
        <v>1.0209122704473919</v>
      </c>
      <c r="W153" s="21">
        <f>IFERROR(('CMA Emp Adj'!W153/'CMA Emp Adj'!W$6)/('CAN LFS Emp'!W153/'CAN LFS Emp'!W$6),"n/a")</f>
        <v>0.89626174364449895</v>
      </c>
      <c r="X153" s="21">
        <f>IFERROR(('CMA Emp Adj'!X153/'CMA Emp Adj'!X$6)/('CAN LFS Emp'!X153/'CAN LFS Emp'!X$6),"n/a")</f>
        <v>0.84514917338602102</v>
      </c>
      <c r="Y153" s="21">
        <f>IFERROR(('CMA Emp Adj'!Y153/'CMA Emp Adj'!Y$6)/('CAN LFS Emp'!Y153/'CAN LFS Emp'!Y$6),"n/a")</f>
        <v>0.88450716864471812</v>
      </c>
    </row>
    <row r="154" spans="1:25" x14ac:dyDescent="0.25">
      <c r="A154" s="6" t="s">
        <v>147</v>
      </c>
      <c r="B154" s="6"/>
      <c r="C154" s="14">
        <v>562</v>
      </c>
      <c r="D154" s="65">
        <f>IFERROR(('CMA Emp Adj'!D154/'CMA Emp Adj'!D$6)/('CAN LFS Emp'!D154/'CAN LFS Emp'!D$6),"n/a")</f>
        <v>0.6033341755336552</v>
      </c>
      <c r="E154" s="65">
        <f>IFERROR(('CMA Emp Adj'!E154/'CMA Emp Adj'!E$6)/('CAN LFS Emp'!E154/'CAN LFS Emp'!E$6),"n/a")</f>
        <v>0.54024305861850952</v>
      </c>
      <c r="F154" s="65">
        <f>IFERROR(('CMA Emp Adj'!F154/'CMA Emp Adj'!F$6)/('CAN LFS Emp'!F154/'CAN LFS Emp'!F$6),"n/a")</f>
        <v>0.53168996610827324</v>
      </c>
      <c r="G154" s="65">
        <f>IFERROR(('CMA Emp Adj'!G154/'CMA Emp Adj'!G$6)/('CAN LFS Emp'!G154/'CAN LFS Emp'!G$6),"n/a")</f>
        <v>0.72783460342677941</v>
      </c>
      <c r="H154" s="65">
        <f>IFERROR(('CMA Emp Adj'!H154/'CMA Emp Adj'!H$6)/('CAN LFS Emp'!H154/'CAN LFS Emp'!H$6),"n/a")</f>
        <v>0.76578021220770942</v>
      </c>
      <c r="I154" s="65">
        <f>IFERROR(('CMA Emp Adj'!I154/'CMA Emp Adj'!I$6)/('CAN LFS Emp'!I154/'CAN LFS Emp'!I$6),"n/a")</f>
        <v>0.75508195053639671</v>
      </c>
      <c r="J154" s="65">
        <f>IFERROR(('CMA Emp Adj'!J154/'CMA Emp Adj'!J$6)/('CAN LFS Emp'!J154/'CAN LFS Emp'!J$6),"n/a")</f>
        <v>0.50379611182266548</v>
      </c>
      <c r="K154" s="65">
        <f>IFERROR(('CMA Emp Adj'!K154/'CMA Emp Adj'!K$6)/('CAN LFS Emp'!K154/'CAN LFS Emp'!K$6),"n/a")</f>
        <v>0.62006715936283596</v>
      </c>
      <c r="L154" s="65">
        <f>IFERROR(('CMA Emp Adj'!L154/'CMA Emp Adj'!L$6)/('CAN LFS Emp'!L154/'CAN LFS Emp'!L$6),"n/a")</f>
        <v>0.86707226794668335</v>
      </c>
      <c r="M154" s="21">
        <f>IFERROR(('CMA Emp Adj'!M154/'CMA Emp Adj'!M$6)/('CAN LFS Emp'!M154/'CAN LFS Emp'!M$6),"n/a")</f>
        <v>0.61169715011189307</v>
      </c>
      <c r="N154" s="21">
        <f>IFERROR(('CMA Emp Adj'!N154/'CMA Emp Adj'!N$6)/('CAN LFS Emp'!N154/'CAN LFS Emp'!N$6),"n/a")</f>
        <v>0.39829575016562224</v>
      </c>
      <c r="O154" s="21">
        <f>IFERROR(('CMA Emp Adj'!O154/'CMA Emp Adj'!O$6)/('CAN LFS Emp'!O154/'CAN LFS Emp'!O$6),"n/a")</f>
        <v>0.61558627758503492</v>
      </c>
      <c r="P154" s="21">
        <f>IFERROR(('CMA Emp Adj'!P154/'CMA Emp Adj'!P$6)/('CAN LFS Emp'!P154/'CAN LFS Emp'!P$6),"n/a")</f>
        <v>0.88336470992170368</v>
      </c>
      <c r="Q154" s="21">
        <f>IFERROR(('CMA Emp Adj'!Q154/'CMA Emp Adj'!Q$6)/('CAN LFS Emp'!Q154/'CAN LFS Emp'!Q$6),"n/a")</f>
        <v>0.53511592589709367</v>
      </c>
      <c r="R154" s="21">
        <f>IFERROR(('CMA Emp Adj'!R154/'CMA Emp Adj'!R$6)/('CAN LFS Emp'!R154/'CAN LFS Emp'!R$6),"n/a")</f>
        <v>0.70062601004501845</v>
      </c>
      <c r="S154" s="21">
        <f>IFERROR(('CMA Emp Adj'!S154/'CMA Emp Adj'!S$6)/('CAN LFS Emp'!S154/'CAN LFS Emp'!S$6),"n/a")</f>
        <v>1.2489945580323509</v>
      </c>
      <c r="T154" s="21">
        <f>IFERROR(('CMA Emp Adj'!T154/'CMA Emp Adj'!T$6)/('CAN LFS Emp'!T154/'CAN LFS Emp'!T$6),"n/a")</f>
        <v>0.94908724945815215</v>
      </c>
      <c r="U154" s="21">
        <f>IFERROR(('CMA Emp Adj'!U154/'CMA Emp Adj'!U$6)/('CAN LFS Emp'!U154/'CAN LFS Emp'!U$6),"n/a")</f>
        <v>0.46293390845112736</v>
      </c>
      <c r="V154" s="21">
        <f>IFERROR(('CMA Emp Adj'!V154/'CMA Emp Adj'!V$6)/('CAN LFS Emp'!V154/'CAN LFS Emp'!V$6),"n/a")</f>
        <v>0.58035376652796489</v>
      </c>
      <c r="W154" s="21">
        <f>IFERROR(('CMA Emp Adj'!W154/'CMA Emp Adj'!W$6)/('CAN LFS Emp'!W154/'CAN LFS Emp'!W$6),"n/a")</f>
        <v>0.70519428772381687</v>
      </c>
      <c r="X154" s="21">
        <f>IFERROR(('CMA Emp Adj'!X154/'CMA Emp Adj'!X$6)/('CAN LFS Emp'!X154/'CAN LFS Emp'!X$6),"n/a")</f>
        <v>0.7902475082433067</v>
      </c>
      <c r="Y154" s="21">
        <f>IFERROR(('CMA Emp Adj'!Y154/'CMA Emp Adj'!Y$6)/('CAN LFS Emp'!Y154/'CAN LFS Emp'!Y$6),"n/a")</f>
        <v>0.60113295453274773</v>
      </c>
    </row>
    <row r="155" spans="1:25" x14ac:dyDescent="0.25">
      <c r="A155" s="5" t="s">
        <v>148</v>
      </c>
      <c r="B155" s="5"/>
      <c r="C155" s="13">
        <v>61</v>
      </c>
      <c r="D155" s="64">
        <f>IFERROR(('CMA Emp Adj'!D155/'CMA Emp Adj'!D$6)/('CAN LFS Emp'!D155/'CAN LFS Emp'!D$6),"n/a")</f>
        <v>0.93390613434867265</v>
      </c>
      <c r="E155" s="64">
        <f>IFERROR(('CMA Emp Adj'!E155/'CMA Emp Adj'!E$6)/('CAN LFS Emp'!E155/'CAN LFS Emp'!E$6),"n/a")</f>
        <v>0.85198592520602068</v>
      </c>
      <c r="F155" s="64">
        <f>IFERROR(('CMA Emp Adj'!F155/'CMA Emp Adj'!F$6)/('CAN LFS Emp'!F155/'CAN LFS Emp'!F$6),"n/a")</f>
        <v>0.87041989164745737</v>
      </c>
      <c r="G155" s="64">
        <f>IFERROR(('CMA Emp Adj'!G155/'CMA Emp Adj'!G$6)/('CAN LFS Emp'!G155/'CAN LFS Emp'!G$6),"n/a")</f>
        <v>0.86045062498974623</v>
      </c>
      <c r="H155" s="64">
        <f>IFERROR(('CMA Emp Adj'!H155/'CMA Emp Adj'!H$6)/('CAN LFS Emp'!H155/'CAN LFS Emp'!H$6),"n/a")</f>
        <v>0.77949405017936557</v>
      </c>
      <c r="I155" s="64">
        <f>IFERROR(('CMA Emp Adj'!I155/'CMA Emp Adj'!I$6)/('CAN LFS Emp'!I155/'CAN LFS Emp'!I$6),"n/a")</f>
        <v>0.83517234807752849</v>
      </c>
      <c r="J155" s="64">
        <f>IFERROR(('CMA Emp Adj'!J155/'CMA Emp Adj'!J$6)/('CAN LFS Emp'!J155/'CAN LFS Emp'!J$6),"n/a")</f>
        <v>0.85036416914339519</v>
      </c>
      <c r="K155" s="64">
        <f>IFERROR(('CMA Emp Adj'!K155/'CMA Emp Adj'!K$6)/('CAN LFS Emp'!K155/'CAN LFS Emp'!K$6),"n/a")</f>
        <v>0.84770472616670334</v>
      </c>
      <c r="L155" s="64">
        <f>IFERROR(('CMA Emp Adj'!L155/'CMA Emp Adj'!L$6)/('CAN LFS Emp'!L155/'CAN LFS Emp'!L$6),"n/a")</f>
        <v>0.8726342622462997</v>
      </c>
      <c r="M155" s="20">
        <f>IFERROR(('CMA Emp Adj'!M155/'CMA Emp Adj'!M$6)/('CAN LFS Emp'!M155/'CAN LFS Emp'!M$6),"n/a")</f>
        <v>0.89109867555294819</v>
      </c>
      <c r="N155" s="20">
        <f>IFERROR(('CMA Emp Adj'!N155/'CMA Emp Adj'!N$6)/('CAN LFS Emp'!N155/'CAN LFS Emp'!N$6),"n/a")</f>
        <v>0.96172019797682451</v>
      </c>
      <c r="O155" s="20">
        <f>IFERROR(('CMA Emp Adj'!O155/'CMA Emp Adj'!O$6)/('CAN LFS Emp'!O155/'CAN LFS Emp'!O$6),"n/a")</f>
        <v>0.92680769406563102</v>
      </c>
      <c r="P155" s="20">
        <f>IFERROR(('CMA Emp Adj'!P155/'CMA Emp Adj'!P$6)/('CAN LFS Emp'!P155/'CAN LFS Emp'!P$6),"n/a")</f>
        <v>0.92276794196206646</v>
      </c>
      <c r="Q155" s="20">
        <f>IFERROR(('CMA Emp Adj'!Q155/'CMA Emp Adj'!Q$6)/('CAN LFS Emp'!Q155/'CAN LFS Emp'!Q$6),"n/a")</f>
        <v>0.95713752423955401</v>
      </c>
      <c r="R155" s="20">
        <f>IFERROR(('CMA Emp Adj'!R155/'CMA Emp Adj'!R$6)/('CAN LFS Emp'!R155/'CAN LFS Emp'!R$6),"n/a")</f>
        <v>0.9259906075896972</v>
      </c>
      <c r="S155" s="20">
        <f>IFERROR(('CMA Emp Adj'!S155/'CMA Emp Adj'!S$6)/('CAN LFS Emp'!S155/'CAN LFS Emp'!S$6),"n/a")</f>
        <v>0.96184075582729456</v>
      </c>
      <c r="T155" s="20">
        <f>IFERROR(('CMA Emp Adj'!T155/'CMA Emp Adj'!T$6)/('CAN LFS Emp'!T155/'CAN LFS Emp'!T$6),"n/a")</f>
        <v>0.92333667653339113</v>
      </c>
      <c r="U155" s="20">
        <f>IFERROR(('CMA Emp Adj'!U155/'CMA Emp Adj'!U$6)/('CAN LFS Emp'!U155/'CAN LFS Emp'!U$6),"n/a")</f>
        <v>0.96450745484275824</v>
      </c>
      <c r="V155" s="20">
        <f>IFERROR(('CMA Emp Adj'!V155/'CMA Emp Adj'!V$6)/('CAN LFS Emp'!V155/'CAN LFS Emp'!V$6),"n/a")</f>
        <v>0.96649563946667416</v>
      </c>
      <c r="W155" s="20">
        <f>IFERROR(('CMA Emp Adj'!W155/'CMA Emp Adj'!W$6)/('CAN LFS Emp'!W155/'CAN LFS Emp'!W$6),"n/a")</f>
        <v>0.8954422428802985</v>
      </c>
      <c r="X155" s="20">
        <f>IFERROR(('CMA Emp Adj'!X155/'CMA Emp Adj'!X$6)/('CAN LFS Emp'!X155/'CAN LFS Emp'!X$6),"n/a")</f>
        <v>0.88980657552904185</v>
      </c>
      <c r="Y155" s="20">
        <f>IFERROR(('CMA Emp Adj'!Y155/'CMA Emp Adj'!Y$6)/('CAN LFS Emp'!Y155/'CAN LFS Emp'!Y$6),"n/a")</f>
        <v>0.94208882273748562</v>
      </c>
    </row>
    <row r="156" spans="1:25" x14ac:dyDescent="0.25">
      <c r="A156" s="7" t="s">
        <v>149</v>
      </c>
      <c r="B156" s="7"/>
      <c r="C156" s="14">
        <v>6111</v>
      </c>
      <c r="D156" s="65">
        <f>IFERROR(('CMA Emp Adj'!D156/'CMA Emp Adj'!D$6)/('CAN LFS Emp'!D156/'CAN LFS Emp'!D$6),"n/a")</f>
        <v>0.93341345585293956</v>
      </c>
      <c r="E156" s="65">
        <f>IFERROR(('CMA Emp Adj'!E156/'CMA Emp Adj'!E$6)/('CAN LFS Emp'!E156/'CAN LFS Emp'!E$6),"n/a")</f>
        <v>0.84790104179068926</v>
      </c>
      <c r="F156" s="65">
        <f>IFERROR(('CMA Emp Adj'!F156/'CMA Emp Adj'!F$6)/('CAN LFS Emp'!F156/'CAN LFS Emp'!F$6),"n/a")</f>
        <v>0.83203506116551784</v>
      </c>
      <c r="G156" s="65">
        <f>IFERROR(('CMA Emp Adj'!G156/'CMA Emp Adj'!G$6)/('CAN LFS Emp'!G156/'CAN LFS Emp'!G$6),"n/a")</f>
        <v>0.90161723510560521</v>
      </c>
      <c r="H156" s="65">
        <f>IFERROR(('CMA Emp Adj'!H156/'CMA Emp Adj'!H$6)/('CAN LFS Emp'!H156/'CAN LFS Emp'!H$6),"n/a")</f>
        <v>0.72890386889490266</v>
      </c>
      <c r="I156" s="65">
        <f>IFERROR(('CMA Emp Adj'!I156/'CMA Emp Adj'!I$6)/('CAN LFS Emp'!I156/'CAN LFS Emp'!I$6),"n/a")</f>
        <v>0.83806714127089144</v>
      </c>
      <c r="J156" s="65">
        <f>IFERROR(('CMA Emp Adj'!J156/'CMA Emp Adj'!J$6)/('CAN LFS Emp'!J156/'CAN LFS Emp'!J$6),"n/a")</f>
        <v>0.8824684277646575</v>
      </c>
      <c r="K156" s="65">
        <f>IFERROR(('CMA Emp Adj'!K156/'CMA Emp Adj'!K$6)/('CAN LFS Emp'!K156/'CAN LFS Emp'!K$6),"n/a")</f>
        <v>0.83741485764663337</v>
      </c>
      <c r="L156" s="65">
        <f>IFERROR(('CMA Emp Adj'!L156/'CMA Emp Adj'!L$6)/('CAN LFS Emp'!L156/'CAN LFS Emp'!L$6),"n/a")</f>
        <v>0.86287513376726066</v>
      </c>
      <c r="M156" s="21">
        <f>IFERROR(('CMA Emp Adj'!M156/'CMA Emp Adj'!M$6)/('CAN LFS Emp'!M156/'CAN LFS Emp'!M$6),"n/a")</f>
        <v>0.90866528604475938</v>
      </c>
      <c r="N156" s="21">
        <f>IFERROR(('CMA Emp Adj'!N156/'CMA Emp Adj'!N$6)/('CAN LFS Emp'!N156/'CAN LFS Emp'!N$6),"n/a")</f>
        <v>0.97453018718366879</v>
      </c>
      <c r="O156" s="21">
        <f>IFERROR(('CMA Emp Adj'!O156/'CMA Emp Adj'!O$6)/('CAN LFS Emp'!O156/'CAN LFS Emp'!O$6),"n/a")</f>
        <v>0.97543661467505827</v>
      </c>
      <c r="P156" s="21">
        <f>IFERROR(('CMA Emp Adj'!P156/'CMA Emp Adj'!P$6)/('CAN LFS Emp'!P156/'CAN LFS Emp'!P$6),"n/a")</f>
        <v>0.9127135647750011</v>
      </c>
      <c r="Q156" s="21">
        <f>IFERROR(('CMA Emp Adj'!Q156/'CMA Emp Adj'!Q$6)/('CAN LFS Emp'!Q156/'CAN LFS Emp'!Q$6),"n/a")</f>
        <v>0.95853255487827849</v>
      </c>
      <c r="R156" s="21">
        <f>IFERROR(('CMA Emp Adj'!R156/'CMA Emp Adj'!R$6)/('CAN LFS Emp'!R156/'CAN LFS Emp'!R$6),"n/a")</f>
        <v>0.92190747458909894</v>
      </c>
      <c r="S156" s="21">
        <f>IFERROR(('CMA Emp Adj'!S156/'CMA Emp Adj'!S$6)/('CAN LFS Emp'!S156/'CAN LFS Emp'!S$6),"n/a")</f>
        <v>1.0065394906669629</v>
      </c>
      <c r="T156" s="21">
        <f>IFERROR(('CMA Emp Adj'!T156/'CMA Emp Adj'!T$6)/('CAN LFS Emp'!T156/'CAN LFS Emp'!T$6),"n/a")</f>
        <v>0.96692820237667609</v>
      </c>
      <c r="U156" s="21">
        <f>IFERROR(('CMA Emp Adj'!U156/'CMA Emp Adj'!U$6)/('CAN LFS Emp'!U156/'CAN LFS Emp'!U$6),"n/a")</f>
        <v>0.97967554232389686</v>
      </c>
      <c r="V156" s="21">
        <f>IFERROR(('CMA Emp Adj'!V156/'CMA Emp Adj'!V$6)/('CAN LFS Emp'!V156/'CAN LFS Emp'!V$6),"n/a")</f>
        <v>0.91518609655701399</v>
      </c>
      <c r="W156" s="21">
        <f>IFERROR(('CMA Emp Adj'!W156/'CMA Emp Adj'!W$6)/('CAN LFS Emp'!W156/'CAN LFS Emp'!W$6),"n/a")</f>
        <v>0.94700257331492577</v>
      </c>
      <c r="X156" s="21">
        <f>IFERROR(('CMA Emp Adj'!X156/'CMA Emp Adj'!X$6)/('CAN LFS Emp'!X156/'CAN LFS Emp'!X$6),"n/a")</f>
        <v>0.85174808527980894</v>
      </c>
      <c r="Y156" s="21">
        <f>IFERROR(('CMA Emp Adj'!Y156/'CMA Emp Adj'!Y$6)/('CAN LFS Emp'!Y156/'CAN LFS Emp'!Y$6),"n/a")</f>
        <v>0.89585276842814066</v>
      </c>
    </row>
    <row r="157" spans="1:25" x14ac:dyDescent="0.25">
      <c r="A157" s="7" t="s">
        <v>150</v>
      </c>
      <c r="B157" s="7"/>
      <c r="C157" s="14">
        <v>6112</v>
      </c>
      <c r="D157" s="65">
        <f>IFERROR(('CMA Emp Adj'!D157/'CMA Emp Adj'!D$6)/('CAN LFS Emp'!D157/'CAN LFS Emp'!D$6),"n/a")</f>
        <v>0.68259756944989725</v>
      </c>
      <c r="E157" s="65">
        <f>IFERROR(('CMA Emp Adj'!E157/'CMA Emp Adj'!E$6)/('CAN LFS Emp'!E157/'CAN LFS Emp'!E$6),"n/a")</f>
        <v>0.75454874747041834</v>
      </c>
      <c r="F157" s="65">
        <f>IFERROR(('CMA Emp Adj'!F157/'CMA Emp Adj'!F$6)/('CAN LFS Emp'!F157/'CAN LFS Emp'!F$6),"n/a")</f>
        <v>0.70751802188733015</v>
      </c>
      <c r="G157" s="65">
        <f>IFERROR(('CMA Emp Adj'!G157/'CMA Emp Adj'!G$6)/('CAN LFS Emp'!G157/'CAN LFS Emp'!G$6),"n/a")</f>
        <v>0.59375315735982359</v>
      </c>
      <c r="H157" s="65">
        <f>IFERROR(('CMA Emp Adj'!H157/'CMA Emp Adj'!H$6)/('CAN LFS Emp'!H157/'CAN LFS Emp'!H$6),"n/a")</f>
        <v>0.77239389153956328</v>
      </c>
      <c r="I157" s="65">
        <f>IFERROR(('CMA Emp Adj'!I157/'CMA Emp Adj'!I$6)/('CAN LFS Emp'!I157/'CAN LFS Emp'!I$6),"n/a")</f>
        <v>0.7818749648177572</v>
      </c>
      <c r="J157" s="65">
        <f>IFERROR(('CMA Emp Adj'!J157/'CMA Emp Adj'!J$6)/('CAN LFS Emp'!J157/'CAN LFS Emp'!J$6),"n/a")</f>
        <v>0.61590310349850896</v>
      </c>
      <c r="K157" s="65">
        <f>IFERROR(('CMA Emp Adj'!K157/'CMA Emp Adj'!K$6)/('CAN LFS Emp'!K157/'CAN LFS Emp'!K$6),"n/a")</f>
        <v>0.73633466367997702</v>
      </c>
      <c r="L157" s="65">
        <f>IFERROR(('CMA Emp Adj'!L157/'CMA Emp Adj'!L$6)/('CAN LFS Emp'!L157/'CAN LFS Emp'!L$6),"n/a")</f>
        <v>0.69016258805787223</v>
      </c>
      <c r="M157" s="21">
        <f>IFERROR(('CMA Emp Adj'!M157/'CMA Emp Adj'!M$6)/('CAN LFS Emp'!M157/'CAN LFS Emp'!M$6),"n/a")</f>
        <v>0.70623523069046523</v>
      </c>
      <c r="N157" s="21">
        <f>IFERROR(('CMA Emp Adj'!N157/'CMA Emp Adj'!N$6)/('CAN LFS Emp'!N157/'CAN LFS Emp'!N$6),"n/a")</f>
        <v>0.77787136896689224</v>
      </c>
      <c r="O157" s="21">
        <f>IFERROR(('CMA Emp Adj'!O157/'CMA Emp Adj'!O$6)/('CAN LFS Emp'!O157/'CAN LFS Emp'!O$6),"n/a")</f>
        <v>0.72671861777435487</v>
      </c>
      <c r="P157" s="21">
        <f>IFERROR(('CMA Emp Adj'!P157/'CMA Emp Adj'!P$6)/('CAN LFS Emp'!P157/'CAN LFS Emp'!P$6),"n/a")</f>
        <v>0.83965312580336848</v>
      </c>
      <c r="Q157" s="21">
        <f>IFERROR(('CMA Emp Adj'!Q157/'CMA Emp Adj'!Q$6)/('CAN LFS Emp'!Q157/'CAN LFS Emp'!Q$6),"n/a")</f>
        <v>1.015652655804127</v>
      </c>
      <c r="R157" s="21">
        <f>IFERROR(('CMA Emp Adj'!R157/'CMA Emp Adj'!R$6)/('CAN LFS Emp'!R157/'CAN LFS Emp'!R$6),"n/a")</f>
        <v>0.92101046177009949</v>
      </c>
      <c r="S157" s="21">
        <f>IFERROR(('CMA Emp Adj'!S157/'CMA Emp Adj'!S$6)/('CAN LFS Emp'!S157/'CAN LFS Emp'!S$6),"n/a")</f>
        <v>0.67026058635453634</v>
      </c>
      <c r="T157" s="21">
        <f>IFERROR(('CMA Emp Adj'!T157/'CMA Emp Adj'!T$6)/('CAN LFS Emp'!T157/'CAN LFS Emp'!T$6),"n/a")</f>
        <v>0.78392511536025489</v>
      </c>
      <c r="U157" s="21">
        <f>IFERROR(('CMA Emp Adj'!U157/'CMA Emp Adj'!U$6)/('CAN LFS Emp'!U157/'CAN LFS Emp'!U$6),"n/a")</f>
        <v>0.94513086523012302</v>
      </c>
      <c r="V157" s="21">
        <f>IFERROR(('CMA Emp Adj'!V157/'CMA Emp Adj'!V$6)/('CAN LFS Emp'!V157/'CAN LFS Emp'!V$6),"n/a")</f>
        <v>0.91392751529294503</v>
      </c>
      <c r="W157" s="21">
        <f>IFERROR(('CMA Emp Adj'!W157/'CMA Emp Adj'!W$6)/('CAN LFS Emp'!W157/'CAN LFS Emp'!W$6),"n/a")</f>
        <v>0.70348165812594665</v>
      </c>
      <c r="X157" s="21">
        <f>IFERROR(('CMA Emp Adj'!X157/'CMA Emp Adj'!X$6)/('CAN LFS Emp'!X157/'CAN LFS Emp'!X$6),"n/a")</f>
        <v>0.83626822146230018</v>
      </c>
      <c r="Y157" s="21">
        <f>IFERROR(('CMA Emp Adj'!Y157/'CMA Emp Adj'!Y$6)/('CAN LFS Emp'!Y157/'CAN LFS Emp'!Y$6),"n/a")</f>
        <v>0.76263462378758284</v>
      </c>
    </row>
    <row r="158" spans="1:25" x14ac:dyDescent="0.25">
      <c r="A158" s="7" t="s">
        <v>151</v>
      </c>
      <c r="B158" s="7"/>
      <c r="C158" s="14">
        <v>6113</v>
      </c>
      <c r="D158" s="65">
        <f>IFERROR(('CMA Emp Adj'!D158/'CMA Emp Adj'!D$6)/('CAN LFS Emp'!D158/'CAN LFS Emp'!D$6),"n/a")</f>
        <v>0.91012076817886334</v>
      </c>
      <c r="E158" s="65">
        <f>IFERROR(('CMA Emp Adj'!E158/'CMA Emp Adj'!E$6)/('CAN LFS Emp'!E158/'CAN LFS Emp'!E$6),"n/a")</f>
        <v>0.72425358381121407</v>
      </c>
      <c r="F158" s="65">
        <f>IFERROR(('CMA Emp Adj'!F158/'CMA Emp Adj'!F$6)/('CAN LFS Emp'!F158/'CAN LFS Emp'!F$6),"n/a")</f>
        <v>0.82233689672949095</v>
      </c>
      <c r="G158" s="65">
        <f>IFERROR(('CMA Emp Adj'!G158/'CMA Emp Adj'!G$6)/('CAN LFS Emp'!G158/'CAN LFS Emp'!G$6),"n/a")</f>
        <v>0.70952927234019947</v>
      </c>
      <c r="H158" s="65">
        <f>IFERROR(('CMA Emp Adj'!H158/'CMA Emp Adj'!H$6)/('CAN LFS Emp'!H158/'CAN LFS Emp'!H$6),"n/a")</f>
        <v>0.73212465140538663</v>
      </c>
      <c r="I158" s="65">
        <f>IFERROR(('CMA Emp Adj'!I158/'CMA Emp Adj'!I$6)/('CAN LFS Emp'!I158/'CAN LFS Emp'!I$6),"n/a")</f>
        <v>0.77175324807273504</v>
      </c>
      <c r="J158" s="65">
        <f>IFERROR(('CMA Emp Adj'!J158/'CMA Emp Adj'!J$6)/('CAN LFS Emp'!J158/'CAN LFS Emp'!J$6),"n/a")</f>
        <v>0.70239125805227109</v>
      </c>
      <c r="K158" s="65">
        <f>IFERROR(('CMA Emp Adj'!K158/'CMA Emp Adj'!K$6)/('CAN LFS Emp'!K158/'CAN LFS Emp'!K$6),"n/a")</f>
        <v>0.75975208768822633</v>
      </c>
      <c r="L158" s="65">
        <f>IFERROR(('CMA Emp Adj'!L158/'CMA Emp Adj'!L$6)/('CAN LFS Emp'!L158/'CAN LFS Emp'!L$6),"n/a")</f>
        <v>0.85294433824741822</v>
      </c>
      <c r="M158" s="21">
        <f>IFERROR(('CMA Emp Adj'!M158/'CMA Emp Adj'!M$6)/('CAN LFS Emp'!M158/'CAN LFS Emp'!M$6),"n/a")</f>
        <v>0.77086567379856652</v>
      </c>
      <c r="N158" s="21">
        <f>IFERROR(('CMA Emp Adj'!N158/'CMA Emp Adj'!N$6)/('CAN LFS Emp'!N158/'CAN LFS Emp'!N$6),"n/a")</f>
        <v>0.82771454869068595</v>
      </c>
      <c r="O158" s="21">
        <f>IFERROR(('CMA Emp Adj'!O158/'CMA Emp Adj'!O$6)/('CAN LFS Emp'!O158/'CAN LFS Emp'!O$6),"n/a")</f>
        <v>0.7290812600014952</v>
      </c>
      <c r="P158" s="21">
        <f>IFERROR(('CMA Emp Adj'!P158/'CMA Emp Adj'!P$6)/('CAN LFS Emp'!P158/'CAN LFS Emp'!P$6),"n/a")</f>
        <v>0.7720993897664129</v>
      </c>
      <c r="Q158" s="21">
        <f>IFERROR(('CMA Emp Adj'!Q158/'CMA Emp Adj'!Q$6)/('CAN LFS Emp'!Q158/'CAN LFS Emp'!Q$6),"n/a")</f>
        <v>0.77896986864924322</v>
      </c>
      <c r="R158" s="21">
        <f>IFERROR(('CMA Emp Adj'!R158/'CMA Emp Adj'!R$6)/('CAN LFS Emp'!R158/'CAN LFS Emp'!R$6),"n/a")</f>
        <v>0.72342484140829555</v>
      </c>
      <c r="S158" s="21">
        <f>IFERROR(('CMA Emp Adj'!S158/'CMA Emp Adj'!S$6)/('CAN LFS Emp'!S158/'CAN LFS Emp'!S$6),"n/a")</f>
        <v>0.76453658240318467</v>
      </c>
      <c r="T158" s="21">
        <f>IFERROR(('CMA Emp Adj'!T158/'CMA Emp Adj'!T$6)/('CAN LFS Emp'!T158/'CAN LFS Emp'!T$6),"n/a")</f>
        <v>0.72997556334772651</v>
      </c>
      <c r="U158" s="21">
        <f>IFERROR(('CMA Emp Adj'!U158/'CMA Emp Adj'!U$6)/('CAN LFS Emp'!U158/'CAN LFS Emp'!U$6),"n/a")</f>
        <v>0.74408293049718677</v>
      </c>
      <c r="V158" s="21">
        <f>IFERROR(('CMA Emp Adj'!V158/'CMA Emp Adj'!V$6)/('CAN LFS Emp'!V158/'CAN LFS Emp'!V$6),"n/a")</f>
        <v>0.82843559234332198</v>
      </c>
      <c r="W158" s="21">
        <f>IFERROR(('CMA Emp Adj'!W158/'CMA Emp Adj'!W$6)/('CAN LFS Emp'!W158/'CAN LFS Emp'!W$6),"n/a")</f>
        <v>0.66252855729445947</v>
      </c>
      <c r="X158" s="21">
        <f>IFERROR(('CMA Emp Adj'!X158/'CMA Emp Adj'!X$6)/('CAN LFS Emp'!X158/'CAN LFS Emp'!X$6),"n/a")</f>
        <v>0.71649735882284149</v>
      </c>
      <c r="Y158" s="21">
        <f>IFERROR(('CMA Emp Adj'!Y158/'CMA Emp Adj'!Y$6)/('CAN LFS Emp'!Y158/'CAN LFS Emp'!Y$6),"n/a")</f>
        <v>0.79850388561225005</v>
      </c>
    </row>
    <row r="159" spans="1:25" x14ac:dyDescent="0.25">
      <c r="A159" s="7" t="s">
        <v>152</v>
      </c>
      <c r="B159" s="7"/>
      <c r="C159" s="14" t="s">
        <v>207</v>
      </c>
      <c r="D159" s="65">
        <f>IFERROR(('CMA Emp Adj'!D159/'CMA Emp Adj'!D$6)/('CAN LFS Emp'!D159/'CAN LFS Emp'!D$6),"n/a")</f>
        <v>1.0972263450383097</v>
      </c>
      <c r="E159" s="65">
        <f>IFERROR(('CMA Emp Adj'!E159/'CMA Emp Adj'!E$6)/('CAN LFS Emp'!E159/'CAN LFS Emp'!E$6),"n/a")</f>
        <v>1.1429793608735515</v>
      </c>
      <c r="F159" s="65">
        <f>IFERROR(('CMA Emp Adj'!F159/'CMA Emp Adj'!F$6)/('CAN LFS Emp'!F159/'CAN LFS Emp'!F$6),"n/a")</f>
        <v>1.2520357238978406</v>
      </c>
      <c r="G159" s="65">
        <f>IFERROR(('CMA Emp Adj'!G159/'CMA Emp Adj'!G$6)/('CAN LFS Emp'!G159/'CAN LFS Emp'!G$6),"n/a")</f>
        <v>0.95400142978885927</v>
      </c>
      <c r="H159" s="65">
        <f>IFERROR(('CMA Emp Adj'!H159/'CMA Emp Adj'!H$6)/('CAN LFS Emp'!H159/'CAN LFS Emp'!H$6),"n/a")</f>
        <v>1.0525325930401264</v>
      </c>
      <c r="I159" s="65">
        <f>IFERROR(('CMA Emp Adj'!I159/'CMA Emp Adj'!I$6)/('CAN LFS Emp'!I159/'CAN LFS Emp'!I$6),"n/a")</f>
        <v>0.87547129395101286</v>
      </c>
      <c r="J159" s="65">
        <f>IFERROR(('CMA Emp Adj'!J159/'CMA Emp Adj'!J$6)/('CAN LFS Emp'!J159/'CAN LFS Emp'!J$6),"n/a")</f>
        <v>0.97840249490400355</v>
      </c>
      <c r="K159" s="65">
        <f>IFERROR(('CMA Emp Adj'!K159/'CMA Emp Adj'!K$6)/('CAN LFS Emp'!K159/'CAN LFS Emp'!K$6),"n/a")</f>
        <v>1.0746479103700959</v>
      </c>
      <c r="L159" s="65">
        <f>IFERROR(('CMA Emp Adj'!L159/'CMA Emp Adj'!L$6)/('CAN LFS Emp'!L159/'CAN LFS Emp'!L$6),"n/a")</f>
        <v>1.08010035702453</v>
      </c>
      <c r="M159" s="21">
        <f>IFERROR(('CMA Emp Adj'!M159/'CMA Emp Adj'!M$6)/('CAN LFS Emp'!M159/'CAN LFS Emp'!M$6),"n/a")</f>
        <v>1.18048035385043</v>
      </c>
      <c r="N159" s="21">
        <f>IFERROR(('CMA Emp Adj'!N159/'CMA Emp Adj'!N$6)/('CAN LFS Emp'!N159/'CAN LFS Emp'!N$6),"n/a")</f>
        <v>1.2992896594100651</v>
      </c>
      <c r="O159" s="21">
        <f>IFERROR(('CMA Emp Adj'!O159/'CMA Emp Adj'!O$6)/('CAN LFS Emp'!O159/'CAN LFS Emp'!O$6),"n/a")</f>
        <v>1.1536288798746881</v>
      </c>
      <c r="P159" s="21">
        <f>IFERROR(('CMA Emp Adj'!P159/'CMA Emp Adj'!P$6)/('CAN LFS Emp'!P159/'CAN LFS Emp'!P$6),"n/a")</f>
        <v>1.268789791566042</v>
      </c>
      <c r="Q159" s="21">
        <f>IFERROR(('CMA Emp Adj'!Q159/'CMA Emp Adj'!Q$6)/('CAN LFS Emp'!Q159/'CAN LFS Emp'!Q$6),"n/a")</f>
        <v>1.1167106496048944</v>
      </c>
      <c r="R159" s="21">
        <f>IFERROR(('CMA Emp Adj'!R159/'CMA Emp Adj'!R$6)/('CAN LFS Emp'!R159/'CAN LFS Emp'!R$6),"n/a")</f>
        <v>1.3021029714136469</v>
      </c>
      <c r="S159" s="21">
        <f>IFERROR(('CMA Emp Adj'!S159/'CMA Emp Adj'!S$6)/('CAN LFS Emp'!S159/'CAN LFS Emp'!S$6),"n/a")</f>
        <v>1.2429385022275372</v>
      </c>
      <c r="T159" s="21">
        <f>IFERROR(('CMA Emp Adj'!T159/'CMA Emp Adj'!T$6)/('CAN LFS Emp'!T159/'CAN LFS Emp'!T$6),"n/a")</f>
        <v>1.1079420425653355</v>
      </c>
      <c r="U159" s="21">
        <f>IFERROR(('CMA Emp Adj'!U159/'CMA Emp Adj'!U$6)/('CAN LFS Emp'!U159/'CAN LFS Emp'!U$6),"n/a")</f>
        <v>1.1876522651268178</v>
      </c>
      <c r="V159" s="21">
        <f>IFERROR(('CMA Emp Adj'!V159/'CMA Emp Adj'!V$6)/('CAN LFS Emp'!V159/'CAN LFS Emp'!V$6),"n/a")</f>
        <v>1.4572729369986352</v>
      </c>
      <c r="W159" s="21">
        <f>IFERROR(('CMA Emp Adj'!W159/'CMA Emp Adj'!W$6)/('CAN LFS Emp'!W159/'CAN LFS Emp'!W$6),"n/a")</f>
        <v>1.1219587803429432</v>
      </c>
      <c r="X159" s="21">
        <f>IFERROR(('CMA Emp Adj'!X159/'CMA Emp Adj'!X$6)/('CAN LFS Emp'!X159/'CAN LFS Emp'!X$6),"n/a")</f>
        <v>1.3693639700353935</v>
      </c>
      <c r="Y159" s="21">
        <f>IFERROR(('CMA Emp Adj'!Y159/'CMA Emp Adj'!Y$6)/('CAN LFS Emp'!Y159/'CAN LFS Emp'!Y$6),"n/a")</f>
        <v>1.4840495665112334</v>
      </c>
    </row>
    <row r="160" spans="1:25" x14ac:dyDescent="0.25">
      <c r="A160" s="5" t="s">
        <v>153</v>
      </c>
      <c r="B160" s="5"/>
      <c r="C160" s="13">
        <v>62</v>
      </c>
      <c r="D160" s="64">
        <f>IFERROR(('CMA Emp Adj'!D160/'CMA Emp Adj'!D$6)/('CAN LFS Emp'!D160/'CAN LFS Emp'!D$6),"n/a")</f>
        <v>0.72022655702403959</v>
      </c>
      <c r="E160" s="64">
        <f>IFERROR(('CMA Emp Adj'!E160/'CMA Emp Adj'!E$6)/('CAN LFS Emp'!E160/'CAN LFS Emp'!E$6),"n/a")</f>
        <v>0.83037115749228163</v>
      </c>
      <c r="F160" s="64">
        <f>IFERROR(('CMA Emp Adj'!F160/'CMA Emp Adj'!F$6)/('CAN LFS Emp'!F160/'CAN LFS Emp'!F$6),"n/a")</f>
        <v>0.78822142699859543</v>
      </c>
      <c r="G160" s="64">
        <f>IFERROR(('CMA Emp Adj'!G160/'CMA Emp Adj'!G$6)/('CAN LFS Emp'!G160/'CAN LFS Emp'!G$6),"n/a")</f>
        <v>0.7411685632672711</v>
      </c>
      <c r="H160" s="64">
        <f>IFERROR(('CMA Emp Adj'!H160/'CMA Emp Adj'!H$6)/('CAN LFS Emp'!H160/'CAN LFS Emp'!H$6),"n/a")</f>
        <v>0.76373312552392536</v>
      </c>
      <c r="I160" s="64">
        <f>IFERROR(('CMA Emp Adj'!I160/'CMA Emp Adj'!I$6)/('CAN LFS Emp'!I160/'CAN LFS Emp'!I$6),"n/a")</f>
        <v>0.73369050391891821</v>
      </c>
      <c r="J160" s="64">
        <f>IFERROR(('CMA Emp Adj'!J160/'CMA Emp Adj'!J$6)/('CAN LFS Emp'!J160/'CAN LFS Emp'!J$6),"n/a")</f>
        <v>0.75097935854465847</v>
      </c>
      <c r="K160" s="64">
        <f>IFERROR(('CMA Emp Adj'!K160/'CMA Emp Adj'!K$6)/('CAN LFS Emp'!K160/'CAN LFS Emp'!K$6),"n/a")</f>
        <v>0.76159610334879169</v>
      </c>
      <c r="L160" s="64">
        <f>IFERROR(('CMA Emp Adj'!L160/'CMA Emp Adj'!L$6)/('CAN LFS Emp'!L160/'CAN LFS Emp'!L$6),"n/a")</f>
        <v>0.74605398049563265</v>
      </c>
      <c r="M160" s="20">
        <f>IFERROR(('CMA Emp Adj'!M160/'CMA Emp Adj'!M$6)/('CAN LFS Emp'!M160/'CAN LFS Emp'!M$6),"n/a")</f>
        <v>0.74867847392121867</v>
      </c>
      <c r="N160" s="20">
        <f>IFERROR(('CMA Emp Adj'!N160/'CMA Emp Adj'!N$6)/('CAN LFS Emp'!N160/'CAN LFS Emp'!N$6),"n/a")</f>
        <v>0.7644601926083916</v>
      </c>
      <c r="O160" s="20">
        <f>IFERROR(('CMA Emp Adj'!O160/'CMA Emp Adj'!O$6)/('CAN LFS Emp'!O160/'CAN LFS Emp'!O$6),"n/a")</f>
        <v>0.74245646158751666</v>
      </c>
      <c r="P160" s="20">
        <f>IFERROR(('CMA Emp Adj'!P160/'CMA Emp Adj'!P$6)/('CAN LFS Emp'!P160/'CAN LFS Emp'!P$6),"n/a")</f>
        <v>0.75846303210692756</v>
      </c>
      <c r="Q160" s="20">
        <f>IFERROR(('CMA Emp Adj'!Q160/'CMA Emp Adj'!Q$6)/('CAN LFS Emp'!Q160/'CAN LFS Emp'!Q$6),"n/a")</f>
        <v>0.7587613132662161</v>
      </c>
      <c r="R160" s="20">
        <f>IFERROR(('CMA Emp Adj'!R160/'CMA Emp Adj'!R$6)/('CAN LFS Emp'!R160/'CAN LFS Emp'!R$6),"n/a")</f>
        <v>0.76344076118683657</v>
      </c>
      <c r="S160" s="20">
        <f>IFERROR(('CMA Emp Adj'!S160/'CMA Emp Adj'!S$6)/('CAN LFS Emp'!S160/'CAN LFS Emp'!S$6),"n/a")</f>
        <v>0.77769062111763576</v>
      </c>
      <c r="T160" s="20">
        <f>IFERROR(('CMA Emp Adj'!T160/'CMA Emp Adj'!T$6)/('CAN LFS Emp'!T160/'CAN LFS Emp'!T$6),"n/a")</f>
        <v>0.77800777416767464</v>
      </c>
      <c r="U160" s="20">
        <f>IFERROR(('CMA Emp Adj'!U160/'CMA Emp Adj'!U$6)/('CAN LFS Emp'!U160/'CAN LFS Emp'!U$6),"n/a")</f>
        <v>0.79633649271432794</v>
      </c>
      <c r="V160" s="20">
        <f>IFERROR(('CMA Emp Adj'!V160/'CMA Emp Adj'!V$6)/('CAN LFS Emp'!V160/'CAN LFS Emp'!V$6),"n/a")</f>
        <v>0.7394631970020501</v>
      </c>
      <c r="W160" s="20">
        <f>IFERROR(('CMA Emp Adj'!W160/'CMA Emp Adj'!W$6)/('CAN LFS Emp'!W160/'CAN LFS Emp'!W$6),"n/a")</f>
        <v>0.76336872569069236</v>
      </c>
      <c r="X160" s="20">
        <f>IFERROR(('CMA Emp Adj'!X160/'CMA Emp Adj'!X$6)/('CAN LFS Emp'!X160/'CAN LFS Emp'!X$6),"n/a")</f>
        <v>0.78375578200861529</v>
      </c>
      <c r="Y160" s="20">
        <f>IFERROR(('CMA Emp Adj'!Y160/'CMA Emp Adj'!Y$6)/('CAN LFS Emp'!Y160/'CAN LFS Emp'!Y$6),"n/a")</f>
        <v>0.75976156352744562</v>
      </c>
    </row>
    <row r="161" spans="1:25" x14ac:dyDescent="0.25">
      <c r="A161" s="6" t="s">
        <v>154</v>
      </c>
      <c r="B161" s="6"/>
      <c r="C161" s="14">
        <v>621</v>
      </c>
      <c r="D161" s="65">
        <f>IFERROR(('CMA Emp Adj'!D161/'CMA Emp Adj'!D$6)/('CAN LFS Emp'!D161/'CAN LFS Emp'!D$6),"n/a")</f>
        <v>1.0116791080548961</v>
      </c>
      <c r="E161" s="65">
        <f>IFERROR(('CMA Emp Adj'!E161/'CMA Emp Adj'!E$6)/('CAN LFS Emp'!E161/'CAN LFS Emp'!E$6),"n/a")</f>
        <v>1.1033254018574332</v>
      </c>
      <c r="F161" s="65">
        <f>IFERROR(('CMA Emp Adj'!F161/'CMA Emp Adj'!F$6)/('CAN LFS Emp'!F161/'CAN LFS Emp'!F$6),"n/a")</f>
        <v>1.0488454502450975</v>
      </c>
      <c r="G161" s="65">
        <f>IFERROR(('CMA Emp Adj'!G161/'CMA Emp Adj'!G$6)/('CAN LFS Emp'!G161/'CAN LFS Emp'!G$6),"n/a")</f>
        <v>0.981376099097935</v>
      </c>
      <c r="H161" s="65">
        <f>IFERROR(('CMA Emp Adj'!H161/'CMA Emp Adj'!H$6)/('CAN LFS Emp'!H161/'CAN LFS Emp'!H$6),"n/a")</f>
        <v>1.0455607088032575</v>
      </c>
      <c r="I161" s="65">
        <f>IFERROR(('CMA Emp Adj'!I161/'CMA Emp Adj'!I$6)/('CAN LFS Emp'!I161/'CAN LFS Emp'!I$6),"n/a")</f>
        <v>0.9526589932359929</v>
      </c>
      <c r="J161" s="65">
        <f>IFERROR(('CMA Emp Adj'!J161/'CMA Emp Adj'!J$6)/('CAN LFS Emp'!J161/'CAN LFS Emp'!J$6),"n/a")</f>
        <v>1.0535535548879325</v>
      </c>
      <c r="K161" s="65">
        <f>IFERROR(('CMA Emp Adj'!K161/'CMA Emp Adj'!K$6)/('CAN LFS Emp'!K161/'CAN LFS Emp'!K$6),"n/a")</f>
        <v>1.1325535706878633</v>
      </c>
      <c r="L161" s="65">
        <f>IFERROR(('CMA Emp Adj'!L161/'CMA Emp Adj'!L$6)/('CAN LFS Emp'!L161/'CAN LFS Emp'!L$6),"n/a")</f>
        <v>1.0486273613330492</v>
      </c>
      <c r="M161" s="21">
        <f>IFERROR(('CMA Emp Adj'!M161/'CMA Emp Adj'!M$6)/('CAN LFS Emp'!M161/'CAN LFS Emp'!M$6),"n/a")</f>
        <v>0.96204634760259766</v>
      </c>
      <c r="N161" s="21">
        <f>IFERROR(('CMA Emp Adj'!N161/'CMA Emp Adj'!N$6)/('CAN LFS Emp'!N161/'CAN LFS Emp'!N$6),"n/a")</f>
        <v>1.0901406762390045</v>
      </c>
      <c r="O161" s="21">
        <f>IFERROR(('CMA Emp Adj'!O161/'CMA Emp Adj'!O$6)/('CAN LFS Emp'!O161/'CAN LFS Emp'!O$6),"n/a")</f>
        <v>1.1043778587428899</v>
      </c>
      <c r="P161" s="21">
        <f>IFERROR(('CMA Emp Adj'!P161/'CMA Emp Adj'!P$6)/('CAN LFS Emp'!P161/'CAN LFS Emp'!P$6),"n/a")</f>
        <v>1.019217834801694</v>
      </c>
      <c r="Q161" s="21">
        <f>IFERROR(('CMA Emp Adj'!Q161/'CMA Emp Adj'!Q$6)/('CAN LFS Emp'!Q161/'CAN LFS Emp'!Q$6),"n/a")</f>
        <v>1.0635167449334606</v>
      </c>
      <c r="R161" s="21">
        <f>IFERROR(('CMA Emp Adj'!R161/'CMA Emp Adj'!R$6)/('CAN LFS Emp'!R161/'CAN LFS Emp'!R$6),"n/a")</f>
        <v>1.078070480266075</v>
      </c>
      <c r="S161" s="21">
        <f>IFERROR(('CMA Emp Adj'!S161/'CMA Emp Adj'!S$6)/('CAN LFS Emp'!S161/'CAN LFS Emp'!S$6),"n/a")</f>
        <v>1.1021894431889807</v>
      </c>
      <c r="T161" s="21">
        <f>IFERROR(('CMA Emp Adj'!T161/'CMA Emp Adj'!T$6)/('CAN LFS Emp'!T161/'CAN LFS Emp'!T$6),"n/a")</f>
        <v>0.97892930467670225</v>
      </c>
      <c r="U161" s="21">
        <f>IFERROR(('CMA Emp Adj'!U161/'CMA Emp Adj'!U$6)/('CAN LFS Emp'!U161/'CAN LFS Emp'!U$6),"n/a")</f>
        <v>1.0647413363046461</v>
      </c>
      <c r="V161" s="21">
        <f>IFERROR(('CMA Emp Adj'!V161/'CMA Emp Adj'!V$6)/('CAN LFS Emp'!V161/'CAN LFS Emp'!V$6),"n/a")</f>
        <v>0.9801407668995934</v>
      </c>
      <c r="W161" s="21">
        <f>IFERROR(('CMA Emp Adj'!W161/'CMA Emp Adj'!W$6)/('CAN LFS Emp'!W161/'CAN LFS Emp'!W$6),"n/a")</f>
        <v>1.0910108510010279</v>
      </c>
      <c r="X161" s="21">
        <f>IFERROR(('CMA Emp Adj'!X161/'CMA Emp Adj'!X$6)/('CAN LFS Emp'!X161/'CAN LFS Emp'!X$6),"n/a")</f>
        <v>1.1089933221888637</v>
      </c>
      <c r="Y161" s="21">
        <f>IFERROR(('CMA Emp Adj'!Y161/'CMA Emp Adj'!Y$6)/('CAN LFS Emp'!Y161/'CAN LFS Emp'!Y$6),"n/a")</f>
        <v>1.0411591830228146</v>
      </c>
    </row>
    <row r="162" spans="1:25" x14ac:dyDescent="0.25">
      <c r="A162" s="6" t="s">
        <v>155</v>
      </c>
      <c r="B162" s="6"/>
      <c r="C162" s="14">
        <v>622</v>
      </c>
      <c r="D162" s="65">
        <f>IFERROR(('CMA Emp Adj'!D162/'CMA Emp Adj'!D$6)/('CAN LFS Emp'!D162/'CAN LFS Emp'!D$6),"n/a")</f>
        <v>0.6954628838779584</v>
      </c>
      <c r="E162" s="65">
        <f>IFERROR(('CMA Emp Adj'!E162/'CMA Emp Adj'!E$6)/('CAN LFS Emp'!E162/'CAN LFS Emp'!E$6),"n/a")</f>
        <v>0.72507607158690879</v>
      </c>
      <c r="F162" s="65">
        <f>IFERROR(('CMA Emp Adj'!F162/'CMA Emp Adj'!F$6)/('CAN LFS Emp'!F162/'CAN LFS Emp'!F$6),"n/a")</f>
        <v>0.69553283103216879</v>
      </c>
      <c r="G162" s="65">
        <f>IFERROR(('CMA Emp Adj'!G162/'CMA Emp Adj'!G$6)/('CAN LFS Emp'!G162/'CAN LFS Emp'!G$6),"n/a")</f>
        <v>0.65220436368597012</v>
      </c>
      <c r="H162" s="65">
        <f>IFERROR(('CMA Emp Adj'!H162/'CMA Emp Adj'!H$6)/('CAN LFS Emp'!H162/'CAN LFS Emp'!H$6),"n/a")</f>
        <v>0.68781394048289601</v>
      </c>
      <c r="I162" s="65">
        <f>IFERROR(('CMA Emp Adj'!I162/'CMA Emp Adj'!I$6)/('CAN LFS Emp'!I162/'CAN LFS Emp'!I$6),"n/a")</f>
        <v>0.61292016633093049</v>
      </c>
      <c r="J162" s="65">
        <f>IFERROR(('CMA Emp Adj'!J162/'CMA Emp Adj'!J$6)/('CAN LFS Emp'!J162/'CAN LFS Emp'!J$6),"n/a")</f>
        <v>0.67063178228071396</v>
      </c>
      <c r="K162" s="65">
        <f>IFERROR(('CMA Emp Adj'!K162/'CMA Emp Adj'!K$6)/('CAN LFS Emp'!K162/'CAN LFS Emp'!K$6),"n/a")</f>
        <v>0.64034182944711882</v>
      </c>
      <c r="L162" s="65">
        <f>IFERROR(('CMA Emp Adj'!L162/'CMA Emp Adj'!L$6)/('CAN LFS Emp'!L162/'CAN LFS Emp'!L$6),"n/a")</f>
        <v>0.61357805703338031</v>
      </c>
      <c r="M162" s="21">
        <f>IFERROR(('CMA Emp Adj'!M162/'CMA Emp Adj'!M$6)/('CAN LFS Emp'!M162/'CAN LFS Emp'!M$6),"n/a")</f>
        <v>0.67439128816033622</v>
      </c>
      <c r="N162" s="21">
        <f>IFERROR(('CMA Emp Adj'!N162/'CMA Emp Adj'!N$6)/('CAN LFS Emp'!N162/'CAN LFS Emp'!N$6),"n/a")</f>
        <v>0.6603276966854843</v>
      </c>
      <c r="O162" s="21">
        <f>IFERROR(('CMA Emp Adj'!O162/'CMA Emp Adj'!O$6)/('CAN LFS Emp'!O162/'CAN LFS Emp'!O$6),"n/a")</f>
        <v>0.63149695881815637</v>
      </c>
      <c r="P162" s="21">
        <f>IFERROR(('CMA Emp Adj'!P162/'CMA Emp Adj'!P$6)/('CAN LFS Emp'!P162/'CAN LFS Emp'!P$6),"n/a")</f>
        <v>0.64683777041328905</v>
      </c>
      <c r="Q162" s="21">
        <f>IFERROR(('CMA Emp Adj'!Q162/'CMA Emp Adj'!Q$6)/('CAN LFS Emp'!Q162/'CAN LFS Emp'!Q$6),"n/a")</f>
        <v>0.61913309625790014</v>
      </c>
      <c r="R162" s="21">
        <f>IFERROR(('CMA Emp Adj'!R162/'CMA Emp Adj'!R$6)/('CAN LFS Emp'!R162/'CAN LFS Emp'!R$6),"n/a")</f>
        <v>0.70504866004576927</v>
      </c>
      <c r="S162" s="21">
        <f>IFERROR(('CMA Emp Adj'!S162/'CMA Emp Adj'!S$6)/('CAN LFS Emp'!S162/'CAN LFS Emp'!S$6),"n/a")</f>
        <v>0.59282377943559705</v>
      </c>
      <c r="T162" s="21">
        <f>IFERROR(('CMA Emp Adj'!T162/'CMA Emp Adj'!T$6)/('CAN LFS Emp'!T162/'CAN LFS Emp'!T$6),"n/a")</f>
        <v>0.67991070714042012</v>
      </c>
      <c r="U162" s="21">
        <f>IFERROR(('CMA Emp Adj'!U162/'CMA Emp Adj'!U$6)/('CAN LFS Emp'!U162/'CAN LFS Emp'!U$6),"n/a")</f>
        <v>0.68064429445919761</v>
      </c>
      <c r="V162" s="21">
        <f>IFERROR(('CMA Emp Adj'!V162/'CMA Emp Adj'!V$6)/('CAN LFS Emp'!V162/'CAN LFS Emp'!V$6),"n/a")</f>
        <v>0.6230584170509702</v>
      </c>
      <c r="W162" s="21">
        <f>IFERROR(('CMA Emp Adj'!W162/'CMA Emp Adj'!W$6)/('CAN LFS Emp'!W162/'CAN LFS Emp'!W$6),"n/a")</f>
        <v>0.58041921662119822</v>
      </c>
      <c r="X162" s="21">
        <f>IFERROR(('CMA Emp Adj'!X162/'CMA Emp Adj'!X$6)/('CAN LFS Emp'!X162/'CAN LFS Emp'!X$6),"n/a")</f>
        <v>0.6312596979790982</v>
      </c>
      <c r="Y162" s="21">
        <f>IFERROR(('CMA Emp Adj'!Y162/'CMA Emp Adj'!Y$6)/('CAN LFS Emp'!Y162/'CAN LFS Emp'!Y$6),"n/a")</f>
        <v>0.72721275633575655</v>
      </c>
    </row>
    <row r="163" spans="1:25" x14ac:dyDescent="0.25">
      <c r="A163" s="6" t="s">
        <v>156</v>
      </c>
      <c r="B163" s="6"/>
      <c r="C163" s="14">
        <v>623</v>
      </c>
      <c r="D163" s="65">
        <f>IFERROR(('CMA Emp Adj'!D163/'CMA Emp Adj'!D$6)/('CAN LFS Emp'!D163/'CAN LFS Emp'!D$6),"n/a")</f>
        <v>0.50731363465162327</v>
      </c>
      <c r="E163" s="65">
        <f>IFERROR(('CMA Emp Adj'!E163/'CMA Emp Adj'!E$6)/('CAN LFS Emp'!E163/'CAN LFS Emp'!E$6),"n/a")</f>
        <v>0.75028789413187391</v>
      </c>
      <c r="F163" s="65">
        <f>IFERROR(('CMA Emp Adj'!F163/'CMA Emp Adj'!F$6)/('CAN LFS Emp'!F163/'CAN LFS Emp'!F$6),"n/a")</f>
        <v>0.63102615156071351</v>
      </c>
      <c r="G163" s="65">
        <f>IFERROR(('CMA Emp Adj'!G163/'CMA Emp Adj'!G$6)/('CAN LFS Emp'!G163/'CAN LFS Emp'!G$6),"n/a")</f>
        <v>0.5479119959513763</v>
      </c>
      <c r="H163" s="65">
        <f>IFERROR(('CMA Emp Adj'!H163/'CMA Emp Adj'!H$6)/('CAN LFS Emp'!H163/'CAN LFS Emp'!H$6),"n/a")</f>
        <v>0.55328604440561879</v>
      </c>
      <c r="I163" s="65">
        <f>IFERROR(('CMA Emp Adj'!I163/'CMA Emp Adj'!I$6)/('CAN LFS Emp'!I163/'CAN LFS Emp'!I$6),"n/a")</f>
        <v>0.57212982959140801</v>
      </c>
      <c r="J163" s="65">
        <f>IFERROR(('CMA Emp Adj'!J163/'CMA Emp Adj'!J$6)/('CAN LFS Emp'!J163/'CAN LFS Emp'!J$6),"n/a")</f>
        <v>0.56460948943870015</v>
      </c>
      <c r="K163" s="65">
        <f>IFERROR(('CMA Emp Adj'!K163/'CMA Emp Adj'!K$6)/('CAN LFS Emp'!K163/'CAN LFS Emp'!K$6),"n/a")</f>
        <v>0.57295788728301122</v>
      </c>
      <c r="L163" s="65">
        <f>IFERROR(('CMA Emp Adj'!L163/'CMA Emp Adj'!L$6)/('CAN LFS Emp'!L163/'CAN LFS Emp'!L$6),"n/a")</f>
        <v>0.5831797028686746</v>
      </c>
      <c r="M163" s="21">
        <f>IFERROR(('CMA Emp Adj'!M163/'CMA Emp Adj'!M$6)/('CAN LFS Emp'!M163/'CAN LFS Emp'!M$6),"n/a")</f>
        <v>0.63097734541328454</v>
      </c>
      <c r="N163" s="21">
        <f>IFERROR(('CMA Emp Adj'!N163/'CMA Emp Adj'!N$6)/('CAN LFS Emp'!N163/'CAN LFS Emp'!N$6),"n/a")</f>
        <v>0.58106041549446397</v>
      </c>
      <c r="O163" s="21">
        <f>IFERROR(('CMA Emp Adj'!O163/'CMA Emp Adj'!O$6)/('CAN LFS Emp'!O163/'CAN LFS Emp'!O$6),"n/a")</f>
        <v>0.54249236432882308</v>
      </c>
      <c r="P163" s="21">
        <f>IFERROR(('CMA Emp Adj'!P163/'CMA Emp Adj'!P$6)/('CAN LFS Emp'!P163/'CAN LFS Emp'!P$6),"n/a")</f>
        <v>0.59710642804845515</v>
      </c>
      <c r="Q163" s="21">
        <f>IFERROR(('CMA Emp Adj'!Q163/'CMA Emp Adj'!Q$6)/('CAN LFS Emp'!Q163/'CAN LFS Emp'!Q$6),"n/a")</f>
        <v>0.65626136155877157</v>
      </c>
      <c r="R163" s="21">
        <f>IFERROR(('CMA Emp Adj'!R163/'CMA Emp Adj'!R$6)/('CAN LFS Emp'!R163/'CAN LFS Emp'!R$6),"n/a")</f>
        <v>0.60576186335682647</v>
      </c>
      <c r="S163" s="21">
        <f>IFERROR(('CMA Emp Adj'!S163/'CMA Emp Adj'!S$6)/('CAN LFS Emp'!S163/'CAN LFS Emp'!S$6),"n/a")</f>
        <v>0.67499625484326775</v>
      </c>
      <c r="T163" s="21">
        <f>IFERROR(('CMA Emp Adj'!T163/'CMA Emp Adj'!T$6)/('CAN LFS Emp'!T163/'CAN LFS Emp'!T$6),"n/a")</f>
        <v>0.65152764494846793</v>
      </c>
      <c r="U163" s="21">
        <f>IFERROR(('CMA Emp Adj'!U163/'CMA Emp Adj'!U$6)/('CAN LFS Emp'!U163/'CAN LFS Emp'!U$6),"n/a")</f>
        <v>0.6394476291560689</v>
      </c>
      <c r="V163" s="21">
        <f>IFERROR(('CMA Emp Adj'!V163/'CMA Emp Adj'!V$6)/('CAN LFS Emp'!V163/'CAN LFS Emp'!V$6),"n/a")</f>
        <v>0.59939268672031065</v>
      </c>
      <c r="W163" s="21">
        <f>IFERROR(('CMA Emp Adj'!W163/'CMA Emp Adj'!W$6)/('CAN LFS Emp'!W163/'CAN LFS Emp'!W$6),"n/a")</f>
        <v>0.67270013141877394</v>
      </c>
      <c r="X163" s="21">
        <f>IFERROR(('CMA Emp Adj'!X163/'CMA Emp Adj'!X$6)/('CAN LFS Emp'!X163/'CAN LFS Emp'!X$6),"n/a")</f>
        <v>0.73630997393053599</v>
      </c>
      <c r="Y163" s="21">
        <f>IFERROR(('CMA Emp Adj'!Y163/'CMA Emp Adj'!Y$6)/('CAN LFS Emp'!Y163/'CAN LFS Emp'!Y$6),"n/a")</f>
        <v>0.5673669585409683</v>
      </c>
    </row>
    <row r="164" spans="1:25" x14ac:dyDescent="0.25">
      <c r="A164" s="6" t="s">
        <v>157</v>
      </c>
      <c r="B164" s="6"/>
      <c r="C164" s="14">
        <v>624</v>
      </c>
      <c r="D164" s="65">
        <f>IFERROR(('CMA Emp Adj'!D164/'CMA Emp Adj'!D$6)/('CAN LFS Emp'!D164/'CAN LFS Emp'!D$6),"n/a")</f>
        <v>0.65077035765150848</v>
      </c>
      <c r="E164" s="65">
        <f>IFERROR(('CMA Emp Adj'!E164/'CMA Emp Adj'!E$6)/('CAN LFS Emp'!E164/'CAN LFS Emp'!E$6),"n/a")</f>
        <v>0.80398820939483917</v>
      </c>
      <c r="F164" s="65">
        <f>IFERROR(('CMA Emp Adj'!F164/'CMA Emp Adj'!F$6)/('CAN LFS Emp'!F164/'CAN LFS Emp'!F$6),"n/a")</f>
        <v>0.78457029215415031</v>
      </c>
      <c r="G164" s="65">
        <f>IFERROR(('CMA Emp Adj'!G164/'CMA Emp Adj'!G$6)/('CAN LFS Emp'!G164/'CAN LFS Emp'!G$6),"n/a")</f>
        <v>0.77972320240961102</v>
      </c>
      <c r="H164" s="65">
        <f>IFERROR(('CMA Emp Adj'!H164/'CMA Emp Adj'!H$6)/('CAN LFS Emp'!H164/'CAN LFS Emp'!H$6),"n/a")</f>
        <v>0.76472320944136452</v>
      </c>
      <c r="I164" s="65">
        <f>IFERROR(('CMA Emp Adj'!I164/'CMA Emp Adj'!I$6)/('CAN LFS Emp'!I164/'CAN LFS Emp'!I$6),"n/a")</f>
        <v>0.81317712281044641</v>
      </c>
      <c r="J164" s="65">
        <f>IFERROR(('CMA Emp Adj'!J164/'CMA Emp Adj'!J$6)/('CAN LFS Emp'!J164/'CAN LFS Emp'!J$6),"n/a")</f>
        <v>0.69721734839648253</v>
      </c>
      <c r="K164" s="65">
        <f>IFERROR(('CMA Emp Adj'!K164/'CMA Emp Adj'!K$6)/('CAN LFS Emp'!K164/'CAN LFS Emp'!K$6),"n/a")</f>
        <v>0.70989384895577923</v>
      </c>
      <c r="L164" s="65">
        <f>IFERROR(('CMA Emp Adj'!L164/'CMA Emp Adj'!L$6)/('CAN LFS Emp'!L164/'CAN LFS Emp'!L$6),"n/a")</f>
        <v>0.76571180510168702</v>
      </c>
      <c r="M164" s="21">
        <f>IFERROR(('CMA Emp Adj'!M164/'CMA Emp Adj'!M$6)/('CAN LFS Emp'!M164/'CAN LFS Emp'!M$6),"n/a")</f>
        <v>0.7354050889770497</v>
      </c>
      <c r="N164" s="21">
        <f>IFERROR(('CMA Emp Adj'!N164/'CMA Emp Adj'!N$6)/('CAN LFS Emp'!N164/'CAN LFS Emp'!N$6),"n/a")</f>
        <v>0.7261450594559149</v>
      </c>
      <c r="O164" s="21">
        <f>IFERROR(('CMA Emp Adj'!O164/'CMA Emp Adj'!O$6)/('CAN LFS Emp'!O164/'CAN LFS Emp'!O$6),"n/a")</f>
        <v>0.68046497719653198</v>
      </c>
      <c r="P164" s="21">
        <f>IFERROR(('CMA Emp Adj'!P164/'CMA Emp Adj'!P$6)/('CAN LFS Emp'!P164/'CAN LFS Emp'!P$6),"n/a")</f>
        <v>0.78630962288778916</v>
      </c>
      <c r="Q164" s="21">
        <f>IFERROR(('CMA Emp Adj'!Q164/'CMA Emp Adj'!Q$6)/('CAN LFS Emp'!Q164/'CAN LFS Emp'!Q$6),"n/a")</f>
        <v>0.73687840406760496</v>
      </c>
      <c r="R164" s="21">
        <f>IFERROR(('CMA Emp Adj'!R164/'CMA Emp Adj'!R$6)/('CAN LFS Emp'!R164/'CAN LFS Emp'!R$6),"n/a")</f>
        <v>0.64237604659756087</v>
      </c>
      <c r="S164" s="21">
        <f>IFERROR(('CMA Emp Adj'!S164/'CMA Emp Adj'!S$6)/('CAN LFS Emp'!S164/'CAN LFS Emp'!S$6),"n/a")</f>
        <v>0.80258413900739367</v>
      </c>
      <c r="T164" s="21">
        <f>IFERROR(('CMA Emp Adj'!T164/'CMA Emp Adj'!T$6)/('CAN LFS Emp'!T164/'CAN LFS Emp'!T$6),"n/a")</f>
        <v>0.82037594768857258</v>
      </c>
      <c r="U164" s="21">
        <f>IFERROR(('CMA Emp Adj'!U164/'CMA Emp Adj'!U$6)/('CAN LFS Emp'!U164/'CAN LFS Emp'!U$6),"n/a")</f>
        <v>0.809643797029166</v>
      </c>
      <c r="V164" s="21">
        <f>IFERROR(('CMA Emp Adj'!V164/'CMA Emp Adj'!V$6)/('CAN LFS Emp'!V164/'CAN LFS Emp'!V$6),"n/a")</f>
        <v>0.76280933801385309</v>
      </c>
      <c r="W164" s="21">
        <f>IFERROR(('CMA Emp Adj'!W164/'CMA Emp Adj'!W$6)/('CAN LFS Emp'!W164/'CAN LFS Emp'!W$6),"n/a")</f>
        <v>0.74161114501459235</v>
      </c>
      <c r="X164" s="21">
        <f>IFERROR(('CMA Emp Adj'!X164/'CMA Emp Adj'!X$6)/('CAN LFS Emp'!X164/'CAN LFS Emp'!X$6),"n/a")</f>
        <v>0.67640607647616879</v>
      </c>
      <c r="Y164" s="21">
        <f>IFERROR(('CMA Emp Adj'!Y164/'CMA Emp Adj'!Y$6)/('CAN LFS Emp'!Y164/'CAN LFS Emp'!Y$6),"n/a")</f>
        <v>0.63379615677387013</v>
      </c>
    </row>
    <row r="165" spans="1:25" x14ac:dyDescent="0.25">
      <c r="A165" s="5" t="s">
        <v>158</v>
      </c>
      <c r="B165" s="5"/>
      <c r="C165" s="13">
        <v>71</v>
      </c>
      <c r="D165" s="64">
        <f>IFERROR(('CMA Emp Adj'!D165/'CMA Emp Adj'!D$6)/('CAN LFS Emp'!D165/'CAN LFS Emp'!D$6),"n/a")</f>
        <v>1.0586293824153581</v>
      </c>
      <c r="E165" s="64">
        <f>IFERROR(('CMA Emp Adj'!E165/'CMA Emp Adj'!E$6)/('CAN LFS Emp'!E165/'CAN LFS Emp'!E$6),"n/a")</f>
        <v>1.008527628786847</v>
      </c>
      <c r="F165" s="64">
        <f>IFERROR(('CMA Emp Adj'!F165/'CMA Emp Adj'!F$6)/('CAN LFS Emp'!F165/'CAN LFS Emp'!F$6),"n/a")</f>
        <v>0.93509927099989443</v>
      </c>
      <c r="G165" s="64">
        <f>IFERROR(('CMA Emp Adj'!G165/'CMA Emp Adj'!G$6)/('CAN LFS Emp'!G165/'CAN LFS Emp'!G$6),"n/a")</f>
        <v>1.0295378452696511</v>
      </c>
      <c r="H165" s="64">
        <f>IFERROR(('CMA Emp Adj'!H165/'CMA Emp Adj'!H$6)/('CAN LFS Emp'!H165/'CAN LFS Emp'!H$6),"n/a")</f>
        <v>1.0108708387139462</v>
      </c>
      <c r="I165" s="64">
        <f>IFERROR(('CMA Emp Adj'!I165/'CMA Emp Adj'!I$6)/('CAN LFS Emp'!I165/'CAN LFS Emp'!I$6),"n/a")</f>
        <v>1.0478721331043397</v>
      </c>
      <c r="J165" s="64">
        <f>IFERROR(('CMA Emp Adj'!J165/'CMA Emp Adj'!J$6)/('CAN LFS Emp'!J165/'CAN LFS Emp'!J$6),"n/a")</f>
        <v>0.94291875001644443</v>
      </c>
      <c r="K165" s="64">
        <f>IFERROR(('CMA Emp Adj'!K165/'CMA Emp Adj'!K$6)/('CAN LFS Emp'!K165/'CAN LFS Emp'!K$6),"n/a")</f>
        <v>0.96666361203226192</v>
      </c>
      <c r="L165" s="64">
        <f>IFERROR(('CMA Emp Adj'!L165/'CMA Emp Adj'!L$6)/('CAN LFS Emp'!L165/'CAN LFS Emp'!L$6),"n/a")</f>
        <v>0.83291364551463387</v>
      </c>
      <c r="M165" s="20">
        <f>IFERROR(('CMA Emp Adj'!M165/'CMA Emp Adj'!M$6)/('CAN LFS Emp'!M165/'CAN LFS Emp'!M$6),"n/a")</f>
        <v>0.94832661011985775</v>
      </c>
      <c r="N165" s="20">
        <f>IFERROR(('CMA Emp Adj'!N165/'CMA Emp Adj'!N$6)/('CAN LFS Emp'!N165/'CAN LFS Emp'!N$6),"n/a")</f>
        <v>1.0436896385238428</v>
      </c>
      <c r="O165" s="20">
        <f>IFERROR(('CMA Emp Adj'!O165/'CMA Emp Adj'!O$6)/('CAN LFS Emp'!O165/'CAN LFS Emp'!O$6),"n/a")</f>
        <v>0.89455152627116175</v>
      </c>
      <c r="P165" s="20">
        <f>IFERROR(('CMA Emp Adj'!P165/'CMA Emp Adj'!P$6)/('CAN LFS Emp'!P165/'CAN LFS Emp'!P$6),"n/a")</f>
        <v>1.0405004973919079</v>
      </c>
      <c r="Q165" s="20">
        <f>IFERROR(('CMA Emp Adj'!Q165/'CMA Emp Adj'!Q$6)/('CAN LFS Emp'!Q165/'CAN LFS Emp'!Q$6),"n/a")</f>
        <v>1.0956963139971099</v>
      </c>
      <c r="R165" s="20">
        <f>IFERROR(('CMA Emp Adj'!R165/'CMA Emp Adj'!R$6)/('CAN LFS Emp'!R165/'CAN LFS Emp'!R$6),"n/a")</f>
        <v>1.178550097381833</v>
      </c>
      <c r="S165" s="20">
        <f>IFERROR(('CMA Emp Adj'!S165/'CMA Emp Adj'!S$6)/('CAN LFS Emp'!S165/'CAN LFS Emp'!S$6),"n/a")</f>
        <v>1.0659016997566579</v>
      </c>
      <c r="T165" s="20">
        <f>IFERROR(('CMA Emp Adj'!T165/'CMA Emp Adj'!T$6)/('CAN LFS Emp'!T165/'CAN LFS Emp'!T$6),"n/a")</f>
        <v>1.1050471289071071</v>
      </c>
      <c r="U165" s="20">
        <f>IFERROR(('CMA Emp Adj'!U165/'CMA Emp Adj'!U$6)/('CAN LFS Emp'!U165/'CAN LFS Emp'!U$6),"n/a")</f>
        <v>1.1099897768438114</v>
      </c>
      <c r="V165" s="20">
        <f>IFERROR(('CMA Emp Adj'!V165/'CMA Emp Adj'!V$6)/('CAN LFS Emp'!V165/'CAN LFS Emp'!V$6),"n/a")</f>
        <v>0.99935220084623122</v>
      </c>
      <c r="W165" s="20">
        <f>IFERROR(('CMA Emp Adj'!W165/'CMA Emp Adj'!W$6)/('CAN LFS Emp'!W165/'CAN LFS Emp'!W$6),"n/a")</f>
        <v>0.98313872427790949</v>
      </c>
      <c r="X165" s="20">
        <f>IFERROR(('CMA Emp Adj'!X165/'CMA Emp Adj'!X$6)/('CAN LFS Emp'!X165/'CAN LFS Emp'!X$6),"n/a")</f>
        <v>1.0047721728166372</v>
      </c>
      <c r="Y165" s="20">
        <f>IFERROR(('CMA Emp Adj'!Y165/'CMA Emp Adj'!Y$6)/('CAN LFS Emp'!Y165/'CAN LFS Emp'!Y$6),"n/a")</f>
        <v>0.9337864155800516</v>
      </c>
    </row>
    <row r="166" spans="1:25" x14ac:dyDescent="0.25">
      <c r="A166" s="6" t="s">
        <v>159</v>
      </c>
      <c r="B166" s="6"/>
      <c r="C166" s="14" t="s">
        <v>208</v>
      </c>
      <c r="D166" s="65">
        <f>IFERROR(('CMA Emp Adj'!D166/'CMA Emp Adj'!D$6)/('CAN LFS Emp'!D166/'CAN LFS Emp'!D$6),"n/a")</f>
        <v>1.3027602908046783</v>
      </c>
      <c r="E166" s="65">
        <f>IFERROR(('CMA Emp Adj'!E166/'CMA Emp Adj'!E$6)/('CAN LFS Emp'!E166/'CAN LFS Emp'!E$6),"n/a")</f>
        <v>1.3680090998626933</v>
      </c>
      <c r="F166" s="65">
        <f>IFERROR(('CMA Emp Adj'!F166/'CMA Emp Adj'!F$6)/('CAN LFS Emp'!F166/'CAN LFS Emp'!F$6),"n/a")</f>
        <v>1.14363315373886</v>
      </c>
      <c r="G166" s="65">
        <f>IFERROR(('CMA Emp Adj'!G166/'CMA Emp Adj'!G$6)/('CAN LFS Emp'!G166/'CAN LFS Emp'!G$6),"n/a")</f>
        <v>1.346278920972751</v>
      </c>
      <c r="H166" s="65">
        <f>IFERROR(('CMA Emp Adj'!H166/'CMA Emp Adj'!H$6)/('CAN LFS Emp'!H166/'CAN LFS Emp'!H$6),"n/a")</f>
        <v>1.3927740649434943</v>
      </c>
      <c r="I166" s="65">
        <f>IFERROR(('CMA Emp Adj'!I166/'CMA Emp Adj'!I$6)/('CAN LFS Emp'!I166/'CAN LFS Emp'!I$6),"n/a")</f>
        <v>1.284888894905162</v>
      </c>
      <c r="J166" s="65">
        <f>IFERROR(('CMA Emp Adj'!J166/'CMA Emp Adj'!J$6)/('CAN LFS Emp'!J166/'CAN LFS Emp'!J$6),"n/a")</f>
        <v>1.2539993436315542</v>
      </c>
      <c r="K166" s="65">
        <f>IFERROR(('CMA Emp Adj'!K166/'CMA Emp Adj'!K$6)/('CAN LFS Emp'!K166/'CAN LFS Emp'!K$6),"n/a")</f>
        <v>1.2898099555951237</v>
      </c>
      <c r="L166" s="65">
        <f>IFERROR(('CMA Emp Adj'!L166/'CMA Emp Adj'!L$6)/('CAN LFS Emp'!L166/'CAN LFS Emp'!L$6),"n/a")</f>
        <v>1.0643321749281227</v>
      </c>
      <c r="M166" s="21">
        <f>IFERROR(('CMA Emp Adj'!M166/'CMA Emp Adj'!M$6)/('CAN LFS Emp'!M166/'CAN LFS Emp'!M$6),"n/a")</f>
        <v>1.3397299978812147</v>
      </c>
      <c r="N166" s="21">
        <f>IFERROR(('CMA Emp Adj'!N166/'CMA Emp Adj'!N$6)/('CAN LFS Emp'!N166/'CAN LFS Emp'!N$6),"n/a")</f>
        <v>1.3184091620681759</v>
      </c>
      <c r="O166" s="21">
        <f>IFERROR(('CMA Emp Adj'!O166/'CMA Emp Adj'!O$6)/('CAN LFS Emp'!O166/'CAN LFS Emp'!O$6),"n/a")</f>
        <v>1.1690067083901325</v>
      </c>
      <c r="P166" s="21">
        <f>IFERROR(('CMA Emp Adj'!P166/'CMA Emp Adj'!P$6)/('CAN LFS Emp'!P166/'CAN LFS Emp'!P$6),"n/a")</f>
        <v>1.2178586420590187</v>
      </c>
      <c r="Q166" s="21">
        <f>IFERROR(('CMA Emp Adj'!Q166/'CMA Emp Adj'!Q$6)/('CAN LFS Emp'!Q166/'CAN LFS Emp'!Q$6),"n/a")</f>
        <v>1.3420582582545106</v>
      </c>
      <c r="R166" s="21">
        <f>IFERROR(('CMA Emp Adj'!R166/'CMA Emp Adj'!R$6)/('CAN LFS Emp'!R166/'CAN LFS Emp'!R$6),"n/a")</f>
        <v>1.3055169745764494</v>
      </c>
      <c r="S166" s="21">
        <f>IFERROR(('CMA Emp Adj'!S166/'CMA Emp Adj'!S$6)/('CAN LFS Emp'!S166/'CAN LFS Emp'!S$6),"n/a")</f>
        <v>1.3621601049603516</v>
      </c>
      <c r="T166" s="21">
        <f>IFERROR(('CMA Emp Adj'!T166/'CMA Emp Adj'!T$6)/('CAN LFS Emp'!T166/'CAN LFS Emp'!T$6),"n/a")</f>
        <v>1.2823533235064846</v>
      </c>
      <c r="U166" s="21">
        <f>IFERROR(('CMA Emp Adj'!U166/'CMA Emp Adj'!U$6)/('CAN LFS Emp'!U166/'CAN LFS Emp'!U$6),"n/a")</f>
        <v>1.2626324033495275</v>
      </c>
      <c r="V166" s="21">
        <f>IFERROR(('CMA Emp Adj'!V166/'CMA Emp Adj'!V$6)/('CAN LFS Emp'!V166/'CAN LFS Emp'!V$6),"n/a")</f>
        <v>1.3070312348758306</v>
      </c>
      <c r="W166" s="21">
        <f>IFERROR(('CMA Emp Adj'!W166/'CMA Emp Adj'!W$6)/('CAN LFS Emp'!W166/'CAN LFS Emp'!W$6),"n/a")</f>
        <v>1.170311945809092</v>
      </c>
      <c r="X166" s="21">
        <f>IFERROR(('CMA Emp Adj'!X166/'CMA Emp Adj'!X$6)/('CAN LFS Emp'!X166/'CAN LFS Emp'!X$6),"n/a")</f>
        <v>1.2354931374372735</v>
      </c>
      <c r="Y166" s="21">
        <f>IFERROR(('CMA Emp Adj'!Y166/'CMA Emp Adj'!Y$6)/('CAN LFS Emp'!Y166/'CAN LFS Emp'!Y$6),"n/a")</f>
        <v>1.0329502366662515</v>
      </c>
    </row>
    <row r="167" spans="1:25" x14ac:dyDescent="0.25">
      <c r="A167" s="6" t="s">
        <v>160</v>
      </c>
      <c r="B167" s="6"/>
      <c r="C167" s="14">
        <v>713</v>
      </c>
      <c r="D167" s="65">
        <f>IFERROR(('CMA Emp Adj'!D167/'CMA Emp Adj'!D$6)/('CAN LFS Emp'!D167/'CAN LFS Emp'!D$6),"n/a")</f>
        <v>0.8567875905563489</v>
      </c>
      <c r="E167" s="65">
        <f>IFERROR(('CMA Emp Adj'!E167/'CMA Emp Adj'!E$6)/('CAN LFS Emp'!E167/'CAN LFS Emp'!E$6),"n/a")</f>
        <v>0.67937040507584467</v>
      </c>
      <c r="F167" s="65">
        <f>IFERROR(('CMA Emp Adj'!F167/'CMA Emp Adj'!F$6)/('CAN LFS Emp'!F167/'CAN LFS Emp'!F$6),"n/a")</f>
        <v>0.73683671101896953</v>
      </c>
      <c r="G167" s="65">
        <f>IFERROR(('CMA Emp Adj'!G167/'CMA Emp Adj'!G$6)/('CAN LFS Emp'!G167/'CAN LFS Emp'!G$6),"n/a")</f>
        <v>0.76694169862041395</v>
      </c>
      <c r="H167" s="65">
        <f>IFERROR(('CMA Emp Adj'!H167/'CMA Emp Adj'!H$6)/('CAN LFS Emp'!H167/'CAN LFS Emp'!H$6),"n/a")</f>
        <v>0.74914457707850624</v>
      </c>
      <c r="I167" s="65">
        <f>IFERROR(('CMA Emp Adj'!I167/'CMA Emp Adj'!I$6)/('CAN LFS Emp'!I167/'CAN LFS Emp'!I$6),"n/a")</f>
        <v>0.88715680158510157</v>
      </c>
      <c r="J167" s="65">
        <f>IFERROR(('CMA Emp Adj'!J167/'CMA Emp Adj'!J$6)/('CAN LFS Emp'!J167/'CAN LFS Emp'!J$6),"n/a")</f>
        <v>0.75254671160632181</v>
      </c>
      <c r="K167" s="65">
        <f>IFERROR(('CMA Emp Adj'!K167/'CMA Emp Adj'!K$6)/('CAN LFS Emp'!K167/'CAN LFS Emp'!K$6),"n/a")</f>
        <v>0.73149855391716756</v>
      </c>
      <c r="L167" s="65">
        <f>IFERROR(('CMA Emp Adj'!L167/'CMA Emp Adj'!L$6)/('CAN LFS Emp'!L167/'CAN LFS Emp'!L$6),"n/a")</f>
        <v>0.68503593194200429</v>
      </c>
      <c r="M167" s="21">
        <f>IFERROR(('CMA Emp Adj'!M167/'CMA Emp Adj'!M$6)/('CAN LFS Emp'!M167/'CAN LFS Emp'!M$6),"n/a")</f>
        <v>0.69382763621669463</v>
      </c>
      <c r="N167" s="21">
        <f>IFERROR(('CMA Emp Adj'!N167/'CMA Emp Adj'!N$6)/('CAN LFS Emp'!N167/'CAN LFS Emp'!N$6),"n/a")</f>
        <v>0.86804613465076363</v>
      </c>
      <c r="O167" s="21">
        <f>IFERROR(('CMA Emp Adj'!O167/'CMA Emp Adj'!O$6)/('CAN LFS Emp'!O167/'CAN LFS Emp'!O$6),"n/a")</f>
        <v>0.68845319785001358</v>
      </c>
      <c r="P167" s="21">
        <f>IFERROR(('CMA Emp Adj'!P167/'CMA Emp Adj'!P$6)/('CAN LFS Emp'!P167/'CAN LFS Emp'!P$6),"n/a")</f>
        <v>0.91666137272483594</v>
      </c>
      <c r="Q167" s="21">
        <f>IFERROR(('CMA Emp Adj'!Q167/'CMA Emp Adj'!Q$6)/('CAN LFS Emp'!Q167/'CAN LFS Emp'!Q$6),"n/a")</f>
        <v>0.92437973506950033</v>
      </c>
      <c r="R167" s="21">
        <f>IFERROR(('CMA Emp Adj'!R167/'CMA Emp Adj'!R$6)/('CAN LFS Emp'!R167/'CAN LFS Emp'!R$6),"n/a")</f>
        <v>1.0935715144219622</v>
      </c>
      <c r="S167" s="21">
        <f>IFERROR(('CMA Emp Adj'!S167/'CMA Emp Adj'!S$6)/('CAN LFS Emp'!S167/'CAN LFS Emp'!S$6),"n/a")</f>
        <v>0.8774442909746637</v>
      </c>
      <c r="T167" s="21">
        <f>IFERROR(('CMA Emp Adj'!T167/'CMA Emp Adj'!T$6)/('CAN LFS Emp'!T167/'CAN LFS Emp'!T$6),"n/a")</f>
        <v>0.99539323094273024</v>
      </c>
      <c r="U167" s="21">
        <f>IFERROR(('CMA Emp Adj'!U167/'CMA Emp Adj'!U$6)/('CAN LFS Emp'!U167/'CAN LFS Emp'!U$6),"n/a")</f>
        <v>1.0168707483228874</v>
      </c>
      <c r="V167" s="21">
        <f>IFERROR(('CMA Emp Adj'!V167/'CMA Emp Adj'!V$6)/('CAN LFS Emp'!V167/'CAN LFS Emp'!V$6),"n/a")</f>
        <v>0.81028071728349205</v>
      </c>
      <c r="W167" s="21">
        <f>IFERROR(('CMA Emp Adj'!W167/'CMA Emp Adj'!W$6)/('CAN LFS Emp'!W167/'CAN LFS Emp'!W$6),"n/a")</f>
        <v>0.86510895913688746</v>
      </c>
      <c r="X167" s="21">
        <f>IFERROR(('CMA Emp Adj'!X167/'CMA Emp Adj'!X$6)/('CAN LFS Emp'!X167/'CAN LFS Emp'!X$6),"n/a")</f>
        <v>0.86827277946129977</v>
      </c>
      <c r="Y167" s="21">
        <f>IFERROR(('CMA Emp Adj'!Y167/'CMA Emp Adj'!Y$6)/('CAN LFS Emp'!Y167/'CAN LFS Emp'!Y$6),"n/a")</f>
        <v>0.87164089253653487</v>
      </c>
    </row>
    <row r="168" spans="1:25" x14ac:dyDescent="0.25">
      <c r="A168" s="5" t="s">
        <v>161</v>
      </c>
      <c r="B168" s="5"/>
      <c r="C168" s="13">
        <v>72</v>
      </c>
      <c r="D168" s="64">
        <f>IFERROR(('CMA Emp Adj'!D168/'CMA Emp Adj'!D$6)/('CAN LFS Emp'!D168/'CAN LFS Emp'!D$6),"n/a")</f>
        <v>0.88186357648577962</v>
      </c>
      <c r="E168" s="64">
        <f>IFERROR(('CMA Emp Adj'!E168/'CMA Emp Adj'!E$6)/('CAN LFS Emp'!E168/'CAN LFS Emp'!E$6),"n/a")</f>
        <v>0.81908197609227062</v>
      </c>
      <c r="F168" s="64">
        <f>IFERROR(('CMA Emp Adj'!F168/'CMA Emp Adj'!F$6)/('CAN LFS Emp'!F168/'CAN LFS Emp'!F$6),"n/a")</f>
        <v>0.79956635219231653</v>
      </c>
      <c r="G168" s="64">
        <f>IFERROR(('CMA Emp Adj'!G168/'CMA Emp Adj'!G$6)/('CAN LFS Emp'!G168/'CAN LFS Emp'!G$6),"n/a")</f>
        <v>0.82251283162610478</v>
      </c>
      <c r="H168" s="64">
        <f>IFERROR(('CMA Emp Adj'!H168/'CMA Emp Adj'!H$6)/('CAN LFS Emp'!H168/'CAN LFS Emp'!H$6),"n/a")</f>
        <v>0.75561886414954027</v>
      </c>
      <c r="I168" s="64">
        <f>IFERROR(('CMA Emp Adj'!I168/'CMA Emp Adj'!I$6)/('CAN LFS Emp'!I168/'CAN LFS Emp'!I$6),"n/a")</f>
        <v>0.86255397298123027</v>
      </c>
      <c r="J168" s="64">
        <f>IFERROR(('CMA Emp Adj'!J168/'CMA Emp Adj'!J$6)/('CAN LFS Emp'!J168/'CAN LFS Emp'!J$6),"n/a")</f>
        <v>0.83976268231248752</v>
      </c>
      <c r="K168" s="64">
        <f>IFERROR(('CMA Emp Adj'!K168/'CMA Emp Adj'!K$6)/('CAN LFS Emp'!K168/'CAN LFS Emp'!K$6),"n/a")</f>
        <v>0.7848336203899523</v>
      </c>
      <c r="L168" s="64">
        <f>IFERROR(('CMA Emp Adj'!L168/'CMA Emp Adj'!L$6)/('CAN LFS Emp'!L168/'CAN LFS Emp'!L$6),"n/a")</f>
        <v>0.7842720837082281</v>
      </c>
      <c r="M168" s="20">
        <f>IFERROR(('CMA Emp Adj'!M168/'CMA Emp Adj'!M$6)/('CAN LFS Emp'!M168/'CAN LFS Emp'!M$6),"n/a")</f>
        <v>0.76453323423091768</v>
      </c>
      <c r="N168" s="20">
        <f>IFERROR(('CMA Emp Adj'!N168/'CMA Emp Adj'!N$6)/('CAN LFS Emp'!N168/'CAN LFS Emp'!N$6),"n/a")</f>
        <v>0.8254194753253512</v>
      </c>
      <c r="O168" s="20">
        <f>IFERROR(('CMA Emp Adj'!O168/'CMA Emp Adj'!O$6)/('CAN LFS Emp'!O168/'CAN LFS Emp'!O$6),"n/a")</f>
        <v>0.79135995446174612</v>
      </c>
      <c r="P168" s="20">
        <f>IFERROR(('CMA Emp Adj'!P168/'CMA Emp Adj'!P$6)/('CAN LFS Emp'!P168/'CAN LFS Emp'!P$6),"n/a")</f>
        <v>0.79963832064527107</v>
      </c>
      <c r="Q168" s="20">
        <f>IFERROR(('CMA Emp Adj'!Q168/'CMA Emp Adj'!Q$6)/('CAN LFS Emp'!Q168/'CAN LFS Emp'!Q$6),"n/a")</f>
        <v>0.80273390513821374</v>
      </c>
      <c r="R168" s="20">
        <f>IFERROR(('CMA Emp Adj'!R168/'CMA Emp Adj'!R$6)/('CAN LFS Emp'!R168/'CAN LFS Emp'!R$6),"n/a")</f>
        <v>0.77535573645381828</v>
      </c>
      <c r="S168" s="20">
        <f>IFERROR(('CMA Emp Adj'!S168/'CMA Emp Adj'!S$6)/('CAN LFS Emp'!S168/'CAN LFS Emp'!S$6),"n/a")</f>
        <v>0.87203267906403492</v>
      </c>
      <c r="T168" s="20">
        <f>IFERROR(('CMA Emp Adj'!T168/'CMA Emp Adj'!T$6)/('CAN LFS Emp'!T168/'CAN LFS Emp'!T$6),"n/a")</f>
        <v>0.86308334892175942</v>
      </c>
      <c r="U168" s="20">
        <f>IFERROR(('CMA Emp Adj'!U168/'CMA Emp Adj'!U$6)/('CAN LFS Emp'!U168/'CAN LFS Emp'!U$6),"n/a")</f>
        <v>0.86543410568217838</v>
      </c>
      <c r="V168" s="20">
        <f>IFERROR(('CMA Emp Adj'!V168/'CMA Emp Adj'!V$6)/('CAN LFS Emp'!V168/'CAN LFS Emp'!V$6),"n/a")</f>
        <v>0.86042733610337607</v>
      </c>
      <c r="W168" s="20">
        <f>IFERROR(('CMA Emp Adj'!W168/'CMA Emp Adj'!W$6)/('CAN LFS Emp'!W168/'CAN LFS Emp'!W$6),"n/a")</f>
        <v>0.87090932196005866</v>
      </c>
      <c r="X168" s="20">
        <f>IFERROR(('CMA Emp Adj'!X168/'CMA Emp Adj'!X$6)/('CAN LFS Emp'!X168/'CAN LFS Emp'!X$6),"n/a")</f>
        <v>0.86376049340536476</v>
      </c>
      <c r="Y168" s="20">
        <f>IFERROR(('CMA Emp Adj'!Y168/'CMA Emp Adj'!Y$6)/('CAN LFS Emp'!Y168/'CAN LFS Emp'!Y$6),"n/a")</f>
        <v>0.891058203279534</v>
      </c>
    </row>
    <row r="169" spans="1:25" x14ac:dyDescent="0.25">
      <c r="A169" s="6" t="s">
        <v>162</v>
      </c>
      <c r="B169" s="6"/>
      <c r="C169" s="14">
        <v>721</v>
      </c>
      <c r="D169" s="65">
        <f>IFERROR(('CMA Emp Adj'!D169/'CMA Emp Adj'!D$6)/('CAN LFS Emp'!D169/'CAN LFS Emp'!D$6),"n/a")</f>
        <v>0.66910656902461185</v>
      </c>
      <c r="E169" s="65">
        <f>IFERROR(('CMA Emp Adj'!E169/'CMA Emp Adj'!E$6)/('CAN LFS Emp'!E169/'CAN LFS Emp'!E$6),"n/a")</f>
        <v>0.71486674326490429</v>
      </c>
      <c r="F169" s="65">
        <f>IFERROR(('CMA Emp Adj'!F169/'CMA Emp Adj'!F$6)/('CAN LFS Emp'!F169/'CAN LFS Emp'!F$6),"n/a")</f>
        <v>0.65525700535252185</v>
      </c>
      <c r="G169" s="65">
        <f>IFERROR(('CMA Emp Adj'!G169/'CMA Emp Adj'!G$6)/('CAN LFS Emp'!G169/'CAN LFS Emp'!G$6),"n/a")</f>
        <v>0.71731923147217835</v>
      </c>
      <c r="H169" s="65">
        <f>IFERROR(('CMA Emp Adj'!H169/'CMA Emp Adj'!H$6)/('CAN LFS Emp'!H169/'CAN LFS Emp'!H$6),"n/a")</f>
        <v>0.48700073462808779</v>
      </c>
      <c r="I169" s="65">
        <f>IFERROR(('CMA Emp Adj'!I169/'CMA Emp Adj'!I$6)/('CAN LFS Emp'!I169/'CAN LFS Emp'!I$6),"n/a")</f>
        <v>0.68238216457202394</v>
      </c>
      <c r="J169" s="65">
        <f>IFERROR(('CMA Emp Adj'!J169/'CMA Emp Adj'!J$6)/('CAN LFS Emp'!J169/'CAN LFS Emp'!J$6),"n/a")</f>
        <v>0.78329265688209238</v>
      </c>
      <c r="K169" s="65">
        <f>IFERROR(('CMA Emp Adj'!K169/'CMA Emp Adj'!K$6)/('CAN LFS Emp'!K169/'CAN LFS Emp'!K$6),"n/a")</f>
        <v>0.49631356539769578</v>
      </c>
      <c r="L169" s="65">
        <f>IFERROR(('CMA Emp Adj'!L169/'CMA Emp Adj'!L$6)/('CAN LFS Emp'!L169/'CAN LFS Emp'!L$6),"n/a")</f>
        <v>0.59246435380450457</v>
      </c>
      <c r="M169" s="21">
        <f>IFERROR(('CMA Emp Adj'!M169/'CMA Emp Adj'!M$6)/('CAN LFS Emp'!M169/'CAN LFS Emp'!M$6),"n/a")</f>
        <v>0.55716395485338233</v>
      </c>
      <c r="N169" s="21">
        <f>IFERROR(('CMA Emp Adj'!N169/'CMA Emp Adj'!N$6)/('CAN LFS Emp'!N169/'CAN LFS Emp'!N$6),"n/a")</f>
        <v>0.68780062401949105</v>
      </c>
      <c r="O169" s="21">
        <f>IFERROR(('CMA Emp Adj'!O169/'CMA Emp Adj'!O$6)/('CAN LFS Emp'!O169/'CAN LFS Emp'!O$6),"n/a")</f>
        <v>0.50707264664744189</v>
      </c>
      <c r="P169" s="21">
        <f>IFERROR(('CMA Emp Adj'!P169/'CMA Emp Adj'!P$6)/('CAN LFS Emp'!P169/'CAN LFS Emp'!P$6),"n/a")</f>
        <v>0.49598184485458058</v>
      </c>
      <c r="Q169" s="21">
        <f>IFERROR(('CMA Emp Adj'!Q169/'CMA Emp Adj'!Q$6)/('CAN LFS Emp'!Q169/'CAN LFS Emp'!Q$6),"n/a")</f>
        <v>0.57095559308805099</v>
      </c>
      <c r="R169" s="21">
        <f>IFERROR(('CMA Emp Adj'!R169/'CMA Emp Adj'!R$6)/('CAN LFS Emp'!R169/'CAN LFS Emp'!R$6),"n/a")</f>
        <v>0.62290300009972543</v>
      </c>
      <c r="S169" s="21">
        <f>IFERROR(('CMA Emp Adj'!S169/'CMA Emp Adj'!S$6)/('CAN LFS Emp'!S169/'CAN LFS Emp'!S$6),"n/a")</f>
        <v>0.66407714712735966</v>
      </c>
      <c r="T169" s="21">
        <f>IFERROR(('CMA Emp Adj'!T169/'CMA Emp Adj'!T$6)/('CAN LFS Emp'!T169/'CAN LFS Emp'!T$6),"n/a")</f>
        <v>0.6650711970957307</v>
      </c>
      <c r="U169" s="21">
        <f>IFERROR(('CMA Emp Adj'!U169/'CMA Emp Adj'!U$6)/('CAN LFS Emp'!U169/'CAN LFS Emp'!U$6),"n/a")</f>
        <v>0.68173141380262658</v>
      </c>
      <c r="V169" s="21">
        <f>IFERROR(('CMA Emp Adj'!V169/'CMA Emp Adj'!V$6)/('CAN LFS Emp'!V169/'CAN LFS Emp'!V$6),"n/a")</f>
        <v>0.6831858686259531</v>
      </c>
      <c r="W169" s="21">
        <f>IFERROR(('CMA Emp Adj'!W169/'CMA Emp Adj'!W$6)/('CAN LFS Emp'!W169/'CAN LFS Emp'!W$6),"n/a")</f>
        <v>0.58573647525960226</v>
      </c>
      <c r="X169" s="21">
        <f>IFERROR(('CMA Emp Adj'!X169/'CMA Emp Adj'!X$6)/('CAN LFS Emp'!X169/'CAN LFS Emp'!X$6),"n/a")</f>
        <v>0.55156305597338207</v>
      </c>
      <c r="Y169" s="21">
        <f>IFERROR(('CMA Emp Adj'!Y169/'CMA Emp Adj'!Y$6)/('CAN LFS Emp'!Y169/'CAN LFS Emp'!Y$6),"n/a")</f>
        <v>0.70372029120968915</v>
      </c>
    </row>
    <row r="170" spans="1:25" x14ac:dyDescent="0.25">
      <c r="A170" s="6" t="s">
        <v>163</v>
      </c>
      <c r="B170" s="6"/>
      <c r="C170" s="14">
        <v>722</v>
      </c>
      <c r="D170" s="65">
        <f>IFERROR(('CMA Emp Adj'!D170/'CMA Emp Adj'!D$6)/('CAN LFS Emp'!D170/'CAN LFS Emp'!D$6),"n/a")</f>
        <v>0.93971390518568643</v>
      </c>
      <c r="E170" s="65">
        <f>IFERROR(('CMA Emp Adj'!E170/'CMA Emp Adj'!E$6)/('CAN LFS Emp'!E170/'CAN LFS Emp'!E$6),"n/a")</f>
        <v>0.84713258376233069</v>
      </c>
      <c r="F170" s="65">
        <f>IFERROR(('CMA Emp Adj'!F170/'CMA Emp Adj'!F$6)/('CAN LFS Emp'!F170/'CAN LFS Emp'!F$6),"n/a")</f>
        <v>0.83606872191741788</v>
      </c>
      <c r="G170" s="65">
        <f>IFERROR(('CMA Emp Adj'!G170/'CMA Emp Adj'!G$6)/('CAN LFS Emp'!G170/'CAN LFS Emp'!G$6),"n/a")</f>
        <v>0.85109103588393198</v>
      </c>
      <c r="H170" s="65">
        <f>IFERROR(('CMA Emp Adj'!H170/'CMA Emp Adj'!H$6)/('CAN LFS Emp'!H170/'CAN LFS Emp'!H$6),"n/a")</f>
        <v>0.82477566971138594</v>
      </c>
      <c r="I170" s="65">
        <f>IFERROR(('CMA Emp Adj'!I170/'CMA Emp Adj'!I$6)/('CAN LFS Emp'!I170/'CAN LFS Emp'!I$6),"n/a")</f>
        <v>0.90631141248347391</v>
      </c>
      <c r="J170" s="65">
        <f>IFERROR(('CMA Emp Adj'!J170/'CMA Emp Adj'!J$6)/('CAN LFS Emp'!J170/'CAN LFS Emp'!J$6),"n/a")</f>
        <v>0.8540324641389283</v>
      </c>
      <c r="K170" s="65">
        <f>IFERROR(('CMA Emp Adj'!K170/'CMA Emp Adj'!K$6)/('CAN LFS Emp'!K170/'CAN LFS Emp'!K$6),"n/a")</f>
        <v>0.85227591256250534</v>
      </c>
      <c r="L170" s="65">
        <f>IFERROR(('CMA Emp Adj'!L170/'CMA Emp Adj'!L$6)/('CAN LFS Emp'!L170/'CAN LFS Emp'!L$6),"n/a")</f>
        <v>0.83237173787247065</v>
      </c>
      <c r="M170" s="21">
        <f>IFERROR(('CMA Emp Adj'!M170/'CMA Emp Adj'!M$6)/('CAN LFS Emp'!M170/'CAN LFS Emp'!M$6),"n/a")</f>
        <v>0.8130367115435273</v>
      </c>
      <c r="N170" s="21">
        <f>IFERROR(('CMA Emp Adj'!N170/'CMA Emp Adj'!N$6)/('CAN LFS Emp'!N170/'CAN LFS Emp'!N$6),"n/a")</f>
        <v>0.85716656581882</v>
      </c>
      <c r="O170" s="21">
        <f>IFERROR(('CMA Emp Adj'!O170/'CMA Emp Adj'!O$6)/('CAN LFS Emp'!O170/'CAN LFS Emp'!O$6),"n/a")</f>
        <v>0.85539122362284292</v>
      </c>
      <c r="P170" s="21">
        <f>IFERROR(('CMA Emp Adj'!P170/'CMA Emp Adj'!P$6)/('CAN LFS Emp'!P170/'CAN LFS Emp'!P$6),"n/a")</f>
        <v>0.87306186858870694</v>
      </c>
      <c r="Q170" s="21">
        <f>IFERROR(('CMA Emp Adj'!Q170/'CMA Emp Adj'!Q$6)/('CAN LFS Emp'!Q170/'CAN LFS Emp'!Q$6),"n/a")</f>
        <v>0.8546081374005533</v>
      </c>
      <c r="R170" s="21">
        <f>IFERROR(('CMA Emp Adj'!R170/'CMA Emp Adj'!R$6)/('CAN LFS Emp'!R170/'CAN LFS Emp'!R$6),"n/a")</f>
        <v>0.80980132014034722</v>
      </c>
      <c r="S170" s="21">
        <f>IFERROR(('CMA Emp Adj'!S170/'CMA Emp Adj'!S$6)/('CAN LFS Emp'!S170/'CAN LFS Emp'!S$6),"n/a")</f>
        <v>0.91777153114238541</v>
      </c>
      <c r="T170" s="21">
        <f>IFERROR(('CMA Emp Adj'!T170/'CMA Emp Adj'!T$6)/('CAN LFS Emp'!T170/'CAN LFS Emp'!T$6),"n/a")</f>
        <v>0.90364889875878196</v>
      </c>
      <c r="U170" s="21">
        <f>IFERROR(('CMA Emp Adj'!U170/'CMA Emp Adj'!U$6)/('CAN LFS Emp'!U170/'CAN LFS Emp'!U$6),"n/a")</f>
        <v>0.90280971478329763</v>
      </c>
      <c r="V170" s="21">
        <f>IFERROR(('CMA Emp Adj'!V170/'CMA Emp Adj'!V$6)/('CAN LFS Emp'!V170/'CAN LFS Emp'!V$6),"n/a")</f>
        <v>0.89507931608843849</v>
      </c>
      <c r="W170" s="21">
        <f>IFERROR(('CMA Emp Adj'!W170/'CMA Emp Adj'!W$6)/('CAN LFS Emp'!W170/'CAN LFS Emp'!W$6),"n/a")</f>
        <v>0.92489608787172306</v>
      </c>
      <c r="X170" s="21">
        <f>IFERROR(('CMA Emp Adj'!X170/'CMA Emp Adj'!X$6)/('CAN LFS Emp'!X170/'CAN LFS Emp'!X$6),"n/a")</f>
        <v>0.92661938976041058</v>
      </c>
      <c r="Y170" s="21">
        <f>IFERROR(('CMA Emp Adj'!Y170/'CMA Emp Adj'!Y$6)/('CAN LFS Emp'!Y170/'CAN LFS Emp'!Y$6),"n/a")</f>
        <v>0.92474137419448577</v>
      </c>
    </row>
    <row r="171" spans="1:25" x14ac:dyDescent="0.25">
      <c r="A171" s="5" t="s">
        <v>164</v>
      </c>
      <c r="B171" s="5"/>
      <c r="C171" s="13">
        <v>81</v>
      </c>
      <c r="D171" s="64">
        <f>IFERROR(('CMA Emp Adj'!D171/'CMA Emp Adj'!D$6)/('CAN LFS Emp'!D171/'CAN LFS Emp'!D$6),"n/a")</f>
        <v>0.89545580844632588</v>
      </c>
      <c r="E171" s="64">
        <f>IFERROR(('CMA Emp Adj'!E171/'CMA Emp Adj'!E$6)/('CAN LFS Emp'!E171/'CAN LFS Emp'!E$6),"n/a")</f>
        <v>0.92669869626248158</v>
      </c>
      <c r="F171" s="64">
        <f>IFERROR(('CMA Emp Adj'!F171/'CMA Emp Adj'!F$6)/('CAN LFS Emp'!F171/'CAN LFS Emp'!F$6),"n/a")</f>
        <v>0.82484777697961864</v>
      </c>
      <c r="G171" s="64">
        <f>IFERROR(('CMA Emp Adj'!G171/'CMA Emp Adj'!G$6)/('CAN LFS Emp'!G171/'CAN LFS Emp'!G$6),"n/a")</f>
        <v>0.79267690427118342</v>
      </c>
      <c r="H171" s="64">
        <f>IFERROR(('CMA Emp Adj'!H171/'CMA Emp Adj'!H$6)/('CAN LFS Emp'!H171/'CAN LFS Emp'!H$6),"n/a")</f>
        <v>0.85561097329964297</v>
      </c>
      <c r="I171" s="64">
        <f>IFERROR(('CMA Emp Adj'!I171/'CMA Emp Adj'!I$6)/('CAN LFS Emp'!I171/'CAN LFS Emp'!I$6),"n/a")</f>
        <v>0.8177030959902627</v>
      </c>
      <c r="J171" s="64">
        <f>IFERROR(('CMA Emp Adj'!J171/'CMA Emp Adj'!J$6)/('CAN LFS Emp'!J171/'CAN LFS Emp'!J$6),"n/a")</f>
        <v>0.97766841929280379</v>
      </c>
      <c r="K171" s="64">
        <f>IFERROR(('CMA Emp Adj'!K171/'CMA Emp Adj'!K$6)/('CAN LFS Emp'!K171/'CAN LFS Emp'!K$6),"n/a")</f>
        <v>0.90640814502289457</v>
      </c>
      <c r="L171" s="64">
        <f>IFERROR(('CMA Emp Adj'!L171/'CMA Emp Adj'!L$6)/('CAN LFS Emp'!L171/'CAN LFS Emp'!L$6),"n/a")</f>
        <v>0.90678413210473785</v>
      </c>
      <c r="M171" s="20">
        <f>IFERROR(('CMA Emp Adj'!M171/'CMA Emp Adj'!M$6)/('CAN LFS Emp'!M171/'CAN LFS Emp'!M$6),"n/a")</f>
        <v>0.96574291323281447</v>
      </c>
      <c r="N171" s="20">
        <f>IFERROR(('CMA Emp Adj'!N171/'CMA Emp Adj'!N$6)/('CAN LFS Emp'!N171/'CAN LFS Emp'!N$6),"n/a")</f>
        <v>0.92677130256944873</v>
      </c>
      <c r="O171" s="20">
        <f>IFERROR(('CMA Emp Adj'!O171/'CMA Emp Adj'!O$6)/('CAN LFS Emp'!O171/'CAN LFS Emp'!O$6),"n/a")</f>
        <v>0.97931701255112569</v>
      </c>
      <c r="P171" s="20">
        <f>IFERROR(('CMA Emp Adj'!P171/'CMA Emp Adj'!P$6)/('CAN LFS Emp'!P171/'CAN LFS Emp'!P$6),"n/a")</f>
        <v>1.0643199226781124</v>
      </c>
      <c r="Q171" s="20">
        <f>IFERROR(('CMA Emp Adj'!Q171/'CMA Emp Adj'!Q$6)/('CAN LFS Emp'!Q171/'CAN LFS Emp'!Q$6),"n/a")</f>
        <v>0.93834312193185554</v>
      </c>
      <c r="R171" s="20">
        <f>IFERROR(('CMA Emp Adj'!R171/'CMA Emp Adj'!R$6)/('CAN LFS Emp'!R171/'CAN LFS Emp'!R$6),"n/a")</f>
        <v>0.88984647060381183</v>
      </c>
      <c r="S171" s="20">
        <f>IFERROR(('CMA Emp Adj'!S171/'CMA Emp Adj'!S$6)/('CAN LFS Emp'!S171/'CAN LFS Emp'!S$6),"n/a")</f>
        <v>1.0281991532681687</v>
      </c>
      <c r="T171" s="20">
        <f>IFERROR(('CMA Emp Adj'!T171/'CMA Emp Adj'!T$6)/('CAN LFS Emp'!T171/'CAN LFS Emp'!T$6),"n/a")</f>
        <v>0.93081166397452975</v>
      </c>
      <c r="U171" s="20">
        <f>IFERROR(('CMA Emp Adj'!U171/'CMA Emp Adj'!U$6)/('CAN LFS Emp'!U171/'CAN LFS Emp'!U$6),"n/a")</f>
        <v>0.9216033274484865</v>
      </c>
      <c r="V171" s="20">
        <f>IFERROR(('CMA Emp Adj'!V171/'CMA Emp Adj'!V$6)/('CAN LFS Emp'!V171/'CAN LFS Emp'!V$6),"n/a")</f>
        <v>0.94116605167912615</v>
      </c>
      <c r="W171" s="20">
        <f>IFERROR(('CMA Emp Adj'!W171/'CMA Emp Adj'!W$6)/('CAN LFS Emp'!W171/'CAN LFS Emp'!W$6),"n/a")</f>
        <v>0.90648390478499696</v>
      </c>
      <c r="X171" s="20">
        <f>IFERROR(('CMA Emp Adj'!X171/'CMA Emp Adj'!X$6)/('CAN LFS Emp'!X171/'CAN LFS Emp'!X$6),"n/a")</f>
        <v>0.8900021810462595</v>
      </c>
      <c r="Y171" s="20">
        <f>IFERROR(('CMA Emp Adj'!Y171/'CMA Emp Adj'!Y$6)/('CAN LFS Emp'!Y171/'CAN LFS Emp'!Y$6),"n/a")</f>
        <v>0.87961023957050744</v>
      </c>
    </row>
    <row r="172" spans="1:25" x14ac:dyDescent="0.25">
      <c r="A172" s="6" t="s">
        <v>165</v>
      </c>
      <c r="B172" s="6"/>
      <c r="C172" s="14">
        <v>811</v>
      </c>
      <c r="D172" s="65">
        <f>IFERROR(('CMA Emp Adj'!D172/'CMA Emp Adj'!D$6)/('CAN LFS Emp'!D172/'CAN LFS Emp'!D$6),"n/a")</f>
        <v>0.83465910333564419</v>
      </c>
      <c r="E172" s="65">
        <f>IFERROR(('CMA Emp Adj'!E172/'CMA Emp Adj'!E$6)/('CAN LFS Emp'!E172/'CAN LFS Emp'!E$6),"n/a")</f>
        <v>0.93323140095033974</v>
      </c>
      <c r="F172" s="65">
        <f>IFERROR(('CMA Emp Adj'!F172/'CMA Emp Adj'!F$6)/('CAN LFS Emp'!F172/'CAN LFS Emp'!F$6),"n/a")</f>
        <v>0.80247007698652584</v>
      </c>
      <c r="G172" s="65">
        <f>IFERROR(('CMA Emp Adj'!G172/'CMA Emp Adj'!G$6)/('CAN LFS Emp'!G172/'CAN LFS Emp'!G$6),"n/a")</f>
        <v>0.73420279882427841</v>
      </c>
      <c r="H172" s="65">
        <f>IFERROR(('CMA Emp Adj'!H172/'CMA Emp Adj'!H$6)/('CAN LFS Emp'!H172/'CAN LFS Emp'!H$6),"n/a")</f>
        <v>0.77325175975181137</v>
      </c>
      <c r="I172" s="65">
        <f>IFERROR(('CMA Emp Adj'!I172/'CMA Emp Adj'!I$6)/('CAN LFS Emp'!I172/'CAN LFS Emp'!I$6),"n/a")</f>
        <v>0.80296346176174671</v>
      </c>
      <c r="J172" s="65">
        <f>IFERROR(('CMA Emp Adj'!J172/'CMA Emp Adj'!J$6)/('CAN LFS Emp'!J172/'CAN LFS Emp'!J$6),"n/a")</f>
        <v>0.81316103884545254</v>
      </c>
      <c r="K172" s="65">
        <f>IFERROR(('CMA Emp Adj'!K172/'CMA Emp Adj'!K$6)/('CAN LFS Emp'!K172/'CAN LFS Emp'!K$6),"n/a")</f>
        <v>0.74632762386565499</v>
      </c>
      <c r="L172" s="65">
        <f>IFERROR(('CMA Emp Adj'!L172/'CMA Emp Adj'!L$6)/('CAN LFS Emp'!L172/'CAN LFS Emp'!L$6),"n/a")</f>
        <v>0.77307276344245401</v>
      </c>
      <c r="M172" s="21">
        <f>IFERROR(('CMA Emp Adj'!M172/'CMA Emp Adj'!M$6)/('CAN LFS Emp'!M172/'CAN LFS Emp'!M$6),"n/a")</f>
        <v>0.82739329235679315</v>
      </c>
      <c r="N172" s="21">
        <f>IFERROR(('CMA Emp Adj'!N172/'CMA Emp Adj'!N$6)/('CAN LFS Emp'!N172/'CAN LFS Emp'!N$6),"n/a")</f>
        <v>0.77254406051024715</v>
      </c>
      <c r="O172" s="21">
        <f>IFERROR(('CMA Emp Adj'!O172/'CMA Emp Adj'!O$6)/('CAN LFS Emp'!O172/'CAN LFS Emp'!O$6),"n/a")</f>
        <v>0.82933436772228786</v>
      </c>
      <c r="P172" s="21">
        <f>IFERROR(('CMA Emp Adj'!P172/'CMA Emp Adj'!P$6)/('CAN LFS Emp'!P172/'CAN LFS Emp'!P$6),"n/a")</f>
        <v>0.89401629644713665</v>
      </c>
      <c r="Q172" s="21">
        <f>IFERROR(('CMA Emp Adj'!Q172/'CMA Emp Adj'!Q$6)/('CAN LFS Emp'!Q172/'CAN LFS Emp'!Q$6),"n/a")</f>
        <v>0.72569983012237704</v>
      </c>
      <c r="R172" s="21">
        <f>IFERROR(('CMA Emp Adj'!R172/'CMA Emp Adj'!R$6)/('CAN LFS Emp'!R172/'CAN LFS Emp'!R$6),"n/a")</f>
        <v>0.71483706476118569</v>
      </c>
      <c r="S172" s="21">
        <f>IFERROR(('CMA Emp Adj'!S172/'CMA Emp Adj'!S$6)/('CAN LFS Emp'!S172/'CAN LFS Emp'!S$6),"n/a")</f>
        <v>0.79699649472366674</v>
      </c>
      <c r="T172" s="21">
        <f>IFERROR(('CMA Emp Adj'!T172/'CMA Emp Adj'!T$6)/('CAN LFS Emp'!T172/'CAN LFS Emp'!T$6),"n/a")</f>
        <v>0.614205629164014</v>
      </c>
      <c r="U172" s="21">
        <f>IFERROR(('CMA Emp Adj'!U172/'CMA Emp Adj'!U$6)/('CAN LFS Emp'!U172/'CAN LFS Emp'!U$6),"n/a")</f>
        <v>0.62714842450351549</v>
      </c>
      <c r="V172" s="21">
        <f>IFERROR(('CMA Emp Adj'!V172/'CMA Emp Adj'!V$6)/('CAN LFS Emp'!V172/'CAN LFS Emp'!V$6),"n/a")</f>
        <v>0.79570973624344288</v>
      </c>
      <c r="W172" s="21">
        <f>IFERROR(('CMA Emp Adj'!W172/'CMA Emp Adj'!W$6)/('CAN LFS Emp'!W172/'CAN LFS Emp'!W$6),"n/a")</f>
        <v>0.73558803747988954</v>
      </c>
      <c r="X172" s="21">
        <f>IFERROR(('CMA Emp Adj'!X172/'CMA Emp Adj'!X$6)/('CAN LFS Emp'!X172/'CAN LFS Emp'!X$6),"n/a")</f>
        <v>0.73516067988993772</v>
      </c>
      <c r="Y172" s="21">
        <f>IFERROR(('CMA Emp Adj'!Y172/'CMA Emp Adj'!Y$6)/('CAN LFS Emp'!Y172/'CAN LFS Emp'!Y$6),"n/a")</f>
        <v>0.72140552373404698</v>
      </c>
    </row>
    <row r="173" spans="1:25" x14ac:dyDescent="0.25">
      <c r="A173" s="7" t="s">
        <v>166</v>
      </c>
      <c r="B173" s="7"/>
      <c r="C173" s="14">
        <v>8111</v>
      </c>
      <c r="D173" s="65">
        <f>IFERROR(('CMA Emp Adj'!D173/'CMA Emp Adj'!D$6)/('CAN LFS Emp'!D173/'CAN LFS Emp'!D$6),"n/a")</f>
        <v>0.79854208919267078</v>
      </c>
      <c r="E173" s="65">
        <f>IFERROR(('CMA Emp Adj'!E173/'CMA Emp Adj'!E$6)/('CAN LFS Emp'!E173/'CAN LFS Emp'!E$6),"n/a")</f>
        <v>0.89550058878667993</v>
      </c>
      <c r="F173" s="65">
        <f>IFERROR(('CMA Emp Adj'!F173/'CMA Emp Adj'!F$6)/('CAN LFS Emp'!F173/'CAN LFS Emp'!F$6),"n/a")</f>
        <v>0.85953855936327317</v>
      </c>
      <c r="G173" s="65">
        <f>IFERROR(('CMA Emp Adj'!G173/'CMA Emp Adj'!G$6)/('CAN LFS Emp'!G173/'CAN LFS Emp'!G$6),"n/a")</f>
        <v>0.66677389024972322</v>
      </c>
      <c r="H173" s="65">
        <f>IFERROR(('CMA Emp Adj'!H173/'CMA Emp Adj'!H$6)/('CAN LFS Emp'!H173/'CAN LFS Emp'!H$6),"n/a")</f>
        <v>0.78308364749552928</v>
      </c>
      <c r="I173" s="65">
        <f>IFERROR(('CMA Emp Adj'!I173/'CMA Emp Adj'!I$6)/('CAN LFS Emp'!I173/'CAN LFS Emp'!I$6),"n/a")</f>
        <v>0.91870054921735111</v>
      </c>
      <c r="J173" s="65">
        <f>IFERROR(('CMA Emp Adj'!J173/'CMA Emp Adj'!J$6)/('CAN LFS Emp'!J173/'CAN LFS Emp'!J$6),"n/a")</f>
        <v>0.91612301386169614</v>
      </c>
      <c r="K173" s="65">
        <f>IFERROR(('CMA Emp Adj'!K173/'CMA Emp Adj'!K$6)/('CAN LFS Emp'!K173/'CAN LFS Emp'!K$6),"n/a")</f>
        <v>0.75089740825453777</v>
      </c>
      <c r="L173" s="65">
        <f>IFERROR(('CMA Emp Adj'!L173/'CMA Emp Adj'!L$6)/('CAN LFS Emp'!L173/'CAN LFS Emp'!L$6),"n/a")</f>
        <v>0.71260360564737546</v>
      </c>
      <c r="M173" s="21">
        <f>IFERROR(('CMA Emp Adj'!M173/'CMA Emp Adj'!M$6)/('CAN LFS Emp'!M173/'CAN LFS Emp'!M$6),"n/a")</f>
        <v>0.90540977733295724</v>
      </c>
      <c r="N173" s="21">
        <f>IFERROR(('CMA Emp Adj'!N173/'CMA Emp Adj'!N$6)/('CAN LFS Emp'!N173/'CAN LFS Emp'!N$6),"n/a")</f>
        <v>0.8291247001453258</v>
      </c>
      <c r="O173" s="21">
        <f>IFERROR(('CMA Emp Adj'!O173/'CMA Emp Adj'!O$6)/('CAN LFS Emp'!O173/'CAN LFS Emp'!O$6),"n/a")</f>
        <v>0.74530229312041318</v>
      </c>
      <c r="P173" s="21">
        <f>IFERROR(('CMA Emp Adj'!P173/'CMA Emp Adj'!P$6)/('CAN LFS Emp'!P173/'CAN LFS Emp'!P$6),"n/a")</f>
        <v>1.0753025787582813</v>
      </c>
      <c r="Q173" s="21">
        <f>IFERROR(('CMA Emp Adj'!Q173/'CMA Emp Adj'!Q$6)/('CAN LFS Emp'!Q173/'CAN LFS Emp'!Q$6),"n/a")</f>
        <v>0.73812131376833967</v>
      </c>
      <c r="R173" s="21">
        <f>IFERROR(('CMA Emp Adj'!R173/'CMA Emp Adj'!R$6)/('CAN LFS Emp'!R173/'CAN LFS Emp'!R$6),"n/a")</f>
        <v>0.72758124522075251</v>
      </c>
      <c r="S173" s="21">
        <f>IFERROR(('CMA Emp Adj'!S173/'CMA Emp Adj'!S$6)/('CAN LFS Emp'!S173/'CAN LFS Emp'!S$6),"n/a")</f>
        <v>0.88014907031841394</v>
      </c>
      <c r="T173" s="21">
        <f>IFERROR(('CMA Emp Adj'!T173/'CMA Emp Adj'!T$6)/('CAN LFS Emp'!T173/'CAN LFS Emp'!T$6),"n/a")</f>
        <v>0.63976054671903571</v>
      </c>
      <c r="U173" s="21">
        <f>IFERROR(('CMA Emp Adj'!U173/'CMA Emp Adj'!U$6)/('CAN LFS Emp'!U173/'CAN LFS Emp'!U$6),"n/a")</f>
        <v>0.69801014110155302</v>
      </c>
      <c r="V173" s="21">
        <f>IFERROR(('CMA Emp Adj'!V173/'CMA Emp Adj'!V$6)/('CAN LFS Emp'!V173/'CAN LFS Emp'!V$6),"n/a")</f>
        <v>0.86759067950348367</v>
      </c>
      <c r="W173" s="21">
        <f>IFERROR(('CMA Emp Adj'!W173/'CMA Emp Adj'!W$6)/('CAN LFS Emp'!W173/'CAN LFS Emp'!W$6),"n/a")</f>
        <v>0.75932073846460924</v>
      </c>
      <c r="X173" s="21">
        <f>IFERROR(('CMA Emp Adj'!X173/'CMA Emp Adj'!X$6)/('CAN LFS Emp'!X173/'CAN LFS Emp'!X$6),"n/a")</f>
        <v>0.9148576767044615</v>
      </c>
      <c r="Y173" s="21">
        <f>IFERROR(('CMA Emp Adj'!Y173/'CMA Emp Adj'!Y$6)/('CAN LFS Emp'!Y173/'CAN LFS Emp'!Y$6),"n/a")</f>
        <v>0.74451380683452184</v>
      </c>
    </row>
    <row r="174" spans="1:25" x14ac:dyDescent="0.25">
      <c r="A174" s="7" t="s">
        <v>167</v>
      </c>
      <c r="B174" s="7"/>
      <c r="C174" s="14" t="s">
        <v>209</v>
      </c>
      <c r="D174" s="65">
        <f>IFERROR(('CMA Emp Adj'!D174/'CMA Emp Adj'!D$6)/('CAN LFS Emp'!D174/'CAN LFS Emp'!D$6),"n/a")</f>
        <v>0.8774205608561918</v>
      </c>
      <c r="E174" s="65">
        <f>IFERROR(('CMA Emp Adj'!E174/'CMA Emp Adj'!E$6)/('CAN LFS Emp'!E174/'CAN LFS Emp'!E$6),"n/a")</f>
        <v>0.97739075873552217</v>
      </c>
      <c r="F174" s="65">
        <f>IFERROR(('CMA Emp Adj'!F174/'CMA Emp Adj'!F$6)/('CAN LFS Emp'!F174/'CAN LFS Emp'!F$6),"n/a")</f>
        <v>0.73462245761435208</v>
      </c>
      <c r="G174" s="65">
        <f>IFERROR(('CMA Emp Adj'!G174/'CMA Emp Adj'!G$6)/('CAN LFS Emp'!G174/'CAN LFS Emp'!G$6),"n/a")</f>
        <v>0.81744860108260142</v>
      </c>
      <c r="H174" s="65">
        <f>IFERROR(('CMA Emp Adj'!H174/'CMA Emp Adj'!H$6)/('CAN LFS Emp'!H174/'CAN LFS Emp'!H$6),"n/a")</f>
        <v>0.75893015410721587</v>
      </c>
      <c r="I174" s="65">
        <f>IFERROR(('CMA Emp Adj'!I174/'CMA Emp Adj'!I$6)/('CAN LFS Emp'!I174/'CAN LFS Emp'!I$6),"n/a")</f>
        <v>0.66650354736026496</v>
      </c>
      <c r="J174" s="65">
        <f>IFERROR(('CMA Emp Adj'!J174/'CMA Emp Adj'!J$6)/('CAN LFS Emp'!J174/'CAN LFS Emp'!J$6),"n/a")</f>
        <v>0.67286240132795239</v>
      </c>
      <c r="K174" s="65">
        <f>IFERROR(('CMA Emp Adj'!K174/'CMA Emp Adj'!K$6)/('CAN LFS Emp'!K174/'CAN LFS Emp'!K$6),"n/a")</f>
        <v>0.74009265760458887</v>
      </c>
      <c r="L174" s="65">
        <f>IFERROR(('CMA Emp Adj'!L174/'CMA Emp Adj'!L$6)/('CAN LFS Emp'!L174/'CAN LFS Emp'!L$6),"n/a")</f>
        <v>0.84277812863186274</v>
      </c>
      <c r="M174" s="21">
        <f>IFERROR(('CMA Emp Adj'!M174/'CMA Emp Adj'!M$6)/('CAN LFS Emp'!M174/'CAN LFS Emp'!M$6),"n/a")</f>
        <v>0.73034731056219893</v>
      </c>
      <c r="N174" s="21">
        <f>IFERROR(('CMA Emp Adj'!N174/'CMA Emp Adj'!N$6)/('CAN LFS Emp'!N174/'CAN LFS Emp'!N$6),"n/a")</f>
        <v>0.69935125950245092</v>
      </c>
      <c r="O174" s="21">
        <f>IFERROR(('CMA Emp Adj'!O174/'CMA Emp Adj'!O$6)/('CAN LFS Emp'!O174/'CAN LFS Emp'!O$6),"n/a")</f>
        <v>0.91856079051317008</v>
      </c>
      <c r="P174" s="21">
        <f>IFERROR(('CMA Emp Adj'!P174/'CMA Emp Adj'!P$6)/('CAN LFS Emp'!P174/'CAN LFS Emp'!P$6),"n/a")</f>
        <v>0.66731187099242772</v>
      </c>
      <c r="Q174" s="21">
        <f>IFERROR(('CMA Emp Adj'!Q174/'CMA Emp Adj'!Q$6)/('CAN LFS Emp'!Q174/'CAN LFS Emp'!Q$6),"n/a")</f>
        <v>0.70798929807776556</v>
      </c>
      <c r="R174" s="21">
        <f>IFERROR(('CMA Emp Adj'!R174/'CMA Emp Adj'!R$6)/('CAN LFS Emp'!R174/'CAN LFS Emp'!R$6),"n/a")</f>
        <v>0.7001892987430921</v>
      </c>
      <c r="S174" s="21">
        <f>IFERROR(('CMA Emp Adj'!S174/'CMA Emp Adj'!S$6)/('CAN LFS Emp'!S174/'CAN LFS Emp'!S$6),"n/a")</f>
        <v>0.70406683721039343</v>
      </c>
      <c r="T174" s="21">
        <f>IFERROR(('CMA Emp Adj'!T174/'CMA Emp Adj'!T$6)/('CAN LFS Emp'!T174/'CAN LFS Emp'!T$6),"n/a")</f>
        <v>0.58292228876587404</v>
      </c>
      <c r="U174" s="21">
        <f>IFERROR(('CMA Emp Adj'!U174/'CMA Emp Adj'!U$6)/('CAN LFS Emp'!U174/'CAN LFS Emp'!U$6),"n/a")</f>
        <v>0.54177477047227507</v>
      </c>
      <c r="V174" s="21">
        <f>IFERROR(('CMA Emp Adj'!V174/'CMA Emp Adj'!V$6)/('CAN LFS Emp'!V174/'CAN LFS Emp'!V$6),"n/a")</f>
        <v>0.70283224525840982</v>
      </c>
      <c r="W174" s="21">
        <f>IFERROR(('CMA Emp Adj'!W174/'CMA Emp Adj'!W$6)/('CAN LFS Emp'!W174/'CAN LFS Emp'!W$6),"n/a")</f>
        <v>0.70188859822959926</v>
      </c>
      <c r="X174" s="21">
        <f>IFERROR(('CMA Emp Adj'!X174/'CMA Emp Adj'!X$6)/('CAN LFS Emp'!X174/'CAN LFS Emp'!X$6),"n/a")</f>
        <v>0.48687587524130388</v>
      </c>
      <c r="Y174" s="21">
        <f>IFERROR(('CMA Emp Adj'!Y174/'CMA Emp Adj'!Y$6)/('CAN LFS Emp'!Y174/'CAN LFS Emp'!Y$6),"n/a")</f>
        <v>0.68805230345533042</v>
      </c>
    </row>
    <row r="175" spans="1:25" x14ac:dyDescent="0.25">
      <c r="A175" s="6" t="s">
        <v>168</v>
      </c>
      <c r="B175" s="6"/>
      <c r="C175" s="14">
        <v>812</v>
      </c>
      <c r="D175" s="65">
        <f>IFERROR(('CMA Emp Adj'!D175/'CMA Emp Adj'!D$6)/('CAN LFS Emp'!D175/'CAN LFS Emp'!D$6),"n/a")</f>
        <v>0.93077893815391921</v>
      </c>
      <c r="E175" s="65">
        <f>IFERROR(('CMA Emp Adj'!E175/'CMA Emp Adj'!E$6)/('CAN LFS Emp'!E175/'CAN LFS Emp'!E$6),"n/a")</f>
        <v>0.97373375726682543</v>
      </c>
      <c r="F175" s="65">
        <f>IFERROR(('CMA Emp Adj'!F175/'CMA Emp Adj'!F$6)/('CAN LFS Emp'!F175/'CAN LFS Emp'!F$6),"n/a")</f>
        <v>0.78208043741364197</v>
      </c>
      <c r="G175" s="65">
        <f>IFERROR(('CMA Emp Adj'!G175/'CMA Emp Adj'!G$6)/('CAN LFS Emp'!G175/'CAN LFS Emp'!G$6),"n/a")</f>
        <v>0.74254761436116123</v>
      </c>
      <c r="H175" s="65">
        <f>IFERROR(('CMA Emp Adj'!H175/'CMA Emp Adj'!H$6)/('CAN LFS Emp'!H175/'CAN LFS Emp'!H$6),"n/a")</f>
        <v>0.8040718539432713</v>
      </c>
      <c r="I175" s="65">
        <f>IFERROR(('CMA Emp Adj'!I175/'CMA Emp Adj'!I$6)/('CAN LFS Emp'!I175/'CAN LFS Emp'!I$6),"n/a")</f>
        <v>0.87966813194404947</v>
      </c>
      <c r="J175" s="65">
        <f>IFERROR(('CMA Emp Adj'!J175/'CMA Emp Adj'!J$6)/('CAN LFS Emp'!J175/'CAN LFS Emp'!J$6),"n/a")</f>
        <v>1.1316042800004267</v>
      </c>
      <c r="K175" s="65">
        <f>IFERROR(('CMA Emp Adj'!K175/'CMA Emp Adj'!K$6)/('CAN LFS Emp'!K175/'CAN LFS Emp'!K$6),"n/a")</f>
        <v>0.90063828820712588</v>
      </c>
      <c r="L175" s="65">
        <f>IFERROR(('CMA Emp Adj'!L175/'CMA Emp Adj'!L$6)/('CAN LFS Emp'!L175/'CAN LFS Emp'!L$6),"n/a")</f>
        <v>0.953412108241523</v>
      </c>
      <c r="M175" s="21">
        <f>IFERROR(('CMA Emp Adj'!M175/'CMA Emp Adj'!M$6)/('CAN LFS Emp'!M175/'CAN LFS Emp'!M$6),"n/a")</f>
        <v>1.067477414741042</v>
      </c>
      <c r="N175" s="21">
        <f>IFERROR(('CMA Emp Adj'!N175/'CMA Emp Adj'!N$6)/('CAN LFS Emp'!N175/'CAN LFS Emp'!N$6),"n/a")</f>
        <v>0.93179496834490783</v>
      </c>
      <c r="O175" s="21">
        <f>IFERROR(('CMA Emp Adj'!O175/'CMA Emp Adj'!O$6)/('CAN LFS Emp'!O175/'CAN LFS Emp'!O$6),"n/a")</f>
        <v>0.94727904340627023</v>
      </c>
      <c r="P175" s="21">
        <f>IFERROR(('CMA Emp Adj'!P175/'CMA Emp Adj'!P$6)/('CAN LFS Emp'!P175/'CAN LFS Emp'!P$6),"n/a")</f>
        <v>1.0699273145887813</v>
      </c>
      <c r="Q175" s="21">
        <f>IFERROR(('CMA Emp Adj'!Q175/'CMA Emp Adj'!Q$6)/('CAN LFS Emp'!Q175/'CAN LFS Emp'!Q$6),"n/a")</f>
        <v>0.89355736807629693</v>
      </c>
      <c r="R175" s="21">
        <f>IFERROR(('CMA Emp Adj'!R175/'CMA Emp Adj'!R$6)/('CAN LFS Emp'!R175/'CAN LFS Emp'!R$6),"n/a")</f>
        <v>0.79444189039431556</v>
      </c>
      <c r="S175" s="21">
        <f>IFERROR(('CMA Emp Adj'!S175/'CMA Emp Adj'!S$6)/('CAN LFS Emp'!S175/'CAN LFS Emp'!S$6),"n/a")</f>
        <v>0.93751346585773143</v>
      </c>
      <c r="T175" s="21">
        <f>IFERROR(('CMA Emp Adj'!T175/'CMA Emp Adj'!T$6)/('CAN LFS Emp'!T175/'CAN LFS Emp'!T$6),"n/a")</f>
        <v>0.90489591664983771</v>
      </c>
      <c r="U175" s="21">
        <f>IFERROR(('CMA Emp Adj'!U175/'CMA Emp Adj'!U$6)/('CAN LFS Emp'!U175/'CAN LFS Emp'!U$6),"n/a")</f>
        <v>0.84839635154513482</v>
      </c>
      <c r="V175" s="21">
        <f>IFERROR(('CMA Emp Adj'!V175/'CMA Emp Adj'!V$6)/('CAN LFS Emp'!V175/'CAN LFS Emp'!V$6),"n/a")</f>
        <v>0.76663169999669623</v>
      </c>
      <c r="W175" s="21">
        <f>IFERROR(('CMA Emp Adj'!W175/'CMA Emp Adj'!W$6)/('CAN LFS Emp'!W175/'CAN LFS Emp'!W$6),"n/a")</f>
        <v>0.84932646317823812</v>
      </c>
      <c r="X175" s="21">
        <f>IFERROR(('CMA Emp Adj'!X175/'CMA Emp Adj'!X$6)/('CAN LFS Emp'!X175/'CAN LFS Emp'!X$6),"n/a")</f>
        <v>0.88381320447078215</v>
      </c>
      <c r="Y175" s="21">
        <f>IFERROR(('CMA Emp Adj'!Y175/'CMA Emp Adj'!Y$6)/('CAN LFS Emp'!Y175/'CAN LFS Emp'!Y$6),"n/a")</f>
        <v>0.77645795898037406</v>
      </c>
    </row>
    <row r="176" spans="1:25" x14ac:dyDescent="0.25">
      <c r="A176" s="6" t="s">
        <v>169</v>
      </c>
      <c r="B176" s="6"/>
      <c r="C176" s="14">
        <v>813</v>
      </c>
      <c r="D176" s="65">
        <f>IFERROR(('CMA Emp Adj'!D176/'CMA Emp Adj'!D$6)/('CAN LFS Emp'!D176/'CAN LFS Emp'!D$6),"n/a")</f>
        <v>0.93446853735583257</v>
      </c>
      <c r="E176" s="65">
        <f>IFERROR(('CMA Emp Adj'!E176/'CMA Emp Adj'!E$6)/('CAN LFS Emp'!E176/'CAN LFS Emp'!E$6),"n/a")</f>
        <v>0.90042577255941203</v>
      </c>
      <c r="F176" s="65">
        <f>IFERROR(('CMA Emp Adj'!F176/'CMA Emp Adj'!F$6)/('CAN LFS Emp'!F176/'CAN LFS Emp'!F$6),"n/a")</f>
        <v>0.91067364173720999</v>
      </c>
      <c r="G176" s="65">
        <f>IFERROR(('CMA Emp Adj'!G176/'CMA Emp Adj'!G$6)/('CAN LFS Emp'!G176/'CAN LFS Emp'!G$6),"n/a")</f>
        <v>0.80430094644170436</v>
      </c>
      <c r="H176" s="65">
        <f>IFERROR(('CMA Emp Adj'!H176/'CMA Emp Adj'!H$6)/('CAN LFS Emp'!H176/'CAN LFS Emp'!H$6),"n/a")</f>
        <v>0.94419037981513076</v>
      </c>
      <c r="I176" s="65">
        <f>IFERROR(('CMA Emp Adj'!I176/'CMA Emp Adj'!I$6)/('CAN LFS Emp'!I176/'CAN LFS Emp'!I$6),"n/a")</f>
        <v>0.67928071675794932</v>
      </c>
      <c r="J176" s="65">
        <f>IFERROR(('CMA Emp Adj'!J176/'CMA Emp Adj'!J$6)/('CAN LFS Emp'!J176/'CAN LFS Emp'!J$6),"n/a")</f>
        <v>0.91482033088817327</v>
      </c>
      <c r="K176" s="65">
        <f>IFERROR(('CMA Emp Adj'!K176/'CMA Emp Adj'!K$6)/('CAN LFS Emp'!K176/'CAN LFS Emp'!K$6),"n/a")</f>
        <v>1.0154704225549487</v>
      </c>
      <c r="L176" s="65">
        <f>IFERROR(('CMA Emp Adj'!L176/'CMA Emp Adj'!L$6)/('CAN LFS Emp'!L176/'CAN LFS Emp'!L$6),"n/a")</f>
        <v>1.015809501457362</v>
      </c>
      <c r="M176" s="21">
        <f>IFERROR(('CMA Emp Adj'!M176/'CMA Emp Adj'!M$6)/('CAN LFS Emp'!M176/'CAN LFS Emp'!M$6),"n/a")</f>
        <v>0.98124753046616298</v>
      </c>
      <c r="N176" s="21">
        <f>IFERROR(('CMA Emp Adj'!N176/'CMA Emp Adj'!N$6)/('CAN LFS Emp'!N176/'CAN LFS Emp'!N$6),"n/a")</f>
        <v>1.0269953202603448</v>
      </c>
      <c r="O176" s="21">
        <f>IFERROR(('CMA Emp Adj'!O176/'CMA Emp Adj'!O$6)/('CAN LFS Emp'!O176/'CAN LFS Emp'!O$6),"n/a")</f>
        <v>1.0156984884957496</v>
      </c>
      <c r="P176" s="21">
        <f>IFERROR(('CMA Emp Adj'!P176/'CMA Emp Adj'!P$6)/('CAN LFS Emp'!P176/'CAN LFS Emp'!P$6),"n/a")</f>
        <v>1.1840456618772941</v>
      </c>
      <c r="Q176" s="21">
        <f>IFERROR(('CMA Emp Adj'!Q176/'CMA Emp Adj'!Q$6)/('CAN LFS Emp'!Q176/'CAN LFS Emp'!Q$6),"n/a")</f>
        <v>1.0115440676495611</v>
      </c>
      <c r="R176" s="21">
        <f>IFERROR(('CMA Emp Adj'!R176/'CMA Emp Adj'!R$6)/('CAN LFS Emp'!R176/'CAN LFS Emp'!R$6),"n/a")</f>
        <v>1.0998075596594725</v>
      </c>
      <c r="S176" s="21">
        <f>IFERROR(('CMA Emp Adj'!S176/'CMA Emp Adj'!S$6)/('CAN LFS Emp'!S176/'CAN LFS Emp'!S$6),"n/a")</f>
        <v>1.2681757782689074</v>
      </c>
      <c r="T176" s="21">
        <f>IFERROR(('CMA Emp Adj'!T176/'CMA Emp Adj'!T$6)/('CAN LFS Emp'!T176/'CAN LFS Emp'!T$6),"n/a")</f>
        <v>1.083609507287365</v>
      </c>
      <c r="U176" s="21">
        <f>IFERROR(('CMA Emp Adj'!U176/'CMA Emp Adj'!U$6)/('CAN LFS Emp'!U176/'CAN LFS Emp'!U$6),"n/a")</f>
        <v>1.1757196377943055</v>
      </c>
      <c r="V176" s="21">
        <f>IFERROR(('CMA Emp Adj'!V176/'CMA Emp Adj'!V$6)/('CAN LFS Emp'!V176/'CAN LFS Emp'!V$6),"n/a")</f>
        <v>1.2429451577113138</v>
      </c>
      <c r="W176" s="21">
        <f>IFERROR(('CMA Emp Adj'!W176/'CMA Emp Adj'!W$6)/('CAN LFS Emp'!W176/'CAN LFS Emp'!W$6),"n/a")</f>
        <v>1.042749708872601</v>
      </c>
      <c r="X176" s="21">
        <f>IFERROR(('CMA Emp Adj'!X176/'CMA Emp Adj'!X$6)/('CAN LFS Emp'!X176/'CAN LFS Emp'!X$6),"n/a")</f>
        <v>0.94500935141761133</v>
      </c>
      <c r="Y176" s="21">
        <f>IFERROR(('CMA Emp Adj'!Y176/'CMA Emp Adj'!Y$6)/('CAN LFS Emp'!Y176/'CAN LFS Emp'!Y$6),"n/a")</f>
        <v>1.0660903027804556</v>
      </c>
    </row>
    <row r="177" spans="1:25" x14ac:dyDescent="0.25">
      <c r="A177" s="6" t="s">
        <v>170</v>
      </c>
      <c r="B177" s="6"/>
      <c r="C177" s="14">
        <v>814</v>
      </c>
      <c r="D177" s="65">
        <f>IFERROR(('CMA Emp Adj'!D177/'CMA Emp Adj'!D$6)/('CAN LFS Emp'!D177/'CAN LFS Emp'!D$6),"n/a")</f>
        <v>0.9188292426530994</v>
      </c>
      <c r="E177" s="65">
        <f>IFERROR(('CMA Emp Adj'!E177/'CMA Emp Adj'!E$6)/('CAN LFS Emp'!E177/'CAN LFS Emp'!E$6),"n/a")</f>
        <v>0.85732441190211917</v>
      </c>
      <c r="F177" s="65">
        <f>IFERROR(('CMA Emp Adj'!F177/'CMA Emp Adj'!F$6)/('CAN LFS Emp'!F177/'CAN LFS Emp'!F$6),"n/a")</f>
        <v>0.82830184400220463</v>
      </c>
      <c r="G177" s="65">
        <f>IFERROR(('CMA Emp Adj'!G177/'CMA Emp Adj'!G$6)/('CAN LFS Emp'!G177/'CAN LFS Emp'!G$6),"n/a")</f>
        <v>1.0787710671224757</v>
      </c>
      <c r="H177" s="65">
        <f>IFERROR(('CMA Emp Adj'!H177/'CMA Emp Adj'!H$6)/('CAN LFS Emp'!H177/'CAN LFS Emp'!H$6),"n/a")</f>
        <v>1.1166688498887223</v>
      </c>
      <c r="I177" s="65">
        <f>IFERROR(('CMA Emp Adj'!I177/'CMA Emp Adj'!I$6)/('CAN LFS Emp'!I177/'CAN LFS Emp'!I$6),"n/a")</f>
        <v>1.0101916068499031</v>
      </c>
      <c r="J177" s="65">
        <f>IFERROR(('CMA Emp Adj'!J177/'CMA Emp Adj'!J$6)/('CAN LFS Emp'!J177/'CAN LFS Emp'!J$6),"n/a")</f>
        <v>1.2558144542350567</v>
      </c>
      <c r="K177" s="65">
        <f>IFERROR(('CMA Emp Adj'!K177/'CMA Emp Adj'!K$6)/('CAN LFS Emp'!K177/'CAN LFS Emp'!K$6),"n/a")</f>
        <v>1.295421946247898</v>
      </c>
      <c r="L177" s="65">
        <f>IFERROR(('CMA Emp Adj'!L177/'CMA Emp Adj'!L$6)/('CAN LFS Emp'!L177/'CAN LFS Emp'!L$6),"n/a")</f>
        <v>1.0560225450483727</v>
      </c>
      <c r="M177" s="21">
        <f>IFERROR(('CMA Emp Adj'!M177/'CMA Emp Adj'!M$6)/('CAN LFS Emp'!M177/'CAN LFS Emp'!M$6),"n/a")</f>
        <v>1.1631372209359063</v>
      </c>
      <c r="N177" s="21">
        <f>IFERROR(('CMA Emp Adj'!N177/'CMA Emp Adj'!N$6)/('CAN LFS Emp'!N177/'CAN LFS Emp'!N$6),"n/a")</f>
        <v>1.3034111489407052</v>
      </c>
      <c r="O177" s="21">
        <f>IFERROR(('CMA Emp Adj'!O177/'CMA Emp Adj'!O$6)/('CAN LFS Emp'!O177/'CAN LFS Emp'!O$6),"n/a")</f>
        <v>1.5474910481289392</v>
      </c>
      <c r="P177" s="21">
        <f>IFERROR(('CMA Emp Adj'!P177/'CMA Emp Adj'!P$6)/('CAN LFS Emp'!P177/'CAN LFS Emp'!P$6),"n/a")</f>
        <v>1.3558878664206087</v>
      </c>
      <c r="Q177" s="21">
        <f>IFERROR(('CMA Emp Adj'!Q177/'CMA Emp Adj'!Q$6)/('CAN LFS Emp'!Q177/'CAN LFS Emp'!Q$6),"n/a")</f>
        <v>1.6223521636298575</v>
      </c>
      <c r="R177" s="21">
        <f>IFERROR(('CMA Emp Adj'!R177/'CMA Emp Adj'!R$6)/('CAN LFS Emp'!R177/'CAN LFS Emp'!R$6),"n/a")</f>
        <v>1.3409241700606978</v>
      </c>
      <c r="S177" s="21">
        <f>IFERROR(('CMA Emp Adj'!S177/'CMA Emp Adj'!S$6)/('CAN LFS Emp'!S177/'CAN LFS Emp'!S$6),"n/a")</f>
        <v>1.5211039065442955</v>
      </c>
      <c r="T177" s="21">
        <f>IFERROR(('CMA Emp Adj'!T177/'CMA Emp Adj'!T$6)/('CAN LFS Emp'!T177/'CAN LFS Emp'!T$6),"n/a")</f>
        <v>1.715414544260407</v>
      </c>
      <c r="U177" s="21">
        <f>IFERROR(('CMA Emp Adj'!U177/'CMA Emp Adj'!U$6)/('CAN LFS Emp'!U177/'CAN LFS Emp'!U$6),"n/a")</f>
        <v>1.6719959581348676</v>
      </c>
      <c r="V177" s="21">
        <f>IFERROR(('CMA Emp Adj'!V177/'CMA Emp Adj'!V$6)/('CAN LFS Emp'!V177/'CAN LFS Emp'!V$6),"n/a")</f>
        <v>1.4011333190630553</v>
      </c>
      <c r="W177" s="21">
        <f>IFERROR(('CMA Emp Adj'!W177/'CMA Emp Adj'!W$6)/('CAN LFS Emp'!W177/'CAN LFS Emp'!W$6),"n/a")</f>
        <v>1.4921002124172194</v>
      </c>
      <c r="X177" s="21">
        <f>IFERROR(('CMA Emp Adj'!X177/'CMA Emp Adj'!X$6)/('CAN LFS Emp'!X177/'CAN LFS Emp'!X$6),"n/a")</f>
        <v>1.4704224219495667</v>
      </c>
      <c r="Y177" s="21">
        <f>IFERROR(('CMA Emp Adj'!Y177/'CMA Emp Adj'!Y$6)/('CAN LFS Emp'!Y177/'CAN LFS Emp'!Y$6),"n/a")</f>
        <v>1.5902540789033133</v>
      </c>
    </row>
    <row r="178" spans="1:25" x14ac:dyDescent="0.25">
      <c r="A178" s="5" t="s">
        <v>171</v>
      </c>
      <c r="B178" s="5"/>
      <c r="C178" s="13">
        <v>91</v>
      </c>
      <c r="D178" s="64">
        <f>IFERROR(('CMA Emp Adj'!D178/'CMA Emp Adj'!D$6)/('CAN LFS Emp'!D178/'CAN LFS Emp'!D$6),"n/a")</f>
        <v>0.64727385440308527</v>
      </c>
      <c r="E178" s="64">
        <f>IFERROR(('CMA Emp Adj'!E178/'CMA Emp Adj'!E$6)/('CAN LFS Emp'!E178/'CAN LFS Emp'!E$6),"n/a")</f>
        <v>0.66961763682166697</v>
      </c>
      <c r="F178" s="64">
        <f>IFERROR(('CMA Emp Adj'!F178/'CMA Emp Adj'!F$6)/('CAN LFS Emp'!F178/'CAN LFS Emp'!F$6),"n/a")</f>
        <v>0.6451546528764337</v>
      </c>
      <c r="G178" s="64">
        <f>IFERROR(('CMA Emp Adj'!G178/'CMA Emp Adj'!G$6)/('CAN LFS Emp'!G178/'CAN LFS Emp'!G$6),"n/a")</f>
        <v>0.64005333560757616</v>
      </c>
      <c r="H178" s="64">
        <f>IFERROR(('CMA Emp Adj'!H178/'CMA Emp Adj'!H$6)/('CAN LFS Emp'!H178/'CAN LFS Emp'!H$6),"n/a")</f>
        <v>0.59165836186047172</v>
      </c>
      <c r="I178" s="64">
        <f>IFERROR(('CMA Emp Adj'!I178/'CMA Emp Adj'!I$6)/('CAN LFS Emp'!I178/'CAN LFS Emp'!I$6),"n/a")</f>
        <v>0.57651705464096692</v>
      </c>
      <c r="J178" s="64">
        <f>IFERROR(('CMA Emp Adj'!J178/'CMA Emp Adj'!J$6)/('CAN LFS Emp'!J178/'CAN LFS Emp'!J$6),"n/a")</f>
        <v>0.63298547701855856</v>
      </c>
      <c r="K178" s="64">
        <f>IFERROR(('CMA Emp Adj'!K178/'CMA Emp Adj'!K$6)/('CAN LFS Emp'!K178/'CAN LFS Emp'!K$6),"n/a")</f>
        <v>0.56702278807567275</v>
      </c>
      <c r="L178" s="64">
        <f>IFERROR(('CMA Emp Adj'!L178/'CMA Emp Adj'!L$6)/('CAN LFS Emp'!L178/'CAN LFS Emp'!L$6),"n/a")</f>
        <v>0.67340956441358635</v>
      </c>
      <c r="M178" s="20">
        <f>IFERROR(('CMA Emp Adj'!M178/'CMA Emp Adj'!M$6)/('CAN LFS Emp'!M178/'CAN LFS Emp'!M$6),"n/a")</f>
        <v>0.6424469731292447</v>
      </c>
      <c r="N178" s="20">
        <f>IFERROR(('CMA Emp Adj'!N178/'CMA Emp Adj'!N$6)/('CAN LFS Emp'!N178/'CAN LFS Emp'!N$6),"n/a")</f>
        <v>0.65313005673298496</v>
      </c>
      <c r="O178" s="20">
        <f>IFERROR(('CMA Emp Adj'!O178/'CMA Emp Adj'!O$6)/('CAN LFS Emp'!O178/'CAN LFS Emp'!O$6),"n/a")</f>
        <v>0.71041907130981508</v>
      </c>
      <c r="P178" s="20">
        <f>IFERROR(('CMA Emp Adj'!P178/'CMA Emp Adj'!P$6)/('CAN LFS Emp'!P178/'CAN LFS Emp'!P$6),"n/a")</f>
        <v>0.65073191710261125</v>
      </c>
      <c r="Q178" s="20">
        <f>IFERROR(('CMA Emp Adj'!Q178/'CMA Emp Adj'!Q$6)/('CAN LFS Emp'!Q178/'CAN LFS Emp'!Q$6),"n/a")</f>
        <v>0.75522273495354297</v>
      </c>
      <c r="R178" s="20">
        <f>IFERROR(('CMA Emp Adj'!R178/'CMA Emp Adj'!R$6)/('CAN LFS Emp'!R178/'CAN LFS Emp'!R$6),"n/a")</f>
        <v>0.72350386559192448</v>
      </c>
      <c r="S178" s="20">
        <f>IFERROR(('CMA Emp Adj'!S178/'CMA Emp Adj'!S$6)/('CAN LFS Emp'!S178/'CAN LFS Emp'!S$6),"n/a")</f>
        <v>0.68508903452447534</v>
      </c>
      <c r="T178" s="20">
        <f>IFERROR(('CMA Emp Adj'!T178/'CMA Emp Adj'!T$6)/('CAN LFS Emp'!T178/'CAN LFS Emp'!T$6),"n/a")</f>
        <v>0.72383035337150925</v>
      </c>
      <c r="U178" s="20">
        <f>IFERROR(('CMA Emp Adj'!U178/'CMA Emp Adj'!U$6)/('CAN LFS Emp'!U178/'CAN LFS Emp'!U$6),"n/a")</f>
        <v>0.68570778312415592</v>
      </c>
      <c r="V178" s="20">
        <f>IFERROR(('CMA Emp Adj'!V178/'CMA Emp Adj'!V$6)/('CAN LFS Emp'!V178/'CAN LFS Emp'!V$6),"n/a")</f>
        <v>0.63340738204121161</v>
      </c>
      <c r="W178" s="20">
        <f>IFERROR(('CMA Emp Adj'!W178/'CMA Emp Adj'!W$6)/('CAN LFS Emp'!W178/'CAN LFS Emp'!W$6),"n/a")</f>
        <v>0.69414392778724066</v>
      </c>
      <c r="X178" s="20">
        <f>IFERROR(('CMA Emp Adj'!X178/'CMA Emp Adj'!X$6)/('CAN LFS Emp'!X178/'CAN LFS Emp'!X$6),"n/a")</f>
        <v>0.63171810611980095</v>
      </c>
      <c r="Y178" s="20">
        <f>IFERROR(('CMA Emp Adj'!Y178/'CMA Emp Adj'!Y$6)/('CAN LFS Emp'!Y178/'CAN LFS Emp'!Y$6),"n/a")</f>
        <v>0.663096918892638</v>
      </c>
    </row>
    <row r="179" spans="1:25" x14ac:dyDescent="0.25">
      <c r="A179" s="6" t="s">
        <v>172</v>
      </c>
      <c r="B179" s="6"/>
      <c r="C179" s="14">
        <v>911</v>
      </c>
      <c r="D179" s="65">
        <f>IFERROR(('CMA Emp Adj'!D179/'CMA Emp Adj'!D$6)/('CAN LFS Emp'!D179/'CAN LFS Emp'!D$6),"n/a")</f>
        <v>0.360710221183553</v>
      </c>
      <c r="E179" s="65">
        <f>IFERROR(('CMA Emp Adj'!E179/'CMA Emp Adj'!E$6)/('CAN LFS Emp'!E179/'CAN LFS Emp'!E$6),"n/a")</f>
        <v>0.41056472233131153</v>
      </c>
      <c r="F179" s="65">
        <f>IFERROR(('CMA Emp Adj'!F179/'CMA Emp Adj'!F$6)/('CAN LFS Emp'!F179/'CAN LFS Emp'!F$6),"n/a")</f>
        <v>0.35915158054928825</v>
      </c>
      <c r="G179" s="65">
        <f>IFERROR(('CMA Emp Adj'!G179/'CMA Emp Adj'!G$6)/('CAN LFS Emp'!G179/'CAN LFS Emp'!G$6),"n/a")</f>
        <v>0.38502686834814931</v>
      </c>
      <c r="H179" s="65">
        <f>IFERROR(('CMA Emp Adj'!H179/'CMA Emp Adj'!H$6)/('CAN LFS Emp'!H179/'CAN LFS Emp'!H$6),"n/a")</f>
        <v>0.41323026314058642</v>
      </c>
      <c r="I179" s="65">
        <f>IFERROR(('CMA Emp Adj'!I179/'CMA Emp Adj'!I$6)/('CAN LFS Emp'!I179/'CAN LFS Emp'!I$6),"n/a")</f>
        <v>0.36238097196180952</v>
      </c>
      <c r="J179" s="65">
        <f>IFERROR(('CMA Emp Adj'!J179/'CMA Emp Adj'!J$6)/('CAN LFS Emp'!J179/'CAN LFS Emp'!J$6),"n/a")</f>
        <v>0.36911840876201096</v>
      </c>
      <c r="K179" s="65">
        <f>IFERROR(('CMA Emp Adj'!K179/'CMA Emp Adj'!K$6)/('CAN LFS Emp'!K179/'CAN LFS Emp'!K$6),"n/a")</f>
        <v>0.36843093367857488</v>
      </c>
      <c r="L179" s="65">
        <f>IFERROR(('CMA Emp Adj'!L179/'CMA Emp Adj'!L$6)/('CAN LFS Emp'!L179/'CAN LFS Emp'!L$6),"n/a")</f>
        <v>0.39416030168848465</v>
      </c>
      <c r="M179" s="21">
        <f>IFERROR(('CMA Emp Adj'!M179/'CMA Emp Adj'!M$6)/('CAN LFS Emp'!M179/'CAN LFS Emp'!M$6),"n/a")</f>
        <v>0.25453347644222307</v>
      </c>
      <c r="N179" s="21">
        <f>IFERROR(('CMA Emp Adj'!N179/'CMA Emp Adj'!N$6)/('CAN LFS Emp'!N179/'CAN LFS Emp'!N$6),"n/a")</f>
        <v>0.27915945022027172</v>
      </c>
      <c r="O179" s="21">
        <f>IFERROR(('CMA Emp Adj'!O179/'CMA Emp Adj'!O$6)/('CAN LFS Emp'!O179/'CAN LFS Emp'!O$6),"n/a")</f>
        <v>0.38700704240895284</v>
      </c>
      <c r="P179" s="21">
        <f>IFERROR(('CMA Emp Adj'!P179/'CMA Emp Adj'!P$6)/('CAN LFS Emp'!P179/'CAN LFS Emp'!P$6),"n/a")</f>
        <v>0.36425455371916698</v>
      </c>
      <c r="Q179" s="21">
        <f>IFERROR(('CMA Emp Adj'!Q179/'CMA Emp Adj'!Q$6)/('CAN LFS Emp'!Q179/'CAN LFS Emp'!Q$6),"n/a")</f>
        <v>0.43902084581895534</v>
      </c>
      <c r="R179" s="21">
        <f>IFERROR(('CMA Emp Adj'!R179/'CMA Emp Adj'!R$6)/('CAN LFS Emp'!R179/'CAN LFS Emp'!R$6),"n/a")</f>
        <v>0.40407384478798813</v>
      </c>
      <c r="S179" s="21">
        <f>IFERROR(('CMA Emp Adj'!S179/'CMA Emp Adj'!S$6)/('CAN LFS Emp'!S179/'CAN LFS Emp'!S$6),"n/a")</f>
        <v>0.34254723642051216</v>
      </c>
      <c r="T179" s="21">
        <f>IFERROR(('CMA Emp Adj'!T179/'CMA Emp Adj'!T$6)/('CAN LFS Emp'!T179/'CAN LFS Emp'!T$6),"n/a")</f>
        <v>0.32222845716827059</v>
      </c>
      <c r="U179" s="21">
        <f>IFERROR(('CMA Emp Adj'!U179/'CMA Emp Adj'!U$6)/('CAN LFS Emp'!U179/'CAN LFS Emp'!U$6),"n/a")</f>
        <v>0.34814300803049625</v>
      </c>
      <c r="V179" s="21">
        <f>IFERROR(('CMA Emp Adj'!V179/'CMA Emp Adj'!V$6)/('CAN LFS Emp'!V179/'CAN LFS Emp'!V$6),"n/a")</f>
        <v>0.30249550861075503</v>
      </c>
      <c r="W179" s="21">
        <f>IFERROR(('CMA Emp Adj'!W179/'CMA Emp Adj'!W$6)/('CAN LFS Emp'!W179/'CAN LFS Emp'!W$6),"n/a")</f>
        <v>0.36790071579940614</v>
      </c>
      <c r="X179" s="21">
        <f>IFERROR(('CMA Emp Adj'!X179/'CMA Emp Adj'!X$6)/('CAN LFS Emp'!X179/'CAN LFS Emp'!X$6),"n/a")</f>
        <v>0.32212648371366465</v>
      </c>
      <c r="Y179" s="21">
        <f>IFERROR(('CMA Emp Adj'!Y179/'CMA Emp Adj'!Y$6)/('CAN LFS Emp'!Y179/'CAN LFS Emp'!Y$6),"n/a")</f>
        <v>0.42869154609642229</v>
      </c>
    </row>
    <row r="180" spans="1:25" x14ac:dyDescent="0.25">
      <c r="A180" s="6" t="s">
        <v>173</v>
      </c>
      <c r="B180" s="6"/>
      <c r="C180" s="14">
        <v>912</v>
      </c>
      <c r="D180" s="65">
        <f>IFERROR(('CMA Emp Adj'!D180/'CMA Emp Adj'!D$6)/('CAN LFS Emp'!D180/'CAN LFS Emp'!D$6),"n/a")</f>
        <v>0.60692031729374452</v>
      </c>
      <c r="E180" s="65">
        <f>IFERROR(('CMA Emp Adj'!E180/'CMA Emp Adj'!E$6)/('CAN LFS Emp'!E180/'CAN LFS Emp'!E$6),"n/a")</f>
        <v>0.55204268491136621</v>
      </c>
      <c r="F180" s="65">
        <f>IFERROR(('CMA Emp Adj'!F180/'CMA Emp Adj'!F$6)/('CAN LFS Emp'!F180/'CAN LFS Emp'!F$6),"n/a")</f>
        <v>0.71557226854549316</v>
      </c>
      <c r="G180" s="65">
        <f>IFERROR(('CMA Emp Adj'!G180/'CMA Emp Adj'!G$6)/('CAN LFS Emp'!G180/'CAN LFS Emp'!G$6),"n/a")</f>
        <v>0.7333193669589807</v>
      </c>
      <c r="H180" s="65">
        <f>IFERROR(('CMA Emp Adj'!H180/'CMA Emp Adj'!H$6)/('CAN LFS Emp'!H180/'CAN LFS Emp'!H$6),"n/a")</f>
        <v>0.6170076072538111</v>
      </c>
      <c r="I180" s="65">
        <f>IFERROR(('CMA Emp Adj'!I180/'CMA Emp Adj'!I$6)/('CAN LFS Emp'!I180/'CAN LFS Emp'!I$6),"n/a")</f>
        <v>0.62544214878578408</v>
      </c>
      <c r="J180" s="65">
        <f>IFERROR(('CMA Emp Adj'!J180/'CMA Emp Adj'!J$6)/('CAN LFS Emp'!J180/'CAN LFS Emp'!J$6),"n/a")</f>
        <v>0.75995726284928689</v>
      </c>
      <c r="K180" s="65">
        <f>IFERROR(('CMA Emp Adj'!K180/'CMA Emp Adj'!K$6)/('CAN LFS Emp'!K180/'CAN LFS Emp'!K$6),"n/a")</f>
        <v>0.62586746646151026</v>
      </c>
      <c r="L180" s="65">
        <f>IFERROR(('CMA Emp Adj'!L180/'CMA Emp Adj'!L$6)/('CAN LFS Emp'!L180/'CAN LFS Emp'!L$6),"n/a")</f>
        <v>0.67545341037149687</v>
      </c>
      <c r="M180" s="21">
        <f>IFERROR(('CMA Emp Adj'!M180/'CMA Emp Adj'!M$6)/('CAN LFS Emp'!M180/'CAN LFS Emp'!M$6),"n/a")</f>
        <v>0.76136174907533916</v>
      </c>
      <c r="N180" s="21">
        <f>IFERROR(('CMA Emp Adj'!N180/'CMA Emp Adj'!N$6)/('CAN LFS Emp'!N180/'CAN LFS Emp'!N$6),"n/a")</f>
        <v>0.68609923233183234</v>
      </c>
      <c r="O180" s="21">
        <f>IFERROR(('CMA Emp Adj'!O180/'CMA Emp Adj'!O$6)/('CAN LFS Emp'!O180/'CAN LFS Emp'!O$6),"n/a")</f>
        <v>0.76569366803202943</v>
      </c>
      <c r="P180" s="21">
        <f>IFERROR(('CMA Emp Adj'!P180/'CMA Emp Adj'!P$6)/('CAN LFS Emp'!P180/'CAN LFS Emp'!P$6),"n/a")</f>
        <v>0.72675435670168576</v>
      </c>
      <c r="Q180" s="21">
        <f>IFERROR(('CMA Emp Adj'!Q180/'CMA Emp Adj'!Q$6)/('CAN LFS Emp'!Q180/'CAN LFS Emp'!Q$6),"n/a")</f>
        <v>0.81712905927960811</v>
      </c>
      <c r="R180" s="21">
        <f>IFERROR(('CMA Emp Adj'!R180/'CMA Emp Adj'!R$6)/('CAN LFS Emp'!R180/'CAN LFS Emp'!R$6),"n/a")</f>
        <v>0.87651406718312064</v>
      </c>
      <c r="S180" s="21">
        <f>IFERROR(('CMA Emp Adj'!S180/'CMA Emp Adj'!S$6)/('CAN LFS Emp'!S180/'CAN LFS Emp'!S$6),"n/a")</f>
        <v>0.76113778645768215</v>
      </c>
      <c r="T180" s="21">
        <f>IFERROR(('CMA Emp Adj'!T180/'CMA Emp Adj'!T$6)/('CAN LFS Emp'!T180/'CAN LFS Emp'!T$6),"n/a")</f>
        <v>0.87352455753152092</v>
      </c>
      <c r="U180" s="21">
        <f>IFERROR(('CMA Emp Adj'!U180/'CMA Emp Adj'!U$6)/('CAN LFS Emp'!U180/'CAN LFS Emp'!U$6),"n/a")</f>
        <v>0.79846157623448888</v>
      </c>
      <c r="V180" s="21">
        <f>IFERROR(('CMA Emp Adj'!V180/'CMA Emp Adj'!V$6)/('CAN LFS Emp'!V180/'CAN LFS Emp'!V$6),"n/a")</f>
        <v>0.79865723774528641</v>
      </c>
      <c r="W180" s="21">
        <f>IFERROR(('CMA Emp Adj'!W180/'CMA Emp Adj'!W$6)/('CAN LFS Emp'!W180/'CAN LFS Emp'!W$6),"n/a")</f>
        <v>0.75668588173198237</v>
      </c>
      <c r="X180" s="21">
        <f>IFERROR(('CMA Emp Adj'!X180/'CMA Emp Adj'!X$6)/('CAN LFS Emp'!X180/'CAN LFS Emp'!X$6),"n/a")</f>
        <v>0.63373999620287613</v>
      </c>
      <c r="Y180" s="21">
        <f>IFERROR(('CMA Emp Adj'!Y180/'CMA Emp Adj'!Y$6)/('CAN LFS Emp'!Y180/'CAN LFS Emp'!Y$6),"n/a")</f>
        <v>0.68664901283642454</v>
      </c>
    </row>
    <row r="181" spans="1:25" x14ac:dyDescent="0.25">
      <c r="A181" s="6" t="s">
        <v>174</v>
      </c>
      <c r="B181" s="6"/>
      <c r="C181" s="14">
        <v>913</v>
      </c>
      <c r="D181" s="65">
        <f>IFERROR(('CMA Emp Adj'!D181/'CMA Emp Adj'!D$6)/('CAN LFS Emp'!D181/'CAN LFS Emp'!D$6),"n/a")</f>
        <v>0.94377155075163621</v>
      </c>
      <c r="E181" s="65">
        <f>IFERROR(('CMA Emp Adj'!E181/'CMA Emp Adj'!E$6)/('CAN LFS Emp'!E181/'CAN LFS Emp'!E$6),"n/a")</f>
        <v>0.969379051292515</v>
      </c>
      <c r="F181" s="65">
        <f>IFERROR(('CMA Emp Adj'!F181/'CMA Emp Adj'!F$6)/('CAN LFS Emp'!F181/'CAN LFS Emp'!F$6),"n/a")</f>
        <v>0.88627582421241136</v>
      </c>
      <c r="G181" s="65">
        <f>IFERROR(('CMA Emp Adj'!G181/'CMA Emp Adj'!G$6)/('CAN LFS Emp'!G181/'CAN LFS Emp'!G$6),"n/a")</f>
        <v>0.85145865193905601</v>
      </c>
      <c r="H181" s="65">
        <f>IFERROR(('CMA Emp Adj'!H181/'CMA Emp Adj'!H$6)/('CAN LFS Emp'!H181/'CAN LFS Emp'!H$6),"n/a")</f>
        <v>0.77810076218958146</v>
      </c>
      <c r="I181" s="65">
        <f>IFERROR(('CMA Emp Adj'!I181/'CMA Emp Adj'!I$6)/('CAN LFS Emp'!I181/'CAN LFS Emp'!I$6),"n/a")</f>
        <v>0.78671011776481903</v>
      </c>
      <c r="J181" s="65">
        <f>IFERROR(('CMA Emp Adj'!J181/'CMA Emp Adj'!J$6)/('CAN LFS Emp'!J181/'CAN LFS Emp'!J$6),"n/a")</f>
        <v>0.8672789289295012</v>
      </c>
      <c r="K181" s="65">
        <f>IFERROR(('CMA Emp Adj'!K181/'CMA Emp Adj'!K$6)/('CAN LFS Emp'!K181/'CAN LFS Emp'!K$6),"n/a")</f>
        <v>0.77549104007166081</v>
      </c>
      <c r="L181" s="65">
        <f>IFERROR(('CMA Emp Adj'!L181/'CMA Emp Adj'!L$6)/('CAN LFS Emp'!L181/'CAN LFS Emp'!L$6),"n/a")</f>
        <v>1.0269388550500453</v>
      </c>
      <c r="M181" s="21">
        <f>IFERROR(('CMA Emp Adj'!M181/'CMA Emp Adj'!M$6)/('CAN LFS Emp'!M181/'CAN LFS Emp'!M$6),"n/a")</f>
        <v>0.97851562151549765</v>
      </c>
      <c r="N181" s="21">
        <f>IFERROR(('CMA Emp Adj'!N181/'CMA Emp Adj'!N$6)/('CAN LFS Emp'!N181/'CAN LFS Emp'!N$6),"n/a")</f>
        <v>1.0672135325522569</v>
      </c>
      <c r="O181" s="21">
        <f>IFERROR(('CMA Emp Adj'!O181/'CMA Emp Adj'!O$6)/('CAN LFS Emp'!O181/'CAN LFS Emp'!O$6),"n/a")</f>
        <v>1.045012177594685</v>
      </c>
      <c r="P181" s="21">
        <f>IFERROR(('CMA Emp Adj'!P181/'CMA Emp Adj'!P$6)/('CAN LFS Emp'!P181/'CAN LFS Emp'!P$6),"n/a")</f>
        <v>0.95285480514035126</v>
      </c>
      <c r="Q181" s="21">
        <f>IFERROR(('CMA Emp Adj'!Q181/'CMA Emp Adj'!Q$6)/('CAN LFS Emp'!Q181/'CAN LFS Emp'!Q$6),"n/a")</f>
        <v>1.1269305454684573</v>
      </c>
      <c r="R181" s="21">
        <f>IFERROR(('CMA Emp Adj'!R181/'CMA Emp Adj'!R$6)/('CAN LFS Emp'!R181/'CAN LFS Emp'!R$6),"n/a")</f>
        <v>0.97014512388953955</v>
      </c>
      <c r="S181" s="21">
        <f>IFERROR(('CMA Emp Adj'!S181/'CMA Emp Adj'!S$6)/('CAN LFS Emp'!S181/'CAN LFS Emp'!S$6),"n/a")</f>
        <v>1.0303966765051935</v>
      </c>
      <c r="T181" s="21">
        <f>IFERROR(('CMA Emp Adj'!T181/'CMA Emp Adj'!T$6)/('CAN LFS Emp'!T181/'CAN LFS Emp'!T$6),"n/a")</f>
        <v>1.0316629336890408</v>
      </c>
      <c r="U181" s="21">
        <f>IFERROR(('CMA Emp Adj'!U181/'CMA Emp Adj'!U$6)/('CAN LFS Emp'!U181/'CAN LFS Emp'!U$6),"n/a")</f>
        <v>0.92594417382059502</v>
      </c>
      <c r="V181" s="21">
        <f>IFERROR(('CMA Emp Adj'!V181/'CMA Emp Adj'!V$6)/('CAN LFS Emp'!V181/'CAN LFS Emp'!V$6),"n/a")</f>
        <v>0.85296543330092001</v>
      </c>
      <c r="W181" s="21">
        <f>IFERROR(('CMA Emp Adj'!W181/'CMA Emp Adj'!W$6)/('CAN LFS Emp'!W181/'CAN LFS Emp'!W$6),"n/a")</f>
        <v>1.0037047001752659</v>
      </c>
      <c r="X181" s="21">
        <f>IFERROR(('CMA Emp Adj'!X181/'CMA Emp Adj'!X$6)/('CAN LFS Emp'!X181/'CAN LFS Emp'!X$6),"n/a")</f>
        <v>0.98271034993593187</v>
      </c>
      <c r="Y181" s="21">
        <f>IFERROR(('CMA Emp Adj'!Y181/'CMA Emp Adj'!Y$6)/('CAN LFS Emp'!Y181/'CAN LFS Emp'!Y$6),"n/a")</f>
        <v>0.8998746631185387</v>
      </c>
    </row>
    <row r="182" spans="1:25" x14ac:dyDescent="0.25">
      <c r="A182" s="6" t="s">
        <v>175</v>
      </c>
      <c r="B182" s="6"/>
      <c r="C182" s="14" t="s">
        <v>210</v>
      </c>
      <c r="D182" s="65">
        <f>IFERROR(('CMA Emp Adj'!D182/'CMA Emp Adj'!D$6)/('CAN LFS Emp'!D182/'CAN LFS Emp'!D$6),"n/a")</f>
        <v>0</v>
      </c>
      <c r="E182" s="65">
        <f>IFERROR(('CMA Emp Adj'!E182/'CMA Emp Adj'!E$6)/('CAN LFS Emp'!E182/'CAN LFS Emp'!E$6),"n/a")</f>
        <v>0</v>
      </c>
      <c r="F182" s="65">
        <f>IFERROR(('CMA Emp Adj'!F182/'CMA Emp Adj'!F$6)/('CAN LFS Emp'!F182/'CAN LFS Emp'!F$6),"n/a")</f>
        <v>0</v>
      </c>
      <c r="G182" s="65">
        <f>IFERROR(('CMA Emp Adj'!G182/'CMA Emp Adj'!G$6)/('CAN LFS Emp'!G182/'CAN LFS Emp'!G$6),"n/a")</f>
        <v>0</v>
      </c>
      <c r="H182" s="65">
        <f>IFERROR(('CMA Emp Adj'!H182/'CMA Emp Adj'!H$6)/('CAN LFS Emp'!H182/'CAN LFS Emp'!H$6),"n/a")</f>
        <v>0</v>
      </c>
      <c r="I182" s="65">
        <f>IFERROR(('CMA Emp Adj'!I182/'CMA Emp Adj'!I$6)/('CAN LFS Emp'!I182/'CAN LFS Emp'!I$6),"n/a")</f>
        <v>0</v>
      </c>
      <c r="J182" s="65">
        <f>IFERROR(('CMA Emp Adj'!J182/'CMA Emp Adj'!J$6)/('CAN LFS Emp'!J182/'CAN LFS Emp'!J$6),"n/a")</f>
        <v>0</v>
      </c>
      <c r="K182" s="65">
        <f>IFERROR(('CMA Emp Adj'!K182/'CMA Emp Adj'!K$6)/('CAN LFS Emp'!K182/'CAN LFS Emp'!K$6),"n/a")</f>
        <v>0</v>
      </c>
      <c r="L182" s="65">
        <f>IFERROR(('CMA Emp Adj'!L182/'CMA Emp Adj'!L$6)/('CAN LFS Emp'!L182/'CAN LFS Emp'!L$6),"n/a")</f>
        <v>0</v>
      </c>
      <c r="M182" s="21">
        <f>IFERROR(('CMA Emp Adj'!M182/'CMA Emp Adj'!M$6)/('CAN LFS Emp'!M182/'CAN LFS Emp'!M$6),"n/a")</f>
        <v>0</v>
      </c>
      <c r="N182" s="21">
        <f>IFERROR(('CMA Emp Adj'!N182/'CMA Emp Adj'!N$6)/('CAN LFS Emp'!N182/'CAN LFS Emp'!N$6),"n/a")</f>
        <v>0</v>
      </c>
      <c r="O182" s="21">
        <f>IFERROR(('CMA Emp Adj'!O182/'CMA Emp Adj'!O$6)/('CAN LFS Emp'!O182/'CAN LFS Emp'!O$6),"n/a")</f>
        <v>0</v>
      </c>
      <c r="P182" s="21">
        <f>IFERROR(('CMA Emp Adj'!P182/'CMA Emp Adj'!P$6)/('CAN LFS Emp'!P182/'CAN LFS Emp'!P$6),"n/a")</f>
        <v>0</v>
      </c>
      <c r="Q182" s="21">
        <f>IFERROR(('CMA Emp Adj'!Q182/'CMA Emp Adj'!Q$6)/('CAN LFS Emp'!Q182/'CAN LFS Emp'!Q$6),"n/a")</f>
        <v>0</v>
      </c>
      <c r="R182" s="21">
        <f>IFERROR(('CMA Emp Adj'!R182/'CMA Emp Adj'!R$6)/('CAN LFS Emp'!R182/'CAN LFS Emp'!R$6),"n/a")</f>
        <v>0</v>
      </c>
      <c r="S182" s="21">
        <f>IFERROR(('CMA Emp Adj'!S182/'CMA Emp Adj'!S$6)/('CAN LFS Emp'!S182/'CAN LFS Emp'!S$6),"n/a")</f>
        <v>0</v>
      </c>
      <c r="T182" s="21">
        <f>IFERROR(('CMA Emp Adj'!T182/'CMA Emp Adj'!T$6)/('CAN LFS Emp'!T182/'CAN LFS Emp'!T$6),"n/a")</f>
        <v>1.0011103892978661</v>
      </c>
      <c r="U182" s="21">
        <f>IFERROR(('CMA Emp Adj'!U182/'CMA Emp Adj'!U$6)/('CAN LFS Emp'!U182/'CAN LFS Emp'!U$6),"n/a")</f>
        <v>1.0558885384575436</v>
      </c>
      <c r="V182" s="21">
        <f>IFERROR(('CMA Emp Adj'!V182/'CMA Emp Adj'!V$6)/('CAN LFS Emp'!V182/'CAN LFS Emp'!V$6),"n/a")</f>
        <v>0</v>
      </c>
      <c r="W182" s="21">
        <f>IFERROR(('CMA Emp Adj'!W182/'CMA Emp Adj'!W$6)/('CAN LFS Emp'!W182/'CAN LFS Emp'!W$6),"n/a")</f>
        <v>0</v>
      </c>
      <c r="X182" s="21">
        <f>IFERROR(('CMA Emp Adj'!X182/'CMA Emp Adj'!X$6)/('CAN LFS Emp'!X182/'CAN LFS Emp'!X$6),"n/a")</f>
        <v>0</v>
      </c>
      <c r="Y182" s="21">
        <f>IFERROR(('CMA Emp Adj'!Y182/'CMA Emp Adj'!Y$6)/('CAN LFS Emp'!Y182/'CAN LFS Emp'!Y$6),"n/a")</f>
        <v>0</v>
      </c>
    </row>
    <row r="187" spans="1:25" x14ac:dyDescent="0.25">
      <c r="A187" s="123" t="s">
        <v>532</v>
      </c>
      <c r="B187" s="124"/>
      <c r="C187" s="124"/>
    </row>
    <row r="188" spans="1:25" x14ac:dyDescent="0.25">
      <c r="A188" s="125" t="s">
        <v>380</v>
      </c>
      <c r="B188" s="126"/>
      <c r="C188" s="127" t="s">
        <v>533</v>
      </c>
      <c r="D188" s="128">
        <f>IFERROR(('CMA Emp Adj'!D188/'CMA Emp Adj'!D$6)/('CAN LFS Emp'!D188/'CAN LFS Emp'!D$6),"n/a")</f>
        <v>1.483049394541903</v>
      </c>
      <c r="E188" s="128">
        <f>IFERROR(('CMA Emp Adj'!E188/'CMA Emp Adj'!E$6)/('CAN LFS Emp'!E188/'CAN LFS Emp'!E$6),"n/a")</f>
        <v>1.3369982399310265</v>
      </c>
      <c r="F188" s="128">
        <f>IFERROR(('CMA Emp Adj'!F188/'CMA Emp Adj'!F$6)/('CAN LFS Emp'!F188/'CAN LFS Emp'!F$6),"n/a")</f>
        <v>1.1958891979508359</v>
      </c>
      <c r="G188" s="128">
        <f>IFERROR(('CMA Emp Adj'!G188/'CMA Emp Adj'!G$6)/('CAN LFS Emp'!G188/'CAN LFS Emp'!G$6),"n/a")</f>
        <v>1.2565162016190534</v>
      </c>
      <c r="H188" s="128">
        <f>IFERROR(('CMA Emp Adj'!H188/'CMA Emp Adj'!H$6)/('CAN LFS Emp'!H188/'CAN LFS Emp'!H$6),"n/a")</f>
        <v>1.1836471270243305</v>
      </c>
      <c r="I188" s="128">
        <f>IFERROR(('CMA Emp Adj'!I188/'CMA Emp Adj'!I$6)/('CAN LFS Emp'!I188/'CAN LFS Emp'!I$6),"n/a")</f>
        <v>1.1136899097998401</v>
      </c>
      <c r="J188" s="128">
        <f>IFERROR(('CMA Emp Adj'!J188/'CMA Emp Adj'!J$6)/('CAN LFS Emp'!J188/'CAN LFS Emp'!J$6),"n/a")</f>
        <v>0.96271905017453452</v>
      </c>
      <c r="K188" s="128">
        <f>IFERROR(('CMA Emp Adj'!K188/'CMA Emp Adj'!K$6)/('CAN LFS Emp'!K188/'CAN LFS Emp'!K$6),"n/a")</f>
        <v>0.78744636528460921</v>
      </c>
      <c r="L188" s="128">
        <f>IFERROR(('CMA Emp Adj'!L188/'CMA Emp Adj'!L$6)/('CAN LFS Emp'!L188/'CAN LFS Emp'!L$6),"n/a")</f>
        <v>0.87624537370296285</v>
      </c>
      <c r="M188" s="128">
        <f>IFERROR(('CMA Emp Adj'!M188/'CMA Emp Adj'!M$6)/('CAN LFS Emp'!M188/'CAN LFS Emp'!M$6),"n/a")</f>
        <v>1.3156687048911573</v>
      </c>
      <c r="N188" s="128">
        <f>IFERROR(('CMA Emp Adj'!N188/'CMA Emp Adj'!N$6)/('CAN LFS Emp'!N188/'CAN LFS Emp'!N$6),"n/a")</f>
        <v>1.1115653569263848</v>
      </c>
      <c r="O188" s="128">
        <f>IFERROR(('CMA Emp Adj'!O188/'CMA Emp Adj'!O$6)/('CAN LFS Emp'!O188/'CAN LFS Emp'!O$6),"n/a")</f>
        <v>1.0706088750237059</v>
      </c>
      <c r="P188" s="128">
        <f>IFERROR(('CMA Emp Adj'!P188/'CMA Emp Adj'!P$6)/('CAN LFS Emp'!P188/'CAN LFS Emp'!P$6),"n/a")</f>
        <v>0.91991773185793158</v>
      </c>
      <c r="Q188" s="128">
        <f>IFERROR(('CMA Emp Adj'!Q188/'CMA Emp Adj'!Q$6)/('CAN LFS Emp'!Q188/'CAN LFS Emp'!Q$6),"n/a")</f>
        <v>0.99410199167188018</v>
      </c>
      <c r="R188" s="128">
        <f>IFERROR(('CMA Emp Adj'!R188/'CMA Emp Adj'!R$6)/('CAN LFS Emp'!R188/'CAN LFS Emp'!R$6),"n/a")</f>
        <v>1.2537189555520256</v>
      </c>
      <c r="S188" s="128">
        <f>IFERROR(('CMA Emp Adj'!S188/'CMA Emp Adj'!S$6)/('CAN LFS Emp'!S188/'CAN LFS Emp'!S$6),"n/a")</f>
        <v>0.95607037357151958</v>
      </c>
      <c r="T188" s="128">
        <f>IFERROR(('CMA Emp Adj'!T188/'CMA Emp Adj'!T$6)/('CAN LFS Emp'!T188/'CAN LFS Emp'!T$6),"n/a")</f>
        <v>0.95497813700530598</v>
      </c>
      <c r="U188" s="128">
        <f>IFERROR(('CMA Emp Adj'!U188/'CMA Emp Adj'!U$6)/('CAN LFS Emp'!U188/'CAN LFS Emp'!U$6),"n/a")</f>
        <v>1.1468347871143136</v>
      </c>
      <c r="V188" s="128">
        <f>IFERROR(('CMA Emp Adj'!V188/'CMA Emp Adj'!V$6)/('CAN LFS Emp'!V188/'CAN LFS Emp'!V$6),"n/a")</f>
        <v>0.80631162197042072</v>
      </c>
      <c r="W188" s="128">
        <f>IFERROR(('CMA Emp Adj'!W188/'CMA Emp Adj'!W$6)/('CAN LFS Emp'!W188/'CAN LFS Emp'!W$6),"n/a")</f>
        <v>1.1559845461551375</v>
      </c>
      <c r="X188" s="128">
        <f>IFERROR(('CMA Emp Adj'!X188/'CMA Emp Adj'!X$6)/('CAN LFS Emp'!X188/'CAN LFS Emp'!X$6),"n/a")</f>
        <v>1.1257599659861512</v>
      </c>
      <c r="Y188" s="128">
        <f>IFERROR(('CMA Emp Adj'!Y188/'CMA Emp Adj'!Y$6)/('CAN LFS Emp'!Y188/'CAN LFS Emp'!Y$6),"n/a")</f>
        <v>0.97392965743691906</v>
      </c>
    </row>
    <row r="189" spans="1:25" x14ac:dyDescent="0.25">
      <c r="A189" s="125" t="s">
        <v>407</v>
      </c>
      <c r="B189" s="126"/>
      <c r="C189" s="127" t="s">
        <v>596</v>
      </c>
      <c r="D189" s="128">
        <f>IFERROR(('CMA Emp Adj'!D189/'CMA Emp Adj'!D$6)/('CAN LFS Emp'!D189/'CAN LFS Emp'!D$6),"n/a")</f>
        <v>2.0886483320308575</v>
      </c>
      <c r="E189" s="128">
        <f>IFERROR(('CMA Emp Adj'!E189/'CMA Emp Adj'!E$6)/('CAN LFS Emp'!E189/'CAN LFS Emp'!E$6),"n/a")</f>
        <v>1.8448097588021015</v>
      </c>
      <c r="F189" s="128">
        <f>IFERROR(('CMA Emp Adj'!F189/'CMA Emp Adj'!F$6)/('CAN LFS Emp'!F189/'CAN LFS Emp'!F$6),"n/a")</f>
        <v>2.237474365937361</v>
      </c>
      <c r="G189" s="128">
        <f>IFERROR(('CMA Emp Adj'!G189/'CMA Emp Adj'!G$6)/('CAN LFS Emp'!G189/'CAN LFS Emp'!G$6),"n/a")</f>
        <v>2.1682952196316738</v>
      </c>
      <c r="H189" s="128">
        <f>IFERROR(('CMA Emp Adj'!H189/'CMA Emp Adj'!H$6)/('CAN LFS Emp'!H189/'CAN LFS Emp'!H$6),"n/a")</f>
        <v>1.9611618315563408</v>
      </c>
      <c r="I189" s="128">
        <f>IFERROR(('CMA Emp Adj'!I189/'CMA Emp Adj'!I$6)/('CAN LFS Emp'!I189/'CAN LFS Emp'!I$6),"n/a")</f>
        <v>2.0825616875974111</v>
      </c>
      <c r="J189" s="128">
        <f>IFERROR(('CMA Emp Adj'!J189/'CMA Emp Adj'!J$6)/('CAN LFS Emp'!J189/'CAN LFS Emp'!J$6),"n/a")</f>
        <v>1.8945728482561079</v>
      </c>
      <c r="K189" s="128">
        <f>IFERROR(('CMA Emp Adj'!K189/'CMA Emp Adj'!K$6)/('CAN LFS Emp'!K189/'CAN LFS Emp'!K$6),"n/a")</f>
        <v>1.9366264756980358</v>
      </c>
      <c r="L189" s="128">
        <f>IFERROR(('CMA Emp Adj'!L189/'CMA Emp Adj'!L$6)/('CAN LFS Emp'!L189/'CAN LFS Emp'!L$6),"n/a")</f>
        <v>1.8431198124632602</v>
      </c>
      <c r="M189" s="128">
        <f>IFERROR(('CMA Emp Adj'!M189/'CMA Emp Adj'!M$6)/('CAN LFS Emp'!M189/'CAN LFS Emp'!M$6),"n/a")</f>
        <v>1.6488171787563553</v>
      </c>
      <c r="N189" s="128">
        <f>IFERROR(('CMA Emp Adj'!N189/'CMA Emp Adj'!N$6)/('CAN LFS Emp'!N189/'CAN LFS Emp'!N$6),"n/a")</f>
        <v>1.9680816102330365</v>
      </c>
      <c r="O189" s="128">
        <f>IFERROR(('CMA Emp Adj'!O189/'CMA Emp Adj'!O$6)/('CAN LFS Emp'!O189/'CAN LFS Emp'!O$6),"n/a")</f>
        <v>1.7219073418577091</v>
      </c>
      <c r="P189" s="128">
        <f>IFERROR(('CMA Emp Adj'!P189/'CMA Emp Adj'!P$6)/('CAN LFS Emp'!P189/'CAN LFS Emp'!P$6),"n/a")</f>
        <v>1.822685191197609</v>
      </c>
      <c r="Q189" s="128">
        <f>IFERROR(('CMA Emp Adj'!Q189/'CMA Emp Adj'!Q$6)/('CAN LFS Emp'!Q189/'CAN LFS Emp'!Q$6),"n/a")</f>
        <v>1.9121755092614781</v>
      </c>
      <c r="R189" s="128">
        <f>IFERROR(('CMA Emp Adj'!R189/'CMA Emp Adj'!R$6)/('CAN LFS Emp'!R189/'CAN LFS Emp'!R$6),"n/a")</f>
        <v>1.7202213603359682</v>
      </c>
      <c r="S189" s="128">
        <f>IFERROR(('CMA Emp Adj'!S189/'CMA Emp Adj'!S$6)/('CAN LFS Emp'!S189/'CAN LFS Emp'!S$6),"n/a")</f>
        <v>1.3900652823006177</v>
      </c>
      <c r="T189" s="128">
        <f>IFERROR(('CMA Emp Adj'!T189/'CMA Emp Adj'!T$6)/('CAN LFS Emp'!T189/'CAN LFS Emp'!T$6),"n/a")</f>
        <v>1.3843595757809515</v>
      </c>
      <c r="U189" s="128">
        <f>IFERROR(('CMA Emp Adj'!U189/'CMA Emp Adj'!U$6)/('CAN LFS Emp'!U189/'CAN LFS Emp'!U$6),"n/a")</f>
        <v>1.4594745788255097</v>
      </c>
      <c r="V189" s="128">
        <f>IFERROR(('CMA Emp Adj'!V189/'CMA Emp Adj'!V$6)/('CAN LFS Emp'!V189/'CAN LFS Emp'!V$6),"n/a")</f>
        <v>1.4821309382159897</v>
      </c>
      <c r="W189" s="128">
        <f>IFERROR(('CMA Emp Adj'!W189/'CMA Emp Adj'!W$6)/('CAN LFS Emp'!W189/'CAN LFS Emp'!W$6),"n/a")</f>
        <v>1.7304614668807172</v>
      </c>
      <c r="X189" s="128">
        <f>IFERROR(('CMA Emp Adj'!X189/'CMA Emp Adj'!X$6)/('CAN LFS Emp'!X189/'CAN LFS Emp'!X$6),"n/a")</f>
        <v>1.7317814083998231</v>
      </c>
      <c r="Y189" s="128">
        <f>IFERROR(('CMA Emp Adj'!Y189/'CMA Emp Adj'!Y$6)/('CAN LFS Emp'!Y189/'CAN LFS Emp'!Y$6),"n/a")</f>
        <v>1.5808164644366494</v>
      </c>
    </row>
    <row r="190" spans="1:25" x14ac:dyDescent="0.25">
      <c r="A190" s="125" t="s">
        <v>420</v>
      </c>
      <c r="B190" s="126"/>
      <c r="C190" s="127">
        <v>61</v>
      </c>
      <c r="D190" s="128">
        <f>IFERROR(('CMA Emp Adj'!D190/'CMA Emp Adj'!D$6)/('CAN LFS Emp'!D190/'CAN LFS Emp'!D$6),"n/a")</f>
        <v>0.93390613434867265</v>
      </c>
      <c r="E190" s="128">
        <f>IFERROR(('CMA Emp Adj'!E190/'CMA Emp Adj'!E$6)/('CAN LFS Emp'!E190/'CAN LFS Emp'!E$6),"n/a")</f>
        <v>0.85198592520602068</v>
      </c>
      <c r="F190" s="128">
        <f>IFERROR(('CMA Emp Adj'!F190/'CMA Emp Adj'!F$6)/('CAN LFS Emp'!F190/'CAN LFS Emp'!F$6),"n/a")</f>
        <v>0.87041989164745737</v>
      </c>
      <c r="G190" s="128">
        <f>IFERROR(('CMA Emp Adj'!G190/'CMA Emp Adj'!G$6)/('CAN LFS Emp'!G190/'CAN LFS Emp'!G$6),"n/a")</f>
        <v>0.86045062498974623</v>
      </c>
      <c r="H190" s="128">
        <f>IFERROR(('CMA Emp Adj'!H190/'CMA Emp Adj'!H$6)/('CAN LFS Emp'!H190/'CAN LFS Emp'!H$6),"n/a")</f>
        <v>0.77949405017936557</v>
      </c>
      <c r="I190" s="128">
        <f>IFERROR(('CMA Emp Adj'!I190/'CMA Emp Adj'!I$6)/('CAN LFS Emp'!I190/'CAN LFS Emp'!I$6),"n/a")</f>
        <v>0.83517234807752849</v>
      </c>
      <c r="J190" s="128">
        <f>IFERROR(('CMA Emp Adj'!J190/'CMA Emp Adj'!J$6)/('CAN LFS Emp'!J190/'CAN LFS Emp'!J$6),"n/a")</f>
        <v>0.85036416914339519</v>
      </c>
      <c r="K190" s="128">
        <f>IFERROR(('CMA Emp Adj'!K190/'CMA Emp Adj'!K$6)/('CAN LFS Emp'!K190/'CAN LFS Emp'!K$6),"n/a")</f>
        <v>0.84770472616670334</v>
      </c>
      <c r="L190" s="128">
        <f>IFERROR(('CMA Emp Adj'!L190/'CMA Emp Adj'!L$6)/('CAN LFS Emp'!L190/'CAN LFS Emp'!L$6),"n/a")</f>
        <v>0.8726342622462997</v>
      </c>
      <c r="M190" s="128">
        <f>IFERROR(('CMA Emp Adj'!M190/'CMA Emp Adj'!M$6)/('CAN LFS Emp'!M190/'CAN LFS Emp'!M$6),"n/a")</f>
        <v>0.89109867555294819</v>
      </c>
      <c r="N190" s="128">
        <f>IFERROR(('CMA Emp Adj'!N190/'CMA Emp Adj'!N$6)/('CAN LFS Emp'!N190/'CAN LFS Emp'!N$6),"n/a")</f>
        <v>0.96172019797682451</v>
      </c>
      <c r="O190" s="128">
        <f>IFERROR(('CMA Emp Adj'!O190/'CMA Emp Adj'!O$6)/('CAN LFS Emp'!O190/'CAN LFS Emp'!O$6),"n/a")</f>
        <v>0.92680769406563102</v>
      </c>
      <c r="P190" s="128">
        <f>IFERROR(('CMA Emp Adj'!P190/'CMA Emp Adj'!P$6)/('CAN LFS Emp'!P190/'CAN LFS Emp'!P$6),"n/a")</f>
        <v>0.92276794196206646</v>
      </c>
      <c r="Q190" s="128">
        <f>IFERROR(('CMA Emp Adj'!Q190/'CMA Emp Adj'!Q$6)/('CAN LFS Emp'!Q190/'CAN LFS Emp'!Q$6),"n/a")</f>
        <v>0.95713752423955401</v>
      </c>
      <c r="R190" s="128">
        <f>IFERROR(('CMA Emp Adj'!R190/'CMA Emp Adj'!R$6)/('CAN LFS Emp'!R190/'CAN LFS Emp'!R$6),"n/a")</f>
        <v>0.9259906075896972</v>
      </c>
      <c r="S190" s="128">
        <f>IFERROR(('CMA Emp Adj'!S190/'CMA Emp Adj'!S$6)/('CAN LFS Emp'!S190/'CAN LFS Emp'!S$6),"n/a")</f>
        <v>0.96184075582729456</v>
      </c>
      <c r="T190" s="128">
        <f>IFERROR(('CMA Emp Adj'!T190/'CMA Emp Adj'!T$6)/('CAN LFS Emp'!T190/'CAN LFS Emp'!T$6),"n/a")</f>
        <v>0.92333667653339113</v>
      </c>
      <c r="U190" s="128">
        <f>IFERROR(('CMA Emp Adj'!U190/'CMA Emp Adj'!U$6)/('CAN LFS Emp'!U190/'CAN LFS Emp'!U$6),"n/a")</f>
        <v>0.96450745484275824</v>
      </c>
      <c r="V190" s="128">
        <f>IFERROR(('CMA Emp Adj'!V190/'CMA Emp Adj'!V$6)/('CAN LFS Emp'!V190/'CAN LFS Emp'!V$6),"n/a")</f>
        <v>0.96649563946667416</v>
      </c>
      <c r="W190" s="128">
        <f>IFERROR(('CMA Emp Adj'!W190/'CMA Emp Adj'!W$6)/('CAN LFS Emp'!W190/'CAN LFS Emp'!W$6),"n/a")</f>
        <v>0.8954422428802985</v>
      </c>
      <c r="X190" s="128">
        <f>IFERROR(('CMA Emp Adj'!X190/'CMA Emp Adj'!X$6)/('CAN LFS Emp'!X190/'CAN LFS Emp'!X$6),"n/a")</f>
        <v>0.88980657552904185</v>
      </c>
      <c r="Y190" s="128">
        <f>IFERROR(('CMA Emp Adj'!Y190/'CMA Emp Adj'!Y$6)/('CAN LFS Emp'!Y190/'CAN LFS Emp'!Y$6),"n/a")</f>
        <v>0.94208882273748562</v>
      </c>
    </row>
    <row r="191" spans="1:25" x14ac:dyDescent="0.25">
      <c r="A191" s="125" t="s">
        <v>430</v>
      </c>
      <c r="B191" s="126"/>
      <c r="C191" s="127" t="s">
        <v>534</v>
      </c>
      <c r="D191" s="128">
        <f>IFERROR(('CMA Emp Adj'!D191/'CMA Emp Adj'!D$6)/('CAN LFS Emp'!D191/'CAN LFS Emp'!D$6),"n/a")</f>
        <v>1.1867948426898134</v>
      </c>
      <c r="E191" s="128">
        <f>IFERROR(('CMA Emp Adj'!E191/'CMA Emp Adj'!E$6)/('CAN LFS Emp'!E191/'CAN LFS Emp'!E$6),"n/a")</f>
        <v>1.0766519569788262</v>
      </c>
      <c r="F191" s="128">
        <f>IFERROR(('CMA Emp Adj'!F191/'CMA Emp Adj'!F$6)/('CAN LFS Emp'!F191/'CAN LFS Emp'!F$6),"n/a")</f>
        <v>1.1519881488550536</v>
      </c>
      <c r="G191" s="128">
        <f>IFERROR(('CMA Emp Adj'!G191/'CMA Emp Adj'!G$6)/('CAN LFS Emp'!G191/'CAN LFS Emp'!G$6),"n/a")</f>
        <v>1.0943452212716334</v>
      </c>
      <c r="H191" s="128">
        <f>IFERROR(('CMA Emp Adj'!H191/'CMA Emp Adj'!H$6)/('CAN LFS Emp'!H191/'CAN LFS Emp'!H$6),"n/a")</f>
        <v>1.1781341983753835</v>
      </c>
      <c r="I191" s="128">
        <f>IFERROR(('CMA Emp Adj'!I191/'CMA Emp Adj'!I$6)/('CAN LFS Emp'!I191/'CAN LFS Emp'!I$6),"n/a")</f>
        <v>1.2263774911308865</v>
      </c>
      <c r="J191" s="128">
        <f>IFERROR(('CMA Emp Adj'!J191/'CMA Emp Adj'!J$6)/('CAN LFS Emp'!J191/'CAN LFS Emp'!J$6),"n/a")</f>
        <v>1.2865355938105409</v>
      </c>
      <c r="K191" s="128">
        <f>IFERROR(('CMA Emp Adj'!K191/'CMA Emp Adj'!K$6)/('CAN LFS Emp'!K191/'CAN LFS Emp'!K$6),"n/a")</f>
        <v>1.1671053158471851</v>
      </c>
      <c r="L191" s="128">
        <f>IFERROR(('CMA Emp Adj'!L191/'CMA Emp Adj'!L$6)/('CAN LFS Emp'!L191/'CAN LFS Emp'!L$6),"n/a")</f>
        <v>1.1890967428027974</v>
      </c>
      <c r="M191" s="128">
        <f>IFERROR(('CMA Emp Adj'!M191/'CMA Emp Adj'!M$6)/('CAN LFS Emp'!M191/'CAN LFS Emp'!M$6),"n/a")</f>
        <v>1.2937090342283506</v>
      </c>
      <c r="N191" s="128">
        <f>IFERROR(('CMA Emp Adj'!N191/'CMA Emp Adj'!N$6)/('CAN LFS Emp'!N191/'CAN LFS Emp'!N$6),"n/a")</f>
        <v>1.2494079157948985</v>
      </c>
      <c r="O191" s="128">
        <f>IFERROR(('CMA Emp Adj'!O191/'CMA Emp Adj'!O$6)/('CAN LFS Emp'!O191/'CAN LFS Emp'!O$6),"n/a")</f>
        <v>1.3457487731734425</v>
      </c>
      <c r="P191" s="128">
        <f>IFERROR(('CMA Emp Adj'!P191/'CMA Emp Adj'!P$6)/('CAN LFS Emp'!P191/'CAN LFS Emp'!P$6),"n/a")</f>
        <v>1.3221190145986583</v>
      </c>
      <c r="Q191" s="128">
        <f>IFERROR(('CMA Emp Adj'!Q191/'CMA Emp Adj'!Q$6)/('CAN LFS Emp'!Q191/'CAN LFS Emp'!Q$6),"n/a")</f>
        <v>1.1496294707222594</v>
      </c>
      <c r="R191" s="128">
        <f>IFERROR(('CMA Emp Adj'!R191/'CMA Emp Adj'!R$6)/('CAN LFS Emp'!R191/'CAN LFS Emp'!R$6),"n/a")</f>
        <v>1.2427348627300718</v>
      </c>
      <c r="S191" s="128">
        <f>IFERROR(('CMA Emp Adj'!S191/'CMA Emp Adj'!S$6)/('CAN LFS Emp'!S191/'CAN LFS Emp'!S$6),"n/a")</f>
        <v>1.2003281690161964</v>
      </c>
      <c r="T191" s="128">
        <f>IFERROR(('CMA Emp Adj'!T191/'CMA Emp Adj'!T$6)/('CAN LFS Emp'!T191/'CAN LFS Emp'!T$6),"n/a")</f>
        <v>1.0971074351061214</v>
      </c>
      <c r="U191" s="128">
        <f>IFERROR(('CMA Emp Adj'!U191/'CMA Emp Adj'!U$6)/('CAN LFS Emp'!U191/'CAN LFS Emp'!U$6),"n/a")</f>
        <v>1.0490645299501857</v>
      </c>
      <c r="V191" s="128">
        <f>IFERROR(('CMA Emp Adj'!V191/'CMA Emp Adj'!V$6)/('CAN LFS Emp'!V191/'CAN LFS Emp'!V$6),"n/a")</f>
        <v>1.1589826107531109</v>
      </c>
      <c r="W191" s="128">
        <f>IFERROR(('CMA Emp Adj'!W191/'CMA Emp Adj'!W$6)/('CAN LFS Emp'!W191/'CAN LFS Emp'!W$6),"n/a")</f>
        <v>1.134574462364317</v>
      </c>
      <c r="X191" s="128">
        <f>IFERROR(('CMA Emp Adj'!X191/'CMA Emp Adj'!X$6)/('CAN LFS Emp'!X191/'CAN LFS Emp'!X$6),"n/a")</f>
        <v>1.2141361263501442</v>
      </c>
      <c r="Y191" s="128">
        <f>IFERROR(('CMA Emp Adj'!Y191/'CMA Emp Adj'!Y$6)/('CAN LFS Emp'!Y191/'CAN LFS Emp'!Y$6),"n/a")</f>
        <v>1.0009269602843143</v>
      </c>
    </row>
    <row r="192" spans="1:25" x14ac:dyDescent="0.25">
      <c r="A192" s="125" t="s">
        <v>535</v>
      </c>
      <c r="B192" s="126"/>
      <c r="C192" s="127">
        <v>52</v>
      </c>
      <c r="D192" s="128">
        <f>IFERROR(('CMA Emp Adj'!D192/'CMA Emp Adj'!D$6)/('CAN LFS Emp'!D192/'CAN LFS Emp'!D$6),"n/a")</f>
        <v>1.5980277782986809</v>
      </c>
      <c r="E192" s="128">
        <f>IFERROR(('CMA Emp Adj'!E192/'CMA Emp Adj'!E$6)/('CAN LFS Emp'!E192/'CAN LFS Emp'!E$6),"n/a")</f>
        <v>1.649511993723767</v>
      </c>
      <c r="F192" s="128">
        <f>IFERROR(('CMA Emp Adj'!F192/'CMA Emp Adj'!F$6)/('CAN LFS Emp'!F192/'CAN LFS Emp'!F$6),"n/a")</f>
        <v>1.624922952586763</v>
      </c>
      <c r="G192" s="128">
        <f>IFERROR(('CMA Emp Adj'!G192/'CMA Emp Adj'!G$6)/('CAN LFS Emp'!G192/'CAN LFS Emp'!G$6),"n/a")</f>
        <v>1.5898620667318877</v>
      </c>
      <c r="H192" s="128">
        <f>IFERROR(('CMA Emp Adj'!H192/'CMA Emp Adj'!H$6)/('CAN LFS Emp'!H192/'CAN LFS Emp'!H$6),"n/a")</f>
        <v>1.6007180584827236</v>
      </c>
      <c r="I192" s="128">
        <f>IFERROR(('CMA Emp Adj'!I192/'CMA Emp Adj'!I$6)/('CAN LFS Emp'!I192/'CAN LFS Emp'!I$6),"n/a")</f>
        <v>1.6697942245823316</v>
      </c>
      <c r="J192" s="128">
        <f>IFERROR(('CMA Emp Adj'!J192/'CMA Emp Adj'!J$6)/('CAN LFS Emp'!J192/'CAN LFS Emp'!J$6),"n/a")</f>
        <v>1.6395321896157096</v>
      </c>
      <c r="K192" s="128">
        <f>IFERROR(('CMA Emp Adj'!K192/'CMA Emp Adj'!K$6)/('CAN LFS Emp'!K192/'CAN LFS Emp'!K$6),"n/a")</f>
        <v>1.6657964995991497</v>
      </c>
      <c r="L192" s="128">
        <f>IFERROR(('CMA Emp Adj'!L192/'CMA Emp Adj'!L$6)/('CAN LFS Emp'!L192/'CAN LFS Emp'!L$6),"n/a")</f>
        <v>1.7464002300116299</v>
      </c>
      <c r="M192" s="128">
        <f>IFERROR(('CMA Emp Adj'!M192/'CMA Emp Adj'!M$6)/('CAN LFS Emp'!M192/'CAN LFS Emp'!M$6),"n/a")</f>
        <v>1.7729167984742165</v>
      </c>
      <c r="N192" s="128">
        <f>IFERROR(('CMA Emp Adj'!N192/'CMA Emp Adj'!N$6)/('CAN LFS Emp'!N192/'CAN LFS Emp'!N$6),"n/a")</f>
        <v>1.6734639362626624</v>
      </c>
      <c r="O192" s="128">
        <f>IFERROR(('CMA Emp Adj'!O192/'CMA Emp Adj'!O$6)/('CAN LFS Emp'!O192/'CAN LFS Emp'!O$6),"n/a")</f>
        <v>1.6987871160522239</v>
      </c>
      <c r="P192" s="128">
        <f>IFERROR(('CMA Emp Adj'!P192/'CMA Emp Adj'!P$6)/('CAN LFS Emp'!P192/'CAN LFS Emp'!P$6),"n/a")</f>
        <v>1.7262985380054578</v>
      </c>
      <c r="Q192" s="128">
        <f>IFERROR(('CMA Emp Adj'!Q192/'CMA Emp Adj'!Q$6)/('CAN LFS Emp'!Q192/'CAN LFS Emp'!Q$6),"n/a")</f>
        <v>1.6432727409825865</v>
      </c>
      <c r="R192" s="128">
        <f>IFERROR(('CMA Emp Adj'!R192/'CMA Emp Adj'!R$6)/('CAN LFS Emp'!R192/'CAN LFS Emp'!R$6),"n/a")</f>
        <v>1.7341300138022417</v>
      </c>
      <c r="S192" s="128">
        <f>IFERROR(('CMA Emp Adj'!S192/'CMA Emp Adj'!S$6)/('CAN LFS Emp'!S192/'CAN LFS Emp'!S$6),"n/a")</f>
        <v>1.7136222976161326</v>
      </c>
      <c r="T192" s="128">
        <f>IFERROR(('CMA Emp Adj'!T192/'CMA Emp Adj'!T$6)/('CAN LFS Emp'!T192/'CAN LFS Emp'!T$6),"n/a")</f>
        <v>1.7940991802147648</v>
      </c>
      <c r="U192" s="128">
        <f>IFERROR(('CMA Emp Adj'!U192/'CMA Emp Adj'!U$6)/('CAN LFS Emp'!U192/'CAN LFS Emp'!U$6),"n/a")</f>
        <v>1.8638508045595326</v>
      </c>
      <c r="V192" s="128">
        <f>IFERROR(('CMA Emp Adj'!V192/'CMA Emp Adj'!V$6)/('CAN LFS Emp'!V192/'CAN LFS Emp'!V$6),"n/a")</f>
        <v>1.7955833173752096</v>
      </c>
      <c r="W192" s="128">
        <f>IFERROR(('CMA Emp Adj'!W192/'CMA Emp Adj'!W$6)/('CAN LFS Emp'!W192/'CAN LFS Emp'!W$6),"n/a")</f>
        <v>1.9002486278611905</v>
      </c>
      <c r="X192" s="128">
        <f>IFERROR(('CMA Emp Adj'!X192/'CMA Emp Adj'!X$6)/('CAN LFS Emp'!X192/'CAN LFS Emp'!X$6),"n/a")</f>
        <v>1.8535508153747076</v>
      </c>
      <c r="Y192" s="128">
        <f>IFERROR(('CMA Emp Adj'!Y192/'CMA Emp Adj'!Y$6)/('CAN LFS Emp'!Y192/'CAN LFS Emp'!Y$6),"n/a")</f>
        <v>1.8666147603588461</v>
      </c>
    </row>
    <row r="193" spans="1:25" x14ac:dyDescent="0.25">
      <c r="A193" s="125" t="s">
        <v>492</v>
      </c>
      <c r="B193" s="126"/>
      <c r="C193" s="127" t="s">
        <v>536</v>
      </c>
      <c r="D193" s="128">
        <f>IFERROR(('CMA Emp Adj'!D193/'CMA Emp Adj'!D$6)/('CAN LFS Emp'!D193/'CAN LFS Emp'!D$6),"n/a")</f>
        <v>1.1172744786010922</v>
      </c>
      <c r="E193" s="128">
        <f>IFERROR(('CMA Emp Adj'!E193/'CMA Emp Adj'!E$6)/('CAN LFS Emp'!E193/'CAN LFS Emp'!E$6),"n/a")</f>
        <v>1.2264434307740195</v>
      </c>
      <c r="F193" s="128">
        <f>IFERROR(('CMA Emp Adj'!F193/'CMA Emp Adj'!F$6)/('CAN LFS Emp'!F193/'CAN LFS Emp'!F$6),"n/a")</f>
        <v>1.0639330054449481</v>
      </c>
      <c r="G193" s="128">
        <f>IFERROR(('CMA Emp Adj'!G193/'CMA Emp Adj'!G$6)/('CAN LFS Emp'!G193/'CAN LFS Emp'!G$6),"n/a")</f>
        <v>1.0017274330891399</v>
      </c>
      <c r="H193" s="128">
        <f>IFERROR(('CMA Emp Adj'!H193/'CMA Emp Adj'!H$6)/('CAN LFS Emp'!H193/'CAN LFS Emp'!H$6),"n/a")</f>
        <v>1.0681239915043821</v>
      </c>
      <c r="I193" s="128">
        <f>IFERROR(('CMA Emp Adj'!I193/'CMA Emp Adj'!I$6)/('CAN LFS Emp'!I193/'CAN LFS Emp'!I$6),"n/a")</f>
        <v>1.0113757168063922</v>
      </c>
      <c r="J193" s="128">
        <f>IFERROR(('CMA Emp Adj'!J193/'CMA Emp Adj'!J$6)/('CAN LFS Emp'!J193/'CAN LFS Emp'!J$6),"n/a")</f>
        <v>0.99731090883197415</v>
      </c>
      <c r="K193" s="128">
        <f>IFERROR(('CMA Emp Adj'!K193/'CMA Emp Adj'!K$6)/('CAN LFS Emp'!K193/'CAN LFS Emp'!K$6),"n/a")</f>
        <v>1.0334972862921015</v>
      </c>
      <c r="L193" s="128">
        <f>IFERROR(('CMA Emp Adj'!L193/'CMA Emp Adj'!L$6)/('CAN LFS Emp'!L193/'CAN LFS Emp'!L$6),"n/a")</f>
        <v>1.1667071362972834</v>
      </c>
      <c r="M193" s="128">
        <f>IFERROR(('CMA Emp Adj'!M193/'CMA Emp Adj'!M$6)/('CAN LFS Emp'!M193/'CAN LFS Emp'!M$6),"n/a")</f>
        <v>1.0520394720532635</v>
      </c>
      <c r="N193" s="128">
        <f>IFERROR(('CMA Emp Adj'!N193/'CMA Emp Adj'!N$6)/('CAN LFS Emp'!N193/'CAN LFS Emp'!N$6),"n/a")</f>
        <v>1.0333339394418479</v>
      </c>
      <c r="O193" s="128">
        <f>IFERROR(('CMA Emp Adj'!O193/'CMA Emp Adj'!O$6)/('CAN LFS Emp'!O193/'CAN LFS Emp'!O$6),"n/a")</f>
        <v>1.1510840152175148</v>
      </c>
      <c r="P193" s="128">
        <f>IFERROR(('CMA Emp Adj'!P193/'CMA Emp Adj'!P$6)/('CAN LFS Emp'!P193/'CAN LFS Emp'!P$6),"n/a")</f>
        <v>1.1645875467298801</v>
      </c>
      <c r="Q193" s="128">
        <f>IFERROR(('CMA Emp Adj'!Q193/'CMA Emp Adj'!Q$6)/('CAN LFS Emp'!Q193/'CAN LFS Emp'!Q$6),"n/a")</f>
        <v>1.0359753382861281</v>
      </c>
      <c r="R193" s="128">
        <f>IFERROR(('CMA Emp Adj'!R193/'CMA Emp Adj'!R$6)/('CAN LFS Emp'!R193/'CAN LFS Emp'!R$6),"n/a")</f>
        <v>1.0955156443873004</v>
      </c>
      <c r="S193" s="128">
        <f>IFERROR(('CMA Emp Adj'!S193/'CMA Emp Adj'!S$6)/('CAN LFS Emp'!S193/'CAN LFS Emp'!S$6),"n/a")</f>
        <v>1.1667358141428752</v>
      </c>
      <c r="T193" s="128">
        <f>IFERROR(('CMA Emp Adj'!T193/'CMA Emp Adj'!T$6)/('CAN LFS Emp'!T193/'CAN LFS Emp'!T$6),"n/a")</f>
        <v>1.0480153535051109</v>
      </c>
      <c r="U193" s="128">
        <f>IFERROR(('CMA Emp Adj'!U193/'CMA Emp Adj'!U$6)/('CAN LFS Emp'!U193/'CAN LFS Emp'!U$6),"n/a")</f>
        <v>1.2293059488585105</v>
      </c>
      <c r="V193" s="128">
        <f>IFERROR(('CMA Emp Adj'!V193/'CMA Emp Adj'!V$6)/('CAN LFS Emp'!V193/'CAN LFS Emp'!V$6),"n/a")</f>
        <v>1.1614172458203582</v>
      </c>
      <c r="W193" s="128">
        <f>IFERROR(('CMA Emp Adj'!W193/'CMA Emp Adj'!W$6)/('CAN LFS Emp'!W193/'CAN LFS Emp'!W$6),"n/a")</f>
        <v>1.1919199243993621</v>
      </c>
      <c r="X193" s="128">
        <f>IFERROR(('CMA Emp Adj'!X193/'CMA Emp Adj'!X$6)/('CAN LFS Emp'!X193/'CAN LFS Emp'!X$6),"n/a")</f>
        <v>0.95347019205012173</v>
      </c>
      <c r="Y193" s="128">
        <f>IFERROR(('CMA Emp Adj'!Y193/'CMA Emp Adj'!Y$6)/('CAN LFS Emp'!Y193/'CAN LFS Emp'!Y$6),"n/a")</f>
        <v>0.97127840500358231</v>
      </c>
    </row>
    <row r="194" spans="1:25" x14ac:dyDescent="0.25">
      <c r="A194" s="125" t="s">
        <v>537</v>
      </c>
      <c r="B194" s="126"/>
      <c r="C194" s="127" t="s">
        <v>538</v>
      </c>
      <c r="D194" s="128">
        <f>IFERROR(('CMA Emp Adj'!D194/'CMA Emp Adj'!D$6)/('CAN LFS Emp'!D194/'CAN LFS Emp'!D$6),"n/a")</f>
        <v>1.7920044703638864</v>
      </c>
      <c r="E194" s="128">
        <f>IFERROR(('CMA Emp Adj'!E194/'CMA Emp Adj'!E$6)/('CAN LFS Emp'!E194/'CAN LFS Emp'!E$6),"n/a")</f>
        <v>2.0771162513040644</v>
      </c>
      <c r="F194" s="128">
        <f>IFERROR(('CMA Emp Adj'!F194/'CMA Emp Adj'!F$6)/('CAN LFS Emp'!F194/'CAN LFS Emp'!F$6),"n/a")</f>
        <v>1.6977540242205154</v>
      </c>
      <c r="G194" s="128">
        <f>IFERROR(('CMA Emp Adj'!G194/'CMA Emp Adj'!G$6)/('CAN LFS Emp'!G194/'CAN LFS Emp'!G$6),"n/a")</f>
        <v>1.3672438083643523</v>
      </c>
      <c r="H194" s="128">
        <f>IFERROR(('CMA Emp Adj'!H194/'CMA Emp Adj'!H$6)/('CAN LFS Emp'!H194/'CAN LFS Emp'!H$6),"n/a")</f>
        <v>1.5024919403417583</v>
      </c>
      <c r="I194" s="128">
        <f>IFERROR(('CMA Emp Adj'!I194/'CMA Emp Adj'!I$6)/('CAN LFS Emp'!I194/'CAN LFS Emp'!I$6),"n/a")</f>
        <v>1.5580479431616121</v>
      </c>
      <c r="J194" s="128">
        <f>IFERROR(('CMA Emp Adj'!J194/'CMA Emp Adj'!J$6)/('CAN LFS Emp'!J194/'CAN LFS Emp'!J$6),"n/a")</f>
        <v>1.5357717089074734</v>
      </c>
      <c r="K194" s="128">
        <f>IFERROR(('CMA Emp Adj'!K194/'CMA Emp Adj'!K$6)/('CAN LFS Emp'!K194/'CAN LFS Emp'!K$6),"n/a")</f>
        <v>1.4150184689871583</v>
      </c>
      <c r="L194" s="128">
        <f>IFERROR(('CMA Emp Adj'!L194/'CMA Emp Adj'!L$6)/('CAN LFS Emp'!L194/'CAN LFS Emp'!L$6),"n/a")</f>
        <v>1.5627443672675001</v>
      </c>
      <c r="M194" s="128">
        <f>IFERROR(('CMA Emp Adj'!M194/'CMA Emp Adj'!M$6)/('CAN LFS Emp'!M194/'CAN LFS Emp'!M$6),"n/a")</f>
        <v>1.497106733904362</v>
      </c>
      <c r="N194" s="128">
        <f>IFERROR(('CMA Emp Adj'!N194/'CMA Emp Adj'!N$6)/('CAN LFS Emp'!N194/'CAN LFS Emp'!N$6),"n/a")</f>
        <v>1.5806146810047477</v>
      </c>
      <c r="O194" s="128">
        <f>IFERROR(('CMA Emp Adj'!O194/'CMA Emp Adj'!O$6)/('CAN LFS Emp'!O194/'CAN LFS Emp'!O$6),"n/a")</f>
        <v>1.6099605493863975</v>
      </c>
      <c r="P194" s="128">
        <f>IFERROR(('CMA Emp Adj'!P194/'CMA Emp Adj'!P$6)/('CAN LFS Emp'!P194/'CAN LFS Emp'!P$6),"n/a")</f>
        <v>1.4030243017805306</v>
      </c>
      <c r="Q194" s="128">
        <f>IFERROR(('CMA Emp Adj'!Q194/'CMA Emp Adj'!Q$6)/('CAN LFS Emp'!Q194/'CAN LFS Emp'!Q$6),"n/a")</f>
        <v>1.516726282294965</v>
      </c>
      <c r="R194" s="128">
        <f>IFERROR(('CMA Emp Adj'!R194/'CMA Emp Adj'!R$6)/('CAN LFS Emp'!R194/'CAN LFS Emp'!R$6),"n/a")</f>
        <v>1.5003531838219815</v>
      </c>
      <c r="S194" s="128">
        <f>IFERROR(('CMA Emp Adj'!S194/'CMA Emp Adj'!S$6)/('CAN LFS Emp'!S194/'CAN LFS Emp'!S$6),"n/a")</f>
        <v>1.3464147906915596</v>
      </c>
      <c r="T194" s="128">
        <f>IFERROR(('CMA Emp Adj'!T194/'CMA Emp Adj'!T$6)/('CAN LFS Emp'!T194/'CAN LFS Emp'!T$6),"n/a")</f>
        <v>1.5223026669086031</v>
      </c>
      <c r="U194" s="128">
        <f>IFERROR(('CMA Emp Adj'!U194/'CMA Emp Adj'!U$6)/('CAN LFS Emp'!U194/'CAN LFS Emp'!U$6),"n/a")</f>
        <v>1.4137585505203241</v>
      </c>
      <c r="V194" s="128">
        <f>IFERROR(('CMA Emp Adj'!V194/'CMA Emp Adj'!V$6)/('CAN LFS Emp'!V194/'CAN LFS Emp'!V$6),"n/a")</f>
        <v>1.4707085693135016</v>
      </c>
      <c r="W194" s="128">
        <f>IFERROR(('CMA Emp Adj'!W194/'CMA Emp Adj'!W$6)/('CAN LFS Emp'!W194/'CAN LFS Emp'!W$6),"n/a")</f>
        <v>1.4477999901230252</v>
      </c>
      <c r="X194" s="128">
        <f>IFERROR(('CMA Emp Adj'!X194/'CMA Emp Adj'!X$6)/('CAN LFS Emp'!X194/'CAN LFS Emp'!X$6),"n/a")</f>
        <v>1.306216565811412</v>
      </c>
      <c r="Y194" s="128">
        <f>IFERROR(('CMA Emp Adj'!Y194/'CMA Emp Adj'!Y$6)/('CAN LFS Emp'!Y194/'CAN LFS Emp'!Y$6),"n/a")</f>
        <v>1.3908199455783095</v>
      </c>
    </row>
    <row r="195" spans="1:25" x14ac:dyDescent="0.25">
      <c r="A195" s="125" t="s">
        <v>539</v>
      </c>
      <c r="B195" s="126"/>
      <c r="C195" s="127" t="s">
        <v>540</v>
      </c>
      <c r="D195" s="128">
        <f>IFERROR(('CMA Emp Adj'!D195/'CMA Emp Adj'!D$6)/('CAN LFS Emp'!D195/'CAN LFS Emp'!D$6),"n/a")</f>
        <v>1.6347574047408184</v>
      </c>
      <c r="E195" s="128">
        <f>IFERROR(('CMA Emp Adj'!E195/'CMA Emp Adj'!E$6)/('CAN LFS Emp'!E195/'CAN LFS Emp'!E$6),"n/a")</f>
        <v>1.5550448911729113</v>
      </c>
      <c r="F195" s="128">
        <f>IFERROR(('CMA Emp Adj'!F195/'CMA Emp Adj'!F$6)/('CAN LFS Emp'!F195/'CAN LFS Emp'!F$6),"n/a")</f>
        <v>1.6691223059866156</v>
      </c>
      <c r="G195" s="128">
        <f>IFERROR(('CMA Emp Adj'!G195/'CMA Emp Adj'!G$6)/('CAN LFS Emp'!G195/'CAN LFS Emp'!G$6),"n/a")</f>
        <v>1.6570696408448142</v>
      </c>
      <c r="H195" s="128">
        <f>IFERROR(('CMA Emp Adj'!H195/'CMA Emp Adj'!H$6)/('CAN LFS Emp'!H195/'CAN LFS Emp'!H$6),"n/a")</f>
        <v>1.7697398873890342</v>
      </c>
      <c r="I195" s="128">
        <f>IFERROR(('CMA Emp Adj'!I195/'CMA Emp Adj'!I$6)/('CAN LFS Emp'!I195/'CAN LFS Emp'!I$6),"n/a")</f>
        <v>1.6479606164321474</v>
      </c>
      <c r="J195" s="128">
        <f>IFERROR(('CMA Emp Adj'!J195/'CMA Emp Adj'!J$6)/('CAN LFS Emp'!J195/'CAN LFS Emp'!J$6),"n/a")</f>
        <v>1.6874972658613412</v>
      </c>
      <c r="K195" s="128">
        <f>IFERROR(('CMA Emp Adj'!K195/'CMA Emp Adj'!K$6)/('CAN LFS Emp'!K195/'CAN LFS Emp'!K$6),"n/a")</f>
        <v>1.6173681750801936</v>
      </c>
      <c r="L195" s="128">
        <f>IFERROR(('CMA Emp Adj'!L195/'CMA Emp Adj'!L$6)/('CAN LFS Emp'!L195/'CAN LFS Emp'!L$6),"n/a")</f>
        <v>1.5898934317846543</v>
      </c>
      <c r="M195" s="128">
        <f>IFERROR(('CMA Emp Adj'!M195/'CMA Emp Adj'!M$6)/('CAN LFS Emp'!M195/'CAN LFS Emp'!M$6),"n/a")</f>
        <v>1.5344559035434069</v>
      </c>
      <c r="N195" s="128">
        <f>IFERROR(('CMA Emp Adj'!N195/'CMA Emp Adj'!N$6)/('CAN LFS Emp'!N195/'CAN LFS Emp'!N$6),"n/a")</f>
        <v>1.4317302889069694</v>
      </c>
      <c r="O195" s="128">
        <f>IFERROR(('CMA Emp Adj'!O195/'CMA Emp Adj'!O$6)/('CAN LFS Emp'!O195/'CAN LFS Emp'!O$6),"n/a")</f>
        <v>1.6777336725182319</v>
      </c>
      <c r="P195" s="128">
        <f>IFERROR(('CMA Emp Adj'!P195/'CMA Emp Adj'!P$6)/('CAN LFS Emp'!P195/'CAN LFS Emp'!P$6),"n/a")</f>
        <v>1.5424966908417139</v>
      </c>
      <c r="Q195" s="128">
        <f>IFERROR(('CMA Emp Adj'!Q195/'CMA Emp Adj'!Q$6)/('CAN LFS Emp'!Q195/'CAN LFS Emp'!Q$6),"n/a")</f>
        <v>1.6335909817909378</v>
      </c>
      <c r="R195" s="128">
        <f>IFERROR(('CMA Emp Adj'!R195/'CMA Emp Adj'!R$6)/('CAN LFS Emp'!R195/'CAN LFS Emp'!R$6),"n/a")</f>
        <v>1.6213026911386252</v>
      </c>
      <c r="S195" s="128">
        <f>IFERROR(('CMA Emp Adj'!S195/'CMA Emp Adj'!S$6)/('CAN LFS Emp'!S195/'CAN LFS Emp'!S$6),"n/a")</f>
        <v>1.5702313134628267</v>
      </c>
      <c r="T195" s="128">
        <f>IFERROR(('CMA Emp Adj'!T195/'CMA Emp Adj'!T$6)/('CAN LFS Emp'!T195/'CAN LFS Emp'!T$6),"n/a")</f>
        <v>1.4192343391093456</v>
      </c>
      <c r="U195" s="128">
        <f>IFERROR(('CMA Emp Adj'!U195/'CMA Emp Adj'!U$6)/('CAN LFS Emp'!U195/'CAN LFS Emp'!U$6),"n/a")</f>
        <v>1.5240721181799235</v>
      </c>
      <c r="V195" s="128">
        <f>IFERROR(('CMA Emp Adj'!V195/'CMA Emp Adj'!V$6)/('CAN LFS Emp'!V195/'CAN LFS Emp'!V$6),"n/a")</f>
        <v>1.611105278102688</v>
      </c>
      <c r="W195" s="128">
        <f>IFERROR(('CMA Emp Adj'!W195/'CMA Emp Adj'!W$6)/('CAN LFS Emp'!W195/'CAN LFS Emp'!W$6),"n/a")</f>
        <v>1.5717368171907635</v>
      </c>
      <c r="X195" s="128">
        <f>IFERROR(('CMA Emp Adj'!X195/'CMA Emp Adj'!X$6)/('CAN LFS Emp'!X195/'CAN LFS Emp'!X$6),"n/a")</f>
        <v>1.5424218116996578</v>
      </c>
      <c r="Y195" s="128">
        <f>IFERROR(('CMA Emp Adj'!Y195/'CMA Emp Adj'!Y$6)/('CAN LFS Emp'!Y195/'CAN LFS Emp'!Y$6),"n/a")</f>
        <v>1.596951010225315</v>
      </c>
    </row>
    <row r="196" spans="1:25" x14ac:dyDescent="0.25">
      <c r="B196" s="124"/>
      <c r="C196" s="124"/>
    </row>
    <row r="197" spans="1:25" x14ac:dyDescent="0.25">
      <c r="A197" s="138" t="s">
        <v>593</v>
      </c>
      <c r="B197" s="124"/>
      <c r="C197" s="124"/>
    </row>
    <row r="198" spans="1:25" x14ac:dyDescent="0.25">
      <c r="A198" s="106" t="s">
        <v>380</v>
      </c>
      <c r="B198" s="129"/>
      <c r="C198" s="130"/>
      <c r="D198" s="141"/>
      <c r="E198" s="141"/>
      <c r="F198" s="141"/>
      <c r="G198" s="141"/>
      <c r="H198" s="141"/>
      <c r="I198" s="141"/>
      <c r="J198" s="141"/>
      <c r="K198" s="141"/>
      <c r="L198" s="141"/>
      <c r="M198" s="135"/>
      <c r="N198" s="135"/>
      <c r="O198" s="135"/>
      <c r="P198" s="135"/>
      <c r="Q198" s="135"/>
      <c r="R198" s="135"/>
      <c r="S198" s="135"/>
      <c r="T198" s="135"/>
      <c r="U198" s="135"/>
      <c r="V198" s="135"/>
      <c r="W198" s="135"/>
      <c r="X198" s="135"/>
      <c r="Y198" s="135"/>
    </row>
    <row r="199" spans="1:25" x14ac:dyDescent="0.25">
      <c r="A199" t="s">
        <v>382</v>
      </c>
      <c r="B199" s="137" t="s">
        <v>193</v>
      </c>
      <c r="C199" s="133">
        <v>334511</v>
      </c>
      <c r="D199" s="142">
        <f>IFERROR(('CMA Emp Adj'!D199/'CMA Emp Adj'!D$6)/('CAN LFS Emp'!D199/'CAN LFS Emp'!D$6),"n/a")</f>
        <v>1.040944410644322</v>
      </c>
      <c r="E199" s="142">
        <f>IFERROR(('CMA Emp Adj'!E199/'CMA Emp Adj'!E$6)/('CAN LFS Emp'!E199/'CAN LFS Emp'!E$6),"n/a")</f>
        <v>1.3429312216576061</v>
      </c>
      <c r="F199" s="142">
        <f>IFERROR(('CMA Emp Adj'!F199/'CMA Emp Adj'!F$6)/('CAN LFS Emp'!F199/'CAN LFS Emp'!F$6),"n/a")</f>
        <v>0.73018774940027587</v>
      </c>
      <c r="G199" s="142">
        <f>IFERROR(('CMA Emp Adj'!G199/'CMA Emp Adj'!G$6)/('CAN LFS Emp'!G199/'CAN LFS Emp'!G$6),"n/a")</f>
        <v>1.0460908184498148</v>
      </c>
      <c r="H199" s="142">
        <f>IFERROR(('CMA Emp Adj'!H199/'CMA Emp Adj'!H$6)/('CAN LFS Emp'!H199/'CAN LFS Emp'!H$6),"n/a")</f>
        <v>1.0658999012303938</v>
      </c>
      <c r="I199" s="142">
        <f>IFERROR(('CMA Emp Adj'!I199/'CMA Emp Adj'!I$6)/('CAN LFS Emp'!I199/'CAN LFS Emp'!I$6),"n/a")</f>
        <v>1.6813372551143622</v>
      </c>
      <c r="J199" s="142">
        <f>IFERROR(('CMA Emp Adj'!J199/'CMA Emp Adj'!J$6)/('CAN LFS Emp'!J199/'CAN LFS Emp'!J$6),"n/a")</f>
        <v>1.0701184206359893</v>
      </c>
      <c r="K199" s="142">
        <f>IFERROR(('CMA Emp Adj'!K199/'CMA Emp Adj'!K$6)/('CAN LFS Emp'!K199/'CAN LFS Emp'!K$6),"n/a")</f>
        <v>0.76454211928050775</v>
      </c>
      <c r="L199" s="142">
        <f>IFERROR(('CMA Emp Adj'!L199/'CMA Emp Adj'!L$6)/('CAN LFS Emp'!L199/'CAN LFS Emp'!L$6),"n/a")</f>
        <v>0.86039555464505257</v>
      </c>
      <c r="M199" s="143">
        <f>IFERROR(('CMA Emp Adj'!M199/'CMA Emp Adj'!M$6)/('CAN LFS Emp'!M199/'CAN LFS Emp'!M$6),"n/a")</f>
        <v>1.0934108161835085</v>
      </c>
      <c r="N199" s="143">
        <f>IFERROR(('CMA Emp Adj'!N199/'CMA Emp Adj'!N$6)/('CAN LFS Emp'!N199/'CAN LFS Emp'!N$6),"n/a")</f>
        <v>0.72931132996963277</v>
      </c>
      <c r="O199" s="143">
        <f>IFERROR(('CMA Emp Adj'!O199/'CMA Emp Adj'!O$6)/('CAN LFS Emp'!O199/'CAN LFS Emp'!O$6),"n/a")</f>
        <v>0.91825481271651144</v>
      </c>
      <c r="P199" s="143">
        <f>IFERROR(('CMA Emp Adj'!P199/'CMA Emp Adj'!P$6)/('CAN LFS Emp'!P199/'CAN LFS Emp'!P$6),"n/a")</f>
        <v>0.76889853719770851</v>
      </c>
      <c r="Q199" s="143">
        <f>IFERROR(('CMA Emp Adj'!Q199/'CMA Emp Adj'!Q$6)/('CAN LFS Emp'!Q199/'CAN LFS Emp'!Q$6),"n/a")</f>
        <v>0.98892187851693658</v>
      </c>
      <c r="R199" s="30">
        <f>IFERROR(('CMA Emp Adj'!R199/'CMA Emp Adj'!R$6)/('CAN LFS Emp'!R199/'CAN LFS Emp'!R$6),"n/a")</f>
        <v>0.89690842261025316</v>
      </c>
      <c r="S199" s="30">
        <f>IFERROR(('CMA Emp Adj'!S199/'CMA Emp Adj'!S$6)/('CAN LFS Emp'!S199/'CAN LFS Emp'!S$6),"n/a")</f>
        <v>1.149585878798667</v>
      </c>
      <c r="T199" s="30">
        <f>IFERROR(('CMA Emp Adj'!T199/'CMA Emp Adj'!T$6)/('CAN LFS Emp'!T199/'CAN LFS Emp'!T$6),"n/a")</f>
        <v>0.63958123842642411</v>
      </c>
      <c r="U199" s="30">
        <f>IFERROR(('CMA Emp Adj'!U199/'CMA Emp Adj'!U$6)/('CAN LFS Emp'!U199/'CAN LFS Emp'!U$6),"n/a")</f>
        <v>0.78285878893805949</v>
      </c>
      <c r="V199" s="30">
        <f>IFERROR(('CMA Emp Adj'!V199/'CMA Emp Adj'!V$6)/('CAN LFS Emp'!V199/'CAN LFS Emp'!V$6),"n/a")</f>
        <v>1.212278012432711</v>
      </c>
      <c r="W199" s="30">
        <f>IFERROR(('CMA Emp Adj'!W199/'CMA Emp Adj'!W$6)/('CAN LFS Emp'!W199/'CAN LFS Emp'!W$6),"n/a")</f>
        <v>1.1309316336897819</v>
      </c>
      <c r="X199" s="30">
        <f>IFERROR(('CMA Emp Adj'!X199/'CMA Emp Adj'!X$6)/('CAN LFS Emp'!X199/'CAN LFS Emp'!X$6),"n/a")</f>
        <v>0.59375005288991289</v>
      </c>
      <c r="Y199" s="30">
        <f>IFERROR(('CMA Emp Adj'!Y199/'CMA Emp Adj'!Y$6)/('CAN LFS Emp'!Y199/'CAN LFS Emp'!Y$6),"n/a")</f>
        <v>0.84076786746396559</v>
      </c>
    </row>
    <row r="200" spans="1:25" x14ac:dyDescent="0.25">
      <c r="A200" t="s">
        <v>544</v>
      </c>
      <c r="B200" s="137">
        <f t="shared" ref="B200:B206" si="0">VALUE(LEFT(C200,4))</f>
        <v>3364</v>
      </c>
      <c r="C200" s="133">
        <v>3364</v>
      </c>
      <c r="D200" s="142">
        <f>IFERROR(('CMA Emp Adj'!D200/'CMA Emp Adj'!D$6)/('CAN LFS Emp'!D200/'CAN LFS Emp'!D$6),"n/a")</f>
        <v>1.7239868609057165</v>
      </c>
      <c r="E200" s="142">
        <f>IFERROR(('CMA Emp Adj'!E200/'CMA Emp Adj'!E$6)/('CAN LFS Emp'!E200/'CAN LFS Emp'!E$6),"n/a")</f>
        <v>1.3401787958184725</v>
      </c>
      <c r="F200" s="142">
        <f>IFERROR(('CMA Emp Adj'!F200/'CMA Emp Adj'!F$6)/('CAN LFS Emp'!F200/'CAN LFS Emp'!F$6),"n/a")</f>
        <v>1.242198535260769</v>
      </c>
      <c r="G200" s="142">
        <f>IFERROR(('CMA Emp Adj'!G200/'CMA Emp Adj'!G$6)/('CAN LFS Emp'!G200/'CAN LFS Emp'!G$6),"n/a")</f>
        <v>1.3340536272617818</v>
      </c>
      <c r="H200" s="142">
        <f>IFERROR(('CMA Emp Adj'!H200/'CMA Emp Adj'!H$6)/('CAN LFS Emp'!H200/'CAN LFS Emp'!H$6),"n/a")</f>
        <v>1.264227620647207</v>
      </c>
      <c r="I200" s="142">
        <f>IFERROR(('CMA Emp Adj'!I200/'CMA Emp Adj'!I$6)/('CAN LFS Emp'!I200/'CAN LFS Emp'!I$6),"n/a")</f>
        <v>1.0916154553002164</v>
      </c>
      <c r="J200" s="142">
        <f>IFERROR(('CMA Emp Adj'!J200/'CMA Emp Adj'!J$6)/('CAN LFS Emp'!J200/'CAN LFS Emp'!J$6),"n/a")</f>
        <v>0.98725048061637533</v>
      </c>
      <c r="K200" s="142">
        <f>IFERROR(('CMA Emp Adj'!K200/'CMA Emp Adj'!K$6)/('CAN LFS Emp'!K200/'CAN LFS Emp'!K$6),"n/a")</f>
        <v>0.73591264706283066</v>
      </c>
      <c r="L200" s="142">
        <f>IFERROR(('CMA Emp Adj'!L200/'CMA Emp Adj'!L$6)/('CAN LFS Emp'!L200/'CAN LFS Emp'!L$6),"n/a")</f>
        <v>0.88745521659929072</v>
      </c>
      <c r="M200" s="143">
        <f>IFERROR(('CMA Emp Adj'!M200/'CMA Emp Adj'!M$6)/('CAN LFS Emp'!M200/'CAN LFS Emp'!M$6),"n/a")</f>
        <v>1.4346313367712684</v>
      </c>
      <c r="N200" s="143">
        <f>IFERROR(('CMA Emp Adj'!N200/'CMA Emp Adj'!N$6)/('CAN LFS Emp'!N200/'CAN LFS Emp'!N$6),"n/a")</f>
        <v>1.2061041462406532</v>
      </c>
      <c r="O200" s="143">
        <f>IFERROR(('CMA Emp Adj'!O200/'CMA Emp Adj'!O$6)/('CAN LFS Emp'!O200/'CAN LFS Emp'!O$6),"n/a")</f>
        <v>0.98580161751548978</v>
      </c>
      <c r="P200" s="143">
        <f>IFERROR(('CMA Emp Adj'!P200/'CMA Emp Adj'!P$6)/('CAN LFS Emp'!P200/'CAN LFS Emp'!P$6),"n/a")</f>
        <v>0.85979877281663475</v>
      </c>
      <c r="Q200" s="143">
        <f>IFERROR(('CMA Emp Adj'!Q200/'CMA Emp Adj'!Q$6)/('CAN LFS Emp'!Q200/'CAN LFS Emp'!Q$6),"n/a")</f>
        <v>0.94131973850444561</v>
      </c>
      <c r="R200" s="30">
        <f>IFERROR(('CMA Emp Adj'!R200/'CMA Emp Adj'!R$6)/('CAN LFS Emp'!R200/'CAN LFS Emp'!R$6),"n/a")</f>
        <v>1.3357179609853538</v>
      </c>
      <c r="S200" s="30">
        <f>IFERROR(('CMA Emp Adj'!S200/'CMA Emp Adj'!S$6)/('CAN LFS Emp'!S200/'CAN LFS Emp'!S$6),"n/a")</f>
        <v>0.96626620680204112</v>
      </c>
      <c r="T200" s="30">
        <f>IFERROR(('CMA Emp Adj'!T200/'CMA Emp Adj'!T$6)/('CAN LFS Emp'!T200/'CAN LFS Emp'!T$6),"n/a")</f>
        <v>0.95373829600488524</v>
      </c>
      <c r="U200" s="30">
        <f>IFERROR(('CMA Emp Adj'!U200/'CMA Emp Adj'!U$6)/('CAN LFS Emp'!U200/'CAN LFS Emp'!U$6),"n/a")</f>
        <v>1.1578436996113874</v>
      </c>
      <c r="V200" s="30">
        <f>IFERROR(('CMA Emp Adj'!V200/'CMA Emp Adj'!V$6)/('CAN LFS Emp'!V200/'CAN LFS Emp'!V$6),"n/a")</f>
        <v>0.77827556233256168</v>
      </c>
      <c r="W200" s="30">
        <f>IFERROR(('CMA Emp Adj'!W200/'CMA Emp Adj'!W$6)/('CAN LFS Emp'!W200/'CAN LFS Emp'!W$6),"n/a")</f>
        <v>1.2963016100857898</v>
      </c>
      <c r="X200" s="30">
        <f>IFERROR(('CMA Emp Adj'!X200/'CMA Emp Adj'!X$6)/('CAN LFS Emp'!X200/'CAN LFS Emp'!X$6),"n/a")</f>
        <v>1.1058536468433005</v>
      </c>
      <c r="Y200" s="30">
        <f>IFERROR(('CMA Emp Adj'!Y200/'CMA Emp Adj'!Y$6)/('CAN LFS Emp'!Y200/'CAN LFS Emp'!Y$6),"n/a")</f>
        <v>0.95385678248786232</v>
      </c>
    </row>
    <row r="201" spans="1:25" x14ac:dyDescent="0.25">
      <c r="A201" t="s">
        <v>386</v>
      </c>
      <c r="B201" s="137">
        <f t="shared" si="0"/>
        <v>3364</v>
      </c>
      <c r="C201" s="133">
        <v>336411</v>
      </c>
      <c r="D201" s="142" t="str">
        <f>IFERROR(('CMA Emp Adj'!D201/'CMA Emp Adj'!D$6)/('CAN LFS Emp'!D201/'CAN LFS Emp'!D$6),"n/a")</f>
        <v>n/a</v>
      </c>
      <c r="E201" s="142" t="str">
        <f>IFERROR(('CMA Emp Adj'!E201/'CMA Emp Adj'!E$6)/('CAN LFS Emp'!E201/'CAN LFS Emp'!E$6),"n/a")</f>
        <v>n/a</v>
      </c>
      <c r="F201" s="142" t="str">
        <f>IFERROR(('CMA Emp Adj'!F201/'CMA Emp Adj'!F$6)/('CAN LFS Emp'!F201/'CAN LFS Emp'!F$6),"n/a")</f>
        <v>n/a</v>
      </c>
      <c r="G201" s="142" t="str">
        <f>IFERROR(('CMA Emp Adj'!G201/'CMA Emp Adj'!G$6)/('CAN LFS Emp'!G201/'CAN LFS Emp'!G$6),"n/a")</f>
        <v>n/a</v>
      </c>
      <c r="H201" s="142" t="str">
        <f>IFERROR(('CMA Emp Adj'!H201/'CMA Emp Adj'!H$6)/('CAN LFS Emp'!H201/'CAN LFS Emp'!H$6),"n/a")</f>
        <v>n/a</v>
      </c>
      <c r="I201" s="142" t="str">
        <f>IFERROR(('CMA Emp Adj'!I201/'CMA Emp Adj'!I$6)/('CAN LFS Emp'!I201/'CAN LFS Emp'!I$6),"n/a")</f>
        <v>n/a</v>
      </c>
      <c r="J201" s="142" t="str">
        <f>IFERROR(('CMA Emp Adj'!J201/'CMA Emp Adj'!J$6)/('CAN LFS Emp'!J201/'CAN LFS Emp'!J$6),"n/a")</f>
        <v>n/a</v>
      </c>
      <c r="K201" s="142" t="str">
        <f>IFERROR(('CMA Emp Adj'!K201/'CMA Emp Adj'!K$6)/('CAN LFS Emp'!K201/'CAN LFS Emp'!K$6),"n/a")</f>
        <v>n/a</v>
      </c>
      <c r="L201" s="142" t="str">
        <f>IFERROR(('CMA Emp Adj'!L201/'CMA Emp Adj'!L$6)/('CAN LFS Emp'!L201/'CAN LFS Emp'!L$6),"n/a")</f>
        <v>n/a</v>
      </c>
      <c r="M201" s="143" t="str">
        <f>IFERROR(('CMA Emp Adj'!M201/'CMA Emp Adj'!M$6)/('CAN LFS Emp'!M201/'CAN LFS Emp'!M$6),"n/a")</f>
        <v>n/a</v>
      </c>
      <c r="N201" s="143" t="str">
        <f>IFERROR(('CMA Emp Adj'!N201/'CMA Emp Adj'!N$6)/('CAN LFS Emp'!N201/'CAN LFS Emp'!N$6),"n/a")</f>
        <v>n/a</v>
      </c>
      <c r="O201" s="143" t="str">
        <f>IFERROR(('CMA Emp Adj'!O201/'CMA Emp Adj'!O$6)/('CAN LFS Emp'!O201/'CAN LFS Emp'!O$6),"n/a")</f>
        <v>n/a</v>
      </c>
      <c r="P201" s="143" t="str">
        <f>IFERROR(('CMA Emp Adj'!P201/'CMA Emp Adj'!P$6)/('CAN LFS Emp'!P201/'CAN LFS Emp'!P$6),"n/a")</f>
        <v>n/a</v>
      </c>
      <c r="Q201" s="143" t="str">
        <f>IFERROR(('CMA Emp Adj'!Q201/'CMA Emp Adj'!Q$6)/('CAN LFS Emp'!Q201/'CAN LFS Emp'!Q$6),"n/a")</f>
        <v>n/a</v>
      </c>
      <c r="R201" s="30" t="str">
        <f>IFERROR(('CMA Emp Adj'!R201/'CMA Emp Adj'!R$6)/('CAN LFS Emp'!R201/'CAN LFS Emp'!R$6),"n/a")</f>
        <v>n/a</v>
      </c>
      <c r="S201" s="30" t="str">
        <f>IFERROR(('CMA Emp Adj'!S201/'CMA Emp Adj'!S$6)/('CAN LFS Emp'!S201/'CAN LFS Emp'!S$6),"n/a")</f>
        <v>n/a</v>
      </c>
      <c r="T201" s="30" t="str">
        <f>IFERROR(('CMA Emp Adj'!T201/'CMA Emp Adj'!T$6)/('CAN LFS Emp'!T201/'CAN LFS Emp'!T$6),"n/a")</f>
        <v>n/a</v>
      </c>
      <c r="U201" s="30" t="str">
        <f>IFERROR(('CMA Emp Adj'!U201/'CMA Emp Adj'!U$6)/('CAN LFS Emp'!U201/'CAN LFS Emp'!U$6),"n/a")</f>
        <v>n/a</v>
      </c>
      <c r="V201" s="30" t="str">
        <f>IFERROR(('CMA Emp Adj'!V201/'CMA Emp Adj'!V$6)/('CAN LFS Emp'!V201/'CAN LFS Emp'!V$6),"n/a")</f>
        <v>n/a</v>
      </c>
      <c r="W201" s="30" t="str">
        <f>IFERROR(('CMA Emp Adj'!W201/'CMA Emp Adj'!W$6)/('CAN LFS Emp'!W201/'CAN LFS Emp'!W$6),"n/a")</f>
        <v>n/a</v>
      </c>
      <c r="X201" s="30" t="str">
        <f>IFERROR(('CMA Emp Adj'!X201/'CMA Emp Adj'!X$6)/('CAN LFS Emp'!X201/'CAN LFS Emp'!X$6),"n/a")</f>
        <v>n/a</v>
      </c>
      <c r="Y201" s="30" t="str">
        <f>IFERROR(('CMA Emp Adj'!Y201/'CMA Emp Adj'!Y$6)/('CAN LFS Emp'!Y201/'CAN LFS Emp'!Y$6),"n/a")</f>
        <v>n/a</v>
      </c>
    </row>
    <row r="202" spans="1:25" x14ac:dyDescent="0.25">
      <c r="A202" t="s">
        <v>387</v>
      </c>
      <c r="B202" s="137">
        <f t="shared" si="0"/>
        <v>3364</v>
      </c>
      <c r="C202" s="133">
        <v>336412</v>
      </c>
      <c r="D202" s="142" t="str">
        <f>IFERROR(('CMA Emp Adj'!D202/'CMA Emp Adj'!D$6)/('CAN LFS Emp'!D202/'CAN LFS Emp'!D$6),"n/a")</f>
        <v>n/a</v>
      </c>
      <c r="E202" s="142" t="str">
        <f>IFERROR(('CMA Emp Adj'!E202/'CMA Emp Adj'!E$6)/('CAN LFS Emp'!E202/'CAN LFS Emp'!E$6),"n/a")</f>
        <v>n/a</v>
      </c>
      <c r="F202" s="142" t="str">
        <f>IFERROR(('CMA Emp Adj'!F202/'CMA Emp Adj'!F$6)/('CAN LFS Emp'!F202/'CAN LFS Emp'!F$6),"n/a")</f>
        <v>n/a</v>
      </c>
      <c r="G202" s="142" t="str">
        <f>IFERROR(('CMA Emp Adj'!G202/'CMA Emp Adj'!G$6)/('CAN LFS Emp'!G202/'CAN LFS Emp'!G$6),"n/a")</f>
        <v>n/a</v>
      </c>
      <c r="H202" s="142" t="str">
        <f>IFERROR(('CMA Emp Adj'!H202/'CMA Emp Adj'!H$6)/('CAN LFS Emp'!H202/'CAN LFS Emp'!H$6),"n/a")</f>
        <v>n/a</v>
      </c>
      <c r="I202" s="142" t="str">
        <f>IFERROR(('CMA Emp Adj'!I202/'CMA Emp Adj'!I$6)/('CAN LFS Emp'!I202/'CAN LFS Emp'!I$6),"n/a")</f>
        <v>n/a</v>
      </c>
      <c r="J202" s="142" t="str">
        <f>IFERROR(('CMA Emp Adj'!J202/'CMA Emp Adj'!J$6)/('CAN LFS Emp'!J202/'CAN LFS Emp'!J$6),"n/a")</f>
        <v>n/a</v>
      </c>
      <c r="K202" s="142" t="str">
        <f>IFERROR(('CMA Emp Adj'!K202/'CMA Emp Adj'!K$6)/('CAN LFS Emp'!K202/'CAN LFS Emp'!K$6),"n/a")</f>
        <v>n/a</v>
      </c>
      <c r="L202" s="142" t="str">
        <f>IFERROR(('CMA Emp Adj'!L202/'CMA Emp Adj'!L$6)/('CAN LFS Emp'!L202/'CAN LFS Emp'!L$6),"n/a")</f>
        <v>n/a</v>
      </c>
      <c r="M202" s="143" t="str">
        <f>IFERROR(('CMA Emp Adj'!M202/'CMA Emp Adj'!M$6)/('CAN LFS Emp'!M202/'CAN LFS Emp'!M$6),"n/a")</f>
        <v>n/a</v>
      </c>
      <c r="N202" s="143" t="str">
        <f>IFERROR(('CMA Emp Adj'!N202/'CMA Emp Adj'!N$6)/('CAN LFS Emp'!N202/'CAN LFS Emp'!N$6),"n/a")</f>
        <v>n/a</v>
      </c>
      <c r="O202" s="143" t="str">
        <f>IFERROR(('CMA Emp Adj'!O202/'CMA Emp Adj'!O$6)/('CAN LFS Emp'!O202/'CAN LFS Emp'!O$6),"n/a")</f>
        <v>n/a</v>
      </c>
      <c r="P202" s="143" t="str">
        <f>IFERROR(('CMA Emp Adj'!P202/'CMA Emp Adj'!P$6)/('CAN LFS Emp'!P202/'CAN LFS Emp'!P$6),"n/a")</f>
        <v>n/a</v>
      </c>
      <c r="Q202" s="143" t="str">
        <f>IFERROR(('CMA Emp Adj'!Q202/'CMA Emp Adj'!Q$6)/('CAN LFS Emp'!Q202/'CAN LFS Emp'!Q$6),"n/a")</f>
        <v>n/a</v>
      </c>
      <c r="R202" s="30" t="str">
        <f>IFERROR(('CMA Emp Adj'!R202/'CMA Emp Adj'!R$6)/('CAN LFS Emp'!R202/'CAN LFS Emp'!R$6),"n/a")</f>
        <v>n/a</v>
      </c>
      <c r="S202" s="30" t="str">
        <f>IFERROR(('CMA Emp Adj'!S202/'CMA Emp Adj'!S$6)/('CAN LFS Emp'!S202/'CAN LFS Emp'!S$6),"n/a")</f>
        <v>n/a</v>
      </c>
      <c r="T202" s="30" t="str">
        <f>IFERROR(('CMA Emp Adj'!T202/'CMA Emp Adj'!T$6)/('CAN LFS Emp'!T202/'CAN LFS Emp'!T$6),"n/a")</f>
        <v>n/a</v>
      </c>
      <c r="U202" s="30" t="str">
        <f>IFERROR(('CMA Emp Adj'!U202/'CMA Emp Adj'!U$6)/('CAN LFS Emp'!U202/'CAN LFS Emp'!U$6),"n/a")</f>
        <v>n/a</v>
      </c>
      <c r="V202" s="30" t="str">
        <f>IFERROR(('CMA Emp Adj'!V202/'CMA Emp Adj'!V$6)/('CAN LFS Emp'!V202/'CAN LFS Emp'!V$6),"n/a")</f>
        <v>n/a</v>
      </c>
      <c r="W202" s="30" t="str">
        <f>IFERROR(('CMA Emp Adj'!W202/'CMA Emp Adj'!W$6)/('CAN LFS Emp'!W202/'CAN LFS Emp'!W$6),"n/a")</f>
        <v>n/a</v>
      </c>
      <c r="X202" s="30" t="str">
        <f>IFERROR(('CMA Emp Adj'!X202/'CMA Emp Adj'!X$6)/('CAN LFS Emp'!X202/'CAN LFS Emp'!X$6),"n/a")</f>
        <v>n/a</v>
      </c>
      <c r="Y202" s="30" t="str">
        <f>IFERROR(('CMA Emp Adj'!Y202/'CMA Emp Adj'!Y$6)/('CAN LFS Emp'!Y202/'CAN LFS Emp'!Y$6),"n/a")</f>
        <v>n/a</v>
      </c>
    </row>
    <row r="203" spans="1:25" x14ac:dyDescent="0.25">
      <c r="A203" t="s">
        <v>388</v>
      </c>
      <c r="B203" s="137">
        <f t="shared" si="0"/>
        <v>3364</v>
      </c>
      <c r="C203" s="133">
        <v>336413</v>
      </c>
      <c r="D203" s="142" t="str">
        <f>IFERROR(('CMA Emp Adj'!D203/'CMA Emp Adj'!D$6)/('CAN LFS Emp'!D203/'CAN LFS Emp'!D$6),"n/a")</f>
        <v>n/a</v>
      </c>
      <c r="E203" s="142" t="str">
        <f>IFERROR(('CMA Emp Adj'!E203/'CMA Emp Adj'!E$6)/('CAN LFS Emp'!E203/'CAN LFS Emp'!E$6),"n/a")</f>
        <v>n/a</v>
      </c>
      <c r="F203" s="142" t="str">
        <f>IFERROR(('CMA Emp Adj'!F203/'CMA Emp Adj'!F$6)/('CAN LFS Emp'!F203/'CAN LFS Emp'!F$6),"n/a")</f>
        <v>n/a</v>
      </c>
      <c r="G203" s="142" t="str">
        <f>IFERROR(('CMA Emp Adj'!G203/'CMA Emp Adj'!G$6)/('CAN LFS Emp'!G203/'CAN LFS Emp'!G$6),"n/a")</f>
        <v>n/a</v>
      </c>
      <c r="H203" s="142" t="str">
        <f>IFERROR(('CMA Emp Adj'!H203/'CMA Emp Adj'!H$6)/('CAN LFS Emp'!H203/'CAN LFS Emp'!H$6),"n/a")</f>
        <v>n/a</v>
      </c>
      <c r="I203" s="142" t="str">
        <f>IFERROR(('CMA Emp Adj'!I203/'CMA Emp Adj'!I$6)/('CAN LFS Emp'!I203/'CAN LFS Emp'!I$6),"n/a")</f>
        <v>n/a</v>
      </c>
      <c r="J203" s="142" t="str">
        <f>IFERROR(('CMA Emp Adj'!J203/'CMA Emp Adj'!J$6)/('CAN LFS Emp'!J203/'CAN LFS Emp'!J$6),"n/a")</f>
        <v>n/a</v>
      </c>
      <c r="K203" s="142" t="str">
        <f>IFERROR(('CMA Emp Adj'!K203/'CMA Emp Adj'!K$6)/('CAN LFS Emp'!K203/'CAN LFS Emp'!K$6),"n/a")</f>
        <v>n/a</v>
      </c>
      <c r="L203" s="142" t="str">
        <f>IFERROR(('CMA Emp Adj'!L203/'CMA Emp Adj'!L$6)/('CAN LFS Emp'!L203/'CAN LFS Emp'!L$6),"n/a")</f>
        <v>n/a</v>
      </c>
      <c r="M203" s="143" t="str">
        <f>IFERROR(('CMA Emp Adj'!M203/'CMA Emp Adj'!M$6)/('CAN LFS Emp'!M203/'CAN LFS Emp'!M$6),"n/a")</f>
        <v>n/a</v>
      </c>
      <c r="N203" s="143" t="str">
        <f>IFERROR(('CMA Emp Adj'!N203/'CMA Emp Adj'!N$6)/('CAN LFS Emp'!N203/'CAN LFS Emp'!N$6),"n/a")</f>
        <v>n/a</v>
      </c>
      <c r="O203" s="143" t="str">
        <f>IFERROR(('CMA Emp Adj'!O203/'CMA Emp Adj'!O$6)/('CAN LFS Emp'!O203/'CAN LFS Emp'!O$6),"n/a")</f>
        <v>n/a</v>
      </c>
      <c r="P203" s="143" t="str">
        <f>IFERROR(('CMA Emp Adj'!P203/'CMA Emp Adj'!P$6)/('CAN LFS Emp'!P203/'CAN LFS Emp'!P$6),"n/a")</f>
        <v>n/a</v>
      </c>
      <c r="Q203" s="143" t="str">
        <f>IFERROR(('CMA Emp Adj'!Q203/'CMA Emp Adj'!Q$6)/('CAN LFS Emp'!Q203/'CAN LFS Emp'!Q$6),"n/a")</f>
        <v>n/a</v>
      </c>
      <c r="R203" s="30" t="str">
        <f>IFERROR(('CMA Emp Adj'!R203/'CMA Emp Adj'!R$6)/('CAN LFS Emp'!R203/'CAN LFS Emp'!R$6),"n/a")</f>
        <v>n/a</v>
      </c>
      <c r="S203" s="30" t="str">
        <f>IFERROR(('CMA Emp Adj'!S203/'CMA Emp Adj'!S$6)/('CAN LFS Emp'!S203/'CAN LFS Emp'!S$6),"n/a")</f>
        <v>n/a</v>
      </c>
      <c r="T203" s="30" t="str">
        <f>IFERROR(('CMA Emp Adj'!T203/'CMA Emp Adj'!T$6)/('CAN LFS Emp'!T203/'CAN LFS Emp'!T$6),"n/a")</f>
        <v>n/a</v>
      </c>
      <c r="U203" s="30" t="str">
        <f>IFERROR(('CMA Emp Adj'!U203/'CMA Emp Adj'!U$6)/('CAN LFS Emp'!U203/'CAN LFS Emp'!U$6),"n/a")</f>
        <v>n/a</v>
      </c>
      <c r="V203" s="30" t="str">
        <f>IFERROR(('CMA Emp Adj'!V203/'CMA Emp Adj'!V$6)/('CAN LFS Emp'!V203/'CAN LFS Emp'!V$6),"n/a")</f>
        <v>n/a</v>
      </c>
      <c r="W203" s="30" t="str">
        <f>IFERROR(('CMA Emp Adj'!W203/'CMA Emp Adj'!W$6)/('CAN LFS Emp'!W203/'CAN LFS Emp'!W$6),"n/a")</f>
        <v>n/a</v>
      </c>
      <c r="X203" s="30" t="str">
        <f>IFERROR(('CMA Emp Adj'!X203/'CMA Emp Adj'!X$6)/('CAN LFS Emp'!X203/'CAN LFS Emp'!X$6),"n/a")</f>
        <v>n/a</v>
      </c>
      <c r="Y203" s="30" t="str">
        <f>IFERROR(('CMA Emp Adj'!Y203/'CMA Emp Adj'!Y$6)/('CAN LFS Emp'!Y203/'CAN LFS Emp'!Y$6),"n/a")</f>
        <v>n/a</v>
      </c>
    </row>
    <row r="204" spans="1:25" x14ac:dyDescent="0.25">
      <c r="A204" t="s">
        <v>389</v>
      </c>
      <c r="B204" s="137">
        <f t="shared" si="0"/>
        <v>3364</v>
      </c>
      <c r="C204" s="133">
        <v>336414</v>
      </c>
      <c r="D204" s="142" t="str">
        <f>IFERROR(('CMA Emp Adj'!D204/'CMA Emp Adj'!D$6)/('CAN LFS Emp'!D204/'CAN LFS Emp'!D$6),"n/a")</f>
        <v>n/a</v>
      </c>
      <c r="E204" s="142" t="str">
        <f>IFERROR(('CMA Emp Adj'!E204/'CMA Emp Adj'!E$6)/('CAN LFS Emp'!E204/'CAN LFS Emp'!E$6),"n/a")</f>
        <v>n/a</v>
      </c>
      <c r="F204" s="142" t="str">
        <f>IFERROR(('CMA Emp Adj'!F204/'CMA Emp Adj'!F$6)/('CAN LFS Emp'!F204/'CAN LFS Emp'!F$6),"n/a")</f>
        <v>n/a</v>
      </c>
      <c r="G204" s="142" t="str">
        <f>IFERROR(('CMA Emp Adj'!G204/'CMA Emp Adj'!G$6)/('CAN LFS Emp'!G204/'CAN LFS Emp'!G$6),"n/a")</f>
        <v>n/a</v>
      </c>
      <c r="H204" s="142" t="str">
        <f>IFERROR(('CMA Emp Adj'!H204/'CMA Emp Adj'!H$6)/('CAN LFS Emp'!H204/'CAN LFS Emp'!H$6),"n/a")</f>
        <v>n/a</v>
      </c>
      <c r="I204" s="142" t="str">
        <f>IFERROR(('CMA Emp Adj'!I204/'CMA Emp Adj'!I$6)/('CAN LFS Emp'!I204/'CAN LFS Emp'!I$6),"n/a")</f>
        <v>n/a</v>
      </c>
      <c r="J204" s="142" t="str">
        <f>IFERROR(('CMA Emp Adj'!J204/'CMA Emp Adj'!J$6)/('CAN LFS Emp'!J204/'CAN LFS Emp'!J$6),"n/a")</f>
        <v>n/a</v>
      </c>
      <c r="K204" s="142" t="str">
        <f>IFERROR(('CMA Emp Adj'!K204/'CMA Emp Adj'!K$6)/('CAN LFS Emp'!K204/'CAN LFS Emp'!K$6),"n/a")</f>
        <v>n/a</v>
      </c>
      <c r="L204" s="142" t="str">
        <f>IFERROR(('CMA Emp Adj'!L204/'CMA Emp Adj'!L$6)/('CAN LFS Emp'!L204/'CAN LFS Emp'!L$6),"n/a")</f>
        <v>n/a</v>
      </c>
      <c r="M204" s="143" t="str">
        <f>IFERROR(('CMA Emp Adj'!M204/'CMA Emp Adj'!M$6)/('CAN LFS Emp'!M204/'CAN LFS Emp'!M$6),"n/a")</f>
        <v>n/a</v>
      </c>
      <c r="N204" s="143" t="str">
        <f>IFERROR(('CMA Emp Adj'!N204/'CMA Emp Adj'!N$6)/('CAN LFS Emp'!N204/'CAN LFS Emp'!N$6),"n/a")</f>
        <v>n/a</v>
      </c>
      <c r="O204" s="143" t="str">
        <f>IFERROR(('CMA Emp Adj'!O204/'CMA Emp Adj'!O$6)/('CAN LFS Emp'!O204/'CAN LFS Emp'!O$6),"n/a")</f>
        <v>n/a</v>
      </c>
      <c r="P204" s="143" t="str">
        <f>IFERROR(('CMA Emp Adj'!P204/'CMA Emp Adj'!P$6)/('CAN LFS Emp'!P204/'CAN LFS Emp'!P$6),"n/a")</f>
        <v>n/a</v>
      </c>
      <c r="Q204" s="143" t="str">
        <f>IFERROR(('CMA Emp Adj'!Q204/'CMA Emp Adj'!Q$6)/('CAN LFS Emp'!Q204/'CAN LFS Emp'!Q$6),"n/a")</f>
        <v>n/a</v>
      </c>
      <c r="R204" s="30" t="str">
        <f>IFERROR(('CMA Emp Adj'!R204/'CMA Emp Adj'!R$6)/('CAN LFS Emp'!R204/'CAN LFS Emp'!R$6),"n/a")</f>
        <v>n/a</v>
      </c>
      <c r="S204" s="30" t="str">
        <f>IFERROR(('CMA Emp Adj'!S204/'CMA Emp Adj'!S$6)/('CAN LFS Emp'!S204/'CAN LFS Emp'!S$6),"n/a")</f>
        <v>n/a</v>
      </c>
      <c r="T204" s="30" t="str">
        <f>IFERROR(('CMA Emp Adj'!T204/'CMA Emp Adj'!T$6)/('CAN LFS Emp'!T204/'CAN LFS Emp'!T$6),"n/a")</f>
        <v>n/a</v>
      </c>
      <c r="U204" s="30" t="str">
        <f>IFERROR(('CMA Emp Adj'!U204/'CMA Emp Adj'!U$6)/('CAN LFS Emp'!U204/'CAN LFS Emp'!U$6),"n/a")</f>
        <v>n/a</v>
      </c>
      <c r="V204" s="30" t="str">
        <f>IFERROR(('CMA Emp Adj'!V204/'CMA Emp Adj'!V$6)/('CAN LFS Emp'!V204/'CAN LFS Emp'!V$6),"n/a")</f>
        <v>n/a</v>
      </c>
      <c r="W204" s="30" t="str">
        <f>IFERROR(('CMA Emp Adj'!W204/'CMA Emp Adj'!W$6)/('CAN LFS Emp'!W204/'CAN LFS Emp'!W$6),"n/a")</f>
        <v>n/a</v>
      </c>
      <c r="X204" s="30" t="str">
        <f>IFERROR(('CMA Emp Adj'!X204/'CMA Emp Adj'!X$6)/('CAN LFS Emp'!X204/'CAN LFS Emp'!X$6),"n/a")</f>
        <v>n/a</v>
      </c>
      <c r="Y204" s="30" t="str">
        <f>IFERROR(('CMA Emp Adj'!Y204/'CMA Emp Adj'!Y$6)/('CAN LFS Emp'!Y204/'CAN LFS Emp'!Y$6),"n/a")</f>
        <v>n/a</v>
      </c>
    </row>
    <row r="205" spans="1:25" x14ac:dyDescent="0.25">
      <c r="A205" t="s">
        <v>390</v>
      </c>
      <c r="B205" s="137">
        <f t="shared" si="0"/>
        <v>3364</v>
      </c>
      <c r="C205" s="133">
        <v>336415</v>
      </c>
      <c r="D205" s="142" t="str">
        <f>IFERROR(('CMA Emp Adj'!D205/'CMA Emp Adj'!D$6)/('CAN LFS Emp'!D205/'CAN LFS Emp'!D$6),"n/a")</f>
        <v>n/a</v>
      </c>
      <c r="E205" s="142" t="str">
        <f>IFERROR(('CMA Emp Adj'!E205/'CMA Emp Adj'!E$6)/('CAN LFS Emp'!E205/'CAN LFS Emp'!E$6),"n/a")</f>
        <v>n/a</v>
      </c>
      <c r="F205" s="142" t="str">
        <f>IFERROR(('CMA Emp Adj'!F205/'CMA Emp Adj'!F$6)/('CAN LFS Emp'!F205/'CAN LFS Emp'!F$6),"n/a")</f>
        <v>n/a</v>
      </c>
      <c r="G205" s="142" t="str">
        <f>IFERROR(('CMA Emp Adj'!G205/'CMA Emp Adj'!G$6)/('CAN LFS Emp'!G205/'CAN LFS Emp'!G$6),"n/a")</f>
        <v>n/a</v>
      </c>
      <c r="H205" s="142" t="str">
        <f>IFERROR(('CMA Emp Adj'!H205/'CMA Emp Adj'!H$6)/('CAN LFS Emp'!H205/'CAN LFS Emp'!H$6),"n/a")</f>
        <v>n/a</v>
      </c>
      <c r="I205" s="142" t="str">
        <f>IFERROR(('CMA Emp Adj'!I205/'CMA Emp Adj'!I$6)/('CAN LFS Emp'!I205/'CAN LFS Emp'!I$6),"n/a")</f>
        <v>n/a</v>
      </c>
      <c r="J205" s="142" t="str">
        <f>IFERROR(('CMA Emp Adj'!J205/'CMA Emp Adj'!J$6)/('CAN LFS Emp'!J205/'CAN LFS Emp'!J$6),"n/a")</f>
        <v>n/a</v>
      </c>
      <c r="K205" s="142" t="str">
        <f>IFERROR(('CMA Emp Adj'!K205/'CMA Emp Adj'!K$6)/('CAN LFS Emp'!K205/'CAN LFS Emp'!K$6),"n/a")</f>
        <v>n/a</v>
      </c>
      <c r="L205" s="142" t="str">
        <f>IFERROR(('CMA Emp Adj'!L205/'CMA Emp Adj'!L$6)/('CAN LFS Emp'!L205/'CAN LFS Emp'!L$6),"n/a")</f>
        <v>n/a</v>
      </c>
      <c r="M205" s="143" t="str">
        <f>IFERROR(('CMA Emp Adj'!M205/'CMA Emp Adj'!M$6)/('CAN LFS Emp'!M205/'CAN LFS Emp'!M$6),"n/a")</f>
        <v>n/a</v>
      </c>
      <c r="N205" s="143" t="str">
        <f>IFERROR(('CMA Emp Adj'!N205/'CMA Emp Adj'!N$6)/('CAN LFS Emp'!N205/'CAN LFS Emp'!N$6),"n/a")</f>
        <v>n/a</v>
      </c>
      <c r="O205" s="143" t="str">
        <f>IFERROR(('CMA Emp Adj'!O205/'CMA Emp Adj'!O$6)/('CAN LFS Emp'!O205/'CAN LFS Emp'!O$6),"n/a")</f>
        <v>n/a</v>
      </c>
      <c r="P205" s="143" t="str">
        <f>IFERROR(('CMA Emp Adj'!P205/'CMA Emp Adj'!P$6)/('CAN LFS Emp'!P205/'CAN LFS Emp'!P$6),"n/a")</f>
        <v>n/a</v>
      </c>
      <c r="Q205" s="143" t="str">
        <f>IFERROR(('CMA Emp Adj'!Q205/'CMA Emp Adj'!Q$6)/('CAN LFS Emp'!Q205/'CAN LFS Emp'!Q$6),"n/a")</f>
        <v>n/a</v>
      </c>
      <c r="R205" s="30" t="str">
        <f>IFERROR(('CMA Emp Adj'!R205/'CMA Emp Adj'!R$6)/('CAN LFS Emp'!R205/'CAN LFS Emp'!R$6),"n/a")</f>
        <v>n/a</v>
      </c>
      <c r="S205" s="30" t="str">
        <f>IFERROR(('CMA Emp Adj'!S205/'CMA Emp Adj'!S$6)/('CAN LFS Emp'!S205/'CAN LFS Emp'!S$6),"n/a")</f>
        <v>n/a</v>
      </c>
      <c r="T205" s="30" t="str">
        <f>IFERROR(('CMA Emp Adj'!T205/'CMA Emp Adj'!T$6)/('CAN LFS Emp'!T205/'CAN LFS Emp'!T$6),"n/a")</f>
        <v>n/a</v>
      </c>
      <c r="U205" s="30" t="str">
        <f>IFERROR(('CMA Emp Adj'!U205/'CMA Emp Adj'!U$6)/('CAN LFS Emp'!U205/'CAN LFS Emp'!U$6),"n/a")</f>
        <v>n/a</v>
      </c>
      <c r="V205" s="30" t="str">
        <f>IFERROR(('CMA Emp Adj'!V205/'CMA Emp Adj'!V$6)/('CAN LFS Emp'!V205/'CAN LFS Emp'!V$6),"n/a")</f>
        <v>n/a</v>
      </c>
      <c r="W205" s="30" t="str">
        <f>IFERROR(('CMA Emp Adj'!W205/'CMA Emp Adj'!W$6)/('CAN LFS Emp'!W205/'CAN LFS Emp'!W$6),"n/a")</f>
        <v>n/a</v>
      </c>
      <c r="X205" s="30" t="str">
        <f>IFERROR(('CMA Emp Adj'!X205/'CMA Emp Adj'!X$6)/('CAN LFS Emp'!X205/'CAN LFS Emp'!X$6),"n/a")</f>
        <v>n/a</v>
      </c>
      <c r="Y205" s="30" t="str">
        <f>IFERROR(('CMA Emp Adj'!Y205/'CMA Emp Adj'!Y$6)/('CAN LFS Emp'!Y205/'CAN LFS Emp'!Y$6),"n/a")</f>
        <v>n/a</v>
      </c>
    </row>
    <row r="206" spans="1:25" x14ac:dyDescent="0.25">
      <c r="A206" t="s">
        <v>391</v>
      </c>
      <c r="B206" s="137">
        <f t="shared" si="0"/>
        <v>3364</v>
      </c>
      <c r="C206" s="133">
        <v>336419</v>
      </c>
      <c r="D206" s="142" t="str">
        <f>IFERROR(('CMA Emp Adj'!D206/'CMA Emp Adj'!D$6)/('CAN LFS Emp'!D206/'CAN LFS Emp'!D$6),"n/a")</f>
        <v>n/a</v>
      </c>
      <c r="E206" s="142" t="str">
        <f>IFERROR(('CMA Emp Adj'!E206/'CMA Emp Adj'!E$6)/('CAN LFS Emp'!E206/'CAN LFS Emp'!E$6),"n/a")</f>
        <v>n/a</v>
      </c>
      <c r="F206" s="142" t="str">
        <f>IFERROR(('CMA Emp Adj'!F206/'CMA Emp Adj'!F$6)/('CAN LFS Emp'!F206/'CAN LFS Emp'!F$6),"n/a")</f>
        <v>n/a</v>
      </c>
      <c r="G206" s="142" t="str">
        <f>IFERROR(('CMA Emp Adj'!G206/'CMA Emp Adj'!G$6)/('CAN LFS Emp'!G206/'CAN LFS Emp'!G$6),"n/a")</f>
        <v>n/a</v>
      </c>
      <c r="H206" s="142" t="str">
        <f>IFERROR(('CMA Emp Adj'!H206/'CMA Emp Adj'!H$6)/('CAN LFS Emp'!H206/'CAN LFS Emp'!H$6),"n/a")</f>
        <v>n/a</v>
      </c>
      <c r="I206" s="142" t="str">
        <f>IFERROR(('CMA Emp Adj'!I206/'CMA Emp Adj'!I$6)/('CAN LFS Emp'!I206/'CAN LFS Emp'!I$6),"n/a")</f>
        <v>n/a</v>
      </c>
      <c r="J206" s="142" t="str">
        <f>IFERROR(('CMA Emp Adj'!J206/'CMA Emp Adj'!J$6)/('CAN LFS Emp'!J206/'CAN LFS Emp'!J$6),"n/a")</f>
        <v>n/a</v>
      </c>
      <c r="K206" s="142" t="str">
        <f>IFERROR(('CMA Emp Adj'!K206/'CMA Emp Adj'!K$6)/('CAN LFS Emp'!K206/'CAN LFS Emp'!K$6),"n/a")</f>
        <v>n/a</v>
      </c>
      <c r="L206" s="142" t="str">
        <f>IFERROR(('CMA Emp Adj'!L206/'CMA Emp Adj'!L$6)/('CAN LFS Emp'!L206/'CAN LFS Emp'!L$6),"n/a")</f>
        <v>n/a</v>
      </c>
      <c r="M206" s="143" t="str">
        <f>IFERROR(('CMA Emp Adj'!M206/'CMA Emp Adj'!M$6)/('CAN LFS Emp'!M206/'CAN LFS Emp'!M$6),"n/a")</f>
        <v>n/a</v>
      </c>
      <c r="N206" s="143" t="str">
        <f>IFERROR(('CMA Emp Adj'!N206/'CMA Emp Adj'!N$6)/('CAN LFS Emp'!N206/'CAN LFS Emp'!N$6),"n/a")</f>
        <v>n/a</v>
      </c>
      <c r="O206" s="143" t="str">
        <f>IFERROR(('CMA Emp Adj'!O206/'CMA Emp Adj'!O$6)/('CAN LFS Emp'!O206/'CAN LFS Emp'!O$6),"n/a")</f>
        <v>n/a</v>
      </c>
      <c r="P206" s="143" t="str">
        <f>IFERROR(('CMA Emp Adj'!P206/'CMA Emp Adj'!P$6)/('CAN LFS Emp'!P206/'CAN LFS Emp'!P$6),"n/a")</f>
        <v>n/a</v>
      </c>
      <c r="Q206" s="143" t="str">
        <f>IFERROR(('CMA Emp Adj'!Q206/'CMA Emp Adj'!Q$6)/('CAN LFS Emp'!Q206/'CAN LFS Emp'!Q$6),"n/a")</f>
        <v>n/a</v>
      </c>
      <c r="R206" s="30" t="str">
        <f>IFERROR(('CMA Emp Adj'!R206/'CMA Emp Adj'!R$6)/('CAN LFS Emp'!R206/'CAN LFS Emp'!R$6),"n/a")</f>
        <v>n/a</v>
      </c>
      <c r="S206" s="30" t="str">
        <f>IFERROR(('CMA Emp Adj'!S206/'CMA Emp Adj'!S$6)/('CAN LFS Emp'!S206/'CAN LFS Emp'!S$6),"n/a")</f>
        <v>n/a</v>
      </c>
      <c r="T206" s="30" t="str">
        <f>IFERROR(('CMA Emp Adj'!T206/'CMA Emp Adj'!T$6)/('CAN LFS Emp'!T206/'CAN LFS Emp'!T$6),"n/a")</f>
        <v>n/a</v>
      </c>
      <c r="U206" s="30" t="str">
        <f>IFERROR(('CMA Emp Adj'!U206/'CMA Emp Adj'!U$6)/('CAN LFS Emp'!U206/'CAN LFS Emp'!U$6),"n/a")</f>
        <v>n/a</v>
      </c>
      <c r="V206" s="30" t="str">
        <f>IFERROR(('CMA Emp Adj'!V206/'CMA Emp Adj'!V$6)/('CAN LFS Emp'!V206/'CAN LFS Emp'!V$6),"n/a")</f>
        <v>n/a</v>
      </c>
      <c r="W206" s="30" t="str">
        <f>IFERROR(('CMA Emp Adj'!W206/'CMA Emp Adj'!W$6)/('CAN LFS Emp'!W206/'CAN LFS Emp'!W$6),"n/a")</f>
        <v>n/a</v>
      </c>
      <c r="X206" s="30" t="str">
        <f>IFERROR(('CMA Emp Adj'!X206/'CMA Emp Adj'!X$6)/('CAN LFS Emp'!X206/'CAN LFS Emp'!X$6),"n/a")</f>
        <v>n/a</v>
      </c>
      <c r="Y206" s="30" t="str">
        <f>IFERROR(('CMA Emp Adj'!Y206/'CMA Emp Adj'!Y$6)/('CAN LFS Emp'!Y206/'CAN LFS Emp'!Y$6),"n/a")</f>
        <v>n/a</v>
      </c>
    </row>
    <row r="207" spans="1:25" x14ac:dyDescent="0.25">
      <c r="A207" t="s">
        <v>545</v>
      </c>
      <c r="B207" s="137">
        <v>488</v>
      </c>
      <c r="C207" s="133">
        <v>488190</v>
      </c>
      <c r="D207" s="142">
        <f>IFERROR(('CMA Emp Adj'!D207/'CMA Emp Adj'!D$6)/('CAN LFS Emp'!D207/'CAN LFS Emp'!D$6),"n/a")</f>
        <v>0</v>
      </c>
      <c r="E207" s="142">
        <f>IFERROR(('CMA Emp Adj'!E207/'CMA Emp Adj'!E$6)/('CAN LFS Emp'!E207/'CAN LFS Emp'!E$6),"n/a")</f>
        <v>1.3129370701929934</v>
      </c>
      <c r="F207" s="142">
        <f>IFERROR(('CMA Emp Adj'!F207/'CMA Emp Adj'!F$6)/('CAN LFS Emp'!F207/'CAN LFS Emp'!F$6),"n/a")</f>
        <v>1.1926619397078297</v>
      </c>
      <c r="G207" s="142">
        <f>IFERROR(('CMA Emp Adj'!G207/'CMA Emp Adj'!G$6)/('CAN LFS Emp'!G207/'CAN LFS Emp'!G$6),"n/a")</f>
        <v>0.99360106187842889</v>
      </c>
      <c r="H207" s="142">
        <f>IFERROR(('CMA Emp Adj'!H207/'CMA Emp Adj'!H$6)/('CAN LFS Emp'!H207/'CAN LFS Emp'!H$6),"n/a")</f>
        <v>0.79204860218843176</v>
      </c>
      <c r="I207" s="142">
        <f>IFERROR(('CMA Emp Adj'!I207/'CMA Emp Adj'!I$6)/('CAN LFS Emp'!I207/'CAN LFS Emp'!I$6),"n/a")</f>
        <v>0.95389758473030739</v>
      </c>
      <c r="J207" s="142">
        <f>IFERROR(('CMA Emp Adj'!J207/'CMA Emp Adj'!J$6)/('CAN LFS Emp'!J207/'CAN LFS Emp'!J$6),"n/a")</f>
        <v>0.82810495095476067</v>
      </c>
      <c r="K207" s="142">
        <f>IFERROR(('CMA Emp Adj'!K207/'CMA Emp Adj'!K$6)/('CAN LFS Emp'!K207/'CAN LFS Emp'!K$6),"n/a")</f>
        <v>0.99634489857709352</v>
      </c>
      <c r="L207" s="142">
        <f>IFERROR(('CMA Emp Adj'!L207/'CMA Emp Adj'!L$6)/('CAN LFS Emp'!L207/'CAN LFS Emp'!L$6),"n/a")</f>
        <v>0.83548353235735506</v>
      </c>
      <c r="M207" s="143">
        <f>IFERROR(('CMA Emp Adj'!M207/'CMA Emp Adj'!M$6)/('CAN LFS Emp'!M207/'CAN LFS Emp'!M$6),"n/a")</f>
        <v>0.89304170902344193</v>
      </c>
      <c r="N207" s="143">
        <f>IFERROR(('CMA Emp Adj'!N207/'CMA Emp Adj'!N$6)/('CAN LFS Emp'!N207/'CAN LFS Emp'!N$6),"n/a")</f>
        <v>0.87244781167487595</v>
      </c>
      <c r="O207" s="143">
        <f>IFERROR(('CMA Emp Adj'!O207/'CMA Emp Adj'!O$6)/('CAN LFS Emp'!O207/'CAN LFS Emp'!O$6),"n/a")</f>
        <v>1.5247580470499551</v>
      </c>
      <c r="P207" s="143">
        <f>IFERROR(('CMA Emp Adj'!P207/'CMA Emp Adj'!P$6)/('CAN LFS Emp'!P207/'CAN LFS Emp'!P$6),"n/a")</f>
        <v>1.2406575932695041</v>
      </c>
      <c r="Q207" s="143">
        <f>IFERROR(('CMA Emp Adj'!Q207/'CMA Emp Adj'!Q$6)/('CAN LFS Emp'!Q207/'CAN LFS Emp'!Q$6),"n/a")</f>
        <v>1.2173070571233549</v>
      </c>
      <c r="R207" s="30">
        <f>IFERROR(('CMA Emp Adj'!R207/'CMA Emp Adj'!R$6)/('CAN LFS Emp'!R207/'CAN LFS Emp'!R$6),"n/a")</f>
        <v>1.0266422580247687</v>
      </c>
      <c r="S207" s="30">
        <f>IFERROR(('CMA Emp Adj'!S207/'CMA Emp Adj'!S$6)/('CAN LFS Emp'!S207/'CAN LFS Emp'!S$6),"n/a")</f>
        <v>0.82297270080311047</v>
      </c>
      <c r="T207" s="30">
        <f>IFERROR(('CMA Emp Adj'!T207/'CMA Emp Adj'!T$6)/('CAN LFS Emp'!T207/'CAN LFS Emp'!T$6),"n/a")</f>
        <v>1.0531311293308872</v>
      </c>
      <c r="U207" s="30">
        <f>IFERROR(('CMA Emp Adj'!U207/'CMA Emp Adj'!U$6)/('CAN LFS Emp'!U207/'CAN LFS Emp'!U$6),"n/a")</f>
        <v>1.229340563058096</v>
      </c>
      <c r="V207" s="30">
        <f>IFERROR(('CMA Emp Adj'!V207/'CMA Emp Adj'!V$6)/('CAN LFS Emp'!V207/'CAN LFS Emp'!V$6),"n/a")</f>
        <v>0.78478226388388095</v>
      </c>
      <c r="W207" s="30">
        <f>IFERROR(('CMA Emp Adj'!W207/'CMA Emp Adj'!W$6)/('CAN LFS Emp'!W207/'CAN LFS Emp'!W$6),"n/a")</f>
        <v>0.63677741948590172</v>
      </c>
      <c r="X207" s="30">
        <f>IFERROR(('CMA Emp Adj'!X207/'CMA Emp Adj'!X$6)/('CAN LFS Emp'!X207/'CAN LFS Emp'!X$6),"n/a")</f>
        <v>1.2794632897609757</v>
      </c>
      <c r="Y207" s="30">
        <f>IFERROR(('CMA Emp Adj'!Y207/'CMA Emp Adj'!Y$6)/('CAN LFS Emp'!Y207/'CAN LFS Emp'!Y$6),"n/a")</f>
        <v>1.1121011923120578</v>
      </c>
    </row>
    <row r="208" spans="1:25" x14ac:dyDescent="0.25">
      <c r="A208" s="106" t="s">
        <v>407</v>
      </c>
      <c r="B208" s="129"/>
      <c r="C208" s="130"/>
      <c r="D208" s="141"/>
      <c r="E208" s="141"/>
      <c r="F208" s="141"/>
      <c r="G208" s="141"/>
      <c r="H208" s="141"/>
      <c r="I208" s="141"/>
      <c r="J208" s="141"/>
      <c r="K208" s="141"/>
      <c r="L208" s="141"/>
      <c r="M208" s="135"/>
      <c r="N208" s="135"/>
      <c r="O208" s="135"/>
      <c r="P208" s="135"/>
      <c r="Q208" s="135"/>
      <c r="R208" s="135"/>
      <c r="S208" s="135"/>
      <c r="T208" s="135"/>
      <c r="U208" s="135"/>
      <c r="V208" s="135"/>
      <c r="W208" s="135"/>
      <c r="X208" s="135"/>
      <c r="Y208" s="135"/>
    </row>
    <row r="209" spans="1:25" x14ac:dyDescent="0.25">
      <c r="A209" t="s">
        <v>546</v>
      </c>
      <c r="B209" s="132">
        <f t="shared" ref="B209:B222" si="1">VALUE(LEFT(C209,4))</f>
        <v>5413</v>
      </c>
      <c r="C209" s="133">
        <v>5413</v>
      </c>
      <c r="D209" s="142">
        <f>IFERROR(('CMA Emp Adj'!D209/'CMA Emp Adj'!D$6)/('CAN LFS Emp'!D209/'CAN LFS Emp'!D$6),"n/a")</f>
        <v>1.1383476067730343</v>
      </c>
      <c r="E209" s="142">
        <f>IFERROR(('CMA Emp Adj'!E209/'CMA Emp Adj'!E$6)/('CAN LFS Emp'!E209/'CAN LFS Emp'!E$6),"n/a")</f>
        <v>1.1290805035462514</v>
      </c>
      <c r="F209" s="142">
        <f>IFERROR(('CMA Emp Adj'!F209/'CMA Emp Adj'!F$6)/('CAN LFS Emp'!F209/'CAN LFS Emp'!F$6),"n/a")</f>
        <v>1.229650689167296</v>
      </c>
      <c r="G209" s="142">
        <f>IFERROR(('CMA Emp Adj'!G209/'CMA Emp Adj'!G$6)/('CAN LFS Emp'!G209/'CAN LFS Emp'!G$6),"n/a")</f>
        <v>1.2494099535039298</v>
      </c>
      <c r="H209" s="142">
        <f>IFERROR(('CMA Emp Adj'!H209/'CMA Emp Adj'!H$6)/('CAN LFS Emp'!H209/'CAN LFS Emp'!H$6),"n/a")</f>
        <v>1.113767329303315</v>
      </c>
      <c r="I209" s="142">
        <f>IFERROR(('CMA Emp Adj'!I209/'CMA Emp Adj'!I$6)/('CAN LFS Emp'!I209/'CAN LFS Emp'!I$6),"n/a")</f>
        <v>1.1396910296466451</v>
      </c>
      <c r="J209" s="142">
        <f>IFERROR(('CMA Emp Adj'!J209/'CMA Emp Adj'!J$6)/('CAN LFS Emp'!J209/'CAN LFS Emp'!J$6),"n/a")</f>
        <v>1.1277046250112444</v>
      </c>
      <c r="K209" s="142">
        <f>IFERROR(('CMA Emp Adj'!K209/'CMA Emp Adj'!K$6)/('CAN LFS Emp'!K209/'CAN LFS Emp'!K$6),"n/a")</f>
        <v>1.1061711363684539</v>
      </c>
      <c r="L209" s="142">
        <f>IFERROR(('CMA Emp Adj'!L209/'CMA Emp Adj'!L$6)/('CAN LFS Emp'!L209/'CAN LFS Emp'!L$6),"n/a")</f>
        <v>1.1014963719081885</v>
      </c>
      <c r="M209" s="143">
        <f>IFERROR(('CMA Emp Adj'!M209/'CMA Emp Adj'!M$6)/('CAN LFS Emp'!M209/'CAN LFS Emp'!M$6),"n/a")</f>
        <v>0.87669447208880502</v>
      </c>
      <c r="N209" s="143">
        <f>IFERROR(('CMA Emp Adj'!N209/'CMA Emp Adj'!N$6)/('CAN LFS Emp'!N209/'CAN LFS Emp'!N$6),"n/a")</f>
        <v>1.1117551666326577</v>
      </c>
      <c r="O209" s="143">
        <f>IFERROR(('CMA Emp Adj'!O209/'CMA Emp Adj'!O$6)/('CAN LFS Emp'!O209/'CAN LFS Emp'!O$6),"n/a")</f>
        <v>1.0628573808004815</v>
      </c>
      <c r="P209" s="143">
        <f>IFERROR(('CMA Emp Adj'!P209/'CMA Emp Adj'!P$6)/('CAN LFS Emp'!P209/'CAN LFS Emp'!P$6),"n/a")</f>
        <v>0.93171952824258575</v>
      </c>
      <c r="Q209" s="143">
        <f>IFERROR(('CMA Emp Adj'!Q209/'CMA Emp Adj'!Q$6)/('CAN LFS Emp'!Q209/'CAN LFS Emp'!Q$6),"n/a")</f>
        <v>1.1086973755338621</v>
      </c>
      <c r="R209" s="30">
        <f>IFERROR(('CMA Emp Adj'!R209/'CMA Emp Adj'!R$6)/('CAN LFS Emp'!R209/'CAN LFS Emp'!R$6),"n/a")</f>
        <v>0.96461847915912591</v>
      </c>
      <c r="S209" s="30">
        <f>IFERROR(('CMA Emp Adj'!S209/'CMA Emp Adj'!S$6)/('CAN LFS Emp'!S209/'CAN LFS Emp'!S$6),"n/a")</f>
        <v>1.1027641273782398</v>
      </c>
      <c r="T209" s="30">
        <f>IFERROR(('CMA Emp Adj'!T209/'CMA Emp Adj'!T$6)/('CAN LFS Emp'!T209/'CAN LFS Emp'!T$6),"n/a")</f>
        <v>1.0584343653636539</v>
      </c>
      <c r="U209" s="30">
        <f>IFERROR(('CMA Emp Adj'!U209/'CMA Emp Adj'!U$6)/('CAN LFS Emp'!U209/'CAN LFS Emp'!U$6),"n/a")</f>
        <v>1.183903194348837</v>
      </c>
      <c r="V209" s="30">
        <f>IFERROR(('CMA Emp Adj'!V209/'CMA Emp Adj'!V$6)/('CAN LFS Emp'!V209/'CAN LFS Emp'!V$6),"n/a")</f>
        <v>1.0185456671324677</v>
      </c>
      <c r="W209" s="30">
        <f>IFERROR(('CMA Emp Adj'!W209/'CMA Emp Adj'!W$6)/('CAN LFS Emp'!W209/'CAN LFS Emp'!W$6),"n/a")</f>
        <v>1.0245603343795411</v>
      </c>
      <c r="X209" s="30">
        <f>IFERROR(('CMA Emp Adj'!X209/'CMA Emp Adj'!X$6)/('CAN LFS Emp'!X209/'CAN LFS Emp'!X$6),"n/a")</f>
        <v>0.9903076496200105</v>
      </c>
      <c r="Y209" s="30">
        <f>IFERROR(('CMA Emp Adj'!Y209/'CMA Emp Adj'!Y$6)/('CAN LFS Emp'!Y209/'CAN LFS Emp'!Y$6),"n/a")</f>
        <v>0.91614738251649519</v>
      </c>
    </row>
    <row r="210" spans="1:25" x14ac:dyDescent="0.25">
      <c r="A210" t="s">
        <v>408</v>
      </c>
      <c r="B210" s="132">
        <f t="shared" si="1"/>
        <v>5413</v>
      </c>
      <c r="C210" s="133">
        <v>541310</v>
      </c>
      <c r="D210" s="142">
        <f>IFERROR(('CMA Emp Adj'!D210/'CMA Emp Adj'!D$6)/('CAN LFS Emp'!D210/'CAN LFS Emp'!D$6),"n/a")</f>
        <v>1.9868671001948175</v>
      </c>
      <c r="E210" s="142">
        <f>IFERROR(('CMA Emp Adj'!E210/'CMA Emp Adj'!E$6)/('CAN LFS Emp'!E210/'CAN LFS Emp'!E$6),"n/a")</f>
        <v>1.9706923374019305</v>
      </c>
      <c r="F210" s="142">
        <f>IFERROR(('CMA Emp Adj'!F210/'CMA Emp Adj'!F$6)/('CAN LFS Emp'!F210/'CAN LFS Emp'!F$6),"n/a")</f>
        <v>2.1462271141977332</v>
      </c>
      <c r="G210" s="142">
        <f>IFERROR(('CMA Emp Adj'!G210/'CMA Emp Adj'!G$6)/('CAN LFS Emp'!G210/'CAN LFS Emp'!G$6),"n/a")</f>
        <v>2.1807148506333554</v>
      </c>
      <c r="H210" s="142">
        <f>IFERROR(('CMA Emp Adj'!H210/'CMA Emp Adj'!H$6)/('CAN LFS Emp'!H210/'CAN LFS Emp'!H$6),"n/a")</f>
        <v>1.9439647878188211</v>
      </c>
      <c r="I210" s="142">
        <f>IFERROR(('CMA Emp Adj'!I210/'CMA Emp Adj'!I$6)/('CAN LFS Emp'!I210/'CAN LFS Emp'!I$6),"n/a")</f>
        <v>1.9892119047987409</v>
      </c>
      <c r="J210" s="142">
        <f>IFERROR(('CMA Emp Adj'!J210/'CMA Emp Adj'!J$6)/('CAN LFS Emp'!J210/'CAN LFS Emp'!J$6),"n/a")</f>
        <v>1.9682908848238214</v>
      </c>
      <c r="K210" s="142">
        <f>IFERROR(('CMA Emp Adj'!K210/'CMA Emp Adj'!K$6)/('CAN LFS Emp'!K210/'CAN LFS Emp'!K$6),"n/a")</f>
        <v>1.9307064247852375</v>
      </c>
      <c r="L210" s="142">
        <f>IFERROR(('CMA Emp Adj'!L210/'CMA Emp Adj'!L$6)/('CAN LFS Emp'!L210/'CAN LFS Emp'!L$6),"n/a")</f>
        <v>1.9225471106600982</v>
      </c>
      <c r="M210" s="143">
        <f>IFERROR(('CMA Emp Adj'!M210/'CMA Emp Adj'!M$6)/('CAN LFS Emp'!M210/'CAN LFS Emp'!M$6),"n/a")</f>
        <v>1.5301788251250823</v>
      </c>
      <c r="N210" s="143">
        <f>IFERROR(('CMA Emp Adj'!N210/'CMA Emp Adj'!N$6)/('CAN LFS Emp'!N210/'CAN LFS Emp'!N$6),"n/a")</f>
        <v>1.9404527676004073</v>
      </c>
      <c r="O210" s="143">
        <f>IFERROR(('CMA Emp Adj'!O210/'CMA Emp Adj'!O$6)/('CAN LFS Emp'!O210/'CAN LFS Emp'!O$6),"n/a")</f>
        <v>1.8551067789373032</v>
      </c>
      <c r="P210" s="143">
        <f>IFERROR(('CMA Emp Adj'!P210/'CMA Emp Adj'!P$6)/('CAN LFS Emp'!P210/'CAN LFS Emp'!P$6),"n/a")</f>
        <v>1.6262193255028519</v>
      </c>
      <c r="Q210" s="143">
        <f>IFERROR(('CMA Emp Adj'!Q210/'CMA Emp Adj'!Q$6)/('CAN LFS Emp'!Q210/'CAN LFS Emp'!Q$6),"n/a")</f>
        <v>1.9351157119441931</v>
      </c>
      <c r="R210" s="30">
        <f>IFERROR(('CMA Emp Adj'!R210/'CMA Emp Adj'!R$6)/('CAN LFS Emp'!R210/'CAN LFS Emp'!R$6),"n/a")</f>
        <v>1.4607880612646114</v>
      </c>
      <c r="S210" s="30">
        <f>IFERROR(('CMA Emp Adj'!S210/'CMA Emp Adj'!S$6)/('CAN LFS Emp'!S210/'CAN LFS Emp'!S$6),"n/a")</f>
        <v>1.6699915111197874</v>
      </c>
      <c r="T210" s="30">
        <f>IFERROR(('CMA Emp Adj'!T210/'CMA Emp Adj'!T$6)/('CAN LFS Emp'!T210/'CAN LFS Emp'!T$6),"n/a")</f>
        <v>1.6028599057144481</v>
      </c>
      <c r="U210" s="30">
        <f>IFERROR(('CMA Emp Adj'!U210/'CMA Emp Adj'!U$6)/('CAN LFS Emp'!U210/'CAN LFS Emp'!U$6),"n/a")</f>
        <v>1.7928659769252944</v>
      </c>
      <c r="V210" s="30">
        <f>IFERROR(('CMA Emp Adj'!V210/'CMA Emp Adj'!V$6)/('CAN LFS Emp'!V210/'CAN LFS Emp'!V$6),"n/a")</f>
        <v>1.542453708430837</v>
      </c>
      <c r="W210" s="30">
        <f>IFERROR(('CMA Emp Adj'!W210/'CMA Emp Adj'!W$6)/('CAN LFS Emp'!W210/'CAN LFS Emp'!W$6),"n/a")</f>
        <v>1.7230325584200925</v>
      </c>
      <c r="X210" s="30">
        <f>IFERROR(('CMA Emp Adj'!X210/'CMA Emp Adj'!X$6)/('CAN LFS Emp'!X210/'CAN LFS Emp'!X$6),"n/a")</f>
        <v>1.6654288340970036</v>
      </c>
      <c r="Y210" s="30">
        <f>IFERROR(('CMA Emp Adj'!Y210/'CMA Emp Adj'!Y$6)/('CAN LFS Emp'!Y210/'CAN LFS Emp'!Y$6),"n/a")</f>
        <v>1.540711381671062</v>
      </c>
    </row>
    <row r="211" spans="1:25" x14ac:dyDescent="0.25">
      <c r="A211" t="s">
        <v>409</v>
      </c>
      <c r="B211" s="132">
        <f t="shared" si="1"/>
        <v>5413</v>
      </c>
      <c r="C211" s="133">
        <v>541320</v>
      </c>
      <c r="D211" s="142">
        <f>IFERROR(('CMA Emp Adj'!D211/'CMA Emp Adj'!D$6)/('CAN LFS Emp'!D211/'CAN LFS Emp'!D$6),"n/a")</f>
        <v>2.619781075849096</v>
      </c>
      <c r="E211" s="142">
        <f>IFERROR(('CMA Emp Adj'!E211/'CMA Emp Adj'!E$6)/('CAN LFS Emp'!E211/'CAN LFS Emp'!E$6),"n/a")</f>
        <v>2.5984538630390408</v>
      </c>
      <c r="F211" s="142">
        <f>IFERROR(('CMA Emp Adj'!F211/'CMA Emp Adj'!F$6)/('CAN LFS Emp'!F211/'CAN LFS Emp'!F$6),"n/a")</f>
        <v>2.8299050186588328</v>
      </c>
      <c r="G211" s="142">
        <f>IFERROR(('CMA Emp Adj'!G211/'CMA Emp Adj'!G$6)/('CAN LFS Emp'!G211/'CAN LFS Emp'!G$6),"n/a")</f>
        <v>2.8753787794624901</v>
      </c>
      <c r="H211" s="142">
        <f>IFERROR(('CMA Emp Adj'!H211/'CMA Emp Adj'!H$6)/('CAN LFS Emp'!H211/'CAN LFS Emp'!H$6),"n/a")</f>
        <v>2.5632122866926483</v>
      </c>
      <c r="I211" s="142">
        <f>IFERROR(('CMA Emp Adj'!I211/'CMA Emp Adj'!I$6)/('CAN LFS Emp'!I211/'CAN LFS Emp'!I$6),"n/a")</f>
        <v>2.6228728149630611</v>
      </c>
      <c r="J211" s="142">
        <f>IFERROR(('CMA Emp Adj'!J211/'CMA Emp Adj'!J$6)/('CAN LFS Emp'!J211/'CAN LFS Emp'!J$6),"n/a")</f>
        <v>2.5952874308111058</v>
      </c>
      <c r="K211" s="142">
        <f>IFERROR(('CMA Emp Adj'!K211/'CMA Emp Adj'!K$6)/('CAN LFS Emp'!K211/'CAN LFS Emp'!K$6),"n/a")</f>
        <v>2.5457304890582151</v>
      </c>
      <c r="L211" s="142">
        <f>IFERROR(('CMA Emp Adj'!L211/'CMA Emp Adj'!L$6)/('CAN LFS Emp'!L211/'CAN LFS Emp'!L$6),"n/a")</f>
        <v>2.5349720358456924</v>
      </c>
      <c r="M211" s="143">
        <f>IFERROR(('CMA Emp Adj'!M211/'CMA Emp Adj'!M$6)/('CAN LFS Emp'!M211/'CAN LFS Emp'!M$6),"n/a")</f>
        <v>2.0176153343797516</v>
      </c>
      <c r="N211" s="143">
        <f>IFERROR(('CMA Emp Adj'!N211/'CMA Emp Adj'!N$6)/('CAN LFS Emp'!N211/'CAN LFS Emp'!N$6),"n/a")</f>
        <v>2.5585815169218384</v>
      </c>
      <c r="O211" s="143">
        <f>IFERROR(('CMA Emp Adj'!O211/'CMA Emp Adj'!O$6)/('CAN LFS Emp'!O211/'CAN LFS Emp'!O$6),"n/a")</f>
        <v>2.4460486726378363</v>
      </c>
      <c r="P211" s="143">
        <f>IFERROR(('CMA Emp Adj'!P211/'CMA Emp Adj'!P$6)/('CAN LFS Emp'!P211/'CAN LFS Emp'!P$6),"n/a")</f>
        <v>2.1442494134180969</v>
      </c>
      <c r="Q211" s="143">
        <f>IFERROR(('CMA Emp Adj'!Q211/'CMA Emp Adj'!Q$6)/('CAN LFS Emp'!Q211/'CAN LFS Emp'!Q$6),"n/a")</f>
        <v>2.5515443490068175</v>
      </c>
      <c r="R211" s="30">
        <f>IFERROR(('CMA Emp Adj'!R211/'CMA Emp Adj'!R$6)/('CAN LFS Emp'!R211/'CAN LFS Emp'!R$6),"n/a")</f>
        <v>1.5853038240346746</v>
      </c>
      <c r="S211" s="30">
        <f>IFERROR(('CMA Emp Adj'!S211/'CMA Emp Adj'!S$6)/('CAN LFS Emp'!S211/'CAN LFS Emp'!S$6),"n/a")</f>
        <v>1.8123395165153104</v>
      </c>
      <c r="T211" s="30">
        <f>IFERROR(('CMA Emp Adj'!T211/'CMA Emp Adj'!T$6)/('CAN LFS Emp'!T211/'CAN LFS Emp'!T$6),"n/a")</f>
        <v>1.739485696317369</v>
      </c>
      <c r="U211" s="30">
        <f>IFERROR(('CMA Emp Adj'!U211/'CMA Emp Adj'!U$6)/('CAN LFS Emp'!U211/'CAN LFS Emp'!U$6),"n/a")</f>
        <v>1.9456876494053441</v>
      </c>
      <c r="V211" s="30">
        <f>IFERROR(('CMA Emp Adj'!V211/'CMA Emp Adj'!V$6)/('CAN LFS Emp'!V211/'CAN LFS Emp'!V$6),"n/a")</f>
        <v>1.6739305496890482</v>
      </c>
      <c r="W211" s="30">
        <f>IFERROR(('CMA Emp Adj'!W211/'CMA Emp Adj'!W$6)/('CAN LFS Emp'!W211/'CAN LFS Emp'!W$6),"n/a")</f>
        <v>1.7187509792152569</v>
      </c>
      <c r="X211" s="30">
        <f>IFERROR(('CMA Emp Adj'!X211/'CMA Emp Adj'!X$6)/('CAN LFS Emp'!X211/'CAN LFS Emp'!X$6),"n/a")</f>
        <v>1.6612903949082858</v>
      </c>
      <c r="Y211" s="30">
        <f>IFERROR(('CMA Emp Adj'!Y211/'CMA Emp Adj'!Y$6)/('CAN LFS Emp'!Y211/'CAN LFS Emp'!Y$6),"n/a")</f>
        <v>1.5368828540090742</v>
      </c>
    </row>
    <row r="212" spans="1:25" x14ac:dyDescent="0.25">
      <c r="A212" t="s">
        <v>410</v>
      </c>
      <c r="B212" s="132">
        <f t="shared" si="1"/>
        <v>5413</v>
      </c>
      <c r="C212" s="133">
        <v>541330</v>
      </c>
      <c r="D212" s="142">
        <f>IFERROR(('CMA Emp Adj'!D212/'CMA Emp Adj'!D$6)/('CAN LFS Emp'!D212/'CAN LFS Emp'!D$6),"n/a")</f>
        <v>1.1530352571957341</v>
      </c>
      <c r="E212" s="142">
        <f>IFERROR(('CMA Emp Adj'!E212/'CMA Emp Adj'!E$6)/('CAN LFS Emp'!E212/'CAN LFS Emp'!E$6),"n/a")</f>
        <v>1.1436485841891966</v>
      </c>
      <c r="F212" s="142">
        <f>IFERROR(('CMA Emp Adj'!F212/'CMA Emp Adj'!F$6)/('CAN LFS Emp'!F212/'CAN LFS Emp'!F$6),"n/a")</f>
        <v>1.2455163872695827</v>
      </c>
      <c r="G212" s="142">
        <f>IFERROR(('CMA Emp Adj'!G212/'CMA Emp Adj'!G$6)/('CAN LFS Emp'!G212/'CAN LFS Emp'!G$6),"n/a")</f>
        <v>1.2655305976046611</v>
      </c>
      <c r="H212" s="142">
        <f>IFERROR(('CMA Emp Adj'!H212/'CMA Emp Adj'!H$6)/('CAN LFS Emp'!H212/'CAN LFS Emp'!H$6),"n/a")</f>
        <v>1.1281378300956031</v>
      </c>
      <c r="I212" s="142">
        <f>IFERROR(('CMA Emp Adj'!I212/'CMA Emp Adj'!I$6)/('CAN LFS Emp'!I212/'CAN LFS Emp'!I$6),"n/a")</f>
        <v>1.1543960137250928</v>
      </c>
      <c r="J212" s="142">
        <f>IFERROR(('CMA Emp Adj'!J212/'CMA Emp Adj'!J$6)/('CAN LFS Emp'!J212/'CAN LFS Emp'!J$6),"n/a")</f>
        <v>1.1422549532358366</v>
      </c>
      <c r="K212" s="142">
        <f>IFERROR(('CMA Emp Adj'!K212/'CMA Emp Adj'!K$6)/('CAN LFS Emp'!K212/'CAN LFS Emp'!K$6),"n/a")</f>
        <v>1.1204436264777953</v>
      </c>
      <c r="L212" s="142">
        <f>IFERROR(('CMA Emp Adj'!L212/'CMA Emp Adj'!L$6)/('CAN LFS Emp'!L212/'CAN LFS Emp'!L$6),"n/a")</f>
        <v>1.1157085453745355</v>
      </c>
      <c r="M212" s="143">
        <f>IFERROR(('CMA Emp Adj'!M212/'CMA Emp Adj'!M$6)/('CAN LFS Emp'!M212/'CAN LFS Emp'!M$6),"n/a")</f>
        <v>0.88800611526083773</v>
      </c>
      <c r="N212" s="143">
        <f>IFERROR(('CMA Emp Adj'!N212/'CMA Emp Adj'!N$6)/('CAN LFS Emp'!N212/'CAN LFS Emp'!N$6),"n/a")</f>
        <v>1.1260997052832198</v>
      </c>
      <c r="O212" s="143">
        <f>IFERROR(('CMA Emp Adj'!O212/'CMA Emp Adj'!O$6)/('CAN LFS Emp'!O212/'CAN LFS Emp'!O$6),"n/a")</f>
        <v>1.0765710105964255</v>
      </c>
      <c r="P212" s="143">
        <f>IFERROR(('CMA Emp Adj'!P212/'CMA Emp Adj'!P$6)/('CAN LFS Emp'!P212/'CAN LFS Emp'!P$6),"n/a")</f>
        <v>0.94374113802276793</v>
      </c>
      <c r="Q212" s="143">
        <f>IFERROR(('CMA Emp Adj'!Q212/'CMA Emp Adj'!Q$6)/('CAN LFS Emp'!Q212/'CAN LFS Emp'!Q$6),"n/a")</f>
        <v>1.1230024607112867</v>
      </c>
      <c r="R212" s="30">
        <f>IFERROR(('CMA Emp Adj'!R212/'CMA Emp Adj'!R$6)/('CAN LFS Emp'!R212/'CAN LFS Emp'!R$6),"n/a")</f>
        <v>0.91640029297020165</v>
      </c>
      <c r="S212" s="30">
        <f>IFERROR(('CMA Emp Adj'!S212/'CMA Emp Adj'!S$6)/('CAN LFS Emp'!S212/'CAN LFS Emp'!S$6),"n/a")</f>
        <v>1.0476404829890689</v>
      </c>
      <c r="T212" s="30">
        <f>IFERROR(('CMA Emp Adj'!T212/'CMA Emp Adj'!T$6)/('CAN LFS Emp'!T212/'CAN LFS Emp'!T$6),"n/a")</f>
        <v>1.005526623701531</v>
      </c>
      <c r="U212" s="30">
        <f>IFERROR(('CMA Emp Adj'!U212/'CMA Emp Adj'!U$6)/('CAN LFS Emp'!U212/'CAN LFS Emp'!U$6),"n/a")</f>
        <v>1.1247236680510024</v>
      </c>
      <c r="V212" s="30">
        <f>IFERROR(('CMA Emp Adj'!V212/'CMA Emp Adj'!V$6)/('CAN LFS Emp'!V212/'CAN LFS Emp'!V$6),"n/a")</f>
        <v>0.96763183365238792</v>
      </c>
      <c r="W212" s="30">
        <f>IFERROR(('CMA Emp Adj'!W212/'CMA Emp Adj'!W$6)/('CAN LFS Emp'!W212/'CAN LFS Emp'!W$6),"n/a")</f>
        <v>0.98089135210439105</v>
      </c>
      <c r="X212" s="30">
        <f>IFERROR(('CMA Emp Adj'!X212/'CMA Emp Adj'!X$6)/('CAN LFS Emp'!X212/'CAN LFS Emp'!X$6),"n/a")</f>
        <v>0.94809859101499383</v>
      </c>
      <c r="Y212" s="30">
        <f>IFERROR(('CMA Emp Adj'!Y212/'CMA Emp Adj'!Y$6)/('CAN LFS Emp'!Y212/'CAN LFS Emp'!Y$6),"n/a")</f>
        <v>0.87709919524427782</v>
      </c>
    </row>
    <row r="213" spans="1:25" x14ac:dyDescent="0.25">
      <c r="A213" t="s">
        <v>411</v>
      </c>
      <c r="B213" s="132">
        <f t="shared" si="1"/>
        <v>5413</v>
      </c>
      <c r="C213" s="133">
        <v>541340</v>
      </c>
      <c r="D213" s="142">
        <f>IFERROR(('CMA Emp Adj'!D213/'CMA Emp Adj'!D$6)/('CAN LFS Emp'!D213/'CAN LFS Emp'!D$6),"n/a")</f>
        <v>1.0301952640460394</v>
      </c>
      <c r="E213" s="142">
        <f>IFERROR(('CMA Emp Adj'!E213/'CMA Emp Adj'!E$6)/('CAN LFS Emp'!E213/'CAN LFS Emp'!E$6),"n/a")</f>
        <v>1.0218086114990896</v>
      </c>
      <c r="F213" s="142">
        <f>IFERROR(('CMA Emp Adj'!F213/'CMA Emp Adj'!F$6)/('CAN LFS Emp'!F213/'CAN LFS Emp'!F$6),"n/a")</f>
        <v>1.1128238060798856</v>
      </c>
      <c r="G213" s="142">
        <f>IFERROR(('CMA Emp Adj'!G213/'CMA Emp Adj'!G$6)/('CAN LFS Emp'!G213/'CAN LFS Emp'!G$6),"n/a")</f>
        <v>1.1307057785279486</v>
      </c>
      <c r="H213" s="142">
        <f>IFERROR(('CMA Emp Adj'!H213/'CMA Emp Adj'!H$6)/('CAN LFS Emp'!H213/'CAN LFS Emp'!H$6),"n/a")</f>
        <v>1.0079503141839969</v>
      </c>
      <c r="I213" s="142">
        <f>IFERROR(('CMA Emp Adj'!I213/'CMA Emp Adj'!I$6)/('CAN LFS Emp'!I213/'CAN LFS Emp'!I$6),"n/a")</f>
        <v>1.0314110507475447</v>
      </c>
      <c r="J213" s="142">
        <f>IFERROR(('CMA Emp Adj'!J213/'CMA Emp Adj'!J$6)/('CAN LFS Emp'!J213/'CAN LFS Emp'!J$6),"n/a")</f>
        <v>1.0205634526897474</v>
      </c>
      <c r="K213" s="142">
        <f>IFERROR(('CMA Emp Adj'!K213/'CMA Emp Adj'!K$6)/('CAN LFS Emp'!K213/'CAN LFS Emp'!K$6),"n/a")</f>
        <v>1.0010758217708597</v>
      </c>
      <c r="L213" s="142">
        <f>IFERROR(('CMA Emp Adj'!L213/'CMA Emp Adj'!L$6)/('CAN LFS Emp'!L213/'CAN LFS Emp'!L$6),"n/a")</f>
        <v>0.99684519820838891</v>
      </c>
      <c r="M213" s="143">
        <f>IFERROR(('CMA Emp Adj'!M213/'CMA Emp Adj'!M$6)/('CAN LFS Emp'!M213/'CAN LFS Emp'!M$6),"n/a")</f>
        <v>0.79340131941025349</v>
      </c>
      <c r="N213" s="143">
        <f>IFERROR(('CMA Emp Adj'!N213/'CMA Emp Adj'!N$6)/('CAN LFS Emp'!N213/'CAN LFS Emp'!N$6),"n/a")</f>
        <v>1.0061293234413908</v>
      </c>
      <c r="O213" s="143">
        <f>IFERROR(('CMA Emp Adj'!O213/'CMA Emp Adj'!O$6)/('CAN LFS Emp'!O213/'CAN LFS Emp'!O$6),"n/a")</f>
        <v>0.96187722760798777</v>
      </c>
      <c r="P213" s="143">
        <f>IFERROR(('CMA Emp Adj'!P213/'CMA Emp Adj'!P$6)/('CAN LFS Emp'!P213/'CAN LFS Emp'!P$6),"n/a")</f>
        <v>0.84319854471842282</v>
      </c>
      <c r="Q213" s="143">
        <f>IFERROR(('CMA Emp Adj'!Q213/'CMA Emp Adj'!Q$6)/('CAN LFS Emp'!Q213/'CAN LFS Emp'!Q$6),"n/a")</f>
        <v>1.003362047532276</v>
      </c>
      <c r="R213" s="30">
        <f>IFERROR(('CMA Emp Adj'!R213/'CMA Emp Adj'!R$6)/('CAN LFS Emp'!R213/'CAN LFS Emp'!R$6),"n/a")</f>
        <v>1.0013341228578345</v>
      </c>
      <c r="S213" s="30">
        <f>IFERROR(('CMA Emp Adj'!S213/'CMA Emp Adj'!S$6)/('CAN LFS Emp'!S213/'CAN LFS Emp'!S$6),"n/a")</f>
        <v>1.1447379187364892</v>
      </c>
      <c r="T213" s="30">
        <f>IFERROR(('CMA Emp Adj'!T213/'CMA Emp Adj'!T$6)/('CAN LFS Emp'!T213/'CAN LFS Emp'!T$6),"n/a")</f>
        <v>1.0987208619182673</v>
      </c>
      <c r="U213" s="30">
        <f>IFERROR(('CMA Emp Adj'!U213/'CMA Emp Adj'!U$6)/('CAN LFS Emp'!U213/'CAN LFS Emp'!U$6),"n/a")</f>
        <v>1.2289653290649027</v>
      </c>
      <c r="V213" s="30">
        <f>IFERROR(('CMA Emp Adj'!V213/'CMA Emp Adj'!V$6)/('CAN LFS Emp'!V213/'CAN LFS Emp'!V$6),"n/a")</f>
        <v>1.0573139061961629</v>
      </c>
      <c r="W213" s="30">
        <f>IFERROR(('CMA Emp Adj'!W213/'CMA Emp Adj'!W$6)/('CAN LFS Emp'!W213/'CAN LFS Emp'!W$6),"n/a")</f>
        <v>1.0875191806267253</v>
      </c>
      <c r="X213" s="30">
        <f>IFERROR(('CMA Emp Adj'!X213/'CMA Emp Adj'!X$6)/('CAN LFS Emp'!X213/'CAN LFS Emp'!X$6),"n/a")</f>
        <v>1.0511616813033609</v>
      </c>
      <c r="Y213" s="30">
        <f>IFERROR(('CMA Emp Adj'!Y213/'CMA Emp Adj'!Y$6)/('CAN LFS Emp'!Y213/'CAN LFS Emp'!Y$6),"n/a")</f>
        <v>0.97244429374773678</v>
      </c>
    </row>
    <row r="214" spans="1:25" x14ac:dyDescent="0.25">
      <c r="A214" t="s">
        <v>412</v>
      </c>
      <c r="B214" s="132">
        <f t="shared" si="1"/>
        <v>5413</v>
      </c>
      <c r="C214" s="133">
        <v>541350</v>
      </c>
      <c r="D214" s="142">
        <f>IFERROR(('CMA Emp Adj'!D214/'CMA Emp Adj'!D$6)/('CAN LFS Emp'!D214/'CAN LFS Emp'!D$6),"n/a")</f>
        <v>0.52711549381584077</v>
      </c>
      <c r="E214" s="142">
        <f>IFERROR(('CMA Emp Adj'!E214/'CMA Emp Adj'!E$6)/('CAN LFS Emp'!E214/'CAN LFS Emp'!E$6),"n/a")</f>
        <v>0.5228243320788073</v>
      </c>
      <c r="F214" s="142">
        <f>IFERROR(('CMA Emp Adj'!F214/'CMA Emp Adj'!F$6)/('CAN LFS Emp'!F214/'CAN LFS Emp'!F$6),"n/a")</f>
        <v>0.56939367762964954</v>
      </c>
      <c r="G214" s="142">
        <f>IFERROR(('CMA Emp Adj'!G214/'CMA Emp Adj'!G$6)/('CAN LFS Emp'!G214/'CAN LFS Emp'!G$6),"n/a")</f>
        <v>0.57854326806781775</v>
      </c>
      <c r="H214" s="142">
        <f>IFERROR(('CMA Emp Adj'!H214/'CMA Emp Adj'!H$6)/('CAN LFS Emp'!H214/'CAN LFS Emp'!H$6),"n/a")</f>
        <v>0.51573351785393695</v>
      </c>
      <c r="I214" s="142">
        <f>IFERROR(('CMA Emp Adj'!I214/'CMA Emp Adj'!I$6)/('CAN LFS Emp'!I214/'CAN LFS Emp'!I$6),"n/a")</f>
        <v>0.52773757006672717</v>
      </c>
      <c r="J214" s="142">
        <f>IFERROR(('CMA Emp Adj'!J214/'CMA Emp Adj'!J$6)/('CAN LFS Emp'!J214/'CAN LFS Emp'!J$6),"n/a")</f>
        <v>0.52218722713028731</v>
      </c>
      <c r="K214" s="142">
        <f>IFERROR(('CMA Emp Adj'!K214/'CMA Emp Adj'!K$6)/('CAN LFS Emp'!K214/'CAN LFS Emp'!K$6),"n/a")</f>
        <v>0.51221607646243572</v>
      </c>
      <c r="L214" s="142">
        <f>IFERROR(('CMA Emp Adj'!L214/'CMA Emp Adj'!L$6)/('CAN LFS Emp'!L214/'CAN LFS Emp'!L$6),"n/a")</f>
        <v>0.51005141185359015</v>
      </c>
      <c r="M214" s="143">
        <f>IFERROR(('CMA Emp Adj'!M214/'CMA Emp Adj'!M$6)/('CAN LFS Emp'!M214/'CAN LFS Emp'!M$6),"n/a")</f>
        <v>0.40595617439800741</v>
      </c>
      <c r="N214" s="143">
        <f>IFERROR(('CMA Emp Adj'!N214/'CMA Emp Adj'!N$6)/('CAN LFS Emp'!N214/'CAN LFS Emp'!N$6),"n/a")</f>
        <v>0.51480177950488537</v>
      </c>
      <c r="O214" s="143">
        <f>IFERROR(('CMA Emp Adj'!O214/'CMA Emp Adj'!O$6)/('CAN LFS Emp'!O214/'CAN LFS Emp'!O$6),"n/a")</f>
        <v>0.49215950365516103</v>
      </c>
      <c r="P214" s="143">
        <f>IFERROR(('CMA Emp Adj'!P214/'CMA Emp Adj'!P$6)/('CAN LFS Emp'!P214/'CAN LFS Emp'!P$6),"n/a")</f>
        <v>0.43143570233320988</v>
      </c>
      <c r="Q214" s="143">
        <f>IFERROR(('CMA Emp Adj'!Q214/'CMA Emp Adj'!Q$6)/('CAN LFS Emp'!Q214/'CAN LFS Emp'!Q$6),"n/a")</f>
        <v>0.51338585957371741</v>
      </c>
      <c r="R214" s="30">
        <f>IFERROR(('CMA Emp Adj'!R214/'CMA Emp Adj'!R$6)/('CAN LFS Emp'!R214/'CAN LFS Emp'!R$6),"n/a")</f>
        <v>0.85130316218996238</v>
      </c>
      <c r="S214" s="30">
        <f>IFERROR(('CMA Emp Adj'!S214/'CMA Emp Adj'!S$6)/('CAN LFS Emp'!S214/'CAN LFS Emp'!S$6),"n/a")</f>
        <v>0.97322061423196682</v>
      </c>
      <c r="T214" s="30">
        <f>IFERROR(('CMA Emp Adj'!T214/'CMA Emp Adj'!T$6)/('CAN LFS Emp'!T214/'CAN LFS Emp'!T$6),"n/a")</f>
        <v>0.93409834216535381</v>
      </c>
      <c r="U214" s="30">
        <f>IFERROR(('CMA Emp Adj'!U214/'CMA Emp Adj'!U$6)/('CAN LFS Emp'!U214/'CAN LFS Emp'!U$6),"n/a")</f>
        <v>1.044828141748364</v>
      </c>
      <c r="V214" s="30">
        <f>IFERROR(('CMA Emp Adj'!V214/'CMA Emp Adj'!V$6)/('CAN LFS Emp'!V214/'CAN LFS Emp'!V$6),"n/a")</f>
        <v>0.8988954348258108</v>
      </c>
      <c r="W214" s="30">
        <f>IFERROR(('CMA Emp Adj'!W214/'CMA Emp Adj'!W$6)/('CAN LFS Emp'!W214/'CAN LFS Emp'!W$6),"n/a")</f>
        <v>1.0483241601939983</v>
      </c>
      <c r="X214" s="30">
        <f>IFERROR(('CMA Emp Adj'!X214/'CMA Emp Adj'!X$6)/('CAN LFS Emp'!X214/'CAN LFS Emp'!X$6),"n/a")</f>
        <v>1.0132770128664863</v>
      </c>
      <c r="Y214" s="30">
        <f>IFERROR(('CMA Emp Adj'!Y214/'CMA Emp Adj'!Y$6)/('CAN LFS Emp'!Y214/'CAN LFS Emp'!Y$6),"n/a")</f>
        <v>0.93739665997527677</v>
      </c>
    </row>
    <row r="215" spans="1:25" x14ac:dyDescent="0.25">
      <c r="A215" t="s">
        <v>413</v>
      </c>
      <c r="B215" s="132">
        <f t="shared" si="1"/>
        <v>5413</v>
      </c>
      <c r="C215" s="133">
        <v>541360</v>
      </c>
      <c r="D215" s="142">
        <f>IFERROR(('CMA Emp Adj'!D215/'CMA Emp Adj'!D$6)/('CAN LFS Emp'!D215/'CAN LFS Emp'!D$6),"n/a")</f>
        <v>0.21894596323907597</v>
      </c>
      <c r="E215" s="142">
        <f>IFERROR(('CMA Emp Adj'!E215/'CMA Emp Adj'!E$6)/('CAN LFS Emp'!E215/'CAN LFS Emp'!E$6),"n/a")</f>
        <v>0.21716355966537704</v>
      </c>
      <c r="F215" s="142">
        <f>IFERROR(('CMA Emp Adj'!F215/'CMA Emp Adj'!F$6)/('CAN LFS Emp'!F215/'CAN LFS Emp'!F$6),"n/a")</f>
        <v>0.23650689208239908</v>
      </c>
      <c r="G215" s="142">
        <f>IFERROR(('CMA Emp Adj'!G215/'CMA Emp Adj'!G$6)/('CAN LFS Emp'!G215/'CAN LFS Emp'!G$6),"n/a")</f>
        <v>0.24030732275694813</v>
      </c>
      <c r="H215" s="142">
        <f>IFERROR(('CMA Emp Adj'!H215/'CMA Emp Adj'!H$6)/('CAN LFS Emp'!H215/'CAN LFS Emp'!H$6),"n/a")</f>
        <v>0.21421827505730215</v>
      </c>
      <c r="I215" s="142">
        <f>IFERROR(('CMA Emp Adj'!I215/'CMA Emp Adj'!I$6)/('CAN LFS Emp'!I215/'CAN LFS Emp'!I$6),"n/a")</f>
        <v>0.21920435269177915</v>
      </c>
      <c r="J215" s="142">
        <f>IFERROR(('CMA Emp Adj'!J215/'CMA Emp Adj'!J$6)/('CAN LFS Emp'!J215/'CAN LFS Emp'!J$6),"n/a")</f>
        <v>0.21689892779954378</v>
      </c>
      <c r="K215" s="142">
        <f>IFERROR(('CMA Emp Adj'!K215/'CMA Emp Adj'!K$6)/('CAN LFS Emp'!K215/'CAN LFS Emp'!K$6),"n/a")</f>
        <v>0.21275724876869093</v>
      </c>
      <c r="L215" s="142">
        <f>IFERROR(('CMA Emp Adj'!L215/'CMA Emp Adj'!L$6)/('CAN LFS Emp'!L215/'CAN LFS Emp'!L$6),"n/a")</f>
        <v>0.21185812024100853</v>
      </c>
      <c r="M215" s="143">
        <f>IFERROR(('CMA Emp Adj'!M215/'CMA Emp Adj'!M$6)/('CAN LFS Emp'!M215/'CAN LFS Emp'!M$6),"n/a")</f>
        <v>0.16862047630775026</v>
      </c>
      <c r="N215" s="143">
        <f>IFERROR(('CMA Emp Adj'!N215/'CMA Emp Adj'!N$6)/('CAN LFS Emp'!N215/'CAN LFS Emp'!N$6),"n/a")</f>
        <v>0.21383126243347825</v>
      </c>
      <c r="O215" s="143">
        <f>IFERROR(('CMA Emp Adj'!O215/'CMA Emp Adj'!O$6)/('CAN LFS Emp'!O215/'CAN LFS Emp'!O$6),"n/a")</f>
        <v>0.20442642619928711</v>
      </c>
      <c r="P215" s="143">
        <f>IFERROR(('CMA Emp Adj'!P215/'CMA Emp Adj'!P$6)/('CAN LFS Emp'!P215/'CAN LFS Emp'!P$6),"n/a")</f>
        <v>0.17920381117856865</v>
      </c>
      <c r="Q215" s="143">
        <f>IFERROR(('CMA Emp Adj'!Q215/'CMA Emp Adj'!Q$6)/('CAN LFS Emp'!Q215/'CAN LFS Emp'!Q$6),"n/a")</f>
        <v>0.21324313714246323</v>
      </c>
      <c r="R215" s="30">
        <f>IFERROR(('CMA Emp Adj'!R215/'CMA Emp Adj'!R$6)/('CAN LFS Emp'!R215/'CAN LFS Emp'!R$6),"n/a")</f>
        <v>0.38476140999169972</v>
      </c>
      <c r="S215" s="30">
        <f>IFERROR(('CMA Emp Adj'!S215/'CMA Emp Adj'!S$6)/('CAN LFS Emp'!S215/'CAN LFS Emp'!S$6),"n/a")</f>
        <v>0.4398641428766617</v>
      </c>
      <c r="T215" s="30">
        <f>IFERROR(('CMA Emp Adj'!T215/'CMA Emp Adj'!T$6)/('CAN LFS Emp'!T215/'CAN LFS Emp'!T$6),"n/a")</f>
        <v>0.4221821451689286</v>
      </c>
      <c r="U215" s="30">
        <f>IFERROR(('CMA Emp Adj'!U215/'CMA Emp Adj'!U$6)/('CAN LFS Emp'!U215/'CAN LFS Emp'!U$6),"n/a")</f>
        <v>0.47222842210986926</v>
      </c>
      <c r="V215" s="30">
        <f>IFERROR(('CMA Emp Adj'!V215/'CMA Emp Adj'!V$6)/('CAN LFS Emp'!V215/'CAN LFS Emp'!V$6),"n/a")</f>
        <v>0.40627157315962681</v>
      </c>
      <c r="W215" s="30">
        <f>IFERROR(('CMA Emp Adj'!W215/'CMA Emp Adj'!W$6)/('CAN LFS Emp'!W215/'CAN LFS Emp'!W$6),"n/a")</f>
        <v>0.58715267438724428</v>
      </c>
      <c r="X215" s="30">
        <f>IFERROR(('CMA Emp Adj'!X215/'CMA Emp Adj'!X$6)/('CAN LFS Emp'!X215/'CAN LFS Emp'!X$6),"n/a")</f>
        <v>0.56752322477197992</v>
      </c>
      <c r="Y215" s="30">
        <f>IFERROR(('CMA Emp Adj'!Y215/'CMA Emp Adj'!Y$6)/('CAN LFS Emp'!Y215/'CAN LFS Emp'!Y$6),"n/a")</f>
        <v>0.52502362987065032</v>
      </c>
    </row>
    <row r="216" spans="1:25" x14ac:dyDescent="0.25">
      <c r="A216" t="s">
        <v>414</v>
      </c>
      <c r="B216" s="132">
        <f t="shared" si="1"/>
        <v>5413</v>
      </c>
      <c r="C216" s="133">
        <v>541370</v>
      </c>
      <c r="D216" s="142">
        <f>IFERROR(('CMA Emp Adj'!D216/'CMA Emp Adj'!D$6)/('CAN LFS Emp'!D216/'CAN LFS Emp'!D$6),"n/a")</f>
        <v>0.80575739934199175</v>
      </c>
      <c r="E216" s="142">
        <f>IFERROR(('CMA Emp Adj'!E216/'CMA Emp Adj'!E$6)/('CAN LFS Emp'!E216/'CAN LFS Emp'!E$6),"n/a")</f>
        <v>0.79919785904778085</v>
      </c>
      <c r="F216" s="142">
        <f>IFERROR(('CMA Emp Adj'!F216/'CMA Emp Adj'!F$6)/('CAN LFS Emp'!F216/'CAN LFS Emp'!F$6),"n/a")</f>
        <v>0.87038452534830668</v>
      </c>
      <c r="G216" s="142">
        <f>IFERROR(('CMA Emp Adj'!G216/'CMA Emp Adj'!G$6)/('CAN LFS Emp'!G216/'CAN LFS Emp'!G$6),"n/a")</f>
        <v>0.88437073953285616</v>
      </c>
      <c r="H216" s="142">
        <f>IFERROR(('CMA Emp Adj'!H216/'CMA Emp Adj'!H$6)/('CAN LFS Emp'!H216/'CAN LFS Emp'!H$6),"n/a")</f>
        <v>0.78835872398899431</v>
      </c>
      <c r="I216" s="142">
        <f>IFERROR(('CMA Emp Adj'!I216/'CMA Emp Adj'!I$6)/('CAN LFS Emp'!I216/'CAN LFS Emp'!I$6),"n/a")</f>
        <v>0.80670831531389386</v>
      </c>
      <c r="J216" s="142">
        <f>IFERROR(('CMA Emp Adj'!J216/'CMA Emp Adj'!J$6)/('CAN LFS Emp'!J216/'CAN LFS Emp'!J$6),"n/a")</f>
        <v>0.79822396996189726</v>
      </c>
      <c r="K216" s="142">
        <f>IFERROR(('CMA Emp Adj'!K216/'CMA Emp Adj'!K$6)/('CAN LFS Emp'!K216/'CAN LFS Emp'!K$6),"n/a")</f>
        <v>0.78298190531983181</v>
      </c>
      <c r="L216" s="142">
        <f>IFERROR(('CMA Emp Adj'!L216/'CMA Emp Adj'!L$6)/('CAN LFS Emp'!L216/'CAN LFS Emp'!L$6),"n/a")</f>
        <v>0.77967296345389536</v>
      </c>
      <c r="M216" s="143">
        <f>IFERROR(('CMA Emp Adj'!M216/'CMA Emp Adj'!M$6)/('CAN LFS Emp'!M216/'CAN LFS Emp'!M$6),"n/a")</f>
        <v>0.62055127418440637</v>
      </c>
      <c r="N216" s="143">
        <f>IFERROR(('CMA Emp Adj'!N216/'CMA Emp Adj'!N$6)/('CAN LFS Emp'!N216/'CAN LFS Emp'!N$6),"n/a")</f>
        <v>0.78693445344903346</v>
      </c>
      <c r="O216" s="143">
        <f>IFERROR(('CMA Emp Adj'!O216/'CMA Emp Adj'!O$6)/('CAN LFS Emp'!O216/'CAN LFS Emp'!O$6),"n/a")</f>
        <v>0.75232309878786319</v>
      </c>
      <c r="P216" s="143">
        <f>IFERROR(('CMA Emp Adj'!P216/'CMA Emp Adj'!P$6)/('CAN LFS Emp'!P216/'CAN LFS Emp'!P$6),"n/a")</f>
        <v>0.65949969897250993</v>
      </c>
      <c r="Q216" s="143">
        <f>IFERROR(('CMA Emp Adj'!Q216/'CMA Emp Adj'!Q$6)/('CAN LFS Emp'!Q216/'CAN LFS Emp'!Q$6),"n/a")</f>
        <v>0.7847700549921498</v>
      </c>
      <c r="R216" s="30">
        <f>IFERROR(('CMA Emp Adj'!R216/'CMA Emp Adj'!R$6)/('CAN LFS Emp'!R216/'CAN LFS Emp'!R$6),"n/a")</f>
        <v>0.47161274712310075</v>
      </c>
      <c r="S216" s="30">
        <f>IFERROR(('CMA Emp Adj'!S216/'CMA Emp Adj'!S$6)/('CAN LFS Emp'!S216/'CAN LFS Emp'!S$6),"n/a")</f>
        <v>0.53915369731981611</v>
      </c>
      <c r="T216" s="30">
        <f>IFERROR(('CMA Emp Adj'!T216/'CMA Emp Adj'!T$6)/('CAN LFS Emp'!T216/'CAN LFS Emp'!T$6),"n/a")</f>
        <v>0.51748038160515453</v>
      </c>
      <c r="U216" s="30">
        <f>IFERROR(('CMA Emp Adj'!U216/'CMA Emp Adj'!U$6)/('CAN LFS Emp'!U216/'CAN LFS Emp'!U$6),"n/a")</f>
        <v>0.5788234933062727</v>
      </c>
      <c r="V216" s="30">
        <f>IFERROR(('CMA Emp Adj'!V216/'CMA Emp Adj'!V$6)/('CAN LFS Emp'!V216/'CAN LFS Emp'!V$6),"n/a")</f>
        <v>0.4979783515710911</v>
      </c>
      <c r="W216" s="30">
        <f>IFERROR(('CMA Emp Adj'!W216/'CMA Emp Adj'!W$6)/('CAN LFS Emp'!W216/'CAN LFS Emp'!W$6),"n/a")</f>
        <v>0.53018940656566416</v>
      </c>
      <c r="X216" s="30">
        <f>IFERROR(('CMA Emp Adj'!X216/'CMA Emp Adj'!X$6)/('CAN LFS Emp'!X216/'CAN LFS Emp'!X$6),"n/a")</f>
        <v>0.51246432977266687</v>
      </c>
      <c r="Y216" s="30">
        <f>IFERROR(('CMA Emp Adj'!Y216/'CMA Emp Adj'!Y$6)/('CAN LFS Emp'!Y216/'CAN LFS Emp'!Y$6),"n/a")</f>
        <v>0.47408788020010473</v>
      </c>
    </row>
    <row r="217" spans="1:25" x14ac:dyDescent="0.25">
      <c r="A217" t="s">
        <v>415</v>
      </c>
      <c r="B217" s="132">
        <f t="shared" si="1"/>
        <v>5413</v>
      </c>
      <c r="C217" s="133">
        <v>541380</v>
      </c>
      <c r="D217" s="142">
        <f>IFERROR(('CMA Emp Adj'!D217/'CMA Emp Adj'!D$6)/('CAN LFS Emp'!D217/'CAN LFS Emp'!D$6),"n/a")</f>
        <v>0.70217876993484019</v>
      </c>
      <c r="E217" s="142">
        <f>IFERROR(('CMA Emp Adj'!E217/'CMA Emp Adj'!E$6)/('CAN LFS Emp'!E217/'CAN LFS Emp'!E$6),"n/a")</f>
        <v>0.69646244646218147</v>
      </c>
      <c r="F217" s="142">
        <f>IFERROR(('CMA Emp Adj'!F217/'CMA Emp Adj'!F$6)/('CAN LFS Emp'!F217/'CAN LFS Emp'!F$6),"n/a")</f>
        <v>0.75849819794207518</v>
      </c>
      <c r="G217" s="142">
        <f>IFERROR(('CMA Emp Adj'!G217/'CMA Emp Adj'!G$6)/('CAN LFS Emp'!G217/'CAN LFS Emp'!G$6),"n/a")</f>
        <v>0.77068651005707667</v>
      </c>
      <c r="H217" s="142">
        <f>IFERROR(('CMA Emp Adj'!H217/'CMA Emp Adj'!H$6)/('CAN LFS Emp'!H217/'CAN LFS Emp'!H$6),"n/a")</f>
        <v>0.68701666224853142</v>
      </c>
      <c r="I217" s="142">
        <f>IFERROR(('CMA Emp Adj'!I217/'CMA Emp Adj'!I$6)/('CAN LFS Emp'!I217/'CAN LFS Emp'!I$6),"n/a")</f>
        <v>0.7030074474102278</v>
      </c>
      <c r="J217" s="142">
        <f>IFERROR(('CMA Emp Adj'!J217/'CMA Emp Adj'!J$6)/('CAN LFS Emp'!J217/'CAN LFS Emp'!J$6),"n/a")</f>
        <v>0.69561374902429618</v>
      </c>
      <c r="K217" s="142">
        <f>IFERROR(('CMA Emp Adj'!K217/'CMA Emp Adj'!K$6)/('CAN LFS Emp'!K217/'CAN LFS Emp'!K$6),"n/a")</f>
        <v>0.68233102371470167</v>
      </c>
      <c r="L217" s="142">
        <f>IFERROR(('CMA Emp Adj'!L217/'CMA Emp Adj'!L$6)/('CAN LFS Emp'!L217/'CAN LFS Emp'!L$6),"n/a")</f>
        <v>0.67944744023026027</v>
      </c>
      <c r="M217" s="143">
        <f>IFERROR(('CMA Emp Adj'!M217/'CMA Emp Adj'!M$6)/('CAN LFS Emp'!M217/'CAN LFS Emp'!M$6),"n/a")</f>
        <v>0.54078055099977018</v>
      </c>
      <c r="N217" s="143">
        <f>IFERROR(('CMA Emp Adj'!N217/'CMA Emp Adj'!N$6)/('CAN LFS Emp'!N217/'CAN LFS Emp'!N$6),"n/a")</f>
        <v>0.68577547906284686</v>
      </c>
      <c r="O217" s="143">
        <f>IFERROR(('CMA Emp Adj'!O217/'CMA Emp Adj'!O$6)/('CAN LFS Emp'!O217/'CAN LFS Emp'!O$6),"n/a")</f>
        <v>0.65561335028611334</v>
      </c>
      <c r="P217" s="143">
        <f>IFERROR(('CMA Emp Adj'!P217/'CMA Emp Adj'!P$6)/('CAN LFS Emp'!P217/'CAN LFS Emp'!P$6),"n/a")</f>
        <v>0.57472222752789648</v>
      </c>
      <c r="Q217" s="143">
        <f>IFERROR(('CMA Emp Adj'!Q217/'CMA Emp Adj'!Q$6)/('CAN LFS Emp'!Q217/'CAN LFS Emp'!Q$6),"n/a")</f>
        <v>0.68388931004057718</v>
      </c>
      <c r="R217" s="30">
        <f>IFERROR(('CMA Emp Adj'!R217/'CMA Emp Adj'!R$6)/('CAN LFS Emp'!R217/'CAN LFS Emp'!R$6),"n/a")</f>
        <v>1.119253510277159</v>
      </c>
      <c r="S217" s="30">
        <f>IFERROR(('CMA Emp Adj'!S217/'CMA Emp Adj'!S$6)/('CAN LFS Emp'!S217/'CAN LFS Emp'!S$6),"n/a")</f>
        <v>1.2795448638427069</v>
      </c>
      <c r="T217" s="30">
        <f>IFERROR(('CMA Emp Adj'!T217/'CMA Emp Adj'!T$6)/('CAN LFS Emp'!T217/'CAN LFS Emp'!T$6),"n/a")</f>
        <v>1.2281087335833867</v>
      </c>
      <c r="U217" s="30">
        <f>IFERROR(('CMA Emp Adj'!U217/'CMA Emp Adj'!U$6)/('CAN LFS Emp'!U217/'CAN LFS Emp'!U$6),"n/a")</f>
        <v>1.37369108588753</v>
      </c>
      <c r="V217" s="30">
        <f>IFERROR(('CMA Emp Adj'!V217/'CMA Emp Adj'!V$6)/('CAN LFS Emp'!V217/'CAN LFS Emp'!V$6),"n/a")</f>
        <v>1.1818256004274061</v>
      </c>
      <c r="W217" s="30">
        <f>IFERROR(('CMA Emp Adj'!W217/'CMA Emp Adj'!W$6)/('CAN LFS Emp'!W217/'CAN LFS Emp'!W$6),"n/a")</f>
        <v>0.8639117240176567</v>
      </c>
      <c r="X217" s="30">
        <f>IFERROR(('CMA Emp Adj'!X217/'CMA Emp Adj'!X$6)/('CAN LFS Emp'!X217/'CAN LFS Emp'!X$6),"n/a")</f>
        <v>0.83502977831871494</v>
      </c>
      <c r="Y217" s="30">
        <f>IFERROR(('CMA Emp Adj'!Y217/'CMA Emp Adj'!Y$6)/('CAN LFS Emp'!Y217/'CAN LFS Emp'!Y$6),"n/a")</f>
        <v>0.7724976637548554</v>
      </c>
    </row>
    <row r="218" spans="1:25" x14ac:dyDescent="0.25">
      <c r="A218" t="s">
        <v>547</v>
      </c>
      <c r="B218" s="132">
        <f t="shared" si="1"/>
        <v>5414</v>
      </c>
      <c r="C218" s="133">
        <v>5414</v>
      </c>
      <c r="D218" s="142">
        <f>IFERROR(('CMA Emp Adj'!D218/'CMA Emp Adj'!D$6)/('CAN LFS Emp'!D218/'CAN LFS Emp'!D$6),"n/a")</f>
        <v>2.0900090428307343</v>
      </c>
      <c r="E218" s="142">
        <f>IFERROR(('CMA Emp Adj'!E218/'CMA Emp Adj'!E$6)/('CAN LFS Emp'!E218/'CAN LFS Emp'!E$6),"n/a")</f>
        <v>1.7486107722413375</v>
      </c>
      <c r="F218" s="142">
        <f>IFERROR(('CMA Emp Adj'!F218/'CMA Emp Adj'!F$6)/('CAN LFS Emp'!F218/'CAN LFS Emp'!F$6),"n/a")</f>
        <v>2.2302564213565534</v>
      </c>
      <c r="G218" s="142">
        <f>IFERROR(('CMA Emp Adj'!G218/'CMA Emp Adj'!G$6)/('CAN LFS Emp'!G218/'CAN LFS Emp'!G$6),"n/a")</f>
        <v>2.1124507426481633</v>
      </c>
      <c r="H218" s="142">
        <f>IFERROR(('CMA Emp Adj'!H218/'CMA Emp Adj'!H$6)/('CAN LFS Emp'!H218/'CAN LFS Emp'!H$6),"n/a")</f>
        <v>1.9245151251748147</v>
      </c>
      <c r="I218" s="142">
        <f>IFERROR(('CMA Emp Adj'!I218/'CMA Emp Adj'!I$6)/('CAN LFS Emp'!I218/'CAN LFS Emp'!I$6),"n/a")</f>
        <v>2.0799293705832689</v>
      </c>
      <c r="J218" s="142">
        <f>IFERROR(('CMA Emp Adj'!J218/'CMA Emp Adj'!J$6)/('CAN LFS Emp'!J218/'CAN LFS Emp'!J$6),"n/a")</f>
        <v>1.8138058488105402</v>
      </c>
      <c r="K218" s="142">
        <f>IFERROR(('CMA Emp Adj'!K218/'CMA Emp Adj'!K$6)/('CAN LFS Emp'!K218/'CAN LFS Emp'!K$6),"n/a")</f>
        <v>1.8906478935301352</v>
      </c>
      <c r="L218" s="142">
        <f>IFERROR(('CMA Emp Adj'!L218/'CMA Emp Adj'!L$6)/('CAN LFS Emp'!L218/'CAN LFS Emp'!L$6),"n/a")</f>
        <v>1.7494942999981544</v>
      </c>
      <c r="M218" s="143">
        <f>IFERROR(('CMA Emp Adj'!M218/'CMA Emp Adj'!M$6)/('CAN LFS Emp'!M218/'CAN LFS Emp'!M$6),"n/a")</f>
        <v>1.6717754695605975</v>
      </c>
      <c r="N218" s="143">
        <f>IFERROR(('CMA Emp Adj'!N218/'CMA Emp Adj'!N$6)/('CAN LFS Emp'!N218/'CAN LFS Emp'!N$6),"n/a")</f>
        <v>1.9296659128274685</v>
      </c>
      <c r="O218" s="143">
        <f>IFERROR(('CMA Emp Adj'!O218/'CMA Emp Adj'!O$6)/('CAN LFS Emp'!O218/'CAN LFS Emp'!O$6),"n/a")</f>
        <v>1.60947509050351</v>
      </c>
      <c r="P218" s="143">
        <f>IFERROR(('CMA Emp Adj'!P218/'CMA Emp Adj'!P$6)/('CAN LFS Emp'!P218/'CAN LFS Emp'!P$6),"n/a")</f>
        <v>1.8771631588492887</v>
      </c>
      <c r="Q218" s="143">
        <f>IFERROR(('CMA Emp Adj'!Q218/'CMA Emp Adj'!Q$6)/('CAN LFS Emp'!Q218/'CAN LFS Emp'!Q$6),"n/a")</f>
        <v>1.8476610521348844</v>
      </c>
      <c r="R218" s="30">
        <f>IFERROR(('CMA Emp Adj'!R218/'CMA Emp Adj'!R$6)/('CAN LFS Emp'!R218/'CAN LFS Emp'!R$6),"n/a")</f>
        <v>1.8600896497582116</v>
      </c>
      <c r="S218" s="30">
        <f>IFERROR(('CMA Emp Adj'!S218/'CMA Emp Adj'!S$6)/('CAN LFS Emp'!S218/'CAN LFS Emp'!S$6),"n/a")</f>
        <v>1.1906945349069253</v>
      </c>
      <c r="T218" s="30">
        <f>IFERROR(('CMA Emp Adj'!T218/'CMA Emp Adj'!T$6)/('CAN LFS Emp'!T218/'CAN LFS Emp'!T$6),"n/a")</f>
        <v>1.2468499625680005</v>
      </c>
      <c r="U218" s="30">
        <f>IFERROR(('CMA Emp Adj'!U218/'CMA Emp Adj'!U$6)/('CAN LFS Emp'!U218/'CAN LFS Emp'!U$6),"n/a")</f>
        <v>1.2669444993346946</v>
      </c>
      <c r="V218" s="30">
        <f>IFERROR(('CMA Emp Adj'!V218/'CMA Emp Adj'!V$6)/('CAN LFS Emp'!V218/'CAN LFS Emp'!V$6),"n/a")</f>
        <v>1.4303807692847013</v>
      </c>
      <c r="W218" s="30">
        <f>IFERROR(('CMA Emp Adj'!W218/'CMA Emp Adj'!W$6)/('CAN LFS Emp'!W218/'CAN LFS Emp'!W$6),"n/a")</f>
        <v>1.7342355410381494</v>
      </c>
      <c r="X218" s="30">
        <f>IFERROR(('CMA Emp Adj'!X218/'CMA Emp Adj'!X$6)/('CAN LFS Emp'!X218/'CAN LFS Emp'!X$6),"n/a")</f>
        <v>1.7663977219598901</v>
      </c>
      <c r="Y218" s="30">
        <f>IFERROR(('CMA Emp Adj'!Y218/'CMA Emp Adj'!Y$6)/('CAN LFS Emp'!Y218/'CAN LFS Emp'!Y$6),"n/a")</f>
        <v>1.6020997205988039</v>
      </c>
    </row>
    <row r="219" spans="1:25" x14ac:dyDescent="0.25">
      <c r="A219" t="s">
        <v>416</v>
      </c>
      <c r="B219" s="132">
        <f t="shared" si="1"/>
        <v>5414</v>
      </c>
      <c r="C219" s="133">
        <v>541410</v>
      </c>
      <c r="D219" s="142">
        <f>IFERROR(('CMA Emp Adj'!D219/'CMA Emp Adj'!D$6)/('CAN LFS Emp'!D219/'CAN LFS Emp'!D$6),"n/a")</f>
        <v>1.8049243850017824</v>
      </c>
      <c r="E219" s="142">
        <f>IFERROR(('CMA Emp Adj'!E219/'CMA Emp Adj'!E$6)/('CAN LFS Emp'!E219/'CAN LFS Emp'!E$6),"n/a")</f>
        <v>1.5100940512776502</v>
      </c>
      <c r="F219" s="142">
        <f>IFERROR(('CMA Emp Adj'!F219/'CMA Emp Adj'!F$6)/('CAN LFS Emp'!F219/'CAN LFS Emp'!F$6),"n/a")</f>
        <v>1.9260415228927148</v>
      </c>
      <c r="G219" s="142">
        <f>IFERROR(('CMA Emp Adj'!G219/'CMA Emp Adj'!G$6)/('CAN LFS Emp'!G219/'CAN LFS Emp'!G$6),"n/a")</f>
        <v>1.8243049572439511</v>
      </c>
      <c r="H219" s="142">
        <f>IFERROR(('CMA Emp Adj'!H219/'CMA Emp Adj'!H$6)/('CAN LFS Emp'!H219/'CAN LFS Emp'!H$6),"n/a")</f>
        <v>1.6620044256019522</v>
      </c>
      <c r="I219" s="142">
        <f>IFERROR(('CMA Emp Adj'!I219/'CMA Emp Adj'!I$6)/('CAN LFS Emp'!I219/'CAN LFS Emp'!I$6),"n/a")</f>
        <v>1.7962196158551209</v>
      </c>
      <c r="J219" s="142">
        <f>IFERROR(('CMA Emp Adj'!J219/'CMA Emp Adj'!J$6)/('CAN LFS Emp'!J219/'CAN LFS Emp'!J$6),"n/a")</f>
        <v>1.5663962878088546</v>
      </c>
      <c r="K219" s="142">
        <f>IFERROR(('CMA Emp Adj'!K219/'CMA Emp Adj'!K$6)/('CAN LFS Emp'!K219/'CAN LFS Emp'!K$6),"n/a")</f>
        <v>1.6327568046609473</v>
      </c>
      <c r="L219" s="142">
        <f>IFERROR(('CMA Emp Adj'!L219/'CMA Emp Adj'!L$6)/('CAN LFS Emp'!L219/'CAN LFS Emp'!L$6),"n/a")</f>
        <v>1.5108570627098614</v>
      </c>
      <c r="M219" s="143">
        <f>IFERROR(('CMA Emp Adj'!M219/'CMA Emp Adj'!M$6)/('CAN LFS Emp'!M219/'CAN LFS Emp'!M$6),"n/a")</f>
        <v>1.443739356826363</v>
      </c>
      <c r="N219" s="143">
        <f>IFERROR(('CMA Emp Adj'!N219/'CMA Emp Adj'!N$6)/('CAN LFS Emp'!N219/'CAN LFS Emp'!N$6),"n/a")</f>
        <v>1.6664526275215235</v>
      </c>
      <c r="O219" s="143">
        <f>IFERROR(('CMA Emp Adj'!O219/'CMA Emp Adj'!O$6)/('CAN LFS Emp'!O219/'CAN LFS Emp'!O$6),"n/a")</f>
        <v>1.389936970783721</v>
      </c>
      <c r="P219" s="143">
        <f>IFERROR(('CMA Emp Adj'!P219/'CMA Emp Adj'!P$6)/('CAN LFS Emp'!P219/'CAN LFS Emp'!P$6),"n/a")</f>
        <v>1.621111435692699</v>
      </c>
      <c r="Q219" s="143">
        <f>IFERROR(('CMA Emp Adj'!Q219/'CMA Emp Adj'!Q$6)/('CAN LFS Emp'!Q219/'CAN LFS Emp'!Q$6),"n/a")</f>
        <v>1.5956335211351469</v>
      </c>
      <c r="R219" s="30">
        <f>IFERROR(('CMA Emp Adj'!R219/'CMA Emp Adj'!R$6)/('CAN LFS Emp'!R219/'CAN LFS Emp'!R$6),"n/a")</f>
        <v>2.0247582922162839</v>
      </c>
      <c r="S219" s="30">
        <f>IFERROR(('CMA Emp Adj'!S219/'CMA Emp Adj'!S$6)/('CAN LFS Emp'!S219/'CAN LFS Emp'!S$6),"n/a")</f>
        <v>1.296103461122313</v>
      </c>
      <c r="T219" s="30">
        <f>IFERROR(('CMA Emp Adj'!T219/'CMA Emp Adj'!T$6)/('CAN LFS Emp'!T219/'CAN LFS Emp'!T$6),"n/a")</f>
        <v>1.3572301750011271</v>
      </c>
      <c r="U219" s="30">
        <f>IFERROR(('CMA Emp Adj'!U219/'CMA Emp Adj'!U$6)/('CAN LFS Emp'!U219/'CAN LFS Emp'!U$6),"n/a")</f>
        <v>1.3791036260747875</v>
      </c>
      <c r="V219" s="30">
        <f>IFERROR(('CMA Emp Adj'!V219/'CMA Emp Adj'!V$6)/('CAN LFS Emp'!V219/'CAN LFS Emp'!V$6),"n/a")</f>
        <v>1.5570084613998973</v>
      </c>
      <c r="W219" s="30">
        <f>IFERROR(('CMA Emp Adj'!W219/'CMA Emp Adj'!W$6)/('CAN LFS Emp'!W219/'CAN LFS Emp'!W$6),"n/a")</f>
        <v>1.9014301711368595</v>
      </c>
      <c r="X219" s="30">
        <f>IFERROR(('CMA Emp Adj'!X219/'CMA Emp Adj'!X$6)/('CAN LFS Emp'!X219/'CAN LFS Emp'!X$6),"n/a")</f>
        <v>1.9366930519434382</v>
      </c>
      <c r="Y219" s="30">
        <f>IFERROR(('CMA Emp Adj'!Y219/'CMA Emp Adj'!Y$6)/('CAN LFS Emp'!Y219/'CAN LFS Emp'!Y$6),"n/a")</f>
        <v>1.7565553662295099</v>
      </c>
    </row>
    <row r="220" spans="1:25" x14ac:dyDescent="0.25">
      <c r="A220" t="s">
        <v>417</v>
      </c>
      <c r="B220" s="132">
        <f t="shared" si="1"/>
        <v>5414</v>
      </c>
      <c r="C220" s="133">
        <v>541420</v>
      </c>
      <c r="D220" s="142">
        <f>IFERROR(('CMA Emp Adj'!D220/'CMA Emp Adj'!D$6)/('CAN LFS Emp'!D220/'CAN LFS Emp'!D$6),"n/a")</f>
        <v>1.3321182898205104</v>
      </c>
      <c r="E220" s="142">
        <f>IFERROR(('CMA Emp Adj'!E220/'CMA Emp Adj'!E$6)/('CAN LFS Emp'!E220/'CAN LFS Emp'!E$6),"n/a")</f>
        <v>1.1145197670173441</v>
      </c>
      <c r="F220" s="142">
        <f>IFERROR(('CMA Emp Adj'!F220/'CMA Emp Adj'!F$6)/('CAN LFS Emp'!F220/'CAN LFS Emp'!F$6),"n/a")</f>
        <v>1.421508380583268</v>
      </c>
      <c r="G220" s="142">
        <f>IFERROR(('CMA Emp Adj'!G220/'CMA Emp Adj'!G$6)/('CAN LFS Emp'!G220/'CAN LFS Emp'!G$6),"n/a")</f>
        <v>1.3464220551003812</v>
      </c>
      <c r="H220" s="142">
        <f>IFERROR(('CMA Emp Adj'!H220/'CMA Emp Adj'!H$6)/('CAN LFS Emp'!H220/'CAN LFS Emp'!H$6),"n/a")</f>
        <v>1.2266367009634067</v>
      </c>
      <c r="I220" s="142">
        <f>IFERROR(('CMA Emp Adj'!I220/'CMA Emp Adj'!I$6)/('CAN LFS Emp'!I220/'CAN LFS Emp'!I$6),"n/a")</f>
        <v>1.3256937646241698</v>
      </c>
      <c r="J220" s="142">
        <f>IFERROR(('CMA Emp Adj'!J220/'CMA Emp Adj'!J$6)/('CAN LFS Emp'!J220/'CAN LFS Emp'!J$6),"n/a")</f>
        <v>1.156073440769136</v>
      </c>
      <c r="K220" s="142">
        <f>IFERROR(('CMA Emp Adj'!K220/'CMA Emp Adj'!K$6)/('CAN LFS Emp'!K220/'CAN LFS Emp'!K$6),"n/a")</f>
        <v>1.2050505940256295</v>
      </c>
      <c r="L220" s="142">
        <f>IFERROR(('CMA Emp Adj'!L220/'CMA Emp Adj'!L$6)/('CAN LFS Emp'!L220/'CAN LFS Emp'!L$6),"n/a")</f>
        <v>1.115082905003975</v>
      </c>
      <c r="M220" s="143">
        <f>IFERROR(('CMA Emp Adj'!M220/'CMA Emp Adj'!M$6)/('CAN LFS Emp'!M220/'CAN LFS Emp'!M$6),"n/a")</f>
        <v>1.065546910963918</v>
      </c>
      <c r="N220" s="143">
        <f>IFERROR(('CMA Emp Adj'!N220/'CMA Emp Adj'!N$6)/('CAN LFS Emp'!N220/'CAN LFS Emp'!N$6),"n/a")</f>
        <v>1.2299196812273525</v>
      </c>
      <c r="O220" s="143">
        <f>IFERROR(('CMA Emp Adj'!O220/'CMA Emp Adj'!O$6)/('CAN LFS Emp'!O220/'CAN LFS Emp'!O$6),"n/a")</f>
        <v>1.0258382433438522</v>
      </c>
      <c r="P220" s="143">
        <f>IFERROR(('CMA Emp Adj'!P220/'CMA Emp Adj'!P$6)/('CAN LFS Emp'!P220/'CAN LFS Emp'!P$6),"n/a")</f>
        <v>1.1964557691547273</v>
      </c>
      <c r="Q220" s="143">
        <f>IFERROR(('CMA Emp Adj'!Q220/'CMA Emp Adj'!Q$6)/('CAN LFS Emp'!Q220/'CAN LFS Emp'!Q$6),"n/a")</f>
        <v>1.177651881163283</v>
      </c>
      <c r="R220" s="30">
        <f>IFERROR(('CMA Emp Adj'!R220/'CMA Emp Adj'!R$6)/('CAN LFS Emp'!R220/'CAN LFS Emp'!R$6),"n/a")</f>
        <v>1.3019843046884267</v>
      </c>
      <c r="S220" s="30">
        <f>IFERROR(('CMA Emp Adj'!S220/'CMA Emp Adj'!S$6)/('CAN LFS Emp'!S220/'CAN LFS Emp'!S$6),"n/a")</f>
        <v>0.83343595634146883</v>
      </c>
      <c r="T220" s="30">
        <f>IFERROR(('CMA Emp Adj'!T220/'CMA Emp Adj'!T$6)/('CAN LFS Emp'!T220/'CAN LFS Emp'!T$6),"n/a")</f>
        <v>0.87274238732305642</v>
      </c>
      <c r="U220" s="30">
        <f>IFERROR(('CMA Emp Adj'!U220/'CMA Emp Adj'!U$6)/('CAN LFS Emp'!U220/'CAN LFS Emp'!U$6),"n/a")</f>
        <v>0.8868077155633487</v>
      </c>
      <c r="V220" s="30">
        <f>IFERROR(('CMA Emp Adj'!V220/'CMA Emp Adj'!V$6)/('CAN LFS Emp'!V220/'CAN LFS Emp'!V$6),"n/a")</f>
        <v>1.0012062115279865</v>
      </c>
      <c r="W220" s="30">
        <f>IFERROR(('CMA Emp Adj'!W220/'CMA Emp Adj'!W$6)/('CAN LFS Emp'!W220/'CAN LFS Emp'!W$6),"n/a")</f>
        <v>1.063609702936835</v>
      </c>
      <c r="X220" s="30">
        <f>IFERROR(('CMA Emp Adj'!X220/'CMA Emp Adj'!X$6)/('CAN LFS Emp'!X220/'CAN LFS Emp'!X$6),"n/a")</f>
        <v>1.0833348249785018</v>
      </c>
      <c r="Y220" s="30">
        <f>IFERROR(('CMA Emp Adj'!Y220/'CMA Emp Adj'!Y$6)/('CAN LFS Emp'!Y220/'CAN LFS Emp'!Y$6),"n/a")</f>
        <v>0.98257057220798594</v>
      </c>
    </row>
    <row r="221" spans="1:25" x14ac:dyDescent="0.25">
      <c r="A221" t="s">
        <v>418</v>
      </c>
      <c r="B221" s="132">
        <f t="shared" si="1"/>
        <v>5414</v>
      </c>
      <c r="C221" s="133">
        <v>541430</v>
      </c>
      <c r="D221" s="142">
        <f>IFERROR(('CMA Emp Adj'!D221/'CMA Emp Adj'!D$6)/('CAN LFS Emp'!D221/'CAN LFS Emp'!D$6),"n/a")</f>
        <v>2.530438689074344</v>
      </c>
      <c r="E221" s="142">
        <f>IFERROR(('CMA Emp Adj'!E221/'CMA Emp Adj'!E$6)/('CAN LFS Emp'!E221/'CAN LFS Emp'!E$6),"n/a")</f>
        <v>2.1170972275884066</v>
      </c>
      <c r="F221" s="142">
        <f>IFERROR(('CMA Emp Adj'!F221/'CMA Emp Adj'!F$6)/('CAN LFS Emp'!F221/'CAN LFS Emp'!F$6),"n/a")</f>
        <v>2.7002405346119698</v>
      </c>
      <c r="G221" s="142">
        <f>IFERROR(('CMA Emp Adj'!G221/'CMA Emp Adj'!G$6)/('CAN LFS Emp'!G221/'CAN LFS Emp'!G$6),"n/a")</f>
        <v>2.5576095502059788</v>
      </c>
      <c r="H221" s="142">
        <f>IFERROR(('CMA Emp Adj'!H221/'CMA Emp Adj'!H$6)/('CAN LFS Emp'!H221/'CAN LFS Emp'!H$6),"n/a")</f>
        <v>2.3300700765654563</v>
      </c>
      <c r="I221" s="142">
        <f>IFERROR(('CMA Emp Adj'!I221/'CMA Emp Adj'!I$6)/('CAN LFS Emp'!I221/'CAN LFS Emp'!I$6),"n/a")</f>
        <v>2.5182349176525562</v>
      </c>
      <c r="J221" s="142">
        <f>IFERROR(('CMA Emp Adj'!J221/'CMA Emp Adj'!J$6)/('CAN LFS Emp'!J221/'CAN LFS Emp'!J$6),"n/a")</f>
        <v>2.1960309262983575</v>
      </c>
      <c r="K221" s="142">
        <f>IFERROR(('CMA Emp Adj'!K221/'CMA Emp Adj'!K$6)/('CAN LFS Emp'!K221/'CAN LFS Emp'!K$6),"n/a")</f>
        <v>2.2890659701289269</v>
      </c>
      <c r="L221" s="142">
        <f>IFERROR(('CMA Emp Adj'!L221/'CMA Emp Adj'!L$6)/('CAN LFS Emp'!L221/'CAN LFS Emp'!L$6),"n/a")</f>
        <v>2.1181669420120777</v>
      </c>
      <c r="M221" s="143">
        <f>IFERROR(('CMA Emp Adj'!M221/'CMA Emp Adj'!M$6)/('CAN LFS Emp'!M221/'CAN LFS Emp'!M$6),"n/a")</f>
        <v>2.0240703465531222</v>
      </c>
      <c r="N221" s="143">
        <f>IFERROR(('CMA Emp Adj'!N221/'CMA Emp Adj'!N$6)/('CAN LFS Emp'!N221/'CAN LFS Emp'!N$6),"n/a")</f>
        <v>2.3363062947292921</v>
      </c>
      <c r="O221" s="143">
        <f>IFERROR(('CMA Emp Adj'!O221/'CMA Emp Adj'!O$6)/('CAN LFS Emp'!O221/'CAN LFS Emp'!O$6),"n/a")</f>
        <v>1.948641347788346</v>
      </c>
      <c r="P221" s="143">
        <f>IFERROR(('CMA Emp Adj'!P221/'CMA Emp Adj'!P$6)/('CAN LFS Emp'!P221/'CAN LFS Emp'!P$6),"n/a")</f>
        <v>2.2727395841425295</v>
      </c>
      <c r="Q221" s="143">
        <f>IFERROR(('CMA Emp Adj'!Q221/'CMA Emp Adj'!Q$6)/('CAN LFS Emp'!Q221/'CAN LFS Emp'!Q$6),"n/a")</f>
        <v>2.2370204696748632</v>
      </c>
      <c r="R221" s="30">
        <f>IFERROR(('CMA Emp Adj'!R221/'CMA Emp Adj'!R$6)/('CAN LFS Emp'!R221/'CAN LFS Emp'!R$6),"n/a")</f>
        <v>1.9026238336922121</v>
      </c>
      <c r="S221" s="30">
        <f>IFERROR(('CMA Emp Adj'!S221/'CMA Emp Adj'!S$6)/('CAN LFS Emp'!S221/'CAN LFS Emp'!S$6),"n/a")</f>
        <v>1.2179218356789734</v>
      </c>
      <c r="T221" s="30">
        <f>IFERROR(('CMA Emp Adj'!T221/'CMA Emp Adj'!T$6)/('CAN LFS Emp'!T221/'CAN LFS Emp'!T$6),"n/a")</f>
        <v>1.2753613548295848</v>
      </c>
      <c r="U221" s="30">
        <f>IFERROR(('CMA Emp Adj'!U221/'CMA Emp Adj'!U$6)/('CAN LFS Emp'!U221/'CAN LFS Emp'!U$6),"n/a")</f>
        <v>1.2959153881173275</v>
      </c>
      <c r="V221" s="30">
        <f>IFERROR(('CMA Emp Adj'!V221/'CMA Emp Adj'!V$6)/('CAN LFS Emp'!V221/'CAN LFS Emp'!V$6),"n/a")</f>
        <v>1.4630889125423783</v>
      </c>
      <c r="W221" s="30">
        <f>IFERROR(('CMA Emp Adj'!W221/'CMA Emp Adj'!W$6)/('CAN LFS Emp'!W221/'CAN LFS Emp'!W$6),"n/a")</f>
        <v>1.8274944109825819</v>
      </c>
      <c r="X221" s="30">
        <f>IFERROR(('CMA Emp Adj'!X221/'CMA Emp Adj'!X$6)/('CAN LFS Emp'!X221/'CAN LFS Emp'!X$6),"n/a")</f>
        <v>1.8613861197433808</v>
      </c>
      <c r="Y221" s="30">
        <f>IFERROR(('CMA Emp Adj'!Y221/'CMA Emp Adj'!Y$6)/('CAN LFS Emp'!Y221/'CAN LFS Emp'!Y$6),"n/a")</f>
        <v>1.6882529598478948</v>
      </c>
    </row>
    <row r="222" spans="1:25" x14ac:dyDescent="0.25">
      <c r="A222" t="s">
        <v>419</v>
      </c>
      <c r="B222" s="132">
        <f t="shared" si="1"/>
        <v>5414</v>
      </c>
      <c r="C222" s="133">
        <v>541490</v>
      </c>
      <c r="D222" s="142">
        <f>IFERROR(('CMA Emp Adj'!D222/'CMA Emp Adj'!D$6)/('CAN LFS Emp'!D222/'CAN LFS Emp'!D$6),"n/a")</f>
        <v>1.7444399240489037</v>
      </c>
      <c r="E222" s="142">
        <f>IFERROR(('CMA Emp Adj'!E222/'CMA Emp Adj'!E$6)/('CAN LFS Emp'!E222/'CAN LFS Emp'!E$6),"n/a")</f>
        <v>1.4594895908145671</v>
      </c>
      <c r="F222" s="142">
        <f>IFERROR(('CMA Emp Adj'!F222/'CMA Emp Adj'!F$6)/('CAN LFS Emp'!F222/'CAN LFS Emp'!F$6),"n/a")</f>
        <v>1.8614983296968886</v>
      </c>
      <c r="G222" s="142">
        <f>IFERROR(('CMA Emp Adj'!G222/'CMA Emp Adj'!G$6)/('CAN LFS Emp'!G222/'CAN LFS Emp'!G$6),"n/a")</f>
        <v>1.7631710378014169</v>
      </c>
      <c r="H222" s="142">
        <f>IFERROR(('CMA Emp Adj'!H222/'CMA Emp Adj'!H$6)/('CAN LFS Emp'!H222/'CAN LFS Emp'!H$6),"n/a")</f>
        <v>1.606309326893574</v>
      </c>
      <c r="I222" s="142">
        <f>IFERROR(('CMA Emp Adj'!I222/'CMA Emp Adj'!I$6)/('CAN LFS Emp'!I222/'CAN LFS Emp'!I$6),"n/a")</f>
        <v>1.7360268586843672</v>
      </c>
      <c r="J222" s="142">
        <f>IFERROR(('CMA Emp Adj'!J222/'CMA Emp Adj'!J$6)/('CAN LFS Emp'!J222/'CAN LFS Emp'!J$6),"n/a")</f>
        <v>1.5139050943306218</v>
      </c>
      <c r="K222" s="142">
        <f>IFERROR(('CMA Emp Adj'!K222/'CMA Emp Adj'!K$6)/('CAN LFS Emp'!K222/'CAN LFS Emp'!K$6),"n/a")</f>
        <v>1.5780418171425283</v>
      </c>
      <c r="L222" s="142">
        <f>IFERROR(('CMA Emp Adj'!L222/'CMA Emp Adj'!L$6)/('CAN LFS Emp'!L222/'CAN LFS Emp'!L$6),"n/a")</f>
        <v>1.460227033122907</v>
      </c>
      <c r="M222" s="143">
        <f>IFERROR(('CMA Emp Adj'!M222/'CMA Emp Adj'!M$6)/('CAN LFS Emp'!M222/'CAN LFS Emp'!M$6),"n/a")</f>
        <v>1.3953584952901541</v>
      </c>
      <c r="N222" s="143">
        <f>IFERROR(('CMA Emp Adj'!N222/'CMA Emp Adj'!N$6)/('CAN LFS Emp'!N222/'CAN LFS Emp'!N$6),"n/a")</f>
        <v>1.6106084660061102</v>
      </c>
      <c r="O222" s="143">
        <f>IFERROR(('CMA Emp Adj'!O222/'CMA Emp Adj'!O$6)/('CAN LFS Emp'!O222/'CAN LFS Emp'!O$6),"n/a")</f>
        <v>1.343359070271702</v>
      </c>
      <c r="P222" s="143">
        <f>IFERROR(('CMA Emp Adj'!P222/'CMA Emp Adj'!P$6)/('CAN LFS Emp'!P222/'CAN LFS Emp'!P$6),"n/a")</f>
        <v>1.5667866938103274</v>
      </c>
      <c r="Q222" s="143">
        <f>IFERROR(('CMA Emp Adj'!Q222/'CMA Emp Adj'!Q$6)/('CAN LFS Emp'!Q222/'CAN LFS Emp'!Q$6),"n/a")</f>
        <v>1.5421625645642383</v>
      </c>
      <c r="R222" s="30">
        <f>IFERROR(('CMA Emp Adj'!R222/'CMA Emp Adj'!R$6)/('CAN LFS Emp'!R222/'CAN LFS Emp'!R$6),"n/a")</f>
        <v>1.767491944850456</v>
      </c>
      <c r="S222" s="30">
        <f>IFERROR(('CMA Emp Adj'!S222/'CMA Emp Adj'!S$6)/('CAN LFS Emp'!S222/'CAN LFS Emp'!S$6),"n/a")</f>
        <v>1.1314201976765017</v>
      </c>
      <c r="T222" s="30">
        <f>IFERROR(('CMA Emp Adj'!T222/'CMA Emp Adj'!T$6)/('CAN LFS Emp'!T222/'CAN LFS Emp'!T$6),"n/a")</f>
        <v>1.1847801344212094</v>
      </c>
      <c r="U222" s="30">
        <f>IFERROR(('CMA Emp Adj'!U222/'CMA Emp Adj'!U$6)/('CAN LFS Emp'!U222/'CAN LFS Emp'!U$6),"n/a")</f>
        <v>1.203874338765204</v>
      </c>
      <c r="V222" s="30">
        <f>IFERROR(('CMA Emp Adj'!V222/'CMA Emp Adj'!V$6)/('CAN LFS Emp'!V222/'CAN LFS Emp'!V$6),"n/a")</f>
        <v>1.3591745366188888</v>
      </c>
      <c r="W222" s="30">
        <f>IFERROR(('CMA Emp Adj'!W222/'CMA Emp Adj'!W$6)/('CAN LFS Emp'!W222/'CAN LFS Emp'!W$6),"n/a")</f>
        <v>1.3370277442047898</v>
      </c>
      <c r="X222" s="30">
        <f>IFERROR(('CMA Emp Adj'!X222/'CMA Emp Adj'!X$6)/('CAN LFS Emp'!X222/'CAN LFS Emp'!X$6),"n/a")</f>
        <v>1.3618235272394055</v>
      </c>
      <c r="Y222" s="30">
        <f>IFERROR(('CMA Emp Adj'!Y222/'CMA Emp Adj'!Y$6)/('CAN LFS Emp'!Y222/'CAN LFS Emp'!Y$6),"n/a")</f>
        <v>1.235156196914905</v>
      </c>
    </row>
    <row r="223" spans="1:25" x14ac:dyDescent="0.25">
      <c r="A223" s="106" t="s">
        <v>420</v>
      </c>
      <c r="B223" s="129"/>
      <c r="C223" s="130"/>
      <c r="D223" s="141"/>
      <c r="E223" s="141"/>
      <c r="F223" s="141"/>
      <c r="G223" s="141"/>
      <c r="H223" s="141"/>
      <c r="I223" s="141"/>
      <c r="J223" s="141"/>
      <c r="K223" s="141"/>
      <c r="L223" s="141"/>
      <c r="M223" s="135"/>
      <c r="N223" s="135"/>
      <c r="O223" s="135"/>
      <c r="P223" s="135"/>
      <c r="Q223" s="135"/>
      <c r="R223" s="135"/>
      <c r="S223" s="135"/>
      <c r="T223" s="135"/>
      <c r="U223" s="135"/>
      <c r="V223" s="135"/>
      <c r="W223" s="135"/>
      <c r="X223" s="135"/>
      <c r="Y223" s="135"/>
    </row>
    <row r="224" spans="1:25" x14ac:dyDescent="0.25">
      <c r="A224" t="s">
        <v>548</v>
      </c>
      <c r="B224" s="132">
        <f t="shared" ref="B224:B227" si="2">VALUE(LEFT(C224,4))</f>
        <v>61</v>
      </c>
      <c r="C224" s="133">
        <v>61</v>
      </c>
      <c r="D224" s="65">
        <f>IFERROR(('CMA Emp Adj'!D224/'CMA Emp Adj'!D$6)/('CAN LFS Emp'!D224/'CAN LFS Emp'!D$6),"n/a")</f>
        <v>0.93390613434867265</v>
      </c>
      <c r="E224" s="65">
        <f>IFERROR(('CMA Emp Adj'!E224/'CMA Emp Adj'!E$6)/('CAN LFS Emp'!E224/'CAN LFS Emp'!E$6),"n/a")</f>
        <v>0.85198592520602068</v>
      </c>
      <c r="F224" s="65">
        <f>IFERROR(('CMA Emp Adj'!F224/'CMA Emp Adj'!F$6)/('CAN LFS Emp'!F224/'CAN LFS Emp'!F$6),"n/a")</f>
        <v>0.87041989164745737</v>
      </c>
      <c r="G224" s="65">
        <f>IFERROR(('CMA Emp Adj'!G224/'CMA Emp Adj'!G$6)/('CAN LFS Emp'!G224/'CAN LFS Emp'!G$6),"n/a")</f>
        <v>0.86045062498974623</v>
      </c>
      <c r="H224" s="65">
        <f>IFERROR(('CMA Emp Adj'!H224/'CMA Emp Adj'!H$6)/('CAN LFS Emp'!H224/'CAN LFS Emp'!H$6),"n/a")</f>
        <v>0.77949405017936557</v>
      </c>
      <c r="I224" s="65">
        <f>IFERROR(('CMA Emp Adj'!I224/'CMA Emp Adj'!I$6)/('CAN LFS Emp'!I224/'CAN LFS Emp'!I$6),"n/a")</f>
        <v>0.83517234807752849</v>
      </c>
      <c r="J224" s="65">
        <f>IFERROR(('CMA Emp Adj'!J224/'CMA Emp Adj'!J$6)/('CAN LFS Emp'!J224/'CAN LFS Emp'!J$6),"n/a")</f>
        <v>0.85036416914339519</v>
      </c>
      <c r="K224" s="65">
        <f>IFERROR(('CMA Emp Adj'!K224/'CMA Emp Adj'!K$6)/('CAN LFS Emp'!K224/'CAN LFS Emp'!K$6),"n/a")</f>
        <v>0.84770472616670334</v>
      </c>
      <c r="L224" s="65">
        <f>IFERROR(('CMA Emp Adj'!L224/'CMA Emp Adj'!L$6)/('CAN LFS Emp'!L224/'CAN LFS Emp'!L$6),"n/a")</f>
        <v>0.8726342622462997</v>
      </c>
      <c r="M224" s="30">
        <f>IFERROR(('CMA Emp Adj'!M224/'CMA Emp Adj'!M$6)/('CAN LFS Emp'!M224/'CAN LFS Emp'!M$6),"n/a")</f>
        <v>0.89109867555294819</v>
      </c>
      <c r="N224" s="30">
        <f>IFERROR(('CMA Emp Adj'!N224/'CMA Emp Adj'!N$6)/('CAN LFS Emp'!N224/'CAN LFS Emp'!N$6),"n/a")</f>
        <v>0.96172019797682451</v>
      </c>
      <c r="O224" s="30">
        <f>IFERROR(('CMA Emp Adj'!O224/'CMA Emp Adj'!O$6)/('CAN LFS Emp'!O224/'CAN LFS Emp'!O$6),"n/a")</f>
        <v>0.92680769406563102</v>
      </c>
      <c r="P224" s="30">
        <f>IFERROR(('CMA Emp Adj'!P224/'CMA Emp Adj'!P$6)/('CAN LFS Emp'!P224/'CAN LFS Emp'!P$6),"n/a")</f>
        <v>0.92276794196206646</v>
      </c>
      <c r="Q224" s="30">
        <f>IFERROR(('CMA Emp Adj'!Q224/'CMA Emp Adj'!Q$6)/('CAN LFS Emp'!Q224/'CAN LFS Emp'!Q$6),"n/a")</f>
        <v>0.95713752423955401</v>
      </c>
      <c r="R224" s="30">
        <f>IFERROR(('CMA Emp Adj'!R224/'CMA Emp Adj'!R$6)/('CAN LFS Emp'!R224/'CAN LFS Emp'!R$6),"n/a")</f>
        <v>0.9259906075896972</v>
      </c>
      <c r="S224" s="30">
        <f>IFERROR(('CMA Emp Adj'!S224/'CMA Emp Adj'!S$6)/('CAN LFS Emp'!S224/'CAN LFS Emp'!S$6),"n/a")</f>
        <v>0.96184075582729456</v>
      </c>
      <c r="T224" s="30">
        <f>IFERROR(('CMA Emp Adj'!T224/'CMA Emp Adj'!T$6)/('CAN LFS Emp'!T224/'CAN LFS Emp'!T$6),"n/a")</f>
        <v>0.92333667653339113</v>
      </c>
      <c r="U224" s="30">
        <f>IFERROR(('CMA Emp Adj'!U224/'CMA Emp Adj'!U$6)/('CAN LFS Emp'!U224/'CAN LFS Emp'!U$6),"n/a")</f>
        <v>0.96450745484275824</v>
      </c>
      <c r="V224" s="30">
        <f>IFERROR(('CMA Emp Adj'!V224/'CMA Emp Adj'!V$6)/('CAN LFS Emp'!V224/'CAN LFS Emp'!V$6),"n/a")</f>
        <v>0.96649563946667416</v>
      </c>
      <c r="W224" s="30">
        <f>IFERROR(('CMA Emp Adj'!W224/'CMA Emp Adj'!W$6)/('CAN LFS Emp'!W224/'CAN LFS Emp'!W$6),"n/a")</f>
        <v>0.8954422428802985</v>
      </c>
      <c r="X224" s="30">
        <f>IFERROR(('CMA Emp Adj'!X224/'CMA Emp Adj'!X$6)/('CAN LFS Emp'!X224/'CAN LFS Emp'!X$6),"n/a")</f>
        <v>0.88980657552904185</v>
      </c>
      <c r="Y224" s="30">
        <f>IFERROR(('CMA Emp Adj'!Y224/'CMA Emp Adj'!Y$6)/('CAN LFS Emp'!Y224/'CAN LFS Emp'!Y$6),"n/a")</f>
        <v>0.94208882273748562</v>
      </c>
    </row>
    <row r="225" spans="1:25" x14ac:dyDescent="0.25">
      <c r="A225" t="s">
        <v>549</v>
      </c>
      <c r="B225" s="132">
        <f t="shared" si="2"/>
        <v>6111</v>
      </c>
      <c r="C225" s="133">
        <v>6111</v>
      </c>
      <c r="D225" s="65">
        <f>IFERROR(('CMA Emp Adj'!D225/'CMA Emp Adj'!D$6)/('CAN LFS Emp'!D225/'CAN LFS Emp'!D$6),"n/a")</f>
        <v>0.93341345585293956</v>
      </c>
      <c r="E225" s="65">
        <f>IFERROR(('CMA Emp Adj'!E225/'CMA Emp Adj'!E$6)/('CAN LFS Emp'!E225/'CAN LFS Emp'!E$6),"n/a")</f>
        <v>0.84790104179068926</v>
      </c>
      <c r="F225" s="65">
        <f>IFERROR(('CMA Emp Adj'!F225/'CMA Emp Adj'!F$6)/('CAN LFS Emp'!F225/'CAN LFS Emp'!F$6),"n/a")</f>
        <v>0.83203506116551784</v>
      </c>
      <c r="G225" s="65">
        <f>IFERROR(('CMA Emp Adj'!G225/'CMA Emp Adj'!G$6)/('CAN LFS Emp'!G225/'CAN LFS Emp'!G$6),"n/a")</f>
        <v>0.90161723510560521</v>
      </c>
      <c r="H225" s="65">
        <f>IFERROR(('CMA Emp Adj'!H225/'CMA Emp Adj'!H$6)/('CAN LFS Emp'!H225/'CAN LFS Emp'!H$6),"n/a")</f>
        <v>0.72890386889490266</v>
      </c>
      <c r="I225" s="65">
        <f>IFERROR(('CMA Emp Adj'!I225/'CMA Emp Adj'!I$6)/('CAN LFS Emp'!I225/'CAN LFS Emp'!I$6),"n/a")</f>
        <v>0.83806714127089144</v>
      </c>
      <c r="J225" s="65">
        <f>IFERROR(('CMA Emp Adj'!J225/'CMA Emp Adj'!J$6)/('CAN LFS Emp'!J225/'CAN LFS Emp'!J$6),"n/a")</f>
        <v>0.8824684277646575</v>
      </c>
      <c r="K225" s="65">
        <f>IFERROR(('CMA Emp Adj'!K225/'CMA Emp Adj'!K$6)/('CAN LFS Emp'!K225/'CAN LFS Emp'!K$6),"n/a")</f>
        <v>0.83741485764663337</v>
      </c>
      <c r="L225" s="65">
        <f>IFERROR(('CMA Emp Adj'!L225/'CMA Emp Adj'!L$6)/('CAN LFS Emp'!L225/'CAN LFS Emp'!L$6),"n/a")</f>
        <v>0.86287513376726066</v>
      </c>
      <c r="M225" s="30">
        <f>IFERROR(('CMA Emp Adj'!M225/'CMA Emp Adj'!M$6)/('CAN LFS Emp'!M225/'CAN LFS Emp'!M$6),"n/a")</f>
        <v>0.90866528604475938</v>
      </c>
      <c r="N225" s="30">
        <f>IFERROR(('CMA Emp Adj'!N225/'CMA Emp Adj'!N$6)/('CAN LFS Emp'!N225/'CAN LFS Emp'!N$6),"n/a")</f>
        <v>0.97453018718366879</v>
      </c>
      <c r="O225" s="30">
        <f>IFERROR(('CMA Emp Adj'!O225/'CMA Emp Adj'!O$6)/('CAN LFS Emp'!O225/'CAN LFS Emp'!O$6),"n/a")</f>
        <v>0.97543661467505827</v>
      </c>
      <c r="P225" s="30">
        <f>IFERROR(('CMA Emp Adj'!P225/'CMA Emp Adj'!P$6)/('CAN LFS Emp'!P225/'CAN LFS Emp'!P$6),"n/a")</f>
        <v>0.9127135647750011</v>
      </c>
      <c r="Q225" s="30">
        <f>IFERROR(('CMA Emp Adj'!Q225/'CMA Emp Adj'!Q$6)/('CAN LFS Emp'!Q225/'CAN LFS Emp'!Q$6),"n/a")</f>
        <v>0.95853255487827849</v>
      </c>
      <c r="R225" s="30">
        <f>IFERROR(('CMA Emp Adj'!R225/'CMA Emp Adj'!R$6)/('CAN LFS Emp'!R225/'CAN LFS Emp'!R$6),"n/a")</f>
        <v>0.92190747458909894</v>
      </c>
      <c r="S225" s="30">
        <f>IFERROR(('CMA Emp Adj'!S225/'CMA Emp Adj'!S$6)/('CAN LFS Emp'!S225/'CAN LFS Emp'!S$6),"n/a")</f>
        <v>1.0065394906669629</v>
      </c>
      <c r="T225" s="30">
        <f>IFERROR(('CMA Emp Adj'!T225/'CMA Emp Adj'!T$6)/('CAN LFS Emp'!T225/'CAN LFS Emp'!T$6),"n/a")</f>
        <v>0.96692820237667609</v>
      </c>
      <c r="U225" s="30">
        <f>IFERROR(('CMA Emp Adj'!U225/'CMA Emp Adj'!U$6)/('CAN LFS Emp'!U225/'CAN LFS Emp'!U$6),"n/a")</f>
        <v>0.97967554232389686</v>
      </c>
      <c r="V225" s="30">
        <f>IFERROR(('CMA Emp Adj'!V225/'CMA Emp Adj'!V$6)/('CAN LFS Emp'!V225/'CAN LFS Emp'!V$6),"n/a")</f>
        <v>0.91518609655701399</v>
      </c>
      <c r="W225" s="30">
        <f>IFERROR(('CMA Emp Adj'!W225/'CMA Emp Adj'!W$6)/('CAN LFS Emp'!W225/'CAN LFS Emp'!W$6),"n/a")</f>
        <v>0.94700257331492577</v>
      </c>
      <c r="X225" s="30">
        <f>IFERROR(('CMA Emp Adj'!X225/'CMA Emp Adj'!X$6)/('CAN LFS Emp'!X225/'CAN LFS Emp'!X$6),"n/a")</f>
        <v>0.85174808527980894</v>
      </c>
      <c r="Y225" s="30">
        <f>IFERROR(('CMA Emp Adj'!Y225/'CMA Emp Adj'!Y$6)/('CAN LFS Emp'!Y225/'CAN LFS Emp'!Y$6),"n/a")</f>
        <v>0.89585276842814066</v>
      </c>
    </row>
    <row r="226" spans="1:25" x14ac:dyDescent="0.25">
      <c r="A226" t="s">
        <v>550</v>
      </c>
      <c r="B226" s="132">
        <f t="shared" si="2"/>
        <v>6112</v>
      </c>
      <c r="C226" s="133">
        <v>6112</v>
      </c>
      <c r="D226" s="65">
        <f>IFERROR(('CMA Emp Adj'!D226/'CMA Emp Adj'!D$6)/('CAN LFS Emp'!D226/'CAN LFS Emp'!D$6),"n/a")</f>
        <v>0.68259756944989725</v>
      </c>
      <c r="E226" s="65">
        <f>IFERROR(('CMA Emp Adj'!E226/'CMA Emp Adj'!E$6)/('CAN LFS Emp'!E226/'CAN LFS Emp'!E$6),"n/a")</f>
        <v>0.75454874747041834</v>
      </c>
      <c r="F226" s="65">
        <f>IFERROR(('CMA Emp Adj'!F226/'CMA Emp Adj'!F$6)/('CAN LFS Emp'!F226/'CAN LFS Emp'!F$6),"n/a")</f>
        <v>0.70751802188733015</v>
      </c>
      <c r="G226" s="65">
        <f>IFERROR(('CMA Emp Adj'!G226/'CMA Emp Adj'!G$6)/('CAN LFS Emp'!G226/'CAN LFS Emp'!G$6),"n/a")</f>
        <v>0.59375315735982359</v>
      </c>
      <c r="H226" s="65">
        <f>IFERROR(('CMA Emp Adj'!H226/'CMA Emp Adj'!H$6)/('CAN LFS Emp'!H226/'CAN LFS Emp'!H$6),"n/a")</f>
        <v>0.77239389153956328</v>
      </c>
      <c r="I226" s="65">
        <f>IFERROR(('CMA Emp Adj'!I226/'CMA Emp Adj'!I$6)/('CAN LFS Emp'!I226/'CAN LFS Emp'!I$6),"n/a")</f>
        <v>0.7818749648177572</v>
      </c>
      <c r="J226" s="65">
        <f>IFERROR(('CMA Emp Adj'!J226/'CMA Emp Adj'!J$6)/('CAN LFS Emp'!J226/'CAN LFS Emp'!J$6),"n/a")</f>
        <v>0.61590310349850896</v>
      </c>
      <c r="K226" s="65">
        <f>IFERROR(('CMA Emp Adj'!K226/'CMA Emp Adj'!K$6)/('CAN LFS Emp'!K226/'CAN LFS Emp'!K$6),"n/a")</f>
        <v>0.73633466367997702</v>
      </c>
      <c r="L226" s="65">
        <f>IFERROR(('CMA Emp Adj'!L226/'CMA Emp Adj'!L$6)/('CAN LFS Emp'!L226/'CAN LFS Emp'!L$6),"n/a")</f>
        <v>0.69016258805787223</v>
      </c>
      <c r="M226" s="30">
        <f>IFERROR(('CMA Emp Adj'!M226/'CMA Emp Adj'!M$6)/('CAN LFS Emp'!M226/'CAN LFS Emp'!M$6),"n/a")</f>
        <v>0.70623523069046523</v>
      </c>
      <c r="N226" s="30">
        <f>IFERROR(('CMA Emp Adj'!N226/'CMA Emp Adj'!N$6)/('CAN LFS Emp'!N226/'CAN LFS Emp'!N$6),"n/a")</f>
        <v>0.77787136896689224</v>
      </c>
      <c r="O226" s="30">
        <f>IFERROR(('CMA Emp Adj'!O226/'CMA Emp Adj'!O$6)/('CAN LFS Emp'!O226/'CAN LFS Emp'!O$6),"n/a")</f>
        <v>0.72671861777435487</v>
      </c>
      <c r="P226" s="30">
        <f>IFERROR(('CMA Emp Adj'!P226/'CMA Emp Adj'!P$6)/('CAN LFS Emp'!P226/'CAN LFS Emp'!P$6),"n/a")</f>
        <v>0.83965312580336848</v>
      </c>
      <c r="Q226" s="30">
        <f>IFERROR(('CMA Emp Adj'!Q226/'CMA Emp Adj'!Q$6)/('CAN LFS Emp'!Q226/'CAN LFS Emp'!Q$6),"n/a")</f>
        <v>1.015652655804127</v>
      </c>
      <c r="R226" s="30">
        <f>IFERROR(('CMA Emp Adj'!R226/'CMA Emp Adj'!R$6)/('CAN LFS Emp'!R226/'CAN LFS Emp'!R$6),"n/a")</f>
        <v>0.92101046177009949</v>
      </c>
      <c r="S226" s="30">
        <f>IFERROR(('CMA Emp Adj'!S226/'CMA Emp Adj'!S$6)/('CAN LFS Emp'!S226/'CAN LFS Emp'!S$6),"n/a")</f>
        <v>0.67026058635453634</v>
      </c>
      <c r="T226" s="30">
        <f>IFERROR(('CMA Emp Adj'!T226/'CMA Emp Adj'!T$6)/('CAN LFS Emp'!T226/'CAN LFS Emp'!T$6),"n/a")</f>
        <v>0.78392511536025489</v>
      </c>
      <c r="U226" s="30">
        <f>IFERROR(('CMA Emp Adj'!U226/'CMA Emp Adj'!U$6)/('CAN LFS Emp'!U226/'CAN LFS Emp'!U$6),"n/a")</f>
        <v>0.94513086523012302</v>
      </c>
      <c r="V226" s="30">
        <f>IFERROR(('CMA Emp Adj'!V226/'CMA Emp Adj'!V$6)/('CAN LFS Emp'!V226/'CAN LFS Emp'!V$6),"n/a")</f>
        <v>0.91392751529294503</v>
      </c>
      <c r="W226" s="30">
        <f>IFERROR(('CMA Emp Adj'!W226/'CMA Emp Adj'!W$6)/('CAN LFS Emp'!W226/'CAN LFS Emp'!W$6),"n/a")</f>
        <v>0.70348165812594665</v>
      </c>
      <c r="X226" s="30">
        <f>IFERROR(('CMA Emp Adj'!X226/'CMA Emp Adj'!X$6)/('CAN LFS Emp'!X226/'CAN LFS Emp'!X$6),"n/a")</f>
        <v>0.83626822146230018</v>
      </c>
      <c r="Y226" s="30">
        <f>IFERROR(('CMA Emp Adj'!Y226/'CMA Emp Adj'!Y$6)/('CAN LFS Emp'!Y226/'CAN LFS Emp'!Y$6),"n/a")</f>
        <v>0.76263462378758284</v>
      </c>
    </row>
    <row r="227" spans="1:25" x14ac:dyDescent="0.25">
      <c r="A227" t="s">
        <v>151</v>
      </c>
      <c r="B227" s="137">
        <f t="shared" si="2"/>
        <v>6113</v>
      </c>
      <c r="C227" s="133">
        <v>6113</v>
      </c>
      <c r="D227" s="65">
        <f>IFERROR(('CMA Emp Adj'!D227/'CMA Emp Adj'!D$6)/('CAN LFS Emp'!D227/'CAN LFS Emp'!D$6),"n/a")</f>
        <v>0.91012076817886334</v>
      </c>
      <c r="E227" s="65">
        <f>IFERROR(('CMA Emp Adj'!E227/'CMA Emp Adj'!E$6)/('CAN LFS Emp'!E227/'CAN LFS Emp'!E$6),"n/a")</f>
        <v>0.72425358381121407</v>
      </c>
      <c r="F227" s="65">
        <f>IFERROR(('CMA Emp Adj'!F227/'CMA Emp Adj'!F$6)/('CAN LFS Emp'!F227/'CAN LFS Emp'!F$6),"n/a")</f>
        <v>0.82233689672949095</v>
      </c>
      <c r="G227" s="65">
        <f>IFERROR(('CMA Emp Adj'!G227/'CMA Emp Adj'!G$6)/('CAN LFS Emp'!G227/'CAN LFS Emp'!G$6),"n/a")</f>
        <v>0.70952927234019947</v>
      </c>
      <c r="H227" s="65">
        <f>IFERROR(('CMA Emp Adj'!H227/'CMA Emp Adj'!H$6)/('CAN LFS Emp'!H227/'CAN LFS Emp'!H$6),"n/a")</f>
        <v>0.73212465140538663</v>
      </c>
      <c r="I227" s="65">
        <f>IFERROR(('CMA Emp Adj'!I227/'CMA Emp Adj'!I$6)/('CAN LFS Emp'!I227/'CAN LFS Emp'!I$6),"n/a")</f>
        <v>0.77175324807273504</v>
      </c>
      <c r="J227" s="65">
        <f>IFERROR(('CMA Emp Adj'!J227/'CMA Emp Adj'!J$6)/('CAN LFS Emp'!J227/'CAN LFS Emp'!J$6),"n/a")</f>
        <v>0.70239125805227109</v>
      </c>
      <c r="K227" s="65">
        <f>IFERROR(('CMA Emp Adj'!K227/'CMA Emp Adj'!K$6)/('CAN LFS Emp'!K227/'CAN LFS Emp'!K$6),"n/a")</f>
        <v>0.75975208768822633</v>
      </c>
      <c r="L227" s="65">
        <f>IFERROR(('CMA Emp Adj'!L227/'CMA Emp Adj'!L$6)/('CAN LFS Emp'!L227/'CAN LFS Emp'!L$6),"n/a")</f>
        <v>0.85294433824741822</v>
      </c>
      <c r="M227" s="30">
        <f>IFERROR(('CMA Emp Adj'!M227/'CMA Emp Adj'!M$6)/('CAN LFS Emp'!M227/'CAN LFS Emp'!M$6),"n/a")</f>
        <v>0.77086567379856652</v>
      </c>
      <c r="N227" s="30">
        <f>IFERROR(('CMA Emp Adj'!N227/'CMA Emp Adj'!N$6)/('CAN LFS Emp'!N227/'CAN LFS Emp'!N$6),"n/a")</f>
        <v>0.82771454869068595</v>
      </c>
      <c r="O227" s="30">
        <f>IFERROR(('CMA Emp Adj'!O227/'CMA Emp Adj'!O$6)/('CAN LFS Emp'!O227/'CAN LFS Emp'!O$6),"n/a")</f>
        <v>0.7290812600014952</v>
      </c>
      <c r="P227" s="30">
        <f>IFERROR(('CMA Emp Adj'!P227/'CMA Emp Adj'!P$6)/('CAN LFS Emp'!P227/'CAN LFS Emp'!P$6),"n/a")</f>
        <v>0.7720993897664129</v>
      </c>
      <c r="Q227" s="30">
        <f>IFERROR(('CMA Emp Adj'!Q227/'CMA Emp Adj'!Q$6)/('CAN LFS Emp'!Q227/'CAN LFS Emp'!Q$6),"n/a")</f>
        <v>0.77896986864924322</v>
      </c>
      <c r="R227" s="30">
        <f>IFERROR(('CMA Emp Adj'!R227/'CMA Emp Adj'!R$6)/('CAN LFS Emp'!R227/'CAN LFS Emp'!R$6),"n/a")</f>
        <v>0.72342484140829555</v>
      </c>
      <c r="S227" s="30">
        <f>IFERROR(('CMA Emp Adj'!S227/'CMA Emp Adj'!S$6)/('CAN LFS Emp'!S227/'CAN LFS Emp'!S$6),"n/a")</f>
        <v>0.76453658240318467</v>
      </c>
      <c r="T227" s="30">
        <f>IFERROR(('CMA Emp Adj'!T227/'CMA Emp Adj'!T$6)/('CAN LFS Emp'!T227/'CAN LFS Emp'!T$6),"n/a")</f>
        <v>0.72997556334772651</v>
      </c>
      <c r="U227" s="30">
        <f>IFERROR(('CMA Emp Adj'!U227/'CMA Emp Adj'!U$6)/('CAN LFS Emp'!U227/'CAN LFS Emp'!U$6),"n/a")</f>
        <v>0.74408293049718677</v>
      </c>
      <c r="V227" s="30">
        <f>IFERROR(('CMA Emp Adj'!V227/'CMA Emp Adj'!V$6)/('CAN LFS Emp'!V227/'CAN LFS Emp'!V$6),"n/a")</f>
        <v>0.82843559234332198</v>
      </c>
      <c r="W227" s="30">
        <f>IFERROR(('CMA Emp Adj'!W227/'CMA Emp Adj'!W$6)/('CAN LFS Emp'!W227/'CAN LFS Emp'!W$6),"n/a")</f>
        <v>0.66252855729445947</v>
      </c>
      <c r="X227" s="30">
        <f>IFERROR(('CMA Emp Adj'!X227/'CMA Emp Adj'!X$6)/('CAN LFS Emp'!X227/'CAN LFS Emp'!X$6),"n/a")</f>
        <v>0.71649735882284149</v>
      </c>
      <c r="Y227" s="30">
        <f>IFERROR(('CMA Emp Adj'!Y227/'CMA Emp Adj'!Y$6)/('CAN LFS Emp'!Y227/'CAN LFS Emp'!Y$6),"n/a")</f>
        <v>0.79850388561225005</v>
      </c>
    </row>
    <row r="228" spans="1:25" x14ac:dyDescent="0.25">
      <c r="A228" t="s">
        <v>551</v>
      </c>
      <c r="B228" s="137" t="s">
        <v>207</v>
      </c>
      <c r="C228" s="133">
        <v>6114</v>
      </c>
      <c r="D228" s="65">
        <f>IFERROR(('CMA Emp Adj'!D228/'CMA Emp Adj'!D$6)/('CAN LFS Emp'!D228/'CAN LFS Emp'!D$6),"n/a")</f>
        <v>1.5609146937002141</v>
      </c>
      <c r="E228" s="65">
        <f>IFERROR(('CMA Emp Adj'!E228/'CMA Emp Adj'!E$6)/('CAN LFS Emp'!E228/'CAN LFS Emp'!E$6),"n/a")</f>
        <v>1.7665039061611503</v>
      </c>
      <c r="F228" s="65">
        <f>IFERROR(('CMA Emp Adj'!F228/'CMA Emp Adj'!F$6)/('CAN LFS Emp'!F228/'CAN LFS Emp'!F$6),"n/a")</f>
        <v>1.614139555853227</v>
      </c>
      <c r="G228" s="65">
        <f>IFERROR(('CMA Emp Adj'!G228/'CMA Emp Adj'!G$6)/('CAN LFS Emp'!G228/'CAN LFS Emp'!G$6),"n/a")</f>
        <v>1.4877906678525434</v>
      </c>
      <c r="H228" s="65">
        <f>IFERROR(('CMA Emp Adj'!H228/'CMA Emp Adj'!H$6)/('CAN LFS Emp'!H228/'CAN LFS Emp'!H$6),"n/a")</f>
        <v>0</v>
      </c>
      <c r="I228" s="65">
        <f>IFERROR(('CMA Emp Adj'!I228/'CMA Emp Adj'!I$6)/('CAN LFS Emp'!I228/'CAN LFS Emp'!I$6),"n/a")</f>
        <v>0</v>
      </c>
      <c r="J228" s="65">
        <f>IFERROR(('CMA Emp Adj'!J228/'CMA Emp Adj'!J$6)/('CAN LFS Emp'!J228/'CAN LFS Emp'!J$6),"n/a")</f>
        <v>0</v>
      </c>
      <c r="K228" s="65">
        <f>IFERROR(('CMA Emp Adj'!K228/'CMA Emp Adj'!K$6)/('CAN LFS Emp'!K228/'CAN LFS Emp'!K$6),"n/a")</f>
        <v>0</v>
      </c>
      <c r="L228" s="65">
        <f>IFERROR(('CMA Emp Adj'!L228/'CMA Emp Adj'!L$6)/('CAN LFS Emp'!L228/'CAN LFS Emp'!L$6),"n/a")</f>
        <v>0</v>
      </c>
      <c r="M228" s="30">
        <f>IFERROR(('CMA Emp Adj'!M228/'CMA Emp Adj'!M$6)/('CAN LFS Emp'!M228/'CAN LFS Emp'!M$6),"n/a")</f>
        <v>0</v>
      </c>
      <c r="N228" s="30">
        <f>IFERROR(('CMA Emp Adj'!N228/'CMA Emp Adj'!N$6)/('CAN LFS Emp'!N228/'CAN LFS Emp'!N$6),"n/a")</f>
        <v>2.9602035589817994</v>
      </c>
      <c r="O228" s="30">
        <f>IFERROR(('CMA Emp Adj'!O228/'CMA Emp Adj'!O$6)/('CAN LFS Emp'!O228/'CAN LFS Emp'!O$6),"n/a")</f>
        <v>0</v>
      </c>
      <c r="P228" s="30">
        <f>IFERROR(('CMA Emp Adj'!P228/'CMA Emp Adj'!P$6)/('CAN LFS Emp'!P228/'CAN LFS Emp'!P$6),"n/a")</f>
        <v>1.8444097113340505</v>
      </c>
      <c r="Q228" s="30">
        <f>IFERROR(('CMA Emp Adj'!Q228/'CMA Emp Adj'!Q$6)/('CAN LFS Emp'!Q228/'CAN LFS Emp'!Q$6),"n/a")</f>
        <v>2.0118927243022862</v>
      </c>
      <c r="R228" s="30">
        <f>IFERROR(('CMA Emp Adj'!R228/'CMA Emp Adj'!R$6)/('CAN LFS Emp'!R228/'CAN LFS Emp'!R$6),"n/a")</f>
        <v>0</v>
      </c>
      <c r="S228" s="30">
        <f>IFERROR(('CMA Emp Adj'!S228/'CMA Emp Adj'!S$6)/('CAN LFS Emp'!S228/'CAN LFS Emp'!S$6),"n/a")</f>
        <v>0</v>
      </c>
      <c r="T228" s="30">
        <f>IFERROR(('CMA Emp Adj'!T228/'CMA Emp Adj'!T$6)/('CAN LFS Emp'!T228/'CAN LFS Emp'!T$6),"n/a")</f>
        <v>0</v>
      </c>
      <c r="U228" s="30">
        <f>IFERROR(('CMA Emp Adj'!U228/'CMA Emp Adj'!U$6)/('CAN LFS Emp'!U228/'CAN LFS Emp'!U$6),"n/a")</f>
        <v>0</v>
      </c>
      <c r="V228" s="30">
        <f>IFERROR(('CMA Emp Adj'!V228/'CMA Emp Adj'!V$6)/('CAN LFS Emp'!V228/'CAN LFS Emp'!V$6),"n/a")</f>
        <v>1.9492373342165079</v>
      </c>
      <c r="W228" s="30">
        <f>IFERROR(('CMA Emp Adj'!W228/'CMA Emp Adj'!W$6)/('CAN LFS Emp'!W228/'CAN LFS Emp'!W$6),"n/a")</f>
        <v>0</v>
      </c>
      <c r="X228" s="30">
        <f>IFERROR(('CMA Emp Adj'!X228/'CMA Emp Adj'!X$6)/('CAN LFS Emp'!X228/'CAN LFS Emp'!X$6),"n/a")</f>
        <v>1.6859456197981451</v>
      </c>
      <c r="Y228" s="30">
        <f>IFERROR(('CMA Emp Adj'!Y228/'CMA Emp Adj'!Y$6)/('CAN LFS Emp'!Y228/'CAN LFS Emp'!Y$6),"n/a")</f>
        <v>2.7282404804418903</v>
      </c>
    </row>
    <row r="229" spans="1:25" x14ac:dyDescent="0.25">
      <c r="A229" t="s">
        <v>552</v>
      </c>
      <c r="B229" s="137" t="s">
        <v>207</v>
      </c>
      <c r="C229" s="133">
        <v>6115</v>
      </c>
      <c r="D229" s="65">
        <f>IFERROR(('CMA Emp Adj'!D229/'CMA Emp Adj'!D$6)/('CAN LFS Emp'!D229/'CAN LFS Emp'!D$6),"n/a")</f>
        <v>0</v>
      </c>
      <c r="E229" s="65">
        <f>IFERROR(('CMA Emp Adj'!E229/'CMA Emp Adj'!E$6)/('CAN LFS Emp'!E229/'CAN LFS Emp'!E$6),"n/a")</f>
        <v>1.4357899466623789</v>
      </c>
      <c r="F229" s="65">
        <f>IFERROR(('CMA Emp Adj'!F229/'CMA Emp Adj'!F$6)/('CAN LFS Emp'!F229/'CAN LFS Emp'!F$6),"n/a")</f>
        <v>0</v>
      </c>
      <c r="G229" s="65">
        <f>IFERROR(('CMA Emp Adj'!G229/'CMA Emp Adj'!G$6)/('CAN LFS Emp'!G229/'CAN LFS Emp'!G$6),"n/a")</f>
        <v>0</v>
      </c>
      <c r="H229" s="65">
        <f>IFERROR(('CMA Emp Adj'!H229/'CMA Emp Adj'!H$6)/('CAN LFS Emp'!H229/'CAN LFS Emp'!H$6),"n/a")</f>
        <v>1.1823443190604497</v>
      </c>
      <c r="I229" s="65">
        <f>IFERROR(('CMA Emp Adj'!I229/'CMA Emp Adj'!I$6)/('CAN LFS Emp'!I229/'CAN LFS Emp'!I$6),"n/a")</f>
        <v>0</v>
      </c>
      <c r="J229" s="65">
        <f>IFERROR(('CMA Emp Adj'!J229/'CMA Emp Adj'!J$6)/('CAN LFS Emp'!J229/'CAN LFS Emp'!J$6),"n/a")</f>
        <v>0</v>
      </c>
      <c r="K229" s="65">
        <f>IFERROR(('CMA Emp Adj'!K229/'CMA Emp Adj'!K$6)/('CAN LFS Emp'!K229/'CAN LFS Emp'!K$6),"n/a")</f>
        <v>1.3116814247854014</v>
      </c>
      <c r="L229" s="65">
        <f>IFERROR(('CMA Emp Adj'!L229/'CMA Emp Adj'!L$6)/('CAN LFS Emp'!L229/'CAN LFS Emp'!L$6),"n/a")</f>
        <v>0</v>
      </c>
      <c r="M229" s="30">
        <f>IFERROR(('CMA Emp Adj'!M229/'CMA Emp Adj'!M$6)/('CAN LFS Emp'!M229/'CAN LFS Emp'!M$6),"n/a")</f>
        <v>1.1997923003331514</v>
      </c>
      <c r="N229" s="30">
        <f>IFERROR(('CMA Emp Adj'!N229/'CMA Emp Adj'!N$6)/('CAN LFS Emp'!N229/'CAN LFS Emp'!N$6),"n/a")</f>
        <v>0.97479969822371026</v>
      </c>
      <c r="O229" s="30">
        <f>IFERROR(('CMA Emp Adj'!O229/'CMA Emp Adj'!O$6)/('CAN LFS Emp'!O229/'CAN LFS Emp'!O$6),"n/a")</f>
        <v>0</v>
      </c>
      <c r="P229" s="30">
        <f>IFERROR(('CMA Emp Adj'!P229/'CMA Emp Adj'!P$6)/('CAN LFS Emp'!P229/'CAN LFS Emp'!P$6),"n/a")</f>
        <v>0</v>
      </c>
      <c r="Q229" s="30">
        <f>IFERROR(('CMA Emp Adj'!Q229/'CMA Emp Adj'!Q$6)/('CAN LFS Emp'!Q229/'CAN LFS Emp'!Q$6),"n/a")</f>
        <v>0</v>
      </c>
      <c r="R229" s="30">
        <f>IFERROR(('CMA Emp Adj'!R229/'CMA Emp Adj'!R$6)/('CAN LFS Emp'!R229/'CAN LFS Emp'!R$6),"n/a")</f>
        <v>0.93909574643121096</v>
      </c>
      <c r="S229" s="30">
        <f>IFERROR(('CMA Emp Adj'!S229/'CMA Emp Adj'!S$6)/('CAN LFS Emp'!S229/'CAN LFS Emp'!S$6),"n/a")</f>
        <v>0</v>
      </c>
      <c r="T229" s="30">
        <f>IFERROR(('CMA Emp Adj'!T229/'CMA Emp Adj'!T$6)/('CAN LFS Emp'!T229/'CAN LFS Emp'!T$6),"n/a")</f>
        <v>0</v>
      </c>
      <c r="U229" s="30">
        <f>IFERROR(('CMA Emp Adj'!U229/'CMA Emp Adj'!U$6)/('CAN LFS Emp'!U229/'CAN LFS Emp'!U$6),"n/a")</f>
        <v>0</v>
      </c>
      <c r="V229" s="30">
        <f>IFERROR(('CMA Emp Adj'!V229/'CMA Emp Adj'!V$6)/('CAN LFS Emp'!V229/'CAN LFS Emp'!V$6),"n/a")</f>
        <v>0</v>
      </c>
      <c r="W229" s="30">
        <f>IFERROR(('CMA Emp Adj'!W229/'CMA Emp Adj'!W$6)/('CAN LFS Emp'!W229/'CAN LFS Emp'!W$6),"n/a")</f>
        <v>0.89190049811728922</v>
      </c>
      <c r="X229" s="30">
        <f>IFERROR(('CMA Emp Adj'!X229/'CMA Emp Adj'!X$6)/('CAN LFS Emp'!X229/'CAN LFS Emp'!X$6),"n/a")</f>
        <v>1.275550003195419</v>
      </c>
      <c r="Y229" s="30">
        <f>IFERROR(('CMA Emp Adj'!Y229/'CMA Emp Adj'!Y$6)/('CAN LFS Emp'!Y229/'CAN LFS Emp'!Y$6),"n/a")</f>
        <v>0.88243271028912684</v>
      </c>
    </row>
    <row r="230" spans="1:25" x14ac:dyDescent="0.25">
      <c r="A230" t="s">
        <v>553</v>
      </c>
      <c r="B230" s="137" t="s">
        <v>207</v>
      </c>
      <c r="C230" s="133">
        <v>6116</v>
      </c>
      <c r="D230" s="65">
        <f>IFERROR(('CMA Emp Adj'!D230/'CMA Emp Adj'!D$6)/('CAN LFS Emp'!D230/'CAN LFS Emp'!D$6),"n/a")</f>
        <v>1.0816266275528479</v>
      </c>
      <c r="E230" s="65">
        <f>IFERROR(('CMA Emp Adj'!E230/'CMA Emp Adj'!E$6)/('CAN LFS Emp'!E230/'CAN LFS Emp'!E$6),"n/a")</f>
        <v>0.93914200977717899</v>
      </c>
      <c r="F230" s="65">
        <f>IFERROR(('CMA Emp Adj'!F230/'CMA Emp Adj'!F$6)/('CAN LFS Emp'!F230/'CAN LFS Emp'!F$6),"n/a")</f>
        <v>1.416340888033732</v>
      </c>
      <c r="G230" s="65">
        <f>IFERROR(('CMA Emp Adj'!G230/'CMA Emp Adj'!G$6)/('CAN LFS Emp'!G230/'CAN LFS Emp'!G$6),"n/a")</f>
        <v>1.0945033233689128</v>
      </c>
      <c r="H230" s="65">
        <f>IFERROR(('CMA Emp Adj'!H230/'CMA Emp Adj'!H$6)/('CAN LFS Emp'!H230/'CAN LFS Emp'!H$6),"n/a")</f>
        <v>1.2046412746311996</v>
      </c>
      <c r="I230" s="65">
        <f>IFERROR(('CMA Emp Adj'!I230/'CMA Emp Adj'!I$6)/('CAN LFS Emp'!I230/'CAN LFS Emp'!I$6),"n/a")</f>
        <v>1.0901716139800526</v>
      </c>
      <c r="J230" s="65">
        <f>IFERROR(('CMA Emp Adj'!J230/'CMA Emp Adj'!J$6)/('CAN LFS Emp'!J230/'CAN LFS Emp'!J$6),"n/a")</f>
        <v>1.2076712344085614</v>
      </c>
      <c r="K230" s="65">
        <f>IFERROR(('CMA Emp Adj'!K230/'CMA Emp Adj'!K$6)/('CAN LFS Emp'!K230/'CAN LFS Emp'!K$6),"n/a")</f>
        <v>1.1878856160996289</v>
      </c>
      <c r="L230" s="65">
        <f>IFERROR(('CMA Emp Adj'!L230/'CMA Emp Adj'!L$6)/('CAN LFS Emp'!L230/'CAN LFS Emp'!L$6),"n/a")</f>
        <v>1.1508834831683721</v>
      </c>
      <c r="M230" s="30">
        <f>IFERROR(('CMA Emp Adj'!M230/'CMA Emp Adj'!M$6)/('CAN LFS Emp'!M230/'CAN LFS Emp'!M$6),"n/a")</f>
        <v>1.3002136991888253</v>
      </c>
      <c r="N230" s="30">
        <f>IFERROR(('CMA Emp Adj'!N230/'CMA Emp Adj'!N$6)/('CAN LFS Emp'!N230/'CAN LFS Emp'!N$6),"n/a")</f>
        <v>1.2109818866535662</v>
      </c>
      <c r="O230" s="30">
        <f>IFERROR(('CMA Emp Adj'!O230/'CMA Emp Adj'!O$6)/('CAN LFS Emp'!O230/'CAN LFS Emp'!O$6),"n/a")</f>
        <v>1.2808986379325915</v>
      </c>
      <c r="P230" s="30">
        <f>IFERROR(('CMA Emp Adj'!P230/'CMA Emp Adj'!P$6)/('CAN LFS Emp'!P230/'CAN LFS Emp'!P$6),"n/a")</f>
        <v>1.4348195643377024</v>
      </c>
      <c r="Q230" s="30">
        <f>IFERROR(('CMA Emp Adj'!Q230/'CMA Emp Adj'!Q$6)/('CAN LFS Emp'!Q230/'CAN LFS Emp'!Q$6),"n/a")</f>
        <v>1.2392991586262301</v>
      </c>
      <c r="R230" s="30">
        <f>IFERROR(('CMA Emp Adj'!R230/'CMA Emp Adj'!R$6)/('CAN LFS Emp'!R230/'CAN LFS Emp'!R$6),"n/a")</f>
        <v>1.354359053411287</v>
      </c>
      <c r="S230" s="30">
        <f>IFERROR(('CMA Emp Adj'!S230/'CMA Emp Adj'!S$6)/('CAN LFS Emp'!S230/'CAN LFS Emp'!S$6),"n/a")</f>
        <v>1.4116371105081709</v>
      </c>
      <c r="T230" s="30">
        <f>IFERROR(('CMA Emp Adj'!T230/'CMA Emp Adj'!T$6)/('CAN LFS Emp'!T230/'CAN LFS Emp'!T$6),"n/a")</f>
        <v>1.2790534002708456</v>
      </c>
      <c r="U230" s="30">
        <f>IFERROR(('CMA Emp Adj'!U230/'CMA Emp Adj'!U$6)/('CAN LFS Emp'!U230/'CAN LFS Emp'!U$6),"n/a")</f>
        <v>1.3100979508173718</v>
      </c>
      <c r="V230" s="30">
        <f>IFERROR(('CMA Emp Adj'!V230/'CMA Emp Adj'!V$6)/('CAN LFS Emp'!V230/'CAN LFS Emp'!V$6),"n/a")</f>
        <v>1.5580483921205401</v>
      </c>
      <c r="W230" s="30">
        <f>IFERROR(('CMA Emp Adj'!W230/'CMA Emp Adj'!W$6)/('CAN LFS Emp'!W230/'CAN LFS Emp'!W$6),"n/a")</f>
        <v>1.2547522982300074</v>
      </c>
      <c r="X230" s="30">
        <f>IFERROR(('CMA Emp Adj'!X230/'CMA Emp Adj'!X$6)/('CAN LFS Emp'!X230/'CAN LFS Emp'!X$6),"n/a")</f>
        <v>1.4342324289905284</v>
      </c>
      <c r="Y230" s="30">
        <f>IFERROR(('CMA Emp Adj'!Y230/'CMA Emp Adj'!Y$6)/('CAN LFS Emp'!Y230/'CAN LFS Emp'!Y$6),"n/a")</f>
        <v>1.4789512176178878</v>
      </c>
    </row>
    <row r="231" spans="1:25" x14ac:dyDescent="0.25">
      <c r="A231" t="s">
        <v>554</v>
      </c>
      <c r="B231" s="137" t="s">
        <v>207</v>
      </c>
      <c r="C231" s="133">
        <v>6117</v>
      </c>
      <c r="D231" s="65">
        <f>IFERROR(('CMA Emp Adj'!D231/'CMA Emp Adj'!D$6)/('CAN LFS Emp'!D231/'CAN LFS Emp'!D$6),"n/a")</f>
        <v>0</v>
      </c>
      <c r="E231" s="65">
        <f>IFERROR(('CMA Emp Adj'!E231/'CMA Emp Adj'!E$6)/('CAN LFS Emp'!E231/'CAN LFS Emp'!E$6),"n/a")</f>
        <v>0</v>
      </c>
      <c r="F231" s="65">
        <f>IFERROR(('CMA Emp Adj'!F231/'CMA Emp Adj'!F$6)/('CAN LFS Emp'!F231/'CAN LFS Emp'!F$6),"n/a")</f>
        <v>0</v>
      </c>
      <c r="G231" s="65">
        <f>IFERROR(('CMA Emp Adj'!G231/'CMA Emp Adj'!G$6)/('CAN LFS Emp'!G231/'CAN LFS Emp'!G$6),"n/a")</f>
        <v>0</v>
      </c>
      <c r="H231" s="65">
        <f>IFERROR(('CMA Emp Adj'!H231/'CMA Emp Adj'!H$6)/('CAN LFS Emp'!H231/'CAN LFS Emp'!H$6),"n/a")</f>
        <v>0</v>
      </c>
      <c r="I231" s="65">
        <f>IFERROR(('CMA Emp Adj'!I231/'CMA Emp Adj'!I$6)/('CAN LFS Emp'!I231/'CAN LFS Emp'!I$6),"n/a")</f>
        <v>0</v>
      </c>
      <c r="J231" s="65">
        <f>IFERROR(('CMA Emp Adj'!J231/'CMA Emp Adj'!J$6)/('CAN LFS Emp'!J231/'CAN LFS Emp'!J$6),"n/a")</f>
        <v>0</v>
      </c>
      <c r="K231" s="65">
        <f>IFERROR(('CMA Emp Adj'!K231/'CMA Emp Adj'!K$6)/('CAN LFS Emp'!K231/'CAN LFS Emp'!K$6),"n/a")</f>
        <v>0</v>
      </c>
      <c r="L231" s="65">
        <f>IFERROR(('CMA Emp Adj'!L231/'CMA Emp Adj'!L$6)/('CAN LFS Emp'!L231/'CAN LFS Emp'!L$6),"n/a")</f>
        <v>2.0863009080691208</v>
      </c>
      <c r="M231" s="30">
        <f>IFERROR(('CMA Emp Adj'!M231/'CMA Emp Adj'!M$6)/('CAN LFS Emp'!M231/'CAN LFS Emp'!M$6),"n/a")</f>
        <v>0</v>
      </c>
      <c r="N231" s="30">
        <f>IFERROR(('CMA Emp Adj'!N231/'CMA Emp Adj'!N$6)/('CAN LFS Emp'!N231/'CAN LFS Emp'!N$6),"n/a")</f>
        <v>1.5002950660827012</v>
      </c>
      <c r="O231" s="30">
        <f>IFERROR(('CMA Emp Adj'!O231/'CMA Emp Adj'!O$6)/('CAN LFS Emp'!O231/'CAN LFS Emp'!O$6),"n/a")</f>
        <v>1.7848235118378317</v>
      </c>
      <c r="P231" s="30">
        <f>IFERROR(('CMA Emp Adj'!P231/'CMA Emp Adj'!P$6)/('CAN LFS Emp'!P231/'CAN LFS Emp'!P$6),"n/a")</f>
        <v>0</v>
      </c>
      <c r="Q231" s="30">
        <f>IFERROR(('CMA Emp Adj'!Q231/'CMA Emp Adj'!Q$6)/('CAN LFS Emp'!Q231/'CAN LFS Emp'!Q$6),"n/a")</f>
        <v>0</v>
      </c>
      <c r="R231" s="30">
        <f>IFERROR(('CMA Emp Adj'!R231/'CMA Emp Adj'!R$6)/('CAN LFS Emp'!R231/'CAN LFS Emp'!R$6),"n/a")</f>
        <v>1.9153381714138742</v>
      </c>
      <c r="S231" s="30">
        <f>IFERROR(('CMA Emp Adj'!S231/'CMA Emp Adj'!S$6)/('CAN LFS Emp'!S231/'CAN LFS Emp'!S$6),"n/a")</f>
        <v>1.012054587213173</v>
      </c>
      <c r="T231" s="30">
        <f>IFERROR(('CMA Emp Adj'!T231/'CMA Emp Adj'!T$6)/('CAN LFS Emp'!T231/'CAN LFS Emp'!T$6),"n/a")</f>
        <v>0</v>
      </c>
      <c r="U231" s="30">
        <f>IFERROR(('CMA Emp Adj'!U231/'CMA Emp Adj'!U$6)/('CAN LFS Emp'!U231/'CAN LFS Emp'!U$6),"n/a")</f>
        <v>1.5450301504121768</v>
      </c>
      <c r="V231" s="30">
        <f>IFERROR(('CMA Emp Adj'!V231/'CMA Emp Adj'!V$6)/('CAN LFS Emp'!V231/'CAN LFS Emp'!V$6),"n/a")</f>
        <v>1.508635206405478</v>
      </c>
      <c r="W231" s="30">
        <f>IFERROR(('CMA Emp Adj'!W231/'CMA Emp Adj'!W$6)/('CAN LFS Emp'!W231/'CAN LFS Emp'!W$6),"n/a")</f>
        <v>0</v>
      </c>
      <c r="X231" s="30">
        <f>IFERROR(('CMA Emp Adj'!X231/'CMA Emp Adj'!X$6)/('CAN LFS Emp'!X231/'CAN LFS Emp'!X$6),"n/a")</f>
        <v>0</v>
      </c>
      <c r="Y231" s="30">
        <f>IFERROR(('CMA Emp Adj'!Y231/'CMA Emp Adj'!Y$6)/('CAN LFS Emp'!Y231/'CAN LFS Emp'!Y$6),"n/a")</f>
        <v>1.8684733832022609</v>
      </c>
    </row>
    <row r="232" spans="1:25" x14ac:dyDescent="0.25">
      <c r="A232" s="106" t="s">
        <v>430</v>
      </c>
      <c r="B232" s="129"/>
      <c r="C232" s="130"/>
      <c r="D232" s="141"/>
      <c r="E232" s="141"/>
      <c r="F232" s="141"/>
      <c r="G232" s="141"/>
      <c r="H232" s="141"/>
      <c r="I232" s="141"/>
      <c r="J232" s="141"/>
      <c r="K232" s="141"/>
      <c r="L232" s="141"/>
      <c r="M232" s="135"/>
      <c r="N232" s="135"/>
      <c r="O232" s="135"/>
      <c r="P232" s="135"/>
      <c r="Q232" s="135"/>
      <c r="R232" s="135"/>
      <c r="S232" s="135"/>
      <c r="T232" s="135"/>
      <c r="U232" s="135"/>
      <c r="V232" s="135"/>
      <c r="W232" s="135"/>
      <c r="X232" s="135"/>
      <c r="Y232" s="135"/>
    </row>
    <row r="233" spans="1:25" x14ac:dyDescent="0.25">
      <c r="A233" t="s">
        <v>555</v>
      </c>
      <c r="B233" s="137"/>
      <c r="C233" s="133" t="s">
        <v>189</v>
      </c>
      <c r="D233" s="65">
        <f>IFERROR(('CMA Emp Adj'!D233/'CMA Emp Adj'!D$6)/('CAN LFS Emp'!D233/'CAN LFS Emp'!D$6),"n/a")</f>
        <v>0.72194494794463926</v>
      </c>
      <c r="E233" s="65">
        <f>IFERROR(('CMA Emp Adj'!E233/'CMA Emp Adj'!E$6)/('CAN LFS Emp'!E233/'CAN LFS Emp'!E$6),"n/a")</f>
        <v>0.90000424085282771</v>
      </c>
      <c r="F233" s="65">
        <f>IFERROR(('CMA Emp Adj'!F233/'CMA Emp Adj'!F$6)/('CAN LFS Emp'!F233/'CAN LFS Emp'!F$6),"n/a")</f>
        <v>0.74983994927336417</v>
      </c>
      <c r="G233" s="65">
        <f>IFERROR(('CMA Emp Adj'!G233/'CMA Emp Adj'!G$6)/('CAN LFS Emp'!G233/'CAN LFS Emp'!G$6),"n/a")</f>
        <v>0.56744070847190031</v>
      </c>
      <c r="H233" s="65">
        <f>IFERROR(('CMA Emp Adj'!H233/'CMA Emp Adj'!H$6)/('CAN LFS Emp'!H233/'CAN LFS Emp'!H$6),"n/a")</f>
        <v>0.84346832566279839</v>
      </c>
      <c r="I233" s="65">
        <f>IFERROR(('CMA Emp Adj'!I233/'CMA Emp Adj'!I$6)/('CAN LFS Emp'!I233/'CAN LFS Emp'!I$6),"n/a")</f>
        <v>0.94537835197002074</v>
      </c>
      <c r="J233" s="65">
        <f>IFERROR(('CMA Emp Adj'!J233/'CMA Emp Adj'!J$6)/('CAN LFS Emp'!J233/'CAN LFS Emp'!J$6),"n/a")</f>
        <v>0.83464102842775811</v>
      </c>
      <c r="K233" s="65">
        <f>IFERROR(('CMA Emp Adj'!K233/'CMA Emp Adj'!K$6)/('CAN LFS Emp'!K233/'CAN LFS Emp'!K$6),"n/a")</f>
        <v>0.90677650720307201</v>
      </c>
      <c r="L233" s="65">
        <f>IFERROR(('CMA Emp Adj'!L233/'CMA Emp Adj'!L$6)/('CAN LFS Emp'!L233/'CAN LFS Emp'!L$6),"n/a")</f>
        <v>0.61381938455206442</v>
      </c>
      <c r="M233" s="30">
        <f>IFERROR(('CMA Emp Adj'!M233/'CMA Emp Adj'!M$6)/('CAN LFS Emp'!M233/'CAN LFS Emp'!M$6),"n/a")</f>
        <v>0.91743685135402075</v>
      </c>
      <c r="N233" s="30">
        <f>IFERROR(('CMA Emp Adj'!N233/'CMA Emp Adj'!N$6)/('CAN LFS Emp'!N233/'CAN LFS Emp'!N$6),"n/a")</f>
        <v>0.72434802026711698</v>
      </c>
      <c r="O233" s="30">
        <f>IFERROR(('CMA Emp Adj'!O233/'CMA Emp Adj'!O$6)/('CAN LFS Emp'!O233/'CAN LFS Emp'!O$6),"n/a")</f>
        <v>1.1628130743760796</v>
      </c>
      <c r="P233" s="30">
        <f>IFERROR(('CMA Emp Adj'!P233/'CMA Emp Adj'!P$6)/('CAN LFS Emp'!P233/'CAN LFS Emp'!P$6),"n/a")</f>
        <v>1.1767417708595334</v>
      </c>
      <c r="Q233" s="30">
        <f>IFERROR(('CMA Emp Adj'!Q233/'CMA Emp Adj'!Q$6)/('CAN LFS Emp'!Q233/'CAN LFS Emp'!Q$6),"n/a")</f>
        <v>0.84272182933196649</v>
      </c>
      <c r="R233" s="30">
        <f>IFERROR(('CMA Emp Adj'!R233/'CMA Emp Adj'!R$6)/('CAN LFS Emp'!R233/'CAN LFS Emp'!R$6),"n/a")</f>
        <v>1.0693632471186496</v>
      </c>
      <c r="S233" s="30">
        <f>IFERROR(('CMA Emp Adj'!S233/'CMA Emp Adj'!S$6)/('CAN LFS Emp'!S233/'CAN LFS Emp'!S$6),"n/a")</f>
        <v>0.80833054581591401</v>
      </c>
      <c r="T233" s="30">
        <f>IFERROR(('CMA Emp Adj'!T233/'CMA Emp Adj'!T$6)/('CAN LFS Emp'!T233/'CAN LFS Emp'!T$6),"n/a")</f>
        <v>1.275660432444035</v>
      </c>
      <c r="U233" s="30">
        <f>IFERROR(('CMA Emp Adj'!U233/'CMA Emp Adj'!U$6)/('CAN LFS Emp'!U233/'CAN LFS Emp'!U$6),"n/a")</f>
        <v>0.89022501769196916</v>
      </c>
      <c r="V233" s="30">
        <f>IFERROR(('CMA Emp Adj'!V233/'CMA Emp Adj'!V$6)/('CAN LFS Emp'!V233/'CAN LFS Emp'!V$6),"n/a")</f>
        <v>1.5227095712984486</v>
      </c>
      <c r="W233" s="30">
        <f>IFERROR(('CMA Emp Adj'!W233/'CMA Emp Adj'!W$6)/('CAN LFS Emp'!W233/'CAN LFS Emp'!W$6),"n/a")</f>
        <v>0.59701925354791285</v>
      </c>
      <c r="X233" s="30">
        <f>IFERROR(('CMA Emp Adj'!X233/'CMA Emp Adj'!X$6)/('CAN LFS Emp'!X233/'CAN LFS Emp'!X$6),"n/a")</f>
        <v>1.0410249433575289</v>
      </c>
      <c r="Y233" s="30">
        <f>IFERROR(('CMA Emp Adj'!Y233/'CMA Emp Adj'!Y$6)/('CAN LFS Emp'!Y233/'CAN LFS Emp'!Y$6),"n/a")</f>
        <v>0.84630142021597632</v>
      </c>
    </row>
    <row r="234" spans="1:25" x14ac:dyDescent="0.25">
      <c r="A234" t="s">
        <v>556</v>
      </c>
      <c r="B234" s="137">
        <f t="shared" ref="B234:B244" si="3">VALUE(LEFT(C234,4))</f>
        <v>3131</v>
      </c>
      <c r="C234" s="133">
        <v>3131</v>
      </c>
      <c r="D234" s="65" t="str">
        <f>IFERROR(('CMA Emp Adj'!D234/'CMA Emp Adj'!D$6)/('CAN LFS Emp'!D234/'CAN LFS Emp'!D$6),"n/a")</f>
        <v>n/a</v>
      </c>
      <c r="E234" s="65" t="str">
        <f>IFERROR(('CMA Emp Adj'!E234/'CMA Emp Adj'!E$6)/('CAN LFS Emp'!E234/'CAN LFS Emp'!E$6),"n/a")</f>
        <v>n/a</v>
      </c>
      <c r="F234" s="65" t="str">
        <f>IFERROR(('CMA Emp Adj'!F234/'CMA Emp Adj'!F$6)/('CAN LFS Emp'!F234/'CAN LFS Emp'!F$6),"n/a")</f>
        <v>n/a</v>
      </c>
      <c r="G234" s="65" t="str">
        <f>IFERROR(('CMA Emp Adj'!G234/'CMA Emp Adj'!G$6)/('CAN LFS Emp'!G234/'CAN LFS Emp'!G$6),"n/a")</f>
        <v>n/a</v>
      </c>
      <c r="H234" s="65" t="str">
        <f>IFERROR(('CMA Emp Adj'!H234/'CMA Emp Adj'!H$6)/('CAN LFS Emp'!H234/'CAN LFS Emp'!H$6),"n/a")</f>
        <v>n/a</v>
      </c>
      <c r="I234" s="65" t="str">
        <f>IFERROR(('CMA Emp Adj'!I234/'CMA Emp Adj'!I$6)/('CAN LFS Emp'!I234/'CAN LFS Emp'!I$6),"n/a")</f>
        <v>n/a</v>
      </c>
      <c r="J234" s="65" t="str">
        <f>IFERROR(('CMA Emp Adj'!J234/'CMA Emp Adj'!J$6)/('CAN LFS Emp'!J234/'CAN LFS Emp'!J$6),"n/a")</f>
        <v>n/a</v>
      </c>
      <c r="K234" s="65" t="str">
        <f>IFERROR(('CMA Emp Adj'!K234/'CMA Emp Adj'!K$6)/('CAN LFS Emp'!K234/'CAN LFS Emp'!K$6),"n/a")</f>
        <v>n/a</v>
      </c>
      <c r="L234" s="65" t="str">
        <f>IFERROR(('CMA Emp Adj'!L234/'CMA Emp Adj'!L$6)/('CAN LFS Emp'!L234/'CAN LFS Emp'!L$6),"n/a")</f>
        <v>n/a</v>
      </c>
      <c r="M234" s="30" t="str">
        <f>IFERROR(('CMA Emp Adj'!M234/'CMA Emp Adj'!M$6)/('CAN LFS Emp'!M234/'CAN LFS Emp'!M$6),"n/a")</f>
        <v>n/a</v>
      </c>
      <c r="N234" s="30" t="str">
        <f>IFERROR(('CMA Emp Adj'!N234/'CMA Emp Adj'!N$6)/('CAN LFS Emp'!N234/'CAN LFS Emp'!N$6),"n/a")</f>
        <v>n/a</v>
      </c>
      <c r="O234" s="30" t="str">
        <f>IFERROR(('CMA Emp Adj'!O234/'CMA Emp Adj'!O$6)/('CAN LFS Emp'!O234/'CAN LFS Emp'!O$6),"n/a")</f>
        <v>n/a</v>
      </c>
      <c r="P234" s="30" t="str">
        <f>IFERROR(('CMA Emp Adj'!P234/'CMA Emp Adj'!P$6)/('CAN LFS Emp'!P234/'CAN LFS Emp'!P$6),"n/a")</f>
        <v>n/a</v>
      </c>
      <c r="Q234" s="30" t="str">
        <f>IFERROR(('CMA Emp Adj'!Q234/'CMA Emp Adj'!Q$6)/('CAN LFS Emp'!Q234/'CAN LFS Emp'!Q$6),"n/a")</f>
        <v>n/a</v>
      </c>
      <c r="R234" s="30" t="str">
        <f>IFERROR(('CMA Emp Adj'!R234/'CMA Emp Adj'!R$6)/('CAN LFS Emp'!R234/'CAN LFS Emp'!R$6),"n/a")</f>
        <v>n/a</v>
      </c>
      <c r="S234" s="30" t="str">
        <f>IFERROR(('CMA Emp Adj'!S234/'CMA Emp Adj'!S$6)/('CAN LFS Emp'!S234/'CAN LFS Emp'!S$6),"n/a")</f>
        <v>n/a</v>
      </c>
      <c r="T234" s="30" t="str">
        <f>IFERROR(('CMA Emp Adj'!T234/'CMA Emp Adj'!T$6)/('CAN LFS Emp'!T234/'CAN LFS Emp'!T$6),"n/a")</f>
        <v>n/a</v>
      </c>
      <c r="U234" s="30" t="str">
        <f>IFERROR(('CMA Emp Adj'!U234/'CMA Emp Adj'!U$6)/('CAN LFS Emp'!U234/'CAN LFS Emp'!U$6),"n/a")</f>
        <v>n/a</v>
      </c>
      <c r="V234" s="30" t="str">
        <f>IFERROR(('CMA Emp Adj'!V234/'CMA Emp Adj'!V$6)/('CAN LFS Emp'!V234/'CAN LFS Emp'!V$6),"n/a")</f>
        <v>n/a</v>
      </c>
      <c r="W234" s="30" t="str">
        <f>IFERROR(('CMA Emp Adj'!W234/'CMA Emp Adj'!W$6)/('CAN LFS Emp'!W234/'CAN LFS Emp'!W$6),"n/a")</f>
        <v>n/a</v>
      </c>
      <c r="X234" s="30" t="str">
        <f>IFERROR(('CMA Emp Adj'!X234/'CMA Emp Adj'!X$6)/('CAN LFS Emp'!X234/'CAN LFS Emp'!X$6),"n/a")</f>
        <v>n/a</v>
      </c>
      <c r="Y234" s="30" t="str">
        <f>IFERROR(('CMA Emp Adj'!Y234/'CMA Emp Adj'!Y$6)/('CAN LFS Emp'!Y234/'CAN LFS Emp'!Y$6),"n/a")</f>
        <v>n/a</v>
      </c>
    </row>
    <row r="235" spans="1:25" x14ac:dyDescent="0.25">
      <c r="A235" t="s">
        <v>557</v>
      </c>
      <c r="B235" s="137">
        <f t="shared" si="3"/>
        <v>3132</v>
      </c>
      <c r="C235" s="133">
        <v>3132</v>
      </c>
      <c r="D235" s="65" t="str">
        <f>IFERROR(('CMA Emp Adj'!D235/'CMA Emp Adj'!D$6)/('CAN LFS Emp'!D235/'CAN LFS Emp'!D$6),"n/a")</f>
        <v>n/a</v>
      </c>
      <c r="E235" s="65" t="str">
        <f>IFERROR(('CMA Emp Adj'!E235/'CMA Emp Adj'!E$6)/('CAN LFS Emp'!E235/'CAN LFS Emp'!E$6),"n/a")</f>
        <v>n/a</v>
      </c>
      <c r="F235" s="65" t="str">
        <f>IFERROR(('CMA Emp Adj'!F235/'CMA Emp Adj'!F$6)/('CAN LFS Emp'!F235/'CAN LFS Emp'!F$6),"n/a")</f>
        <v>n/a</v>
      </c>
      <c r="G235" s="65" t="str">
        <f>IFERROR(('CMA Emp Adj'!G235/'CMA Emp Adj'!G$6)/('CAN LFS Emp'!G235/'CAN LFS Emp'!G$6),"n/a")</f>
        <v>n/a</v>
      </c>
      <c r="H235" s="65" t="str">
        <f>IFERROR(('CMA Emp Adj'!H235/'CMA Emp Adj'!H$6)/('CAN LFS Emp'!H235/'CAN LFS Emp'!H$6),"n/a")</f>
        <v>n/a</v>
      </c>
      <c r="I235" s="65" t="str">
        <f>IFERROR(('CMA Emp Adj'!I235/'CMA Emp Adj'!I$6)/('CAN LFS Emp'!I235/'CAN LFS Emp'!I$6),"n/a")</f>
        <v>n/a</v>
      </c>
      <c r="J235" s="65" t="str">
        <f>IFERROR(('CMA Emp Adj'!J235/'CMA Emp Adj'!J$6)/('CAN LFS Emp'!J235/'CAN LFS Emp'!J$6),"n/a")</f>
        <v>n/a</v>
      </c>
      <c r="K235" s="65" t="str">
        <f>IFERROR(('CMA Emp Adj'!K235/'CMA Emp Adj'!K$6)/('CAN LFS Emp'!K235/'CAN LFS Emp'!K$6),"n/a")</f>
        <v>n/a</v>
      </c>
      <c r="L235" s="65" t="str">
        <f>IFERROR(('CMA Emp Adj'!L235/'CMA Emp Adj'!L$6)/('CAN LFS Emp'!L235/'CAN LFS Emp'!L$6),"n/a")</f>
        <v>n/a</v>
      </c>
      <c r="M235" s="30" t="str">
        <f>IFERROR(('CMA Emp Adj'!M235/'CMA Emp Adj'!M$6)/('CAN LFS Emp'!M235/'CAN LFS Emp'!M$6),"n/a")</f>
        <v>n/a</v>
      </c>
      <c r="N235" s="30" t="str">
        <f>IFERROR(('CMA Emp Adj'!N235/'CMA Emp Adj'!N$6)/('CAN LFS Emp'!N235/'CAN LFS Emp'!N$6),"n/a")</f>
        <v>n/a</v>
      </c>
      <c r="O235" s="30" t="str">
        <f>IFERROR(('CMA Emp Adj'!O235/'CMA Emp Adj'!O$6)/('CAN LFS Emp'!O235/'CAN LFS Emp'!O$6),"n/a")</f>
        <v>n/a</v>
      </c>
      <c r="P235" s="30" t="str">
        <f>IFERROR(('CMA Emp Adj'!P235/'CMA Emp Adj'!P$6)/('CAN LFS Emp'!P235/'CAN LFS Emp'!P$6),"n/a")</f>
        <v>n/a</v>
      </c>
      <c r="Q235" s="30" t="str">
        <f>IFERROR(('CMA Emp Adj'!Q235/'CMA Emp Adj'!Q$6)/('CAN LFS Emp'!Q235/'CAN LFS Emp'!Q$6),"n/a")</f>
        <v>n/a</v>
      </c>
      <c r="R235" s="30" t="str">
        <f>IFERROR(('CMA Emp Adj'!R235/'CMA Emp Adj'!R$6)/('CAN LFS Emp'!R235/'CAN LFS Emp'!R$6),"n/a")</f>
        <v>n/a</v>
      </c>
      <c r="S235" s="30" t="str">
        <f>IFERROR(('CMA Emp Adj'!S235/'CMA Emp Adj'!S$6)/('CAN LFS Emp'!S235/'CAN LFS Emp'!S$6),"n/a")</f>
        <v>n/a</v>
      </c>
      <c r="T235" s="30" t="str">
        <f>IFERROR(('CMA Emp Adj'!T235/'CMA Emp Adj'!T$6)/('CAN LFS Emp'!T235/'CAN LFS Emp'!T$6),"n/a")</f>
        <v>n/a</v>
      </c>
      <c r="U235" s="30" t="str">
        <f>IFERROR(('CMA Emp Adj'!U235/'CMA Emp Adj'!U$6)/('CAN LFS Emp'!U235/'CAN LFS Emp'!U$6),"n/a")</f>
        <v>n/a</v>
      </c>
      <c r="V235" s="30" t="str">
        <f>IFERROR(('CMA Emp Adj'!V235/'CMA Emp Adj'!V$6)/('CAN LFS Emp'!V235/'CAN LFS Emp'!V$6),"n/a")</f>
        <v>n/a</v>
      </c>
      <c r="W235" s="30" t="str">
        <f>IFERROR(('CMA Emp Adj'!W235/'CMA Emp Adj'!W$6)/('CAN LFS Emp'!W235/'CAN LFS Emp'!W$6),"n/a")</f>
        <v>n/a</v>
      </c>
      <c r="X235" s="30" t="str">
        <f>IFERROR(('CMA Emp Adj'!X235/'CMA Emp Adj'!X$6)/('CAN LFS Emp'!X235/'CAN LFS Emp'!X$6),"n/a")</f>
        <v>n/a</v>
      </c>
      <c r="Y235" s="30" t="str">
        <f>IFERROR(('CMA Emp Adj'!Y235/'CMA Emp Adj'!Y$6)/('CAN LFS Emp'!Y235/'CAN LFS Emp'!Y$6),"n/a")</f>
        <v>n/a</v>
      </c>
    </row>
    <row r="236" spans="1:25" x14ac:dyDescent="0.25">
      <c r="A236" t="s">
        <v>558</v>
      </c>
      <c r="B236" s="137">
        <f t="shared" si="3"/>
        <v>3133</v>
      </c>
      <c r="C236" s="133">
        <v>3133</v>
      </c>
      <c r="D236" s="65" t="str">
        <f>IFERROR(('CMA Emp Adj'!D236/'CMA Emp Adj'!D$6)/('CAN LFS Emp'!D236/'CAN LFS Emp'!D$6),"n/a")</f>
        <v>n/a</v>
      </c>
      <c r="E236" s="65" t="str">
        <f>IFERROR(('CMA Emp Adj'!E236/'CMA Emp Adj'!E$6)/('CAN LFS Emp'!E236/'CAN LFS Emp'!E$6),"n/a")</f>
        <v>n/a</v>
      </c>
      <c r="F236" s="65" t="str">
        <f>IFERROR(('CMA Emp Adj'!F236/'CMA Emp Adj'!F$6)/('CAN LFS Emp'!F236/'CAN LFS Emp'!F$6),"n/a")</f>
        <v>n/a</v>
      </c>
      <c r="G236" s="65" t="str">
        <f>IFERROR(('CMA Emp Adj'!G236/'CMA Emp Adj'!G$6)/('CAN LFS Emp'!G236/'CAN LFS Emp'!G$6),"n/a")</f>
        <v>n/a</v>
      </c>
      <c r="H236" s="65" t="str">
        <f>IFERROR(('CMA Emp Adj'!H236/'CMA Emp Adj'!H$6)/('CAN LFS Emp'!H236/'CAN LFS Emp'!H$6),"n/a")</f>
        <v>n/a</v>
      </c>
      <c r="I236" s="65" t="str">
        <f>IFERROR(('CMA Emp Adj'!I236/'CMA Emp Adj'!I$6)/('CAN LFS Emp'!I236/'CAN LFS Emp'!I$6),"n/a")</f>
        <v>n/a</v>
      </c>
      <c r="J236" s="65" t="str">
        <f>IFERROR(('CMA Emp Adj'!J236/'CMA Emp Adj'!J$6)/('CAN LFS Emp'!J236/'CAN LFS Emp'!J$6),"n/a")</f>
        <v>n/a</v>
      </c>
      <c r="K236" s="65" t="str">
        <f>IFERROR(('CMA Emp Adj'!K236/'CMA Emp Adj'!K$6)/('CAN LFS Emp'!K236/'CAN LFS Emp'!K$6),"n/a")</f>
        <v>n/a</v>
      </c>
      <c r="L236" s="65" t="str">
        <f>IFERROR(('CMA Emp Adj'!L236/'CMA Emp Adj'!L$6)/('CAN LFS Emp'!L236/'CAN LFS Emp'!L$6),"n/a")</f>
        <v>n/a</v>
      </c>
      <c r="M236" s="30" t="str">
        <f>IFERROR(('CMA Emp Adj'!M236/'CMA Emp Adj'!M$6)/('CAN LFS Emp'!M236/'CAN LFS Emp'!M$6),"n/a")</f>
        <v>n/a</v>
      </c>
      <c r="N236" s="30" t="str">
        <f>IFERROR(('CMA Emp Adj'!N236/'CMA Emp Adj'!N$6)/('CAN LFS Emp'!N236/'CAN LFS Emp'!N$6),"n/a")</f>
        <v>n/a</v>
      </c>
      <c r="O236" s="30" t="str">
        <f>IFERROR(('CMA Emp Adj'!O236/'CMA Emp Adj'!O$6)/('CAN LFS Emp'!O236/'CAN LFS Emp'!O$6),"n/a")</f>
        <v>n/a</v>
      </c>
      <c r="P236" s="30" t="str">
        <f>IFERROR(('CMA Emp Adj'!P236/'CMA Emp Adj'!P$6)/('CAN LFS Emp'!P236/'CAN LFS Emp'!P$6),"n/a")</f>
        <v>n/a</v>
      </c>
      <c r="Q236" s="30" t="str">
        <f>IFERROR(('CMA Emp Adj'!Q236/'CMA Emp Adj'!Q$6)/('CAN LFS Emp'!Q236/'CAN LFS Emp'!Q$6),"n/a")</f>
        <v>n/a</v>
      </c>
      <c r="R236" s="30" t="str">
        <f>IFERROR(('CMA Emp Adj'!R236/'CMA Emp Adj'!R$6)/('CAN LFS Emp'!R236/'CAN LFS Emp'!R$6),"n/a")</f>
        <v>n/a</v>
      </c>
      <c r="S236" s="30" t="str">
        <f>IFERROR(('CMA Emp Adj'!S236/'CMA Emp Adj'!S$6)/('CAN LFS Emp'!S236/'CAN LFS Emp'!S$6),"n/a")</f>
        <v>n/a</v>
      </c>
      <c r="T236" s="30" t="str">
        <f>IFERROR(('CMA Emp Adj'!T236/'CMA Emp Adj'!T$6)/('CAN LFS Emp'!T236/'CAN LFS Emp'!T$6),"n/a")</f>
        <v>n/a</v>
      </c>
      <c r="U236" s="30" t="str">
        <f>IFERROR(('CMA Emp Adj'!U236/'CMA Emp Adj'!U$6)/('CAN LFS Emp'!U236/'CAN LFS Emp'!U$6),"n/a")</f>
        <v>n/a</v>
      </c>
      <c r="V236" s="30" t="str">
        <f>IFERROR(('CMA Emp Adj'!V236/'CMA Emp Adj'!V$6)/('CAN LFS Emp'!V236/'CAN LFS Emp'!V$6),"n/a")</f>
        <v>n/a</v>
      </c>
      <c r="W236" s="30" t="str">
        <f>IFERROR(('CMA Emp Adj'!W236/'CMA Emp Adj'!W$6)/('CAN LFS Emp'!W236/'CAN LFS Emp'!W$6),"n/a")</f>
        <v>n/a</v>
      </c>
      <c r="X236" s="30" t="str">
        <f>IFERROR(('CMA Emp Adj'!X236/'CMA Emp Adj'!X$6)/('CAN LFS Emp'!X236/'CAN LFS Emp'!X$6),"n/a")</f>
        <v>n/a</v>
      </c>
      <c r="Y236" s="30" t="str">
        <f>IFERROR(('CMA Emp Adj'!Y236/'CMA Emp Adj'!Y$6)/('CAN LFS Emp'!Y236/'CAN LFS Emp'!Y$6),"n/a")</f>
        <v>n/a</v>
      </c>
    </row>
    <row r="237" spans="1:25" x14ac:dyDescent="0.25">
      <c r="A237" t="s">
        <v>559</v>
      </c>
      <c r="B237" s="137">
        <f t="shared" si="3"/>
        <v>3141</v>
      </c>
      <c r="C237" s="133">
        <v>3141</v>
      </c>
      <c r="D237" s="65" t="str">
        <f>IFERROR(('CMA Emp Adj'!D237/'CMA Emp Adj'!D$6)/('CAN LFS Emp'!D237/'CAN LFS Emp'!D$6),"n/a")</f>
        <v>n/a</v>
      </c>
      <c r="E237" s="65" t="str">
        <f>IFERROR(('CMA Emp Adj'!E237/'CMA Emp Adj'!E$6)/('CAN LFS Emp'!E237/'CAN LFS Emp'!E$6),"n/a")</f>
        <v>n/a</v>
      </c>
      <c r="F237" s="65" t="str">
        <f>IFERROR(('CMA Emp Adj'!F237/'CMA Emp Adj'!F$6)/('CAN LFS Emp'!F237/'CAN LFS Emp'!F$6),"n/a")</f>
        <v>n/a</v>
      </c>
      <c r="G237" s="65" t="str">
        <f>IFERROR(('CMA Emp Adj'!G237/'CMA Emp Adj'!G$6)/('CAN LFS Emp'!G237/'CAN LFS Emp'!G$6),"n/a")</f>
        <v>n/a</v>
      </c>
      <c r="H237" s="65" t="str">
        <f>IFERROR(('CMA Emp Adj'!H237/'CMA Emp Adj'!H$6)/('CAN LFS Emp'!H237/'CAN LFS Emp'!H$6),"n/a")</f>
        <v>n/a</v>
      </c>
      <c r="I237" s="65" t="str">
        <f>IFERROR(('CMA Emp Adj'!I237/'CMA Emp Adj'!I$6)/('CAN LFS Emp'!I237/'CAN LFS Emp'!I$6),"n/a")</f>
        <v>n/a</v>
      </c>
      <c r="J237" s="65" t="str">
        <f>IFERROR(('CMA Emp Adj'!J237/'CMA Emp Adj'!J$6)/('CAN LFS Emp'!J237/'CAN LFS Emp'!J$6),"n/a")</f>
        <v>n/a</v>
      </c>
      <c r="K237" s="65" t="str">
        <f>IFERROR(('CMA Emp Adj'!K237/'CMA Emp Adj'!K$6)/('CAN LFS Emp'!K237/'CAN LFS Emp'!K$6),"n/a")</f>
        <v>n/a</v>
      </c>
      <c r="L237" s="65" t="str">
        <f>IFERROR(('CMA Emp Adj'!L237/'CMA Emp Adj'!L$6)/('CAN LFS Emp'!L237/'CAN LFS Emp'!L$6),"n/a")</f>
        <v>n/a</v>
      </c>
      <c r="M237" s="30" t="str">
        <f>IFERROR(('CMA Emp Adj'!M237/'CMA Emp Adj'!M$6)/('CAN LFS Emp'!M237/'CAN LFS Emp'!M$6),"n/a")</f>
        <v>n/a</v>
      </c>
      <c r="N237" s="30" t="str">
        <f>IFERROR(('CMA Emp Adj'!N237/'CMA Emp Adj'!N$6)/('CAN LFS Emp'!N237/'CAN LFS Emp'!N$6),"n/a")</f>
        <v>n/a</v>
      </c>
      <c r="O237" s="30" t="str">
        <f>IFERROR(('CMA Emp Adj'!O237/'CMA Emp Adj'!O$6)/('CAN LFS Emp'!O237/'CAN LFS Emp'!O$6),"n/a")</f>
        <v>n/a</v>
      </c>
      <c r="P237" s="30" t="str">
        <f>IFERROR(('CMA Emp Adj'!P237/'CMA Emp Adj'!P$6)/('CAN LFS Emp'!P237/'CAN LFS Emp'!P$6),"n/a")</f>
        <v>n/a</v>
      </c>
      <c r="Q237" s="30" t="str">
        <f>IFERROR(('CMA Emp Adj'!Q237/'CMA Emp Adj'!Q$6)/('CAN LFS Emp'!Q237/'CAN LFS Emp'!Q$6),"n/a")</f>
        <v>n/a</v>
      </c>
      <c r="R237" s="30" t="str">
        <f>IFERROR(('CMA Emp Adj'!R237/'CMA Emp Adj'!R$6)/('CAN LFS Emp'!R237/'CAN LFS Emp'!R$6),"n/a")</f>
        <v>n/a</v>
      </c>
      <c r="S237" s="30" t="str">
        <f>IFERROR(('CMA Emp Adj'!S237/'CMA Emp Adj'!S$6)/('CAN LFS Emp'!S237/'CAN LFS Emp'!S$6),"n/a")</f>
        <v>n/a</v>
      </c>
      <c r="T237" s="30" t="str">
        <f>IFERROR(('CMA Emp Adj'!T237/'CMA Emp Adj'!T$6)/('CAN LFS Emp'!T237/'CAN LFS Emp'!T$6),"n/a")</f>
        <v>n/a</v>
      </c>
      <c r="U237" s="30" t="str">
        <f>IFERROR(('CMA Emp Adj'!U237/'CMA Emp Adj'!U$6)/('CAN LFS Emp'!U237/'CAN LFS Emp'!U$6),"n/a")</f>
        <v>n/a</v>
      </c>
      <c r="V237" s="30" t="str">
        <f>IFERROR(('CMA Emp Adj'!V237/'CMA Emp Adj'!V$6)/('CAN LFS Emp'!V237/'CAN LFS Emp'!V$6),"n/a")</f>
        <v>n/a</v>
      </c>
      <c r="W237" s="30" t="str">
        <f>IFERROR(('CMA Emp Adj'!W237/'CMA Emp Adj'!W$6)/('CAN LFS Emp'!W237/'CAN LFS Emp'!W$6),"n/a")</f>
        <v>n/a</v>
      </c>
      <c r="X237" s="30" t="str">
        <f>IFERROR(('CMA Emp Adj'!X237/'CMA Emp Adj'!X$6)/('CAN LFS Emp'!X237/'CAN LFS Emp'!X$6),"n/a")</f>
        <v>n/a</v>
      </c>
      <c r="Y237" s="30" t="str">
        <f>IFERROR(('CMA Emp Adj'!Y237/'CMA Emp Adj'!Y$6)/('CAN LFS Emp'!Y237/'CAN LFS Emp'!Y$6),"n/a")</f>
        <v>n/a</v>
      </c>
    </row>
    <row r="238" spans="1:25" x14ac:dyDescent="0.25">
      <c r="A238" t="s">
        <v>560</v>
      </c>
      <c r="B238" s="137">
        <f t="shared" si="3"/>
        <v>3149</v>
      </c>
      <c r="C238" s="133">
        <v>3149</v>
      </c>
      <c r="D238" s="65" t="str">
        <f>IFERROR(('CMA Emp Adj'!D238/'CMA Emp Adj'!D$6)/('CAN LFS Emp'!D238/'CAN LFS Emp'!D$6),"n/a")</f>
        <v>n/a</v>
      </c>
      <c r="E238" s="65" t="str">
        <f>IFERROR(('CMA Emp Adj'!E238/'CMA Emp Adj'!E$6)/('CAN LFS Emp'!E238/'CAN LFS Emp'!E$6),"n/a")</f>
        <v>n/a</v>
      </c>
      <c r="F238" s="65" t="str">
        <f>IFERROR(('CMA Emp Adj'!F238/'CMA Emp Adj'!F$6)/('CAN LFS Emp'!F238/'CAN LFS Emp'!F$6),"n/a")</f>
        <v>n/a</v>
      </c>
      <c r="G238" s="65" t="str">
        <f>IFERROR(('CMA Emp Adj'!G238/'CMA Emp Adj'!G$6)/('CAN LFS Emp'!G238/'CAN LFS Emp'!G$6),"n/a")</f>
        <v>n/a</v>
      </c>
      <c r="H238" s="65" t="str">
        <f>IFERROR(('CMA Emp Adj'!H238/'CMA Emp Adj'!H$6)/('CAN LFS Emp'!H238/'CAN LFS Emp'!H$6),"n/a")</f>
        <v>n/a</v>
      </c>
      <c r="I238" s="65" t="str">
        <f>IFERROR(('CMA Emp Adj'!I238/'CMA Emp Adj'!I$6)/('CAN LFS Emp'!I238/'CAN LFS Emp'!I$6),"n/a")</f>
        <v>n/a</v>
      </c>
      <c r="J238" s="65" t="str">
        <f>IFERROR(('CMA Emp Adj'!J238/'CMA Emp Adj'!J$6)/('CAN LFS Emp'!J238/'CAN LFS Emp'!J$6),"n/a")</f>
        <v>n/a</v>
      </c>
      <c r="K238" s="65" t="str">
        <f>IFERROR(('CMA Emp Adj'!K238/'CMA Emp Adj'!K$6)/('CAN LFS Emp'!K238/'CAN LFS Emp'!K$6),"n/a")</f>
        <v>n/a</v>
      </c>
      <c r="L238" s="65" t="str">
        <f>IFERROR(('CMA Emp Adj'!L238/'CMA Emp Adj'!L$6)/('CAN LFS Emp'!L238/'CAN LFS Emp'!L$6),"n/a")</f>
        <v>n/a</v>
      </c>
      <c r="M238" s="30" t="str">
        <f>IFERROR(('CMA Emp Adj'!M238/'CMA Emp Adj'!M$6)/('CAN LFS Emp'!M238/'CAN LFS Emp'!M$6),"n/a")</f>
        <v>n/a</v>
      </c>
      <c r="N238" s="30" t="str">
        <f>IFERROR(('CMA Emp Adj'!N238/'CMA Emp Adj'!N$6)/('CAN LFS Emp'!N238/'CAN LFS Emp'!N$6),"n/a")</f>
        <v>n/a</v>
      </c>
      <c r="O238" s="30" t="str">
        <f>IFERROR(('CMA Emp Adj'!O238/'CMA Emp Adj'!O$6)/('CAN LFS Emp'!O238/'CAN LFS Emp'!O$6),"n/a")</f>
        <v>n/a</v>
      </c>
      <c r="P238" s="30" t="str">
        <f>IFERROR(('CMA Emp Adj'!P238/'CMA Emp Adj'!P$6)/('CAN LFS Emp'!P238/'CAN LFS Emp'!P$6),"n/a")</f>
        <v>n/a</v>
      </c>
      <c r="Q238" s="30" t="str">
        <f>IFERROR(('CMA Emp Adj'!Q238/'CMA Emp Adj'!Q$6)/('CAN LFS Emp'!Q238/'CAN LFS Emp'!Q$6),"n/a")</f>
        <v>n/a</v>
      </c>
      <c r="R238" s="30" t="str">
        <f>IFERROR(('CMA Emp Adj'!R238/'CMA Emp Adj'!R$6)/('CAN LFS Emp'!R238/'CAN LFS Emp'!R$6),"n/a")</f>
        <v>n/a</v>
      </c>
      <c r="S238" s="30" t="str">
        <f>IFERROR(('CMA Emp Adj'!S238/'CMA Emp Adj'!S$6)/('CAN LFS Emp'!S238/'CAN LFS Emp'!S$6),"n/a")</f>
        <v>n/a</v>
      </c>
      <c r="T238" s="30" t="str">
        <f>IFERROR(('CMA Emp Adj'!T238/'CMA Emp Adj'!T$6)/('CAN LFS Emp'!T238/'CAN LFS Emp'!T$6),"n/a")</f>
        <v>n/a</v>
      </c>
      <c r="U238" s="30" t="str">
        <f>IFERROR(('CMA Emp Adj'!U238/'CMA Emp Adj'!U$6)/('CAN LFS Emp'!U238/'CAN LFS Emp'!U$6),"n/a")</f>
        <v>n/a</v>
      </c>
      <c r="V238" s="30" t="str">
        <f>IFERROR(('CMA Emp Adj'!V238/'CMA Emp Adj'!V$6)/('CAN LFS Emp'!V238/'CAN LFS Emp'!V$6),"n/a")</f>
        <v>n/a</v>
      </c>
      <c r="W238" s="30" t="str">
        <f>IFERROR(('CMA Emp Adj'!W238/'CMA Emp Adj'!W$6)/('CAN LFS Emp'!W238/'CAN LFS Emp'!W$6),"n/a")</f>
        <v>n/a</v>
      </c>
      <c r="X238" s="30" t="str">
        <f>IFERROR(('CMA Emp Adj'!X238/'CMA Emp Adj'!X$6)/('CAN LFS Emp'!X238/'CAN LFS Emp'!X$6),"n/a")</f>
        <v>n/a</v>
      </c>
      <c r="Y238" s="30" t="str">
        <f>IFERROR(('CMA Emp Adj'!Y238/'CMA Emp Adj'!Y$6)/('CAN LFS Emp'!Y238/'CAN LFS Emp'!Y$6),"n/a")</f>
        <v>n/a</v>
      </c>
    </row>
    <row r="239" spans="1:25" x14ac:dyDescent="0.25">
      <c r="A239" t="s">
        <v>561</v>
      </c>
      <c r="B239" s="137" t="s">
        <v>190</v>
      </c>
      <c r="C239" s="133">
        <v>315</v>
      </c>
      <c r="D239" s="65">
        <f>IFERROR(('CMA Emp Adj'!D239/'CMA Emp Adj'!D$6)/('CAN LFS Emp'!D239/'CAN LFS Emp'!D$6),"n/a")</f>
        <v>1.1225512103069111</v>
      </c>
      <c r="E239" s="65">
        <f>IFERROR(('CMA Emp Adj'!E239/'CMA Emp Adj'!E$6)/('CAN LFS Emp'!E239/'CAN LFS Emp'!E$6),"n/a")</f>
        <v>0.98552190214022228</v>
      </c>
      <c r="F239" s="65">
        <f>IFERROR(('CMA Emp Adj'!F239/'CMA Emp Adj'!F$6)/('CAN LFS Emp'!F239/'CAN LFS Emp'!F$6),"n/a")</f>
        <v>1.244304661831102</v>
      </c>
      <c r="G239" s="65">
        <f>IFERROR(('CMA Emp Adj'!G239/'CMA Emp Adj'!G$6)/('CAN LFS Emp'!G239/'CAN LFS Emp'!G$6),"n/a")</f>
        <v>1.2095159223425342</v>
      </c>
      <c r="H239" s="65">
        <f>IFERROR(('CMA Emp Adj'!H239/'CMA Emp Adj'!H$6)/('CAN LFS Emp'!H239/'CAN LFS Emp'!H$6),"n/a")</f>
        <v>1.0280285758061907</v>
      </c>
      <c r="I239" s="65">
        <f>IFERROR(('CMA Emp Adj'!I239/'CMA Emp Adj'!I$6)/('CAN LFS Emp'!I239/'CAN LFS Emp'!I$6),"n/a")</f>
        <v>1.216179332279937</v>
      </c>
      <c r="J239" s="65">
        <f>IFERROR(('CMA Emp Adj'!J239/'CMA Emp Adj'!J$6)/('CAN LFS Emp'!J239/'CAN LFS Emp'!J$6),"n/a")</f>
        <v>1.4099267449956954</v>
      </c>
      <c r="K239" s="65">
        <f>IFERROR(('CMA Emp Adj'!K239/'CMA Emp Adj'!K$6)/('CAN LFS Emp'!K239/'CAN LFS Emp'!K$6),"n/a")</f>
        <v>1.3692845014965085</v>
      </c>
      <c r="L239" s="65">
        <f>IFERROR(('CMA Emp Adj'!L239/'CMA Emp Adj'!L$6)/('CAN LFS Emp'!L239/'CAN LFS Emp'!L$6),"n/a")</f>
        <v>1.7610987842264583</v>
      </c>
      <c r="M239" s="30">
        <f>IFERROR(('CMA Emp Adj'!M239/'CMA Emp Adj'!M$6)/('CAN LFS Emp'!M239/'CAN LFS Emp'!M$6),"n/a")</f>
        <v>1.5100299632476033</v>
      </c>
      <c r="N239" s="30">
        <f>IFERROR(('CMA Emp Adj'!N239/'CMA Emp Adj'!N$6)/('CAN LFS Emp'!N239/'CAN LFS Emp'!N$6),"n/a")</f>
        <v>1.3263165841661657</v>
      </c>
      <c r="O239" s="30">
        <f>IFERROR(('CMA Emp Adj'!O239/'CMA Emp Adj'!O$6)/('CAN LFS Emp'!O239/'CAN LFS Emp'!O$6),"n/a")</f>
        <v>1.0246124420628111</v>
      </c>
      <c r="P239" s="30">
        <f>IFERROR(('CMA Emp Adj'!P239/'CMA Emp Adj'!P$6)/('CAN LFS Emp'!P239/'CAN LFS Emp'!P$6),"n/a")</f>
        <v>1.284546647981351</v>
      </c>
      <c r="Q239" s="30">
        <f>IFERROR(('CMA Emp Adj'!Q239/'CMA Emp Adj'!Q$6)/('CAN LFS Emp'!Q239/'CAN LFS Emp'!Q$6),"n/a")</f>
        <v>1.1505297939934462</v>
      </c>
      <c r="R239" s="30">
        <f>IFERROR(('CMA Emp Adj'!R239/'CMA Emp Adj'!R$6)/('CAN LFS Emp'!R239/'CAN LFS Emp'!R$6),"n/a")</f>
        <v>1.2092288692854927</v>
      </c>
      <c r="S239" s="30">
        <f>IFERROR(('CMA Emp Adj'!S239/'CMA Emp Adj'!S$6)/('CAN LFS Emp'!S239/'CAN LFS Emp'!S$6),"n/a")</f>
        <v>1.3759145102430839</v>
      </c>
      <c r="T239" s="30">
        <f>IFERROR(('CMA Emp Adj'!T239/'CMA Emp Adj'!T$6)/('CAN LFS Emp'!T239/'CAN LFS Emp'!T$6),"n/a")</f>
        <v>1.3838013349299381</v>
      </c>
      <c r="U239" s="30">
        <f>IFERROR(('CMA Emp Adj'!U239/'CMA Emp Adj'!U$6)/('CAN LFS Emp'!U239/'CAN LFS Emp'!U$6),"n/a")</f>
        <v>1.1468142889844677</v>
      </c>
      <c r="V239" s="30">
        <f>IFERROR(('CMA Emp Adj'!V239/'CMA Emp Adj'!V$6)/('CAN LFS Emp'!V239/'CAN LFS Emp'!V$6),"n/a")</f>
        <v>1.0129524898811246</v>
      </c>
      <c r="W239" s="30">
        <f>IFERROR(('CMA Emp Adj'!W239/'CMA Emp Adj'!W$6)/('CAN LFS Emp'!W239/'CAN LFS Emp'!W$6),"n/a")</f>
        <v>1.2638735587850458</v>
      </c>
      <c r="X239" s="30">
        <f>IFERROR(('CMA Emp Adj'!X239/'CMA Emp Adj'!X$6)/('CAN LFS Emp'!X239/'CAN LFS Emp'!X$6),"n/a")</f>
        <v>1.3065325332751641</v>
      </c>
      <c r="Y239" s="30">
        <f>IFERROR(('CMA Emp Adj'!Y239/'CMA Emp Adj'!Y$6)/('CAN LFS Emp'!Y239/'CAN LFS Emp'!Y$6),"n/a")</f>
        <v>1.2214766114995519</v>
      </c>
    </row>
    <row r="240" spans="1:25" x14ac:dyDescent="0.25">
      <c r="A240" t="s">
        <v>562</v>
      </c>
      <c r="B240" s="137">
        <f t="shared" si="3"/>
        <v>3151</v>
      </c>
      <c r="C240" s="133">
        <v>3151</v>
      </c>
      <c r="D240" s="65" t="str">
        <f>IFERROR(('CMA Emp Adj'!D240/'CMA Emp Adj'!D$6)/('CAN LFS Emp'!D240/'CAN LFS Emp'!D$6),"n/a")</f>
        <v>n/a</v>
      </c>
      <c r="E240" s="65" t="str">
        <f>IFERROR(('CMA Emp Adj'!E240/'CMA Emp Adj'!E$6)/('CAN LFS Emp'!E240/'CAN LFS Emp'!E$6),"n/a")</f>
        <v>n/a</v>
      </c>
      <c r="F240" s="65" t="str">
        <f>IFERROR(('CMA Emp Adj'!F240/'CMA Emp Adj'!F$6)/('CAN LFS Emp'!F240/'CAN LFS Emp'!F$6),"n/a")</f>
        <v>n/a</v>
      </c>
      <c r="G240" s="65" t="str">
        <f>IFERROR(('CMA Emp Adj'!G240/'CMA Emp Adj'!G$6)/('CAN LFS Emp'!G240/'CAN LFS Emp'!G$6),"n/a")</f>
        <v>n/a</v>
      </c>
      <c r="H240" s="65" t="str">
        <f>IFERROR(('CMA Emp Adj'!H240/'CMA Emp Adj'!H$6)/('CAN LFS Emp'!H240/'CAN LFS Emp'!H$6),"n/a")</f>
        <v>n/a</v>
      </c>
      <c r="I240" s="65" t="str">
        <f>IFERROR(('CMA Emp Adj'!I240/'CMA Emp Adj'!I$6)/('CAN LFS Emp'!I240/'CAN LFS Emp'!I$6),"n/a")</f>
        <v>n/a</v>
      </c>
      <c r="J240" s="65" t="str">
        <f>IFERROR(('CMA Emp Adj'!J240/'CMA Emp Adj'!J$6)/('CAN LFS Emp'!J240/'CAN LFS Emp'!J$6),"n/a")</f>
        <v>n/a</v>
      </c>
      <c r="K240" s="65" t="str">
        <f>IFERROR(('CMA Emp Adj'!K240/'CMA Emp Adj'!K$6)/('CAN LFS Emp'!K240/'CAN LFS Emp'!K$6),"n/a")</f>
        <v>n/a</v>
      </c>
      <c r="L240" s="65" t="str">
        <f>IFERROR(('CMA Emp Adj'!L240/'CMA Emp Adj'!L$6)/('CAN LFS Emp'!L240/'CAN LFS Emp'!L$6),"n/a")</f>
        <v>n/a</v>
      </c>
      <c r="M240" s="30" t="str">
        <f>IFERROR(('CMA Emp Adj'!M240/'CMA Emp Adj'!M$6)/('CAN LFS Emp'!M240/'CAN LFS Emp'!M$6),"n/a")</f>
        <v>n/a</v>
      </c>
      <c r="N240" s="30" t="str">
        <f>IFERROR(('CMA Emp Adj'!N240/'CMA Emp Adj'!N$6)/('CAN LFS Emp'!N240/'CAN LFS Emp'!N$6),"n/a")</f>
        <v>n/a</v>
      </c>
      <c r="O240" s="30" t="str">
        <f>IFERROR(('CMA Emp Adj'!O240/'CMA Emp Adj'!O$6)/('CAN LFS Emp'!O240/'CAN LFS Emp'!O$6),"n/a")</f>
        <v>n/a</v>
      </c>
      <c r="P240" s="30" t="str">
        <f>IFERROR(('CMA Emp Adj'!P240/'CMA Emp Adj'!P$6)/('CAN LFS Emp'!P240/'CAN LFS Emp'!P$6),"n/a")</f>
        <v>n/a</v>
      </c>
      <c r="Q240" s="30" t="str">
        <f>IFERROR(('CMA Emp Adj'!Q240/'CMA Emp Adj'!Q$6)/('CAN LFS Emp'!Q240/'CAN LFS Emp'!Q$6),"n/a")</f>
        <v>n/a</v>
      </c>
      <c r="R240" s="30" t="str">
        <f>IFERROR(('CMA Emp Adj'!R240/'CMA Emp Adj'!R$6)/('CAN LFS Emp'!R240/'CAN LFS Emp'!R$6),"n/a")</f>
        <v>n/a</v>
      </c>
      <c r="S240" s="30" t="str">
        <f>IFERROR(('CMA Emp Adj'!S240/'CMA Emp Adj'!S$6)/('CAN LFS Emp'!S240/'CAN LFS Emp'!S$6),"n/a")</f>
        <v>n/a</v>
      </c>
      <c r="T240" s="30" t="str">
        <f>IFERROR(('CMA Emp Adj'!T240/'CMA Emp Adj'!T$6)/('CAN LFS Emp'!T240/'CAN LFS Emp'!T$6),"n/a")</f>
        <v>n/a</v>
      </c>
      <c r="U240" s="30" t="str">
        <f>IFERROR(('CMA Emp Adj'!U240/'CMA Emp Adj'!U$6)/('CAN LFS Emp'!U240/'CAN LFS Emp'!U$6),"n/a")</f>
        <v>n/a</v>
      </c>
      <c r="V240" s="30" t="str">
        <f>IFERROR(('CMA Emp Adj'!V240/'CMA Emp Adj'!V$6)/('CAN LFS Emp'!V240/'CAN LFS Emp'!V$6),"n/a")</f>
        <v>n/a</v>
      </c>
      <c r="W240" s="30" t="str">
        <f>IFERROR(('CMA Emp Adj'!W240/'CMA Emp Adj'!W$6)/('CAN LFS Emp'!W240/'CAN LFS Emp'!W$6),"n/a")</f>
        <v>n/a</v>
      </c>
      <c r="X240" s="30" t="str">
        <f>IFERROR(('CMA Emp Adj'!X240/'CMA Emp Adj'!X$6)/('CAN LFS Emp'!X240/'CAN LFS Emp'!X$6),"n/a")</f>
        <v>n/a</v>
      </c>
      <c r="Y240" s="30" t="str">
        <f>IFERROR(('CMA Emp Adj'!Y240/'CMA Emp Adj'!Y$6)/('CAN LFS Emp'!Y240/'CAN LFS Emp'!Y$6),"n/a")</f>
        <v>n/a</v>
      </c>
    </row>
    <row r="241" spans="1:25" x14ac:dyDescent="0.25">
      <c r="A241" t="s">
        <v>563</v>
      </c>
      <c r="B241" s="137">
        <f t="shared" si="3"/>
        <v>3152</v>
      </c>
      <c r="C241" s="133">
        <v>3152</v>
      </c>
      <c r="D241" s="65" t="str">
        <f>IFERROR(('CMA Emp Adj'!D241/'CMA Emp Adj'!D$6)/('CAN LFS Emp'!D241/'CAN LFS Emp'!D$6),"n/a")</f>
        <v>n/a</v>
      </c>
      <c r="E241" s="65" t="str">
        <f>IFERROR(('CMA Emp Adj'!E241/'CMA Emp Adj'!E$6)/('CAN LFS Emp'!E241/'CAN LFS Emp'!E$6),"n/a")</f>
        <v>n/a</v>
      </c>
      <c r="F241" s="65" t="str">
        <f>IFERROR(('CMA Emp Adj'!F241/'CMA Emp Adj'!F$6)/('CAN LFS Emp'!F241/'CAN LFS Emp'!F$6),"n/a")</f>
        <v>n/a</v>
      </c>
      <c r="G241" s="65" t="str">
        <f>IFERROR(('CMA Emp Adj'!G241/'CMA Emp Adj'!G$6)/('CAN LFS Emp'!G241/'CAN LFS Emp'!G$6),"n/a")</f>
        <v>n/a</v>
      </c>
      <c r="H241" s="65" t="str">
        <f>IFERROR(('CMA Emp Adj'!H241/'CMA Emp Adj'!H$6)/('CAN LFS Emp'!H241/'CAN LFS Emp'!H$6),"n/a")</f>
        <v>n/a</v>
      </c>
      <c r="I241" s="65" t="str">
        <f>IFERROR(('CMA Emp Adj'!I241/'CMA Emp Adj'!I$6)/('CAN LFS Emp'!I241/'CAN LFS Emp'!I$6),"n/a")</f>
        <v>n/a</v>
      </c>
      <c r="J241" s="65" t="str">
        <f>IFERROR(('CMA Emp Adj'!J241/'CMA Emp Adj'!J$6)/('CAN LFS Emp'!J241/'CAN LFS Emp'!J$6),"n/a")</f>
        <v>n/a</v>
      </c>
      <c r="K241" s="65" t="str">
        <f>IFERROR(('CMA Emp Adj'!K241/'CMA Emp Adj'!K$6)/('CAN LFS Emp'!K241/'CAN LFS Emp'!K$6),"n/a")</f>
        <v>n/a</v>
      </c>
      <c r="L241" s="65" t="str">
        <f>IFERROR(('CMA Emp Adj'!L241/'CMA Emp Adj'!L$6)/('CAN LFS Emp'!L241/'CAN LFS Emp'!L$6),"n/a")</f>
        <v>n/a</v>
      </c>
      <c r="M241" s="30" t="str">
        <f>IFERROR(('CMA Emp Adj'!M241/'CMA Emp Adj'!M$6)/('CAN LFS Emp'!M241/'CAN LFS Emp'!M$6),"n/a")</f>
        <v>n/a</v>
      </c>
      <c r="N241" s="30" t="str">
        <f>IFERROR(('CMA Emp Adj'!N241/'CMA Emp Adj'!N$6)/('CAN LFS Emp'!N241/'CAN LFS Emp'!N$6),"n/a")</f>
        <v>n/a</v>
      </c>
      <c r="O241" s="30" t="str">
        <f>IFERROR(('CMA Emp Adj'!O241/'CMA Emp Adj'!O$6)/('CAN LFS Emp'!O241/'CAN LFS Emp'!O$6),"n/a")</f>
        <v>n/a</v>
      </c>
      <c r="P241" s="30" t="str">
        <f>IFERROR(('CMA Emp Adj'!P241/'CMA Emp Adj'!P$6)/('CAN LFS Emp'!P241/'CAN LFS Emp'!P$6),"n/a")</f>
        <v>n/a</v>
      </c>
      <c r="Q241" s="30" t="str">
        <f>IFERROR(('CMA Emp Adj'!Q241/'CMA Emp Adj'!Q$6)/('CAN LFS Emp'!Q241/'CAN LFS Emp'!Q$6),"n/a")</f>
        <v>n/a</v>
      </c>
      <c r="R241" s="30" t="str">
        <f>IFERROR(('CMA Emp Adj'!R241/'CMA Emp Adj'!R$6)/('CAN LFS Emp'!R241/'CAN LFS Emp'!R$6),"n/a")</f>
        <v>n/a</v>
      </c>
      <c r="S241" s="30" t="str">
        <f>IFERROR(('CMA Emp Adj'!S241/'CMA Emp Adj'!S$6)/('CAN LFS Emp'!S241/'CAN LFS Emp'!S$6),"n/a")</f>
        <v>n/a</v>
      </c>
      <c r="T241" s="30" t="str">
        <f>IFERROR(('CMA Emp Adj'!T241/'CMA Emp Adj'!T$6)/('CAN LFS Emp'!T241/'CAN LFS Emp'!T$6),"n/a")</f>
        <v>n/a</v>
      </c>
      <c r="U241" s="30" t="str">
        <f>IFERROR(('CMA Emp Adj'!U241/'CMA Emp Adj'!U$6)/('CAN LFS Emp'!U241/'CAN LFS Emp'!U$6),"n/a")</f>
        <v>n/a</v>
      </c>
      <c r="V241" s="30" t="str">
        <f>IFERROR(('CMA Emp Adj'!V241/'CMA Emp Adj'!V$6)/('CAN LFS Emp'!V241/'CAN LFS Emp'!V$6),"n/a")</f>
        <v>n/a</v>
      </c>
      <c r="W241" s="30" t="str">
        <f>IFERROR(('CMA Emp Adj'!W241/'CMA Emp Adj'!W$6)/('CAN LFS Emp'!W241/'CAN LFS Emp'!W$6),"n/a")</f>
        <v>n/a</v>
      </c>
      <c r="X241" s="30" t="str">
        <f>IFERROR(('CMA Emp Adj'!X241/'CMA Emp Adj'!X$6)/('CAN LFS Emp'!X241/'CAN LFS Emp'!X$6),"n/a")</f>
        <v>n/a</v>
      </c>
      <c r="Y241" s="30" t="str">
        <f>IFERROR(('CMA Emp Adj'!Y241/'CMA Emp Adj'!Y$6)/('CAN LFS Emp'!Y241/'CAN LFS Emp'!Y$6),"n/a")</f>
        <v>n/a</v>
      </c>
    </row>
    <row r="242" spans="1:25" x14ac:dyDescent="0.25">
      <c r="A242" t="s">
        <v>564</v>
      </c>
      <c r="B242" s="137">
        <f t="shared" si="3"/>
        <v>3159</v>
      </c>
      <c r="C242" s="133">
        <v>3159</v>
      </c>
      <c r="D242" s="65" t="str">
        <f>IFERROR(('CMA Emp Adj'!D242/'CMA Emp Adj'!D$6)/('CAN LFS Emp'!D242/'CAN LFS Emp'!D$6),"n/a")</f>
        <v>n/a</v>
      </c>
      <c r="E242" s="65" t="str">
        <f>IFERROR(('CMA Emp Adj'!E242/'CMA Emp Adj'!E$6)/('CAN LFS Emp'!E242/'CAN LFS Emp'!E$6),"n/a")</f>
        <v>n/a</v>
      </c>
      <c r="F242" s="65" t="str">
        <f>IFERROR(('CMA Emp Adj'!F242/'CMA Emp Adj'!F$6)/('CAN LFS Emp'!F242/'CAN LFS Emp'!F$6),"n/a")</f>
        <v>n/a</v>
      </c>
      <c r="G242" s="65" t="str">
        <f>IFERROR(('CMA Emp Adj'!G242/'CMA Emp Adj'!G$6)/('CAN LFS Emp'!G242/'CAN LFS Emp'!G$6),"n/a")</f>
        <v>n/a</v>
      </c>
      <c r="H242" s="65" t="str">
        <f>IFERROR(('CMA Emp Adj'!H242/'CMA Emp Adj'!H$6)/('CAN LFS Emp'!H242/'CAN LFS Emp'!H$6),"n/a")</f>
        <v>n/a</v>
      </c>
      <c r="I242" s="65" t="str">
        <f>IFERROR(('CMA Emp Adj'!I242/'CMA Emp Adj'!I$6)/('CAN LFS Emp'!I242/'CAN LFS Emp'!I$6),"n/a")</f>
        <v>n/a</v>
      </c>
      <c r="J242" s="65" t="str">
        <f>IFERROR(('CMA Emp Adj'!J242/'CMA Emp Adj'!J$6)/('CAN LFS Emp'!J242/'CAN LFS Emp'!J$6),"n/a")</f>
        <v>n/a</v>
      </c>
      <c r="K242" s="65" t="str">
        <f>IFERROR(('CMA Emp Adj'!K242/'CMA Emp Adj'!K$6)/('CAN LFS Emp'!K242/'CAN LFS Emp'!K$6),"n/a")</f>
        <v>n/a</v>
      </c>
      <c r="L242" s="65" t="str">
        <f>IFERROR(('CMA Emp Adj'!L242/'CMA Emp Adj'!L$6)/('CAN LFS Emp'!L242/'CAN LFS Emp'!L$6),"n/a")</f>
        <v>n/a</v>
      </c>
      <c r="M242" s="30" t="str">
        <f>IFERROR(('CMA Emp Adj'!M242/'CMA Emp Adj'!M$6)/('CAN LFS Emp'!M242/'CAN LFS Emp'!M$6),"n/a")</f>
        <v>n/a</v>
      </c>
      <c r="N242" s="30" t="str">
        <f>IFERROR(('CMA Emp Adj'!N242/'CMA Emp Adj'!N$6)/('CAN LFS Emp'!N242/'CAN LFS Emp'!N$6),"n/a")</f>
        <v>n/a</v>
      </c>
      <c r="O242" s="30" t="str">
        <f>IFERROR(('CMA Emp Adj'!O242/'CMA Emp Adj'!O$6)/('CAN LFS Emp'!O242/'CAN LFS Emp'!O$6),"n/a")</f>
        <v>n/a</v>
      </c>
      <c r="P242" s="30" t="str">
        <f>IFERROR(('CMA Emp Adj'!P242/'CMA Emp Adj'!P$6)/('CAN LFS Emp'!P242/'CAN LFS Emp'!P$6),"n/a")</f>
        <v>n/a</v>
      </c>
      <c r="Q242" s="30" t="str">
        <f>IFERROR(('CMA Emp Adj'!Q242/'CMA Emp Adj'!Q$6)/('CAN LFS Emp'!Q242/'CAN LFS Emp'!Q$6),"n/a")</f>
        <v>n/a</v>
      </c>
      <c r="R242" s="30" t="str">
        <f>IFERROR(('CMA Emp Adj'!R242/'CMA Emp Adj'!R$6)/('CAN LFS Emp'!R242/'CAN LFS Emp'!R$6),"n/a")</f>
        <v>n/a</v>
      </c>
      <c r="S242" s="30" t="str">
        <f>IFERROR(('CMA Emp Adj'!S242/'CMA Emp Adj'!S$6)/('CAN LFS Emp'!S242/'CAN LFS Emp'!S$6),"n/a")</f>
        <v>n/a</v>
      </c>
      <c r="T242" s="30" t="str">
        <f>IFERROR(('CMA Emp Adj'!T242/'CMA Emp Adj'!T$6)/('CAN LFS Emp'!T242/'CAN LFS Emp'!T$6),"n/a")</f>
        <v>n/a</v>
      </c>
      <c r="U242" s="30" t="str">
        <f>IFERROR(('CMA Emp Adj'!U242/'CMA Emp Adj'!U$6)/('CAN LFS Emp'!U242/'CAN LFS Emp'!U$6),"n/a")</f>
        <v>n/a</v>
      </c>
      <c r="V242" s="30" t="str">
        <f>IFERROR(('CMA Emp Adj'!V242/'CMA Emp Adj'!V$6)/('CAN LFS Emp'!V242/'CAN LFS Emp'!V$6),"n/a")</f>
        <v>n/a</v>
      </c>
      <c r="W242" s="30" t="str">
        <f>IFERROR(('CMA Emp Adj'!W242/'CMA Emp Adj'!W$6)/('CAN LFS Emp'!W242/'CAN LFS Emp'!W$6),"n/a")</f>
        <v>n/a</v>
      </c>
      <c r="X242" s="30" t="str">
        <f>IFERROR(('CMA Emp Adj'!X242/'CMA Emp Adj'!X$6)/('CAN LFS Emp'!X242/'CAN LFS Emp'!X$6),"n/a")</f>
        <v>n/a</v>
      </c>
      <c r="Y242" s="30" t="str">
        <f>IFERROR(('CMA Emp Adj'!Y242/'CMA Emp Adj'!Y$6)/('CAN LFS Emp'!Y242/'CAN LFS Emp'!Y$6),"n/a")</f>
        <v>n/a</v>
      </c>
    </row>
    <row r="243" spans="1:25" x14ac:dyDescent="0.25">
      <c r="A243" t="s">
        <v>565</v>
      </c>
      <c r="B243" s="137">
        <v>414</v>
      </c>
      <c r="C243" s="133">
        <v>4141</v>
      </c>
      <c r="D243" s="65">
        <f>IFERROR(('CMA Emp Adj'!D243/'CMA Emp Adj'!D$6)/('CAN LFS Emp'!D243/'CAN LFS Emp'!D$6),"n/a")</f>
        <v>2.8333649968480312</v>
      </c>
      <c r="E243" s="65">
        <f>IFERROR(('CMA Emp Adj'!E243/'CMA Emp Adj'!E$6)/('CAN LFS Emp'!E243/'CAN LFS Emp'!E$6),"n/a")</f>
        <v>1.0952791998800515</v>
      </c>
      <c r="F243" s="65">
        <f>IFERROR(('CMA Emp Adj'!F243/'CMA Emp Adj'!F$6)/('CAN LFS Emp'!F243/'CAN LFS Emp'!F$6),"n/a")</f>
        <v>1.700179230015693</v>
      </c>
      <c r="G243" s="65">
        <f>IFERROR(('CMA Emp Adj'!G243/'CMA Emp Adj'!G$6)/('CAN LFS Emp'!G243/'CAN LFS Emp'!G$6),"n/a")</f>
        <v>1.5198387556622523</v>
      </c>
      <c r="H243" s="65">
        <f>IFERROR(('CMA Emp Adj'!H243/'CMA Emp Adj'!H$6)/('CAN LFS Emp'!H243/'CAN LFS Emp'!H$6),"n/a")</f>
        <v>1.9870727214797073</v>
      </c>
      <c r="I243" s="65">
        <f>IFERROR(('CMA Emp Adj'!I243/'CMA Emp Adj'!I$6)/('CAN LFS Emp'!I243/'CAN LFS Emp'!I$6),"n/a")</f>
        <v>2.0051884688091</v>
      </c>
      <c r="J243" s="65">
        <f>IFERROR(('CMA Emp Adj'!J243/'CMA Emp Adj'!J$6)/('CAN LFS Emp'!J243/'CAN LFS Emp'!J$6),"n/a")</f>
        <v>2.1226895919078128</v>
      </c>
      <c r="K243" s="65">
        <f>IFERROR(('CMA Emp Adj'!K243/'CMA Emp Adj'!K$6)/('CAN LFS Emp'!K243/'CAN LFS Emp'!K$6),"n/a")</f>
        <v>1.9146737617567673</v>
      </c>
      <c r="L243" s="65">
        <f>IFERROR(('CMA Emp Adj'!L243/'CMA Emp Adj'!L$6)/('CAN LFS Emp'!L243/'CAN LFS Emp'!L$6),"n/a")</f>
        <v>1.8921266139728523</v>
      </c>
      <c r="M243" s="30">
        <f>IFERROR(('CMA Emp Adj'!M243/'CMA Emp Adj'!M$6)/('CAN LFS Emp'!M243/'CAN LFS Emp'!M$6),"n/a")</f>
        <v>1.6344045828638449</v>
      </c>
      <c r="N243" s="30">
        <f>IFERROR(('CMA Emp Adj'!N243/'CMA Emp Adj'!N$6)/('CAN LFS Emp'!N243/'CAN LFS Emp'!N$6),"n/a")</f>
        <v>1.446405760498255</v>
      </c>
      <c r="O243" s="30">
        <f>IFERROR(('CMA Emp Adj'!O243/'CMA Emp Adj'!O$6)/('CAN LFS Emp'!O243/'CAN LFS Emp'!O$6),"n/a")</f>
        <v>2.0225268776393679</v>
      </c>
      <c r="P243" s="30">
        <f>IFERROR(('CMA Emp Adj'!P243/'CMA Emp Adj'!P$6)/('CAN LFS Emp'!P243/'CAN LFS Emp'!P$6),"n/a")</f>
        <v>1.1330726353298446</v>
      </c>
      <c r="Q243" s="30">
        <f>IFERROR(('CMA Emp Adj'!Q243/'CMA Emp Adj'!Q$6)/('CAN LFS Emp'!Q243/'CAN LFS Emp'!Q$6),"n/a")</f>
        <v>1.6568799977997091</v>
      </c>
      <c r="R243" s="30">
        <f>IFERROR(('CMA Emp Adj'!R243/'CMA Emp Adj'!R$6)/('CAN LFS Emp'!R243/'CAN LFS Emp'!R$6),"n/a")</f>
        <v>1.6425797232972137</v>
      </c>
      <c r="S243" s="30">
        <f>IFERROR(('CMA Emp Adj'!S243/'CMA Emp Adj'!S$6)/('CAN LFS Emp'!S243/'CAN LFS Emp'!S$6),"n/a")</f>
        <v>2.2063669350341022</v>
      </c>
      <c r="T243" s="30">
        <f>IFERROR(('CMA Emp Adj'!T243/'CMA Emp Adj'!T$6)/('CAN LFS Emp'!T243/'CAN LFS Emp'!T$6),"n/a")</f>
        <v>0.672089812463743</v>
      </c>
      <c r="U243" s="30">
        <f>IFERROR(('CMA Emp Adj'!U243/'CMA Emp Adj'!U$6)/('CAN LFS Emp'!U243/'CAN LFS Emp'!U$6),"n/a")</f>
        <v>1.136855369451873</v>
      </c>
      <c r="V243" s="30">
        <f>IFERROR(('CMA Emp Adj'!V243/'CMA Emp Adj'!V$6)/('CAN LFS Emp'!V243/'CAN LFS Emp'!V$6),"n/a")</f>
        <v>1.3923271059388043</v>
      </c>
      <c r="W243" s="30">
        <f>IFERROR(('CMA Emp Adj'!W243/'CMA Emp Adj'!W$6)/('CAN LFS Emp'!W243/'CAN LFS Emp'!W$6),"n/a")</f>
        <v>1.2633587470713921</v>
      </c>
      <c r="X243" s="30">
        <f>IFERROR(('CMA Emp Adj'!X243/'CMA Emp Adj'!X$6)/('CAN LFS Emp'!X243/'CAN LFS Emp'!X$6),"n/a")</f>
        <v>1.8210502954117107</v>
      </c>
      <c r="Y243" s="30">
        <f>IFERROR(('CMA Emp Adj'!Y243/'CMA Emp Adj'!Y$6)/('CAN LFS Emp'!Y243/'CAN LFS Emp'!Y$6),"n/a")</f>
        <v>1.2248588709015529</v>
      </c>
    </row>
    <row r="244" spans="1:25" x14ac:dyDescent="0.25">
      <c r="A244" t="s">
        <v>566</v>
      </c>
      <c r="B244" s="137">
        <f t="shared" si="3"/>
        <v>448</v>
      </c>
      <c r="C244" s="133">
        <v>448</v>
      </c>
      <c r="D244" s="65">
        <f>IFERROR(('CMA Emp Adj'!D244/'CMA Emp Adj'!D$6)/('CAN LFS Emp'!D244/'CAN LFS Emp'!D$6),"n/a")</f>
        <v>1.168392488419556</v>
      </c>
      <c r="E244" s="65">
        <f>IFERROR(('CMA Emp Adj'!E244/'CMA Emp Adj'!E$6)/('CAN LFS Emp'!E244/'CAN LFS Emp'!E$6),"n/a")</f>
        <v>1.1932959730066377</v>
      </c>
      <c r="F244" s="65">
        <f>IFERROR(('CMA Emp Adj'!F244/'CMA Emp Adj'!F$6)/('CAN LFS Emp'!F244/'CAN LFS Emp'!F$6),"n/a")</f>
        <v>1.1448404659703229</v>
      </c>
      <c r="G244" s="65">
        <f>IFERROR(('CMA Emp Adj'!G244/'CMA Emp Adj'!G$6)/('CAN LFS Emp'!G244/'CAN LFS Emp'!G$6),"n/a")</f>
        <v>1.1361770436493903</v>
      </c>
      <c r="H244" s="65">
        <f>IFERROR(('CMA Emp Adj'!H244/'CMA Emp Adj'!H$6)/('CAN LFS Emp'!H244/'CAN LFS Emp'!H$6),"n/a")</f>
        <v>1.2847210175900894</v>
      </c>
      <c r="I244" s="65">
        <f>IFERROR(('CMA Emp Adj'!I244/'CMA Emp Adj'!I$6)/('CAN LFS Emp'!I244/'CAN LFS Emp'!I$6),"n/a")</f>
        <v>1.2301613635494402</v>
      </c>
      <c r="J244" s="65">
        <f>IFERROR(('CMA Emp Adj'!J244/'CMA Emp Adj'!J$6)/('CAN LFS Emp'!J244/'CAN LFS Emp'!J$6),"n/a")</f>
        <v>1.2523730832078843</v>
      </c>
      <c r="K244" s="65">
        <f>IFERROR(('CMA Emp Adj'!K244/'CMA Emp Adj'!K$6)/('CAN LFS Emp'!K244/'CAN LFS Emp'!K$6),"n/a")</f>
        <v>1.0736489578229058</v>
      </c>
      <c r="L244" s="65">
        <f>IFERROR(('CMA Emp Adj'!L244/'CMA Emp Adj'!L$6)/('CAN LFS Emp'!L244/'CAN LFS Emp'!L$6),"n/a")</f>
        <v>1.0450259228064867</v>
      </c>
      <c r="M244" s="30">
        <f>IFERROR(('CMA Emp Adj'!M244/'CMA Emp Adj'!M$6)/('CAN LFS Emp'!M244/'CAN LFS Emp'!M$6),"n/a")</f>
        <v>1.2582122476138531</v>
      </c>
      <c r="N244" s="30">
        <f>IFERROR(('CMA Emp Adj'!N244/'CMA Emp Adj'!N$6)/('CAN LFS Emp'!N244/'CAN LFS Emp'!N$6),"n/a")</f>
        <v>1.2941037754452378</v>
      </c>
      <c r="O244" s="30">
        <f>IFERROR(('CMA Emp Adj'!O244/'CMA Emp Adj'!O$6)/('CAN LFS Emp'!O244/'CAN LFS Emp'!O$6),"n/a")</f>
        <v>1.3594457816390271</v>
      </c>
      <c r="P244" s="30">
        <f>IFERROR(('CMA Emp Adj'!P244/'CMA Emp Adj'!P$6)/('CAN LFS Emp'!P244/'CAN LFS Emp'!P$6),"n/a")</f>
        <v>1.3593539856683015</v>
      </c>
      <c r="Q244" s="30">
        <f>IFERROR(('CMA Emp Adj'!Q244/'CMA Emp Adj'!Q$6)/('CAN LFS Emp'!Q244/'CAN LFS Emp'!Q$6),"n/a")</f>
        <v>1.1400277809186616</v>
      </c>
      <c r="R244" s="30">
        <f>IFERROR(('CMA Emp Adj'!R244/'CMA Emp Adj'!R$6)/('CAN LFS Emp'!R244/'CAN LFS Emp'!R$6),"n/a")</f>
        <v>1.2225225336683208</v>
      </c>
      <c r="S244" s="30">
        <f>IFERROR(('CMA Emp Adj'!S244/'CMA Emp Adj'!S$6)/('CAN LFS Emp'!S244/'CAN LFS Emp'!S$6),"n/a")</f>
        <v>1.1350645683665599</v>
      </c>
      <c r="T244" s="30">
        <f>IFERROR(('CMA Emp Adj'!T244/'CMA Emp Adj'!T$6)/('CAN LFS Emp'!T244/'CAN LFS Emp'!T$6),"n/a")</f>
        <v>1.0597249857752924</v>
      </c>
      <c r="U244" s="30">
        <f>IFERROR(('CMA Emp Adj'!U244/'CMA Emp Adj'!U$6)/('CAN LFS Emp'!U244/'CAN LFS Emp'!U$6),"n/a")</f>
        <v>1.0455136866667929</v>
      </c>
      <c r="V244" s="30">
        <f>IFERROR(('CMA Emp Adj'!V244/'CMA Emp Adj'!V$6)/('CAN LFS Emp'!V244/'CAN LFS Emp'!V$6),"n/a")</f>
        <v>1.123129834159653</v>
      </c>
      <c r="W244" s="30">
        <f>IFERROR(('CMA Emp Adj'!W244/'CMA Emp Adj'!W$6)/('CAN LFS Emp'!W244/'CAN LFS Emp'!W$6),"n/a")</f>
        <v>1.1617737419009166</v>
      </c>
      <c r="X244" s="30">
        <f>IFERROR(('CMA Emp Adj'!X244/'CMA Emp Adj'!X$6)/('CAN LFS Emp'!X244/'CAN LFS Emp'!X$6),"n/a")</f>
        <v>1.1622782566672472</v>
      </c>
      <c r="Y244" s="30">
        <f>IFERROR(('CMA Emp Adj'!Y244/'CMA Emp Adj'!Y$6)/('CAN LFS Emp'!Y244/'CAN LFS Emp'!Y$6),"n/a")</f>
        <v>0.96520600871511775</v>
      </c>
    </row>
    <row r="245" spans="1:25" x14ac:dyDescent="0.25">
      <c r="A245" s="106" t="s">
        <v>535</v>
      </c>
      <c r="B245" s="129"/>
      <c r="C245" s="130"/>
      <c r="D245" s="141"/>
      <c r="E245" s="141"/>
      <c r="F245" s="141"/>
      <c r="G245" s="141"/>
      <c r="H245" s="141"/>
      <c r="I245" s="141"/>
      <c r="J245" s="141"/>
      <c r="K245" s="141"/>
      <c r="L245" s="141"/>
      <c r="M245" s="135"/>
      <c r="N245" s="135"/>
      <c r="O245" s="135"/>
      <c r="P245" s="135"/>
      <c r="Q245" s="135"/>
      <c r="R245" s="135"/>
      <c r="S245" s="135"/>
      <c r="T245" s="135"/>
      <c r="U245" s="135"/>
      <c r="V245" s="135"/>
      <c r="W245" s="135"/>
      <c r="X245" s="135"/>
      <c r="Y245" s="135"/>
    </row>
    <row r="246" spans="1:25" x14ac:dyDescent="0.25">
      <c r="A246" t="s">
        <v>567</v>
      </c>
      <c r="B246" s="132">
        <f t="shared" ref="B246:B253" si="4">VALUE(LEFT(C246,4))</f>
        <v>52</v>
      </c>
      <c r="C246" s="133">
        <v>52</v>
      </c>
      <c r="D246" s="65">
        <f>IFERROR(('CMA Emp Adj'!D246/'CMA Emp Adj'!D$6)/('CAN LFS Emp'!D246/'CAN LFS Emp'!D$6),"n/a")</f>
        <v>1.5980277782986809</v>
      </c>
      <c r="E246" s="65">
        <f>IFERROR(('CMA Emp Adj'!E246/'CMA Emp Adj'!E$6)/('CAN LFS Emp'!E246/'CAN LFS Emp'!E$6),"n/a")</f>
        <v>1.649511993723767</v>
      </c>
      <c r="F246" s="65">
        <f>IFERROR(('CMA Emp Adj'!F246/'CMA Emp Adj'!F$6)/('CAN LFS Emp'!F246/'CAN LFS Emp'!F$6),"n/a")</f>
        <v>1.624922952586763</v>
      </c>
      <c r="G246" s="65">
        <f>IFERROR(('CMA Emp Adj'!G246/'CMA Emp Adj'!G$6)/('CAN LFS Emp'!G246/'CAN LFS Emp'!G$6),"n/a")</f>
        <v>1.5898620667318877</v>
      </c>
      <c r="H246" s="65">
        <f>IFERROR(('CMA Emp Adj'!H246/'CMA Emp Adj'!H$6)/('CAN LFS Emp'!H246/'CAN LFS Emp'!H$6),"n/a")</f>
        <v>1.6007180584827236</v>
      </c>
      <c r="I246" s="65">
        <f>IFERROR(('CMA Emp Adj'!I246/'CMA Emp Adj'!I$6)/('CAN LFS Emp'!I246/'CAN LFS Emp'!I$6),"n/a")</f>
        <v>1.6697942245823316</v>
      </c>
      <c r="J246" s="65">
        <f>IFERROR(('CMA Emp Adj'!J246/'CMA Emp Adj'!J$6)/('CAN LFS Emp'!J246/'CAN LFS Emp'!J$6),"n/a")</f>
        <v>1.6395321896157096</v>
      </c>
      <c r="K246" s="65">
        <f>IFERROR(('CMA Emp Adj'!K246/'CMA Emp Adj'!K$6)/('CAN LFS Emp'!K246/'CAN LFS Emp'!K$6),"n/a")</f>
        <v>1.6657964995991497</v>
      </c>
      <c r="L246" s="65">
        <f>IFERROR(('CMA Emp Adj'!L246/'CMA Emp Adj'!L$6)/('CAN LFS Emp'!L246/'CAN LFS Emp'!L$6),"n/a")</f>
        <v>1.7464002300116299</v>
      </c>
      <c r="M246" s="30">
        <f>IFERROR(('CMA Emp Adj'!M246/'CMA Emp Adj'!M$6)/('CAN LFS Emp'!M246/'CAN LFS Emp'!M$6),"n/a")</f>
        <v>1.7729167984742165</v>
      </c>
      <c r="N246" s="30">
        <f>IFERROR(('CMA Emp Adj'!N246/'CMA Emp Adj'!N$6)/('CAN LFS Emp'!N246/'CAN LFS Emp'!N$6),"n/a")</f>
        <v>1.6734639362626624</v>
      </c>
      <c r="O246" s="30">
        <f>IFERROR(('CMA Emp Adj'!O246/'CMA Emp Adj'!O$6)/('CAN LFS Emp'!O246/'CAN LFS Emp'!O$6),"n/a")</f>
        <v>1.6987871160522239</v>
      </c>
      <c r="P246" s="30">
        <f>IFERROR(('CMA Emp Adj'!P246/'CMA Emp Adj'!P$6)/('CAN LFS Emp'!P246/'CAN LFS Emp'!P$6),"n/a")</f>
        <v>1.7262985380054578</v>
      </c>
      <c r="Q246" s="30">
        <f>IFERROR(('CMA Emp Adj'!Q246/'CMA Emp Adj'!Q$6)/('CAN LFS Emp'!Q246/'CAN LFS Emp'!Q$6),"n/a")</f>
        <v>1.6432727409825865</v>
      </c>
      <c r="R246" s="30">
        <f>IFERROR(('CMA Emp Adj'!R246/'CMA Emp Adj'!R$6)/('CAN LFS Emp'!R246/'CAN LFS Emp'!R$6),"n/a")</f>
        <v>1.7341300138022417</v>
      </c>
      <c r="S246" s="30">
        <f>IFERROR(('CMA Emp Adj'!S246/'CMA Emp Adj'!S$6)/('CAN LFS Emp'!S246/'CAN LFS Emp'!S$6),"n/a")</f>
        <v>1.7136222976161326</v>
      </c>
      <c r="T246" s="30">
        <f>IFERROR(('CMA Emp Adj'!T246/'CMA Emp Adj'!T$6)/('CAN LFS Emp'!T246/'CAN LFS Emp'!T$6),"n/a")</f>
        <v>1.7940991802147648</v>
      </c>
      <c r="U246" s="30">
        <f>IFERROR(('CMA Emp Adj'!U246/'CMA Emp Adj'!U$6)/('CAN LFS Emp'!U246/'CAN LFS Emp'!U$6),"n/a")</f>
        <v>1.8638508045595326</v>
      </c>
      <c r="V246" s="30">
        <f>IFERROR(('CMA Emp Adj'!V246/'CMA Emp Adj'!V$6)/('CAN LFS Emp'!V246/'CAN LFS Emp'!V$6),"n/a")</f>
        <v>1.7955833173752096</v>
      </c>
      <c r="W246" s="30">
        <f>IFERROR(('CMA Emp Adj'!W246/'CMA Emp Adj'!W$6)/('CAN LFS Emp'!W246/'CAN LFS Emp'!W$6),"n/a")</f>
        <v>1.9002486278611905</v>
      </c>
      <c r="X246" s="30">
        <f>IFERROR(('CMA Emp Adj'!X246/'CMA Emp Adj'!X$6)/('CAN LFS Emp'!X246/'CAN LFS Emp'!X$6),"n/a")</f>
        <v>1.8535508153747076</v>
      </c>
      <c r="Y246" s="30">
        <f>IFERROR(('CMA Emp Adj'!Y246/'CMA Emp Adj'!Y$6)/('CAN LFS Emp'!Y246/'CAN LFS Emp'!Y$6),"n/a")</f>
        <v>1.8666147603588461</v>
      </c>
    </row>
    <row r="247" spans="1:25" x14ac:dyDescent="0.25">
      <c r="A247" t="s">
        <v>568</v>
      </c>
      <c r="B247" s="132">
        <f t="shared" si="4"/>
        <v>521</v>
      </c>
      <c r="C247" s="133">
        <v>521</v>
      </c>
      <c r="D247" s="65" t="str">
        <f>IFERROR(('CMA Emp Adj'!D247/'CMA Emp Adj'!D$6)/('CAN LFS Emp'!D247/'CAN LFS Emp'!D$6),"n/a")</f>
        <v>n/a</v>
      </c>
      <c r="E247" s="65">
        <f>IFERROR(('CMA Emp Adj'!E247/'CMA Emp Adj'!E$6)/('CAN LFS Emp'!E247/'CAN LFS Emp'!E$6),"n/a")</f>
        <v>0</v>
      </c>
      <c r="F247" s="65">
        <f>IFERROR(('CMA Emp Adj'!F247/'CMA Emp Adj'!F$6)/('CAN LFS Emp'!F247/'CAN LFS Emp'!F$6),"n/a")</f>
        <v>0</v>
      </c>
      <c r="G247" s="65" t="str">
        <f>IFERROR(('CMA Emp Adj'!G247/'CMA Emp Adj'!G$6)/('CAN LFS Emp'!G247/'CAN LFS Emp'!G$6),"n/a")</f>
        <v>n/a</v>
      </c>
      <c r="H247" s="65" t="str">
        <f>IFERROR(('CMA Emp Adj'!H247/'CMA Emp Adj'!H$6)/('CAN LFS Emp'!H247/'CAN LFS Emp'!H$6),"n/a")</f>
        <v>n/a</v>
      </c>
      <c r="I247" s="65" t="str">
        <f>IFERROR(('CMA Emp Adj'!I247/'CMA Emp Adj'!I$6)/('CAN LFS Emp'!I247/'CAN LFS Emp'!I$6),"n/a")</f>
        <v>n/a</v>
      </c>
      <c r="J247" s="65" t="str">
        <f>IFERROR(('CMA Emp Adj'!J247/'CMA Emp Adj'!J$6)/('CAN LFS Emp'!J247/'CAN LFS Emp'!J$6),"n/a")</f>
        <v>n/a</v>
      </c>
      <c r="K247" s="65">
        <f>IFERROR(('CMA Emp Adj'!K247/'CMA Emp Adj'!K$6)/('CAN LFS Emp'!K247/'CAN LFS Emp'!K$6),"n/a")</f>
        <v>0</v>
      </c>
      <c r="L247" s="65" t="str">
        <f>IFERROR(('CMA Emp Adj'!L247/'CMA Emp Adj'!L$6)/('CAN LFS Emp'!L247/'CAN LFS Emp'!L$6),"n/a")</f>
        <v>n/a</v>
      </c>
      <c r="M247" s="30" t="str">
        <f>IFERROR(('CMA Emp Adj'!M247/'CMA Emp Adj'!M$6)/('CAN LFS Emp'!M247/'CAN LFS Emp'!M$6),"n/a")</f>
        <v>n/a</v>
      </c>
      <c r="N247" s="30" t="str">
        <f>IFERROR(('CMA Emp Adj'!N247/'CMA Emp Adj'!N$6)/('CAN LFS Emp'!N247/'CAN LFS Emp'!N$6),"n/a")</f>
        <v>n/a</v>
      </c>
      <c r="O247" s="30" t="str">
        <f>IFERROR(('CMA Emp Adj'!O247/'CMA Emp Adj'!O$6)/('CAN LFS Emp'!O247/'CAN LFS Emp'!O$6),"n/a")</f>
        <v>n/a</v>
      </c>
      <c r="P247" s="30" t="str">
        <f>IFERROR(('CMA Emp Adj'!P247/'CMA Emp Adj'!P$6)/('CAN LFS Emp'!P247/'CAN LFS Emp'!P$6),"n/a")</f>
        <v>n/a</v>
      </c>
      <c r="Q247" s="30" t="str">
        <f>IFERROR(('CMA Emp Adj'!Q247/'CMA Emp Adj'!Q$6)/('CAN LFS Emp'!Q247/'CAN LFS Emp'!Q$6),"n/a")</f>
        <v>n/a</v>
      </c>
      <c r="R247" s="30" t="str">
        <f>IFERROR(('CMA Emp Adj'!R247/'CMA Emp Adj'!R$6)/('CAN LFS Emp'!R247/'CAN LFS Emp'!R$6),"n/a")</f>
        <v>n/a</v>
      </c>
      <c r="S247" s="30" t="str">
        <f>IFERROR(('CMA Emp Adj'!S247/'CMA Emp Adj'!S$6)/('CAN LFS Emp'!S247/'CAN LFS Emp'!S$6),"n/a")</f>
        <v>n/a</v>
      </c>
      <c r="T247" s="30" t="str">
        <f>IFERROR(('CMA Emp Adj'!T247/'CMA Emp Adj'!T$6)/('CAN LFS Emp'!T247/'CAN LFS Emp'!T$6),"n/a")</f>
        <v>n/a</v>
      </c>
      <c r="U247" s="30" t="str">
        <f>IFERROR(('CMA Emp Adj'!U247/'CMA Emp Adj'!U$6)/('CAN LFS Emp'!U247/'CAN LFS Emp'!U$6),"n/a")</f>
        <v>n/a</v>
      </c>
      <c r="V247" s="30">
        <f>IFERROR(('CMA Emp Adj'!V247/'CMA Emp Adj'!V$6)/('CAN LFS Emp'!V247/'CAN LFS Emp'!V$6),"n/a")</f>
        <v>0</v>
      </c>
      <c r="W247" s="30">
        <f>IFERROR(('CMA Emp Adj'!W247/'CMA Emp Adj'!W$6)/('CAN LFS Emp'!W247/'CAN LFS Emp'!W$6),"n/a")</f>
        <v>0</v>
      </c>
      <c r="X247" s="30">
        <f>IFERROR(('CMA Emp Adj'!X247/'CMA Emp Adj'!X$6)/('CAN LFS Emp'!X247/'CAN LFS Emp'!X$6),"n/a")</f>
        <v>0</v>
      </c>
      <c r="Y247" s="30" t="str">
        <f>IFERROR(('CMA Emp Adj'!Y247/'CMA Emp Adj'!Y$6)/('CAN LFS Emp'!Y247/'CAN LFS Emp'!Y$6),"n/a")</f>
        <v>n/a</v>
      </c>
    </row>
    <row r="248" spans="1:25" x14ac:dyDescent="0.25">
      <c r="A248" t="s">
        <v>569</v>
      </c>
      <c r="B248" s="137">
        <f t="shared" si="4"/>
        <v>522</v>
      </c>
      <c r="C248" s="133">
        <v>522</v>
      </c>
      <c r="D248" s="65">
        <f>IFERROR(('CMA Emp Adj'!D248/'CMA Emp Adj'!D$6)/('CAN LFS Emp'!D248/'CAN LFS Emp'!D$6),"n/a")</f>
        <v>1.6301609713843392</v>
      </c>
      <c r="E248" s="65">
        <f>IFERROR(('CMA Emp Adj'!E248/'CMA Emp Adj'!E$6)/('CAN LFS Emp'!E248/'CAN LFS Emp'!E$6),"n/a")</f>
        <v>1.6995975776401562</v>
      </c>
      <c r="F248" s="65">
        <f>IFERROR(('CMA Emp Adj'!F248/'CMA Emp Adj'!F$6)/('CAN LFS Emp'!F248/'CAN LFS Emp'!F$6),"n/a")</f>
        <v>1.6987357968204009</v>
      </c>
      <c r="G248" s="65">
        <f>IFERROR(('CMA Emp Adj'!G248/'CMA Emp Adj'!G$6)/('CAN LFS Emp'!G248/'CAN LFS Emp'!G$6),"n/a")</f>
        <v>1.6384378974975096</v>
      </c>
      <c r="H248" s="65">
        <f>IFERROR(('CMA Emp Adj'!H248/'CMA Emp Adj'!H$6)/('CAN LFS Emp'!H248/'CAN LFS Emp'!H$6),"n/a")</f>
        <v>1.6486890068441002</v>
      </c>
      <c r="I248" s="65">
        <f>IFERROR(('CMA Emp Adj'!I248/'CMA Emp Adj'!I$6)/('CAN LFS Emp'!I248/'CAN LFS Emp'!I$6),"n/a")</f>
        <v>1.675425928448298</v>
      </c>
      <c r="J248" s="65">
        <f>IFERROR(('CMA Emp Adj'!J248/'CMA Emp Adj'!J$6)/('CAN LFS Emp'!J248/'CAN LFS Emp'!J$6),"n/a")</f>
        <v>1.7045034044005118</v>
      </c>
      <c r="K248" s="65">
        <f>IFERROR(('CMA Emp Adj'!K248/'CMA Emp Adj'!K$6)/('CAN LFS Emp'!K248/'CAN LFS Emp'!K$6),"n/a")</f>
        <v>1.6279795042326994</v>
      </c>
      <c r="L248" s="65">
        <f>IFERROR(('CMA Emp Adj'!L248/'CMA Emp Adj'!L$6)/('CAN LFS Emp'!L248/'CAN LFS Emp'!L$6),"n/a")</f>
        <v>1.7800578730096959</v>
      </c>
      <c r="M248" s="30">
        <f>IFERROR(('CMA Emp Adj'!M248/'CMA Emp Adj'!M$6)/('CAN LFS Emp'!M248/'CAN LFS Emp'!M$6),"n/a")</f>
        <v>1.8959772966166482</v>
      </c>
      <c r="N248" s="30">
        <f>IFERROR(('CMA Emp Adj'!N248/'CMA Emp Adj'!N$6)/('CAN LFS Emp'!N248/'CAN LFS Emp'!N$6),"n/a")</f>
        <v>1.7421910757028973</v>
      </c>
      <c r="O248" s="30">
        <f>IFERROR(('CMA Emp Adj'!O248/'CMA Emp Adj'!O$6)/('CAN LFS Emp'!O248/'CAN LFS Emp'!O$6),"n/a")</f>
        <v>1.8311423099589803</v>
      </c>
      <c r="P248" s="30">
        <f>IFERROR(('CMA Emp Adj'!P248/'CMA Emp Adj'!P$6)/('CAN LFS Emp'!P248/'CAN LFS Emp'!P$6),"n/a")</f>
        <v>1.8366366152674525</v>
      </c>
      <c r="Q248" s="30">
        <f>IFERROR(('CMA Emp Adj'!Q248/'CMA Emp Adj'!Q$6)/('CAN LFS Emp'!Q248/'CAN LFS Emp'!Q$6),"n/a")</f>
        <v>1.7862172079564484</v>
      </c>
      <c r="R248" s="30">
        <f>IFERROR(('CMA Emp Adj'!R248/'CMA Emp Adj'!R$6)/('CAN LFS Emp'!R248/'CAN LFS Emp'!R$6),"n/a")</f>
        <v>1.8802057912863048</v>
      </c>
      <c r="S248" s="30">
        <f>IFERROR(('CMA Emp Adj'!S248/'CMA Emp Adj'!S$6)/('CAN LFS Emp'!S248/'CAN LFS Emp'!S$6),"n/a")</f>
        <v>1.903891929882404</v>
      </c>
      <c r="T248" s="30">
        <f>IFERROR(('CMA Emp Adj'!T248/'CMA Emp Adj'!T$6)/('CAN LFS Emp'!T248/'CAN LFS Emp'!T$6),"n/a")</f>
        <v>1.8572810643482558</v>
      </c>
      <c r="U248" s="30">
        <f>IFERROR(('CMA Emp Adj'!U248/'CMA Emp Adj'!U$6)/('CAN LFS Emp'!U248/'CAN LFS Emp'!U$6),"n/a")</f>
        <v>2.0630756996581945</v>
      </c>
      <c r="V248" s="30">
        <f>IFERROR(('CMA Emp Adj'!V248/'CMA Emp Adj'!V$6)/('CAN LFS Emp'!V248/'CAN LFS Emp'!V$6),"n/a")</f>
        <v>2.0506651532396183</v>
      </c>
      <c r="W248" s="30">
        <f>IFERROR(('CMA Emp Adj'!W248/'CMA Emp Adj'!W$6)/('CAN LFS Emp'!W248/'CAN LFS Emp'!W$6),"n/a")</f>
        <v>2.1783137459983846</v>
      </c>
      <c r="X248" s="30">
        <f>IFERROR(('CMA Emp Adj'!X248/'CMA Emp Adj'!X$6)/('CAN LFS Emp'!X248/'CAN LFS Emp'!X$6),"n/a")</f>
        <v>2.1060557017361892</v>
      </c>
      <c r="Y248" s="30">
        <f>IFERROR(('CMA Emp Adj'!Y248/'CMA Emp Adj'!Y$6)/('CAN LFS Emp'!Y248/'CAN LFS Emp'!Y$6),"n/a")</f>
        <v>2.0418587268202466</v>
      </c>
    </row>
    <row r="249" spans="1:25" x14ac:dyDescent="0.25">
      <c r="A249" t="s">
        <v>570</v>
      </c>
      <c r="B249" s="137">
        <f t="shared" si="4"/>
        <v>5221</v>
      </c>
      <c r="C249" s="133">
        <v>5221</v>
      </c>
      <c r="D249" s="65">
        <f>IFERROR(('CMA Emp Adj'!D249/'CMA Emp Adj'!D$6)/('CAN LFS Emp'!D249/'CAN LFS Emp'!D$6),"n/a")</f>
        <v>1.6719265974057731</v>
      </c>
      <c r="E249" s="65">
        <f>IFERROR(('CMA Emp Adj'!E249/'CMA Emp Adj'!E$6)/('CAN LFS Emp'!E249/'CAN LFS Emp'!E$6),"n/a")</f>
        <v>1.722149899457589</v>
      </c>
      <c r="F249" s="65">
        <f>IFERROR(('CMA Emp Adj'!F249/'CMA Emp Adj'!F$6)/('CAN LFS Emp'!F249/'CAN LFS Emp'!F$6),"n/a")</f>
        <v>1.7441822933623714</v>
      </c>
      <c r="G249" s="65">
        <f>IFERROR(('CMA Emp Adj'!G249/'CMA Emp Adj'!G$6)/('CAN LFS Emp'!G249/'CAN LFS Emp'!G$6),"n/a")</f>
        <v>1.6690007155189468</v>
      </c>
      <c r="H249" s="65">
        <f>IFERROR(('CMA Emp Adj'!H249/'CMA Emp Adj'!H$6)/('CAN LFS Emp'!H249/'CAN LFS Emp'!H$6),"n/a")</f>
        <v>1.6983926371597431</v>
      </c>
      <c r="I249" s="65">
        <f>IFERROR(('CMA Emp Adj'!I249/'CMA Emp Adj'!I$6)/('CAN LFS Emp'!I249/'CAN LFS Emp'!I$6),"n/a")</f>
        <v>1.7028043456805295</v>
      </c>
      <c r="J249" s="65">
        <f>IFERROR(('CMA Emp Adj'!J249/'CMA Emp Adj'!J$6)/('CAN LFS Emp'!J249/'CAN LFS Emp'!J$6),"n/a")</f>
        <v>1.6831112150185035</v>
      </c>
      <c r="K249" s="65">
        <f>IFERROR(('CMA Emp Adj'!K249/'CMA Emp Adj'!K$6)/('CAN LFS Emp'!K249/'CAN LFS Emp'!K$6),"n/a")</f>
        <v>1.6389324790901922</v>
      </c>
      <c r="L249" s="65">
        <f>IFERROR(('CMA Emp Adj'!L249/'CMA Emp Adj'!L$6)/('CAN LFS Emp'!L249/'CAN LFS Emp'!L$6),"n/a")</f>
        <v>1.7691255182665679</v>
      </c>
      <c r="M249" s="30">
        <f>IFERROR(('CMA Emp Adj'!M249/'CMA Emp Adj'!M$6)/('CAN LFS Emp'!M249/'CAN LFS Emp'!M$6),"n/a")</f>
        <v>1.9022959987059422</v>
      </c>
      <c r="N249" s="30">
        <f>IFERROR(('CMA Emp Adj'!N249/'CMA Emp Adj'!N$6)/('CAN LFS Emp'!N249/'CAN LFS Emp'!N$6),"n/a")</f>
        <v>1.7589160775748369</v>
      </c>
      <c r="O249" s="30">
        <f>IFERROR(('CMA Emp Adj'!O249/'CMA Emp Adj'!O$6)/('CAN LFS Emp'!O249/'CAN LFS Emp'!O$6),"n/a")</f>
        <v>1.8597029828129312</v>
      </c>
      <c r="P249" s="30">
        <f>IFERROR(('CMA Emp Adj'!P249/'CMA Emp Adj'!P$6)/('CAN LFS Emp'!P249/'CAN LFS Emp'!P$6),"n/a")</f>
        <v>1.9116200637062264</v>
      </c>
      <c r="Q249" s="30">
        <f>IFERROR(('CMA Emp Adj'!Q249/'CMA Emp Adj'!Q$6)/('CAN LFS Emp'!Q249/'CAN LFS Emp'!Q$6),"n/a")</f>
        <v>1.8456869335713639</v>
      </c>
      <c r="R249" s="30">
        <f>IFERROR(('CMA Emp Adj'!R249/'CMA Emp Adj'!R$6)/('CAN LFS Emp'!R249/'CAN LFS Emp'!R$6),"n/a")</f>
        <v>1.8962042780156116</v>
      </c>
      <c r="S249" s="30">
        <f>IFERROR(('CMA Emp Adj'!S249/'CMA Emp Adj'!S$6)/('CAN LFS Emp'!S249/'CAN LFS Emp'!S$6),"n/a")</f>
        <v>1.8841665754697012</v>
      </c>
      <c r="T249" s="30">
        <f>IFERROR(('CMA Emp Adj'!T249/'CMA Emp Adj'!T$6)/('CAN LFS Emp'!T249/'CAN LFS Emp'!T$6),"n/a")</f>
        <v>1.8349746525602526</v>
      </c>
      <c r="U249" s="30">
        <f>IFERROR(('CMA Emp Adj'!U249/'CMA Emp Adj'!U$6)/('CAN LFS Emp'!U249/'CAN LFS Emp'!U$6),"n/a")</f>
        <v>2.051875112954193</v>
      </c>
      <c r="V249" s="30">
        <f>IFERROR(('CMA Emp Adj'!V249/'CMA Emp Adj'!V$6)/('CAN LFS Emp'!V249/'CAN LFS Emp'!V$6),"n/a")</f>
        <v>2.0806422033370788</v>
      </c>
      <c r="W249" s="30">
        <f>IFERROR(('CMA Emp Adj'!W249/'CMA Emp Adj'!W$6)/('CAN LFS Emp'!W249/'CAN LFS Emp'!W$6),"n/a")</f>
        <v>2.2406831575629518</v>
      </c>
      <c r="X249" s="30">
        <f>IFERROR(('CMA Emp Adj'!X249/'CMA Emp Adj'!X$6)/('CAN LFS Emp'!X249/'CAN LFS Emp'!X$6),"n/a")</f>
        <v>2.1159411740777383</v>
      </c>
      <c r="Y249" s="30">
        <f>IFERROR(('CMA Emp Adj'!Y249/'CMA Emp Adj'!Y$6)/('CAN LFS Emp'!Y249/'CAN LFS Emp'!Y$6),"n/a")</f>
        <v>2.0697836167487074</v>
      </c>
    </row>
    <row r="250" spans="1:25" x14ac:dyDescent="0.25">
      <c r="A250" t="s">
        <v>571</v>
      </c>
      <c r="B250" s="137" t="s">
        <v>204</v>
      </c>
      <c r="C250" s="133">
        <v>523</v>
      </c>
      <c r="D250" s="65">
        <f>IFERROR(('CMA Emp Adj'!D250/'CMA Emp Adj'!D$6)/('CAN LFS Emp'!D250/'CAN LFS Emp'!D$6),"n/a")</f>
        <v>2.0861005852388934</v>
      </c>
      <c r="E250" s="65">
        <f>IFERROR(('CMA Emp Adj'!E250/'CMA Emp Adj'!E$6)/('CAN LFS Emp'!E250/'CAN LFS Emp'!E$6),"n/a")</f>
        <v>2.1380429391241478</v>
      </c>
      <c r="F250" s="65">
        <f>IFERROR(('CMA Emp Adj'!F250/'CMA Emp Adj'!F$6)/('CAN LFS Emp'!F250/'CAN LFS Emp'!F$6),"n/a")</f>
        <v>2.2034043287760188</v>
      </c>
      <c r="G250" s="65">
        <f>IFERROR(('CMA Emp Adj'!G250/'CMA Emp Adj'!G$6)/('CAN LFS Emp'!G250/'CAN LFS Emp'!G$6),"n/a")</f>
        <v>2.1611919047299395</v>
      </c>
      <c r="H250" s="65">
        <f>IFERROR(('CMA Emp Adj'!H250/'CMA Emp Adj'!H$6)/('CAN LFS Emp'!H250/'CAN LFS Emp'!H$6),"n/a")</f>
        <v>2.1696936940206104</v>
      </c>
      <c r="I250" s="65">
        <f>IFERROR(('CMA Emp Adj'!I250/'CMA Emp Adj'!I$6)/('CAN LFS Emp'!I250/'CAN LFS Emp'!I$6),"n/a")</f>
        <v>2.1856726739401382</v>
      </c>
      <c r="J250" s="65">
        <f>IFERROR(('CMA Emp Adj'!J250/'CMA Emp Adj'!J$6)/('CAN LFS Emp'!J250/'CAN LFS Emp'!J$6),"n/a")</f>
        <v>2.1371667932390399</v>
      </c>
      <c r="K250" s="65">
        <f>IFERROR(('CMA Emp Adj'!K250/'CMA Emp Adj'!K$6)/('CAN LFS Emp'!K250/'CAN LFS Emp'!K$6),"n/a")</f>
        <v>2.3841386386350369</v>
      </c>
      <c r="L250" s="65">
        <f>IFERROR(('CMA Emp Adj'!L250/'CMA Emp Adj'!L$6)/('CAN LFS Emp'!L250/'CAN LFS Emp'!L$6),"n/a")</f>
        <v>2.2412394567522997</v>
      </c>
      <c r="M250" s="30">
        <f>IFERROR(('CMA Emp Adj'!M250/'CMA Emp Adj'!M$6)/('CAN LFS Emp'!M250/'CAN LFS Emp'!M$6),"n/a")</f>
        <v>2.0344984696154311</v>
      </c>
      <c r="N250" s="30">
        <f>IFERROR(('CMA Emp Adj'!N250/'CMA Emp Adj'!N$6)/('CAN LFS Emp'!N250/'CAN LFS Emp'!N$6),"n/a")</f>
        <v>2.0423844844705252</v>
      </c>
      <c r="O250" s="30">
        <f>IFERROR(('CMA Emp Adj'!O250/'CMA Emp Adj'!O$6)/('CAN LFS Emp'!O250/'CAN LFS Emp'!O$6),"n/a")</f>
        <v>1.8629370838728545</v>
      </c>
      <c r="P250" s="30">
        <f>IFERROR(('CMA Emp Adj'!P250/'CMA Emp Adj'!P$6)/('CAN LFS Emp'!P250/'CAN LFS Emp'!P$6),"n/a")</f>
        <v>1.988622323420695</v>
      </c>
      <c r="Q250" s="30">
        <f>IFERROR(('CMA Emp Adj'!Q250/'CMA Emp Adj'!Q$6)/('CAN LFS Emp'!Q250/'CAN LFS Emp'!Q$6),"n/a")</f>
        <v>1.8224079044459289</v>
      </c>
      <c r="R250" s="30">
        <f>IFERROR(('CMA Emp Adj'!R250/'CMA Emp Adj'!R$6)/('CAN LFS Emp'!R250/'CAN LFS Emp'!R$6),"n/a")</f>
        <v>2.0509127022005478</v>
      </c>
      <c r="S250" s="30">
        <f>IFERROR(('CMA Emp Adj'!S250/'CMA Emp Adj'!S$6)/('CAN LFS Emp'!S250/'CAN LFS Emp'!S$6),"n/a")</f>
        <v>1.9549727682344773</v>
      </c>
      <c r="T250" s="30">
        <f>IFERROR(('CMA Emp Adj'!T250/'CMA Emp Adj'!T$6)/('CAN LFS Emp'!T250/'CAN LFS Emp'!T$6),"n/a")</f>
        <v>2.3546539186973687</v>
      </c>
      <c r="U250" s="30">
        <f>IFERROR(('CMA Emp Adj'!U250/'CMA Emp Adj'!U$6)/('CAN LFS Emp'!U250/'CAN LFS Emp'!U$6),"n/a")</f>
        <v>2.3846590102346128</v>
      </c>
      <c r="V250" s="30">
        <f>IFERROR(('CMA Emp Adj'!V250/'CMA Emp Adj'!V$6)/('CAN LFS Emp'!V250/'CAN LFS Emp'!V$6),"n/a")</f>
        <v>2.0480799329219628</v>
      </c>
      <c r="W250" s="30">
        <f>IFERROR(('CMA Emp Adj'!W250/'CMA Emp Adj'!W$6)/('CAN LFS Emp'!W250/'CAN LFS Emp'!W$6),"n/a")</f>
        <v>2.0655410061778472</v>
      </c>
      <c r="X250" s="30">
        <f>IFERROR(('CMA Emp Adj'!X250/'CMA Emp Adj'!X$6)/('CAN LFS Emp'!X250/'CAN LFS Emp'!X$6),"n/a")</f>
        <v>2.0304379137223485</v>
      </c>
      <c r="Y250" s="30">
        <f>IFERROR(('CMA Emp Adj'!Y250/'CMA Emp Adj'!Y$6)/('CAN LFS Emp'!Y250/'CAN LFS Emp'!Y$6),"n/a")</f>
        <v>2.1645133151277642</v>
      </c>
    </row>
    <row r="251" spans="1:25" x14ac:dyDescent="0.25">
      <c r="A251" t="s">
        <v>572</v>
      </c>
      <c r="B251" s="137">
        <f t="shared" si="4"/>
        <v>524</v>
      </c>
      <c r="C251" s="133">
        <v>524</v>
      </c>
      <c r="D251" s="65">
        <f>IFERROR(('CMA Emp Adj'!D251/'CMA Emp Adj'!D$6)/('CAN LFS Emp'!D251/'CAN LFS Emp'!D$6),"n/a")</f>
        <v>1.3871132781407698</v>
      </c>
      <c r="E251" s="65">
        <f>IFERROR(('CMA Emp Adj'!E251/'CMA Emp Adj'!E$6)/('CAN LFS Emp'!E251/'CAN LFS Emp'!E$6),"n/a")</f>
        <v>1.3842639393001011</v>
      </c>
      <c r="F251" s="65">
        <f>IFERROR(('CMA Emp Adj'!F251/'CMA Emp Adj'!F$6)/('CAN LFS Emp'!F251/'CAN LFS Emp'!F$6),"n/a")</f>
        <v>1.236300135743974</v>
      </c>
      <c r="G251" s="65">
        <f>IFERROR(('CMA Emp Adj'!G251/'CMA Emp Adj'!G$6)/('CAN LFS Emp'!G251/'CAN LFS Emp'!G$6),"n/a")</f>
        <v>1.2431753554543523</v>
      </c>
      <c r="H251" s="65">
        <f>IFERROR(('CMA Emp Adj'!H251/'CMA Emp Adj'!H$6)/('CAN LFS Emp'!H251/'CAN LFS Emp'!H$6),"n/a")</f>
        <v>1.2193388579094224</v>
      </c>
      <c r="I251" s="65">
        <f>IFERROR(('CMA Emp Adj'!I251/'CMA Emp Adj'!I$6)/('CAN LFS Emp'!I251/'CAN LFS Emp'!I$6),"n/a")</f>
        <v>1.3909791379911667</v>
      </c>
      <c r="J251" s="65">
        <f>IFERROR(('CMA Emp Adj'!J251/'CMA Emp Adj'!J$6)/('CAN LFS Emp'!J251/'CAN LFS Emp'!J$6),"n/a")</f>
        <v>1.2621192752872759</v>
      </c>
      <c r="K251" s="65">
        <f>IFERROR(('CMA Emp Adj'!K251/'CMA Emp Adj'!K$6)/('CAN LFS Emp'!K251/'CAN LFS Emp'!K$6),"n/a")</f>
        <v>1.3663792560835561</v>
      </c>
      <c r="L251" s="65">
        <f>IFERROR(('CMA Emp Adj'!L251/'CMA Emp Adj'!L$6)/('CAN LFS Emp'!L251/'CAN LFS Emp'!L$6),"n/a")</f>
        <v>1.454615252810084</v>
      </c>
      <c r="M251" s="30">
        <f>IFERROR(('CMA Emp Adj'!M251/'CMA Emp Adj'!M$6)/('CAN LFS Emp'!M251/'CAN LFS Emp'!M$6),"n/a")</f>
        <v>1.4405606900306887</v>
      </c>
      <c r="N251" s="30">
        <f>IFERROR(('CMA Emp Adj'!N251/'CMA Emp Adj'!N$6)/('CAN LFS Emp'!N251/'CAN LFS Emp'!N$6),"n/a")</f>
        <v>1.3796528290057033</v>
      </c>
      <c r="O251" s="30">
        <f>IFERROR(('CMA Emp Adj'!O251/'CMA Emp Adj'!O$6)/('CAN LFS Emp'!O251/'CAN LFS Emp'!O$6),"n/a")</f>
        <v>1.4105494592398056</v>
      </c>
      <c r="P251" s="30">
        <f>IFERROR(('CMA Emp Adj'!P251/'CMA Emp Adj'!P$6)/('CAN LFS Emp'!P251/'CAN LFS Emp'!P$6),"n/a")</f>
        <v>1.4021527111439365</v>
      </c>
      <c r="Q251" s="30">
        <f>IFERROR(('CMA Emp Adj'!Q251/'CMA Emp Adj'!Q$6)/('CAN LFS Emp'!Q251/'CAN LFS Emp'!Q$6),"n/a")</f>
        <v>1.2870383291137097</v>
      </c>
      <c r="R251" s="30">
        <f>IFERROR(('CMA Emp Adj'!R251/'CMA Emp Adj'!R$6)/('CAN LFS Emp'!R251/'CAN LFS Emp'!R$6),"n/a")</f>
        <v>1.3327963249075483</v>
      </c>
      <c r="S251" s="30">
        <f>IFERROR(('CMA Emp Adj'!S251/'CMA Emp Adj'!S$6)/('CAN LFS Emp'!S251/'CAN LFS Emp'!S$6),"n/a")</f>
        <v>1.2753721300423253</v>
      </c>
      <c r="T251" s="30">
        <f>IFERROR(('CMA Emp Adj'!T251/'CMA Emp Adj'!T$6)/('CAN LFS Emp'!T251/'CAN LFS Emp'!T$6),"n/a")</f>
        <v>1.3515471871527422</v>
      </c>
      <c r="U251" s="30">
        <f>IFERROR(('CMA Emp Adj'!U251/'CMA Emp Adj'!U$6)/('CAN LFS Emp'!U251/'CAN LFS Emp'!U$6),"n/a")</f>
        <v>1.2177317453878413</v>
      </c>
      <c r="V251" s="30">
        <f>IFERROR(('CMA Emp Adj'!V251/'CMA Emp Adj'!V$6)/('CAN LFS Emp'!V251/'CAN LFS Emp'!V$6),"n/a")</f>
        <v>1.2248317443368546</v>
      </c>
      <c r="W251" s="30">
        <f>IFERROR(('CMA Emp Adj'!W251/'CMA Emp Adj'!W$6)/('CAN LFS Emp'!W251/'CAN LFS Emp'!W$6),"n/a")</f>
        <v>1.2979786209323758</v>
      </c>
      <c r="X251" s="30">
        <f>IFERROR(('CMA Emp Adj'!X251/'CMA Emp Adj'!X$6)/('CAN LFS Emp'!X251/'CAN LFS Emp'!X$6),"n/a")</f>
        <v>1.316948252234021</v>
      </c>
      <c r="Y251" s="30">
        <f>IFERROR(('CMA Emp Adj'!Y251/'CMA Emp Adj'!Y$6)/('CAN LFS Emp'!Y251/'CAN LFS Emp'!Y$6),"n/a")</f>
        <v>1.3728245507850541</v>
      </c>
    </row>
    <row r="252" spans="1:25" x14ac:dyDescent="0.25">
      <c r="A252" t="s">
        <v>573</v>
      </c>
      <c r="B252" s="137">
        <f t="shared" si="4"/>
        <v>5241</v>
      </c>
      <c r="C252" s="133">
        <v>5241</v>
      </c>
      <c r="D252" s="65">
        <f>IFERROR(('CMA Emp Adj'!D252/'CMA Emp Adj'!D$6)/('CAN LFS Emp'!D252/'CAN LFS Emp'!D$6),"n/a")</f>
        <v>1.4909446533035757</v>
      </c>
      <c r="E252" s="65">
        <f>IFERROR(('CMA Emp Adj'!E252/'CMA Emp Adj'!E$6)/('CAN LFS Emp'!E252/'CAN LFS Emp'!E$6),"n/a")</f>
        <v>1.5233666016927321</v>
      </c>
      <c r="F252" s="65">
        <f>IFERROR(('CMA Emp Adj'!F252/'CMA Emp Adj'!F$6)/('CAN LFS Emp'!F252/'CAN LFS Emp'!F$6),"n/a")</f>
        <v>1.4309730748954252</v>
      </c>
      <c r="G252" s="65">
        <f>IFERROR(('CMA Emp Adj'!G252/'CMA Emp Adj'!G$6)/('CAN LFS Emp'!G252/'CAN LFS Emp'!G$6),"n/a")</f>
        <v>1.4169093413353637</v>
      </c>
      <c r="H252" s="65">
        <f>IFERROR(('CMA Emp Adj'!H252/'CMA Emp Adj'!H$6)/('CAN LFS Emp'!H252/'CAN LFS Emp'!H$6),"n/a")</f>
        <v>1.299287539296216</v>
      </c>
      <c r="I252" s="65">
        <f>IFERROR(('CMA Emp Adj'!I252/'CMA Emp Adj'!I$6)/('CAN LFS Emp'!I252/'CAN LFS Emp'!I$6),"n/a")</f>
        <v>1.4419961807094708</v>
      </c>
      <c r="J252" s="65">
        <f>IFERROR(('CMA Emp Adj'!J252/'CMA Emp Adj'!J$6)/('CAN LFS Emp'!J252/'CAN LFS Emp'!J$6),"n/a")</f>
        <v>1.3749893297472673</v>
      </c>
      <c r="K252" s="65">
        <f>IFERROR(('CMA Emp Adj'!K252/'CMA Emp Adj'!K$6)/('CAN LFS Emp'!K252/'CAN LFS Emp'!K$6),"n/a")</f>
        <v>1.3912881693066332</v>
      </c>
      <c r="L252" s="65">
        <f>IFERROR(('CMA Emp Adj'!L252/'CMA Emp Adj'!L$6)/('CAN LFS Emp'!L252/'CAN LFS Emp'!L$6),"n/a")</f>
        <v>1.3522294510220887</v>
      </c>
      <c r="M252" s="30">
        <f>IFERROR(('CMA Emp Adj'!M252/'CMA Emp Adj'!M$6)/('CAN LFS Emp'!M252/'CAN LFS Emp'!M$6),"n/a")</f>
        <v>1.403162842600794</v>
      </c>
      <c r="N252" s="30">
        <f>IFERROR(('CMA Emp Adj'!N252/'CMA Emp Adj'!N$6)/('CAN LFS Emp'!N252/'CAN LFS Emp'!N$6),"n/a")</f>
        <v>1.4641928207571806</v>
      </c>
      <c r="O252" s="30">
        <f>IFERROR(('CMA Emp Adj'!O252/'CMA Emp Adj'!O$6)/('CAN LFS Emp'!O252/'CAN LFS Emp'!O$6),"n/a")</f>
        <v>1.4040146145076031</v>
      </c>
      <c r="P252" s="30">
        <f>IFERROR(('CMA Emp Adj'!P252/'CMA Emp Adj'!P$6)/('CAN LFS Emp'!P252/'CAN LFS Emp'!P$6),"n/a")</f>
        <v>1.4565860443518572</v>
      </c>
      <c r="Q252" s="30">
        <f>IFERROR(('CMA Emp Adj'!Q252/'CMA Emp Adj'!Q$6)/('CAN LFS Emp'!Q252/'CAN LFS Emp'!Q$6),"n/a")</f>
        <v>1.4044390222947649</v>
      </c>
      <c r="R252" s="30">
        <f>IFERROR(('CMA Emp Adj'!R252/'CMA Emp Adj'!R$6)/('CAN LFS Emp'!R252/'CAN LFS Emp'!R$6),"n/a")</f>
        <v>1.387206519076897</v>
      </c>
      <c r="S252" s="30">
        <f>IFERROR(('CMA Emp Adj'!S252/'CMA Emp Adj'!S$6)/('CAN LFS Emp'!S252/'CAN LFS Emp'!S$6),"n/a")</f>
        <v>1.2429495728662676</v>
      </c>
      <c r="T252" s="30">
        <f>IFERROR(('CMA Emp Adj'!T252/'CMA Emp Adj'!T$6)/('CAN LFS Emp'!T252/'CAN LFS Emp'!T$6),"n/a")</f>
        <v>1.3008320359594638</v>
      </c>
      <c r="U252" s="30">
        <f>IFERROR(('CMA Emp Adj'!U252/'CMA Emp Adj'!U$6)/('CAN LFS Emp'!U252/'CAN LFS Emp'!U$6),"n/a")</f>
        <v>1.1779465733467567</v>
      </c>
      <c r="V252" s="30">
        <f>IFERROR(('CMA Emp Adj'!V252/'CMA Emp Adj'!V$6)/('CAN LFS Emp'!V252/'CAN LFS Emp'!V$6),"n/a")</f>
        <v>1.2483263673025549</v>
      </c>
      <c r="W252" s="30">
        <f>IFERROR(('CMA Emp Adj'!W252/'CMA Emp Adj'!W$6)/('CAN LFS Emp'!W252/'CAN LFS Emp'!W$6),"n/a")</f>
        <v>1.4135990879856997</v>
      </c>
      <c r="X252" s="30">
        <f>IFERROR(('CMA Emp Adj'!X252/'CMA Emp Adj'!X$6)/('CAN LFS Emp'!X252/'CAN LFS Emp'!X$6),"n/a")</f>
        <v>1.3890348253802005</v>
      </c>
      <c r="Y252" s="30">
        <f>IFERROR(('CMA Emp Adj'!Y252/'CMA Emp Adj'!Y$6)/('CAN LFS Emp'!Y252/'CAN LFS Emp'!Y$6),"n/a")</f>
        <v>1.4180849109072255</v>
      </c>
    </row>
    <row r="253" spans="1:25" x14ac:dyDescent="0.25">
      <c r="A253" t="s">
        <v>574</v>
      </c>
      <c r="B253" s="137">
        <f t="shared" si="4"/>
        <v>5242</v>
      </c>
      <c r="C253" s="133">
        <v>5242</v>
      </c>
      <c r="D253" s="65">
        <f>IFERROR(('CMA Emp Adj'!D253/'CMA Emp Adj'!D$6)/('CAN LFS Emp'!D253/'CAN LFS Emp'!D$6),"n/a")</f>
        <v>0.99771111816488589</v>
      </c>
      <c r="E253" s="65">
        <f>IFERROR(('CMA Emp Adj'!E253/'CMA Emp Adj'!E$6)/('CAN LFS Emp'!E253/'CAN LFS Emp'!E$6),"n/a")</f>
        <v>0.83780170476848548</v>
      </c>
      <c r="F253" s="65">
        <f>IFERROR(('CMA Emp Adj'!F253/'CMA Emp Adj'!F$6)/('CAN LFS Emp'!F253/'CAN LFS Emp'!F$6),"n/a")</f>
        <v>0.90122589783754359</v>
      </c>
      <c r="G253" s="65">
        <f>IFERROR(('CMA Emp Adj'!G253/'CMA Emp Adj'!G$6)/('CAN LFS Emp'!G253/'CAN LFS Emp'!G$6),"n/a")</f>
        <v>0.86626280410637257</v>
      </c>
      <c r="H253" s="65">
        <f>IFERROR(('CMA Emp Adj'!H253/'CMA Emp Adj'!H$6)/('CAN LFS Emp'!H253/'CAN LFS Emp'!H$6),"n/a")</f>
        <v>1.0228515191645726</v>
      </c>
      <c r="I253" s="65">
        <f>IFERROR(('CMA Emp Adj'!I253/'CMA Emp Adj'!I$6)/('CAN LFS Emp'!I253/'CAN LFS Emp'!I$6),"n/a")</f>
        <v>1.2688216634823393</v>
      </c>
      <c r="J253" s="65">
        <f>IFERROR(('CMA Emp Adj'!J253/'CMA Emp Adj'!J$6)/('CAN LFS Emp'!J253/'CAN LFS Emp'!J$6),"n/a")</f>
        <v>1.0244572121865809</v>
      </c>
      <c r="K253" s="65">
        <f>IFERROR(('CMA Emp Adj'!K253/'CMA Emp Adj'!K$6)/('CAN LFS Emp'!K253/'CAN LFS Emp'!K$6),"n/a")</f>
        <v>1.3095117884210088</v>
      </c>
      <c r="L253" s="65">
        <f>IFERROR(('CMA Emp Adj'!L253/'CMA Emp Adj'!L$6)/('CAN LFS Emp'!L253/'CAN LFS Emp'!L$6),"n/a")</f>
        <v>1.6319798762863036</v>
      </c>
      <c r="M253" s="30">
        <f>IFERROR(('CMA Emp Adj'!M253/'CMA Emp Adj'!M$6)/('CAN LFS Emp'!M253/'CAN LFS Emp'!M$6),"n/a")</f>
        <v>1.5041945637334233</v>
      </c>
      <c r="N253" s="30">
        <f>IFERROR(('CMA Emp Adj'!N253/'CMA Emp Adj'!N$6)/('CAN LFS Emp'!N253/'CAN LFS Emp'!N$6),"n/a")</f>
        <v>1.2318011338748245</v>
      </c>
      <c r="O253" s="30">
        <f>IFERROR(('CMA Emp Adj'!O253/'CMA Emp Adj'!O$6)/('CAN LFS Emp'!O253/'CAN LFS Emp'!O$6),"n/a")</f>
        <v>1.4297334409539419</v>
      </c>
      <c r="P253" s="30">
        <f>IFERROR(('CMA Emp Adj'!P253/'CMA Emp Adj'!P$6)/('CAN LFS Emp'!P253/'CAN LFS Emp'!P$6),"n/a")</f>
        <v>1.3024327283700814</v>
      </c>
      <c r="Q253" s="30">
        <f>IFERROR(('CMA Emp Adj'!Q253/'CMA Emp Adj'!Q$6)/('CAN LFS Emp'!Q253/'CAN LFS Emp'!Q$6),"n/a")</f>
        <v>1.0681679547284924</v>
      </c>
      <c r="R253" s="30">
        <f>IFERROR(('CMA Emp Adj'!R253/'CMA Emp Adj'!R$6)/('CAN LFS Emp'!R253/'CAN LFS Emp'!R$6),"n/a")</f>
        <v>1.2331089404905644</v>
      </c>
      <c r="S253" s="30">
        <f>IFERROR(('CMA Emp Adj'!S253/'CMA Emp Adj'!S$6)/('CAN LFS Emp'!S253/'CAN LFS Emp'!S$6),"n/a")</f>
        <v>1.339630111103399</v>
      </c>
      <c r="T253" s="30">
        <f>IFERROR(('CMA Emp Adj'!T253/'CMA Emp Adj'!T$6)/('CAN LFS Emp'!T253/'CAN LFS Emp'!T$6),"n/a")</f>
        <v>1.435067340532173</v>
      </c>
      <c r="U253" s="30">
        <f>IFERROR(('CMA Emp Adj'!U253/'CMA Emp Adj'!U$6)/('CAN LFS Emp'!U253/'CAN LFS Emp'!U$6),"n/a")</f>
        <v>1.2803035072107056</v>
      </c>
      <c r="V253" s="30">
        <f>IFERROR(('CMA Emp Adj'!V253/'CMA Emp Adj'!V$6)/('CAN LFS Emp'!V253/'CAN LFS Emp'!V$6),"n/a")</f>
        <v>1.1908536128403633</v>
      </c>
      <c r="W253" s="30">
        <f>IFERROR(('CMA Emp Adj'!W253/'CMA Emp Adj'!W$6)/('CAN LFS Emp'!W253/'CAN LFS Emp'!W$6),"n/a")</f>
        <v>1.154992466603626</v>
      </c>
      <c r="X253" s="30">
        <f>IFERROR(('CMA Emp Adj'!X253/'CMA Emp Adj'!X$6)/('CAN LFS Emp'!X253/'CAN LFS Emp'!X$6),"n/a")</f>
        <v>1.2181092193499079</v>
      </c>
      <c r="Y253" s="30">
        <f>IFERROR(('CMA Emp Adj'!Y253/'CMA Emp Adj'!Y$6)/('CAN LFS Emp'!Y253/'CAN LFS Emp'!Y$6),"n/a")</f>
        <v>1.3106030851046355</v>
      </c>
    </row>
    <row r="254" spans="1:25" x14ac:dyDescent="0.25">
      <c r="A254" t="s">
        <v>575</v>
      </c>
      <c r="B254" s="137" t="s">
        <v>204</v>
      </c>
      <c r="C254" s="133">
        <v>526</v>
      </c>
      <c r="D254" s="65" t="str">
        <f>IFERROR(('CMA Emp Adj'!D254/'CMA Emp Adj'!D$6)/('CAN LFS Emp'!D254/'CAN LFS Emp'!D$6),"n/a")</f>
        <v>n/a</v>
      </c>
      <c r="E254" s="65" t="str">
        <f>IFERROR(('CMA Emp Adj'!E254/'CMA Emp Adj'!E$6)/('CAN LFS Emp'!E254/'CAN LFS Emp'!E$6),"n/a")</f>
        <v>n/a</v>
      </c>
      <c r="F254" s="65" t="str">
        <f>IFERROR(('CMA Emp Adj'!F254/'CMA Emp Adj'!F$6)/('CAN LFS Emp'!F254/'CAN LFS Emp'!F$6),"n/a")</f>
        <v>n/a</v>
      </c>
      <c r="G254" s="65" t="str">
        <f>IFERROR(('CMA Emp Adj'!G254/'CMA Emp Adj'!G$6)/('CAN LFS Emp'!G254/'CAN LFS Emp'!G$6),"n/a")</f>
        <v>n/a</v>
      </c>
      <c r="H254" s="65" t="str">
        <f>IFERROR(('CMA Emp Adj'!H254/'CMA Emp Adj'!H$6)/('CAN LFS Emp'!H254/'CAN LFS Emp'!H$6),"n/a")</f>
        <v>n/a</v>
      </c>
      <c r="I254" s="65" t="str">
        <f>IFERROR(('CMA Emp Adj'!I254/'CMA Emp Adj'!I$6)/('CAN LFS Emp'!I254/'CAN LFS Emp'!I$6),"n/a")</f>
        <v>n/a</v>
      </c>
      <c r="J254" s="65" t="str">
        <f>IFERROR(('CMA Emp Adj'!J254/'CMA Emp Adj'!J$6)/('CAN LFS Emp'!J254/'CAN LFS Emp'!J$6),"n/a")</f>
        <v>n/a</v>
      </c>
      <c r="K254" s="65" t="str">
        <f>IFERROR(('CMA Emp Adj'!K254/'CMA Emp Adj'!K$6)/('CAN LFS Emp'!K254/'CAN LFS Emp'!K$6),"n/a")</f>
        <v>n/a</v>
      </c>
      <c r="L254" s="65">
        <f>IFERROR(('CMA Emp Adj'!L254/'CMA Emp Adj'!L$6)/('CAN LFS Emp'!L254/'CAN LFS Emp'!L$6),"n/a")</f>
        <v>0</v>
      </c>
      <c r="M254" s="30">
        <f>IFERROR(('CMA Emp Adj'!M254/'CMA Emp Adj'!M$6)/('CAN LFS Emp'!M254/'CAN LFS Emp'!M$6),"n/a")</f>
        <v>3.8791632120196584</v>
      </c>
      <c r="N254" s="30">
        <f>IFERROR(('CMA Emp Adj'!N254/'CMA Emp Adj'!N$6)/('CAN LFS Emp'!N254/'CAN LFS Emp'!N$6),"n/a")</f>
        <v>0</v>
      </c>
      <c r="O254" s="30" t="str">
        <f>IFERROR(('CMA Emp Adj'!O254/'CMA Emp Adj'!O$6)/('CAN LFS Emp'!O254/'CAN LFS Emp'!O$6),"n/a")</f>
        <v>n/a</v>
      </c>
      <c r="P254" s="30">
        <f>IFERROR(('CMA Emp Adj'!P254/'CMA Emp Adj'!P$6)/('CAN LFS Emp'!P254/'CAN LFS Emp'!P$6),"n/a")</f>
        <v>3.5271153046305765</v>
      </c>
      <c r="Q254" s="30">
        <f>IFERROR(('CMA Emp Adj'!Q254/'CMA Emp Adj'!Q$6)/('CAN LFS Emp'!Q254/'CAN LFS Emp'!Q$6),"n/a")</f>
        <v>3.5741035445928548</v>
      </c>
      <c r="R254" s="30">
        <f>IFERROR(('CMA Emp Adj'!R254/'CMA Emp Adj'!R$6)/('CAN LFS Emp'!R254/'CAN LFS Emp'!R$6),"n/a")</f>
        <v>4.1483795431325072</v>
      </c>
      <c r="S254" s="30">
        <f>IFERROR(('CMA Emp Adj'!S254/'CMA Emp Adj'!S$6)/('CAN LFS Emp'!S254/'CAN LFS Emp'!S$6),"n/a")</f>
        <v>3.5556620688609968</v>
      </c>
      <c r="T254" s="30">
        <f>IFERROR(('CMA Emp Adj'!T254/'CMA Emp Adj'!T$6)/('CAN LFS Emp'!T254/'CAN LFS Emp'!T$6),"n/a")</f>
        <v>3.5733203726758944</v>
      </c>
      <c r="U254" s="30">
        <f>IFERROR(('CMA Emp Adj'!U254/'CMA Emp Adj'!U$6)/('CAN LFS Emp'!U254/'CAN LFS Emp'!U$6),"n/a")</f>
        <v>3.9376980191727511</v>
      </c>
      <c r="V254" s="30">
        <f>IFERROR(('CMA Emp Adj'!V254/'CMA Emp Adj'!V$6)/('CAN LFS Emp'!V254/'CAN LFS Emp'!V$6),"n/a")</f>
        <v>3.0867012994342113</v>
      </c>
      <c r="W254" s="30">
        <f>IFERROR(('CMA Emp Adj'!W254/'CMA Emp Adj'!W$6)/('CAN LFS Emp'!W254/'CAN LFS Emp'!W$6),"n/a")</f>
        <v>4.8595441529792449</v>
      </c>
      <c r="X254" s="30">
        <f>IFERROR(('CMA Emp Adj'!X254/'CMA Emp Adj'!X$6)/('CAN LFS Emp'!X254/'CAN LFS Emp'!X$6),"n/a")</f>
        <v>3.925707697717391</v>
      </c>
      <c r="Y254" s="30">
        <f>IFERROR(('CMA Emp Adj'!Y254/'CMA Emp Adj'!Y$6)/('CAN LFS Emp'!Y254/'CAN LFS Emp'!Y$6),"n/a")</f>
        <v>3.4971011401989642</v>
      </c>
    </row>
    <row r="255" spans="1:25" x14ac:dyDescent="0.25">
      <c r="A255" s="106" t="s">
        <v>492</v>
      </c>
      <c r="B255" s="129"/>
      <c r="C255" s="130"/>
      <c r="D255" s="141"/>
      <c r="E255" s="141"/>
      <c r="F255" s="141"/>
      <c r="G255" s="141"/>
      <c r="H255" s="141"/>
      <c r="I255" s="141"/>
      <c r="J255" s="141"/>
      <c r="K255" s="141"/>
      <c r="L255" s="141"/>
      <c r="M255" s="135"/>
      <c r="N255" s="135"/>
      <c r="O255" s="135"/>
      <c r="P255" s="135"/>
      <c r="Q255" s="135"/>
      <c r="R255" s="135"/>
      <c r="S255" s="135"/>
      <c r="T255" s="135"/>
      <c r="U255" s="135"/>
      <c r="V255" s="135"/>
      <c r="W255" s="135"/>
      <c r="X255" s="135"/>
      <c r="Y255" s="135"/>
    </row>
    <row r="256" spans="1:25" x14ac:dyDescent="0.25">
      <c r="A256" t="s">
        <v>576</v>
      </c>
      <c r="B256" s="132">
        <f t="shared" ref="B256:B257" si="5">VALUE(LEFT(C256,4))</f>
        <v>311</v>
      </c>
      <c r="C256" s="133">
        <v>311</v>
      </c>
      <c r="D256" s="65">
        <f>IFERROR(('CMA Emp Adj'!D256/'CMA Emp Adj'!D$6)/('CAN LFS Emp'!D256/'CAN LFS Emp'!D$6),"n/a")</f>
        <v>1.1189259551025916</v>
      </c>
      <c r="E256" s="65">
        <f>IFERROR(('CMA Emp Adj'!E256/'CMA Emp Adj'!E$6)/('CAN LFS Emp'!E256/'CAN LFS Emp'!E$6),"n/a")</f>
        <v>1.1832350105662142</v>
      </c>
      <c r="F256" s="65">
        <f>IFERROR(('CMA Emp Adj'!F256/'CMA Emp Adj'!F$6)/('CAN LFS Emp'!F256/'CAN LFS Emp'!F$6),"n/a")</f>
        <v>1.0359720382120119</v>
      </c>
      <c r="G256" s="65">
        <f>IFERROR(('CMA Emp Adj'!G256/'CMA Emp Adj'!G$6)/('CAN LFS Emp'!G256/'CAN LFS Emp'!G$6),"n/a")</f>
        <v>0.98075300516662356</v>
      </c>
      <c r="H256" s="65">
        <f>IFERROR(('CMA Emp Adj'!H256/'CMA Emp Adj'!H$6)/('CAN LFS Emp'!H256/'CAN LFS Emp'!H$6),"n/a")</f>
        <v>1.053267245268908</v>
      </c>
      <c r="I256" s="65">
        <f>IFERROR(('CMA Emp Adj'!I256/'CMA Emp Adj'!I$6)/('CAN LFS Emp'!I256/'CAN LFS Emp'!I$6),"n/a")</f>
        <v>1.0244183781481861</v>
      </c>
      <c r="J256" s="65">
        <f>IFERROR(('CMA Emp Adj'!J256/'CMA Emp Adj'!J$6)/('CAN LFS Emp'!J256/'CAN LFS Emp'!J$6),"n/a")</f>
        <v>0.97761609407779482</v>
      </c>
      <c r="K256" s="65">
        <f>IFERROR(('CMA Emp Adj'!K256/'CMA Emp Adj'!K$6)/('CAN LFS Emp'!K256/'CAN LFS Emp'!K$6),"n/a")</f>
        <v>1.0758429749167235</v>
      </c>
      <c r="L256" s="65">
        <f>IFERROR(('CMA Emp Adj'!L256/'CMA Emp Adj'!L$6)/('CAN LFS Emp'!L256/'CAN LFS Emp'!L$6),"n/a")</f>
        <v>1.1522429244727299</v>
      </c>
      <c r="M256" s="30">
        <f>IFERROR(('CMA Emp Adj'!M256/'CMA Emp Adj'!M$6)/('CAN LFS Emp'!M256/'CAN LFS Emp'!M$6),"n/a")</f>
        <v>1.0563589172533798</v>
      </c>
      <c r="N256" s="30">
        <f>IFERROR(('CMA Emp Adj'!N256/'CMA Emp Adj'!N$6)/('CAN LFS Emp'!N256/'CAN LFS Emp'!N$6),"n/a")</f>
        <v>1.0329343448507151</v>
      </c>
      <c r="O256" s="30">
        <f>IFERROR(('CMA Emp Adj'!O256/'CMA Emp Adj'!O$6)/('CAN LFS Emp'!O256/'CAN LFS Emp'!O$6),"n/a")</f>
        <v>1.1773651410676251</v>
      </c>
      <c r="P256" s="30">
        <f>IFERROR(('CMA Emp Adj'!P256/'CMA Emp Adj'!P$6)/('CAN LFS Emp'!P256/'CAN LFS Emp'!P$6),"n/a")</f>
        <v>1.1876082230710729</v>
      </c>
      <c r="Q256" s="30">
        <f>IFERROR(('CMA Emp Adj'!Q256/'CMA Emp Adj'!Q$6)/('CAN LFS Emp'!Q256/'CAN LFS Emp'!Q$6),"n/a")</f>
        <v>1.0138528709416152</v>
      </c>
      <c r="R256" s="30">
        <f>IFERROR(('CMA Emp Adj'!R256/'CMA Emp Adj'!R$6)/('CAN LFS Emp'!R256/'CAN LFS Emp'!R$6),"n/a")</f>
        <v>1.0266679666257819</v>
      </c>
      <c r="S256" s="30">
        <f>IFERROR(('CMA Emp Adj'!S256/'CMA Emp Adj'!S$6)/('CAN LFS Emp'!S256/'CAN LFS Emp'!S$6),"n/a")</f>
        <v>1.1789480523921971</v>
      </c>
      <c r="T256" s="30">
        <f>IFERROR(('CMA Emp Adj'!T256/'CMA Emp Adj'!T$6)/('CAN LFS Emp'!T256/'CAN LFS Emp'!T$6),"n/a")</f>
        <v>1.0067605311203041</v>
      </c>
      <c r="U256" s="30">
        <f>IFERROR(('CMA Emp Adj'!U256/'CMA Emp Adj'!U$6)/('CAN LFS Emp'!U256/'CAN LFS Emp'!U$6),"n/a")</f>
        <v>1.2309809833615426</v>
      </c>
      <c r="V256" s="30">
        <f>IFERROR(('CMA Emp Adj'!V256/'CMA Emp Adj'!V$6)/('CAN LFS Emp'!V256/'CAN LFS Emp'!V$6),"n/a")</f>
        <v>1.1094679902758917</v>
      </c>
      <c r="W256" s="30">
        <f>IFERROR(('CMA Emp Adj'!W256/'CMA Emp Adj'!W$6)/('CAN LFS Emp'!W256/'CAN LFS Emp'!W$6),"n/a")</f>
        <v>1.1654098702774243</v>
      </c>
      <c r="X256" s="30">
        <f>IFERROR(('CMA Emp Adj'!X256/'CMA Emp Adj'!X$6)/('CAN LFS Emp'!X256/'CAN LFS Emp'!X$6),"n/a")</f>
        <v>0.96612111185729499</v>
      </c>
      <c r="Y256" s="30">
        <f>IFERROR(('CMA Emp Adj'!Y256/'CMA Emp Adj'!Y$6)/('CAN LFS Emp'!Y256/'CAN LFS Emp'!Y$6),"n/a")</f>
        <v>0.98836487132638717</v>
      </c>
    </row>
    <row r="257" spans="1:25" x14ac:dyDescent="0.25">
      <c r="A257" t="s">
        <v>577</v>
      </c>
      <c r="B257" s="132">
        <f t="shared" si="5"/>
        <v>3121</v>
      </c>
      <c r="C257" s="133">
        <v>3121</v>
      </c>
      <c r="D257" s="65">
        <f>IFERROR(('CMA Emp Adj'!D257/'CMA Emp Adj'!D$6)/('CAN LFS Emp'!D257/'CAN LFS Emp'!D$6),"n/a")</f>
        <v>1.1033846013489135</v>
      </c>
      <c r="E257" s="65">
        <f>IFERROR(('CMA Emp Adj'!E257/'CMA Emp Adj'!E$6)/('CAN LFS Emp'!E257/'CAN LFS Emp'!E$6),"n/a")</f>
        <v>1.5247213336842069</v>
      </c>
      <c r="F257" s="65">
        <f>IFERROR(('CMA Emp Adj'!F257/'CMA Emp Adj'!F$6)/('CAN LFS Emp'!F257/'CAN LFS Emp'!F$6),"n/a")</f>
        <v>1.2616376942936014</v>
      </c>
      <c r="G257" s="65">
        <f>IFERROR(('CMA Emp Adj'!G257/'CMA Emp Adj'!G$6)/('CAN LFS Emp'!G257/'CAN LFS Emp'!G$6),"n/a")</f>
        <v>1.1443749776045515</v>
      </c>
      <c r="H257" s="65">
        <f>IFERROR(('CMA Emp Adj'!H257/'CMA Emp Adj'!H$6)/('CAN LFS Emp'!H257/'CAN LFS Emp'!H$6),"n/a")</f>
        <v>1.1867709866699749</v>
      </c>
      <c r="I257" s="65">
        <f>IFERROR(('CMA Emp Adj'!I257/'CMA Emp Adj'!I$6)/('CAN LFS Emp'!I257/'CAN LFS Emp'!I$6),"n/a")</f>
        <v>0.91652954352960925</v>
      </c>
      <c r="J257" s="65">
        <f>IFERROR(('CMA Emp Adj'!J257/'CMA Emp Adj'!J$6)/('CAN LFS Emp'!J257/'CAN LFS Emp'!J$6),"n/a")</f>
        <v>1.1516195160448346</v>
      </c>
      <c r="K257" s="65">
        <f>IFERROR(('CMA Emp Adj'!K257/'CMA Emp Adj'!K$6)/('CAN LFS Emp'!K257/'CAN LFS Emp'!K$6),"n/a")</f>
        <v>0.68598550477223497</v>
      </c>
      <c r="L257" s="65">
        <f>IFERROR(('CMA Emp Adj'!L257/'CMA Emp Adj'!L$6)/('CAN LFS Emp'!L257/'CAN LFS Emp'!L$6),"n/a")</f>
        <v>1.2888951567942875</v>
      </c>
      <c r="M257" s="30">
        <f>IFERROR(('CMA Emp Adj'!M257/'CMA Emp Adj'!M$6)/('CAN LFS Emp'!M257/'CAN LFS Emp'!M$6),"n/a")</f>
        <v>1.0151680020604783</v>
      </c>
      <c r="N257" s="30">
        <f>IFERROR(('CMA Emp Adj'!N257/'CMA Emp Adj'!N$6)/('CAN LFS Emp'!N257/'CAN LFS Emp'!N$6),"n/a")</f>
        <v>1.0365095733224969</v>
      </c>
      <c r="O257" s="30">
        <f>IFERROR(('CMA Emp Adj'!O257/'CMA Emp Adj'!O$6)/('CAN LFS Emp'!O257/'CAN LFS Emp'!O$6),"n/a")</f>
        <v>0.96445335390415943</v>
      </c>
      <c r="P257" s="30">
        <f>IFERROR(('CMA Emp Adj'!P257/'CMA Emp Adj'!P$6)/('CAN LFS Emp'!P257/'CAN LFS Emp'!P$6),"n/a")</f>
        <v>0.96864967358472898</v>
      </c>
      <c r="Q257" s="30">
        <f>IFERROR(('CMA Emp Adj'!Q257/'CMA Emp Adj'!Q$6)/('CAN LFS Emp'!Q257/'CAN LFS Emp'!Q$6),"n/a")</f>
        <v>1.2340083056128814</v>
      </c>
      <c r="R257" s="30">
        <f>IFERROR(('CMA Emp Adj'!R257/'CMA Emp Adj'!R$6)/('CAN LFS Emp'!R257/'CAN LFS Emp'!R$6),"n/a")</f>
        <v>1.6402699243095511</v>
      </c>
      <c r="S257" s="30">
        <f>IFERROR(('CMA Emp Adj'!S257/'CMA Emp Adj'!S$6)/('CAN LFS Emp'!S257/'CAN LFS Emp'!S$6),"n/a")</f>
        <v>1.0628123733953869</v>
      </c>
      <c r="T257" s="30">
        <f>IFERROR(('CMA Emp Adj'!T257/'CMA Emp Adj'!T$6)/('CAN LFS Emp'!T257/'CAN LFS Emp'!T$6),"n/a")</f>
        <v>1.4041014274979873</v>
      </c>
      <c r="U257" s="30">
        <f>IFERROR(('CMA Emp Adj'!U257/'CMA Emp Adj'!U$6)/('CAN LFS Emp'!U257/'CAN LFS Emp'!U$6),"n/a")</f>
        <v>1.2155677556420388</v>
      </c>
      <c r="V257" s="30">
        <f>IFERROR(('CMA Emp Adj'!V257/'CMA Emp Adj'!V$6)/('CAN LFS Emp'!V257/'CAN LFS Emp'!V$6),"n/a")</f>
        <v>1.4975749601789834</v>
      </c>
      <c r="W257" s="30">
        <f>IFERROR(('CMA Emp Adj'!W257/'CMA Emp Adj'!W$6)/('CAN LFS Emp'!W257/'CAN LFS Emp'!W$6),"n/a")</f>
        <v>1.3801337773997473</v>
      </c>
      <c r="X257" s="30">
        <f>IFERROR(('CMA Emp Adj'!X257/'CMA Emp Adj'!X$6)/('CAN LFS Emp'!X257/'CAN LFS Emp'!X$6),"n/a")</f>
        <v>0.85923234032286888</v>
      </c>
      <c r="Y257" s="30">
        <f>IFERROR(('CMA Emp Adj'!Y257/'CMA Emp Adj'!Y$6)/('CAN LFS Emp'!Y257/'CAN LFS Emp'!Y$6),"n/a")</f>
        <v>0.82714108450769519</v>
      </c>
    </row>
    <row r="258" spans="1:25" x14ac:dyDescent="0.25">
      <c r="A258" s="106" t="s">
        <v>537</v>
      </c>
      <c r="B258" s="129"/>
      <c r="C258" s="130"/>
      <c r="D258" s="141"/>
      <c r="E258" s="141"/>
      <c r="F258" s="141"/>
      <c r="G258" s="141"/>
      <c r="H258" s="141"/>
      <c r="I258" s="141"/>
      <c r="J258" s="141"/>
      <c r="K258" s="141"/>
      <c r="L258" s="141"/>
      <c r="M258" s="135"/>
      <c r="N258" s="135"/>
      <c r="O258" s="135"/>
      <c r="P258" s="135"/>
      <c r="Q258" s="135"/>
      <c r="R258" s="135"/>
      <c r="S258" s="135"/>
      <c r="T258" s="135"/>
      <c r="U258" s="135"/>
      <c r="V258" s="135"/>
      <c r="W258" s="135"/>
      <c r="X258" s="135"/>
      <c r="Y258" s="135"/>
    </row>
    <row r="259" spans="1:25" x14ac:dyDescent="0.25">
      <c r="A259" t="s">
        <v>578</v>
      </c>
      <c r="B259" s="137">
        <f t="shared" ref="B259:B263" si="6">VALUE(LEFT(C259,4))</f>
        <v>3254</v>
      </c>
      <c r="C259" s="133">
        <v>3254</v>
      </c>
      <c r="D259" s="142">
        <f>IFERROR(('CMA Emp Adj'!D259/'CMA Emp Adj'!D$6)/('CAN LFS Emp'!D259/'CAN LFS Emp'!D$6),"n/a")</f>
        <v>2.1910124212304996</v>
      </c>
      <c r="E259" s="142">
        <f>IFERROR(('CMA Emp Adj'!E259/'CMA Emp Adj'!E$6)/('CAN LFS Emp'!E259/'CAN LFS Emp'!E$6),"n/a")</f>
        <v>2.9790648501864325</v>
      </c>
      <c r="F259" s="142">
        <f>IFERROR(('CMA Emp Adj'!F259/'CMA Emp Adj'!F$6)/('CAN LFS Emp'!F259/'CAN LFS Emp'!F$6),"n/a")</f>
        <v>2.372514439649009</v>
      </c>
      <c r="G259" s="142">
        <f>IFERROR(('CMA Emp Adj'!G259/'CMA Emp Adj'!G$6)/('CAN LFS Emp'!G259/'CAN LFS Emp'!G$6),"n/a")</f>
        <v>1.7778946444051746</v>
      </c>
      <c r="H259" s="142">
        <f>IFERROR(('CMA Emp Adj'!H259/'CMA Emp Adj'!H$6)/('CAN LFS Emp'!H259/'CAN LFS Emp'!H$6),"n/a")</f>
        <v>1.796234328306201</v>
      </c>
      <c r="I259" s="142">
        <f>IFERROR(('CMA Emp Adj'!I259/'CMA Emp Adj'!I$6)/('CAN LFS Emp'!I259/'CAN LFS Emp'!I$6),"n/a")</f>
        <v>1.7406811367359603</v>
      </c>
      <c r="J259" s="142">
        <f>IFERROR(('CMA Emp Adj'!J259/'CMA Emp Adj'!J$6)/('CAN LFS Emp'!J259/'CAN LFS Emp'!J$6),"n/a")</f>
        <v>2.1954672523230014</v>
      </c>
      <c r="K259" s="142">
        <f>IFERROR(('CMA Emp Adj'!K259/'CMA Emp Adj'!K$6)/('CAN LFS Emp'!K259/'CAN LFS Emp'!K$6),"n/a")</f>
        <v>1.9090199783869373</v>
      </c>
      <c r="L259" s="142">
        <f>IFERROR(('CMA Emp Adj'!L259/'CMA Emp Adj'!L$6)/('CAN LFS Emp'!L259/'CAN LFS Emp'!L$6),"n/a")</f>
        <v>2.4060243461741382</v>
      </c>
      <c r="M259" s="143">
        <f>IFERROR(('CMA Emp Adj'!M259/'CMA Emp Adj'!M$6)/('CAN LFS Emp'!M259/'CAN LFS Emp'!M$6),"n/a")</f>
        <v>1.9225230949659269</v>
      </c>
      <c r="N259" s="30">
        <f>IFERROR(('CMA Emp Adj'!N259/'CMA Emp Adj'!N$6)/('CAN LFS Emp'!N259/'CAN LFS Emp'!N$6),"n/a")</f>
        <v>2.1541353533804752</v>
      </c>
      <c r="O259" s="30">
        <f>IFERROR(('CMA Emp Adj'!O259/'CMA Emp Adj'!O$6)/('CAN LFS Emp'!O259/'CAN LFS Emp'!O$6),"n/a")</f>
        <v>2.0904873855133772</v>
      </c>
      <c r="P259" s="30">
        <f>IFERROR(('CMA Emp Adj'!P259/'CMA Emp Adj'!P$6)/('CAN LFS Emp'!P259/'CAN LFS Emp'!P$6),"n/a")</f>
        <v>1.6751105645489377</v>
      </c>
      <c r="Q259" s="30">
        <f>IFERROR(('CMA Emp Adj'!Q259/'CMA Emp Adj'!Q$6)/('CAN LFS Emp'!Q259/'CAN LFS Emp'!Q$6),"n/a")</f>
        <v>2.0024006853915006</v>
      </c>
      <c r="R259" s="30">
        <f>IFERROR(('CMA Emp Adj'!R259/'CMA Emp Adj'!R$6)/('CAN LFS Emp'!R259/'CAN LFS Emp'!R$6),"n/a")</f>
        <v>2.4033531016693068</v>
      </c>
      <c r="S259" s="30">
        <f>IFERROR(('CMA Emp Adj'!S259/'CMA Emp Adj'!S$6)/('CAN LFS Emp'!S259/'CAN LFS Emp'!S$6),"n/a")</f>
        <v>1.2200191745650519</v>
      </c>
      <c r="T259" s="30">
        <f>IFERROR(('CMA Emp Adj'!T259/'CMA Emp Adj'!T$6)/('CAN LFS Emp'!T259/'CAN LFS Emp'!T$6),"n/a")</f>
        <v>2.0527963755885459</v>
      </c>
      <c r="U259" s="30">
        <f>IFERROR(('CMA Emp Adj'!U259/'CMA Emp Adj'!U$6)/('CAN LFS Emp'!U259/'CAN LFS Emp'!U$6),"n/a")</f>
        <v>1.9162242519096926</v>
      </c>
      <c r="V259" s="30">
        <f>IFERROR(('CMA Emp Adj'!V259/'CMA Emp Adj'!V$6)/('CAN LFS Emp'!V259/'CAN LFS Emp'!V$6),"n/a")</f>
        <v>1.5375686990965822</v>
      </c>
      <c r="W259" s="30">
        <f>IFERROR(('CMA Emp Adj'!W259/'CMA Emp Adj'!W$6)/('CAN LFS Emp'!W259/'CAN LFS Emp'!W$6),"n/a")</f>
        <v>1.851942128852438</v>
      </c>
      <c r="X259" s="30">
        <f>IFERROR(('CMA Emp Adj'!X259/'CMA Emp Adj'!X$6)/('CAN LFS Emp'!X259/'CAN LFS Emp'!X$6),"n/a")</f>
        <v>1.8172834600065482</v>
      </c>
      <c r="Y259" s="30">
        <f>IFERROR(('CMA Emp Adj'!Y259/'CMA Emp Adj'!Y$6)/('CAN LFS Emp'!Y259/'CAN LFS Emp'!Y$6),"n/a")</f>
        <v>2.0203450961706158</v>
      </c>
    </row>
    <row r="260" spans="1:25" x14ac:dyDescent="0.25">
      <c r="A260" t="s">
        <v>384</v>
      </c>
      <c r="B260" s="137" t="s">
        <v>193</v>
      </c>
      <c r="C260" s="133">
        <v>334512</v>
      </c>
      <c r="D260" s="142">
        <f>IFERROR(('CMA Emp Adj'!D260/'CMA Emp Adj'!D$6)/('CAN LFS Emp'!D260/'CAN LFS Emp'!D$6),"n/a")</f>
        <v>1.7940540521127821</v>
      </c>
      <c r="E260" s="142">
        <f>IFERROR(('CMA Emp Adj'!E260/'CMA Emp Adj'!E$6)/('CAN LFS Emp'!E260/'CAN LFS Emp'!E$6),"n/a")</f>
        <v>2.3145243639209307</v>
      </c>
      <c r="F260" s="142">
        <f>IFERROR(('CMA Emp Adj'!F260/'CMA Emp Adj'!F$6)/('CAN LFS Emp'!F260/'CAN LFS Emp'!F$6),"n/a")</f>
        <v>1.2584690183444267</v>
      </c>
      <c r="G260" s="142">
        <f>IFERROR(('CMA Emp Adj'!G260/'CMA Emp Adj'!G$6)/('CAN LFS Emp'!G260/'CAN LFS Emp'!G$6),"n/a")</f>
        <v>1.8029238185314846</v>
      </c>
      <c r="H260" s="142">
        <f>IFERROR(('CMA Emp Adj'!H260/'CMA Emp Adj'!H$6)/('CAN LFS Emp'!H260/'CAN LFS Emp'!H$6),"n/a")</f>
        <v>1.8370645131427732</v>
      </c>
      <c r="I260" s="142">
        <f>IFERROR(('CMA Emp Adj'!I260/'CMA Emp Adj'!I$6)/('CAN LFS Emp'!I260/'CAN LFS Emp'!I$6),"n/a")</f>
        <v>2.8977627284044996</v>
      </c>
      <c r="J260" s="142">
        <f>IFERROR(('CMA Emp Adj'!J260/'CMA Emp Adj'!J$6)/('CAN LFS Emp'!J260/'CAN LFS Emp'!J$6),"n/a")</f>
        <v>1.8443350760624977</v>
      </c>
      <c r="K260" s="142">
        <f>IFERROR(('CMA Emp Adj'!K260/'CMA Emp Adj'!K$6)/('CAN LFS Emp'!K260/'CAN LFS Emp'!K$6),"n/a")</f>
        <v>1.3176783246831403</v>
      </c>
      <c r="L260" s="142">
        <f>IFERROR(('CMA Emp Adj'!L260/'CMA Emp Adj'!L$6)/('CAN LFS Emp'!L260/'CAN LFS Emp'!L$6),"n/a")</f>
        <v>1.4828804645536535</v>
      </c>
      <c r="M260" s="143">
        <f>IFERROR(('CMA Emp Adj'!M260/'CMA Emp Adj'!M$6)/('CAN LFS Emp'!M260/'CAN LFS Emp'!M$6),"n/a")</f>
        <v>1.884479214585298</v>
      </c>
      <c r="N260" s="30">
        <f>IFERROR(('CMA Emp Adj'!N260/'CMA Emp Adj'!N$6)/('CAN LFS Emp'!N260/'CAN LFS Emp'!N$6),"n/a")</f>
        <v>1.2569585209395533</v>
      </c>
      <c r="O260" s="30">
        <f>IFERROR(('CMA Emp Adj'!O260/'CMA Emp Adj'!O$6)/('CAN LFS Emp'!O260/'CAN LFS Emp'!O$6),"n/a")</f>
        <v>1.5826001377022789</v>
      </c>
      <c r="P260" s="30">
        <f>IFERROR(('CMA Emp Adj'!P260/'CMA Emp Adj'!P$6)/('CAN LFS Emp'!P260/'CAN LFS Emp'!P$6),"n/a")</f>
        <v>1.3251865538807137</v>
      </c>
      <c r="Q260" s="30">
        <f>IFERROR(('CMA Emp Adj'!Q260/'CMA Emp Adj'!Q$6)/('CAN LFS Emp'!Q260/'CAN LFS Emp'!Q$6),"n/a")</f>
        <v>1.7043938996493735</v>
      </c>
      <c r="R260" s="30">
        <f>IFERROR(('CMA Emp Adj'!R260/'CMA Emp Adj'!R$6)/('CAN LFS Emp'!R260/'CAN LFS Emp'!R$6),"n/a")</f>
        <v>1.5229406396171934</v>
      </c>
      <c r="S260" s="30">
        <f>IFERROR(('CMA Emp Adj'!S260/'CMA Emp Adj'!S$6)/('CAN LFS Emp'!S260/'CAN LFS Emp'!S$6),"n/a")</f>
        <v>1.9519841819049508</v>
      </c>
      <c r="T260" s="30">
        <f>IFERROR(('CMA Emp Adj'!T260/'CMA Emp Adj'!T$6)/('CAN LFS Emp'!T260/'CAN LFS Emp'!T$6),"n/a")</f>
        <v>1.0860019103194005</v>
      </c>
      <c r="U260" s="30">
        <f>IFERROR(('CMA Emp Adj'!U260/'CMA Emp Adj'!U$6)/('CAN LFS Emp'!U260/'CAN LFS Emp'!U$6),"n/a")</f>
        <v>1.3292856156769022</v>
      </c>
      <c r="V260" s="30">
        <f>IFERROR(('CMA Emp Adj'!V260/'CMA Emp Adj'!V$6)/('CAN LFS Emp'!V260/'CAN LFS Emp'!V$6),"n/a")</f>
        <v>2.0584347354829129</v>
      </c>
      <c r="W260" s="30">
        <f>IFERROR(('CMA Emp Adj'!W260/'CMA Emp Adj'!W$6)/('CAN LFS Emp'!W260/'CAN LFS Emp'!W$6),"n/a")</f>
        <v>1.8807392301196344</v>
      </c>
      <c r="X260" s="30">
        <f>IFERROR(('CMA Emp Adj'!X260/'CMA Emp Adj'!X$6)/('CAN LFS Emp'!X260/'CAN LFS Emp'!X$6),"n/a")</f>
        <v>0.98740629768428445</v>
      </c>
      <c r="Y260" s="30">
        <f>IFERROR(('CMA Emp Adj'!Y260/'CMA Emp Adj'!Y$6)/('CAN LFS Emp'!Y260/'CAN LFS Emp'!Y$6),"n/a")</f>
        <v>1.3981969065667248</v>
      </c>
    </row>
    <row r="261" spans="1:25" x14ac:dyDescent="0.25">
      <c r="A261" t="s">
        <v>579</v>
      </c>
      <c r="B261" s="137">
        <f t="shared" si="6"/>
        <v>3391</v>
      </c>
      <c r="C261" s="133">
        <v>3391</v>
      </c>
      <c r="D261" s="142">
        <f>IFERROR(('CMA Emp Adj'!D261/'CMA Emp Adj'!D$6)/('CAN LFS Emp'!D261/'CAN LFS Emp'!D$6),"n/a")</f>
        <v>1.9017632636962203</v>
      </c>
      <c r="E261" s="142">
        <f>IFERROR(('CMA Emp Adj'!E261/'CMA Emp Adj'!E$6)/('CAN LFS Emp'!E261/'CAN LFS Emp'!E$6),"n/a")</f>
        <v>1.4794675591205431</v>
      </c>
      <c r="F261" s="142">
        <f>IFERROR(('CMA Emp Adj'!F261/'CMA Emp Adj'!F$6)/('CAN LFS Emp'!F261/'CAN LFS Emp'!F$6),"n/a")</f>
        <v>1.4825474480705922</v>
      </c>
      <c r="G261" s="142">
        <f>IFERROR(('CMA Emp Adj'!G261/'CMA Emp Adj'!G$6)/('CAN LFS Emp'!G261/'CAN LFS Emp'!G$6),"n/a")</f>
        <v>1.0558222246098843</v>
      </c>
      <c r="H261" s="142">
        <f>IFERROR(('CMA Emp Adj'!H261/'CMA Emp Adj'!H$6)/('CAN LFS Emp'!H261/'CAN LFS Emp'!H$6),"n/a")</f>
        <v>1.7898602669150034</v>
      </c>
      <c r="I261" s="142">
        <f>IFERROR(('CMA Emp Adj'!I261/'CMA Emp Adj'!I$6)/('CAN LFS Emp'!I261/'CAN LFS Emp'!I$6),"n/a")</f>
        <v>1.5377488510633375</v>
      </c>
      <c r="J261" s="142">
        <f>IFERROR(('CMA Emp Adj'!J261/'CMA Emp Adj'!J$6)/('CAN LFS Emp'!J261/'CAN LFS Emp'!J$6),"n/a")</f>
        <v>1.4583014221804556</v>
      </c>
      <c r="K261" s="142">
        <f>IFERROR(('CMA Emp Adj'!K261/'CMA Emp Adj'!K$6)/('CAN LFS Emp'!K261/'CAN LFS Emp'!K$6),"n/a")</f>
        <v>1.3204480246946673</v>
      </c>
      <c r="L261" s="142">
        <f>IFERROR(('CMA Emp Adj'!L261/'CMA Emp Adj'!L$6)/('CAN LFS Emp'!L261/'CAN LFS Emp'!L$6),"n/a")</f>
        <v>0.72715009784683604</v>
      </c>
      <c r="M261" s="143">
        <f>IFERROR(('CMA Emp Adj'!M261/'CMA Emp Adj'!M$6)/('CAN LFS Emp'!M261/'CAN LFS Emp'!M$6),"n/a")</f>
        <v>1.2807580412609654</v>
      </c>
      <c r="N261" s="30">
        <f>IFERROR(('CMA Emp Adj'!N261/'CMA Emp Adj'!N$6)/('CAN LFS Emp'!N261/'CAN LFS Emp'!N$6),"n/a")</f>
        <v>1.0873871655769076</v>
      </c>
      <c r="O261" s="30">
        <f>IFERROR(('CMA Emp Adj'!O261/'CMA Emp Adj'!O$6)/('CAN LFS Emp'!O261/'CAN LFS Emp'!O$6),"n/a")</f>
        <v>1.522867878195691</v>
      </c>
      <c r="P261" s="30">
        <f>IFERROR(('CMA Emp Adj'!P261/'CMA Emp Adj'!P$6)/('CAN LFS Emp'!P261/'CAN LFS Emp'!P$6),"n/a")</f>
        <v>1.4698268047787055</v>
      </c>
      <c r="Q261" s="30">
        <f>IFERROR(('CMA Emp Adj'!Q261/'CMA Emp Adj'!Q$6)/('CAN LFS Emp'!Q261/'CAN LFS Emp'!Q$6),"n/a")</f>
        <v>1.2161894979390708</v>
      </c>
      <c r="R261" s="30">
        <f>IFERROR(('CMA Emp Adj'!R261/'CMA Emp Adj'!R$6)/('CAN LFS Emp'!R261/'CAN LFS Emp'!R$6),"n/a")</f>
        <v>0.84657524717204602</v>
      </c>
      <c r="S261" s="30">
        <f>IFERROR(('CMA Emp Adj'!S261/'CMA Emp Adj'!S$6)/('CAN LFS Emp'!S261/'CAN LFS Emp'!S$6),"n/a")</f>
        <v>1.6761949654867956</v>
      </c>
      <c r="T261" s="30">
        <f>IFERROR(('CMA Emp Adj'!T261/'CMA Emp Adj'!T$6)/('CAN LFS Emp'!T261/'CAN LFS Emp'!T$6),"n/a")</f>
        <v>1.969884918164013</v>
      </c>
      <c r="U261" s="30">
        <f>IFERROR(('CMA Emp Adj'!U261/'CMA Emp Adj'!U$6)/('CAN LFS Emp'!U261/'CAN LFS Emp'!U$6),"n/a")</f>
        <v>1.137344176573577</v>
      </c>
      <c r="V261" s="30">
        <f>IFERROR(('CMA Emp Adj'!V261/'CMA Emp Adj'!V$6)/('CAN LFS Emp'!V261/'CAN LFS Emp'!V$6),"n/a")</f>
        <v>1.330727262095698</v>
      </c>
      <c r="W261" s="30">
        <f>IFERROR(('CMA Emp Adj'!W261/'CMA Emp Adj'!W$6)/('CAN LFS Emp'!W261/'CAN LFS Emp'!W$6),"n/a")</f>
        <v>1.1144293285106663</v>
      </c>
      <c r="X261" s="30">
        <f>IFERROR(('CMA Emp Adj'!X261/'CMA Emp Adj'!X$6)/('CAN LFS Emp'!X261/'CAN LFS Emp'!X$6),"n/a")</f>
        <v>1.4721329410875048</v>
      </c>
      <c r="Y261" s="30">
        <f>IFERROR(('CMA Emp Adj'!Y261/'CMA Emp Adj'!Y$6)/('CAN LFS Emp'!Y261/'CAN LFS Emp'!Y$6),"n/a")</f>
        <v>1.3888844404629859</v>
      </c>
    </row>
    <row r="262" spans="1:25" x14ac:dyDescent="0.25">
      <c r="A262" t="s">
        <v>467</v>
      </c>
      <c r="B262" s="137">
        <v>414</v>
      </c>
      <c r="C262" s="133">
        <v>414510</v>
      </c>
      <c r="D262" s="142">
        <f>IFERROR(('CMA Emp Adj'!D262/'CMA Emp Adj'!D$6)/('CAN LFS Emp'!D262/'CAN LFS Emp'!D$6),"n/a")</f>
        <v>1.7117326598882256</v>
      </c>
      <c r="E262" s="142">
        <f>IFERROR(('CMA Emp Adj'!E262/'CMA Emp Adj'!E$6)/('CAN LFS Emp'!E262/'CAN LFS Emp'!E$6),"n/a")</f>
        <v>1.705238648887065</v>
      </c>
      <c r="F262" s="142">
        <f>IFERROR(('CMA Emp Adj'!F262/'CMA Emp Adj'!F$6)/('CAN LFS Emp'!F262/'CAN LFS Emp'!F$6),"n/a")</f>
        <v>2.0082646274488933</v>
      </c>
      <c r="G262" s="142">
        <f>IFERROR(('CMA Emp Adj'!G262/'CMA Emp Adj'!G$6)/('CAN LFS Emp'!G262/'CAN LFS Emp'!G$6),"n/a")</f>
        <v>1.4996054378616486</v>
      </c>
      <c r="H262" s="142">
        <f>IFERROR(('CMA Emp Adj'!H262/'CMA Emp Adj'!H$6)/('CAN LFS Emp'!H262/'CAN LFS Emp'!H$6),"n/a")</f>
        <v>1.6029634549183864</v>
      </c>
      <c r="I262" s="142">
        <f>IFERROR(('CMA Emp Adj'!I262/'CMA Emp Adj'!I$6)/('CAN LFS Emp'!I262/'CAN LFS Emp'!I$6),"n/a")</f>
        <v>1.4282173143383787</v>
      </c>
      <c r="J262" s="142">
        <f>IFERROR(('CMA Emp Adj'!J262/'CMA Emp Adj'!J$6)/('CAN LFS Emp'!J262/'CAN LFS Emp'!J$6),"n/a")</f>
        <v>1.2955141335830429</v>
      </c>
      <c r="K262" s="142">
        <f>IFERROR(('CMA Emp Adj'!K262/'CMA Emp Adj'!K$6)/('CAN LFS Emp'!K262/'CAN LFS Emp'!K$6),"n/a")</f>
        <v>1.9190739597738651</v>
      </c>
      <c r="L262" s="142">
        <f>IFERROR(('CMA Emp Adj'!L262/'CMA Emp Adj'!L$6)/('CAN LFS Emp'!L262/'CAN LFS Emp'!L$6),"n/a")</f>
        <v>1.603848441273471</v>
      </c>
      <c r="M262" s="143">
        <f>IFERROR(('CMA Emp Adj'!M262/'CMA Emp Adj'!M$6)/('CAN LFS Emp'!M262/'CAN LFS Emp'!M$6),"n/a")</f>
        <v>1.873144960760897</v>
      </c>
      <c r="N262" s="30">
        <f>IFERROR(('CMA Emp Adj'!N262/'CMA Emp Adj'!N$6)/('CAN LFS Emp'!N262/'CAN LFS Emp'!N$6),"n/a")</f>
        <v>1.8903206495068252</v>
      </c>
      <c r="O262" s="30">
        <f>IFERROR(('CMA Emp Adj'!O262/'CMA Emp Adj'!O$6)/('CAN LFS Emp'!O262/'CAN LFS Emp'!O$6),"n/a")</f>
        <v>1.8847638024315072</v>
      </c>
      <c r="P262" s="30">
        <f>IFERROR(('CMA Emp Adj'!P262/'CMA Emp Adj'!P$6)/('CAN LFS Emp'!P262/'CAN LFS Emp'!P$6),"n/a")</f>
        <v>1.357894507011403</v>
      </c>
      <c r="Q262" s="30">
        <f>IFERROR(('CMA Emp Adj'!Q262/'CMA Emp Adj'!Q$6)/('CAN LFS Emp'!Q262/'CAN LFS Emp'!Q$6),"n/a")</f>
        <v>1.8264708407136427</v>
      </c>
      <c r="R262" s="30">
        <f>IFERROR(('CMA Emp Adj'!R262/'CMA Emp Adj'!R$6)/('CAN LFS Emp'!R262/'CAN LFS Emp'!R$6),"n/a")</f>
        <v>1.4632443778424913</v>
      </c>
      <c r="S262" s="30">
        <f>IFERROR(('CMA Emp Adj'!S262/'CMA Emp Adj'!S$6)/('CAN LFS Emp'!S262/'CAN LFS Emp'!S$6),"n/a")</f>
        <v>1.6539415155503197</v>
      </c>
      <c r="T262" s="30">
        <f>IFERROR(('CMA Emp Adj'!T262/'CMA Emp Adj'!T$6)/('CAN LFS Emp'!T262/'CAN LFS Emp'!T$6),"n/a")</f>
        <v>1.325324990251229</v>
      </c>
      <c r="U262" s="30">
        <f>IFERROR(('CMA Emp Adj'!U262/'CMA Emp Adj'!U$6)/('CAN LFS Emp'!U262/'CAN LFS Emp'!U$6),"n/a")</f>
        <v>1.6010431004481878</v>
      </c>
      <c r="V262" s="30">
        <f>IFERROR(('CMA Emp Adj'!V262/'CMA Emp Adj'!V$6)/('CAN LFS Emp'!V262/'CAN LFS Emp'!V$6),"n/a")</f>
        <v>2.171512757064523</v>
      </c>
      <c r="W262" s="30">
        <f>IFERROR(('CMA Emp Adj'!W262/'CMA Emp Adj'!W$6)/('CAN LFS Emp'!W262/'CAN LFS Emp'!W$6),"n/a")</f>
        <v>1.7686568148109476</v>
      </c>
      <c r="X262" s="30">
        <f>IFERROR(('CMA Emp Adj'!X262/'CMA Emp Adj'!X$6)/('CAN LFS Emp'!X262/'CAN LFS Emp'!X$6),"n/a")</f>
        <v>1.7091514503865901</v>
      </c>
      <c r="Y262" s="30">
        <f>IFERROR(('CMA Emp Adj'!Y262/'CMA Emp Adj'!Y$6)/('CAN LFS Emp'!Y262/'CAN LFS Emp'!Y$6),"n/a")</f>
        <v>1.7397798344172974</v>
      </c>
    </row>
    <row r="263" spans="1:25" x14ac:dyDescent="0.25">
      <c r="A263" t="s">
        <v>580</v>
      </c>
      <c r="B263" s="137">
        <f t="shared" si="6"/>
        <v>5417</v>
      </c>
      <c r="C263" s="133">
        <v>5417</v>
      </c>
      <c r="D263" s="142">
        <f>IFERROR(('CMA Emp Adj'!D263/'CMA Emp Adj'!D$6)/('CAN LFS Emp'!D263/'CAN LFS Emp'!D$6),"n/a")</f>
        <v>0.70026570586512882</v>
      </c>
      <c r="E263" s="142">
        <f>IFERROR(('CMA Emp Adj'!E263/'CMA Emp Adj'!E$6)/('CAN LFS Emp'!E263/'CAN LFS Emp'!E$6),"n/a")</f>
        <v>0.92885317461224315</v>
      </c>
      <c r="F263" s="142">
        <f>IFERROR(('CMA Emp Adj'!F263/'CMA Emp Adj'!F$6)/('CAN LFS Emp'!F263/'CAN LFS Emp'!F$6),"n/a")</f>
        <v>0.67482701913381893</v>
      </c>
      <c r="G263" s="142">
        <f>IFERROR(('CMA Emp Adj'!G263/'CMA Emp Adj'!G$6)/('CAN LFS Emp'!G263/'CAN LFS Emp'!G$6),"n/a")</f>
        <v>0.6204367958359438</v>
      </c>
      <c r="H263" s="142">
        <f>IFERROR(('CMA Emp Adj'!H263/'CMA Emp Adj'!H$6)/('CAN LFS Emp'!H263/'CAN LFS Emp'!H$6),"n/a")</f>
        <v>0.61502419816079523</v>
      </c>
      <c r="I263" s="142">
        <f>IFERROR(('CMA Emp Adj'!I263/'CMA Emp Adj'!I$6)/('CAN LFS Emp'!I263/'CAN LFS Emp'!I$6),"n/a")</f>
        <v>0.510234454165023</v>
      </c>
      <c r="J263" s="142">
        <f>IFERROR(('CMA Emp Adj'!J263/'CMA Emp Adj'!J$6)/('CAN LFS Emp'!J263/'CAN LFS Emp'!J$6),"n/a")</f>
        <v>0.63908212096356054</v>
      </c>
      <c r="K263" s="142">
        <f>IFERROR(('CMA Emp Adj'!K263/'CMA Emp Adj'!K$6)/('CAN LFS Emp'!K263/'CAN LFS Emp'!K$6),"n/a")</f>
        <v>0.39584077979657828</v>
      </c>
      <c r="L263" s="142">
        <f>IFERROR(('CMA Emp Adj'!L263/'CMA Emp Adj'!L$6)/('CAN LFS Emp'!L263/'CAN LFS Emp'!L$6),"n/a")</f>
        <v>0.94917805114293419</v>
      </c>
      <c r="M263" s="143">
        <f>IFERROR(('CMA Emp Adj'!M263/'CMA Emp Adj'!M$6)/('CAN LFS Emp'!M263/'CAN LFS Emp'!M$6),"n/a")</f>
        <v>0.94620539403702808</v>
      </c>
      <c r="N263" s="30">
        <f>IFERROR(('CMA Emp Adj'!N263/'CMA Emp Adj'!N$6)/('CAN LFS Emp'!N263/'CAN LFS Emp'!N$6),"n/a")</f>
        <v>1.164907080353917</v>
      </c>
      <c r="O263" s="30">
        <f>IFERROR(('CMA Emp Adj'!O263/'CMA Emp Adj'!O$6)/('CAN LFS Emp'!O263/'CAN LFS Emp'!O$6),"n/a")</f>
        <v>0.96272829778314994</v>
      </c>
      <c r="P263" s="30">
        <f>IFERROR(('CMA Emp Adj'!P263/'CMA Emp Adj'!P$6)/('CAN LFS Emp'!P263/'CAN LFS Emp'!P$6),"n/a")</f>
        <v>1.1823249786890875</v>
      </c>
      <c r="Q263" s="30">
        <f>IFERROR(('CMA Emp Adj'!Q263/'CMA Emp Adj'!Q$6)/('CAN LFS Emp'!Q263/'CAN LFS Emp'!Q$6),"n/a")</f>
        <v>0.87492743355579183</v>
      </c>
      <c r="R263" s="30">
        <f>IFERROR(('CMA Emp Adj'!R263/'CMA Emp Adj'!R$6)/('CAN LFS Emp'!R263/'CAN LFS Emp'!R$6),"n/a")</f>
        <v>0.92803134235279083</v>
      </c>
      <c r="S263" s="30">
        <f>IFERROR(('CMA Emp Adj'!S263/'CMA Emp Adj'!S$6)/('CAN LFS Emp'!S263/'CAN LFS Emp'!S$6),"n/a")</f>
        <v>0.86096005967257572</v>
      </c>
      <c r="T263" s="30">
        <f>IFERROR(('CMA Emp Adj'!T263/'CMA Emp Adj'!T$6)/('CAN LFS Emp'!T263/'CAN LFS Emp'!T$6),"n/a")</f>
        <v>0.86634791929868393</v>
      </c>
      <c r="U263" s="30">
        <f>IFERROR(('CMA Emp Adj'!U263/'CMA Emp Adj'!U$6)/('CAN LFS Emp'!U263/'CAN LFS Emp'!U$6),"n/a")</f>
        <v>1.1162009706543741</v>
      </c>
      <c r="V263" s="30">
        <f>IFERROR(('CMA Emp Adj'!V263/'CMA Emp Adj'!V$6)/('CAN LFS Emp'!V263/'CAN LFS Emp'!V$6),"n/a")</f>
        <v>1.1488477883968882</v>
      </c>
      <c r="W263" s="30">
        <f>IFERROR(('CMA Emp Adj'!W263/'CMA Emp Adj'!W$6)/('CAN LFS Emp'!W263/'CAN LFS Emp'!W$6),"n/a")</f>
        <v>0.70451270931452559</v>
      </c>
      <c r="X263" s="30">
        <f>IFERROR(('CMA Emp Adj'!X263/'CMA Emp Adj'!X$6)/('CAN LFS Emp'!X263/'CAN LFS Emp'!X$6),"n/a")</f>
        <v>0.68908623337039643</v>
      </c>
      <c r="Y263" s="30">
        <f>IFERROR(('CMA Emp Adj'!Y263/'CMA Emp Adj'!Y$6)/('CAN LFS Emp'!Y263/'CAN LFS Emp'!Y$6),"n/a")</f>
        <v>0.84560612635257359</v>
      </c>
    </row>
    <row r="264" spans="1:25" x14ac:dyDescent="0.25">
      <c r="A264" t="s">
        <v>581</v>
      </c>
      <c r="B264" s="137">
        <v>621</v>
      </c>
      <c r="C264" s="133">
        <v>6215</v>
      </c>
      <c r="D264" s="142">
        <f>IFERROR(('CMA Emp Adj'!D264/'CMA Emp Adj'!D$6)/('CAN LFS Emp'!D264/'CAN LFS Emp'!D$6),"n/a")</f>
        <v>2.0121053994082798</v>
      </c>
      <c r="E264" s="142">
        <f>IFERROR(('CMA Emp Adj'!E264/'CMA Emp Adj'!E$6)/('CAN LFS Emp'!E264/'CAN LFS Emp'!E$6),"n/a")</f>
        <v>2.111082220285097</v>
      </c>
      <c r="F264" s="142">
        <f>IFERROR(('CMA Emp Adj'!F264/'CMA Emp Adj'!F$6)/('CAN LFS Emp'!F264/'CAN LFS Emp'!F$6),"n/a")</f>
        <v>1.8398760139787553</v>
      </c>
      <c r="G264" s="142">
        <f>IFERROR(('CMA Emp Adj'!G264/'CMA Emp Adj'!G$6)/('CAN LFS Emp'!G264/'CAN LFS Emp'!G$6),"n/a")</f>
        <v>1.1049553048706535</v>
      </c>
      <c r="H264" s="142">
        <f>IFERROR(('CMA Emp Adj'!H264/'CMA Emp Adj'!H$6)/('CAN LFS Emp'!H264/'CAN LFS Emp'!H$6),"n/a")</f>
        <v>1.6347023182389828</v>
      </c>
      <c r="I264" s="142">
        <f>IFERROR(('CMA Emp Adj'!I264/'CMA Emp Adj'!I$6)/('CAN LFS Emp'!I264/'CAN LFS Emp'!I$6),"n/a")</f>
        <v>1.5637231576798625</v>
      </c>
      <c r="J264" s="142">
        <f>IFERROR(('CMA Emp Adj'!J264/'CMA Emp Adj'!J$6)/('CAN LFS Emp'!J264/'CAN LFS Emp'!J$6),"n/a")</f>
        <v>1.1329542307596547</v>
      </c>
      <c r="K264" s="142">
        <f>IFERROR(('CMA Emp Adj'!K264/'CMA Emp Adj'!K$6)/('CAN LFS Emp'!K264/'CAN LFS Emp'!K$6),"n/a")</f>
        <v>1.2332781284522425</v>
      </c>
      <c r="L264" s="142">
        <f>IFERROR(('CMA Emp Adj'!L264/'CMA Emp Adj'!L$6)/('CAN LFS Emp'!L264/'CAN LFS Emp'!L$6),"n/a")</f>
        <v>1.4618055601857101</v>
      </c>
      <c r="M264" s="143">
        <f>IFERROR(('CMA Emp Adj'!M264/'CMA Emp Adj'!M$6)/('CAN LFS Emp'!M264/'CAN LFS Emp'!M$6),"n/a")</f>
        <v>0.97121604285675778</v>
      </c>
      <c r="N264" s="30">
        <f>IFERROR(('CMA Emp Adj'!N264/'CMA Emp Adj'!N$6)/('CAN LFS Emp'!N264/'CAN LFS Emp'!N$6),"n/a")</f>
        <v>1.6460401275724239</v>
      </c>
      <c r="O264" s="30">
        <f>IFERROR(('CMA Emp Adj'!O264/'CMA Emp Adj'!O$6)/('CAN LFS Emp'!O264/'CAN LFS Emp'!O$6),"n/a")</f>
        <v>1.6976361758030323</v>
      </c>
      <c r="P264" s="30">
        <f>IFERROR(('CMA Emp Adj'!P264/'CMA Emp Adj'!P$6)/('CAN LFS Emp'!P264/'CAN LFS Emp'!P$6),"n/a")</f>
        <v>1.2982789920690141</v>
      </c>
      <c r="Q264" s="30">
        <f>IFERROR(('CMA Emp Adj'!Q264/'CMA Emp Adj'!Q$6)/('CAN LFS Emp'!Q264/'CAN LFS Emp'!Q$6),"n/a")</f>
        <v>1.5341810086402101</v>
      </c>
      <c r="R264" s="30">
        <f>IFERROR(('CMA Emp Adj'!R264/'CMA Emp Adj'!R$6)/('CAN LFS Emp'!R264/'CAN LFS Emp'!R$6),"n/a")</f>
        <v>1.4703881241036447</v>
      </c>
      <c r="S264" s="30">
        <f>IFERROR(('CMA Emp Adj'!S264/'CMA Emp Adj'!S$6)/('CAN LFS Emp'!S264/'CAN LFS Emp'!S$6),"n/a")</f>
        <v>1.5705496334629305</v>
      </c>
      <c r="T264" s="30">
        <f>IFERROR(('CMA Emp Adj'!T264/'CMA Emp Adj'!T$6)/('CAN LFS Emp'!T264/'CAN LFS Emp'!T$6),"n/a")</f>
        <v>1.4826653602251869</v>
      </c>
      <c r="U264" s="30">
        <f>IFERROR(('CMA Emp Adj'!U264/'CMA Emp Adj'!U$6)/('CAN LFS Emp'!U264/'CAN LFS Emp'!U$6),"n/a")</f>
        <v>1.1792738811491594</v>
      </c>
      <c r="V264" s="30">
        <f>IFERROR(('CMA Emp Adj'!V264/'CMA Emp Adj'!V$6)/('CAN LFS Emp'!V264/'CAN LFS Emp'!V$6),"n/a")</f>
        <v>1.2897977473475806</v>
      </c>
      <c r="W264" s="30">
        <f>IFERROR(('CMA Emp Adj'!W264/'CMA Emp Adj'!W$6)/('CAN LFS Emp'!W264/'CAN LFS Emp'!W$6),"n/a")</f>
        <v>1.6584437509703613</v>
      </c>
      <c r="X264" s="30">
        <f>IFERROR(('CMA Emp Adj'!X264/'CMA Emp Adj'!X$6)/('CAN LFS Emp'!X264/'CAN LFS Emp'!X$6),"n/a")</f>
        <v>1.1528610000598434</v>
      </c>
      <c r="Y264" s="30">
        <f>IFERROR(('CMA Emp Adj'!Y264/'CMA Emp Adj'!Y$6)/('CAN LFS Emp'!Y264/'CAN LFS Emp'!Y$6),"n/a")</f>
        <v>0.81486984612137692</v>
      </c>
    </row>
    <row r="265" spans="1:25" x14ac:dyDescent="0.25">
      <c r="A265" t="s">
        <v>582</v>
      </c>
      <c r="B265" s="137"/>
      <c r="C265" s="136" t="s">
        <v>583</v>
      </c>
      <c r="D265" s="142" t="str">
        <f>IFERROR(('CMA Emp Adj'!D265/'CMA Emp Adj'!D$6)/('CAN LFS Emp'!D265/'CAN LFS Emp'!D$6),"n/a")</f>
        <v>n/a</v>
      </c>
      <c r="E265" s="142" t="str">
        <f>IFERROR(('CMA Emp Adj'!E265/'CMA Emp Adj'!E$6)/('CAN LFS Emp'!E265/'CAN LFS Emp'!E$6),"n/a")</f>
        <v>n/a</v>
      </c>
      <c r="F265" s="142" t="str">
        <f>IFERROR(('CMA Emp Adj'!F265/'CMA Emp Adj'!F$6)/('CAN LFS Emp'!F265/'CAN LFS Emp'!F$6),"n/a")</f>
        <v>n/a</v>
      </c>
      <c r="G265" s="142" t="str">
        <f>IFERROR(('CMA Emp Adj'!G265/'CMA Emp Adj'!G$6)/('CAN LFS Emp'!G265/'CAN LFS Emp'!G$6),"n/a")</f>
        <v>n/a</v>
      </c>
      <c r="H265" s="142" t="str">
        <f>IFERROR(('CMA Emp Adj'!H265/'CMA Emp Adj'!H$6)/('CAN LFS Emp'!H265/'CAN LFS Emp'!H$6),"n/a")</f>
        <v>n/a</v>
      </c>
      <c r="I265" s="142" t="str">
        <f>IFERROR(('CMA Emp Adj'!I265/'CMA Emp Adj'!I$6)/('CAN LFS Emp'!I265/'CAN LFS Emp'!I$6),"n/a")</f>
        <v>n/a</v>
      </c>
      <c r="J265" s="142" t="str">
        <f>IFERROR(('CMA Emp Adj'!J265/'CMA Emp Adj'!J$6)/('CAN LFS Emp'!J265/'CAN LFS Emp'!J$6),"n/a")</f>
        <v>n/a</v>
      </c>
      <c r="K265" s="142" t="str">
        <f>IFERROR(('CMA Emp Adj'!K265/'CMA Emp Adj'!K$6)/('CAN LFS Emp'!K265/'CAN LFS Emp'!K$6),"n/a")</f>
        <v>n/a</v>
      </c>
      <c r="L265" s="142" t="str">
        <f>IFERROR(('CMA Emp Adj'!L265/'CMA Emp Adj'!L$6)/('CAN LFS Emp'!L265/'CAN LFS Emp'!L$6),"n/a")</f>
        <v>n/a</v>
      </c>
      <c r="M265" s="143" t="str">
        <f>IFERROR(('CMA Emp Adj'!M265/'CMA Emp Adj'!M$6)/('CAN LFS Emp'!M265/'CAN LFS Emp'!M$6),"n/a")</f>
        <v>n/a</v>
      </c>
      <c r="N265" s="30" t="str">
        <f>IFERROR(('CMA Emp Adj'!N265/'CMA Emp Adj'!N$6)/('CAN LFS Emp'!N265/'CAN LFS Emp'!N$6),"n/a")</f>
        <v>n/a</v>
      </c>
      <c r="O265" s="30" t="str">
        <f>IFERROR(('CMA Emp Adj'!O265/'CMA Emp Adj'!O$6)/('CAN LFS Emp'!O265/'CAN LFS Emp'!O$6),"n/a")</f>
        <v>n/a</v>
      </c>
      <c r="P265" s="30" t="str">
        <f>IFERROR(('CMA Emp Adj'!P265/'CMA Emp Adj'!P$6)/('CAN LFS Emp'!P265/'CAN LFS Emp'!P$6),"n/a")</f>
        <v>n/a</v>
      </c>
      <c r="Q265" s="30" t="str">
        <f>IFERROR(('CMA Emp Adj'!Q265/'CMA Emp Adj'!Q$6)/('CAN LFS Emp'!Q265/'CAN LFS Emp'!Q$6),"n/a")</f>
        <v>n/a</v>
      </c>
      <c r="R265" s="30" t="str">
        <f>IFERROR(('CMA Emp Adj'!R265/'CMA Emp Adj'!R$6)/('CAN LFS Emp'!R265/'CAN LFS Emp'!R$6),"n/a")</f>
        <v>n/a</v>
      </c>
      <c r="S265" s="30" t="str">
        <f>IFERROR(('CMA Emp Adj'!S265/'CMA Emp Adj'!S$6)/('CAN LFS Emp'!S265/'CAN LFS Emp'!S$6),"n/a")</f>
        <v>n/a</v>
      </c>
      <c r="T265" s="30" t="str">
        <f>IFERROR(('CMA Emp Adj'!T265/'CMA Emp Adj'!T$6)/('CAN LFS Emp'!T265/'CAN LFS Emp'!T$6),"n/a")</f>
        <v>n/a</v>
      </c>
      <c r="U265" s="30" t="str">
        <f>IFERROR(('CMA Emp Adj'!U265/'CMA Emp Adj'!U$6)/('CAN LFS Emp'!U265/'CAN LFS Emp'!U$6),"n/a")</f>
        <v>n/a</v>
      </c>
      <c r="V265" s="30" t="str">
        <f>IFERROR(('CMA Emp Adj'!V265/'CMA Emp Adj'!V$6)/('CAN LFS Emp'!V265/'CAN LFS Emp'!V$6),"n/a")</f>
        <v>n/a</v>
      </c>
      <c r="W265" s="30" t="str">
        <f>IFERROR(('CMA Emp Adj'!W265/'CMA Emp Adj'!W$6)/('CAN LFS Emp'!W265/'CAN LFS Emp'!W$6),"n/a")</f>
        <v>n/a</v>
      </c>
      <c r="X265" s="30" t="str">
        <f>IFERROR(('CMA Emp Adj'!X265/'CMA Emp Adj'!X$6)/('CAN LFS Emp'!X265/'CAN LFS Emp'!X$6),"n/a")</f>
        <v>n/a</v>
      </c>
      <c r="Y265" s="30" t="str">
        <f>IFERROR(('CMA Emp Adj'!Y265/'CMA Emp Adj'!Y$6)/('CAN LFS Emp'!Y265/'CAN LFS Emp'!Y$6),"n/a")</f>
        <v>n/a</v>
      </c>
    </row>
    <row r="266" spans="1:25" x14ac:dyDescent="0.25">
      <c r="A266" s="106" t="s">
        <v>539</v>
      </c>
      <c r="B266" s="129"/>
      <c r="C266" s="130"/>
      <c r="D266" s="141"/>
      <c r="E266" s="141"/>
      <c r="F266" s="141"/>
      <c r="G266" s="141"/>
      <c r="H266" s="141"/>
      <c r="I266" s="141"/>
      <c r="J266" s="141"/>
      <c r="K266" s="141"/>
      <c r="L266" s="141"/>
      <c r="M266" s="135"/>
      <c r="N266" s="135"/>
      <c r="O266" s="135"/>
      <c r="P266" s="135"/>
      <c r="Q266" s="135"/>
      <c r="R266" s="135"/>
      <c r="S266" s="135"/>
      <c r="T266" s="135"/>
      <c r="U266" s="135"/>
      <c r="V266" s="135"/>
      <c r="W266" s="135"/>
      <c r="X266" s="135"/>
      <c r="Y266" s="135"/>
    </row>
    <row r="267" spans="1:25" x14ac:dyDescent="0.25">
      <c r="A267" t="s">
        <v>584</v>
      </c>
      <c r="B267" s="137">
        <f t="shared" ref="B267:B276" si="7">VALUE(LEFT(C267,4))</f>
        <v>3341</v>
      </c>
      <c r="C267" s="133">
        <v>3341</v>
      </c>
      <c r="D267" s="65">
        <f>IFERROR(('CMA Emp Adj'!D267/'CMA Emp Adj'!D$6)/('CAN LFS Emp'!D267/'CAN LFS Emp'!D$6),"n/a")</f>
        <v>2.6007018990717539</v>
      </c>
      <c r="E267" s="65">
        <f>IFERROR(('CMA Emp Adj'!E267/'CMA Emp Adj'!E$6)/('CAN LFS Emp'!E267/'CAN LFS Emp'!E$6),"n/a")</f>
        <v>2.3011012014453818</v>
      </c>
      <c r="F267" s="65">
        <f>IFERROR(('CMA Emp Adj'!F267/'CMA Emp Adj'!F$6)/('CAN LFS Emp'!F267/'CAN LFS Emp'!F$6),"n/a")</f>
        <v>2.8086591610121014</v>
      </c>
      <c r="G267" s="65">
        <f>IFERROR(('CMA Emp Adj'!G267/'CMA Emp Adj'!G$6)/('CAN LFS Emp'!G267/'CAN LFS Emp'!G$6),"n/a")</f>
        <v>3.0849302768359101</v>
      </c>
      <c r="H267" s="65">
        <f>IFERROR(('CMA Emp Adj'!H267/'CMA Emp Adj'!H$6)/('CAN LFS Emp'!H267/'CAN LFS Emp'!H$6),"n/a")</f>
        <v>3.2026616171308437</v>
      </c>
      <c r="I267" s="65">
        <f>IFERROR(('CMA Emp Adj'!I267/'CMA Emp Adj'!I$6)/('CAN LFS Emp'!I267/'CAN LFS Emp'!I$6),"n/a")</f>
        <v>2.6715975520920532</v>
      </c>
      <c r="J267" s="65">
        <f>IFERROR(('CMA Emp Adj'!J267/'CMA Emp Adj'!J$6)/('CAN LFS Emp'!J267/'CAN LFS Emp'!J$6),"n/a")</f>
        <v>2.8789994983650735</v>
      </c>
      <c r="K267" s="65">
        <f>IFERROR(('CMA Emp Adj'!K267/'CMA Emp Adj'!K$6)/('CAN LFS Emp'!K267/'CAN LFS Emp'!K$6),"n/a")</f>
        <v>2.636330678024116</v>
      </c>
      <c r="L267" s="65">
        <f>IFERROR(('CMA Emp Adj'!L267/'CMA Emp Adj'!L$6)/('CAN LFS Emp'!L267/'CAN LFS Emp'!L$6),"n/a")</f>
        <v>2.9496394006073512</v>
      </c>
      <c r="M267" s="30">
        <f>IFERROR(('CMA Emp Adj'!M267/'CMA Emp Adj'!M$6)/('CAN LFS Emp'!M267/'CAN LFS Emp'!M$6),"n/a")</f>
        <v>2.3571873116234681</v>
      </c>
      <c r="N267" s="30">
        <f>IFERROR(('CMA Emp Adj'!N267/'CMA Emp Adj'!N$6)/('CAN LFS Emp'!N267/'CAN LFS Emp'!N$6),"n/a")</f>
        <v>2.3126323867910621</v>
      </c>
      <c r="O267" s="30">
        <f>IFERROR(('CMA Emp Adj'!O267/'CMA Emp Adj'!O$6)/('CAN LFS Emp'!O267/'CAN LFS Emp'!O$6),"n/a")</f>
        <v>2.2659121922041998</v>
      </c>
      <c r="P267" s="30">
        <f>IFERROR(('CMA Emp Adj'!P267/'CMA Emp Adj'!P$6)/('CAN LFS Emp'!P267/'CAN LFS Emp'!P$6),"n/a")</f>
        <v>3.152431739362235</v>
      </c>
      <c r="Q267" s="30">
        <f>IFERROR(('CMA Emp Adj'!Q267/'CMA Emp Adj'!Q$6)/('CAN LFS Emp'!Q267/'CAN LFS Emp'!Q$6),"n/a")</f>
        <v>2.3501350891997581</v>
      </c>
      <c r="R267" s="30">
        <f>IFERROR(('CMA Emp Adj'!R267/'CMA Emp Adj'!R$6)/('CAN LFS Emp'!R267/'CAN LFS Emp'!R$6),"n/a")</f>
        <v>2.600530885267661</v>
      </c>
      <c r="S267" s="30">
        <f>IFERROR(('CMA Emp Adj'!S267/'CMA Emp Adj'!S$6)/('CAN LFS Emp'!S267/'CAN LFS Emp'!S$6),"n/a")</f>
        <v>2.8266880003211448</v>
      </c>
      <c r="T267" s="30">
        <f>IFERROR(('CMA Emp Adj'!T267/'CMA Emp Adj'!T$6)/('CAN LFS Emp'!T267/'CAN LFS Emp'!T$6),"n/a")</f>
        <v>2.6298287745330722</v>
      </c>
      <c r="U267" s="30">
        <f>IFERROR(('CMA Emp Adj'!U267/'CMA Emp Adj'!U$6)/('CAN LFS Emp'!U267/'CAN LFS Emp'!U$6),"n/a")</f>
        <v>2.6333517855706008</v>
      </c>
      <c r="V267" s="30">
        <f>IFERROR(('CMA Emp Adj'!V267/'CMA Emp Adj'!V$6)/('CAN LFS Emp'!V267/'CAN LFS Emp'!V$6),"n/a")</f>
        <v>1.8605053013760851</v>
      </c>
      <c r="W267" s="30">
        <f>IFERROR(('CMA Emp Adj'!W267/'CMA Emp Adj'!W$6)/('CAN LFS Emp'!W267/'CAN LFS Emp'!W$6),"n/a")</f>
        <v>1.4365024647988403</v>
      </c>
      <c r="X267" s="30">
        <f>IFERROR(('CMA Emp Adj'!X267/'CMA Emp Adj'!X$6)/('CAN LFS Emp'!X267/'CAN LFS Emp'!X$6),"n/a")</f>
        <v>0</v>
      </c>
      <c r="Y267" s="30">
        <f>IFERROR(('CMA Emp Adj'!Y267/'CMA Emp Adj'!Y$6)/('CAN LFS Emp'!Y267/'CAN LFS Emp'!Y$6),"n/a")</f>
        <v>2.2894622123389787</v>
      </c>
    </row>
    <row r="268" spans="1:25" x14ac:dyDescent="0.25">
      <c r="A268" t="s">
        <v>585</v>
      </c>
      <c r="B268" s="137">
        <f t="shared" si="7"/>
        <v>3342</v>
      </c>
      <c r="C268" s="133">
        <v>3342</v>
      </c>
      <c r="D268" s="65">
        <f>IFERROR(('CMA Emp Adj'!D268/'CMA Emp Adj'!D$6)/('CAN LFS Emp'!D268/'CAN LFS Emp'!D$6),"n/a")</f>
        <v>0.8515165430683822</v>
      </c>
      <c r="E268" s="65">
        <f>IFERROR(('CMA Emp Adj'!E268/'CMA Emp Adj'!E$6)/('CAN LFS Emp'!E268/'CAN LFS Emp'!E$6),"n/a")</f>
        <v>1.0462333861206001</v>
      </c>
      <c r="F268" s="65">
        <f>IFERROR(('CMA Emp Adj'!F268/'CMA Emp Adj'!F$6)/('CAN LFS Emp'!F268/'CAN LFS Emp'!F$6),"n/a")</f>
        <v>1.1815802180206632</v>
      </c>
      <c r="G268" s="65">
        <f>IFERROR(('CMA Emp Adj'!G268/'CMA Emp Adj'!G$6)/('CAN LFS Emp'!G268/'CAN LFS Emp'!G$6),"n/a")</f>
        <v>1.0189828501833347</v>
      </c>
      <c r="H268" s="65">
        <f>IFERROR(('CMA Emp Adj'!H268/'CMA Emp Adj'!H$6)/('CAN LFS Emp'!H268/'CAN LFS Emp'!H$6),"n/a")</f>
        <v>0.89396511031895376</v>
      </c>
      <c r="I268" s="65">
        <f>IFERROR(('CMA Emp Adj'!I268/'CMA Emp Adj'!I$6)/('CAN LFS Emp'!I268/'CAN LFS Emp'!I$6),"n/a")</f>
        <v>1.204371751804046</v>
      </c>
      <c r="J268" s="65">
        <f>IFERROR(('CMA Emp Adj'!J268/'CMA Emp Adj'!J$6)/('CAN LFS Emp'!J268/'CAN LFS Emp'!J$6),"n/a")</f>
        <v>0.99463134887318694</v>
      </c>
      <c r="K268" s="65">
        <f>IFERROR(('CMA Emp Adj'!K268/'CMA Emp Adj'!K$6)/('CAN LFS Emp'!K268/'CAN LFS Emp'!K$6),"n/a")</f>
        <v>0.78236375696466165</v>
      </c>
      <c r="L268" s="65">
        <f>IFERROR(('CMA Emp Adj'!L268/'CMA Emp Adj'!L$6)/('CAN LFS Emp'!L268/'CAN LFS Emp'!L$6),"n/a")</f>
        <v>0.71149048661085579</v>
      </c>
      <c r="M268" s="30">
        <f>IFERROR(('CMA Emp Adj'!M268/'CMA Emp Adj'!M$6)/('CAN LFS Emp'!M268/'CAN LFS Emp'!M$6),"n/a")</f>
        <v>0.66573727019560569</v>
      </c>
      <c r="N268" s="30">
        <f>IFERROR(('CMA Emp Adj'!N268/'CMA Emp Adj'!N$6)/('CAN LFS Emp'!N268/'CAN LFS Emp'!N$6),"n/a")</f>
        <v>0.70980937492795915</v>
      </c>
      <c r="O268" s="30">
        <f>IFERROR(('CMA Emp Adj'!O268/'CMA Emp Adj'!O$6)/('CAN LFS Emp'!O268/'CAN LFS Emp'!O$6),"n/a")</f>
        <v>1.211343191743844</v>
      </c>
      <c r="P268" s="30">
        <f>IFERROR(('CMA Emp Adj'!P268/'CMA Emp Adj'!P$6)/('CAN LFS Emp'!P268/'CAN LFS Emp'!P$6),"n/a")</f>
        <v>0.88335512558828033</v>
      </c>
      <c r="Q268" s="30">
        <f>IFERROR(('CMA Emp Adj'!Q268/'CMA Emp Adj'!Q$6)/('CAN LFS Emp'!Q268/'CAN LFS Emp'!Q$6),"n/a")</f>
        <v>1.4984064327733617</v>
      </c>
      <c r="R268" s="30">
        <f>IFERROR(('CMA Emp Adj'!R268/'CMA Emp Adj'!R$6)/('CAN LFS Emp'!R268/'CAN LFS Emp'!R$6),"n/a")</f>
        <v>1.0548476157387106</v>
      </c>
      <c r="S268" s="30">
        <f>IFERROR(('CMA Emp Adj'!S268/'CMA Emp Adj'!S$6)/('CAN LFS Emp'!S268/'CAN LFS Emp'!S$6),"n/a")</f>
        <v>1.1892488873758753</v>
      </c>
      <c r="T268" s="30">
        <f>IFERROR(('CMA Emp Adj'!T268/'CMA Emp Adj'!T$6)/('CAN LFS Emp'!T268/'CAN LFS Emp'!T$6),"n/a")</f>
        <v>0.73081085432754356</v>
      </c>
      <c r="U268" s="30">
        <f>IFERROR(('CMA Emp Adj'!U268/'CMA Emp Adj'!U$6)/('CAN LFS Emp'!U268/'CAN LFS Emp'!U$6),"n/a")</f>
        <v>0.72107517964829382</v>
      </c>
      <c r="V268" s="30">
        <f>IFERROR(('CMA Emp Adj'!V268/'CMA Emp Adj'!V$6)/('CAN LFS Emp'!V268/'CAN LFS Emp'!V$6),"n/a")</f>
        <v>1.5127115993959646</v>
      </c>
      <c r="W268" s="30">
        <f>IFERROR(('CMA Emp Adj'!W268/'CMA Emp Adj'!W$6)/('CAN LFS Emp'!W268/'CAN LFS Emp'!W$6),"n/a")</f>
        <v>0.8155985623894656</v>
      </c>
      <c r="X268" s="30">
        <f>IFERROR(('CMA Emp Adj'!X268/'CMA Emp Adj'!X$6)/('CAN LFS Emp'!X268/'CAN LFS Emp'!X$6),"n/a")</f>
        <v>1.2864440817986933</v>
      </c>
      <c r="Y268" s="30">
        <f>IFERROR(('CMA Emp Adj'!Y268/'CMA Emp Adj'!Y$6)/('CAN LFS Emp'!Y268/'CAN LFS Emp'!Y$6),"n/a")</f>
        <v>0.99299336218419465</v>
      </c>
    </row>
    <row r="269" spans="1:25" x14ac:dyDescent="0.25">
      <c r="A269" t="s">
        <v>586</v>
      </c>
      <c r="B269" s="137" t="s">
        <v>193</v>
      </c>
      <c r="C269" s="133">
        <v>3343</v>
      </c>
      <c r="D269" s="65">
        <f>IFERROR(('CMA Emp Adj'!D269/'CMA Emp Adj'!D$6)/('CAN LFS Emp'!D269/'CAN LFS Emp'!D$6),"n/a")</f>
        <v>4.3088901918711562</v>
      </c>
      <c r="E269" s="65">
        <f>IFERROR(('CMA Emp Adj'!E269/'CMA Emp Adj'!E$6)/('CAN LFS Emp'!E269/'CAN LFS Emp'!E$6),"n/a")</f>
        <v>0</v>
      </c>
      <c r="F269" s="65">
        <f>IFERROR(('CMA Emp Adj'!F269/'CMA Emp Adj'!F$6)/('CAN LFS Emp'!F269/'CAN LFS Emp'!F$6),"n/a")</f>
        <v>3.544449538407604</v>
      </c>
      <c r="G269" s="65">
        <f>IFERROR(('CMA Emp Adj'!G269/'CMA Emp Adj'!G$6)/('CAN LFS Emp'!G269/'CAN LFS Emp'!G$6),"n/a")</f>
        <v>3.1217301558019752</v>
      </c>
      <c r="H269" s="65">
        <f>IFERROR(('CMA Emp Adj'!H269/'CMA Emp Adj'!H$6)/('CAN LFS Emp'!H269/'CAN LFS Emp'!H$6),"n/a")</f>
        <v>3.1518530090989825</v>
      </c>
      <c r="I269" s="65">
        <f>IFERROR(('CMA Emp Adj'!I269/'CMA Emp Adj'!I$6)/('CAN LFS Emp'!I269/'CAN LFS Emp'!I$6),"n/a")</f>
        <v>0</v>
      </c>
      <c r="J269" s="65">
        <f>IFERROR(('CMA Emp Adj'!J269/'CMA Emp Adj'!J$6)/('CAN LFS Emp'!J269/'CAN LFS Emp'!J$6),"n/a")</f>
        <v>0</v>
      </c>
      <c r="K269" s="65">
        <f>IFERROR(('CMA Emp Adj'!K269/'CMA Emp Adj'!K$6)/('CAN LFS Emp'!K269/'CAN LFS Emp'!K$6),"n/a")</f>
        <v>4.5196948584100696</v>
      </c>
      <c r="L269" s="65">
        <f>IFERROR(('CMA Emp Adj'!L269/'CMA Emp Adj'!L$6)/('CAN LFS Emp'!L269/'CAN LFS Emp'!L$6),"n/a")</f>
        <v>0</v>
      </c>
      <c r="M269" s="30">
        <f>IFERROR(('CMA Emp Adj'!M269/'CMA Emp Adj'!M$6)/('CAN LFS Emp'!M269/'CAN LFS Emp'!M$6),"n/a")</f>
        <v>0</v>
      </c>
      <c r="N269" s="30">
        <f>IFERROR(('CMA Emp Adj'!N269/'CMA Emp Adj'!N$6)/('CAN LFS Emp'!N269/'CAN LFS Emp'!N$6),"n/a")</f>
        <v>0</v>
      </c>
      <c r="O269" s="30">
        <f>IFERROR(('CMA Emp Adj'!O269/'CMA Emp Adj'!O$6)/('CAN LFS Emp'!O269/'CAN LFS Emp'!O$6),"n/a")</f>
        <v>0</v>
      </c>
      <c r="P269" s="30">
        <f>IFERROR(('CMA Emp Adj'!P269/'CMA Emp Adj'!P$6)/('CAN LFS Emp'!P269/'CAN LFS Emp'!P$6),"n/a")</f>
        <v>0</v>
      </c>
      <c r="Q269" s="30">
        <f>IFERROR(('CMA Emp Adj'!Q269/'CMA Emp Adj'!Q$6)/('CAN LFS Emp'!Q269/'CAN LFS Emp'!Q$6),"n/a")</f>
        <v>0</v>
      </c>
      <c r="R269" s="30">
        <f>IFERROR(('CMA Emp Adj'!R269/'CMA Emp Adj'!R$6)/('CAN LFS Emp'!R269/'CAN LFS Emp'!R$6),"n/a")</f>
        <v>0</v>
      </c>
      <c r="S269" s="30" t="str">
        <f>IFERROR(('CMA Emp Adj'!S269/'CMA Emp Adj'!S$6)/('CAN LFS Emp'!S269/'CAN LFS Emp'!S$6),"n/a")</f>
        <v>n/a</v>
      </c>
      <c r="T269" s="30">
        <f>IFERROR(('CMA Emp Adj'!T269/'CMA Emp Adj'!T$6)/('CAN LFS Emp'!T269/'CAN LFS Emp'!T$6),"n/a")</f>
        <v>0</v>
      </c>
      <c r="U269" s="30">
        <f>IFERROR(('CMA Emp Adj'!U269/'CMA Emp Adj'!U$6)/('CAN LFS Emp'!U269/'CAN LFS Emp'!U$6),"n/a")</f>
        <v>3.9705291937131202</v>
      </c>
      <c r="V269" s="30">
        <f>IFERROR(('CMA Emp Adj'!V269/'CMA Emp Adj'!V$6)/('CAN LFS Emp'!V269/'CAN LFS Emp'!V$6),"n/a")</f>
        <v>0</v>
      </c>
      <c r="W269" s="30">
        <f>IFERROR(('CMA Emp Adj'!W269/'CMA Emp Adj'!W$6)/('CAN LFS Emp'!W269/'CAN LFS Emp'!W$6),"n/a")</f>
        <v>0</v>
      </c>
      <c r="X269" s="30">
        <f>IFERROR(('CMA Emp Adj'!X269/'CMA Emp Adj'!X$6)/('CAN LFS Emp'!X269/'CAN LFS Emp'!X$6),"n/a")</f>
        <v>0</v>
      </c>
      <c r="Y269" s="30">
        <f>IFERROR(('CMA Emp Adj'!Y269/'CMA Emp Adj'!Y$6)/('CAN LFS Emp'!Y269/'CAN LFS Emp'!Y$6),"n/a")</f>
        <v>0</v>
      </c>
    </row>
    <row r="270" spans="1:25" x14ac:dyDescent="0.25">
      <c r="A270" t="s">
        <v>587</v>
      </c>
      <c r="B270" s="137">
        <f t="shared" si="7"/>
        <v>3344</v>
      </c>
      <c r="C270" s="133">
        <v>3344</v>
      </c>
      <c r="D270" s="65">
        <f>IFERROR(('CMA Emp Adj'!D270/'CMA Emp Adj'!D$6)/('CAN LFS Emp'!D270/'CAN LFS Emp'!D$6),"n/a")</f>
        <v>1.6099665967448875</v>
      </c>
      <c r="E270" s="65">
        <f>IFERROR(('CMA Emp Adj'!E270/'CMA Emp Adj'!E$6)/('CAN LFS Emp'!E270/'CAN LFS Emp'!E$6),"n/a")</f>
        <v>1.2808772482967763</v>
      </c>
      <c r="F270" s="65">
        <f>IFERROR(('CMA Emp Adj'!F270/'CMA Emp Adj'!F$6)/('CAN LFS Emp'!F270/'CAN LFS Emp'!F$6),"n/a")</f>
        <v>1.480653874931835</v>
      </c>
      <c r="G270" s="65">
        <f>IFERROR(('CMA Emp Adj'!G270/'CMA Emp Adj'!G$6)/('CAN LFS Emp'!G270/'CAN LFS Emp'!G$6),"n/a")</f>
        <v>1.1134790994338015</v>
      </c>
      <c r="H270" s="65">
        <f>IFERROR(('CMA Emp Adj'!H270/'CMA Emp Adj'!H$6)/('CAN LFS Emp'!H270/'CAN LFS Emp'!H$6),"n/a")</f>
        <v>1.4402130077336097</v>
      </c>
      <c r="I270" s="65">
        <f>IFERROR(('CMA Emp Adj'!I270/'CMA Emp Adj'!I$6)/('CAN LFS Emp'!I270/'CAN LFS Emp'!I$6),"n/a")</f>
        <v>1.7664519633442062</v>
      </c>
      <c r="J270" s="65">
        <f>IFERROR(('CMA Emp Adj'!J270/'CMA Emp Adj'!J$6)/('CAN LFS Emp'!J270/'CAN LFS Emp'!J$6),"n/a")</f>
        <v>1.9599206852653366</v>
      </c>
      <c r="K270" s="65">
        <f>IFERROR(('CMA Emp Adj'!K270/'CMA Emp Adj'!K$6)/('CAN LFS Emp'!K270/'CAN LFS Emp'!K$6),"n/a")</f>
        <v>2.2179061113297469</v>
      </c>
      <c r="L270" s="65">
        <f>IFERROR(('CMA Emp Adj'!L270/'CMA Emp Adj'!L$6)/('CAN LFS Emp'!L270/'CAN LFS Emp'!L$6),"n/a")</f>
        <v>2.2283369484696904</v>
      </c>
      <c r="M270" s="30">
        <f>IFERROR(('CMA Emp Adj'!M270/'CMA Emp Adj'!M$6)/('CAN LFS Emp'!M270/'CAN LFS Emp'!M$6),"n/a")</f>
        <v>2.186806721717407</v>
      </c>
      <c r="N270" s="30">
        <f>IFERROR(('CMA Emp Adj'!N270/'CMA Emp Adj'!N$6)/('CAN LFS Emp'!N270/'CAN LFS Emp'!N$6),"n/a")</f>
        <v>1.459250666891359</v>
      </c>
      <c r="O270" s="30">
        <f>IFERROR(('CMA Emp Adj'!O270/'CMA Emp Adj'!O$6)/('CAN LFS Emp'!O270/'CAN LFS Emp'!O$6),"n/a")</f>
        <v>1.5913794910979109</v>
      </c>
      <c r="P270" s="30">
        <f>IFERROR(('CMA Emp Adj'!P270/'CMA Emp Adj'!P$6)/('CAN LFS Emp'!P270/'CAN LFS Emp'!P$6),"n/a")</f>
        <v>1.9292366557519838</v>
      </c>
      <c r="Q270" s="30">
        <f>IFERROR(('CMA Emp Adj'!Q270/'CMA Emp Adj'!Q$6)/('CAN LFS Emp'!Q270/'CAN LFS Emp'!Q$6),"n/a")</f>
        <v>1.8221496951127485</v>
      </c>
      <c r="R270" s="30">
        <f>IFERROR(('CMA Emp Adj'!R270/'CMA Emp Adj'!R$6)/('CAN LFS Emp'!R270/'CAN LFS Emp'!R$6),"n/a")</f>
        <v>1.4383989085117441</v>
      </c>
      <c r="S270" s="30">
        <f>IFERROR(('CMA Emp Adj'!S270/'CMA Emp Adj'!S$6)/('CAN LFS Emp'!S270/'CAN LFS Emp'!S$6),"n/a")</f>
        <v>1.8456774934013904</v>
      </c>
      <c r="T270" s="30">
        <f>IFERROR(('CMA Emp Adj'!T270/'CMA Emp Adj'!T$6)/('CAN LFS Emp'!T270/'CAN LFS Emp'!T$6),"n/a")</f>
        <v>1.6187539762857812</v>
      </c>
      <c r="U270" s="30">
        <f>IFERROR(('CMA Emp Adj'!U270/'CMA Emp Adj'!U$6)/('CAN LFS Emp'!U270/'CAN LFS Emp'!U$6),"n/a")</f>
        <v>1.4219370567168614</v>
      </c>
      <c r="V270" s="30">
        <f>IFERROR(('CMA Emp Adj'!V270/'CMA Emp Adj'!V$6)/('CAN LFS Emp'!V270/'CAN LFS Emp'!V$6),"n/a")</f>
        <v>0.78382944830711498</v>
      </c>
      <c r="W270" s="30">
        <f>IFERROR(('CMA Emp Adj'!W270/'CMA Emp Adj'!W$6)/('CAN LFS Emp'!W270/'CAN LFS Emp'!W$6),"n/a")</f>
        <v>1.6620711770517846</v>
      </c>
      <c r="X270" s="30">
        <f>IFERROR(('CMA Emp Adj'!X270/'CMA Emp Adj'!X$6)/('CAN LFS Emp'!X270/'CAN LFS Emp'!X$6),"n/a")</f>
        <v>1.806029579914409</v>
      </c>
      <c r="Y270" s="30">
        <f>IFERROR(('CMA Emp Adj'!Y270/'CMA Emp Adj'!Y$6)/('CAN LFS Emp'!Y270/'CAN LFS Emp'!Y$6),"n/a")</f>
        <v>1.7417840557428217</v>
      </c>
    </row>
    <row r="271" spans="1:25" x14ac:dyDescent="0.25">
      <c r="A271" t="s">
        <v>588</v>
      </c>
      <c r="B271" s="137" t="s">
        <v>193</v>
      </c>
      <c r="C271" s="133">
        <v>3345</v>
      </c>
      <c r="D271" s="65">
        <f>IFERROR(('CMA Emp Adj'!D271/'CMA Emp Adj'!D$6)/('CAN LFS Emp'!D271/'CAN LFS Emp'!D$6),"n/a")</f>
        <v>1.6010835795588325</v>
      </c>
      <c r="E271" s="65">
        <f>IFERROR(('CMA Emp Adj'!E271/'CMA Emp Adj'!E$6)/('CAN LFS Emp'!E271/'CAN LFS Emp'!E$6),"n/a")</f>
        <v>2.0655715189843633</v>
      </c>
      <c r="F271" s="65">
        <f>IFERROR(('CMA Emp Adj'!F271/'CMA Emp Adj'!F$6)/('CAN LFS Emp'!F271/'CAN LFS Emp'!F$6),"n/a")</f>
        <v>1.1231066746745477</v>
      </c>
      <c r="G271" s="65">
        <f>IFERROR(('CMA Emp Adj'!G271/'CMA Emp Adj'!G$6)/('CAN LFS Emp'!G271/'CAN LFS Emp'!G$6),"n/a")</f>
        <v>1.6089993039210848</v>
      </c>
      <c r="H271" s="65">
        <f>IFERROR(('CMA Emp Adj'!H271/'CMA Emp Adj'!H$6)/('CAN LFS Emp'!H271/'CAN LFS Emp'!H$6),"n/a")</f>
        <v>1.6394677870041299</v>
      </c>
      <c r="I271" s="65">
        <f>IFERROR(('CMA Emp Adj'!I271/'CMA Emp Adj'!I$6)/('CAN LFS Emp'!I271/'CAN LFS Emp'!I$6),"n/a")</f>
        <v>2.5860761087115676</v>
      </c>
      <c r="J271" s="65">
        <f>IFERROR(('CMA Emp Adj'!J271/'CMA Emp Adj'!J$6)/('CAN LFS Emp'!J271/'CAN LFS Emp'!J$6),"n/a")</f>
        <v>1.6459563199952127</v>
      </c>
      <c r="K271" s="65">
        <f>IFERROR(('CMA Emp Adj'!K271/'CMA Emp Adj'!K$6)/('CAN LFS Emp'!K271/'CAN LFS Emp'!K$6),"n/a")</f>
        <v>1.1759473613998679</v>
      </c>
      <c r="L271" s="65">
        <f>IFERROR(('CMA Emp Adj'!L271/'CMA Emp Adj'!L$6)/('CAN LFS Emp'!L271/'CAN LFS Emp'!L$6),"n/a")</f>
        <v>1.3233801732168624</v>
      </c>
      <c r="M271" s="30">
        <f>IFERROR(('CMA Emp Adj'!M271/'CMA Emp Adj'!M$6)/('CAN LFS Emp'!M271/'CAN LFS Emp'!M$6),"n/a")</f>
        <v>1.6817825098074417</v>
      </c>
      <c r="N271" s="30">
        <f>IFERROR(('CMA Emp Adj'!N271/'CMA Emp Adj'!N$6)/('CAN LFS Emp'!N271/'CAN LFS Emp'!N$6),"n/a")</f>
        <v>1.1217586480701867</v>
      </c>
      <c r="O271" s="30">
        <f>IFERROR(('CMA Emp Adj'!O271/'CMA Emp Adj'!O$6)/('CAN LFS Emp'!O271/'CAN LFS Emp'!O$6),"n/a")</f>
        <v>1.4123738861148734</v>
      </c>
      <c r="P271" s="30">
        <f>IFERROR(('CMA Emp Adj'!P271/'CMA Emp Adj'!P$6)/('CAN LFS Emp'!P271/'CAN LFS Emp'!P$6),"n/a")</f>
        <v>1.1826479970165273</v>
      </c>
      <c r="Q271" s="30">
        <f>IFERROR(('CMA Emp Adj'!Q271/'CMA Emp Adj'!Q$6)/('CAN LFS Emp'!Q271/'CAN LFS Emp'!Q$6),"n/a")</f>
        <v>1.5210673739819442</v>
      </c>
      <c r="R271" s="30">
        <f>IFERROR(('CMA Emp Adj'!R271/'CMA Emp Adj'!R$6)/('CAN LFS Emp'!R271/'CAN LFS Emp'!R$6),"n/a")</f>
        <v>1.3625314161815836</v>
      </c>
      <c r="S271" s="30">
        <f>IFERROR(('CMA Emp Adj'!S271/'CMA Emp Adj'!S$6)/('CAN LFS Emp'!S271/'CAN LFS Emp'!S$6),"n/a")</f>
        <v>1.746384397755339</v>
      </c>
      <c r="T271" s="30">
        <f>IFERROR(('CMA Emp Adj'!T271/'CMA Emp Adj'!T$6)/('CAN LFS Emp'!T271/'CAN LFS Emp'!T$6),"n/a")</f>
        <v>0.97161483668551807</v>
      </c>
      <c r="U271" s="30">
        <f>IFERROR(('CMA Emp Adj'!U271/'CMA Emp Adj'!U$6)/('CAN LFS Emp'!U271/'CAN LFS Emp'!U$6),"n/a")</f>
        <v>1.1892738070824087</v>
      </c>
      <c r="V271" s="30">
        <f>IFERROR(('CMA Emp Adj'!V271/'CMA Emp Adj'!V$6)/('CAN LFS Emp'!V271/'CAN LFS Emp'!V$6),"n/a")</f>
        <v>1.8416226622988285</v>
      </c>
      <c r="W271" s="30">
        <f>IFERROR(('CMA Emp Adj'!W271/'CMA Emp Adj'!W$6)/('CAN LFS Emp'!W271/'CAN LFS Emp'!W$6),"n/a")</f>
        <v>1.7321416981031881</v>
      </c>
      <c r="X271" s="30">
        <f>IFERROR(('CMA Emp Adj'!X271/'CMA Emp Adj'!X$6)/('CAN LFS Emp'!X271/'CAN LFS Emp'!X$6),"n/a")</f>
        <v>0.90939115524263503</v>
      </c>
      <c r="Y271" s="30">
        <f>IFERROR(('CMA Emp Adj'!Y271/'CMA Emp Adj'!Y$6)/('CAN LFS Emp'!Y271/'CAN LFS Emp'!Y$6),"n/a")</f>
        <v>1.2877251270337222</v>
      </c>
    </row>
    <row r="272" spans="1:25" x14ac:dyDescent="0.25">
      <c r="A272" t="s">
        <v>589</v>
      </c>
      <c r="B272" s="137">
        <v>417</v>
      </c>
      <c r="C272" s="133">
        <v>4173</v>
      </c>
      <c r="D272" s="65">
        <f>IFERROR(('CMA Emp Adj'!D272/'CMA Emp Adj'!D$6)/('CAN LFS Emp'!D272/'CAN LFS Emp'!D$6),"n/a")</f>
        <v>2.0588390667593961</v>
      </c>
      <c r="E272" s="65">
        <f>IFERROR(('CMA Emp Adj'!E272/'CMA Emp Adj'!E$6)/('CAN LFS Emp'!E272/'CAN LFS Emp'!E$6),"n/a")</f>
        <v>1.8344781699095152</v>
      </c>
      <c r="F272" s="65">
        <f>IFERROR(('CMA Emp Adj'!F272/'CMA Emp Adj'!F$6)/('CAN LFS Emp'!F272/'CAN LFS Emp'!F$6),"n/a")</f>
        <v>2.2009551374031946</v>
      </c>
      <c r="G272" s="65">
        <f>IFERROR(('CMA Emp Adj'!G272/'CMA Emp Adj'!G$6)/('CAN LFS Emp'!G272/'CAN LFS Emp'!G$6),"n/a")</f>
        <v>2.336494048517948</v>
      </c>
      <c r="H272" s="65">
        <f>IFERROR(('CMA Emp Adj'!H272/'CMA Emp Adj'!H$6)/('CAN LFS Emp'!H272/'CAN LFS Emp'!H$6),"n/a")</f>
        <v>2.3596019653931162</v>
      </c>
      <c r="I272" s="65">
        <f>IFERROR(('CMA Emp Adj'!I272/'CMA Emp Adj'!I$6)/('CAN LFS Emp'!I272/'CAN LFS Emp'!I$6),"n/a")</f>
        <v>1.9929519593083753</v>
      </c>
      <c r="J272" s="65">
        <f>IFERROR(('CMA Emp Adj'!J272/'CMA Emp Adj'!J$6)/('CAN LFS Emp'!J272/'CAN LFS Emp'!J$6),"n/a")</f>
        <v>2.0904327743152118</v>
      </c>
      <c r="K272" s="65">
        <f>IFERROR(('CMA Emp Adj'!K272/'CMA Emp Adj'!K$6)/('CAN LFS Emp'!K272/'CAN LFS Emp'!K$6),"n/a")</f>
        <v>2.1836528722679387</v>
      </c>
      <c r="L272" s="65">
        <f>IFERROR(('CMA Emp Adj'!L272/'CMA Emp Adj'!L$6)/('CAN LFS Emp'!L272/'CAN LFS Emp'!L$6),"n/a")</f>
        <v>2.2442530472179487</v>
      </c>
      <c r="M272" s="30">
        <f>IFERROR(('CMA Emp Adj'!M272/'CMA Emp Adj'!M$6)/('CAN LFS Emp'!M272/'CAN LFS Emp'!M$6),"n/a")</f>
        <v>2.1023217089093067</v>
      </c>
      <c r="N272" s="30">
        <f>IFERROR(('CMA Emp Adj'!N272/'CMA Emp Adj'!N$6)/('CAN LFS Emp'!N272/'CAN LFS Emp'!N$6),"n/a")</f>
        <v>1.9647843533443585</v>
      </c>
      <c r="O272" s="30">
        <f>IFERROR(('CMA Emp Adj'!O272/'CMA Emp Adj'!O$6)/('CAN LFS Emp'!O272/'CAN LFS Emp'!O$6),"n/a")</f>
        <v>2.0349405326720054</v>
      </c>
      <c r="P272" s="30">
        <f>IFERROR(('CMA Emp Adj'!P272/'CMA Emp Adj'!P$6)/('CAN LFS Emp'!P272/'CAN LFS Emp'!P$6),"n/a")</f>
        <v>1.8237751860411981</v>
      </c>
      <c r="Q272" s="30">
        <f>IFERROR(('CMA Emp Adj'!Q272/'CMA Emp Adj'!Q$6)/('CAN LFS Emp'!Q272/'CAN LFS Emp'!Q$6),"n/a")</f>
        <v>1.9546523962918605</v>
      </c>
      <c r="R272" s="30">
        <f>IFERROR(('CMA Emp Adj'!R272/'CMA Emp Adj'!R$6)/('CAN LFS Emp'!R272/'CAN LFS Emp'!R$6),"n/a")</f>
        <v>2.2279149028847605</v>
      </c>
      <c r="S272" s="30">
        <f>IFERROR(('CMA Emp Adj'!S272/'CMA Emp Adj'!S$6)/('CAN LFS Emp'!S272/'CAN LFS Emp'!S$6),"n/a")</f>
        <v>1.912347129256375</v>
      </c>
      <c r="T272" s="30">
        <f>IFERROR(('CMA Emp Adj'!T272/'CMA Emp Adj'!T$6)/('CAN LFS Emp'!T272/'CAN LFS Emp'!T$6),"n/a")</f>
        <v>1.8983835185133711</v>
      </c>
      <c r="U272" s="30">
        <f>IFERROR(('CMA Emp Adj'!U272/'CMA Emp Adj'!U$6)/('CAN LFS Emp'!U272/'CAN LFS Emp'!U$6),"n/a")</f>
        <v>2.3623532740084419</v>
      </c>
      <c r="V272" s="30">
        <f>IFERROR(('CMA Emp Adj'!V272/'CMA Emp Adj'!V$6)/('CAN LFS Emp'!V272/'CAN LFS Emp'!V$6),"n/a")</f>
        <v>2.4020507279449941</v>
      </c>
      <c r="W272" s="30">
        <f>IFERROR(('CMA Emp Adj'!W272/'CMA Emp Adj'!W$6)/('CAN LFS Emp'!W272/'CAN LFS Emp'!W$6),"n/a")</f>
        <v>1.8223004117743498</v>
      </c>
      <c r="X272" s="30">
        <f>IFERROR(('CMA Emp Adj'!X272/'CMA Emp Adj'!X$6)/('CAN LFS Emp'!X272/'CAN LFS Emp'!X$6),"n/a")</f>
        <v>1.7753797610559334</v>
      </c>
      <c r="Y272" s="30">
        <f>IFERROR(('CMA Emp Adj'!Y272/'CMA Emp Adj'!Y$6)/('CAN LFS Emp'!Y272/'CAN LFS Emp'!Y$6),"n/a")</f>
        <v>2.1813089415846934</v>
      </c>
    </row>
    <row r="273" spans="1:25" x14ac:dyDescent="0.25">
      <c r="A273" t="s">
        <v>590</v>
      </c>
      <c r="B273" s="137">
        <f t="shared" si="7"/>
        <v>5112</v>
      </c>
      <c r="C273" s="133">
        <v>5112</v>
      </c>
      <c r="D273" s="65" t="str">
        <f>IFERROR(('CMA Emp Adj'!D273/'CMA Emp Adj'!D$6)/('CAN LFS Emp'!D273/'CAN LFS Emp'!D$6),"n/a")</f>
        <v>n/a</v>
      </c>
      <c r="E273" s="65" t="str">
        <f>IFERROR(('CMA Emp Adj'!E273/'CMA Emp Adj'!E$6)/('CAN LFS Emp'!E273/'CAN LFS Emp'!E$6),"n/a")</f>
        <v>n/a</v>
      </c>
      <c r="F273" s="65">
        <f>IFERROR(('CMA Emp Adj'!F273/'CMA Emp Adj'!F$6)/('CAN LFS Emp'!F273/'CAN LFS Emp'!F$6),"n/a")</f>
        <v>2.0951377645511027</v>
      </c>
      <c r="G273" s="65">
        <f>IFERROR(('CMA Emp Adj'!G273/'CMA Emp Adj'!G$6)/('CAN LFS Emp'!G273/'CAN LFS Emp'!G$6),"n/a")</f>
        <v>0</v>
      </c>
      <c r="H273" s="65">
        <f>IFERROR(('CMA Emp Adj'!H273/'CMA Emp Adj'!H$6)/('CAN LFS Emp'!H273/'CAN LFS Emp'!H$6),"n/a")</f>
        <v>1.4612164559493896</v>
      </c>
      <c r="I273" s="65">
        <f>IFERROR(('CMA Emp Adj'!I273/'CMA Emp Adj'!I$6)/('CAN LFS Emp'!I273/'CAN LFS Emp'!I$6),"n/a")</f>
        <v>0</v>
      </c>
      <c r="J273" s="65">
        <f>IFERROR(('CMA Emp Adj'!J273/'CMA Emp Adj'!J$6)/('CAN LFS Emp'!J273/'CAN LFS Emp'!J$6),"n/a")</f>
        <v>1.1061509897414279</v>
      </c>
      <c r="K273" s="65">
        <f>IFERROR(('CMA Emp Adj'!K273/'CMA Emp Adj'!K$6)/('CAN LFS Emp'!K273/'CAN LFS Emp'!K$6),"n/a")</f>
        <v>0</v>
      </c>
      <c r="L273" s="65">
        <f>IFERROR(('CMA Emp Adj'!L273/'CMA Emp Adj'!L$6)/('CAN LFS Emp'!L273/'CAN LFS Emp'!L$6),"n/a")</f>
        <v>1.5919866903599353</v>
      </c>
      <c r="M273" s="30">
        <f>IFERROR(('CMA Emp Adj'!M273/'CMA Emp Adj'!M$6)/('CAN LFS Emp'!M273/'CAN LFS Emp'!M$6),"n/a")</f>
        <v>0.84651598130020167</v>
      </c>
      <c r="N273" s="30">
        <f>IFERROR(('CMA Emp Adj'!N273/'CMA Emp Adj'!N$6)/('CAN LFS Emp'!N273/'CAN LFS Emp'!N$6),"n/a")</f>
        <v>0</v>
      </c>
      <c r="O273" s="30">
        <f>IFERROR(('CMA Emp Adj'!O273/'CMA Emp Adj'!O$6)/('CAN LFS Emp'!O273/'CAN LFS Emp'!O$6),"n/a")</f>
        <v>0</v>
      </c>
      <c r="P273" s="30">
        <f>IFERROR(('CMA Emp Adj'!P273/'CMA Emp Adj'!P$6)/('CAN LFS Emp'!P273/'CAN LFS Emp'!P$6),"n/a")</f>
        <v>0</v>
      </c>
      <c r="Q273" s="30">
        <f>IFERROR(('CMA Emp Adj'!Q273/'CMA Emp Adj'!Q$6)/('CAN LFS Emp'!Q273/'CAN LFS Emp'!Q$6),"n/a")</f>
        <v>0.7582631314384507</v>
      </c>
      <c r="R273" s="30">
        <f>IFERROR(('CMA Emp Adj'!R273/'CMA Emp Adj'!R$6)/('CAN LFS Emp'!R273/'CAN LFS Emp'!R$6),"n/a")</f>
        <v>1.2487072406910593</v>
      </c>
      <c r="S273" s="30">
        <f>IFERROR(('CMA Emp Adj'!S273/'CMA Emp Adj'!S$6)/('CAN LFS Emp'!S273/'CAN LFS Emp'!S$6),"n/a")</f>
        <v>0.90984015525060624</v>
      </c>
      <c r="T273" s="30">
        <f>IFERROR(('CMA Emp Adj'!T273/'CMA Emp Adj'!T$6)/('CAN LFS Emp'!T273/'CAN LFS Emp'!T$6),"n/a")</f>
        <v>0.87763580485006087</v>
      </c>
      <c r="U273" s="30">
        <f>IFERROR(('CMA Emp Adj'!U273/'CMA Emp Adj'!U$6)/('CAN LFS Emp'!U273/'CAN LFS Emp'!U$6),"n/a")</f>
        <v>1.004802508819574</v>
      </c>
      <c r="V273" s="30">
        <f>IFERROR(('CMA Emp Adj'!V273/'CMA Emp Adj'!V$6)/('CAN LFS Emp'!V273/'CAN LFS Emp'!V$6),"n/a")</f>
        <v>1.3775201835138489</v>
      </c>
      <c r="W273" s="30">
        <f>IFERROR(('CMA Emp Adj'!W273/'CMA Emp Adj'!W$6)/('CAN LFS Emp'!W273/'CAN LFS Emp'!W$6),"n/a")</f>
        <v>1.1486043385037286</v>
      </c>
      <c r="X273" s="30">
        <f>IFERROR(('CMA Emp Adj'!X273/'CMA Emp Adj'!X$6)/('CAN LFS Emp'!X273/'CAN LFS Emp'!X$6),"n/a")</f>
        <v>0.93426029852406922</v>
      </c>
      <c r="Y273" s="30">
        <f>IFERROR(('CMA Emp Adj'!Y273/'CMA Emp Adj'!Y$6)/('CAN LFS Emp'!Y273/'CAN LFS Emp'!Y$6),"n/a")</f>
        <v>0.96295233151043114</v>
      </c>
    </row>
    <row r="274" spans="1:25" x14ac:dyDescent="0.25">
      <c r="A274" t="s">
        <v>108</v>
      </c>
      <c r="B274" s="137">
        <f t="shared" si="7"/>
        <v>517</v>
      </c>
      <c r="C274" s="133">
        <v>517</v>
      </c>
      <c r="D274" s="65">
        <f>IFERROR(('CMA Emp Adj'!D274/'CMA Emp Adj'!D$6)/('CAN LFS Emp'!D274/'CAN LFS Emp'!D$6),"n/a")</f>
        <v>1.2224055343429148</v>
      </c>
      <c r="E274" s="65">
        <f>IFERROR(('CMA Emp Adj'!E274/'CMA Emp Adj'!E$6)/('CAN LFS Emp'!E274/'CAN LFS Emp'!E$6),"n/a")</f>
        <v>1.2841782495573231</v>
      </c>
      <c r="F274" s="65">
        <f>IFERROR(('CMA Emp Adj'!F274/'CMA Emp Adj'!F$6)/('CAN LFS Emp'!F274/'CAN LFS Emp'!F$6),"n/a")</f>
        <v>1.3199593815760742</v>
      </c>
      <c r="G274" s="65">
        <f>IFERROR(('CMA Emp Adj'!G274/'CMA Emp Adj'!G$6)/('CAN LFS Emp'!G274/'CAN LFS Emp'!G$6),"n/a")</f>
        <v>1.4997395899208776</v>
      </c>
      <c r="H274" s="65">
        <f>IFERROR(('CMA Emp Adj'!H274/'CMA Emp Adj'!H$6)/('CAN LFS Emp'!H274/'CAN LFS Emp'!H$6),"n/a")</f>
        <v>1.5483658349251002</v>
      </c>
      <c r="I274" s="65">
        <f>IFERROR(('CMA Emp Adj'!I274/'CMA Emp Adj'!I$6)/('CAN LFS Emp'!I274/'CAN LFS Emp'!I$6),"n/a")</f>
        <v>1.2721637042273888</v>
      </c>
      <c r="J274" s="65">
        <f>IFERROR(('CMA Emp Adj'!J274/'CMA Emp Adj'!J$6)/('CAN LFS Emp'!J274/'CAN LFS Emp'!J$6),"n/a")</f>
        <v>1.2424158633310372</v>
      </c>
      <c r="K274" s="65">
        <f>IFERROR(('CMA Emp Adj'!K274/'CMA Emp Adj'!K$6)/('CAN LFS Emp'!K274/'CAN LFS Emp'!K$6),"n/a")</f>
        <v>1.2271797580947381</v>
      </c>
      <c r="L274" s="65">
        <f>IFERROR(('CMA Emp Adj'!L274/'CMA Emp Adj'!L$6)/('CAN LFS Emp'!L274/'CAN LFS Emp'!L$6),"n/a")</f>
        <v>1.2338592252576506</v>
      </c>
      <c r="M274" s="30">
        <f>IFERROR(('CMA Emp Adj'!M274/'CMA Emp Adj'!M$6)/('CAN LFS Emp'!M274/'CAN LFS Emp'!M$6),"n/a")</f>
        <v>1.5552629066288979</v>
      </c>
      <c r="N274" s="30">
        <f>IFERROR(('CMA Emp Adj'!N274/'CMA Emp Adj'!N$6)/('CAN LFS Emp'!N274/'CAN LFS Emp'!N$6),"n/a")</f>
        <v>1.3466064086523195</v>
      </c>
      <c r="O274" s="30">
        <f>IFERROR(('CMA Emp Adj'!O274/'CMA Emp Adj'!O$6)/('CAN LFS Emp'!O274/'CAN LFS Emp'!O$6),"n/a")</f>
        <v>1.4366868057485638</v>
      </c>
      <c r="P274" s="30">
        <f>IFERROR(('CMA Emp Adj'!P274/'CMA Emp Adj'!P$6)/('CAN LFS Emp'!P274/'CAN LFS Emp'!P$6),"n/a")</f>
        <v>1.4643392384395515</v>
      </c>
      <c r="Q274" s="30">
        <f>IFERROR(('CMA Emp Adj'!Q274/'CMA Emp Adj'!Q$6)/('CAN LFS Emp'!Q274/'CAN LFS Emp'!Q$6),"n/a")</f>
        <v>1.4266899184720658</v>
      </c>
      <c r="R274" s="30">
        <f>IFERROR(('CMA Emp Adj'!R274/'CMA Emp Adj'!R$6)/('CAN LFS Emp'!R274/'CAN LFS Emp'!R$6),"n/a")</f>
        <v>1.6350678148762521</v>
      </c>
      <c r="S274" s="30">
        <f>IFERROR(('CMA Emp Adj'!S274/'CMA Emp Adj'!S$6)/('CAN LFS Emp'!S274/'CAN LFS Emp'!S$6),"n/a")</f>
        <v>1.2912228517492461</v>
      </c>
      <c r="T274" s="30">
        <f>IFERROR(('CMA Emp Adj'!T274/'CMA Emp Adj'!T$6)/('CAN LFS Emp'!T274/'CAN LFS Emp'!T$6),"n/a")</f>
        <v>1.3712859407758053</v>
      </c>
      <c r="U274" s="30">
        <f>IFERROR(('CMA Emp Adj'!U274/'CMA Emp Adj'!U$6)/('CAN LFS Emp'!U274/'CAN LFS Emp'!U$6),"n/a")</f>
        <v>1.2546514599387781</v>
      </c>
      <c r="V274" s="30">
        <f>IFERROR(('CMA Emp Adj'!V274/'CMA Emp Adj'!V$6)/('CAN LFS Emp'!V274/'CAN LFS Emp'!V$6),"n/a")</f>
        <v>1.3778055748688185</v>
      </c>
      <c r="W274" s="30">
        <f>IFERROR(('CMA Emp Adj'!W274/'CMA Emp Adj'!W$6)/('CAN LFS Emp'!W274/'CAN LFS Emp'!W$6),"n/a")</f>
        <v>1.3822575798975882</v>
      </c>
      <c r="X274" s="30">
        <f>IFERROR(('CMA Emp Adj'!X274/'CMA Emp Adj'!X$6)/('CAN LFS Emp'!X274/'CAN LFS Emp'!X$6),"n/a")</f>
        <v>1.2418630862392981</v>
      </c>
      <c r="Y274" s="30">
        <f>IFERROR(('CMA Emp Adj'!Y274/'CMA Emp Adj'!Y$6)/('CAN LFS Emp'!Y274/'CAN LFS Emp'!Y$6),"n/a")</f>
        <v>1.311657651272605</v>
      </c>
    </row>
    <row r="275" spans="1:25" x14ac:dyDescent="0.25">
      <c r="A275" t="s">
        <v>591</v>
      </c>
      <c r="B275" s="137">
        <f t="shared" si="7"/>
        <v>518</v>
      </c>
      <c r="C275" s="133">
        <v>518</v>
      </c>
      <c r="D275" s="65">
        <f>IFERROR(('CMA Emp Adj'!D275/'CMA Emp Adj'!D$6)/('CAN LFS Emp'!D275/'CAN LFS Emp'!D$6),"n/a")</f>
        <v>2.7445087223813776</v>
      </c>
      <c r="E275" s="65">
        <f>IFERROR(('CMA Emp Adj'!E275/'CMA Emp Adj'!E$6)/('CAN LFS Emp'!E275/'CAN LFS Emp'!E$6),"n/a")</f>
        <v>1.8545082724713908</v>
      </c>
      <c r="F275" s="65">
        <f>IFERROR(('CMA Emp Adj'!F275/'CMA Emp Adj'!F$6)/('CAN LFS Emp'!F275/'CAN LFS Emp'!F$6),"n/a")</f>
        <v>1.5373141250556466</v>
      </c>
      <c r="G275" s="65">
        <f>IFERROR(('CMA Emp Adj'!G275/'CMA Emp Adj'!G$6)/('CAN LFS Emp'!G275/'CAN LFS Emp'!G$6),"n/a")</f>
        <v>1.7152455087181617</v>
      </c>
      <c r="H275" s="65">
        <f>IFERROR(('CMA Emp Adj'!H275/'CMA Emp Adj'!H$6)/('CAN LFS Emp'!H275/'CAN LFS Emp'!H$6),"n/a")</f>
        <v>2.6168528902022286</v>
      </c>
      <c r="I275" s="65">
        <f>IFERROR(('CMA Emp Adj'!I275/'CMA Emp Adj'!I$6)/('CAN LFS Emp'!I275/'CAN LFS Emp'!I$6),"n/a")</f>
        <v>2.9570405866382012</v>
      </c>
      <c r="J275" s="65">
        <f>IFERROR(('CMA Emp Adj'!J275/'CMA Emp Adj'!J$6)/('CAN LFS Emp'!J275/'CAN LFS Emp'!J$6),"n/a")</f>
        <v>0</v>
      </c>
      <c r="K275" s="65">
        <f>IFERROR(('CMA Emp Adj'!K275/'CMA Emp Adj'!K$6)/('CAN LFS Emp'!K275/'CAN LFS Emp'!K$6),"n/a")</f>
        <v>2.2269479348051924</v>
      </c>
      <c r="L275" s="65">
        <f>IFERROR(('CMA Emp Adj'!L275/'CMA Emp Adj'!L$6)/('CAN LFS Emp'!L275/'CAN LFS Emp'!L$6),"n/a")</f>
        <v>1.6526070022443278</v>
      </c>
      <c r="M275" s="30">
        <f>IFERROR(('CMA Emp Adj'!M275/'CMA Emp Adj'!M$6)/('CAN LFS Emp'!M275/'CAN LFS Emp'!M$6),"n/a")</f>
        <v>0</v>
      </c>
      <c r="N275" s="30">
        <f>IFERROR(('CMA Emp Adj'!N275/'CMA Emp Adj'!N$6)/('CAN LFS Emp'!N275/'CAN LFS Emp'!N$6),"n/a")</f>
        <v>1.850522723915115</v>
      </c>
      <c r="O275" s="30">
        <f>IFERROR(('CMA Emp Adj'!O275/'CMA Emp Adj'!O$6)/('CAN LFS Emp'!O275/'CAN LFS Emp'!O$6),"n/a")</f>
        <v>2.1366077111392765</v>
      </c>
      <c r="P275" s="30">
        <f>IFERROR(('CMA Emp Adj'!P275/'CMA Emp Adj'!P$6)/('CAN LFS Emp'!P275/'CAN LFS Emp'!P$6),"n/a")</f>
        <v>2.5255056670076792</v>
      </c>
      <c r="Q275" s="30">
        <f>IFERROR(('CMA Emp Adj'!Q275/'CMA Emp Adj'!Q$6)/('CAN LFS Emp'!Q275/'CAN LFS Emp'!Q$6),"n/a")</f>
        <v>2.7574394972967093</v>
      </c>
      <c r="R275" s="30">
        <f>IFERROR(('CMA Emp Adj'!R275/'CMA Emp Adj'!R$6)/('CAN LFS Emp'!R275/'CAN LFS Emp'!R$6),"n/a")</f>
        <v>2.6964011473385012</v>
      </c>
      <c r="S275" s="30">
        <f>IFERROR(('CMA Emp Adj'!S275/'CMA Emp Adj'!S$6)/('CAN LFS Emp'!S275/'CAN LFS Emp'!S$6),"n/a")</f>
        <v>2.4653476988134351</v>
      </c>
      <c r="T275" s="30">
        <f>IFERROR(('CMA Emp Adj'!T275/'CMA Emp Adj'!T$6)/('CAN LFS Emp'!T275/'CAN LFS Emp'!T$6),"n/a")</f>
        <v>2.6403329825828639</v>
      </c>
      <c r="U275" s="30">
        <f>IFERROR(('CMA Emp Adj'!U275/'CMA Emp Adj'!U$6)/('CAN LFS Emp'!U275/'CAN LFS Emp'!U$6),"n/a")</f>
        <v>2.6970871419131752</v>
      </c>
      <c r="V275" s="30">
        <f>IFERROR(('CMA Emp Adj'!V275/'CMA Emp Adj'!V$6)/('CAN LFS Emp'!V275/'CAN LFS Emp'!V$6),"n/a")</f>
        <v>2.5516758528665258</v>
      </c>
      <c r="W275" s="30">
        <f>IFERROR(('CMA Emp Adj'!W275/'CMA Emp Adj'!W$6)/('CAN LFS Emp'!W275/'CAN LFS Emp'!W$6),"n/a")</f>
        <v>1.762438173428799</v>
      </c>
      <c r="X275" s="30">
        <f>IFERROR(('CMA Emp Adj'!X275/'CMA Emp Adj'!X$6)/('CAN LFS Emp'!X275/'CAN LFS Emp'!X$6),"n/a")</f>
        <v>2.1241196776726494</v>
      </c>
      <c r="Y275" s="30">
        <f>IFERROR(('CMA Emp Adj'!Y275/'CMA Emp Adj'!Y$6)/('CAN LFS Emp'!Y275/'CAN LFS Emp'!Y$6),"n/a")</f>
        <v>2.1267673250543626</v>
      </c>
    </row>
    <row r="276" spans="1:25" x14ac:dyDescent="0.25">
      <c r="A276" t="s">
        <v>592</v>
      </c>
      <c r="B276" s="137">
        <f t="shared" si="7"/>
        <v>5415</v>
      </c>
      <c r="C276" s="133">
        <v>5415</v>
      </c>
      <c r="D276" s="65">
        <f>IFERROR(('CMA Emp Adj'!D276/'CMA Emp Adj'!D$6)/('CAN LFS Emp'!D276/'CAN LFS Emp'!D$6),"n/a")</f>
        <v>1.815246540899746</v>
      </c>
      <c r="E276" s="65">
        <f>IFERROR(('CMA Emp Adj'!E276/'CMA Emp Adj'!E$6)/('CAN LFS Emp'!E276/'CAN LFS Emp'!E$6),"n/a")</f>
        <v>1.7661194977928238</v>
      </c>
      <c r="F276" s="65">
        <f>IFERROR(('CMA Emp Adj'!F276/'CMA Emp Adj'!F$6)/('CAN LFS Emp'!F276/'CAN LFS Emp'!F$6),"n/a")</f>
        <v>1.8576014269835803</v>
      </c>
      <c r="G276" s="65">
        <f>IFERROR(('CMA Emp Adj'!G276/'CMA Emp Adj'!G$6)/('CAN LFS Emp'!G276/'CAN LFS Emp'!G$6),"n/a")</f>
        <v>1.7055834086815187</v>
      </c>
      <c r="H276" s="65">
        <f>IFERROR(('CMA Emp Adj'!H276/'CMA Emp Adj'!H$6)/('CAN LFS Emp'!H276/'CAN LFS Emp'!H$6),"n/a")</f>
        <v>1.8222036571189455</v>
      </c>
      <c r="I276" s="65">
        <f>IFERROR(('CMA Emp Adj'!I276/'CMA Emp Adj'!I$6)/('CAN LFS Emp'!I276/'CAN LFS Emp'!I$6),"n/a")</f>
        <v>1.7555096793973719</v>
      </c>
      <c r="J276" s="65">
        <f>IFERROR(('CMA Emp Adj'!J276/'CMA Emp Adj'!J$6)/('CAN LFS Emp'!J276/'CAN LFS Emp'!J$6),"n/a")</f>
        <v>1.9335540660673525</v>
      </c>
      <c r="K276" s="65">
        <f>IFERROR(('CMA Emp Adj'!K276/'CMA Emp Adj'!K$6)/('CAN LFS Emp'!K276/'CAN LFS Emp'!K$6),"n/a")</f>
        <v>1.7542763591762898</v>
      </c>
      <c r="L276" s="65">
        <f>IFERROR(('CMA Emp Adj'!L276/'CMA Emp Adj'!L$6)/('CAN LFS Emp'!L276/'CAN LFS Emp'!L$6),"n/a")</f>
        <v>1.6308326513282287</v>
      </c>
      <c r="M276" s="30">
        <f>IFERROR(('CMA Emp Adj'!M276/'CMA Emp Adj'!M$6)/('CAN LFS Emp'!M276/'CAN LFS Emp'!M$6),"n/a")</f>
        <v>1.5571810180711001</v>
      </c>
      <c r="N276" s="30">
        <f>IFERROR(('CMA Emp Adj'!N276/'CMA Emp Adj'!N$6)/('CAN LFS Emp'!N276/'CAN LFS Emp'!N$6),"n/a")</f>
        <v>1.5216637402813411</v>
      </c>
      <c r="O276" s="30">
        <f>IFERROR(('CMA Emp Adj'!O276/'CMA Emp Adj'!O$6)/('CAN LFS Emp'!O276/'CAN LFS Emp'!O$6),"n/a")</f>
        <v>1.9038757654979825</v>
      </c>
      <c r="P276" s="30">
        <f>IFERROR(('CMA Emp Adj'!P276/'CMA Emp Adj'!P$6)/('CAN LFS Emp'!P276/'CAN LFS Emp'!P$6),"n/a")</f>
        <v>1.5861022802299052</v>
      </c>
      <c r="Q276" s="30">
        <f>IFERROR(('CMA Emp Adj'!Q276/'CMA Emp Adj'!Q$6)/('CAN LFS Emp'!Q276/'CAN LFS Emp'!Q$6),"n/a")</f>
        <v>1.6818634058079158</v>
      </c>
      <c r="R276" s="30">
        <f>IFERROR(('CMA Emp Adj'!R276/'CMA Emp Adj'!R$6)/('CAN LFS Emp'!R276/'CAN LFS Emp'!R$6),"n/a")</f>
        <v>1.5727729253173226</v>
      </c>
      <c r="S276" s="30">
        <f>IFERROR(('CMA Emp Adj'!S276/'CMA Emp Adj'!S$6)/('CAN LFS Emp'!S276/'CAN LFS Emp'!S$6),"n/a")</f>
        <v>1.655317938975341</v>
      </c>
      <c r="T276" s="30">
        <f>IFERROR(('CMA Emp Adj'!T276/'CMA Emp Adj'!T$6)/('CAN LFS Emp'!T276/'CAN LFS Emp'!T$6),"n/a")</f>
        <v>1.3873617696632683</v>
      </c>
      <c r="U276" s="30">
        <f>IFERROR(('CMA Emp Adj'!U276/'CMA Emp Adj'!U$6)/('CAN LFS Emp'!U276/'CAN LFS Emp'!U$6),"n/a")</f>
        <v>1.5662348206580192</v>
      </c>
      <c r="V276" s="30">
        <f>IFERROR(('CMA Emp Adj'!V276/'CMA Emp Adj'!V$6)/('CAN LFS Emp'!V276/'CAN LFS Emp'!V$6),"n/a")</f>
        <v>1.6415027926076386</v>
      </c>
      <c r="W276" s="30">
        <f>IFERROR(('CMA Emp Adj'!W276/'CMA Emp Adj'!W$6)/('CAN LFS Emp'!W276/'CAN LFS Emp'!W$6),"n/a")</f>
        <v>1.6844137108751893</v>
      </c>
      <c r="X276" s="30">
        <f>IFERROR(('CMA Emp Adj'!X276/'CMA Emp Adj'!X$6)/('CAN LFS Emp'!X276/'CAN LFS Emp'!X$6),"n/a")</f>
        <v>1.690013272571915</v>
      </c>
      <c r="Y276" s="30">
        <f>IFERROR(('CMA Emp Adj'!Y276/'CMA Emp Adj'!Y$6)/('CAN LFS Emp'!Y276/'CAN LFS Emp'!Y$6),"n/a")</f>
        <v>1.7049014331108294</v>
      </c>
    </row>
    <row r="277" spans="1:25" x14ac:dyDescent="0.25">
      <c r="A277" t="s">
        <v>525</v>
      </c>
      <c r="B277" s="137" t="s">
        <v>209</v>
      </c>
      <c r="C277" s="133">
        <v>8112</v>
      </c>
      <c r="D277" s="65">
        <f>IFERROR(('CMA Emp Adj'!D277/'CMA Emp Adj'!D$6)/('CAN LFS Emp'!D277/'CAN LFS Emp'!D$6),"n/a")</f>
        <v>1.5406989309061077</v>
      </c>
      <c r="E277" s="65">
        <f>IFERROR(('CMA Emp Adj'!E277/'CMA Emp Adj'!E$6)/('CAN LFS Emp'!E277/'CAN LFS Emp'!E$6),"n/a")</f>
        <v>1.6034284580262366</v>
      </c>
      <c r="F277" s="65">
        <f>IFERROR(('CMA Emp Adj'!F277/'CMA Emp Adj'!F$6)/('CAN LFS Emp'!F277/'CAN LFS Emp'!F$6),"n/a")</f>
        <v>0.85054524390507713</v>
      </c>
      <c r="G277" s="65">
        <f>IFERROR(('CMA Emp Adj'!G277/'CMA Emp Adj'!G$6)/('CAN LFS Emp'!G277/'CAN LFS Emp'!G$6),"n/a")</f>
        <v>1.6598589807026223</v>
      </c>
      <c r="H277" s="65">
        <f>IFERROR(('CMA Emp Adj'!H277/'CMA Emp Adj'!H$6)/('CAN LFS Emp'!H277/'CAN LFS Emp'!H$6),"n/a")</f>
        <v>1.2052540366684426</v>
      </c>
      <c r="I277" s="65">
        <f>IFERROR(('CMA Emp Adj'!I277/'CMA Emp Adj'!I$6)/('CAN LFS Emp'!I277/'CAN LFS Emp'!I$6),"n/a")</f>
        <v>0.96571245677809903</v>
      </c>
      <c r="J277" s="65">
        <f>IFERROR(('CMA Emp Adj'!J277/'CMA Emp Adj'!J$6)/('CAN LFS Emp'!J277/'CAN LFS Emp'!J$6),"n/a")</f>
        <v>0.87925017093761371</v>
      </c>
      <c r="K277" s="65">
        <f>IFERROR(('CMA Emp Adj'!K277/'CMA Emp Adj'!K$6)/('CAN LFS Emp'!K277/'CAN LFS Emp'!K$6),"n/a")</f>
        <v>1.0558063977725294</v>
      </c>
      <c r="L277" s="65">
        <f>IFERROR(('CMA Emp Adj'!L277/'CMA Emp Adj'!L$6)/('CAN LFS Emp'!L277/'CAN LFS Emp'!L$6),"n/a")</f>
        <v>1.6935203768606433</v>
      </c>
      <c r="M277" s="30">
        <f>IFERROR(('CMA Emp Adj'!M277/'CMA Emp Adj'!M$6)/('CAN LFS Emp'!M277/'CAN LFS Emp'!M$6),"n/a")</f>
        <v>0.82694850751206261</v>
      </c>
      <c r="N277" s="30">
        <f>IFERROR(('CMA Emp Adj'!N277/'CMA Emp Adj'!N$6)/('CAN LFS Emp'!N277/'CAN LFS Emp'!N$6),"n/a")</f>
        <v>1.4189120280209975</v>
      </c>
      <c r="O277" s="30">
        <f>IFERROR(('CMA Emp Adj'!O277/'CMA Emp Adj'!O$6)/('CAN LFS Emp'!O277/'CAN LFS Emp'!O$6),"n/a")</f>
        <v>1.5662172944680144</v>
      </c>
      <c r="P277" s="30">
        <f>IFERROR(('CMA Emp Adj'!P277/'CMA Emp Adj'!P$6)/('CAN LFS Emp'!P277/'CAN LFS Emp'!P$6),"n/a")</f>
        <v>1.2444842013855864</v>
      </c>
      <c r="Q277" s="30">
        <f>IFERROR(('CMA Emp Adj'!Q277/'CMA Emp Adj'!Q$6)/('CAN LFS Emp'!Q277/'CAN LFS Emp'!Q$6),"n/a")</f>
        <v>1.5977388050969823</v>
      </c>
      <c r="R277" s="30">
        <f>IFERROR(('CMA Emp Adj'!R277/'CMA Emp Adj'!R$6)/('CAN LFS Emp'!R277/'CAN LFS Emp'!R$6),"n/a")</f>
        <v>1.7720505167587874</v>
      </c>
      <c r="S277" s="30">
        <f>IFERROR(('CMA Emp Adj'!S277/'CMA Emp Adj'!S$6)/('CAN LFS Emp'!S277/'CAN LFS Emp'!S$6),"n/a")</f>
        <v>1.4266791206360456</v>
      </c>
      <c r="T277" s="30">
        <f>IFERROR(('CMA Emp Adj'!T277/'CMA Emp Adj'!T$6)/('CAN LFS Emp'!T277/'CAN LFS Emp'!T$6),"n/a")</f>
        <v>1.4776627045927024</v>
      </c>
      <c r="U277" s="30">
        <f>IFERROR(('CMA Emp Adj'!U277/'CMA Emp Adj'!U$6)/('CAN LFS Emp'!U277/'CAN LFS Emp'!U$6),"n/a")</f>
        <v>1.3961758449639428</v>
      </c>
      <c r="V277" s="30">
        <f>IFERROR(('CMA Emp Adj'!V277/'CMA Emp Adj'!V$6)/('CAN LFS Emp'!V277/'CAN LFS Emp'!V$6),"n/a")</f>
        <v>1.4147184612870649</v>
      </c>
      <c r="W277" s="30">
        <f>IFERROR(('CMA Emp Adj'!W277/'CMA Emp Adj'!W$6)/('CAN LFS Emp'!W277/'CAN LFS Emp'!W$6),"n/a")</f>
        <v>1.006582987505279</v>
      </c>
      <c r="X277" s="30">
        <f>IFERROR(('CMA Emp Adj'!X277/'CMA Emp Adj'!X$6)/('CAN LFS Emp'!X277/'CAN LFS Emp'!X$6),"n/a")</f>
        <v>1.2403920446801386</v>
      </c>
      <c r="Y277" s="30">
        <f>IFERROR(('CMA Emp Adj'!Y277/'CMA Emp Adj'!Y$6)/('CAN LFS Emp'!Y277/'CAN LFS Emp'!Y$6),"n/a")</f>
        <v>1.1926913159896022</v>
      </c>
    </row>
    <row r="282" spans="1:25" x14ac:dyDescent="0.25">
      <c r="A282" s="144" t="s">
        <v>598</v>
      </c>
      <c r="B282" s="145"/>
      <c r="C282" s="146"/>
      <c r="D282" s="147">
        <f>IFERROR(('CMA Emp Adj'!D282/'CMA Emp Adj'!D$6)/('CAN LFS Emp'!D282/'CAN LFS Emp'!D$6),"n/a")</f>
        <v>1.0961836908103906</v>
      </c>
      <c r="E282" s="147">
        <f>IFERROR(('CMA Emp Adj'!E282/'CMA Emp Adj'!E$6)/('CAN LFS Emp'!E282/'CAN LFS Emp'!E$6),"n/a")</f>
        <v>1.0936831810212644</v>
      </c>
      <c r="F282" s="147">
        <f>IFERROR(('CMA Emp Adj'!F282/'CMA Emp Adj'!F$6)/('CAN LFS Emp'!F282/'CAN LFS Emp'!F$6),"n/a")</f>
        <v>1.1040090844838826</v>
      </c>
      <c r="G282" s="147">
        <f>IFERROR(('CMA Emp Adj'!G282/'CMA Emp Adj'!G$6)/('CAN LFS Emp'!G282/'CAN LFS Emp'!G$6),"n/a")</f>
        <v>1.1002444343293227</v>
      </c>
      <c r="H282" s="147">
        <f>IFERROR(('CMA Emp Adj'!H282/'CMA Emp Adj'!H$6)/('CAN LFS Emp'!H282/'CAN LFS Emp'!H$6),"n/a")</f>
        <v>1.1136714876129563</v>
      </c>
      <c r="I282" s="147">
        <f>IFERROR(('CMA Emp Adj'!I282/'CMA Emp Adj'!I$6)/('CAN LFS Emp'!I282/'CAN LFS Emp'!I$6),"n/a")</f>
        <v>1.1420902340956696</v>
      </c>
      <c r="J282" s="147">
        <f>IFERROR(('CMA Emp Adj'!J282/'CMA Emp Adj'!J$6)/('CAN LFS Emp'!J282/'CAN LFS Emp'!J$6),"n/a")</f>
        <v>1.1134331128857962</v>
      </c>
      <c r="K282" s="147">
        <f>IFERROR(('CMA Emp Adj'!K282/'CMA Emp Adj'!K$6)/('CAN LFS Emp'!K282/'CAN LFS Emp'!K$6),"n/a")</f>
        <v>1.1255640182360347</v>
      </c>
      <c r="L282" s="147">
        <f>IFERROR(('CMA Emp Adj'!L282/'CMA Emp Adj'!L$6)/('CAN LFS Emp'!L282/'CAN LFS Emp'!L$6),"n/a")</f>
        <v>1.1175223721017942</v>
      </c>
      <c r="M282" s="147">
        <f>IFERROR(('CMA Emp Adj'!M282/'CMA Emp Adj'!M$6)/('CAN LFS Emp'!M282/'CAN LFS Emp'!M$6),"n/a")</f>
        <v>1.0886437571093277</v>
      </c>
      <c r="N282" s="147">
        <f>IFERROR(('CMA Emp Adj'!N282/'CMA Emp Adj'!N$6)/('CAN LFS Emp'!N282/'CAN LFS Emp'!N$6),"n/a")</f>
        <v>1.0841487277666242</v>
      </c>
      <c r="O282" s="147">
        <f>IFERROR(('CMA Emp Adj'!O282/'CMA Emp Adj'!O$6)/('CAN LFS Emp'!O282/'CAN LFS Emp'!O$6),"n/a")</f>
        <v>1.0785565500155496</v>
      </c>
      <c r="P282" s="147">
        <f>IFERROR(('CMA Emp Adj'!P282/'CMA Emp Adj'!P$6)/('CAN LFS Emp'!P282/'CAN LFS Emp'!P$6),"n/a")</f>
        <v>1.084846835729387</v>
      </c>
      <c r="Q282" s="147">
        <f>IFERROR(('CMA Emp Adj'!Q282/'CMA Emp Adj'!Q$6)/('CAN LFS Emp'!Q282/'CAN LFS Emp'!Q$6),"n/a")</f>
        <v>1.0940946305619861</v>
      </c>
      <c r="R282" s="147">
        <f>IFERROR(('CMA Emp Adj'!R282/'CMA Emp Adj'!R$6)/('CAN LFS Emp'!R282/'CAN LFS Emp'!R$6),"n/a")</f>
        <v>1.0885135548085412</v>
      </c>
      <c r="S282" s="147">
        <f>IFERROR(('CMA Emp Adj'!S282/'CMA Emp Adj'!S$6)/('CAN LFS Emp'!S282/'CAN LFS Emp'!S$6),"n/a")</f>
        <v>1.061298193084611</v>
      </c>
      <c r="T282" s="147">
        <f>IFERROR(('CMA Emp Adj'!T282/'CMA Emp Adj'!T$6)/('CAN LFS Emp'!T282/'CAN LFS Emp'!T$6),"n/a")</f>
        <v>1.0619117381090213</v>
      </c>
      <c r="U282" s="147">
        <f>IFERROR(('CMA Emp Adj'!U282/'CMA Emp Adj'!U$6)/('CAN LFS Emp'!U282/'CAN LFS Emp'!U$6),"n/a")</f>
        <v>1.0996929149152248</v>
      </c>
      <c r="V282" s="147">
        <f>IFERROR(('CMA Emp Adj'!V282/'CMA Emp Adj'!V$6)/('CAN LFS Emp'!V282/'CAN LFS Emp'!V$6),"n/a")</f>
        <v>1.1083590101911693</v>
      </c>
      <c r="W282" s="147">
        <f>IFERROR(('CMA Emp Adj'!W282/'CMA Emp Adj'!W$6)/('CAN LFS Emp'!W282/'CAN LFS Emp'!W$6),"n/a")</f>
        <v>1.1003966569608816</v>
      </c>
      <c r="X282" s="147">
        <f>IFERROR(('CMA Emp Adj'!X282/'CMA Emp Adj'!X$6)/('CAN LFS Emp'!X282/'CAN LFS Emp'!X$6),"n/a")</f>
        <v>1.0990035245749827</v>
      </c>
      <c r="Y282" s="147">
        <f>IFERROR(('CMA Emp Adj'!Y282/'CMA Emp Adj'!Y$6)/('CAN LFS Emp'!Y282/'CAN LFS Emp'!Y$6),"n/a")</f>
        <v>1.096769605813732</v>
      </c>
    </row>
    <row r="283" spans="1:25" x14ac:dyDescent="0.25">
      <c r="A283" s="5" t="s">
        <v>13</v>
      </c>
      <c r="B283" s="5"/>
      <c r="C283" s="13">
        <v>11</v>
      </c>
      <c r="D283" s="64">
        <f>IFERROR(('CMA Emp Adj'!D283/'CMA Emp Adj'!D$6)/('CAN LFS Emp'!D283/'CAN LFS Emp'!D$6),"n/a")</f>
        <v>7.4378810031716841E-2</v>
      </c>
      <c r="E283" s="64">
        <f>IFERROR(('CMA Emp Adj'!E283/'CMA Emp Adj'!E$6)/('CAN LFS Emp'!E283/'CAN LFS Emp'!E$6),"n/a")</f>
        <v>9.2836407533527066E-2</v>
      </c>
      <c r="F283" s="64">
        <f>IFERROR(('CMA Emp Adj'!F283/'CMA Emp Adj'!F$6)/('CAN LFS Emp'!F283/'CAN LFS Emp'!F$6),"n/a")</f>
        <v>8.2254158151841505E-2</v>
      </c>
      <c r="G283" s="64">
        <f>IFERROR(('CMA Emp Adj'!G283/'CMA Emp Adj'!G$6)/('CAN LFS Emp'!G283/'CAN LFS Emp'!G$6),"n/a")</f>
        <v>0.11002282880721193</v>
      </c>
      <c r="H283" s="64">
        <f>IFERROR(('CMA Emp Adj'!H283/'CMA Emp Adj'!H$6)/('CAN LFS Emp'!H283/'CAN LFS Emp'!H$6),"n/a")</f>
        <v>0.12503370611375522</v>
      </c>
      <c r="I283" s="64">
        <f>IFERROR(('CMA Emp Adj'!I283/'CMA Emp Adj'!I$6)/('CAN LFS Emp'!I283/'CAN LFS Emp'!I$6),"n/a")</f>
        <v>9.8202495803040163E-2</v>
      </c>
      <c r="J283" s="64">
        <f>IFERROR(('CMA Emp Adj'!J283/'CMA Emp Adj'!J$6)/('CAN LFS Emp'!J283/'CAN LFS Emp'!J$6),"n/a")</f>
        <v>9.9406879778719953E-2</v>
      </c>
      <c r="K283" s="64">
        <f>IFERROR(('CMA Emp Adj'!K283/'CMA Emp Adj'!K$6)/('CAN LFS Emp'!K283/'CAN LFS Emp'!K$6),"n/a")</f>
        <v>0.10747532045979853</v>
      </c>
      <c r="L283" s="64">
        <f>IFERROR(('CMA Emp Adj'!L283/'CMA Emp Adj'!L$6)/('CAN LFS Emp'!L283/'CAN LFS Emp'!L$6),"n/a")</f>
        <v>0.12847434526480739</v>
      </c>
      <c r="M283" s="20">
        <f>IFERROR(('CMA Emp Adj'!M283/'CMA Emp Adj'!M$6)/('CAN LFS Emp'!M283/'CAN LFS Emp'!M$6),"n/a")</f>
        <v>0.12193607231396862</v>
      </c>
      <c r="N283" s="20">
        <f>IFERROR(('CMA Emp Adj'!N283/'CMA Emp Adj'!N$6)/('CAN LFS Emp'!N283/'CAN LFS Emp'!N$6),"n/a")</f>
        <v>0.13126871275793817</v>
      </c>
      <c r="O283" s="20">
        <f>IFERROR(('CMA Emp Adj'!O283/'CMA Emp Adj'!O$6)/('CAN LFS Emp'!O283/'CAN LFS Emp'!O$6),"n/a")</f>
        <v>0.13123672258291347</v>
      </c>
      <c r="P283" s="20">
        <f>IFERROR(('CMA Emp Adj'!P283/'CMA Emp Adj'!P$6)/('CAN LFS Emp'!P283/'CAN LFS Emp'!P$6),"n/a")</f>
        <v>0.13440078823952051</v>
      </c>
      <c r="Q283" s="20">
        <f>IFERROR(('CMA Emp Adj'!Q283/'CMA Emp Adj'!Q$6)/('CAN LFS Emp'!Q283/'CAN LFS Emp'!Q$6),"n/a")</f>
        <v>0.14392330851143031</v>
      </c>
      <c r="R283" s="20">
        <f>IFERROR(('CMA Emp Adj'!R283/'CMA Emp Adj'!R$6)/('CAN LFS Emp'!R283/'CAN LFS Emp'!R$6),"n/a")</f>
        <v>0.12943829358385703</v>
      </c>
      <c r="S283" s="20">
        <f>IFERROR(('CMA Emp Adj'!S283/'CMA Emp Adj'!S$6)/('CAN LFS Emp'!S283/'CAN LFS Emp'!S$6),"n/a")</f>
        <v>0.11323883780693533</v>
      </c>
      <c r="T283" s="20">
        <f>IFERROR(('CMA Emp Adj'!T283/'CMA Emp Adj'!T$6)/('CAN LFS Emp'!T283/'CAN LFS Emp'!T$6),"n/a")</f>
        <v>9.3864723698982966E-2</v>
      </c>
      <c r="U283" s="20">
        <f>IFERROR(('CMA Emp Adj'!U283/'CMA Emp Adj'!U$6)/('CAN LFS Emp'!U283/'CAN LFS Emp'!U$6),"n/a")</f>
        <v>0.14350190602634186</v>
      </c>
      <c r="V283" s="20">
        <f>IFERROR(('CMA Emp Adj'!V283/'CMA Emp Adj'!V$6)/('CAN LFS Emp'!V283/'CAN LFS Emp'!V$6),"n/a")</f>
        <v>0.17142086090617242</v>
      </c>
      <c r="W283" s="20">
        <f>IFERROR(('CMA Emp Adj'!W283/'CMA Emp Adj'!W$6)/('CAN LFS Emp'!W283/'CAN LFS Emp'!W$6),"n/a")</f>
        <v>0.14160077862681814</v>
      </c>
      <c r="X283" s="20">
        <f>IFERROR(('CMA Emp Adj'!X283/'CMA Emp Adj'!X$6)/('CAN LFS Emp'!X283/'CAN LFS Emp'!X$6),"n/a")</f>
        <v>0.10847878845655486</v>
      </c>
      <c r="Y283" s="20">
        <f>IFERROR(('CMA Emp Adj'!Y283/'CMA Emp Adj'!Y$6)/('CAN LFS Emp'!Y283/'CAN LFS Emp'!Y$6),"n/a")</f>
        <v>5.6689657484997949E-2</v>
      </c>
    </row>
    <row r="284" spans="1:25" x14ac:dyDescent="0.25">
      <c r="A284" s="5" t="s">
        <v>18</v>
      </c>
      <c r="B284" s="5"/>
      <c r="C284" s="13">
        <v>21</v>
      </c>
      <c r="D284" s="64">
        <f>IFERROR(('CMA Emp Adj'!D284/'CMA Emp Adj'!D$6)/('CAN LFS Emp'!D284/'CAN LFS Emp'!D$6),"n/a")</f>
        <v>9.559931788333037E-2</v>
      </c>
      <c r="E284" s="64">
        <f>IFERROR(('CMA Emp Adj'!E284/'CMA Emp Adj'!E$6)/('CAN LFS Emp'!E284/'CAN LFS Emp'!E$6),"n/a")</f>
        <v>0.13045661070373943</v>
      </c>
      <c r="F284" s="64">
        <f>IFERROR(('CMA Emp Adj'!F284/'CMA Emp Adj'!F$6)/('CAN LFS Emp'!F284/'CAN LFS Emp'!F$6),"n/a")</f>
        <v>0.1069682774260398</v>
      </c>
      <c r="G284" s="64">
        <f>IFERROR(('CMA Emp Adj'!G284/'CMA Emp Adj'!G$6)/('CAN LFS Emp'!G284/'CAN LFS Emp'!G$6),"n/a")</f>
        <v>8.495046611123E-2</v>
      </c>
      <c r="H284" s="64">
        <f>IFERROR(('CMA Emp Adj'!H284/'CMA Emp Adj'!H$6)/('CAN LFS Emp'!H284/'CAN LFS Emp'!H$6),"n/a")</f>
        <v>0.1222038796388443</v>
      </c>
      <c r="I284" s="64">
        <f>IFERROR(('CMA Emp Adj'!I284/'CMA Emp Adj'!I$6)/('CAN LFS Emp'!I284/'CAN LFS Emp'!I$6),"n/a")</f>
        <v>0.11724871809186165</v>
      </c>
      <c r="J284" s="64">
        <f>IFERROR(('CMA Emp Adj'!J284/'CMA Emp Adj'!J$6)/('CAN LFS Emp'!J284/'CAN LFS Emp'!J$6),"n/a")</f>
        <v>7.3770652783968063E-2</v>
      </c>
      <c r="K284" s="64">
        <f>IFERROR(('CMA Emp Adj'!K284/'CMA Emp Adj'!K$6)/('CAN LFS Emp'!K284/'CAN LFS Emp'!K$6),"n/a")</f>
        <v>6.1217856625309833E-2</v>
      </c>
      <c r="L284" s="64">
        <f>IFERROR(('CMA Emp Adj'!L284/'CMA Emp Adj'!L$6)/('CAN LFS Emp'!L284/'CAN LFS Emp'!L$6),"n/a")</f>
        <v>8.1514698908373609E-2</v>
      </c>
      <c r="M284" s="20">
        <f>IFERROR(('CMA Emp Adj'!M284/'CMA Emp Adj'!M$6)/('CAN LFS Emp'!M284/'CAN LFS Emp'!M$6),"n/a")</f>
        <v>7.8606572225951743E-2</v>
      </c>
      <c r="N284" s="20">
        <f>IFERROR(('CMA Emp Adj'!N284/'CMA Emp Adj'!N$6)/('CAN LFS Emp'!N284/'CAN LFS Emp'!N$6),"n/a")</f>
        <v>7.1971420387912002E-2</v>
      </c>
      <c r="O284" s="20">
        <f>IFERROR(('CMA Emp Adj'!O284/'CMA Emp Adj'!O$6)/('CAN LFS Emp'!O284/'CAN LFS Emp'!O$6),"n/a")</f>
        <v>7.1991975537152031E-2</v>
      </c>
      <c r="P284" s="20">
        <f>IFERROR(('CMA Emp Adj'!P284/'CMA Emp Adj'!P$6)/('CAN LFS Emp'!P284/'CAN LFS Emp'!P$6),"n/a")</f>
        <v>6.434445851383247E-2</v>
      </c>
      <c r="Q284" s="20">
        <f>IFERROR(('CMA Emp Adj'!Q284/'CMA Emp Adj'!Q$6)/('CAN LFS Emp'!Q284/'CAN LFS Emp'!Q$6),"n/a")</f>
        <v>0.12503355272921823</v>
      </c>
      <c r="R284" s="20">
        <f>IFERROR(('CMA Emp Adj'!R284/'CMA Emp Adj'!R$6)/('CAN LFS Emp'!R284/'CAN LFS Emp'!R$6),"n/a")</f>
        <v>9.7327161478823962E-2</v>
      </c>
      <c r="S284" s="20">
        <f>IFERROR(('CMA Emp Adj'!S284/'CMA Emp Adj'!S$6)/('CAN LFS Emp'!S284/'CAN LFS Emp'!S$6),"n/a")</f>
        <v>6.2606250626566065E-2</v>
      </c>
      <c r="T284" s="20">
        <f>IFERROR(('CMA Emp Adj'!T284/'CMA Emp Adj'!T$6)/('CAN LFS Emp'!T284/'CAN LFS Emp'!T$6),"n/a")</f>
        <v>0.10993704543424039</v>
      </c>
      <c r="U284" s="20">
        <f>IFERROR(('CMA Emp Adj'!U284/'CMA Emp Adj'!U$6)/('CAN LFS Emp'!U284/'CAN LFS Emp'!U$6),"n/a")</f>
        <v>9.0143092461195562E-2</v>
      </c>
      <c r="V284" s="20">
        <f>IFERROR(('CMA Emp Adj'!V284/'CMA Emp Adj'!V$6)/('CAN LFS Emp'!V284/'CAN LFS Emp'!V$6),"n/a")</f>
        <v>0.11221584528845471</v>
      </c>
      <c r="W284" s="20">
        <f>IFERROR(('CMA Emp Adj'!W284/'CMA Emp Adj'!W$6)/('CAN LFS Emp'!W284/'CAN LFS Emp'!W$6),"n/a")</f>
        <v>9.9433650811445964E-2</v>
      </c>
      <c r="X284" s="20">
        <f>IFERROR(('CMA Emp Adj'!X284/'CMA Emp Adj'!X$6)/('CAN LFS Emp'!X284/'CAN LFS Emp'!X$6),"n/a")</f>
        <v>8.6552949501752463E-2</v>
      </c>
      <c r="Y284" s="20">
        <f>IFERROR(('CMA Emp Adj'!Y284/'CMA Emp Adj'!Y$6)/('CAN LFS Emp'!Y284/'CAN LFS Emp'!Y$6),"n/a")</f>
        <v>9.3287415920719652E-2</v>
      </c>
    </row>
    <row r="285" spans="1:25" x14ac:dyDescent="0.25">
      <c r="A285" s="7" t="s">
        <v>20</v>
      </c>
      <c r="B285" s="7"/>
      <c r="C285" s="14">
        <v>2211</v>
      </c>
      <c r="D285" s="65">
        <f>IFERROR(('CMA Emp Adj'!D285/'CMA Emp Adj'!D$6)/('CAN LFS Emp'!D285/'CAN LFS Emp'!D$6),"n/a")</f>
        <v>0.81602101579272912</v>
      </c>
      <c r="E285" s="65">
        <f>IFERROR(('CMA Emp Adj'!E285/'CMA Emp Adj'!E$6)/('CAN LFS Emp'!E285/'CAN LFS Emp'!E$6),"n/a")</f>
        <v>0.75525701313954552</v>
      </c>
      <c r="F285" s="65">
        <f>IFERROR(('CMA Emp Adj'!F285/'CMA Emp Adj'!F$6)/('CAN LFS Emp'!F285/'CAN LFS Emp'!F$6),"n/a")</f>
        <v>0.73757143038311779</v>
      </c>
      <c r="G285" s="65">
        <f>IFERROR(('CMA Emp Adj'!G285/'CMA Emp Adj'!G$6)/('CAN LFS Emp'!G285/'CAN LFS Emp'!G$6),"n/a")</f>
        <v>0.82047840993309462</v>
      </c>
      <c r="H285" s="65">
        <f>IFERROR(('CMA Emp Adj'!H285/'CMA Emp Adj'!H$6)/('CAN LFS Emp'!H285/'CAN LFS Emp'!H$6),"n/a")</f>
        <v>0.67486930169090165</v>
      </c>
      <c r="I285" s="65">
        <f>IFERROR(('CMA Emp Adj'!I285/'CMA Emp Adj'!I$6)/('CAN LFS Emp'!I285/'CAN LFS Emp'!I$6),"n/a")</f>
        <v>0.82396939989530171</v>
      </c>
      <c r="J285" s="65">
        <f>IFERROR(('CMA Emp Adj'!J285/'CMA Emp Adj'!J$6)/('CAN LFS Emp'!J285/'CAN LFS Emp'!J$6),"n/a")</f>
        <v>0.72334711110774574</v>
      </c>
      <c r="K285" s="65">
        <f>IFERROR(('CMA Emp Adj'!K285/'CMA Emp Adj'!K$6)/('CAN LFS Emp'!K285/'CAN LFS Emp'!K$6),"n/a")</f>
        <v>0.74812694900547871</v>
      </c>
      <c r="L285" s="65">
        <f>IFERROR(('CMA Emp Adj'!L285/'CMA Emp Adj'!L$6)/('CAN LFS Emp'!L285/'CAN LFS Emp'!L$6),"n/a")</f>
        <v>0.89869445158093164</v>
      </c>
      <c r="M285" s="21">
        <f>IFERROR(('CMA Emp Adj'!M285/'CMA Emp Adj'!M$6)/('CAN LFS Emp'!M285/'CAN LFS Emp'!M$6),"n/a")</f>
        <v>0.69809301159651527</v>
      </c>
      <c r="N285" s="21">
        <f>IFERROR(('CMA Emp Adj'!N285/'CMA Emp Adj'!N$6)/('CAN LFS Emp'!N285/'CAN LFS Emp'!N$6),"n/a")</f>
        <v>0.66984562444056039</v>
      </c>
      <c r="O285" s="21">
        <f>IFERROR(('CMA Emp Adj'!O285/'CMA Emp Adj'!O$6)/('CAN LFS Emp'!O285/'CAN LFS Emp'!O$6),"n/a")</f>
        <v>0.76528763575749159</v>
      </c>
      <c r="P285" s="21">
        <f>IFERROR(('CMA Emp Adj'!P285/'CMA Emp Adj'!P$6)/('CAN LFS Emp'!P285/'CAN LFS Emp'!P$6),"n/a")</f>
        <v>0.64733329359650993</v>
      </c>
      <c r="Q285" s="21">
        <f>IFERROR(('CMA Emp Adj'!Q285/'CMA Emp Adj'!Q$6)/('CAN LFS Emp'!Q285/'CAN LFS Emp'!Q$6),"n/a")</f>
        <v>0.62372355790968859</v>
      </c>
      <c r="R285" s="21">
        <f>IFERROR(('CMA Emp Adj'!R285/'CMA Emp Adj'!R$6)/('CAN LFS Emp'!R285/'CAN LFS Emp'!R$6),"n/a")</f>
        <v>0.85604789745309329</v>
      </c>
      <c r="S285" s="21">
        <f>IFERROR(('CMA Emp Adj'!S285/'CMA Emp Adj'!S$6)/('CAN LFS Emp'!S285/'CAN LFS Emp'!S$6),"n/a")</f>
        <v>0.82643260426630527</v>
      </c>
      <c r="T285" s="21">
        <f>IFERROR(('CMA Emp Adj'!T285/'CMA Emp Adj'!T$6)/('CAN LFS Emp'!T285/'CAN LFS Emp'!T$6),"n/a")</f>
        <v>0.86898913454498927</v>
      </c>
      <c r="U285" s="21">
        <f>IFERROR(('CMA Emp Adj'!U285/'CMA Emp Adj'!U$6)/('CAN LFS Emp'!U285/'CAN LFS Emp'!U$6),"n/a")</f>
        <v>0.69967443142046404</v>
      </c>
      <c r="V285" s="21">
        <f>IFERROR(('CMA Emp Adj'!V285/'CMA Emp Adj'!V$6)/('CAN LFS Emp'!V285/'CAN LFS Emp'!V$6),"n/a")</f>
        <v>0.79988972533124159</v>
      </c>
      <c r="W285" s="21">
        <f>IFERROR(('CMA Emp Adj'!W285/'CMA Emp Adj'!W$6)/('CAN LFS Emp'!W285/'CAN LFS Emp'!W$6),"n/a")</f>
        <v>0.64227453364022358</v>
      </c>
      <c r="X285" s="21">
        <f>IFERROR(('CMA Emp Adj'!X285/'CMA Emp Adj'!X$6)/('CAN LFS Emp'!X285/'CAN LFS Emp'!X$6),"n/a")</f>
        <v>0.73726682089957962</v>
      </c>
      <c r="Y285" s="21">
        <f>IFERROR(('CMA Emp Adj'!Y285/'CMA Emp Adj'!Y$6)/('CAN LFS Emp'!Y285/'CAN LFS Emp'!Y$6),"n/a")</f>
        <v>0.74642776832667235</v>
      </c>
    </row>
    <row r="286" spans="1:25" x14ac:dyDescent="0.25">
      <c r="A286" s="5" t="s">
        <v>23</v>
      </c>
      <c r="B286" s="5"/>
      <c r="C286" s="13" t="s">
        <v>188</v>
      </c>
      <c r="D286" s="64">
        <f>IFERROR(('CMA Emp Adj'!D286/'CMA Emp Adj'!D$6)/('CAN LFS Emp'!D286/'CAN LFS Emp'!D$6),"n/a")</f>
        <v>1.2373432458975702</v>
      </c>
      <c r="E286" s="64">
        <f>IFERROR(('CMA Emp Adj'!E286/'CMA Emp Adj'!E$6)/('CAN LFS Emp'!E286/'CAN LFS Emp'!E$6),"n/a")</f>
        <v>1.2621674251061898</v>
      </c>
      <c r="F286" s="64">
        <f>IFERROR(('CMA Emp Adj'!F286/'CMA Emp Adj'!F$6)/('CAN LFS Emp'!F286/'CAN LFS Emp'!F$6),"n/a")</f>
        <v>1.2291299342057007</v>
      </c>
      <c r="G286" s="64">
        <f>IFERROR(('CMA Emp Adj'!G286/'CMA Emp Adj'!G$6)/('CAN LFS Emp'!G286/'CAN LFS Emp'!G$6),"n/a")</f>
        <v>1.1931959367212566</v>
      </c>
      <c r="H286" s="64">
        <f>IFERROR(('CMA Emp Adj'!H286/'CMA Emp Adj'!H$6)/('CAN LFS Emp'!H286/'CAN LFS Emp'!H$6),"n/a")</f>
        <v>1.1988522089316245</v>
      </c>
      <c r="I286" s="64">
        <f>IFERROR(('CMA Emp Adj'!I286/'CMA Emp Adj'!I$6)/('CAN LFS Emp'!I286/'CAN LFS Emp'!I$6),"n/a")</f>
        <v>1.2555136587204749</v>
      </c>
      <c r="J286" s="64">
        <f>IFERROR(('CMA Emp Adj'!J286/'CMA Emp Adj'!J$6)/('CAN LFS Emp'!J286/'CAN LFS Emp'!J$6),"n/a")</f>
        <v>1.2170895931696066</v>
      </c>
      <c r="K286" s="64">
        <f>IFERROR(('CMA Emp Adj'!K286/'CMA Emp Adj'!K$6)/('CAN LFS Emp'!K286/'CAN LFS Emp'!K$6),"n/a")</f>
        <v>1.2568500804396288</v>
      </c>
      <c r="L286" s="64">
        <f>IFERROR(('CMA Emp Adj'!L286/'CMA Emp Adj'!L$6)/('CAN LFS Emp'!L286/'CAN LFS Emp'!L$6),"n/a")</f>
        <v>1.2563421805575075</v>
      </c>
      <c r="M286" s="20">
        <f>IFERROR(('CMA Emp Adj'!M286/'CMA Emp Adj'!M$6)/('CAN LFS Emp'!M286/'CAN LFS Emp'!M$6),"n/a")</f>
        <v>1.2043872211726172</v>
      </c>
      <c r="N286" s="20">
        <f>IFERROR(('CMA Emp Adj'!N286/'CMA Emp Adj'!N$6)/('CAN LFS Emp'!N286/'CAN LFS Emp'!N$6),"n/a")</f>
        <v>1.1958982523103951</v>
      </c>
      <c r="O286" s="20">
        <f>IFERROR(('CMA Emp Adj'!O286/'CMA Emp Adj'!O$6)/('CAN LFS Emp'!O286/'CAN LFS Emp'!O$6),"n/a")</f>
        <v>1.200682771372291</v>
      </c>
      <c r="P286" s="20">
        <f>IFERROR(('CMA Emp Adj'!P286/'CMA Emp Adj'!P$6)/('CAN LFS Emp'!P286/'CAN LFS Emp'!P$6),"n/a")</f>
        <v>1.1468401556666508</v>
      </c>
      <c r="Q286" s="20">
        <f>IFERROR(('CMA Emp Adj'!Q286/'CMA Emp Adj'!Q$6)/('CAN LFS Emp'!Q286/'CAN LFS Emp'!Q$6),"n/a")</f>
        <v>1.1499852290352635</v>
      </c>
      <c r="R286" s="20">
        <f>IFERROR(('CMA Emp Adj'!R286/'CMA Emp Adj'!R$6)/('CAN LFS Emp'!R286/'CAN LFS Emp'!R$6),"n/a")</f>
        <v>1.16642781233114</v>
      </c>
      <c r="S286" s="20">
        <f>IFERROR(('CMA Emp Adj'!S286/'CMA Emp Adj'!S$6)/('CAN LFS Emp'!S286/'CAN LFS Emp'!S$6),"n/a")</f>
        <v>1.157903414358922</v>
      </c>
      <c r="T286" s="20">
        <f>IFERROR(('CMA Emp Adj'!T286/'CMA Emp Adj'!T$6)/('CAN LFS Emp'!T286/'CAN LFS Emp'!T$6),"n/a")</f>
        <v>1.1392559817436487</v>
      </c>
      <c r="U286" s="20">
        <f>IFERROR(('CMA Emp Adj'!U286/'CMA Emp Adj'!U$6)/('CAN LFS Emp'!U286/'CAN LFS Emp'!U$6),"n/a")</f>
        <v>1.1211301907206934</v>
      </c>
      <c r="V286" s="20">
        <f>IFERROR(('CMA Emp Adj'!V286/'CMA Emp Adj'!V$6)/('CAN LFS Emp'!V286/'CAN LFS Emp'!V$6),"n/a")</f>
        <v>1.0822976517158698</v>
      </c>
      <c r="W286" s="20">
        <f>IFERROR(('CMA Emp Adj'!W286/'CMA Emp Adj'!W$6)/('CAN LFS Emp'!W286/'CAN LFS Emp'!W$6),"n/a")</f>
        <v>1.1418606557690476</v>
      </c>
      <c r="X286" s="20">
        <f>IFERROR(('CMA Emp Adj'!X286/'CMA Emp Adj'!X$6)/('CAN LFS Emp'!X286/'CAN LFS Emp'!X$6),"n/a")</f>
        <v>1.1361229903783649</v>
      </c>
      <c r="Y286" s="20">
        <f>IFERROR(('CMA Emp Adj'!Y286/'CMA Emp Adj'!Y$6)/('CAN LFS Emp'!Y286/'CAN LFS Emp'!Y$6),"n/a")</f>
        <v>1.0718293000761347</v>
      </c>
    </row>
    <row r="287" spans="1:25" x14ac:dyDescent="0.25">
      <c r="A287" s="5" t="s">
        <v>63</v>
      </c>
      <c r="B287" s="5"/>
      <c r="C287" s="13">
        <v>41</v>
      </c>
      <c r="D287" s="64">
        <f>IFERROR(('CMA Emp Adj'!D287/'CMA Emp Adj'!D$6)/('CAN LFS Emp'!D287/'CAN LFS Emp'!D$6),"n/a")</f>
        <v>1.2188125263439022</v>
      </c>
      <c r="E287" s="64">
        <f>IFERROR(('CMA Emp Adj'!E287/'CMA Emp Adj'!E$6)/('CAN LFS Emp'!E287/'CAN LFS Emp'!E$6),"n/a")</f>
        <v>1.1507188303706581</v>
      </c>
      <c r="F287" s="64">
        <f>IFERROR(('CMA Emp Adj'!F287/'CMA Emp Adj'!F$6)/('CAN LFS Emp'!F287/'CAN LFS Emp'!F$6),"n/a")</f>
        <v>1.0965953543221076</v>
      </c>
      <c r="G287" s="64">
        <f>IFERROR(('CMA Emp Adj'!G287/'CMA Emp Adj'!G$6)/('CAN LFS Emp'!G287/'CAN LFS Emp'!G$6),"n/a")</f>
        <v>1.175315630004389</v>
      </c>
      <c r="H287" s="64">
        <f>IFERROR(('CMA Emp Adj'!H287/'CMA Emp Adj'!H$6)/('CAN LFS Emp'!H287/'CAN LFS Emp'!H$6),"n/a")</f>
        <v>1.2678716070343836</v>
      </c>
      <c r="I287" s="64">
        <f>IFERROR(('CMA Emp Adj'!I287/'CMA Emp Adj'!I$6)/('CAN LFS Emp'!I287/'CAN LFS Emp'!I$6),"n/a")</f>
        <v>1.2885525091582621</v>
      </c>
      <c r="J287" s="64">
        <f>IFERROR(('CMA Emp Adj'!J287/'CMA Emp Adj'!J$6)/('CAN LFS Emp'!J287/'CAN LFS Emp'!J$6),"n/a")</f>
        <v>1.1928370084210169</v>
      </c>
      <c r="K287" s="64">
        <f>IFERROR(('CMA Emp Adj'!K287/'CMA Emp Adj'!K$6)/('CAN LFS Emp'!K287/'CAN LFS Emp'!K$6),"n/a")</f>
        <v>1.2793170559851199</v>
      </c>
      <c r="L287" s="64">
        <f>IFERROR(('CMA Emp Adj'!L287/'CMA Emp Adj'!L$6)/('CAN LFS Emp'!L287/'CAN LFS Emp'!L$6),"n/a")</f>
        <v>1.2940873164297353</v>
      </c>
      <c r="M287" s="20">
        <f>IFERROR(('CMA Emp Adj'!M287/'CMA Emp Adj'!M$6)/('CAN LFS Emp'!M287/'CAN LFS Emp'!M$6),"n/a")</f>
        <v>1.2963141230712318</v>
      </c>
      <c r="N287" s="20">
        <f>IFERROR(('CMA Emp Adj'!N287/'CMA Emp Adj'!N$6)/('CAN LFS Emp'!N287/'CAN LFS Emp'!N$6),"n/a")</f>
        <v>1.2154609230015117</v>
      </c>
      <c r="O287" s="20">
        <f>IFERROR(('CMA Emp Adj'!O287/'CMA Emp Adj'!O$6)/('CAN LFS Emp'!O287/'CAN LFS Emp'!O$6),"n/a")</f>
        <v>1.1733410617024702</v>
      </c>
      <c r="P287" s="20">
        <f>IFERROR(('CMA Emp Adj'!P287/'CMA Emp Adj'!P$6)/('CAN LFS Emp'!P287/'CAN LFS Emp'!P$6),"n/a")</f>
        <v>1.250339307925397</v>
      </c>
      <c r="Q287" s="20">
        <f>IFERROR(('CMA Emp Adj'!Q287/'CMA Emp Adj'!Q$6)/('CAN LFS Emp'!Q287/'CAN LFS Emp'!Q$6),"n/a")</f>
        <v>1.2824603664613419</v>
      </c>
      <c r="R287" s="20">
        <f>IFERROR(('CMA Emp Adj'!R287/'CMA Emp Adj'!R$6)/('CAN LFS Emp'!R287/'CAN LFS Emp'!R$6),"n/a")</f>
        <v>1.0942942314607624</v>
      </c>
      <c r="S287" s="20">
        <f>IFERROR(('CMA Emp Adj'!S287/'CMA Emp Adj'!S$6)/('CAN LFS Emp'!S287/'CAN LFS Emp'!S$6),"n/a")</f>
        <v>1.1516105835180603</v>
      </c>
      <c r="T287" s="20">
        <f>IFERROR(('CMA Emp Adj'!T287/'CMA Emp Adj'!T$6)/('CAN LFS Emp'!T287/'CAN LFS Emp'!T$6),"n/a")</f>
        <v>1.1257416762601702</v>
      </c>
      <c r="U287" s="20">
        <f>IFERROR(('CMA Emp Adj'!U287/'CMA Emp Adj'!U$6)/('CAN LFS Emp'!U287/'CAN LFS Emp'!U$6),"n/a")</f>
        <v>1.2422237080499328</v>
      </c>
      <c r="V287" s="20">
        <f>IFERROR(('CMA Emp Adj'!V287/'CMA Emp Adj'!V$6)/('CAN LFS Emp'!V287/'CAN LFS Emp'!V$6),"n/a")</f>
        <v>1.388928968890017</v>
      </c>
      <c r="W287" s="20">
        <f>IFERROR(('CMA Emp Adj'!W287/'CMA Emp Adj'!W$6)/('CAN LFS Emp'!W287/'CAN LFS Emp'!W$6),"n/a")</f>
        <v>1.2753322792684372</v>
      </c>
      <c r="X287" s="20">
        <f>IFERROR(('CMA Emp Adj'!X287/'CMA Emp Adj'!X$6)/('CAN LFS Emp'!X287/'CAN LFS Emp'!X$6),"n/a")</f>
        <v>1.1986218430384601</v>
      </c>
      <c r="Y287" s="20">
        <f>IFERROR(('CMA Emp Adj'!Y287/'CMA Emp Adj'!Y$6)/('CAN LFS Emp'!Y287/'CAN LFS Emp'!Y$6),"n/a")</f>
        <v>1.106810100858024</v>
      </c>
    </row>
    <row r="288" spans="1:25" x14ac:dyDescent="0.25">
      <c r="A288" s="6" t="s">
        <v>85</v>
      </c>
      <c r="C288" s="14">
        <v>454</v>
      </c>
      <c r="D288" s="65">
        <f>IFERROR(('CMA Emp Adj'!D288/'CMA Emp Adj'!D$6)/('CAN LFS Emp'!D288/'CAN LFS Emp'!D$6),"n/a")</f>
        <v>0.57660391319430615</v>
      </c>
      <c r="E288" s="65">
        <f>IFERROR(('CMA Emp Adj'!E288/'CMA Emp Adj'!E$6)/('CAN LFS Emp'!E288/'CAN LFS Emp'!E$6),"n/a")</f>
        <v>0.65664694052183747</v>
      </c>
      <c r="F288" s="65">
        <f>IFERROR(('CMA Emp Adj'!F288/'CMA Emp Adj'!F$6)/('CAN LFS Emp'!F288/'CAN LFS Emp'!F$6),"n/a")</f>
        <v>0.8411866457953312</v>
      </c>
      <c r="G288" s="65">
        <f>IFERROR(('CMA Emp Adj'!G288/'CMA Emp Adj'!G$6)/('CAN LFS Emp'!G288/'CAN LFS Emp'!G$6),"n/a")</f>
        <v>0.90574314792848098</v>
      </c>
      <c r="H288" s="65">
        <f>IFERROR(('CMA Emp Adj'!H288/'CMA Emp Adj'!H$6)/('CAN LFS Emp'!H288/'CAN LFS Emp'!H$6),"n/a")</f>
        <v>1.1747717118587329</v>
      </c>
      <c r="I288" s="65">
        <f>IFERROR(('CMA Emp Adj'!I288/'CMA Emp Adj'!I$6)/('CAN LFS Emp'!I288/'CAN LFS Emp'!I$6),"n/a")</f>
        <v>0.87315599411825884</v>
      </c>
      <c r="J288" s="65">
        <f>IFERROR(('CMA Emp Adj'!J288/'CMA Emp Adj'!J$6)/('CAN LFS Emp'!J288/'CAN LFS Emp'!J$6),"n/a")</f>
        <v>0.90527639419007622</v>
      </c>
      <c r="K288" s="65">
        <f>IFERROR(('CMA Emp Adj'!K288/'CMA Emp Adj'!K$6)/('CAN LFS Emp'!K288/'CAN LFS Emp'!K$6),"n/a")</f>
        <v>0.96405338360103099</v>
      </c>
      <c r="L288" s="65">
        <f>IFERROR(('CMA Emp Adj'!L288/'CMA Emp Adj'!L$6)/('CAN LFS Emp'!L288/'CAN LFS Emp'!L$6),"n/a")</f>
        <v>0.86403494411411108</v>
      </c>
      <c r="M288" s="21">
        <f>IFERROR(('CMA Emp Adj'!M288/'CMA Emp Adj'!M$6)/('CAN LFS Emp'!M288/'CAN LFS Emp'!M$6),"n/a")</f>
        <v>0.73319726273352015</v>
      </c>
      <c r="N288" s="21">
        <f>IFERROR(('CMA Emp Adj'!N288/'CMA Emp Adj'!N$6)/('CAN LFS Emp'!N288/'CAN LFS Emp'!N$6),"n/a")</f>
        <v>0.92854527199981807</v>
      </c>
      <c r="O288" s="21">
        <f>IFERROR(('CMA Emp Adj'!O288/'CMA Emp Adj'!O$6)/('CAN LFS Emp'!O288/'CAN LFS Emp'!O$6),"n/a")</f>
        <v>0.96930138915214192</v>
      </c>
      <c r="P288" s="21">
        <f>IFERROR(('CMA Emp Adj'!P288/'CMA Emp Adj'!P$6)/('CAN LFS Emp'!P288/'CAN LFS Emp'!P$6),"n/a")</f>
        <v>0.97788401054110885</v>
      </c>
      <c r="Q288" s="21">
        <f>IFERROR(('CMA Emp Adj'!Q288/'CMA Emp Adj'!Q$6)/('CAN LFS Emp'!Q288/'CAN LFS Emp'!Q$6),"n/a")</f>
        <v>1.2124291177182671</v>
      </c>
      <c r="R288" s="21">
        <f>IFERROR(('CMA Emp Adj'!R288/'CMA Emp Adj'!R$6)/('CAN LFS Emp'!R288/'CAN LFS Emp'!R$6),"n/a")</f>
        <v>1.225600725602672</v>
      </c>
      <c r="S288" s="21">
        <f>IFERROR(('CMA Emp Adj'!S288/'CMA Emp Adj'!S$6)/('CAN LFS Emp'!S288/'CAN LFS Emp'!S$6),"n/a")</f>
        <v>1.1100743921558254</v>
      </c>
      <c r="T288" s="21">
        <f>IFERROR(('CMA Emp Adj'!T288/'CMA Emp Adj'!T$6)/('CAN LFS Emp'!T288/'CAN LFS Emp'!T$6),"n/a")</f>
        <v>1.2831176352826772</v>
      </c>
      <c r="U288" s="21">
        <f>IFERROR(('CMA Emp Adj'!U288/'CMA Emp Adj'!U$6)/('CAN LFS Emp'!U288/'CAN LFS Emp'!U$6),"n/a")</f>
        <v>1.2502679760503916</v>
      </c>
      <c r="V288" s="21">
        <f>IFERROR(('CMA Emp Adj'!V288/'CMA Emp Adj'!V$6)/('CAN LFS Emp'!V288/'CAN LFS Emp'!V$6),"n/a")</f>
        <v>1.0236558959561375</v>
      </c>
      <c r="W288" s="21">
        <f>IFERROR(('CMA Emp Adj'!W288/'CMA Emp Adj'!W$6)/('CAN LFS Emp'!W288/'CAN LFS Emp'!W$6),"n/a")</f>
        <v>1.17889632038537</v>
      </c>
      <c r="X288" s="21">
        <f>IFERROR(('CMA Emp Adj'!X288/'CMA Emp Adj'!X$6)/('CAN LFS Emp'!X288/'CAN LFS Emp'!X$6),"n/a")</f>
        <v>1.0833028844692039</v>
      </c>
      <c r="Y288" s="21">
        <f>IFERROR(('CMA Emp Adj'!Y288/'CMA Emp Adj'!Y$6)/('CAN LFS Emp'!Y288/'CAN LFS Emp'!Y$6),"n/a")</f>
        <v>1.4763189561866255</v>
      </c>
    </row>
    <row r="289" spans="1:25" x14ac:dyDescent="0.25">
      <c r="A289" s="6" t="s">
        <v>101</v>
      </c>
      <c r="C289" s="14">
        <v>511</v>
      </c>
      <c r="D289" s="65">
        <f>IFERROR(('CMA Emp Adj'!D289/'CMA Emp Adj'!D$6)/('CAN LFS Emp'!D289/'CAN LFS Emp'!D$6),"n/a")</f>
        <v>1.5555400613548895</v>
      </c>
      <c r="E289" s="65">
        <f>IFERROR(('CMA Emp Adj'!E289/'CMA Emp Adj'!E$6)/('CAN LFS Emp'!E289/'CAN LFS Emp'!E$6),"n/a")</f>
        <v>1.1705748020682503</v>
      </c>
      <c r="F289" s="65">
        <f>IFERROR(('CMA Emp Adj'!F289/'CMA Emp Adj'!F$6)/('CAN LFS Emp'!F289/'CAN LFS Emp'!F$6),"n/a")</f>
        <v>1.4741898747238749</v>
      </c>
      <c r="G289" s="65">
        <f>IFERROR(('CMA Emp Adj'!G289/'CMA Emp Adj'!G$6)/('CAN LFS Emp'!G289/'CAN LFS Emp'!G$6),"n/a")</f>
        <v>1.4788137977262954</v>
      </c>
      <c r="H289" s="65">
        <f>IFERROR(('CMA Emp Adj'!H289/'CMA Emp Adj'!H$6)/('CAN LFS Emp'!H289/'CAN LFS Emp'!H$6),"n/a")</f>
        <v>1.261070280693269</v>
      </c>
      <c r="I289" s="65">
        <f>IFERROR(('CMA Emp Adj'!I289/'CMA Emp Adj'!I$6)/('CAN LFS Emp'!I289/'CAN LFS Emp'!I$6),"n/a")</f>
        <v>1.1373802256413701</v>
      </c>
      <c r="J289" s="65">
        <f>IFERROR(('CMA Emp Adj'!J289/'CMA Emp Adj'!J$6)/('CAN LFS Emp'!J289/'CAN LFS Emp'!J$6),"n/a")</f>
        <v>1.3621602312063354</v>
      </c>
      <c r="K289" s="65">
        <f>IFERROR(('CMA Emp Adj'!K289/'CMA Emp Adj'!K$6)/('CAN LFS Emp'!K289/'CAN LFS Emp'!K$6),"n/a")</f>
        <v>1.4251988661802875</v>
      </c>
      <c r="L289" s="65">
        <f>IFERROR(('CMA Emp Adj'!L289/'CMA Emp Adj'!L$6)/('CAN LFS Emp'!L289/'CAN LFS Emp'!L$6),"n/a")</f>
        <v>1.3699988206305116</v>
      </c>
      <c r="M289" s="21">
        <f>IFERROR(('CMA Emp Adj'!M289/'CMA Emp Adj'!M$6)/('CAN LFS Emp'!M289/'CAN LFS Emp'!M$6),"n/a")</f>
        <v>1.3701874915406695</v>
      </c>
      <c r="N289" s="21">
        <f>IFERROR(('CMA Emp Adj'!N289/'CMA Emp Adj'!N$6)/('CAN LFS Emp'!N289/'CAN LFS Emp'!N$6),"n/a")</f>
        <v>1.4161503373487505</v>
      </c>
      <c r="O289" s="21">
        <f>IFERROR(('CMA Emp Adj'!O289/'CMA Emp Adj'!O$6)/('CAN LFS Emp'!O289/'CAN LFS Emp'!O$6),"n/a")</f>
        <v>1.234645166249696</v>
      </c>
      <c r="P289" s="21">
        <f>IFERROR(('CMA Emp Adj'!P289/'CMA Emp Adj'!P$6)/('CAN LFS Emp'!P289/'CAN LFS Emp'!P$6),"n/a")</f>
        <v>1.5637413792468098</v>
      </c>
      <c r="Q289" s="21">
        <f>IFERROR(('CMA Emp Adj'!Q289/'CMA Emp Adj'!Q$6)/('CAN LFS Emp'!Q289/'CAN LFS Emp'!Q$6),"n/a")</f>
        <v>1.5359134804928993</v>
      </c>
      <c r="R289" s="21">
        <f>IFERROR(('CMA Emp Adj'!R289/'CMA Emp Adj'!R$6)/('CAN LFS Emp'!R289/'CAN LFS Emp'!R$6),"n/a")</f>
        <v>1.437800144398413</v>
      </c>
      <c r="S289" s="21">
        <f>IFERROR(('CMA Emp Adj'!S289/'CMA Emp Adj'!S$6)/('CAN LFS Emp'!S289/'CAN LFS Emp'!S$6),"n/a")</f>
        <v>1.551585646158343</v>
      </c>
      <c r="T289" s="21">
        <f>IFERROR(('CMA Emp Adj'!T289/'CMA Emp Adj'!T$6)/('CAN LFS Emp'!T289/'CAN LFS Emp'!T$6),"n/a")</f>
        <v>1.2832330122011206</v>
      </c>
      <c r="U289" s="21">
        <f>IFERROR(('CMA Emp Adj'!U289/'CMA Emp Adj'!U$6)/('CAN LFS Emp'!U289/'CAN LFS Emp'!U$6),"n/a")</f>
        <v>1.55048800092607</v>
      </c>
      <c r="V289" s="21">
        <f>IFERROR(('CMA Emp Adj'!V289/'CMA Emp Adj'!V$6)/('CAN LFS Emp'!V289/'CAN LFS Emp'!V$6),"n/a")</f>
        <v>1.6153239396719736</v>
      </c>
      <c r="W289" s="21">
        <f>IFERROR(('CMA Emp Adj'!W289/'CMA Emp Adj'!W$6)/('CAN LFS Emp'!W289/'CAN LFS Emp'!W$6),"n/a")</f>
        <v>1.1270425729488378</v>
      </c>
      <c r="X289" s="21">
        <f>IFERROR(('CMA Emp Adj'!X289/'CMA Emp Adj'!X$6)/('CAN LFS Emp'!X289/'CAN LFS Emp'!X$6),"n/a")</f>
        <v>1.6486103741929392</v>
      </c>
      <c r="Y289" s="21">
        <f>IFERROR(('CMA Emp Adj'!Y289/'CMA Emp Adj'!Y$6)/('CAN LFS Emp'!Y289/'CAN LFS Emp'!Y$6),"n/a")</f>
        <v>1.5135103156642489</v>
      </c>
    </row>
    <row r="290" spans="1:25" x14ac:dyDescent="0.25">
      <c r="A290" s="6" t="s">
        <v>104</v>
      </c>
      <c r="C290" s="14">
        <v>512</v>
      </c>
      <c r="D290" s="65">
        <f>IFERROR(('CMA Emp Adj'!D290/'CMA Emp Adj'!D$6)/('CAN LFS Emp'!D290/'CAN LFS Emp'!D$6),"n/a")</f>
        <v>2.0290342638426839</v>
      </c>
      <c r="E290" s="65">
        <f>IFERROR(('CMA Emp Adj'!E290/'CMA Emp Adj'!E$6)/('CAN LFS Emp'!E290/'CAN LFS Emp'!E$6),"n/a")</f>
        <v>1.6219572364055064</v>
      </c>
      <c r="F290" s="65">
        <f>IFERROR(('CMA Emp Adj'!F290/'CMA Emp Adj'!F$6)/('CAN LFS Emp'!F290/'CAN LFS Emp'!F$6),"n/a")</f>
        <v>1.9244783683672513</v>
      </c>
      <c r="G290" s="65">
        <f>IFERROR(('CMA Emp Adj'!G290/'CMA Emp Adj'!G$6)/('CAN LFS Emp'!G290/'CAN LFS Emp'!G$6),"n/a")</f>
        <v>1.5758943813991615</v>
      </c>
      <c r="H290" s="65">
        <f>IFERROR(('CMA Emp Adj'!H290/'CMA Emp Adj'!H$6)/('CAN LFS Emp'!H290/'CAN LFS Emp'!H$6),"n/a")</f>
        <v>1.9055320479846793</v>
      </c>
      <c r="I290" s="65">
        <f>IFERROR(('CMA Emp Adj'!I290/'CMA Emp Adj'!I$6)/('CAN LFS Emp'!I290/'CAN LFS Emp'!I$6),"n/a")</f>
        <v>1.9870961432393335</v>
      </c>
      <c r="J290" s="65">
        <f>IFERROR(('CMA Emp Adj'!J290/'CMA Emp Adj'!J$6)/('CAN LFS Emp'!J290/'CAN LFS Emp'!J$6),"n/a")</f>
        <v>1.8481823181186277</v>
      </c>
      <c r="K290" s="65">
        <f>IFERROR(('CMA Emp Adj'!K290/'CMA Emp Adj'!K$6)/('CAN LFS Emp'!K290/'CAN LFS Emp'!K$6),"n/a")</f>
        <v>1.9351724723409385</v>
      </c>
      <c r="L290" s="65">
        <f>IFERROR(('CMA Emp Adj'!L290/'CMA Emp Adj'!L$6)/('CAN LFS Emp'!L290/'CAN LFS Emp'!L$6),"n/a")</f>
        <v>2.0746477214172558</v>
      </c>
      <c r="M290" s="21">
        <f>IFERROR(('CMA Emp Adj'!M290/'CMA Emp Adj'!M$6)/('CAN LFS Emp'!M290/'CAN LFS Emp'!M$6),"n/a")</f>
        <v>1.8080674247602355</v>
      </c>
      <c r="N290" s="21">
        <f>IFERROR(('CMA Emp Adj'!N290/'CMA Emp Adj'!N$6)/('CAN LFS Emp'!N290/'CAN LFS Emp'!N$6),"n/a")</f>
        <v>1.434441856604151</v>
      </c>
      <c r="O290" s="21">
        <f>IFERROR(('CMA Emp Adj'!O290/'CMA Emp Adj'!O$6)/('CAN LFS Emp'!O290/'CAN LFS Emp'!O$6),"n/a")</f>
        <v>1.6914736106195241</v>
      </c>
      <c r="P290" s="21">
        <f>IFERROR(('CMA Emp Adj'!P290/'CMA Emp Adj'!P$6)/('CAN LFS Emp'!P290/'CAN LFS Emp'!P$6),"n/a")</f>
        <v>1.787094130295924</v>
      </c>
      <c r="Q290" s="21">
        <f>IFERROR(('CMA Emp Adj'!Q290/'CMA Emp Adj'!Q$6)/('CAN LFS Emp'!Q290/'CAN LFS Emp'!Q$6),"n/a")</f>
        <v>1.5322232559700868</v>
      </c>
      <c r="R290" s="21">
        <f>IFERROR(('CMA Emp Adj'!R290/'CMA Emp Adj'!R$6)/('CAN LFS Emp'!R290/'CAN LFS Emp'!R$6),"n/a")</f>
        <v>1.9136238780155996</v>
      </c>
      <c r="S290" s="21">
        <f>IFERROR(('CMA Emp Adj'!S290/'CMA Emp Adj'!S$6)/('CAN LFS Emp'!S290/'CAN LFS Emp'!S$6),"n/a")</f>
        <v>1.5900678537746142</v>
      </c>
      <c r="T290" s="21">
        <f>IFERROR(('CMA Emp Adj'!T290/'CMA Emp Adj'!T$6)/('CAN LFS Emp'!T290/'CAN LFS Emp'!T$6),"n/a")</f>
        <v>1.6279676364022104</v>
      </c>
      <c r="U290" s="21">
        <f>IFERROR(('CMA Emp Adj'!U290/'CMA Emp Adj'!U$6)/('CAN LFS Emp'!U290/'CAN LFS Emp'!U$6),"n/a")</f>
        <v>1.6299275851229955</v>
      </c>
      <c r="V290" s="21">
        <f>IFERROR(('CMA Emp Adj'!V290/'CMA Emp Adj'!V$6)/('CAN LFS Emp'!V290/'CAN LFS Emp'!V$6),"n/a")</f>
        <v>1.5827397899882771</v>
      </c>
      <c r="W290" s="21">
        <f>IFERROR(('CMA Emp Adj'!W290/'CMA Emp Adj'!W$6)/('CAN LFS Emp'!W290/'CAN LFS Emp'!W$6),"n/a")</f>
        <v>1.523976221398097</v>
      </c>
      <c r="X290" s="21">
        <f>IFERROR(('CMA Emp Adj'!X290/'CMA Emp Adj'!X$6)/('CAN LFS Emp'!X290/'CAN LFS Emp'!X$6),"n/a")</f>
        <v>1.1784262348101366</v>
      </c>
      <c r="Y290" s="21">
        <f>IFERROR(('CMA Emp Adj'!Y290/'CMA Emp Adj'!Y$6)/('CAN LFS Emp'!Y290/'CAN LFS Emp'!Y$6),"n/a")</f>
        <v>1.4459750488990206</v>
      </c>
    </row>
    <row r="291" spans="1:25" x14ac:dyDescent="0.25">
      <c r="A291" s="6" t="s">
        <v>107</v>
      </c>
      <c r="C291" s="14">
        <v>515</v>
      </c>
      <c r="D291" s="65">
        <f>IFERROR(('CMA Emp Adj'!D291/'CMA Emp Adj'!D$6)/('CAN LFS Emp'!D291/'CAN LFS Emp'!D$6),"n/a")</f>
        <v>1.4303860444894649</v>
      </c>
      <c r="E291" s="65">
        <f>IFERROR(('CMA Emp Adj'!E291/'CMA Emp Adj'!E$6)/('CAN LFS Emp'!E291/'CAN LFS Emp'!E$6),"n/a")</f>
        <v>1.4229424390563317</v>
      </c>
      <c r="F291" s="65">
        <f>IFERROR(('CMA Emp Adj'!F291/'CMA Emp Adj'!F$6)/('CAN LFS Emp'!F291/'CAN LFS Emp'!F$6),"n/a")</f>
        <v>1.3484301283944264</v>
      </c>
      <c r="G291" s="65">
        <f>IFERROR(('CMA Emp Adj'!G291/'CMA Emp Adj'!G$6)/('CAN LFS Emp'!G291/'CAN LFS Emp'!G$6),"n/a")</f>
        <v>1.763139346485523</v>
      </c>
      <c r="H291" s="65">
        <f>IFERROR(('CMA Emp Adj'!H291/'CMA Emp Adj'!H$6)/('CAN LFS Emp'!H291/'CAN LFS Emp'!H$6),"n/a")</f>
        <v>1.4436949246565893</v>
      </c>
      <c r="I291" s="65">
        <f>IFERROR(('CMA Emp Adj'!I291/'CMA Emp Adj'!I$6)/('CAN LFS Emp'!I291/'CAN LFS Emp'!I$6),"n/a")</f>
        <v>1.3317458485186373</v>
      </c>
      <c r="J291" s="65">
        <f>IFERROR(('CMA Emp Adj'!J291/'CMA Emp Adj'!J$6)/('CAN LFS Emp'!J291/'CAN LFS Emp'!J$6),"n/a")</f>
        <v>1.2724995134388779</v>
      </c>
      <c r="K291" s="65">
        <f>IFERROR(('CMA Emp Adj'!K291/'CMA Emp Adj'!K$6)/('CAN LFS Emp'!K291/'CAN LFS Emp'!K$6),"n/a")</f>
        <v>1.4020057193909032</v>
      </c>
      <c r="L291" s="65">
        <f>IFERROR(('CMA Emp Adj'!L291/'CMA Emp Adj'!L$6)/('CAN LFS Emp'!L291/'CAN LFS Emp'!L$6),"n/a")</f>
        <v>1.7722636280423343</v>
      </c>
      <c r="M291" s="21">
        <f>IFERROR(('CMA Emp Adj'!M291/'CMA Emp Adj'!M$6)/('CAN LFS Emp'!M291/'CAN LFS Emp'!M$6),"n/a")</f>
        <v>1.8839125189261186</v>
      </c>
      <c r="N291" s="21">
        <f>IFERROR(('CMA Emp Adj'!N291/'CMA Emp Adj'!N$6)/('CAN LFS Emp'!N291/'CAN LFS Emp'!N$6),"n/a")</f>
        <v>1.6741927066255664</v>
      </c>
      <c r="O291" s="21">
        <f>IFERROR(('CMA Emp Adj'!O291/'CMA Emp Adj'!O$6)/('CAN LFS Emp'!O291/'CAN LFS Emp'!O$6),"n/a")</f>
        <v>1.9855694367968311</v>
      </c>
      <c r="P291" s="21">
        <f>IFERROR(('CMA Emp Adj'!P291/'CMA Emp Adj'!P$6)/('CAN LFS Emp'!P291/'CAN LFS Emp'!P$6),"n/a")</f>
        <v>2.0698741338677333</v>
      </c>
      <c r="Q291" s="21">
        <f>IFERROR(('CMA Emp Adj'!Q291/'CMA Emp Adj'!Q$6)/('CAN LFS Emp'!Q291/'CAN LFS Emp'!Q$6),"n/a")</f>
        <v>1.8794111201220782</v>
      </c>
      <c r="R291" s="21">
        <f>IFERROR(('CMA Emp Adj'!R291/'CMA Emp Adj'!R$6)/('CAN LFS Emp'!R291/'CAN LFS Emp'!R$6),"n/a")</f>
        <v>1.9800564590966621</v>
      </c>
      <c r="S291" s="21">
        <f>IFERROR(('CMA Emp Adj'!S291/'CMA Emp Adj'!S$6)/('CAN LFS Emp'!S291/'CAN LFS Emp'!S$6),"n/a")</f>
        <v>1.7354608159400697</v>
      </c>
      <c r="T291" s="21">
        <f>IFERROR(('CMA Emp Adj'!T291/'CMA Emp Adj'!T$6)/('CAN LFS Emp'!T291/'CAN LFS Emp'!T$6),"n/a")</f>
        <v>1.9529302640028989</v>
      </c>
      <c r="U291" s="21">
        <f>IFERROR(('CMA Emp Adj'!U291/'CMA Emp Adj'!U$6)/('CAN LFS Emp'!U291/'CAN LFS Emp'!U$6),"n/a")</f>
        <v>1.6238358502822949</v>
      </c>
      <c r="V291" s="21">
        <f>IFERROR(('CMA Emp Adj'!V291/'CMA Emp Adj'!V$6)/('CAN LFS Emp'!V291/'CAN LFS Emp'!V$6),"n/a")</f>
        <v>1.9070069749025294</v>
      </c>
      <c r="W291" s="21">
        <f>IFERROR(('CMA Emp Adj'!W291/'CMA Emp Adj'!W$6)/('CAN LFS Emp'!W291/'CAN LFS Emp'!W$6),"n/a")</f>
        <v>1.7518035477381253</v>
      </c>
      <c r="X291" s="21">
        <f>IFERROR(('CMA Emp Adj'!X291/'CMA Emp Adj'!X$6)/('CAN LFS Emp'!X291/'CAN LFS Emp'!X$6),"n/a")</f>
        <v>1.7368704712907492</v>
      </c>
      <c r="Y291" s="21">
        <f>IFERROR(('CMA Emp Adj'!Y291/'CMA Emp Adj'!Y$6)/('CAN LFS Emp'!Y291/'CAN LFS Emp'!Y$6),"n/a")</f>
        <v>1.6889187382577167</v>
      </c>
    </row>
    <row r="292" spans="1:25" x14ac:dyDescent="0.25">
      <c r="A292" s="6" t="s">
        <v>109</v>
      </c>
      <c r="C292" s="14">
        <v>518</v>
      </c>
      <c r="D292" s="65">
        <f>IFERROR(('CMA Emp Adj'!D292/'CMA Emp Adj'!D$6)/('CAN LFS Emp'!D292/'CAN LFS Emp'!D$6),"n/a")</f>
        <v>2.7445087223813776</v>
      </c>
      <c r="E292" s="65">
        <f>IFERROR(('CMA Emp Adj'!E292/'CMA Emp Adj'!E$6)/('CAN LFS Emp'!E292/'CAN LFS Emp'!E$6),"n/a")</f>
        <v>1.8545082724713908</v>
      </c>
      <c r="F292" s="65">
        <f>IFERROR(('CMA Emp Adj'!F292/'CMA Emp Adj'!F$6)/('CAN LFS Emp'!F292/'CAN LFS Emp'!F$6),"n/a")</f>
        <v>1.5373141250556466</v>
      </c>
      <c r="G292" s="65">
        <f>IFERROR(('CMA Emp Adj'!G292/'CMA Emp Adj'!G$6)/('CAN LFS Emp'!G292/'CAN LFS Emp'!G$6),"n/a")</f>
        <v>1.7152455087181617</v>
      </c>
      <c r="H292" s="65">
        <f>IFERROR(('CMA Emp Adj'!H292/'CMA Emp Adj'!H$6)/('CAN LFS Emp'!H292/'CAN LFS Emp'!H$6),"n/a")</f>
        <v>2.6168528902022286</v>
      </c>
      <c r="I292" s="65">
        <f>IFERROR(('CMA Emp Adj'!I292/'CMA Emp Adj'!I$6)/('CAN LFS Emp'!I292/'CAN LFS Emp'!I$6),"n/a")</f>
        <v>2.9570405866382012</v>
      </c>
      <c r="J292" s="65">
        <f>IFERROR(('CMA Emp Adj'!J292/'CMA Emp Adj'!J$6)/('CAN LFS Emp'!J292/'CAN LFS Emp'!J$6),"n/a")</f>
        <v>0</v>
      </c>
      <c r="K292" s="65">
        <f>IFERROR(('CMA Emp Adj'!K292/'CMA Emp Adj'!K$6)/('CAN LFS Emp'!K292/'CAN LFS Emp'!K$6),"n/a")</f>
        <v>2.2269479348051924</v>
      </c>
      <c r="L292" s="65">
        <f>IFERROR(('CMA Emp Adj'!L292/'CMA Emp Adj'!L$6)/('CAN LFS Emp'!L292/'CAN LFS Emp'!L$6),"n/a")</f>
        <v>1.6526070022443278</v>
      </c>
      <c r="M292" s="21">
        <f>IFERROR(('CMA Emp Adj'!M292/'CMA Emp Adj'!M$6)/('CAN LFS Emp'!M292/'CAN LFS Emp'!M$6),"n/a")</f>
        <v>0</v>
      </c>
      <c r="N292" s="21">
        <f>IFERROR(('CMA Emp Adj'!N292/'CMA Emp Adj'!N$6)/('CAN LFS Emp'!N292/'CAN LFS Emp'!N$6),"n/a")</f>
        <v>1.850522723915115</v>
      </c>
      <c r="O292" s="21">
        <f>IFERROR(('CMA Emp Adj'!O292/'CMA Emp Adj'!O$6)/('CAN LFS Emp'!O292/'CAN LFS Emp'!O$6),"n/a")</f>
        <v>2.1366077111392765</v>
      </c>
      <c r="P292" s="21">
        <f>IFERROR(('CMA Emp Adj'!P292/'CMA Emp Adj'!P$6)/('CAN LFS Emp'!P292/'CAN LFS Emp'!P$6),"n/a")</f>
        <v>2.5255056670076792</v>
      </c>
      <c r="Q292" s="21">
        <f>IFERROR(('CMA Emp Adj'!Q292/'CMA Emp Adj'!Q$6)/('CAN LFS Emp'!Q292/'CAN LFS Emp'!Q$6),"n/a")</f>
        <v>2.7574394972967093</v>
      </c>
      <c r="R292" s="21">
        <f>IFERROR(('CMA Emp Adj'!R292/'CMA Emp Adj'!R$6)/('CAN LFS Emp'!R292/'CAN LFS Emp'!R$6),"n/a")</f>
        <v>2.6964011473385012</v>
      </c>
      <c r="S292" s="21">
        <f>IFERROR(('CMA Emp Adj'!S292/'CMA Emp Adj'!S$6)/('CAN LFS Emp'!S292/'CAN LFS Emp'!S$6),"n/a")</f>
        <v>2.4653476988134351</v>
      </c>
      <c r="T292" s="21">
        <f>IFERROR(('CMA Emp Adj'!T292/'CMA Emp Adj'!T$6)/('CAN LFS Emp'!T292/'CAN LFS Emp'!T$6),"n/a")</f>
        <v>2.6403329825828639</v>
      </c>
      <c r="U292" s="21">
        <f>IFERROR(('CMA Emp Adj'!U292/'CMA Emp Adj'!U$6)/('CAN LFS Emp'!U292/'CAN LFS Emp'!U$6),"n/a")</f>
        <v>2.6970871419131752</v>
      </c>
      <c r="V292" s="21">
        <f>IFERROR(('CMA Emp Adj'!V292/'CMA Emp Adj'!V$6)/('CAN LFS Emp'!V292/'CAN LFS Emp'!V$6),"n/a")</f>
        <v>2.5516758528665258</v>
      </c>
      <c r="W292" s="21">
        <f>IFERROR(('CMA Emp Adj'!W292/'CMA Emp Adj'!W$6)/('CAN LFS Emp'!W292/'CAN LFS Emp'!W$6),"n/a")</f>
        <v>1.762438173428799</v>
      </c>
      <c r="X292" s="21">
        <f>IFERROR(('CMA Emp Adj'!X292/'CMA Emp Adj'!X$6)/('CAN LFS Emp'!X292/'CAN LFS Emp'!X$6),"n/a")</f>
        <v>2.1241196776726494</v>
      </c>
      <c r="Y292" s="21">
        <f>IFERROR(('CMA Emp Adj'!Y292/'CMA Emp Adj'!Y$6)/('CAN LFS Emp'!Y292/'CAN LFS Emp'!Y$6),"n/a")</f>
        <v>2.1267673250543626</v>
      </c>
    </row>
    <row r="293" spans="1:25" x14ac:dyDescent="0.25">
      <c r="A293" s="6" t="s">
        <v>114</v>
      </c>
      <c r="C293" s="14">
        <v>522</v>
      </c>
      <c r="D293" s="65">
        <f>IFERROR(('CMA Emp Adj'!D293/'CMA Emp Adj'!D$6)/('CAN LFS Emp'!D293/'CAN LFS Emp'!D$6),"n/a")</f>
        <v>1.6301609713843392</v>
      </c>
      <c r="E293" s="65">
        <f>IFERROR(('CMA Emp Adj'!E293/'CMA Emp Adj'!E$6)/('CAN LFS Emp'!E293/'CAN LFS Emp'!E$6),"n/a")</f>
        <v>1.6995975776401562</v>
      </c>
      <c r="F293" s="65">
        <f>IFERROR(('CMA Emp Adj'!F293/'CMA Emp Adj'!F$6)/('CAN LFS Emp'!F293/'CAN LFS Emp'!F$6),"n/a")</f>
        <v>1.6987357968204009</v>
      </c>
      <c r="G293" s="65">
        <f>IFERROR(('CMA Emp Adj'!G293/'CMA Emp Adj'!G$6)/('CAN LFS Emp'!G293/'CAN LFS Emp'!G$6),"n/a")</f>
        <v>1.6384378974975096</v>
      </c>
      <c r="H293" s="65">
        <f>IFERROR(('CMA Emp Adj'!H293/'CMA Emp Adj'!H$6)/('CAN LFS Emp'!H293/'CAN LFS Emp'!H$6),"n/a")</f>
        <v>1.6486890068441002</v>
      </c>
      <c r="I293" s="65">
        <f>IFERROR(('CMA Emp Adj'!I293/'CMA Emp Adj'!I$6)/('CAN LFS Emp'!I293/'CAN LFS Emp'!I$6),"n/a")</f>
        <v>1.675425928448298</v>
      </c>
      <c r="J293" s="65">
        <f>IFERROR(('CMA Emp Adj'!J293/'CMA Emp Adj'!J$6)/('CAN LFS Emp'!J293/'CAN LFS Emp'!J$6),"n/a")</f>
        <v>1.7045034044005118</v>
      </c>
      <c r="K293" s="65">
        <f>IFERROR(('CMA Emp Adj'!K293/'CMA Emp Adj'!K$6)/('CAN LFS Emp'!K293/'CAN LFS Emp'!K$6),"n/a")</f>
        <v>1.6279795042326994</v>
      </c>
      <c r="L293" s="65">
        <f>IFERROR(('CMA Emp Adj'!L293/'CMA Emp Adj'!L$6)/('CAN LFS Emp'!L293/'CAN LFS Emp'!L$6),"n/a")</f>
        <v>1.7800578730096959</v>
      </c>
      <c r="M293" s="21">
        <f>IFERROR(('CMA Emp Adj'!M293/'CMA Emp Adj'!M$6)/('CAN LFS Emp'!M293/'CAN LFS Emp'!M$6),"n/a")</f>
        <v>1.8959772966166482</v>
      </c>
      <c r="N293" s="21">
        <f>IFERROR(('CMA Emp Adj'!N293/'CMA Emp Adj'!N$6)/('CAN LFS Emp'!N293/'CAN LFS Emp'!N$6),"n/a")</f>
        <v>1.7421910757028973</v>
      </c>
      <c r="O293" s="21">
        <f>IFERROR(('CMA Emp Adj'!O293/'CMA Emp Adj'!O$6)/('CAN LFS Emp'!O293/'CAN LFS Emp'!O$6),"n/a")</f>
        <v>1.8311423099589803</v>
      </c>
      <c r="P293" s="21">
        <f>IFERROR(('CMA Emp Adj'!P293/'CMA Emp Adj'!P$6)/('CAN LFS Emp'!P293/'CAN LFS Emp'!P$6),"n/a")</f>
        <v>1.8366366152674525</v>
      </c>
      <c r="Q293" s="21">
        <f>IFERROR(('CMA Emp Adj'!Q293/'CMA Emp Adj'!Q$6)/('CAN LFS Emp'!Q293/'CAN LFS Emp'!Q$6),"n/a")</f>
        <v>1.7862172079564484</v>
      </c>
      <c r="R293" s="21">
        <f>IFERROR(('CMA Emp Adj'!R293/'CMA Emp Adj'!R$6)/('CAN LFS Emp'!R293/'CAN LFS Emp'!R$6),"n/a")</f>
        <v>1.8802057912863048</v>
      </c>
      <c r="S293" s="21">
        <f>IFERROR(('CMA Emp Adj'!S293/'CMA Emp Adj'!S$6)/('CAN LFS Emp'!S293/'CAN LFS Emp'!S$6),"n/a")</f>
        <v>1.903891929882404</v>
      </c>
      <c r="T293" s="21">
        <f>IFERROR(('CMA Emp Adj'!T293/'CMA Emp Adj'!T$6)/('CAN LFS Emp'!T293/'CAN LFS Emp'!T$6),"n/a")</f>
        <v>1.8572810643482558</v>
      </c>
      <c r="U293" s="21">
        <f>IFERROR(('CMA Emp Adj'!U293/'CMA Emp Adj'!U$6)/('CAN LFS Emp'!U293/'CAN LFS Emp'!U$6),"n/a")</f>
        <v>2.0630756996581945</v>
      </c>
      <c r="V293" s="21">
        <f>IFERROR(('CMA Emp Adj'!V293/'CMA Emp Adj'!V$6)/('CAN LFS Emp'!V293/'CAN LFS Emp'!V$6),"n/a")</f>
        <v>2.0506651532396183</v>
      </c>
      <c r="W293" s="21">
        <f>IFERROR(('CMA Emp Adj'!W293/'CMA Emp Adj'!W$6)/('CAN LFS Emp'!W293/'CAN LFS Emp'!W$6),"n/a")</f>
        <v>2.1783137459983846</v>
      </c>
      <c r="X293" s="21">
        <f>IFERROR(('CMA Emp Adj'!X293/'CMA Emp Adj'!X$6)/('CAN LFS Emp'!X293/'CAN LFS Emp'!X$6),"n/a")</f>
        <v>2.1060557017361892</v>
      </c>
      <c r="Y293" s="21">
        <f>IFERROR(('CMA Emp Adj'!Y293/'CMA Emp Adj'!Y$6)/('CAN LFS Emp'!Y293/'CAN LFS Emp'!Y$6),"n/a")</f>
        <v>2.0418587268202466</v>
      </c>
    </row>
    <row r="294" spans="1:25" x14ac:dyDescent="0.25">
      <c r="A294" s="7" t="s">
        <v>117</v>
      </c>
      <c r="C294" s="14">
        <v>5241</v>
      </c>
      <c r="D294" s="65">
        <f>IFERROR(('CMA Emp Adj'!D294/'CMA Emp Adj'!D$6)/('CAN LFS Emp'!D294/'CAN LFS Emp'!D$6),"n/a")</f>
        <v>1.4909446533035757</v>
      </c>
      <c r="E294" s="65">
        <f>IFERROR(('CMA Emp Adj'!E294/'CMA Emp Adj'!E$6)/('CAN LFS Emp'!E294/'CAN LFS Emp'!E$6),"n/a")</f>
        <v>1.5233666016927321</v>
      </c>
      <c r="F294" s="65">
        <f>IFERROR(('CMA Emp Adj'!F294/'CMA Emp Adj'!F$6)/('CAN LFS Emp'!F294/'CAN LFS Emp'!F$6),"n/a")</f>
        <v>1.4309730748954252</v>
      </c>
      <c r="G294" s="65">
        <f>IFERROR(('CMA Emp Adj'!G294/'CMA Emp Adj'!G$6)/('CAN LFS Emp'!G294/'CAN LFS Emp'!G$6),"n/a")</f>
        <v>1.4169093413353637</v>
      </c>
      <c r="H294" s="65">
        <f>IFERROR(('CMA Emp Adj'!H294/'CMA Emp Adj'!H$6)/('CAN LFS Emp'!H294/'CAN LFS Emp'!H$6),"n/a")</f>
        <v>1.299287539296216</v>
      </c>
      <c r="I294" s="65">
        <f>IFERROR(('CMA Emp Adj'!I294/'CMA Emp Adj'!I$6)/('CAN LFS Emp'!I294/'CAN LFS Emp'!I$6),"n/a")</f>
        <v>1.4419961807094708</v>
      </c>
      <c r="J294" s="65">
        <f>IFERROR(('CMA Emp Adj'!J294/'CMA Emp Adj'!J$6)/('CAN LFS Emp'!J294/'CAN LFS Emp'!J$6),"n/a")</f>
        <v>1.3749893297472673</v>
      </c>
      <c r="K294" s="65">
        <f>IFERROR(('CMA Emp Adj'!K294/'CMA Emp Adj'!K$6)/('CAN LFS Emp'!K294/'CAN LFS Emp'!K$6),"n/a")</f>
        <v>1.3912881693066332</v>
      </c>
      <c r="L294" s="65">
        <f>IFERROR(('CMA Emp Adj'!L294/'CMA Emp Adj'!L$6)/('CAN LFS Emp'!L294/'CAN LFS Emp'!L$6),"n/a")</f>
        <v>1.3522294510220887</v>
      </c>
      <c r="M294" s="21">
        <f>IFERROR(('CMA Emp Adj'!M294/'CMA Emp Adj'!M$6)/('CAN LFS Emp'!M294/'CAN LFS Emp'!M$6),"n/a")</f>
        <v>1.403162842600794</v>
      </c>
      <c r="N294" s="21">
        <f>IFERROR(('CMA Emp Adj'!N294/'CMA Emp Adj'!N$6)/('CAN LFS Emp'!N294/'CAN LFS Emp'!N$6),"n/a")</f>
        <v>1.4641928207571806</v>
      </c>
      <c r="O294" s="21">
        <f>IFERROR(('CMA Emp Adj'!O294/'CMA Emp Adj'!O$6)/('CAN LFS Emp'!O294/'CAN LFS Emp'!O$6),"n/a")</f>
        <v>1.4040146145076031</v>
      </c>
      <c r="P294" s="21">
        <f>IFERROR(('CMA Emp Adj'!P294/'CMA Emp Adj'!P$6)/('CAN LFS Emp'!P294/'CAN LFS Emp'!P$6),"n/a")</f>
        <v>1.4565860443518572</v>
      </c>
      <c r="Q294" s="21">
        <f>IFERROR(('CMA Emp Adj'!Q294/'CMA Emp Adj'!Q$6)/('CAN LFS Emp'!Q294/'CAN LFS Emp'!Q$6),"n/a")</f>
        <v>1.4044390222947649</v>
      </c>
      <c r="R294" s="21">
        <f>IFERROR(('CMA Emp Adj'!R294/'CMA Emp Adj'!R$6)/('CAN LFS Emp'!R294/'CAN LFS Emp'!R$6),"n/a")</f>
        <v>1.387206519076897</v>
      </c>
      <c r="S294" s="21">
        <f>IFERROR(('CMA Emp Adj'!S294/'CMA Emp Adj'!S$6)/('CAN LFS Emp'!S294/'CAN LFS Emp'!S$6),"n/a")</f>
        <v>1.2429495728662676</v>
      </c>
      <c r="T294" s="21">
        <f>IFERROR(('CMA Emp Adj'!T294/'CMA Emp Adj'!T$6)/('CAN LFS Emp'!T294/'CAN LFS Emp'!T$6),"n/a")</f>
        <v>1.3008320359594638</v>
      </c>
      <c r="U294" s="21">
        <f>IFERROR(('CMA Emp Adj'!U294/'CMA Emp Adj'!U$6)/('CAN LFS Emp'!U294/'CAN LFS Emp'!U$6),"n/a")</f>
        <v>1.1779465733467567</v>
      </c>
      <c r="V294" s="21">
        <f>IFERROR(('CMA Emp Adj'!V294/'CMA Emp Adj'!V$6)/('CAN LFS Emp'!V294/'CAN LFS Emp'!V$6),"n/a")</f>
        <v>1.2483263673025549</v>
      </c>
      <c r="W294" s="21">
        <f>IFERROR(('CMA Emp Adj'!W294/'CMA Emp Adj'!W$6)/('CAN LFS Emp'!W294/'CAN LFS Emp'!W$6),"n/a")</f>
        <v>1.4135990879856997</v>
      </c>
      <c r="X294" s="21">
        <f>IFERROR(('CMA Emp Adj'!X294/'CMA Emp Adj'!X$6)/('CAN LFS Emp'!X294/'CAN LFS Emp'!X$6),"n/a")</f>
        <v>1.3890348253802005</v>
      </c>
      <c r="Y294" s="21">
        <f>IFERROR(('CMA Emp Adj'!Y294/'CMA Emp Adj'!Y$6)/('CAN LFS Emp'!Y294/'CAN LFS Emp'!Y$6),"n/a")</f>
        <v>1.4180849109072255</v>
      </c>
    </row>
    <row r="295" spans="1:25" x14ac:dyDescent="0.25">
      <c r="A295" s="6" t="s">
        <v>119</v>
      </c>
      <c r="C295" s="14" t="s">
        <v>204</v>
      </c>
      <c r="D295" s="65">
        <f>IFERROR(('CMA Emp Adj'!D295/'CMA Emp Adj'!D$6)/('CAN LFS Emp'!D295/'CAN LFS Emp'!D$6),"n/a")</f>
        <v>2.0861005852388934</v>
      </c>
      <c r="E295" s="65">
        <f>IFERROR(('CMA Emp Adj'!E295/'CMA Emp Adj'!E$6)/('CAN LFS Emp'!E295/'CAN LFS Emp'!E$6),"n/a")</f>
        <v>2.1380429391241478</v>
      </c>
      <c r="F295" s="65">
        <f>IFERROR(('CMA Emp Adj'!F295/'CMA Emp Adj'!F$6)/('CAN LFS Emp'!F295/'CAN LFS Emp'!F$6),"n/a")</f>
        <v>2.2034043287760188</v>
      </c>
      <c r="G295" s="65">
        <f>IFERROR(('CMA Emp Adj'!G295/'CMA Emp Adj'!G$6)/('CAN LFS Emp'!G295/'CAN LFS Emp'!G$6),"n/a")</f>
        <v>2.1611919047299395</v>
      </c>
      <c r="H295" s="65">
        <f>IFERROR(('CMA Emp Adj'!H295/'CMA Emp Adj'!H$6)/('CAN LFS Emp'!H295/'CAN LFS Emp'!H$6),"n/a")</f>
        <v>2.1696936940206104</v>
      </c>
      <c r="I295" s="65">
        <f>IFERROR(('CMA Emp Adj'!I295/'CMA Emp Adj'!I$6)/('CAN LFS Emp'!I295/'CAN LFS Emp'!I$6),"n/a")</f>
        <v>2.1856726739401382</v>
      </c>
      <c r="J295" s="65">
        <f>IFERROR(('CMA Emp Adj'!J295/'CMA Emp Adj'!J$6)/('CAN LFS Emp'!J295/'CAN LFS Emp'!J$6),"n/a")</f>
        <v>2.1371667932390399</v>
      </c>
      <c r="K295" s="65">
        <f>IFERROR(('CMA Emp Adj'!K295/'CMA Emp Adj'!K$6)/('CAN LFS Emp'!K295/'CAN LFS Emp'!K$6),"n/a")</f>
        <v>2.3841386386350369</v>
      </c>
      <c r="L295" s="65">
        <f>IFERROR(('CMA Emp Adj'!L295/'CMA Emp Adj'!L$6)/('CAN LFS Emp'!L295/'CAN LFS Emp'!L$6),"n/a")</f>
        <v>2.2105246034258186</v>
      </c>
      <c r="M295" s="21">
        <f>IFERROR(('CMA Emp Adj'!M295/'CMA Emp Adj'!M$6)/('CAN LFS Emp'!M295/'CAN LFS Emp'!M$6),"n/a")</f>
        <v>2.0713918183327706</v>
      </c>
      <c r="N295" s="21">
        <f>IFERROR(('CMA Emp Adj'!N295/'CMA Emp Adj'!N$6)/('CAN LFS Emp'!N295/'CAN LFS Emp'!N$6),"n/a")</f>
        <v>2.0113421388253472</v>
      </c>
      <c r="O295" s="21">
        <f>IFERROR(('CMA Emp Adj'!O295/'CMA Emp Adj'!O$6)/('CAN LFS Emp'!O295/'CAN LFS Emp'!O$6),"n/a")</f>
        <v>1.8618493477142102</v>
      </c>
      <c r="P295" s="21">
        <f>IFERROR(('CMA Emp Adj'!P295/'CMA Emp Adj'!P$6)/('CAN LFS Emp'!P295/'CAN LFS Emp'!P$6),"n/a")</f>
        <v>2.0363155412256031</v>
      </c>
      <c r="Q295" s="21">
        <f>IFERROR(('CMA Emp Adj'!Q295/'CMA Emp Adj'!Q$6)/('CAN LFS Emp'!Q295/'CAN LFS Emp'!Q$6),"n/a")</f>
        <v>1.8797355931171649</v>
      </c>
      <c r="R295" s="21">
        <f>IFERROR(('CMA Emp Adj'!R295/'CMA Emp Adj'!R$6)/('CAN LFS Emp'!R295/'CAN LFS Emp'!R$6),"n/a")</f>
        <v>2.1364810159686551</v>
      </c>
      <c r="S295" s="21">
        <f>IFERROR(('CMA Emp Adj'!S295/'CMA Emp Adj'!S$6)/('CAN LFS Emp'!S295/'CAN LFS Emp'!S$6),"n/a")</f>
        <v>1.988130584882803</v>
      </c>
      <c r="T295" s="21">
        <f>IFERROR(('CMA Emp Adj'!T295/'CMA Emp Adj'!T$6)/('CAN LFS Emp'!T295/'CAN LFS Emp'!T$6),"n/a")</f>
        <v>2.3985953251466459</v>
      </c>
      <c r="U295" s="21">
        <f>IFERROR(('CMA Emp Adj'!U295/'CMA Emp Adj'!U$6)/('CAN LFS Emp'!U295/'CAN LFS Emp'!U$6),"n/a")</f>
        <v>2.4328639060960815</v>
      </c>
      <c r="V295" s="21">
        <f>IFERROR(('CMA Emp Adj'!V295/'CMA Emp Adj'!V$6)/('CAN LFS Emp'!V295/'CAN LFS Emp'!V$6),"n/a")</f>
        <v>2.0697362398217161</v>
      </c>
      <c r="W295" s="21">
        <f>IFERROR(('CMA Emp Adj'!W295/'CMA Emp Adj'!W$6)/('CAN LFS Emp'!W295/'CAN LFS Emp'!W$6),"n/a")</f>
        <v>2.1367705481590331</v>
      </c>
      <c r="X295" s="21">
        <f>IFERROR(('CMA Emp Adj'!X295/'CMA Emp Adj'!X$6)/('CAN LFS Emp'!X295/'CAN LFS Emp'!X$6),"n/a")</f>
        <v>2.0618643641132408</v>
      </c>
      <c r="Y295" s="21">
        <f>IFERROR(('CMA Emp Adj'!Y295/'CMA Emp Adj'!Y$6)/('CAN LFS Emp'!Y295/'CAN LFS Emp'!Y$6),"n/a")</f>
        <v>2.1904169935828519</v>
      </c>
    </row>
    <row r="296" spans="1:25" x14ac:dyDescent="0.25">
      <c r="A296" s="148" t="s">
        <v>599</v>
      </c>
      <c r="C296" s="149">
        <v>5324</v>
      </c>
      <c r="D296" s="65">
        <f>IFERROR(('CMA Emp Adj'!D296/'CMA Emp Adj'!D$6)/('CAN LFS Emp'!D296/'CAN LFS Emp'!D$6),"n/a")</f>
        <v>0</v>
      </c>
      <c r="E296" s="65">
        <f>IFERROR(('CMA Emp Adj'!E296/'CMA Emp Adj'!E$6)/('CAN LFS Emp'!E296/'CAN LFS Emp'!E$6),"n/a")</f>
        <v>0.97741002072207817</v>
      </c>
      <c r="F296" s="65">
        <f>IFERROR(('CMA Emp Adj'!F296/'CMA Emp Adj'!F$6)/('CAN LFS Emp'!F296/'CAN LFS Emp'!F$6),"n/a")</f>
        <v>1.018079151303384</v>
      </c>
      <c r="G296" s="65">
        <f>IFERROR(('CMA Emp Adj'!G296/'CMA Emp Adj'!G$6)/('CAN LFS Emp'!G296/'CAN LFS Emp'!G$6),"n/a")</f>
        <v>1.2705584785435122</v>
      </c>
      <c r="H296" s="65">
        <f>IFERROR(('CMA Emp Adj'!H296/'CMA Emp Adj'!H$6)/('CAN LFS Emp'!H296/'CAN LFS Emp'!H$6),"n/a")</f>
        <v>1.2026124469177872</v>
      </c>
      <c r="I296" s="65">
        <f>IFERROR(('CMA Emp Adj'!I296/'CMA Emp Adj'!I$6)/('CAN LFS Emp'!I296/'CAN LFS Emp'!I$6),"n/a")</f>
        <v>1.3033580165309779</v>
      </c>
      <c r="J296" s="65">
        <f>IFERROR(('CMA Emp Adj'!J296/'CMA Emp Adj'!J$6)/('CAN LFS Emp'!J296/'CAN LFS Emp'!J$6),"n/a")</f>
        <v>0</v>
      </c>
      <c r="K296" s="65">
        <f>IFERROR(('CMA Emp Adj'!K296/'CMA Emp Adj'!K$6)/('CAN LFS Emp'!K296/'CAN LFS Emp'!K$6),"n/a")</f>
        <v>0.86199003974956978</v>
      </c>
      <c r="L296" s="65">
        <f>IFERROR(('CMA Emp Adj'!L296/'CMA Emp Adj'!L$6)/('CAN LFS Emp'!L296/'CAN LFS Emp'!L$6),"n/a")</f>
        <v>0.98399027492575641</v>
      </c>
      <c r="M296" s="21">
        <f>IFERROR(('CMA Emp Adj'!M296/'CMA Emp Adj'!M$6)/('CAN LFS Emp'!M296/'CAN LFS Emp'!M$6),"n/a")</f>
        <v>0.72011733088778207</v>
      </c>
      <c r="N296" s="21">
        <f>IFERROR(('CMA Emp Adj'!N296/'CMA Emp Adj'!N$6)/('CAN LFS Emp'!N296/'CAN LFS Emp'!N$6),"n/a")</f>
        <v>0.6208910367621705</v>
      </c>
      <c r="O296" s="21">
        <f>IFERROR(('CMA Emp Adj'!O296/'CMA Emp Adj'!O$6)/('CAN LFS Emp'!O296/'CAN LFS Emp'!O$6),"n/a")</f>
        <v>0.85908099455101239</v>
      </c>
      <c r="P296" s="21">
        <f>IFERROR(('CMA Emp Adj'!P296/'CMA Emp Adj'!P$6)/('CAN LFS Emp'!P296/'CAN LFS Emp'!P$6),"n/a")</f>
        <v>1.1737699618097095</v>
      </c>
      <c r="Q296" s="21">
        <f>IFERROR(('CMA Emp Adj'!Q296/'CMA Emp Adj'!Q$6)/('CAN LFS Emp'!Q296/'CAN LFS Emp'!Q$6),"n/a")</f>
        <v>0.85090601905913932</v>
      </c>
      <c r="R296" s="21">
        <f>IFERROR(('CMA Emp Adj'!R296/'CMA Emp Adj'!R$6)/('CAN LFS Emp'!R296/'CAN LFS Emp'!R$6),"n/a")</f>
        <v>0.58267063145457387</v>
      </c>
      <c r="S296" s="21">
        <f>IFERROR(('CMA Emp Adj'!S296/'CMA Emp Adj'!S$6)/('CAN LFS Emp'!S296/'CAN LFS Emp'!S$6),"n/a")</f>
        <v>0.52379728919826174</v>
      </c>
      <c r="T296" s="21">
        <f>IFERROR(('CMA Emp Adj'!T296/'CMA Emp Adj'!T$6)/('CAN LFS Emp'!T296/'CAN LFS Emp'!T$6),"n/a")</f>
        <v>0.47319139999740856</v>
      </c>
      <c r="U296" s="21">
        <f>IFERROR(('CMA Emp Adj'!U296/'CMA Emp Adj'!U$6)/('CAN LFS Emp'!U296/'CAN LFS Emp'!U$6),"n/a")</f>
        <v>0.6354788532255965</v>
      </c>
      <c r="V296" s="21">
        <f>IFERROR(('CMA Emp Adj'!V296/'CMA Emp Adj'!V$6)/('CAN LFS Emp'!V296/'CAN LFS Emp'!V$6),"n/a")</f>
        <v>0</v>
      </c>
      <c r="W296" s="21">
        <f>IFERROR(('CMA Emp Adj'!W296/'CMA Emp Adj'!W$6)/('CAN LFS Emp'!W296/'CAN LFS Emp'!W$6),"n/a")</f>
        <v>0.98502923687842148</v>
      </c>
      <c r="X296" s="21">
        <f>IFERROR(('CMA Emp Adj'!X296/'CMA Emp Adj'!X$6)/('CAN LFS Emp'!X296/'CAN LFS Emp'!X$6),"n/a")</f>
        <v>0.87010772811776538</v>
      </c>
      <c r="Y296" s="21">
        <f>IFERROR(('CMA Emp Adj'!Y296/'CMA Emp Adj'!Y$6)/('CAN LFS Emp'!Y296/'CAN LFS Emp'!Y$6),"n/a")</f>
        <v>1.3136749055420871</v>
      </c>
    </row>
    <row r="297" spans="1:25" x14ac:dyDescent="0.25">
      <c r="A297" s="5" t="s">
        <v>127</v>
      </c>
      <c r="B297" s="5"/>
      <c r="C297" s="13">
        <v>54</v>
      </c>
      <c r="D297" s="64">
        <f>IFERROR(('CMA Emp Adj'!D297/'CMA Emp Adj'!D$6)/('CAN LFS Emp'!D297/'CAN LFS Emp'!D$6),"n/a")</f>
        <v>1.5731320670564513</v>
      </c>
      <c r="E297" s="64">
        <f>IFERROR(('CMA Emp Adj'!E297/'CMA Emp Adj'!E$6)/('CAN LFS Emp'!E297/'CAN LFS Emp'!E$6),"n/a")</f>
        <v>1.4933150736955207</v>
      </c>
      <c r="F297" s="64">
        <f>IFERROR(('CMA Emp Adj'!F297/'CMA Emp Adj'!F$6)/('CAN LFS Emp'!F297/'CAN LFS Emp'!F$6),"n/a")</f>
        <v>1.5540219088758715</v>
      </c>
      <c r="G297" s="64">
        <f>IFERROR(('CMA Emp Adj'!G297/'CMA Emp Adj'!G$6)/('CAN LFS Emp'!G297/'CAN LFS Emp'!G$6),"n/a")</f>
        <v>1.5795543536151238</v>
      </c>
      <c r="H297" s="64">
        <f>IFERROR(('CMA Emp Adj'!H297/'CMA Emp Adj'!H$6)/('CAN LFS Emp'!H297/'CAN LFS Emp'!H$6),"n/a")</f>
        <v>1.5321249915335406</v>
      </c>
      <c r="I297" s="64">
        <f>IFERROR(('CMA Emp Adj'!I297/'CMA Emp Adj'!I$6)/('CAN LFS Emp'!I297/'CAN LFS Emp'!I$6),"n/a")</f>
        <v>1.5449994179789488</v>
      </c>
      <c r="J297" s="64">
        <f>IFERROR(('CMA Emp Adj'!J297/'CMA Emp Adj'!J$6)/('CAN LFS Emp'!J297/'CAN LFS Emp'!J$6),"n/a")</f>
        <v>1.5394696588464152</v>
      </c>
      <c r="K297" s="64">
        <f>IFERROR(('CMA Emp Adj'!K297/'CMA Emp Adj'!K$6)/('CAN LFS Emp'!K297/'CAN LFS Emp'!K$6),"n/a")</f>
        <v>1.4735489985271957</v>
      </c>
      <c r="L297" s="64">
        <f>IFERROR(('CMA Emp Adj'!L297/'CMA Emp Adj'!L$6)/('CAN LFS Emp'!L297/'CAN LFS Emp'!L$6),"n/a")</f>
        <v>1.3847986810453765</v>
      </c>
      <c r="M297" s="20">
        <f>IFERROR(('CMA Emp Adj'!M297/'CMA Emp Adj'!M$6)/('CAN LFS Emp'!M297/'CAN LFS Emp'!M$6),"n/a")</f>
        <v>1.3524465039868334</v>
      </c>
      <c r="N297" s="20">
        <f>IFERROR(('CMA Emp Adj'!N297/'CMA Emp Adj'!N$6)/('CAN LFS Emp'!N297/'CAN LFS Emp'!N$6),"n/a")</f>
        <v>1.389531141759768</v>
      </c>
      <c r="O297" s="20">
        <f>IFERROR(('CMA Emp Adj'!O297/'CMA Emp Adj'!O$6)/('CAN LFS Emp'!O297/'CAN LFS Emp'!O$6),"n/a")</f>
        <v>1.4055858373320325</v>
      </c>
      <c r="P297" s="20">
        <f>IFERROR(('CMA Emp Adj'!P297/'CMA Emp Adj'!P$6)/('CAN LFS Emp'!P297/'CAN LFS Emp'!P$6),"n/a")</f>
        <v>1.4212112110739346</v>
      </c>
      <c r="Q297" s="20">
        <f>IFERROR(('CMA Emp Adj'!Q297/'CMA Emp Adj'!Q$6)/('CAN LFS Emp'!Q297/'CAN LFS Emp'!Q$6),"n/a")</f>
        <v>1.450143149443144</v>
      </c>
      <c r="R297" s="20">
        <f>IFERROR(('CMA Emp Adj'!R297/'CMA Emp Adj'!R$6)/('CAN LFS Emp'!R297/'CAN LFS Emp'!R$6),"n/a")</f>
        <v>1.4257448381365738</v>
      </c>
      <c r="S297" s="20">
        <f>IFERROR(('CMA Emp Adj'!S297/'CMA Emp Adj'!S$6)/('CAN LFS Emp'!S297/'CAN LFS Emp'!S$6),"n/a")</f>
        <v>1.4062747207318322</v>
      </c>
      <c r="T297" s="20">
        <f>IFERROR(('CMA Emp Adj'!T297/'CMA Emp Adj'!T$6)/('CAN LFS Emp'!T297/'CAN LFS Emp'!T$6),"n/a")</f>
        <v>1.3425484850614169</v>
      </c>
      <c r="U297" s="20">
        <f>IFERROR(('CMA Emp Adj'!U297/'CMA Emp Adj'!U$6)/('CAN LFS Emp'!U297/'CAN LFS Emp'!U$6),"n/a")</f>
        <v>1.4202070930737416</v>
      </c>
      <c r="V297" s="20">
        <f>IFERROR(('CMA Emp Adj'!V297/'CMA Emp Adj'!V$6)/('CAN LFS Emp'!V297/'CAN LFS Emp'!V$6),"n/a")</f>
        <v>1.4419045961874351</v>
      </c>
      <c r="W297" s="20">
        <f>IFERROR(('CMA Emp Adj'!W297/'CMA Emp Adj'!W$6)/('CAN LFS Emp'!W297/'CAN LFS Emp'!W$6),"n/a")</f>
        <v>1.4112793199950826</v>
      </c>
      <c r="X297" s="20">
        <f>IFERROR(('CMA Emp Adj'!X297/'CMA Emp Adj'!X$6)/('CAN LFS Emp'!X297/'CAN LFS Emp'!X$6),"n/a")</f>
        <v>1.4170878449005477</v>
      </c>
      <c r="Y297" s="20">
        <f>IFERROR(('CMA Emp Adj'!Y297/'CMA Emp Adj'!Y$6)/('CAN LFS Emp'!Y297/'CAN LFS Emp'!Y$6),"n/a")</f>
        <v>1.4340945486470338</v>
      </c>
    </row>
    <row r="298" spans="1:25" x14ac:dyDescent="0.25">
      <c r="A298" s="7" t="s">
        <v>150</v>
      </c>
      <c r="C298" s="14">
        <v>6112</v>
      </c>
      <c r="D298" s="65">
        <f>IFERROR(('CMA Emp Adj'!D298/'CMA Emp Adj'!D$6)/('CAN LFS Emp'!D298/'CAN LFS Emp'!D$6),"n/a")</f>
        <v>0.68259756944989725</v>
      </c>
      <c r="E298" s="65">
        <f>IFERROR(('CMA Emp Adj'!E298/'CMA Emp Adj'!E$6)/('CAN LFS Emp'!E298/'CAN LFS Emp'!E$6),"n/a")</f>
        <v>0.75454874747041834</v>
      </c>
      <c r="F298" s="65">
        <f>IFERROR(('CMA Emp Adj'!F298/'CMA Emp Adj'!F$6)/('CAN LFS Emp'!F298/'CAN LFS Emp'!F$6),"n/a")</f>
        <v>0.70751802188733015</v>
      </c>
      <c r="G298" s="65">
        <f>IFERROR(('CMA Emp Adj'!G298/'CMA Emp Adj'!G$6)/('CAN LFS Emp'!G298/'CAN LFS Emp'!G$6),"n/a")</f>
        <v>0.59375315735982359</v>
      </c>
      <c r="H298" s="65">
        <f>IFERROR(('CMA Emp Adj'!H298/'CMA Emp Adj'!H$6)/('CAN LFS Emp'!H298/'CAN LFS Emp'!H$6),"n/a")</f>
        <v>0.77239389153956328</v>
      </c>
      <c r="I298" s="65">
        <f>IFERROR(('CMA Emp Adj'!I298/'CMA Emp Adj'!I$6)/('CAN LFS Emp'!I298/'CAN LFS Emp'!I$6),"n/a")</f>
        <v>0.7818749648177572</v>
      </c>
      <c r="J298" s="65">
        <f>IFERROR(('CMA Emp Adj'!J298/'CMA Emp Adj'!J$6)/('CAN LFS Emp'!J298/'CAN LFS Emp'!J$6),"n/a")</f>
        <v>0.61590310349850896</v>
      </c>
      <c r="K298" s="65">
        <f>IFERROR(('CMA Emp Adj'!K298/'CMA Emp Adj'!K$6)/('CAN LFS Emp'!K298/'CAN LFS Emp'!K$6),"n/a")</f>
        <v>0.73633466367997702</v>
      </c>
      <c r="L298" s="65">
        <f>IFERROR(('CMA Emp Adj'!L298/'CMA Emp Adj'!L$6)/('CAN LFS Emp'!L298/'CAN LFS Emp'!L$6),"n/a")</f>
        <v>0.69016258805787223</v>
      </c>
      <c r="M298" s="21">
        <f>IFERROR(('CMA Emp Adj'!M298/'CMA Emp Adj'!M$6)/('CAN LFS Emp'!M298/'CAN LFS Emp'!M$6),"n/a")</f>
        <v>0.70623523069046523</v>
      </c>
      <c r="N298" s="21">
        <f>IFERROR(('CMA Emp Adj'!N298/'CMA Emp Adj'!N$6)/('CAN LFS Emp'!N298/'CAN LFS Emp'!N$6),"n/a")</f>
        <v>0.77787136896689224</v>
      </c>
      <c r="O298" s="21">
        <f>IFERROR(('CMA Emp Adj'!O298/'CMA Emp Adj'!O$6)/('CAN LFS Emp'!O298/'CAN LFS Emp'!O$6),"n/a")</f>
        <v>0.72671861777435487</v>
      </c>
      <c r="P298" s="21">
        <f>IFERROR(('CMA Emp Adj'!P298/'CMA Emp Adj'!P$6)/('CAN LFS Emp'!P298/'CAN LFS Emp'!P$6),"n/a")</f>
        <v>0.83965312580336848</v>
      </c>
      <c r="Q298" s="21">
        <f>IFERROR(('CMA Emp Adj'!Q298/'CMA Emp Adj'!Q$6)/('CAN LFS Emp'!Q298/'CAN LFS Emp'!Q$6),"n/a")</f>
        <v>1.015652655804127</v>
      </c>
      <c r="R298" s="21">
        <f>IFERROR(('CMA Emp Adj'!R298/'CMA Emp Adj'!R$6)/('CAN LFS Emp'!R298/'CAN LFS Emp'!R$6),"n/a")</f>
        <v>0.92101046177009949</v>
      </c>
      <c r="S298" s="21">
        <f>IFERROR(('CMA Emp Adj'!S298/'CMA Emp Adj'!S$6)/('CAN LFS Emp'!S298/'CAN LFS Emp'!S$6),"n/a")</f>
        <v>0.67026058635453634</v>
      </c>
      <c r="T298" s="21">
        <f>IFERROR(('CMA Emp Adj'!T298/'CMA Emp Adj'!T$6)/('CAN LFS Emp'!T298/'CAN LFS Emp'!T$6),"n/a")</f>
        <v>0.78392511536025489</v>
      </c>
      <c r="U298" s="21">
        <f>IFERROR(('CMA Emp Adj'!U298/'CMA Emp Adj'!U$6)/('CAN LFS Emp'!U298/'CAN LFS Emp'!U$6),"n/a")</f>
        <v>0.94513086523012302</v>
      </c>
      <c r="V298" s="21">
        <f>IFERROR(('CMA Emp Adj'!V298/'CMA Emp Adj'!V$6)/('CAN LFS Emp'!V298/'CAN LFS Emp'!V$6),"n/a")</f>
        <v>0.91392751529294503</v>
      </c>
      <c r="W298" s="21">
        <f>IFERROR(('CMA Emp Adj'!W298/'CMA Emp Adj'!W$6)/('CAN LFS Emp'!W298/'CAN LFS Emp'!W$6),"n/a")</f>
        <v>0.70348165812594665</v>
      </c>
      <c r="X298" s="21">
        <f>IFERROR(('CMA Emp Adj'!X298/'CMA Emp Adj'!X$6)/('CAN LFS Emp'!X298/'CAN LFS Emp'!X$6),"n/a")</f>
        <v>0.83626822146230018</v>
      </c>
      <c r="Y298" s="21">
        <f>IFERROR(('CMA Emp Adj'!Y298/'CMA Emp Adj'!Y$6)/('CAN LFS Emp'!Y298/'CAN LFS Emp'!Y$6),"n/a")</f>
        <v>0.76263462378758284</v>
      </c>
    </row>
    <row r="299" spans="1:25" x14ac:dyDescent="0.25">
      <c r="A299" s="7" t="s">
        <v>151</v>
      </c>
      <c r="C299" s="14">
        <v>6113</v>
      </c>
      <c r="D299" s="65">
        <f>IFERROR(('CMA Emp Adj'!D299/'CMA Emp Adj'!D$6)/('CAN LFS Emp'!D299/'CAN LFS Emp'!D$6),"n/a")</f>
        <v>0.91012076817886334</v>
      </c>
      <c r="E299" s="65">
        <f>IFERROR(('CMA Emp Adj'!E299/'CMA Emp Adj'!E$6)/('CAN LFS Emp'!E299/'CAN LFS Emp'!E$6),"n/a")</f>
        <v>0.72425358381121407</v>
      </c>
      <c r="F299" s="65">
        <f>IFERROR(('CMA Emp Adj'!F299/'CMA Emp Adj'!F$6)/('CAN LFS Emp'!F299/'CAN LFS Emp'!F$6),"n/a")</f>
        <v>0.82233689672949095</v>
      </c>
      <c r="G299" s="65">
        <f>IFERROR(('CMA Emp Adj'!G299/'CMA Emp Adj'!G$6)/('CAN LFS Emp'!G299/'CAN LFS Emp'!G$6),"n/a")</f>
        <v>0.70952927234019947</v>
      </c>
      <c r="H299" s="65">
        <f>IFERROR(('CMA Emp Adj'!H299/'CMA Emp Adj'!H$6)/('CAN LFS Emp'!H299/'CAN LFS Emp'!H$6),"n/a")</f>
        <v>0.73212465140538663</v>
      </c>
      <c r="I299" s="65">
        <f>IFERROR(('CMA Emp Adj'!I299/'CMA Emp Adj'!I$6)/('CAN LFS Emp'!I299/'CAN LFS Emp'!I$6),"n/a")</f>
        <v>0.77175324807273504</v>
      </c>
      <c r="J299" s="65">
        <f>IFERROR(('CMA Emp Adj'!J299/'CMA Emp Adj'!J$6)/('CAN LFS Emp'!J299/'CAN LFS Emp'!J$6),"n/a")</f>
        <v>0.70239125805227109</v>
      </c>
      <c r="K299" s="65">
        <f>IFERROR(('CMA Emp Adj'!K299/'CMA Emp Adj'!K$6)/('CAN LFS Emp'!K299/'CAN LFS Emp'!K$6),"n/a")</f>
        <v>0.75975208768822633</v>
      </c>
      <c r="L299" s="65">
        <f>IFERROR(('CMA Emp Adj'!L299/'CMA Emp Adj'!L$6)/('CAN LFS Emp'!L299/'CAN LFS Emp'!L$6),"n/a")</f>
        <v>0.85294433824741822</v>
      </c>
      <c r="M299" s="21">
        <f>IFERROR(('CMA Emp Adj'!M299/'CMA Emp Adj'!M$6)/('CAN LFS Emp'!M299/'CAN LFS Emp'!M$6),"n/a")</f>
        <v>0.77086567379856652</v>
      </c>
      <c r="N299" s="21">
        <f>IFERROR(('CMA Emp Adj'!N299/'CMA Emp Adj'!N$6)/('CAN LFS Emp'!N299/'CAN LFS Emp'!N$6),"n/a")</f>
        <v>0.82771454869068595</v>
      </c>
      <c r="O299" s="21">
        <f>IFERROR(('CMA Emp Adj'!O299/'CMA Emp Adj'!O$6)/('CAN LFS Emp'!O299/'CAN LFS Emp'!O$6),"n/a")</f>
        <v>0.7290812600014952</v>
      </c>
      <c r="P299" s="21">
        <f>IFERROR(('CMA Emp Adj'!P299/'CMA Emp Adj'!P$6)/('CAN LFS Emp'!P299/'CAN LFS Emp'!P$6),"n/a")</f>
        <v>0.7720993897664129</v>
      </c>
      <c r="Q299" s="21">
        <f>IFERROR(('CMA Emp Adj'!Q299/'CMA Emp Adj'!Q$6)/('CAN LFS Emp'!Q299/'CAN LFS Emp'!Q$6),"n/a")</f>
        <v>0.77896986864924322</v>
      </c>
      <c r="R299" s="21">
        <f>IFERROR(('CMA Emp Adj'!R299/'CMA Emp Adj'!R$6)/('CAN LFS Emp'!R299/'CAN LFS Emp'!R$6),"n/a")</f>
        <v>0.72342484140829555</v>
      </c>
      <c r="S299" s="21">
        <f>IFERROR(('CMA Emp Adj'!S299/'CMA Emp Adj'!S$6)/('CAN LFS Emp'!S299/'CAN LFS Emp'!S$6),"n/a")</f>
        <v>0.76453658240318467</v>
      </c>
      <c r="T299" s="21">
        <f>IFERROR(('CMA Emp Adj'!T299/'CMA Emp Adj'!T$6)/('CAN LFS Emp'!T299/'CAN LFS Emp'!T$6),"n/a")</f>
        <v>0.72997556334772651</v>
      </c>
      <c r="U299" s="21">
        <f>IFERROR(('CMA Emp Adj'!U299/'CMA Emp Adj'!U$6)/('CAN LFS Emp'!U299/'CAN LFS Emp'!U$6),"n/a")</f>
        <v>0.74408293049718677</v>
      </c>
      <c r="V299" s="21">
        <f>IFERROR(('CMA Emp Adj'!V299/'CMA Emp Adj'!V$6)/('CAN LFS Emp'!V299/'CAN LFS Emp'!V$6),"n/a")</f>
        <v>0.82843559234332198</v>
      </c>
      <c r="W299" s="21">
        <f>IFERROR(('CMA Emp Adj'!W299/'CMA Emp Adj'!W$6)/('CAN LFS Emp'!W299/'CAN LFS Emp'!W$6),"n/a")</f>
        <v>0.66252855729445947</v>
      </c>
      <c r="X299" s="21">
        <f>IFERROR(('CMA Emp Adj'!X299/'CMA Emp Adj'!X$6)/('CAN LFS Emp'!X299/'CAN LFS Emp'!X$6),"n/a")</f>
        <v>0.71649735882284149</v>
      </c>
      <c r="Y299" s="21">
        <f>IFERROR(('CMA Emp Adj'!Y299/'CMA Emp Adj'!Y$6)/('CAN LFS Emp'!Y299/'CAN LFS Emp'!Y$6),"n/a")</f>
        <v>0.79850388561225005</v>
      </c>
    </row>
    <row r="300" spans="1:25" x14ac:dyDescent="0.25">
      <c r="A300" s="6" t="s">
        <v>155</v>
      </c>
      <c r="C300" s="14">
        <v>622</v>
      </c>
      <c r="D300" s="65">
        <f>IFERROR(('CMA Emp Adj'!D300/'CMA Emp Adj'!D$6)/('CAN LFS Emp'!D300/'CAN LFS Emp'!D$6),"n/a")</f>
        <v>0.6954628838779584</v>
      </c>
      <c r="E300" s="65">
        <f>IFERROR(('CMA Emp Adj'!E300/'CMA Emp Adj'!E$6)/('CAN LFS Emp'!E300/'CAN LFS Emp'!E$6),"n/a")</f>
        <v>0.72507607158690879</v>
      </c>
      <c r="F300" s="65">
        <f>IFERROR(('CMA Emp Adj'!F300/'CMA Emp Adj'!F$6)/('CAN LFS Emp'!F300/'CAN LFS Emp'!F$6),"n/a")</f>
        <v>0.69553283103216879</v>
      </c>
      <c r="G300" s="65">
        <f>IFERROR(('CMA Emp Adj'!G300/'CMA Emp Adj'!G$6)/('CAN LFS Emp'!G300/'CAN LFS Emp'!G$6),"n/a")</f>
        <v>0.65220436368597012</v>
      </c>
      <c r="H300" s="65">
        <f>IFERROR(('CMA Emp Adj'!H300/'CMA Emp Adj'!H$6)/('CAN LFS Emp'!H300/'CAN LFS Emp'!H$6),"n/a")</f>
        <v>0.68781394048289601</v>
      </c>
      <c r="I300" s="65">
        <f>IFERROR(('CMA Emp Adj'!I300/'CMA Emp Adj'!I$6)/('CAN LFS Emp'!I300/'CAN LFS Emp'!I$6),"n/a")</f>
        <v>0.61292016633093049</v>
      </c>
      <c r="J300" s="65">
        <f>IFERROR(('CMA Emp Adj'!J300/'CMA Emp Adj'!J$6)/('CAN LFS Emp'!J300/'CAN LFS Emp'!J$6),"n/a")</f>
        <v>0.67063178228071396</v>
      </c>
      <c r="K300" s="65">
        <f>IFERROR(('CMA Emp Adj'!K300/'CMA Emp Adj'!K$6)/('CAN LFS Emp'!K300/'CAN LFS Emp'!K$6),"n/a")</f>
        <v>0.64034182944711882</v>
      </c>
      <c r="L300" s="65">
        <f>IFERROR(('CMA Emp Adj'!L300/'CMA Emp Adj'!L$6)/('CAN LFS Emp'!L300/'CAN LFS Emp'!L$6),"n/a")</f>
        <v>0.61357805703338031</v>
      </c>
      <c r="M300" s="21">
        <f>IFERROR(('CMA Emp Adj'!M300/'CMA Emp Adj'!M$6)/('CAN LFS Emp'!M300/'CAN LFS Emp'!M$6),"n/a")</f>
        <v>0.67439128816033622</v>
      </c>
      <c r="N300" s="21">
        <f>IFERROR(('CMA Emp Adj'!N300/'CMA Emp Adj'!N$6)/('CAN LFS Emp'!N300/'CAN LFS Emp'!N$6),"n/a")</f>
        <v>0.6603276966854843</v>
      </c>
      <c r="O300" s="21">
        <f>IFERROR(('CMA Emp Adj'!O300/'CMA Emp Adj'!O$6)/('CAN LFS Emp'!O300/'CAN LFS Emp'!O$6),"n/a")</f>
        <v>0.63149695881815637</v>
      </c>
      <c r="P300" s="21">
        <f>IFERROR(('CMA Emp Adj'!P300/'CMA Emp Adj'!P$6)/('CAN LFS Emp'!P300/'CAN LFS Emp'!P$6),"n/a")</f>
        <v>0.64683777041328905</v>
      </c>
      <c r="Q300" s="21">
        <f>IFERROR(('CMA Emp Adj'!Q300/'CMA Emp Adj'!Q$6)/('CAN LFS Emp'!Q300/'CAN LFS Emp'!Q$6),"n/a")</f>
        <v>0.61913309625790014</v>
      </c>
      <c r="R300" s="21">
        <f>IFERROR(('CMA Emp Adj'!R300/'CMA Emp Adj'!R$6)/('CAN LFS Emp'!R300/'CAN LFS Emp'!R$6),"n/a")</f>
        <v>0.70504866004576927</v>
      </c>
      <c r="S300" s="21">
        <f>IFERROR(('CMA Emp Adj'!S300/'CMA Emp Adj'!S$6)/('CAN LFS Emp'!S300/'CAN LFS Emp'!S$6),"n/a")</f>
        <v>0.59282377943559705</v>
      </c>
      <c r="T300" s="21">
        <f>IFERROR(('CMA Emp Adj'!T300/'CMA Emp Adj'!T$6)/('CAN LFS Emp'!T300/'CAN LFS Emp'!T$6),"n/a")</f>
        <v>0.67991070714042012</v>
      </c>
      <c r="U300" s="21">
        <f>IFERROR(('CMA Emp Adj'!U300/'CMA Emp Adj'!U$6)/('CAN LFS Emp'!U300/'CAN LFS Emp'!U$6),"n/a")</f>
        <v>0.68064429445919761</v>
      </c>
      <c r="V300" s="21">
        <f>IFERROR(('CMA Emp Adj'!V300/'CMA Emp Adj'!V$6)/('CAN LFS Emp'!V300/'CAN LFS Emp'!V$6),"n/a")</f>
        <v>0.6230584170509702</v>
      </c>
      <c r="W300" s="21">
        <f>IFERROR(('CMA Emp Adj'!W300/'CMA Emp Adj'!W$6)/('CAN LFS Emp'!W300/'CAN LFS Emp'!W$6),"n/a")</f>
        <v>0.58041921662119822</v>
      </c>
      <c r="X300" s="21">
        <f>IFERROR(('CMA Emp Adj'!X300/'CMA Emp Adj'!X$6)/('CAN LFS Emp'!X300/'CAN LFS Emp'!X$6),"n/a")</f>
        <v>0.6312596979790982</v>
      </c>
      <c r="Y300" s="21">
        <f>IFERROR(('CMA Emp Adj'!Y300/'CMA Emp Adj'!Y$6)/('CAN LFS Emp'!Y300/'CAN LFS Emp'!Y$6),"n/a")</f>
        <v>0.72721275633575655</v>
      </c>
    </row>
    <row r="301" spans="1:25" x14ac:dyDescent="0.25">
      <c r="A301" s="6" t="s">
        <v>162</v>
      </c>
      <c r="C301" s="14">
        <v>721</v>
      </c>
      <c r="D301" s="65">
        <f>IFERROR(('CMA Emp Adj'!D301/'CMA Emp Adj'!D$6)/('CAN LFS Emp'!D301/'CAN LFS Emp'!D$6),"n/a")</f>
        <v>0.66910656902461185</v>
      </c>
      <c r="E301" s="65">
        <f>IFERROR(('CMA Emp Adj'!E301/'CMA Emp Adj'!E$6)/('CAN LFS Emp'!E301/'CAN LFS Emp'!E$6),"n/a")</f>
        <v>0.71486674326490429</v>
      </c>
      <c r="F301" s="65">
        <f>IFERROR(('CMA Emp Adj'!F301/'CMA Emp Adj'!F$6)/('CAN LFS Emp'!F301/'CAN LFS Emp'!F$6),"n/a")</f>
        <v>0.65525700535252185</v>
      </c>
      <c r="G301" s="65">
        <f>IFERROR(('CMA Emp Adj'!G301/'CMA Emp Adj'!G$6)/('CAN LFS Emp'!G301/'CAN LFS Emp'!G$6),"n/a")</f>
        <v>0.71731923147217835</v>
      </c>
      <c r="H301" s="65">
        <f>IFERROR(('CMA Emp Adj'!H301/'CMA Emp Adj'!H$6)/('CAN LFS Emp'!H301/'CAN LFS Emp'!H$6),"n/a")</f>
        <v>0.48700073462808779</v>
      </c>
      <c r="I301" s="65">
        <f>IFERROR(('CMA Emp Adj'!I301/'CMA Emp Adj'!I$6)/('CAN LFS Emp'!I301/'CAN LFS Emp'!I$6),"n/a")</f>
        <v>0.68238216457202394</v>
      </c>
      <c r="J301" s="65">
        <f>IFERROR(('CMA Emp Adj'!J301/'CMA Emp Adj'!J$6)/('CAN LFS Emp'!J301/'CAN LFS Emp'!J$6),"n/a")</f>
        <v>0.78329265688209238</v>
      </c>
      <c r="K301" s="65">
        <f>IFERROR(('CMA Emp Adj'!K301/'CMA Emp Adj'!K$6)/('CAN LFS Emp'!K301/'CAN LFS Emp'!K$6),"n/a")</f>
        <v>0.49631356539769578</v>
      </c>
      <c r="L301" s="65">
        <f>IFERROR(('CMA Emp Adj'!L301/'CMA Emp Adj'!L$6)/('CAN LFS Emp'!L301/'CAN LFS Emp'!L$6),"n/a")</f>
        <v>0.59246435380450457</v>
      </c>
      <c r="M301" s="21">
        <f>IFERROR(('CMA Emp Adj'!M301/'CMA Emp Adj'!M$6)/('CAN LFS Emp'!M301/'CAN LFS Emp'!M$6),"n/a")</f>
        <v>0.55716395485338233</v>
      </c>
      <c r="N301" s="21">
        <f>IFERROR(('CMA Emp Adj'!N301/'CMA Emp Adj'!N$6)/('CAN LFS Emp'!N301/'CAN LFS Emp'!N$6),"n/a")</f>
        <v>0.68780062401949105</v>
      </c>
      <c r="O301" s="21">
        <f>IFERROR(('CMA Emp Adj'!O301/'CMA Emp Adj'!O$6)/('CAN LFS Emp'!O301/'CAN LFS Emp'!O$6),"n/a")</f>
        <v>0.50707264664744189</v>
      </c>
      <c r="P301" s="21">
        <f>IFERROR(('CMA Emp Adj'!P301/'CMA Emp Adj'!P$6)/('CAN LFS Emp'!P301/'CAN LFS Emp'!P$6),"n/a")</f>
        <v>0.49598184485458058</v>
      </c>
      <c r="Q301" s="21">
        <f>IFERROR(('CMA Emp Adj'!Q301/'CMA Emp Adj'!Q$6)/('CAN LFS Emp'!Q301/'CAN LFS Emp'!Q$6),"n/a")</f>
        <v>0.57095559308805099</v>
      </c>
      <c r="R301" s="21">
        <f>IFERROR(('CMA Emp Adj'!R301/'CMA Emp Adj'!R$6)/('CAN LFS Emp'!R301/'CAN LFS Emp'!R$6),"n/a")</f>
        <v>0.62290300009972543</v>
      </c>
      <c r="S301" s="21">
        <f>IFERROR(('CMA Emp Adj'!S301/'CMA Emp Adj'!S$6)/('CAN LFS Emp'!S301/'CAN LFS Emp'!S$6),"n/a")</f>
        <v>0.66407714712735966</v>
      </c>
      <c r="T301" s="21">
        <f>IFERROR(('CMA Emp Adj'!T301/'CMA Emp Adj'!T$6)/('CAN LFS Emp'!T301/'CAN LFS Emp'!T$6),"n/a")</f>
        <v>0.6650711970957307</v>
      </c>
      <c r="U301" s="21">
        <f>IFERROR(('CMA Emp Adj'!U301/'CMA Emp Adj'!U$6)/('CAN LFS Emp'!U301/'CAN LFS Emp'!U$6),"n/a")</f>
        <v>0.68173141380262658</v>
      </c>
      <c r="V301" s="21">
        <f>IFERROR(('CMA Emp Adj'!V301/'CMA Emp Adj'!V$6)/('CAN LFS Emp'!V301/'CAN LFS Emp'!V$6),"n/a")</f>
        <v>0.6831858686259531</v>
      </c>
      <c r="W301" s="21">
        <f>IFERROR(('CMA Emp Adj'!W301/'CMA Emp Adj'!W$6)/('CAN LFS Emp'!W301/'CAN LFS Emp'!W$6),"n/a")</f>
        <v>0.58573647525960226</v>
      </c>
      <c r="X301" s="21">
        <f>IFERROR(('CMA Emp Adj'!X301/'CMA Emp Adj'!X$6)/('CAN LFS Emp'!X301/'CAN LFS Emp'!X$6),"n/a")</f>
        <v>0.55156305597338207</v>
      </c>
      <c r="Y301" s="21">
        <f>IFERROR(('CMA Emp Adj'!Y301/'CMA Emp Adj'!Y$6)/('CAN LFS Emp'!Y301/'CAN LFS Emp'!Y$6),"n/a")</f>
        <v>0.70372029120968915</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Y301"/>
  <sheetViews>
    <sheetView workbookViewId="0">
      <pane xSplit="3" ySplit="5" topLeftCell="M6" activePane="bottomRight" state="frozen"/>
      <selection pane="topRight"/>
      <selection pane="bottomLeft"/>
      <selection pane="bottomRight"/>
    </sheetView>
  </sheetViews>
  <sheetFormatPr defaultRowHeight="15" x14ac:dyDescent="0.25"/>
  <cols>
    <col min="1" max="1" width="50.7109375" customWidth="1"/>
    <col min="2" max="2" width="5.7109375" hidden="1" customWidth="1"/>
    <col min="3" max="3" width="20.7109375" customWidth="1"/>
    <col min="4" max="12" width="10.140625" customWidth="1"/>
    <col min="13" max="25" width="10.140625" bestFit="1" customWidth="1"/>
  </cols>
  <sheetData>
    <row r="1" spans="1:25" ht="15.75" x14ac:dyDescent="0.25">
      <c r="A1" s="24" t="s">
        <v>622</v>
      </c>
      <c r="B1" s="24"/>
    </row>
    <row r="2" spans="1:25" x14ac:dyDescent="0.25">
      <c r="A2" t="s">
        <v>630</v>
      </c>
      <c r="B2" s="26"/>
    </row>
    <row r="3" spans="1:25" x14ac:dyDescent="0.25">
      <c r="A3" s="26" t="s">
        <v>631</v>
      </c>
      <c r="B3" s="25"/>
    </row>
    <row r="4" spans="1:25" s="16" customFormat="1" x14ac:dyDescent="0.25">
      <c r="B4" s="23"/>
      <c r="N4"/>
      <c r="O4"/>
      <c r="P4"/>
      <c r="Q4"/>
      <c r="R4"/>
      <c r="S4"/>
      <c r="T4"/>
      <c r="U4"/>
      <c r="V4"/>
      <c r="W4"/>
      <c r="X4"/>
      <c r="Y4"/>
    </row>
    <row r="5" spans="1:25" s="1" customFormat="1" x14ac:dyDescent="0.25">
      <c r="A5" s="1" t="s">
        <v>212</v>
      </c>
      <c r="C5" s="1" t="s">
        <v>213</v>
      </c>
      <c r="D5" s="17">
        <v>1997</v>
      </c>
      <c r="E5" s="17">
        <v>1998</v>
      </c>
      <c r="F5" s="17">
        <v>1999</v>
      </c>
      <c r="G5" s="17">
        <v>2000</v>
      </c>
      <c r="H5" s="17">
        <v>2001</v>
      </c>
      <c r="I5" s="17">
        <v>2002</v>
      </c>
      <c r="J5" s="17">
        <v>2003</v>
      </c>
      <c r="K5" s="17">
        <v>2004</v>
      </c>
      <c r="L5" s="17">
        <v>2005</v>
      </c>
      <c r="M5" s="17">
        <v>2006</v>
      </c>
      <c r="N5" s="17">
        <v>2007</v>
      </c>
      <c r="O5" s="17">
        <v>2008</v>
      </c>
      <c r="P5" s="17">
        <v>2009</v>
      </c>
      <c r="Q5" s="17">
        <v>2010</v>
      </c>
      <c r="R5" s="17">
        <v>2011</v>
      </c>
      <c r="S5" s="17">
        <v>2012</v>
      </c>
      <c r="T5" s="17">
        <v>2013</v>
      </c>
      <c r="U5" s="17">
        <v>2014</v>
      </c>
      <c r="V5" s="17">
        <v>2015</v>
      </c>
      <c r="W5" s="17">
        <v>2016</v>
      </c>
      <c r="X5" s="17">
        <v>2017</v>
      </c>
      <c r="Y5" s="17">
        <v>2018</v>
      </c>
    </row>
    <row r="6" spans="1:25" x14ac:dyDescent="0.25">
      <c r="A6" s="3" t="s">
        <v>2</v>
      </c>
      <c r="B6" s="3"/>
      <c r="C6" s="11" t="s">
        <v>176</v>
      </c>
      <c r="D6" s="62">
        <f>IFERROR(('Emp RestOfCMA'!D6/'Emp RestOfCMA'!D$6)/('CAN LFS Emp'!D6/'CAN LFS Emp'!D$6),"n/a")</f>
        <v>1</v>
      </c>
      <c r="E6" s="62">
        <f>IFERROR(('Emp RestOfCMA'!E6/'Emp RestOfCMA'!E$6)/('CAN LFS Emp'!E6/'CAN LFS Emp'!E$6),"n/a")</f>
        <v>1</v>
      </c>
      <c r="F6" s="62">
        <f>IFERROR(('Emp RestOfCMA'!F6/'Emp RestOfCMA'!F$6)/('CAN LFS Emp'!F6/'CAN LFS Emp'!F$6),"n/a")</f>
        <v>1</v>
      </c>
      <c r="G6" s="62">
        <f>IFERROR(('Emp RestOfCMA'!G6/'Emp RestOfCMA'!G$6)/('CAN LFS Emp'!G6/'CAN LFS Emp'!G$6),"n/a")</f>
        <v>1</v>
      </c>
      <c r="H6" s="62">
        <f>IFERROR(('Emp RestOfCMA'!H6/'Emp RestOfCMA'!H$6)/('CAN LFS Emp'!H6/'CAN LFS Emp'!H$6),"n/a")</f>
        <v>1</v>
      </c>
      <c r="I6" s="62">
        <f>IFERROR(('Emp RestOfCMA'!I6/'Emp RestOfCMA'!I$6)/('CAN LFS Emp'!I6/'CAN LFS Emp'!I$6),"n/a")</f>
        <v>1</v>
      </c>
      <c r="J6" s="62">
        <f>IFERROR(('Emp RestOfCMA'!J6/'Emp RestOfCMA'!J$6)/('CAN LFS Emp'!J6/'CAN LFS Emp'!J$6),"n/a")</f>
        <v>1</v>
      </c>
      <c r="K6" s="62">
        <f>IFERROR(('Emp RestOfCMA'!K6/'Emp RestOfCMA'!K$6)/('CAN LFS Emp'!K6/'CAN LFS Emp'!K$6),"n/a")</f>
        <v>1</v>
      </c>
      <c r="L6" s="62">
        <f>IFERROR(('Emp RestOfCMA'!L6/'Emp RestOfCMA'!L$6)/('CAN LFS Emp'!L6/'CAN LFS Emp'!L$6),"n/a")</f>
        <v>1</v>
      </c>
      <c r="M6" s="18">
        <f>IFERROR(('Emp RestOfCMA'!M6/'Emp RestOfCMA'!M$6)/('CAN LFS Emp'!M6/'CAN LFS Emp'!M$6),"n/a")</f>
        <v>1</v>
      </c>
      <c r="N6" s="18">
        <f>IFERROR(('Emp RestOfCMA'!N6/'Emp RestOfCMA'!N$6)/('CAN LFS Emp'!N6/'CAN LFS Emp'!N$6),"n/a")</f>
        <v>1</v>
      </c>
      <c r="O6" s="18">
        <f>IFERROR(('Emp RestOfCMA'!O6/'Emp RestOfCMA'!O$6)/('CAN LFS Emp'!O6/'CAN LFS Emp'!O$6),"n/a")</f>
        <v>1</v>
      </c>
      <c r="P6" s="18">
        <f>IFERROR(('Emp RestOfCMA'!P6/'Emp RestOfCMA'!P$6)/('CAN LFS Emp'!P6/'CAN LFS Emp'!P$6),"n/a")</f>
        <v>1</v>
      </c>
      <c r="Q6" s="18">
        <f>IFERROR(('Emp RestOfCMA'!Q6/'Emp RestOfCMA'!Q$6)/('CAN LFS Emp'!Q6/'CAN LFS Emp'!Q$6),"n/a")</f>
        <v>1</v>
      </c>
      <c r="R6" s="18">
        <f>IFERROR(('Emp RestOfCMA'!R6/'Emp RestOfCMA'!R$6)/('CAN LFS Emp'!R6/'CAN LFS Emp'!R$6),"n/a")</f>
        <v>1</v>
      </c>
      <c r="S6" s="18">
        <f>IFERROR(('Emp RestOfCMA'!S6/'Emp RestOfCMA'!S$6)/('CAN LFS Emp'!S6/'CAN LFS Emp'!S$6),"n/a")</f>
        <v>1</v>
      </c>
      <c r="T6" s="18">
        <f>IFERROR(('Emp RestOfCMA'!T6/'Emp RestOfCMA'!T$6)/('CAN LFS Emp'!T6/'CAN LFS Emp'!T$6),"n/a")</f>
        <v>1</v>
      </c>
      <c r="U6" s="18">
        <f>IFERROR(('Emp RestOfCMA'!U6/'Emp RestOfCMA'!U$6)/('CAN LFS Emp'!U6/'CAN LFS Emp'!U$6),"n/a")</f>
        <v>1</v>
      </c>
      <c r="V6" s="18">
        <f>IFERROR(('Emp RestOfCMA'!V6/'Emp RestOfCMA'!V$6)/('CAN LFS Emp'!V6/'CAN LFS Emp'!V$6),"n/a")</f>
        <v>1</v>
      </c>
      <c r="W6" s="18">
        <f>IFERROR(('Emp RestOfCMA'!W6/'Emp RestOfCMA'!W$6)/('CAN LFS Emp'!W6/'CAN LFS Emp'!W$6),"n/a")</f>
        <v>1</v>
      </c>
      <c r="X6" s="18">
        <f>IFERROR(('Emp RestOfCMA'!X6/'Emp RestOfCMA'!X$6)/('CAN LFS Emp'!X6/'CAN LFS Emp'!X$6),"n/a")</f>
        <v>1</v>
      </c>
      <c r="Y6" s="18">
        <f>IFERROR(('Emp RestOfCMA'!Y6/'Emp RestOfCMA'!Y$6)/('CAN LFS Emp'!Y6/'CAN LFS Emp'!Y$6),"n/a")</f>
        <v>1</v>
      </c>
    </row>
    <row r="7" spans="1:25" x14ac:dyDescent="0.25">
      <c r="A7" s="4" t="s">
        <v>3</v>
      </c>
      <c r="B7" s="4"/>
      <c r="C7" s="12" t="s">
        <v>177</v>
      </c>
      <c r="D7" s="63">
        <f>IFERROR(('Emp RestOfCMA'!D7/'Emp RestOfCMA'!D$6)/('CAN LFS Emp'!D7/'CAN LFS Emp'!D$6),"n/a")</f>
        <v>1.046228005958391</v>
      </c>
      <c r="E7" s="63">
        <f>IFERROR(('Emp RestOfCMA'!E7/'Emp RestOfCMA'!E$6)/('CAN LFS Emp'!E7/'CAN LFS Emp'!E$6),"n/a")</f>
        <v>1.0659658569418875</v>
      </c>
      <c r="F7" s="63">
        <f>IFERROR(('Emp RestOfCMA'!F7/'Emp RestOfCMA'!F$6)/('CAN LFS Emp'!F7/'CAN LFS Emp'!F$6),"n/a")</f>
        <v>1.0961095887412611</v>
      </c>
      <c r="G7" s="63">
        <f>IFERROR(('Emp RestOfCMA'!G7/'Emp RestOfCMA'!G$6)/('CAN LFS Emp'!G7/'CAN LFS Emp'!G$6),"n/a")</f>
        <v>1.0344142341927831</v>
      </c>
      <c r="H7" s="63">
        <f>IFERROR(('Emp RestOfCMA'!H7/'Emp RestOfCMA'!H$6)/('CAN LFS Emp'!H7/'CAN LFS Emp'!H$6),"n/a")</f>
        <v>1.0509680625663294</v>
      </c>
      <c r="I7" s="63">
        <f>IFERROR(('Emp RestOfCMA'!I7/'Emp RestOfCMA'!I$6)/('CAN LFS Emp'!I7/'CAN LFS Emp'!I$6),"n/a")</f>
        <v>1.0388583985528126</v>
      </c>
      <c r="J7" s="63">
        <f>IFERROR(('Emp RestOfCMA'!J7/'Emp RestOfCMA'!J$6)/('CAN LFS Emp'!J7/'CAN LFS Emp'!J$6),"n/a")</f>
        <v>1.0656184649316014</v>
      </c>
      <c r="K7" s="63">
        <f>IFERROR(('Emp RestOfCMA'!K7/'Emp RestOfCMA'!K$6)/('CAN LFS Emp'!K7/'CAN LFS Emp'!K$6),"n/a")</f>
        <v>1.0976306632766235</v>
      </c>
      <c r="L7" s="63">
        <f>IFERROR(('Emp RestOfCMA'!L7/'Emp RestOfCMA'!L$6)/('CAN LFS Emp'!L7/'CAN LFS Emp'!L$6),"n/a")</f>
        <v>1.2275772111580059</v>
      </c>
      <c r="M7" s="19">
        <f>IFERROR(('Emp RestOfCMA'!M7/'Emp RestOfCMA'!M$6)/('CAN LFS Emp'!M7/'CAN LFS Emp'!M$6),"n/a")</f>
        <v>1.1922029699450831</v>
      </c>
      <c r="N7" s="19">
        <f>IFERROR(('Emp RestOfCMA'!N7/'Emp RestOfCMA'!N$6)/('CAN LFS Emp'!N7/'CAN LFS Emp'!N$6),"n/a")</f>
        <v>1.1751699107992446</v>
      </c>
      <c r="O7" s="19">
        <f>IFERROR(('Emp RestOfCMA'!O7/'Emp RestOfCMA'!O$6)/('CAN LFS Emp'!O7/'CAN LFS Emp'!O$6),"n/a")</f>
        <v>1.1696658960004325</v>
      </c>
      <c r="P7" s="19">
        <f>IFERROR(('Emp RestOfCMA'!P7/'Emp RestOfCMA'!P$6)/('CAN LFS Emp'!P7/'CAN LFS Emp'!P$6),"n/a")</f>
        <v>1.1041462822361827</v>
      </c>
      <c r="Q7" s="19">
        <f>IFERROR(('Emp RestOfCMA'!Q7/'Emp RestOfCMA'!Q$6)/('CAN LFS Emp'!Q7/'CAN LFS Emp'!Q$6),"n/a")</f>
        <v>1.1233043785306798</v>
      </c>
      <c r="R7" s="19">
        <f>IFERROR(('Emp RestOfCMA'!R7/'Emp RestOfCMA'!R$6)/('CAN LFS Emp'!R7/'CAN LFS Emp'!R$6),"n/a")</f>
        <v>1.1246832000834572</v>
      </c>
      <c r="S7" s="19">
        <f>IFERROR(('Emp RestOfCMA'!S7/'Emp RestOfCMA'!S$6)/('CAN LFS Emp'!S7/'CAN LFS Emp'!S$6),"n/a")</f>
        <v>1.0626379182627401</v>
      </c>
      <c r="T7" s="19">
        <f>IFERROR(('Emp RestOfCMA'!T7/'Emp RestOfCMA'!T$6)/('CAN LFS Emp'!T7/'CAN LFS Emp'!T$6),"n/a")</f>
        <v>1.0493431222918039</v>
      </c>
      <c r="U7" s="19">
        <f>IFERROR(('Emp RestOfCMA'!U7/'Emp RestOfCMA'!U$6)/('CAN LFS Emp'!U7/'CAN LFS Emp'!U$6),"n/a")</f>
        <v>1.0230101087147896</v>
      </c>
      <c r="V7" s="19">
        <f>IFERROR(('Emp RestOfCMA'!V7/'Emp RestOfCMA'!V$6)/('CAN LFS Emp'!V7/'CAN LFS Emp'!V$6),"n/a")</f>
        <v>1.0453964339291373</v>
      </c>
      <c r="W7" s="19">
        <f>IFERROR(('Emp RestOfCMA'!W7/'Emp RestOfCMA'!W$6)/('CAN LFS Emp'!W7/'CAN LFS Emp'!W$6),"n/a")</f>
        <v>1.1244438711961187</v>
      </c>
      <c r="X7" s="19">
        <f>IFERROR(('Emp RestOfCMA'!X7/'Emp RestOfCMA'!X$6)/('CAN LFS Emp'!X7/'CAN LFS Emp'!X$6),"n/a")</f>
        <v>1.1161003909074612</v>
      </c>
      <c r="Y7" s="19">
        <f>IFERROR(('Emp RestOfCMA'!Y7/'Emp RestOfCMA'!Y$6)/('CAN LFS Emp'!Y7/'CAN LFS Emp'!Y$6),"n/a")</f>
        <v>1.0669965759874456</v>
      </c>
    </row>
    <row r="8" spans="1:25" x14ac:dyDescent="0.25">
      <c r="A8" s="4" t="s">
        <v>4</v>
      </c>
      <c r="B8" s="4"/>
      <c r="C8" s="12" t="s">
        <v>178</v>
      </c>
      <c r="D8" s="63">
        <f>IFERROR(('Emp RestOfCMA'!D8/'Emp RestOfCMA'!D$6)/('CAN LFS Emp'!D8/'CAN LFS Emp'!D$6),"n/a")</f>
        <v>0.98305762436522626</v>
      </c>
      <c r="E8" s="63">
        <f>IFERROR(('Emp RestOfCMA'!E8/'Emp RestOfCMA'!E$6)/('CAN LFS Emp'!E8/'CAN LFS Emp'!E$6),"n/a")</f>
        <v>0.97670457294234725</v>
      </c>
      <c r="F8" s="63">
        <f>IFERROR(('Emp RestOfCMA'!F8/'Emp RestOfCMA'!F$6)/('CAN LFS Emp'!F8/'CAN LFS Emp'!F$6),"n/a")</f>
        <v>0.96602308991080743</v>
      </c>
      <c r="G8" s="63">
        <f>IFERROR(('Emp RestOfCMA'!G8/'Emp RestOfCMA'!G$6)/('CAN LFS Emp'!G8/'CAN LFS Emp'!G$6),"n/a")</f>
        <v>0.98800542630584987</v>
      </c>
      <c r="H8" s="63">
        <f>IFERROR(('Emp RestOfCMA'!H8/'Emp RestOfCMA'!H$6)/('CAN LFS Emp'!H8/'CAN LFS Emp'!H$6),"n/a")</f>
        <v>0.98254872409730132</v>
      </c>
      <c r="I8" s="63">
        <f>IFERROR(('Emp RestOfCMA'!I8/'Emp RestOfCMA'!I$6)/('CAN LFS Emp'!I8/'CAN LFS Emp'!I$6),"n/a")</f>
        <v>0.98635604650363984</v>
      </c>
      <c r="J8" s="63">
        <f>IFERROR(('Emp RestOfCMA'!J8/'Emp RestOfCMA'!J$6)/('CAN LFS Emp'!J8/'CAN LFS Emp'!J$6),"n/a")</f>
        <v>0.97778286594418395</v>
      </c>
      <c r="K8" s="63">
        <f>IFERROR(('Emp RestOfCMA'!K8/'Emp RestOfCMA'!K$6)/('CAN LFS Emp'!K8/'CAN LFS Emp'!K$6),"n/a")</f>
        <v>0.96732399511040901</v>
      </c>
      <c r="L8" s="63">
        <f>IFERROR(('Emp RestOfCMA'!L8/'Emp RestOfCMA'!L$6)/('CAN LFS Emp'!L8/'CAN LFS Emp'!L$6),"n/a")</f>
        <v>0.94542607990081229</v>
      </c>
      <c r="M8" s="19">
        <f>IFERROR(('Emp RestOfCMA'!M8/'Emp RestOfCMA'!M$6)/('CAN LFS Emp'!M8/'CAN LFS Emp'!M$6),"n/a")</f>
        <v>0.95140383892700764</v>
      </c>
      <c r="N8" s="19">
        <f>IFERROR(('Emp RestOfCMA'!N8/'Emp RestOfCMA'!N$6)/('CAN LFS Emp'!N8/'CAN LFS Emp'!N$6),"n/a")</f>
        <v>0.95454505435402925</v>
      </c>
      <c r="O8" s="19">
        <f>IFERROR(('Emp RestOfCMA'!O8/'Emp RestOfCMA'!O$6)/('CAN LFS Emp'!O8/'CAN LFS Emp'!O$6),"n/a")</f>
        <v>0.95617941115418259</v>
      </c>
      <c r="P8" s="19">
        <f>IFERROR(('Emp RestOfCMA'!P8/'Emp RestOfCMA'!P$6)/('CAN LFS Emp'!P8/'CAN LFS Emp'!P$6),"n/a")</f>
        <v>0.96975125301839438</v>
      </c>
      <c r="Q8" s="19">
        <f>IFERROR(('Emp RestOfCMA'!Q8/'Emp RestOfCMA'!Q$6)/('CAN LFS Emp'!Q8/'CAN LFS Emp'!Q$6),"n/a")</f>
        <v>0.96393629867474906</v>
      </c>
      <c r="R8" s="19">
        <f>IFERROR(('Emp RestOfCMA'!R8/'Emp RestOfCMA'!R$6)/('CAN LFS Emp'!R8/'CAN LFS Emp'!R$6),"n/a")</f>
        <v>0.97331600369967008</v>
      </c>
      <c r="S8" s="19">
        <f>IFERROR(('Emp RestOfCMA'!S8/'Emp RestOfCMA'!S$6)/('CAN LFS Emp'!S8/'CAN LFS Emp'!S$6),"n/a")</f>
        <v>0.99083490033949262</v>
      </c>
      <c r="T8" s="19">
        <f>IFERROR(('Emp RestOfCMA'!T8/'Emp RestOfCMA'!T$6)/('CAN LFS Emp'!T8/'CAN LFS Emp'!T$6),"n/a")</f>
        <v>0.99440048097661005</v>
      </c>
      <c r="U8" s="19">
        <f>IFERROR(('Emp RestOfCMA'!U8/'Emp RestOfCMA'!U$6)/('CAN LFS Emp'!U8/'CAN LFS Emp'!U$6),"n/a")</f>
        <v>1.000725756721468</v>
      </c>
      <c r="V8" s="19">
        <f>IFERROR(('Emp RestOfCMA'!V8/'Emp RestOfCMA'!V$6)/('CAN LFS Emp'!V8/'CAN LFS Emp'!V$6),"n/a")</f>
        <v>0.99438723172319476</v>
      </c>
      <c r="W8" s="19">
        <f>IFERROR(('Emp RestOfCMA'!W8/'Emp RestOfCMA'!W$6)/('CAN LFS Emp'!W8/'CAN LFS Emp'!W$6),"n/a")</f>
        <v>0.97653013170791558</v>
      </c>
      <c r="X8" s="19">
        <f>IFERROR(('Emp RestOfCMA'!X8/'Emp RestOfCMA'!X$6)/('CAN LFS Emp'!X8/'CAN LFS Emp'!X$6),"n/a")</f>
        <v>0.97733810297740431</v>
      </c>
      <c r="Y8" s="19">
        <f>IFERROR(('Emp RestOfCMA'!Y8/'Emp RestOfCMA'!Y$6)/('CAN LFS Emp'!Y8/'CAN LFS Emp'!Y$6),"n/a")</f>
        <v>0.99145374724731217</v>
      </c>
    </row>
    <row r="9" spans="1:25" x14ac:dyDescent="0.25">
      <c r="A9" s="4" t="s">
        <v>5</v>
      </c>
      <c r="B9" s="4"/>
      <c r="C9" s="12" t="s">
        <v>179</v>
      </c>
      <c r="D9" s="63">
        <f>IFERROR(('Emp RestOfCMA'!D9/'Emp RestOfCMA'!D$6)/('CAN LFS Emp'!D9/'CAN LFS Emp'!D$6),"n/a")</f>
        <v>1.2287085723307238</v>
      </c>
      <c r="E9" s="63">
        <f>IFERROR(('Emp RestOfCMA'!E9/'Emp RestOfCMA'!E$6)/('CAN LFS Emp'!E9/'CAN LFS Emp'!E$6),"n/a")</f>
        <v>1.2886618906140712</v>
      </c>
      <c r="F9" s="63">
        <f>IFERROR(('Emp RestOfCMA'!F9/'Emp RestOfCMA'!F$6)/('CAN LFS Emp'!F9/'CAN LFS Emp'!F$6),"n/a")</f>
        <v>1.2930762993876657</v>
      </c>
      <c r="G9" s="63">
        <f>IFERROR(('Emp RestOfCMA'!G9/'Emp RestOfCMA'!G$6)/('CAN LFS Emp'!G9/'CAN LFS Emp'!G$6),"n/a")</f>
        <v>1.2177251322730682</v>
      </c>
      <c r="H9" s="63">
        <f>IFERROR(('Emp RestOfCMA'!H9/'Emp RestOfCMA'!H$6)/('CAN LFS Emp'!H9/'CAN LFS Emp'!H$6),"n/a")</f>
        <v>1.1813978358756905</v>
      </c>
      <c r="I9" s="63">
        <f>IFERROR(('Emp RestOfCMA'!I9/'Emp RestOfCMA'!I$6)/('CAN LFS Emp'!I9/'CAN LFS Emp'!I$6),"n/a")</f>
        <v>1.2041999542240038</v>
      </c>
      <c r="J9" s="63">
        <f>IFERROR(('Emp RestOfCMA'!J9/'Emp RestOfCMA'!J$6)/('CAN LFS Emp'!J9/'CAN LFS Emp'!J$6),"n/a")</f>
        <v>1.2137521849808373</v>
      </c>
      <c r="K9" s="63">
        <f>IFERROR(('Emp RestOfCMA'!K9/'Emp RestOfCMA'!K$6)/('CAN LFS Emp'!K9/'CAN LFS Emp'!K$6),"n/a")</f>
        <v>1.2954411744054559</v>
      </c>
      <c r="L9" s="63">
        <f>IFERROR(('Emp RestOfCMA'!L9/'Emp RestOfCMA'!L$6)/('CAN LFS Emp'!L9/'CAN LFS Emp'!L$6),"n/a")</f>
        <v>1.4400849503711106</v>
      </c>
      <c r="M9" s="19">
        <f>IFERROR(('Emp RestOfCMA'!M9/'Emp RestOfCMA'!M$6)/('CAN LFS Emp'!M9/'CAN LFS Emp'!M$6),"n/a")</f>
        <v>1.3452437847147753</v>
      </c>
      <c r="N9" s="19">
        <f>IFERROR(('Emp RestOfCMA'!N9/'Emp RestOfCMA'!N$6)/('CAN LFS Emp'!N9/'CAN LFS Emp'!N$6),"n/a")</f>
        <v>1.3293855099114775</v>
      </c>
      <c r="O9" s="19">
        <f>IFERROR(('Emp RestOfCMA'!O9/'Emp RestOfCMA'!O$6)/('CAN LFS Emp'!O9/'CAN LFS Emp'!O$6),"n/a")</f>
        <v>1.3441755254374492</v>
      </c>
      <c r="P9" s="19">
        <f>IFERROR(('Emp RestOfCMA'!P9/'Emp RestOfCMA'!P$6)/('CAN LFS Emp'!P9/'CAN LFS Emp'!P$6),"n/a")</f>
        <v>1.2972750571498599</v>
      </c>
      <c r="Q9" s="19">
        <f>IFERROR(('Emp RestOfCMA'!Q9/'Emp RestOfCMA'!Q$6)/('CAN LFS Emp'!Q9/'CAN LFS Emp'!Q$6),"n/a")</f>
        <v>1.3039908129777074</v>
      </c>
      <c r="R9" s="19">
        <f>IFERROR(('Emp RestOfCMA'!R9/'Emp RestOfCMA'!R$6)/('CAN LFS Emp'!R9/'CAN LFS Emp'!R$6),"n/a")</f>
        <v>1.2914490411773607</v>
      </c>
      <c r="S9" s="19">
        <f>IFERROR(('Emp RestOfCMA'!S9/'Emp RestOfCMA'!S$6)/('CAN LFS Emp'!S9/'CAN LFS Emp'!S$6),"n/a")</f>
        <v>1.2356908825007333</v>
      </c>
      <c r="T9" s="19">
        <f>IFERROR(('Emp RestOfCMA'!T9/'Emp RestOfCMA'!T$6)/('CAN LFS Emp'!T9/'CAN LFS Emp'!T$6),"n/a")</f>
        <v>1.2164879219860867</v>
      </c>
      <c r="U9" s="19">
        <f>IFERROR(('Emp RestOfCMA'!U9/'Emp RestOfCMA'!U$6)/('CAN LFS Emp'!U9/'CAN LFS Emp'!U$6),"n/a")</f>
        <v>1.1675158271976527</v>
      </c>
      <c r="V9" s="19">
        <f>IFERROR(('Emp RestOfCMA'!V9/'Emp RestOfCMA'!V$6)/('CAN LFS Emp'!V9/'CAN LFS Emp'!V$6),"n/a")</f>
        <v>1.1443768181002638</v>
      </c>
      <c r="W9" s="19">
        <f>IFERROR(('Emp RestOfCMA'!W9/'Emp RestOfCMA'!W$6)/('CAN LFS Emp'!W9/'CAN LFS Emp'!W$6),"n/a")</f>
        <v>1.3040401273535398</v>
      </c>
      <c r="X9" s="19">
        <f>IFERROR(('Emp RestOfCMA'!X9/'Emp RestOfCMA'!X$6)/('CAN LFS Emp'!X9/'CAN LFS Emp'!X$6),"n/a")</f>
        <v>1.3506467497941907</v>
      </c>
      <c r="Y9" s="19">
        <f>IFERROR(('Emp RestOfCMA'!Y9/'Emp RestOfCMA'!Y$6)/('CAN LFS Emp'!Y9/'CAN LFS Emp'!Y$6),"n/a")</f>
        <v>1.1661657067459501</v>
      </c>
    </row>
    <row r="10" spans="1:25" x14ac:dyDescent="0.25">
      <c r="A10" s="4" t="s">
        <v>6</v>
      </c>
      <c r="B10" s="4"/>
      <c r="C10" s="12" t="s">
        <v>180</v>
      </c>
      <c r="D10" s="63">
        <f>IFERROR(('Emp RestOfCMA'!D10/'Emp RestOfCMA'!D$6)/('CAN LFS Emp'!D10/'CAN LFS Emp'!D$6),"n/a")</f>
        <v>1.2872928220136757</v>
      </c>
      <c r="E10" s="63">
        <f>IFERROR(('Emp RestOfCMA'!E10/'Emp RestOfCMA'!E$6)/('CAN LFS Emp'!E10/'CAN LFS Emp'!E$6),"n/a")</f>
        <v>1.4139843995892269</v>
      </c>
      <c r="F10" s="63">
        <f>IFERROR(('Emp RestOfCMA'!F10/'Emp RestOfCMA'!F$6)/('CAN LFS Emp'!F10/'CAN LFS Emp'!F$6),"n/a")</f>
        <v>1.3459771113106345</v>
      </c>
      <c r="G10" s="63">
        <f>IFERROR(('Emp RestOfCMA'!G10/'Emp RestOfCMA'!G$6)/('CAN LFS Emp'!G10/'CAN LFS Emp'!G$6),"n/a")</f>
        <v>1.2635657253786539</v>
      </c>
      <c r="H10" s="63">
        <f>IFERROR(('Emp RestOfCMA'!H10/'Emp RestOfCMA'!H$6)/('CAN LFS Emp'!H10/'CAN LFS Emp'!H$6),"n/a")</f>
        <v>1.1972226318913932</v>
      </c>
      <c r="I10" s="63">
        <f>IFERROR(('Emp RestOfCMA'!I10/'Emp RestOfCMA'!I$6)/('CAN LFS Emp'!I10/'CAN LFS Emp'!I$6),"n/a")</f>
        <v>1.3287684448081334</v>
      </c>
      <c r="J10" s="63">
        <f>IFERROR(('Emp RestOfCMA'!J10/'Emp RestOfCMA'!J$6)/('CAN LFS Emp'!J10/'CAN LFS Emp'!J$6),"n/a")</f>
        <v>1.3649409977456597</v>
      </c>
      <c r="K10" s="63">
        <f>IFERROR(('Emp RestOfCMA'!K10/'Emp RestOfCMA'!K$6)/('CAN LFS Emp'!K10/'CAN LFS Emp'!K$6),"n/a")</f>
        <v>1.3849324601479625</v>
      </c>
      <c r="L10" s="63">
        <f>IFERROR(('Emp RestOfCMA'!L10/'Emp RestOfCMA'!L$6)/('CAN LFS Emp'!L10/'CAN LFS Emp'!L$6),"n/a")</f>
        <v>1.3050907519994748</v>
      </c>
      <c r="M10" s="19">
        <f>IFERROR(('Emp RestOfCMA'!M10/'Emp RestOfCMA'!M$6)/('CAN LFS Emp'!M10/'CAN LFS Emp'!M$6),"n/a")</f>
        <v>1.2429998542359946</v>
      </c>
      <c r="N10" s="19">
        <f>IFERROR(('Emp RestOfCMA'!N10/'Emp RestOfCMA'!N$6)/('CAN LFS Emp'!N10/'CAN LFS Emp'!N$6),"n/a")</f>
        <v>1.4669241962534068</v>
      </c>
      <c r="O10" s="19">
        <f>IFERROR(('Emp RestOfCMA'!O10/'Emp RestOfCMA'!O$6)/('CAN LFS Emp'!O10/'CAN LFS Emp'!O$6),"n/a")</f>
        <v>1.36654269394616</v>
      </c>
      <c r="P10" s="19">
        <f>IFERROR(('Emp RestOfCMA'!P10/'Emp RestOfCMA'!P$6)/('CAN LFS Emp'!P10/'CAN LFS Emp'!P$6),"n/a")</f>
        <v>1.3215584039012516</v>
      </c>
      <c r="Q10" s="19">
        <f>IFERROR(('Emp RestOfCMA'!Q10/'Emp RestOfCMA'!Q$6)/('CAN LFS Emp'!Q10/'CAN LFS Emp'!Q$6),"n/a")</f>
        <v>1.4093548536609324</v>
      </c>
      <c r="R10" s="19">
        <f>IFERROR(('Emp RestOfCMA'!R10/'Emp RestOfCMA'!R$6)/('CAN LFS Emp'!R10/'CAN LFS Emp'!R$6),"n/a")</f>
        <v>1.4195007581726304</v>
      </c>
      <c r="S10" s="19">
        <f>IFERROR(('Emp RestOfCMA'!S10/'Emp RestOfCMA'!S$6)/('CAN LFS Emp'!S10/'CAN LFS Emp'!S$6),"n/a")</f>
        <v>1.1807379800274045</v>
      </c>
      <c r="T10" s="19">
        <f>IFERROR(('Emp RestOfCMA'!T10/'Emp RestOfCMA'!T$6)/('CAN LFS Emp'!T10/'CAN LFS Emp'!T$6),"n/a")</f>
        <v>1.2015319324904341</v>
      </c>
      <c r="U10" s="19">
        <f>IFERROR(('Emp RestOfCMA'!U10/'Emp RestOfCMA'!U$6)/('CAN LFS Emp'!U10/'CAN LFS Emp'!U$6),"n/a")</f>
        <v>1.26259038120242</v>
      </c>
      <c r="V10" s="19">
        <f>IFERROR(('Emp RestOfCMA'!V10/'Emp RestOfCMA'!V$6)/('CAN LFS Emp'!V10/'CAN LFS Emp'!V$6),"n/a")</f>
        <v>1.292418417791952</v>
      </c>
      <c r="W10" s="19">
        <f>IFERROR(('Emp RestOfCMA'!W10/'Emp RestOfCMA'!W$6)/('CAN LFS Emp'!W10/'CAN LFS Emp'!W$6),"n/a")</f>
        <v>1.3208102485778643</v>
      </c>
      <c r="X10" s="19">
        <f>IFERROR(('Emp RestOfCMA'!X10/'Emp RestOfCMA'!X$6)/('CAN LFS Emp'!X10/'CAN LFS Emp'!X$6),"n/a")</f>
        <v>1.3691755704996385</v>
      </c>
      <c r="Y10" s="19">
        <f>IFERROR(('Emp RestOfCMA'!Y10/'Emp RestOfCMA'!Y$6)/('CAN LFS Emp'!Y10/'CAN LFS Emp'!Y$6),"n/a")</f>
        <v>1.3211651633416539</v>
      </c>
    </row>
    <row r="11" spans="1:25" x14ac:dyDescent="0.25">
      <c r="A11" s="4" t="s">
        <v>7</v>
      </c>
      <c r="B11" s="4"/>
      <c r="C11" s="12" t="s">
        <v>181</v>
      </c>
      <c r="D11" s="63">
        <f>IFERROR(('Emp RestOfCMA'!D11/'Emp RestOfCMA'!D$6)/('CAN LFS Emp'!D11/'CAN LFS Emp'!D$6),"n/a")</f>
        <v>1.4315314444869363</v>
      </c>
      <c r="E11" s="63">
        <f>IFERROR(('Emp RestOfCMA'!E11/'Emp RestOfCMA'!E$6)/('CAN LFS Emp'!E11/'CAN LFS Emp'!E$6),"n/a")</f>
        <v>1.4134932964485205</v>
      </c>
      <c r="F11" s="63">
        <f>IFERROR(('Emp RestOfCMA'!F11/'Emp RestOfCMA'!F$6)/('CAN LFS Emp'!F11/'CAN LFS Emp'!F$6),"n/a")</f>
        <v>1.4214218282494049</v>
      </c>
      <c r="G11" s="63">
        <f>IFERROR(('Emp RestOfCMA'!G11/'Emp RestOfCMA'!G$6)/('CAN LFS Emp'!G11/'CAN LFS Emp'!G$6),"n/a")</f>
        <v>1.3618344159294988</v>
      </c>
      <c r="H11" s="63">
        <f>IFERROR(('Emp RestOfCMA'!H11/'Emp RestOfCMA'!H$6)/('CAN LFS Emp'!H11/'CAN LFS Emp'!H$6),"n/a")</f>
        <v>1.3491211400768106</v>
      </c>
      <c r="I11" s="63">
        <f>IFERROR(('Emp RestOfCMA'!I11/'Emp RestOfCMA'!I$6)/('CAN LFS Emp'!I11/'CAN LFS Emp'!I$6),"n/a")</f>
        <v>1.2889288349000201</v>
      </c>
      <c r="J11" s="63">
        <f>IFERROR(('Emp RestOfCMA'!J11/'Emp RestOfCMA'!J$6)/('CAN LFS Emp'!J11/'CAN LFS Emp'!J$6),"n/a")</f>
        <v>1.3210066919319268</v>
      </c>
      <c r="K11" s="63">
        <f>IFERROR(('Emp RestOfCMA'!K11/'Emp RestOfCMA'!K$6)/('CAN LFS Emp'!K11/'CAN LFS Emp'!K$6),"n/a")</f>
        <v>1.4656776398046509</v>
      </c>
      <c r="L11" s="63">
        <f>IFERROR(('Emp RestOfCMA'!L11/'Emp RestOfCMA'!L$6)/('CAN LFS Emp'!L11/'CAN LFS Emp'!L$6),"n/a")</f>
        <v>1.8114325562695135</v>
      </c>
      <c r="M11" s="19">
        <f>IFERROR(('Emp RestOfCMA'!M11/'Emp RestOfCMA'!M$6)/('CAN LFS Emp'!M11/'CAN LFS Emp'!M$6),"n/a")</f>
        <v>1.7383100339522028</v>
      </c>
      <c r="N11" s="19">
        <f>IFERROR(('Emp RestOfCMA'!N11/'Emp RestOfCMA'!N$6)/('CAN LFS Emp'!N11/'CAN LFS Emp'!N$6),"n/a")</f>
        <v>1.6107943201059791</v>
      </c>
      <c r="O11" s="19">
        <f>IFERROR(('Emp RestOfCMA'!O11/'Emp RestOfCMA'!O$6)/('CAN LFS Emp'!O11/'CAN LFS Emp'!O$6),"n/a")</f>
        <v>1.6701989076612627</v>
      </c>
      <c r="P11" s="19">
        <f>IFERROR(('Emp RestOfCMA'!P11/'Emp RestOfCMA'!P$6)/('CAN LFS Emp'!P11/'CAN LFS Emp'!P$6),"n/a")</f>
        <v>1.6301411754337214</v>
      </c>
      <c r="Q11" s="19">
        <f>IFERROR(('Emp RestOfCMA'!Q11/'Emp RestOfCMA'!Q$6)/('CAN LFS Emp'!Q11/'CAN LFS Emp'!Q$6),"n/a")</f>
        <v>1.6281592471719193</v>
      </c>
      <c r="R11" s="19">
        <f>IFERROR(('Emp RestOfCMA'!R11/'Emp RestOfCMA'!R$6)/('CAN LFS Emp'!R11/'CAN LFS Emp'!R$6),"n/a")</f>
        <v>1.6163470363225012</v>
      </c>
      <c r="S11" s="19">
        <f>IFERROR(('Emp RestOfCMA'!S11/'Emp RestOfCMA'!S$6)/('CAN LFS Emp'!S11/'CAN LFS Emp'!S$6),"n/a")</f>
        <v>1.6583392233525613</v>
      </c>
      <c r="T11" s="19">
        <f>IFERROR(('Emp RestOfCMA'!T11/'Emp RestOfCMA'!T$6)/('CAN LFS Emp'!T11/'CAN LFS Emp'!T$6),"n/a")</f>
        <v>1.6025976731309162</v>
      </c>
      <c r="U11" s="19">
        <f>IFERROR(('Emp RestOfCMA'!U11/'Emp RestOfCMA'!U$6)/('CAN LFS Emp'!U11/'CAN LFS Emp'!U$6),"n/a")</f>
        <v>1.5147076909660766</v>
      </c>
      <c r="V11" s="19">
        <f>IFERROR(('Emp RestOfCMA'!V11/'Emp RestOfCMA'!V$6)/('CAN LFS Emp'!V11/'CAN LFS Emp'!V$6),"n/a")</f>
        <v>1.3846061368195113</v>
      </c>
      <c r="W11" s="19">
        <f>IFERROR(('Emp RestOfCMA'!W11/'Emp RestOfCMA'!W$6)/('CAN LFS Emp'!W11/'CAN LFS Emp'!W$6),"n/a")</f>
        <v>1.6753772767880635</v>
      </c>
      <c r="X11" s="19">
        <f>IFERROR(('Emp RestOfCMA'!X11/'Emp RestOfCMA'!X$6)/('CAN LFS Emp'!X11/'CAN LFS Emp'!X$6),"n/a")</f>
        <v>1.7783661687615062</v>
      </c>
      <c r="Y11" s="19">
        <f>IFERROR(('Emp RestOfCMA'!Y11/'Emp RestOfCMA'!Y$6)/('CAN LFS Emp'!Y11/'CAN LFS Emp'!Y$6),"n/a")</f>
        <v>1.4955914538069195</v>
      </c>
    </row>
    <row r="12" spans="1:25" x14ac:dyDescent="0.25">
      <c r="A12" s="4" t="s">
        <v>8</v>
      </c>
      <c r="B12" s="4"/>
      <c r="C12" s="12" t="s">
        <v>182</v>
      </c>
      <c r="D12" s="63">
        <f>IFERROR(('Emp RestOfCMA'!D12/'Emp RestOfCMA'!D$6)/('CAN LFS Emp'!D12/'CAN LFS Emp'!D$6),"n/a")</f>
        <v>1.5310553298402649</v>
      </c>
      <c r="E12" s="63">
        <f>IFERROR(('Emp RestOfCMA'!E12/'Emp RestOfCMA'!E$6)/('CAN LFS Emp'!E12/'CAN LFS Emp'!E$6),"n/a")</f>
        <v>1.7385621536827638</v>
      </c>
      <c r="F12" s="63">
        <f>IFERROR(('Emp RestOfCMA'!F12/'Emp RestOfCMA'!F$6)/('CAN LFS Emp'!F12/'CAN LFS Emp'!F$6),"n/a")</f>
        <v>1.6750881281716614</v>
      </c>
      <c r="G12" s="63">
        <f>IFERROR(('Emp RestOfCMA'!G12/'Emp RestOfCMA'!G$6)/('CAN LFS Emp'!G12/'CAN LFS Emp'!G$6),"n/a")</f>
        <v>1.6215416721696614</v>
      </c>
      <c r="H12" s="63">
        <f>IFERROR(('Emp RestOfCMA'!H12/'Emp RestOfCMA'!H$6)/('CAN LFS Emp'!H12/'CAN LFS Emp'!H$6),"n/a")</f>
        <v>1.6576957582120349</v>
      </c>
      <c r="I12" s="63">
        <f>IFERROR(('Emp RestOfCMA'!I12/'Emp RestOfCMA'!I$6)/('CAN LFS Emp'!I12/'CAN LFS Emp'!I$6),"n/a")</f>
        <v>1.6423201427039691</v>
      </c>
      <c r="J12" s="63">
        <f>IFERROR(('Emp RestOfCMA'!J12/'Emp RestOfCMA'!J$6)/('CAN LFS Emp'!J12/'CAN LFS Emp'!J$6),"n/a")</f>
        <v>1.5648085097882836</v>
      </c>
      <c r="K12" s="63">
        <f>IFERROR(('Emp RestOfCMA'!K12/'Emp RestOfCMA'!K$6)/('CAN LFS Emp'!K12/'CAN LFS Emp'!K$6),"n/a")</f>
        <v>1.5078104691394045</v>
      </c>
      <c r="L12" s="63">
        <f>IFERROR(('Emp RestOfCMA'!L12/'Emp RestOfCMA'!L$6)/('CAN LFS Emp'!L12/'CAN LFS Emp'!L$6),"n/a")</f>
        <v>1.6515984874083676</v>
      </c>
      <c r="M12" s="19">
        <f>IFERROR(('Emp RestOfCMA'!M12/'Emp RestOfCMA'!M$6)/('CAN LFS Emp'!M12/'CAN LFS Emp'!M$6),"n/a")</f>
        <v>1.4781781063025321</v>
      </c>
      <c r="N12" s="19">
        <f>IFERROR(('Emp RestOfCMA'!N12/'Emp RestOfCMA'!N$6)/('CAN LFS Emp'!N12/'CAN LFS Emp'!N$6),"n/a")</f>
        <v>1.5142341134265125</v>
      </c>
      <c r="O12" s="19">
        <f>IFERROR(('Emp RestOfCMA'!O12/'Emp RestOfCMA'!O$6)/('CAN LFS Emp'!O12/'CAN LFS Emp'!O$6),"n/a")</f>
        <v>1.7161311945880866</v>
      </c>
      <c r="P12" s="19">
        <f>IFERROR(('Emp RestOfCMA'!P12/'Emp RestOfCMA'!P$6)/('CAN LFS Emp'!P12/'CAN LFS Emp'!P$6),"n/a")</f>
        <v>1.3813169216432901</v>
      </c>
      <c r="Q12" s="19">
        <f>IFERROR(('Emp RestOfCMA'!Q12/'Emp RestOfCMA'!Q$6)/('CAN LFS Emp'!Q12/'CAN LFS Emp'!Q$6),"n/a")</f>
        <v>1.6863039398644886</v>
      </c>
      <c r="R12" s="19">
        <f>IFERROR(('Emp RestOfCMA'!R12/'Emp RestOfCMA'!R$6)/('CAN LFS Emp'!R12/'CAN LFS Emp'!R$6),"n/a")</f>
        <v>1.6248926677640165</v>
      </c>
      <c r="S12" s="19">
        <f>IFERROR(('Emp RestOfCMA'!S12/'Emp RestOfCMA'!S$6)/('CAN LFS Emp'!S12/'CAN LFS Emp'!S$6),"n/a")</f>
        <v>1.7604291903555682</v>
      </c>
      <c r="T12" s="19">
        <f>IFERROR(('Emp RestOfCMA'!T12/'Emp RestOfCMA'!T$6)/('CAN LFS Emp'!T12/'CAN LFS Emp'!T$6),"n/a")</f>
        <v>1.661275654074204</v>
      </c>
      <c r="U12" s="19">
        <f>IFERROR(('Emp RestOfCMA'!U12/'Emp RestOfCMA'!U$6)/('CAN LFS Emp'!U12/'CAN LFS Emp'!U$6),"n/a")</f>
        <v>1.6237600154403986</v>
      </c>
      <c r="V12" s="19">
        <f>IFERROR(('Emp RestOfCMA'!V12/'Emp RestOfCMA'!V$6)/('CAN LFS Emp'!V12/'CAN LFS Emp'!V$6),"n/a")</f>
        <v>1.8642436882042128</v>
      </c>
      <c r="W12" s="19">
        <f>IFERROR(('Emp RestOfCMA'!W12/'Emp RestOfCMA'!W$6)/('CAN LFS Emp'!W12/'CAN LFS Emp'!W$6),"n/a")</f>
        <v>1.5564274377074698</v>
      </c>
      <c r="X12" s="19">
        <f>IFERROR(('Emp RestOfCMA'!X12/'Emp RestOfCMA'!X$6)/('CAN LFS Emp'!X12/'CAN LFS Emp'!X$6),"n/a")</f>
        <v>1.5733005238155984</v>
      </c>
      <c r="Y12" s="19">
        <f>IFERROR(('Emp RestOfCMA'!Y12/'Emp RestOfCMA'!Y$6)/('CAN LFS Emp'!Y12/'CAN LFS Emp'!Y$6),"n/a")</f>
        <v>1.7094966846279998</v>
      </c>
    </row>
    <row r="13" spans="1:25" x14ac:dyDescent="0.25">
      <c r="A13" s="4" t="s">
        <v>9</v>
      </c>
      <c r="B13" s="4"/>
      <c r="C13" s="12" t="s">
        <v>183</v>
      </c>
      <c r="D13" s="63">
        <f>IFERROR(('Emp RestOfCMA'!D13/'Emp RestOfCMA'!D$6)/('CAN LFS Emp'!D13/'CAN LFS Emp'!D$6),"n/a")</f>
        <v>1.5851185082661785</v>
      </c>
      <c r="E13" s="63">
        <f>IFERROR(('Emp RestOfCMA'!E13/'Emp RestOfCMA'!E$6)/('CAN LFS Emp'!E13/'CAN LFS Emp'!E$6),"n/a")</f>
        <v>1.4928327347600745</v>
      </c>
      <c r="F13" s="63">
        <f>IFERROR(('Emp RestOfCMA'!F13/'Emp RestOfCMA'!F$6)/('CAN LFS Emp'!F13/'CAN LFS Emp'!F$6),"n/a")</f>
        <v>1.5712125733442666</v>
      </c>
      <c r="G13" s="63">
        <f>IFERROR(('Emp RestOfCMA'!G13/'Emp RestOfCMA'!G$6)/('CAN LFS Emp'!G13/'CAN LFS Emp'!G$6),"n/a")</f>
        <v>1.7581064288110448</v>
      </c>
      <c r="H13" s="63">
        <f>IFERROR(('Emp RestOfCMA'!H13/'Emp RestOfCMA'!H$6)/('CAN LFS Emp'!H13/'CAN LFS Emp'!H$6),"n/a")</f>
        <v>2.045064570372257</v>
      </c>
      <c r="I13" s="63">
        <f>IFERROR(('Emp RestOfCMA'!I13/'Emp RestOfCMA'!I$6)/('CAN LFS Emp'!I13/'CAN LFS Emp'!I$6),"n/a")</f>
        <v>1.7299759740911866</v>
      </c>
      <c r="J13" s="63">
        <f>IFERROR(('Emp RestOfCMA'!J13/'Emp RestOfCMA'!J$6)/('CAN LFS Emp'!J13/'CAN LFS Emp'!J$6),"n/a")</f>
        <v>1.7112147086140927</v>
      </c>
      <c r="K13" s="63">
        <f>IFERROR(('Emp RestOfCMA'!K13/'Emp RestOfCMA'!K$6)/('CAN LFS Emp'!K13/'CAN LFS Emp'!K$6),"n/a")</f>
        <v>1.9193131850288851</v>
      </c>
      <c r="L13" s="63">
        <f>IFERROR(('Emp RestOfCMA'!L13/'Emp RestOfCMA'!L$6)/('CAN LFS Emp'!L13/'CAN LFS Emp'!L$6),"n/a")</f>
        <v>2.3328382404387695</v>
      </c>
      <c r="M13" s="19">
        <f>IFERROR(('Emp RestOfCMA'!M13/'Emp RestOfCMA'!M$6)/('CAN LFS Emp'!M13/'CAN LFS Emp'!M$6),"n/a")</f>
        <v>1.9419272347184531</v>
      </c>
      <c r="N13" s="19">
        <f>IFERROR(('Emp RestOfCMA'!N13/'Emp RestOfCMA'!N$6)/('CAN LFS Emp'!N13/'CAN LFS Emp'!N$6),"n/a")</f>
        <v>1.5442035503838445</v>
      </c>
      <c r="O13" s="19">
        <f>IFERROR(('Emp RestOfCMA'!O13/'Emp RestOfCMA'!O$6)/('CAN LFS Emp'!O13/'CAN LFS Emp'!O$6),"n/a")</f>
        <v>2.0891432978018547</v>
      </c>
      <c r="P13" s="19">
        <f>IFERROR(('Emp RestOfCMA'!P13/'Emp RestOfCMA'!P$6)/('CAN LFS Emp'!P13/'CAN LFS Emp'!P$6),"n/a")</f>
        <v>2.2614643406770951</v>
      </c>
      <c r="Q13" s="19">
        <f>IFERROR(('Emp RestOfCMA'!Q13/'Emp RestOfCMA'!Q$6)/('CAN LFS Emp'!Q13/'CAN LFS Emp'!Q$6),"n/a")</f>
        <v>2.2084338841644331</v>
      </c>
      <c r="R13" s="19">
        <f>IFERROR(('Emp RestOfCMA'!R13/'Emp RestOfCMA'!R$6)/('CAN LFS Emp'!R13/'CAN LFS Emp'!R$6),"n/a")</f>
        <v>2.0184109160670216</v>
      </c>
      <c r="S13" s="19">
        <f>IFERROR(('Emp RestOfCMA'!S13/'Emp RestOfCMA'!S$6)/('CAN LFS Emp'!S13/'CAN LFS Emp'!S$6),"n/a")</f>
        <v>2.2220463201154432</v>
      </c>
      <c r="T13" s="19">
        <f>IFERROR(('Emp RestOfCMA'!T13/'Emp RestOfCMA'!T$6)/('CAN LFS Emp'!T13/'CAN LFS Emp'!T$6),"n/a")</f>
        <v>1.5604500097475715</v>
      </c>
      <c r="U13" s="19">
        <f>IFERROR(('Emp RestOfCMA'!U13/'Emp RestOfCMA'!U$6)/('CAN LFS Emp'!U13/'CAN LFS Emp'!U$6),"n/a")</f>
        <v>1.1913973341512669</v>
      </c>
      <c r="V13" s="19">
        <f>IFERROR(('Emp RestOfCMA'!V13/'Emp RestOfCMA'!V$6)/('CAN LFS Emp'!V13/'CAN LFS Emp'!V$6),"n/a")</f>
        <v>2.0359970874118507</v>
      </c>
      <c r="W13" s="19">
        <f>IFERROR(('Emp RestOfCMA'!W13/'Emp RestOfCMA'!W$6)/('CAN LFS Emp'!W13/'CAN LFS Emp'!W$6),"n/a")</f>
        <v>2.129614803039336</v>
      </c>
      <c r="X13" s="19">
        <f>IFERROR(('Emp RestOfCMA'!X13/'Emp RestOfCMA'!X$6)/('CAN LFS Emp'!X13/'CAN LFS Emp'!X$6),"n/a")</f>
        <v>1.9694750099330847</v>
      </c>
      <c r="Y13" s="19">
        <f>IFERROR(('Emp RestOfCMA'!Y13/'Emp RestOfCMA'!Y$6)/('CAN LFS Emp'!Y13/'CAN LFS Emp'!Y$6),"n/a")</f>
        <v>1.9059212094919404</v>
      </c>
    </row>
    <row r="14" spans="1:25" x14ac:dyDescent="0.25">
      <c r="A14" s="4" t="s">
        <v>10</v>
      </c>
      <c r="B14" s="4"/>
      <c r="C14" s="12" t="s">
        <v>184</v>
      </c>
      <c r="D14" s="63">
        <f>IFERROR(('Emp RestOfCMA'!D14/'Emp RestOfCMA'!D$6)/('CAN LFS Emp'!D14/'CAN LFS Emp'!D$6),"n/a")</f>
        <v>1.5445054016973101</v>
      </c>
      <c r="E14" s="63">
        <f>IFERROR(('Emp RestOfCMA'!E14/'Emp RestOfCMA'!E$6)/('CAN LFS Emp'!E14/'CAN LFS Emp'!E$6),"n/a")</f>
        <v>1.686298235974879</v>
      </c>
      <c r="F14" s="63">
        <f>IFERROR(('Emp RestOfCMA'!F14/'Emp RestOfCMA'!F$6)/('CAN LFS Emp'!F14/'CAN LFS Emp'!F$6),"n/a")</f>
        <v>1.6510577773872341</v>
      </c>
      <c r="G14" s="63">
        <f>IFERROR(('Emp RestOfCMA'!G14/'Emp RestOfCMA'!G$6)/('CAN LFS Emp'!G14/'CAN LFS Emp'!G$6),"n/a")</f>
        <v>1.6586803043011475</v>
      </c>
      <c r="H14" s="63">
        <f>IFERROR(('Emp RestOfCMA'!H14/'Emp RestOfCMA'!H$6)/('CAN LFS Emp'!H14/'CAN LFS Emp'!H$6),"n/a")</f>
        <v>1.7489149872050154</v>
      </c>
      <c r="I14" s="63">
        <f>IFERROR(('Emp RestOfCMA'!I14/'Emp RestOfCMA'!I$6)/('CAN LFS Emp'!I14/'CAN LFS Emp'!I$6),"n/a")</f>
        <v>1.6613204071890539</v>
      </c>
      <c r="J14" s="63">
        <f>IFERROR(('Emp RestOfCMA'!J14/'Emp RestOfCMA'!J$6)/('CAN LFS Emp'!J14/'CAN LFS Emp'!J$6),"n/a")</f>
        <v>1.5964149805664085</v>
      </c>
      <c r="K14" s="63">
        <f>IFERROR(('Emp RestOfCMA'!K14/'Emp RestOfCMA'!K$6)/('CAN LFS Emp'!K14/'CAN LFS Emp'!K$6),"n/a")</f>
        <v>1.5839924588157375</v>
      </c>
      <c r="L14" s="63">
        <f>IFERROR(('Emp RestOfCMA'!L14/'Emp RestOfCMA'!L$6)/('CAN LFS Emp'!L14/'CAN LFS Emp'!L$6),"n/a")</f>
        <v>1.7465111662697332</v>
      </c>
      <c r="M14" s="19">
        <f>IFERROR(('Emp RestOfCMA'!M14/'Emp RestOfCMA'!M$6)/('CAN LFS Emp'!M14/'CAN LFS Emp'!M$6),"n/a")</f>
        <v>1.5562836950366228</v>
      </c>
      <c r="N14" s="19">
        <f>IFERROR(('Emp RestOfCMA'!N14/'Emp RestOfCMA'!N$6)/('CAN LFS Emp'!N14/'CAN LFS Emp'!N$6),"n/a")</f>
        <v>1.5084763755370518</v>
      </c>
      <c r="O14" s="19">
        <f>IFERROR(('Emp RestOfCMA'!O14/'Emp RestOfCMA'!O$6)/('CAN LFS Emp'!O14/'CAN LFS Emp'!O$6),"n/a")</f>
        <v>1.7856006965318261</v>
      </c>
      <c r="P14" s="19">
        <f>IFERROR(('Emp RestOfCMA'!P14/'Emp RestOfCMA'!P$6)/('CAN LFS Emp'!P14/'CAN LFS Emp'!P$6),"n/a")</f>
        <v>1.5048499348121631</v>
      </c>
      <c r="Q14" s="19">
        <f>IFERROR(('Emp RestOfCMA'!Q14/'Emp RestOfCMA'!Q$6)/('CAN LFS Emp'!Q14/'CAN LFS Emp'!Q$6),"n/a")</f>
        <v>1.7600918057031334</v>
      </c>
      <c r="R14" s="19">
        <f>IFERROR(('Emp RestOfCMA'!R14/'Emp RestOfCMA'!R$6)/('CAN LFS Emp'!R14/'CAN LFS Emp'!R$6),"n/a")</f>
        <v>1.6679702191525427</v>
      </c>
      <c r="S14" s="19">
        <f>IFERROR(('Emp RestOfCMA'!S14/'Emp RestOfCMA'!S$6)/('CAN LFS Emp'!S14/'CAN LFS Emp'!S$6),"n/a")</f>
        <v>1.7960230369502996</v>
      </c>
      <c r="T14" s="19">
        <f>IFERROR(('Emp RestOfCMA'!T14/'Emp RestOfCMA'!T$6)/('CAN LFS Emp'!T14/'CAN LFS Emp'!T$6),"n/a")</f>
        <v>1.6378746580168788</v>
      </c>
      <c r="U14" s="19">
        <f>IFERROR(('Emp RestOfCMA'!U14/'Emp RestOfCMA'!U$6)/('CAN LFS Emp'!U14/'CAN LFS Emp'!U$6),"n/a")</f>
        <v>1.5690115312739941</v>
      </c>
      <c r="V14" s="19">
        <f>IFERROR(('Emp RestOfCMA'!V14/'Emp RestOfCMA'!V$6)/('CAN LFS Emp'!V14/'CAN LFS Emp'!V$6),"n/a")</f>
        <v>1.8859517751780694</v>
      </c>
      <c r="W14" s="19">
        <f>IFERROR(('Emp RestOfCMA'!W14/'Emp RestOfCMA'!W$6)/('CAN LFS Emp'!W14/'CAN LFS Emp'!W$6),"n/a")</f>
        <v>1.6102241405744702</v>
      </c>
      <c r="X14" s="19">
        <f>IFERROR(('Emp RestOfCMA'!X14/'Emp RestOfCMA'!X$6)/('CAN LFS Emp'!X14/'CAN LFS Emp'!X$6),"n/a")</f>
        <v>1.6022405108110358</v>
      </c>
      <c r="Y14" s="19">
        <f>IFERROR(('Emp RestOfCMA'!Y14/'Emp RestOfCMA'!Y$6)/('CAN LFS Emp'!Y14/'CAN LFS Emp'!Y$6),"n/a")</f>
        <v>1.7227237484560989</v>
      </c>
    </row>
    <row r="15" spans="1:25" x14ac:dyDescent="0.25">
      <c r="A15" s="4" t="s">
        <v>11</v>
      </c>
      <c r="B15" s="4"/>
      <c r="C15" s="12" t="s">
        <v>185</v>
      </c>
      <c r="D15" s="63">
        <f>IFERROR(('Emp RestOfCMA'!D15/'Emp RestOfCMA'!D$6)/('CAN LFS Emp'!D15/'CAN LFS Emp'!D$6),"n/a")</f>
        <v>0.73135265552503625</v>
      </c>
      <c r="E15" s="63">
        <f>IFERROR(('Emp RestOfCMA'!E15/'Emp RestOfCMA'!E$6)/('CAN LFS Emp'!E15/'CAN LFS Emp'!E$6),"n/a")</f>
        <v>0.84662526917771819</v>
      </c>
      <c r="F15" s="63">
        <f>IFERROR(('Emp RestOfCMA'!F15/'Emp RestOfCMA'!F$6)/('CAN LFS Emp'!F15/'CAN LFS Emp'!F$6),"n/a")</f>
        <v>0.97068013644235573</v>
      </c>
      <c r="G15" s="63">
        <f>IFERROR(('Emp RestOfCMA'!G15/'Emp RestOfCMA'!G$6)/('CAN LFS Emp'!G15/'CAN LFS Emp'!G$6),"n/a")</f>
        <v>0.772422115809142</v>
      </c>
      <c r="H15" s="63">
        <f>IFERROR(('Emp RestOfCMA'!H15/'Emp RestOfCMA'!H$6)/('CAN LFS Emp'!H15/'CAN LFS Emp'!H$6),"n/a")</f>
        <v>0.88787796709725053</v>
      </c>
      <c r="I15" s="63">
        <f>IFERROR(('Emp RestOfCMA'!I15/'Emp RestOfCMA'!I$6)/('CAN LFS Emp'!I15/'CAN LFS Emp'!I$6),"n/a")</f>
        <v>0.90272715014786342</v>
      </c>
      <c r="J15" s="63">
        <f>IFERROR(('Emp RestOfCMA'!J15/'Emp RestOfCMA'!J$6)/('CAN LFS Emp'!J15/'CAN LFS Emp'!J$6),"n/a")</f>
        <v>0.89368745108107994</v>
      </c>
      <c r="K15" s="63">
        <f>IFERROR(('Emp RestOfCMA'!K15/'Emp RestOfCMA'!K$6)/('CAN LFS Emp'!K15/'CAN LFS Emp'!K$6),"n/a")</f>
        <v>0.82918884755590183</v>
      </c>
      <c r="L15" s="63">
        <f>IFERROR(('Emp RestOfCMA'!L15/'Emp RestOfCMA'!L$6)/('CAN LFS Emp'!L15/'CAN LFS Emp'!L$6),"n/a")</f>
        <v>0.93267713682950637</v>
      </c>
      <c r="M15" s="19">
        <f>IFERROR(('Emp RestOfCMA'!M15/'Emp RestOfCMA'!M$6)/('CAN LFS Emp'!M15/'CAN LFS Emp'!M$6),"n/a")</f>
        <v>0.72680770378529391</v>
      </c>
      <c r="N15" s="19">
        <f>IFERROR(('Emp RestOfCMA'!N15/'Emp RestOfCMA'!N$6)/('CAN LFS Emp'!N15/'CAN LFS Emp'!N$6),"n/a")</f>
        <v>0.44183023220093576</v>
      </c>
      <c r="O15" s="19">
        <f>IFERROR(('Emp RestOfCMA'!O15/'Emp RestOfCMA'!O$6)/('CAN LFS Emp'!O15/'CAN LFS Emp'!O$6),"n/a")</f>
        <v>0.7343368000381908</v>
      </c>
      <c r="P15" s="19">
        <f>IFERROR(('Emp RestOfCMA'!P15/'Emp RestOfCMA'!P$6)/('CAN LFS Emp'!P15/'CAN LFS Emp'!P$6),"n/a")</f>
        <v>0.53130057997524027</v>
      </c>
      <c r="Q15" s="19">
        <f>IFERROR(('Emp RestOfCMA'!Q15/'Emp RestOfCMA'!Q$6)/('CAN LFS Emp'!Q15/'CAN LFS Emp'!Q$6),"n/a")</f>
        <v>0.7192755011221672</v>
      </c>
      <c r="R15" s="19">
        <f>IFERROR(('Emp RestOfCMA'!R15/'Emp RestOfCMA'!R$6)/('CAN LFS Emp'!R15/'CAN LFS Emp'!R$6),"n/a")</f>
        <v>0.88543485403574751</v>
      </c>
      <c r="S15" s="19">
        <f>IFERROR(('Emp RestOfCMA'!S15/'Emp RestOfCMA'!S$6)/('CAN LFS Emp'!S15/'CAN LFS Emp'!S$6),"n/a")</f>
        <v>1.1282169286333421</v>
      </c>
      <c r="T15" s="19">
        <f>IFERROR(('Emp RestOfCMA'!T15/'Emp RestOfCMA'!T$6)/('CAN LFS Emp'!T15/'CAN LFS Emp'!T$6),"n/a")</f>
        <v>0.85909617227048296</v>
      </c>
      <c r="U15" s="19">
        <f>IFERROR(('Emp RestOfCMA'!U15/'Emp RestOfCMA'!U$6)/('CAN LFS Emp'!U15/'CAN LFS Emp'!U$6),"n/a")</f>
        <v>0.73788842792879672</v>
      </c>
      <c r="V15" s="19">
        <f>IFERROR(('Emp RestOfCMA'!V15/'Emp RestOfCMA'!V$6)/('CAN LFS Emp'!V15/'CAN LFS Emp'!V$6),"n/a")</f>
        <v>0.8441640878738732</v>
      </c>
      <c r="W15" s="19">
        <f>IFERROR(('Emp RestOfCMA'!W15/'Emp RestOfCMA'!W$6)/('CAN LFS Emp'!W15/'CAN LFS Emp'!W$6),"n/a")</f>
        <v>0.7203426905412369</v>
      </c>
      <c r="X15" s="19">
        <f>IFERROR(('Emp RestOfCMA'!X15/'Emp RestOfCMA'!X$6)/('CAN LFS Emp'!X15/'CAN LFS Emp'!X$6),"n/a")</f>
        <v>0.96466256914612214</v>
      </c>
      <c r="Y15" s="19">
        <f>IFERROR(('Emp RestOfCMA'!Y15/'Emp RestOfCMA'!Y$6)/('CAN LFS Emp'!Y15/'CAN LFS Emp'!Y$6),"n/a")</f>
        <v>0.76497496656880004</v>
      </c>
    </row>
    <row r="16" spans="1:25" x14ac:dyDescent="0.25">
      <c r="A16" s="4" t="s">
        <v>12</v>
      </c>
      <c r="B16" s="4"/>
      <c r="C16" s="12" t="s">
        <v>186</v>
      </c>
      <c r="D16" s="63">
        <f>IFERROR(('Emp RestOfCMA'!D16/'Emp RestOfCMA'!D$6)/('CAN LFS Emp'!D16/'CAN LFS Emp'!D$6),"n/a")</f>
        <v>0.72200534588131715</v>
      </c>
      <c r="E16" s="63">
        <f>IFERROR(('Emp RestOfCMA'!E16/'Emp RestOfCMA'!E$6)/('CAN LFS Emp'!E16/'CAN LFS Emp'!E$6),"n/a")</f>
        <v>0.74893701012844005</v>
      </c>
      <c r="F16" s="63">
        <f>IFERROR(('Emp RestOfCMA'!F16/'Emp RestOfCMA'!F$6)/('CAN LFS Emp'!F16/'CAN LFS Emp'!F$6),"n/a")</f>
        <v>0.72225991097588227</v>
      </c>
      <c r="G16" s="63">
        <f>IFERROR(('Emp RestOfCMA'!G16/'Emp RestOfCMA'!G$6)/('CAN LFS Emp'!G16/'CAN LFS Emp'!G$6),"n/a")</f>
        <v>0.6986557274703713</v>
      </c>
      <c r="H16" s="63">
        <f>IFERROR(('Emp RestOfCMA'!H16/'Emp RestOfCMA'!H$6)/('CAN LFS Emp'!H16/'CAN LFS Emp'!H$6),"n/a")</f>
        <v>0.6666686197048044</v>
      </c>
      <c r="I16" s="63">
        <f>IFERROR(('Emp RestOfCMA'!I16/'Emp RestOfCMA'!I$6)/('CAN LFS Emp'!I16/'CAN LFS Emp'!I$6),"n/a")</f>
        <v>0.69831762533940889</v>
      </c>
      <c r="J16" s="63">
        <f>IFERROR(('Emp RestOfCMA'!J16/'Emp RestOfCMA'!J$6)/('CAN LFS Emp'!J16/'CAN LFS Emp'!J$6),"n/a")</f>
        <v>0.71375107814763072</v>
      </c>
      <c r="K16" s="63">
        <f>IFERROR(('Emp RestOfCMA'!K16/'Emp RestOfCMA'!K$6)/('CAN LFS Emp'!K16/'CAN LFS Emp'!K$6),"n/a")</f>
        <v>0.66984085314182962</v>
      </c>
      <c r="L16" s="63">
        <f>IFERROR(('Emp RestOfCMA'!L16/'Emp RestOfCMA'!L$6)/('CAN LFS Emp'!L16/'CAN LFS Emp'!L$6),"n/a")</f>
        <v>0.61344441125643134</v>
      </c>
      <c r="M16" s="19">
        <f>IFERROR(('Emp RestOfCMA'!M16/'Emp RestOfCMA'!M$6)/('CAN LFS Emp'!M16/'CAN LFS Emp'!M$6),"n/a")</f>
        <v>0.64477872520981405</v>
      </c>
      <c r="N16" s="19">
        <f>IFERROR(('Emp RestOfCMA'!N16/'Emp RestOfCMA'!N$6)/('CAN LFS Emp'!N16/'CAN LFS Emp'!N$6),"n/a")</f>
        <v>0.63376740075670235</v>
      </c>
      <c r="O16" s="19">
        <f>IFERROR(('Emp RestOfCMA'!O16/'Emp RestOfCMA'!O$6)/('CAN LFS Emp'!O16/'CAN LFS Emp'!O$6),"n/a")</f>
        <v>0.63571104199336592</v>
      </c>
      <c r="P16" s="19">
        <f>IFERROR(('Emp RestOfCMA'!P16/'Emp RestOfCMA'!P$6)/('CAN LFS Emp'!P16/'CAN LFS Emp'!P$6),"n/a")</f>
        <v>0.65386205379428186</v>
      </c>
      <c r="Q16" s="19">
        <f>IFERROR(('Emp RestOfCMA'!Q16/'Emp RestOfCMA'!Q$6)/('CAN LFS Emp'!Q16/'CAN LFS Emp'!Q$6),"n/a")</f>
        <v>0.6763064953750435</v>
      </c>
      <c r="R16" s="19">
        <f>IFERROR(('Emp RestOfCMA'!R16/'Emp RestOfCMA'!R$6)/('CAN LFS Emp'!R16/'CAN LFS Emp'!R$6),"n/a")</f>
        <v>0.6706812798603683</v>
      </c>
      <c r="S16" s="19">
        <f>IFERROR(('Emp RestOfCMA'!S16/'Emp RestOfCMA'!S$6)/('CAN LFS Emp'!S16/'CAN LFS Emp'!S$6),"n/a")</f>
        <v>0.67210704076134775</v>
      </c>
      <c r="T16" s="19">
        <f>IFERROR(('Emp RestOfCMA'!T16/'Emp RestOfCMA'!T$6)/('CAN LFS Emp'!T16/'CAN LFS Emp'!T$6),"n/a")</f>
        <v>0.66135723032616633</v>
      </c>
      <c r="U16" s="19">
        <f>IFERROR(('Emp RestOfCMA'!U16/'Emp RestOfCMA'!U$6)/('CAN LFS Emp'!U16/'CAN LFS Emp'!U$6),"n/a")</f>
        <v>0.72306326096385543</v>
      </c>
      <c r="V16" s="19">
        <f>IFERROR(('Emp RestOfCMA'!V16/'Emp RestOfCMA'!V$6)/('CAN LFS Emp'!V16/'CAN LFS Emp'!V$6),"n/a")</f>
        <v>0.65850068811577411</v>
      </c>
      <c r="W16" s="19">
        <f>IFERROR(('Emp RestOfCMA'!W16/'Emp RestOfCMA'!W$6)/('CAN LFS Emp'!W16/'CAN LFS Emp'!W$6),"n/a")</f>
        <v>0.65216985677254591</v>
      </c>
      <c r="X16" s="19">
        <f>IFERROR(('Emp RestOfCMA'!X16/'Emp RestOfCMA'!X$6)/('CAN LFS Emp'!X16/'CAN LFS Emp'!X$6),"n/a")</f>
        <v>0.65820990789646205</v>
      </c>
      <c r="Y16" s="19">
        <f>IFERROR(('Emp RestOfCMA'!Y16/'Emp RestOfCMA'!Y$6)/('CAN LFS Emp'!Y16/'CAN LFS Emp'!Y$6),"n/a")</f>
        <v>0.66935414513488056</v>
      </c>
    </row>
    <row r="17" spans="1:25" x14ac:dyDescent="0.25">
      <c r="A17" s="4" t="s">
        <v>606</v>
      </c>
      <c r="B17" s="4"/>
      <c r="C17" s="12" t="s">
        <v>608</v>
      </c>
      <c r="D17" s="63" t="str">
        <f>IFERROR(('Emp RestOfCMA'!D17/'Emp RestOfCMA'!D$6)/('CAN LFS Emp'!D17/'CAN LFS Emp'!D$6),"n/a")</f>
        <v>n/a</v>
      </c>
      <c r="E17" s="63" t="str">
        <f>IFERROR(('Emp RestOfCMA'!E17/'Emp RestOfCMA'!E$6)/('CAN LFS Emp'!E17/'CAN LFS Emp'!E$6),"n/a")</f>
        <v>n/a</v>
      </c>
      <c r="F17" s="63" t="str">
        <f>IFERROR(('Emp RestOfCMA'!F17/'Emp RestOfCMA'!F$6)/('CAN LFS Emp'!F17/'CAN LFS Emp'!F$6),"n/a")</f>
        <v>n/a</v>
      </c>
      <c r="G17" s="63" t="str">
        <f>IFERROR(('Emp RestOfCMA'!G17/'Emp RestOfCMA'!G$6)/('CAN LFS Emp'!G17/'CAN LFS Emp'!G$6),"n/a")</f>
        <v>n/a</v>
      </c>
      <c r="H17" s="63" t="str">
        <f>IFERROR(('Emp RestOfCMA'!H17/'Emp RestOfCMA'!H$6)/('CAN LFS Emp'!H17/'CAN LFS Emp'!H$6),"n/a")</f>
        <v>n/a</v>
      </c>
      <c r="I17" s="63" t="str">
        <f>IFERROR(('Emp RestOfCMA'!I17/'Emp RestOfCMA'!I$6)/('CAN LFS Emp'!I17/'CAN LFS Emp'!I$6),"n/a")</f>
        <v>n/a</v>
      </c>
      <c r="J17" s="63" t="str">
        <f>IFERROR(('Emp RestOfCMA'!J17/'Emp RestOfCMA'!J$6)/('CAN LFS Emp'!J17/'CAN LFS Emp'!J$6),"n/a")</f>
        <v>n/a</v>
      </c>
      <c r="K17" s="63" t="str">
        <f>IFERROR(('Emp RestOfCMA'!K17/'Emp RestOfCMA'!K$6)/('CAN LFS Emp'!K17/'CAN LFS Emp'!K$6),"n/a")</f>
        <v>n/a</v>
      </c>
      <c r="L17" s="63" t="str">
        <f>IFERROR(('Emp RestOfCMA'!L17/'Emp RestOfCMA'!L$6)/('CAN LFS Emp'!L17/'CAN LFS Emp'!L$6),"n/a")</f>
        <v>n/a</v>
      </c>
      <c r="M17" s="19" t="str">
        <f>IFERROR(('Emp RestOfCMA'!M17/'Emp RestOfCMA'!M$6)/('CAN LFS Emp'!M17/'CAN LFS Emp'!M$6),"n/a")</f>
        <v>n/a</v>
      </c>
      <c r="N17" s="19" t="str">
        <f>IFERROR(('Emp RestOfCMA'!N17/'Emp RestOfCMA'!N$6)/('CAN LFS Emp'!N17/'CAN LFS Emp'!N$6),"n/a")</f>
        <v>n/a</v>
      </c>
      <c r="O17" s="19" t="str">
        <f>IFERROR(('Emp RestOfCMA'!O17/'Emp RestOfCMA'!O$6)/('CAN LFS Emp'!O17/'CAN LFS Emp'!O$6),"n/a")</f>
        <v>n/a</v>
      </c>
      <c r="P17" s="19" t="str">
        <f>IFERROR(('Emp RestOfCMA'!P17/'Emp RestOfCMA'!P$6)/('CAN LFS Emp'!P17/'CAN LFS Emp'!P$6),"n/a")</f>
        <v>n/a</v>
      </c>
      <c r="Q17" s="19" t="str">
        <f>IFERROR(('Emp RestOfCMA'!Q17/'Emp RestOfCMA'!Q$6)/('CAN LFS Emp'!Q17/'CAN LFS Emp'!Q$6),"n/a")</f>
        <v>n/a</v>
      </c>
      <c r="R17" s="19" t="str">
        <f>IFERROR(('Emp RestOfCMA'!R17/'Emp RestOfCMA'!R$6)/('CAN LFS Emp'!R17/'CAN LFS Emp'!R$6),"n/a")</f>
        <v>n/a</v>
      </c>
      <c r="S17" s="19" t="str">
        <f>IFERROR(('Emp RestOfCMA'!S17/'Emp RestOfCMA'!S$6)/('CAN LFS Emp'!S17/'CAN LFS Emp'!S$6),"n/a")</f>
        <v>n/a</v>
      </c>
      <c r="T17" s="19" t="str">
        <f>IFERROR(('Emp RestOfCMA'!T17/'Emp RestOfCMA'!T$6)/('CAN LFS Emp'!T17/'CAN LFS Emp'!T$6),"n/a")</f>
        <v>n/a</v>
      </c>
      <c r="U17" s="19" t="str">
        <f>IFERROR(('Emp RestOfCMA'!U17/'Emp RestOfCMA'!U$6)/('CAN LFS Emp'!U17/'CAN LFS Emp'!U$6),"n/a")</f>
        <v>n/a</v>
      </c>
      <c r="V17" s="19" t="str">
        <f>IFERROR(('Emp RestOfCMA'!V17/'Emp RestOfCMA'!V$6)/('CAN LFS Emp'!V17/'CAN LFS Emp'!V$6),"n/a")</f>
        <v>n/a</v>
      </c>
      <c r="W17" s="19" t="str">
        <f>IFERROR(('Emp RestOfCMA'!W17/'Emp RestOfCMA'!W$6)/('CAN LFS Emp'!W17/'CAN LFS Emp'!W$6),"n/a")</f>
        <v>n/a</v>
      </c>
      <c r="X17" s="19" t="str">
        <f>IFERROR(('Emp RestOfCMA'!X17/'Emp RestOfCMA'!X$6)/('CAN LFS Emp'!X17/'CAN LFS Emp'!X$6),"n/a")</f>
        <v>n/a</v>
      </c>
      <c r="Y17" s="19" t="str">
        <f>IFERROR(('Emp RestOfCMA'!Y17/'Emp RestOfCMA'!Y$6)/('CAN LFS Emp'!Y17/'CAN LFS Emp'!Y$6),"n/a")</f>
        <v>n/a</v>
      </c>
    </row>
    <row r="18" spans="1:25" x14ac:dyDescent="0.25">
      <c r="A18" s="4" t="s">
        <v>607</v>
      </c>
      <c r="B18" s="4"/>
      <c r="C18" s="12" t="s">
        <v>609</v>
      </c>
      <c r="D18" s="63" t="str">
        <f>IFERROR(('Emp RestOfCMA'!D18/'Emp RestOfCMA'!D$6)/('CAN LFS Emp'!D18/'CAN LFS Emp'!D$6),"n/a")</f>
        <v>n/a</v>
      </c>
      <c r="E18" s="63" t="str">
        <f>IFERROR(('Emp RestOfCMA'!E18/'Emp RestOfCMA'!E$6)/('CAN LFS Emp'!E18/'CAN LFS Emp'!E$6),"n/a")</f>
        <v>n/a</v>
      </c>
      <c r="F18" s="63" t="str">
        <f>IFERROR(('Emp RestOfCMA'!F18/'Emp RestOfCMA'!F$6)/('CAN LFS Emp'!F18/'CAN LFS Emp'!F$6),"n/a")</f>
        <v>n/a</v>
      </c>
      <c r="G18" s="63" t="str">
        <f>IFERROR(('Emp RestOfCMA'!G18/'Emp RestOfCMA'!G$6)/('CAN LFS Emp'!G18/'CAN LFS Emp'!G$6),"n/a")</f>
        <v>n/a</v>
      </c>
      <c r="H18" s="63" t="str">
        <f>IFERROR(('Emp RestOfCMA'!H18/'Emp RestOfCMA'!H$6)/('CAN LFS Emp'!H18/'CAN LFS Emp'!H$6),"n/a")</f>
        <v>n/a</v>
      </c>
      <c r="I18" s="63" t="str">
        <f>IFERROR(('Emp RestOfCMA'!I18/'Emp RestOfCMA'!I$6)/('CAN LFS Emp'!I18/'CAN LFS Emp'!I$6),"n/a")</f>
        <v>n/a</v>
      </c>
      <c r="J18" s="63" t="str">
        <f>IFERROR(('Emp RestOfCMA'!J18/'Emp RestOfCMA'!J$6)/('CAN LFS Emp'!J18/'CAN LFS Emp'!J$6),"n/a")</f>
        <v>n/a</v>
      </c>
      <c r="K18" s="63" t="str">
        <f>IFERROR(('Emp RestOfCMA'!K18/'Emp RestOfCMA'!K$6)/('CAN LFS Emp'!K18/'CAN LFS Emp'!K$6),"n/a")</f>
        <v>n/a</v>
      </c>
      <c r="L18" s="63" t="str">
        <f>IFERROR(('Emp RestOfCMA'!L18/'Emp RestOfCMA'!L$6)/('CAN LFS Emp'!L18/'CAN LFS Emp'!L$6),"n/a")</f>
        <v>n/a</v>
      </c>
      <c r="M18" s="19" t="str">
        <f>IFERROR(('Emp RestOfCMA'!M18/'Emp RestOfCMA'!M$6)/('CAN LFS Emp'!M18/'CAN LFS Emp'!M$6),"n/a")</f>
        <v>n/a</v>
      </c>
      <c r="N18" s="19" t="str">
        <f>IFERROR(('Emp RestOfCMA'!N18/'Emp RestOfCMA'!N$6)/('CAN LFS Emp'!N18/'CAN LFS Emp'!N$6),"n/a")</f>
        <v>n/a</v>
      </c>
      <c r="O18" s="19" t="str">
        <f>IFERROR(('Emp RestOfCMA'!O18/'Emp RestOfCMA'!O$6)/('CAN LFS Emp'!O18/'CAN LFS Emp'!O$6),"n/a")</f>
        <v>n/a</v>
      </c>
      <c r="P18" s="19" t="str">
        <f>IFERROR(('Emp RestOfCMA'!P18/'Emp RestOfCMA'!P$6)/('CAN LFS Emp'!P18/'CAN LFS Emp'!P$6),"n/a")</f>
        <v>n/a</v>
      </c>
      <c r="Q18" s="19" t="str">
        <f>IFERROR(('Emp RestOfCMA'!Q18/'Emp RestOfCMA'!Q$6)/('CAN LFS Emp'!Q18/'CAN LFS Emp'!Q$6),"n/a")</f>
        <v>n/a</v>
      </c>
      <c r="R18" s="19" t="str">
        <f>IFERROR(('Emp RestOfCMA'!R18/'Emp RestOfCMA'!R$6)/('CAN LFS Emp'!R18/'CAN LFS Emp'!R$6),"n/a")</f>
        <v>n/a</v>
      </c>
      <c r="S18" s="19" t="str">
        <f>IFERROR(('Emp RestOfCMA'!S18/'Emp RestOfCMA'!S$6)/('CAN LFS Emp'!S18/'CAN LFS Emp'!S$6),"n/a")</f>
        <v>n/a</v>
      </c>
      <c r="T18" s="19" t="str">
        <f>IFERROR(('Emp RestOfCMA'!T18/'Emp RestOfCMA'!T$6)/('CAN LFS Emp'!T18/'CAN LFS Emp'!T$6),"n/a")</f>
        <v>n/a</v>
      </c>
      <c r="U18" s="19" t="str">
        <f>IFERROR(('Emp RestOfCMA'!U18/'Emp RestOfCMA'!U$6)/('CAN LFS Emp'!U18/'CAN LFS Emp'!U$6),"n/a")</f>
        <v>n/a</v>
      </c>
      <c r="V18" s="19" t="str">
        <f>IFERROR(('Emp RestOfCMA'!V18/'Emp RestOfCMA'!V$6)/('CAN LFS Emp'!V18/'CAN LFS Emp'!V$6),"n/a")</f>
        <v>n/a</v>
      </c>
      <c r="W18" s="19" t="str">
        <f>IFERROR(('Emp RestOfCMA'!W18/'Emp RestOfCMA'!W$6)/('CAN LFS Emp'!W18/'CAN LFS Emp'!W$6),"n/a")</f>
        <v>n/a</v>
      </c>
      <c r="X18" s="19" t="str">
        <f>IFERROR(('Emp RestOfCMA'!X18/'Emp RestOfCMA'!X$6)/('CAN LFS Emp'!X18/'CAN LFS Emp'!X$6),"n/a")</f>
        <v>n/a</v>
      </c>
      <c r="Y18" s="19" t="str">
        <f>IFERROR(('Emp RestOfCMA'!Y18/'Emp RestOfCMA'!Y$6)/('CAN LFS Emp'!Y18/'CAN LFS Emp'!Y$6),"n/a")</f>
        <v>n/a</v>
      </c>
    </row>
    <row r="19" spans="1:25" x14ac:dyDescent="0.25">
      <c r="A19" s="5" t="s">
        <v>13</v>
      </c>
      <c r="B19" s="5"/>
      <c r="C19" s="13">
        <v>11</v>
      </c>
      <c r="D19" s="64">
        <f>IFERROR(('Emp RestOfCMA'!D19/'Emp RestOfCMA'!D$6)/('CAN LFS Emp'!D19/'CAN LFS Emp'!D$6),"n/a")</f>
        <v>0.15621740806395334</v>
      </c>
      <c r="E19" s="64">
        <f>IFERROR(('Emp RestOfCMA'!E19/'Emp RestOfCMA'!E$6)/('CAN LFS Emp'!E19/'CAN LFS Emp'!E$6),"n/a")</f>
        <v>0.14804972163446398</v>
      </c>
      <c r="F19" s="64">
        <f>IFERROR(('Emp RestOfCMA'!F19/'Emp RestOfCMA'!F$6)/('CAN LFS Emp'!F19/'CAN LFS Emp'!F$6),"n/a")</f>
        <v>0.17180902078572546</v>
      </c>
      <c r="G19" s="64">
        <f>IFERROR(('Emp RestOfCMA'!G19/'Emp RestOfCMA'!G$6)/('CAN LFS Emp'!G19/'CAN LFS Emp'!G$6),"n/a")</f>
        <v>0.18736960671059885</v>
      </c>
      <c r="H19" s="64">
        <f>IFERROR(('Emp RestOfCMA'!H19/'Emp RestOfCMA'!H$6)/('CAN LFS Emp'!H19/'CAN LFS Emp'!H$6),"n/a")</f>
        <v>0.19161282689089507</v>
      </c>
      <c r="I19" s="64">
        <f>IFERROR(('Emp RestOfCMA'!I19/'Emp RestOfCMA'!I$6)/('CAN LFS Emp'!I19/'CAN LFS Emp'!I$6),"n/a")</f>
        <v>0.13360314976004789</v>
      </c>
      <c r="J19" s="64">
        <f>IFERROR(('Emp RestOfCMA'!J19/'Emp RestOfCMA'!J$6)/('CAN LFS Emp'!J19/'CAN LFS Emp'!J$6),"n/a")</f>
        <v>0.14319334807149614</v>
      </c>
      <c r="K19" s="64">
        <f>IFERROR(('Emp RestOfCMA'!K19/'Emp RestOfCMA'!K$6)/('CAN LFS Emp'!K19/'CAN LFS Emp'!K$6),"n/a")</f>
        <v>0.20955711174982711</v>
      </c>
      <c r="L19" s="64">
        <f>IFERROR(('Emp RestOfCMA'!L19/'Emp RestOfCMA'!L$6)/('CAN LFS Emp'!L19/'CAN LFS Emp'!L$6),"n/a")</f>
        <v>0.21858612673402328</v>
      </c>
      <c r="M19" s="20">
        <f>IFERROR(('Emp RestOfCMA'!M19/'Emp RestOfCMA'!M$6)/('CAN LFS Emp'!M19/'CAN LFS Emp'!M$6),"n/a")</f>
        <v>0.21789454737091765</v>
      </c>
      <c r="N19" s="20">
        <f>IFERROR(('Emp RestOfCMA'!N19/'Emp RestOfCMA'!N$6)/('CAN LFS Emp'!N19/'CAN LFS Emp'!N$6),"n/a")</f>
        <v>0.22636136394514686</v>
      </c>
      <c r="O19" s="20">
        <f>IFERROR(('Emp RestOfCMA'!O19/'Emp RestOfCMA'!O$6)/('CAN LFS Emp'!O19/'CAN LFS Emp'!O$6),"n/a")</f>
        <v>0.23729068332218459</v>
      </c>
      <c r="P19" s="20">
        <f>IFERROR(('Emp RestOfCMA'!P19/'Emp RestOfCMA'!P$6)/('CAN LFS Emp'!P19/'CAN LFS Emp'!P$6),"n/a")</f>
        <v>0.2857713938975916</v>
      </c>
      <c r="Q19" s="20">
        <f>IFERROR(('Emp RestOfCMA'!Q19/'Emp RestOfCMA'!Q$6)/('CAN LFS Emp'!Q19/'CAN LFS Emp'!Q$6),"n/a")</f>
        <v>0.29673435035205309</v>
      </c>
      <c r="R19" s="20">
        <f>IFERROR(('Emp RestOfCMA'!R19/'Emp RestOfCMA'!R$6)/('CAN LFS Emp'!R19/'CAN LFS Emp'!R$6),"n/a")</f>
        <v>0.2748815103600557</v>
      </c>
      <c r="S19" s="20">
        <f>IFERROR(('Emp RestOfCMA'!S19/'Emp RestOfCMA'!S$6)/('CAN LFS Emp'!S19/'CAN LFS Emp'!S$6),"n/a")</f>
        <v>0.24306533454292795</v>
      </c>
      <c r="T19" s="20">
        <f>IFERROR(('Emp RestOfCMA'!T19/'Emp RestOfCMA'!T$6)/('CAN LFS Emp'!T19/'CAN LFS Emp'!T$6),"n/a")</f>
        <v>0.20320288200505271</v>
      </c>
      <c r="U19" s="20">
        <f>IFERROR(('Emp RestOfCMA'!U19/'Emp RestOfCMA'!U$6)/('CAN LFS Emp'!U19/'CAN LFS Emp'!U$6),"n/a")</f>
        <v>0.22484559084300931</v>
      </c>
      <c r="V19" s="20">
        <f>IFERROR(('Emp RestOfCMA'!V19/'Emp RestOfCMA'!V$6)/('CAN LFS Emp'!V19/'CAN LFS Emp'!V$6),"n/a")</f>
        <v>0.28682748044450673</v>
      </c>
      <c r="W19" s="20">
        <f>IFERROR(('Emp RestOfCMA'!W19/'Emp RestOfCMA'!W$6)/('CAN LFS Emp'!W19/'CAN LFS Emp'!W$6),"n/a")</f>
        <v>0.2898420185980764</v>
      </c>
      <c r="X19" s="20">
        <f>IFERROR(('Emp RestOfCMA'!X19/'Emp RestOfCMA'!X$6)/('CAN LFS Emp'!X19/'CAN LFS Emp'!X$6),"n/a")</f>
        <v>0.226528749120842</v>
      </c>
      <c r="Y19" s="20">
        <f>IFERROR(('Emp RestOfCMA'!Y19/'Emp RestOfCMA'!Y$6)/('CAN LFS Emp'!Y19/'CAN LFS Emp'!Y$6),"n/a")</f>
        <v>0.11776715806548638</v>
      </c>
    </row>
    <row r="20" spans="1:25" x14ac:dyDescent="0.25">
      <c r="A20" s="6" t="s">
        <v>14</v>
      </c>
      <c r="B20" s="6"/>
      <c r="C20" s="14" t="s">
        <v>187</v>
      </c>
      <c r="D20" s="65">
        <f>IFERROR(('Emp RestOfCMA'!D20/'Emp RestOfCMA'!D$6)/('CAN LFS Emp'!D20/'CAN LFS Emp'!D$6),"n/a")</f>
        <v>0.2063247681843299</v>
      </c>
      <c r="E20" s="65">
        <f>IFERROR(('Emp RestOfCMA'!E20/'Emp RestOfCMA'!E$6)/('CAN LFS Emp'!E20/'CAN LFS Emp'!E$6),"n/a")</f>
        <v>0.206265777094396</v>
      </c>
      <c r="F20" s="65">
        <f>IFERROR(('Emp RestOfCMA'!F20/'Emp RestOfCMA'!F$6)/('CAN LFS Emp'!F20/'CAN LFS Emp'!F$6),"n/a")</f>
        <v>0.17361144651875693</v>
      </c>
      <c r="G20" s="65">
        <f>IFERROR(('Emp RestOfCMA'!G20/'Emp RestOfCMA'!G$6)/('CAN LFS Emp'!G20/'CAN LFS Emp'!G$6),"n/a")</f>
        <v>0.22358370645854631</v>
      </c>
      <c r="H20" s="65">
        <f>IFERROR(('Emp RestOfCMA'!H20/'Emp RestOfCMA'!H$6)/('CAN LFS Emp'!H20/'CAN LFS Emp'!H$6),"n/a")</f>
        <v>0.29531606032461288</v>
      </c>
      <c r="I20" s="65">
        <f>IFERROR(('Emp RestOfCMA'!I20/'Emp RestOfCMA'!I$6)/('CAN LFS Emp'!I20/'CAN LFS Emp'!I$6),"n/a")</f>
        <v>0.15434673836769253</v>
      </c>
      <c r="J20" s="65">
        <f>IFERROR(('Emp RestOfCMA'!J20/'Emp RestOfCMA'!J$6)/('CAN LFS Emp'!J20/'CAN LFS Emp'!J$6),"n/a")</f>
        <v>0.26635144754204743</v>
      </c>
      <c r="K20" s="65">
        <f>IFERROR(('Emp RestOfCMA'!K20/'Emp RestOfCMA'!K$6)/('CAN LFS Emp'!K20/'CAN LFS Emp'!K$6),"n/a")</f>
        <v>0.22064314894574755</v>
      </c>
      <c r="L20" s="65">
        <f>IFERROR(('Emp RestOfCMA'!L20/'Emp RestOfCMA'!L$6)/('CAN LFS Emp'!L20/'CAN LFS Emp'!L$6),"n/a")</f>
        <v>0.26065863274491791</v>
      </c>
      <c r="M20" s="21">
        <f>IFERROR(('Emp RestOfCMA'!M20/'Emp RestOfCMA'!M$6)/('CAN LFS Emp'!M20/'CAN LFS Emp'!M$6),"n/a")</f>
        <v>0.29442704432678474</v>
      </c>
      <c r="N20" s="21">
        <f>IFERROR(('Emp RestOfCMA'!N20/'Emp RestOfCMA'!N$6)/('CAN LFS Emp'!N20/'CAN LFS Emp'!N$6),"n/a")</f>
        <v>0.27990735631560604</v>
      </c>
      <c r="O20" s="21">
        <f>IFERROR(('Emp RestOfCMA'!O20/'Emp RestOfCMA'!O$6)/('CAN LFS Emp'!O20/'CAN LFS Emp'!O$6),"n/a")</f>
        <v>0.32178394519892939</v>
      </c>
      <c r="P20" s="21">
        <f>IFERROR(('Emp RestOfCMA'!P20/'Emp RestOfCMA'!P$6)/('CAN LFS Emp'!P20/'CAN LFS Emp'!P$6),"n/a")</f>
        <v>0.29683724472739442</v>
      </c>
      <c r="Q20" s="21">
        <f>IFERROR(('Emp RestOfCMA'!Q20/'Emp RestOfCMA'!Q$6)/('CAN LFS Emp'!Q20/'CAN LFS Emp'!Q$6),"n/a")</f>
        <v>0.33831578100197662</v>
      </c>
      <c r="R20" s="21">
        <f>IFERROR(('Emp RestOfCMA'!R20/'Emp RestOfCMA'!R$6)/('CAN LFS Emp'!R20/'CAN LFS Emp'!R$6),"n/a")</f>
        <v>0.26987765697119925</v>
      </c>
      <c r="S20" s="21">
        <f>IFERROR(('Emp RestOfCMA'!S20/'Emp RestOfCMA'!S$6)/('CAN LFS Emp'!S20/'CAN LFS Emp'!S$6),"n/a")</f>
        <v>0.27126765317475898</v>
      </c>
      <c r="T20" s="21">
        <f>IFERROR(('Emp RestOfCMA'!T20/'Emp RestOfCMA'!T$6)/('CAN LFS Emp'!T20/'CAN LFS Emp'!T$6),"n/a")</f>
        <v>0.21707899190818691</v>
      </c>
      <c r="U20" s="21">
        <f>IFERROR(('Emp RestOfCMA'!U20/'Emp RestOfCMA'!U$6)/('CAN LFS Emp'!U20/'CAN LFS Emp'!U$6),"n/a")</f>
        <v>0.31007773215637391</v>
      </c>
      <c r="V20" s="21">
        <f>IFERROR(('Emp RestOfCMA'!V20/'Emp RestOfCMA'!V$6)/('CAN LFS Emp'!V20/'CAN LFS Emp'!V$6),"n/a")</f>
        <v>0.37500904530183932</v>
      </c>
      <c r="W20" s="21">
        <f>IFERROR(('Emp RestOfCMA'!W20/'Emp RestOfCMA'!W$6)/('CAN LFS Emp'!W20/'CAN LFS Emp'!W$6),"n/a")</f>
        <v>0.26758288755208959</v>
      </c>
      <c r="X20" s="21">
        <f>IFERROR(('Emp RestOfCMA'!X20/'Emp RestOfCMA'!X$6)/('CAN LFS Emp'!X20/'CAN LFS Emp'!X$6),"n/a")</f>
        <v>0.23878859701188723</v>
      </c>
      <c r="Y20" s="21">
        <f>IFERROR(('Emp RestOfCMA'!Y20/'Emp RestOfCMA'!Y$6)/('CAN LFS Emp'!Y20/'CAN LFS Emp'!Y$6),"n/a")</f>
        <v>0.13649588018738928</v>
      </c>
    </row>
    <row r="21" spans="1:25" x14ac:dyDescent="0.25">
      <c r="A21" s="6" t="s">
        <v>15</v>
      </c>
      <c r="B21" s="6"/>
      <c r="C21" s="14">
        <v>113</v>
      </c>
      <c r="D21" s="65">
        <f>IFERROR(('Emp RestOfCMA'!D21/'Emp RestOfCMA'!D$6)/('CAN LFS Emp'!D21/'CAN LFS Emp'!D$6),"n/a")</f>
        <v>0</v>
      </c>
      <c r="E21" s="65">
        <f>IFERROR(('Emp RestOfCMA'!E21/'Emp RestOfCMA'!E$6)/('CAN LFS Emp'!E21/'CAN LFS Emp'!E$6),"n/a")</f>
        <v>0</v>
      </c>
      <c r="F21" s="65">
        <f>IFERROR(('Emp RestOfCMA'!F21/'Emp RestOfCMA'!F$6)/('CAN LFS Emp'!F21/'CAN LFS Emp'!F$6),"n/a")</f>
        <v>0</v>
      </c>
      <c r="G21" s="65">
        <f>IFERROR(('Emp RestOfCMA'!G21/'Emp RestOfCMA'!G$6)/('CAN LFS Emp'!G21/'CAN LFS Emp'!G$6),"n/a")</f>
        <v>0</v>
      </c>
      <c r="H21" s="65">
        <f>IFERROR(('Emp RestOfCMA'!H21/'Emp RestOfCMA'!H$6)/('CAN LFS Emp'!H21/'CAN LFS Emp'!H$6),"n/a")</f>
        <v>0</v>
      </c>
      <c r="I21" s="65">
        <f>IFERROR(('Emp RestOfCMA'!I21/'Emp RestOfCMA'!I$6)/('CAN LFS Emp'!I21/'CAN LFS Emp'!I$6),"n/a")</f>
        <v>0</v>
      </c>
      <c r="J21" s="65">
        <f>IFERROR(('Emp RestOfCMA'!J21/'Emp RestOfCMA'!J$6)/('CAN LFS Emp'!J21/'CAN LFS Emp'!J$6),"n/a")</f>
        <v>0</v>
      </c>
      <c r="K21" s="65">
        <f>IFERROR(('Emp RestOfCMA'!K21/'Emp RestOfCMA'!K$6)/('CAN LFS Emp'!K21/'CAN LFS Emp'!K$6),"n/a")</f>
        <v>0</v>
      </c>
      <c r="L21" s="65">
        <f>IFERROR(('Emp RestOfCMA'!L21/'Emp RestOfCMA'!L$6)/('CAN LFS Emp'!L21/'CAN LFS Emp'!L$6),"n/a")</f>
        <v>0</v>
      </c>
      <c r="M21" s="21">
        <f>IFERROR(('Emp RestOfCMA'!M21/'Emp RestOfCMA'!M$6)/('CAN LFS Emp'!M21/'CAN LFS Emp'!M$6),"n/a")</f>
        <v>0</v>
      </c>
      <c r="N21" s="21">
        <f>IFERROR(('Emp RestOfCMA'!N21/'Emp RestOfCMA'!N$6)/('CAN LFS Emp'!N21/'CAN LFS Emp'!N$6),"n/a")</f>
        <v>0</v>
      </c>
      <c r="O21" s="21">
        <f>IFERROR(('Emp RestOfCMA'!O21/'Emp RestOfCMA'!O$6)/('CAN LFS Emp'!O21/'CAN LFS Emp'!O$6),"n/a")</f>
        <v>0</v>
      </c>
      <c r="P21" s="21">
        <f>IFERROR(('Emp RestOfCMA'!P21/'Emp RestOfCMA'!P$6)/('CAN LFS Emp'!P21/'CAN LFS Emp'!P$6),"n/a")</f>
        <v>0</v>
      </c>
      <c r="Q21" s="21">
        <f>IFERROR(('Emp RestOfCMA'!Q21/'Emp RestOfCMA'!Q$6)/('CAN LFS Emp'!Q21/'CAN LFS Emp'!Q$6),"n/a")</f>
        <v>0</v>
      </c>
      <c r="R21" s="21">
        <f>IFERROR(('Emp RestOfCMA'!R21/'Emp RestOfCMA'!R$6)/('CAN LFS Emp'!R21/'CAN LFS Emp'!R$6),"n/a")</f>
        <v>0</v>
      </c>
      <c r="S21" s="21">
        <f>IFERROR(('Emp RestOfCMA'!S21/'Emp RestOfCMA'!S$6)/('CAN LFS Emp'!S21/'CAN LFS Emp'!S$6),"n/a")</f>
        <v>0</v>
      </c>
      <c r="T21" s="21">
        <f>IFERROR(('Emp RestOfCMA'!T21/'Emp RestOfCMA'!T$6)/('CAN LFS Emp'!T21/'CAN LFS Emp'!T$6),"n/a")</f>
        <v>0</v>
      </c>
      <c r="U21" s="21">
        <f>IFERROR(('Emp RestOfCMA'!U21/'Emp RestOfCMA'!U$6)/('CAN LFS Emp'!U21/'CAN LFS Emp'!U$6),"n/a")</f>
        <v>0</v>
      </c>
      <c r="V21" s="21">
        <f>IFERROR(('Emp RestOfCMA'!V21/'Emp RestOfCMA'!V$6)/('CAN LFS Emp'!V21/'CAN LFS Emp'!V$6),"n/a")</f>
        <v>0</v>
      </c>
      <c r="W21" s="21">
        <f>IFERROR(('Emp RestOfCMA'!W21/'Emp RestOfCMA'!W$6)/('CAN LFS Emp'!W21/'CAN LFS Emp'!W$6),"n/a")</f>
        <v>0</v>
      </c>
      <c r="X21" s="21">
        <f>IFERROR(('Emp RestOfCMA'!X21/'Emp RestOfCMA'!X$6)/('CAN LFS Emp'!X21/'CAN LFS Emp'!X$6),"n/a")</f>
        <v>0</v>
      </c>
      <c r="Y21" s="21">
        <f>IFERROR(('Emp RestOfCMA'!Y21/'Emp RestOfCMA'!Y$6)/('CAN LFS Emp'!Y21/'CAN LFS Emp'!Y$6),"n/a")</f>
        <v>0</v>
      </c>
    </row>
    <row r="22" spans="1:25" x14ac:dyDescent="0.25">
      <c r="A22" s="6" t="s">
        <v>16</v>
      </c>
      <c r="B22" s="6"/>
      <c r="C22" s="14">
        <v>114</v>
      </c>
      <c r="D22" s="65">
        <f>IFERROR(('Emp RestOfCMA'!D22/'Emp RestOfCMA'!D$6)/('CAN LFS Emp'!D22/'CAN LFS Emp'!D$6),"n/a")</f>
        <v>0</v>
      </c>
      <c r="E22" s="65">
        <f>IFERROR(('Emp RestOfCMA'!E22/'Emp RestOfCMA'!E$6)/('CAN LFS Emp'!E22/'CAN LFS Emp'!E$6),"n/a")</f>
        <v>0</v>
      </c>
      <c r="F22" s="65">
        <f>IFERROR(('Emp RestOfCMA'!F22/'Emp RestOfCMA'!F$6)/('CAN LFS Emp'!F22/'CAN LFS Emp'!F$6),"n/a")</f>
        <v>0</v>
      </c>
      <c r="G22" s="65">
        <f>IFERROR(('Emp RestOfCMA'!G22/'Emp RestOfCMA'!G$6)/('CAN LFS Emp'!G22/'CAN LFS Emp'!G$6),"n/a")</f>
        <v>0</v>
      </c>
      <c r="H22" s="65">
        <f>IFERROR(('Emp RestOfCMA'!H22/'Emp RestOfCMA'!H$6)/('CAN LFS Emp'!H22/'CAN LFS Emp'!H$6),"n/a")</f>
        <v>0</v>
      </c>
      <c r="I22" s="65">
        <f>IFERROR(('Emp RestOfCMA'!I22/'Emp RestOfCMA'!I$6)/('CAN LFS Emp'!I22/'CAN LFS Emp'!I$6),"n/a")</f>
        <v>0</v>
      </c>
      <c r="J22" s="65">
        <f>IFERROR(('Emp RestOfCMA'!J22/'Emp RestOfCMA'!J$6)/('CAN LFS Emp'!J22/'CAN LFS Emp'!J$6),"n/a")</f>
        <v>0</v>
      </c>
      <c r="K22" s="65">
        <f>IFERROR(('Emp RestOfCMA'!K22/'Emp RestOfCMA'!K$6)/('CAN LFS Emp'!K22/'CAN LFS Emp'!K$6),"n/a")</f>
        <v>0</v>
      </c>
      <c r="L22" s="65">
        <f>IFERROR(('Emp RestOfCMA'!L22/'Emp RestOfCMA'!L$6)/('CAN LFS Emp'!L22/'CAN LFS Emp'!L$6),"n/a")</f>
        <v>0</v>
      </c>
      <c r="M22" s="21">
        <f>IFERROR(('Emp RestOfCMA'!M22/'Emp RestOfCMA'!M$6)/('CAN LFS Emp'!M22/'CAN LFS Emp'!M$6),"n/a")</f>
        <v>0</v>
      </c>
      <c r="N22" s="21">
        <f>IFERROR(('Emp RestOfCMA'!N22/'Emp RestOfCMA'!N$6)/('CAN LFS Emp'!N22/'CAN LFS Emp'!N$6),"n/a")</f>
        <v>0</v>
      </c>
      <c r="O22" s="21">
        <f>IFERROR(('Emp RestOfCMA'!O22/'Emp RestOfCMA'!O$6)/('CAN LFS Emp'!O22/'CAN LFS Emp'!O$6),"n/a")</f>
        <v>0</v>
      </c>
      <c r="P22" s="21">
        <f>IFERROR(('Emp RestOfCMA'!P22/'Emp RestOfCMA'!P$6)/('CAN LFS Emp'!P22/'CAN LFS Emp'!P$6),"n/a")</f>
        <v>0</v>
      </c>
      <c r="Q22" s="21">
        <f>IFERROR(('Emp RestOfCMA'!Q22/'Emp RestOfCMA'!Q$6)/('CAN LFS Emp'!Q22/'CAN LFS Emp'!Q$6),"n/a")</f>
        <v>0</v>
      </c>
      <c r="R22" s="21" t="str">
        <f>IFERROR(('Emp RestOfCMA'!R22/'Emp RestOfCMA'!R$6)/('CAN LFS Emp'!R22/'CAN LFS Emp'!R$6),"n/a")</f>
        <v>n/a</v>
      </c>
      <c r="S22" s="21" t="str">
        <f>IFERROR(('Emp RestOfCMA'!S22/'Emp RestOfCMA'!S$6)/('CAN LFS Emp'!S22/'CAN LFS Emp'!S$6),"n/a")</f>
        <v>n/a</v>
      </c>
      <c r="T22" s="21" t="str">
        <f>IFERROR(('Emp RestOfCMA'!T22/'Emp RestOfCMA'!T$6)/('CAN LFS Emp'!T22/'CAN LFS Emp'!T$6),"n/a")</f>
        <v>n/a</v>
      </c>
      <c r="U22" s="21" t="str">
        <f>IFERROR(('Emp RestOfCMA'!U22/'Emp RestOfCMA'!U$6)/('CAN LFS Emp'!U22/'CAN LFS Emp'!U$6),"n/a")</f>
        <v>n/a</v>
      </c>
      <c r="V22" s="21" t="str">
        <f>IFERROR(('Emp RestOfCMA'!V22/'Emp RestOfCMA'!V$6)/('CAN LFS Emp'!V22/'CAN LFS Emp'!V$6),"n/a")</f>
        <v>n/a</v>
      </c>
      <c r="W22" s="21">
        <f>IFERROR(('Emp RestOfCMA'!W22/'Emp RestOfCMA'!W$6)/('CAN LFS Emp'!W22/'CAN LFS Emp'!W$6),"n/a")</f>
        <v>0</v>
      </c>
      <c r="X22" s="21">
        <f>IFERROR(('Emp RestOfCMA'!X22/'Emp RestOfCMA'!X$6)/('CAN LFS Emp'!X22/'CAN LFS Emp'!X$6),"n/a")</f>
        <v>0</v>
      </c>
      <c r="Y22" s="21">
        <f>IFERROR(('Emp RestOfCMA'!Y22/'Emp RestOfCMA'!Y$6)/('CAN LFS Emp'!Y22/'CAN LFS Emp'!Y$6),"n/a")</f>
        <v>0</v>
      </c>
    </row>
    <row r="23" spans="1:25" x14ac:dyDescent="0.25">
      <c r="A23" s="6" t="s">
        <v>17</v>
      </c>
      <c r="B23" s="6"/>
      <c r="C23" s="14">
        <v>115</v>
      </c>
      <c r="D23" s="65">
        <f>IFERROR(('Emp RestOfCMA'!D23/'Emp RestOfCMA'!D$6)/('CAN LFS Emp'!D23/'CAN LFS Emp'!D$6),"n/a")</f>
        <v>0</v>
      </c>
      <c r="E23" s="65">
        <f>IFERROR(('Emp RestOfCMA'!E23/'Emp RestOfCMA'!E$6)/('CAN LFS Emp'!E23/'CAN LFS Emp'!E$6),"n/a")</f>
        <v>0.72014687498846464</v>
      </c>
      <c r="F23" s="65">
        <f>IFERROR(('Emp RestOfCMA'!F23/'Emp RestOfCMA'!F$6)/('CAN LFS Emp'!F23/'CAN LFS Emp'!F$6),"n/a")</f>
        <v>0</v>
      </c>
      <c r="G23" s="65">
        <f>IFERROR(('Emp RestOfCMA'!G23/'Emp RestOfCMA'!G$6)/('CAN LFS Emp'!G23/'CAN LFS Emp'!G$6),"n/a")</f>
        <v>0.58381163551448723</v>
      </c>
      <c r="H23" s="65">
        <f>IFERROR(('Emp RestOfCMA'!H23/'Emp RestOfCMA'!H$6)/('CAN LFS Emp'!H23/'CAN LFS Emp'!H$6),"n/a")</f>
        <v>0</v>
      </c>
      <c r="I23" s="65">
        <f>IFERROR(('Emp RestOfCMA'!I23/'Emp RestOfCMA'!I$6)/('CAN LFS Emp'!I23/'CAN LFS Emp'!I$6),"n/a")</f>
        <v>0</v>
      </c>
      <c r="J23" s="65">
        <f>IFERROR(('Emp RestOfCMA'!J23/'Emp RestOfCMA'!J$6)/('CAN LFS Emp'!J23/'CAN LFS Emp'!J$6),"n/a")</f>
        <v>0</v>
      </c>
      <c r="K23" s="65">
        <f>IFERROR(('Emp RestOfCMA'!K23/'Emp RestOfCMA'!K$6)/('CAN LFS Emp'!K23/'CAN LFS Emp'!K$6),"n/a")</f>
        <v>0</v>
      </c>
      <c r="L23" s="65">
        <f>IFERROR(('Emp RestOfCMA'!L23/'Emp RestOfCMA'!L$6)/('CAN LFS Emp'!L23/'CAN LFS Emp'!L$6),"n/a")</f>
        <v>0</v>
      </c>
      <c r="M23" s="21">
        <f>IFERROR(('Emp RestOfCMA'!M23/'Emp RestOfCMA'!M$6)/('CAN LFS Emp'!M23/'CAN LFS Emp'!M$6),"n/a")</f>
        <v>0</v>
      </c>
      <c r="N23" s="21">
        <f>IFERROR(('Emp RestOfCMA'!N23/'Emp RestOfCMA'!N$6)/('CAN LFS Emp'!N23/'CAN LFS Emp'!N$6),"n/a")</f>
        <v>0</v>
      </c>
      <c r="O23" s="21">
        <f>IFERROR(('Emp RestOfCMA'!O23/'Emp RestOfCMA'!O$6)/('CAN LFS Emp'!O23/'CAN LFS Emp'!O$6),"n/a")</f>
        <v>0</v>
      </c>
      <c r="P23" s="21">
        <f>IFERROR(('Emp RestOfCMA'!P23/'Emp RestOfCMA'!P$6)/('CAN LFS Emp'!P23/'CAN LFS Emp'!P$6),"n/a")</f>
        <v>0</v>
      </c>
      <c r="Q23" s="21">
        <f>IFERROR(('Emp RestOfCMA'!Q23/'Emp RestOfCMA'!Q$6)/('CAN LFS Emp'!Q23/'CAN LFS Emp'!Q$6),"n/a")</f>
        <v>0</v>
      </c>
      <c r="R23" s="21">
        <f>IFERROR(('Emp RestOfCMA'!R23/'Emp RestOfCMA'!R$6)/('CAN LFS Emp'!R23/'CAN LFS Emp'!R$6),"n/a")</f>
        <v>0</v>
      </c>
      <c r="S23" s="21">
        <f>IFERROR(('Emp RestOfCMA'!S23/'Emp RestOfCMA'!S$6)/('CAN LFS Emp'!S23/'CAN LFS Emp'!S$6),"n/a")</f>
        <v>0</v>
      </c>
      <c r="T23" s="21">
        <f>IFERROR(('Emp RestOfCMA'!T23/'Emp RestOfCMA'!T$6)/('CAN LFS Emp'!T23/'CAN LFS Emp'!T$6),"n/a")</f>
        <v>0</v>
      </c>
      <c r="U23" s="21">
        <f>IFERROR(('Emp RestOfCMA'!U23/'Emp RestOfCMA'!U$6)/('CAN LFS Emp'!U23/'CAN LFS Emp'!U$6),"n/a")</f>
        <v>0</v>
      </c>
      <c r="V23" s="21">
        <f>IFERROR(('Emp RestOfCMA'!V23/'Emp RestOfCMA'!V$6)/('CAN LFS Emp'!V23/'CAN LFS Emp'!V$6),"n/a")</f>
        <v>0</v>
      </c>
      <c r="W23" s="21">
        <f>IFERROR(('Emp RestOfCMA'!W23/'Emp RestOfCMA'!W$6)/('CAN LFS Emp'!W23/'CAN LFS Emp'!W$6),"n/a")</f>
        <v>0.6350020360300116</v>
      </c>
      <c r="X23" s="21">
        <f>IFERROR(('Emp RestOfCMA'!X23/'Emp RestOfCMA'!X$6)/('CAN LFS Emp'!X23/'CAN LFS Emp'!X$6),"n/a")</f>
        <v>0</v>
      </c>
      <c r="Y23" s="21">
        <f>IFERROR(('Emp RestOfCMA'!Y23/'Emp RestOfCMA'!Y$6)/('CAN LFS Emp'!Y23/'CAN LFS Emp'!Y$6),"n/a")</f>
        <v>0</v>
      </c>
    </row>
    <row r="24" spans="1:25" x14ac:dyDescent="0.25">
      <c r="A24" s="5" t="s">
        <v>18</v>
      </c>
      <c r="B24" s="5"/>
      <c r="C24" s="13">
        <v>21</v>
      </c>
      <c r="D24" s="64">
        <f>IFERROR(('Emp RestOfCMA'!D24/'Emp RestOfCMA'!D$6)/('CAN LFS Emp'!D24/'CAN LFS Emp'!D$6),"n/a")</f>
        <v>8.8155406251414381E-2</v>
      </c>
      <c r="E24" s="64">
        <f>IFERROR(('Emp RestOfCMA'!E24/'Emp RestOfCMA'!E$6)/('CAN LFS Emp'!E24/'CAN LFS Emp'!E$6),"n/a")</f>
        <v>0.1427774018493137</v>
      </c>
      <c r="F24" s="64">
        <f>IFERROR(('Emp RestOfCMA'!F24/'Emp RestOfCMA'!F$6)/('CAN LFS Emp'!F24/'CAN LFS Emp'!F$6),"n/a")</f>
        <v>0.22343083210185732</v>
      </c>
      <c r="G24" s="64">
        <f>IFERROR(('Emp RestOfCMA'!G24/'Emp RestOfCMA'!G$6)/('CAN LFS Emp'!G24/'CAN LFS Emp'!G$6),"n/a")</f>
        <v>0.17401760366369687</v>
      </c>
      <c r="H24" s="64">
        <f>IFERROR(('Emp RestOfCMA'!H24/'Emp RestOfCMA'!H$6)/('CAN LFS Emp'!H24/'CAN LFS Emp'!H$6),"n/a")</f>
        <v>0.11211523401679717</v>
      </c>
      <c r="I24" s="64">
        <f>IFERROR(('Emp RestOfCMA'!I24/'Emp RestOfCMA'!I$6)/('CAN LFS Emp'!I24/'CAN LFS Emp'!I$6),"n/a")</f>
        <v>0.23413555971860583</v>
      </c>
      <c r="J24" s="64">
        <f>IFERROR(('Emp RestOfCMA'!J24/'Emp RestOfCMA'!J$6)/('CAN LFS Emp'!J24/'CAN LFS Emp'!J$6),"n/a")</f>
        <v>0.14518014379972966</v>
      </c>
      <c r="K24" s="64">
        <f>IFERROR(('Emp RestOfCMA'!K24/'Emp RestOfCMA'!K$6)/('CAN LFS Emp'!K24/'CAN LFS Emp'!K$6),"n/a")</f>
        <v>0.1193635633467456</v>
      </c>
      <c r="L24" s="64">
        <f>IFERROR(('Emp RestOfCMA'!L24/'Emp RestOfCMA'!L$6)/('CAN LFS Emp'!L24/'CAN LFS Emp'!L$6),"n/a")</f>
        <v>0.1784124011836464</v>
      </c>
      <c r="M24" s="20">
        <f>IFERROR(('Emp RestOfCMA'!M24/'Emp RestOfCMA'!M$6)/('CAN LFS Emp'!M24/'CAN LFS Emp'!M$6),"n/a")</f>
        <v>0.17067687716653987</v>
      </c>
      <c r="N24" s="20">
        <f>IFERROR(('Emp RestOfCMA'!N24/'Emp RestOfCMA'!N$6)/('CAN LFS Emp'!N24/'CAN LFS Emp'!N$6),"n/a")</f>
        <v>0.15298429860775289</v>
      </c>
      <c r="O24" s="20">
        <f>IFERROR(('Emp RestOfCMA'!O24/'Emp RestOfCMA'!O$6)/('CAN LFS Emp'!O24/'CAN LFS Emp'!O$6),"n/a")</f>
        <v>3.5430025130559852E-2</v>
      </c>
      <c r="P24" s="20">
        <f>IFERROR(('Emp RestOfCMA'!P24/'Emp RestOfCMA'!P$6)/('CAN LFS Emp'!P24/'CAN LFS Emp'!P$6),"n/a")</f>
        <v>0.13681322736228366</v>
      </c>
      <c r="Q24" s="20">
        <f>IFERROR(('Emp RestOfCMA'!Q24/'Emp RestOfCMA'!Q$6)/('CAN LFS Emp'!Q24/'CAN LFS Emp'!Q$6),"n/a")</f>
        <v>7.6987814884373715E-2</v>
      </c>
      <c r="R24" s="20">
        <f>IFERROR(('Emp RestOfCMA'!R24/'Emp RestOfCMA'!R$6)/('CAN LFS Emp'!R24/'CAN LFS Emp'!R$6),"n/a")</f>
        <v>7.9310544020959842E-2</v>
      </c>
      <c r="S24" s="20">
        <f>IFERROR(('Emp RestOfCMA'!S24/'Emp RestOfCMA'!S$6)/('CAN LFS Emp'!S24/'CAN LFS Emp'!S$6),"n/a")</f>
        <v>0.13438330477189586</v>
      </c>
      <c r="T24" s="20">
        <f>IFERROR(('Emp RestOfCMA'!T24/'Emp RestOfCMA'!T$6)/('CAN LFS Emp'!T24/'CAN LFS Emp'!T$6),"n/a")</f>
        <v>7.8657241086279958E-2</v>
      </c>
      <c r="U24" s="20">
        <f>IFERROR(('Emp RestOfCMA'!U24/'Emp RestOfCMA'!U$6)/('CAN LFS Emp'!U24/'CAN LFS Emp'!U$6),"n/a")</f>
        <v>8.4497507918970829E-2</v>
      </c>
      <c r="V24" s="20">
        <f>IFERROR(('Emp RestOfCMA'!V24/'Emp RestOfCMA'!V$6)/('CAN LFS Emp'!V24/'CAN LFS Emp'!V$6),"n/a")</f>
        <v>9.793311543602691E-2</v>
      </c>
      <c r="W24" s="20">
        <f>IFERROR(('Emp RestOfCMA'!W24/'Emp RestOfCMA'!W$6)/('CAN LFS Emp'!W24/'CAN LFS Emp'!W$6),"n/a")</f>
        <v>7.629815858313968E-2</v>
      </c>
      <c r="X24" s="20">
        <f>IFERROR(('Emp RestOfCMA'!X24/'Emp RestOfCMA'!X$6)/('CAN LFS Emp'!X24/'CAN LFS Emp'!X$6),"n/a")</f>
        <v>3.4873875624130343E-2</v>
      </c>
      <c r="Y24" s="20">
        <f>IFERROR(('Emp RestOfCMA'!Y24/'Emp RestOfCMA'!Y$6)/('CAN LFS Emp'!Y24/'CAN LFS Emp'!Y$6),"n/a")</f>
        <v>3.4275113229108596E-2</v>
      </c>
    </row>
    <row r="25" spans="1:25" x14ac:dyDescent="0.25">
      <c r="A25" s="5" t="s">
        <v>19</v>
      </c>
      <c r="B25" s="5"/>
      <c r="C25" s="13">
        <v>22</v>
      </c>
      <c r="D25" s="64">
        <f>IFERROR(('Emp RestOfCMA'!D25/'Emp RestOfCMA'!D$6)/('CAN LFS Emp'!D25/'CAN LFS Emp'!D$6),"n/a")</f>
        <v>0.82885444616262727</v>
      </c>
      <c r="E25" s="64">
        <f>IFERROR(('Emp RestOfCMA'!E25/'Emp RestOfCMA'!E$6)/('CAN LFS Emp'!E25/'CAN LFS Emp'!E$6),"n/a")</f>
        <v>0.96003470220753029</v>
      </c>
      <c r="F25" s="64">
        <f>IFERROR(('Emp RestOfCMA'!F25/'Emp RestOfCMA'!F$6)/('CAN LFS Emp'!F25/'CAN LFS Emp'!F$6),"n/a")</f>
        <v>1.1094130251158358</v>
      </c>
      <c r="G25" s="64">
        <f>IFERROR(('Emp RestOfCMA'!G25/'Emp RestOfCMA'!G$6)/('CAN LFS Emp'!G25/'CAN LFS Emp'!G$6),"n/a")</f>
        <v>0.85854122695802915</v>
      </c>
      <c r="H25" s="64">
        <f>IFERROR(('Emp RestOfCMA'!H25/'Emp RestOfCMA'!H$6)/('CAN LFS Emp'!H25/'CAN LFS Emp'!H$6),"n/a")</f>
        <v>0.89586907644892222</v>
      </c>
      <c r="I25" s="64">
        <f>IFERROR(('Emp RestOfCMA'!I25/'Emp RestOfCMA'!I$6)/('CAN LFS Emp'!I25/'CAN LFS Emp'!I$6),"n/a")</f>
        <v>0.91396375181899481</v>
      </c>
      <c r="J25" s="64">
        <f>IFERROR(('Emp RestOfCMA'!J25/'Emp RestOfCMA'!J$6)/('CAN LFS Emp'!J25/'CAN LFS Emp'!J$6),"n/a")</f>
        <v>0.86853689795374134</v>
      </c>
      <c r="K25" s="64">
        <f>IFERROR(('Emp RestOfCMA'!K25/'Emp RestOfCMA'!K$6)/('CAN LFS Emp'!K25/'CAN LFS Emp'!K$6),"n/a")</f>
        <v>0.97743927823128007</v>
      </c>
      <c r="L25" s="64">
        <f>IFERROR(('Emp RestOfCMA'!L25/'Emp RestOfCMA'!L$6)/('CAN LFS Emp'!L25/'CAN LFS Emp'!L$6),"n/a")</f>
        <v>1.0607730773196182</v>
      </c>
      <c r="M25" s="20">
        <f>IFERROR(('Emp RestOfCMA'!M25/'Emp RestOfCMA'!M$6)/('CAN LFS Emp'!M25/'CAN LFS Emp'!M$6),"n/a")</f>
        <v>0.72746978523243244</v>
      </c>
      <c r="N25" s="20">
        <f>IFERROR(('Emp RestOfCMA'!N25/'Emp RestOfCMA'!N$6)/('CAN LFS Emp'!N25/'CAN LFS Emp'!N$6),"n/a")</f>
        <v>0.69645849498656875</v>
      </c>
      <c r="O25" s="20">
        <f>IFERROR(('Emp RestOfCMA'!O25/'Emp RestOfCMA'!O$6)/('CAN LFS Emp'!O25/'CAN LFS Emp'!O$6),"n/a")</f>
        <v>0.99608702714230979</v>
      </c>
      <c r="P25" s="20">
        <f>IFERROR(('Emp RestOfCMA'!P25/'Emp RestOfCMA'!P$6)/('CAN LFS Emp'!P25/'CAN LFS Emp'!P$6),"n/a")</f>
        <v>0.72835918367328223</v>
      </c>
      <c r="Q25" s="20">
        <f>IFERROR(('Emp RestOfCMA'!Q25/'Emp RestOfCMA'!Q$6)/('CAN LFS Emp'!Q25/'CAN LFS Emp'!Q$6),"n/a")</f>
        <v>0.77105938614944836</v>
      </c>
      <c r="R25" s="20">
        <f>IFERROR(('Emp RestOfCMA'!R25/'Emp RestOfCMA'!R$6)/('CAN LFS Emp'!R25/'CAN LFS Emp'!R$6),"n/a")</f>
        <v>0.88702609140731181</v>
      </c>
      <c r="S25" s="20">
        <f>IFERROR(('Emp RestOfCMA'!S25/'Emp RestOfCMA'!S$6)/('CAN LFS Emp'!S25/'CAN LFS Emp'!S$6),"n/a")</f>
        <v>1.121238206212211</v>
      </c>
      <c r="T25" s="20">
        <f>IFERROR(('Emp RestOfCMA'!T25/'Emp RestOfCMA'!T$6)/('CAN LFS Emp'!T25/'CAN LFS Emp'!T$6),"n/a")</f>
        <v>0.98466084712539748</v>
      </c>
      <c r="U25" s="20">
        <f>IFERROR(('Emp RestOfCMA'!U25/'Emp RestOfCMA'!U$6)/('CAN LFS Emp'!U25/'CAN LFS Emp'!U$6),"n/a")</f>
        <v>0.72073921885599046</v>
      </c>
      <c r="V25" s="20">
        <f>IFERROR(('Emp RestOfCMA'!V25/'Emp RestOfCMA'!V$6)/('CAN LFS Emp'!V25/'CAN LFS Emp'!V$6),"n/a")</f>
        <v>1.0617665287805689</v>
      </c>
      <c r="W25" s="20">
        <f>IFERROR(('Emp RestOfCMA'!W25/'Emp RestOfCMA'!W$6)/('CAN LFS Emp'!W25/'CAN LFS Emp'!W$6),"n/a")</f>
        <v>1.1751696125663782</v>
      </c>
      <c r="X25" s="20">
        <f>IFERROR(('Emp RestOfCMA'!X25/'Emp RestOfCMA'!X$6)/('CAN LFS Emp'!X25/'CAN LFS Emp'!X$6),"n/a")</f>
        <v>0.95497914011650709</v>
      </c>
      <c r="Y25" s="20">
        <f>IFERROR(('Emp RestOfCMA'!Y25/'Emp RestOfCMA'!Y$6)/('CAN LFS Emp'!Y25/'CAN LFS Emp'!Y$6),"n/a")</f>
        <v>1.0165926022800649</v>
      </c>
    </row>
    <row r="26" spans="1:25" x14ac:dyDescent="0.25">
      <c r="A26" s="7" t="s">
        <v>20</v>
      </c>
      <c r="B26" s="7"/>
      <c r="C26" s="14">
        <v>2211</v>
      </c>
      <c r="D26" s="65">
        <f>IFERROR(('Emp RestOfCMA'!D26/'Emp RestOfCMA'!D$6)/('CAN LFS Emp'!D26/'CAN LFS Emp'!D$6),"n/a")</f>
        <v>0.78881607845914636</v>
      </c>
      <c r="E26" s="65">
        <f>IFERROR(('Emp RestOfCMA'!E26/'Emp RestOfCMA'!E$6)/('CAN LFS Emp'!E26/'CAN LFS Emp'!E$6),"n/a")</f>
        <v>0.89320058992511708</v>
      </c>
      <c r="F26" s="65">
        <f>IFERROR(('Emp RestOfCMA'!F26/'Emp RestOfCMA'!F$6)/('CAN LFS Emp'!F26/'CAN LFS Emp'!F$6),"n/a")</f>
        <v>1.0305945310710392</v>
      </c>
      <c r="G26" s="65">
        <f>IFERROR(('Emp RestOfCMA'!G26/'Emp RestOfCMA'!G$6)/('CAN LFS Emp'!G26/'CAN LFS Emp'!G$6),"n/a")</f>
        <v>0.83156431343413073</v>
      </c>
      <c r="H26" s="65">
        <f>IFERROR(('Emp RestOfCMA'!H26/'Emp RestOfCMA'!H$6)/('CAN LFS Emp'!H26/'CAN LFS Emp'!H$6),"n/a")</f>
        <v>0.9264604925294303</v>
      </c>
      <c r="I26" s="65">
        <f>IFERROR(('Emp RestOfCMA'!I26/'Emp RestOfCMA'!I$6)/('CAN LFS Emp'!I26/'CAN LFS Emp'!I$6),"n/a")</f>
        <v>0.95799992567056291</v>
      </c>
      <c r="J26" s="65">
        <f>IFERROR(('Emp RestOfCMA'!J26/'Emp RestOfCMA'!J$6)/('CAN LFS Emp'!J26/'CAN LFS Emp'!J$6),"n/a")</f>
        <v>0.9415046763234256</v>
      </c>
      <c r="K26" s="65">
        <f>IFERROR(('Emp RestOfCMA'!K26/'Emp RestOfCMA'!K$6)/('CAN LFS Emp'!K26/'CAN LFS Emp'!K$6),"n/a")</f>
        <v>0.87353309352649178</v>
      </c>
      <c r="L26" s="65">
        <f>IFERROR(('Emp RestOfCMA'!L26/'Emp RestOfCMA'!L$6)/('CAN LFS Emp'!L26/'CAN LFS Emp'!L$6),"n/a")</f>
        <v>1.1067615352654212</v>
      </c>
      <c r="M26" s="21">
        <f>IFERROR(('Emp RestOfCMA'!M26/'Emp RestOfCMA'!M$6)/('CAN LFS Emp'!M26/'CAN LFS Emp'!M$6),"n/a")</f>
        <v>0.85427629019005136</v>
      </c>
      <c r="N26" s="21">
        <f>IFERROR(('Emp RestOfCMA'!N26/'Emp RestOfCMA'!N$6)/('CAN LFS Emp'!N26/'CAN LFS Emp'!N$6),"n/a")</f>
        <v>0.57276732460401214</v>
      </c>
      <c r="O26" s="21">
        <f>IFERROR(('Emp RestOfCMA'!O26/'Emp RestOfCMA'!O$6)/('CAN LFS Emp'!O26/'CAN LFS Emp'!O$6),"n/a")</f>
        <v>0.87213664051143003</v>
      </c>
      <c r="P26" s="21">
        <f>IFERROR(('Emp RestOfCMA'!P26/'Emp RestOfCMA'!P$6)/('CAN LFS Emp'!P26/'CAN LFS Emp'!P$6),"n/a")</f>
        <v>0.66990676397408311</v>
      </c>
      <c r="Q26" s="21">
        <f>IFERROR(('Emp RestOfCMA'!Q26/'Emp RestOfCMA'!Q$6)/('CAN LFS Emp'!Q26/'CAN LFS Emp'!Q$6),"n/a")</f>
        <v>0.83607513956563162</v>
      </c>
      <c r="R26" s="21">
        <f>IFERROR(('Emp RestOfCMA'!R26/'Emp RestOfCMA'!R$6)/('CAN LFS Emp'!R26/'CAN LFS Emp'!R$6),"n/a")</f>
        <v>1.056222616380085</v>
      </c>
      <c r="S26" s="21">
        <f>IFERROR(('Emp RestOfCMA'!S26/'Emp RestOfCMA'!S$6)/('CAN LFS Emp'!S26/'CAN LFS Emp'!S$6),"n/a")</f>
        <v>1.3038855228089365</v>
      </c>
      <c r="T26" s="21">
        <f>IFERROR(('Emp RestOfCMA'!T26/'Emp RestOfCMA'!T$6)/('CAN LFS Emp'!T26/'CAN LFS Emp'!T$6),"n/a")</f>
        <v>1.0521002242128867</v>
      </c>
      <c r="U26" s="21">
        <f>IFERROR(('Emp RestOfCMA'!U26/'Emp RestOfCMA'!U$6)/('CAN LFS Emp'!U26/'CAN LFS Emp'!U$6),"n/a")</f>
        <v>0.90315064415652191</v>
      </c>
      <c r="V26" s="21">
        <f>IFERROR(('Emp RestOfCMA'!V26/'Emp RestOfCMA'!V$6)/('CAN LFS Emp'!V26/'CAN LFS Emp'!V$6),"n/a")</f>
        <v>1.0594990459650202</v>
      </c>
      <c r="W26" s="21">
        <f>IFERROR(('Emp RestOfCMA'!W26/'Emp RestOfCMA'!W$6)/('CAN LFS Emp'!W26/'CAN LFS Emp'!W$6),"n/a")</f>
        <v>0.87216722433648253</v>
      </c>
      <c r="X26" s="21">
        <f>IFERROR(('Emp RestOfCMA'!X26/'Emp RestOfCMA'!X$6)/('CAN LFS Emp'!X26/'CAN LFS Emp'!X$6),"n/a")</f>
        <v>1.182086073036636</v>
      </c>
      <c r="Y26" s="21">
        <f>IFERROR(('Emp RestOfCMA'!Y26/'Emp RestOfCMA'!Y$6)/('CAN LFS Emp'!Y26/'CAN LFS Emp'!Y$6),"n/a")</f>
        <v>0.97932214593310918</v>
      </c>
    </row>
    <row r="27" spans="1:25" x14ac:dyDescent="0.25">
      <c r="A27" s="7" t="s">
        <v>21</v>
      </c>
      <c r="B27" s="7"/>
      <c r="C27" s="14">
        <v>2213</v>
      </c>
      <c r="D27" s="65">
        <f>IFERROR(('Emp RestOfCMA'!D27/'Emp RestOfCMA'!D$6)/('CAN LFS Emp'!D27/'CAN LFS Emp'!D$6),"n/a")</f>
        <v>0</v>
      </c>
      <c r="E27" s="65">
        <f>IFERROR(('Emp RestOfCMA'!E27/'Emp RestOfCMA'!E$6)/('CAN LFS Emp'!E27/'CAN LFS Emp'!E$6),"n/a")</f>
        <v>0</v>
      </c>
      <c r="F27" s="65">
        <f>IFERROR(('Emp RestOfCMA'!F27/'Emp RestOfCMA'!F$6)/('CAN LFS Emp'!F27/'CAN LFS Emp'!F$6),"n/a")</f>
        <v>0</v>
      </c>
      <c r="G27" s="65">
        <f>IFERROR(('Emp RestOfCMA'!G27/'Emp RestOfCMA'!G$6)/('CAN LFS Emp'!G27/'CAN LFS Emp'!G$6),"n/a")</f>
        <v>0</v>
      </c>
      <c r="H27" s="65">
        <f>IFERROR(('Emp RestOfCMA'!H27/'Emp RestOfCMA'!H$6)/('CAN LFS Emp'!H27/'CAN LFS Emp'!H$6),"n/a")</f>
        <v>0</v>
      </c>
      <c r="I27" s="65">
        <f>IFERROR(('Emp RestOfCMA'!I27/'Emp RestOfCMA'!I$6)/('CAN LFS Emp'!I27/'CAN LFS Emp'!I$6),"n/a")</f>
        <v>0</v>
      </c>
      <c r="J27" s="65">
        <f>IFERROR(('Emp RestOfCMA'!J27/'Emp RestOfCMA'!J$6)/('CAN LFS Emp'!J27/'CAN LFS Emp'!J$6),"n/a")</f>
        <v>0</v>
      </c>
      <c r="K27" s="65">
        <f>IFERROR(('Emp RestOfCMA'!K27/'Emp RestOfCMA'!K$6)/('CAN LFS Emp'!K27/'CAN LFS Emp'!K$6),"n/a")</f>
        <v>0</v>
      </c>
      <c r="L27" s="65">
        <f>IFERROR(('Emp RestOfCMA'!L27/'Emp RestOfCMA'!L$6)/('CAN LFS Emp'!L27/'CAN LFS Emp'!L$6),"n/a")</f>
        <v>0</v>
      </c>
      <c r="M27" s="21">
        <f>IFERROR(('Emp RestOfCMA'!M27/'Emp RestOfCMA'!M$6)/('CAN LFS Emp'!M27/'CAN LFS Emp'!M$6),"n/a")</f>
        <v>0</v>
      </c>
      <c r="N27" s="21">
        <f>IFERROR(('Emp RestOfCMA'!N27/'Emp RestOfCMA'!N$6)/('CAN LFS Emp'!N27/'CAN LFS Emp'!N$6),"n/a")</f>
        <v>2.2234638507664632</v>
      </c>
      <c r="O27" s="21">
        <f>IFERROR(('Emp RestOfCMA'!O27/'Emp RestOfCMA'!O$6)/('CAN LFS Emp'!O27/'CAN LFS Emp'!O$6),"n/a")</f>
        <v>2.0451327910184167</v>
      </c>
      <c r="P27" s="21">
        <f>IFERROR(('Emp RestOfCMA'!P27/'Emp RestOfCMA'!P$6)/('CAN LFS Emp'!P27/'CAN LFS Emp'!P$6),"n/a")</f>
        <v>2.3644828352497487</v>
      </c>
      <c r="Q27" s="21">
        <f>IFERROR(('Emp RestOfCMA'!Q27/'Emp RestOfCMA'!Q$6)/('CAN LFS Emp'!Q27/'CAN LFS Emp'!Q$6),"n/a")</f>
        <v>1.8107401650657688</v>
      </c>
      <c r="R27" s="21">
        <f>IFERROR(('Emp RestOfCMA'!R27/'Emp RestOfCMA'!R$6)/('CAN LFS Emp'!R27/'CAN LFS Emp'!R$6),"n/a")</f>
        <v>1.7349837602955045</v>
      </c>
      <c r="S27" s="21">
        <f>IFERROR(('Emp RestOfCMA'!S27/'Emp RestOfCMA'!S$6)/('CAN LFS Emp'!S27/'CAN LFS Emp'!S$6),"n/a")</f>
        <v>0</v>
      </c>
      <c r="T27" s="21">
        <f>IFERROR(('Emp RestOfCMA'!T27/'Emp RestOfCMA'!T$6)/('CAN LFS Emp'!T27/'CAN LFS Emp'!T$6),"n/a")</f>
        <v>0</v>
      </c>
      <c r="U27" s="21">
        <f>IFERROR(('Emp RestOfCMA'!U27/'Emp RestOfCMA'!U$6)/('CAN LFS Emp'!U27/'CAN LFS Emp'!U$6),"n/a")</f>
        <v>1.2640411950397816</v>
      </c>
      <c r="V27" s="21">
        <f>IFERROR(('Emp RestOfCMA'!V27/'Emp RestOfCMA'!V$6)/('CAN LFS Emp'!V27/'CAN LFS Emp'!V$6),"n/a")</f>
        <v>1.2034922292409049</v>
      </c>
      <c r="W27" s="21">
        <f>IFERROR(('Emp RestOfCMA'!W27/'Emp RestOfCMA'!W$6)/('CAN LFS Emp'!W27/'CAN LFS Emp'!W$6),"n/a")</f>
        <v>2.4498176230040309</v>
      </c>
      <c r="X27" s="21">
        <f>IFERROR(('Emp RestOfCMA'!X27/'Emp RestOfCMA'!X$6)/('CAN LFS Emp'!X27/'CAN LFS Emp'!X$6),"n/a")</f>
        <v>0</v>
      </c>
      <c r="Y27" s="21">
        <f>IFERROR(('Emp RestOfCMA'!Y27/'Emp RestOfCMA'!Y$6)/('CAN LFS Emp'!Y27/'CAN LFS Emp'!Y$6),"n/a")</f>
        <v>1.4882441922835217</v>
      </c>
    </row>
    <row r="28" spans="1:25" x14ac:dyDescent="0.25">
      <c r="A28" s="5" t="s">
        <v>22</v>
      </c>
      <c r="B28" s="5"/>
      <c r="C28" s="13">
        <v>23</v>
      </c>
      <c r="D28" s="64">
        <f>IFERROR(('Emp RestOfCMA'!D28/'Emp RestOfCMA'!D$6)/('CAN LFS Emp'!D28/'CAN LFS Emp'!D$6),"n/a")</f>
        <v>1.1237145513973528</v>
      </c>
      <c r="E28" s="64">
        <f>IFERROR(('Emp RestOfCMA'!E28/'Emp RestOfCMA'!E$6)/('CAN LFS Emp'!E28/'CAN LFS Emp'!E$6),"n/a")</f>
        <v>1.0015076412762285</v>
      </c>
      <c r="F28" s="64">
        <f>IFERROR(('Emp RestOfCMA'!F28/'Emp RestOfCMA'!F$6)/('CAN LFS Emp'!F28/'CAN LFS Emp'!F$6),"n/a")</f>
        <v>1.1169716959835219</v>
      </c>
      <c r="G28" s="64">
        <f>IFERROR(('Emp RestOfCMA'!G28/'Emp RestOfCMA'!G$6)/('CAN LFS Emp'!G28/'CAN LFS Emp'!G$6),"n/a")</f>
        <v>0.99819197441585927</v>
      </c>
      <c r="H28" s="64">
        <f>IFERROR(('Emp RestOfCMA'!H28/'Emp RestOfCMA'!H$6)/('CAN LFS Emp'!H28/'CAN LFS Emp'!H$6),"n/a")</f>
        <v>1.1030518630773105</v>
      </c>
      <c r="I28" s="64">
        <f>IFERROR(('Emp RestOfCMA'!I28/'Emp RestOfCMA'!I$6)/('CAN LFS Emp'!I28/'CAN LFS Emp'!I$6),"n/a")</f>
        <v>1.0159123447292573</v>
      </c>
      <c r="J28" s="64">
        <f>IFERROR(('Emp RestOfCMA'!J28/'Emp RestOfCMA'!J$6)/('CAN LFS Emp'!J28/'CAN LFS Emp'!J$6),"n/a")</f>
        <v>1.0920879073842871</v>
      </c>
      <c r="K28" s="64">
        <f>IFERROR(('Emp RestOfCMA'!K28/'Emp RestOfCMA'!K$6)/('CAN LFS Emp'!K28/'CAN LFS Emp'!K$6),"n/a")</f>
        <v>0.97355070838579871</v>
      </c>
      <c r="L28" s="64">
        <f>IFERROR(('Emp RestOfCMA'!L28/'Emp RestOfCMA'!L$6)/('CAN LFS Emp'!L28/'CAN LFS Emp'!L$6),"n/a")</f>
        <v>1.1237852121012333</v>
      </c>
      <c r="M28" s="20">
        <f>IFERROR(('Emp RestOfCMA'!M28/'Emp RestOfCMA'!M$6)/('CAN LFS Emp'!M28/'CAN LFS Emp'!M$6),"n/a")</f>
        <v>1.2167672577422395</v>
      </c>
      <c r="N28" s="20">
        <f>IFERROR(('Emp RestOfCMA'!N28/'Emp RestOfCMA'!N$6)/('CAN LFS Emp'!N28/'CAN LFS Emp'!N$6),"n/a")</f>
        <v>1.1685633608880683</v>
      </c>
      <c r="O28" s="20">
        <f>IFERROR(('Emp RestOfCMA'!O28/'Emp RestOfCMA'!O$6)/('CAN LFS Emp'!O28/'CAN LFS Emp'!O$6),"n/a")</f>
        <v>1.1113515476173779</v>
      </c>
      <c r="P28" s="20">
        <f>IFERROR(('Emp RestOfCMA'!P28/'Emp RestOfCMA'!P$6)/('CAN LFS Emp'!P28/'CAN LFS Emp'!P$6),"n/a")</f>
        <v>1.0142693022866212</v>
      </c>
      <c r="Q28" s="20">
        <f>IFERROR(('Emp RestOfCMA'!Q28/'Emp RestOfCMA'!Q$6)/('CAN LFS Emp'!Q28/'CAN LFS Emp'!Q$6),"n/a")</f>
        <v>1.0431389493506518</v>
      </c>
      <c r="R28" s="20">
        <f>IFERROR(('Emp RestOfCMA'!R28/'Emp RestOfCMA'!R$6)/('CAN LFS Emp'!R28/'CAN LFS Emp'!R$6),"n/a")</f>
        <v>1.0845366247798571</v>
      </c>
      <c r="S28" s="20">
        <f>IFERROR(('Emp RestOfCMA'!S28/'Emp RestOfCMA'!S$6)/('CAN LFS Emp'!S28/'CAN LFS Emp'!S$6),"n/a")</f>
        <v>1.0142571537662997</v>
      </c>
      <c r="T28" s="20">
        <f>IFERROR(('Emp RestOfCMA'!T28/'Emp RestOfCMA'!T$6)/('CAN LFS Emp'!T28/'CAN LFS Emp'!T$6),"n/a")</f>
        <v>1.0008134590768132</v>
      </c>
      <c r="U28" s="20">
        <f>IFERROR(('Emp RestOfCMA'!U28/'Emp RestOfCMA'!U$6)/('CAN LFS Emp'!U28/'CAN LFS Emp'!U$6),"n/a")</f>
        <v>0.97714929456536992</v>
      </c>
      <c r="V28" s="20">
        <f>IFERROR(('Emp RestOfCMA'!V28/'Emp RestOfCMA'!V$6)/('CAN LFS Emp'!V28/'CAN LFS Emp'!V$6),"n/a")</f>
        <v>1.0404773746505327</v>
      </c>
      <c r="W28" s="20">
        <f>IFERROR(('Emp RestOfCMA'!W28/'Emp RestOfCMA'!W$6)/('CAN LFS Emp'!W28/'CAN LFS Emp'!W$6),"n/a")</f>
        <v>1.0255128012585319</v>
      </c>
      <c r="X28" s="20">
        <f>IFERROR(('Emp RestOfCMA'!X28/'Emp RestOfCMA'!X$6)/('CAN LFS Emp'!X28/'CAN LFS Emp'!X$6),"n/a")</f>
        <v>0.93059992756487742</v>
      </c>
      <c r="Y28" s="20">
        <f>IFERROR(('Emp RestOfCMA'!Y28/'Emp RestOfCMA'!Y$6)/('CAN LFS Emp'!Y28/'CAN LFS Emp'!Y$6),"n/a")</f>
        <v>1.0941230233107959</v>
      </c>
    </row>
    <row r="29" spans="1:25" x14ac:dyDescent="0.25">
      <c r="A29" s="5" t="s">
        <v>23</v>
      </c>
      <c r="B29" s="5"/>
      <c r="C29" s="13" t="s">
        <v>188</v>
      </c>
      <c r="D29" s="64">
        <f>IFERROR(('Emp RestOfCMA'!D29/'Emp RestOfCMA'!D$6)/('CAN LFS Emp'!D29/'CAN LFS Emp'!D$6),"n/a")</f>
        <v>1.3560218486895748</v>
      </c>
      <c r="E29" s="64">
        <f>IFERROR(('Emp RestOfCMA'!E29/'Emp RestOfCMA'!E$6)/('CAN LFS Emp'!E29/'CAN LFS Emp'!E$6),"n/a")</f>
        <v>1.4062863117376654</v>
      </c>
      <c r="F29" s="64">
        <f>IFERROR(('Emp RestOfCMA'!F29/'Emp RestOfCMA'!F$6)/('CAN LFS Emp'!F29/'CAN LFS Emp'!F$6),"n/a")</f>
        <v>1.3800322778438852</v>
      </c>
      <c r="G29" s="64">
        <f>IFERROR(('Emp RestOfCMA'!G29/'Emp RestOfCMA'!G$6)/('CAN LFS Emp'!G29/'CAN LFS Emp'!G$6),"n/a")</f>
        <v>1.3075019570846516</v>
      </c>
      <c r="H29" s="64">
        <f>IFERROR(('Emp RestOfCMA'!H29/'Emp RestOfCMA'!H$6)/('CAN LFS Emp'!H29/'CAN LFS Emp'!H$6),"n/a")</f>
        <v>1.2782604878040118</v>
      </c>
      <c r="I29" s="64">
        <f>IFERROR(('Emp RestOfCMA'!I29/'Emp RestOfCMA'!I$6)/('CAN LFS Emp'!I29/'CAN LFS Emp'!I$6),"n/a")</f>
        <v>1.289053163675558</v>
      </c>
      <c r="J29" s="64">
        <f>IFERROR(('Emp RestOfCMA'!J29/'Emp RestOfCMA'!J$6)/('CAN LFS Emp'!J29/'CAN LFS Emp'!J$6),"n/a")</f>
        <v>1.3192158523520088</v>
      </c>
      <c r="K29" s="64">
        <f>IFERROR(('Emp RestOfCMA'!K29/'Emp RestOfCMA'!K$6)/('CAN LFS Emp'!K29/'CAN LFS Emp'!K$6),"n/a")</f>
        <v>1.410387490478918</v>
      </c>
      <c r="L29" s="64">
        <f>IFERROR(('Emp RestOfCMA'!L29/'Emp RestOfCMA'!L$6)/('CAN LFS Emp'!L29/'CAN LFS Emp'!L$6),"n/a")</f>
        <v>1.5867196197357731</v>
      </c>
      <c r="M29" s="20">
        <f>IFERROR(('Emp RestOfCMA'!M29/'Emp RestOfCMA'!M$6)/('CAN LFS Emp'!M29/'CAN LFS Emp'!M$6),"n/a")</f>
        <v>1.5249749058146911</v>
      </c>
      <c r="N29" s="20">
        <f>IFERROR(('Emp RestOfCMA'!N29/'Emp RestOfCMA'!N$6)/('CAN LFS Emp'!N29/'CAN LFS Emp'!N$6),"n/a")</f>
        <v>1.533396332971346</v>
      </c>
      <c r="O29" s="20">
        <f>IFERROR(('Emp RestOfCMA'!O29/'Emp RestOfCMA'!O$6)/('CAN LFS Emp'!O29/'CAN LFS Emp'!O$6),"n/a")</f>
        <v>1.551940515062362</v>
      </c>
      <c r="P29" s="20">
        <f>IFERROR(('Emp RestOfCMA'!P29/'Emp RestOfCMA'!P$6)/('CAN LFS Emp'!P29/'CAN LFS Emp'!P$6),"n/a")</f>
        <v>1.5104253549736795</v>
      </c>
      <c r="Q29" s="20">
        <f>IFERROR(('Emp RestOfCMA'!Q29/'Emp RestOfCMA'!Q$6)/('CAN LFS Emp'!Q29/'CAN LFS Emp'!Q$6),"n/a")</f>
        <v>1.5311946387697446</v>
      </c>
      <c r="R29" s="20">
        <f>IFERROR(('Emp RestOfCMA'!R29/'Emp RestOfCMA'!R$6)/('CAN LFS Emp'!R29/'CAN LFS Emp'!R$6),"n/a")</f>
        <v>1.5153390143989642</v>
      </c>
      <c r="S29" s="20">
        <f>IFERROR(('Emp RestOfCMA'!S29/'Emp RestOfCMA'!S$6)/('CAN LFS Emp'!S29/'CAN LFS Emp'!S$6),"n/a")</f>
        <v>1.4396766439941606</v>
      </c>
      <c r="T29" s="20">
        <f>IFERROR(('Emp RestOfCMA'!T29/'Emp RestOfCMA'!T$6)/('CAN LFS Emp'!T29/'CAN LFS Emp'!T$6),"n/a")</f>
        <v>1.43485783320962</v>
      </c>
      <c r="U29" s="20">
        <f>IFERROR(('Emp RestOfCMA'!U29/'Emp RestOfCMA'!U$6)/('CAN LFS Emp'!U29/'CAN LFS Emp'!U$6),"n/a")</f>
        <v>1.406270715063713</v>
      </c>
      <c r="V29" s="20">
        <f>IFERROR(('Emp RestOfCMA'!V29/'Emp RestOfCMA'!V$6)/('CAN LFS Emp'!V29/'CAN LFS Emp'!V$6),"n/a")</f>
        <v>1.3483182823959721</v>
      </c>
      <c r="W29" s="20">
        <f>IFERROR(('Emp RestOfCMA'!W29/'Emp RestOfCMA'!W$6)/('CAN LFS Emp'!W29/'CAN LFS Emp'!W$6),"n/a")</f>
        <v>1.5202971624993613</v>
      </c>
      <c r="X29" s="20">
        <f>IFERROR(('Emp RestOfCMA'!X29/'Emp RestOfCMA'!X$6)/('CAN LFS Emp'!X29/'CAN LFS Emp'!X$6),"n/a")</f>
        <v>1.59620716492477</v>
      </c>
      <c r="Y29" s="20">
        <f>IFERROR(('Emp RestOfCMA'!Y29/'Emp RestOfCMA'!Y$6)/('CAN LFS Emp'!Y29/'CAN LFS Emp'!Y$6),"n/a")</f>
        <v>1.3820037895210717</v>
      </c>
    </row>
    <row r="30" spans="1:25" x14ac:dyDescent="0.25">
      <c r="A30" s="6" t="s">
        <v>24</v>
      </c>
      <c r="B30" s="6"/>
      <c r="C30" s="14">
        <v>311</v>
      </c>
      <c r="D30" s="65">
        <f>IFERROR(('Emp RestOfCMA'!D30/'Emp RestOfCMA'!D$6)/('CAN LFS Emp'!D30/'CAN LFS Emp'!D$6),"n/a")</f>
        <v>1.3300777964555646</v>
      </c>
      <c r="E30" s="65">
        <f>IFERROR(('Emp RestOfCMA'!E30/'Emp RestOfCMA'!E$6)/('CAN LFS Emp'!E30/'CAN LFS Emp'!E$6),"n/a")</f>
        <v>1.3173875151722159</v>
      </c>
      <c r="F30" s="65">
        <f>IFERROR(('Emp RestOfCMA'!F30/'Emp RestOfCMA'!F$6)/('CAN LFS Emp'!F30/'CAN LFS Emp'!F$6),"n/a")</f>
        <v>1.1911537041490596</v>
      </c>
      <c r="G30" s="65">
        <f>IFERROR(('Emp RestOfCMA'!G30/'Emp RestOfCMA'!G$6)/('CAN LFS Emp'!G30/'CAN LFS Emp'!G$6),"n/a")</f>
        <v>0.97420867133750932</v>
      </c>
      <c r="H30" s="65">
        <f>IFERROR(('Emp RestOfCMA'!H30/'Emp RestOfCMA'!H$6)/('CAN LFS Emp'!H30/'CAN LFS Emp'!H$6),"n/a")</f>
        <v>1.0063988082057445</v>
      </c>
      <c r="I30" s="65">
        <f>IFERROR(('Emp RestOfCMA'!I30/'Emp RestOfCMA'!I$6)/('CAN LFS Emp'!I30/'CAN LFS Emp'!I$6),"n/a")</f>
        <v>0.95654678597294096</v>
      </c>
      <c r="J30" s="65">
        <f>IFERROR(('Emp RestOfCMA'!J30/'Emp RestOfCMA'!J$6)/('CAN LFS Emp'!J30/'CAN LFS Emp'!J$6),"n/a")</f>
        <v>1.0315467986436304</v>
      </c>
      <c r="K30" s="65">
        <f>IFERROR(('Emp RestOfCMA'!K30/'Emp RestOfCMA'!K$6)/('CAN LFS Emp'!K30/'CAN LFS Emp'!K$6),"n/a")</f>
        <v>1.1143202027767232</v>
      </c>
      <c r="L30" s="65">
        <f>IFERROR(('Emp RestOfCMA'!L30/'Emp RestOfCMA'!L$6)/('CAN LFS Emp'!L30/'CAN LFS Emp'!L$6),"n/a")</f>
        <v>0.95181628254144857</v>
      </c>
      <c r="M30" s="21">
        <f>IFERROR(('Emp RestOfCMA'!M30/'Emp RestOfCMA'!M$6)/('CAN LFS Emp'!M30/'CAN LFS Emp'!M$6),"n/a")</f>
        <v>0.82920065371962448</v>
      </c>
      <c r="N30" s="21">
        <f>IFERROR(('Emp RestOfCMA'!N30/'Emp RestOfCMA'!N$6)/('CAN LFS Emp'!N30/'CAN LFS Emp'!N$6),"n/a")</f>
        <v>1.0028667693590618</v>
      </c>
      <c r="O30" s="21">
        <f>IFERROR(('Emp RestOfCMA'!O30/'Emp RestOfCMA'!O$6)/('CAN LFS Emp'!O30/'CAN LFS Emp'!O$6),"n/a")</f>
        <v>0.96932094974918026</v>
      </c>
      <c r="P30" s="21">
        <f>IFERROR(('Emp RestOfCMA'!P30/'Emp RestOfCMA'!P$6)/('CAN LFS Emp'!P30/'CAN LFS Emp'!P$6),"n/a")</f>
        <v>1.2861239091884829</v>
      </c>
      <c r="Q30" s="21">
        <f>IFERROR(('Emp RestOfCMA'!Q30/'Emp RestOfCMA'!Q$6)/('CAN LFS Emp'!Q30/'CAN LFS Emp'!Q$6),"n/a")</f>
        <v>1.0862679403836615</v>
      </c>
      <c r="R30" s="21">
        <f>IFERROR(('Emp RestOfCMA'!R30/'Emp RestOfCMA'!R$6)/('CAN LFS Emp'!R30/'CAN LFS Emp'!R$6),"n/a")</f>
        <v>1.0682882606033177</v>
      </c>
      <c r="S30" s="21">
        <f>IFERROR(('Emp RestOfCMA'!S30/'Emp RestOfCMA'!S$6)/('CAN LFS Emp'!S30/'CAN LFS Emp'!S$6),"n/a")</f>
        <v>1.0315542622523437</v>
      </c>
      <c r="T30" s="21">
        <f>IFERROR(('Emp RestOfCMA'!T30/'Emp RestOfCMA'!T$6)/('CAN LFS Emp'!T30/'CAN LFS Emp'!T$6),"n/a")</f>
        <v>0.93000159922379144</v>
      </c>
      <c r="U30" s="21">
        <f>IFERROR(('Emp RestOfCMA'!U30/'Emp RestOfCMA'!U$6)/('CAN LFS Emp'!U30/'CAN LFS Emp'!U$6),"n/a")</f>
        <v>1.2175999871763072</v>
      </c>
      <c r="V30" s="21">
        <f>IFERROR(('Emp RestOfCMA'!V30/'Emp RestOfCMA'!V$6)/('CAN LFS Emp'!V30/'CAN LFS Emp'!V$6),"n/a")</f>
        <v>1.0811148534825863</v>
      </c>
      <c r="W30" s="21">
        <f>IFERROR(('Emp RestOfCMA'!W30/'Emp RestOfCMA'!W$6)/('CAN LFS Emp'!W30/'CAN LFS Emp'!W$6),"n/a")</f>
        <v>1.2311498490445842</v>
      </c>
      <c r="X30" s="21">
        <f>IFERROR(('Emp RestOfCMA'!X30/'Emp RestOfCMA'!X$6)/('CAN LFS Emp'!X30/'CAN LFS Emp'!X$6),"n/a")</f>
        <v>1.2352587462067346</v>
      </c>
      <c r="Y30" s="21">
        <f>IFERROR(('Emp RestOfCMA'!Y30/'Emp RestOfCMA'!Y$6)/('CAN LFS Emp'!Y30/'CAN LFS Emp'!Y$6),"n/a")</f>
        <v>1.1473721782155741</v>
      </c>
    </row>
    <row r="31" spans="1:25" x14ac:dyDescent="0.25">
      <c r="A31" s="6" t="s">
        <v>25</v>
      </c>
      <c r="B31" s="6"/>
      <c r="C31" s="14">
        <v>312</v>
      </c>
      <c r="D31" s="65">
        <f>IFERROR(('Emp RestOfCMA'!D31/'Emp RestOfCMA'!D$6)/('CAN LFS Emp'!D31/'CAN LFS Emp'!D$6),"n/a")</f>
        <v>1.0990898038705943</v>
      </c>
      <c r="E31" s="65">
        <f>IFERROR(('Emp RestOfCMA'!E31/'Emp RestOfCMA'!E$6)/('CAN LFS Emp'!E31/'CAN LFS Emp'!E$6),"n/a")</f>
        <v>1.2383648233979938</v>
      </c>
      <c r="F31" s="65">
        <f>IFERROR(('Emp RestOfCMA'!F31/'Emp RestOfCMA'!F$6)/('CAN LFS Emp'!F31/'CAN LFS Emp'!F$6),"n/a")</f>
        <v>1.1987011974136781</v>
      </c>
      <c r="G31" s="65">
        <f>IFERROR(('Emp RestOfCMA'!G31/'Emp RestOfCMA'!G$6)/('CAN LFS Emp'!G31/'CAN LFS Emp'!G$6),"n/a")</f>
        <v>1.1646337781813025</v>
      </c>
      <c r="H31" s="65">
        <f>IFERROR(('Emp RestOfCMA'!H31/'Emp RestOfCMA'!H$6)/('CAN LFS Emp'!H31/'CAN LFS Emp'!H$6),"n/a")</f>
        <v>1.2249344562025246</v>
      </c>
      <c r="I31" s="65">
        <f>IFERROR(('Emp RestOfCMA'!I31/'Emp RestOfCMA'!I$6)/('CAN LFS Emp'!I31/'CAN LFS Emp'!I$6),"n/a")</f>
        <v>1.0394607036612458</v>
      </c>
      <c r="J31" s="65">
        <f>IFERROR(('Emp RestOfCMA'!J31/'Emp RestOfCMA'!J$6)/('CAN LFS Emp'!J31/'CAN LFS Emp'!J$6),"n/a")</f>
        <v>1.4017084791232308</v>
      </c>
      <c r="K31" s="65">
        <f>IFERROR(('Emp RestOfCMA'!K31/'Emp RestOfCMA'!K$6)/('CAN LFS Emp'!K31/'CAN LFS Emp'!K$6),"n/a")</f>
        <v>1.0120448819642709</v>
      </c>
      <c r="L31" s="65">
        <f>IFERROR(('Emp RestOfCMA'!L31/'Emp RestOfCMA'!L$6)/('CAN LFS Emp'!L31/'CAN LFS Emp'!L$6),"n/a")</f>
        <v>0.78153022748836187</v>
      </c>
      <c r="M31" s="21">
        <f>IFERROR(('Emp RestOfCMA'!M31/'Emp RestOfCMA'!M$6)/('CAN LFS Emp'!M31/'CAN LFS Emp'!M$6),"n/a")</f>
        <v>0.88422789309012229</v>
      </c>
      <c r="N31" s="21">
        <f>IFERROR(('Emp RestOfCMA'!N31/'Emp RestOfCMA'!N$6)/('CAN LFS Emp'!N31/'CAN LFS Emp'!N$6),"n/a")</f>
        <v>0.94040244526356664</v>
      </c>
      <c r="O31" s="21">
        <f>IFERROR(('Emp RestOfCMA'!O31/'Emp RestOfCMA'!O$6)/('CAN LFS Emp'!O31/'CAN LFS Emp'!O$6),"n/a")</f>
        <v>0.77486051449378834</v>
      </c>
      <c r="P31" s="21">
        <f>IFERROR(('Emp RestOfCMA'!P31/'Emp RestOfCMA'!P$6)/('CAN LFS Emp'!P31/'CAN LFS Emp'!P$6),"n/a")</f>
        <v>1.9750471845160604</v>
      </c>
      <c r="Q31" s="21">
        <f>IFERROR(('Emp RestOfCMA'!Q31/'Emp RestOfCMA'!Q$6)/('CAN LFS Emp'!Q31/'CAN LFS Emp'!Q$6),"n/a")</f>
        <v>1.3756271573117769</v>
      </c>
      <c r="R31" s="21">
        <f>IFERROR(('Emp RestOfCMA'!R31/'Emp RestOfCMA'!R$6)/('CAN LFS Emp'!R31/'CAN LFS Emp'!R$6),"n/a")</f>
        <v>2.4033237278253177</v>
      </c>
      <c r="S31" s="21">
        <f>IFERROR(('Emp RestOfCMA'!S31/'Emp RestOfCMA'!S$6)/('CAN LFS Emp'!S31/'CAN LFS Emp'!S$6),"n/a")</f>
        <v>1.0777857693336852</v>
      </c>
      <c r="T31" s="21">
        <f>IFERROR(('Emp RestOfCMA'!T31/'Emp RestOfCMA'!T$6)/('CAN LFS Emp'!T31/'CAN LFS Emp'!T$6),"n/a")</f>
        <v>1.8599756727835988</v>
      </c>
      <c r="U31" s="21">
        <f>IFERROR(('Emp RestOfCMA'!U31/'Emp RestOfCMA'!U$6)/('CAN LFS Emp'!U31/'CAN LFS Emp'!U$6),"n/a")</f>
        <v>1.2674243159683685</v>
      </c>
      <c r="V31" s="21">
        <f>IFERROR(('Emp RestOfCMA'!V31/'Emp RestOfCMA'!V$6)/('CAN LFS Emp'!V31/'CAN LFS Emp'!V$6),"n/a")</f>
        <v>1.2680491814089938</v>
      </c>
      <c r="W31" s="21">
        <f>IFERROR(('Emp RestOfCMA'!W31/'Emp RestOfCMA'!W$6)/('CAN LFS Emp'!W31/'CAN LFS Emp'!W$6),"n/a")</f>
        <v>0.68026190524680563</v>
      </c>
      <c r="X31" s="21">
        <f>IFERROR(('Emp RestOfCMA'!X31/'Emp RestOfCMA'!X$6)/('CAN LFS Emp'!X31/'CAN LFS Emp'!X$6),"n/a")</f>
        <v>0.99789936193007933</v>
      </c>
      <c r="Y31" s="21">
        <f>IFERROR(('Emp RestOfCMA'!Y31/'Emp RestOfCMA'!Y$6)/('CAN LFS Emp'!Y31/'CAN LFS Emp'!Y$6),"n/a")</f>
        <v>1.6751939370945834</v>
      </c>
    </row>
    <row r="32" spans="1:25" x14ac:dyDescent="0.25">
      <c r="A32" s="6" t="s">
        <v>26</v>
      </c>
      <c r="B32" s="6"/>
      <c r="C32" s="14">
        <v>3121</v>
      </c>
      <c r="D32" s="65">
        <f>IFERROR(('Emp RestOfCMA'!D32/'Emp RestOfCMA'!D$6)/('CAN LFS Emp'!D32/'CAN LFS Emp'!D$6),"n/a")</f>
        <v>1.2420042381294756</v>
      </c>
      <c r="E32" s="65">
        <f>IFERROR(('Emp RestOfCMA'!E32/'Emp RestOfCMA'!E$6)/('CAN LFS Emp'!E32/'CAN LFS Emp'!E$6),"n/a")</f>
        <v>1.3845209399532297</v>
      </c>
      <c r="F32" s="65">
        <f>IFERROR(('Emp RestOfCMA'!F32/'Emp RestOfCMA'!F$6)/('CAN LFS Emp'!F32/'CAN LFS Emp'!F$6),"n/a")</f>
        <v>1.2841498733613841</v>
      </c>
      <c r="G32" s="65">
        <f>IFERROR(('Emp RestOfCMA'!G32/'Emp RestOfCMA'!G$6)/('CAN LFS Emp'!G32/'CAN LFS Emp'!G$6),"n/a")</f>
        <v>1.3461897287889812</v>
      </c>
      <c r="H32" s="65">
        <f>IFERROR(('Emp RestOfCMA'!H32/'Emp RestOfCMA'!H$6)/('CAN LFS Emp'!H32/'CAN LFS Emp'!H$6),"n/a")</f>
        <v>1.3998621865945564</v>
      </c>
      <c r="I32" s="65">
        <f>IFERROR(('Emp RestOfCMA'!I32/'Emp RestOfCMA'!I$6)/('CAN LFS Emp'!I32/'CAN LFS Emp'!I$6),"n/a")</f>
        <v>1.1226007721361833</v>
      </c>
      <c r="J32" s="65">
        <f>IFERROR(('Emp RestOfCMA'!J32/'Emp RestOfCMA'!J$6)/('CAN LFS Emp'!J32/'CAN LFS Emp'!J$6),"n/a")</f>
        <v>1.0282657162863715</v>
      </c>
      <c r="K32" s="65">
        <f>IFERROR(('Emp RestOfCMA'!K32/'Emp RestOfCMA'!K$6)/('CAN LFS Emp'!K32/'CAN LFS Emp'!K$6),"n/a")</f>
        <v>1.3375455915582786</v>
      </c>
      <c r="L32" s="65">
        <f>IFERROR(('Emp RestOfCMA'!L32/'Emp RestOfCMA'!L$6)/('CAN LFS Emp'!L32/'CAN LFS Emp'!L$6),"n/a")</f>
        <v>0.86900212398527432</v>
      </c>
      <c r="M32" s="21">
        <f>IFERROR(('Emp RestOfCMA'!M32/'Emp RestOfCMA'!M$6)/('CAN LFS Emp'!M32/'CAN LFS Emp'!M$6),"n/a")</f>
        <v>0.74451483739826074</v>
      </c>
      <c r="N32" s="21">
        <f>IFERROR(('Emp RestOfCMA'!N32/'Emp RestOfCMA'!N$6)/('CAN LFS Emp'!N32/'CAN LFS Emp'!N$6),"n/a")</f>
        <v>1.0025454155072493</v>
      </c>
      <c r="O32" s="21">
        <f>IFERROR(('Emp RestOfCMA'!O32/'Emp RestOfCMA'!O$6)/('CAN LFS Emp'!O32/'CAN LFS Emp'!O$6),"n/a")</f>
        <v>0.86136471601733222</v>
      </c>
      <c r="P32" s="21">
        <f>IFERROR(('Emp RestOfCMA'!P32/'Emp RestOfCMA'!P$6)/('CAN LFS Emp'!P32/'CAN LFS Emp'!P$6),"n/a")</f>
        <v>2.0596037496851411</v>
      </c>
      <c r="Q32" s="21">
        <f>IFERROR(('Emp RestOfCMA'!Q32/'Emp RestOfCMA'!Q$6)/('CAN LFS Emp'!Q32/'CAN LFS Emp'!Q$6),"n/a")</f>
        <v>1.5062203119507334</v>
      </c>
      <c r="R32" s="21">
        <f>IFERROR(('Emp RestOfCMA'!R32/'Emp RestOfCMA'!R$6)/('CAN LFS Emp'!R32/'CAN LFS Emp'!R$6),"n/a")</f>
        <v>2.5616868840797955</v>
      </c>
      <c r="S32" s="21">
        <f>IFERROR(('Emp RestOfCMA'!S32/'Emp RestOfCMA'!S$6)/('CAN LFS Emp'!S32/'CAN LFS Emp'!S$6),"n/a")</f>
        <v>1.1477460184317281</v>
      </c>
      <c r="T32" s="21">
        <f>IFERROR(('Emp RestOfCMA'!T32/'Emp RestOfCMA'!T$6)/('CAN LFS Emp'!T32/'CAN LFS Emp'!T$6),"n/a")</f>
        <v>1.9065928914271018</v>
      </c>
      <c r="U32" s="21">
        <f>IFERROR(('Emp RestOfCMA'!U32/'Emp RestOfCMA'!U$6)/('CAN LFS Emp'!U32/'CAN LFS Emp'!U$6),"n/a")</f>
        <v>1.233858403893547</v>
      </c>
      <c r="V32" s="21">
        <f>IFERROR(('Emp RestOfCMA'!V32/'Emp RestOfCMA'!V$6)/('CAN LFS Emp'!V32/'CAN LFS Emp'!V$6),"n/a")</f>
        <v>1.1673015788708536</v>
      </c>
      <c r="W32" s="21">
        <f>IFERROR(('Emp RestOfCMA'!W32/'Emp RestOfCMA'!W$6)/('CAN LFS Emp'!W32/'CAN LFS Emp'!W$6),"n/a")</f>
        <v>0.7161135852266618</v>
      </c>
      <c r="X32" s="21">
        <f>IFERROR(('Emp RestOfCMA'!X32/'Emp RestOfCMA'!X$6)/('CAN LFS Emp'!X32/'CAN LFS Emp'!X$6),"n/a")</f>
        <v>1.0346072345990311</v>
      </c>
      <c r="Y32" s="21">
        <f>IFERROR(('Emp RestOfCMA'!Y32/'Emp RestOfCMA'!Y$6)/('CAN LFS Emp'!Y32/'CAN LFS Emp'!Y$6),"n/a")</f>
        <v>1.7183038170137759</v>
      </c>
    </row>
    <row r="33" spans="1:25" x14ac:dyDescent="0.25">
      <c r="A33" s="6" t="s">
        <v>27</v>
      </c>
      <c r="B33" s="6"/>
      <c r="C33" s="14" t="s">
        <v>189</v>
      </c>
      <c r="D33" s="65">
        <f>IFERROR(('Emp RestOfCMA'!D33/'Emp RestOfCMA'!D$6)/('CAN LFS Emp'!D33/'CAN LFS Emp'!D$6),"n/a")</f>
        <v>0.70553651724967092</v>
      </c>
      <c r="E33" s="65">
        <f>IFERROR(('Emp RestOfCMA'!E33/'Emp RestOfCMA'!E$6)/('CAN LFS Emp'!E33/'CAN LFS Emp'!E$6),"n/a")</f>
        <v>1.0019948367215243</v>
      </c>
      <c r="F33" s="65">
        <f>IFERROR(('Emp RestOfCMA'!F33/'Emp RestOfCMA'!F$6)/('CAN LFS Emp'!F33/'CAN LFS Emp'!F$6),"n/a")</f>
        <v>0.46879710694789939</v>
      </c>
      <c r="G33" s="65">
        <f>IFERROR(('Emp RestOfCMA'!G33/'Emp RestOfCMA'!G$6)/('CAN LFS Emp'!G33/'CAN LFS Emp'!G$6),"n/a")</f>
        <v>0.56439552905370416</v>
      </c>
      <c r="H33" s="65">
        <f>IFERROR(('Emp RestOfCMA'!H33/'Emp RestOfCMA'!H$6)/('CAN LFS Emp'!H33/'CAN LFS Emp'!H$6),"n/a")</f>
        <v>0.62987988370416637</v>
      </c>
      <c r="I33" s="65">
        <f>IFERROR(('Emp RestOfCMA'!I33/'Emp RestOfCMA'!I$6)/('CAN LFS Emp'!I33/'CAN LFS Emp'!I$6),"n/a")</f>
        <v>0.58109552216328197</v>
      </c>
      <c r="J33" s="65">
        <f>IFERROR(('Emp RestOfCMA'!J33/'Emp RestOfCMA'!J$6)/('CAN LFS Emp'!J33/'CAN LFS Emp'!J$6),"n/a")</f>
        <v>0.66318592199329895</v>
      </c>
      <c r="K33" s="65">
        <f>IFERROR(('Emp RestOfCMA'!K33/'Emp RestOfCMA'!K$6)/('CAN LFS Emp'!K33/'CAN LFS Emp'!K$6),"n/a")</f>
        <v>0.37131381804581054</v>
      </c>
      <c r="L33" s="65">
        <f>IFERROR(('Emp RestOfCMA'!L33/'Emp RestOfCMA'!L$6)/('CAN LFS Emp'!L33/'CAN LFS Emp'!L$6),"n/a")</f>
        <v>0.45027920836000085</v>
      </c>
      <c r="M33" s="21">
        <f>IFERROR(('Emp RestOfCMA'!M33/'Emp RestOfCMA'!M$6)/('CAN LFS Emp'!M33/'CAN LFS Emp'!M$6),"n/a")</f>
        <v>0.7529581330552757</v>
      </c>
      <c r="N33" s="21">
        <f>IFERROR(('Emp RestOfCMA'!N33/'Emp RestOfCMA'!N$6)/('CAN LFS Emp'!N33/'CAN LFS Emp'!N$6),"n/a")</f>
        <v>0.49553106120772955</v>
      </c>
      <c r="O33" s="21">
        <f>IFERROR(('Emp RestOfCMA'!O33/'Emp RestOfCMA'!O$6)/('CAN LFS Emp'!O33/'CAN LFS Emp'!O$6),"n/a")</f>
        <v>1.4925924465322393</v>
      </c>
      <c r="P33" s="21">
        <f>IFERROR(('Emp RestOfCMA'!P33/'Emp RestOfCMA'!P$6)/('CAN LFS Emp'!P33/'CAN LFS Emp'!P$6),"n/a")</f>
        <v>2.5020622313371699</v>
      </c>
      <c r="Q33" s="21">
        <f>IFERROR(('Emp RestOfCMA'!Q33/'Emp RestOfCMA'!Q$6)/('CAN LFS Emp'!Q33/'CAN LFS Emp'!Q$6),"n/a")</f>
        <v>0.84610501047389208</v>
      </c>
      <c r="R33" s="21">
        <f>IFERROR(('Emp RestOfCMA'!R33/'Emp RestOfCMA'!R$6)/('CAN LFS Emp'!R33/'CAN LFS Emp'!R$6),"n/a")</f>
        <v>0.77866889759758917</v>
      </c>
      <c r="S33" s="21">
        <f>IFERROR(('Emp RestOfCMA'!S33/'Emp RestOfCMA'!S$6)/('CAN LFS Emp'!S33/'CAN LFS Emp'!S$6),"n/a")</f>
        <v>0.68492680829785224</v>
      </c>
      <c r="T33" s="21">
        <f>IFERROR(('Emp RestOfCMA'!T33/'Emp RestOfCMA'!T$6)/('CAN LFS Emp'!T33/'CAN LFS Emp'!T$6),"n/a")</f>
        <v>1.5829123272965151</v>
      </c>
      <c r="U33" s="21">
        <f>IFERROR(('Emp RestOfCMA'!U33/'Emp RestOfCMA'!U$6)/('CAN LFS Emp'!U33/'CAN LFS Emp'!U$6),"n/a")</f>
        <v>0.848555529054838</v>
      </c>
      <c r="V33" s="21">
        <f>IFERROR(('Emp RestOfCMA'!V33/'Emp RestOfCMA'!V$6)/('CAN LFS Emp'!V33/'CAN LFS Emp'!V$6),"n/a")</f>
        <v>2.1271638186229023</v>
      </c>
      <c r="W33" s="21">
        <f>IFERROR(('Emp RestOfCMA'!W33/'Emp RestOfCMA'!W$6)/('CAN LFS Emp'!W33/'CAN LFS Emp'!W$6),"n/a")</f>
        <v>0.40002524804563139</v>
      </c>
      <c r="X33" s="21">
        <f>IFERROR(('Emp RestOfCMA'!X33/'Emp RestOfCMA'!X$6)/('CAN LFS Emp'!X33/'CAN LFS Emp'!X$6),"n/a")</f>
        <v>1.2036311754615405</v>
      </c>
      <c r="Y33" s="21">
        <f>IFERROR(('Emp RestOfCMA'!Y33/'Emp RestOfCMA'!Y$6)/('CAN LFS Emp'!Y33/'CAN LFS Emp'!Y$6),"n/a")</f>
        <v>0.50176237581668048</v>
      </c>
    </row>
    <row r="34" spans="1:25" x14ac:dyDescent="0.25">
      <c r="A34" s="6" t="s">
        <v>28</v>
      </c>
      <c r="B34" s="6"/>
      <c r="C34" s="14" t="s">
        <v>190</v>
      </c>
      <c r="D34" s="65">
        <f>IFERROR(('Emp RestOfCMA'!D34/'Emp RestOfCMA'!D$6)/('CAN LFS Emp'!D34/'CAN LFS Emp'!D$6),"n/a")</f>
        <v>0.37120620347944155</v>
      </c>
      <c r="E34" s="65">
        <f>IFERROR(('Emp RestOfCMA'!E34/'Emp RestOfCMA'!E$6)/('CAN LFS Emp'!E34/'CAN LFS Emp'!E$6),"n/a")</f>
        <v>0.62257417230794942</v>
      </c>
      <c r="F34" s="65">
        <f>IFERROR(('Emp RestOfCMA'!F34/'Emp RestOfCMA'!F$6)/('CAN LFS Emp'!F34/'CAN LFS Emp'!F$6),"n/a")</f>
        <v>0.5664457273183845</v>
      </c>
      <c r="G34" s="65">
        <f>IFERROR(('Emp RestOfCMA'!G34/'Emp RestOfCMA'!G$6)/('CAN LFS Emp'!G34/'CAN LFS Emp'!G$6),"n/a")</f>
        <v>0.76214303310401132</v>
      </c>
      <c r="H34" s="65">
        <f>IFERROR(('Emp RestOfCMA'!H34/'Emp RestOfCMA'!H$6)/('CAN LFS Emp'!H34/'CAN LFS Emp'!H$6),"n/a")</f>
        <v>0.50991616989109789</v>
      </c>
      <c r="I34" s="65">
        <f>IFERROR(('Emp RestOfCMA'!I34/'Emp RestOfCMA'!I$6)/('CAN LFS Emp'!I34/'CAN LFS Emp'!I$6),"n/a")</f>
        <v>1.0558853440333851</v>
      </c>
      <c r="J34" s="65">
        <f>IFERROR(('Emp RestOfCMA'!J34/'Emp RestOfCMA'!J$6)/('CAN LFS Emp'!J34/'CAN LFS Emp'!J$6),"n/a")</f>
        <v>0.65031852008745905</v>
      </c>
      <c r="K34" s="65">
        <f>IFERROR(('Emp RestOfCMA'!K34/'Emp RestOfCMA'!K$6)/('CAN LFS Emp'!K34/'CAN LFS Emp'!K$6),"n/a")</f>
        <v>0.90760700819084095</v>
      </c>
      <c r="L34" s="65">
        <f>IFERROR(('Emp RestOfCMA'!L34/'Emp RestOfCMA'!L$6)/('CAN LFS Emp'!L34/'CAN LFS Emp'!L$6),"n/a")</f>
        <v>0.84843935467600673</v>
      </c>
      <c r="M34" s="21">
        <f>IFERROR(('Emp RestOfCMA'!M34/'Emp RestOfCMA'!M$6)/('CAN LFS Emp'!M34/'CAN LFS Emp'!M$6),"n/a")</f>
        <v>0.53991017461580681</v>
      </c>
      <c r="N34" s="21">
        <f>IFERROR(('Emp RestOfCMA'!N34/'Emp RestOfCMA'!N$6)/('CAN LFS Emp'!N34/'CAN LFS Emp'!N$6),"n/a")</f>
        <v>0.59491895003139705</v>
      </c>
      <c r="O34" s="21">
        <f>IFERROR(('Emp RestOfCMA'!O34/'Emp RestOfCMA'!O$6)/('CAN LFS Emp'!O34/'CAN LFS Emp'!O$6),"n/a")</f>
        <v>0.44333164598676028</v>
      </c>
      <c r="P34" s="21">
        <f>IFERROR(('Emp RestOfCMA'!P34/'Emp RestOfCMA'!P$6)/('CAN LFS Emp'!P34/'CAN LFS Emp'!P$6),"n/a")</f>
        <v>0.30935673051295859</v>
      </c>
      <c r="Q34" s="21">
        <f>IFERROR(('Emp RestOfCMA'!Q34/'Emp RestOfCMA'!Q$6)/('CAN LFS Emp'!Q34/'CAN LFS Emp'!Q$6),"n/a")</f>
        <v>0.83460987620251581</v>
      </c>
      <c r="R34" s="21">
        <f>IFERROR(('Emp RestOfCMA'!R34/'Emp RestOfCMA'!R$6)/('CAN LFS Emp'!R34/'CAN LFS Emp'!R$6),"n/a")</f>
        <v>0.30214773520224064</v>
      </c>
      <c r="S34" s="21">
        <f>IFERROR(('Emp RestOfCMA'!S34/'Emp RestOfCMA'!S$6)/('CAN LFS Emp'!S34/'CAN LFS Emp'!S$6),"n/a")</f>
        <v>0.74048141278621538</v>
      </c>
      <c r="T34" s="21">
        <f>IFERROR(('Emp RestOfCMA'!T34/'Emp RestOfCMA'!T$6)/('CAN LFS Emp'!T34/'CAN LFS Emp'!T$6),"n/a")</f>
        <v>-1.4454256858559169E-2</v>
      </c>
      <c r="U34" s="21">
        <f>IFERROR(('Emp RestOfCMA'!U34/'Emp RestOfCMA'!U$6)/('CAN LFS Emp'!U34/'CAN LFS Emp'!U$6),"n/a")</f>
        <v>0.48488613250518575</v>
      </c>
      <c r="V34" s="21">
        <f>IFERROR(('Emp RestOfCMA'!V34/'Emp RestOfCMA'!V$6)/('CAN LFS Emp'!V34/'CAN LFS Emp'!V$6),"n/a")</f>
        <v>0.19717765102844062</v>
      </c>
      <c r="W34" s="21">
        <f>IFERROR(('Emp RestOfCMA'!W34/'Emp RestOfCMA'!W$6)/('CAN LFS Emp'!W34/'CAN LFS Emp'!W$6),"n/a")</f>
        <v>1.041587446124608</v>
      </c>
      <c r="X34" s="21">
        <f>IFERROR(('Emp RestOfCMA'!X34/'Emp RestOfCMA'!X$6)/('CAN LFS Emp'!X34/'CAN LFS Emp'!X$6),"n/a")</f>
        <v>0.41576059221518319</v>
      </c>
      <c r="Y34" s="21">
        <f>IFERROR(('Emp RestOfCMA'!Y34/'Emp RestOfCMA'!Y$6)/('CAN LFS Emp'!Y34/'CAN LFS Emp'!Y$6),"n/a")</f>
        <v>0.76976918235953218</v>
      </c>
    </row>
    <row r="35" spans="1:25" x14ac:dyDescent="0.25">
      <c r="A35" s="6" t="s">
        <v>29</v>
      </c>
      <c r="B35" s="6"/>
      <c r="C35" s="14">
        <v>321</v>
      </c>
      <c r="D35" s="65">
        <f>IFERROR(('Emp RestOfCMA'!D35/'Emp RestOfCMA'!D$6)/('CAN LFS Emp'!D35/'CAN LFS Emp'!D$6),"n/a")</f>
        <v>0.473952517983321</v>
      </c>
      <c r="E35" s="65">
        <f>IFERROR(('Emp RestOfCMA'!E35/'Emp RestOfCMA'!E$6)/('CAN LFS Emp'!E35/'CAN LFS Emp'!E$6),"n/a")</f>
        <v>0.50318667993628918</v>
      </c>
      <c r="F35" s="65">
        <f>IFERROR(('Emp RestOfCMA'!F35/'Emp RestOfCMA'!F$6)/('CAN LFS Emp'!F35/'CAN LFS Emp'!F$6),"n/a")</f>
        <v>0.52992498198488791</v>
      </c>
      <c r="G35" s="65">
        <f>IFERROR(('Emp RestOfCMA'!G35/'Emp RestOfCMA'!G$6)/('CAN LFS Emp'!G35/'CAN LFS Emp'!G$6),"n/a")</f>
        <v>0.53587394583699821</v>
      </c>
      <c r="H35" s="65">
        <f>IFERROR(('Emp RestOfCMA'!H35/'Emp RestOfCMA'!H$6)/('CAN LFS Emp'!H35/'CAN LFS Emp'!H$6),"n/a")</f>
        <v>0.44148839311056076</v>
      </c>
      <c r="I35" s="65">
        <f>IFERROR(('Emp RestOfCMA'!I35/'Emp RestOfCMA'!I$6)/('CAN LFS Emp'!I35/'CAN LFS Emp'!I$6),"n/a")</f>
        <v>0.41256778476077571</v>
      </c>
      <c r="J35" s="65">
        <f>IFERROR(('Emp RestOfCMA'!J35/'Emp RestOfCMA'!J$6)/('CAN LFS Emp'!J35/'CAN LFS Emp'!J$6),"n/a")</f>
        <v>0.5412041617559048</v>
      </c>
      <c r="K35" s="65">
        <f>IFERROR(('Emp RestOfCMA'!K35/'Emp RestOfCMA'!K$6)/('CAN LFS Emp'!K35/'CAN LFS Emp'!K$6),"n/a")</f>
        <v>0.88224321283592344</v>
      </c>
      <c r="L35" s="65">
        <f>IFERROR(('Emp RestOfCMA'!L35/'Emp RestOfCMA'!L$6)/('CAN LFS Emp'!L35/'CAN LFS Emp'!L$6),"n/a")</f>
        <v>0.89199697818947754</v>
      </c>
      <c r="M35" s="21">
        <f>IFERROR(('Emp RestOfCMA'!M35/'Emp RestOfCMA'!M$6)/('CAN LFS Emp'!M35/'CAN LFS Emp'!M$6),"n/a")</f>
        <v>0.85478016301055648</v>
      </c>
      <c r="N35" s="21">
        <f>IFERROR(('Emp RestOfCMA'!N35/'Emp RestOfCMA'!N$6)/('CAN LFS Emp'!N35/'CAN LFS Emp'!N$6),"n/a")</f>
        <v>0.69935009493336786</v>
      </c>
      <c r="O35" s="21">
        <f>IFERROR(('Emp RestOfCMA'!O35/'Emp RestOfCMA'!O$6)/('CAN LFS Emp'!O35/'CAN LFS Emp'!O$6),"n/a")</f>
        <v>0.77369751251675645</v>
      </c>
      <c r="P35" s="21">
        <f>IFERROR(('Emp RestOfCMA'!P35/'Emp RestOfCMA'!P$6)/('CAN LFS Emp'!P35/'CAN LFS Emp'!P$6),"n/a")</f>
        <v>0.70095188286318366</v>
      </c>
      <c r="Q35" s="21">
        <f>IFERROR(('Emp RestOfCMA'!Q35/'Emp RestOfCMA'!Q$6)/('CAN LFS Emp'!Q35/'CAN LFS Emp'!Q$6),"n/a")</f>
        <v>0.7940842802211926</v>
      </c>
      <c r="R35" s="21">
        <f>IFERROR(('Emp RestOfCMA'!R35/'Emp RestOfCMA'!R$6)/('CAN LFS Emp'!R35/'CAN LFS Emp'!R$6),"n/a")</f>
        <v>0.52930866265686305</v>
      </c>
      <c r="S35" s="21">
        <f>IFERROR(('Emp RestOfCMA'!S35/'Emp RestOfCMA'!S$6)/('CAN LFS Emp'!S35/'CAN LFS Emp'!S$6),"n/a")</f>
        <v>0.58022420850912482</v>
      </c>
      <c r="T35" s="21">
        <f>IFERROR(('Emp RestOfCMA'!T35/'Emp RestOfCMA'!T$6)/('CAN LFS Emp'!T35/'CAN LFS Emp'!T$6),"n/a")</f>
        <v>0.80627481305787463</v>
      </c>
      <c r="U35" s="21">
        <f>IFERROR(('Emp RestOfCMA'!U35/'Emp RestOfCMA'!U$6)/('CAN LFS Emp'!U35/'CAN LFS Emp'!U$6),"n/a")</f>
        <v>0.65945208732970162</v>
      </c>
      <c r="V35" s="21">
        <f>IFERROR(('Emp RestOfCMA'!V35/'Emp RestOfCMA'!V$6)/('CAN LFS Emp'!V35/'CAN LFS Emp'!V$6),"n/a")</f>
        <v>0.56000910597310816</v>
      </c>
      <c r="W35" s="21">
        <f>IFERROR(('Emp RestOfCMA'!W35/'Emp RestOfCMA'!W$6)/('CAN LFS Emp'!W35/'CAN LFS Emp'!W$6),"n/a")</f>
        <v>0.57621262702295695</v>
      </c>
      <c r="X35" s="21">
        <f>IFERROR(('Emp RestOfCMA'!X35/'Emp RestOfCMA'!X$6)/('CAN LFS Emp'!X35/'CAN LFS Emp'!X$6),"n/a")</f>
        <v>0.58729787280963874</v>
      </c>
      <c r="Y35" s="21">
        <f>IFERROR(('Emp RestOfCMA'!Y35/'Emp RestOfCMA'!Y$6)/('CAN LFS Emp'!Y35/'CAN LFS Emp'!Y$6),"n/a")</f>
        <v>0.61751520401319193</v>
      </c>
    </row>
    <row r="36" spans="1:25" x14ac:dyDescent="0.25">
      <c r="A36" s="6" t="s">
        <v>30</v>
      </c>
      <c r="B36" s="6"/>
      <c r="C36" s="14">
        <v>322</v>
      </c>
      <c r="D36" s="65">
        <f>IFERROR(('Emp RestOfCMA'!D36/'Emp RestOfCMA'!D$6)/('CAN LFS Emp'!D36/'CAN LFS Emp'!D$6),"n/a")</f>
        <v>0.58237320079241439</v>
      </c>
      <c r="E36" s="65">
        <f>IFERROR(('Emp RestOfCMA'!E36/'Emp RestOfCMA'!E$6)/('CAN LFS Emp'!E36/'CAN LFS Emp'!E$6),"n/a")</f>
        <v>0.99351110073618099</v>
      </c>
      <c r="F36" s="65">
        <f>IFERROR(('Emp RestOfCMA'!F36/'Emp RestOfCMA'!F$6)/('CAN LFS Emp'!F36/'CAN LFS Emp'!F$6),"n/a")</f>
        <v>0.67567548856224446</v>
      </c>
      <c r="G36" s="65">
        <f>IFERROR(('Emp RestOfCMA'!G36/'Emp RestOfCMA'!G$6)/('CAN LFS Emp'!G36/'CAN LFS Emp'!G$6),"n/a")</f>
        <v>0.9619177943815177</v>
      </c>
      <c r="H36" s="65">
        <f>IFERROR(('Emp RestOfCMA'!H36/'Emp RestOfCMA'!H$6)/('CAN LFS Emp'!H36/'CAN LFS Emp'!H$6),"n/a")</f>
        <v>0.60134328435831197</v>
      </c>
      <c r="I36" s="65">
        <f>IFERROR(('Emp RestOfCMA'!I36/'Emp RestOfCMA'!I$6)/('CAN LFS Emp'!I36/'CAN LFS Emp'!I$6),"n/a")</f>
        <v>0.80971699746256554</v>
      </c>
      <c r="J36" s="65">
        <f>IFERROR(('Emp RestOfCMA'!J36/'Emp RestOfCMA'!J$6)/('CAN LFS Emp'!J36/'CAN LFS Emp'!J$6),"n/a")</f>
        <v>0.85052823971746105</v>
      </c>
      <c r="K36" s="65">
        <f>IFERROR(('Emp RestOfCMA'!K36/'Emp RestOfCMA'!K$6)/('CAN LFS Emp'!K36/'CAN LFS Emp'!K$6),"n/a")</f>
        <v>1.0400252815237083</v>
      </c>
      <c r="L36" s="65">
        <f>IFERROR(('Emp RestOfCMA'!L36/'Emp RestOfCMA'!L$6)/('CAN LFS Emp'!L36/'CAN LFS Emp'!L$6),"n/a")</f>
        <v>0.73748241386430879</v>
      </c>
      <c r="M36" s="21">
        <f>IFERROR(('Emp RestOfCMA'!M36/'Emp RestOfCMA'!M$6)/('CAN LFS Emp'!M36/'CAN LFS Emp'!M$6),"n/a")</f>
        <v>0.67933803053001351</v>
      </c>
      <c r="N36" s="21">
        <f>IFERROR(('Emp RestOfCMA'!N36/'Emp RestOfCMA'!N$6)/('CAN LFS Emp'!N36/'CAN LFS Emp'!N$6),"n/a")</f>
        <v>1.0247352864728332</v>
      </c>
      <c r="O36" s="21">
        <f>IFERROR(('Emp RestOfCMA'!O36/'Emp RestOfCMA'!O$6)/('CAN LFS Emp'!O36/'CAN LFS Emp'!O$6),"n/a")</f>
        <v>0.86159764922870985</v>
      </c>
      <c r="P36" s="21">
        <f>IFERROR(('Emp RestOfCMA'!P36/'Emp RestOfCMA'!P$6)/('CAN LFS Emp'!P36/'CAN LFS Emp'!P$6),"n/a")</f>
        <v>0.51667695887314125</v>
      </c>
      <c r="Q36" s="21">
        <f>IFERROR(('Emp RestOfCMA'!Q36/'Emp RestOfCMA'!Q$6)/('CAN LFS Emp'!Q36/'CAN LFS Emp'!Q$6),"n/a")</f>
        <v>0.77684088825861164</v>
      </c>
      <c r="R36" s="21">
        <f>IFERROR(('Emp RestOfCMA'!R36/'Emp RestOfCMA'!R$6)/('CAN LFS Emp'!R36/'CAN LFS Emp'!R$6),"n/a")</f>
        <v>1.1182109075482913</v>
      </c>
      <c r="S36" s="21">
        <f>IFERROR(('Emp RestOfCMA'!S36/'Emp RestOfCMA'!S$6)/('CAN LFS Emp'!S36/'CAN LFS Emp'!S$6),"n/a")</f>
        <v>0.88305908140298661</v>
      </c>
      <c r="T36" s="21">
        <f>IFERROR(('Emp RestOfCMA'!T36/'Emp RestOfCMA'!T$6)/('CAN LFS Emp'!T36/'CAN LFS Emp'!T$6),"n/a")</f>
        <v>0.8598481632270002</v>
      </c>
      <c r="U36" s="21">
        <f>IFERROR(('Emp RestOfCMA'!U36/'Emp RestOfCMA'!U$6)/('CAN LFS Emp'!U36/'CAN LFS Emp'!U$6),"n/a")</f>
        <v>0.73612169388630999</v>
      </c>
      <c r="V36" s="21">
        <f>IFERROR(('Emp RestOfCMA'!V36/'Emp RestOfCMA'!V$6)/('CAN LFS Emp'!V36/'CAN LFS Emp'!V$6),"n/a")</f>
        <v>0.82812880300050218</v>
      </c>
      <c r="W36" s="21">
        <f>IFERROR(('Emp RestOfCMA'!W36/'Emp RestOfCMA'!W$6)/('CAN LFS Emp'!W36/'CAN LFS Emp'!W$6),"n/a")</f>
        <v>1.2188454563743878</v>
      </c>
      <c r="X36" s="21">
        <f>IFERROR(('Emp RestOfCMA'!X36/'Emp RestOfCMA'!X$6)/('CAN LFS Emp'!X36/'CAN LFS Emp'!X$6),"n/a")</f>
        <v>1.0247901866968292</v>
      </c>
      <c r="Y36" s="21">
        <f>IFERROR(('Emp RestOfCMA'!Y36/'Emp RestOfCMA'!Y$6)/('CAN LFS Emp'!Y36/'CAN LFS Emp'!Y$6),"n/a")</f>
        <v>1.3641004608418239</v>
      </c>
    </row>
    <row r="37" spans="1:25" x14ac:dyDescent="0.25">
      <c r="A37" s="6" t="s">
        <v>31</v>
      </c>
      <c r="B37" s="6"/>
      <c r="C37" s="14">
        <v>323</v>
      </c>
      <c r="D37" s="65">
        <f>IFERROR(('Emp RestOfCMA'!D37/'Emp RestOfCMA'!D$6)/('CAN LFS Emp'!D37/'CAN LFS Emp'!D$6),"n/a")</f>
        <v>1.6414473955973241</v>
      </c>
      <c r="E37" s="65">
        <f>IFERROR(('Emp RestOfCMA'!E37/'Emp RestOfCMA'!E$6)/('CAN LFS Emp'!E37/'CAN LFS Emp'!E$6),"n/a")</f>
        <v>2.2008826656290448</v>
      </c>
      <c r="F37" s="65">
        <f>IFERROR(('Emp RestOfCMA'!F37/'Emp RestOfCMA'!F$6)/('CAN LFS Emp'!F37/'CAN LFS Emp'!F$6),"n/a")</f>
        <v>1.9689218518565645</v>
      </c>
      <c r="G37" s="65">
        <f>IFERROR(('Emp RestOfCMA'!G37/'Emp RestOfCMA'!G$6)/('CAN LFS Emp'!G37/'CAN LFS Emp'!G$6),"n/a")</f>
        <v>2.025983883265309</v>
      </c>
      <c r="H37" s="65">
        <f>IFERROR(('Emp RestOfCMA'!H37/'Emp RestOfCMA'!H$6)/('CAN LFS Emp'!H37/'CAN LFS Emp'!H$6),"n/a")</f>
        <v>1.6105215456903677</v>
      </c>
      <c r="I37" s="65">
        <f>IFERROR(('Emp RestOfCMA'!I37/'Emp RestOfCMA'!I$6)/('CAN LFS Emp'!I37/'CAN LFS Emp'!I$6),"n/a")</f>
        <v>1.6954503235593679</v>
      </c>
      <c r="J37" s="65">
        <f>IFERROR(('Emp RestOfCMA'!J37/'Emp RestOfCMA'!J$6)/('CAN LFS Emp'!J37/'CAN LFS Emp'!J$6),"n/a")</f>
        <v>1.9452224115910941</v>
      </c>
      <c r="K37" s="65">
        <f>IFERROR(('Emp RestOfCMA'!K37/'Emp RestOfCMA'!K$6)/('CAN LFS Emp'!K37/'CAN LFS Emp'!K$6),"n/a")</f>
        <v>1.6113457007380152</v>
      </c>
      <c r="L37" s="65">
        <f>IFERROR(('Emp RestOfCMA'!L37/'Emp RestOfCMA'!L$6)/('CAN LFS Emp'!L37/'CAN LFS Emp'!L$6),"n/a")</f>
        <v>1.8207234258882872</v>
      </c>
      <c r="M37" s="21">
        <f>IFERROR(('Emp RestOfCMA'!M37/'Emp RestOfCMA'!M$6)/('CAN LFS Emp'!M37/'CAN LFS Emp'!M$6),"n/a")</f>
        <v>1.8948225189032357</v>
      </c>
      <c r="N37" s="21">
        <f>IFERROR(('Emp RestOfCMA'!N37/'Emp RestOfCMA'!N$6)/('CAN LFS Emp'!N37/'CAN LFS Emp'!N$6),"n/a")</f>
        <v>2.082086125673174</v>
      </c>
      <c r="O37" s="21">
        <f>IFERROR(('Emp RestOfCMA'!O37/'Emp RestOfCMA'!O$6)/('CAN LFS Emp'!O37/'CAN LFS Emp'!O$6),"n/a")</f>
        <v>2.0043079946987605</v>
      </c>
      <c r="P37" s="21">
        <f>IFERROR(('Emp RestOfCMA'!P37/'Emp RestOfCMA'!P$6)/('CAN LFS Emp'!P37/'CAN LFS Emp'!P$6),"n/a")</f>
        <v>1.6661138706662197</v>
      </c>
      <c r="Q37" s="21">
        <f>IFERROR(('Emp RestOfCMA'!Q37/'Emp RestOfCMA'!Q$6)/('CAN LFS Emp'!Q37/'CAN LFS Emp'!Q$6),"n/a")</f>
        <v>2.1028688976668257</v>
      </c>
      <c r="R37" s="21">
        <f>IFERROR(('Emp RestOfCMA'!R37/'Emp RestOfCMA'!R$6)/('CAN LFS Emp'!R37/'CAN LFS Emp'!R$6),"n/a")</f>
        <v>2.3081043809912076</v>
      </c>
      <c r="S37" s="21">
        <f>IFERROR(('Emp RestOfCMA'!S37/'Emp RestOfCMA'!S$6)/('CAN LFS Emp'!S37/'CAN LFS Emp'!S$6),"n/a")</f>
        <v>2.1027336813491422</v>
      </c>
      <c r="T37" s="21">
        <f>IFERROR(('Emp RestOfCMA'!T37/'Emp RestOfCMA'!T$6)/('CAN LFS Emp'!T37/'CAN LFS Emp'!T$6),"n/a")</f>
        <v>2.0548965869920641</v>
      </c>
      <c r="U37" s="21">
        <f>IFERROR(('Emp RestOfCMA'!U37/'Emp RestOfCMA'!U$6)/('CAN LFS Emp'!U37/'CAN LFS Emp'!U$6),"n/a")</f>
        <v>1.8475692486056661</v>
      </c>
      <c r="V37" s="21">
        <f>IFERROR(('Emp RestOfCMA'!V37/'Emp RestOfCMA'!V$6)/('CAN LFS Emp'!V37/'CAN LFS Emp'!V$6),"n/a")</f>
        <v>1.6146785912906729</v>
      </c>
      <c r="W37" s="21">
        <f>IFERROR(('Emp RestOfCMA'!W37/'Emp RestOfCMA'!W$6)/('CAN LFS Emp'!W37/'CAN LFS Emp'!W$6),"n/a")</f>
        <v>1.6016425621215471</v>
      </c>
      <c r="X37" s="21">
        <f>IFERROR(('Emp RestOfCMA'!X37/'Emp RestOfCMA'!X$6)/('CAN LFS Emp'!X37/'CAN LFS Emp'!X$6),"n/a")</f>
        <v>2.0421776398931053</v>
      </c>
      <c r="Y37" s="21">
        <f>IFERROR(('Emp RestOfCMA'!Y37/'Emp RestOfCMA'!Y$6)/('CAN LFS Emp'!Y37/'CAN LFS Emp'!Y$6),"n/a")</f>
        <v>1.6758572718565423</v>
      </c>
    </row>
    <row r="38" spans="1:25" x14ac:dyDescent="0.25">
      <c r="A38" s="6" t="s">
        <v>32</v>
      </c>
      <c r="B38" s="6"/>
      <c r="C38" s="14">
        <v>324</v>
      </c>
      <c r="D38" s="65">
        <f>IFERROR(('Emp RestOfCMA'!D38/'Emp RestOfCMA'!D$6)/('CAN LFS Emp'!D38/'CAN LFS Emp'!D$6),"n/a")</f>
        <v>0.29361191317645829</v>
      </c>
      <c r="E38" s="65">
        <f>IFERROR(('Emp RestOfCMA'!E38/'Emp RestOfCMA'!E$6)/('CAN LFS Emp'!E38/'CAN LFS Emp'!E$6),"n/a")</f>
        <v>0</v>
      </c>
      <c r="F38" s="65">
        <f>IFERROR(('Emp RestOfCMA'!F38/'Emp RestOfCMA'!F$6)/('CAN LFS Emp'!F38/'CAN LFS Emp'!F$6),"n/a")</f>
        <v>0</v>
      </c>
      <c r="G38" s="65">
        <f>IFERROR(('Emp RestOfCMA'!G38/'Emp RestOfCMA'!G$6)/('CAN LFS Emp'!G38/'CAN LFS Emp'!G$6),"n/a")</f>
        <v>1.7125816068335591</v>
      </c>
      <c r="H38" s="65">
        <f>IFERROR(('Emp RestOfCMA'!H38/'Emp RestOfCMA'!H$6)/('CAN LFS Emp'!H38/'CAN LFS Emp'!H$6),"n/a")</f>
        <v>0</v>
      </c>
      <c r="I38" s="65">
        <f>IFERROR(('Emp RestOfCMA'!I38/'Emp RestOfCMA'!I$6)/('CAN LFS Emp'!I38/'CAN LFS Emp'!I$6),"n/a")</f>
        <v>0</v>
      </c>
      <c r="J38" s="65">
        <f>IFERROR(('Emp RestOfCMA'!J38/'Emp RestOfCMA'!J$6)/('CAN LFS Emp'!J38/'CAN LFS Emp'!J$6),"n/a")</f>
        <v>1.5311319287962768</v>
      </c>
      <c r="K38" s="65">
        <f>IFERROR(('Emp RestOfCMA'!K38/'Emp RestOfCMA'!K$6)/('CAN LFS Emp'!K38/'CAN LFS Emp'!K$6),"n/a")</f>
        <v>1.5832197665014713</v>
      </c>
      <c r="L38" s="65">
        <f>IFERROR(('Emp RestOfCMA'!L38/'Emp RestOfCMA'!L$6)/('CAN LFS Emp'!L38/'CAN LFS Emp'!L$6),"n/a")</f>
        <v>1.5429107669900721</v>
      </c>
      <c r="M38" s="21">
        <f>IFERROR(('Emp RestOfCMA'!M38/'Emp RestOfCMA'!M$6)/('CAN LFS Emp'!M38/'CAN LFS Emp'!M$6),"n/a")</f>
        <v>2.79780419192012</v>
      </c>
      <c r="N38" s="21">
        <f>IFERROR(('Emp RestOfCMA'!N38/'Emp RestOfCMA'!N$6)/('CAN LFS Emp'!N38/'CAN LFS Emp'!N$6),"n/a")</f>
        <v>0</v>
      </c>
      <c r="O38" s="21">
        <f>IFERROR(('Emp RestOfCMA'!O38/'Emp RestOfCMA'!O$6)/('CAN LFS Emp'!O38/'CAN LFS Emp'!O$6),"n/a")</f>
        <v>1.2783185144498395</v>
      </c>
      <c r="P38" s="21">
        <f>IFERROR(('Emp RestOfCMA'!P38/'Emp RestOfCMA'!P$6)/('CAN LFS Emp'!P38/'CAN LFS Emp'!P$6),"n/a")</f>
        <v>0</v>
      </c>
      <c r="Q38" s="21">
        <f>IFERROR(('Emp RestOfCMA'!Q38/'Emp RestOfCMA'!Q$6)/('CAN LFS Emp'!Q38/'CAN LFS Emp'!Q$6),"n/a")</f>
        <v>2.3014752126835645</v>
      </c>
      <c r="R38" s="21">
        <f>IFERROR(('Emp RestOfCMA'!R38/'Emp RestOfCMA'!R$6)/('CAN LFS Emp'!R38/'CAN LFS Emp'!R$6),"n/a")</f>
        <v>0</v>
      </c>
      <c r="S38" s="21">
        <f>IFERROR(('Emp RestOfCMA'!S38/'Emp RestOfCMA'!S$6)/('CAN LFS Emp'!S38/'CAN LFS Emp'!S$6),"n/a")</f>
        <v>1.7382510604882602</v>
      </c>
      <c r="T38" s="21">
        <f>IFERROR(('Emp RestOfCMA'!T38/'Emp RestOfCMA'!T$6)/('CAN LFS Emp'!T38/'CAN LFS Emp'!T$6),"n/a")</f>
        <v>0</v>
      </c>
      <c r="U38" s="21">
        <f>IFERROR(('Emp RestOfCMA'!U38/'Emp RestOfCMA'!U$6)/('CAN LFS Emp'!U38/'CAN LFS Emp'!U$6),"n/a")</f>
        <v>0</v>
      </c>
      <c r="V38" s="21">
        <f>IFERROR(('Emp RestOfCMA'!V38/'Emp RestOfCMA'!V$6)/('CAN LFS Emp'!V38/'CAN LFS Emp'!V$6),"n/a")</f>
        <v>1.4942674265288953</v>
      </c>
      <c r="W38" s="21">
        <f>IFERROR(('Emp RestOfCMA'!W38/'Emp RestOfCMA'!W$6)/('CAN LFS Emp'!W38/'CAN LFS Emp'!W$6),"n/a")</f>
        <v>0</v>
      </c>
      <c r="X38" s="21">
        <f>IFERROR(('Emp RestOfCMA'!X38/'Emp RestOfCMA'!X$6)/('CAN LFS Emp'!X38/'CAN LFS Emp'!X$6),"n/a")</f>
        <v>0</v>
      </c>
      <c r="Y38" s="21">
        <f>IFERROR(('Emp RestOfCMA'!Y38/'Emp RestOfCMA'!Y$6)/('CAN LFS Emp'!Y38/'CAN LFS Emp'!Y$6),"n/a")</f>
        <v>1.4821308723238233</v>
      </c>
    </row>
    <row r="39" spans="1:25" x14ac:dyDescent="0.25">
      <c r="A39" s="6" t="s">
        <v>33</v>
      </c>
      <c r="B39" s="6"/>
      <c r="C39" s="14">
        <v>325</v>
      </c>
      <c r="D39" s="65">
        <f>IFERROR(('Emp RestOfCMA'!D39/'Emp RestOfCMA'!D$6)/('CAN LFS Emp'!D39/'CAN LFS Emp'!D$6),"n/a")</f>
        <v>2.4297100366133235</v>
      </c>
      <c r="E39" s="65">
        <f>IFERROR(('Emp RestOfCMA'!E39/'Emp RestOfCMA'!E$6)/('CAN LFS Emp'!E39/'CAN LFS Emp'!E$6),"n/a")</f>
        <v>2.2822735490667494</v>
      </c>
      <c r="F39" s="65">
        <f>IFERROR(('Emp RestOfCMA'!F39/'Emp RestOfCMA'!F$6)/('CAN LFS Emp'!F39/'CAN LFS Emp'!F$6),"n/a")</f>
        <v>2.2873518680421263</v>
      </c>
      <c r="G39" s="65">
        <f>IFERROR(('Emp RestOfCMA'!G39/'Emp RestOfCMA'!G$6)/('CAN LFS Emp'!G39/'CAN LFS Emp'!G$6),"n/a")</f>
        <v>1.618788943575898</v>
      </c>
      <c r="H39" s="65">
        <f>IFERROR(('Emp RestOfCMA'!H39/'Emp RestOfCMA'!H$6)/('CAN LFS Emp'!H39/'CAN LFS Emp'!H$6),"n/a")</f>
        <v>2.097826990790443</v>
      </c>
      <c r="I39" s="65">
        <f>IFERROR(('Emp RestOfCMA'!I39/'Emp RestOfCMA'!I$6)/('CAN LFS Emp'!I39/'CAN LFS Emp'!I$6),"n/a")</f>
        <v>1.9473492373510015</v>
      </c>
      <c r="J39" s="65">
        <f>IFERROR(('Emp RestOfCMA'!J39/'Emp RestOfCMA'!J$6)/('CAN LFS Emp'!J39/'CAN LFS Emp'!J$6),"n/a")</f>
        <v>1.8212960832541709</v>
      </c>
      <c r="K39" s="65">
        <f>IFERROR(('Emp RestOfCMA'!K39/'Emp RestOfCMA'!K$6)/('CAN LFS Emp'!K39/'CAN LFS Emp'!K$6),"n/a")</f>
        <v>1.8479334187217551</v>
      </c>
      <c r="L39" s="65">
        <f>IFERROR(('Emp RestOfCMA'!L39/'Emp RestOfCMA'!L$6)/('CAN LFS Emp'!L39/'CAN LFS Emp'!L$6),"n/a")</f>
        <v>1.9719092785625445</v>
      </c>
      <c r="M39" s="21">
        <f>IFERROR(('Emp RestOfCMA'!M39/'Emp RestOfCMA'!M$6)/('CAN LFS Emp'!M39/'CAN LFS Emp'!M$6),"n/a")</f>
        <v>1.6658550661721474</v>
      </c>
      <c r="N39" s="21">
        <f>IFERROR(('Emp RestOfCMA'!N39/'Emp RestOfCMA'!N$6)/('CAN LFS Emp'!N39/'CAN LFS Emp'!N$6),"n/a")</f>
        <v>2.283110019812681</v>
      </c>
      <c r="O39" s="21">
        <f>IFERROR(('Emp RestOfCMA'!O39/'Emp RestOfCMA'!O$6)/('CAN LFS Emp'!O39/'CAN LFS Emp'!O$6),"n/a")</f>
        <v>1.8645180307616693</v>
      </c>
      <c r="P39" s="21">
        <f>IFERROR(('Emp RestOfCMA'!P39/'Emp RestOfCMA'!P$6)/('CAN LFS Emp'!P39/'CAN LFS Emp'!P$6),"n/a")</f>
        <v>1.4160358986231238</v>
      </c>
      <c r="Q39" s="21">
        <f>IFERROR(('Emp RestOfCMA'!Q39/'Emp RestOfCMA'!Q$6)/('CAN LFS Emp'!Q39/'CAN LFS Emp'!Q$6),"n/a")</f>
        <v>1.7763928063893832</v>
      </c>
      <c r="R39" s="21">
        <f>IFERROR(('Emp RestOfCMA'!R39/'Emp RestOfCMA'!R$6)/('CAN LFS Emp'!R39/'CAN LFS Emp'!R$6),"n/a")</f>
        <v>1.8725782694942477</v>
      </c>
      <c r="S39" s="21">
        <f>IFERROR(('Emp RestOfCMA'!S39/'Emp RestOfCMA'!S$6)/('CAN LFS Emp'!S39/'CAN LFS Emp'!S$6),"n/a")</f>
        <v>0.95411684195401436</v>
      </c>
      <c r="T39" s="21">
        <f>IFERROR(('Emp RestOfCMA'!T39/'Emp RestOfCMA'!T$6)/('CAN LFS Emp'!T39/'CAN LFS Emp'!T$6),"n/a")</f>
        <v>1.8545302102980865</v>
      </c>
      <c r="U39" s="21">
        <f>IFERROR(('Emp RestOfCMA'!U39/'Emp RestOfCMA'!U$6)/('CAN LFS Emp'!U39/'CAN LFS Emp'!U$6),"n/a")</f>
        <v>1.3492541784388377</v>
      </c>
      <c r="V39" s="21">
        <f>IFERROR(('Emp RestOfCMA'!V39/'Emp RestOfCMA'!V$6)/('CAN LFS Emp'!V39/'CAN LFS Emp'!V$6),"n/a")</f>
        <v>1.5833591946693086</v>
      </c>
      <c r="W39" s="21">
        <f>IFERROR(('Emp RestOfCMA'!W39/'Emp RestOfCMA'!W$6)/('CAN LFS Emp'!W39/'CAN LFS Emp'!W$6),"n/a")</f>
        <v>1.777383775389183</v>
      </c>
      <c r="X39" s="21">
        <f>IFERROR(('Emp RestOfCMA'!X39/'Emp RestOfCMA'!X$6)/('CAN LFS Emp'!X39/'CAN LFS Emp'!X$6),"n/a")</f>
        <v>1.3287246311514844</v>
      </c>
      <c r="Y39" s="21">
        <f>IFERROR(('Emp RestOfCMA'!Y39/'Emp RestOfCMA'!Y$6)/('CAN LFS Emp'!Y39/'CAN LFS Emp'!Y$6),"n/a")</f>
        <v>1.1367466243325324</v>
      </c>
    </row>
    <row r="40" spans="1:25" x14ac:dyDescent="0.25">
      <c r="A40" s="7" t="s">
        <v>34</v>
      </c>
      <c r="B40" s="7"/>
      <c r="C40" s="14" t="s">
        <v>191</v>
      </c>
      <c r="D40" s="65">
        <f>IFERROR(('Emp RestOfCMA'!D40/'Emp RestOfCMA'!D$6)/('CAN LFS Emp'!D40/'CAN LFS Emp'!D$6),"n/a")</f>
        <v>1.1846550058375365</v>
      </c>
      <c r="E40" s="65">
        <f>IFERROR(('Emp RestOfCMA'!E40/'Emp RestOfCMA'!E$6)/('CAN LFS Emp'!E40/'CAN LFS Emp'!E$6),"n/a")</f>
        <v>1.2289076486698318</v>
      </c>
      <c r="F40" s="65">
        <f>IFERROR(('Emp RestOfCMA'!F40/'Emp RestOfCMA'!F$6)/('CAN LFS Emp'!F40/'CAN LFS Emp'!F$6),"n/a")</f>
        <v>0.65800670277088502</v>
      </c>
      <c r="G40" s="65">
        <f>IFERROR(('Emp RestOfCMA'!G40/'Emp RestOfCMA'!G$6)/('CAN LFS Emp'!G40/'CAN LFS Emp'!G$6),"n/a")</f>
        <v>0.89086370223001132</v>
      </c>
      <c r="H40" s="65">
        <f>IFERROR(('Emp RestOfCMA'!H40/'Emp RestOfCMA'!H$6)/('CAN LFS Emp'!H40/'CAN LFS Emp'!H$6),"n/a")</f>
        <v>1.4027611977668728</v>
      </c>
      <c r="I40" s="65">
        <f>IFERROR(('Emp RestOfCMA'!I40/'Emp RestOfCMA'!I$6)/('CAN LFS Emp'!I40/'CAN LFS Emp'!I$6),"n/a")</f>
        <v>1.3597379168317598</v>
      </c>
      <c r="J40" s="65">
        <f>IFERROR(('Emp RestOfCMA'!J40/'Emp RestOfCMA'!J$6)/('CAN LFS Emp'!J40/'CAN LFS Emp'!J$6),"n/a")</f>
        <v>1.3279274092993323</v>
      </c>
      <c r="K40" s="65">
        <f>IFERROR(('Emp RestOfCMA'!K40/'Emp RestOfCMA'!K$6)/('CAN LFS Emp'!K40/'CAN LFS Emp'!K$6),"n/a")</f>
        <v>1.1479615581513021</v>
      </c>
      <c r="L40" s="65">
        <f>IFERROR(('Emp RestOfCMA'!L40/'Emp RestOfCMA'!L$6)/('CAN LFS Emp'!L40/'CAN LFS Emp'!L$6),"n/a")</f>
        <v>1.6729059334911738</v>
      </c>
      <c r="M40" s="21">
        <f>IFERROR(('Emp RestOfCMA'!M40/'Emp RestOfCMA'!M$6)/('CAN LFS Emp'!M40/'CAN LFS Emp'!M$6),"n/a")</f>
        <v>1.7883835219624979</v>
      </c>
      <c r="N40" s="21">
        <f>IFERROR(('Emp RestOfCMA'!N40/'Emp RestOfCMA'!N$6)/('CAN LFS Emp'!N40/'CAN LFS Emp'!N$6),"n/a")</f>
        <v>1.5992514618517089</v>
      </c>
      <c r="O40" s="21">
        <f>IFERROR(('Emp RestOfCMA'!O40/'Emp RestOfCMA'!O$6)/('CAN LFS Emp'!O40/'CAN LFS Emp'!O$6),"n/a")</f>
        <v>0</v>
      </c>
      <c r="P40" s="21">
        <f>IFERROR(('Emp RestOfCMA'!P40/'Emp RestOfCMA'!P$6)/('CAN LFS Emp'!P40/'CAN LFS Emp'!P$6),"n/a")</f>
        <v>0.32231465309774765</v>
      </c>
      <c r="Q40" s="21">
        <f>IFERROR(('Emp RestOfCMA'!Q40/'Emp RestOfCMA'!Q$6)/('CAN LFS Emp'!Q40/'CAN LFS Emp'!Q$6),"n/a")</f>
        <v>1.2985795449508164</v>
      </c>
      <c r="R40" s="21">
        <f>IFERROR(('Emp RestOfCMA'!R40/'Emp RestOfCMA'!R$6)/('CAN LFS Emp'!R40/'CAN LFS Emp'!R$6),"n/a")</f>
        <v>1.533630042965795</v>
      </c>
      <c r="S40" s="21">
        <f>IFERROR(('Emp RestOfCMA'!S40/'Emp RestOfCMA'!S$6)/('CAN LFS Emp'!S40/'CAN LFS Emp'!S$6),"n/a")</f>
        <v>0</v>
      </c>
      <c r="T40" s="21">
        <f>IFERROR(('Emp RestOfCMA'!T40/'Emp RestOfCMA'!T$6)/('CAN LFS Emp'!T40/'CAN LFS Emp'!T$6),"n/a")</f>
        <v>2.2770233227555545</v>
      </c>
      <c r="U40" s="21">
        <f>IFERROR(('Emp RestOfCMA'!U40/'Emp RestOfCMA'!U$6)/('CAN LFS Emp'!U40/'CAN LFS Emp'!U$6),"n/a")</f>
        <v>0</v>
      </c>
      <c r="V40" s="21">
        <f>IFERROR(('Emp RestOfCMA'!V40/'Emp RestOfCMA'!V$6)/('CAN LFS Emp'!V40/'CAN LFS Emp'!V$6),"n/a")</f>
        <v>1.0979741370671336</v>
      </c>
      <c r="W40" s="21">
        <f>IFERROR(('Emp RestOfCMA'!W40/'Emp RestOfCMA'!W$6)/('CAN LFS Emp'!W40/'CAN LFS Emp'!W$6),"n/a")</f>
        <v>2.1813022523714363</v>
      </c>
      <c r="X40" s="21">
        <f>IFERROR(('Emp RestOfCMA'!X40/'Emp RestOfCMA'!X$6)/('CAN LFS Emp'!X40/'CAN LFS Emp'!X$6),"n/a")</f>
        <v>0</v>
      </c>
      <c r="Y40" s="21">
        <f>IFERROR(('Emp RestOfCMA'!Y40/'Emp RestOfCMA'!Y$6)/('CAN LFS Emp'!Y40/'CAN LFS Emp'!Y$6),"n/a")</f>
        <v>0</v>
      </c>
    </row>
    <row r="41" spans="1:25" x14ac:dyDescent="0.25">
      <c r="A41" s="7" t="s">
        <v>35</v>
      </c>
      <c r="B41" s="7"/>
      <c r="C41" s="14" t="s">
        <v>192</v>
      </c>
      <c r="D41" s="65">
        <f>IFERROR(('Emp RestOfCMA'!D41/'Emp RestOfCMA'!D$6)/('CAN LFS Emp'!D41/'CAN LFS Emp'!D$6),"n/a")</f>
        <v>3.2199194275159977</v>
      </c>
      <c r="E41" s="65">
        <f>IFERROR(('Emp RestOfCMA'!E41/'Emp RestOfCMA'!E$6)/('CAN LFS Emp'!E41/'CAN LFS Emp'!E$6),"n/a")</f>
        <v>3.485947007267248</v>
      </c>
      <c r="F41" s="65">
        <f>IFERROR(('Emp RestOfCMA'!F41/'Emp RestOfCMA'!F$6)/('CAN LFS Emp'!F41/'CAN LFS Emp'!F$6),"n/a")</f>
        <v>1.9238678224963175</v>
      </c>
      <c r="G41" s="65">
        <f>IFERROR(('Emp RestOfCMA'!G41/'Emp RestOfCMA'!G$6)/('CAN LFS Emp'!G41/'CAN LFS Emp'!G$6),"n/a")</f>
        <v>2.7722762815527178</v>
      </c>
      <c r="H41" s="65">
        <f>IFERROR(('Emp RestOfCMA'!H41/'Emp RestOfCMA'!H$6)/('CAN LFS Emp'!H41/'CAN LFS Emp'!H$6),"n/a")</f>
        <v>2.4955246779231754</v>
      </c>
      <c r="I41" s="65">
        <f>IFERROR(('Emp RestOfCMA'!I41/'Emp RestOfCMA'!I$6)/('CAN LFS Emp'!I41/'CAN LFS Emp'!I$6),"n/a")</f>
        <v>2.2000725434491168</v>
      </c>
      <c r="J41" s="65">
        <f>IFERROR(('Emp RestOfCMA'!J41/'Emp RestOfCMA'!J$6)/('CAN LFS Emp'!J41/'CAN LFS Emp'!J$6),"n/a")</f>
        <v>1.7767193831879788</v>
      </c>
      <c r="K41" s="65">
        <f>IFERROR(('Emp RestOfCMA'!K41/'Emp RestOfCMA'!K$6)/('CAN LFS Emp'!K41/'CAN LFS Emp'!K$6),"n/a")</f>
        <v>1.7933653565476544</v>
      </c>
      <c r="L41" s="65">
        <f>IFERROR(('Emp RestOfCMA'!L41/'Emp RestOfCMA'!L$6)/('CAN LFS Emp'!L41/'CAN LFS Emp'!L$6),"n/a")</f>
        <v>1.9320630355287962</v>
      </c>
      <c r="M41" s="21">
        <f>IFERROR(('Emp RestOfCMA'!M41/'Emp RestOfCMA'!M$6)/('CAN LFS Emp'!M41/'CAN LFS Emp'!M$6),"n/a")</f>
        <v>2.6900153304716263</v>
      </c>
      <c r="N41" s="21">
        <f>IFERROR(('Emp RestOfCMA'!N41/'Emp RestOfCMA'!N$6)/('CAN LFS Emp'!N41/'CAN LFS Emp'!N$6),"n/a")</f>
        <v>2.684703045345548</v>
      </c>
      <c r="O41" s="21">
        <f>IFERROR(('Emp RestOfCMA'!O41/'Emp RestOfCMA'!O$6)/('CAN LFS Emp'!O41/'CAN LFS Emp'!O$6),"n/a")</f>
        <v>3.1289894100860702</v>
      </c>
      <c r="P41" s="21">
        <f>IFERROR(('Emp RestOfCMA'!P41/'Emp RestOfCMA'!P$6)/('CAN LFS Emp'!P41/'CAN LFS Emp'!P$6),"n/a")</f>
        <v>2.7793851517948052</v>
      </c>
      <c r="Q41" s="21">
        <f>IFERROR(('Emp RestOfCMA'!Q41/'Emp RestOfCMA'!Q$6)/('CAN LFS Emp'!Q41/'CAN LFS Emp'!Q$6),"n/a")</f>
        <v>3.2639172243270078</v>
      </c>
      <c r="R41" s="21">
        <f>IFERROR(('Emp RestOfCMA'!R41/'Emp RestOfCMA'!R$6)/('CAN LFS Emp'!R41/'CAN LFS Emp'!R$6),"n/a")</f>
        <v>0</v>
      </c>
      <c r="S41" s="21">
        <f>IFERROR(('Emp RestOfCMA'!S41/'Emp RestOfCMA'!S$6)/('CAN LFS Emp'!S41/'CAN LFS Emp'!S$6),"n/a")</f>
        <v>0</v>
      </c>
      <c r="T41" s="21">
        <f>IFERROR(('Emp RestOfCMA'!T41/'Emp RestOfCMA'!T$6)/('CAN LFS Emp'!T41/'CAN LFS Emp'!T$6),"n/a")</f>
        <v>0</v>
      </c>
      <c r="U41" s="21">
        <f>IFERROR(('Emp RestOfCMA'!U41/'Emp RestOfCMA'!U$6)/('CAN LFS Emp'!U41/'CAN LFS Emp'!U$6),"n/a")</f>
        <v>0</v>
      </c>
      <c r="V41" s="21">
        <f>IFERROR(('Emp RestOfCMA'!V41/'Emp RestOfCMA'!V$6)/('CAN LFS Emp'!V41/'CAN LFS Emp'!V$6),"n/a")</f>
        <v>0</v>
      </c>
      <c r="W41" s="21">
        <f>IFERROR(('Emp RestOfCMA'!W41/'Emp RestOfCMA'!W$6)/('CAN LFS Emp'!W41/'CAN LFS Emp'!W$6),"n/a")</f>
        <v>3.5574142213745614</v>
      </c>
      <c r="X41" s="21">
        <f>IFERROR(('Emp RestOfCMA'!X41/'Emp RestOfCMA'!X$6)/('CAN LFS Emp'!X41/'CAN LFS Emp'!X$6),"n/a")</f>
        <v>2.3764886809320687</v>
      </c>
      <c r="Y41" s="21">
        <f>IFERROR(('Emp RestOfCMA'!Y41/'Emp RestOfCMA'!Y$6)/('CAN LFS Emp'!Y41/'CAN LFS Emp'!Y$6),"n/a")</f>
        <v>1.5461442276424007</v>
      </c>
    </row>
    <row r="42" spans="1:25" x14ac:dyDescent="0.25">
      <c r="A42" s="7" t="s">
        <v>36</v>
      </c>
      <c r="B42" s="7"/>
      <c r="C42" s="14">
        <v>3254</v>
      </c>
      <c r="D42" s="65">
        <f>IFERROR(('Emp RestOfCMA'!D42/'Emp RestOfCMA'!D$6)/('CAN LFS Emp'!D42/'CAN LFS Emp'!D$6),"n/a")</f>
        <v>3.0868383138509969</v>
      </c>
      <c r="E42" s="65">
        <f>IFERROR(('Emp RestOfCMA'!E42/'Emp RestOfCMA'!E$6)/('CAN LFS Emp'!E42/'CAN LFS Emp'!E$6),"n/a")</f>
        <v>3.0849057117677443</v>
      </c>
      <c r="F42" s="65">
        <f>IFERROR(('Emp RestOfCMA'!F42/'Emp RestOfCMA'!F$6)/('CAN LFS Emp'!F42/'CAN LFS Emp'!F$6),"n/a")</f>
        <v>3.0497993212811592</v>
      </c>
      <c r="G42" s="65">
        <f>IFERROR(('Emp RestOfCMA'!G42/'Emp RestOfCMA'!G$6)/('CAN LFS Emp'!G42/'CAN LFS Emp'!G$6),"n/a")</f>
        <v>1.6798920506128605</v>
      </c>
      <c r="H42" s="65">
        <f>IFERROR(('Emp RestOfCMA'!H42/'Emp RestOfCMA'!H$6)/('CAN LFS Emp'!H42/'CAN LFS Emp'!H$6),"n/a")</f>
        <v>2.121652731677115</v>
      </c>
      <c r="I42" s="65">
        <f>IFERROR(('Emp RestOfCMA'!I42/'Emp RestOfCMA'!I$6)/('CAN LFS Emp'!I42/'CAN LFS Emp'!I$6),"n/a")</f>
        <v>2.0760227900720967</v>
      </c>
      <c r="J42" s="65">
        <f>IFERROR(('Emp RestOfCMA'!J42/'Emp RestOfCMA'!J$6)/('CAN LFS Emp'!J42/'CAN LFS Emp'!J$6),"n/a")</f>
        <v>2.5400412852705858</v>
      </c>
      <c r="K42" s="65">
        <f>IFERROR(('Emp RestOfCMA'!K42/'Emp RestOfCMA'!K$6)/('CAN LFS Emp'!K42/'CAN LFS Emp'!K$6),"n/a")</f>
        <v>2.2379810033335352</v>
      </c>
      <c r="L42" s="65">
        <f>IFERROR(('Emp RestOfCMA'!L42/'Emp RestOfCMA'!L$6)/('CAN LFS Emp'!L42/'CAN LFS Emp'!L$6),"n/a")</f>
        <v>2.3156319270603292</v>
      </c>
      <c r="M42" s="21">
        <f>IFERROR(('Emp RestOfCMA'!M42/'Emp RestOfCMA'!M$6)/('CAN LFS Emp'!M42/'CAN LFS Emp'!M$6),"n/a")</f>
        <v>1.4749332112556819</v>
      </c>
      <c r="N42" s="21">
        <f>IFERROR(('Emp RestOfCMA'!N42/'Emp RestOfCMA'!N$6)/('CAN LFS Emp'!N42/'CAN LFS Emp'!N$6),"n/a")</f>
        <v>2.8488634811567461</v>
      </c>
      <c r="O42" s="21">
        <f>IFERROR(('Emp RestOfCMA'!O42/'Emp RestOfCMA'!O$6)/('CAN LFS Emp'!O42/'CAN LFS Emp'!O$6),"n/a")</f>
        <v>2.2410247394799945</v>
      </c>
      <c r="P42" s="21">
        <f>IFERROR(('Emp RestOfCMA'!P42/'Emp RestOfCMA'!P$6)/('CAN LFS Emp'!P42/'CAN LFS Emp'!P$6),"n/a")</f>
        <v>1.7019337023319159</v>
      </c>
      <c r="Q42" s="21">
        <f>IFERROR(('Emp RestOfCMA'!Q42/'Emp RestOfCMA'!Q$6)/('CAN LFS Emp'!Q42/'CAN LFS Emp'!Q$6),"n/a")</f>
        <v>1.7771451422151041</v>
      </c>
      <c r="R42" s="21">
        <f>IFERROR(('Emp RestOfCMA'!R42/'Emp RestOfCMA'!R$6)/('CAN LFS Emp'!R42/'CAN LFS Emp'!R$6),"n/a")</f>
        <v>2.1440902666867747</v>
      </c>
      <c r="S42" s="21">
        <f>IFERROR(('Emp RestOfCMA'!S42/'Emp RestOfCMA'!S$6)/('CAN LFS Emp'!S42/'CAN LFS Emp'!S$6),"n/a")</f>
        <v>0.36707902238118506</v>
      </c>
      <c r="T42" s="21">
        <f>IFERROR(('Emp RestOfCMA'!T42/'Emp RestOfCMA'!T$6)/('CAN LFS Emp'!T42/'CAN LFS Emp'!T$6),"n/a")</f>
        <v>2.0160900637224635</v>
      </c>
      <c r="U42" s="21">
        <f>IFERROR(('Emp RestOfCMA'!U42/'Emp RestOfCMA'!U$6)/('CAN LFS Emp'!U42/'CAN LFS Emp'!U$6),"n/a")</f>
        <v>1.577421125735569</v>
      </c>
      <c r="V42" s="21">
        <f>IFERROR(('Emp RestOfCMA'!V42/'Emp RestOfCMA'!V$6)/('CAN LFS Emp'!V42/'CAN LFS Emp'!V$6),"n/a")</f>
        <v>1.3749807560558591</v>
      </c>
      <c r="W42" s="21">
        <f>IFERROR(('Emp RestOfCMA'!W42/'Emp RestOfCMA'!W$6)/('CAN LFS Emp'!W42/'CAN LFS Emp'!W$6),"n/a")</f>
        <v>1.7517201577353938</v>
      </c>
      <c r="X42" s="21">
        <f>IFERROR(('Emp RestOfCMA'!X42/'Emp RestOfCMA'!X$6)/('CAN LFS Emp'!X42/'CAN LFS Emp'!X$6),"n/a")</f>
        <v>1.9224350620781492</v>
      </c>
      <c r="Y42" s="21">
        <f>IFERROR(('Emp RestOfCMA'!Y42/'Emp RestOfCMA'!Y$6)/('CAN LFS Emp'!Y42/'CAN LFS Emp'!Y$6),"n/a")</f>
        <v>1.3654081382464209</v>
      </c>
    </row>
    <row r="43" spans="1:25" x14ac:dyDescent="0.25">
      <c r="A43" s="6" t="s">
        <v>37</v>
      </c>
      <c r="B43" s="6"/>
      <c r="C43" s="14">
        <v>326</v>
      </c>
      <c r="D43" s="65">
        <f>IFERROR(('Emp RestOfCMA'!D43/'Emp RestOfCMA'!D$6)/('CAN LFS Emp'!D43/'CAN LFS Emp'!D$6),"n/a")</f>
        <v>1.8642598699235966</v>
      </c>
      <c r="E43" s="65">
        <f>IFERROR(('Emp RestOfCMA'!E43/'Emp RestOfCMA'!E$6)/('CAN LFS Emp'!E43/'CAN LFS Emp'!E$6),"n/a")</f>
        <v>1.7640735036697799</v>
      </c>
      <c r="F43" s="65">
        <f>IFERROR(('Emp RestOfCMA'!F43/'Emp RestOfCMA'!F$6)/('CAN LFS Emp'!F43/'CAN LFS Emp'!F$6),"n/a")</f>
        <v>1.9047174170185019</v>
      </c>
      <c r="G43" s="65">
        <f>IFERROR(('Emp RestOfCMA'!G43/'Emp RestOfCMA'!G$6)/('CAN LFS Emp'!G43/'CAN LFS Emp'!G$6),"n/a")</f>
        <v>1.5349254912929293</v>
      </c>
      <c r="H43" s="65">
        <f>IFERROR(('Emp RestOfCMA'!H43/'Emp RestOfCMA'!H$6)/('CAN LFS Emp'!H43/'CAN LFS Emp'!H$6),"n/a")</f>
        <v>1.7375492644868693</v>
      </c>
      <c r="I43" s="65">
        <f>IFERROR(('Emp RestOfCMA'!I43/'Emp RestOfCMA'!I$6)/('CAN LFS Emp'!I43/'CAN LFS Emp'!I$6),"n/a")</f>
        <v>2.0595543309889641</v>
      </c>
      <c r="J43" s="65">
        <f>IFERROR(('Emp RestOfCMA'!J43/'Emp RestOfCMA'!J$6)/('CAN LFS Emp'!J43/'CAN LFS Emp'!J$6),"n/a")</f>
        <v>2.0236502581576592</v>
      </c>
      <c r="K43" s="65">
        <f>IFERROR(('Emp RestOfCMA'!K43/'Emp RestOfCMA'!K$6)/('CAN LFS Emp'!K43/'CAN LFS Emp'!K$6),"n/a")</f>
        <v>1.9777902160950676</v>
      </c>
      <c r="L43" s="65">
        <f>IFERROR(('Emp RestOfCMA'!L43/'Emp RestOfCMA'!L$6)/('CAN LFS Emp'!L43/'CAN LFS Emp'!L$6),"n/a")</f>
        <v>1.7563581474586893</v>
      </c>
      <c r="M43" s="21">
        <f>IFERROR(('Emp RestOfCMA'!M43/'Emp RestOfCMA'!M$6)/('CAN LFS Emp'!M43/'CAN LFS Emp'!M$6),"n/a")</f>
        <v>1.9480577300143009</v>
      </c>
      <c r="N43" s="21">
        <f>IFERROR(('Emp RestOfCMA'!N43/'Emp RestOfCMA'!N$6)/('CAN LFS Emp'!N43/'CAN LFS Emp'!N$6),"n/a")</f>
        <v>2.4258653122899401</v>
      </c>
      <c r="O43" s="21">
        <f>IFERROR(('Emp RestOfCMA'!O43/'Emp RestOfCMA'!O$6)/('CAN LFS Emp'!O43/'CAN LFS Emp'!O$6),"n/a")</f>
        <v>2.2423013751005176</v>
      </c>
      <c r="P43" s="21">
        <f>IFERROR(('Emp RestOfCMA'!P43/'Emp RestOfCMA'!P$6)/('CAN LFS Emp'!P43/'CAN LFS Emp'!P$6),"n/a")</f>
        <v>1.9775292176514507</v>
      </c>
      <c r="Q43" s="21">
        <f>IFERROR(('Emp RestOfCMA'!Q43/'Emp RestOfCMA'!Q$6)/('CAN LFS Emp'!Q43/'CAN LFS Emp'!Q$6),"n/a")</f>
        <v>1.8436963749267383</v>
      </c>
      <c r="R43" s="21">
        <f>IFERROR(('Emp RestOfCMA'!R43/'Emp RestOfCMA'!R$6)/('CAN LFS Emp'!R43/'CAN LFS Emp'!R$6),"n/a")</f>
        <v>1.6576713828796485</v>
      </c>
      <c r="S43" s="21">
        <f>IFERROR(('Emp RestOfCMA'!S43/'Emp RestOfCMA'!S$6)/('CAN LFS Emp'!S43/'CAN LFS Emp'!S$6),"n/a")</f>
        <v>1.3746075770438193</v>
      </c>
      <c r="T43" s="21">
        <f>IFERROR(('Emp RestOfCMA'!T43/'Emp RestOfCMA'!T$6)/('CAN LFS Emp'!T43/'CAN LFS Emp'!T$6),"n/a")</f>
        <v>1.2283495336557082</v>
      </c>
      <c r="U43" s="21">
        <f>IFERROR(('Emp RestOfCMA'!U43/'Emp RestOfCMA'!U$6)/('CAN LFS Emp'!U43/'CAN LFS Emp'!U$6),"n/a")</f>
        <v>1.5615873210995113</v>
      </c>
      <c r="V43" s="21">
        <f>IFERROR(('Emp RestOfCMA'!V43/'Emp RestOfCMA'!V$6)/('CAN LFS Emp'!V43/'CAN LFS Emp'!V$6),"n/a")</f>
        <v>1.828829218901687</v>
      </c>
      <c r="W43" s="21">
        <f>IFERROR(('Emp RestOfCMA'!W43/'Emp RestOfCMA'!W$6)/('CAN LFS Emp'!W43/'CAN LFS Emp'!W$6),"n/a")</f>
        <v>1.5523899774153787</v>
      </c>
      <c r="X43" s="21">
        <f>IFERROR(('Emp RestOfCMA'!X43/'Emp RestOfCMA'!X$6)/('CAN LFS Emp'!X43/'CAN LFS Emp'!X$6),"n/a")</f>
        <v>2.0497031573605065</v>
      </c>
      <c r="Y43" s="21">
        <f>IFERROR(('Emp RestOfCMA'!Y43/'Emp RestOfCMA'!Y$6)/('CAN LFS Emp'!Y43/'CAN LFS Emp'!Y$6),"n/a")</f>
        <v>1.5876356888744727</v>
      </c>
    </row>
    <row r="44" spans="1:25" x14ac:dyDescent="0.25">
      <c r="A44" s="6" t="s">
        <v>38</v>
      </c>
      <c r="B44" s="6"/>
      <c r="C44" s="14">
        <v>327</v>
      </c>
      <c r="D44" s="65">
        <f>IFERROR(('Emp RestOfCMA'!D44/'Emp RestOfCMA'!D$6)/('CAN LFS Emp'!D44/'CAN LFS Emp'!D$6),"n/a")</f>
        <v>1.2179453751066573</v>
      </c>
      <c r="E44" s="65">
        <f>IFERROR(('Emp RestOfCMA'!E44/'Emp RestOfCMA'!E$6)/('CAN LFS Emp'!E44/'CAN LFS Emp'!E$6),"n/a")</f>
        <v>1.3081358404251493</v>
      </c>
      <c r="F44" s="65">
        <f>IFERROR(('Emp RestOfCMA'!F44/'Emp RestOfCMA'!F$6)/('CAN LFS Emp'!F44/'CAN LFS Emp'!F$6),"n/a")</f>
        <v>0.85921887719708123</v>
      </c>
      <c r="G44" s="65">
        <f>IFERROR(('Emp RestOfCMA'!G44/'Emp RestOfCMA'!G$6)/('CAN LFS Emp'!G44/'CAN LFS Emp'!G$6),"n/a")</f>
        <v>1.0546807750948421</v>
      </c>
      <c r="H44" s="65">
        <f>IFERROR(('Emp RestOfCMA'!H44/'Emp RestOfCMA'!H$6)/('CAN LFS Emp'!H44/'CAN LFS Emp'!H$6),"n/a")</f>
        <v>0.87131643193316621</v>
      </c>
      <c r="I44" s="65">
        <f>IFERROR(('Emp RestOfCMA'!I44/'Emp RestOfCMA'!I$6)/('CAN LFS Emp'!I44/'CAN LFS Emp'!I$6),"n/a")</f>
        <v>0.63310177676460833</v>
      </c>
      <c r="J44" s="65">
        <f>IFERROR(('Emp RestOfCMA'!J44/'Emp RestOfCMA'!J$6)/('CAN LFS Emp'!J44/'CAN LFS Emp'!J$6),"n/a")</f>
        <v>0.91658746152868786</v>
      </c>
      <c r="K44" s="65">
        <f>IFERROR(('Emp RestOfCMA'!K44/'Emp RestOfCMA'!K$6)/('CAN LFS Emp'!K44/'CAN LFS Emp'!K$6),"n/a")</f>
        <v>1.693948418128516</v>
      </c>
      <c r="L44" s="65">
        <f>IFERROR(('Emp RestOfCMA'!L44/'Emp RestOfCMA'!L$6)/('CAN LFS Emp'!L44/'CAN LFS Emp'!L$6),"n/a")</f>
        <v>1.2049532199629485</v>
      </c>
      <c r="M44" s="21">
        <f>IFERROR(('Emp RestOfCMA'!M44/'Emp RestOfCMA'!M$6)/('CAN LFS Emp'!M44/'CAN LFS Emp'!M$6),"n/a")</f>
        <v>1.9703546347810541</v>
      </c>
      <c r="N44" s="21">
        <f>IFERROR(('Emp RestOfCMA'!N44/'Emp RestOfCMA'!N$6)/('CAN LFS Emp'!N44/'CAN LFS Emp'!N$6),"n/a")</f>
        <v>1.3005949167479169</v>
      </c>
      <c r="O44" s="21">
        <f>IFERROR(('Emp RestOfCMA'!O44/'Emp RestOfCMA'!O$6)/('CAN LFS Emp'!O44/'CAN LFS Emp'!O$6),"n/a")</f>
        <v>1.0453584191594505</v>
      </c>
      <c r="P44" s="21">
        <f>IFERROR(('Emp RestOfCMA'!P44/'Emp RestOfCMA'!P$6)/('CAN LFS Emp'!P44/'CAN LFS Emp'!P$6),"n/a")</f>
        <v>1.946090245865306</v>
      </c>
      <c r="Q44" s="21">
        <f>IFERROR(('Emp RestOfCMA'!Q44/'Emp RestOfCMA'!Q$6)/('CAN LFS Emp'!Q44/'CAN LFS Emp'!Q$6),"n/a")</f>
        <v>1.4903409736401345</v>
      </c>
      <c r="R44" s="21">
        <f>IFERROR(('Emp RestOfCMA'!R44/'Emp RestOfCMA'!R$6)/('CAN LFS Emp'!R44/'CAN LFS Emp'!R$6),"n/a")</f>
        <v>1.8384744377131914</v>
      </c>
      <c r="S44" s="21">
        <f>IFERROR(('Emp RestOfCMA'!S44/'Emp RestOfCMA'!S$6)/('CAN LFS Emp'!S44/'CAN LFS Emp'!S$6),"n/a")</f>
        <v>1.1921453155256923</v>
      </c>
      <c r="T44" s="21">
        <f>IFERROR(('Emp RestOfCMA'!T44/'Emp RestOfCMA'!T$6)/('CAN LFS Emp'!T44/'CAN LFS Emp'!T$6),"n/a")</f>
        <v>1.508070288976642</v>
      </c>
      <c r="U44" s="21">
        <f>IFERROR(('Emp RestOfCMA'!U44/'Emp RestOfCMA'!U$6)/('CAN LFS Emp'!U44/'CAN LFS Emp'!U$6),"n/a")</f>
        <v>1.6626635214993848</v>
      </c>
      <c r="V44" s="21">
        <f>IFERROR(('Emp RestOfCMA'!V44/'Emp RestOfCMA'!V$6)/('CAN LFS Emp'!V44/'CAN LFS Emp'!V$6),"n/a")</f>
        <v>1.4642403486014135</v>
      </c>
      <c r="W44" s="21">
        <f>IFERROR(('Emp RestOfCMA'!W44/'Emp RestOfCMA'!W$6)/('CAN LFS Emp'!W44/'CAN LFS Emp'!W$6),"n/a")</f>
        <v>1.3775323475912939</v>
      </c>
      <c r="X44" s="21">
        <f>IFERROR(('Emp RestOfCMA'!X44/'Emp RestOfCMA'!X$6)/('CAN LFS Emp'!X44/'CAN LFS Emp'!X$6),"n/a")</f>
        <v>1.7943019429347093</v>
      </c>
      <c r="Y44" s="21">
        <f>IFERROR(('Emp RestOfCMA'!Y44/'Emp RestOfCMA'!Y$6)/('CAN LFS Emp'!Y44/'CAN LFS Emp'!Y$6),"n/a")</f>
        <v>1.1814763017534631</v>
      </c>
    </row>
    <row r="45" spans="1:25" x14ac:dyDescent="0.25">
      <c r="A45" s="6" t="s">
        <v>39</v>
      </c>
      <c r="B45" s="6"/>
      <c r="C45" s="14">
        <v>331</v>
      </c>
      <c r="D45" s="65">
        <f>IFERROR(('Emp RestOfCMA'!D45/'Emp RestOfCMA'!D$6)/('CAN LFS Emp'!D45/'CAN LFS Emp'!D$6),"n/a")</f>
        <v>0.97996936651719735</v>
      </c>
      <c r="E45" s="65">
        <f>IFERROR(('Emp RestOfCMA'!E45/'Emp RestOfCMA'!E$6)/('CAN LFS Emp'!E45/'CAN LFS Emp'!E$6),"n/a")</f>
        <v>0.93939221411468765</v>
      </c>
      <c r="F45" s="65">
        <f>IFERROR(('Emp RestOfCMA'!F45/'Emp RestOfCMA'!F$6)/('CAN LFS Emp'!F45/'CAN LFS Emp'!F$6),"n/a")</f>
        <v>0.91788808465938776</v>
      </c>
      <c r="G45" s="65">
        <f>IFERROR(('Emp RestOfCMA'!G45/'Emp RestOfCMA'!G$6)/('CAN LFS Emp'!G45/'CAN LFS Emp'!G$6),"n/a")</f>
        <v>0.91929264294966573</v>
      </c>
      <c r="H45" s="65">
        <f>IFERROR(('Emp RestOfCMA'!H45/'Emp RestOfCMA'!H$6)/('CAN LFS Emp'!H45/'CAN LFS Emp'!H$6),"n/a")</f>
        <v>0.72395057087927439</v>
      </c>
      <c r="I45" s="65">
        <f>IFERROR(('Emp RestOfCMA'!I45/'Emp RestOfCMA'!I$6)/('CAN LFS Emp'!I45/'CAN LFS Emp'!I$6),"n/a")</f>
        <v>0.81539772307808911</v>
      </c>
      <c r="J45" s="65">
        <f>IFERROR(('Emp RestOfCMA'!J45/'Emp RestOfCMA'!J$6)/('CAN LFS Emp'!J45/'CAN LFS Emp'!J$6),"n/a")</f>
        <v>0.81572119349326788</v>
      </c>
      <c r="K45" s="65">
        <f>IFERROR(('Emp RestOfCMA'!K45/'Emp RestOfCMA'!K$6)/('CAN LFS Emp'!K45/'CAN LFS Emp'!K$6),"n/a")</f>
        <v>0.51419741168295663</v>
      </c>
      <c r="L45" s="65">
        <f>IFERROR(('Emp RestOfCMA'!L45/'Emp RestOfCMA'!L$6)/('CAN LFS Emp'!L45/'CAN LFS Emp'!L$6),"n/a")</f>
        <v>0.8844403010362889</v>
      </c>
      <c r="M45" s="21">
        <f>IFERROR(('Emp RestOfCMA'!M45/'Emp RestOfCMA'!M$6)/('CAN LFS Emp'!M45/'CAN LFS Emp'!M$6),"n/a")</f>
        <v>1.0621483468829795</v>
      </c>
      <c r="N45" s="21">
        <f>IFERROR(('Emp RestOfCMA'!N45/'Emp RestOfCMA'!N$6)/('CAN LFS Emp'!N45/'CAN LFS Emp'!N$6),"n/a")</f>
        <v>1.1661230725183451</v>
      </c>
      <c r="O45" s="21">
        <f>IFERROR(('Emp RestOfCMA'!O45/'Emp RestOfCMA'!O$6)/('CAN LFS Emp'!O45/'CAN LFS Emp'!O$6),"n/a")</f>
        <v>0.83560297719590348</v>
      </c>
      <c r="P45" s="21">
        <f>IFERROR(('Emp RestOfCMA'!P45/'Emp RestOfCMA'!P$6)/('CAN LFS Emp'!P45/'CAN LFS Emp'!P$6),"n/a")</f>
        <v>0.89555912658440229</v>
      </c>
      <c r="Q45" s="21">
        <f>IFERROR(('Emp RestOfCMA'!Q45/'Emp RestOfCMA'!Q$6)/('CAN LFS Emp'!Q45/'CAN LFS Emp'!Q$6),"n/a")</f>
        <v>0.71314346022205621</v>
      </c>
      <c r="R45" s="21">
        <f>IFERROR(('Emp RestOfCMA'!R45/'Emp RestOfCMA'!R$6)/('CAN LFS Emp'!R45/'CAN LFS Emp'!R$6),"n/a")</f>
        <v>0.86573253743278089</v>
      </c>
      <c r="S45" s="21">
        <f>IFERROR(('Emp RestOfCMA'!S45/'Emp RestOfCMA'!S$6)/('CAN LFS Emp'!S45/'CAN LFS Emp'!S$6),"n/a")</f>
        <v>0.79480478593684978</v>
      </c>
      <c r="T45" s="21">
        <f>IFERROR(('Emp RestOfCMA'!T45/'Emp RestOfCMA'!T$6)/('CAN LFS Emp'!T45/'CAN LFS Emp'!T$6),"n/a")</f>
        <v>0.74258438839601093</v>
      </c>
      <c r="U45" s="21">
        <f>IFERROR(('Emp RestOfCMA'!U45/'Emp RestOfCMA'!U$6)/('CAN LFS Emp'!U45/'CAN LFS Emp'!U$6),"n/a")</f>
        <v>0.98118203581067698</v>
      </c>
      <c r="V45" s="21">
        <f>IFERROR(('Emp RestOfCMA'!V45/'Emp RestOfCMA'!V$6)/('CAN LFS Emp'!V45/'CAN LFS Emp'!V$6),"n/a")</f>
        <v>0.56446855932839979</v>
      </c>
      <c r="W45" s="21">
        <f>IFERROR(('Emp RestOfCMA'!W45/'Emp RestOfCMA'!W$6)/('CAN LFS Emp'!W45/'CAN LFS Emp'!W$6),"n/a")</f>
        <v>0.92125228151362637</v>
      </c>
      <c r="X45" s="21">
        <f>IFERROR(('Emp RestOfCMA'!X45/'Emp RestOfCMA'!X$6)/('CAN LFS Emp'!X45/'CAN LFS Emp'!X$6),"n/a")</f>
        <v>1.1407945372239394</v>
      </c>
      <c r="Y45" s="21">
        <f>IFERROR(('Emp RestOfCMA'!Y45/'Emp RestOfCMA'!Y$6)/('CAN LFS Emp'!Y45/'CAN LFS Emp'!Y$6),"n/a")</f>
        <v>0.69961224093415253</v>
      </c>
    </row>
    <row r="46" spans="1:25" x14ac:dyDescent="0.25">
      <c r="A46" s="6" t="s">
        <v>40</v>
      </c>
      <c r="B46" s="6"/>
      <c r="C46" s="14">
        <v>332</v>
      </c>
      <c r="D46" s="65">
        <f>IFERROR(('Emp RestOfCMA'!D46/'Emp RestOfCMA'!D$6)/('CAN LFS Emp'!D46/'CAN LFS Emp'!D$6),"n/a")</f>
        <v>1.2483352222620552</v>
      </c>
      <c r="E46" s="65">
        <f>IFERROR(('Emp RestOfCMA'!E46/'Emp RestOfCMA'!E$6)/('CAN LFS Emp'!E46/'CAN LFS Emp'!E$6),"n/a")</f>
        <v>1.8151366260078643</v>
      </c>
      <c r="F46" s="65">
        <f>IFERROR(('Emp RestOfCMA'!F46/'Emp RestOfCMA'!F$6)/('CAN LFS Emp'!F46/'CAN LFS Emp'!F$6),"n/a")</f>
        <v>1.7561356317618526</v>
      </c>
      <c r="G46" s="65">
        <f>IFERROR(('Emp RestOfCMA'!G46/'Emp RestOfCMA'!G$6)/('CAN LFS Emp'!G46/'CAN LFS Emp'!G$6),"n/a")</f>
        <v>1.636540821783677</v>
      </c>
      <c r="H46" s="65">
        <f>IFERROR(('Emp RestOfCMA'!H46/'Emp RestOfCMA'!H$6)/('CAN LFS Emp'!H46/'CAN LFS Emp'!H$6),"n/a")</f>
        <v>1.3307603027629753</v>
      </c>
      <c r="I46" s="65">
        <f>IFERROR(('Emp RestOfCMA'!I46/'Emp RestOfCMA'!I$6)/('CAN LFS Emp'!I46/'CAN LFS Emp'!I$6),"n/a")</f>
        <v>1.4145181111114176</v>
      </c>
      <c r="J46" s="65">
        <f>IFERROR(('Emp RestOfCMA'!J46/'Emp RestOfCMA'!J$6)/('CAN LFS Emp'!J46/'CAN LFS Emp'!J$6),"n/a")</f>
        <v>1.3515355783875942</v>
      </c>
      <c r="K46" s="65">
        <f>IFERROR(('Emp RestOfCMA'!K46/'Emp RestOfCMA'!K$6)/('CAN LFS Emp'!K46/'CAN LFS Emp'!K$6),"n/a")</f>
        <v>1.8186244582287505</v>
      </c>
      <c r="L46" s="65">
        <f>IFERROR(('Emp RestOfCMA'!L46/'Emp RestOfCMA'!L$6)/('CAN LFS Emp'!L46/'CAN LFS Emp'!L$6),"n/a")</f>
        <v>1.8739941909062694</v>
      </c>
      <c r="M46" s="21">
        <f>IFERROR(('Emp RestOfCMA'!M46/'Emp RestOfCMA'!M$6)/('CAN LFS Emp'!M46/'CAN LFS Emp'!M$6),"n/a")</f>
        <v>1.8212910031376039</v>
      </c>
      <c r="N46" s="21">
        <f>IFERROR(('Emp RestOfCMA'!N46/'Emp RestOfCMA'!N$6)/('CAN LFS Emp'!N46/'CAN LFS Emp'!N$6),"n/a")</f>
        <v>1.717461403951162</v>
      </c>
      <c r="O46" s="21">
        <f>IFERROR(('Emp RestOfCMA'!O46/'Emp RestOfCMA'!O$6)/('CAN LFS Emp'!O46/'CAN LFS Emp'!O$6),"n/a")</f>
        <v>1.7298872848215756</v>
      </c>
      <c r="P46" s="21">
        <f>IFERROR(('Emp RestOfCMA'!P46/'Emp RestOfCMA'!P$6)/('CAN LFS Emp'!P46/'CAN LFS Emp'!P$6),"n/a")</f>
        <v>1.5978358579671366</v>
      </c>
      <c r="Q46" s="21">
        <f>IFERROR(('Emp RestOfCMA'!Q46/'Emp RestOfCMA'!Q$6)/('CAN LFS Emp'!Q46/'CAN LFS Emp'!Q$6),"n/a")</f>
        <v>1.6802804226782491</v>
      </c>
      <c r="R46" s="21">
        <f>IFERROR(('Emp RestOfCMA'!R46/'Emp RestOfCMA'!R$6)/('CAN LFS Emp'!R46/'CAN LFS Emp'!R$6),"n/a")</f>
        <v>1.847371046922677</v>
      </c>
      <c r="S46" s="21">
        <f>IFERROR(('Emp RestOfCMA'!S46/'Emp RestOfCMA'!S$6)/('CAN LFS Emp'!S46/'CAN LFS Emp'!S$6),"n/a")</f>
        <v>1.1712237371419212</v>
      </c>
      <c r="T46" s="21">
        <f>IFERROR(('Emp RestOfCMA'!T46/'Emp RestOfCMA'!T$6)/('CAN LFS Emp'!T46/'CAN LFS Emp'!T$6),"n/a")</f>
        <v>1.2165925441303063</v>
      </c>
      <c r="U46" s="21">
        <f>IFERROR(('Emp RestOfCMA'!U46/'Emp RestOfCMA'!U$6)/('CAN LFS Emp'!U46/'CAN LFS Emp'!U$6),"n/a")</f>
        <v>1.4554127545743334</v>
      </c>
      <c r="V46" s="21">
        <f>IFERROR(('Emp RestOfCMA'!V46/'Emp RestOfCMA'!V$6)/('CAN LFS Emp'!V46/'CAN LFS Emp'!V$6),"n/a")</f>
        <v>1.3304514792055386</v>
      </c>
      <c r="W46" s="21">
        <f>IFERROR(('Emp RestOfCMA'!W46/'Emp RestOfCMA'!W$6)/('CAN LFS Emp'!W46/'CAN LFS Emp'!W$6),"n/a")</f>
        <v>1.4401047946712793</v>
      </c>
      <c r="X46" s="21">
        <f>IFERROR(('Emp RestOfCMA'!X46/'Emp RestOfCMA'!X$6)/('CAN LFS Emp'!X46/'CAN LFS Emp'!X$6),"n/a")</f>
        <v>1.4072099006355612</v>
      </c>
      <c r="Y46" s="21">
        <f>IFERROR(('Emp RestOfCMA'!Y46/'Emp RestOfCMA'!Y$6)/('CAN LFS Emp'!Y46/'CAN LFS Emp'!Y$6),"n/a")</f>
        <v>1.0815785721262519</v>
      </c>
    </row>
    <row r="47" spans="1:25" x14ac:dyDescent="0.25">
      <c r="A47" s="6" t="s">
        <v>41</v>
      </c>
      <c r="B47" s="6"/>
      <c r="C47" s="14">
        <v>333</v>
      </c>
      <c r="D47" s="65">
        <f>IFERROR(('Emp RestOfCMA'!D47/'Emp RestOfCMA'!D$6)/('CAN LFS Emp'!D47/'CAN LFS Emp'!D$6),"n/a")</f>
        <v>1.4297693498386765</v>
      </c>
      <c r="E47" s="65">
        <f>IFERROR(('Emp RestOfCMA'!E47/'Emp RestOfCMA'!E$6)/('CAN LFS Emp'!E47/'CAN LFS Emp'!E$6),"n/a")</f>
        <v>1.2618346652951113</v>
      </c>
      <c r="F47" s="65">
        <f>IFERROR(('Emp RestOfCMA'!F47/'Emp RestOfCMA'!F$6)/('CAN LFS Emp'!F47/'CAN LFS Emp'!F$6),"n/a")</f>
        <v>1.4437180657642239</v>
      </c>
      <c r="G47" s="65">
        <f>IFERROR(('Emp RestOfCMA'!G47/'Emp RestOfCMA'!G$6)/('CAN LFS Emp'!G47/'CAN LFS Emp'!G$6),"n/a")</f>
        <v>1.4335960616437504</v>
      </c>
      <c r="H47" s="65">
        <f>IFERROR(('Emp RestOfCMA'!H47/'Emp RestOfCMA'!H$6)/('CAN LFS Emp'!H47/'CAN LFS Emp'!H$6),"n/a")</f>
        <v>1.4041158679831087</v>
      </c>
      <c r="I47" s="65">
        <f>IFERROR(('Emp RestOfCMA'!I47/'Emp RestOfCMA'!I$6)/('CAN LFS Emp'!I47/'CAN LFS Emp'!I$6),"n/a")</f>
        <v>1.6973930822375696</v>
      </c>
      <c r="J47" s="65">
        <f>IFERROR(('Emp RestOfCMA'!J47/'Emp RestOfCMA'!J$6)/('CAN LFS Emp'!J47/'CAN LFS Emp'!J$6),"n/a")</f>
        <v>1.6963258894205711</v>
      </c>
      <c r="K47" s="65">
        <f>IFERROR(('Emp RestOfCMA'!K47/'Emp RestOfCMA'!K$6)/('CAN LFS Emp'!K47/'CAN LFS Emp'!K$6),"n/a")</f>
        <v>1.7256464195796539</v>
      </c>
      <c r="L47" s="65">
        <f>IFERROR(('Emp RestOfCMA'!L47/'Emp RestOfCMA'!L$6)/('CAN LFS Emp'!L47/'CAN LFS Emp'!L$6),"n/a")</f>
        <v>1.9265682325085691</v>
      </c>
      <c r="M47" s="21">
        <f>IFERROR(('Emp RestOfCMA'!M47/'Emp RestOfCMA'!M$6)/('CAN LFS Emp'!M47/'CAN LFS Emp'!M$6),"n/a")</f>
        <v>1.5484124506844212</v>
      </c>
      <c r="N47" s="21">
        <f>IFERROR(('Emp RestOfCMA'!N47/'Emp RestOfCMA'!N$6)/('CAN LFS Emp'!N47/'CAN LFS Emp'!N$6),"n/a")</f>
        <v>1.8538345039647499</v>
      </c>
      <c r="O47" s="21">
        <f>IFERROR(('Emp RestOfCMA'!O47/'Emp RestOfCMA'!O$6)/('CAN LFS Emp'!O47/'CAN LFS Emp'!O$6),"n/a")</f>
        <v>1.6133235669153538</v>
      </c>
      <c r="P47" s="21">
        <f>IFERROR(('Emp RestOfCMA'!P47/'Emp RestOfCMA'!P$6)/('CAN LFS Emp'!P47/'CAN LFS Emp'!P$6),"n/a")</f>
        <v>1.4743700703637626</v>
      </c>
      <c r="Q47" s="21">
        <f>IFERROR(('Emp RestOfCMA'!Q47/'Emp RestOfCMA'!Q$6)/('CAN LFS Emp'!Q47/'CAN LFS Emp'!Q$6),"n/a")</f>
        <v>1.0799519271909888</v>
      </c>
      <c r="R47" s="21">
        <f>IFERROR(('Emp RestOfCMA'!R47/'Emp RestOfCMA'!R$6)/('CAN LFS Emp'!R47/'CAN LFS Emp'!R$6),"n/a")</f>
        <v>1.3329069607710158</v>
      </c>
      <c r="S47" s="21">
        <f>IFERROR(('Emp RestOfCMA'!S47/'Emp RestOfCMA'!S$6)/('CAN LFS Emp'!S47/'CAN LFS Emp'!S$6),"n/a")</f>
        <v>1.1738806223858562</v>
      </c>
      <c r="T47" s="21">
        <f>IFERROR(('Emp RestOfCMA'!T47/'Emp RestOfCMA'!T$6)/('CAN LFS Emp'!T47/'CAN LFS Emp'!T$6),"n/a")</f>
        <v>1.3916098484009685</v>
      </c>
      <c r="U47" s="21">
        <f>IFERROR(('Emp RestOfCMA'!U47/'Emp RestOfCMA'!U$6)/('CAN LFS Emp'!U47/'CAN LFS Emp'!U$6),"n/a")</f>
        <v>1.374160521624086</v>
      </c>
      <c r="V47" s="21">
        <f>IFERROR(('Emp RestOfCMA'!V47/'Emp RestOfCMA'!V$6)/('CAN LFS Emp'!V47/'CAN LFS Emp'!V$6),"n/a")</f>
        <v>1.1589717690119408</v>
      </c>
      <c r="W47" s="21">
        <f>IFERROR(('Emp RestOfCMA'!W47/'Emp RestOfCMA'!W$6)/('CAN LFS Emp'!W47/'CAN LFS Emp'!W$6),"n/a")</f>
        <v>1.2792664223347499</v>
      </c>
      <c r="X47" s="21">
        <f>IFERROR(('Emp RestOfCMA'!X47/'Emp RestOfCMA'!X$6)/('CAN LFS Emp'!X47/'CAN LFS Emp'!X$6),"n/a")</f>
        <v>1.4734036431287192</v>
      </c>
      <c r="Y47" s="21">
        <f>IFERROR(('Emp RestOfCMA'!Y47/'Emp RestOfCMA'!Y$6)/('CAN LFS Emp'!Y47/'CAN LFS Emp'!Y$6),"n/a")</f>
        <v>1.1971661776447424</v>
      </c>
    </row>
    <row r="48" spans="1:25" x14ac:dyDescent="0.25">
      <c r="A48" s="7" t="s">
        <v>42</v>
      </c>
      <c r="B48" s="7"/>
      <c r="C48" s="14">
        <v>3336</v>
      </c>
      <c r="D48" s="65">
        <f>IFERROR(('Emp RestOfCMA'!D48/'Emp RestOfCMA'!D$6)/('CAN LFS Emp'!D48/'CAN LFS Emp'!D$6),"n/a")</f>
        <v>0</v>
      </c>
      <c r="E48" s="65">
        <f>IFERROR(('Emp RestOfCMA'!E48/'Emp RestOfCMA'!E$6)/('CAN LFS Emp'!E48/'CAN LFS Emp'!E$6),"n/a")</f>
        <v>0</v>
      </c>
      <c r="F48" s="65">
        <f>IFERROR(('Emp RestOfCMA'!F48/'Emp RestOfCMA'!F$6)/('CAN LFS Emp'!F48/'CAN LFS Emp'!F$6),"n/a")</f>
        <v>0</v>
      </c>
      <c r="G48" s="65">
        <f>IFERROR(('Emp RestOfCMA'!G48/'Emp RestOfCMA'!G$6)/('CAN LFS Emp'!G48/'CAN LFS Emp'!G$6),"n/a")</f>
        <v>2.4435754701707695</v>
      </c>
      <c r="H48" s="65">
        <f>IFERROR(('Emp RestOfCMA'!H48/'Emp RestOfCMA'!H$6)/('CAN LFS Emp'!H48/'CAN LFS Emp'!H$6),"n/a")</f>
        <v>0</v>
      </c>
      <c r="I48" s="65">
        <f>IFERROR(('Emp RestOfCMA'!I48/'Emp RestOfCMA'!I$6)/('CAN LFS Emp'!I48/'CAN LFS Emp'!I$6),"n/a")</f>
        <v>0</v>
      </c>
      <c r="J48" s="65">
        <f>IFERROR(('Emp RestOfCMA'!J48/'Emp RestOfCMA'!J$6)/('CAN LFS Emp'!J48/'CAN LFS Emp'!J$6),"n/a")</f>
        <v>0</v>
      </c>
      <c r="K48" s="65">
        <f>IFERROR(('Emp RestOfCMA'!K48/'Emp RestOfCMA'!K$6)/('CAN LFS Emp'!K48/'CAN LFS Emp'!K$6),"n/a")</f>
        <v>0</v>
      </c>
      <c r="L48" s="65">
        <f>IFERROR(('Emp RestOfCMA'!L48/'Emp RestOfCMA'!L$6)/('CAN LFS Emp'!L48/'CAN LFS Emp'!L$6),"n/a")</f>
        <v>0</v>
      </c>
      <c r="M48" s="21">
        <f>IFERROR(('Emp RestOfCMA'!M48/'Emp RestOfCMA'!M$6)/('CAN LFS Emp'!M48/'CAN LFS Emp'!M$6),"n/a")</f>
        <v>0</v>
      </c>
      <c r="N48" s="21">
        <f>IFERROR(('Emp RestOfCMA'!N48/'Emp RestOfCMA'!N$6)/('CAN LFS Emp'!N48/'CAN LFS Emp'!N$6),"n/a")</f>
        <v>0</v>
      </c>
      <c r="O48" s="21">
        <f>IFERROR(('Emp RestOfCMA'!O48/'Emp RestOfCMA'!O$6)/('CAN LFS Emp'!O48/'CAN LFS Emp'!O$6),"n/a")</f>
        <v>0</v>
      </c>
      <c r="P48" s="21">
        <f>IFERROR(('Emp RestOfCMA'!P48/'Emp RestOfCMA'!P$6)/('CAN LFS Emp'!P48/'CAN LFS Emp'!P$6),"n/a")</f>
        <v>0</v>
      </c>
      <c r="Q48" s="21">
        <f>IFERROR(('Emp RestOfCMA'!Q48/'Emp RestOfCMA'!Q$6)/('CAN LFS Emp'!Q48/'CAN LFS Emp'!Q$6),"n/a")</f>
        <v>0</v>
      </c>
      <c r="R48" s="21">
        <f>IFERROR(('Emp RestOfCMA'!R48/'Emp RestOfCMA'!R$6)/('CAN LFS Emp'!R48/'CAN LFS Emp'!R$6),"n/a")</f>
        <v>0</v>
      </c>
      <c r="S48" s="21">
        <f>IFERROR(('Emp RestOfCMA'!S48/'Emp RestOfCMA'!S$6)/('CAN LFS Emp'!S48/'CAN LFS Emp'!S$6),"n/a")</f>
        <v>0</v>
      </c>
      <c r="T48" s="21">
        <f>IFERROR(('Emp RestOfCMA'!T48/'Emp RestOfCMA'!T$6)/('CAN LFS Emp'!T48/'CAN LFS Emp'!T$6),"n/a")</f>
        <v>0</v>
      </c>
      <c r="U48" s="21">
        <f>IFERROR(('Emp RestOfCMA'!U48/'Emp RestOfCMA'!U$6)/('CAN LFS Emp'!U48/'CAN LFS Emp'!U$6),"n/a")</f>
        <v>0</v>
      </c>
      <c r="V48" s="21">
        <f>IFERROR(('Emp RestOfCMA'!V48/'Emp RestOfCMA'!V$6)/('CAN LFS Emp'!V48/'CAN LFS Emp'!V$6),"n/a")</f>
        <v>0</v>
      </c>
      <c r="W48" s="21">
        <f>IFERROR(('Emp RestOfCMA'!W48/'Emp RestOfCMA'!W$6)/('CAN LFS Emp'!W48/'CAN LFS Emp'!W$6),"n/a")</f>
        <v>0</v>
      </c>
      <c r="X48" s="21">
        <f>IFERROR(('Emp RestOfCMA'!X48/'Emp RestOfCMA'!X$6)/('CAN LFS Emp'!X48/'CAN LFS Emp'!X$6),"n/a")</f>
        <v>0</v>
      </c>
      <c r="Y48" s="21">
        <f>IFERROR(('Emp RestOfCMA'!Y48/'Emp RestOfCMA'!Y$6)/('CAN LFS Emp'!Y48/'CAN LFS Emp'!Y$6),"n/a")</f>
        <v>0</v>
      </c>
    </row>
    <row r="49" spans="1:25" x14ac:dyDescent="0.25">
      <c r="A49" s="6" t="s">
        <v>43</v>
      </c>
      <c r="B49" s="6"/>
      <c r="C49" s="14">
        <v>334</v>
      </c>
      <c r="D49" s="65">
        <f>IFERROR(('Emp RestOfCMA'!D49/'Emp RestOfCMA'!D$6)/('CAN LFS Emp'!D49/'CAN LFS Emp'!D$6),"n/a")</f>
        <v>1.7892640143662755</v>
      </c>
      <c r="E49" s="65">
        <f>IFERROR(('Emp RestOfCMA'!E49/'Emp RestOfCMA'!E$6)/('CAN LFS Emp'!E49/'CAN LFS Emp'!E$6),"n/a")</f>
        <v>1.6809262509738541</v>
      </c>
      <c r="F49" s="65">
        <f>IFERROR(('Emp RestOfCMA'!F49/'Emp RestOfCMA'!F$6)/('CAN LFS Emp'!F49/'CAN LFS Emp'!F$6),"n/a")</f>
        <v>1.6991923331504684</v>
      </c>
      <c r="G49" s="65">
        <f>IFERROR(('Emp RestOfCMA'!G49/'Emp RestOfCMA'!G$6)/('CAN LFS Emp'!G49/'CAN LFS Emp'!G$6),"n/a")</f>
        <v>1.8019716694635846</v>
      </c>
      <c r="H49" s="65">
        <f>IFERROR(('Emp RestOfCMA'!H49/'Emp RestOfCMA'!H$6)/('CAN LFS Emp'!H49/'CAN LFS Emp'!H$6),"n/a")</f>
        <v>2.0201365688701594</v>
      </c>
      <c r="I49" s="65">
        <f>IFERROR(('Emp RestOfCMA'!I49/'Emp RestOfCMA'!I$6)/('CAN LFS Emp'!I49/'CAN LFS Emp'!I$6),"n/a")</f>
        <v>1.932157680337695</v>
      </c>
      <c r="J49" s="65">
        <f>IFERROR(('Emp RestOfCMA'!J49/'Emp RestOfCMA'!J$6)/('CAN LFS Emp'!J49/'CAN LFS Emp'!J$6),"n/a")</f>
        <v>1.6847134950888614</v>
      </c>
      <c r="K49" s="65">
        <f>IFERROR(('Emp RestOfCMA'!K49/'Emp RestOfCMA'!K$6)/('CAN LFS Emp'!K49/'CAN LFS Emp'!K$6),"n/a")</f>
        <v>1.9732896115200729</v>
      </c>
      <c r="L49" s="65">
        <f>IFERROR(('Emp RestOfCMA'!L49/'Emp RestOfCMA'!L$6)/('CAN LFS Emp'!L49/'CAN LFS Emp'!L$6),"n/a")</f>
        <v>2.4524180831653704</v>
      </c>
      <c r="M49" s="21">
        <f>IFERROR(('Emp RestOfCMA'!M49/'Emp RestOfCMA'!M$6)/('CAN LFS Emp'!M49/'CAN LFS Emp'!M$6),"n/a")</f>
        <v>2.0710745274236775</v>
      </c>
      <c r="N49" s="21">
        <f>IFERROR(('Emp RestOfCMA'!N49/'Emp RestOfCMA'!N$6)/('CAN LFS Emp'!N49/'CAN LFS Emp'!N$6),"n/a")</f>
        <v>1.6955988808788922</v>
      </c>
      <c r="O49" s="21">
        <f>IFERROR(('Emp RestOfCMA'!O49/'Emp RestOfCMA'!O$6)/('CAN LFS Emp'!O49/'CAN LFS Emp'!O$6),"n/a")</f>
        <v>2.2913174809057089</v>
      </c>
      <c r="P49" s="21">
        <f>IFERROR(('Emp RestOfCMA'!P49/'Emp RestOfCMA'!P$6)/('CAN LFS Emp'!P49/'CAN LFS Emp'!P$6),"n/a")</f>
        <v>2.3289812962818299</v>
      </c>
      <c r="Q49" s="21">
        <f>IFERROR(('Emp RestOfCMA'!Q49/'Emp RestOfCMA'!Q$6)/('CAN LFS Emp'!Q49/'CAN LFS Emp'!Q$6),"n/a")</f>
        <v>2.2075248119557376</v>
      </c>
      <c r="R49" s="21">
        <f>IFERROR(('Emp RestOfCMA'!R49/'Emp RestOfCMA'!R$6)/('CAN LFS Emp'!R49/'CAN LFS Emp'!R$6),"n/a")</f>
        <v>2.0341864548203774</v>
      </c>
      <c r="S49" s="21">
        <f>IFERROR(('Emp RestOfCMA'!S49/'Emp RestOfCMA'!S$6)/('CAN LFS Emp'!S49/'CAN LFS Emp'!S$6),"n/a")</f>
        <v>2.2468860202866403</v>
      </c>
      <c r="T49" s="21">
        <f>IFERROR(('Emp RestOfCMA'!T49/'Emp RestOfCMA'!T$6)/('CAN LFS Emp'!T49/'CAN LFS Emp'!T$6),"n/a")</f>
        <v>1.6914041152173789</v>
      </c>
      <c r="U49" s="21">
        <f>IFERROR(('Emp RestOfCMA'!U49/'Emp RestOfCMA'!U$6)/('CAN LFS Emp'!U49/'CAN LFS Emp'!U$6),"n/a")</f>
        <v>1.5700264041930592</v>
      </c>
      <c r="V49" s="21">
        <f>IFERROR(('Emp RestOfCMA'!V49/'Emp RestOfCMA'!V$6)/('CAN LFS Emp'!V49/'CAN LFS Emp'!V$6),"n/a")</f>
        <v>2.1912112251463185</v>
      </c>
      <c r="W49" s="21">
        <f>IFERROR(('Emp RestOfCMA'!W49/'Emp RestOfCMA'!W$6)/('CAN LFS Emp'!W49/'CAN LFS Emp'!W$6),"n/a")</f>
        <v>2.2362543001210082</v>
      </c>
      <c r="X49" s="21">
        <f>IFERROR(('Emp RestOfCMA'!X49/'Emp RestOfCMA'!X$6)/('CAN LFS Emp'!X49/'CAN LFS Emp'!X$6),"n/a")</f>
        <v>1.9745741021406049</v>
      </c>
      <c r="Y49" s="21">
        <f>IFERROR(('Emp RestOfCMA'!Y49/'Emp RestOfCMA'!Y$6)/('CAN LFS Emp'!Y49/'CAN LFS Emp'!Y$6),"n/a")</f>
        <v>1.9660993964958295</v>
      </c>
    </row>
    <row r="50" spans="1:25" x14ac:dyDescent="0.25">
      <c r="A50" s="7" t="s">
        <v>44</v>
      </c>
      <c r="B50" s="7"/>
      <c r="C50" s="14">
        <v>3341</v>
      </c>
      <c r="D50" s="65">
        <f>IFERROR(('Emp RestOfCMA'!D50/'Emp RestOfCMA'!D$6)/('CAN LFS Emp'!D50/'CAN LFS Emp'!D$6),"n/a")</f>
        <v>2.0839810141429242</v>
      </c>
      <c r="E50" s="65">
        <f>IFERROR(('Emp RestOfCMA'!E50/'Emp RestOfCMA'!E$6)/('CAN LFS Emp'!E50/'CAN LFS Emp'!E$6),"n/a")</f>
        <v>1.9000908462400496</v>
      </c>
      <c r="F50" s="65">
        <f>IFERROR(('Emp RestOfCMA'!F50/'Emp RestOfCMA'!F$6)/('CAN LFS Emp'!F50/'CAN LFS Emp'!F$6),"n/a")</f>
        <v>1.9824762737552615</v>
      </c>
      <c r="G50" s="65">
        <f>IFERROR(('Emp RestOfCMA'!G50/'Emp RestOfCMA'!G$6)/('CAN LFS Emp'!G50/'CAN LFS Emp'!G$6),"n/a")</f>
        <v>2.6416467571892293</v>
      </c>
      <c r="H50" s="65">
        <f>IFERROR(('Emp RestOfCMA'!H50/'Emp RestOfCMA'!H$6)/('CAN LFS Emp'!H50/'CAN LFS Emp'!H$6),"n/a")</f>
        <v>3.7250944473335439</v>
      </c>
      <c r="I50" s="65">
        <f>IFERROR(('Emp RestOfCMA'!I50/'Emp RestOfCMA'!I$6)/('CAN LFS Emp'!I50/'CAN LFS Emp'!I$6),"n/a")</f>
        <v>2.790744567902598</v>
      </c>
      <c r="J50" s="65">
        <f>IFERROR(('Emp RestOfCMA'!J50/'Emp RestOfCMA'!J$6)/('CAN LFS Emp'!J50/'CAN LFS Emp'!J$6),"n/a")</f>
        <v>2.7614194058422457</v>
      </c>
      <c r="K50" s="65">
        <f>IFERROR(('Emp RestOfCMA'!K50/'Emp RestOfCMA'!K$6)/('CAN LFS Emp'!K50/'CAN LFS Emp'!K$6),"n/a")</f>
        <v>2.6399859207174314</v>
      </c>
      <c r="L50" s="65">
        <f>IFERROR(('Emp RestOfCMA'!L50/'Emp RestOfCMA'!L$6)/('CAN LFS Emp'!L50/'CAN LFS Emp'!L$6),"n/a")</f>
        <v>2.9755356690558545</v>
      </c>
      <c r="M50" s="21">
        <f>IFERROR(('Emp RestOfCMA'!M50/'Emp RestOfCMA'!M$6)/('CAN LFS Emp'!M50/'CAN LFS Emp'!M$6),"n/a")</f>
        <v>2.6408874785702672</v>
      </c>
      <c r="N50" s="21">
        <f>IFERROR(('Emp RestOfCMA'!N50/'Emp RestOfCMA'!N$6)/('CAN LFS Emp'!N50/'CAN LFS Emp'!N$6),"n/a")</f>
        <v>2.1339680507797194</v>
      </c>
      <c r="O50" s="21">
        <f>IFERROR(('Emp RestOfCMA'!O50/'Emp RestOfCMA'!O$6)/('CAN LFS Emp'!O50/'CAN LFS Emp'!O$6),"n/a")</f>
        <v>1.7613610007331029</v>
      </c>
      <c r="P50" s="21">
        <f>IFERROR(('Emp RestOfCMA'!P50/'Emp RestOfCMA'!P$6)/('CAN LFS Emp'!P50/'CAN LFS Emp'!P$6),"n/a")</f>
        <v>2.6383921937565606</v>
      </c>
      <c r="Q50" s="21">
        <f>IFERROR(('Emp RestOfCMA'!Q50/'Emp RestOfCMA'!Q$6)/('CAN LFS Emp'!Q50/'CAN LFS Emp'!Q$6),"n/a")</f>
        <v>1.7865755702127819</v>
      </c>
      <c r="R50" s="21">
        <f>IFERROR(('Emp RestOfCMA'!R50/'Emp RestOfCMA'!R$6)/('CAN LFS Emp'!R50/'CAN LFS Emp'!R$6),"n/a")</f>
        <v>3.4589372307449069</v>
      </c>
      <c r="S50" s="21">
        <f>IFERROR(('Emp RestOfCMA'!S50/'Emp RestOfCMA'!S$6)/('CAN LFS Emp'!S50/'CAN LFS Emp'!S$6),"n/a")</f>
        <v>2.6534904848918437</v>
      </c>
      <c r="T50" s="21">
        <f>IFERROR(('Emp RestOfCMA'!T50/'Emp RestOfCMA'!T$6)/('CAN LFS Emp'!T50/'CAN LFS Emp'!T$6),"n/a")</f>
        <v>1.9373471968547697</v>
      </c>
      <c r="U50" s="21">
        <f>IFERROR(('Emp RestOfCMA'!U50/'Emp RestOfCMA'!U$6)/('CAN LFS Emp'!U50/'CAN LFS Emp'!U$6),"n/a")</f>
        <v>1.4497232931625177</v>
      </c>
      <c r="V50" s="21">
        <f>IFERROR(('Emp RestOfCMA'!V50/'Emp RestOfCMA'!V$6)/('CAN LFS Emp'!V50/'CAN LFS Emp'!V$6),"n/a")</f>
        <v>3.8992534492041742</v>
      </c>
      <c r="W50" s="21">
        <f>IFERROR(('Emp RestOfCMA'!W50/'Emp RestOfCMA'!W$6)/('CAN LFS Emp'!W50/'CAN LFS Emp'!W$6),"n/a")</f>
        <v>2.9403706544276922</v>
      </c>
      <c r="X50" s="21">
        <f>IFERROR(('Emp RestOfCMA'!X50/'Emp RestOfCMA'!X$6)/('CAN LFS Emp'!X50/'CAN LFS Emp'!X$6),"n/a")</f>
        <v>0</v>
      </c>
      <c r="Y50" s="21">
        <f>IFERROR(('Emp RestOfCMA'!Y50/'Emp RestOfCMA'!Y$6)/('CAN LFS Emp'!Y50/'CAN LFS Emp'!Y$6),"n/a")</f>
        <v>4.7561313687039704</v>
      </c>
    </row>
    <row r="51" spans="1:25" x14ac:dyDescent="0.25">
      <c r="A51" s="7" t="s">
        <v>45</v>
      </c>
      <c r="B51" s="7"/>
      <c r="C51" s="14">
        <v>3342</v>
      </c>
      <c r="D51" s="65">
        <f>IFERROR(('Emp RestOfCMA'!D51/'Emp RestOfCMA'!D$6)/('CAN LFS Emp'!D51/'CAN LFS Emp'!D$6),"n/a")</f>
        <v>1.7884355399743128</v>
      </c>
      <c r="E51" s="65">
        <f>IFERROR(('Emp RestOfCMA'!E51/'Emp RestOfCMA'!E$6)/('CAN LFS Emp'!E51/'CAN LFS Emp'!E$6),"n/a")</f>
        <v>2.2008788615820913</v>
      </c>
      <c r="F51" s="65">
        <f>IFERROR(('Emp RestOfCMA'!F51/'Emp RestOfCMA'!F$6)/('CAN LFS Emp'!F51/'CAN LFS Emp'!F$6),"n/a")</f>
        <v>1.4413749781154621</v>
      </c>
      <c r="G51" s="65">
        <f>IFERROR(('Emp RestOfCMA'!G51/'Emp RestOfCMA'!G$6)/('CAN LFS Emp'!G51/'CAN LFS Emp'!G$6),"n/a")</f>
        <v>1.5828210410743326</v>
      </c>
      <c r="H51" s="65">
        <f>IFERROR(('Emp RestOfCMA'!H51/'Emp RestOfCMA'!H$6)/('CAN LFS Emp'!H51/'CAN LFS Emp'!H$6),"n/a")</f>
        <v>1.1785357369770713</v>
      </c>
      <c r="I51" s="65">
        <f>IFERROR(('Emp RestOfCMA'!I51/'Emp RestOfCMA'!I$6)/('CAN LFS Emp'!I51/'CAN LFS Emp'!I$6),"n/a")</f>
        <v>1.0079091621151677</v>
      </c>
      <c r="J51" s="65">
        <f>IFERROR(('Emp RestOfCMA'!J51/'Emp RestOfCMA'!J$6)/('CAN LFS Emp'!J51/'CAN LFS Emp'!J$6),"n/a")</f>
        <v>0.64096383313559335</v>
      </c>
      <c r="K51" s="65">
        <f>IFERROR(('Emp RestOfCMA'!K51/'Emp RestOfCMA'!K$6)/('CAN LFS Emp'!K51/'CAN LFS Emp'!K$6),"n/a")</f>
        <v>1.5254654607760312</v>
      </c>
      <c r="L51" s="65">
        <f>IFERROR(('Emp RestOfCMA'!L51/'Emp RestOfCMA'!L$6)/('CAN LFS Emp'!L51/'CAN LFS Emp'!L$6),"n/a")</f>
        <v>1.557249524754412</v>
      </c>
      <c r="M51" s="21">
        <f>IFERROR(('Emp RestOfCMA'!M51/'Emp RestOfCMA'!M$6)/('CAN LFS Emp'!M51/'CAN LFS Emp'!M$6),"n/a")</f>
        <v>0.74845107856451265</v>
      </c>
      <c r="N51" s="21">
        <f>IFERROR(('Emp RestOfCMA'!N51/'Emp RestOfCMA'!N$6)/('CAN LFS Emp'!N51/'CAN LFS Emp'!N$6),"n/a")</f>
        <v>1.508789027412325</v>
      </c>
      <c r="O51" s="21">
        <f>IFERROR(('Emp RestOfCMA'!O51/'Emp RestOfCMA'!O$6)/('CAN LFS Emp'!O51/'CAN LFS Emp'!O$6),"n/a")</f>
        <v>2.5823013224646605</v>
      </c>
      <c r="P51" s="21">
        <f>IFERROR(('Emp RestOfCMA'!P51/'Emp RestOfCMA'!P$6)/('CAN LFS Emp'!P51/'CAN LFS Emp'!P$6),"n/a")</f>
        <v>1.8782451267775806</v>
      </c>
      <c r="Q51" s="21">
        <f>IFERROR(('Emp RestOfCMA'!Q51/'Emp RestOfCMA'!Q$6)/('CAN LFS Emp'!Q51/'CAN LFS Emp'!Q$6),"n/a")</f>
        <v>1.7920146411961986</v>
      </c>
      <c r="R51" s="21">
        <f>IFERROR(('Emp RestOfCMA'!R51/'Emp RestOfCMA'!R$6)/('CAN LFS Emp'!R51/'CAN LFS Emp'!R$6),"n/a")</f>
        <v>1.5811657457376025</v>
      </c>
      <c r="S51" s="21">
        <f>IFERROR(('Emp RestOfCMA'!S51/'Emp RestOfCMA'!S$6)/('CAN LFS Emp'!S51/'CAN LFS Emp'!S$6),"n/a")</f>
        <v>1.5399692688646667</v>
      </c>
      <c r="T51" s="21">
        <f>IFERROR(('Emp RestOfCMA'!T51/'Emp RestOfCMA'!T$6)/('CAN LFS Emp'!T51/'CAN LFS Emp'!T$6),"n/a")</f>
        <v>1.5820945925986956</v>
      </c>
      <c r="U51" s="21">
        <f>IFERROR(('Emp RestOfCMA'!U51/'Emp RestOfCMA'!U$6)/('CAN LFS Emp'!U51/'CAN LFS Emp'!U$6),"n/a")</f>
        <v>0.76547951417755644</v>
      </c>
      <c r="V51" s="21">
        <f>IFERROR(('Emp RestOfCMA'!V51/'Emp RestOfCMA'!V$6)/('CAN LFS Emp'!V51/'CAN LFS Emp'!V$6),"n/a")</f>
        <v>3.1703462049977551</v>
      </c>
      <c r="W51" s="21">
        <f>IFERROR(('Emp RestOfCMA'!W51/'Emp RestOfCMA'!W$6)/('CAN LFS Emp'!W51/'CAN LFS Emp'!W$6),"n/a")</f>
        <v>1.6694451540528494</v>
      </c>
      <c r="X51" s="21">
        <f>IFERROR(('Emp RestOfCMA'!X51/'Emp RestOfCMA'!X$6)/('CAN LFS Emp'!X51/'CAN LFS Emp'!X$6),"n/a")</f>
        <v>2.6863921768491985</v>
      </c>
      <c r="Y51" s="21">
        <f>IFERROR(('Emp RestOfCMA'!Y51/'Emp RestOfCMA'!Y$6)/('CAN LFS Emp'!Y51/'CAN LFS Emp'!Y$6),"n/a")</f>
        <v>2.062845524746233</v>
      </c>
    </row>
    <row r="52" spans="1:25" x14ac:dyDescent="0.25">
      <c r="A52" s="7" t="s">
        <v>46</v>
      </c>
      <c r="B52" s="7"/>
      <c r="C52" s="14">
        <v>3344</v>
      </c>
      <c r="D52" s="65">
        <f>IFERROR(('Emp RestOfCMA'!D52/'Emp RestOfCMA'!D$6)/('CAN LFS Emp'!D52/'CAN LFS Emp'!D$6),"n/a")</f>
        <v>1.7715145646876791</v>
      </c>
      <c r="E52" s="65">
        <f>IFERROR(('Emp RestOfCMA'!E52/'Emp RestOfCMA'!E$6)/('CAN LFS Emp'!E52/'CAN LFS Emp'!E$6),"n/a")</f>
        <v>1.1118177941920013</v>
      </c>
      <c r="F52" s="65">
        <f>IFERROR(('Emp RestOfCMA'!F52/'Emp RestOfCMA'!F$6)/('CAN LFS Emp'!F52/'CAN LFS Emp'!F$6),"n/a")</f>
        <v>1.631531734720743</v>
      </c>
      <c r="G52" s="65">
        <f>IFERROR(('Emp RestOfCMA'!G52/'Emp RestOfCMA'!G$6)/('CAN LFS Emp'!G52/'CAN LFS Emp'!G$6),"n/a")</f>
        <v>1.1656773445814173</v>
      </c>
      <c r="H52" s="65">
        <f>IFERROR(('Emp RestOfCMA'!H52/'Emp RestOfCMA'!H$6)/('CAN LFS Emp'!H52/'CAN LFS Emp'!H$6),"n/a")</f>
        <v>1.3018362526723102</v>
      </c>
      <c r="I52" s="65">
        <f>IFERROR(('Emp RestOfCMA'!I52/'Emp RestOfCMA'!I$6)/('CAN LFS Emp'!I52/'CAN LFS Emp'!I$6),"n/a")</f>
        <v>1.4532790767444017</v>
      </c>
      <c r="J52" s="65">
        <f>IFERROR(('Emp RestOfCMA'!J52/'Emp RestOfCMA'!J$6)/('CAN LFS Emp'!J52/'CAN LFS Emp'!J$6),"n/a")</f>
        <v>1.9327070502063477</v>
      </c>
      <c r="K52" s="65">
        <f>IFERROR(('Emp RestOfCMA'!K52/'Emp RestOfCMA'!K$6)/('CAN LFS Emp'!K52/'CAN LFS Emp'!K$6),"n/a")</f>
        <v>1.9661992982261223</v>
      </c>
      <c r="L52" s="65">
        <f>IFERROR(('Emp RestOfCMA'!L52/'Emp RestOfCMA'!L$6)/('CAN LFS Emp'!L52/'CAN LFS Emp'!L$6),"n/a")</f>
        <v>3.4653738272611285</v>
      </c>
      <c r="M52" s="21">
        <f>IFERROR(('Emp RestOfCMA'!M52/'Emp RestOfCMA'!M$6)/('CAN LFS Emp'!M52/'CAN LFS Emp'!M$6),"n/a")</f>
        <v>3.2991003018039118</v>
      </c>
      <c r="N52" s="21">
        <f>IFERROR(('Emp RestOfCMA'!N52/'Emp RestOfCMA'!N$6)/('CAN LFS Emp'!N52/'CAN LFS Emp'!N$6),"n/a")</f>
        <v>1.9249407320089393</v>
      </c>
      <c r="O52" s="21">
        <f>IFERROR(('Emp RestOfCMA'!O52/'Emp RestOfCMA'!O$6)/('CAN LFS Emp'!O52/'CAN LFS Emp'!O$6),"n/a")</f>
        <v>2.6893895388777094</v>
      </c>
      <c r="P52" s="21">
        <f>IFERROR(('Emp RestOfCMA'!P52/'Emp RestOfCMA'!P$6)/('CAN LFS Emp'!P52/'CAN LFS Emp'!P$6),"n/a")</f>
        <v>2.8516072585306351</v>
      </c>
      <c r="Q52" s="21">
        <f>IFERROR(('Emp RestOfCMA'!Q52/'Emp RestOfCMA'!Q$6)/('CAN LFS Emp'!Q52/'CAN LFS Emp'!Q$6),"n/a")</f>
        <v>2.5903502972233299</v>
      </c>
      <c r="R52" s="21">
        <f>IFERROR(('Emp RestOfCMA'!R52/'Emp RestOfCMA'!R$6)/('CAN LFS Emp'!R52/'CAN LFS Emp'!R$6),"n/a")</f>
        <v>1.4151003583799788</v>
      </c>
      <c r="S52" s="21">
        <f>IFERROR(('Emp RestOfCMA'!S52/'Emp RestOfCMA'!S$6)/('CAN LFS Emp'!S52/'CAN LFS Emp'!S$6),"n/a")</f>
        <v>2.5406948609921369</v>
      </c>
      <c r="T52" s="21">
        <f>IFERROR(('Emp RestOfCMA'!T52/'Emp RestOfCMA'!T$6)/('CAN LFS Emp'!T52/'CAN LFS Emp'!T$6),"n/a")</f>
        <v>1.9121225690930463</v>
      </c>
      <c r="U52" s="21">
        <f>IFERROR(('Emp RestOfCMA'!U52/'Emp RestOfCMA'!U$6)/('CAN LFS Emp'!U52/'CAN LFS Emp'!U$6),"n/a")</f>
        <v>1.5140176357341972</v>
      </c>
      <c r="V52" s="21">
        <f>IFERROR(('Emp RestOfCMA'!V52/'Emp RestOfCMA'!V$6)/('CAN LFS Emp'!V52/'CAN LFS Emp'!V$6),"n/a")</f>
        <v>1.6427524703309127</v>
      </c>
      <c r="W52" s="21">
        <f>IFERROR(('Emp RestOfCMA'!W52/'Emp RestOfCMA'!W$6)/('CAN LFS Emp'!W52/'CAN LFS Emp'!W$6),"n/a")</f>
        <v>2.5477964578512724</v>
      </c>
      <c r="X52" s="21">
        <f>IFERROR(('Emp RestOfCMA'!X52/'Emp RestOfCMA'!X$6)/('CAN LFS Emp'!X52/'CAN LFS Emp'!X$6),"n/a")</f>
        <v>2.4327824055391845</v>
      </c>
      <c r="Y52" s="21">
        <f>IFERROR(('Emp RestOfCMA'!Y52/'Emp RestOfCMA'!Y$6)/('CAN LFS Emp'!Y52/'CAN LFS Emp'!Y$6),"n/a")</f>
        <v>2.1973169793467813</v>
      </c>
    </row>
    <row r="53" spans="1:25" x14ac:dyDescent="0.25">
      <c r="A53" s="8" t="s">
        <v>47</v>
      </c>
      <c r="B53" s="8"/>
      <c r="C53" s="15" t="s">
        <v>193</v>
      </c>
      <c r="D53" s="66">
        <f>IFERROR(('Emp RestOfCMA'!D53/'Emp RestOfCMA'!D$6)/('CAN LFS Emp'!D53/'CAN LFS Emp'!D$6),"n/a")</f>
        <v>2.8977634339493825</v>
      </c>
      <c r="E53" s="66">
        <f>IFERROR(('Emp RestOfCMA'!E53/'Emp RestOfCMA'!E$6)/('CAN LFS Emp'!E53/'CAN LFS Emp'!E$6),"n/a")</f>
        <v>2.1700483672413418</v>
      </c>
      <c r="F53" s="66">
        <f>IFERROR(('Emp RestOfCMA'!F53/'Emp RestOfCMA'!F$6)/('CAN LFS Emp'!F53/'CAN LFS Emp'!F$6),"n/a")</f>
        <v>2.4404253248025753</v>
      </c>
      <c r="G53" s="66">
        <f>IFERROR(('Emp RestOfCMA'!G53/'Emp RestOfCMA'!G$6)/('CAN LFS Emp'!G53/'CAN LFS Emp'!G$6),"n/a")</f>
        <v>2.2680139699037625</v>
      </c>
      <c r="H53" s="66">
        <f>IFERROR(('Emp RestOfCMA'!H53/'Emp RestOfCMA'!H$6)/('CAN LFS Emp'!H53/'CAN LFS Emp'!H$6),"n/a")</f>
        <v>2.3060570947033474</v>
      </c>
      <c r="I53" s="66">
        <f>IFERROR(('Emp RestOfCMA'!I53/'Emp RestOfCMA'!I$6)/('CAN LFS Emp'!I53/'CAN LFS Emp'!I$6),"n/a")</f>
        <v>2.3302963285414333</v>
      </c>
      <c r="J53" s="66">
        <f>IFERROR(('Emp RestOfCMA'!J53/'Emp RestOfCMA'!J$6)/('CAN LFS Emp'!J53/'CAN LFS Emp'!J$6),"n/a")</f>
        <v>1.0939380258594069</v>
      </c>
      <c r="K53" s="66">
        <f>IFERROR(('Emp RestOfCMA'!K53/'Emp RestOfCMA'!K$6)/('CAN LFS Emp'!K53/'CAN LFS Emp'!K$6),"n/a")</f>
        <v>3.4860469789174471</v>
      </c>
      <c r="L53" s="66">
        <f>IFERROR(('Emp RestOfCMA'!L53/'Emp RestOfCMA'!L$6)/('CAN LFS Emp'!L53/'CAN LFS Emp'!L$6),"n/a")</f>
        <v>2.4849434355433675</v>
      </c>
      <c r="M53" s="22">
        <f>IFERROR(('Emp RestOfCMA'!M53/'Emp RestOfCMA'!M$6)/('CAN LFS Emp'!M53/'CAN LFS Emp'!M$6),"n/a")</f>
        <v>2.7722395928116015</v>
      </c>
      <c r="N53" s="22">
        <f>IFERROR(('Emp RestOfCMA'!N53/'Emp RestOfCMA'!N$6)/('CAN LFS Emp'!N53/'CAN LFS Emp'!N$6),"n/a")</f>
        <v>1.6958323759246434</v>
      </c>
      <c r="O53" s="22">
        <f>IFERROR(('Emp RestOfCMA'!O53/'Emp RestOfCMA'!O$6)/('CAN LFS Emp'!O53/'CAN LFS Emp'!O$6),"n/a")</f>
        <v>3.1131117273871549</v>
      </c>
      <c r="P53" s="22">
        <f>IFERROR(('Emp RestOfCMA'!P53/'Emp RestOfCMA'!P$6)/('CAN LFS Emp'!P53/'CAN LFS Emp'!P$6),"n/a")</f>
        <v>2.0997922831447302</v>
      </c>
      <c r="Q53" s="22">
        <f>IFERROR(('Emp RestOfCMA'!Q53/'Emp RestOfCMA'!Q$6)/('CAN LFS Emp'!Q53/'CAN LFS Emp'!Q$6),"n/a")</f>
        <v>1.6830573435845879</v>
      </c>
      <c r="R53" s="22">
        <f>IFERROR(('Emp RestOfCMA'!R53/'Emp RestOfCMA'!R$6)/('CAN LFS Emp'!R53/'CAN LFS Emp'!R$6),"n/a")</f>
        <v>2.4085372547219768</v>
      </c>
      <c r="S53" s="22">
        <f>IFERROR(('Emp RestOfCMA'!S53/'Emp RestOfCMA'!S$6)/('CAN LFS Emp'!S53/'CAN LFS Emp'!S$6),"n/a")</f>
        <v>2.9346762584718387</v>
      </c>
      <c r="T53" s="22">
        <f>IFERROR(('Emp RestOfCMA'!T53/'Emp RestOfCMA'!T$6)/('CAN LFS Emp'!T53/'CAN LFS Emp'!T$6),"n/a")</f>
        <v>1.866324783836534</v>
      </c>
      <c r="U53" s="22">
        <f>IFERROR(('Emp RestOfCMA'!U53/'Emp RestOfCMA'!U$6)/('CAN LFS Emp'!U53/'CAN LFS Emp'!U$6),"n/a")</f>
        <v>2.8452099869448482</v>
      </c>
      <c r="V53" s="22">
        <f>IFERROR(('Emp RestOfCMA'!V53/'Emp RestOfCMA'!V$6)/('CAN LFS Emp'!V53/'CAN LFS Emp'!V$6),"n/a")</f>
        <v>2.1244792291152277</v>
      </c>
      <c r="W53" s="22">
        <f>IFERROR(('Emp RestOfCMA'!W53/'Emp RestOfCMA'!W$6)/('CAN LFS Emp'!W53/'CAN LFS Emp'!W$6),"n/a")</f>
        <v>2.3107811013108428</v>
      </c>
      <c r="X53" s="22">
        <f>IFERROR(('Emp RestOfCMA'!X53/'Emp RestOfCMA'!X$6)/('CAN LFS Emp'!X53/'CAN LFS Emp'!X$6),"n/a")</f>
        <v>1.5693438576042491</v>
      </c>
      <c r="Y53" s="22">
        <f>IFERROR(('Emp RestOfCMA'!Y53/'Emp RestOfCMA'!Y$6)/('CAN LFS Emp'!Y53/'CAN LFS Emp'!Y$6),"n/a")</f>
        <v>1.8044940701459717</v>
      </c>
    </row>
    <row r="54" spans="1:25" x14ac:dyDescent="0.25">
      <c r="A54" s="6" t="s">
        <v>48</v>
      </c>
      <c r="B54" s="6"/>
      <c r="C54" s="14">
        <v>335</v>
      </c>
      <c r="D54" s="65">
        <f>IFERROR(('Emp RestOfCMA'!D54/'Emp RestOfCMA'!D$6)/('CAN LFS Emp'!D54/'CAN LFS Emp'!D$6),"n/a")</f>
        <v>2.0567710189767165</v>
      </c>
      <c r="E54" s="65">
        <f>IFERROR(('Emp RestOfCMA'!E54/'Emp RestOfCMA'!E$6)/('CAN LFS Emp'!E54/'CAN LFS Emp'!E$6),"n/a")</f>
        <v>1.7006463551271835</v>
      </c>
      <c r="F54" s="65">
        <f>IFERROR(('Emp RestOfCMA'!F54/'Emp RestOfCMA'!F$6)/('CAN LFS Emp'!F54/'CAN LFS Emp'!F$6),"n/a")</f>
        <v>1.7815755039416858</v>
      </c>
      <c r="G54" s="65">
        <f>IFERROR(('Emp RestOfCMA'!G54/'Emp RestOfCMA'!G$6)/('CAN LFS Emp'!G54/'CAN LFS Emp'!G$6),"n/a")</f>
        <v>1.469999365759866</v>
      </c>
      <c r="H54" s="65">
        <f>IFERROR(('Emp RestOfCMA'!H54/'Emp RestOfCMA'!H$6)/('CAN LFS Emp'!H54/'CAN LFS Emp'!H$6),"n/a")</f>
        <v>1.9678808733882338</v>
      </c>
      <c r="I54" s="65">
        <f>IFERROR(('Emp RestOfCMA'!I54/'Emp RestOfCMA'!I$6)/('CAN LFS Emp'!I54/'CAN LFS Emp'!I$6),"n/a")</f>
        <v>1.3561879138318174</v>
      </c>
      <c r="J54" s="65">
        <f>IFERROR(('Emp RestOfCMA'!J54/'Emp RestOfCMA'!J$6)/('CAN LFS Emp'!J54/'CAN LFS Emp'!J$6),"n/a")</f>
        <v>1.8933926992058345</v>
      </c>
      <c r="K54" s="65">
        <f>IFERROR(('Emp RestOfCMA'!K54/'Emp RestOfCMA'!K$6)/('CAN LFS Emp'!K54/'CAN LFS Emp'!K$6),"n/a")</f>
        <v>1.2000509569624871</v>
      </c>
      <c r="L54" s="65">
        <f>IFERROR(('Emp RestOfCMA'!L54/'Emp RestOfCMA'!L$6)/('CAN LFS Emp'!L54/'CAN LFS Emp'!L$6),"n/a")</f>
        <v>1.8277581059865511</v>
      </c>
      <c r="M54" s="21">
        <f>IFERROR(('Emp RestOfCMA'!M54/'Emp RestOfCMA'!M$6)/('CAN LFS Emp'!M54/'CAN LFS Emp'!M$6),"n/a")</f>
        <v>2.1408337098536689</v>
      </c>
      <c r="N54" s="21">
        <f>IFERROR(('Emp RestOfCMA'!N54/'Emp RestOfCMA'!N$6)/('CAN LFS Emp'!N54/'CAN LFS Emp'!N$6),"n/a")</f>
        <v>1.8030022823312528</v>
      </c>
      <c r="O54" s="21">
        <f>IFERROR(('Emp RestOfCMA'!O54/'Emp RestOfCMA'!O$6)/('CAN LFS Emp'!O54/'CAN LFS Emp'!O$6),"n/a")</f>
        <v>1.4684480174623191</v>
      </c>
      <c r="P54" s="21">
        <f>IFERROR(('Emp RestOfCMA'!P54/'Emp RestOfCMA'!P$6)/('CAN LFS Emp'!P54/'CAN LFS Emp'!P$6),"n/a")</f>
        <v>1.654262215439239</v>
      </c>
      <c r="Q54" s="21">
        <f>IFERROR(('Emp RestOfCMA'!Q54/'Emp RestOfCMA'!Q$6)/('CAN LFS Emp'!Q54/'CAN LFS Emp'!Q$6),"n/a")</f>
        <v>1.5696020358281904</v>
      </c>
      <c r="R54" s="21">
        <f>IFERROR(('Emp RestOfCMA'!R54/'Emp RestOfCMA'!R$6)/('CAN LFS Emp'!R54/'CAN LFS Emp'!R$6),"n/a")</f>
        <v>1.9677477869838342</v>
      </c>
      <c r="S54" s="21">
        <f>IFERROR(('Emp RestOfCMA'!S54/'Emp RestOfCMA'!S$6)/('CAN LFS Emp'!S54/'CAN LFS Emp'!S$6),"n/a")</f>
        <v>2.1226500491767877</v>
      </c>
      <c r="T54" s="21">
        <f>IFERROR(('Emp RestOfCMA'!T54/'Emp RestOfCMA'!T$6)/('CAN LFS Emp'!T54/'CAN LFS Emp'!T$6),"n/a")</f>
        <v>1.1119449655509652</v>
      </c>
      <c r="U54" s="21">
        <f>IFERROR(('Emp RestOfCMA'!U54/'Emp RestOfCMA'!U$6)/('CAN LFS Emp'!U54/'CAN LFS Emp'!U$6),"n/a")</f>
        <v>1.7446124929668319</v>
      </c>
      <c r="V54" s="21">
        <f>IFERROR(('Emp RestOfCMA'!V54/'Emp RestOfCMA'!V$6)/('CAN LFS Emp'!V54/'CAN LFS Emp'!V$6),"n/a")</f>
        <v>1.6994783466443997</v>
      </c>
      <c r="W54" s="21">
        <f>IFERROR(('Emp RestOfCMA'!W54/'Emp RestOfCMA'!W$6)/('CAN LFS Emp'!W54/'CAN LFS Emp'!W$6),"n/a")</f>
        <v>1.6134573167842383</v>
      </c>
      <c r="X54" s="21">
        <f>IFERROR(('Emp RestOfCMA'!X54/'Emp RestOfCMA'!X$6)/('CAN LFS Emp'!X54/'CAN LFS Emp'!X$6),"n/a")</f>
        <v>1.8837025183056331</v>
      </c>
      <c r="Y54" s="21">
        <f>IFERROR(('Emp RestOfCMA'!Y54/'Emp RestOfCMA'!Y$6)/('CAN LFS Emp'!Y54/'CAN LFS Emp'!Y$6),"n/a")</f>
        <v>1.932942379885128</v>
      </c>
    </row>
    <row r="55" spans="1:25" x14ac:dyDescent="0.25">
      <c r="A55" s="6" t="s">
        <v>49</v>
      </c>
      <c r="B55" s="6"/>
      <c r="C55" s="14">
        <v>336</v>
      </c>
      <c r="D55" s="65">
        <f>IFERROR(('Emp RestOfCMA'!D55/'Emp RestOfCMA'!D$6)/('CAN LFS Emp'!D55/'CAN LFS Emp'!D$6),"n/a")</f>
        <v>1.8610195969442773</v>
      </c>
      <c r="E55" s="65">
        <f>IFERROR(('Emp RestOfCMA'!E55/'Emp RestOfCMA'!E$6)/('CAN LFS Emp'!E55/'CAN LFS Emp'!E$6),"n/a")</f>
        <v>1.7186925031425164</v>
      </c>
      <c r="F55" s="65">
        <f>IFERROR(('Emp RestOfCMA'!F55/'Emp RestOfCMA'!F$6)/('CAN LFS Emp'!F55/'CAN LFS Emp'!F$6),"n/a")</f>
        <v>1.6914389416338702</v>
      </c>
      <c r="G55" s="65">
        <f>IFERROR(('Emp RestOfCMA'!G55/'Emp RestOfCMA'!G$6)/('CAN LFS Emp'!G55/'CAN LFS Emp'!G$6),"n/a")</f>
        <v>1.6156847842651767</v>
      </c>
      <c r="H55" s="65">
        <f>IFERROR(('Emp RestOfCMA'!H55/'Emp RestOfCMA'!H$6)/('CAN LFS Emp'!H55/'CAN LFS Emp'!H$6),"n/a")</f>
        <v>1.6525205810484365</v>
      </c>
      <c r="I55" s="65">
        <f>IFERROR(('Emp RestOfCMA'!I55/'Emp RestOfCMA'!I$6)/('CAN LFS Emp'!I55/'CAN LFS Emp'!I$6),"n/a")</f>
        <v>1.5018012387253776</v>
      </c>
      <c r="J55" s="65">
        <f>IFERROR(('Emp RestOfCMA'!J55/'Emp RestOfCMA'!J$6)/('CAN LFS Emp'!J55/'CAN LFS Emp'!J$6),"n/a")</f>
        <v>1.4817290326818722</v>
      </c>
      <c r="K55" s="65">
        <f>IFERROR(('Emp RestOfCMA'!K55/'Emp RestOfCMA'!K$6)/('CAN LFS Emp'!K55/'CAN LFS Emp'!K$6),"n/a")</f>
        <v>1.6594045133214161</v>
      </c>
      <c r="L55" s="65">
        <f>IFERROR(('Emp RestOfCMA'!L55/'Emp RestOfCMA'!L$6)/('CAN LFS Emp'!L55/'CAN LFS Emp'!L$6),"n/a")</f>
        <v>2.67609316933985</v>
      </c>
      <c r="M55" s="21">
        <f>IFERROR(('Emp RestOfCMA'!M55/'Emp RestOfCMA'!M$6)/('CAN LFS Emp'!M55/'CAN LFS Emp'!M$6),"n/a")</f>
        <v>2.4806313158327518</v>
      </c>
      <c r="N55" s="21">
        <f>IFERROR(('Emp RestOfCMA'!N55/'Emp RestOfCMA'!N$6)/('CAN LFS Emp'!N55/'CAN LFS Emp'!N$6),"n/a")</f>
        <v>2.2601030004470175</v>
      </c>
      <c r="O55" s="21">
        <f>IFERROR(('Emp RestOfCMA'!O55/'Emp RestOfCMA'!O$6)/('CAN LFS Emp'!O55/'CAN LFS Emp'!O$6),"n/a")</f>
        <v>2.2707215718735281</v>
      </c>
      <c r="P55" s="21">
        <f>IFERROR(('Emp RestOfCMA'!P55/'Emp RestOfCMA'!P$6)/('CAN LFS Emp'!P55/'CAN LFS Emp'!P$6),"n/a")</f>
        <v>2.2429631939513208</v>
      </c>
      <c r="Q55" s="21">
        <f>IFERROR(('Emp RestOfCMA'!Q55/'Emp RestOfCMA'!Q$6)/('CAN LFS Emp'!Q55/'CAN LFS Emp'!Q$6),"n/a")</f>
        <v>2.2023038523374856</v>
      </c>
      <c r="R55" s="21">
        <f>IFERROR(('Emp RestOfCMA'!R55/'Emp RestOfCMA'!R$6)/('CAN LFS Emp'!R55/'CAN LFS Emp'!R$6),"n/a")</f>
        <v>2.4695769915967074</v>
      </c>
      <c r="S55" s="21">
        <f>IFERROR(('Emp RestOfCMA'!S55/'Emp RestOfCMA'!S$6)/('CAN LFS Emp'!S55/'CAN LFS Emp'!S$6),"n/a")</f>
        <v>2.6235923034558515</v>
      </c>
      <c r="T55" s="21">
        <f>IFERROR(('Emp RestOfCMA'!T55/'Emp RestOfCMA'!T$6)/('CAN LFS Emp'!T55/'CAN LFS Emp'!T$6),"n/a")</f>
        <v>2.4729484884506281</v>
      </c>
      <c r="U55" s="21">
        <f>IFERROR(('Emp RestOfCMA'!U55/'Emp RestOfCMA'!U$6)/('CAN LFS Emp'!U55/'CAN LFS Emp'!U$6),"n/a")</f>
        <v>2.2161180962212601</v>
      </c>
      <c r="V55" s="21">
        <f>IFERROR(('Emp RestOfCMA'!V55/'Emp RestOfCMA'!V$6)/('CAN LFS Emp'!V55/'CAN LFS Emp'!V$6),"n/a")</f>
        <v>1.8592169768959639</v>
      </c>
      <c r="W55" s="21">
        <f>IFERROR(('Emp RestOfCMA'!W55/'Emp RestOfCMA'!W$6)/('CAN LFS Emp'!W55/'CAN LFS Emp'!W$6),"n/a")</f>
        <v>2.4411866969349885</v>
      </c>
      <c r="X55" s="21">
        <f>IFERROR(('Emp RestOfCMA'!X55/'Emp RestOfCMA'!X$6)/('CAN LFS Emp'!X55/'CAN LFS Emp'!X$6),"n/a")</f>
        <v>2.5558692421447646</v>
      </c>
      <c r="Y55" s="21">
        <f>IFERROR(('Emp RestOfCMA'!Y55/'Emp RestOfCMA'!Y$6)/('CAN LFS Emp'!Y55/'CAN LFS Emp'!Y$6),"n/a")</f>
        <v>1.892406614966422</v>
      </c>
    </row>
    <row r="56" spans="1:25" x14ac:dyDescent="0.25">
      <c r="A56" s="8" t="s">
        <v>50</v>
      </c>
      <c r="B56" s="8"/>
      <c r="C56" s="15" t="s">
        <v>194</v>
      </c>
      <c r="D56" s="66">
        <f>IFERROR(('Emp RestOfCMA'!D56/'Emp RestOfCMA'!D$6)/('CAN LFS Emp'!D56/'CAN LFS Emp'!D$6),"n/a")</f>
        <v>2.0677230217735647</v>
      </c>
      <c r="E56" s="66">
        <f>IFERROR(('Emp RestOfCMA'!E56/'Emp RestOfCMA'!E$6)/('CAN LFS Emp'!E56/'CAN LFS Emp'!E$6),"n/a")</f>
        <v>2.0181529501372935</v>
      </c>
      <c r="F56" s="66">
        <f>IFERROR(('Emp RestOfCMA'!F56/'Emp RestOfCMA'!F$6)/('CAN LFS Emp'!F56/'CAN LFS Emp'!F$6),"n/a")</f>
        <v>1.968311982619853</v>
      </c>
      <c r="G56" s="66">
        <f>IFERROR(('Emp RestOfCMA'!G56/'Emp RestOfCMA'!G$6)/('CAN LFS Emp'!G56/'CAN LFS Emp'!G$6),"n/a")</f>
        <v>1.787546866302923</v>
      </c>
      <c r="H56" s="66">
        <f>IFERROR(('Emp RestOfCMA'!H56/'Emp RestOfCMA'!H$6)/('CAN LFS Emp'!H56/'CAN LFS Emp'!H$6),"n/a")</f>
        <v>1.7820011189721507</v>
      </c>
      <c r="I56" s="66">
        <f>IFERROR(('Emp RestOfCMA'!I56/'Emp RestOfCMA'!I$6)/('CAN LFS Emp'!I56/'CAN LFS Emp'!I$6),"n/a")</f>
        <v>1.6962109967211443</v>
      </c>
      <c r="J56" s="66">
        <f>IFERROR(('Emp RestOfCMA'!J56/'Emp RestOfCMA'!J$6)/('CAN LFS Emp'!J56/'CAN LFS Emp'!J$6),"n/a")</f>
        <v>1.7123141983703478</v>
      </c>
      <c r="K56" s="66">
        <f>IFERROR(('Emp RestOfCMA'!K56/'Emp RestOfCMA'!K$6)/('CAN LFS Emp'!K56/'CAN LFS Emp'!K$6),"n/a")</f>
        <v>2.0419674321807495</v>
      </c>
      <c r="L56" s="66">
        <f>IFERROR(('Emp RestOfCMA'!L56/'Emp RestOfCMA'!L$6)/('CAN LFS Emp'!L56/'CAN LFS Emp'!L$6),"n/a")</f>
        <v>3.4159252696465394</v>
      </c>
      <c r="M56" s="22">
        <f>IFERROR(('Emp RestOfCMA'!M56/'Emp RestOfCMA'!M$6)/('CAN LFS Emp'!M56/'CAN LFS Emp'!M$6),"n/a")</f>
        <v>2.8746240641024388</v>
      </c>
      <c r="N56" s="22">
        <f>IFERROR(('Emp RestOfCMA'!N56/'Emp RestOfCMA'!N$6)/('CAN LFS Emp'!N56/'CAN LFS Emp'!N$6),"n/a")</f>
        <v>2.858575576652731</v>
      </c>
      <c r="O56" s="22">
        <f>IFERROR(('Emp RestOfCMA'!O56/'Emp RestOfCMA'!O$6)/('CAN LFS Emp'!O56/'CAN LFS Emp'!O$6),"n/a")</f>
        <v>2.9101332956280821</v>
      </c>
      <c r="P56" s="22">
        <f>IFERROR(('Emp RestOfCMA'!P56/'Emp RestOfCMA'!P$6)/('CAN LFS Emp'!P56/'CAN LFS Emp'!P$6),"n/a")</f>
        <v>3.1449805111381237</v>
      </c>
      <c r="Q56" s="22">
        <f>IFERROR(('Emp RestOfCMA'!Q56/'Emp RestOfCMA'!Q$6)/('CAN LFS Emp'!Q56/'CAN LFS Emp'!Q$6),"n/a")</f>
        <v>2.7655309748743448</v>
      </c>
      <c r="R56" s="22">
        <f>IFERROR(('Emp RestOfCMA'!R56/'Emp RestOfCMA'!R$6)/('CAN LFS Emp'!R56/'CAN LFS Emp'!R$6),"n/a")</f>
        <v>3.2432594218883652</v>
      </c>
      <c r="S56" s="22">
        <f>IFERROR(('Emp RestOfCMA'!S56/'Emp RestOfCMA'!S$6)/('CAN LFS Emp'!S56/'CAN LFS Emp'!S$6),"n/a")</f>
        <v>3.5973206709784216</v>
      </c>
      <c r="T56" s="22">
        <f>IFERROR(('Emp RestOfCMA'!T56/'Emp RestOfCMA'!T$6)/('CAN LFS Emp'!T56/'CAN LFS Emp'!T$6),"n/a")</f>
        <v>3.4753472278309587</v>
      </c>
      <c r="U56" s="22">
        <f>IFERROR(('Emp RestOfCMA'!U56/'Emp RestOfCMA'!U$6)/('CAN LFS Emp'!U56/'CAN LFS Emp'!U$6),"n/a")</f>
        <v>2.7581911681933673</v>
      </c>
      <c r="V56" s="22">
        <f>IFERROR(('Emp RestOfCMA'!V56/'Emp RestOfCMA'!V$6)/('CAN LFS Emp'!V56/'CAN LFS Emp'!V$6),"n/a")</f>
        <v>2.6986381451348227</v>
      </c>
      <c r="W56" s="22">
        <f>IFERROR(('Emp RestOfCMA'!W56/'Emp RestOfCMA'!W$6)/('CAN LFS Emp'!W56/'CAN LFS Emp'!W$6),"n/a")</f>
        <v>3.2893988432062571</v>
      </c>
      <c r="X56" s="22">
        <f>IFERROR(('Emp RestOfCMA'!X56/'Emp RestOfCMA'!X$6)/('CAN LFS Emp'!X56/'CAN LFS Emp'!X$6),"n/a")</f>
        <v>3.4529195197944773</v>
      </c>
      <c r="Y56" s="22">
        <f>IFERROR(('Emp RestOfCMA'!Y56/'Emp RestOfCMA'!Y$6)/('CAN LFS Emp'!Y56/'CAN LFS Emp'!Y$6),"n/a")</f>
        <v>2.5017241951858331</v>
      </c>
    </row>
    <row r="57" spans="1:25" x14ac:dyDescent="0.25">
      <c r="A57" s="7" t="s">
        <v>51</v>
      </c>
      <c r="B57" s="7"/>
      <c r="C57" s="14">
        <v>3361</v>
      </c>
      <c r="D57" s="65">
        <f>IFERROR(('Emp RestOfCMA'!D57/'Emp RestOfCMA'!D$6)/('CAN LFS Emp'!D57/'CAN LFS Emp'!D$6),"n/a")</f>
        <v>2.1507219473297119</v>
      </c>
      <c r="E57" s="65">
        <f>IFERROR(('Emp RestOfCMA'!E57/'Emp RestOfCMA'!E$6)/('CAN LFS Emp'!E57/'CAN LFS Emp'!E$6),"n/a")</f>
        <v>1.8568503477311842</v>
      </c>
      <c r="F57" s="65">
        <f>IFERROR(('Emp RestOfCMA'!F57/'Emp RestOfCMA'!F$6)/('CAN LFS Emp'!F57/'CAN LFS Emp'!F$6),"n/a")</f>
        <v>2.0777311444568642</v>
      </c>
      <c r="G57" s="65">
        <f>IFERROR(('Emp RestOfCMA'!G57/'Emp RestOfCMA'!G$6)/('CAN LFS Emp'!G57/'CAN LFS Emp'!G$6),"n/a")</f>
        <v>1.7935372711714135</v>
      </c>
      <c r="H57" s="65">
        <f>IFERROR(('Emp RestOfCMA'!H57/'Emp RestOfCMA'!H$6)/('CAN LFS Emp'!H57/'CAN LFS Emp'!H$6),"n/a")</f>
        <v>1.4328980987019284</v>
      </c>
      <c r="I57" s="65">
        <f>IFERROR(('Emp RestOfCMA'!I57/'Emp RestOfCMA'!I$6)/('CAN LFS Emp'!I57/'CAN LFS Emp'!I$6),"n/a")</f>
        <v>1.3572102296441597</v>
      </c>
      <c r="J57" s="65">
        <f>IFERROR(('Emp RestOfCMA'!J57/'Emp RestOfCMA'!J$6)/('CAN LFS Emp'!J57/'CAN LFS Emp'!J$6),"n/a")</f>
        <v>1.1933285338078889</v>
      </c>
      <c r="K57" s="65">
        <f>IFERROR(('Emp RestOfCMA'!K57/'Emp RestOfCMA'!K$6)/('CAN LFS Emp'!K57/'CAN LFS Emp'!K$6),"n/a")</f>
        <v>1.5607911027924615</v>
      </c>
      <c r="L57" s="65">
        <f>IFERROR(('Emp RestOfCMA'!L57/'Emp RestOfCMA'!L$6)/('CAN LFS Emp'!L57/'CAN LFS Emp'!L$6),"n/a")</f>
        <v>3.2426955744519494</v>
      </c>
      <c r="M57" s="21">
        <f>IFERROR(('Emp RestOfCMA'!M57/'Emp RestOfCMA'!M$6)/('CAN LFS Emp'!M57/'CAN LFS Emp'!M$6),"n/a")</f>
        <v>3.0159401492438431</v>
      </c>
      <c r="N57" s="21">
        <f>IFERROR(('Emp RestOfCMA'!N57/'Emp RestOfCMA'!N$6)/('CAN LFS Emp'!N57/'CAN LFS Emp'!N$6),"n/a")</f>
        <v>2.9453293419898672</v>
      </c>
      <c r="O57" s="21">
        <f>IFERROR(('Emp RestOfCMA'!O57/'Emp RestOfCMA'!O$6)/('CAN LFS Emp'!O57/'CAN LFS Emp'!O$6),"n/a")</f>
        <v>2.9035924254680006</v>
      </c>
      <c r="P57" s="21">
        <f>IFERROR(('Emp RestOfCMA'!P57/'Emp RestOfCMA'!P$6)/('CAN LFS Emp'!P57/'CAN LFS Emp'!P$6),"n/a")</f>
        <v>3.5956092390766949</v>
      </c>
      <c r="Q57" s="21">
        <f>IFERROR(('Emp RestOfCMA'!Q57/'Emp RestOfCMA'!Q$6)/('CAN LFS Emp'!Q57/'CAN LFS Emp'!Q$6),"n/a")</f>
        <v>3.3860312220596778</v>
      </c>
      <c r="R57" s="21">
        <f>IFERROR(('Emp RestOfCMA'!R57/'Emp RestOfCMA'!R$6)/('CAN LFS Emp'!R57/'CAN LFS Emp'!R$6),"n/a")</f>
        <v>3.6273839250796662</v>
      </c>
      <c r="S57" s="21">
        <f>IFERROR(('Emp RestOfCMA'!S57/'Emp RestOfCMA'!S$6)/('CAN LFS Emp'!S57/'CAN LFS Emp'!S$6),"n/a")</f>
        <v>4.5299817732516763</v>
      </c>
      <c r="T57" s="21">
        <f>IFERROR(('Emp RestOfCMA'!T57/'Emp RestOfCMA'!T$6)/('CAN LFS Emp'!T57/'CAN LFS Emp'!T$6),"n/a")</f>
        <v>4.4136555972521485</v>
      </c>
      <c r="U57" s="21">
        <f>IFERROR(('Emp RestOfCMA'!U57/'Emp RestOfCMA'!U$6)/('CAN LFS Emp'!U57/'CAN LFS Emp'!U$6),"n/a")</f>
        <v>3.4060755912735337</v>
      </c>
      <c r="V57" s="21">
        <f>IFERROR(('Emp RestOfCMA'!V57/'Emp RestOfCMA'!V$6)/('CAN LFS Emp'!V57/'CAN LFS Emp'!V$6),"n/a")</f>
        <v>3.4279344058770702</v>
      </c>
      <c r="W57" s="21">
        <f>IFERROR(('Emp RestOfCMA'!W57/'Emp RestOfCMA'!W$6)/('CAN LFS Emp'!W57/'CAN LFS Emp'!W$6),"n/a")</f>
        <v>3.1031275995656662</v>
      </c>
      <c r="X57" s="21">
        <f>IFERROR(('Emp RestOfCMA'!X57/'Emp RestOfCMA'!X$6)/('CAN LFS Emp'!X57/'CAN LFS Emp'!X$6),"n/a")</f>
        <v>3.2826965474469532</v>
      </c>
      <c r="Y57" s="21">
        <f>IFERROR(('Emp RestOfCMA'!Y57/'Emp RestOfCMA'!Y$6)/('CAN LFS Emp'!Y57/'CAN LFS Emp'!Y$6),"n/a")</f>
        <v>2.6611904368366588</v>
      </c>
    </row>
    <row r="58" spans="1:25" x14ac:dyDescent="0.25">
      <c r="A58" s="7" t="s">
        <v>52</v>
      </c>
      <c r="B58" s="7"/>
      <c r="C58" s="14">
        <v>3362</v>
      </c>
      <c r="D58" s="65">
        <f>IFERROR(('Emp RestOfCMA'!D58/'Emp RestOfCMA'!D$6)/('CAN LFS Emp'!D58/'CAN LFS Emp'!D$6),"n/a")</f>
        <v>0</v>
      </c>
      <c r="E58" s="65">
        <f>IFERROR(('Emp RestOfCMA'!E58/'Emp RestOfCMA'!E$6)/('CAN LFS Emp'!E58/'CAN LFS Emp'!E$6),"n/a")</f>
        <v>0</v>
      </c>
      <c r="F58" s="65">
        <f>IFERROR(('Emp RestOfCMA'!F58/'Emp RestOfCMA'!F$6)/('CAN LFS Emp'!F58/'CAN LFS Emp'!F$6),"n/a")</f>
        <v>0</v>
      </c>
      <c r="G58" s="65">
        <f>IFERROR(('Emp RestOfCMA'!G58/'Emp RestOfCMA'!G$6)/('CAN LFS Emp'!G58/'CAN LFS Emp'!G$6),"n/a")</f>
        <v>0</v>
      </c>
      <c r="H58" s="65">
        <f>IFERROR(('Emp RestOfCMA'!H58/'Emp RestOfCMA'!H$6)/('CAN LFS Emp'!H58/'CAN LFS Emp'!H$6),"n/a")</f>
        <v>0</v>
      </c>
      <c r="I58" s="65">
        <f>IFERROR(('Emp RestOfCMA'!I58/'Emp RestOfCMA'!I$6)/('CAN LFS Emp'!I58/'CAN LFS Emp'!I$6),"n/a")</f>
        <v>0</v>
      </c>
      <c r="J58" s="65">
        <f>IFERROR(('Emp RestOfCMA'!J58/'Emp RestOfCMA'!J$6)/('CAN LFS Emp'!J58/'CAN LFS Emp'!J$6),"n/a")</f>
        <v>0</v>
      </c>
      <c r="K58" s="65">
        <f>IFERROR(('Emp RestOfCMA'!K58/'Emp RestOfCMA'!K$6)/('CAN LFS Emp'!K58/'CAN LFS Emp'!K$6),"n/a")</f>
        <v>0</v>
      </c>
      <c r="L58" s="65">
        <f>IFERROR(('Emp RestOfCMA'!L58/'Emp RestOfCMA'!L$6)/('CAN LFS Emp'!L58/'CAN LFS Emp'!L$6),"n/a")</f>
        <v>1.6998447190146464</v>
      </c>
      <c r="M58" s="21">
        <f>IFERROR(('Emp RestOfCMA'!M58/'Emp RestOfCMA'!M$6)/('CAN LFS Emp'!M58/'CAN LFS Emp'!M$6),"n/a")</f>
        <v>0</v>
      </c>
      <c r="N58" s="21">
        <f>IFERROR(('Emp RestOfCMA'!N58/'Emp RestOfCMA'!N$6)/('CAN LFS Emp'!N58/'CAN LFS Emp'!N$6),"n/a")</f>
        <v>0</v>
      </c>
      <c r="O58" s="21">
        <f>IFERROR(('Emp RestOfCMA'!O58/'Emp RestOfCMA'!O$6)/('CAN LFS Emp'!O58/'CAN LFS Emp'!O$6),"n/a")</f>
        <v>0.93244428531689605</v>
      </c>
      <c r="P58" s="21">
        <f>IFERROR(('Emp RestOfCMA'!P58/'Emp RestOfCMA'!P$6)/('CAN LFS Emp'!P58/'CAN LFS Emp'!P$6),"n/a")</f>
        <v>0</v>
      </c>
      <c r="Q58" s="21">
        <f>IFERROR(('Emp RestOfCMA'!Q58/'Emp RestOfCMA'!Q$6)/('CAN LFS Emp'!Q58/'CAN LFS Emp'!Q$6),"n/a")</f>
        <v>0</v>
      </c>
      <c r="R58" s="21">
        <f>IFERROR(('Emp RestOfCMA'!R58/'Emp RestOfCMA'!R$6)/('CAN LFS Emp'!R58/'CAN LFS Emp'!R$6),"n/a")</f>
        <v>0</v>
      </c>
      <c r="S58" s="21">
        <f>IFERROR(('Emp RestOfCMA'!S58/'Emp RestOfCMA'!S$6)/('CAN LFS Emp'!S58/'CAN LFS Emp'!S$6),"n/a")</f>
        <v>1.3171116592026342</v>
      </c>
      <c r="T58" s="21">
        <f>IFERROR(('Emp RestOfCMA'!T58/'Emp RestOfCMA'!T$6)/('CAN LFS Emp'!T58/'CAN LFS Emp'!T$6),"n/a")</f>
        <v>0</v>
      </c>
      <c r="U58" s="21">
        <f>IFERROR(('Emp RestOfCMA'!U58/'Emp RestOfCMA'!U$6)/('CAN LFS Emp'!U58/'CAN LFS Emp'!U$6),"n/a")</f>
        <v>0</v>
      </c>
      <c r="V58" s="21">
        <f>IFERROR(('Emp RestOfCMA'!V58/'Emp RestOfCMA'!V$6)/('CAN LFS Emp'!V58/'CAN LFS Emp'!V$6),"n/a")</f>
        <v>0</v>
      </c>
      <c r="W58" s="21">
        <f>IFERROR(('Emp RestOfCMA'!W58/'Emp RestOfCMA'!W$6)/('CAN LFS Emp'!W58/'CAN LFS Emp'!W$6),"n/a")</f>
        <v>0</v>
      </c>
      <c r="X58" s="21">
        <f>IFERROR(('Emp RestOfCMA'!X58/'Emp RestOfCMA'!X$6)/('CAN LFS Emp'!X58/'CAN LFS Emp'!X$6),"n/a")</f>
        <v>0</v>
      </c>
      <c r="Y58" s="21">
        <f>IFERROR(('Emp RestOfCMA'!Y58/'Emp RestOfCMA'!Y$6)/('CAN LFS Emp'!Y58/'CAN LFS Emp'!Y$6),"n/a")</f>
        <v>0</v>
      </c>
    </row>
    <row r="59" spans="1:25" x14ac:dyDescent="0.25">
      <c r="A59" s="7" t="s">
        <v>53</v>
      </c>
      <c r="B59" s="7"/>
      <c r="C59" s="14">
        <v>3363</v>
      </c>
      <c r="D59" s="65">
        <f>IFERROR(('Emp RestOfCMA'!D59/'Emp RestOfCMA'!D$6)/('CAN LFS Emp'!D59/'CAN LFS Emp'!D$6),"n/a")</f>
        <v>2.1796683307324551</v>
      </c>
      <c r="E59" s="65">
        <f>IFERROR(('Emp RestOfCMA'!E59/'Emp RestOfCMA'!E$6)/('CAN LFS Emp'!E59/'CAN LFS Emp'!E$6),"n/a")</f>
        <v>2.3809139574932505</v>
      </c>
      <c r="F59" s="65">
        <f>IFERROR(('Emp RestOfCMA'!F59/'Emp RestOfCMA'!F$6)/('CAN LFS Emp'!F59/'CAN LFS Emp'!F$6),"n/a")</f>
        <v>2.1276958065838851</v>
      </c>
      <c r="G59" s="65">
        <f>IFERROR(('Emp RestOfCMA'!G59/'Emp RestOfCMA'!G$6)/('CAN LFS Emp'!G59/'CAN LFS Emp'!G$6),"n/a")</f>
        <v>1.9639724897874453</v>
      </c>
      <c r="H59" s="65">
        <f>IFERROR(('Emp RestOfCMA'!H59/'Emp RestOfCMA'!H$6)/('CAN LFS Emp'!H59/'CAN LFS Emp'!H$6),"n/a")</f>
        <v>2.1854332914110022</v>
      </c>
      <c r="I59" s="65">
        <f>IFERROR(('Emp RestOfCMA'!I59/'Emp RestOfCMA'!I$6)/('CAN LFS Emp'!I59/'CAN LFS Emp'!I$6),"n/a")</f>
        <v>2.0839393550005205</v>
      </c>
      <c r="J59" s="65">
        <f>IFERROR(('Emp RestOfCMA'!J59/'Emp RestOfCMA'!J$6)/('CAN LFS Emp'!J59/'CAN LFS Emp'!J$6),"n/a")</f>
        <v>2.2258769269465088</v>
      </c>
      <c r="K59" s="65">
        <f>IFERROR(('Emp RestOfCMA'!K59/'Emp RestOfCMA'!K$6)/('CAN LFS Emp'!K59/'CAN LFS Emp'!K$6),"n/a")</f>
        <v>2.5292963665276811</v>
      </c>
      <c r="L59" s="65">
        <f>IFERROR(('Emp RestOfCMA'!L59/'Emp RestOfCMA'!L$6)/('CAN LFS Emp'!L59/'CAN LFS Emp'!L$6),"n/a")</f>
        <v>3.8257951145025264</v>
      </c>
      <c r="M59" s="21">
        <f>IFERROR(('Emp RestOfCMA'!M59/'Emp RestOfCMA'!M$6)/('CAN LFS Emp'!M59/'CAN LFS Emp'!M$6),"n/a")</f>
        <v>3.2890982991555155</v>
      </c>
      <c r="N59" s="21">
        <f>IFERROR(('Emp RestOfCMA'!N59/'Emp RestOfCMA'!N$6)/('CAN LFS Emp'!N59/'CAN LFS Emp'!N$6),"n/a")</f>
        <v>3.2595403898981168</v>
      </c>
      <c r="O59" s="21">
        <f>IFERROR(('Emp RestOfCMA'!O59/'Emp RestOfCMA'!O$6)/('CAN LFS Emp'!O59/'CAN LFS Emp'!O$6),"n/a")</f>
        <v>3.4361665414750013</v>
      </c>
      <c r="P59" s="21">
        <f>IFERROR(('Emp RestOfCMA'!P59/'Emp RestOfCMA'!P$6)/('CAN LFS Emp'!P59/'CAN LFS Emp'!P$6),"n/a")</f>
        <v>3.6323709333122705</v>
      </c>
      <c r="Q59" s="21">
        <f>IFERROR(('Emp RestOfCMA'!Q59/'Emp RestOfCMA'!Q$6)/('CAN LFS Emp'!Q59/'CAN LFS Emp'!Q$6),"n/a")</f>
        <v>3.0971125902289951</v>
      </c>
      <c r="R59" s="21">
        <f>IFERROR(('Emp RestOfCMA'!R59/'Emp RestOfCMA'!R$6)/('CAN LFS Emp'!R59/'CAN LFS Emp'!R$6),"n/a")</f>
        <v>3.6903313618246059</v>
      </c>
      <c r="S59" s="21">
        <f>IFERROR(('Emp RestOfCMA'!S59/'Emp RestOfCMA'!S$6)/('CAN LFS Emp'!S59/'CAN LFS Emp'!S$6),"n/a")</f>
        <v>3.7030957044267425</v>
      </c>
      <c r="T59" s="21">
        <f>IFERROR(('Emp RestOfCMA'!T59/'Emp RestOfCMA'!T$6)/('CAN LFS Emp'!T59/'CAN LFS Emp'!T$6),"n/a")</f>
        <v>3.5781201383684502</v>
      </c>
      <c r="U59" s="21">
        <f>IFERROR(('Emp RestOfCMA'!U59/'Emp RestOfCMA'!U$6)/('CAN LFS Emp'!U59/'CAN LFS Emp'!U$6),"n/a")</f>
        <v>2.870342745434781</v>
      </c>
      <c r="V59" s="21">
        <f>IFERROR(('Emp RestOfCMA'!V59/'Emp RestOfCMA'!V$6)/('CAN LFS Emp'!V59/'CAN LFS Emp'!V$6),"n/a")</f>
        <v>2.6975711809027163</v>
      </c>
      <c r="W59" s="21">
        <f>IFERROR(('Emp RestOfCMA'!W59/'Emp RestOfCMA'!W$6)/('CAN LFS Emp'!W59/'CAN LFS Emp'!W$6),"n/a")</f>
        <v>3.5846748571666609</v>
      </c>
      <c r="X59" s="21">
        <f>IFERROR(('Emp RestOfCMA'!X59/'Emp RestOfCMA'!X$6)/('CAN LFS Emp'!X59/'CAN LFS Emp'!X$6),"n/a")</f>
        <v>3.7644061255755021</v>
      </c>
      <c r="Y59" s="21">
        <f>IFERROR(('Emp RestOfCMA'!Y59/'Emp RestOfCMA'!Y$6)/('CAN LFS Emp'!Y59/'CAN LFS Emp'!Y$6),"n/a")</f>
        <v>2.6428773267417376</v>
      </c>
    </row>
    <row r="60" spans="1:25" x14ac:dyDescent="0.25">
      <c r="A60" s="7" t="s">
        <v>54</v>
      </c>
      <c r="B60" s="7"/>
      <c r="C60" s="14">
        <v>3364</v>
      </c>
      <c r="D60" s="65">
        <f>IFERROR(('Emp RestOfCMA'!D60/'Emp RestOfCMA'!D$6)/('CAN LFS Emp'!D60/'CAN LFS Emp'!D$6),"n/a")</f>
        <v>1.9584576769671227</v>
      </c>
      <c r="E60" s="65">
        <f>IFERROR(('Emp RestOfCMA'!E60/'Emp RestOfCMA'!E$6)/('CAN LFS Emp'!E60/'CAN LFS Emp'!E$6),"n/a")</f>
        <v>1.4184479187209296</v>
      </c>
      <c r="F60" s="65">
        <f>IFERROR(('Emp RestOfCMA'!F60/'Emp RestOfCMA'!F$6)/('CAN LFS Emp'!F60/'CAN LFS Emp'!F$6),"n/a")</f>
        <v>1.3780790264986802</v>
      </c>
      <c r="G60" s="65">
        <f>IFERROR(('Emp RestOfCMA'!G60/'Emp RestOfCMA'!G$6)/('CAN LFS Emp'!G60/'CAN LFS Emp'!G$6),"n/a")</f>
        <v>1.5739397436250155</v>
      </c>
      <c r="H60" s="65">
        <f>IFERROR(('Emp RestOfCMA'!H60/'Emp RestOfCMA'!H$6)/('CAN LFS Emp'!H60/'CAN LFS Emp'!H$6),"n/a")</f>
        <v>1.871748813712397</v>
      </c>
      <c r="I60" s="65">
        <f>IFERROR(('Emp RestOfCMA'!I60/'Emp RestOfCMA'!I$6)/('CAN LFS Emp'!I60/'CAN LFS Emp'!I$6),"n/a")</f>
        <v>1.4039647495573977</v>
      </c>
      <c r="J60" s="65">
        <f>IFERROR(('Emp RestOfCMA'!J60/'Emp RestOfCMA'!J$6)/('CAN LFS Emp'!J60/'CAN LFS Emp'!J$6),"n/a")</f>
        <v>1.0564448266863888</v>
      </c>
      <c r="K60" s="65">
        <f>IFERROR(('Emp RestOfCMA'!K60/'Emp RestOfCMA'!K$6)/('CAN LFS Emp'!K60/'CAN LFS Emp'!K$6),"n/a")</f>
        <v>0.72738181573436478</v>
      </c>
      <c r="L60" s="65">
        <f>IFERROR(('Emp RestOfCMA'!L60/'Emp RestOfCMA'!L$6)/('CAN LFS Emp'!L60/'CAN LFS Emp'!L$6),"n/a")</f>
        <v>1.1361672261816829</v>
      </c>
      <c r="M60" s="21">
        <f>IFERROR(('Emp RestOfCMA'!M60/'Emp RestOfCMA'!M$6)/('CAN LFS Emp'!M60/'CAN LFS Emp'!M$6),"n/a")</f>
        <v>1.7996354615984853</v>
      </c>
      <c r="N60" s="21">
        <f>IFERROR(('Emp RestOfCMA'!N60/'Emp RestOfCMA'!N$6)/('CAN LFS Emp'!N60/'CAN LFS Emp'!N$6),"n/a")</f>
        <v>1.2194857681721223</v>
      </c>
      <c r="O60" s="21">
        <f>IFERROR(('Emp RestOfCMA'!O60/'Emp RestOfCMA'!O$6)/('CAN LFS Emp'!O60/'CAN LFS Emp'!O$6),"n/a")</f>
        <v>0.78471560884552216</v>
      </c>
      <c r="P60" s="21">
        <f>IFERROR(('Emp RestOfCMA'!P60/'Emp RestOfCMA'!P$6)/('CAN LFS Emp'!P60/'CAN LFS Emp'!P$6),"n/a")</f>
        <v>0.68863504131028552</v>
      </c>
      <c r="Q60" s="21">
        <f>IFERROR(('Emp RestOfCMA'!Q60/'Emp RestOfCMA'!Q$6)/('CAN LFS Emp'!Q60/'CAN LFS Emp'!Q$6),"n/a")</f>
        <v>1.4074570278229392</v>
      </c>
      <c r="R60" s="21">
        <f>IFERROR(('Emp RestOfCMA'!R60/'Emp RestOfCMA'!R$6)/('CAN LFS Emp'!R60/'CAN LFS Emp'!R$6),"n/a")</f>
        <v>1.0635716471177048</v>
      </c>
      <c r="S60" s="21">
        <f>IFERROR(('Emp RestOfCMA'!S60/'Emp RestOfCMA'!S$6)/('CAN LFS Emp'!S60/'CAN LFS Emp'!S$6),"n/a")</f>
        <v>1.3041198605331854</v>
      </c>
      <c r="T60" s="21">
        <f>IFERROR(('Emp RestOfCMA'!T60/'Emp RestOfCMA'!T$6)/('CAN LFS Emp'!T60/'CAN LFS Emp'!T$6),"n/a")</f>
        <v>0.99217670856315543</v>
      </c>
      <c r="U60" s="21">
        <f>IFERROR(('Emp RestOfCMA'!U60/'Emp RestOfCMA'!U$6)/('CAN LFS Emp'!U60/'CAN LFS Emp'!U$6),"n/a")</f>
        <v>1.7199660817439919</v>
      </c>
      <c r="V60" s="21">
        <f>IFERROR(('Emp RestOfCMA'!V60/'Emp RestOfCMA'!V$6)/('CAN LFS Emp'!V60/'CAN LFS Emp'!V$6),"n/a")</f>
        <v>0.74153246319349186</v>
      </c>
      <c r="W60" s="21">
        <f>IFERROR(('Emp RestOfCMA'!W60/'Emp RestOfCMA'!W$6)/('CAN LFS Emp'!W60/'CAN LFS Emp'!W$6),"n/a")</f>
        <v>1.1285649088786025</v>
      </c>
      <c r="X60" s="21">
        <f>IFERROR(('Emp RestOfCMA'!X60/'Emp RestOfCMA'!X$6)/('CAN LFS Emp'!X60/'CAN LFS Emp'!X$6),"n/a")</f>
        <v>1.4371795093936321</v>
      </c>
      <c r="Y60" s="21">
        <f>IFERROR(('Emp RestOfCMA'!Y60/'Emp RestOfCMA'!Y$6)/('CAN LFS Emp'!Y60/'CAN LFS Emp'!Y$6),"n/a")</f>
        <v>0.94298678565233218</v>
      </c>
    </row>
    <row r="61" spans="1:25" x14ac:dyDescent="0.25">
      <c r="A61" s="7" t="s">
        <v>55</v>
      </c>
      <c r="B61" s="7"/>
      <c r="C61" s="14" t="s">
        <v>195</v>
      </c>
      <c r="D61" s="65">
        <f>IFERROR(('Emp RestOfCMA'!D61/'Emp RestOfCMA'!D$6)/('CAN LFS Emp'!D61/'CAN LFS Emp'!D$6),"n/a")</f>
        <v>0</v>
      </c>
      <c r="E61" s="65">
        <f>IFERROR(('Emp RestOfCMA'!E61/'Emp RestOfCMA'!E$6)/('CAN LFS Emp'!E61/'CAN LFS Emp'!E$6),"n/a")</f>
        <v>0.78382538046634087</v>
      </c>
      <c r="F61" s="65">
        <f>IFERROR(('Emp RestOfCMA'!F61/'Emp RestOfCMA'!F$6)/('CAN LFS Emp'!F61/'CAN LFS Emp'!F$6),"n/a")</f>
        <v>0</v>
      </c>
      <c r="G61" s="65">
        <f>IFERROR(('Emp RestOfCMA'!G61/'Emp RestOfCMA'!G$6)/('CAN LFS Emp'!G61/'CAN LFS Emp'!G$6),"n/a")</f>
        <v>0.62346875792886869</v>
      </c>
      <c r="H61" s="65">
        <f>IFERROR(('Emp RestOfCMA'!H61/'Emp RestOfCMA'!H$6)/('CAN LFS Emp'!H61/'CAN LFS Emp'!H$6),"n/a")</f>
        <v>0</v>
      </c>
      <c r="I61" s="65">
        <f>IFERROR(('Emp RestOfCMA'!I61/'Emp RestOfCMA'!I$6)/('CAN LFS Emp'!I61/'CAN LFS Emp'!I$6),"n/a")</f>
        <v>0</v>
      </c>
      <c r="J61" s="65">
        <f>IFERROR(('Emp RestOfCMA'!J61/'Emp RestOfCMA'!J$6)/('CAN LFS Emp'!J61/'CAN LFS Emp'!J$6),"n/a")</f>
        <v>0</v>
      </c>
      <c r="K61" s="65">
        <f>IFERROR(('Emp RestOfCMA'!K61/'Emp RestOfCMA'!K$6)/('CAN LFS Emp'!K61/'CAN LFS Emp'!K$6),"n/a")</f>
        <v>0</v>
      </c>
      <c r="L61" s="65">
        <f>IFERROR(('Emp RestOfCMA'!L61/'Emp RestOfCMA'!L$6)/('CAN LFS Emp'!L61/'CAN LFS Emp'!L$6),"n/a")</f>
        <v>0</v>
      </c>
      <c r="M61" s="21">
        <f>IFERROR(('Emp RestOfCMA'!M61/'Emp RestOfCMA'!M$6)/('CAN LFS Emp'!M61/'CAN LFS Emp'!M$6),"n/a")</f>
        <v>0.73998556399389415</v>
      </c>
      <c r="N61" s="21">
        <f>IFERROR(('Emp RestOfCMA'!N61/'Emp RestOfCMA'!N$6)/('CAN LFS Emp'!N61/'CAN LFS Emp'!N$6),"n/a")</f>
        <v>0</v>
      </c>
      <c r="O61" s="21">
        <f>IFERROR(('Emp RestOfCMA'!O61/'Emp RestOfCMA'!O$6)/('CAN LFS Emp'!O61/'CAN LFS Emp'!O$6),"n/a")</f>
        <v>0.7686062188310876</v>
      </c>
      <c r="P61" s="21">
        <f>IFERROR(('Emp RestOfCMA'!P61/'Emp RestOfCMA'!P$6)/('CAN LFS Emp'!P61/'CAN LFS Emp'!P$6),"n/a")</f>
        <v>0</v>
      </c>
      <c r="Q61" s="21">
        <f>IFERROR(('Emp RestOfCMA'!Q61/'Emp RestOfCMA'!Q$6)/('CAN LFS Emp'!Q61/'CAN LFS Emp'!Q$6),"n/a")</f>
        <v>0</v>
      </c>
      <c r="R61" s="21">
        <f>IFERROR(('Emp RestOfCMA'!R61/'Emp RestOfCMA'!R$6)/('CAN LFS Emp'!R61/'CAN LFS Emp'!R$6),"n/a")</f>
        <v>0</v>
      </c>
      <c r="S61" s="21">
        <f>IFERROR(('Emp RestOfCMA'!S61/'Emp RestOfCMA'!S$6)/('CAN LFS Emp'!S61/'CAN LFS Emp'!S$6),"n/a")</f>
        <v>0.87177303581197174</v>
      </c>
      <c r="T61" s="21">
        <f>IFERROR(('Emp RestOfCMA'!T61/'Emp RestOfCMA'!T$6)/('CAN LFS Emp'!T61/'CAN LFS Emp'!T$6),"n/a")</f>
        <v>0.85220551738073536</v>
      </c>
      <c r="U61" s="21">
        <f>IFERROR(('Emp RestOfCMA'!U61/'Emp RestOfCMA'!U$6)/('CAN LFS Emp'!U61/'CAN LFS Emp'!U$6),"n/a")</f>
        <v>0</v>
      </c>
      <c r="V61" s="21">
        <f>IFERROR(('Emp RestOfCMA'!V61/'Emp RestOfCMA'!V$6)/('CAN LFS Emp'!V61/'CAN LFS Emp'!V$6),"n/a")</f>
        <v>0</v>
      </c>
      <c r="W61" s="21">
        <f>IFERROR(('Emp RestOfCMA'!W61/'Emp RestOfCMA'!W$6)/('CAN LFS Emp'!W61/'CAN LFS Emp'!W$6),"n/a")</f>
        <v>0</v>
      </c>
      <c r="X61" s="21">
        <f>IFERROR(('Emp RestOfCMA'!X61/'Emp RestOfCMA'!X$6)/('CAN LFS Emp'!X61/'CAN LFS Emp'!X$6),"n/a")</f>
        <v>0</v>
      </c>
      <c r="Y61" s="21">
        <f>IFERROR(('Emp RestOfCMA'!Y61/'Emp RestOfCMA'!Y$6)/('CAN LFS Emp'!Y61/'CAN LFS Emp'!Y$6),"n/a")</f>
        <v>0</v>
      </c>
    </row>
    <row r="62" spans="1:25" x14ac:dyDescent="0.25">
      <c r="A62" s="6" t="s">
        <v>56</v>
      </c>
      <c r="B62" s="6"/>
      <c r="C62" s="14">
        <v>337</v>
      </c>
      <c r="D62" s="65">
        <f>IFERROR(('Emp RestOfCMA'!D62/'Emp RestOfCMA'!D$6)/('CAN LFS Emp'!D62/'CAN LFS Emp'!D$6),"n/a")</f>
        <v>1.5621631431818706</v>
      </c>
      <c r="E62" s="65">
        <f>IFERROR(('Emp RestOfCMA'!E62/'Emp RestOfCMA'!E$6)/('CAN LFS Emp'!E62/'CAN LFS Emp'!E$6),"n/a")</f>
        <v>1.167052447717966</v>
      </c>
      <c r="F62" s="65">
        <f>IFERROR(('Emp RestOfCMA'!F62/'Emp RestOfCMA'!F$6)/('CAN LFS Emp'!F62/'CAN LFS Emp'!F$6),"n/a")</f>
        <v>1.6611559017628565</v>
      </c>
      <c r="G62" s="65">
        <f>IFERROR(('Emp RestOfCMA'!G62/'Emp RestOfCMA'!G$6)/('CAN LFS Emp'!G62/'CAN LFS Emp'!G$6),"n/a")</f>
        <v>1.4862211026578669</v>
      </c>
      <c r="H62" s="65">
        <f>IFERROR(('Emp RestOfCMA'!H62/'Emp RestOfCMA'!H$6)/('CAN LFS Emp'!H62/'CAN LFS Emp'!H$6),"n/a")</f>
        <v>1.4093822062407826</v>
      </c>
      <c r="I62" s="65">
        <f>IFERROR(('Emp RestOfCMA'!I62/'Emp RestOfCMA'!I$6)/('CAN LFS Emp'!I62/'CAN LFS Emp'!I$6),"n/a")</f>
        <v>1.3984906708421487</v>
      </c>
      <c r="J62" s="65">
        <f>IFERROR(('Emp RestOfCMA'!J62/'Emp RestOfCMA'!J$6)/('CAN LFS Emp'!J62/'CAN LFS Emp'!J$6),"n/a")</f>
        <v>1.603762547621342</v>
      </c>
      <c r="K62" s="65">
        <f>IFERROR(('Emp RestOfCMA'!K62/'Emp RestOfCMA'!K$6)/('CAN LFS Emp'!K62/'CAN LFS Emp'!K$6),"n/a")</f>
        <v>1.7285630128717917</v>
      </c>
      <c r="L62" s="65">
        <f>IFERROR(('Emp RestOfCMA'!L62/'Emp RestOfCMA'!L$6)/('CAN LFS Emp'!L62/'CAN LFS Emp'!L$6),"n/a")</f>
        <v>2.0241029726728805</v>
      </c>
      <c r="M62" s="21">
        <f>IFERROR(('Emp RestOfCMA'!M62/'Emp RestOfCMA'!M$6)/('CAN LFS Emp'!M62/'CAN LFS Emp'!M$6),"n/a")</f>
        <v>1.7217075238310191</v>
      </c>
      <c r="N62" s="21">
        <f>IFERROR(('Emp RestOfCMA'!N62/'Emp RestOfCMA'!N$6)/('CAN LFS Emp'!N62/'CAN LFS Emp'!N$6),"n/a")</f>
        <v>1.5525155548542102</v>
      </c>
      <c r="O62" s="21">
        <f>IFERROR(('Emp RestOfCMA'!O62/'Emp RestOfCMA'!O$6)/('CAN LFS Emp'!O62/'CAN LFS Emp'!O$6),"n/a")</f>
        <v>2.0016178538337432</v>
      </c>
      <c r="P62" s="21">
        <f>IFERROR(('Emp RestOfCMA'!P62/'Emp RestOfCMA'!P$6)/('CAN LFS Emp'!P62/'CAN LFS Emp'!P$6),"n/a")</f>
        <v>1.1867408923413894</v>
      </c>
      <c r="Q62" s="21">
        <f>IFERROR(('Emp RestOfCMA'!Q62/'Emp RestOfCMA'!Q$6)/('CAN LFS Emp'!Q62/'CAN LFS Emp'!Q$6),"n/a")</f>
        <v>1.9229208494449024</v>
      </c>
      <c r="R62" s="21">
        <f>IFERROR(('Emp RestOfCMA'!R62/'Emp RestOfCMA'!R$6)/('CAN LFS Emp'!R62/'CAN LFS Emp'!R$6),"n/a")</f>
        <v>1.53098232072082</v>
      </c>
      <c r="S62" s="21">
        <f>IFERROR(('Emp RestOfCMA'!S62/'Emp RestOfCMA'!S$6)/('CAN LFS Emp'!S62/'CAN LFS Emp'!S$6),"n/a")</f>
        <v>2.3512167385743332</v>
      </c>
      <c r="T62" s="21">
        <f>IFERROR(('Emp RestOfCMA'!T62/'Emp RestOfCMA'!T$6)/('CAN LFS Emp'!T62/'CAN LFS Emp'!T$6),"n/a")</f>
        <v>1.836257825402777</v>
      </c>
      <c r="U62" s="21">
        <f>IFERROR(('Emp RestOfCMA'!U62/'Emp RestOfCMA'!U$6)/('CAN LFS Emp'!U62/'CAN LFS Emp'!U$6),"n/a")</f>
        <v>2.0035485576840242</v>
      </c>
      <c r="V62" s="21">
        <f>IFERROR(('Emp RestOfCMA'!V62/'Emp RestOfCMA'!V$6)/('CAN LFS Emp'!V62/'CAN LFS Emp'!V$6),"n/a")</f>
        <v>1.3207487773498683</v>
      </c>
      <c r="W62" s="21">
        <f>IFERROR(('Emp RestOfCMA'!W62/'Emp RestOfCMA'!W$6)/('CAN LFS Emp'!W62/'CAN LFS Emp'!W$6),"n/a")</f>
        <v>1.7045211398256623</v>
      </c>
      <c r="X62" s="21">
        <f>IFERROR(('Emp RestOfCMA'!X62/'Emp RestOfCMA'!X$6)/('CAN LFS Emp'!X62/'CAN LFS Emp'!X$6),"n/a")</f>
        <v>1.7831289877612027</v>
      </c>
      <c r="Y62" s="21">
        <f>IFERROR(('Emp RestOfCMA'!Y62/'Emp RestOfCMA'!Y$6)/('CAN LFS Emp'!Y62/'CAN LFS Emp'!Y$6),"n/a")</f>
        <v>1.650859026794413</v>
      </c>
    </row>
    <row r="63" spans="1:25" x14ac:dyDescent="0.25">
      <c r="A63" s="7" t="s">
        <v>57</v>
      </c>
      <c r="B63" s="7"/>
      <c r="C63" s="14">
        <v>3372</v>
      </c>
      <c r="D63" s="65">
        <f>IFERROR(('Emp RestOfCMA'!D63/'Emp RestOfCMA'!D$6)/('CAN LFS Emp'!D63/'CAN LFS Emp'!D$6),"n/a")</f>
        <v>3.2146678719520034</v>
      </c>
      <c r="E63" s="65">
        <f>IFERROR(('Emp RestOfCMA'!E63/'Emp RestOfCMA'!E$6)/('CAN LFS Emp'!E63/'CAN LFS Emp'!E$6),"n/a")</f>
        <v>2.1564611162668657</v>
      </c>
      <c r="F63" s="65">
        <f>IFERROR(('Emp RestOfCMA'!F63/'Emp RestOfCMA'!F$6)/('CAN LFS Emp'!F63/'CAN LFS Emp'!F$6),"n/a")</f>
        <v>2.6265011485211396</v>
      </c>
      <c r="G63" s="65">
        <f>IFERROR(('Emp RestOfCMA'!G63/'Emp RestOfCMA'!G$6)/('CAN LFS Emp'!G63/'CAN LFS Emp'!G$6),"n/a")</f>
        <v>2.4700855370531096</v>
      </c>
      <c r="H63" s="65">
        <f>IFERROR(('Emp RestOfCMA'!H63/'Emp RestOfCMA'!H$6)/('CAN LFS Emp'!H63/'CAN LFS Emp'!H$6),"n/a")</f>
        <v>2.7360780192974667</v>
      </c>
      <c r="I63" s="65">
        <f>IFERROR(('Emp RestOfCMA'!I63/'Emp RestOfCMA'!I$6)/('CAN LFS Emp'!I63/'CAN LFS Emp'!I$6),"n/a")</f>
        <v>2.403250520847874</v>
      </c>
      <c r="J63" s="65">
        <f>IFERROR(('Emp RestOfCMA'!J63/'Emp RestOfCMA'!J$6)/('CAN LFS Emp'!J63/'CAN LFS Emp'!J$6),"n/a")</f>
        <v>2.0775529491202493</v>
      </c>
      <c r="K63" s="65">
        <f>IFERROR(('Emp RestOfCMA'!K63/'Emp RestOfCMA'!K$6)/('CAN LFS Emp'!K63/'CAN LFS Emp'!K$6),"n/a")</f>
        <v>3.3885918621840196</v>
      </c>
      <c r="L63" s="65">
        <f>IFERROR(('Emp RestOfCMA'!L63/'Emp RestOfCMA'!L$6)/('CAN LFS Emp'!L63/'CAN LFS Emp'!L$6),"n/a")</f>
        <v>2.6054856528496066</v>
      </c>
      <c r="M63" s="21">
        <f>IFERROR(('Emp RestOfCMA'!M63/'Emp RestOfCMA'!M$6)/('CAN LFS Emp'!M63/'CAN LFS Emp'!M$6),"n/a")</f>
        <v>2.1092299425988457</v>
      </c>
      <c r="N63" s="21">
        <f>IFERROR(('Emp RestOfCMA'!N63/'Emp RestOfCMA'!N$6)/('CAN LFS Emp'!N63/'CAN LFS Emp'!N$6),"n/a")</f>
        <v>1.5750826218973542</v>
      </c>
      <c r="O63" s="21">
        <f>IFERROR(('Emp RestOfCMA'!O63/'Emp RestOfCMA'!O$6)/('CAN LFS Emp'!O63/'CAN LFS Emp'!O$6),"n/a")</f>
        <v>2.7696600361736894</v>
      </c>
      <c r="P63" s="21">
        <f>IFERROR(('Emp RestOfCMA'!P63/'Emp RestOfCMA'!P$6)/('CAN LFS Emp'!P63/'CAN LFS Emp'!P$6),"n/a")</f>
        <v>0.98848220552016508</v>
      </c>
      <c r="Q63" s="21">
        <f>IFERROR(('Emp RestOfCMA'!Q63/'Emp RestOfCMA'!Q$6)/('CAN LFS Emp'!Q63/'CAN LFS Emp'!Q$6),"n/a")</f>
        <v>2.2903235137879276</v>
      </c>
      <c r="R63" s="21">
        <f>IFERROR(('Emp RestOfCMA'!R63/'Emp RestOfCMA'!R$6)/('CAN LFS Emp'!R63/'CAN LFS Emp'!R$6),"n/a")</f>
        <v>1.860417167053144</v>
      </c>
      <c r="S63" s="21">
        <f>IFERROR(('Emp RestOfCMA'!S63/'Emp RestOfCMA'!S$6)/('CAN LFS Emp'!S63/'CAN LFS Emp'!S$6),"n/a")</f>
        <v>2.8952963433431136</v>
      </c>
      <c r="T63" s="21">
        <f>IFERROR(('Emp RestOfCMA'!T63/'Emp RestOfCMA'!T$6)/('CAN LFS Emp'!T63/'CAN LFS Emp'!T$6),"n/a")</f>
        <v>2.2512145185968389</v>
      </c>
      <c r="U63" s="21">
        <f>IFERROR(('Emp RestOfCMA'!U63/'Emp RestOfCMA'!U$6)/('CAN LFS Emp'!U63/'CAN LFS Emp'!U$6),"n/a")</f>
        <v>3.0070215423050835</v>
      </c>
      <c r="V63" s="21">
        <f>IFERROR(('Emp RestOfCMA'!V63/'Emp RestOfCMA'!V$6)/('CAN LFS Emp'!V63/'CAN LFS Emp'!V$6),"n/a")</f>
        <v>1.8164880746846106</v>
      </c>
      <c r="W63" s="21">
        <f>IFERROR(('Emp RestOfCMA'!W63/'Emp RestOfCMA'!W$6)/('CAN LFS Emp'!W63/'CAN LFS Emp'!W$6),"n/a")</f>
        <v>1.909887950384856</v>
      </c>
      <c r="X63" s="21">
        <f>IFERROR(('Emp RestOfCMA'!X63/'Emp RestOfCMA'!X$6)/('CAN LFS Emp'!X63/'CAN LFS Emp'!X$6),"n/a")</f>
        <v>3.9398170617514832</v>
      </c>
      <c r="Y63" s="21">
        <f>IFERROR(('Emp RestOfCMA'!Y63/'Emp RestOfCMA'!Y$6)/('CAN LFS Emp'!Y63/'CAN LFS Emp'!Y$6),"n/a")</f>
        <v>2.5854101565063941</v>
      </c>
    </row>
    <row r="64" spans="1:25" x14ac:dyDescent="0.25">
      <c r="A64" s="6" t="s">
        <v>58</v>
      </c>
      <c r="B64" s="6"/>
      <c r="C64" s="14">
        <v>339</v>
      </c>
      <c r="D64" s="65">
        <f>IFERROR(('Emp RestOfCMA'!D64/'Emp RestOfCMA'!D$6)/('CAN LFS Emp'!D64/'CAN LFS Emp'!D$6),"n/a")</f>
        <v>1.9315150918370541</v>
      </c>
      <c r="E64" s="65">
        <f>IFERROR(('Emp RestOfCMA'!E64/'Emp RestOfCMA'!E$6)/('CAN LFS Emp'!E64/'CAN LFS Emp'!E$6),"n/a")</f>
        <v>1.9971524604880637</v>
      </c>
      <c r="F64" s="65">
        <f>IFERROR(('Emp RestOfCMA'!F64/'Emp RestOfCMA'!F$6)/('CAN LFS Emp'!F64/'CAN LFS Emp'!F$6),"n/a")</f>
        <v>1.8033870572268438</v>
      </c>
      <c r="G64" s="65">
        <f>IFERROR(('Emp RestOfCMA'!G64/'Emp RestOfCMA'!G$6)/('CAN LFS Emp'!G64/'CAN LFS Emp'!G$6),"n/a")</f>
        <v>1.3954142274318904</v>
      </c>
      <c r="H64" s="65">
        <f>IFERROR(('Emp RestOfCMA'!H64/'Emp RestOfCMA'!H$6)/('CAN LFS Emp'!H64/'CAN LFS Emp'!H$6),"n/a")</f>
        <v>1.6872734640730831</v>
      </c>
      <c r="I64" s="65">
        <f>IFERROR(('Emp RestOfCMA'!I64/'Emp RestOfCMA'!I$6)/('CAN LFS Emp'!I64/'CAN LFS Emp'!I$6),"n/a")</f>
        <v>1.5716311270317598</v>
      </c>
      <c r="J64" s="65">
        <f>IFERROR(('Emp RestOfCMA'!J64/'Emp RestOfCMA'!J$6)/('CAN LFS Emp'!J64/'CAN LFS Emp'!J$6),"n/a")</f>
        <v>1.7464247915064934</v>
      </c>
      <c r="K64" s="65">
        <f>IFERROR(('Emp RestOfCMA'!K64/'Emp RestOfCMA'!K$6)/('CAN LFS Emp'!K64/'CAN LFS Emp'!K$6),"n/a")</f>
        <v>1.3296567788828444</v>
      </c>
      <c r="L64" s="65">
        <f>IFERROR(('Emp RestOfCMA'!L64/'Emp RestOfCMA'!L$6)/('CAN LFS Emp'!L64/'CAN LFS Emp'!L$6),"n/a")</f>
        <v>1.5171479335520113</v>
      </c>
      <c r="M64" s="21">
        <f>IFERROR(('Emp RestOfCMA'!M64/'Emp RestOfCMA'!M$6)/('CAN LFS Emp'!M64/'CAN LFS Emp'!M$6),"n/a")</f>
        <v>1.6644017122158434</v>
      </c>
      <c r="N64" s="21">
        <f>IFERROR(('Emp RestOfCMA'!N64/'Emp RestOfCMA'!N$6)/('CAN LFS Emp'!N64/'CAN LFS Emp'!N$6),"n/a")</f>
        <v>1.5941983352204632</v>
      </c>
      <c r="O64" s="21">
        <f>IFERROR(('Emp RestOfCMA'!O64/'Emp RestOfCMA'!O$6)/('CAN LFS Emp'!O64/'CAN LFS Emp'!O$6),"n/a")</f>
        <v>1.948033628922357</v>
      </c>
      <c r="P64" s="21">
        <f>IFERROR(('Emp RestOfCMA'!P64/'Emp RestOfCMA'!P$6)/('CAN LFS Emp'!P64/'CAN LFS Emp'!P$6),"n/a")</f>
        <v>2.1026555868995556</v>
      </c>
      <c r="Q64" s="21">
        <f>IFERROR(('Emp RestOfCMA'!Q64/'Emp RestOfCMA'!Q$6)/('CAN LFS Emp'!Q64/'CAN LFS Emp'!Q$6),"n/a")</f>
        <v>1.9926569881888765</v>
      </c>
      <c r="R64" s="21">
        <f>IFERROR(('Emp RestOfCMA'!R64/'Emp RestOfCMA'!R$6)/('CAN LFS Emp'!R64/'CAN LFS Emp'!R$6),"n/a")</f>
        <v>1.3206044865524187</v>
      </c>
      <c r="S64" s="21">
        <f>IFERROR(('Emp RestOfCMA'!S64/'Emp RestOfCMA'!S$6)/('CAN LFS Emp'!S64/'CAN LFS Emp'!S$6),"n/a")</f>
        <v>2.0489012735645016</v>
      </c>
      <c r="T64" s="21">
        <f>IFERROR(('Emp RestOfCMA'!T64/'Emp RestOfCMA'!T$6)/('CAN LFS Emp'!T64/'CAN LFS Emp'!T$6),"n/a")</f>
        <v>2.377994208850724</v>
      </c>
      <c r="U64" s="21">
        <f>IFERROR(('Emp RestOfCMA'!U64/'Emp RestOfCMA'!U$6)/('CAN LFS Emp'!U64/'CAN LFS Emp'!U$6),"n/a")</f>
        <v>1.4837988763277474</v>
      </c>
      <c r="V64" s="21">
        <f>IFERROR(('Emp RestOfCMA'!V64/'Emp RestOfCMA'!V$6)/('CAN LFS Emp'!V64/'CAN LFS Emp'!V$6),"n/a")</f>
        <v>1.8115104652640754</v>
      </c>
      <c r="W64" s="21">
        <f>IFERROR(('Emp RestOfCMA'!W64/'Emp RestOfCMA'!W$6)/('CAN LFS Emp'!W64/'CAN LFS Emp'!W$6),"n/a")</f>
        <v>2.265460692198435</v>
      </c>
      <c r="X64" s="21">
        <f>IFERROR(('Emp RestOfCMA'!X64/'Emp RestOfCMA'!X$6)/('CAN LFS Emp'!X64/'CAN LFS Emp'!X$6),"n/a")</f>
        <v>2.2306329181012088</v>
      </c>
      <c r="Y64" s="21">
        <f>IFERROR(('Emp RestOfCMA'!Y64/'Emp RestOfCMA'!Y$6)/('CAN LFS Emp'!Y64/'CAN LFS Emp'!Y$6),"n/a")</f>
        <v>2.0187644900024941</v>
      </c>
    </row>
    <row r="65" spans="1:25" x14ac:dyDescent="0.25">
      <c r="A65" s="7" t="s">
        <v>59</v>
      </c>
      <c r="B65" s="7"/>
      <c r="C65" s="14">
        <v>3391</v>
      </c>
      <c r="D65" s="65">
        <f>IFERROR(('Emp RestOfCMA'!D65/'Emp RestOfCMA'!D$6)/('CAN LFS Emp'!D65/'CAN LFS Emp'!D$6),"n/a")</f>
        <v>2.6447620111406938</v>
      </c>
      <c r="E65" s="65">
        <f>IFERROR(('Emp RestOfCMA'!E65/'Emp RestOfCMA'!E$6)/('CAN LFS Emp'!E65/'CAN LFS Emp'!E$6),"n/a")</f>
        <v>1.497344527324713</v>
      </c>
      <c r="F65" s="65">
        <f>IFERROR(('Emp RestOfCMA'!F65/'Emp RestOfCMA'!F$6)/('CAN LFS Emp'!F65/'CAN LFS Emp'!F$6),"n/a")</f>
        <v>1.298077624506923</v>
      </c>
      <c r="G65" s="65">
        <f>IFERROR(('Emp RestOfCMA'!G65/'Emp RestOfCMA'!G$6)/('CAN LFS Emp'!G65/'CAN LFS Emp'!G$6),"n/a")</f>
        <v>2.1628092444003344</v>
      </c>
      <c r="H65" s="65">
        <f>IFERROR(('Emp RestOfCMA'!H65/'Emp RestOfCMA'!H$6)/('CAN LFS Emp'!H65/'CAN LFS Emp'!H$6),"n/a")</f>
        <v>2.1653016817943205</v>
      </c>
      <c r="I65" s="65">
        <f>IFERROR(('Emp RestOfCMA'!I65/'Emp RestOfCMA'!I$6)/('CAN LFS Emp'!I65/'CAN LFS Emp'!I$6),"n/a")</f>
        <v>1.7764276588604615</v>
      </c>
      <c r="J65" s="65">
        <f>IFERROR(('Emp RestOfCMA'!J65/'Emp RestOfCMA'!J$6)/('CAN LFS Emp'!J65/'CAN LFS Emp'!J$6),"n/a")</f>
        <v>2.8699272974512615</v>
      </c>
      <c r="K65" s="65">
        <f>IFERROR(('Emp RestOfCMA'!K65/'Emp RestOfCMA'!K$6)/('CAN LFS Emp'!K65/'CAN LFS Emp'!K$6),"n/a")</f>
        <v>1.58848451017982</v>
      </c>
      <c r="L65" s="65">
        <f>IFERROR(('Emp RestOfCMA'!L65/'Emp RestOfCMA'!L$6)/('CAN LFS Emp'!L65/'CAN LFS Emp'!L$6),"n/a")</f>
        <v>1.5915239424929122</v>
      </c>
      <c r="M65" s="21">
        <f>IFERROR(('Emp RestOfCMA'!M65/'Emp RestOfCMA'!M$6)/('CAN LFS Emp'!M65/'CAN LFS Emp'!M$6),"n/a")</f>
        <v>1.2485752376853141</v>
      </c>
      <c r="N65" s="21">
        <f>IFERROR(('Emp RestOfCMA'!N65/'Emp RestOfCMA'!N$6)/('CAN LFS Emp'!N65/'CAN LFS Emp'!N$6),"n/a")</f>
        <v>1.027359565822596</v>
      </c>
      <c r="O65" s="21">
        <f>IFERROR(('Emp RestOfCMA'!O65/'Emp RestOfCMA'!O$6)/('CAN LFS Emp'!O65/'CAN LFS Emp'!O$6),"n/a")</f>
        <v>1.9537403119900767</v>
      </c>
      <c r="P65" s="21">
        <f>IFERROR(('Emp RestOfCMA'!P65/'Emp RestOfCMA'!P$6)/('CAN LFS Emp'!P65/'CAN LFS Emp'!P$6),"n/a")</f>
        <v>2.276483345304813</v>
      </c>
      <c r="Q65" s="21">
        <f>IFERROR(('Emp RestOfCMA'!Q65/'Emp RestOfCMA'!Q$6)/('CAN LFS Emp'!Q65/'CAN LFS Emp'!Q$6),"n/a")</f>
        <v>1.7190603055065194</v>
      </c>
      <c r="R65" s="21">
        <f>IFERROR(('Emp RestOfCMA'!R65/'Emp RestOfCMA'!R$6)/('CAN LFS Emp'!R65/'CAN LFS Emp'!R$6),"n/a")</f>
        <v>0.62286643573738609</v>
      </c>
      <c r="S65" s="21">
        <f>IFERROR(('Emp RestOfCMA'!S65/'Emp RestOfCMA'!S$6)/('CAN LFS Emp'!S65/'CAN LFS Emp'!S$6),"n/a")</f>
        <v>2.0945058397872893</v>
      </c>
      <c r="T65" s="21">
        <f>IFERROR(('Emp RestOfCMA'!T65/'Emp RestOfCMA'!T$6)/('CAN LFS Emp'!T65/'CAN LFS Emp'!T$6),"n/a")</f>
        <v>2.9092894577472888</v>
      </c>
      <c r="U65" s="21">
        <f>IFERROR(('Emp RestOfCMA'!U65/'Emp RestOfCMA'!U$6)/('CAN LFS Emp'!U65/'CAN LFS Emp'!U$6),"n/a")</f>
        <v>1.4186257610410722</v>
      </c>
      <c r="V65" s="21">
        <f>IFERROR(('Emp RestOfCMA'!V65/'Emp RestOfCMA'!V$6)/('CAN LFS Emp'!V65/'CAN LFS Emp'!V$6),"n/a")</f>
        <v>1.6104178636049296</v>
      </c>
      <c r="W65" s="21">
        <f>IFERROR(('Emp RestOfCMA'!W65/'Emp RestOfCMA'!W$6)/('CAN LFS Emp'!W65/'CAN LFS Emp'!W$6),"n/a")</f>
        <v>1.5270814083650139</v>
      </c>
      <c r="X65" s="21">
        <f>IFERROR(('Emp RestOfCMA'!X65/'Emp RestOfCMA'!X$6)/('CAN LFS Emp'!X65/'CAN LFS Emp'!X$6),"n/a")</f>
        <v>2.1236088433224163</v>
      </c>
      <c r="Y65" s="21">
        <f>IFERROR(('Emp RestOfCMA'!Y65/'Emp RestOfCMA'!Y$6)/('CAN LFS Emp'!Y65/'CAN LFS Emp'!Y$6),"n/a")</f>
        <v>2.0902243749971325</v>
      </c>
    </row>
    <row r="66" spans="1:25" x14ac:dyDescent="0.25">
      <c r="A66" s="9" t="s">
        <v>60</v>
      </c>
      <c r="B66" s="9"/>
      <c r="C66" s="15" t="s">
        <v>196</v>
      </c>
      <c r="D66" s="66">
        <f>IFERROR(('Emp RestOfCMA'!D66/'Emp RestOfCMA'!D$6)/('CAN LFS Emp'!D66/'CAN LFS Emp'!D$6),"n/a")</f>
        <v>1.4314914067200484</v>
      </c>
      <c r="E66" s="66">
        <f>IFERROR(('Emp RestOfCMA'!E66/'Emp RestOfCMA'!E$6)/('CAN LFS Emp'!E66/'CAN LFS Emp'!E$6),"n/a")</f>
        <v>1.4135772134896578</v>
      </c>
      <c r="F66" s="66">
        <f>IFERROR(('Emp RestOfCMA'!F66/'Emp RestOfCMA'!F$6)/('CAN LFS Emp'!F66/'CAN LFS Emp'!F$6),"n/a")</f>
        <v>1.4213107135255698</v>
      </c>
      <c r="G66" s="66">
        <f>IFERROR(('Emp RestOfCMA'!G66/'Emp RestOfCMA'!G$6)/('CAN LFS Emp'!G66/'CAN LFS Emp'!G$6),"n/a")</f>
        <v>1.3618445517935034</v>
      </c>
      <c r="H66" s="66">
        <f>IFERROR(('Emp RestOfCMA'!H66/'Emp RestOfCMA'!H$6)/('CAN LFS Emp'!H66/'CAN LFS Emp'!H$6),"n/a")</f>
        <v>1.3491325686945355</v>
      </c>
      <c r="I66" s="66">
        <f>IFERROR(('Emp RestOfCMA'!I66/'Emp RestOfCMA'!I$6)/('CAN LFS Emp'!I66/'CAN LFS Emp'!I$6),"n/a")</f>
        <v>1.2891014653660291</v>
      </c>
      <c r="J66" s="66">
        <f>IFERROR(('Emp RestOfCMA'!J66/'Emp RestOfCMA'!J$6)/('CAN LFS Emp'!J66/'CAN LFS Emp'!J$6),"n/a")</f>
        <v>1.3209949681637394</v>
      </c>
      <c r="K66" s="66">
        <f>IFERROR(('Emp RestOfCMA'!K66/'Emp RestOfCMA'!K$6)/('CAN LFS Emp'!K66/'CAN LFS Emp'!K$6),"n/a")</f>
        <v>1.4655943754950613</v>
      </c>
      <c r="L66" s="66">
        <f>IFERROR(('Emp RestOfCMA'!L66/'Emp RestOfCMA'!L$6)/('CAN LFS Emp'!L66/'CAN LFS Emp'!L$6),"n/a")</f>
        <v>1.8114463834711954</v>
      </c>
      <c r="M66" s="22">
        <f>IFERROR(('Emp RestOfCMA'!M66/'Emp RestOfCMA'!M$6)/('CAN LFS Emp'!M66/'CAN LFS Emp'!M$6),"n/a")</f>
        <v>1.7380951984097603</v>
      </c>
      <c r="N66" s="22">
        <f>IFERROR(('Emp RestOfCMA'!N66/'Emp RestOfCMA'!N$6)/('CAN LFS Emp'!N66/'CAN LFS Emp'!N$6),"n/a")</f>
        <v>1.6027292256957206</v>
      </c>
      <c r="O66" s="22">
        <f>IFERROR(('Emp RestOfCMA'!O66/'Emp RestOfCMA'!O$6)/('CAN LFS Emp'!O66/'CAN LFS Emp'!O$6),"n/a")</f>
        <v>1.6701736461665737</v>
      </c>
      <c r="P66" s="22">
        <f>IFERROR(('Emp RestOfCMA'!P66/'Emp RestOfCMA'!P$6)/('CAN LFS Emp'!P66/'CAN LFS Emp'!P$6),"n/a")</f>
        <v>1.6055656983876587</v>
      </c>
      <c r="Q66" s="22">
        <f>IFERROR(('Emp RestOfCMA'!Q66/'Emp RestOfCMA'!Q$6)/('CAN LFS Emp'!Q66/'CAN LFS Emp'!Q$6),"n/a")</f>
        <v>1.6191829726279643</v>
      </c>
      <c r="R66" s="22">
        <f>IFERROR(('Emp RestOfCMA'!R66/'Emp RestOfCMA'!R$6)/('CAN LFS Emp'!R66/'CAN LFS Emp'!R$6),"n/a")</f>
        <v>1.6048757142826495</v>
      </c>
      <c r="S66" s="22">
        <f>IFERROR(('Emp RestOfCMA'!S66/'Emp RestOfCMA'!S$6)/('CAN LFS Emp'!S66/'CAN LFS Emp'!S$6),"n/a")</f>
        <v>1.6583630374455887</v>
      </c>
      <c r="T66" s="22">
        <f>IFERROR(('Emp RestOfCMA'!T66/'Emp RestOfCMA'!T$6)/('CAN LFS Emp'!T66/'CAN LFS Emp'!T$6),"n/a")</f>
        <v>1.6027226573838735</v>
      </c>
      <c r="U66" s="22">
        <f>IFERROR(('Emp RestOfCMA'!U66/'Emp RestOfCMA'!U$6)/('CAN LFS Emp'!U66/'CAN LFS Emp'!U$6),"n/a")</f>
        <v>1.5147036364743172</v>
      </c>
      <c r="V66" s="22">
        <f>IFERROR(('Emp RestOfCMA'!V66/'Emp RestOfCMA'!V$6)/('CAN LFS Emp'!V66/'CAN LFS Emp'!V$6),"n/a")</f>
        <v>1.3844721949904235</v>
      </c>
      <c r="W66" s="22">
        <f>IFERROR(('Emp RestOfCMA'!W66/'Emp RestOfCMA'!W$6)/('CAN LFS Emp'!W66/'CAN LFS Emp'!W$6),"n/a")</f>
        <v>1.6752643259852145</v>
      </c>
      <c r="X66" s="22">
        <f>IFERROR(('Emp RestOfCMA'!X66/'Emp RestOfCMA'!X$6)/('CAN LFS Emp'!X66/'CAN LFS Emp'!X$6),"n/a")</f>
        <v>1.7637265397130517</v>
      </c>
      <c r="Y66" s="22">
        <f>IFERROR(('Emp RestOfCMA'!Y66/'Emp RestOfCMA'!Y$6)/('CAN LFS Emp'!Y66/'CAN LFS Emp'!Y$6),"n/a")</f>
        <v>1.4713081600900784</v>
      </c>
    </row>
    <row r="67" spans="1:25" x14ac:dyDescent="0.25">
      <c r="A67" s="9" t="s">
        <v>61</v>
      </c>
      <c r="B67" s="9"/>
      <c r="C67" s="15" t="s">
        <v>197</v>
      </c>
      <c r="D67" s="66">
        <f>IFERROR(('Emp RestOfCMA'!D67/'Emp RestOfCMA'!D$6)/('CAN LFS Emp'!D67/'CAN LFS Emp'!D$6),"n/a")</f>
        <v>1.2549170608756579</v>
      </c>
      <c r="E67" s="66">
        <f>IFERROR(('Emp RestOfCMA'!E67/'Emp RestOfCMA'!E$6)/('CAN LFS Emp'!E67/'CAN LFS Emp'!E$6),"n/a")</f>
        <v>1.3968653728397551</v>
      </c>
      <c r="F67" s="66">
        <f>IFERROR(('Emp RestOfCMA'!F67/'Emp RestOfCMA'!F$6)/('CAN LFS Emp'!F67/'CAN LFS Emp'!F$6),"n/a")</f>
        <v>1.3230472160930771</v>
      </c>
      <c r="G67" s="66">
        <f>IFERROR(('Emp RestOfCMA'!G67/'Emp RestOfCMA'!G$6)/('CAN LFS Emp'!G67/'CAN LFS Emp'!G$6),"n/a")</f>
        <v>1.2262729058113133</v>
      </c>
      <c r="H67" s="66">
        <f>IFERROR(('Emp RestOfCMA'!H67/'Emp RestOfCMA'!H$6)/('CAN LFS Emp'!H67/'CAN LFS Emp'!H$6),"n/a")</f>
        <v>1.1727224562908301</v>
      </c>
      <c r="I67" s="66">
        <f>IFERROR(('Emp RestOfCMA'!I67/'Emp RestOfCMA'!I$6)/('CAN LFS Emp'!I67/'CAN LFS Emp'!I$6),"n/a")</f>
        <v>1.2888558832759545</v>
      </c>
      <c r="J67" s="66">
        <f>IFERROR(('Emp RestOfCMA'!J67/'Emp RestOfCMA'!J$6)/('CAN LFS Emp'!J67/'CAN LFS Emp'!J$6),"n/a")</f>
        <v>1.3166800533861451</v>
      </c>
      <c r="K67" s="66">
        <f>IFERROR(('Emp RestOfCMA'!K67/'Emp RestOfCMA'!K$6)/('CAN LFS Emp'!K67/'CAN LFS Emp'!K$6),"n/a")</f>
        <v>1.3303261616844979</v>
      </c>
      <c r="L67" s="66">
        <f>IFERROR(('Emp RestOfCMA'!L67/'Emp RestOfCMA'!L$6)/('CAN LFS Emp'!L67/'CAN LFS Emp'!L$6),"n/a")</f>
        <v>1.2367760109788801</v>
      </c>
      <c r="M67" s="22">
        <f>IFERROR(('Emp RestOfCMA'!M67/'Emp RestOfCMA'!M$6)/('CAN LFS Emp'!M67/'CAN LFS Emp'!M$6),"n/a")</f>
        <v>1.2004789803432316</v>
      </c>
      <c r="N67" s="22">
        <f>IFERROR(('Emp RestOfCMA'!N67/'Emp RestOfCMA'!N$6)/('CAN LFS Emp'!N67/'CAN LFS Emp'!N$6),"n/a")</f>
        <v>1.4457708114528591</v>
      </c>
      <c r="O67" s="22">
        <f>IFERROR(('Emp RestOfCMA'!O67/'Emp RestOfCMA'!O$6)/('CAN LFS Emp'!O67/'CAN LFS Emp'!O$6),"n/a")</f>
        <v>1.3715809638046683</v>
      </c>
      <c r="P67" s="22">
        <f>IFERROR(('Emp RestOfCMA'!P67/'Emp RestOfCMA'!P$6)/('CAN LFS Emp'!P67/'CAN LFS Emp'!P$6),"n/a")</f>
        <v>1.3459735707479528</v>
      </c>
      <c r="Q67" s="22">
        <f>IFERROR(('Emp RestOfCMA'!Q67/'Emp RestOfCMA'!Q$6)/('CAN LFS Emp'!Q67/'CAN LFS Emp'!Q$6),"n/a")</f>
        <v>1.3831744988424803</v>
      </c>
      <c r="R67" s="22">
        <f>IFERROR(('Emp RestOfCMA'!R67/'Emp RestOfCMA'!R$6)/('CAN LFS Emp'!R67/'CAN LFS Emp'!R$6),"n/a")</f>
        <v>1.404396484761353</v>
      </c>
      <c r="S67" s="22">
        <f>IFERROR(('Emp RestOfCMA'!S67/'Emp RestOfCMA'!S$6)/('CAN LFS Emp'!S67/'CAN LFS Emp'!S$6),"n/a")</f>
        <v>1.1221001553115431</v>
      </c>
      <c r="T67" s="22">
        <f>IFERROR(('Emp RestOfCMA'!T67/'Emp RestOfCMA'!T$6)/('CAN LFS Emp'!T67/'CAN LFS Emp'!T$6),"n/a")</f>
        <v>1.2060560307549895</v>
      </c>
      <c r="U67" s="22">
        <f>IFERROR(('Emp RestOfCMA'!U67/'Emp RestOfCMA'!U$6)/('CAN LFS Emp'!U67/'CAN LFS Emp'!U$6),"n/a")</f>
        <v>1.249228716107325</v>
      </c>
      <c r="V67" s="22">
        <f>IFERROR(('Emp RestOfCMA'!V67/'Emp RestOfCMA'!V$6)/('CAN LFS Emp'!V67/'CAN LFS Emp'!V$6),"n/a")</f>
        <v>1.3039554427054507</v>
      </c>
      <c r="W67" s="22">
        <f>IFERROR(('Emp RestOfCMA'!W67/'Emp RestOfCMA'!W$6)/('CAN LFS Emp'!W67/'CAN LFS Emp'!W$6),"n/a")</f>
        <v>1.2969381460208709</v>
      </c>
      <c r="X67" s="22">
        <f>IFERROR(('Emp RestOfCMA'!X67/'Emp RestOfCMA'!X$6)/('CAN LFS Emp'!X67/'CAN LFS Emp'!X$6),"n/a")</f>
        <v>1.3845690345371575</v>
      </c>
      <c r="Y67" s="22">
        <f>IFERROR(('Emp RestOfCMA'!Y67/'Emp RestOfCMA'!Y$6)/('CAN LFS Emp'!Y67/'CAN LFS Emp'!Y$6),"n/a")</f>
        <v>1.2768220113437267</v>
      </c>
    </row>
    <row r="68" spans="1:25" x14ac:dyDescent="0.25">
      <c r="A68" s="4" t="s">
        <v>62</v>
      </c>
      <c r="B68" s="4"/>
      <c r="C68" s="12" t="s">
        <v>198</v>
      </c>
      <c r="D68" s="63">
        <f>IFERROR(('Emp RestOfCMA'!D68/'Emp RestOfCMA'!D$6)/('CAN LFS Emp'!D68/'CAN LFS Emp'!D$6),"n/a")</f>
        <v>0.98369026426211981</v>
      </c>
      <c r="E68" s="63">
        <f>IFERROR(('Emp RestOfCMA'!E68/'Emp RestOfCMA'!E$6)/('CAN LFS Emp'!E68/'CAN LFS Emp'!E$6),"n/a")</f>
        <v>0.97669218930917712</v>
      </c>
      <c r="F68" s="63">
        <f>IFERROR(('Emp RestOfCMA'!F68/'Emp RestOfCMA'!F$6)/('CAN LFS Emp'!F68/'CAN LFS Emp'!F$6),"n/a")</f>
        <v>0.96635868440498918</v>
      </c>
      <c r="G68" s="63">
        <f>IFERROR(('Emp RestOfCMA'!G68/'Emp RestOfCMA'!G$6)/('CAN LFS Emp'!G68/'CAN LFS Emp'!G$6),"n/a")</f>
        <v>0.9880175269037712</v>
      </c>
      <c r="H68" s="63">
        <f>IFERROR(('Emp RestOfCMA'!H68/'Emp RestOfCMA'!H$6)/('CAN LFS Emp'!H68/'CAN LFS Emp'!H$6),"n/a")</f>
        <v>0.98280800776935306</v>
      </c>
      <c r="I68" s="63">
        <f>IFERROR(('Emp RestOfCMA'!I68/'Emp RestOfCMA'!I$6)/('CAN LFS Emp'!I68/'CAN LFS Emp'!I$6),"n/a")</f>
        <v>0.98680566103090672</v>
      </c>
      <c r="J68" s="63">
        <f>IFERROR(('Emp RestOfCMA'!J68/'Emp RestOfCMA'!J$6)/('CAN LFS Emp'!J68/'CAN LFS Emp'!J$6),"n/a")</f>
        <v>0.97804401938019858</v>
      </c>
      <c r="K68" s="63">
        <f>IFERROR(('Emp RestOfCMA'!K68/'Emp RestOfCMA'!K$6)/('CAN LFS Emp'!K68/'CAN LFS Emp'!K$6),"n/a")</f>
        <v>0.96733142731605037</v>
      </c>
      <c r="L68" s="63">
        <f>IFERROR(('Emp RestOfCMA'!L68/'Emp RestOfCMA'!L$6)/('CAN LFS Emp'!L68/'CAN LFS Emp'!L$6),"n/a")</f>
        <v>0.94580172602932766</v>
      </c>
      <c r="M68" s="19">
        <f>IFERROR(('Emp RestOfCMA'!M68/'Emp RestOfCMA'!M$6)/('CAN LFS Emp'!M68/'CAN LFS Emp'!M$6),"n/a")</f>
        <v>0.95159822280298278</v>
      </c>
      <c r="N68" s="19">
        <f>IFERROR(('Emp RestOfCMA'!N68/'Emp RestOfCMA'!N$6)/('CAN LFS Emp'!N68/'CAN LFS Emp'!N$6),"n/a")</f>
        <v>0.95440637143046947</v>
      </c>
      <c r="O68" s="19">
        <f>IFERROR(('Emp RestOfCMA'!O68/'Emp RestOfCMA'!O$6)/('CAN LFS Emp'!O68/'CAN LFS Emp'!O$6),"n/a")</f>
        <v>0.95615833752407864</v>
      </c>
      <c r="P68" s="19">
        <f>IFERROR(('Emp RestOfCMA'!P68/'Emp RestOfCMA'!P$6)/('CAN LFS Emp'!P68/'CAN LFS Emp'!P$6),"n/a")</f>
        <v>0.9701888135357899</v>
      </c>
      <c r="Q68" s="19">
        <f>IFERROR(('Emp RestOfCMA'!Q68/'Emp RestOfCMA'!Q$6)/('CAN LFS Emp'!Q68/'CAN LFS Emp'!Q$6),"n/a")</f>
        <v>0.96407548264100973</v>
      </c>
      <c r="R68" s="19">
        <f>IFERROR(('Emp RestOfCMA'!R68/'Emp RestOfCMA'!R$6)/('CAN LFS Emp'!R68/'CAN LFS Emp'!R$6),"n/a")</f>
        <v>0.97361910813912189</v>
      </c>
      <c r="S68" s="19">
        <f>IFERROR(('Emp RestOfCMA'!S68/'Emp RestOfCMA'!S$6)/('CAN LFS Emp'!S68/'CAN LFS Emp'!S$6),"n/a")</f>
        <v>0.99158437908586161</v>
      </c>
      <c r="T68" s="19">
        <f>IFERROR(('Emp RestOfCMA'!T68/'Emp RestOfCMA'!T$6)/('CAN LFS Emp'!T68/'CAN LFS Emp'!T$6),"n/a")</f>
        <v>0.99465957407891215</v>
      </c>
      <c r="U68" s="19">
        <f>IFERROR(('Emp RestOfCMA'!U68/'Emp RestOfCMA'!U$6)/('CAN LFS Emp'!U68/'CAN LFS Emp'!U$6),"n/a")</f>
        <v>1.0006610440905783</v>
      </c>
      <c r="V68" s="19">
        <f>IFERROR(('Emp RestOfCMA'!V68/'Emp RestOfCMA'!V$6)/('CAN LFS Emp'!V68/'CAN LFS Emp'!V$6),"n/a")</f>
        <v>0.99457868128156557</v>
      </c>
      <c r="W68" s="19">
        <f>IFERROR(('Emp RestOfCMA'!W68/'Emp RestOfCMA'!W$6)/('CAN LFS Emp'!W68/'CAN LFS Emp'!W$6),"n/a")</f>
        <v>0.97738032457637003</v>
      </c>
      <c r="X68" s="19">
        <f>IFERROR(('Emp RestOfCMA'!X68/'Emp RestOfCMA'!X$6)/('CAN LFS Emp'!X68/'CAN LFS Emp'!X$6),"n/a")</f>
        <v>0.97767153754807035</v>
      </c>
      <c r="Y68" s="19">
        <f>IFERROR(('Emp RestOfCMA'!Y68/'Emp RestOfCMA'!Y$6)/('CAN LFS Emp'!Y68/'CAN LFS Emp'!Y$6),"n/a")</f>
        <v>0.99141903414267185</v>
      </c>
    </row>
    <row r="69" spans="1:25" x14ac:dyDescent="0.25">
      <c r="A69" s="5" t="s">
        <v>63</v>
      </c>
      <c r="B69" s="5"/>
      <c r="C69" s="13">
        <v>41</v>
      </c>
      <c r="D69" s="64">
        <f>IFERROR(('Emp RestOfCMA'!D69/'Emp RestOfCMA'!D$6)/('CAN LFS Emp'!D69/'CAN LFS Emp'!D$6),"n/a")</f>
        <v>1.5121134370202631</v>
      </c>
      <c r="E69" s="64">
        <f>IFERROR(('Emp RestOfCMA'!E69/'Emp RestOfCMA'!E$6)/('CAN LFS Emp'!E69/'CAN LFS Emp'!E$6),"n/a")</f>
        <v>1.4526044765689408</v>
      </c>
      <c r="F69" s="64">
        <f>IFERROR(('Emp RestOfCMA'!F69/'Emp RestOfCMA'!F$6)/('CAN LFS Emp'!F69/'CAN LFS Emp'!F$6),"n/a")</f>
        <v>1.315294662505968</v>
      </c>
      <c r="G69" s="64">
        <f>IFERROR(('Emp RestOfCMA'!G69/'Emp RestOfCMA'!G$6)/('CAN LFS Emp'!G69/'CAN LFS Emp'!G$6),"n/a")</f>
        <v>1.3920104788687873</v>
      </c>
      <c r="H69" s="64">
        <f>IFERROR(('Emp RestOfCMA'!H69/'Emp RestOfCMA'!H$6)/('CAN LFS Emp'!H69/'CAN LFS Emp'!H$6),"n/a")</f>
        <v>1.4428886997814956</v>
      </c>
      <c r="I69" s="64">
        <f>IFERROR(('Emp RestOfCMA'!I69/'Emp RestOfCMA'!I$6)/('CAN LFS Emp'!I69/'CAN LFS Emp'!I$6),"n/a")</f>
        <v>1.5594788576105092</v>
      </c>
      <c r="J69" s="64">
        <f>IFERROR(('Emp RestOfCMA'!J69/'Emp RestOfCMA'!J$6)/('CAN LFS Emp'!J69/'CAN LFS Emp'!J$6),"n/a")</f>
        <v>1.4909866425261757</v>
      </c>
      <c r="K69" s="64">
        <f>IFERROR(('Emp RestOfCMA'!K69/'Emp RestOfCMA'!K$6)/('CAN LFS Emp'!K69/'CAN LFS Emp'!K$6),"n/a")</f>
        <v>1.6532418040111061</v>
      </c>
      <c r="L69" s="64">
        <f>IFERROR(('Emp RestOfCMA'!L69/'Emp RestOfCMA'!L$6)/('CAN LFS Emp'!L69/'CAN LFS Emp'!L$6),"n/a")</f>
        <v>1.8860797697524272</v>
      </c>
      <c r="M69" s="20">
        <f>IFERROR(('Emp RestOfCMA'!M69/'Emp RestOfCMA'!M$6)/('CAN LFS Emp'!M69/'CAN LFS Emp'!M$6),"n/a")</f>
        <v>1.9219385791881149</v>
      </c>
      <c r="N69" s="20">
        <f>IFERROR(('Emp RestOfCMA'!N69/'Emp RestOfCMA'!N$6)/('CAN LFS Emp'!N69/'CAN LFS Emp'!N$6),"n/a")</f>
        <v>1.687971081885991</v>
      </c>
      <c r="O69" s="20">
        <f>IFERROR(('Emp RestOfCMA'!O69/'Emp RestOfCMA'!O$6)/('CAN LFS Emp'!O69/'CAN LFS Emp'!O$6),"n/a")</f>
        <v>1.5621702924491254</v>
      </c>
      <c r="P69" s="20">
        <f>IFERROR(('Emp RestOfCMA'!P69/'Emp RestOfCMA'!P$6)/('CAN LFS Emp'!P69/'CAN LFS Emp'!P$6),"n/a")</f>
        <v>1.8253072362846339</v>
      </c>
      <c r="Q69" s="20">
        <f>IFERROR(('Emp RestOfCMA'!Q69/'Emp RestOfCMA'!Q$6)/('CAN LFS Emp'!Q69/'CAN LFS Emp'!Q$6),"n/a")</f>
        <v>1.8185634107525985</v>
      </c>
      <c r="R69" s="20">
        <f>IFERROR(('Emp RestOfCMA'!R69/'Emp RestOfCMA'!R$6)/('CAN LFS Emp'!R69/'CAN LFS Emp'!R$6),"n/a")</f>
        <v>1.5144101601658593</v>
      </c>
      <c r="S69" s="20">
        <f>IFERROR(('Emp RestOfCMA'!S69/'Emp RestOfCMA'!S$6)/('CAN LFS Emp'!S69/'CAN LFS Emp'!S$6),"n/a")</f>
        <v>1.6542275514289675</v>
      </c>
      <c r="T69" s="20">
        <f>IFERROR(('Emp RestOfCMA'!T69/'Emp RestOfCMA'!T$6)/('CAN LFS Emp'!T69/'CAN LFS Emp'!T$6),"n/a")</f>
        <v>1.7036029371431076</v>
      </c>
      <c r="U69" s="20">
        <f>IFERROR(('Emp RestOfCMA'!U69/'Emp RestOfCMA'!U$6)/('CAN LFS Emp'!U69/'CAN LFS Emp'!U$6),"n/a")</f>
        <v>1.7704010343900385</v>
      </c>
      <c r="V69" s="20">
        <f>IFERROR(('Emp RestOfCMA'!V69/'Emp RestOfCMA'!V$6)/('CAN LFS Emp'!V69/'CAN LFS Emp'!V$6),"n/a")</f>
        <v>1.9590054138319237</v>
      </c>
      <c r="W69" s="20">
        <f>IFERROR(('Emp RestOfCMA'!W69/'Emp RestOfCMA'!W$6)/('CAN LFS Emp'!W69/'CAN LFS Emp'!W$6),"n/a")</f>
        <v>1.7130103434805455</v>
      </c>
      <c r="X69" s="20">
        <f>IFERROR(('Emp RestOfCMA'!X69/'Emp RestOfCMA'!X$6)/('CAN LFS Emp'!X69/'CAN LFS Emp'!X$6),"n/a")</f>
        <v>1.7061632968914757</v>
      </c>
      <c r="Y69" s="20">
        <f>IFERROR(('Emp RestOfCMA'!Y69/'Emp RestOfCMA'!Y$6)/('CAN LFS Emp'!Y69/'CAN LFS Emp'!Y$6),"n/a")</f>
        <v>1.5802625619289732</v>
      </c>
    </row>
    <row r="70" spans="1:25" x14ac:dyDescent="0.25">
      <c r="A70" s="6" t="s">
        <v>64</v>
      </c>
      <c r="B70" s="6"/>
      <c r="C70" s="14">
        <v>411</v>
      </c>
      <c r="D70" s="65">
        <f>IFERROR(('Emp RestOfCMA'!D70/'Emp RestOfCMA'!D$6)/('CAN LFS Emp'!D70/'CAN LFS Emp'!D$6),"n/a")</f>
        <v>1.7729893705570354</v>
      </c>
      <c r="E70" s="65">
        <f>IFERROR(('Emp RestOfCMA'!E70/'Emp RestOfCMA'!E$6)/('CAN LFS Emp'!E70/'CAN LFS Emp'!E$6),"n/a")</f>
        <v>0</v>
      </c>
      <c r="F70" s="65">
        <f>IFERROR(('Emp RestOfCMA'!F70/'Emp RestOfCMA'!F$6)/('CAN LFS Emp'!F70/'CAN LFS Emp'!F$6),"n/a")</f>
        <v>0</v>
      </c>
      <c r="G70" s="65">
        <f>IFERROR(('Emp RestOfCMA'!G70/'Emp RestOfCMA'!G$6)/('CAN LFS Emp'!G70/'CAN LFS Emp'!G$6),"n/a")</f>
        <v>0</v>
      </c>
      <c r="H70" s="65">
        <f>IFERROR(('Emp RestOfCMA'!H70/'Emp RestOfCMA'!H$6)/('CAN LFS Emp'!H70/'CAN LFS Emp'!H$6),"n/a")</f>
        <v>0</v>
      </c>
      <c r="I70" s="65">
        <f>IFERROR(('Emp RestOfCMA'!I70/'Emp RestOfCMA'!I$6)/('CAN LFS Emp'!I70/'CAN LFS Emp'!I$6),"n/a")</f>
        <v>0</v>
      </c>
      <c r="J70" s="65">
        <f>IFERROR(('Emp RestOfCMA'!J70/'Emp RestOfCMA'!J$6)/('CAN LFS Emp'!J70/'CAN LFS Emp'!J$6),"n/a")</f>
        <v>0</v>
      </c>
      <c r="K70" s="65">
        <f>IFERROR(('Emp RestOfCMA'!K70/'Emp RestOfCMA'!K$6)/('CAN LFS Emp'!K70/'CAN LFS Emp'!K$6),"n/a")</f>
        <v>0</v>
      </c>
      <c r="L70" s="65">
        <f>IFERROR(('Emp RestOfCMA'!L70/'Emp RestOfCMA'!L$6)/('CAN LFS Emp'!L70/'CAN LFS Emp'!L$6),"n/a")</f>
        <v>0</v>
      </c>
      <c r="M70" s="21">
        <f>IFERROR(('Emp RestOfCMA'!M70/'Emp RestOfCMA'!M$6)/('CAN LFS Emp'!M70/'CAN LFS Emp'!M$6),"n/a")</f>
        <v>0</v>
      </c>
      <c r="N70" s="21">
        <f>IFERROR(('Emp RestOfCMA'!N70/'Emp RestOfCMA'!N$6)/('CAN LFS Emp'!N70/'CAN LFS Emp'!N$6),"n/a")</f>
        <v>0</v>
      </c>
      <c r="O70" s="21">
        <f>IFERROR(('Emp RestOfCMA'!O70/'Emp RestOfCMA'!O$6)/('CAN LFS Emp'!O70/'CAN LFS Emp'!O$6),"n/a")</f>
        <v>0</v>
      </c>
      <c r="P70" s="21">
        <f>IFERROR(('Emp RestOfCMA'!P70/'Emp RestOfCMA'!P$6)/('CAN LFS Emp'!P70/'CAN LFS Emp'!P$6),"n/a")</f>
        <v>0</v>
      </c>
      <c r="Q70" s="21">
        <f>IFERROR(('Emp RestOfCMA'!Q70/'Emp RestOfCMA'!Q$6)/('CAN LFS Emp'!Q70/'CAN LFS Emp'!Q$6),"n/a")</f>
        <v>0</v>
      </c>
      <c r="R70" s="21">
        <f>IFERROR(('Emp RestOfCMA'!R70/'Emp RestOfCMA'!R$6)/('CAN LFS Emp'!R70/'CAN LFS Emp'!R$6),"n/a")</f>
        <v>0</v>
      </c>
      <c r="S70" s="21">
        <f>IFERROR(('Emp RestOfCMA'!S70/'Emp RestOfCMA'!S$6)/('CAN LFS Emp'!S70/'CAN LFS Emp'!S$6),"n/a")</f>
        <v>0</v>
      </c>
      <c r="T70" s="21">
        <f>IFERROR(('Emp RestOfCMA'!T70/'Emp RestOfCMA'!T$6)/('CAN LFS Emp'!T70/'CAN LFS Emp'!T$6),"n/a")</f>
        <v>0</v>
      </c>
      <c r="U70" s="21">
        <f>IFERROR(('Emp RestOfCMA'!U70/'Emp RestOfCMA'!U$6)/('CAN LFS Emp'!U70/'CAN LFS Emp'!U$6),"n/a")</f>
        <v>0</v>
      </c>
      <c r="V70" s="21">
        <f>IFERROR(('Emp RestOfCMA'!V70/'Emp RestOfCMA'!V$6)/('CAN LFS Emp'!V70/'CAN LFS Emp'!V$6),"n/a")</f>
        <v>0</v>
      </c>
      <c r="W70" s="21">
        <f>IFERROR(('Emp RestOfCMA'!W70/'Emp RestOfCMA'!W$6)/('CAN LFS Emp'!W70/'CAN LFS Emp'!W$6),"n/a")</f>
        <v>0</v>
      </c>
      <c r="X70" s="21">
        <f>IFERROR(('Emp RestOfCMA'!X70/'Emp RestOfCMA'!X$6)/('CAN LFS Emp'!X70/'CAN LFS Emp'!X$6),"n/a")</f>
        <v>0</v>
      </c>
      <c r="Y70" s="21">
        <f>IFERROR(('Emp RestOfCMA'!Y70/'Emp RestOfCMA'!Y$6)/('CAN LFS Emp'!Y70/'CAN LFS Emp'!Y$6),"n/a")</f>
        <v>0</v>
      </c>
    </row>
    <row r="71" spans="1:25" x14ac:dyDescent="0.25">
      <c r="A71" s="6" t="s">
        <v>65</v>
      </c>
      <c r="B71" s="6"/>
      <c r="C71" s="14">
        <v>412</v>
      </c>
      <c r="D71" s="65">
        <f>IFERROR(('Emp RestOfCMA'!D71/'Emp RestOfCMA'!D$6)/('CAN LFS Emp'!D71/'CAN LFS Emp'!D$6),"n/a")</f>
        <v>0</v>
      </c>
      <c r="E71" s="65">
        <f>IFERROR(('Emp RestOfCMA'!E71/'Emp RestOfCMA'!E$6)/('CAN LFS Emp'!E71/'CAN LFS Emp'!E$6),"n/a")</f>
        <v>0</v>
      </c>
      <c r="F71" s="65">
        <f>IFERROR(('Emp RestOfCMA'!F71/'Emp RestOfCMA'!F$6)/('CAN LFS Emp'!F71/'CAN LFS Emp'!F$6),"n/a")</f>
        <v>1.480143027065344</v>
      </c>
      <c r="G71" s="65">
        <f>IFERROR(('Emp RestOfCMA'!G71/'Emp RestOfCMA'!G$6)/('CAN LFS Emp'!G71/'CAN LFS Emp'!G$6),"n/a")</f>
        <v>1.4542952177414621</v>
      </c>
      <c r="H71" s="65">
        <f>IFERROR(('Emp RestOfCMA'!H71/'Emp RestOfCMA'!H$6)/('CAN LFS Emp'!H71/'CAN LFS Emp'!H$6),"n/a")</f>
        <v>1.2695955059834156</v>
      </c>
      <c r="I71" s="65">
        <f>IFERROR(('Emp RestOfCMA'!I71/'Emp RestOfCMA'!I$6)/('CAN LFS Emp'!I71/'CAN LFS Emp'!I$6),"n/a")</f>
        <v>2.2805871327848219</v>
      </c>
      <c r="J71" s="65">
        <f>IFERROR(('Emp RestOfCMA'!J71/'Emp RestOfCMA'!J$6)/('CAN LFS Emp'!J71/'CAN LFS Emp'!J$6),"n/a")</f>
        <v>2.0724143814763987</v>
      </c>
      <c r="K71" s="65">
        <f>IFERROR(('Emp RestOfCMA'!K71/'Emp RestOfCMA'!K$6)/('CAN LFS Emp'!K71/'CAN LFS Emp'!K$6),"n/a")</f>
        <v>1.4138790870987596</v>
      </c>
      <c r="L71" s="65">
        <f>IFERROR(('Emp RestOfCMA'!L71/'Emp RestOfCMA'!L$6)/('CAN LFS Emp'!L71/'CAN LFS Emp'!L$6),"n/a")</f>
        <v>0</v>
      </c>
      <c r="M71" s="21">
        <f>IFERROR(('Emp RestOfCMA'!M71/'Emp RestOfCMA'!M$6)/('CAN LFS Emp'!M71/'CAN LFS Emp'!M$6),"n/a")</f>
        <v>0</v>
      </c>
      <c r="N71" s="21">
        <f>IFERROR(('Emp RestOfCMA'!N71/'Emp RestOfCMA'!N$6)/('CAN LFS Emp'!N71/'CAN LFS Emp'!N$6),"n/a")</f>
        <v>1.7811031391727754</v>
      </c>
      <c r="O71" s="21">
        <f>IFERROR(('Emp RestOfCMA'!O71/'Emp RestOfCMA'!O$6)/('CAN LFS Emp'!O71/'CAN LFS Emp'!O$6),"n/a")</f>
        <v>0</v>
      </c>
      <c r="P71" s="21">
        <f>IFERROR(('Emp RestOfCMA'!P71/'Emp RestOfCMA'!P$6)/('CAN LFS Emp'!P71/'CAN LFS Emp'!P$6),"n/a")</f>
        <v>0</v>
      </c>
      <c r="Q71" s="21">
        <f>IFERROR(('Emp RestOfCMA'!Q71/'Emp RestOfCMA'!Q$6)/('CAN LFS Emp'!Q71/'CAN LFS Emp'!Q$6),"n/a")</f>
        <v>0</v>
      </c>
      <c r="R71" s="21">
        <f>IFERROR(('Emp RestOfCMA'!R71/'Emp RestOfCMA'!R$6)/('CAN LFS Emp'!R71/'CAN LFS Emp'!R$6),"n/a")</f>
        <v>0</v>
      </c>
      <c r="S71" s="21">
        <f>IFERROR(('Emp RestOfCMA'!S71/'Emp RestOfCMA'!S$6)/('CAN LFS Emp'!S71/'CAN LFS Emp'!S$6),"n/a")</f>
        <v>0</v>
      </c>
      <c r="T71" s="21">
        <f>IFERROR(('Emp RestOfCMA'!T71/'Emp RestOfCMA'!T$6)/('CAN LFS Emp'!T71/'CAN LFS Emp'!T$6),"n/a")</f>
        <v>0</v>
      </c>
      <c r="U71" s="21">
        <f>IFERROR(('Emp RestOfCMA'!U71/'Emp RestOfCMA'!U$6)/('CAN LFS Emp'!U71/'CAN LFS Emp'!U$6),"n/a")</f>
        <v>0</v>
      </c>
      <c r="V71" s="21">
        <f>IFERROR(('Emp RestOfCMA'!V71/'Emp RestOfCMA'!V$6)/('CAN LFS Emp'!V71/'CAN LFS Emp'!V$6),"n/a")</f>
        <v>0</v>
      </c>
      <c r="W71" s="21">
        <f>IFERROR(('Emp RestOfCMA'!W71/'Emp RestOfCMA'!W$6)/('CAN LFS Emp'!W71/'CAN LFS Emp'!W$6),"n/a")</f>
        <v>1.9771306364294068</v>
      </c>
      <c r="X71" s="21">
        <f>IFERROR(('Emp RestOfCMA'!X71/'Emp RestOfCMA'!X$6)/('CAN LFS Emp'!X71/'CAN LFS Emp'!X$6),"n/a")</f>
        <v>0</v>
      </c>
      <c r="Y71" s="21">
        <f>IFERROR(('Emp RestOfCMA'!Y71/'Emp RestOfCMA'!Y$6)/('CAN LFS Emp'!Y71/'CAN LFS Emp'!Y$6),"n/a")</f>
        <v>2.2009542888628451</v>
      </c>
    </row>
    <row r="72" spans="1:25" x14ac:dyDescent="0.25">
      <c r="A72" s="6" t="s">
        <v>66</v>
      </c>
      <c r="B72" s="6"/>
      <c r="C72" s="14">
        <v>413</v>
      </c>
      <c r="D72" s="65">
        <f>IFERROR(('Emp RestOfCMA'!D72/'Emp RestOfCMA'!D$6)/('CAN LFS Emp'!D72/'CAN LFS Emp'!D$6),"n/a")</f>
        <v>1.0183472555460376</v>
      </c>
      <c r="E72" s="65">
        <f>IFERROR(('Emp RestOfCMA'!E72/'Emp RestOfCMA'!E$6)/('CAN LFS Emp'!E72/'CAN LFS Emp'!E$6),"n/a")</f>
        <v>1.3325204960115644</v>
      </c>
      <c r="F72" s="65">
        <f>IFERROR(('Emp RestOfCMA'!F72/'Emp RestOfCMA'!F$6)/('CAN LFS Emp'!F72/'CAN LFS Emp'!F$6),"n/a")</f>
        <v>1.2016078428760817</v>
      </c>
      <c r="G72" s="65">
        <f>IFERROR(('Emp RestOfCMA'!G72/'Emp RestOfCMA'!G$6)/('CAN LFS Emp'!G72/'CAN LFS Emp'!G$6),"n/a")</f>
        <v>1.2413752973269558</v>
      </c>
      <c r="H72" s="65">
        <f>IFERROR(('Emp RestOfCMA'!H72/'Emp RestOfCMA'!H$6)/('CAN LFS Emp'!H72/'CAN LFS Emp'!H$6),"n/a")</f>
        <v>1.1067740428969988</v>
      </c>
      <c r="I72" s="65">
        <f>IFERROR(('Emp RestOfCMA'!I72/'Emp RestOfCMA'!I$6)/('CAN LFS Emp'!I72/'CAN LFS Emp'!I$6),"n/a")</f>
        <v>1.3487551628999941</v>
      </c>
      <c r="J72" s="65">
        <f>IFERROR(('Emp RestOfCMA'!J72/'Emp RestOfCMA'!J$6)/('CAN LFS Emp'!J72/'CAN LFS Emp'!J$6),"n/a")</f>
        <v>1.3982077066501963</v>
      </c>
      <c r="K72" s="65">
        <f>IFERROR(('Emp RestOfCMA'!K72/'Emp RestOfCMA'!K$6)/('CAN LFS Emp'!K72/'CAN LFS Emp'!K$6),"n/a")</f>
        <v>1.3153560461125449</v>
      </c>
      <c r="L72" s="65">
        <f>IFERROR(('Emp RestOfCMA'!L72/'Emp RestOfCMA'!L$6)/('CAN LFS Emp'!L72/'CAN LFS Emp'!L$6),"n/a")</f>
        <v>1.4733957322809623</v>
      </c>
      <c r="M72" s="21">
        <f>IFERROR(('Emp RestOfCMA'!M72/'Emp RestOfCMA'!M$6)/('CAN LFS Emp'!M72/'CAN LFS Emp'!M$6),"n/a")</f>
        <v>1.5908504902910172</v>
      </c>
      <c r="N72" s="21">
        <f>IFERROR(('Emp RestOfCMA'!N72/'Emp RestOfCMA'!N$6)/('CAN LFS Emp'!N72/'CAN LFS Emp'!N$6),"n/a")</f>
        <v>0.87513029989301572</v>
      </c>
      <c r="O72" s="21">
        <f>IFERROR(('Emp RestOfCMA'!O72/'Emp RestOfCMA'!O$6)/('CAN LFS Emp'!O72/'CAN LFS Emp'!O$6),"n/a")</f>
        <v>1.0453207506581688</v>
      </c>
      <c r="P72" s="21">
        <f>IFERROR(('Emp RestOfCMA'!P72/'Emp RestOfCMA'!P$6)/('CAN LFS Emp'!P72/'CAN LFS Emp'!P$6),"n/a")</f>
        <v>1.5842083579535797</v>
      </c>
      <c r="Q72" s="21">
        <f>IFERROR(('Emp RestOfCMA'!Q72/'Emp RestOfCMA'!Q$6)/('CAN LFS Emp'!Q72/'CAN LFS Emp'!Q$6),"n/a")</f>
        <v>1.9525598249310063</v>
      </c>
      <c r="R72" s="21">
        <f>IFERROR(('Emp RestOfCMA'!R72/'Emp RestOfCMA'!R$6)/('CAN LFS Emp'!R72/'CAN LFS Emp'!R$6),"n/a")</f>
        <v>1.1653237573769686</v>
      </c>
      <c r="S72" s="21">
        <f>IFERROR(('Emp RestOfCMA'!S72/'Emp RestOfCMA'!S$6)/('CAN LFS Emp'!S72/'CAN LFS Emp'!S$6),"n/a")</f>
        <v>1.2356811439534845</v>
      </c>
      <c r="T72" s="21">
        <f>IFERROR(('Emp RestOfCMA'!T72/'Emp RestOfCMA'!T$6)/('CAN LFS Emp'!T72/'CAN LFS Emp'!T$6),"n/a")</f>
        <v>1.6445554795614921</v>
      </c>
      <c r="U72" s="21">
        <f>IFERROR(('Emp RestOfCMA'!U72/'Emp RestOfCMA'!U$6)/('CAN LFS Emp'!U72/'CAN LFS Emp'!U$6),"n/a")</f>
        <v>0.96742420077171831</v>
      </c>
      <c r="V72" s="21">
        <f>IFERROR(('Emp RestOfCMA'!V72/'Emp RestOfCMA'!V$6)/('CAN LFS Emp'!V72/'CAN LFS Emp'!V$6),"n/a")</f>
        <v>1.221859383579579</v>
      </c>
      <c r="W72" s="21">
        <f>IFERROR(('Emp RestOfCMA'!W72/'Emp RestOfCMA'!W$6)/('CAN LFS Emp'!W72/'CAN LFS Emp'!W$6),"n/a")</f>
        <v>1.4530769500701239</v>
      </c>
      <c r="X72" s="21">
        <f>IFERROR(('Emp RestOfCMA'!X72/'Emp RestOfCMA'!X$6)/('CAN LFS Emp'!X72/'CAN LFS Emp'!X$6),"n/a")</f>
        <v>1.5831170947967725</v>
      </c>
      <c r="Y72" s="21">
        <f>IFERROR(('Emp RestOfCMA'!Y72/'Emp RestOfCMA'!Y$6)/('CAN LFS Emp'!Y72/'CAN LFS Emp'!Y$6),"n/a")</f>
        <v>1.1591163914430256</v>
      </c>
    </row>
    <row r="73" spans="1:25" x14ac:dyDescent="0.25">
      <c r="A73" s="6" t="s">
        <v>67</v>
      </c>
      <c r="B73" s="6"/>
      <c r="C73" s="14">
        <v>414</v>
      </c>
      <c r="D73" s="65">
        <f>IFERROR(('Emp RestOfCMA'!D73/'Emp RestOfCMA'!D$6)/('CAN LFS Emp'!D73/'CAN LFS Emp'!D$6),"n/a")</f>
        <v>2.7728450969923242</v>
      </c>
      <c r="E73" s="65">
        <f>IFERROR(('Emp RestOfCMA'!E73/'Emp RestOfCMA'!E$6)/('CAN LFS Emp'!E73/'CAN LFS Emp'!E$6),"n/a")</f>
        <v>1.921167175787885</v>
      </c>
      <c r="F73" s="65">
        <f>IFERROR(('Emp RestOfCMA'!F73/'Emp RestOfCMA'!F$6)/('CAN LFS Emp'!F73/'CAN LFS Emp'!F$6),"n/a")</f>
        <v>2.1676423595057637</v>
      </c>
      <c r="G73" s="65">
        <f>IFERROR(('Emp RestOfCMA'!G73/'Emp RestOfCMA'!G$6)/('CAN LFS Emp'!G73/'CAN LFS Emp'!G$6),"n/a")</f>
        <v>1.9181718355641839</v>
      </c>
      <c r="H73" s="65">
        <f>IFERROR(('Emp RestOfCMA'!H73/'Emp RestOfCMA'!H$6)/('CAN LFS Emp'!H73/'CAN LFS Emp'!H$6),"n/a")</f>
        <v>1.6028409039216653</v>
      </c>
      <c r="I73" s="65">
        <f>IFERROR(('Emp RestOfCMA'!I73/'Emp RestOfCMA'!I$6)/('CAN LFS Emp'!I73/'CAN LFS Emp'!I$6),"n/a")</f>
        <v>2.3481155503471602</v>
      </c>
      <c r="J73" s="65">
        <f>IFERROR(('Emp RestOfCMA'!J73/'Emp RestOfCMA'!J$6)/('CAN LFS Emp'!J73/'CAN LFS Emp'!J$6),"n/a")</f>
        <v>1.9212827356538347</v>
      </c>
      <c r="K73" s="65">
        <f>IFERROR(('Emp RestOfCMA'!K73/'Emp RestOfCMA'!K$6)/('CAN LFS Emp'!K73/'CAN LFS Emp'!K$6),"n/a")</f>
        <v>2.3325547907145916</v>
      </c>
      <c r="L73" s="65">
        <f>IFERROR(('Emp RestOfCMA'!L73/'Emp RestOfCMA'!L$6)/('CAN LFS Emp'!L73/'CAN LFS Emp'!L$6),"n/a")</f>
        <v>2.2099350850034445</v>
      </c>
      <c r="M73" s="21">
        <f>IFERROR(('Emp RestOfCMA'!M73/'Emp RestOfCMA'!M$6)/('CAN LFS Emp'!M73/'CAN LFS Emp'!M$6),"n/a")</f>
        <v>2.4913808651655316</v>
      </c>
      <c r="N73" s="21">
        <f>IFERROR(('Emp RestOfCMA'!N73/'Emp RestOfCMA'!N$6)/('CAN LFS Emp'!N73/'CAN LFS Emp'!N$6),"n/a")</f>
        <v>2.3714230542983818</v>
      </c>
      <c r="O73" s="21">
        <f>IFERROR(('Emp RestOfCMA'!O73/'Emp RestOfCMA'!O$6)/('CAN LFS Emp'!O73/'CAN LFS Emp'!O$6),"n/a")</f>
        <v>2.3701124211600386</v>
      </c>
      <c r="P73" s="21">
        <f>IFERROR(('Emp RestOfCMA'!P73/'Emp RestOfCMA'!P$6)/('CAN LFS Emp'!P73/'CAN LFS Emp'!P$6),"n/a")</f>
        <v>2.0531884561481237</v>
      </c>
      <c r="Q73" s="21">
        <f>IFERROR(('Emp RestOfCMA'!Q73/'Emp RestOfCMA'!Q$6)/('CAN LFS Emp'!Q73/'CAN LFS Emp'!Q$6),"n/a")</f>
        <v>2.3935541983229007</v>
      </c>
      <c r="R73" s="21">
        <f>IFERROR(('Emp RestOfCMA'!R73/'Emp RestOfCMA'!R$6)/('CAN LFS Emp'!R73/'CAN LFS Emp'!R$6),"n/a")</f>
        <v>2.0338046043182203</v>
      </c>
      <c r="S73" s="21">
        <f>IFERROR(('Emp RestOfCMA'!S73/'Emp RestOfCMA'!S$6)/('CAN LFS Emp'!S73/'CAN LFS Emp'!S$6),"n/a")</f>
        <v>2.1627403030364722</v>
      </c>
      <c r="T73" s="21">
        <f>IFERROR(('Emp RestOfCMA'!T73/'Emp RestOfCMA'!T$6)/('CAN LFS Emp'!T73/'CAN LFS Emp'!T$6),"n/a")</f>
        <v>1.5426638148687359</v>
      </c>
      <c r="U73" s="21">
        <f>IFERROR(('Emp RestOfCMA'!U73/'Emp RestOfCMA'!U$6)/('CAN LFS Emp'!U73/'CAN LFS Emp'!U$6),"n/a")</f>
        <v>2.1609020581234324</v>
      </c>
      <c r="V73" s="21">
        <f>IFERROR(('Emp RestOfCMA'!V73/'Emp RestOfCMA'!V$6)/('CAN LFS Emp'!V73/'CAN LFS Emp'!V$6),"n/a")</f>
        <v>2.4289726090319528</v>
      </c>
      <c r="W73" s="21">
        <f>IFERROR(('Emp RestOfCMA'!W73/'Emp RestOfCMA'!W$6)/('CAN LFS Emp'!W73/'CAN LFS Emp'!W$6),"n/a")</f>
        <v>2.316145052886609</v>
      </c>
      <c r="X73" s="21">
        <f>IFERROR(('Emp RestOfCMA'!X73/'Emp RestOfCMA'!X$6)/('CAN LFS Emp'!X73/'CAN LFS Emp'!X$6),"n/a")</f>
        <v>2.1155953234832809</v>
      </c>
      <c r="Y73" s="21">
        <f>IFERROR(('Emp RestOfCMA'!Y73/'Emp RestOfCMA'!Y$6)/('CAN LFS Emp'!Y73/'CAN LFS Emp'!Y$6),"n/a")</f>
        <v>2.5706299030154773</v>
      </c>
    </row>
    <row r="74" spans="1:25" x14ac:dyDescent="0.25">
      <c r="A74" s="6" t="s">
        <v>68</v>
      </c>
      <c r="B74" s="6"/>
      <c r="C74" s="14">
        <v>415</v>
      </c>
      <c r="D74" s="65">
        <f>IFERROR(('Emp RestOfCMA'!D74/'Emp RestOfCMA'!D$6)/('CAN LFS Emp'!D74/'CAN LFS Emp'!D$6),"n/a")</f>
        <v>1.4952021558260491</v>
      </c>
      <c r="E74" s="65">
        <f>IFERROR(('Emp RestOfCMA'!E74/'Emp RestOfCMA'!E$6)/('CAN LFS Emp'!E74/'CAN LFS Emp'!E$6),"n/a")</f>
        <v>1.7079269798787111</v>
      </c>
      <c r="F74" s="65">
        <f>IFERROR(('Emp RestOfCMA'!F74/'Emp RestOfCMA'!F$6)/('CAN LFS Emp'!F74/'CAN LFS Emp'!F$6),"n/a")</f>
        <v>0.97282019781884765</v>
      </c>
      <c r="G74" s="65">
        <f>IFERROR(('Emp RestOfCMA'!G74/'Emp RestOfCMA'!G$6)/('CAN LFS Emp'!G74/'CAN LFS Emp'!G$6),"n/a")</f>
        <v>1.0259626576315184</v>
      </c>
      <c r="H74" s="65">
        <f>IFERROR(('Emp RestOfCMA'!H74/'Emp RestOfCMA'!H$6)/('CAN LFS Emp'!H74/'CAN LFS Emp'!H$6),"n/a")</f>
        <v>1.0251237495305285</v>
      </c>
      <c r="I74" s="65">
        <f>IFERROR(('Emp RestOfCMA'!I74/'Emp RestOfCMA'!I$6)/('CAN LFS Emp'!I74/'CAN LFS Emp'!I$6),"n/a")</f>
        <v>1.2343893140102524</v>
      </c>
      <c r="J74" s="65">
        <f>IFERROR(('Emp RestOfCMA'!J74/'Emp RestOfCMA'!J$6)/('CAN LFS Emp'!J74/'CAN LFS Emp'!J$6),"n/a")</f>
        <v>1.4816958345565543</v>
      </c>
      <c r="K74" s="65">
        <f>IFERROR(('Emp RestOfCMA'!K74/'Emp RestOfCMA'!K$6)/('CAN LFS Emp'!K74/'CAN LFS Emp'!K$6),"n/a")</f>
        <v>1.4069145091392485</v>
      </c>
      <c r="L74" s="65">
        <f>IFERROR(('Emp RestOfCMA'!L74/'Emp RestOfCMA'!L$6)/('CAN LFS Emp'!L74/'CAN LFS Emp'!L$6),"n/a")</f>
        <v>1.4991081348231843</v>
      </c>
      <c r="M74" s="21">
        <f>IFERROR(('Emp RestOfCMA'!M74/'Emp RestOfCMA'!M$6)/('CAN LFS Emp'!M74/'CAN LFS Emp'!M$6),"n/a")</f>
        <v>1.9328311967165561</v>
      </c>
      <c r="N74" s="21">
        <f>IFERROR(('Emp RestOfCMA'!N74/'Emp RestOfCMA'!N$6)/('CAN LFS Emp'!N74/'CAN LFS Emp'!N$6),"n/a")</f>
        <v>1.5355673137813712</v>
      </c>
      <c r="O74" s="21">
        <f>IFERROR(('Emp RestOfCMA'!O74/'Emp RestOfCMA'!O$6)/('CAN LFS Emp'!O74/'CAN LFS Emp'!O$6),"n/a")</f>
        <v>1.6779845172519627</v>
      </c>
      <c r="P74" s="21">
        <f>IFERROR(('Emp RestOfCMA'!P74/'Emp RestOfCMA'!P$6)/('CAN LFS Emp'!P74/'CAN LFS Emp'!P$6),"n/a")</f>
        <v>1.7603643495355696</v>
      </c>
      <c r="Q74" s="21">
        <f>IFERROR(('Emp RestOfCMA'!Q74/'Emp RestOfCMA'!Q$6)/('CAN LFS Emp'!Q74/'CAN LFS Emp'!Q$6),"n/a")</f>
        <v>1.5310086839295303</v>
      </c>
      <c r="R74" s="21">
        <f>IFERROR(('Emp RestOfCMA'!R74/'Emp RestOfCMA'!R$6)/('CAN LFS Emp'!R74/'CAN LFS Emp'!R$6),"n/a")</f>
        <v>1.6434120646596628</v>
      </c>
      <c r="S74" s="21">
        <f>IFERROR(('Emp RestOfCMA'!S74/'Emp RestOfCMA'!S$6)/('CAN LFS Emp'!S74/'CAN LFS Emp'!S$6),"n/a")</f>
        <v>1.689745828002764</v>
      </c>
      <c r="T74" s="21">
        <f>IFERROR(('Emp RestOfCMA'!T74/'Emp RestOfCMA'!T$6)/('CAN LFS Emp'!T74/'CAN LFS Emp'!T$6),"n/a")</f>
        <v>1.3343835582789874</v>
      </c>
      <c r="U74" s="21">
        <f>IFERROR(('Emp RestOfCMA'!U74/'Emp RestOfCMA'!U$6)/('CAN LFS Emp'!U74/'CAN LFS Emp'!U$6),"n/a")</f>
        <v>2.1680016783374212</v>
      </c>
      <c r="V74" s="21">
        <f>IFERROR(('Emp RestOfCMA'!V74/'Emp RestOfCMA'!V$6)/('CAN LFS Emp'!V74/'CAN LFS Emp'!V$6),"n/a")</f>
        <v>1.7361599994355534</v>
      </c>
      <c r="W74" s="21">
        <f>IFERROR(('Emp RestOfCMA'!W74/'Emp RestOfCMA'!W$6)/('CAN LFS Emp'!W74/'CAN LFS Emp'!W$6),"n/a")</f>
        <v>1.563964124862316</v>
      </c>
      <c r="X74" s="21">
        <f>IFERROR(('Emp RestOfCMA'!X74/'Emp RestOfCMA'!X$6)/('CAN LFS Emp'!X74/'CAN LFS Emp'!X$6),"n/a")</f>
        <v>2.2141866310282778</v>
      </c>
      <c r="Y74" s="21">
        <f>IFERROR(('Emp RestOfCMA'!Y74/'Emp RestOfCMA'!Y$6)/('CAN LFS Emp'!Y74/'CAN LFS Emp'!Y$6),"n/a")</f>
        <v>1.5778290443443064</v>
      </c>
    </row>
    <row r="75" spans="1:25" x14ac:dyDescent="0.25">
      <c r="A75" s="6" t="s">
        <v>69</v>
      </c>
      <c r="B75" s="6"/>
      <c r="C75" s="14">
        <v>416</v>
      </c>
      <c r="D75" s="65">
        <f>IFERROR(('Emp RestOfCMA'!D75/'Emp RestOfCMA'!D$6)/('CAN LFS Emp'!D75/'CAN LFS Emp'!D$6),"n/a")</f>
        <v>1.481231978186806</v>
      </c>
      <c r="E75" s="65">
        <f>IFERROR(('Emp RestOfCMA'!E75/'Emp RestOfCMA'!E$6)/('CAN LFS Emp'!E75/'CAN LFS Emp'!E$6),"n/a")</f>
        <v>1.0914340358976478</v>
      </c>
      <c r="F75" s="65">
        <f>IFERROR(('Emp RestOfCMA'!F75/'Emp RestOfCMA'!F$6)/('CAN LFS Emp'!F75/'CAN LFS Emp'!F$6),"n/a")</f>
        <v>1.0896109100048592</v>
      </c>
      <c r="G75" s="65">
        <f>IFERROR(('Emp RestOfCMA'!G75/'Emp RestOfCMA'!G$6)/('CAN LFS Emp'!G75/'CAN LFS Emp'!G$6),"n/a")</f>
        <v>1.3848625397248049</v>
      </c>
      <c r="H75" s="65">
        <f>IFERROR(('Emp RestOfCMA'!H75/'Emp RestOfCMA'!H$6)/('CAN LFS Emp'!H75/'CAN LFS Emp'!H$6),"n/a")</f>
        <v>1.6614664091835403</v>
      </c>
      <c r="I75" s="65">
        <f>IFERROR(('Emp RestOfCMA'!I75/'Emp RestOfCMA'!I$6)/('CAN LFS Emp'!I75/'CAN LFS Emp'!I$6),"n/a")</f>
        <v>1.6179008304984916</v>
      </c>
      <c r="J75" s="65">
        <f>IFERROR(('Emp RestOfCMA'!J75/'Emp RestOfCMA'!J$6)/('CAN LFS Emp'!J75/'CAN LFS Emp'!J$6),"n/a")</f>
        <v>1.3362279833793185</v>
      </c>
      <c r="K75" s="65">
        <f>IFERROR(('Emp RestOfCMA'!K75/'Emp RestOfCMA'!K$6)/('CAN LFS Emp'!K75/'CAN LFS Emp'!K$6),"n/a")</f>
        <v>2.2011863966133043</v>
      </c>
      <c r="L75" s="65">
        <f>IFERROR(('Emp RestOfCMA'!L75/'Emp RestOfCMA'!L$6)/('CAN LFS Emp'!L75/'CAN LFS Emp'!L$6),"n/a")</f>
        <v>1.8860056973002441</v>
      </c>
      <c r="M75" s="21">
        <f>IFERROR(('Emp RestOfCMA'!M75/'Emp RestOfCMA'!M$6)/('CAN LFS Emp'!M75/'CAN LFS Emp'!M$6),"n/a")</f>
        <v>1.8743911110292328</v>
      </c>
      <c r="N75" s="21">
        <f>IFERROR(('Emp RestOfCMA'!N75/'Emp RestOfCMA'!N$6)/('CAN LFS Emp'!N75/'CAN LFS Emp'!N$6),"n/a")</f>
        <v>1.6755264273839718</v>
      </c>
      <c r="O75" s="21">
        <f>IFERROR(('Emp RestOfCMA'!O75/'Emp RestOfCMA'!O$6)/('CAN LFS Emp'!O75/'CAN LFS Emp'!O$6),"n/a")</f>
        <v>1.5605586618249443</v>
      </c>
      <c r="P75" s="21">
        <f>IFERROR(('Emp RestOfCMA'!P75/'Emp RestOfCMA'!P$6)/('CAN LFS Emp'!P75/'CAN LFS Emp'!P$6),"n/a")</f>
        <v>2.0175250352876142</v>
      </c>
      <c r="Q75" s="21">
        <f>IFERROR(('Emp RestOfCMA'!Q75/'Emp RestOfCMA'!Q$6)/('CAN LFS Emp'!Q75/'CAN LFS Emp'!Q$6),"n/a")</f>
        <v>1.5352253947805379</v>
      </c>
      <c r="R75" s="21">
        <f>IFERROR(('Emp RestOfCMA'!R75/'Emp RestOfCMA'!R$6)/('CAN LFS Emp'!R75/'CAN LFS Emp'!R$6),"n/a")</f>
        <v>0.97702958772557569</v>
      </c>
      <c r="S75" s="21">
        <f>IFERROR(('Emp RestOfCMA'!S75/'Emp RestOfCMA'!S$6)/('CAN LFS Emp'!S75/'CAN LFS Emp'!S$6),"n/a")</f>
        <v>1.3396766775618427</v>
      </c>
      <c r="T75" s="21">
        <f>IFERROR(('Emp RestOfCMA'!T75/'Emp RestOfCMA'!T$6)/('CAN LFS Emp'!T75/'CAN LFS Emp'!T$6),"n/a")</f>
        <v>1.796378194743018</v>
      </c>
      <c r="U75" s="21">
        <f>IFERROR(('Emp RestOfCMA'!U75/'Emp RestOfCMA'!U$6)/('CAN LFS Emp'!U75/'CAN LFS Emp'!U$6),"n/a")</f>
        <v>1.9623796516895433</v>
      </c>
      <c r="V75" s="21">
        <f>IFERROR(('Emp RestOfCMA'!V75/'Emp RestOfCMA'!V$6)/('CAN LFS Emp'!V75/'CAN LFS Emp'!V$6),"n/a")</f>
        <v>1.6396839126466467</v>
      </c>
      <c r="W75" s="21">
        <f>IFERROR(('Emp RestOfCMA'!W75/'Emp RestOfCMA'!W$6)/('CAN LFS Emp'!W75/'CAN LFS Emp'!W$6),"n/a")</f>
        <v>1.4554992829349587</v>
      </c>
      <c r="X75" s="21">
        <f>IFERROR(('Emp RestOfCMA'!X75/'Emp RestOfCMA'!X$6)/('CAN LFS Emp'!X75/'CAN LFS Emp'!X$6),"n/a")</f>
        <v>1.6717432244615151</v>
      </c>
      <c r="Y75" s="21">
        <f>IFERROR(('Emp RestOfCMA'!Y75/'Emp RestOfCMA'!Y$6)/('CAN LFS Emp'!Y75/'CAN LFS Emp'!Y$6),"n/a")</f>
        <v>1.2413573520125885</v>
      </c>
    </row>
    <row r="76" spans="1:25" x14ac:dyDescent="0.25">
      <c r="A76" s="6" t="s">
        <v>70</v>
      </c>
      <c r="B76" s="6"/>
      <c r="C76" s="14">
        <v>417</v>
      </c>
      <c r="D76" s="65">
        <f>IFERROR(('Emp RestOfCMA'!D76/'Emp RestOfCMA'!D$6)/('CAN LFS Emp'!D76/'CAN LFS Emp'!D$6),"n/a")</f>
        <v>1.6328147477847372</v>
      </c>
      <c r="E76" s="65">
        <f>IFERROR(('Emp RestOfCMA'!E76/'Emp RestOfCMA'!E$6)/('CAN LFS Emp'!E76/'CAN LFS Emp'!E$6),"n/a")</f>
        <v>1.6855779876275692</v>
      </c>
      <c r="F76" s="65">
        <f>IFERROR(('Emp RestOfCMA'!F76/'Emp RestOfCMA'!F$6)/('CAN LFS Emp'!F76/'CAN LFS Emp'!F$6),"n/a")</f>
        <v>1.5029936166761191</v>
      </c>
      <c r="G76" s="65">
        <f>IFERROR(('Emp RestOfCMA'!G76/'Emp RestOfCMA'!G$6)/('CAN LFS Emp'!G76/'CAN LFS Emp'!G$6),"n/a")</f>
        <v>1.5368019631854595</v>
      </c>
      <c r="H76" s="65">
        <f>IFERROR(('Emp RestOfCMA'!H76/'Emp RestOfCMA'!H$6)/('CAN LFS Emp'!H76/'CAN LFS Emp'!H$6),"n/a")</f>
        <v>1.5055959761300446</v>
      </c>
      <c r="I76" s="65">
        <f>IFERROR(('Emp RestOfCMA'!I76/'Emp RestOfCMA'!I$6)/('CAN LFS Emp'!I76/'CAN LFS Emp'!I$6),"n/a")</f>
        <v>1.4329410104954385</v>
      </c>
      <c r="J76" s="65">
        <f>IFERROR(('Emp RestOfCMA'!J76/'Emp RestOfCMA'!J$6)/('CAN LFS Emp'!J76/'CAN LFS Emp'!J$6),"n/a")</f>
        <v>1.3354616310056182</v>
      </c>
      <c r="K76" s="65">
        <f>IFERROR(('Emp RestOfCMA'!K76/'Emp RestOfCMA'!K$6)/('CAN LFS Emp'!K76/'CAN LFS Emp'!K$6),"n/a")</f>
        <v>1.4901169393792584</v>
      </c>
      <c r="L76" s="65">
        <f>IFERROR(('Emp RestOfCMA'!L76/'Emp RestOfCMA'!L$6)/('CAN LFS Emp'!L76/'CAN LFS Emp'!L$6),"n/a")</f>
        <v>2.2576633237980031</v>
      </c>
      <c r="M76" s="21">
        <f>IFERROR(('Emp RestOfCMA'!M76/'Emp RestOfCMA'!M$6)/('CAN LFS Emp'!M76/'CAN LFS Emp'!M$6),"n/a")</f>
        <v>2.1440711269003057</v>
      </c>
      <c r="N76" s="21">
        <f>IFERROR(('Emp RestOfCMA'!N76/'Emp RestOfCMA'!N$6)/('CAN LFS Emp'!N76/'CAN LFS Emp'!N$6),"n/a")</f>
        <v>1.833272602941991</v>
      </c>
      <c r="O76" s="21">
        <f>IFERROR(('Emp RestOfCMA'!O76/'Emp RestOfCMA'!O$6)/('CAN LFS Emp'!O76/'CAN LFS Emp'!O$6),"n/a")</f>
        <v>1.3808880891211264</v>
      </c>
      <c r="P76" s="21">
        <f>IFERROR(('Emp RestOfCMA'!P76/'Emp RestOfCMA'!P$6)/('CAN LFS Emp'!P76/'CAN LFS Emp'!P$6),"n/a")</f>
        <v>1.9793630417826442</v>
      </c>
      <c r="Q76" s="21">
        <f>IFERROR(('Emp RestOfCMA'!Q76/'Emp RestOfCMA'!Q$6)/('CAN LFS Emp'!Q76/'CAN LFS Emp'!Q$6),"n/a")</f>
        <v>2.0047314188978067</v>
      </c>
      <c r="R76" s="21">
        <f>IFERROR(('Emp RestOfCMA'!R76/'Emp RestOfCMA'!R$6)/('CAN LFS Emp'!R76/'CAN LFS Emp'!R$6),"n/a")</f>
        <v>1.8675425225490783</v>
      </c>
      <c r="S76" s="21">
        <f>IFERROR(('Emp RestOfCMA'!S76/'Emp RestOfCMA'!S$6)/('CAN LFS Emp'!S76/'CAN LFS Emp'!S$6),"n/a")</f>
        <v>1.7289277484704013</v>
      </c>
      <c r="T76" s="21">
        <f>IFERROR(('Emp RestOfCMA'!T76/'Emp RestOfCMA'!T$6)/('CAN LFS Emp'!T76/'CAN LFS Emp'!T$6),"n/a")</f>
        <v>1.873549967559281</v>
      </c>
      <c r="U76" s="21">
        <f>IFERROR(('Emp RestOfCMA'!U76/'Emp RestOfCMA'!U$6)/('CAN LFS Emp'!U76/'CAN LFS Emp'!U$6),"n/a")</f>
        <v>1.8739940839281179</v>
      </c>
      <c r="V76" s="21">
        <f>IFERROR(('Emp RestOfCMA'!V76/'Emp RestOfCMA'!V$6)/('CAN LFS Emp'!V76/'CAN LFS Emp'!V$6),"n/a")</f>
        <v>2.2309326656743584</v>
      </c>
      <c r="W76" s="21">
        <f>IFERROR(('Emp RestOfCMA'!W76/'Emp RestOfCMA'!W$6)/('CAN LFS Emp'!W76/'CAN LFS Emp'!W$6),"n/a")</f>
        <v>1.8484143773668078</v>
      </c>
      <c r="X76" s="21">
        <f>IFERROR(('Emp RestOfCMA'!X76/'Emp RestOfCMA'!X$6)/('CAN LFS Emp'!X76/'CAN LFS Emp'!X$6),"n/a")</f>
        <v>1.8737961086679269</v>
      </c>
      <c r="Y76" s="21">
        <f>IFERROR(('Emp RestOfCMA'!Y76/'Emp RestOfCMA'!Y$6)/('CAN LFS Emp'!Y76/'CAN LFS Emp'!Y$6),"n/a")</f>
        <v>1.6018493218963814</v>
      </c>
    </row>
    <row r="77" spans="1:25" x14ac:dyDescent="0.25">
      <c r="A77" s="6" t="s">
        <v>71</v>
      </c>
      <c r="B77" s="6"/>
      <c r="C77" s="14">
        <v>418</v>
      </c>
      <c r="D77" s="65">
        <f>IFERROR(('Emp RestOfCMA'!D77/'Emp RestOfCMA'!D$6)/('CAN LFS Emp'!D77/'CAN LFS Emp'!D$6),"n/a")</f>
        <v>1.142269280005288</v>
      </c>
      <c r="E77" s="65">
        <f>IFERROR(('Emp RestOfCMA'!E77/'Emp RestOfCMA'!E$6)/('CAN LFS Emp'!E77/'CAN LFS Emp'!E$6),"n/a")</f>
        <v>1.3869705969688828</v>
      </c>
      <c r="F77" s="65">
        <f>IFERROR(('Emp RestOfCMA'!F77/'Emp RestOfCMA'!F$6)/('CAN LFS Emp'!F77/'CAN LFS Emp'!F$6),"n/a")</f>
        <v>1.0517607752880553</v>
      </c>
      <c r="G77" s="65">
        <f>IFERROR(('Emp RestOfCMA'!G77/'Emp RestOfCMA'!G$6)/('CAN LFS Emp'!G77/'CAN LFS Emp'!G$6),"n/a")</f>
        <v>1.387725547713254</v>
      </c>
      <c r="H77" s="65">
        <f>IFERROR(('Emp RestOfCMA'!H77/'Emp RestOfCMA'!H$6)/('CAN LFS Emp'!H77/'CAN LFS Emp'!H$6),"n/a")</f>
        <v>1.6638185413880426</v>
      </c>
      <c r="I77" s="65">
        <f>IFERROR(('Emp RestOfCMA'!I77/'Emp RestOfCMA'!I$6)/('CAN LFS Emp'!I77/'CAN LFS Emp'!I$6),"n/a")</f>
        <v>1.5245658234301676</v>
      </c>
      <c r="J77" s="65">
        <f>IFERROR(('Emp RestOfCMA'!J77/'Emp RestOfCMA'!J$6)/('CAN LFS Emp'!J77/'CAN LFS Emp'!J$6),"n/a")</f>
        <v>1.7734558974999071</v>
      </c>
      <c r="K77" s="65">
        <f>IFERROR(('Emp RestOfCMA'!K77/'Emp RestOfCMA'!K$6)/('CAN LFS Emp'!K77/'CAN LFS Emp'!K$6),"n/a")</f>
        <v>1.431639757490917</v>
      </c>
      <c r="L77" s="65">
        <f>IFERROR(('Emp RestOfCMA'!L77/'Emp RestOfCMA'!L$6)/('CAN LFS Emp'!L77/'CAN LFS Emp'!L$6),"n/a")</f>
        <v>1.7042891351112137</v>
      </c>
      <c r="M77" s="21">
        <f>IFERROR(('Emp RestOfCMA'!M77/'Emp RestOfCMA'!M$6)/('CAN LFS Emp'!M77/'CAN LFS Emp'!M$6),"n/a")</f>
        <v>1.503636811399037</v>
      </c>
      <c r="N77" s="21">
        <f>IFERROR(('Emp RestOfCMA'!N77/'Emp RestOfCMA'!N$6)/('CAN LFS Emp'!N77/'CAN LFS Emp'!N$6),"n/a")</f>
        <v>1.8266886646641904</v>
      </c>
      <c r="O77" s="21">
        <f>IFERROR(('Emp RestOfCMA'!O77/'Emp RestOfCMA'!O$6)/('CAN LFS Emp'!O77/'CAN LFS Emp'!O$6),"n/a")</f>
        <v>1.6958368527563348</v>
      </c>
      <c r="P77" s="21">
        <f>IFERROR(('Emp RestOfCMA'!P77/'Emp RestOfCMA'!P$6)/('CAN LFS Emp'!P77/'CAN LFS Emp'!P$6),"n/a")</f>
        <v>1.6151490164061397</v>
      </c>
      <c r="Q77" s="21">
        <f>IFERROR(('Emp RestOfCMA'!Q77/'Emp RestOfCMA'!Q$6)/('CAN LFS Emp'!Q77/'CAN LFS Emp'!Q$6),"n/a")</f>
        <v>1.6340989169274001</v>
      </c>
      <c r="R77" s="21">
        <f>IFERROR(('Emp RestOfCMA'!R77/'Emp RestOfCMA'!R$6)/('CAN LFS Emp'!R77/'CAN LFS Emp'!R$6),"n/a")</f>
        <v>1.2651720340650585</v>
      </c>
      <c r="S77" s="21">
        <f>IFERROR(('Emp RestOfCMA'!S77/'Emp RestOfCMA'!S$6)/('CAN LFS Emp'!S77/'CAN LFS Emp'!S$6),"n/a")</f>
        <v>1.8737589403018524</v>
      </c>
      <c r="T77" s="21">
        <f>IFERROR(('Emp RestOfCMA'!T77/'Emp RestOfCMA'!T$6)/('CAN LFS Emp'!T77/'CAN LFS Emp'!T$6),"n/a")</f>
        <v>1.8189810267119617</v>
      </c>
      <c r="U77" s="21">
        <f>IFERROR(('Emp RestOfCMA'!U77/'Emp RestOfCMA'!U$6)/('CAN LFS Emp'!U77/'CAN LFS Emp'!U$6),"n/a")</f>
        <v>1.799029834049555</v>
      </c>
      <c r="V77" s="21">
        <f>IFERROR(('Emp RestOfCMA'!V77/'Emp RestOfCMA'!V$6)/('CAN LFS Emp'!V77/'CAN LFS Emp'!V$6),"n/a")</f>
        <v>2.1504664582526485</v>
      </c>
      <c r="W77" s="21">
        <f>IFERROR(('Emp RestOfCMA'!W77/'Emp RestOfCMA'!W$6)/('CAN LFS Emp'!W77/'CAN LFS Emp'!W$6),"n/a")</f>
        <v>1.5936292313834963</v>
      </c>
      <c r="X77" s="21">
        <f>IFERROR(('Emp RestOfCMA'!X77/'Emp RestOfCMA'!X$6)/('CAN LFS Emp'!X77/'CAN LFS Emp'!X$6),"n/a")</f>
        <v>1.5193515316558897</v>
      </c>
      <c r="Y77" s="21">
        <f>IFERROR(('Emp RestOfCMA'!Y77/'Emp RestOfCMA'!Y$6)/('CAN LFS Emp'!Y77/'CAN LFS Emp'!Y$6),"n/a")</f>
        <v>1.7881904830503494</v>
      </c>
    </row>
    <row r="78" spans="1:25" x14ac:dyDescent="0.25">
      <c r="A78" s="6" t="s">
        <v>72</v>
      </c>
      <c r="B78" s="6"/>
      <c r="C78" s="14">
        <v>419</v>
      </c>
      <c r="D78" s="65" t="str">
        <f>IFERROR(('Emp RestOfCMA'!D78/'Emp RestOfCMA'!D$6)/('CAN LFS Emp'!D78/'CAN LFS Emp'!D$6),"n/a")</f>
        <v>n/a</v>
      </c>
      <c r="E78" s="65" t="str">
        <f>IFERROR(('Emp RestOfCMA'!E78/'Emp RestOfCMA'!E$6)/('CAN LFS Emp'!E78/'CAN LFS Emp'!E$6),"n/a")</f>
        <v>n/a</v>
      </c>
      <c r="F78" s="65">
        <f>IFERROR(('Emp RestOfCMA'!F78/'Emp RestOfCMA'!F$6)/('CAN LFS Emp'!F78/'CAN LFS Emp'!F$6),"n/a")</f>
        <v>0</v>
      </c>
      <c r="G78" s="65">
        <f>IFERROR(('Emp RestOfCMA'!G78/'Emp RestOfCMA'!G$6)/('CAN LFS Emp'!G78/'CAN LFS Emp'!G$6),"n/a")</f>
        <v>0</v>
      </c>
      <c r="H78" s="65">
        <f>IFERROR(('Emp RestOfCMA'!H78/'Emp RestOfCMA'!H$6)/('CAN LFS Emp'!H78/'CAN LFS Emp'!H$6),"n/a")</f>
        <v>2.3888125364907271</v>
      </c>
      <c r="I78" s="65">
        <f>IFERROR(('Emp RestOfCMA'!I78/'Emp RestOfCMA'!I$6)/('CAN LFS Emp'!I78/'CAN LFS Emp'!I$6),"n/a")</f>
        <v>0</v>
      </c>
      <c r="J78" s="65">
        <f>IFERROR(('Emp RestOfCMA'!J78/'Emp RestOfCMA'!J$6)/('CAN LFS Emp'!J78/'CAN LFS Emp'!J$6),"n/a")</f>
        <v>0</v>
      </c>
      <c r="K78" s="65">
        <f>IFERROR(('Emp RestOfCMA'!K78/'Emp RestOfCMA'!K$6)/('CAN LFS Emp'!K78/'CAN LFS Emp'!K$6),"n/a")</f>
        <v>2.889612032351037</v>
      </c>
      <c r="L78" s="65">
        <f>IFERROR(('Emp RestOfCMA'!L78/'Emp RestOfCMA'!L$6)/('CAN LFS Emp'!L78/'CAN LFS Emp'!L$6),"n/a")</f>
        <v>3.4622260013763957</v>
      </c>
      <c r="M78" s="21">
        <f>IFERROR(('Emp RestOfCMA'!M78/'Emp RestOfCMA'!M$6)/('CAN LFS Emp'!M78/'CAN LFS Emp'!M$6),"n/a")</f>
        <v>3.4570786623854879</v>
      </c>
      <c r="N78" s="21">
        <f>IFERROR(('Emp RestOfCMA'!N78/'Emp RestOfCMA'!N$6)/('CAN LFS Emp'!N78/'CAN LFS Emp'!N$6),"n/a")</f>
        <v>3.3173356519644268</v>
      </c>
      <c r="O78" s="21">
        <f>IFERROR(('Emp RestOfCMA'!O78/'Emp RestOfCMA'!O$6)/('CAN LFS Emp'!O78/'CAN LFS Emp'!O$6),"n/a")</f>
        <v>3.6617896733991429</v>
      </c>
      <c r="P78" s="21">
        <f>IFERROR(('Emp RestOfCMA'!P78/'Emp RestOfCMA'!P$6)/('CAN LFS Emp'!P78/'CAN LFS Emp'!P$6),"n/a")</f>
        <v>0</v>
      </c>
      <c r="Q78" s="21" t="str">
        <f>IFERROR(('Emp RestOfCMA'!Q78/'Emp RestOfCMA'!Q$6)/('CAN LFS Emp'!Q78/'CAN LFS Emp'!Q$6),"n/a")</f>
        <v>n/a</v>
      </c>
      <c r="R78" s="21" t="str">
        <f>IFERROR(('Emp RestOfCMA'!R78/'Emp RestOfCMA'!R$6)/('CAN LFS Emp'!R78/'CAN LFS Emp'!R$6),"n/a")</f>
        <v>n/a</v>
      </c>
      <c r="S78" s="21" t="str">
        <f>IFERROR(('Emp RestOfCMA'!S78/'Emp RestOfCMA'!S$6)/('CAN LFS Emp'!S78/'CAN LFS Emp'!S$6),"n/a")</f>
        <v>n/a</v>
      </c>
      <c r="T78" s="21">
        <f>IFERROR(('Emp RestOfCMA'!T78/'Emp RestOfCMA'!T$6)/('CAN LFS Emp'!T78/'CAN LFS Emp'!T$6),"n/a")</f>
        <v>0</v>
      </c>
      <c r="U78" s="21" t="str">
        <f>IFERROR(('Emp RestOfCMA'!U78/'Emp RestOfCMA'!U$6)/('CAN LFS Emp'!U78/'CAN LFS Emp'!U$6),"n/a")</f>
        <v>n/a</v>
      </c>
      <c r="V78" s="21" t="str">
        <f>IFERROR(('Emp RestOfCMA'!V78/'Emp RestOfCMA'!V$6)/('CAN LFS Emp'!V78/'CAN LFS Emp'!V$6),"n/a")</f>
        <v>n/a</v>
      </c>
      <c r="W78" s="21" t="str">
        <f>IFERROR(('Emp RestOfCMA'!W78/'Emp RestOfCMA'!W$6)/('CAN LFS Emp'!W78/'CAN LFS Emp'!W$6),"n/a")</f>
        <v>n/a</v>
      </c>
      <c r="X78" s="21">
        <f>IFERROR(('Emp RestOfCMA'!X78/'Emp RestOfCMA'!X$6)/('CAN LFS Emp'!X78/'CAN LFS Emp'!X$6),"n/a")</f>
        <v>0</v>
      </c>
      <c r="Y78" s="21" t="str">
        <f>IFERROR(('Emp RestOfCMA'!Y78/'Emp RestOfCMA'!Y$6)/('CAN LFS Emp'!Y78/'CAN LFS Emp'!Y$6),"n/a")</f>
        <v>n/a</v>
      </c>
    </row>
    <row r="79" spans="1:25" x14ac:dyDescent="0.25">
      <c r="A79" s="5" t="s">
        <v>73</v>
      </c>
      <c r="B79" s="5"/>
      <c r="C79" s="13" t="s">
        <v>199</v>
      </c>
      <c r="D79" s="64">
        <f>IFERROR(('Emp RestOfCMA'!D79/'Emp RestOfCMA'!D$6)/('CAN LFS Emp'!D79/'CAN LFS Emp'!D$6),"n/a")</f>
        <v>0.93172858452009633</v>
      </c>
      <c r="E79" s="64">
        <f>IFERROR(('Emp RestOfCMA'!E79/'Emp RestOfCMA'!E$6)/('CAN LFS Emp'!E79/'CAN LFS Emp'!E$6),"n/a")</f>
        <v>0.913378355120957</v>
      </c>
      <c r="F79" s="64">
        <f>IFERROR(('Emp RestOfCMA'!F79/'Emp RestOfCMA'!F$6)/('CAN LFS Emp'!F79/'CAN LFS Emp'!F$6),"n/a")</f>
        <v>0.94104772255288327</v>
      </c>
      <c r="G79" s="64">
        <f>IFERROR(('Emp RestOfCMA'!G79/'Emp RestOfCMA'!G$6)/('CAN LFS Emp'!G79/'CAN LFS Emp'!G$6),"n/a")</f>
        <v>1.0000477218884896</v>
      </c>
      <c r="H79" s="64">
        <f>IFERROR(('Emp RestOfCMA'!H79/'Emp RestOfCMA'!H$6)/('CAN LFS Emp'!H79/'CAN LFS Emp'!H$6),"n/a")</f>
        <v>0.9785494698276237</v>
      </c>
      <c r="I79" s="64">
        <f>IFERROR(('Emp RestOfCMA'!I79/'Emp RestOfCMA'!I$6)/('CAN LFS Emp'!I79/'CAN LFS Emp'!I$6),"n/a")</f>
        <v>0.95111101241942231</v>
      </c>
      <c r="J79" s="64">
        <f>IFERROR(('Emp RestOfCMA'!J79/'Emp RestOfCMA'!J$6)/('CAN LFS Emp'!J79/'CAN LFS Emp'!J$6),"n/a")</f>
        <v>0.93439013486839195</v>
      </c>
      <c r="K79" s="64">
        <f>IFERROR(('Emp RestOfCMA'!K79/'Emp RestOfCMA'!K$6)/('CAN LFS Emp'!K79/'CAN LFS Emp'!K$6),"n/a")</f>
        <v>0.92803565920823827</v>
      </c>
      <c r="L79" s="64">
        <f>IFERROR(('Emp RestOfCMA'!L79/'Emp RestOfCMA'!L$6)/('CAN LFS Emp'!L79/'CAN LFS Emp'!L$6),"n/a")</f>
        <v>0.97602900807073067</v>
      </c>
      <c r="M79" s="20">
        <f>IFERROR(('Emp RestOfCMA'!M79/'Emp RestOfCMA'!M$6)/('CAN LFS Emp'!M79/'CAN LFS Emp'!M$6),"n/a")</f>
        <v>1.0595359593439968</v>
      </c>
      <c r="N79" s="20">
        <f>IFERROR(('Emp RestOfCMA'!N79/'Emp RestOfCMA'!N$6)/('CAN LFS Emp'!N79/'CAN LFS Emp'!N$6),"n/a")</f>
        <v>1.0801822675859816</v>
      </c>
      <c r="O79" s="20">
        <f>IFERROR(('Emp RestOfCMA'!O79/'Emp RestOfCMA'!O$6)/('CAN LFS Emp'!O79/'CAN LFS Emp'!O$6),"n/a")</f>
        <v>1.1317270234356063</v>
      </c>
      <c r="P79" s="20">
        <f>IFERROR(('Emp RestOfCMA'!P79/'Emp RestOfCMA'!P$6)/('CAN LFS Emp'!P79/'CAN LFS Emp'!P$6),"n/a")</f>
        <v>1.0004907345629974</v>
      </c>
      <c r="Q79" s="20">
        <f>IFERROR(('Emp RestOfCMA'!Q79/'Emp RestOfCMA'!Q$6)/('CAN LFS Emp'!Q79/'CAN LFS Emp'!Q$6),"n/a")</f>
        <v>0.95292646606775699</v>
      </c>
      <c r="R79" s="20">
        <f>IFERROR(('Emp RestOfCMA'!R79/'Emp RestOfCMA'!R$6)/('CAN LFS Emp'!R79/'CAN LFS Emp'!R$6),"n/a")</f>
        <v>1.0734268346140683</v>
      </c>
      <c r="S79" s="20">
        <f>IFERROR(('Emp RestOfCMA'!S79/'Emp RestOfCMA'!S$6)/('CAN LFS Emp'!S79/'CAN LFS Emp'!S$6),"n/a")</f>
        <v>1.0768047054003664</v>
      </c>
      <c r="T79" s="20">
        <f>IFERROR(('Emp RestOfCMA'!T79/'Emp RestOfCMA'!T$6)/('CAN LFS Emp'!T79/'CAN LFS Emp'!T$6),"n/a")</f>
        <v>1.1153493903683969</v>
      </c>
      <c r="U79" s="20">
        <f>IFERROR(('Emp RestOfCMA'!U79/'Emp RestOfCMA'!U$6)/('CAN LFS Emp'!U79/'CAN LFS Emp'!U$6),"n/a")</f>
        <v>1.0158114249838166</v>
      </c>
      <c r="V79" s="20">
        <f>IFERROR(('Emp RestOfCMA'!V79/'Emp RestOfCMA'!V$6)/('CAN LFS Emp'!V79/'CAN LFS Emp'!V$6),"n/a")</f>
        <v>1.0252115398889257</v>
      </c>
      <c r="W79" s="20">
        <f>IFERROR(('Emp RestOfCMA'!W79/'Emp RestOfCMA'!W$6)/('CAN LFS Emp'!W79/'CAN LFS Emp'!W$6),"n/a")</f>
        <v>1.0469156031780509</v>
      </c>
      <c r="X79" s="20">
        <f>IFERROR(('Emp RestOfCMA'!X79/'Emp RestOfCMA'!X$6)/('CAN LFS Emp'!X79/'CAN LFS Emp'!X$6),"n/a")</f>
        <v>1.1599371199865185</v>
      </c>
      <c r="Y79" s="20">
        <f>IFERROR(('Emp RestOfCMA'!Y79/'Emp RestOfCMA'!Y$6)/('CAN LFS Emp'!Y79/'CAN LFS Emp'!Y$6),"n/a")</f>
        <v>1.053552389085159</v>
      </c>
    </row>
    <row r="80" spans="1:25" x14ac:dyDescent="0.25">
      <c r="A80" s="6" t="s">
        <v>74</v>
      </c>
      <c r="B80" s="6"/>
      <c r="C80" s="14">
        <v>441</v>
      </c>
      <c r="D80" s="65">
        <f>IFERROR(('Emp RestOfCMA'!D80/'Emp RestOfCMA'!D$6)/('CAN LFS Emp'!D80/'CAN LFS Emp'!D$6),"n/a")</f>
        <v>0.85280313029607469</v>
      </c>
      <c r="E80" s="65">
        <f>IFERROR(('Emp RestOfCMA'!E80/'Emp RestOfCMA'!E$6)/('CAN LFS Emp'!E80/'CAN LFS Emp'!E$6),"n/a")</f>
        <v>1.1179449111446826</v>
      </c>
      <c r="F80" s="65">
        <f>IFERROR(('Emp RestOfCMA'!F80/'Emp RestOfCMA'!F$6)/('CAN LFS Emp'!F80/'CAN LFS Emp'!F$6),"n/a")</f>
        <v>0.74262394151387767</v>
      </c>
      <c r="G80" s="65">
        <f>IFERROR(('Emp RestOfCMA'!G80/'Emp RestOfCMA'!G$6)/('CAN LFS Emp'!G80/'CAN LFS Emp'!G$6),"n/a")</f>
        <v>0.76264475041368363</v>
      </c>
      <c r="H80" s="65">
        <f>IFERROR(('Emp RestOfCMA'!H80/'Emp RestOfCMA'!H$6)/('CAN LFS Emp'!H80/'CAN LFS Emp'!H$6),"n/a")</f>
        <v>0.72735991016745205</v>
      </c>
      <c r="I80" s="65">
        <f>IFERROR(('Emp RestOfCMA'!I80/'Emp RestOfCMA'!I$6)/('CAN LFS Emp'!I80/'CAN LFS Emp'!I$6),"n/a")</f>
        <v>0.86887350602147462</v>
      </c>
      <c r="J80" s="65">
        <f>IFERROR(('Emp RestOfCMA'!J80/'Emp RestOfCMA'!J$6)/('CAN LFS Emp'!J80/'CAN LFS Emp'!J$6),"n/a")</f>
        <v>1.0228728315951103</v>
      </c>
      <c r="K80" s="65">
        <f>IFERROR(('Emp RestOfCMA'!K80/'Emp RestOfCMA'!K$6)/('CAN LFS Emp'!K80/'CAN LFS Emp'!K$6),"n/a")</f>
        <v>1.040133972578863</v>
      </c>
      <c r="L80" s="65">
        <f>IFERROR(('Emp RestOfCMA'!L80/'Emp RestOfCMA'!L$6)/('CAN LFS Emp'!L80/'CAN LFS Emp'!L$6),"n/a")</f>
        <v>0.84379864001926752</v>
      </c>
      <c r="M80" s="21">
        <f>IFERROR(('Emp RestOfCMA'!M80/'Emp RestOfCMA'!M$6)/('CAN LFS Emp'!M80/'CAN LFS Emp'!M$6),"n/a")</f>
        <v>0.86821178472439287</v>
      </c>
      <c r="N80" s="21">
        <f>IFERROR(('Emp RestOfCMA'!N80/'Emp RestOfCMA'!N$6)/('CAN LFS Emp'!N80/'CAN LFS Emp'!N$6),"n/a")</f>
        <v>1.0088254923960669</v>
      </c>
      <c r="O80" s="21">
        <f>IFERROR(('Emp RestOfCMA'!O80/'Emp RestOfCMA'!O$6)/('CAN LFS Emp'!O80/'CAN LFS Emp'!O$6),"n/a")</f>
        <v>0.94691167506510765</v>
      </c>
      <c r="P80" s="21">
        <f>IFERROR(('Emp RestOfCMA'!P80/'Emp RestOfCMA'!P$6)/('CAN LFS Emp'!P80/'CAN LFS Emp'!P$6),"n/a")</f>
        <v>0.85193386379152947</v>
      </c>
      <c r="Q80" s="21">
        <f>IFERROR(('Emp RestOfCMA'!Q80/'Emp RestOfCMA'!Q$6)/('CAN LFS Emp'!Q80/'CAN LFS Emp'!Q$6),"n/a")</f>
        <v>0.84785515953828494</v>
      </c>
      <c r="R80" s="21">
        <f>IFERROR(('Emp RestOfCMA'!R80/'Emp RestOfCMA'!R$6)/('CAN LFS Emp'!R80/'CAN LFS Emp'!R$6),"n/a")</f>
        <v>1.0035255771917144</v>
      </c>
      <c r="S80" s="21">
        <f>IFERROR(('Emp RestOfCMA'!S80/'Emp RestOfCMA'!S$6)/('CAN LFS Emp'!S80/'CAN LFS Emp'!S$6),"n/a")</f>
        <v>0.77794519129132544</v>
      </c>
      <c r="T80" s="21">
        <f>IFERROR(('Emp RestOfCMA'!T80/'Emp RestOfCMA'!T$6)/('CAN LFS Emp'!T80/'CAN LFS Emp'!T$6),"n/a")</f>
        <v>0.87385948425920923</v>
      </c>
      <c r="U80" s="21">
        <f>IFERROR(('Emp RestOfCMA'!U80/'Emp RestOfCMA'!U$6)/('CAN LFS Emp'!U80/'CAN LFS Emp'!U$6),"n/a")</f>
        <v>0.76233785167872659</v>
      </c>
      <c r="V80" s="21">
        <f>IFERROR(('Emp RestOfCMA'!V80/'Emp RestOfCMA'!V$6)/('CAN LFS Emp'!V80/'CAN LFS Emp'!V$6),"n/a")</f>
        <v>0.90801340599467673</v>
      </c>
      <c r="W80" s="21">
        <f>IFERROR(('Emp RestOfCMA'!W80/'Emp RestOfCMA'!W$6)/('CAN LFS Emp'!W80/'CAN LFS Emp'!W$6),"n/a")</f>
        <v>0.94710330208455262</v>
      </c>
      <c r="X80" s="21">
        <f>IFERROR(('Emp RestOfCMA'!X80/'Emp RestOfCMA'!X$6)/('CAN LFS Emp'!X80/'CAN LFS Emp'!X$6),"n/a")</f>
        <v>1.090651847458912</v>
      </c>
      <c r="Y80" s="21">
        <f>IFERROR(('Emp RestOfCMA'!Y80/'Emp RestOfCMA'!Y$6)/('CAN LFS Emp'!Y80/'CAN LFS Emp'!Y$6),"n/a")</f>
        <v>1.0959245683349639</v>
      </c>
    </row>
    <row r="81" spans="1:25" x14ac:dyDescent="0.25">
      <c r="A81" s="6" t="s">
        <v>75</v>
      </c>
      <c r="B81" s="6"/>
      <c r="C81" s="14">
        <v>442</v>
      </c>
      <c r="D81" s="65">
        <f>IFERROR(('Emp RestOfCMA'!D81/'Emp RestOfCMA'!D$6)/('CAN LFS Emp'!D81/'CAN LFS Emp'!D$6),"n/a")</f>
        <v>0.91643397344594513</v>
      </c>
      <c r="E81" s="65">
        <f>IFERROR(('Emp RestOfCMA'!E81/'Emp RestOfCMA'!E$6)/('CAN LFS Emp'!E81/'CAN LFS Emp'!E$6),"n/a")</f>
        <v>0.8645655080663166</v>
      </c>
      <c r="F81" s="65">
        <f>IFERROR(('Emp RestOfCMA'!F81/'Emp RestOfCMA'!F$6)/('CAN LFS Emp'!F81/'CAN LFS Emp'!F$6),"n/a")</f>
        <v>1.0671533269940545</v>
      </c>
      <c r="G81" s="65">
        <f>IFERROR(('Emp RestOfCMA'!G81/'Emp RestOfCMA'!G$6)/('CAN LFS Emp'!G81/'CAN LFS Emp'!G$6),"n/a")</f>
        <v>0.8380732214839185</v>
      </c>
      <c r="H81" s="65">
        <f>IFERROR(('Emp RestOfCMA'!H81/'Emp RestOfCMA'!H$6)/('CAN LFS Emp'!H81/'CAN LFS Emp'!H$6),"n/a")</f>
        <v>1.1897599924673041</v>
      </c>
      <c r="I81" s="65">
        <f>IFERROR(('Emp RestOfCMA'!I81/'Emp RestOfCMA'!I$6)/('CAN LFS Emp'!I81/'CAN LFS Emp'!I$6),"n/a")</f>
        <v>0.76229241778532542</v>
      </c>
      <c r="J81" s="65">
        <f>IFERROR(('Emp RestOfCMA'!J81/'Emp RestOfCMA'!J$6)/('CAN LFS Emp'!J81/'CAN LFS Emp'!J$6),"n/a")</f>
        <v>0.91697949366906939</v>
      </c>
      <c r="K81" s="65">
        <f>IFERROR(('Emp RestOfCMA'!K81/'Emp RestOfCMA'!K$6)/('CAN LFS Emp'!K81/'CAN LFS Emp'!K$6),"n/a")</f>
        <v>0.82509995537508773</v>
      </c>
      <c r="L81" s="65">
        <f>IFERROR(('Emp RestOfCMA'!L81/'Emp RestOfCMA'!L$6)/('CAN LFS Emp'!L81/'CAN LFS Emp'!L$6),"n/a")</f>
        <v>1.2772389993906801</v>
      </c>
      <c r="M81" s="21">
        <f>IFERROR(('Emp RestOfCMA'!M81/'Emp RestOfCMA'!M$6)/('CAN LFS Emp'!M81/'CAN LFS Emp'!M$6),"n/a")</f>
        <v>0.9740932506044867</v>
      </c>
      <c r="N81" s="21">
        <f>IFERROR(('Emp RestOfCMA'!N81/'Emp RestOfCMA'!N$6)/('CAN LFS Emp'!N81/'CAN LFS Emp'!N$6),"n/a")</f>
        <v>1.2680118052153131</v>
      </c>
      <c r="O81" s="21">
        <f>IFERROR(('Emp RestOfCMA'!O81/'Emp RestOfCMA'!O$6)/('CAN LFS Emp'!O81/'CAN LFS Emp'!O$6),"n/a")</f>
        <v>1.4810831492313661</v>
      </c>
      <c r="P81" s="21">
        <f>IFERROR(('Emp RestOfCMA'!P81/'Emp RestOfCMA'!P$6)/('CAN LFS Emp'!P81/'CAN LFS Emp'!P$6),"n/a")</f>
        <v>0.89763989480531081</v>
      </c>
      <c r="Q81" s="21">
        <f>IFERROR(('Emp RestOfCMA'!Q81/'Emp RestOfCMA'!Q$6)/('CAN LFS Emp'!Q81/'CAN LFS Emp'!Q$6),"n/a")</f>
        <v>0.5076037799306401</v>
      </c>
      <c r="R81" s="21">
        <f>IFERROR(('Emp RestOfCMA'!R81/'Emp RestOfCMA'!R$6)/('CAN LFS Emp'!R81/'CAN LFS Emp'!R$6),"n/a")</f>
        <v>0.60236876714988907</v>
      </c>
      <c r="S81" s="21">
        <f>IFERROR(('Emp RestOfCMA'!S81/'Emp RestOfCMA'!S$6)/('CAN LFS Emp'!S81/'CAN LFS Emp'!S$6),"n/a")</f>
        <v>1.0868271914483714</v>
      </c>
      <c r="T81" s="21">
        <f>IFERROR(('Emp RestOfCMA'!T81/'Emp RestOfCMA'!T$6)/('CAN LFS Emp'!T81/'CAN LFS Emp'!T$6),"n/a")</f>
        <v>1.3838533859804278</v>
      </c>
      <c r="U81" s="21">
        <f>IFERROR(('Emp RestOfCMA'!U81/'Emp RestOfCMA'!U$6)/('CAN LFS Emp'!U81/'CAN LFS Emp'!U$6),"n/a")</f>
        <v>1.0302433388256322</v>
      </c>
      <c r="V81" s="21">
        <f>IFERROR(('Emp RestOfCMA'!V81/'Emp RestOfCMA'!V$6)/('CAN LFS Emp'!V81/'CAN LFS Emp'!V$6),"n/a")</f>
        <v>1.0479566064337662</v>
      </c>
      <c r="W81" s="21">
        <f>IFERROR(('Emp RestOfCMA'!W81/'Emp RestOfCMA'!W$6)/('CAN LFS Emp'!W81/'CAN LFS Emp'!W$6),"n/a")</f>
        <v>0.84637023415296864</v>
      </c>
      <c r="X81" s="21">
        <f>IFERROR(('Emp RestOfCMA'!X81/'Emp RestOfCMA'!X$6)/('CAN LFS Emp'!X81/'CAN LFS Emp'!X$6),"n/a")</f>
        <v>1.0430060078565437</v>
      </c>
      <c r="Y81" s="21">
        <f>IFERROR(('Emp RestOfCMA'!Y81/'Emp RestOfCMA'!Y$6)/('CAN LFS Emp'!Y81/'CAN LFS Emp'!Y$6),"n/a")</f>
        <v>0.8501578597494085</v>
      </c>
    </row>
    <row r="82" spans="1:25" x14ac:dyDescent="0.25">
      <c r="A82" s="6" t="s">
        <v>76</v>
      </c>
      <c r="B82" s="6"/>
      <c r="C82" s="14">
        <v>443</v>
      </c>
      <c r="D82" s="65">
        <f>IFERROR(('Emp RestOfCMA'!D82/'Emp RestOfCMA'!D$6)/('CAN LFS Emp'!D82/'CAN LFS Emp'!D$6),"n/a")</f>
        <v>0.81266229382993926</v>
      </c>
      <c r="E82" s="65">
        <f>IFERROR(('Emp RestOfCMA'!E82/'Emp RestOfCMA'!E$6)/('CAN LFS Emp'!E82/'CAN LFS Emp'!E$6),"n/a")</f>
        <v>1.4393048690793426</v>
      </c>
      <c r="F82" s="65">
        <f>IFERROR(('Emp RestOfCMA'!F82/'Emp RestOfCMA'!F$6)/('CAN LFS Emp'!F82/'CAN LFS Emp'!F$6),"n/a")</f>
        <v>1.5351040603239159</v>
      </c>
      <c r="G82" s="65">
        <f>IFERROR(('Emp RestOfCMA'!G82/'Emp RestOfCMA'!G$6)/('CAN LFS Emp'!G82/'CAN LFS Emp'!G$6),"n/a")</f>
        <v>1.4706317891727529</v>
      </c>
      <c r="H82" s="65">
        <f>IFERROR(('Emp RestOfCMA'!H82/'Emp RestOfCMA'!H$6)/('CAN LFS Emp'!H82/'CAN LFS Emp'!H$6),"n/a")</f>
        <v>1.1668187248838733</v>
      </c>
      <c r="I82" s="65">
        <f>IFERROR(('Emp RestOfCMA'!I82/'Emp RestOfCMA'!I$6)/('CAN LFS Emp'!I82/'CAN LFS Emp'!I$6),"n/a")</f>
        <v>0.9119258401807111</v>
      </c>
      <c r="J82" s="65">
        <f>IFERROR(('Emp RestOfCMA'!J82/'Emp RestOfCMA'!J$6)/('CAN LFS Emp'!J82/'CAN LFS Emp'!J$6),"n/a")</f>
        <v>1.4414617762226285</v>
      </c>
      <c r="K82" s="65">
        <f>IFERROR(('Emp RestOfCMA'!K82/'Emp RestOfCMA'!K$6)/('CAN LFS Emp'!K82/'CAN LFS Emp'!K$6),"n/a")</f>
        <v>0.80385592066480283</v>
      </c>
      <c r="L82" s="65">
        <f>IFERROR(('Emp RestOfCMA'!L82/'Emp RestOfCMA'!L$6)/('CAN LFS Emp'!L82/'CAN LFS Emp'!L$6),"n/a")</f>
        <v>1.789872907177364</v>
      </c>
      <c r="M82" s="21">
        <f>IFERROR(('Emp RestOfCMA'!M82/'Emp RestOfCMA'!M$6)/('CAN LFS Emp'!M82/'CAN LFS Emp'!M$6),"n/a")</f>
        <v>1.6325586167228983</v>
      </c>
      <c r="N82" s="21">
        <f>IFERROR(('Emp RestOfCMA'!N82/'Emp RestOfCMA'!N$6)/('CAN LFS Emp'!N82/'CAN LFS Emp'!N$6),"n/a")</f>
        <v>1.4281870912533969</v>
      </c>
      <c r="O82" s="21">
        <f>IFERROR(('Emp RestOfCMA'!O82/'Emp RestOfCMA'!O$6)/('CAN LFS Emp'!O82/'CAN LFS Emp'!O$6),"n/a")</f>
        <v>1.5739131605204633</v>
      </c>
      <c r="P82" s="21">
        <f>IFERROR(('Emp RestOfCMA'!P82/'Emp RestOfCMA'!P$6)/('CAN LFS Emp'!P82/'CAN LFS Emp'!P$6),"n/a")</f>
        <v>1.4312542529725254</v>
      </c>
      <c r="Q82" s="21">
        <f>IFERROR(('Emp RestOfCMA'!Q82/'Emp RestOfCMA'!Q$6)/('CAN LFS Emp'!Q82/'CAN LFS Emp'!Q$6),"n/a")</f>
        <v>1.015341439760016</v>
      </c>
      <c r="R82" s="21">
        <f>IFERROR(('Emp RestOfCMA'!R82/'Emp RestOfCMA'!R$6)/('CAN LFS Emp'!R82/'CAN LFS Emp'!R$6),"n/a")</f>
        <v>1.0642512250396854</v>
      </c>
      <c r="S82" s="21">
        <f>IFERROR(('Emp RestOfCMA'!S82/'Emp RestOfCMA'!S$6)/('CAN LFS Emp'!S82/'CAN LFS Emp'!S$6),"n/a")</f>
        <v>1.1449262122267616</v>
      </c>
      <c r="T82" s="21">
        <f>IFERROR(('Emp RestOfCMA'!T82/'Emp RestOfCMA'!T$6)/('CAN LFS Emp'!T82/'CAN LFS Emp'!T$6),"n/a")</f>
        <v>1.5652333642240552</v>
      </c>
      <c r="U82" s="21">
        <f>IFERROR(('Emp RestOfCMA'!U82/'Emp RestOfCMA'!U$6)/('CAN LFS Emp'!U82/'CAN LFS Emp'!U$6),"n/a")</f>
        <v>1.619168880397948</v>
      </c>
      <c r="V82" s="21">
        <f>IFERROR(('Emp RestOfCMA'!V82/'Emp RestOfCMA'!V$6)/('CAN LFS Emp'!V82/'CAN LFS Emp'!V$6),"n/a")</f>
        <v>1.2554659199596117</v>
      </c>
      <c r="W82" s="21">
        <f>IFERROR(('Emp RestOfCMA'!W82/'Emp RestOfCMA'!W$6)/('CAN LFS Emp'!W82/'CAN LFS Emp'!W$6),"n/a")</f>
        <v>0.75273925410591258</v>
      </c>
      <c r="X82" s="21">
        <f>IFERROR(('Emp RestOfCMA'!X82/'Emp RestOfCMA'!X$6)/('CAN LFS Emp'!X82/'CAN LFS Emp'!X$6),"n/a")</f>
        <v>1.5286614857066909</v>
      </c>
      <c r="Y82" s="21">
        <f>IFERROR(('Emp RestOfCMA'!Y82/'Emp RestOfCMA'!Y$6)/('CAN LFS Emp'!Y82/'CAN LFS Emp'!Y$6),"n/a")</f>
        <v>1.5498728068357894</v>
      </c>
    </row>
    <row r="83" spans="1:25" x14ac:dyDescent="0.25">
      <c r="A83" s="6" t="s">
        <v>77</v>
      </c>
      <c r="B83" s="6"/>
      <c r="C83" s="14">
        <v>444</v>
      </c>
      <c r="D83" s="65">
        <f>IFERROR(('Emp RestOfCMA'!D83/'Emp RestOfCMA'!D$6)/('CAN LFS Emp'!D83/'CAN LFS Emp'!D$6),"n/a")</f>
        <v>0.97325833257806249</v>
      </c>
      <c r="E83" s="65">
        <f>IFERROR(('Emp RestOfCMA'!E83/'Emp RestOfCMA'!E$6)/('CAN LFS Emp'!E83/'CAN LFS Emp'!E$6),"n/a")</f>
        <v>0.65207794193712831</v>
      </c>
      <c r="F83" s="65">
        <f>IFERROR(('Emp RestOfCMA'!F83/'Emp RestOfCMA'!F$6)/('CAN LFS Emp'!F83/'CAN LFS Emp'!F$6),"n/a")</f>
        <v>0.93001355120316243</v>
      </c>
      <c r="G83" s="65">
        <f>IFERROR(('Emp RestOfCMA'!G83/'Emp RestOfCMA'!G$6)/('CAN LFS Emp'!G83/'CAN LFS Emp'!G$6),"n/a")</f>
        <v>0.84879868630876287</v>
      </c>
      <c r="H83" s="65">
        <f>IFERROR(('Emp RestOfCMA'!H83/'Emp RestOfCMA'!H$6)/('CAN LFS Emp'!H83/'CAN LFS Emp'!H$6),"n/a")</f>
        <v>0.85553589173700195</v>
      </c>
      <c r="I83" s="65">
        <f>IFERROR(('Emp RestOfCMA'!I83/'Emp RestOfCMA'!I$6)/('CAN LFS Emp'!I83/'CAN LFS Emp'!I$6),"n/a")</f>
        <v>0.58958520411387572</v>
      </c>
      <c r="J83" s="65">
        <f>IFERROR(('Emp RestOfCMA'!J83/'Emp RestOfCMA'!J$6)/('CAN LFS Emp'!J83/'CAN LFS Emp'!J$6),"n/a")</f>
        <v>0.4319715500972805</v>
      </c>
      <c r="K83" s="65">
        <f>IFERROR(('Emp RestOfCMA'!K83/'Emp RestOfCMA'!K$6)/('CAN LFS Emp'!K83/'CAN LFS Emp'!K$6),"n/a")</f>
        <v>0.7269776940846171</v>
      </c>
      <c r="L83" s="65">
        <f>IFERROR(('Emp RestOfCMA'!L83/'Emp RestOfCMA'!L$6)/('CAN LFS Emp'!L83/'CAN LFS Emp'!L$6),"n/a")</f>
        <v>0.90389645967370436</v>
      </c>
      <c r="M83" s="21">
        <f>IFERROR(('Emp RestOfCMA'!M83/'Emp RestOfCMA'!M$6)/('CAN LFS Emp'!M83/'CAN LFS Emp'!M$6),"n/a")</f>
        <v>0.63714097007268611</v>
      </c>
      <c r="N83" s="21">
        <f>IFERROR(('Emp RestOfCMA'!N83/'Emp RestOfCMA'!N$6)/('CAN LFS Emp'!N83/'CAN LFS Emp'!N$6),"n/a")</f>
        <v>0.7374284979893635</v>
      </c>
      <c r="O83" s="21">
        <f>IFERROR(('Emp RestOfCMA'!O83/'Emp RestOfCMA'!O$6)/('CAN LFS Emp'!O83/'CAN LFS Emp'!O$6),"n/a")</f>
        <v>0.94518261356871458</v>
      </c>
      <c r="P83" s="21">
        <f>IFERROR(('Emp RestOfCMA'!P83/'Emp RestOfCMA'!P$6)/('CAN LFS Emp'!P83/'CAN LFS Emp'!P$6),"n/a")</f>
        <v>0.9411949420914052</v>
      </c>
      <c r="Q83" s="21">
        <f>IFERROR(('Emp RestOfCMA'!Q83/'Emp RestOfCMA'!Q$6)/('CAN LFS Emp'!Q83/'CAN LFS Emp'!Q$6),"n/a")</f>
        <v>0.72651924861061856</v>
      </c>
      <c r="R83" s="21">
        <f>IFERROR(('Emp RestOfCMA'!R83/'Emp RestOfCMA'!R$6)/('CAN LFS Emp'!R83/'CAN LFS Emp'!R$6),"n/a")</f>
        <v>0.90280215017645715</v>
      </c>
      <c r="S83" s="21">
        <f>IFERROR(('Emp RestOfCMA'!S83/'Emp RestOfCMA'!S$6)/('CAN LFS Emp'!S83/'CAN LFS Emp'!S$6),"n/a")</f>
        <v>0.92463596525216996</v>
      </c>
      <c r="T83" s="21">
        <f>IFERROR(('Emp RestOfCMA'!T83/'Emp RestOfCMA'!T$6)/('CAN LFS Emp'!T83/'CAN LFS Emp'!T$6),"n/a")</f>
        <v>0.87755932688601423</v>
      </c>
      <c r="U83" s="21">
        <f>IFERROR(('Emp RestOfCMA'!U83/'Emp RestOfCMA'!U$6)/('CAN LFS Emp'!U83/'CAN LFS Emp'!U$6),"n/a")</f>
        <v>1.0371229264169817</v>
      </c>
      <c r="V83" s="21">
        <f>IFERROR(('Emp RestOfCMA'!V83/'Emp RestOfCMA'!V$6)/('CAN LFS Emp'!V83/'CAN LFS Emp'!V$6),"n/a")</f>
        <v>1.1231254475514219</v>
      </c>
      <c r="W83" s="21">
        <f>IFERROR(('Emp RestOfCMA'!W83/'Emp RestOfCMA'!W$6)/('CAN LFS Emp'!W83/'CAN LFS Emp'!W$6),"n/a")</f>
        <v>0.86322823309121177</v>
      </c>
      <c r="X83" s="21">
        <f>IFERROR(('Emp RestOfCMA'!X83/'Emp RestOfCMA'!X$6)/('CAN LFS Emp'!X83/'CAN LFS Emp'!X$6),"n/a")</f>
        <v>0.95762534100850338</v>
      </c>
      <c r="Y83" s="21">
        <f>IFERROR(('Emp RestOfCMA'!Y83/'Emp RestOfCMA'!Y$6)/('CAN LFS Emp'!Y83/'CAN LFS Emp'!Y$6),"n/a")</f>
        <v>0.83426095181865401</v>
      </c>
    </row>
    <row r="84" spans="1:25" x14ac:dyDescent="0.25">
      <c r="A84" s="6" t="s">
        <v>78</v>
      </c>
      <c r="B84" s="6"/>
      <c r="C84" s="14">
        <v>445</v>
      </c>
      <c r="D84" s="65">
        <f>IFERROR(('Emp RestOfCMA'!D84/'Emp RestOfCMA'!D$6)/('CAN LFS Emp'!D84/'CAN LFS Emp'!D$6),"n/a")</f>
        <v>0.85627705818442013</v>
      </c>
      <c r="E84" s="65">
        <f>IFERROR(('Emp RestOfCMA'!E84/'Emp RestOfCMA'!E$6)/('CAN LFS Emp'!E84/'CAN LFS Emp'!E$6),"n/a")</f>
        <v>0.69747120467427548</v>
      </c>
      <c r="F84" s="65">
        <f>IFERROR(('Emp RestOfCMA'!F84/'Emp RestOfCMA'!F$6)/('CAN LFS Emp'!F84/'CAN LFS Emp'!F$6),"n/a")</f>
        <v>0.81451176272276404</v>
      </c>
      <c r="G84" s="65">
        <f>IFERROR(('Emp RestOfCMA'!G84/'Emp RestOfCMA'!G$6)/('CAN LFS Emp'!G84/'CAN LFS Emp'!G$6),"n/a")</f>
        <v>0.97619513205722519</v>
      </c>
      <c r="H84" s="65">
        <f>IFERROR(('Emp RestOfCMA'!H84/'Emp RestOfCMA'!H$6)/('CAN LFS Emp'!H84/'CAN LFS Emp'!H$6),"n/a")</f>
        <v>0.87274975556557555</v>
      </c>
      <c r="I84" s="65">
        <f>IFERROR(('Emp RestOfCMA'!I84/'Emp RestOfCMA'!I$6)/('CAN LFS Emp'!I84/'CAN LFS Emp'!I$6),"n/a")</f>
        <v>0.96666109449191151</v>
      </c>
      <c r="J84" s="65">
        <f>IFERROR(('Emp RestOfCMA'!J84/'Emp RestOfCMA'!J$6)/('CAN LFS Emp'!J84/'CAN LFS Emp'!J$6),"n/a")</f>
        <v>0.79421159679575837</v>
      </c>
      <c r="K84" s="65">
        <f>IFERROR(('Emp RestOfCMA'!K84/'Emp RestOfCMA'!K$6)/('CAN LFS Emp'!K84/'CAN LFS Emp'!K$6),"n/a")</f>
        <v>0.76364339820481064</v>
      </c>
      <c r="L84" s="65">
        <f>IFERROR(('Emp RestOfCMA'!L84/'Emp RestOfCMA'!L$6)/('CAN LFS Emp'!L84/'CAN LFS Emp'!L$6),"n/a")</f>
        <v>0.85323870376965638</v>
      </c>
      <c r="M84" s="21">
        <f>IFERROR(('Emp RestOfCMA'!M84/'Emp RestOfCMA'!M$6)/('CAN LFS Emp'!M84/'CAN LFS Emp'!M$6),"n/a")</f>
        <v>1.1416125947094329</v>
      </c>
      <c r="N84" s="21">
        <f>IFERROR(('Emp RestOfCMA'!N84/'Emp RestOfCMA'!N$6)/('CAN LFS Emp'!N84/'CAN LFS Emp'!N$6),"n/a")</f>
        <v>1.0250658848132324</v>
      </c>
      <c r="O84" s="21">
        <f>IFERROR(('Emp RestOfCMA'!O84/'Emp RestOfCMA'!O$6)/('CAN LFS Emp'!O84/'CAN LFS Emp'!O$6),"n/a")</f>
        <v>1.0154139278825169</v>
      </c>
      <c r="P84" s="21">
        <f>IFERROR(('Emp RestOfCMA'!P84/'Emp RestOfCMA'!P$6)/('CAN LFS Emp'!P84/'CAN LFS Emp'!P$6),"n/a")</f>
        <v>0.94774258690192892</v>
      </c>
      <c r="Q84" s="21">
        <f>IFERROR(('Emp RestOfCMA'!Q84/'Emp RestOfCMA'!Q$6)/('CAN LFS Emp'!Q84/'CAN LFS Emp'!Q$6),"n/a")</f>
        <v>0.91801417856475809</v>
      </c>
      <c r="R84" s="21">
        <f>IFERROR(('Emp RestOfCMA'!R84/'Emp RestOfCMA'!R$6)/('CAN LFS Emp'!R84/'CAN LFS Emp'!R$6),"n/a")</f>
        <v>0.97722638517721061</v>
      </c>
      <c r="S84" s="21">
        <f>IFERROR(('Emp RestOfCMA'!S84/'Emp RestOfCMA'!S$6)/('CAN LFS Emp'!S84/'CAN LFS Emp'!S$6),"n/a")</f>
        <v>1.0846071652251663</v>
      </c>
      <c r="T84" s="21">
        <f>IFERROR(('Emp RestOfCMA'!T84/'Emp RestOfCMA'!T$6)/('CAN LFS Emp'!T84/'CAN LFS Emp'!T$6),"n/a")</f>
        <v>1.0675583758438294</v>
      </c>
      <c r="U84" s="21">
        <f>IFERROR(('Emp RestOfCMA'!U84/'Emp RestOfCMA'!U$6)/('CAN LFS Emp'!U84/'CAN LFS Emp'!U$6),"n/a")</f>
        <v>0.88738406413369586</v>
      </c>
      <c r="V84" s="21">
        <f>IFERROR(('Emp RestOfCMA'!V84/'Emp RestOfCMA'!V$6)/('CAN LFS Emp'!V84/'CAN LFS Emp'!V$6),"n/a")</f>
        <v>0.92389208806600442</v>
      </c>
      <c r="W84" s="21">
        <f>IFERROR(('Emp RestOfCMA'!W84/'Emp RestOfCMA'!W$6)/('CAN LFS Emp'!W84/'CAN LFS Emp'!W$6),"n/a")</f>
        <v>0.98407336942449375</v>
      </c>
      <c r="X84" s="21">
        <f>IFERROR(('Emp RestOfCMA'!X84/'Emp RestOfCMA'!X$6)/('CAN LFS Emp'!X84/'CAN LFS Emp'!X$6),"n/a")</f>
        <v>0.96488371825444696</v>
      </c>
      <c r="Y84" s="21">
        <f>IFERROR(('Emp RestOfCMA'!Y84/'Emp RestOfCMA'!Y$6)/('CAN LFS Emp'!Y84/'CAN LFS Emp'!Y$6),"n/a")</f>
        <v>0.89149304962218134</v>
      </c>
    </row>
    <row r="85" spans="1:25" x14ac:dyDescent="0.25">
      <c r="A85" s="6" t="s">
        <v>79</v>
      </c>
      <c r="B85" s="6"/>
      <c r="C85" s="14">
        <v>446</v>
      </c>
      <c r="D85" s="65">
        <f>IFERROR(('Emp RestOfCMA'!D85/'Emp RestOfCMA'!D$6)/('CAN LFS Emp'!D85/'CAN LFS Emp'!D$6),"n/a")</f>
        <v>0.81048557467026705</v>
      </c>
      <c r="E85" s="65">
        <f>IFERROR(('Emp RestOfCMA'!E85/'Emp RestOfCMA'!E$6)/('CAN LFS Emp'!E85/'CAN LFS Emp'!E$6),"n/a")</f>
        <v>0.80461596128595858</v>
      </c>
      <c r="F85" s="65">
        <f>IFERROR(('Emp RestOfCMA'!F85/'Emp RestOfCMA'!F$6)/('CAN LFS Emp'!F85/'CAN LFS Emp'!F$6),"n/a")</f>
        <v>0.86910736149729906</v>
      </c>
      <c r="G85" s="65">
        <f>IFERROR(('Emp RestOfCMA'!G85/'Emp RestOfCMA'!G$6)/('CAN LFS Emp'!G85/'CAN LFS Emp'!G$6),"n/a")</f>
        <v>0.88489056641797381</v>
      </c>
      <c r="H85" s="65">
        <f>IFERROR(('Emp RestOfCMA'!H85/'Emp RestOfCMA'!H$6)/('CAN LFS Emp'!H85/'CAN LFS Emp'!H$6),"n/a")</f>
        <v>0.94528178090727211</v>
      </c>
      <c r="I85" s="65">
        <f>IFERROR(('Emp RestOfCMA'!I85/'Emp RestOfCMA'!I$6)/('CAN LFS Emp'!I85/'CAN LFS Emp'!I$6),"n/a")</f>
        <v>0.80964056795786821</v>
      </c>
      <c r="J85" s="65">
        <f>IFERROR(('Emp RestOfCMA'!J85/'Emp RestOfCMA'!J$6)/('CAN LFS Emp'!J85/'CAN LFS Emp'!J$6),"n/a")</f>
        <v>0.66664393886344309</v>
      </c>
      <c r="K85" s="65">
        <f>IFERROR(('Emp RestOfCMA'!K85/'Emp RestOfCMA'!K$6)/('CAN LFS Emp'!K85/'CAN LFS Emp'!K$6),"n/a")</f>
        <v>1.1170240265279656</v>
      </c>
      <c r="L85" s="65">
        <f>IFERROR(('Emp RestOfCMA'!L85/'Emp RestOfCMA'!L$6)/('CAN LFS Emp'!L85/'CAN LFS Emp'!L$6),"n/a")</f>
        <v>0.90457684948137118</v>
      </c>
      <c r="M85" s="21">
        <f>IFERROR(('Emp RestOfCMA'!M85/'Emp RestOfCMA'!M$6)/('CAN LFS Emp'!M85/'CAN LFS Emp'!M$6),"n/a")</f>
        <v>0.83401154103264308</v>
      </c>
      <c r="N85" s="21">
        <f>IFERROR(('Emp RestOfCMA'!N85/'Emp RestOfCMA'!N$6)/('CAN LFS Emp'!N85/'CAN LFS Emp'!N$6),"n/a")</f>
        <v>0.88434411293061643</v>
      </c>
      <c r="O85" s="21">
        <f>IFERROR(('Emp RestOfCMA'!O85/'Emp RestOfCMA'!O$6)/('CAN LFS Emp'!O85/'CAN LFS Emp'!O$6),"n/a")</f>
        <v>0.83811150348790309</v>
      </c>
      <c r="P85" s="21">
        <f>IFERROR(('Emp RestOfCMA'!P85/'Emp RestOfCMA'!P$6)/('CAN LFS Emp'!P85/'CAN LFS Emp'!P$6),"n/a")</f>
        <v>0.77024598343885275</v>
      </c>
      <c r="Q85" s="21">
        <f>IFERROR(('Emp RestOfCMA'!Q85/'Emp RestOfCMA'!Q$6)/('CAN LFS Emp'!Q85/'CAN LFS Emp'!Q$6),"n/a")</f>
        <v>0.76227038482334664</v>
      </c>
      <c r="R85" s="21">
        <f>IFERROR(('Emp RestOfCMA'!R85/'Emp RestOfCMA'!R$6)/('CAN LFS Emp'!R85/'CAN LFS Emp'!R$6),"n/a")</f>
        <v>0.80915016435938114</v>
      </c>
      <c r="S85" s="21">
        <f>IFERROR(('Emp RestOfCMA'!S85/'Emp RestOfCMA'!S$6)/('CAN LFS Emp'!S85/'CAN LFS Emp'!S$6),"n/a")</f>
        <v>1.001607886460915</v>
      </c>
      <c r="T85" s="21">
        <f>IFERROR(('Emp RestOfCMA'!T85/'Emp RestOfCMA'!T$6)/('CAN LFS Emp'!T85/'CAN LFS Emp'!T$6),"n/a")</f>
        <v>0.8307752887647879</v>
      </c>
      <c r="U85" s="21">
        <f>IFERROR(('Emp RestOfCMA'!U85/'Emp RestOfCMA'!U$6)/('CAN LFS Emp'!U85/'CAN LFS Emp'!U$6),"n/a")</f>
        <v>1.0503196085406055</v>
      </c>
      <c r="V85" s="21">
        <f>IFERROR(('Emp RestOfCMA'!V85/'Emp RestOfCMA'!V$6)/('CAN LFS Emp'!V85/'CAN LFS Emp'!V$6),"n/a")</f>
        <v>0.93593871873667134</v>
      </c>
      <c r="W85" s="21">
        <f>IFERROR(('Emp RestOfCMA'!W85/'Emp RestOfCMA'!W$6)/('CAN LFS Emp'!W85/'CAN LFS Emp'!W$6),"n/a")</f>
        <v>0.96306177613921495</v>
      </c>
      <c r="X85" s="21">
        <f>IFERROR(('Emp RestOfCMA'!X85/'Emp RestOfCMA'!X$6)/('CAN LFS Emp'!X85/'CAN LFS Emp'!X$6),"n/a")</f>
        <v>1.1155500778619571</v>
      </c>
      <c r="Y85" s="21">
        <f>IFERROR(('Emp RestOfCMA'!Y85/'Emp RestOfCMA'!Y$6)/('CAN LFS Emp'!Y85/'CAN LFS Emp'!Y$6),"n/a")</f>
        <v>0.95404080094752786</v>
      </c>
    </row>
    <row r="86" spans="1:25" x14ac:dyDescent="0.25">
      <c r="A86" s="6" t="s">
        <v>80</v>
      </c>
      <c r="B86" s="6"/>
      <c r="C86" s="14">
        <v>447</v>
      </c>
      <c r="D86" s="65">
        <f>IFERROR(('Emp RestOfCMA'!D86/'Emp RestOfCMA'!D$6)/('CAN LFS Emp'!D86/'CAN LFS Emp'!D$6),"n/a")</f>
        <v>0.3479816780409391</v>
      </c>
      <c r="E86" s="65">
        <f>IFERROR(('Emp RestOfCMA'!E86/'Emp RestOfCMA'!E$6)/('CAN LFS Emp'!E86/'CAN LFS Emp'!E$6),"n/a")</f>
        <v>0.26604754186769447</v>
      </c>
      <c r="F86" s="65">
        <f>IFERROR(('Emp RestOfCMA'!F86/'Emp RestOfCMA'!F$6)/('CAN LFS Emp'!F86/'CAN LFS Emp'!F$6),"n/a")</f>
        <v>0.50448426734856378</v>
      </c>
      <c r="G86" s="65">
        <f>IFERROR(('Emp RestOfCMA'!G86/'Emp RestOfCMA'!G$6)/('CAN LFS Emp'!G86/'CAN LFS Emp'!G$6),"n/a")</f>
        <v>1.2877204237128494</v>
      </c>
      <c r="H86" s="65">
        <f>IFERROR(('Emp RestOfCMA'!H86/'Emp RestOfCMA'!H$6)/('CAN LFS Emp'!H86/'CAN LFS Emp'!H$6),"n/a")</f>
        <v>0.40260696001048968</v>
      </c>
      <c r="I86" s="65">
        <f>IFERROR(('Emp RestOfCMA'!I86/'Emp RestOfCMA'!I$6)/('CAN LFS Emp'!I86/'CAN LFS Emp'!I$6),"n/a")</f>
        <v>0.41084404940147118</v>
      </c>
      <c r="J86" s="65">
        <f>IFERROR(('Emp RestOfCMA'!J86/'Emp RestOfCMA'!J$6)/('CAN LFS Emp'!J86/'CAN LFS Emp'!J$6),"n/a")</f>
        <v>0.15520964027352283</v>
      </c>
      <c r="K86" s="65">
        <f>IFERROR(('Emp RestOfCMA'!K86/'Emp RestOfCMA'!K$6)/('CAN LFS Emp'!K86/'CAN LFS Emp'!K$6),"n/a")</f>
        <v>0.71695546564746127</v>
      </c>
      <c r="L86" s="65">
        <f>IFERROR(('Emp RestOfCMA'!L86/'Emp RestOfCMA'!L$6)/('CAN LFS Emp'!L86/'CAN LFS Emp'!L$6),"n/a")</f>
        <v>0.62743486620943856</v>
      </c>
      <c r="M86" s="21">
        <f>IFERROR(('Emp RestOfCMA'!M86/'Emp RestOfCMA'!M$6)/('CAN LFS Emp'!M86/'CAN LFS Emp'!M$6),"n/a")</f>
        <v>0.55980391200135837</v>
      </c>
      <c r="N86" s="21">
        <f>IFERROR(('Emp RestOfCMA'!N86/'Emp RestOfCMA'!N$6)/('CAN LFS Emp'!N86/'CAN LFS Emp'!N$6),"n/a")</f>
        <v>0.49542782247928291</v>
      </c>
      <c r="O86" s="21">
        <f>IFERROR(('Emp RestOfCMA'!O86/'Emp RestOfCMA'!O$6)/('CAN LFS Emp'!O86/'CAN LFS Emp'!O$6),"n/a")</f>
        <v>0.42173680997180596</v>
      </c>
      <c r="P86" s="21">
        <f>IFERROR(('Emp RestOfCMA'!P86/'Emp RestOfCMA'!P$6)/('CAN LFS Emp'!P86/'CAN LFS Emp'!P$6),"n/a")</f>
        <v>0.30118924868079672</v>
      </c>
      <c r="Q86" s="21">
        <f>IFERROR(('Emp RestOfCMA'!Q86/'Emp RestOfCMA'!Q$6)/('CAN LFS Emp'!Q86/'CAN LFS Emp'!Q$6),"n/a")</f>
        <v>0.4479824729833396</v>
      </c>
      <c r="R86" s="21">
        <f>IFERROR(('Emp RestOfCMA'!R86/'Emp RestOfCMA'!R$6)/('CAN LFS Emp'!R86/'CAN LFS Emp'!R$6),"n/a")</f>
        <v>0.356849916766875</v>
      </c>
      <c r="S86" s="21">
        <f>IFERROR(('Emp RestOfCMA'!S86/'Emp RestOfCMA'!S$6)/('CAN LFS Emp'!S86/'CAN LFS Emp'!S$6),"n/a")</f>
        <v>0.45854623463018634</v>
      </c>
      <c r="T86" s="21">
        <f>IFERROR(('Emp RestOfCMA'!T86/'Emp RestOfCMA'!T$6)/('CAN LFS Emp'!T86/'CAN LFS Emp'!T$6),"n/a")</f>
        <v>0.68218715222105153</v>
      </c>
      <c r="U86" s="21">
        <f>IFERROR(('Emp RestOfCMA'!U86/'Emp RestOfCMA'!U$6)/('CAN LFS Emp'!U86/'CAN LFS Emp'!U$6),"n/a")</f>
        <v>0.34378687216601894</v>
      </c>
      <c r="V86" s="21">
        <f>IFERROR(('Emp RestOfCMA'!V86/'Emp RestOfCMA'!V$6)/('CAN LFS Emp'!V86/'CAN LFS Emp'!V$6),"n/a")</f>
        <v>0.70218425608296664</v>
      </c>
      <c r="W86" s="21">
        <f>IFERROR(('Emp RestOfCMA'!W86/'Emp RestOfCMA'!W$6)/('CAN LFS Emp'!W86/'CAN LFS Emp'!W$6),"n/a")</f>
        <v>0.67148418949713151</v>
      </c>
      <c r="X86" s="21">
        <f>IFERROR(('Emp RestOfCMA'!X86/'Emp RestOfCMA'!X$6)/('CAN LFS Emp'!X86/'CAN LFS Emp'!X$6),"n/a")</f>
        <v>0.2760500072777417</v>
      </c>
      <c r="Y86" s="21">
        <f>IFERROR(('Emp RestOfCMA'!Y86/'Emp RestOfCMA'!Y$6)/('CAN LFS Emp'!Y86/'CAN LFS Emp'!Y$6),"n/a")</f>
        <v>0.90938887012921055</v>
      </c>
    </row>
    <row r="87" spans="1:25" x14ac:dyDescent="0.25">
      <c r="A87" s="6" t="s">
        <v>81</v>
      </c>
      <c r="B87" s="6"/>
      <c r="C87" s="14">
        <v>448</v>
      </c>
      <c r="D87" s="65">
        <f>IFERROR(('Emp RestOfCMA'!D87/'Emp RestOfCMA'!D$6)/('CAN LFS Emp'!D87/'CAN LFS Emp'!D$6),"n/a")</f>
        <v>1.0344005225453985</v>
      </c>
      <c r="E87" s="65">
        <f>IFERROR(('Emp RestOfCMA'!E87/'Emp RestOfCMA'!E$6)/('CAN LFS Emp'!E87/'CAN LFS Emp'!E$6),"n/a")</f>
        <v>1.0491281957460443</v>
      </c>
      <c r="F87" s="65">
        <f>IFERROR(('Emp RestOfCMA'!F87/'Emp RestOfCMA'!F$6)/('CAN LFS Emp'!F87/'CAN LFS Emp'!F$6),"n/a")</f>
        <v>1.002642414181397</v>
      </c>
      <c r="G87" s="65">
        <f>IFERROR(('Emp RestOfCMA'!G87/'Emp RestOfCMA'!G$6)/('CAN LFS Emp'!G87/'CAN LFS Emp'!G$6),"n/a")</f>
        <v>1.0751399763887606</v>
      </c>
      <c r="H87" s="65">
        <f>IFERROR(('Emp RestOfCMA'!H87/'Emp RestOfCMA'!H$6)/('CAN LFS Emp'!H87/'CAN LFS Emp'!H$6),"n/a")</f>
        <v>1.1573866311296452</v>
      </c>
      <c r="I87" s="65">
        <f>IFERROR(('Emp RestOfCMA'!I87/'Emp RestOfCMA'!I$6)/('CAN LFS Emp'!I87/'CAN LFS Emp'!I$6),"n/a")</f>
        <v>1.1855597074026794</v>
      </c>
      <c r="J87" s="65">
        <f>IFERROR(('Emp RestOfCMA'!J87/'Emp RestOfCMA'!J$6)/('CAN LFS Emp'!J87/'CAN LFS Emp'!J$6),"n/a")</f>
        <v>1.2609690798389228</v>
      </c>
      <c r="K87" s="65">
        <f>IFERROR(('Emp RestOfCMA'!K87/'Emp RestOfCMA'!K$6)/('CAN LFS Emp'!K87/'CAN LFS Emp'!K$6),"n/a")</f>
        <v>1.073267819373408</v>
      </c>
      <c r="L87" s="65">
        <f>IFERROR(('Emp RestOfCMA'!L87/'Emp RestOfCMA'!L$6)/('CAN LFS Emp'!L87/'CAN LFS Emp'!L$6),"n/a")</f>
        <v>0.78473298027873517</v>
      </c>
      <c r="M87" s="21">
        <f>IFERROR(('Emp RestOfCMA'!M87/'Emp RestOfCMA'!M$6)/('CAN LFS Emp'!M87/'CAN LFS Emp'!M$6),"n/a")</f>
        <v>1.0247829295879403</v>
      </c>
      <c r="N87" s="21">
        <f>IFERROR(('Emp RestOfCMA'!N87/'Emp RestOfCMA'!N$6)/('CAN LFS Emp'!N87/'CAN LFS Emp'!N$6),"n/a")</f>
        <v>1.389816751799547</v>
      </c>
      <c r="O87" s="21">
        <f>IFERROR(('Emp RestOfCMA'!O87/'Emp RestOfCMA'!O$6)/('CAN LFS Emp'!O87/'CAN LFS Emp'!O$6),"n/a")</f>
        <v>1.5389692019964509</v>
      </c>
      <c r="P87" s="21">
        <f>IFERROR(('Emp RestOfCMA'!P87/'Emp RestOfCMA'!P$6)/('CAN LFS Emp'!P87/'CAN LFS Emp'!P$6),"n/a")</f>
        <v>1.2972320137002142</v>
      </c>
      <c r="Q87" s="21">
        <f>IFERROR(('Emp RestOfCMA'!Q87/'Emp RestOfCMA'!Q$6)/('CAN LFS Emp'!Q87/'CAN LFS Emp'!Q$6),"n/a")</f>
        <v>1.1883691801295055</v>
      </c>
      <c r="R87" s="21">
        <f>IFERROR(('Emp RestOfCMA'!R87/'Emp RestOfCMA'!R$6)/('CAN LFS Emp'!R87/'CAN LFS Emp'!R$6),"n/a")</f>
        <v>1.3597341692373013</v>
      </c>
      <c r="S87" s="21">
        <f>IFERROR(('Emp RestOfCMA'!S87/'Emp RestOfCMA'!S$6)/('CAN LFS Emp'!S87/'CAN LFS Emp'!S$6),"n/a")</f>
        <v>1.1483807141942324</v>
      </c>
      <c r="T87" s="21">
        <f>IFERROR(('Emp RestOfCMA'!T87/'Emp RestOfCMA'!T$6)/('CAN LFS Emp'!T87/'CAN LFS Emp'!T$6),"n/a")</f>
        <v>1.058275413035598</v>
      </c>
      <c r="U87" s="21">
        <f>IFERROR(('Emp RestOfCMA'!U87/'Emp RestOfCMA'!U$6)/('CAN LFS Emp'!U87/'CAN LFS Emp'!U$6),"n/a")</f>
        <v>1.0401813779300042</v>
      </c>
      <c r="V87" s="21">
        <f>IFERROR(('Emp RestOfCMA'!V87/'Emp RestOfCMA'!V$6)/('CAN LFS Emp'!V87/'CAN LFS Emp'!V$6),"n/a")</f>
        <v>1.0177990548025666</v>
      </c>
      <c r="W87" s="21">
        <f>IFERROR(('Emp RestOfCMA'!W87/'Emp RestOfCMA'!W$6)/('CAN LFS Emp'!W87/'CAN LFS Emp'!W$6),"n/a")</f>
        <v>1.195198177749708</v>
      </c>
      <c r="X87" s="21">
        <f>IFERROR(('Emp RestOfCMA'!X87/'Emp RestOfCMA'!X$6)/('CAN LFS Emp'!X87/'CAN LFS Emp'!X$6),"n/a")</f>
        <v>1.4142301400074972</v>
      </c>
      <c r="Y87" s="21">
        <f>IFERROR(('Emp RestOfCMA'!Y87/'Emp RestOfCMA'!Y$6)/('CAN LFS Emp'!Y87/'CAN LFS Emp'!Y$6),"n/a")</f>
        <v>0.97773222941459326</v>
      </c>
    </row>
    <row r="88" spans="1:25" x14ac:dyDescent="0.25">
      <c r="A88" s="6" t="s">
        <v>82</v>
      </c>
      <c r="B88" s="6"/>
      <c r="C88" s="14">
        <v>451</v>
      </c>
      <c r="D88" s="65">
        <f>IFERROR(('Emp RestOfCMA'!D88/'Emp RestOfCMA'!D$6)/('CAN LFS Emp'!D88/'CAN LFS Emp'!D$6),"n/a")</f>
        <v>0.671904181402323</v>
      </c>
      <c r="E88" s="65">
        <f>IFERROR(('Emp RestOfCMA'!E88/'Emp RestOfCMA'!E$6)/('CAN LFS Emp'!E88/'CAN LFS Emp'!E$6),"n/a")</f>
        <v>0.68508839449021963</v>
      </c>
      <c r="F88" s="65">
        <f>IFERROR(('Emp RestOfCMA'!F88/'Emp RestOfCMA'!F$6)/('CAN LFS Emp'!F88/'CAN LFS Emp'!F$6),"n/a")</f>
        <v>1.0373283736443017</v>
      </c>
      <c r="G88" s="65">
        <f>IFERROR(('Emp RestOfCMA'!G88/'Emp RestOfCMA'!G$6)/('CAN LFS Emp'!G88/'CAN LFS Emp'!G$6),"n/a")</f>
        <v>1.3473128540606727</v>
      </c>
      <c r="H88" s="65">
        <f>IFERROR(('Emp RestOfCMA'!H88/'Emp RestOfCMA'!H$6)/('CAN LFS Emp'!H88/'CAN LFS Emp'!H$6),"n/a")</f>
        <v>1.0483188361145104</v>
      </c>
      <c r="I88" s="65">
        <f>IFERROR(('Emp RestOfCMA'!I88/'Emp RestOfCMA'!I$6)/('CAN LFS Emp'!I88/'CAN LFS Emp'!I$6),"n/a")</f>
        <v>0.96549108261905425</v>
      </c>
      <c r="J88" s="65">
        <f>IFERROR(('Emp RestOfCMA'!J88/'Emp RestOfCMA'!J$6)/('CAN LFS Emp'!J88/'CAN LFS Emp'!J$6),"n/a")</f>
        <v>1.1706716611446886</v>
      </c>
      <c r="K88" s="65">
        <f>IFERROR(('Emp RestOfCMA'!K88/'Emp RestOfCMA'!K$6)/('CAN LFS Emp'!K88/'CAN LFS Emp'!K$6),"n/a")</f>
        <v>1.4334652331417528</v>
      </c>
      <c r="L88" s="65">
        <f>IFERROR(('Emp RestOfCMA'!L88/'Emp RestOfCMA'!L$6)/('CAN LFS Emp'!L88/'CAN LFS Emp'!L$6),"n/a")</f>
        <v>0.9753111629883785</v>
      </c>
      <c r="M88" s="21">
        <f>IFERROR(('Emp RestOfCMA'!M88/'Emp RestOfCMA'!M$6)/('CAN LFS Emp'!M88/'CAN LFS Emp'!M$6),"n/a")</f>
        <v>1.0618288929814836</v>
      </c>
      <c r="N88" s="21">
        <f>IFERROR(('Emp RestOfCMA'!N88/'Emp RestOfCMA'!N$6)/('CAN LFS Emp'!N88/'CAN LFS Emp'!N$6),"n/a")</f>
        <v>0.94291219125157755</v>
      </c>
      <c r="O88" s="21">
        <f>IFERROR(('Emp RestOfCMA'!O88/'Emp RestOfCMA'!O$6)/('CAN LFS Emp'!O88/'CAN LFS Emp'!O$6),"n/a")</f>
        <v>1.2259520046388996</v>
      </c>
      <c r="P88" s="21">
        <f>IFERROR(('Emp RestOfCMA'!P88/'Emp RestOfCMA'!P$6)/('CAN LFS Emp'!P88/'CAN LFS Emp'!P$6),"n/a")</f>
        <v>1.2169495665805172</v>
      </c>
      <c r="Q88" s="21">
        <f>IFERROR(('Emp RestOfCMA'!Q88/'Emp RestOfCMA'!Q$6)/('CAN LFS Emp'!Q88/'CAN LFS Emp'!Q$6),"n/a")</f>
        <v>1.2733033230691326</v>
      </c>
      <c r="R88" s="21">
        <f>IFERROR(('Emp RestOfCMA'!R88/'Emp RestOfCMA'!R$6)/('CAN LFS Emp'!R88/'CAN LFS Emp'!R$6),"n/a")</f>
        <v>1.4819210319430396</v>
      </c>
      <c r="S88" s="21">
        <f>IFERROR(('Emp RestOfCMA'!S88/'Emp RestOfCMA'!S$6)/('CAN LFS Emp'!S88/'CAN LFS Emp'!S$6),"n/a")</f>
        <v>1.1122636486007045</v>
      </c>
      <c r="T88" s="21">
        <f>IFERROR(('Emp RestOfCMA'!T88/'Emp RestOfCMA'!T$6)/('CAN LFS Emp'!T88/'CAN LFS Emp'!T$6),"n/a")</f>
        <v>1.4060825167666868</v>
      </c>
      <c r="U88" s="21">
        <f>IFERROR(('Emp RestOfCMA'!U88/'Emp RestOfCMA'!U$6)/('CAN LFS Emp'!U88/'CAN LFS Emp'!U$6),"n/a")</f>
        <v>1.0082321980697933</v>
      </c>
      <c r="V88" s="21">
        <f>IFERROR(('Emp RestOfCMA'!V88/'Emp RestOfCMA'!V$6)/('CAN LFS Emp'!V88/'CAN LFS Emp'!V$6),"n/a")</f>
        <v>0.60967803320541891</v>
      </c>
      <c r="W88" s="21">
        <f>IFERROR(('Emp RestOfCMA'!W88/'Emp RestOfCMA'!W$6)/('CAN LFS Emp'!W88/'CAN LFS Emp'!W$6),"n/a")</f>
        <v>1.0379738218133159</v>
      </c>
      <c r="X88" s="21">
        <f>IFERROR(('Emp RestOfCMA'!X88/'Emp RestOfCMA'!X$6)/('CAN LFS Emp'!X88/'CAN LFS Emp'!X$6),"n/a")</f>
        <v>1.3700242811924557</v>
      </c>
      <c r="Y88" s="21">
        <f>IFERROR(('Emp RestOfCMA'!Y88/'Emp RestOfCMA'!Y$6)/('CAN LFS Emp'!Y88/'CAN LFS Emp'!Y$6),"n/a")</f>
        <v>1.0893966267434152</v>
      </c>
    </row>
    <row r="89" spans="1:25" x14ac:dyDescent="0.25">
      <c r="A89" s="6" t="s">
        <v>83</v>
      </c>
      <c r="B89" s="6"/>
      <c r="C89" s="14">
        <v>452</v>
      </c>
      <c r="D89" s="65">
        <f>IFERROR(('Emp RestOfCMA'!D89/'Emp RestOfCMA'!D$6)/('CAN LFS Emp'!D89/'CAN LFS Emp'!D$6),"n/a")</f>
        <v>1.2874051783484535</v>
      </c>
      <c r="E89" s="65">
        <f>IFERROR(('Emp RestOfCMA'!E89/'Emp RestOfCMA'!E$6)/('CAN LFS Emp'!E89/'CAN LFS Emp'!E$6),"n/a")</f>
        <v>1.320011721041636</v>
      </c>
      <c r="F89" s="65">
        <f>IFERROR(('Emp RestOfCMA'!F89/'Emp RestOfCMA'!F$6)/('CAN LFS Emp'!F89/'CAN LFS Emp'!F$6),"n/a")</f>
        <v>1.0877934515488239</v>
      </c>
      <c r="G89" s="65">
        <f>IFERROR(('Emp RestOfCMA'!G89/'Emp RestOfCMA'!G$6)/('CAN LFS Emp'!G89/'CAN LFS Emp'!G$6),"n/a")</f>
        <v>1.028307024810174</v>
      </c>
      <c r="H89" s="65">
        <f>IFERROR(('Emp RestOfCMA'!H89/'Emp RestOfCMA'!H$6)/('CAN LFS Emp'!H89/'CAN LFS Emp'!H$6),"n/a")</f>
        <v>1.1718183326648397</v>
      </c>
      <c r="I89" s="65">
        <f>IFERROR(('Emp RestOfCMA'!I89/'Emp RestOfCMA'!I$6)/('CAN LFS Emp'!I89/'CAN LFS Emp'!I$6),"n/a")</f>
        <v>1.2359145335507029</v>
      </c>
      <c r="J89" s="65">
        <f>IFERROR(('Emp RestOfCMA'!J89/'Emp RestOfCMA'!J$6)/('CAN LFS Emp'!J89/'CAN LFS Emp'!J$6),"n/a")</f>
        <v>1.1371509645247608</v>
      </c>
      <c r="K89" s="65">
        <f>IFERROR(('Emp RestOfCMA'!K89/'Emp RestOfCMA'!K$6)/('CAN LFS Emp'!K89/'CAN LFS Emp'!K$6),"n/a")</f>
        <v>1.0178252555927461</v>
      </c>
      <c r="L89" s="65">
        <f>IFERROR(('Emp RestOfCMA'!L89/'Emp RestOfCMA'!L$6)/('CAN LFS Emp'!L89/'CAN LFS Emp'!L$6),"n/a")</f>
        <v>1.1955827251095943</v>
      </c>
      <c r="M89" s="21">
        <f>IFERROR(('Emp RestOfCMA'!M89/'Emp RestOfCMA'!M$6)/('CAN LFS Emp'!M89/'CAN LFS Emp'!M$6),"n/a")</f>
        <v>1.4142289419055756</v>
      </c>
      <c r="N89" s="21">
        <f>IFERROR(('Emp RestOfCMA'!N89/'Emp RestOfCMA'!N$6)/('CAN LFS Emp'!N89/'CAN LFS Emp'!N$6),"n/a")</f>
        <v>1.1438926610381173</v>
      </c>
      <c r="O89" s="21">
        <f>IFERROR(('Emp RestOfCMA'!O89/'Emp RestOfCMA'!O$6)/('CAN LFS Emp'!O89/'CAN LFS Emp'!O$6),"n/a")</f>
        <v>1.3332663315873345</v>
      </c>
      <c r="P89" s="21">
        <f>IFERROR(('Emp RestOfCMA'!P89/'Emp RestOfCMA'!P$6)/('CAN LFS Emp'!P89/'CAN LFS Emp'!P$6),"n/a")</f>
        <v>1.0655613083818982</v>
      </c>
      <c r="Q89" s="21">
        <f>IFERROR(('Emp RestOfCMA'!Q89/'Emp RestOfCMA'!Q$6)/('CAN LFS Emp'!Q89/'CAN LFS Emp'!Q$6),"n/a")</f>
        <v>1.1160956233767876</v>
      </c>
      <c r="R89" s="21">
        <f>IFERROR(('Emp RestOfCMA'!R89/'Emp RestOfCMA'!R$6)/('CAN LFS Emp'!R89/'CAN LFS Emp'!R$6),"n/a")</f>
        <v>1.2447831042349722</v>
      </c>
      <c r="S89" s="21">
        <f>IFERROR(('Emp RestOfCMA'!S89/'Emp RestOfCMA'!S$6)/('CAN LFS Emp'!S89/'CAN LFS Emp'!S$6),"n/a")</f>
        <v>1.2215748343726396</v>
      </c>
      <c r="T89" s="21">
        <f>IFERROR(('Emp RestOfCMA'!T89/'Emp RestOfCMA'!T$6)/('CAN LFS Emp'!T89/'CAN LFS Emp'!T$6),"n/a")</f>
        <v>1.2366954751209225</v>
      </c>
      <c r="U89" s="21">
        <f>IFERROR(('Emp RestOfCMA'!U89/'Emp RestOfCMA'!U$6)/('CAN LFS Emp'!U89/'CAN LFS Emp'!U$6),"n/a")</f>
        <v>1.3302966588503604</v>
      </c>
      <c r="V89" s="21">
        <f>IFERROR(('Emp RestOfCMA'!V89/'Emp RestOfCMA'!V$6)/('CAN LFS Emp'!V89/'CAN LFS Emp'!V$6),"n/a")</f>
        <v>1.3161593995224505</v>
      </c>
      <c r="W89" s="21">
        <f>IFERROR(('Emp RestOfCMA'!W89/'Emp RestOfCMA'!W$6)/('CAN LFS Emp'!W89/'CAN LFS Emp'!W$6),"n/a")</f>
        <v>1.2368085931197206</v>
      </c>
      <c r="X89" s="21">
        <f>IFERROR(('Emp RestOfCMA'!X89/'Emp RestOfCMA'!X$6)/('CAN LFS Emp'!X89/'CAN LFS Emp'!X$6),"n/a")</f>
        <v>1.2655147380561655</v>
      </c>
      <c r="Y89" s="21">
        <f>IFERROR(('Emp RestOfCMA'!Y89/'Emp RestOfCMA'!Y$6)/('CAN LFS Emp'!Y89/'CAN LFS Emp'!Y$6),"n/a")</f>
        <v>1.2656939366663371</v>
      </c>
    </row>
    <row r="90" spans="1:25" x14ac:dyDescent="0.25">
      <c r="A90" s="6" t="s">
        <v>84</v>
      </c>
      <c r="B90" s="6"/>
      <c r="C90" s="14">
        <v>453</v>
      </c>
      <c r="D90" s="65">
        <f>IFERROR(('Emp RestOfCMA'!D90/'Emp RestOfCMA'!D$6)/('CAN LFS Emp'!D90/'CAN LFS Emp'!D$6),"n/a")</f>
        <v>1.2051921779022878</v>
      </c>
      <c r="E90" s="65">
        <f>IFERROR(('Emp RestOfCMA'!E90/'Emp RestOfCMA'!E$6)/('CAN LFS Emp'!E90/'CAN LFS Emp'!E$6),"n/a")</f>
        <v>1.0878991258551094</v>
      </c>
      <c r="F90" s="65">
        <f>IFERROR(('Emp RestOfCMA'!F90/'Emp RestOfCMA'!F$6)/('CAN LFS Emp'!F90/'CAN LFS Emp'!F$6),"n/a")</f>
        <v>1.0968538920439066</v>
      </c>
      <c r="G90" s="65">
        <f>IFERROR(('Emp RestOfCMA'!G90/'Emp RestOfCMA'!G$6)/('CAN LFS Emp'!G90/'CAN LFS Emp'!G$6),"n/a")</f>
        <v>1.0220650962363691</v>
      </c>
      <c r="H90" s="65">
        <f>IFERROR(('Emp RestOfCMA'!H90/'Emp RestOfCMA'!H$6)/('CAN LFS Emp'!H90/'CAN LFS Emp'!H$6),"n/a")</f>
        <v>1.2339164439526717</v>
      </c>
      <c r="I90" s="65">
        <f>IFERROR(('Emp RestOfCMA'!I90/'Emp RestOfCMA'!I$6)/('CAN LFS Emp'!I90/'CAN LFS Emp'!I$6),"n/a")</f>
        <v>1.0419899173353258</v>
      </c>
      <c r="J90" s="65">
        <f>IFERROR(('Emp RestOfCMA'!J90/'Emp RestOfCMA'!J$6)/('CAN LFS Emp'!J90/'CAN LFS Emp'!J$6),"n/a")</f>
        <v>1.0671952956700959</v>
      </c>
      <c r="K90" s="65">
        <f>IFERROR(('Emp RestOfCMA'!K90/'Emp RestOfCMA'!K$6)/('CAN LFS Emp'!K90/'CAN LFS Emp'!K$6),"n/a")</f>
        <v>0.87295918866528099</v>
      </c>
      <c r="L90" s="65">
        <f>IFERROR(('Emp RestOfCMA'!L90/'Emp RestOfCMA'!L$6)/('CAN LFS Emp'!L90/'CAN LFS Emp'!L$6),"n/a")</f>
        <v>1.0971356521808808</v>
      </c>
      <c r="M90" s="21">
        <f>IFERROR(('Emp RestOfCMA'!M90/'Emp RestOfCMA'!M$6)/('CAN LFS Emp'!M90/'CAN LFS Emp'!M$6),"n/a")</f>
        <v>1.2353791215292607</v>
      </c>
      <c r="N90" s="21">
        <f>IFERROR(('Emp RestOfCMA'!N90/'Emp RestOfCMA'!N$6)/('CAN LFS Emp'!N90/'CAN LFS Emp'!N$6),"n/a")</f>
        <v>1.5749541592219272</v>
      </c>
      <c r="O90" s="21">
        <f>IFERROR(('Emp RestOfCMA'!O90/'Emp RestOfCMA'!O$6)/('CAN LFS Emp'!O90/'CAN LFS Emp'!O$6),"n/a")</f>
        <v>1.153824145326501</v>
      </c>
      <c r="P90" s="21">
        <f>IFERROR(('Emp RestOfCMA'!P90/'Emp RestOfCMA'!P$6)/('CAN LFS Emp'!P90/'CAN LFS Emp'!P$6),"n/a")</f>
        <v>1.0541137199838206</v>
      </c>
      <c r="Q90" s="21">
        <f>IFERROR(('Emp RestOfCMA'!Q90/'Emp RestOfCMA'!Q$6)/('CAN LFS Emp'!Q90/'CAN LFS Emp'!Q$6),"n/a")</f>
        <v>1.2085260724799702</v>
      </c>
      <c r="R90" s="21">
        <f>IFERROR(('Emp RestOfCMA'!R90/'Emp RestOfCMA'!R$6)/('CAN LFS Emp'!R90/'CAN LFS Emp'!R$6),"n/a")</f>
        <v>1.5178822067464171</v>
      </c>
      <c r="S90" s="21">
        <f>IFERROR(('Emp RestOfCMA'!S90/'Emp RestOfCMA'!S$6)/('CAN LFS Emp'!S90/'CAN LFS Emp'!S$6),"n/a")</f>
        <v>1.4555973092397492</v>
      </c>
      <c r="T90" s="21">
        <f>IFERROR(('Emp RestOfCMA'!T90/'Emp RestOfCMA'!T$6)/('CAN LFS Emp'!T90/'CAN LFS Emp'!T$6),"n/a")</f>
        <v>1.5668514034842382</v>
      </c>
      <c r="U90" s="21">
        <f>IFERROR(('Emp RestOfCMA'!U90/'Emp RestOfCMA'!U$6)/('CAN LFS Emp'!U90/'CAN LFS Emp'!U$6),"n/a")</f>
        <v>1.1115064293824009</v>
      </c>
      <c r="V90" s="21">
        <f>IFERROR(('Emp RestOfCMA'!V90/'Emp RestOfCMA'!V$6)/('CAN LFS Emp'!V90/'CAN LFS Emp'!V$6),"n/a")</f>
        <v>1.4254155190516773</v>
      </c>
      <c r="W90" s="21">
        <f>IFERROR(('Emp RestOfCMA'!W90/'Emp RestOfCMA'!W$6)/('CAN LFS Emp'!W90/'CAN LFS Emp'!W$6),"n/a")</f>
        <v>1.3516322612114691</v>
      </c>
      <c r="X90" s="21">
        <f>IFERROR(('Emp RestOfCMA'!X90/'Emp RestOfCMA'!X$6)/('CAN LFS Emp'!X90/'CAN LFS Emp'!X$6),"n/a")</f>
        <v>1.6079008916950979</v>
      </c>
      <c r="Y90" s="21">
        <f>IFERROR(('Emp RestOfCMA'!Y90/'Emp RestOfCMA'!Y$6)/('CAN LFS Emp'!Y90/'CAN LFS Emp'!Y$6),"n/a")</f>
        <v>1.4095350432260867</v>
      </c>
    </row>
    <row r="91" spans="1:25" x14ac:dyDescent="0.25">
      <c r="A91" s="6" t="s">
        <v>85</v>
      </c>
      <c r="B91" s="6"/>
      <c r="C91" s="14">
        <v>454</v>
      </c>
      <c r="D91" s="65">
        <f>IFERROR(('Emp RestOfCMA'!D91/'Emp RestOfCMA'!D$6)/('CAN LFS Emp'!D91/'CAN LFS Emp'!D$6),"n/a")</f>
        <v>0.6686061376512793</v>
      </c>
      <c r="E91" s="65">
        <f>IFERROR(('Emp RestOfCMA'!E91/'Emp RestOfCMA'!E$6)/('CAN LFS Emp'!E91/'CAN LFS Emp'!E$6),"n/a")</f>
        <v>0.68672005877382647</v>
      </c>
      <c r="F91" s="65">
        <f>IFERROR(('Emp RestOfCMA'!F91/'Emp RestOfCMA'!F$6)/('CAN LFS Emp'!F91/'CAN LFS Emp'!F$6),"n/a")</f>
        <v>1.1058945108284983</v>
      </c>
      <c r="G91" s="65">
        <f>IFERROR(('Emp RestOfCMA'!G91/'Emp RestOfCMA'!G$6)/('CAN LFS Emp'!G91/'CAN LFS Emp'!G$6),"n/a")</f>
        <v>1.0031077334305003</v>
      </c>
      <c r="H91" s="65">
        <f>IFERROR(('Emp RestOfCMA'!H91/'Emp RestOfCMA'!H$6)/('CAN LFS Emp'!H91/'CAN LFS Emp'!H$6),"n/a")</f>
        <v>1.1193947479332624</v>
      </c>
      <c r="I91" s="65">
        <f>IFERROR(('Emp RestOfCMA'!I91/'Emp RestOfCMA'!I$6)/('CAN LFS Emp'!I91/'CAN LFS Emp'!I$6),"n/a")</f>
        <v>0.87200948229853703</v>
      </c>
      <c r="J91" s="65">
        <f>IFERROR(('Emp RestOfCMA'!J91/'Emp RestOfCMA'!J$6)/('CAN LFS Emp'!J91/'CAN LFS Emp'!J$6),"n/a")</f>
        <v>1.1171753955061499</v>
      </c>
      <c r="K91" s="65">
        <f>IFERROR(('Emp RestOfCMA'!K91/'Emp RestOfCMA'!K$6)/('CAN LFS Emp'!K91/'CAN LFS Emp'!K$6),"n/a")</f>
        <v>1.0083395940873441</v>
      </c>
      <c r="L91" s="65">
        <f>IFERROR(('Emp RestOfCMA'!L91/'Emp RestOfCMA'!L$6)/('CAN LFS Emp'!L91/'CAN LFS Emp'!L$6),"n/a")</f>
        <v>1.0943863019481004</v>
      </c>
      <c r="M91" s="21">
        <f>IFERROR(('Emp RestOfCMA'!M91/'Emp RestOfCMA'!M$6)/('CAN LFS Emp'!M91/'CAN LFS Emp'!M$6),"n/a")</f>
        <v>0.80440370279571238</v>
      </c>
      <c r="N91" s="21">
        <f>IFERROR(('Emp RestOfCMA'!N91/'Emp RestOfCMA'!N$6)/('CAN LFS Emp'!N91/'CAN LFS Emp'!N$6),"n/a")</f>
        <v>0.89847078311317752</v>
      </c>
      <c r="O91" s="21">
        <f>IFERROR(('Emp RestOfCMA'!O91/'Emp RestOfCMA'!O$6)/('CAN LFS Emp'!O91/'CAN LFS Emp'!O$6),"n/a")</f>
        <v>1.3318448407502743</v>
      </c>
      <c r="P91" s="21">
        <f>IFERROR(('Emp RestOfCMA'!P91/'Emp RestOfCMA'!P$6)/('CAN LFS Emp'!P91/'CAN LFS Emp'!P$6),"n/a")</f>
        <v>1.2784829220753877</v>
      </c>
      <c r="Q91" s="21">
        <f>IFERROR(('Emp RestOfCMA'!Q91/'Emp RestOfCMA'!Q$6)/('CAN LFS Emp'!Q91/'CAN LFS Emp'!Q$6),"n/a")</f>
        <v>1.2542468029590548</v>
      </c>
      <c r="R91" s="21">
        <f>IFERROR(('Emp RestOfCMA'!R91/'Emp RestOfCMA'!R$6)/('CAN LFS Emp'!R91/'CAN LFS Emp'!R$6),"n/a")</f>
        <v>1.451655491339269</v>
      </c>
      <c r="S91" s="21">
        <f>IFERROR(('Emp RestOfCMA'!S91/'Emp RestOfCMA'!S$6)/('CAN LFS Emp'!S91/'CAN LFS Emp'!S$6),"n/a")</f>
        <v>1.6062865288482904</v>
      </c>
      <c r="T91" s="21">
        <f>IFERROR(('Emp RestOfCMA'!T91/'Emp RestOfCMA'!T$6)/('CAN LFS Emp'!T91/'CAN LFS Emp'!T$6),"n/a")</f>
        <v>1.7396514055097252</v>
      </c>
      <c r="U91" s="21">
        <f>IFERROR(('Emp RestOfCMA'!U91/'Emp RestOfCMA'!U$6)/('CAN LFS Emp'!U91/'CAN LFS Emp'!U$6),"n/a")</f>
        <v>1.4169783396944182</v>
      </c>
      <c r="V91" s="21">
        <f>IFERROR(('Emp RestOfCMA'!V91/'Emp RestOfCMA'!V$6)/('CAN LFS Emp'!V91/'CAN LFS Emp'!V$6),"n/a")</f>
        <v>1.0257841049812031</v>
      </c>
      <c r="W91" s="21">
        <f>IFERROR(('Emp RestOfCMA'!W91/'Emp RestOfCMA'!W$6)/('CAN LFS Emp'!W91/'CAN LFS Emp'!W$6),"n/a")</f>
        <v>1.6722407059224735</v>
      </c>
      <c r="X91" s="21">
        <f>IFERROR(('Emp RestOfCMA'!X91/'Emp RestOfCMA'!X$6)/('CAN LFS Emp'!X91/'CAN LFS Emp'!X$6),"n/a")</f>
        <v>1.5985619788931082</v>
      </c>
      <c r="Y91" s="21">
        <f>IFERROR(('Emp RestOfCMA'!Y91/'Emp RestOfCMA'!Y$6)/('CAN LFS Emp'!Y91/'CAN LFS Emp'!Y$6),"n/a")</f>
        <v>1.6831572831861474</v>
      </c>
    </row>
    <row r="92" spans="1:25" x14ac:dyDescent="0.25">
      <c r="A92" s="5" t="s">
        <v>86</v>
      </c>
      <c r="B92" s="5"/>
      <c r="C92" s="13" t="s">
        <v>200</v>
      </c>
      <c r="D92" s="64">
        <f>IFERROR(('Emp RestOfCMA'!D92/'Emp RestOfCMA'!D$6)/('CAN LFS Emp'!D92/'CAN LFS Emp'!D$6),"n/a")</f>
        <v>1.2248868366442427</v>
      </c>
      <c r="E92" s="64">
        <f>IFERROR(('Emp RestOfCMA'!E92/'Emp RestOfCMA'!E$6)/('CAN LFS Emp'!E92/'CAN LFS Emp'!E$6),"n/a")</f>
        <v>1.2053552064086175</v>
      </c>
      <c r="F92" s="64">
        <f>IFERROR(('Emp RestOfCMA'!F92/'Emp RestOfCMA'!F$6)/('CAN LFS Emp'!F92/'CAN LFS Emp'!F$6),"n/a")</f>
        <v>1.1766882738409121</v>
      </c>
      <c r="G92" s="64">
        <f>IFERROR(('Emp RestOfCMA'!G92/'Emp RestOfCMA'!G$6)/('CAN LFS Emp'!G92/'CAN LFS Emp'!G$6),"n/a")</f>
        <v>1.1632941246551451</v>
      </c>
      <c r="H92" s="64">
        <f>IFERROR(('Emp RestOfCMA'!H92/'Emp RestOfCMA'!H$6)/('CAN LFS Emp'!H92/'CAN LFS Emp'!H$6),"n/a")</f>
        <v>1.1825873060987055</v>
      </c>
      <c r="I92" s="64">
        <f>IFERROR(('Emp RestOfCMA'!I92/'Emp RestOfCMA'!I$6)/('CAN LFS Emp'!I92/'CAN LFS Emp'!I$6),"n/a")</f>
        <v>1.2142180336852975</v>
      </c>
      <c r="J92" s="64">
        <f>IFERROR(('Emp RestOfCMA'!J92/'Emp RestOfCMA'!J$6)/('CAN LFS Emp'!J92/'CAN LFS Emp'!J$6),"n/a")</f>
        <v>1.3150287304123944</v>
      </c>
      <c r="K92" s="64">
        <f>IFERROR(('Emp RestOfCMA'!K92/'Emp RestOfCMA'!K$6)/('CAN LFS Emp'!K92/'CAN LFS Emp'!K$6),"n/a")</f>
        <v>1.2529392987282368</v>
      </c>
      <c r="L92" s="64">
        <f>IFERROR(('Emp RestOfCMA'!L92/'Emp RestOfCMA'!L$6)/('CAN LFS Emp'!L92/'CAN LFS Emp'!L$6),"n/a")</f>
        <v>1.4536262486393605</v>
      </c>
      <c r="M92" s="20">
        <f>IFERROR(('Emp RestOfCMA'!M92/'Emp RestOfCMA'!M$6)/('CAN LFS Emp'!M92/'CAN LFS Emp'!M$6),"n/a")</f>
        <v>1.4309872916799864</v>
      </c>
      <c r="N92" s="20">
        <f>IFERROR(('Emp RestOfCMA'!N92/'Emp RestOfCMA'!N$6)/('CAN LFS Emp'!N92/'CAN LFS Emp'!N$6),"n/a")</f>
        <v>1.3769450106915129</v>
      </c>
      <c r="O92" s="20">
        <f>IFERROR(('Emp RestOfCMA'!O92/'Emp RestOfCMA'!O$6)/('CAN LFS Emp'!O92/'CAN LFS Emp'!O$6),"n/a")</f>
        <v>1.6054653311397589</v>
      </c>
      <c r="P92" s="20">
        <f>IFERROR(('Emp RestOfCMA'!P92/'Emp RestOfCMA'!P$6)/('CAN LFS Emp'!P92/'CAN LFS Emp'!P$6),"n/a")</f>
        <v>1.6491132168800271</v>
      </c>
      <c r="Q92" s="20">
        <f>IFERROR(('Emp RestOfCMA'!Q92/'Emp RestOfCMA'!Q$6)/('CAN LFS Emp'!Q92/'CAN LFS Emp'!Q$6),"n/a")</f>
        <v>1.5455925299396971</v>
      </c>
      <c r="R92" s="20">
        <f>IFERROR(('Emp RestOfCMA'!R92/'Emp RestOfCMA'!R$6)/('CAN LFS Emp'!R92/'CAN LFS Emp'!R$6),"n/a")</f>
        <v>1.5498506535570058</v>
      </c>
      <c r="S92" s="20">
        <f>IFERROR(('Emp RestOfCMA'!S92/'Emp RestOfCMA'!S$6)/('CAN LFS Emp'!S92/'CAN LFS Emp'!S$6),"n/a")</f>
        <v>1.4573457394352822</v>
      </c>
      <c r="T92" s="20">
        <f>IFERROR(('Emp RestOfCMA'!T92/'Emp RestOfCMA'!T$6)/('CAN LFS Emp'!T92/'CAN LFS Emp'!T$6),"n/a")</f>
        <v>1.6413103765165038</v>
      </c>
      <c r="U92" s="20">
        <f>IFERROR(('Emp RestOfCMA'!U92/'Emp RestOfCMA'!U$6)/('CAN LFS Emp'!U92/'CAN LFS Emp'!U$6),"n/a")</f>
        <v>1.338006764683328</v>
      </c>
      <c r="V92" s="20">
        <f>IFERROR(('Emp RestOfCMA'!V92/'Emp RestOfCMA'!V$6)/('CAN LFS Emp'!V92/'CAN LFS Emp'!V$6),"n/a")</f>
        <v>1.4784113272651722</v>
      </c>
      <c r="W92" s="20">
        <f>IFERROR(('Emp RestOfCMA'!W92/'Emp RestOfCMA'!W$6)/('CAN LFS Emp'!W92/'CAN LFS Emp'!W$6),"n/a")</f>
        <v>1.5907130273653229</v>
      </c>
      <c r="X92" s="20">
        <f>IFERROR(('Emp RestOfCMA'!X92/'Emp RestOfCMA'!X$6)/('CAN LFS Emp'!X92/'CAN LFS Emp'!X$6),"n/a")</f>
        <v>1.7230858726772631</v>
      </c>
      <c r="Y92" s="20">
        <f>IFERROR(('Emp RestOfCMA'!Y92/'Emp RestOfCMA'!Y$6)/('CAN LFS Emp'!Y92/'CAN LFS Emp'!Y$6),"n/a")</f>
        <v>1.7622896913457355</v>
      </c>
    </row>
    <row r="93" spans="1:25" x14ac:dyDescent="0.25">
      <c r="A93" s="6" t="s">
        <v>87</v>
      </c>
      <c r="B93" s="6"/>
      <c r="C93" s="14">
        <v>481</v>
      </c>
      <c r="D93" s="65">
        <f>IFERROR(('Emp RestOfCMA'!D93/'Emp RestOfCMA'!D$6)/('CAN LFS Emp'!D93/'CAN LFS Emp'!D$6),"n/a")</f>
        <v>1.4015220112130953</v>
      </c>
      <c r="E93" s="65">
        <f>IFERROR(('Emp RestOfCMA'!E93/'Emp RestOfCMA'!E$6)/('CAN LFS Emp'!E93/'CAN LFS Emp'!E$6),"n/a")</f>
        <v>1.4832093798249109</v>
      </c>
      <c r="F93" s="65">
        <f>IFERROR(('Emp RestOfCMA'!F93/'Emp RestOfCMA'!F$6)/('CAN LFS Emp'!F93/'CAN LFS Emp'!F$6),"n/a")</f>
        <v>1.3416736039810988</v>
      </c>
      <c r="G93" s="65">
        <f>IFERROR(('Emp RestOfCMA'!G93/'Emp RestOfCMA'!G$6)/('CAN LFS Emp'!G93/'CAN LFS Emp'!G$6),"n/a")</f>
        <v>1.4534260176195928</v>
      </c>
      <c r="H93" s="65">
        <f>IFERROR(('Emp RestOfCMA'!H93/'Emp RestOfCMA'!H$6)/('CAN LFS Emp'!H93/'CAN LFS Emp'!H$6),"n/a")</f>
        <v>1.3977645582683071</v>
      </c>
      <c r="I93" s="65">
        <f>IFERROR(('Emp RestOfCMA'!I93/'Emp RestOfCMA'!I$6)/('CAN LFS Emp'!I93/'CAN LFS Emp'!I$6),"n/a")</f>
        <v>1.6250536053800211</v>
      </c>
      <c r="J93" s="65">
        <f>IFERROR(('Emp RestOfCMA'!J93/'Emp RestOfCMA'!J$6)/('CAN LFS Emp'!J93/'CAN LFS Emp'!J$6),"n/a")</f>
        <v>1.3924874900550799</v>
      </c>
      <c r="K93" s="65">
        <f>IFERROR(('Emp RestOfCMA'!K93/'Emp RestOfCMA'!K$6)/('CAN LFS Emp'!K93/'CAN LFS Emp'!K$6),"n/a")</f>
        <v>1.4198299017049327</v>
      </c>
      <c r="L93" s="65">
        <f>IFERROR(('Emp RestOfCMA'!L93/'Emp RestOfCMA'!L$6)/('CAN LFS Emp'!L93/'CAN LFS Emp'!L$6),"n/a")</f>
        <v>2.2365563782132147</v>
      </c>
      <c r="M93" s="21">
        <f>IFERROR(('Emp RestOfCMA'!M93/'Emp RestOfCMA'!M$6)/('CAN LFS Emp'!M93/'CAN LFS Emp'!M$6),"n/a")</f>
        <v>1.840837598681299</v>
      </c>
      <c r="N93" s="21">
        <f>IFERROR(('Emp RestOfCMA'!N93/'Emp RestOfCMA'!N$6)/('CAN LFS Emp'!N93/'CAN LFS Emp'!N$6),"n/a")</f>
        <v>1.9671831525686527</v>
      </c>
      <c r="O93" s="21">
        <f>IFERROR(('Emp RestOfCMA'!O93/'Emp RestOfCMA'!O$6)/('CAN LFS Emp'!O93/'CAN LFS Emp'!O$6),"n/a")</f>
        <v>2.6867664707080188</v>
      </c>
      <c r="P93" s="21">
        <f>IFERROR(('Emp RestOfCMA'!P93/'Emp RestOfCMA'!P$6)/('CAN LFS Emp'!P93/'CAN LFS Emp'!P$6),"n/a")</f>
        <v>2.5833369836491498</v>
      </c>
      <c r="Q93" s="21">
        <f>IFERROR(('Emp RestOfCMA'!Q93/'Emp RestOfCMA'!Q$6)/('CAN LFS Emp'!Q93/'CAN LFS Emp'!Q$6),"n/a")</f>
        <v>2.2998200985803234</v>
      </c>
      <c r="R93" s="21">
        <f>IFERROR(('Emp RestOfCMA'!R93/'Emp RestOfCMA'!R$6)/('CAN LFS Emp'!R93/'CAN LFS Emp'!R$6),"n/a")</f>
        <v>2.1407560099733485</v>
      </c>
      <c r="S93" s="21">
        <f>IFERROR(('Emp RestOfCMA'!S93/'Emp RestOfCMA'!S$6)/('CAN LFS Emp'!S93/'CAN LFS Emp'!S$6),"n/a")</f>
        <v>2.1037860869735203</v>
      </c>
      <c r="T93" s="21">
        <f>IFERROR(('Emp RestOfCMA'!T93/'Emp RestOfCMA'!T$6)/('CAN LFS Emp'!T93/'CAN LFS Emp'!T$6),"n/a")</f>
        <v>2.584793303424382</v>
      </c>
      <c r="U93" s="21">
        <f>IFERROR(('Emp RestOfCMA'!U93/'Emp RestOfCMA'!U$6)/('CAN LFS Emp'!U93/'CAN LFS Emp'!U$6),"n/a")</f>
        <v>2.2018843656681519</v>
      </c>
      <c r="V93" s="21">
        <f>IFERROR(('Emp RestOfCMA'!V93/'Emp RestOfCMA'!V$6)/('CAN LFS Emp'!V93/'CAN LFS Emp'!V$6),"n/a")</f>
        <v>1.914788871477779</v>
      </c>
      <c r="W93" s="21">
        <f>IFERROR(('Emp RestOfCMA'!W93/'Emp RestOfCMA'!W$6)/('CAN LFS Emp'!W93/'CAN LFS Emp'!W$6),"n/a")</f>
        <v>1.657481355515074</v>
      </c>
      <c r="X93" s="21">
        <f>IFERROR(('Emp RestOfCMA'!X93/'Emp RestOfCMA'!X$6)/('CAN LFS Emp'!X93/'CAN LFS Emp'!X$6),"n/a")</f>
        <v>2.7147094440380712</v>
      </c>
      <c r="Y93" s="21">
        <f>IFERROR(('Emp RestOfCMA'!Y93/'Emp RestOfCMA'!Y$6)/('CAN LFS Emp'!Y93/'CAN LFS Emp'!Y$6),"n/a")</f>
        <v>2.4542468767332504</v>
      </c>
    </row>
    <row r="94" spans="1:25" x14ac:dyDescent="0.25">
      <c r="A94" s="6" t="s">
        <v>88</v>
      </c>
      <c r="B94" s="6"/>
      <c r="C94" s="14">
        <v>482</v>
      </c>
      <c r="D94" s="65">
        <f>IFERROR(('Emp RestOfCMA'!D94/'Emp RestOfCMA'!D$6)/('CAN LFS Emp'!D94/'CAN LFS Emp'!D$6),"n/a")</f>
        <v>0.83149606500624651</v>
      </c>
      <c r="E94" s="65">
        <f>IFERROR(('Emp RestOfCMA'!E94/'Emp RestOfCMA'!E$6)/('CAN LFS Emp'!E94/'CAN LFS Emp'!E$6),"n/a")</f>
        <v>0.62940408595605202</v>
      </c>
      <c r="F94" s="65">
        <f>IFERROR(('Emp RestOfCMA'!F94/'Emp RestOfCMA'!F$6)/('CAN LFS Emp'!F94/'CAN LFS Emp'!F$6),"n/a")</f>
        <v>0.49650425753732869</v>
      </c>
      <c r="G94" s="65">
        <f>IFERROR(('Emp RestOfCMA'!G94/'Emp RestOfCMA'!G$6)/('CAN LFS Emp'!G94/'CAN LFS Emp'!G$6),"n/a")</f>
        <v>0.64555904064067571</v>
      </c>
      <c r="H94" s="65">
        <f>IFERROR(('Emp RestOfCMA'!H94/'Emp RestOfCMA'!H$6)/('CAN LFS Emp'!H94/'CAN LFS Emp'!H$6),"n/a")</f>
        <v>0.63260157272745565</v>
      </c>
      <c r="I94" s="65">
        <f>IFERROR(('Emp RestOfCMA'!I94/'Emp RestOfCMA'!I$6)/('CAN LFS Emp'!I94/'CAN LFS Emp'!I$6),"n/a")</f>
        <v>0.82867175845458307</v>
      </c>
      <c r="J94" s="65">
        <f>IFERROR(('Emp RestOfCMA'!J94/'Emp RestOfCMA'!J$6)/('CAN LFS Emp'!J94/'CAN LFS Emp'!J$6),"n/a")</f>
        <v>0.66544323014896478</v>
      </c>
      <c r="K94" s="65">
        <f>IFERROR(('Emp RestOfCMA'!K94/'Emp RestOfCMA'!K$6)/('CAN LFS Emp'!K94/'CAN LFS Emp'!K$6),"n/a")</f>
        <v>0.40407452587732168</v>
      </c>
      <c r="L94" s="65">
        <f>IFERROR(('Emp RestOfCMA'!L94/'Emp RestOfCMA'!L$6)/('CAN LFS Emp'!L94/'CAN LFS Emp'!L$6),"n/a")</f>
        <v>1.2676680453103863</v>
      </c>
      <c r="M94" s="21">
        <f>IFERROR(('Emp RestOfCMA'!M94/'Emp RestOfCMA'!M$6)/('CAN LFS Emp'!M94/'CAN LFS Emp'!M$6),"n/a")</f>
        <v>0.37442834047437129</v>
      </c>
      <c r="N94" s="21">
        <f>IFERROR(('Emp RestOfCMA'!N94/'Emp RestOfCMA'!N$6)/('CAN LFS Emp'!N94/'CAN LFS Emp'!N$6),"n/a")</f>
        <v>1.0530780826498927</v>
      </c>
      <c r="O94" s="21">
        <f>IFERROR(('Emp RestOfCMA'!O94/'Emp RestOfCMA'!O$6)/('CAN LFS Emp'!O94/'CAN LFS Emp'!O$6),"n/a")</f>
        <v>1.0158022458968508</v>
      </c>
      <c r="P94" s="21">
        <f>IFERROR(('Emp RestOfCMA'!P94/'Emp RestOfCMA'!P$6)/('CAN LFS Emp'!P94/'CAN LFS Emp'!P$6),"n/a")</f>
        <v>0.89482764639993728</v>
      </c>
      <c r="Q94" s="21">
        <f>IFERROR(('Emp RestOfCMA'!Q94/'Emp RestOfCMA'!Q$6)/('CAN LFS Emp'!Q94/'CAN LFS Emp'!Q$6),"n/a")</f>
        <v>1.698909916984789</v>
      </c>
      <c r="R94" s="21">
        <f>IFERROR(('Emp RestOfCMA'!R94/'Emp RestOfCMA'!R$6)/('CAN LFS Emp'!R94/'CAN LFS Emp'!R$6),"n/a")</f>
        <v>0.1818902244515915</v>
      </c>
      <c r="S94" s="21">
        <f>IFERROR(('Emp RestOfCMA'!S94/'Emp RestOfCMA'!S$6)/('CAN LFS Emp'!S94/'CAN LFS Emp'!S$6),"n/a")</f>
        <v>0.51619659873426027</v>
      </c>
      <c r="T94" s="21">
        <f>IFERROR(('Emp RestOfCMA'!T94/'Emp RestOfCMA'!T$6)/('CAN LFS Emp'!T94/'CAN LFS Emp'!T$6),"n/a")</f>
        <v>0.6901460800890431</v>
      </c>
      <c r="U94" s="21">
        <f>IFERROR(('Emp RestOfCMA'!U94/'Emp RestOfCMA'!U$6)/('CAN LFS Emp'!U94/'CAN LFS Emp'!U$6),"n/a")</f>
        <v>0.30272417101361665</v>
      </c>
      <c r="V94" s="21">
        <f>IFERROR(('Emp RestOfCMA'!V94/'Emp RestOfCMA'!V$6)/('CAN LFS Emp'!V94/'CAN LFS Emp'!V$6),"n/a")</f>
        <v>0.83582358080749131</v>
      </c>
      <c r="W94" s="21">
        <f>IFERROR(('Emp RestOfCMA'!W94/'Emp RestOfCMA'!W$6)/('CAN LFS Emp'!W94/'CAN LFS Emp'!W$6),"n/a")</f>
        <v>1.0661522291565089</v>
      </c>
      <c r="X94" s="21">
        <f>IFERROR(('Emp RestOfCMA'!X94/'Emp RestOfCMA'!X$6)/('CAN LFS Emp'!X94/'CAN LFS Emp'!X$6),"n/a")</f>
        <v>0.76028531800706411</v>
      </c>
      <c r="Y94" s="21">
        <f>IFERROR(('Emp RestOfCMA'!Y94/'Emp RestOfCMA'!Y$6)/('CAN LFS Emp'!Y94/'CAN LFS Emp'!Y$6),"n/a")</f>
        <v>0</v>
      </c>
    </row>
    <row r="95" spans="1:25" x14ac:dyDescent="0.25">
      <c r="A95" s="6" t="s">
        <v>89</v>
      </c>
      <c r="B95" s="6"/>
      <c r="C95" s="14">
        <v>483</v>
      </c>
      <c r="D95" s="65">
        <f>IFERROR(('Emp RestOfCMA'!D95/'Emp RestOfCMA'!D$6)/('CAN LFS Emp'!D95/'CAN LFS Emp'!D$6),"n/a")</f>
        <v>0</v>
      </c>
      <c r="E95" s="65">
        <f>IFERROR(('Emp RestOfCMA'!E95/'Emp RestOfCMA'!E$6)/('CAN LFS Emp'!E95/'CAN LFS Emp'!E$6),"n/a")</f>
        <v>1.5234293280463442</v>
      </c>
      <c r="F95" s="65">
        <f>IFERROR(('Emp RestOfCMA'!F95/'Emp RestOfCMA'!F$6)/('CAN LFS Emp'!F95/'CAN LFS Emp'!F$6),"n/a")</f>
        <v>0</v>
      </c>
      <c r="G95" s="65">
        <f>IFERROR(('Emp RestOfCMA'!G95/'Emp RestOfCMA'!G$6)/('CAN LFS Emp'!G95/'CAN LFS Emp'!G$6),"n/a")</f>
        <v>0</v>
      </c>
      <c r="H95" s="65">
        <f>IFERROR(('Emp RestOfCMA'!H95/'Emp RestOfCMA'!H$6)/('CAN LFS Emp'!H95/'CAN LFS Emp'!H$6),"n/a")</f>
        <v>0</v>
      </c>
      <c r="I95" s="65">
        <f>IFERROR(('Emp RestOfCMA'!I95/'Emp RestOfCMA'!I$6)/('CAN LFS Emp'!I95/'CAN LFS Emp'!I$6),"n/a")</f>
        <v>0</v>
      </c>
      <c r="J95" s="65">
        <f>IFERROR(('Emp RestOfCMA'!J95/'Emp RestOfCMA'!J$6)/('CAN LFS Emp'!J95/'CAN LFS Emp'!J$6),"n/a")</f>
        <v>0</v>
      </c>
      <c r="K95" s="65">
        <f>IFERROR(('Emp RestOfCMA'!K95/'Emp RestOfCMA'!K$6)/('CAN LFS Emp'!K95/'CAN LFS Emp'!K$6),"n/a")</f>
        <v>0</v>
      </c>
      <c r="L95" s="65">
        <f>IFERROR(('Emp RestOfCMA'!L95/'Emp RestOfCMA'!L$6)/('CAN LFS Emp'!L95/'CAN LFS Emp'!L$6),"n/a")</f>
        <v>0</v>
      </c>
      <c r="M95" s="21">
        <f>IFERROR(('Emp RestOfCMA'!M95/'Emp RestOfCMA'!M$6)/('CAN LFS Emp'!M95/'CAN LFS Emp'!M$6),"n/a")</f>
        <v>0</v>
      </c>
      <c r="N95" s="21">
        <f>IFERROR(('Emp RestOfCMA'!N95/'Emp RestOfCMA'!N$6)/('CAN LFS Emp'!N95/'CAN LFS Emp'!N$6),"n/a")</f>
        <v>0</v>
      </c>
      <c r="O95" s="21">
        <f>IFERROR(('Emp RestOfCMA'!O95/'Emp RestOfCMA'!O$6)/('CAN LFS Emp'!O95/'CAN LFS Emp'!O$6),"n/a")</f>
        <v>0</v>
      </c>
      <c r="P95" s="21">
        <f>IFERROR(('Emp RestOfCMA'!P95/'Emp RestOfCMA'!P$6)/('CAN LFS Emp'!P95/'CAN LFS Emp'!P$6),"n/a")</f>
        <v>0</v>
      </c>
      <c r="Q95" s="21">
        <f>IFERROR(('Emp RestOfCMA'!Q95/'Emp RestOfCMA'!Q$6)/('CAN LFS Emp'!Q95/'CAN LFS Emp'!Q$6),"n/a")</f>
        <v>0</v>
      </c>
      <c r="R95" s="21">
        <f>IFERROR(('Emp RestOfCMA'!R95/'Emp RestOfCMA'!R$6)/('CAN LFS Emp'!R95/'CAN LFS Emp'!R$6),"n/a")</f>
        <v>0</v>
      </c>
      <c r="S95" s="21">
        <f>IFERROR(('Emp RestOfCMA'!S95/'Emp RestOfCMA'!S$6)/('CAN LFS Emp'!S95/'CAN LFS Emp'!S$6),"n/a")</f>
        <v>0</v>
      </c>
      <c r="T95" s="21">
        <f>IFERROR(('Emp RestOfCMA'!T95/'Emp RestOfCMA'!T$6)/('CAN LFS Emp'!T95/'CAN LFS Emp'!T$6),"n/a")</f>
        <v>0</v>
      </c>
      <c r="U95" s="21">
        <f>IFERROR(('Emp RestOfCMA'!U95/'Emp RestOfCMA'!U$6)/('CAN LFS Emp'!U95/'CAN LFS Emp'!U$6),"n/a")</f>
        <v>0</v>
      </c>
      <c r="V95" s="21">
        <f>IFERROR(('Emp RestOfCMA'!V95/'Emp RestOfCMA'!V$6)/('CAN LFS Emp'!V95/'CAN LFS Emp'!V$6),"n/a")</f>
        <v>0</v>
      </c>
      <c r="W95" s="21">
        <f>IFERROR(('Emp RestOfCMA'!W95/'Emp RestOfCMA'!W$6)/('CAN LFS Emp'!W95/'CAN LFS Emp'!W$6),"n/a")</f>
        <v>0</v>
      </c>
      <c r="X95" s="21">
        <f>IFERROR(('Emp RestOfCMA'!X95/'Emp RestOfCMA'!X$6)/('CAN LFS Emp'!X95/'CAN LFS Emp'!X$6),"n/a")</f>
        <v>0</v>
      </c>
      <c r="Y95" s="21">
        <f>IFERROR(('Emp RestOfCMA'!Y95/'Emp RestOfCMA'!Y$6)/('CAN LFS Emp'!Y95/'CAN LFS Emp'!Y$6),"n/a")</f>
        <v>0</v>
      </c>
    </row>
    <row r="96" spans="1:25" x14ac:dyDescent="0.25">
      <c r="A96" s="6" t="s">
        <v>90</v>
      </c>
      <c r="B96" s="6"/>
      <c r="C96" s="14">
        <v>484</v>
      </c>
      <c r="D96" s="65">
        <f>IFERROR(('Emp RestOfCMA'!D96/'Emp RestOfCMA'!D$6)/('CAN LFS Emp'!D96/'CAN LFS Emp'!D$6),"n/a")</f>
        <v>1.3246170347722925</v>
      </c>
      <c r="E96" s="65">
        <f>IFERROR(('Emp RestOfCMA'!E96/'Emp RestOfCMA'!E$6)/('CAN LFS Emp'!E96/'CAN LFS Emp'!E$6),"n/a")</f>
        <v>1.017764610473507</v>
      </c>
      <c r="F96" s="65">
        <f>IFERROR(('Emp RestOfCMA'!F96/'Emp RestOfCMA'!F$6)/('CAN LFS Emp'!F96/'CAN LFS Emp'!F$6),"n/a")</f>
        <v>1.0380253081433704</v>
      </c>
      <c r="G96" s="65">
        <f>IFERROR(('Emp RestOfCMA'!G96/'Emp RestOfCMA'!G$6)/('CAN LFS Emp'!G96/'CAN LFS Emp'!G$6),"n/a")</f>
        <v>1.1048191334369779</v>
      </c>
      <c r="H96" s="65">
        <f>IFERROR(('Emp RestOfCMA'!H96/'Emp RestOfCMA'!H$6)/('CAN LFS Emp'!H96/'CAN LFS Emp'!H$6),"n/a")</f>
        <v>0.9826790224240447</v>
      </c>
      <c r="I96" s="65">
        <f>IFERROR(('Emp RestOfCMA'!I96/'Emp RestOfCMA'!I$6)/('CAN LFS Emp'!I96/'CAN LFS Emp'!I$6),"n/a")</f>
        <v>1.1408422568683401</v>
      </c>
      <c r="J96" s="65">
        <f>IFERROR(('Emp RestOfCMA'!J96/'Emp RestOfCMA'!J$6)/('CAN LFS Emp'!J96/'CAN LFS Emp'!J$6),"n/a")</f>
        <v>1.3171507406028713</v>
      </c>
      <c r="K96" s="65">
        <f>IFERROR(('Emp RestOfCMA'!K96/'Emp RestOfCMA'!K$6)/('CAN LFS Emp'!K96/'CAN LFS Emp'!K$6),"n/a")</f>
        <v>1.1562427015337067</v>
      </c>
      <c r="L96" s="65">
        <f>IFERROR(('Emp RestOfCMA'!L96/'Emp RestOfCMA'!L$6)/('CAN LFS Emp'!L96/'CAN LFS Emp'!L$6),"n/a")</f>
        <v>1.1451469073972043</v>
      </c>
      <c r="M96" s="21">
        <f>IFERROR(('Emp RestOfCMA'!M96/'Emp RestOfCMA'!M$6)/('CAN LFS Emp'!M96/'CAN LFS Emp'!M$6),"n/a")</f>
        <v>1.3718417827121854</v>
      </c>
      <c r="N96" s="21">
        <f>IFERROR(('Emp RestOfCMA'!N96/'Emp RestOfCMA'!N$6)/('CAN LFS Emp'!N96/'CAN LFS Emp'!N$6),"n/a")</f>
        <v>1.4708159278874113</v>
      </c>
      <c r="O96" s="21">
        <f>IFERROR(('Emp RestOfCMA'!O96/'Emp RestOfCMA'!O$6)/('CAN LFS Emp'!O96/'CAN LFS Emp'!O$6),"n/a")</f>
        <v>1.5387970701688725</v>
      </c>
      <c r="P96" s="21">
        <f>IFERROR(('Emp RestOfCMA'!P96/'Emp RestOfCMA'!P$6)/('CAN LFS Emp'!P96/'CAN LFS Emp'!P$6),"n/a")</f>
        <v>1.5854338379996329</v>
      </c>
      <c r="Q96" s="21">
        <f>IFERROR(('Emp RestOfCMA'!Q96/'Emp RestOfCMA'!Q$6)/('CAN LFS Emp'!Q96/'CAN LFS Emp'!Q$6),"n/a")</f>
        <v>1.5503596280390926</v>
      </c>
      <c r="R96" s="21">
        <f>IFERROR(('Emp RestOfCMA'!R96/'Emp RestOfCMA'!R$6)/('CAN LFS Emp'!R96/'CAN LFS Emp'!R$6),"n/a")</f>
        <v>1.4403555564157811</v>
      </c>
      <c r="S96" s="21">
        <f>IFERROR(('Emp RestOfCMA'!S96/'Emp RestOfCMA'!S$6)/('CAN LFS Emp'!S96/'CAN LFS Emp'!S$6),"n/a")</f>
        <v>1.4846421728241641</v>
      </c>
      <c r="T96" s="21">
        <f>IFERROR(('Emp RestOfCMA'!T96/'Emp RestOfCMA'!T$6)/('CAN LFS Emp'!T96/'CAN LFS Emp'!T$6),"n/a")</f>
        <v>1.6176441874158047</v>
      </c>
      <c r="U96" s="21">
        <f>IFERROR(('Emp RestOfCMA'!U96/'Emp RestOfCMA'!U$6)/('CAN LFS Emp'!U96/'CAN LFS Emp'!U$6),"n/a")</f>
        <v>1.1718603778254528</v>
      </c>
      <c r="V96" s="21">
        <f>IFERROR(('Emp RestOfCMA'!V96/'Emp RestOfCMA'!V$6)/('CAN LFS Emp'!V96/'CAN LFS Emp'!V$6),"n/a")</f>
        <v>1.6891394790255154</v>
      </c>
      <c r="W96" s="21">
        <f>IFERROR(('Emp RestOfCMA'!W96/'Emp RestOfCMA'!W$6)/('CAN LFS Emp'!W96/'CAN LFS Emp'!W$6),"n/a")</f>
        <v>1.7226092790316678</v>
      </c>
      <c r="X96" s="21">
        <f>IFERROR(('Emp RestOfCMA'!X96/'Emp RestOfCMA'!X$6)/('CAN LFS Emp'!X96/'CAN LFS Emp'!X$6),"n/a")</f>
        <v>1.8765547210714209</v>
      </c>
      <c r="Y96" s="21">
        <f>IFERROR(('Emp RestOfCMA'!Y96/'Emp RestOfCMA'!Y$6)/('CAN LFS Emp'!Y96/'CAN LFS Emp'!Y$6),"n/a")</f>
        <v>1.9411682390851221</v>
      </c>
    </row>
    <row r="97" spans="1:25" x14ac:dyDescent="0.25">
      <c r="A97" s="6" t="s">
        <v>91</v>
      </c>
      <c r="B97" s="6"/>
      <c r="C97" s="14" t="s">
        <v>201</v>
      </c>
      <c r="D97" s="65">
        <f>IFERROR(('Emp RestOfCMA'!D97/'Emp RestOfCMA'!D$6)/('CAN LFS Emp'!D97/'CAN LFS Emp'!D$6),"n/a")</f>
        <v>1.301518297447027</v>
      </c>
      <c r="E97" s="65">
        <f>IFERROR(('Emp RestOfCMA'!E97/'Emp RestOfCMA'!E$6)/('CAN LFS Emp'!E97/'CAN LFS Emp'!E$6),"n/a")</f>
        <v>1.1443646334276809</v>
      </c>
      <c r="F97" s="65">
        <f>IFERROR(('Emp RestOfCMA'!F97/'Emp RestOfCMA'!F$6)/('CAN LFS Emp'!F97/'CAN LFS Emp'!F$6),"n/a")</f>
        <v>1.2475503203755891</v>
      </c>
      <c r="G97" s="65">
        <f>IFERROR(('Emp RestOfCMA'!G97/'Emp RestOfCMA'!G$6)/('CAN LFS Emp'!G97/'CAN LFS Emp'!G$6),"n/a")</f>
        <v>1.0446419724384379</v>
      </c>
      <c r="H97" s="65">
        <f>IFERROR(('Emp RestOfCMA'!H97/'Emp RestOfCMA'!H$6)/('CAN LFS Emp'!H97/'CAN LFS Emp'!H$6),"n/a")</f>
        <v>1.2074361212880518</v>
      </c>
      <c r="I97" s="65">
        <f>IFERROR(('Emp RestOfCMA'!I97/'Emp RestOfCMA'!I$6)/('CAN LFS Emp'!I97/'CAN LFS Emp'!I$6),"n/a")</f>
        <v>1.0903372168790333</v>
      </c>
      <c r="J97" s="65">
        <f>IFERROR(('Emp RestOfCMA'!J97/'Emp RestOfCMA'!J$6)/('CAN LFS Emp'!J97/'CAN LFS Emp'!J$6),"n/a")</f>
        <v>1.1712179216203287</v>
      </c>
      <c r="K97" s="65">
        <f>IFERROR(('Emp RestOfCMA'!K97/'Emp RestOfCMA'!K$6)/('CAN LFS Emp'!K97/'CAN LFS Emp'!K$6),"n/a")</f>
        <v>1.2277401401833885</v>
      </c>
      <c r="L97" s="65">
        <f>IFERROR(('Emp RestOfCMA'!L97/'Emp RestOfCMA'!L$6)/('CAN LFS Emp'!L97/'CAN LFS Emp'!L$6),"n/a")</f>
        <v>1.1218105120816069</v>
      </c>
      <c r="M97" s="21">
        <f>IFERROR(('Emp RestOfCMA'!M97/'Emp RestOfCMA'!M$6)/('CAN LFS Emp'!M97/'CAN LFS Emp'!M$6),"n/a")</f>
        <v>0.99620550319803691</v>
      </c>
      <c r="N97" s="21">
        <f>IFERROR(('Emp RestOfCMA'!N97/'Emp RestOfCMA'!N$6)/('CAN LFS Emp'!N97/'CAN LFS Emp'!N$6),"n/a")</f>
        <v>0.85958415454044146</v>
      </c>
      <c r="O97" s="21">
        <f>IFERROR(('Emp RestOfCMA'!O97/'Emp RestOfCMA'!O$6)/('CAN LFS Emp'!O97/'CAN LFS Emp'!O$6),"n/a")</f>
        <v>0.99074555359014616</v>
      </c>
      <c r="P97" s="21">
        <f>IFERROR(('Emp RestOfCMA'!P97/'Emp RestOfCMA'!P$6)/('CAN LFS Emp'!P97/'CAN LFS Emp'!P$6),"n/a")</f>
        <v>1.0942706859101632</v>
      </c>
      <c r="Q97" s="21">
        <f>IFERROR(('Emp RestOfCMA'!Q97/'Emp RestOfCMA'!Q$6)/('CAN LFS Emp'!Q97/'CAN LFS Emp'!Q$6),"n/a")</f>
        <v>0.5013206004344789</v>
      </c>
      <c r="R97" s="21">
        <f>IFERROR(('Emp RestOfCMA'!R97/'Emp RestOfCMA'!R$6)/('CAN LFS Emp'!R97/'CAN LFS Emp'!R$6),"n/a")</f>
        <v>0.72756274468834381</v>
      </c>
      <c r="S97" s="21">
        <f>IFERROR(('Emp RestOfCMA'!S97/'Emp RestOfCMA'!S$6)/('CAN LFS Emp'!S97/'CAN LFS Emp'!S$6),"n/a")</f>
        <v>0.74838560093952766</v>
      </c>
      <c r="T97" s="21">
        <f>IFERROR(('Emp RestOfCMA'!T97/'Emp RestOfCMA'!T$6)/('CAN LFS Emp'!T97/'CAN LFS Emp'!T$6),"n/a")</f>
        <v>0.9971761613166813</v>
      </c>
      <c r="U97" s="21">
        <f>IFERROR(('Emp RestOfCMA'!U97/'Emp RestOfCMA'!U$6)/('CAN LFS Emp'!U97/'CAN LFS Emp'!U$6),"n/a")</f>
        <v>0.52570975475848514</v>
      </c>
      <c r="V97" s="21">
        <f>IFERROR(('Emp RestOfCMA'!V97/'Emp RestOfCMA'!V$6)/('CAN LFS Emp'!V97/'CAN LFS Emp'!V$6),"n/a")</f>
        <v>0.38706873573503092</v>
      </c>
      <c r="W97" s="21">
        <f>IFERROR(('Emp RestOfCMA'!W97/'Emp RestOfCMA'!W$6)/('CAN LFS Emp'!W97/'CAN LFS Emp'!W$6),"n/a")</f>
        <v>1.1234579380537062</v>
      </c>
      <c r="X97" s="21">
        <f>IFERROR(('Emp RestOfCMA'!X97/'Emp RestOfCMA'!X$6)/('CAN LFS Emp'!X97/'CAN LFS Emp'!X$6),"n/a")</f>
        <v>0.79877220362525758</v>
      </c>
      <c r="Y97" s="21">
        <f>IFERROR(('Emp RestOfCMA'!Y97/'Emp RestOfCMA'!Y$6)/('CAN LFS Emp'!Y97/'CAN LFS Emp'!Y$6),"n/a")</f>
        <v>0.72445541442272499</v>
      </c>
    </row>
    <row r="98" spans="1:25" x14ac:dyDescent="0.25">
      <c r="A98" s="7" t="s">
        <v>92</v>
      </c>
      <c r="B98" s="7"/>
      <c r="C98" s="14">
        <v>4851</v>
      </c>
      <c r="D98" s="65">
        <f>IFERROR(('Emp RestOfCMA'!D98/'Emp RestOfCMA'!D$6)/('CAN LFS Emp'!D98/'CAN LFS Emp'!D$6),"n/a")</f>
        <v>1.5950313664186642</v>
      </c>
      <c r="E98" s="65">
        <f>IFERROR(('Emp RestOfCMA'!E98/'Emp RestOfCMA'!E$6)/('CAN LFS Emp'!E98/'CAN LFS Emp'!E$6),"n/a")</f>
        <v>1.6972779505743458</v>
      </c>
      <c r="F98" s="65">
        <f>IFERROR(('Emp RestOfCMA'!F98/'Emp RestOfCMA'!F$6)/('CAN LFS Emp'!F98/'CAN LFS Emp'!F$6),"n/a")</f>
        <v>1.5957604923325786</v>
      </c>
      <c r="G98" s="65">
        <f>IFERROR(('Emp RestOfCMA'!G98/'Emp RestOfCMA'!G$6)/('CAN LFS Emp'!G98/'CAN LFS Emp'!G$6),"n/a")</f>
        <v>1.6566763164533767</v>
      </c>
      <c r="H98" s="65">
        <f>IFERROR(('Emp RestOfCMA'!H98/'Emp RestOfCMA'!H$6)/('CAN LFS Emp'!H98/'CAN LFS Emp'!H$6),"n/a")</f>
        <v>1.8348614001693682</v>
      </c>
      <c r="I98" s="65">
        <f>IFERROR(('Emp RestOfCMA'!I98/'Emp RestOfCMA'!I$6)/('CAN LFS Emp'!I98/'CAN LFS Emp'!I$6),"n/a")</f>
        <v>1.7678329799322987</v>
      </c>
      <c r="J98" s="65">
        <f>IFERROR(('Emp RestOfCMA'!J98/'Emp RestOfCMA'!J$6)/('CAN LFS Emp'!J98/'CAN LFS Emp'!J$6),"n/a")</f>
        <v>1.3807686564595865</v>
      </c>
      <c r="K98" s="65">
        <f>IFERROR(('Emp RestOfCMA'!K98/'Emp RestOfCMA'!K$6)/('CAN LFS Emp'!K98/'CAN LFS Emp'!K$6),"n/a")</f>
        <v>1.3593205779574047</v>
      </c>
      <c r="L98" s="65">
        <f>IFERROR(('Emp RestOfCMA'!L98/'Emp RestOfCMA'!L$6)/('CAN LFS Emp'!L98/'CAN LFS Emp'!L$6),"n/a")</f>
        <v>1.5653051573086085</v>
      </c>
      <c r="M98" s="21">
        <f>IFERROR(('Emp RestOfCMA'!M98/'Emp RestOfCMA'!M$6)/('CAN LFS Emp'!M98/'CAN LFS Emp'!M$6),"n/a")</f>
        <v>0.9430751490952497</v>
      </c>
      <c r="N98" s="21">
        <f>IFERROR(('Emp RestOfCMA'!N98/'Emp RestOfCMA'!N$6)/('CAN LFS Emp'!N98/'CAN LFS Emp'!N$6),"n/a")</f>
        <v>0.63933057686338846</v>
      </c>
      <c r="O98" s="21">
        <f>IFERROR(('Emp RestOfCMA'!O98/'Emp RestOfCMA'!O$6)/('CAN LFS Emp'!O98/'CAN LFS Emp'!O$6),"n/a")</f>
        <v>1.0611859779221253</v>
      </c>
      <c r="P98" s="21">
        <f>IFERROR(('Emp RestOfCMA'!P98/'Emp RestOfCMA'!P$6)/('CAN LFS Emp'!P98/'CAN LFS Emp'!P$6),"n/a")</f>
        <v>0.53358625904587709</v>
      </c>
      <c r="Q98" s="21">
        <f>IFERROR(('Emp RestOfCMA'!Q98/'Emp RestOfCMA'!Q$6)/('CAN LFS Emp'!Q98/'CAN LFS Emp'!Q$6),"n/a")</f>
        <v>0.74380729660715417</v>
      </c>
      <c r="R98" s="21">
        <f>IFERROR(('Emp RestOfCMA'!R98/'Emp RestOfCMA'!R$6)/('CAN LFS Emp'!R98/'CAN LFS Emp'!R$6),"n/a")</f>
        <v>0.2890481472173228</v>
      </c>
      <c r="S98" s="21">
        <f>IFERROR(('Emp RestOfCMA'!S98/'Emp RestOfCMA'!S$6)/('CAN LFS Emp'!S98/'CAN LFS Emp'!S$6),"n/a")</f>
        <v>0.48728927702961472</v>
      </c>
      <c r="T98" s="21">
        <f>IFERROR(('Emp RestOfCMA'!T98/'Emp RestOfCMA'!T$6)/('CAN LFS Emp'!T98/'CAN LFS Emp'!T$6),"n/a")</f>
        <v>0.82232235689257449</v>
      </c>
      <c r="U98" s="21">
        <f>IFERROR(('Emp RestOfCMA'!U98/'Emp RestOfCMA'!U$6)/('CAN LFS Emp'!U98/'CAN LFS Emp'!U$6),"n/a")</f>
        <v>0.40848899390577198</v>
      </c>
      <c r="V98" s="21">
        <f>IFERROR(('Emp RestOfCMA'!V98/'Emp RestOfCMA'!V$6)/('CAN LFS Emp'!V98/'CAN LFS Emp'!V$6),"n/a")</f>
        <v>-0.35805746131178179</v>
      </c>
      <c r="W98" s="21">
        <f>IFERROR(('Emp RestOfCMA'!W98/'Emp RestOfCMA'!W$6)/('CAN LFS Emp'!W98/'CAN LFS Emp'!W$6),"n/a")</f>
        <v>0.69572793199508554</v>
      </c>
      <c r="X98" s="21">
        <f>IFERROR(('Emp RestOfCMA'!X98/'Emp RestOfCMA'!X$6)/('CAN LFS Emp'!X98/'CAN LFS Emp'!X$6),"n/a")</f>
        <v>0.54007932422506288</v>
      </c>
      <c r="Y98" s="21">
        <f>IFERROR(('Emp RestOfCMA'!Y98/'Emp RestOfCMA'!Y$6)/('CAN LFS Emp'!Y98/'CAN LFS Emp'!Y$6),"n/a")</f>
        <v>1.1100897945669876</v>
      </c>
    </row>
    <row r="99" spans="1:25" x14ac:dyDescent="0.25">
      <c r="A99" s="7" t="s">
        <v>93</v>
      </c>
      <c r="B99" s="7"/>
      <c r="C99" s="14">
        <v>4853</v>
      </c>
      <c r="D99" s="65">
        <f>IFERROR(('Emp RestOfCMA'!D99/'Emp RestOfCMA'!D$6)/('CAN LFS Emp'!D99/'CAN LFS Emp'!D$6),"n/a")</f>
        <v>0.85882434454426471</v>
      </c>
      <c r="E99" s="65">
        <f>IFERROR(('Emp RestOfCMA'!E99/'Emp RestOfCMA'!E$6)/('CAN LFS Emp'!E99/'CAN LFS Emp'!E$6),"n/a")</f>
        <v>1.195101782455549</v>
      </c>
      <c r="F99" s="65">
        <f>IFERROR(('Emp RestOfCMA'!F99/'Emp RestOfCMA'!F$6)/('CAN LFS Emp'!F99/'CAN LFS Emp'!F$6),"n/a")</f>
        <v>1.3546933676537345</v>
      </c>
      <c r="G99" s="65">
        <f>IFERROR(('Emp RestOfCMA'!G99/'Emp RestOfCMA'!G$6)/('CAN LFS Emp'!G99/'CAN LFS Emp'!G$6),"n/a")</f>
        <v>0.8907166256185125</v>
      </c>
      <c r="H99" s="65">
        <f>IFERROR(('Emp RestOfCMA'!H99/'Emp RestOfCMA'!H$6)/('CAN LFS Emp'!H99/'CAN LFS Emp'!H$6),"n/a")</f>
        <v>0.76877769475452862</v>
      </c>
      <c r="I99" s="65">
        <f>IFERROR(('Emp RestOfCMA'!I99/'Emp RestOfCMA'!I$6)/('CAN LFS Emp'!I99/'CAN LFS Emp'!I$6),"n/a")</f>
        <v>1.1121275194393259</v>
      </c>
      <c r="J99" s="65">
        <f>IFERROR(('Emp RestOfCMA'!J99/'Emp RestOfCMA'!J$6)/('CAN LFS Emp'!J99/'CAN LFS Emp'!J$6),"n/a")</f>
        <v>1.3135267301920097</v>
      </c>
      <c r="K99" s="65">
        <f>IFERROR(('Emp RestOfCMA'!K99/'Emp RestOfCMA'!K$6)/('CAN LFS Emp'!K99/'CAN LFS Emp'!K$6),"n/a")</f>
        <v>1.0153330818478896</v>
      </c>
      <c r="L99" s="65">
        <f>IFERROR(('Emp RestOfCMA'!L99/'Emp RestOfCMA'!L$6)/('CAN LFS Emp'!L99/'CAN LFS Emp'!L$6),"n/a")</f>
        <v>1.1407237291232211</v>
      </c>
      <c r="M99" s="21">
        <f>IFERROR(('Emp RestOfCMA'!M99/'Emp RestOfCMA'!M$6)/('CAN LFS Emp'!M99/'CAN LFS Emp'!M$6),"n/a")</f>
        <v>1.0182103766705275</v>
      </c>
      <c r="N99" s="21">
        <f>IFERROR(('Emp RestOfCMA'!N99/'Emp RestOfCMA'!N$6)/('CAN LFS Emp'!N99/'CAN LFS Emp'!N$6),"n/a")</f>
        <v>1.4087179175332887</v>
      </c>
      <c r="O99" s="21">
        <f>IFERROR(('Emp RestOfCMA'!O99/'Emp RestOfCMA'!O$6)/('CAN LFS Emp'!O99/'CAN LFS Emp'!O$6),"n/a")</f>
        <v>1.1670489359412801</v>
      </c>
      <c r="P99" s="21">
        <f>IFERROR(('Emp RestOfCMA'!P99/'Emp RestOfCMA'!P$6)/('CAN LFS Emp'!P99/'CAN LFS Emp'!P$6),"n/a")</f>
        <v>1.3377596707020207</v>
      </c>
      <c r="Q99" s="21">
        <f>IFERROR(('Emp RestOfCMA'!Q99/'Emp RestOfCMA'!Q$6)/('CAN LFS Emp'!Q99/'CAN LFS Emp'!Q$6),"n/a")</f>
        <v>0.61399924986148569</v>
      </c>
      <c r="R99" s="21">
        <f>IFERROR(('Emp RestOfCMA'!R99/'Emp RestOfCMA'!R$6)/('CAN LFS Emp'!R99/'CAN LFS Emp'!R$6),"n/a")</f>
        <v>0.73321628392981419</v>
      </c>
      <c r="S99" s="21">
        <f>IFERROR(('Emp RestOfCMA'!S99/'Emp RestOfCMA'!S$6)/('CAN LFS Emp'!S99/'CAN LFS Emp'!S$6),"n/a")</f>
        <v>0.93572896398438676</v>
      </c>
      <c r="T99" s="21">
        <f>IFERROR(('Emp RestOfCMA'!T99/'Emp RestOfCMA'!T$6)/('CAN LFS Emp'!T99/'CAN LFS Emp'!T$6),"n/a")</f>
        <v>1.2055462197567612</v>
      </c>
      <c r="U99" s="21">
        <f>IFERROR(('Emp RestOfCMA'!U99/'Emp RestOfCMA'!U$6)/('CAN LFS Emp'!U99/'CAN LFS Emp'!U$6),"n/a")</f>
        <v>0.65711776095703955</v>
      </c>
      <c r="V99" s="21">
        <f>IFERROR(('Emp RestOfCMA'!V99/'Emp RestOfCMA'!V$6)/('CAN LFS Emp'!V99/'CAN LFS Emp'!V$6),"n/a")</f>
        <v>0.86937409734248339</v>
      </c>
      <c r="W99" s="21">
        <f>IFERROR(('Emp RestOfCMA'!W99/'Emp RestOfCMA'!W$6)/('CAN LFS Emp'!W99/'CAN LFS Emp'!W$6),"n/a")</f>
        <v>1.8721949120362278</v>
      </c>
      <c r="X99" s="21">
        <f>IFERROR(('Emp RestOfCMA'!X99/'Emp RestOfCMA'!X$6)/('CAN LFS Emp'!X99/'CAN LFS Emp'!X$6),"n/a")</f>
        <v>1.6045764716713193</v>
      </c>
      <c r="Y99" s="21">
        <f>IFERROR(('Emp RestOfCMA'!Y99/'Emp RestOfCMA'!Y$6)/('CAN LFS Emp'!Y99/'CAN LFS Emp'!Y$6),"n/a")</f>
        <v>0.92167232231434981</v>
      </c>
    </row>
    <row r="100" spans="1:25" x14ac:dyDescent="0.25">
      <c r="A100" s="8" t="s">
        <v>94</v>
      </c>
      <c r="B100" s="8"/>
      <c r="C100" s="15" t="s">
        <v>202</v>
      </c>
      <c r="D100" s="66">
        <f>IFERROR(('Emp RestOfCMA'!D100/'Emp RestOfCMA'!D$6)/('CAN LFS Emp'!D100/'CAN LFS Emp'!D$6),"n/a")</f>
        <v>1.2566880445451505</v>
      </c>
      <c r="E100" s="66">
        <f>IFERROR(('Emp RestOfCMA'!E100/'Emp RestOfCMA'!E$6)/('CAN LFS Emp'!E100/'CAN LFS Emp'!E$6),"n/a")</f>
        <v>0.42795378832459385</v>
      </c>
      <c r="F100" s="66">
        <f>IFERROR(('Emp RestOfCMA'!F100/'Emp RestOfCMA'!F$6)/('CAN LFS Emp'!F100/'CAN LFS Emp'!F$6),"n/a")</f>
        <v>0.62310253260687443</v>
      </c>
      <c r="G100" s="66">
        <f>IFERROR(('Emp RestOfCMA'!G100/'Emp RestOfCMA'!G$6)/('CAN LFS Emp'!G100/'CAN LFS Emp'!G$6),"n/a")</f>
        <v>0.88119345625122503</v>
      </c>
      <c r="H100" s="66">
        <f>IFERROR(('Emp RestOfCMA'!H100/'Emp RestOfCMA'!H$6)/('CAN LFS Emp'!H100/'CAN LFS Emp'!H$6),"n/a")</f>
        <v>1.4898536246866916</v>
      </c>
      <c r="I100" s="66">
        <f>IFERROR(('Emp RestOfCMA'!I100/'Emp RestOfCMA'!I$6)/('CAN LFS Emp'!I100/'CAN LFS Emp'!I$6),"n/a")</f>
        <v>0.77143720632039425</v>
      </c>
      <c r="J100" s="66">
        <f>IFERROR(('Emp RestOfCMA'!J100/'Emp RestOfCMA'!J$6)/('CAN LFS Emp'!J100/'CAN LFS Emp'!J$6),"n/a")</f>
        <v>0.8603447418336807</v>
      </c>
      <c r="K100" s="66">
        <f>IFERROR(('Emp RestOfCMA'!K100/'Emp RestOfCMA'!K$6)/('CAN LFS Emp'!K100/'CAN LFS Emp'!K$6),"n/a")</f>
        <v>1.1085108485972515</v>
      </c>
      <c r="L100" s="66">
        <f>IFERROR(('Emp RestOfCMA'!L100/'Emp RestOfCMA'!L$6)/('CAN LFS Emp'!L100/'CAN LFS Emp'!L$6),"n/a")</f>
        <v>1.3366335243220813</v>
      </c>
      <c r="M100" s="22">
        <f>IFERROR(('Emp RestOfCMA'!M100/'Emp RestOfCMA'!M$6)/('CAN LFS Emp'!M100/'CAN LFS Emp'!M$6),"n/a")</f>
        <v>1.7630740433772858</v>
      </c>
      <c r="N100" s="22">
        <f>IFERROR(('Emp RestOfCMA'!N100/'Emp RestOfCMA'!N$6)/('CAN LFS Emp'!N100/'CAN LFS Emp'!N$6),"n/a")</f>
        <v>0.83298907673002964</v>
      </c>
      <c r="O100" s="22">
        <f>IFERROR(('Emp RestOfCMA'!O100/'Emp RestOfCMA'!O$6)/('CAN LFS Emp'!O100/'CAN LFS Emp'!O$6),"n/a")</f>
        <v>0.77223145103993118</v>
      </c>
      <c r="P100" s="22">
        <f>IFERROR(('Emp RestOfCMA'!P100/'Emp RestOfCMA'!P$6)/('CAN LFS Emp'!P100/'CAN LFS Emp'!P$6),"n/a")</f>
        <v>1.378282281171606</v>
      </c>
      <c r="Q100" s="22">
        <f>IFERROR(('Emp RestOfCMA'!Q100/'Emp RestOfCMA'!Q$6)/('CAN LFS Emp'!Q100/'CAN LFS Emp'!Q$6),"n/a")</f>
        <v>0.4648958266226384</v>
      </c>
      <c r="R100" s="22">
        <f>IFERROR(('Emp RestOfCMA'!R100/'Emp RestOfCMA'!R$6)/('CAN LFS Emp'!R100/'CAN LFS Emp'!R$6),"n/a")</f>
        <v>0.86615189259582037</v>
      </c>
      <c r="S100" s="22">
        <f>IFERROR(('Emp RestOfCMA'!S100/'Emp RestOfCMA'!S$6)/('CAN LFS Emp'!S100/'CAN LFS Emp'!S$6),"n/a")</f>
        <v>1.0551773965750044</v>
      </c>
      <c r="T100" s="22">
        <f>IFERROR(('Emp RestOfCMA'!T100/'Emp RestOfCMA'!T$6)/('CAN LFS Emp'!T100/'CAN LFS Emp'!T$6),"n/a")</f>
        <v>1.1565574754142363</v>
      </c>
      <c r="U100" s="22">
        <f>IFERROR(('Emp RestOfCMA'!U100/'Emp RestOfCMA'!U$6)/('CAN LFS Emp'!U100/'CAN LFS Emp'!U$6),"n/a")</f>
        <v>0.6371164041847508</v>
      </c>
      <c r="V100" s="22">
        <f>IFERROR(('Emp RestOfCMA'!V100/'Emp RestOfCMA'!V$6)/('CAN LFS Emp'!V100/'CAN LFS Emp'!V$6),"n/a")</f>
        <v>0.55911258517471929</v>
      </c>
      <c r="W100" s="22">
        <f>IFERROR(('Emp RestOfCMA'!W100/'Emp RestOfCMA'!W$6)/('CAN LFS Emp'!W100/'CAN LFS Emp'!W$6),"n/a")</f>
        <v>0.9461032219009633</v>
      </c>
      <c r="X100" s="22">
        <f>IFERROR(('Emp RestOfCMA'!X100/'Emp RestOfCMA'!X$6)/('CAN LFS Emp'!X100/'CAN LFS Emp'!X$6),"n/a")</f>
        <v>0.78526588023075794</v>
      </c>
      <c r="Y100" s="22">
        <f>IFERROR(('Emp RestOfCMA'!Y100/'Emp RestOfCMA'!Y$6)/('CAN LFS Emp'!Y100/'CAN LFS Emp'!Y$6),"n/a")</f>
        <v>0.93045248182590101</v>
      </c>
    </row>
    <row r="101" spans="1:25" x14ac:dyDescent="0.25">
      <c r="A101" s="6" t="s">
        <v>95</v>
      </c>
      <c r="B101" s="6"/>
      <c r="C101" s="14">
        <v>486</v>
      </c>
      <c r="D101" s="65">
        <f>IFERROR(('Emp RestOfCMA'!D101/'Emp RestOfCMA'!D$6)/('CAN LFS Emp'!D101/'CAN LFS Emp'!D$6),"n/a")</f>
        <v>0</v>
      </c>
      <c r="E101" s="65">
        <f>IFERROR(('Emp RestOfCMA'!E101/'Emp RestOfCMA'!E$6)/('CAN LFS Emp'!E101/'CAN LFS Emp'!E$6),"n/a")</f>
        <v>0</v>
      </c>
      <c r="F101" s="65">
        <f>IFERROR(('Emp RestOfCMA'!F101/'Emp RestOfCMA'!F$6)/('CAN LFS Emp'!F101/'CAN LFS Emp'!F$6),"n/a")</f>
        <v>0</v>
      </c>
      <c r="G101" s="65">
        <f>IFERROR(('Emp RestOfCMA'!G101/'Emp RestOfCMA'!G$6)/('CAN LFS Emp'!G101/'CAN LFS Emp'!G$6),"n/a")</f>
        <v>0</v>
      </c>
      <c r="H101" s="65">
        <f>IFERROR(('Emp RestOfCMA'!H101/'Emp RestOfCMA'!H$6)/('CAN LFS Emp'!H101/'CAN LFS Emp'!H$6),"n/a")</f>
        <v>0</v>
      </c>
      <c r="I101" s="65">
        <f>IFERROR(('Emp RestOfCMA'!I101/'Emp RestOfCMA'!I$6)/('CAN LFS Emp'!I101/'CAN LFS Emp'!I$6),"n/a")</f>
        <v>0</v>
      </c>
      <c r="J101" s="65">
        <f>IFERROR(('Emp RestOfCMA'!J101/'Emp RestOfCMA'!J$6)/('CAN LFS Emp'!J101/'CAN LFS Emp'!J$6),"n/a")</f>
        <v>0</v>
      </c>
      <c r="K101" s="65">
        <f>IFERROR(('Emp RestOfCMA'!K101/'Emp RestOfCMA'!K$6)/('CAN LFS Emp'!K101/'CAN LFS Emp'!K$6),"n/a")</f>
        <v>0</v>
      </c>
      <c r="L101" s="65">
        <f>IFERROR(('Emp RestOfCMA'!L101/'Emp RestOfCMA'!L$6)/('CAN LFS Emp'!L101/'CAN LFS Emp'!L$6),"n/a")</f>
        <v>0</v>
      </c>
      <c r="M101" s="21">
        <f>IFERROR(('Emp RestOfCMA'!M101/'Emp RestOfCMA'!M$6)/('CAN LFS Emp'!M101/'CAN LFS Emp'!M$6),"n/a")</f>
        <v>0</v>
      </c>
      <c r="N101" s="21">
        <f>IFERROR(('Emp RestOfCMA'!N101/'Emp RestOfCMA'!N$6)/('CAN LFS Emp'!N101/'CAN LFS Emp'!N$6),"n/a")</f>
        <v>0</v>
      </c>
      <c r="O101" s="21">
        <f>IFERROR(('Emp RestOfCMA'!O101/'Emp RestOfCMA'!O$6)/('CAN LFS Emp'!O101/'CAN LFS Emp'!O$6),"n/a")</f>
        <v>0</v>
      </c>
      <c r="P101" s="21">
        <f>IFERROR(('Emp RestOfCMA'!P101/'Emp RestOfCMA'!P$6)/('CAN LFS Emp'!P101/'CAN LFS Emp'!P$6),"n/a")</f>
        <v>0</v>
      </c>
      <c r="Q101" s="21">
        <f>IFERROR(('Emp RestOfCMA'!Q101/'Emp RestOfCMA'!Q$6)/('CAN LFS Emp'!Q101/'CAN LFS Emp'!Q$6),"n/a")</f>
        <v>0</v>
      </c>
      <c r="R101" s="21">
        <f>IFERROR(('Emp RestOfCMA'!R101/'Emp RestOfCMA'!R$6)/('CAN LFS Emp'!R101/'CAN LFS Emp'!R$6),"n/a")</f>
        <v>0</v>
      </c>
      <c r="S101" s="21">
        <f>IFERROR(('Emp RestOfCMA'!S101/'Emp RestOfCMA'!S$6)/('CAN LFS Emp'!S101/'CAN LFS Emp'!S$6),"n/a")</f>
        <v>0</v>
      </c>
      <c r="T101" s="21">
        <f>IFERROR(('Emp RestOfCMA'!T101/'Emp RestOfCMA'!T$6)/('CAN LFS Emp'!T101/'CAN LFS Emp'!T$6),"n/a")</f>
        <v>0</v>
      </c>
      <c r="U101" s="21">
        <f>IFERROR(('Emp RestOfCMA'!U101/'Emp RestOfCMA'!U$6)/('CAN LFS Emp'!U101/'CAN LFS Emp'!U$6),"n/a")</f>
        <v>0</v>
      </c>
      <c r="V101" s="21">
        <f>IFERROR(('Emp RestOfCMA'!V101/'Emp RestOfCMA'!V$6)/('CAN LFS Emp'!V101/'CAN LFS Emp'!V$6),"n/a")</f>
        <v>0</v>
      </c>
      <c r="W101" s="21">
        <f>IFERROR(('Emp RestOfCMA'!W101/'Emp RestOfCMA'!W$6)/('CAN LFS Emp'!W101/'CAN LFS Emp'!W$6),"n/a")</f>
        <v>0</v>
      </c>
      <c r="X101" s="21">
        <f>IFERROR(('Emp RestOfCMA'!X101/'Emp RestOfCMA'!X$6)/('CAN LFS Emp'!X101/'CAN LFS Emp'!X$6),"n/a")</f>
        <v>0</v>
      </c>
      <c r="Y101" s="21">
        <f>IFERROR(('Emp RestOfCMA'!Y101/'Emp RestOfCMA'!Y$6)/('CAN LFS Emp'!Y101/'CAN LFS Emp'!Y$6),"n/a")</f>
        <v>0</v>
      </c>
    </row>
    <row r="102" spans="1:25" x14ac:dyDescent="0.25">
      <c r="A102" s="6" t="s">
        <v>96</v>
      </c>
      <c r="B102" s="6"/>
      <c r="C102" s="14">
        <v>488</v>
      </c>
      <c r="D102" s="65">
        <f>IFERROR(('Emp RestOfCMA'!D102/'Emp RestOfCMA'!D$6)/('CAN LFS Emp'!D102/'CAN LFS Emp'!D$6),"n/a")</f>
        <v>1.0180577025764044</v>
      </c>
      <c r="E102" s="65">
        <f>IFERROR(('Emp RestOfCMA'!E102/'Emp RestOfCMA'!E$6)/('CAN LFS Emp'!E102/'CAN LFS Emp'!E$6),"n/a")</f>
        <v>1.0902932119936077</v>
      </c>
      <c r="F102" s="65">
        <f>IFERROR(('Emp RestOfCMA'!F102/'Emp RestOfCMA'!F$6)/('CAN LFS Emp'!F102/'CAN LFS Emp'!F$6),"n/a")</f>
        <v>1.1526350697878593</v>
      </c>
      <c r="G102" s="65">
        <f>IFERROR(('Emp RestOfCMA'!G102/'Emp RestOfCMA'!G$6)/('CAN LFS Emp'!G102/'CAN LFS Emp'!G$6),"n/a")</f>
        <v>1.1541586375691086</v>
      </c>
      <c r="H102" s="65">
        <f>IFERROR(('Emp RestOfCMA'!H102/'Emp RestOfCMA'!H$6)/('CAN LFS Emp'!H102/'CAN LFS Emp'!H$6),"n/a")</f>
        <v>1.6944128225127844</v>
      </c>
      <c r="I102" s="65">
        <f>IFERROR(('Emp RestOfCMA'!I102/'Emp RestOfCMA'!I$6)/('CAN LFS Emp'!I102/'CAN LFS Emp'!I$6),"n/a")</f>
        <v>1.318618574058553</v>
      </c>
      <c r="J102" s="65">
        <f>IFERROR(('Emp RestOfCMA'!J102/'Emp RestOfCMA'!J$6)/('CAN LFS Emp'!J102/'CAN LFS Emp'!J$6),"n/a")</f>
        <v>1.5466074687858471</v>
      </c>
      <c r="K102" s="65">
        <f>IFERROR(('Emp RestOfCMA'!K102/'Emp RestOfCMA'!K$6)/('CAN LFS Emp'!K102/'CAN LFS Emp'!K$6),"n/a")</f>
        <v>1.458296838491278</v>
      </c>
      <c r="L102" s="65">
        <f>IFERROR(('Emp RestOfCMA'!L102/'Emp RestOfCMA'!L$6)/('CAN LFS Emp'!L102/'CAN LFS Emp'!L$6),"n/a")</f>
        <v>2.2106920213743786</v>
      </c>
      <c r="M102" s="21">
        <f>IFERROR(('Emp RestOfCMA'!M102/'Emp RestOfCMA'!M$6)/('CAN LFS Emp'!M102/'CAN LFS Emp'!M$6),"n/a")</f>
        <v>1.792677180163722</v>
      </c>
      <c r="N102" s="21">
        <f>IFERROR(('Emp RestOfCMA'!N102/'Emp RestOfCMA'!N$6)/('CAN LFS Emp'!N102/'CAN LFS Emp'!N$6),"n/a")</f>
        <v>1.5544708328612451</v>
      </c>
      <c r="O102" s="21">
        <f>IFERROR(('Emp RestOfCMA'!O102/'Emp RestOfCMA'!O$6)/('CAN LFS Emp'!O102/'CAN LFS Emp'!O$6),"n/a")</f>
        <v>2.0007920278995095</v>
      </c>
      <c r="P102" s="21">
        <f>IFERROR(('Emp RestOfCMA'!P102/'Emp RestOfCMA'!P$6)/('CAN LFS Emp'!P102/'CAN LFS Emp'!P$6),"n/a")</f>
        <v>1.5288396084005034</v>
      </c>
      <c r="Q102" s="21">
        <f>IFERROR(('Emp RestOfCMA'!Q102/'Emp RestOfCMA'!Q$6)/('CAN LFS Emp'!Q102/'CAN LFS Emp'!Q$6),"n/a")</f>
        <v>2.0558108119895326</v>
      </c>
      <c r="R102" s="21">
        <f>IFERROR(('Emp RestOfCMA'!R102/'Emp RestOfCMA'!R$6)/('CAN LFS Emp'!R102/'CAN LFS Emp'!R$6),"n/a")</f>
        <v>2.1980569599058004</v>
      </c>
      <c r="S102" s="21">
        <f>IFERROR(('Emp RestOfCMA'!S102/'Emp RestOfCMA'!S$6)/('CAN LFS Emp'!S102/'CAN LFS Emp'!S$6),"n/a")</f>
        <v>1.6045036074144414</v>
      </c>
      <c r="T102" s="21">
        <f>IFERROR(('Emp RestOfCMA'!T102/'Emp RestOfCMA'!T$6)/('CAN LFS Emp'!T102/'CAN LFS Emp'!T$6),"n/a")</f>
        <v>1.577740887996586</v>
      </c>
      <c r="U102" s="21">
        <f>IFERROR(('Emp RestOfCMA'!U102/'Emp RestOfCMA'!U$6)/('CAN LFS Emp'!U102/'CAN LFS Emp'!U$6),"n/a")</f>
        <v>1.7760539813506762</v>
      </c>
      <c r="V102" s="21">
        <f>IFERROR(('Emp RestOfCMA'!V102/'Emp RestOfCMA'!V$6)/('CAN LFS Emp'!V102/'CAN LFS Emp'!V$6),"n/a")</f>
        <v>1.7072134515093929</v>
      </c>
      <c r="W102" s="21">
        <f>IFERROR(('Emp RestOfCMA'!W102/'Emp RestOfCMA'!W$6)/('CAN LFS Emp'!W102/'CAN LFS Emp'!W$6),"n/a")</f>
        <v>1.3041476537992025</v>
      </c>
      <c r="X102" s="21">
        <f>IFERROR(('Emp RestOfCMA'!X102/'Emp RestOfCMA'!X$6)/('CAN LFS Emp'!X102/'CAN LFS Emp'!X$6),"n/a")</f>
        <v>1.7594580553843215</v>
      </c>
      <c r="Y102" s="21">
        <f>IFERROR(('Emp RestOfCMA'!Y102/'Emp RestOfCMA'!Y$6)/('CAN LFS Emp'!Y102/'CAN LFS Emp'!Y$6),"n/a")</f>
        <v>1.2828780290964958</v>
      </c>
    </row>
    <row r="103" spans="1:25" x14ac:dyDescent="0.25">
      <c r="A103" s="6" t="s">
        <v>97</v>
      </c>
      <c r="B103" s="6"/>
      <c r="C103" s="14">
        <v>491</v>
      </c>
      <c r="D103" s="65">
        <f>IFERROR(('Emp RestOfCMA'!D103/'Emp RestOfCMA'!D$6)/('CAN LFS Emp'!D103/'CAN LFS Emp'!D$6),"n/a")</f>
        <v>0.73342959116497886</v>
      </c>
      <c r="E103" s="65">
        <f>IFERROR(('Emp RestOfCMA'!E103/'Emp RestOfCMA'!E$6)/('CAN LFS Emp'!E103/'CAN LFS Emp'!E$6),"n/a")</f>
        <v>1.3262609073277558</v>
      </c>
      <c r="F103" s="65">
        <f>IFERROR(('Emp RestOfCMA'!F103/'Emp RestOfCMA'!F$6)/('CAN LFS Emp'!F103/'CAN LFS Emp'!F$6),"n/a")</f>
        <v>1.3909586893005883</v>
      </c>
      <c r="G103" s="65">
        <f>IFERROR(('Emp RestOfCMA'!G103/'Emp RestOfCMA'!G$6)/('CAN LFS Emp'!G103/'CAN LFS Emp'!G$6),"n/a")</f>
        <v>0.71358775048484346</v>
      </c>
      <c r="H103" s="65">
        <f>IFERROR(('Emp RestOfCMA'!H103/'Emp RestOfCMA'!H$6)/('CAN LFS Emp'!H103/'CAN LFS Emp'!H$6),"n/a")</f>
        <v>0.92268160999792559</v>
      </c>
      <c r="I103" s="65">
        <f>IFERROR(('Emp RestOfCMA'!I103/'Emp RestOfCMA'!I$6)/('CAN LFS Emp'!I103/'CAN LFS Emp'!I$6),"n/a")</f>
        <v>0.86030019922685175</v>
      </c>
      <c r="J103" s="65">
        <f>IFERROR(('Emp RestOfCMA'!J103/'Emp RestOfCMA'!J$6)/('CAN LFS Emp'!J103/'CAN LFS Emp'!J$6),"n/a")</f>
        <v>1.077799371975291</v>
      </c>
      <c r="K103" s="65">
        <f>IFERROR(('Emp RestOfCMA'!K103/'Emp RestOfCMA'!K$6)/('CAN LFS Emp'!K103/'CAN LFS Emp'!K$6),"n/a")</f>
        <v>1.4500328228120467</v>
      </c>
      <c r="L103" s="65">
        <f>IFERROR(('Emp RestOfCMA'!L103/'Emp RestOfCMA'!L$6)/('CAN LFS Emp'!L103/'CAN LFS Emp'!L$6),"n/a")</f>
        <v>1.1492567412031707</v>
      </c>
      <c r="M103" s="21">
        <f>IFERROR(('Emp RestOfCMA'!M103/'Emp RestOfCMA'!M$6)/('CAN LFS Emp'!M103/'CAN LFS Emp'!M$6),"n/a")</f>
        <v>1.2767599010479136</v>
      </c>
      <c r="N103" s="21">
        <f>IFERROR(('Emp RestOfCMA'!N103/'Emp RestOfCMA'!N$6)/('CAN LFS Emp'!N103/'CAN LFS Emp'!N$6),"n/a")</f>
        <v>0.94903799587984683</v>
      </c>
      <c r="O103" s="21">
        <f>IFERROR(('Emp RestOfCMA'!O103/'Emp RestOfCMA'!O$6)/('CAN LFS Emp'!O103/'CAN LFS Emp'!O$6),"n/a")</f>
        <v>1.1854447768106176</v>
      </c>
      <c r="P103" s="21">
        <f>IFERROR(('Emp RestOfCMA'!P103/'Emp RestOfCMA'!P$6)/('CAN LFS Emp'!P103/'CAN LFS Emp'!P$6),"n/a")</f>
        <v>1.346484726246838</v>
      </c>
      <c r="Q103" s="21">
        <f>IFERROR(('Emp RestOfCMA'!Q103/'Emp RestOfCMA'!Q$6)/('CAN LFS Emp'!Q103/'CAN LFS Emp'!Q$6),"n/a")</f>
        <v>1.028692176608959</v>
      </c>
      <c r="R103" s="21">
        <f>IFERROR(('Emp RestOfCMA'!R103/'Emp RestOfCMA'!R$6)/('CAN LFS Emp'!R103/'CAN LFS Emp'!R$6),"n/a")</f>
        <v>0.88425153100969589</v>
      </c>
      <c r="S103" s="21">
        <f>IFERROR(('Emp RestOfCMA'!S103/'Emp RestOfCMA'!S$6)/('CAN LFS Emp'!S103/'CAN LFS Emp'!S$6),"n/a")</f>
        <v>1.28151089135075</v>
      </c>
      <c r="T103" s="21">
        <f>IFERROR(('Emp RestOfCMA'!T103/'Emp RestOfCMA'!T$6)/('CAN LFS Emp'!T103/'CAN LFS Emp'!T$6),"n/a")</f>
        <v>1.7038976670745294</v>
      </c>
      <c r="U103" s="21">
        <f>IFERROR(('Emp RestOfCMA'!U103/'Emp RestOfCMA'!U$6)/('CAN LFS Emp'!U103/'CAN LFS Emp'!U$6),"n/a")</f>
        <v>1.686750782885446</v>
      </c>
      <c r="V103" s="21">
        <f>IFERROR(('Emp RestOfCMA'!V103/'Emp RestOfCMA'!V$6)/('CAN LFS Emp'!V103/'CAN LFS Emp'!V$6),"n/a")</f>
        <v>0.78228342582813781</v>
      </c>
      <c r="W103" s="21">
        <f>IFERROR(('Emp RestOfCMA'!W103/'Emp RestOfCMA'!W$6)/('CAN LFS Emp'!W103/'CAN LFS Emp'!W$6),"n/a")</f>
        <v>1.2098930673416273</v>
      </c>
      <c r="X103" s="21">
        <f>IFERROR(('Emp RestOfCMA'!X103/'Emp RestOfCMA'!X$6)/('CAN LFS Emp'!X103/'CAN LFS Emp'!X$6),"n/a")</f>
        <v>1.2613595553363715</v>
      </c>
      <c r="Y103" s="21">
        <f>IFERROR(('Emp RestOfCMA'!Y103/'Emp RestOfCMA'!Y$6)/('CAN LFS Emp'!Y103/'CAN LFS Emp'!Y$6),"n/a")</f>
        <v>1.7971954233996243</v>
      </c>
    </row>
    <row r="104" spans="1:25" x14ac:dyDescent="0.25">
      <c r="A104" s="6" t="s">
        <v>98</v>
      </c>
      <c r="B104" s="6"/>
      <c r="C104" s="14">
        <v>492</v>
      </c>
      <c r="D104" s="65">
        <f>IFERROR(('Emp RestOfCMA'!D104/'Emp RestOfCMA'!D$6)/('CAN LFS Emp'!D104/'CAN LFS Emp'!D$6),"n/a")</f>
        <v>1.8504861943474653</v>
      </c>
      <c r="E104" s="65">
        <f>IFERROR(('Emp RestOfCMA'!E104/'Emp RestOfCMA'!E$6)/('CAN LFS Emp'!E104/'CAN LFS Emp'!E$6),"n/a")</f>
        <v>1.6190889625659701</v>
      </c>
      <c r="F104" s="65">
        <f>IFERROR(('Emp RestOfCMA'!F104/'Emp RestOfCMA'!F$6)/('CAN LFS Emp'!F104/'CAN LFS Emp'!F$6),"n/a")</f>
        <v>1.3443756169150558</v>
      </c>
      <c r="G104" s="65">
        <f>IFERROR(('Emp RestOfCMA'!G104/'Emp RestOfCMA'!G$6)/('CAN LFS Emp'!G104/'CAN LFS Emp'!G$6),"n/a")</f>
        <v>1.8706919003429034</v>
      </c>
      <c r="H104" s="65">
        <f>IFERROR(('Emp RestOfCMA'!H104/'Emp RestOfCMA'!H$6)/('CAN LFS Emp'!H104/'CAN LFS Emp'!H$6),"n/a")</f>
        <v>1.434023515883236</v>
      </c>
      <c r="I104" s="65">
        <f>IFERROR(('Emp RestOfCMA'!I104/'Emp RestOfCMA'!I$6)/('CAN LFS Emp'!I104/'CAN LFS Emp'!I$6),"n/a")</f>
        <v>1.9904364514854183</v>
      </c>
      <c r="J104" s="65">
        <f>IFERROR(('Emp RestOfCMA'!J104/'Emp RestOfCMA'!J$6)/('CAN LFS Emp'!J104/'CAN LFS Emp'!J$6),"n/a")</f>
        <v>1.6580414680498596</v>
      </c>
      <c r="K104" s="65">
        <f>IFERROR(('Emp RestOfCMA'!K104/'Emp RestOfCMA'!K$6)/('CAN LFS Emp'!K104/'CAN LFS Emp'!K$6),"n/a")</f>
        <v>1.7718183220255477</v>
      </c>
      <c r="L104" s="65">
        <f>IFERROR(('Emp RestOfCMA'!L104/'Emp RestOfCMA'!L$6)/('CAN LFS Emp'!L104/'CAN LFS Emp'!L$6),"n/a")</f>
        <v>1.8976779302573337</v>
      </c>
      <c r="M104" s="21">
        <f>IFERROR(('Emp RestOfCMA'!M104/'Emp RestOfCMA'!M$6)/('CAN LFS Emp'!M104/'CAN LFS Emp'!M$6),"n/a")</f>
        <v>1.8973264162107664</v>
      </c>
      <c r="N104" s="21">
        <f>IFERROR(('Emp RestOfCMA'!N104/'Emp RestOfCMA'!N$6)/('CAN LFS Emp'!N104/'CAN LFS Emp'!N$6),"n/a")</f>
        <v>1.6264443181933694</v>
      </c>
      <c r="O104" s="21">
        <f>IFERROR(('Emp RestOfCMA'!O104/'Emp RestOfCMA'!O$6)/('CAN LFS Emp'!O104/'CAN LFS Emp'!O$6),"n/a")</f>
        <v>1.8263595219428486</v>
      </c>
      <c r="P104" s="21">
        <f>IFERROR(('Emp RestOfCMA'!P104/'Emp RestOfCMA'!P$6)/('CAN LFS Emp'!P104/'CAN LFS Emp'!P$6),"n/a")</f>
        <v>2.3008460087021789</v>
      </c>
      <c r="Q104" s="21">
        <f>IFERROR(('Emp RestOfCMA'!Q104/'Emp RestOfCMA'!Q$6)/('CAN LFS Emp'!Q104/'CAN LFS Emp'!Q$6),"n/a")</f>
        <v>2.2562207126062881</v>
      </c>
      <c r="R104" s="21">
        <f>IFERROR(('Emp RestOfCMA'!R104/'Emp RestOfCMA'!R$6)/('CAN LFS Emp'!R104/'CAN LFS Emp'!R$6),"n/a")</f>
        <v>2.4347785639143136</v>
      </c>
      <c r="S104" s="21">
        <f>IFERROR(('Emp RestOfCMA'!S104/'Emp RestOfCMA'!S$6)/('CAN LFS Emp'!S104/'CAN LFS Emp'!S$6),"n/a")</f>
        <v>1.7848553404845942</v>
      </c>
      <c r="T104" s="21">
        <f>IFERROR(('Emp RestOfCMA'!T104/'Emp RestOfCMA'!T$6)/('CAN LFS Emp'!T104/'CAN LFS Emp'!T$6),"n/a")</f>
        <v>2.3044159625074738</v>
      </c>
      <c r="U104" s="21">
        <f>IFERROR(('Emp RestOfCMA'!U104/'Emp RestOfCMA'!U$6)/('CAN LFS Emp'!U104/'CAN LFS Emp'!U$6),"n/a")</f>
        <v>2.1409951760298509</v>
      </c>
      <c r="V104" s="21">
        <f>IFERROR(('Emp RestOfCMA'!V104/'Emp RestOfCMA'!V$6)/('CAN LFS Emp'!V104/'CAN LFS Emp'!V$6),"n/a")</f>
        <v>2.179876461039322</v>
      </c>
      <c r="W104" s="21">
        <f>IFERROR(('Emp RestOfCMA'!W104/'Emp RestOfCMA'!W$6)/('CAN LFS Emp'!W104/'CAN LFS Emp'!W$6),"n/a")</f>
        <v>1.9355957696810573</v>
      </c>
      <c r="X104" s="21">
        <f>IFERROR(('Emp RestOfCMA'!X104/'Emp RestOfCMA'!X$6)/('CAN LFS Emp'!X104/'CAN LFS Emp'!X$6),"n/a")</f>
        <v>1.9613840224055328</v>
      </c>
      <c r="Y104" s="21">
        <f>IFERROR(('Emp RestOfCMA'!Y104/'Emp RestOfCMA'!Y$6)/('CAN LFS Emp'!Y104/'CAN LFS Emp'!Y$6),"n/a")</f>
        <v>2.1949945299270746</v>
      </c>
    </row>
    <row r="105" spans="1:25" x14ac:dyDescent="0.25">
      <c r="A105" s="6" t="s">
        <v>99</v>
      </c>
      <c r="B105" s="6"/>
      <c r="C105" s="14">
        <v>493</v>
      </c>
      <c r="D105" s="65">
        <f>IFERROR(('Emp RestOfCMA'!D105/'Emp RestOfCMA'!D$6)/('CAN LFS Emp'!D105/'CAN LFS Emp'!D$6),"n/a")</f>
        <v>1.6555120840309105</v>
      </c>
      <c r="E105" s="65">
        <f>IFERROR(('Emp RestOfCMA'!E105/'Emp RestOfCMA'!E$6)/('CAN LFS Emp'!E105/'CAN LFS Emp'!E$6),"n/a")</f>
        <v>2.5729832322132529</v>
      </c>
      <c r="F105" s="65">
        <f>IFERROR(('Emp RestOfCMA'!F105/'Emp RestOfCMA'!F$6)/('CAN LFS Emp'!F105/'CAN LFS Emp'!F$6),"n/a")</f>
        <v>2.5213936507113726</v>
      </c>
      <c r="G105" s="65">
        <f>IFERROR(('Emp RestOfCMA'!G105/'Emp RestOfCMA'!G$6)/('CAN LFS Emp'!G105/'CAN LFS Emp'!G$6),"n/a")</f>
        <v>2.4763324526213446</v>
      </c>
      <c r="H105" s="65">
        <f>IFERROR(('Emp RestOfCMA'!H105/'Emp RestOfCMA'!H$6)/('CAN LFS Emp'!H105/'CAN LFS Emp'!H$6),"n/a")</f>
        <v>2.6204160906864371</v>
      </c>
      <c r="I105" s="65">
        <f>IFERROR(('Emp RestOfCMA'!I105/'Emp RestOfCMA'!I$6)/('CAN LFS Emp'!I105/'CAN LFS Emp'!I$6),"n/a")</f>
        <v>1.786253279690039</v>
      </c>
      <c r="J105" s="65">
        <f>IFERROR(('Emp RestOfCMA'!J105/'Emp RestOfCMA'!J$6)/('CAN LFS Emp'!J105/'CAN LFS Emp'!J$6),"n/a")</f>
        <v>2.366120086753464</v>
      </c>
      <c r="K105" s="65">
        <f>IFERROR(('Emp RestOfCMA'!K105/'Emp RestOfCMA'!K$6)/('CAN LFS Emp'!K105/'CAN LFS Emp'!K$6),"n/a")</f>
        <v>1.3619155611009963</v>
      </c>
      <c r="L105" s="65">
        <f>IFERROR(('Emp RestOfCMA'!L105/'Emp RestOfCMA'!L$6)/('CAN LFS Emp'!L105/'CAN LFS Emp'!L$6),"n/a")</f>
        <v>2.5339051978400806</v>
      </c>
      <c r="M105" s="21">
        <f>IFERROR(('Emp RestOfCMA'!M105/'Emp RestOfCMA'!M$6)/('CAN LFS Emp'!M105/'CAN LFS Emp'!M$6),"n/a")</f>
        <v>2.5006062519085202</v>
      </c>
      <c r="N105" s="21">
        <f>IFERROR(('Emp RestOfCMA'!N105/'Emp RestOfCMA'!N$6)/('CAN LFS Emp'!N105/'CAN LFS Emp'!N$6),"n/a")</f>
        <v>2.4363766721475182</v>
      </c>
      <c r="O105" s="21">
        <f>IFERROR(('Emp RestOfCMA'!O105/'Emp RestOfCMA'!O$6)/('CAN LFS Emp'!O105/'CAN LFS Emp'!O$6),"n/a")</f>
        <v>2.9844522185831051</v>
      </c>
      <c r="P105" s="21">
        <f>IFERROR(('Emp RestOfCMA'!P105/'Emp RestOfCMA'!P$6)/('CAN LFS Emp'!P105/'CAN LFS Emp'!P$6),"n/a")</f>
        <v>2.9846844794530729</v>
      </c>
      <c r="Q105" s="21">
        <f>IFERROR(('Emp RestOfCMA'!Q105/'Emp RestOfCMA'!Q$6)/('CAN LFS Emp'!Q105/'CAN LFS Emp'!Q$6),"n/a")</f>
        <v>2.6180584479199158</v>
      </c>
      <c r="R105" s="21">
        <f>IFERROR(('Emp RestOfCMA'!R105/'Emp RestOfCMA'!R$6)/('CAN LFS Emp'!R105/'CAN LFS Emp'!R$6),"n/a")</f>
        <v>2.6244339684696976</v>
      </c>
      <c r="S105" s="21">
        <f>IFERROR(('Emp RestOfCMA'!S105/'Emp RestOfCMA'!S$6)/('CAN LFS Emp'!S105/'CAN LFS Emp'!S$6),"n/a")</f>
        <v>2.4622282252319478</v>
      </c>
      <c r="T105" s="21">
        <f>IFERROR(('Emp RestOfCMA'!T105/'Emp RestOfCMA'!T$6)/('CAN LFS Emp'!T105/'CAN LFS Emp'!T$6),"n/a")</f>
        <v>2.6828931348110703</v>
      </c>
      <c r="U105" s="21">
        <f>IFERROR(('Emp RestOfCMA'!U105/'Emp RestOfCMA'!U$6)/('CAN LFS Emp'!U105/'CAN LFS Emp'!U$6),"n/a")</f>
        <v>2.3137257978100028</v>
      </c>
      <c r="V105" s="21">
        <f>IFERROR(('Emp RestOfCMA'!V105/'Emp RestOfCMA'!V$6)/('CAN LFS Emp'!V105/'CAN LFS Emp'!V$6),"n/a")</f>
        <v>2.9770664184515576</v>
      </c>
      <c r="W105" s="21">
        <f>IFERROR(('Emp RestOfCMA'!W105/'Emp RestOfCMA'!W$6)/('CAN LFS Emp'!W105/'CAN LFS Emp'!W$6),"n/a")</f>
        <v>3.1649146062341882</v>
      </c>
      <c r="X105" s="21">
        <f>IFERROR(('Emp RestOfCMA'!X105/'Emp RestOfCMA'!X$6)/('CAN LFS Emp'!X105/'CAN LFS Emp'!X$6),"n/a")</f>
        <v>3.5422291934817101</v>
      </c>
      <c r="Y105" s="21">
        <f>IFERROR(('Emp RestOfCMA'!Y105/'Emp RestOfCMA'!Y$6)/('CAN LFS Emp'!Y105/'CAN LFS Emp'!Y$6),"n/a")</f>
        <v>4.0004037195897348</v>
      </c>
    </row>
    <row r="106" spans="1:25" x14ac:dyDescent="0.25">
      <c r="A106" s="5" t="s">
        <v>100</v>
      </c>
      <c r="B106" s="5"/>
      <c r="C106" s="13">
        <v>51</v>
      </c>
      <c r="D106" s="64">
        <f>IFERROR(('Emp RestOfCMA'!D106/'Emp RestOfCMA'!D$6)/('CAN LFS Emp'!D106/'CAN LFS Emp'!D$6),"n/a")</f>
        <v>1.1579713265237117</v>
      </c>
      <c r="E106" s="64">
        <f>IFERROR(('Emp RestOfCMA'!E106/'Emp RestOfCMA'!E$6)/('CAN LFS Emp'!E106/'CAN LFS Emp'!E$6),"n/a")</f>
        <v>1.1118735066004923</v>
      </c>
      <c r="F106" s="64">
        <f>IFERROR(('Emp RestOfCMA'!F106/'Emp RestOfCMA'!F$6)/('CAN LFS Emp'!F106/'CAN LFS Emp'!F$6),"n/a")</f>
        <v>1.1084162485561104</v>
      </c>
      <c r="G106" s="64">
        <f>IFERROR(('Emp RestOfCMA'!G106/'Emp RestOfCMA'!G$6)/('CAN LFS Emp'!G106/'CAN LFS Emp'!G$6),"n/a")</f>
        <v>1.3517452138229711</v>
      </c>
      <c r="H106" s="64">
        <f>IFERROR(('Emp RestOfCMA'!H106/'Emp RestOfCMA'!H$6)/('CAN LFS Emp'!H106/'CAN LFS Emp'!H$6),"n/a")</f>
        <v>1.2940924183540043</v>
      </c>
      <c r="I106" s="64">
        <f>IFERROR(('Emp RestOfCMA'!I106/'Emp RestOfCMA'!I$6)/('CAN LFS Emp'!I106/'CAN LFS Emp'!I$6),"n/a")</f>
        <v>1.1218144652107633</v>
      </c>
      <c r="J106" s="64">
        <f>IFERROR(('Emp RestOfCMA'!J106/'Emp RestOfCMA'!J$6)/('CAN LFS Emp'!J106/'CAN LFS Emp'!J$6),"n/a")</f>
        <v>1.0393994018297579</v>
      </c>
      <c r="K106" s="64">
        <f>IFERROR(('Emp RestOfCMA'!K106/'Emp RestOfCMA'!K$6)/('CAN LFS Emp'!K106/'CAN LFS Emp'!K$6),"n/a")</f>
        <v>1.0880802733881729</v>
      </c>
      <c r="L106" s="64">
        <f>IFERROR(('Emp RestOfCMA'!L106/'Emp RestOfCMA'!L$6)/('CAN LFS Emp'!L106/'CAN LFS Emp'!L$6),"n/a")</f>
        <v>0.86569866019810293</v>
      </c>
      <c r="M106" s="20">
        <f>IFERROR(('Emp RestOfCMA'!M106/'Emp RestOfCMA'!M$6)/('CAN LFS Emp'!M106/'CAN LFS Emp'!M$6),"n/a")</f>
        <v>1.038051744558568</v>
      </c>
      <c r="N106" s="20">
        <f>IFERROR(('Emp RestOfCMA'!N106/'Emp RestOfCMA'!N$6)/('CAN LFS Emp'!N106/'CAN LFS Emp'!N$6),"n/a")</f>
        <v>0.79294425572974869</v>
      </c>
      <c r="O106" s="20">
        <f>IFERROR(('Emp RestOfCMA'!O106/'Emp RestOfCMA'!O$6)/('CAN LFS Emp'!O106/'CAN LFS Emp'!O$6),"n/a")</f>
        <v>0.97540077519662038</v>
      </c>
      <c r="P106" s="20">
        <f>IFERROR(('Emp RestOfCMA'!P106/'Emp RestOfCMA'!P$6)/('CAN LFS Emp'!P106/'CAN LFS Emp'!P$6),"n/a")</f>
        <v>0.82629607393744786</v>
      </c>
      <c r="Q106" s="20">
        <f>IFERROR(('Emp RestOfCMA'!Q106/'Emp RestOfCMA'!Q$6)/('CAN LFS Emp'!Q106/'CAN LFS Emp'!Q$6),"n/a")</f>
        <v>1.1054842809827294</v>
      </c>
      <c r="R106" s="20">
        <f>IFERROR(('Emp RestOfCMA'!R106/'Emp RestOfCMA'!R$6)/('CAN LFS Emp'!R106/'CAN LFS Emp'!R$6),"n/a")</f>
        <v>1.0674133476923837</v>
      </c>
      <c r="S106" s="20">
        <f>IFERROR(('Emp RestOfCMA'!S106/'Emp RestOfCMA'!S$6)/('CAN LFS Emp'!S106/'CAN LFS Emp'!S$6),"n/a")</f>
        <v>1.00021643193493</v>
      </c>
      <c r="T106" s="20">
        <f>IFERROR(('Emp RestOfCMA'!T106/'Emp RestOfCMA'!T$6)/('CAN LFS Emp'!T106/'CAN LFS Emp'!T$6),"n/a")</f>
        <v>0.95865595510895385</v>
      </c>
      <c r="U106" s="20">
        <f>IFERROR(('Emp RestOfCMA'!U106/'Emp RestOfCMA'!U$6)/('CAN LFS Emp'!U106/'CAN LFS Emp'!U$6),"n/a")</f>
        <v>1.0284966368411912</v>
      </c>
      <c r="V106" s="20">
        <f>IFERROR(('Emp RestOfCMA'!V106/'Emp RestOfCMA'!V$6)/('CAN LFS Emp'!V106/'CAN LFS Emp'!V$6),"n/a")</f>
        <v>1.1128468077387665</v>
      </c>
      <c r="W106" s="20">
        <f>IFERROR(('Emp RestOfCMA'!W106/'Emp RestOfCMA'!W$6)/('CAN LFS Emp'!W106/'CAN LFS Emp'!W$6),"n/a")</f>
        <v>1.0236238024328439</v>
      </c>
      <c r="X106" s="20">
        <f>IFERROR(('Emp RestOfCMA'!X106/'Emp RestOfCMA'!X$6)/('CAN LFS Emp'!X106/'CAN LFS Emp'!X$6),"n/a")</f>
        <v>0.75545406922073333</v>
      </c>
      <c r="Y106" s="20">
        <f>IFERROR(('Emp RestOfCMA'!Y106/'Emp RestOfCMA'!Y$6)/('CAN LFS Emp'!Y106/'CAN LFS Emp'!Y$6),"n/a")</f>
        <v>1.1556110262152204</v>
      </c>
    </row>
    <row r="107" spans="1:25" x14ac:dyDescent="0.25">
      <c r="A107" s="6" t="s">
        <v>101</v>
      </c>
      <c r="B107" s="6"/>
      <c r="C107" s="14">
        <v>511</v>
      </c>
      <c r="D107" s="65">
        <f>IFERROR(('Emp RestOfCMA'!D107/'Emp RestOfCMA'!D$6)/('CAN LFS Emp'!D107/'CAN LFS Emp'!D$6),"n/a")</f>
        <v>1.1497607107227925</v>
      </c>
      <c r="E107" s="65">
        <f>IFERROR(('Emp RestOfCMA'!E107/'Emp RestOfCMA'!E$6)/('CAN LFS Emp'!E107/'CAN LFS Emp'!E$6),"n/a")</f>
        <v>0.96083851742675519</v>
      </c>
      <c r="F107" s="65">
        <f>IFERROR(('Emp RestOfCMA'!F107/'Emp RestOfCMA'!F$6)/('CAN LFS Emp'!F107/'CAN LFS Emp'!F$6),"n/a")</f>
        <v>1.0614119127586663</v>
      </c>
      <c r="G107" s="65">
        <f>IFERROR(('Emp RestOfCMA'!G107/'Emp RestOfCMA'!G$6)/('CAN LFS Emp'!G107/'CAN LFS Emp'!G$6),"n/a")</f>
        <v>0.95092248327147466</v>
      </c>
      <c r="H107" s="65">
        <f>IFERROR(('Emp RestOfCMA'!H107/'Emp RestOfCMA'!H$6)/('CAN LFS Emp'!H107/'CAN LFS Emp'!H$6),"n/a")</f>
        <v>1.0197099555732214</v>
      </c>
      <c r="I107" s="65">
        <f>IFERROR(('Emp RestOfCMA'!I107/'Emp RestOfCMA'!I$6)/('CAN LFS Emp'!I107/'CAN LFS Emp'!I$6),"n/a")</f>
        <v>0.86595757801356243</v>
      </c>
      <c r="J107" s="65">
        <f>IFERROR(('Emp RestOfCMA'!J107/'Emp RestOfCMA'!J$6)/('CAN LFS Emp'!J107/'CAN LFS Emp'!J$6),"n/a")</f>
        <v>1.0650164389299861</v>
      </c>
      <c r="K107" s="65">
        <f>IFERROR(('Emp RestOfCMA'!K107/'Emp RestOfCMA'!K$6)/('CAN LFS Emp'!K107/'CAN LFS Emp'!K$6),"n/a")</f>
        <v>1.2330578222297022</v>
      </c>
      <c r="L107" s="65">
        <f>IFERROR(('Emp RestOfCMA'!L107/'Emp RestOfCMA'!L$6)/('CAN LFS Emp'!L107/'CAN LFS Emp'!L$6),"n/a")</f>
        <v>1.1053811384864227</v>
      </c>
      <c r="M107" s="21">
        <f>IFERROR(('Emp RestOfCMA'!M107/'Emp RestOfCMA'!M$6)/('CAN LFS Emp'!M107/'CAN LFS Emp'!M$6),"n/a")</f>
        <v>1.0396209934118406</v>
      </c>
      <c r="N107" s="21">
        <f>IFERROR(('Emp RestOfCMA'!N107/'Emp RestOfCMA'!N$6)/('CAN LFS Emp'!N107/'CAN LFS Emp'!N$6),"n/a")</f>
        <v>1.0073859848271591</v>
      </c>
      <c r="O107" s="21">
        <f>IFERROR(('Emp RestOfCMA'!O107/'Emp RestOfCMA'!O$6)/('CAN LFS Emp'!O107/'CAN LFS Emp'!O$6),"n/a")</f>
        <v>1.0111316217198307</v>
      </c>
      <c r="P107" s="21">
        <f>IFERROR(('Emp RestOfCMA'!P107/'Emp RestOfCMA'!P$6)/('CAN LFS Emp'!P107/'CAN LFS Emp'!P$6),"n/a")</f>
        <v>0.87098701028890257</v>
      </c>
      <c r="Q107" s="21">
        <f>IFERROR(('Emp RestOfCMA'!Q107/'Emp RestOfCMA'!Q$6)/('CAN LFS Emp'!Q107/'CAN LFS Emp'!Q$6),"n/a")</f>
        <v>0.75242150738918134</v>
      </c>
      <c r="R107" s="21">
        <f>IFERROR(('Emp RestOfCMA'!R107/'Emp RestOfCMA'!R$6)/('CAN LFS Emp'!R107/'CAN LFS Emp'!R$6),"n/a")</f>
        <v>1.0569274201759105</v>
      </c>
      <c r="S107" s="21">
        <f>IFERROR(('Emp RestOfCMA'!S107/'Emp RestOfCMA'!S$6)/('CAN LFS Emp'!S107/'CAN LFS Emp'!S$6),"n/a")</f>
        <v>1.2164243467032625</v>
      </c>
      <c r="T107" s="21">
        <f>IFERROR(('Emp RestOfCMA'!T107/'Emp RestOfCMA'!T$6)/('CAN LFS Emp'!T107/'CAN LFS Emp'!T$6),"n/a")</f>
        <v>0.80971412121086739</v>
      </c>
      <c r="U107" s="21">
        <f>IFERROR(('Emp RestOfCMA'!U107/'Emp RestOfCMA'!U$6)/('CAN LFS Emp'!U107/'CAN LFS Emp'!U$6),"n/a")</f>
        <v>1.1704338673190229</v>
      </c>
      <c r="V107" s="21">
        <f>IFERROR(('Emp RestOfCMA'!V107/'Emp RestOfCMA'!V$6)/('CAN LFS Emp'!V107/'CAN LFS Emp'!V$6),"n/a")</f>
        <v>1.0752780413207081</v>
      </c>
      <c r="W107" s="21">
        <f>IFERROR(('Emp RestOfCMA'!W107/'Emp RestOfCMA'!W$6)/('CAN LFS Emp'!W107/'CAN LFS Emp'!W$6),"n/a")</f>
        <v>0.83739975303168956</v>
      </c>
      <c r="X107" s="21">
        <f>IFERROR(('Emp RestOfCMA'!X107/'Emp RestOfCMA'!X$6)/('CAN LFS Emp'!X107/'CAN LFS Emp'!X$6),"n/a")</f>
        <v>1.0830550966655066</v>
      </c>
      <c r="Y107" s="21">
        <f>IFERROR(('Emp RestOfCMA'!Y107/'Emp RestOfCMA'!Y$6)/('CAN LFS Emp'!Y107/'CAN LFS Emp'!Y$6),"n/a")</f>
        <v>1.5000169648824868</v>
      </c>
    </row>
    <row r="108" spans="1:25" x14ac:dyDescent="0.25">
      <c r="A108" s="7" t="s">
        <v>102</v>
      </c>
      <c r="B108" s="7"/>
      <c r="C108" s="14">
        <v>5111</v>
      </c>
      <c r="D108" s="65">
        <f>IFERROR(('Emp RestOfCMA'!D108/'Emp RestOfCMA'!D$6)/('CAN LFS Emp'!D108/'CAN LFS Emp'!D$6),"n/a")</f>
        <v>1.1589279252023865</v>
      </c>
      <c r="E108" s="65">
        <f>IFERROR(('Emp RestOfCMA'!E108/'Emp RestOfCMA'!E$6)/('CAN LFS Emp'!E108/'CAN LFS Emp'!E$6),"n/a")</f>
        <v>0.97247702940659742</v>
      </c>
      <c r="F108" s="65">
        <f>IFERROR(('Emp RestOfCMA'!F108/'Emp RestOfCMA'!F$6)/('CAN LFS Emp'!F108/'CAN LFS Emp'!F$6),"n/a")</f>
        <v>0.96175028989175604</v>
      </c>
      <c r="G108" s="65">
        <f>IFERROR(('Emp RestOfCMA'!G108/'Emp RestOfCMA'!G$6)/('CAN LFS Emp'!G108/'CAN LFS Emp'!G$6),"n/a")</f>
        <v>1.0375680535215643</v>
      </c>
      <c r="H108" s="65">
        <f>IFERROR(('Emp RestOfCMA'!H108/'Emp RestOfCMA'!H$6)/('CAN LFS Emp'!H108/'CAN LFS Emp'!H$6),"n/a")</f>
        <v>0.97339207552432006</v>
      </c>
      <c r="I108" s="65">
        <f>IFERROR(('Emp RestOfCMA'!I108/'Emp RestOfCMA'!I$6)/('CAN LFS Emp'!I108/'CAN LFS Emp'!I$6),"n/a")</f>
        <v>0.91725781519144722</v>
      </c>
      <c r="J108" s="65">
        <f>IFERROR(('Emp RestOfCMA'!J108/'Emp RestOfCMA'!J$6)/('CAN LFS Emp'!J108/'CAN LFS Emp'!J$6),"n/a")</f>
        <v>1.142192516652367</v>
      </c>
      <c r="K108" s="65">
        <f>IFERROR(('Emp RestOfCMA'!K108/'Emp RestOfCMA'!K$6)/('CAN LFS Emp'!K108/'CAN LFS Emp'!K$6),"n/a")</f>
        <v>1.3121154514537898</v>
      </c>
      <c r="L108" s="65">
        <f>IFERROR(('Emp RestOfCMA'!L108/'Emp RestOfCMA'!L$6)/('CAN LFS Emp'!L108/'CAN LFS Emp'!L$6),"n/a")</f>
        <v>0.99621478172096412</v>
      </c>
      <c r="M108" s="21">
        <f>IFERROR(('Emp RestOfCMA'!M108/'Emp RestOfCMA'!M$6)/('CAN LFS Emp'!M108/'CAN LFS Emp'!M$6),"n/a")</f>
        <v>0.90785542145917353</v>
      </c>
      <c r="N108" s="21">
        <f>IFERROR(('Emp RestOfCMA'!N108/'Emp RestOfCMA'!N$6)/('CAN LFS Emp'!N108/'CAN LFS Emp'!N$6),"n/a")</f>
        <v>1.1727716232707772</v>
      </c>
      <c r="O108" s="21">
        <f>IFERROR(('Emp RestOfCMA'!O108/'Emp RestOfCMA'!O$6)/('CAN LFS Emp'!O108/'CAN LFS Emp'!O$6),"n/a")</f>
        <v>1.0582000919775445</v>
      </c>
      <c r="P108" s="21">
        <f>IFERROR(('Emp RestOfCMA'!P108/'Emp RestOfCMA'!P$6)/('CAN LFS Emp'!P108/'CAN LFS Emp'!P$6),"n/a")</f>
        <v>0.88953574062024254</v>
      </c>
      <c r="Q108" s="21">
        <f>IFERROR(('Emp RestOfCMA'!Q108/'Emp RestOfCMA'!Q$6)/('CAN LFS Emp'!Q108/'CAN LFS Emp'!Q$6),"n/a")</f>
        <v>0.64049811243009092</v>
      </c>
      <c r="R108" s="21">
        <f>IFERROR(('Emp RestOfCMA'!R108/'Emp RestOfCMA'!R$6)/('CAN LFS Emp'!R108/'CAN LFS Emp'!R$6),"n/a")</f>
        <v>0.98774807862780567</v>
      </c>
      <c r="S108" s="21">
        <f>IFERROR(('Emp RestOfCMA'!S108/'Emp RestOfCMA'!S$6)/('CAN LFS Emp'!S108/'CAN LFS Emp'!S$6),"n/a")</f>
        <v>1.2324089873154782</v>
      </c>
      <c r="T108" s="21">
        <f>IFERROR(('Emp RestOfCMA'!T108/'Emp RestOfCMA'!T$6)/('CAN LFS Emp'!T108/'CAN LFS Emp'!T$6),"n/a")</f>
        <v>0.65964002598230143</v>
      </c>
      <c r="U108" s="21">
        <f>IFERROR(('Emp RestOfCMA'!U108/'Emp RestOfCMA'!U$6)/('CAN LFS Emp'!U108/'CAN LFS Emp'!U$6),"n/a")</f>
        <v>1.314691597874563</v>
      </c>
      <c r="V108" s="21">
        <f>IFERROR(('Emp RestOfCMA'!V108/'Emp RestOfCMA'!V$6)/('CAN LFS Emp'!V108/'CAN LFS Emp'!V$6),"n/a")</f>
        <v>1.3460973958621056</v>
      </c>
      <c r="W108" s="21">
        <f>IFERROR(('Emp RestOfCMA'!W108/'Emp RestOfCMA'!W$6)/('CAN LFS Emp'!W108/'CAN LFS Emp'!W$6),"n/a")</f>
        <v>0.87838554482714859</v>
      </c>
      <c r="X108" s="21">
        <f>IFERROR(('Emp RestOfCMA'!X108/'Emp RestOfCMA'!X$6)/('CAN LFS Emp'!X108/'CAN LFS Emp'!X$6),"n/a")</f>
        <v>1.4315685973231203</v>
      </c>
      <c r="Y108" s="21">
        <f>IFERROR(('Emp RestOfCMA'!Y108/'Emp RestOfCMA'!Y$6)/('CAN LFS Emp'!Y108/'CAN LFS Emp'!Y$6),"n/a")</f>
        <v>2.1861286868349823</v>
      </c>
    </row>
    <row r="109" spans="1:25" x14ac:dyDescent="0.25">
      <c r="A109" s="7" t="s">
        <v>103</v>
      </c>
      <c r="B109" s="7"/>
      <c r="C109" s="14">
        <v>5112</v>
      </c>
      <c r="D109" s="65" t="str">
        <f>IFERROR(('Emp RestOfCMA'!D109/'Emp RestOfCMA'!D$6)/('CAN LFS Emp'!D109/'CAN LFS Emp'!D$6),"n/a")</f>
        <v>n/a</v>
      </c>
      <c r="E109" s="65" t="str">
        <f>IFERROR(('Emp RestOfCMA'!E109/'Emp RestOfCMA'!E$6)/('CAN LFS Emp'!E109/'CAN LFS Emp'!E$6),"n/a")</f>
        <v>n/a</v>
      </c>
      <c r="F109" s="65">
        <f>IFERROR(('Emp RestOfCMA'!F109/'Emp RestOfCMA'!F$6)/('CAN LFS Emp'!F109/'CAN LFS Emp'!F$6),"n/a")</f>
        <v>4.3762355098720302</v>
      </c>
      <c r="G109" s="65">
        <f>IFERROR(('Emp RestOfCMA'!G109/'Emp RestOfCMA'!G$6)/('CAN LFS Emp'!G109/'CAN LFS Emp'!G$6),"n/a")</f>
        <v>0</v>
      </c>
      <c r="H109" s="65">
        <f>IFERROR(('Emp RestOfCMA'!H109/'Emp RestOfCMA'!H$6)/('CAN LFS Emp'!H109/'CAN LFS Emp'!H$6),"n/a")</f>
        <v>2.9575774261313765</v>
      </c>
      <c r="I109" s="65">
        <f>IFERROR(('Emp RestOfCMA'!I109/'Emp RestOfCMA'!I$6)/('CAN LFS Emp'!I109/'CAN LFS Emp'!I$6),"n/a")</f>
        <v>0</v>
      </c>
      <c r="J109" s="65">
        <f>IFERROR(('Emp RestOfCMA'!J109/'Emp RestOfCMA'!J$6)/('CAN LFS Emp'!J109/'CAN LFS Emp'!J$6),"n/a")</f>
        <v>0.39934896261798875</v>
      </c>
      <c r="K109" s="65">
        <f>IFERROR(('Emp RestOfCMA'!K109/'Emp RestOfCMA'!K$6)/('CAN LFS Emp'!K109/'CAN LFS Emp'!K$6),"n/a")</f>
        <v>0</v>
      </c>
      <c r="L109" s="65">
        <f>IFERROR(('Emp RestOfCMA'!L109/'Emp RestOfCMA'!L$6)/('CAN LFS Emp'!L109/'CAN LFS Emp'!L$6),"n/a")</f>
        <v>1.7489424147255972</v>
      </c>
      <c r="M109" s="21">
        <f>IFERROR(('Emp RestOfCMA'!M109/'Emp RestOfCMA'!M$6)/('CAN LFS Emp'!M109/'CAN LFS Emp'!M$6),"n/a")</f>
        <v>1.8380232093645166</v>
      </c>
      <c r="N109" s="21">
        <f>IFERROR(('Emp RestOfCMA'!N109/'Emp RestOfCMA'!N$6)/('CAN LFS Emp'!N109/'CAN LFS Emp'!N$6),"n/a")</f>
        <v>0</v>
      </c>
      <c r="O109" s="21">
        <f>IFERROR(('Emp RestOfCMA'!O109/'Emp RestOfCMA'!O$6)/('CAN LFS Emp'!O109/'CAN LFS Emp'!O$6),"n/a")</f>
        <v>0</v>
      </c>
      <c r="P109" s="21">
        <f>IFERROR(('Emp RestOfCMA'!P109/'Emp RestOfCMA'!P$6)/('CAN LFS Emp'!P109/'CAN LFS Emp'!P$6),"n/a")</f>
        <v>0</v>
      </c>
      <c r="Q109" s="21">
        <f>IFERROR(('Emp RestOfCMA'!Q109/'Emp RestOfCMA'!Q$6)/('CAN LFS Emp'!Q109/'CAN LFS Emp'!Q$6),"n/a")</f>
        <v>1.5633514823308314</v>
      </c>
      <c r="R109" s="21">
        <f>IFERROR(('Emp RestOfCMA'!R109/'Emp RestOfCMA'!R$6)/('CAN LFS Emp'!R109/'CAN LFS Emp'!R$6),"n/a")</f>
        <v>2.651815956584151</v>
      </c>
      <c r="S109" s="21">
        <f>IFERROR(('Emp RestOfCMA'!S109/'Emp RestOfCMA'!S$6)/('CAN LFS Emp'!S109/'CAN LFS Emp'!S$6),"n/a")</f>
        <v>1.9529571832380086</v>
      </c>
      <c r="T109" s="21">
        <f>IFERROR(('Emp RestOfCMA'!T109/'Emp RestOfCMA'!T$6)/('CAN LFS Emp'!T109/'CAN LFS Emp'!T$6),"n/a")</f>
        <v>1.8999483284931749</v>
      </c>
      <c r="U109" s="21">
        <f>IFERROR(('Emp RestOfCMA'!U109/'Emp RestOfCMA'!U$6)/('CAN LFS Emp'!U109/'CAN LFS Emp'!U$6),"n/a")</f>
        <v>0.62159943965000419</v>
      </c>
      <c r="V109" s="21">
        <f>IFERROR(('Emp RestOfCMA'!V109/'Emp RestOfCMA'!V$6)/('CAN LFS Emp'!V109/'CAN LFS Emp'!V$6),"n/a")</f>
        <v>0.48619090126141179</v>
      </c>
      <c r="W109" s="21">
        <f>IFERROR(('Emp RestOfCMA'!W109/'Emp RestOfCMA'!W$6)/('CAN LFS Emp'!W109/'CAN LFS Emp'!W$6),"n/a")</f>
        <v>0.78987587698621531</v>
      </c>
      <c r="X109" s="21">
        <f>IFERROR(('Emp RestOfCMA'!X109/'Emp RestOfCMA'!X$6)/('CAN LFS Emp'!X109/'CAN LFS Emp'!X$6),"n/a")</f>
        <v>0.53914006244929147</v>
      </c>
      <c r="Y109" s="21">
        <f>IFERROR(('Emp RestOfCMA'!Y109/'Emp RestOfCMA'!Y$6)/('CAN LFS Emp'!Y109/'CAN LFS Emp'!Y$6),"n/a")</f>
        <v>0.78390506395910542</v>
      </c>
    </row>
    <row r="110" spans="1:25" x14ac:dyDescent="0.25">
      <c r="A110" s="6" t="s">
        <v>104</v>
      </c>
      <c r="B110" s="6"/>
      <c r="C110" s="14">
        <v>512</v>
      </c>
      <c r="D110" s="65">
        <f>IFERROR(('Emp RestOfCMA'!D110/'Emp RestOfCMA'!D$6)/('CAN LFS Emp'!D110/'CAN LFS Emp'!D$6),"n/a")</f>
        <v>1.2491995858446954</v>
      </c>
      <c r="E110" s="65">
        <f>IFERROR(('Emp RestOfCMA'!E110/'Emp RestOfCMA'!E$6)/('CAN LFS Emp'!E110/'CAN LFS Emp'!E$6),"n/a")</f>
        <v>0.39247449429192233</v>
      </c>
      <c r="F110" s="65">
        <f>IFERROR(('Emp RestOfCMA'!F110/'Emp RestOfCMA'!F$6)/('CAN LFS Emp'!F110/'CAN LFS Emp'!F$6),"n/a")</f>
        <v>1.198339359636033</v>
      </c>
      <c r="G110" s="65">
        <f>IFERROR(('Emp RestOfCMA'!G110/'Emp RestOfCMA'!G$6)/('CAN LFS Emp'!G110/'CAN LFS Emp'!G$6),"n/a")</f>
        <v>1.2732844495109052</v>
      </c>
      <c r="H110" s="65">
        <f>IFERROR(('Emp RestOfCMA'!H110/'Emp RestOfCMA'!H$6)/('CAN LFS Emp'!H110/'CAN LFS Emp'!H$6),"n/a")</f>
        <v>0.79331477111109716</v>
      </c>
      <c r="I110" s="65">
        <f>IFERROR(('Emp RestOfCMA'!I110/'Emp RestOfCMA'!I$6)/('CAN LFS Emp'!I110/'CAN LFS Emp'!I$6),"n/a")</f>
        <v>1.2354447421813426</v>
      </c>
      <c r="J110" s="65">
        <f>IFERROR(('Emp RestOfCMA'!J110/'Emp RestOfCMA'!J$6)/('CAN LFS Emp'!J110/'CAN LFS Emp'!J$6),"n/a")</f>
        <v>0.86139050707008202</v>
      </c>
      <c r="K110" s="65">
        <f>IFERROR(('Emp RestOfCMA'!K110/'Emp RestOfCMA'!K$6)/('CAN LFS Emp'!K110/'CAN LFS Emp'!K$6),"n/a")</f>
        <v>1.1890631964781635</v>
      </c>
      <c r="L110" s="65">
        <f>IFERROR(('Emp RestOfCMA'!L110/'Emp RestOfCMA'!L$6)/('CAN LFS Emp'!L110/'CAN LFS Emp'!L$6),"n/a")</f>
        <v>1.0633781242381672</v>
      </c>
      <c r="M110" s="21">
        <f>IFERROR(('Emp RestOfCMA'!M110/'Emp RestOfCMA'!M$6)/('CAN LFS Emp'!M110/'CAN LFS Emp'!M$6),"n/a")</f>
        <v>1.2609570977618867</v>
      </c>
      <c r="N110" s="21">
        <f>IFERROR(('Emp RestOfCMA'!N110/'Emp RestOfCMA'!N$6)/('CAN LFS Emp'!N110/'CAN LFS Emp'!N$6),"n/a")</f>
        <v>0.51042643289934653</v>
      </c>
      <c r="O110" s="21">
        <f>IFERROR(('Emp RestOfCMA'!O110/'Emp RestOfCMA'!O$6)/('CAN LFS Emp'!O110/'CAN LFS Emp'!O$6),"n/a")</f>
        <v>0.54679995564222794</v>
      </c>
      <c r="P110" s="21">
        <f>IFERROR(('Emp RestOfCMA'!P110/'Emp RestOfCMA'!P$6)/('CAN LFS Emp'!P110/'CAN LFS Emp'!P$6),"n/a")</f>
        <v>0.55669234161318271</v>
      </c>
      <c r="Q110" s="21">
        <f>IFERROR(('Emp RestOfCMA'!Q110/'Emp RestOfCMA'!Q$6)/('CAN LFS Emp'!Q110/'CAN LFS Emp'!Q$6),"n/a")</f>
        <v>1.3114568987788389</v>
      </c>
      <c r="R110" s="21">
        <f>IFERROR(('Emp RestOfCMA'!R110/'Emp RestOfCMA'!R$6)/('CAN LFS Emp'!R110/'CAN LFS Emp'!R$6),"n/a")</f>
        <v>0.95190708645163569</v>
      </c>
      <c r="S110" s="21">
        <f>IFERROR(('Emp RestOfCMA'!S110/'Emp RestOfCMA'!S$6)/('CAN LFS Emp'!S110/'CAN LFS Emp'!S$6),"n/a")</f>
        <v>0.73486483508701594</v>
      </c>
      <c r="T110" s="21">
        <f>IFERROR(('Emp RestOfCMA'!T110/'Emp RestOfCMA'!T$6)/('CAN LFS Emp'!T110/'CAN LFS Emp'!T$6),"n/a")</f>
        <v>0.70515548976311593</v>
      </c>
      <c r="U110" s="21">
        <f>IFERROR(('Emp RestOfCMA'!U110/'Emp RestOfCMA'!U$6)/('CAN LFS Emp'!U110/'CAN LFS Emp'!U$6),"n/a")</f>
        <v>1.1883626590170988</v>
      </c>
      <c r="V110" s="21">
        <f>IFERROR(('Emp RestOfCMA'!V110/'Emp RestOfCMA'!V$6)/('CAN LFS Emp'!V110/'CAN LFS Emp'!V$6),"n/a")</f>
        <v>0.82676258535278124</v>
      </c>
      <c r="W110" s="21">
        <f>IFERROR(('Emp RestOfCMA'!W110/'Emp RestOfCMA'!W$6)/('CAN LFS Emp'!W110/'CAN LFS Emp'!W$6),"n/a")</f>
        <v>0.39297599757074975</v>
      </c>
      <c r="X110" s="21">
        <f>IFERROR(('Emp RestOfCMA'!X110/'Emp RestOfCMA'!X$6)/('CAN LFS Emp'!X110/'CAN LFS Emp'!X$6),"n/a")</f>
        <v>0.10123202572593605</v>
      </c>
      <c r="Y110" s="21">
        <f>IFERROR(('Emp RestOfCMA'!Y110/'Emp RestOfCMA'!Y$6)/('CAN LFS Emp'!Y110/'CAN LFS Emp'!Y$6),"n/a")</f>
        <v>0.4892597335545143</v>
      </c>
    </row>
    <row r="111" spans="1:25" x14ac:dyDescent="0.25">
      <c r="A111" s="7" t="s">
        <v>105</v>
      </c>
      <c r="B111" s="7"/>
      <c r="C111" s="14">
        <v>5121</v>
      </c>
      <c r="D111" s="65">
        <f>IFERROR(('Emp RestOfCMA'!D111/'Emp RestOfCMA'!D$6)/('CAN LFS Emp'!D111/'CAN LFS Emp'!D$6),"n/a")</f>
        <v>1.1499785971259948</v>
      </c>
      <c r="E111" s="65">
        <f>IFERROR(('Emp RestOfCMA'!E111/'Emp RestOfCMA'!E$6)/('CAN LFS Emp'!E111/'CAN LFS Emp'!E$6),"n/a")</f>
        <v>0.44167926940204766</v>
      </c>
      <c r="F111" s="65">
        <f>IFERROR(('Emp RestOfCMA'!F111/'Emp RestOfCMA'!F$6)/('CAN LFS Emp'!F111/'CAN LFS Emp'!F$6),"n/a")</f>
        <v>1.2707199520749319</v>
      </c>
      <c r="G111" s="65">
        <f>IFERROR(('Emp RestOfCMA'!G111/'Emp RestOfCMA'!G$6)/('CAN LFS Emp'!G111/'CAN LFS Emp'!G$6),"n/a")</f>
        <v>1.2724575693739637</v>
      </c>
      <c r="H111" s="65">
        <f>IFERROR(('Emp RestOfCMA'!H111/'Emp RestOfCMA'!H$6)/('CAN LFS Emp'!H111/'CAN LFS Emp'!H$6),"n/a")</f>
        <v>0.74585619505419343</v>
      </c>
      <c r="I111" s="65">
        <f>IFERROR(('Emp RestOfCMA'!I111/'Emp RestOfCMA'!I$6)/('CAN LFS Emp'!I111/'CAN LFS Emp'!I$6),"n/a")</f>
        <v>1.2755537347967285</v>
      </c>
      <c r="J111" s="65">
        <f>IFERROR(('Emp RestOfCMA'!J111/'Emp RestOfCMA'!J$6)/('CAN LFS Emp'!J111/'CAN LFS Emp'!J$6),"n/a")</f>
        <v>0.79676072417300026</v>
      </c>
      <c r="K111" s="65">
        <f>IFERROR(('Emp RestOfCMA'!K111/'Emp RestOfCMA'!K$6)/('CAN LFS Emp'!K111/'CAN LFS Emp'!K$6),"n/a")</f>
        <v>1.1197870712737121</v>
      </c>
      <c r="L111" s="65">
        <f>IFERROR(('Emp RestOfCMA'!L111/'Emp RestOfCMA'!L$6)/('CAN LFS Emp'!L111/'CAN LFS Emp'!L$6),"n/a")</f>
        <v>0.93673473541202834</v>
      </c>
      <c r="M111" s="21">
        <f>IFERROR(('Emp RestOfCMA'!M111/'Emp RestOfCMA'!M$6)/('CAN LFS Emp'!M111/'CAN LFS Emp'!M$6),"n/a")</f>
        <v>1.1921782176127902</v>
      </c>
      <c r="N111" s="21">
        <f>IFERROR(('Emp RestOfCMA'!N111/'Emp RestOfCMA'!N$6)/('CAN LFS Emp'!N111/'CAN LFS Emp'!N$6),"n/a")</f>
        <v>0.56087865722781272</v>
      </c>
      <c r="O111" s="21">
        <f>IFERROR(('Emp RestOfCMA'!O111/'Emp RestOfCMA'!O$6)/('CAN LFS Emp'!O111/'CAN LFS Emp'!O$6),"n/a")</f>
        <v>0.50064517782777096</v>
      </c>
      <c r="P111" s="21">
        <f>IFERROR(('Emp RestOfCMA'!P111/'Emp RestOfCMA'!P$6)/('CAN LFS Emp'!P111/'CAN LFS Emp'!P$6),"n/a")</f>
        <v>0.5849265525272983</v>
      </c>
      <c r="Q111" s="21">
        <f>IFERROR(('Emp RestOfCMA'!Q111/'Emp RestOfCMA'!Q$6)/('CAN LFS Emp'!Q111/'CAN LFS Emp'!Q$6),"n/a")</f>
        <v>1.2592048983880735</v>
      </c>
      <c r="R111" s="21">
        <f>IFERROR(('Emp RestOfCMA'!R111/'Emp RestOfCMA'!R$6)/('CAN LFS Emp'!R111/'CAN LFS Emp'!R$6),"n/a")</f>
        <v>0.99056418408785185</v>
      </c>
      <c r="S111" s="21">
        <f>IFERROR(('Emp RestOfCMA'!S111/'Emp RestOfCMA'!S$6)/('CAN LFS Emp'!S111/'CAN LFS Emp'!S$6),"n/a")</f>
        <v>0.62060378847225617</v>
      </c>
      <c r="T111" s="21">
        <f>IFERROR(('Emp RestOfCMA'!T111/'Emp RestOfCMA'!T$6)/('CAN LFS Emp'!T111/'CAN LFS Emp'!T$6),"n/a")</f>
        <v>0.70064395831677528</v>
      </c>
      <c r="U111" s="21">
        <f>IFERROR(('Emp RestOfCMA'!U111/'Emp RestOfCMA'!U$6)/('CAN LFS Emp'!U111/'CAN LFS Emp'!U$6),"n/a")</f>
        <v>1.0924975061564905</v>
      </c>
      <c r="V111" s="21">
        <f>IFERROR(('Emp RestOfCMA'!V111/'Emp RestOfCMA'!V$6)/('CAN LFS Emp'!V111/'CAN LFS Emp'!V$6),"n/a")</f>
        <v>0.82253626888202058</v>
      </c>
      <c r="W111" s="21">
        <f>IFERROR(('Emp RestOfCMA'!W111/'Emp RestOfCMA'!W$6)/('CAN LFS Emp'!W111/'CAN LFS Emp'!W$6),"n/a")</f>
        <v>0.39366270053689129</v>
      </c>
      <c r="X111" s="21">
        <f>IFERROR(('Emp RestOfCMA'!X111/'Emp RestOfCMA'!X$6)/('CAN LFS Emp'!X111/'CAN LFS Emp'!X$6),"n/a")</f>
        <v>5.6721211538682016E-2</v>
      </c>
      <c r="Y111" s="21">
        <f>IFERROR(('Emp RestOfCMA'!Y111/'Emp RestOfCMA'!Y$6)/('CAN LFS Emp'!Y111/'CAN LFS Emp'!Y$6),"n/a")</f>
        <v>0.55075298574703591</v>
      </c>
    </row>
    <row r="112" spans="1:25" x14ac:dyDescent="0.25">
      <c r="A112" s="7" t="s">
        <v>106</v>
      </c>
      <c r="B112" s="7"/>
      <c r="C112" s="14">
        <v>5122</v>
      </c>
      <c r="D112" s="65">
        <f>IFERROR(('Emp RestOfCMA'!D112/'Emp RestOfCMA'!D$6)/('CAN LFS Emp'!D112/'CAN LFS Emp'!D$6),"n/a")</f>
        <v>0</v>
      </c>
      <c r="E112" s="65">
        <f>IFERROR(('Emp RestOfCMA'!E112/'Emp RestOfCMA'!E$6)/('CAN LFS Emp'!E112/'CAN LFS Emp'!E$6),"n/a")</f>
        <v>0</v>
      </c>
      <c r="F112" s="65">
        <f>IFERROR(('Emp RestOfCMA'!F112/'Emp RestOfCMA'!F$6)/('CAN LFS Emp'!F112/'CAN LFS Emp'!F$6),"n/a")</f>
        <v>4.3830439663255714</v>
      </c>
      <c r="G112" s="65">
        <f>IFERROR(('Emp RestOfCMA'!G112/'Emp RestOfCMA'!G$6)/('CAN LFS Emp'!G112/'CAN LFS Emp'!G$6),"n/a")</f>
        <v>3.807323303999409</v>
      </c>
      <c r="H112" s="65">
        <f>IFERROR(('Emp RestOfCMA'!H112/'Emp RestOfCMA'!H$6)/('CAN LFS Emp'!H112/'CAN LFS Emp'!H$6),"n/a")</f>
        <v>1.1959472066906303</v>
      </c>
      <c r="I112" s="65">
        <f>IFERROR(('Emp RestOfCMA'!I112/'Emp RestOfCMA'!I$6)/('CAN LFS Emp'!I112/'CAN LFS Emp'!I$6),"n/a")</f>
        <v>0</v>
      </c>
      <c r="J112" s="65">
        <f>IFERROR(('Emp RestOfCMA'!J112/'Emp RestOfCMA'!J$6)/('CAN LFS Emp'!J112/'CAN LFS Emp'!J$6),"n/a")</f>
        <v>1.5942517358133605</v>
      </c>
      <c r="K112" s="65">
        <f>IFERROR(('Emp RestOfCMA'!K112/'Emp RestOfCMA'!K$6)/('CAN LFS Emp'!K112/'CAN LFS Emp'!K$6),"n/a")</f>
        <v>1.8019665382271592</v>
      </c>
      <c r="L112" s="65">
        <f>IFERROR(('Emp RestOfCMA'!L112/'Emp RestOfCMA'!L$6)/('CAN LFS Emp'!L112/'CAN LFS Emp'!L$6),"n/a")</f>
        <v>2.1921339935231194</v>
      </c>
      <c r="M112" s="21">
        <f>IFERROR(('Emp RestOfCMA'!M112/'Emp RestOfCMA'!M$6)/('CAN LFS Emp'!M112/'CAN LFS Emp'!M$6),"n/a")</f>
        <v>1.7479538601869553</v>
      </c>
      <c r="N112" s="21">
        <f>IFERROR(('Emp RestOfCMA'!N112/'Emp RestOfCMA'!N$6)/('CAN LFS Emp'!N112/'CAN LFS Emp'!N$6),"n/a")</f>
        <v>0.14404736396332787</v>
      </c>
      <c r="O112" s="21">
        <f>IFERROR(('Emp RestOfCMA'!O112/'Emp RestOfCMA'!O$6)/('CAN LFS Emp'!O112/'CAN LFS Emp'!O$6),"n/a")</f>
        <v>0</v>
      </c>
      <c r="P112" s="21">
        <f>IFERROR(('Emp RestOfCMA'!P112/'Emp RestOfCMA'!P$6)/('CAN LFS Emp'!P112/'CAN LFS Emp'!P$6),"n/a")</f>
        <v>0</v>
      </c>
      <c r="Q112" s="21">
        <f>IFERROR(('Emp RestOfCMA'!Q112/'Emp RestOfCMA'!Q$6)/('CAN LFS Emp'!Q112/'CAN LFS Emp'!Q$6),"n/a")</f>
        <v>5.7781250267532762</v>
      </c>
      <c r="R112" s="21">
        <f>IFERROR(('Emp RestOfCMA'!R112/'Emp RestOfCMA'!R$6)/('CAN LFS Emp'!R112/'CAN LFS Emp'!R$6),"n/a")</f>
        <v>0</v>
      </c>
      <c r="S112" s="21">
        <f>IFERROR(('Emp RestOfCMA'!S112/'Emp RestOfCMA'!S$6)/('CAN LFS Emp'!S112/'CAN LFS Emp'!S$6),"n/a")</f>
        <v>0</v>
      </c>
      <c r="T112" s="21">
        <f>IFERROR(('Emp RestOfCMA'!T112/'Emp RestOfCMA'!T$6)/('CAN LFS Emp'!T112/'CAN LFS Emp'!T$6),"n/a")</f>
        <v>4.5160100029066115</v>
      </c>
      <c r="U112" s="21">
        <f>IFERROR(('Emp RestOfCMA'!U112/'Emp RestOfCMA'!U$6)/('CAN LFS Emp'!U112/'CAN LFS Emp'!U$6),"n/a")</f>
        <v>0</v>
      </c>
      <c r="V112" s="21">
        <f>IFERROR(('Emp RestOfCMA'!V112/'Emp RestOfCMA'!V$6)/('CAN LFS Emp'!V112/'CAN LFS Emp'!V$6),"n/a")</f>
        <v>4.0000746735624695</v>
      </c>
      <c r="W112" s="21">
        <f>IFERROR(('Emp RestOfCMA'!W112/'Emp RestOfCMA'!W$6)/('CAN LFS Emp'!W112/'CAN LFS Emp'!W$6),"n/a")</f>
        <v>0.43397655302586519</v>
      </c>
      <c r="X112" s="21">
        <f>IFERROR(('Emp RestOfCMA'!X112/'Emp RestOfCMA'!X$6)/('CAN LFS Emp'!X112/'CAN LFS Emp'!X$6),"n/a")</f>
        <v>0</v>
      </c>
      <c r="Y112" s="21">
        <f>IFERROR(('Emp RestOfCMA'!Y112/'Emp RestOfCMA'!Y$6)/('CAN LFS Emp'!Y112/'CAN LFS Emp'!Y$6),"n/a")</f>
        <v>0</v>
      </c>
    </row>
    <row r="113" spans="1:25" x14ac:dyDescent="0.25">
      <c r="A113" s="6" t="s">
        <v>107</v>
      </c>
      <c r="B113" s="6"/>
      <c r="C113" s="14">
        <v>515</v>
      </c>
      <c r="D113" s="65">
        <f>IFERROR(('Emp RestOfCMA'!D113/'Emp RestOfCMA'!D$6)/('CAN LFS Emp'!D113/'CAN LFS Emp'!D$6),"n/a")</f>
        <v>0.9592621936705118</v>
      </c>
      <c r="E113" s="65">
        <f>IFERROR(('Emp RestOfCMA'!E113/'Emp RestOfCMA'!E$6)/('CAN LFS Emp'!E113/'CAN LFS Emp'!E$6),"n/a")</f>
        <v>1.0428069028903137</v>
      </c>
      <c r="F113" s="65">
        <f>IFERROR(('Emp RestOfCMA'!F113/'Emp RestOfCMA'!F$6)/('CAN LFS Emp'!F113/'CAN LFS Emp'!F$6),"n/a")</f>
        <v>0.55343258378114135</v>
      </c>
      <c r="G113" s="65">
        <f>IFERROR(('Emp RestOfCMA'!G113/'Emp RestOfCMA'!G$6)/('CAN LFS Emp'!G113/'CAN LFS Emp'!G$6),"n/a")</f>
        <v>1.1828447449131168</v>
      </c>
      <c r="H113" s="65">
        <f>IFERROR(('Emp RestOfCMA'!H113/'Emp RestOfCMA'!H$6)/('CAN LFS Emp'!H113/'CAN LFS Emp'!H$6),"n/a")</f>
        <v>0.94305693117208411</v>
      </c>
      <c r="I113" s="65">
        <f>IFERROR(('Emp RestOfCMA'!I113/'Emp RestOfCMA'!I$6)/('CAN LFS Emp'!I113/'CAN LFS Emp'!I$6),"n/a")</f>
        <v>0.73119032526040262</v>
      </c>
      <c r="J113" s="65">
        <f>IFERROR(('Emp RestOfCMA'!J113/'Emp RestOfCMA'!J$6)/('CAN LFS Emp'!J113/'CAN LFS Emp'!J$6),"n/a")</f>
        <v>0.95633149086729219</v>
      </c>
      <c r="K113" s="65">
        <f>IFERROR(('Emp RestOfCMA'!K113/'Emp RestOfCMA'!K$6)/('CAN LFS Emp'!K113/'CAN LFS Emp'!K$6),"n/a")</f>
        <v>0.78346086817992699</v>
      </c>
      <c r="L113" s="65">
        <f>IFERROR(('Emp RestOfCMA'!L113/'Emp RestOfCMA'!L$6)/('CAN LFS Emp'!L113/'CAN LFS Emp'!L$6),"n/a")</f>
        <v>0.98736341019954521</v>
      </c>
      <c r="M113" s="21">
        <f>IFERROR(('Emp RestOfCMA'!M113/'Emp RestOfCMA'!M$6)/('CAN LFS Emp'!M113/'CAN LFS Emp'!M$6),"n/a")</f>
        <v>0.41317781616212435</v>
      </c>
      <c r="N113" s="21">
        <f>IFERROR(('Emp RestOfCMA'!N113/'Emp RestOfCMA'!N$6)/('CAN LFS Emp'!N113/'CAN LFS Emp'!N$6),"n/a")</f>
        <v>0.39629977406115002</v>
      </c>
      <c r="O113" s="21">
        <f>IFERROR(('Emp RestOfCMA'!O113/'Emp RestOfCMA'!O$6)/('CAN LFS Emp'!O113/'CAN LFS Emp'!O$6),"n/a")</f>
        <v>1.1554082970460509</v>
      </c>
      <c r="P113" s="21">
        <f>IFERROR(('Emp RestOfCMA'!P113/'Emp RestOfCMA'!P$6)/('CAN LFS Emp'!P113/'CAN LFS Emp'!P$6),"n/a")</f>
        <v>0.31564872553612944</v>
      </c>
      <c r="Q113" s="21">
        <f>IFERROR(('Emp RestOfCMA'!Q113/'Emp RestOfCMA'!Q$6)/('CAN LFS Emp'!Q113/'CAN LFS Emp'!Q$6),"n/a")</f>
        <v>0.67285598740211616</v>
      </c>
      <c r="R113" s="21">
        <f>IFERROR(('Emp RestOfCMA'!R113/'Emp RestOfCMA'!R$6)/('CAN LFS Emp'!R113/'CAN LFS Emp'!R$6),"n/a")</f>
        <v>0.10372692218428577</v>
      </c>
      <c r="S113" s="21">
        <f>IFERROR(('Emp RestOfCMA'!S113/'Emp RestOfCMA'!S$6)/('CAN LFS Emp'!S113/'CAN LFS Emp'!S$6),"n/a")</f>
        <v>-0.3687849474013431</v>
      </c>
      <c r="T113" s="21">
        <f>IFERROR(('Emp RestOfCMA'!T113/'Emp RestOfCMA'!T$6)/('CAN LFS Emp'!T113/'CAN LFS Emp'!T$6),"n/a")</f>
        <v>0.57936206162484505</v>
      </c>
      <c r="U113" s="21">
        <f>IFERROR(('Emp RestOfCMA'!U113/'Emp RestOfCMA'!U$6)/('CAN LFS Emp'!U113/'CAN LFS Emp'!U$6),"n/a")</f>
        <v>0.72142484455628952</v>
      </c>
      <c r="V113" s="21">
        <f>IFERROR(('Emp RestOfCMA'!V113/'Emp RestOfCMA'!V$6)/('CAN LFS Emp'!V113/'CAN LFS Emp'!V$6),"n/a")</f>
        <v>0.1037244170710044</v>
      </c>
      <c r="W113" s="21">
        <f>IFERROR(('Emp RestOfCMA'!W113/'Emp RestOfCMA'!W$6)/('CAN LFS Emp'!W113/'CAN LFS Emp'!W$6),"n/a")</f>
        <v>1.3968986356329065</v>
      </c>
      <c r="X113" s="21">
        <f>IFERROR(('Emp RestOfCMA'!X113/'Emp RestOfCMA'!X$6)/('CAN LFS Emp'!X113/'CAN LFS Emp'!X$6),"n/a")</f>
        <v>0.31925166530621185</v>
      </c>
      <c r="Y113" s="21">
        <f>IFERROR(('Emp RestOfCMA'!Y113/'Emp RestOfCMA'!Y$6)/('CAN LFS Emp'!Y113/'CAN LFS Emp'!Y$6),"n/a")</f>
        <v>0.2433705216217672</v>
      </c>
    </row>
    <row r="114" spans="1:25" x14ac:dyDescent="0.25">
      <c r="A114" s="6" t="s">
        <v>108</v>
      </c>
      <c r="B114" s="6"/>
      <c r="C114" s="14">
        <v>517</v>
      </c>
      <c r="D114" s="65">
        <f>IFERROR(('Emp RestOfCMA'!D114/'Emp RestOfCMA'!D$6)/('CAN LFS Emp'!D114/'CAN LFS Emp'!D$6),"n/a")</f>
        <v>1.2043748468377005</v>
      </c>
      <c r="E114" s="65">
        <f>IFERROR(('Emp RestOfCMA'!E114/'Emp RestOfCMA'!E$6)/('CAN LFS Emp'!E114/'CAN LFS Emp'!E$6),"n/a")</f>
        <v>1.2608967242383138</v>
      </c>
      <c r="F114" s="65">
        <f>IFERROR(('Emp RestOfCMA'!F114/'Emp RestOfCMA'!F$6)/('CAN LFS Emp'!F114/'CAN LFS Emp'!F$6),"n/a")</f>
        <v>1.248853030878033</v>
      </c>
      <c r="G114" s="65">
        <f>IFERROR(('Emp RestOfCMA'!G114/'Emp RestOfCMA'!G$6)/('CAN LFS Emp'!G114/'CAN LFS Emp'!G$6),"n/a")</f>
        <v>1.7118902075576741</v>
      </c>
      <c r="H114" s="65">
        <f>IFERROR(('Emp RestOfCMA'!H114/'Emp RestOfCMA'!H$6)/('CAN LFS Emp'!H114/'CAN LFS Emp'!H$6),"n/a")</f>
        <v>1.6115510225187011</v>
      </c>
      <c r="I114" s="65">
        <f>IFERROR(('Emp RestOfCMA'!I114/'Emp RestOfCMA'!I$6)/('CAN LFS Emp'!I114/'CAN LFS Emp'!I$6),"n/a")</f>
        <v>1.3019779240301661</v>
      </c>
      <c r="J114" s="65">
        <f>IFERROR(('Emp RestOfCMA'!J114/'Emp RestOfCMA'!J$6)/('CAN LFS Emp'!J114/'CAN LFS Emp'!J$6),"n/a")</f>
        <v>1.061066385290105</v>
      </c>
      <c r="K114" s="65">
        <f>IFERROR(('Emp RestOfCMA'!K114/'Emp RestOfCMA'!K$6)/('CAN LFS Emp'!K114/'CAN LFS Emp'!K$6),"n/a")</f>
        <v>1.0257100992997323</v>
      </c>
      <c r="L114" s="65">
        <f>IFERROR(('Emp RestOfCMA'!L114/'Emp RestOfCMA'!L$6)/('CAN LFS Emp'!L114/'CAN LFS Emp'!L$6),"n/a")</f>
        <v>0.63242423358331801</v>
      </c>
      <c r="M114" s="21">
        <f>IFERROR(('Emp RestOfCMA'!M114/'Emp RestOfCMA'!M$6)/('CAN LFS Emp'!M114/'CAN LFS Emp'!M$6),"n/a")</f>
        <v>1.0323319809717277</v>
      </c>
      <c r="N114" s="21">
        <f>IFERROR(('Emp RestOfCMA'!N114/'Emp RestOfCMA'!N$6)/('CAN LFS Emp'!N114/'CAN LFS Emp'!N$6),"n/a")</f>
        <v>0.65438634540742435</v>
      </c>
      <c r="O114" s="21">
        <f>IFERROR(('Emp RestOfCMA'!O114/'Emp RestOfCMA'!O$6)/('CAN LFS Emp'!O114/'CAN LFS Emp'!O$6),"n/a")</f>
        <v>0.97752756749751912</v>
      </c>
      <c r="P114" s="21">
        <f>IFERROR(('Emp RestOfCMA'!P114/'Emp RestOfCMA'!P$6)/('CAN LFS Emp'!P114/'CAN LFS Emp'!P$6),"n/a")</f>
        <v>0.84707921381602291</v>
      </c>
      <c r="Q114" s="21">
        <f>IFERROR(('Emp RestOfCMA'!Q114/'Emp RestOfCMA'!Q$6)/('CAN LFS Emp'!Q114/'CAN LFS Emp'!Q$6),"n/a")</f>
        <v>1.1334299721935501</v>
      </c>
      <c r="R114" s="21">
        <f>IFERROR(('Emp RestOfCMA'!R114/'Emp RestOfCMA'!R$6)/('CAN LFS Emp'!R114/'CAN LFS Emp'!R$6),"n/a")</f>
        <v>1.2842744216001178</v>
      </c>
      <c r="S114" s="21">
        <f>IFERROR(('Emp RestOfCMA'!S114/'Emp RestOfCMA'!S$6)/('CAN LFS Emp'!S114/'CAN LFS Emp'!S$6),"n/a")</f>
        <v>1.1162460704726831</v>
      </c>
      <c r="T114" s="21">
        <f>IFERROR(('Emp RestOfCMA'!T114/'Emp RestOfCMA'!T$6)/('CAN LFS Emp'!T114/'CAN LFS Emp'!T$6),"n/a")</f>
        <v>1.1221526956534256</v>
      </c>
      <c r="U114" s="21">
        <f>IFERROR(('Emp RestOfCMA'!U114/'Emp RestOfCMA'!U$6)/('CAN LFS Emp'!U114/'CAN LFS Emp'!U$6),"n/a")</f>
        <v>0.91222544445069065</v>
      </c>
      <c r="V114" s="21">
        <f>IFERROR(('Emp RestOfCMA'!V114/'Emp RestOfCMA'!V$6)/('CAN LFS Emp'!V114/'CAN LFS Emp'!V$6),"n/a")</f>
        <v>1.5200610428580585</v>
      </c>
      <c r="W114" s="21">
        <f>IFERROR(('Emp RestOfCMA'!W114/'Emp RestOfCMA'!W$6)/('CAN LFS Emp'!W114/'CAN LFS Emp'!W$6),"n/a")</f>
        <v>1.5196640106387393</v>
      </c>
      <c r="X114" s="21">
        <f>IFERROR(('Emp RestOfCMA'!X114/'Emp RestOfCMA'!X$6)/('CAN LFS Emp'!X114/'CAN LFS Emp'!X$6),"n/a")</f>
        <v>1.1444706412694798</v>
      </c>
      <c r="Y114" s="21">
        <f>IFERROR(('Emp RestOfCMA'!Y114/'Emp RestOfCMA'!Y$6)/('CAN LFS Emp'!Y114/'CAN LFS Emp'!Y$6),"n/a")</f>
        <v>1.4564046593537188</v>
      </c>
    </row>
    <row r="115" spans="1:25" x14ac:dyDescent="0.25">
      <c r="A115" s="6" t="s">
        <v>109</v>
      </c>
      <c r="B115" s="6"/>
      <c r="C115" s="14">
        <v>518</v>
      </c>
      <c r="D115" s="65">
        <f>IFERROR(('Emp RestOfCMA'!D115/'Emp RestOfCMA'!D$6)/('CAN LFS Emp'!D115/'CAN LFS Emp'!D$6),"n/a")</f>
        <v>2.1774870720377582</v>
      </c>
      <c r="E115" s="65">
        <f>IFERROR(('Emp RestOfCMA'!E115/'Emp RestOfCMA'!E$6)/('CAN LFS Emp'!E115/'CAN LFS Emp'!E$6),"n/a")</f>
        <v>3.9011831486716879</v>
      </c>
      <c r="F115" s="65">
        <f>IFERROR(('Emp RestOfCMA'!F115/'Emp RestOfCMA'!F$6)/('CAN LFS Emp'!F115/'CAN LFS Emp'!F$6),"n/a")</f>
        <v>3.2110769886952117</v>
      </c>
      <c r="G115" s="65">
        <f>IFERROR(('Emp RestOfCMA'!G115/'Emp RestOfCMA'!G$6)/('CAN LFS Emp'!G115/'CAN LFS Emp'!G$6),"n/a")</f>
        <v>3.513611246479027</v>
      </c>
      <c r="H115" s="65">
        <f>IFERROR(('Emp RestOfCMA'!H115/'Emp RestOfCMA'!H$6)/('CAN LFS Emp'!H115/'CAN LFS Emp'!H$6),"n/a")</f>
        <v>2.7698391676926795</v>
      </c>
      <c r="I115" s="65">
        <f>IFERROR(('Emp RestOfCMA'!I115/'Emp RestOfCMA'!I$6)/('CAN LFS Emp'!I115/'CAN LFS Emp'!I$6),"n/a")</f>
        <v>5.9049545626650772</v>
      </c>
      <c r="J115" s="65">
        <f>IFERROR(('Emp RestOfCMA'!J115/'Emp RestOfCMA'!J$6)/('CAN LFS Emp'!J115/'CAN LFS Emp'!J$6),"n/a")</f>
        <v>0</v>
      </c>
      <c r="K115" s="65">
        <f>IFERROR(('Emp RestOfCMA'!K115/'Emp RestOfCMA'!K$6)/('CAN LFS Emp'!K115/'CAN LFS Emp'!K$6),"n/a")</f>
        <v>4.3421389695653776</v>
      </c>
      <c r="L115" s="65">
        <f>IFERROR(('Emp RestOfCMA'!L115/'Emp RestOfCMA'!L$6)/('CAN LFS Emp'!L115/'CAN LFS Emp'!L$6),"n/a")</f>
        <v>3.617084862384619</v>
      </c>
      <c r="M115" s="21">
        <f>IFERROR(('Emp RestOfCMA'!M115/'Emp RestOfCMA'!M$6)/('CAN LFS Emp'!M115/'CAN LFS Emp'!M$6),"n/a")</f>
        <v>0</v>
      </c>
      <c r="N115" s="21">
        <f>IFERROR(('Emp RestOfCMA'!N115/'Emp RestOfCMA'!N$6)/('CAN LFS Emp'!N115/'CAN LFS Emp'!N$6),"n/a")</f>
        <v>1.4931786841126728</v>
      </c>
      <c r="O115" s="21">
        <f>IFERROR(('Emp RestOfCMA'!O115/'Emp RestOfCMA'!O$6)/('CAN LFS Emp'!O115/'CAN LFS Emp'!O$6),"n/a")</f>
        <v>2.2514000086612622</v>
      </c>
      <c r="P115" s="21">
        <f>IFERROR(('Emp RestOfCMA'!P115/'Emp RestOfCMA'!P$6)/('CAN LFS Emp'!P115/'CAN LFS Emp'!P$6),"n/a")</f>
        <v>1.6059681609717384</v>
      </c>
      <c r="Q115" s="21">
        <f>IFERROR(('Emp RestOfCMA'!Q115/'Emp RestOfCMA'!Q$6)/('CAN LFS Emp'!Q115/'CAN LFS Emp'!Q$6),"n/a")</f>
        <v>5.6851598697124723</v>
      </c>
      <c r="R115" s="21">
        <f>IFERROR(('Emp RestOfCMA'!R115/'Emp RestOfCMA'!R$6)/('CAN LFS Emp'!R115/'CAN LFS Emp'!R$6),"n/a")</f>
        <v>2.4231726195989536</v>
      </c>
      <c r="S115" s="21">
        <f>IFERROR(('Emp RestOfCMA'!S115/'Emp RestOfCMA'!S$6)/('CAN LFS Emp'!S115/'CAN LFS Emp'!S$6),"n/a")</f>
        <v>5.2918289765423978</v>
      </c>
      <c r="T115" s="21">
        <f>IFERROR(('Emp RestOfCMA'!T115/'Emp RestOfCMA'!T$6)/('CAN LFS Emp'!T115/'CAN LFS Emp'!T$6),"n/a")</f>
        <v>2.2412012007388968</v>
      </c>
      <c r="U115" s="21">
        <f>IFERROR(('Emp RestOfCMA'!U115/'Emp RestOfCMA'!U$6)/('CAN LFS Emp'!U115/'CAN LFS Emp'!U$6),"n/a")</f>
        <v>2.2129421147202657</v>
      </c>
      <c r="V115" s="21">
        <f>IFERROR(('Emp RestOfCMA'!V115/'Emp RestOfCMA'!V$6)/('CAN LFS Emp'!V115/'CAN LFS Emp'!V$6),"n/a")</f>
        <v>3.0414043643527782</v>
      </c>
      <c r="W115" s="21">
        <f>IFERROR(('Emp RestOfCMA'!W115/'Emp RestOfCMA'!W$6)/('CAN LFS Emp'!W115/'CAN LFS Emp'!W$6),"n/a")</f>
        <v>3.6075270404209667</v>
      </c>
      <c r="X115" s="21">
        <f>IFERROR(('Emp RestOfCMA'!X115/'Emp RestOfCMA'!X$6)/('CAN LFS Emp'!X115/'CAN LFS Emp'!X$6),"n/a")</f>
        <v>2.2603728280399285</v>
      </c>
      <c r="Y115" s="21">
        <f>IFERROR(('Emp RestOfCMA'!Y115/'Emp RestOfCMA'!Y$6)/('CAN LFS Emp'!Y115/'CAN LFS Emp'!Y$6),"n/a")</f>
        <v>4.4181488273142246</v>
      </c>
    </row>
    <row r="116" spans="1:25" x14ac:dyDescent="0.25">
      <c r="A116" s="6" t="s">
        <v>110</v>
      </c>
      <c r="B116" s="6"/>
      <c r="C116" s="14">
        <v>519</v>
      </c>
      <c r="D116" s="65">
        <f>IFERROR(('Emp RestOfCMA'!D116/'Emp RestOfCMA'!D$6)/('CAN LFS Emp'!D116/'CAN LFS Emp'!D$6),"n/a")</f>
        <v>0.70101912198760197</v>
      </c>
      <c r="E116" s="65">
        <f>IFERROR(('Emp RestOfCMA'!E116/'Emp RestOfCMA'!E$6)/('CAN LFS Emp'!E116/'CAN LFS Emp'!E$6),"n/a")</f>
        <v>1.1859854171914923</v>
      </c>
      <c r="F116" s="65">
        <f>IFERROR(('Emp RestOfCMA'!F116/'Emp RestOfCMA'!F$6)/('CAN LFS Emp'!F116/'CAN LFS Emp'!F$6),"n/a")</f>
        <v>0.87900718343366679</v>
      </c>
      <c r="G116" s="65">
        <f>IFERROR(('Emp RestOfCMA'!G116/'Emp RestOfCMA'!G$6)/('CAN LFS Emp'!G116/'CAN LFS Emp'!G$6),"n/a")</f>
        <v>0.88233897699487907</v>
      </c>
      <c r="H116" s="65">
        <f>IFERROR(('Emp RestOfCMA'!H116/'Emp RestOfCMA'!H$6)/('CAN LFS Emp'!H116/'CAN LFS Emp'!H$6),"n/a")</f>
        <v>0.95964183309456264</v>
      </c>
      <c r="I116" s="65">
        <f>IFERROR(('Emp RestOfCMA'!I116/'Emp RestOfCMA'!I$6)/('CAN LFS Emp'!I116/'CAN LFS Emp'!I$6),"n/a")</f>
        <v>0.30590809209193881</v>
      </c>
      <c r="J116" s="65">
        <f>IFERROR(('Emp RestOfCMA'!J116/'Emp RestOfCMA'!J$6)/('CAN LFS Emp'!J116/'CAN LFS Emp'!J$6),"n/a")</f>
        <v>1.3864352479232083</v>
      </c>
      <c r="K116" s="65">
        <f>IFERROR(('Emp RestOfCMA'!K116/'Emp RestOfCMA'!K$6)/('CAN LFS Emp'!K116/'CAN LFS Emp'!K$6),"n/a")</f>
        <v>0.99129196717939427</v>
      </c>
      <c r="L116" s="65">
        <f>IFERROR(('Emp RestOfCMA'!L116/'Emp RestOfCMA'!L$6)/('CAN LFS Emp'!L116/'CAN LFS Emp'!L$6),"n/a")</f>
        <v>0.42417137909061942</v>
      </c>
      <c r="M116" s="21">
        <f>IFERROR(('Emp RestOfCMA'!M116/'Emp RestOfCMA'!M$6)/('CAN LFS Emp'!M116/'CAN LFS Emp'!M$6),"n/a")</f>
        <v>0.61942822838422928</v>
      </c>
      <c r="N116" s="21">
        <f>IFERROR(('Emp RestOfCMA'!N116/'Emp RestOfCMA'!N$6)/('CAN LFS Emp'!N116/'CAN LFS Emp'!N$6),"n/a")</f>
        <v>1.2152432778320568</v>
      </c>
      <c r="O116" s="21">
        <f>IFERROR(('Emp RestOfCMA'!O116/'Emp RestOfCMA'!O$6)/('CAN LFS Emp'!O116/'CAN LFS Emp'!O$6),"n/a")</f>
        <v>0.73327189423948902</v>
      </c>
      <c r="P116" s="21">
        <f>IFERROR(('Emp RestOfCMA'!P116/'Emp RestOfCMA'!P$6)/('CAN LFS Emp'!P116/'CAN LFS Emp'!P$6),"n/a")</f>
        <v>1.1298781855671107</v>
      </c>
      <c r="Q116" s="21">
        <f>IFERROR(('Emp RestOfCMA'!Q116/'Emp RestOfCMA'!Q$6)/('CAN LFS Emp'!Q116/'CAN LFS Emp'!Q$6),"n/a")</f>
        <v>1.3099315555565088</v>
      </c>
      <c r="R116" s="21">
        <f>IFERROR(('Emp RestOfCMA'!R116/'Emp RestOfCMA'!R$6)/('CAN LFS Emp'!R116/'CAN LFS Emp'!R$6),"n/a")</f>
        <v>0.9371629560750282</v>
      </c>
      <c r="S116" s="21">
        <f>IFERROR(('Emp RestOfCMA'!S116/'Emp RestOfCMA'!S$6)/('CAN LFS Emp'!S116/'CAN LFS Emp'!S$6),"n/a")</f>
        <v>1.5267131673599605</v>
      </c>
      <c r="T116" s="21">
        <f>IFERROR(('Emp RestOfCMA'!T116/'Emp RestOfCMA'!T$6)/('CAN LFS Emp'!T116/'CAN LFS Emp'!T$6),"n/a")</f>
        <v>1.0825218957696852</v>
      </c>
      <c r="U116" s="21">
        <f>IFERROR(('Emp RestOfCMA'!U116/'Emp RestOfCMA'!U$6)/('CAN LFS Emp'!U116/'CAN LFS Emp'!U$6),"n/a")</f>
        <v>0.96952838529033214</v>
      </c>
      <c r="V116" s="21">
        <f>IFERROR(('Emp RestOfCMA'!V116/'Emp RestOfCMA'!V$6)/('CAN LFS Emp'!V116/'CAN LFS Emp'!V$6),"n/a")</f>
        <v>0.64889431709437118</v>
      </c>
      <c r="W116" s="21">
        <f>IFERROR(('Emp RestOfCMA'!W116/'Emp RestOfCMA'!W$6)/('CAN LFS Emp'!W116/'CAN LFS Emp'!W$6),"n/a")</f>
        <v>0.84851188608403216</v>
      </c>
      <c r="X116" s="21">
        <f>IFERROR(('Emp RestOfCMA'!X116/'Emp RestOfCMA'!X$6)/('CAN LFS Emp'!X116/'CAN LFS Emp'!X$6),"n/a")</f>
        <v>0.61109231151783394</v>
      </c>
      <c r="Y116" s="21">
        <f>IFERROR(('Emp RestOfCMA'!Y116/'Emp RestOfCMA'!Y$6)/('CAN LFS Emp'!Y116/'CAN LFS Emp'!Y$6),"n/a")</f>
        <v>1.6662429302252368</v>
      </c>
    </row>
    <row r="117" spans="1:25" x14ac:dyDescent="0.25">
      <c r="A117" s="4" t="s">
        <v>111</v>
      </c>
      <c r="B117" s="4"/>
      <c r="C117" s="12" t="s">
        <v>203</v>
      </c>
      <c r="D117" s="63">
        <f>IFERROR(('Emp RestOfCMA'!D117/'Emp RestOfCMA'!D$6)/('CAN LFS Emp'!D117/'CAN LFS Emp'!D$6),"n/a")</f>
        <v>1.3590382568482953</v>
      </c>
      <c r="E117" s="63">
        <f>IFERROR(('Emp RestOfCMA'!E117/'Emp RestOfCMA'!E$6)/('CAN LFS Emp'!E117/'CAN LFS Emp'!E$6),"n/a")</f>
        <v>1.2977234805455158</v>
      </c>
      <c r="F117" s="63">
        <f>IFERROR(('Emp RestOfCMA'!F117/'Emp RestOfCMA'!F$6)/('CAN LFS Emp'!F117/'CAN LFS Emp'!F$6),"n/a")</f>
        <v>1.3228941360377058</v>
      </c>
      <c r="G117" s="63">
        <f>IFERROR(('Emp RestOfCMA'!G117/'Emp RestOfCMA'!G$6)/('CAN LFS Emp'!G117/'CAN LFS Emp'!G$6),"n/a")</f>
        <v>1.3443165738609177</v>
      </c>
      <c r="H117" s="63">
        <f>IFERROR(('Emp RestOfCMA'!H117/'Emp RestOfCMA'!H$6)/('CAN LFS Emp'!H117/'CAN LFS Emp'!H$6),"n/a")</f>
        <v>1.4687741138520869</v>
      </c>
      <c r="I117" s="63">
        <f>IFERROR(('Emp RestOfCMA'!I117/'Emp RestOfCMA'!I$6)/('CAN LFS Emp'!I117/'CAN LFS Emp'!I$6),"n/a")</f>
        <v>1.4564362213609707</v>
      </c>
      <c r="J117" s="63">
        <f>IFERROR(('Emp RestOfCMA'!J117/'Emp RestOfCMA'!J$6)/('CAN LFS Emp'!J117/'CAN LFS Emp'!J$6),"n/a")</f>
        <v>1.3851811589619782</v>
      </c>
      <c r="K117" s="63">
        <f>IFERROR(('Emp RestOfCMA'!K117/'Emp RestOfCMA'!K$6)/('CAN LFS Emp'!K117/'CAN LFS Emp'!K$6),"n/a")</f>
        <v>1.4703059812310315</v>
      </c>
      <c r="L117" s="63">
        <f>IFERROR(('Emp RestOfCMA'!L117/'Emp RestOfCMA'!L$6)/('CAN LFS Emp'!L117/'CAN LFS Emp'!L$6),"n/a")</f>
        <v>1.0507235986719152</v>
      </c>
      <c r="M117" s="19">
        <f>IFERROR(('Emp RestOfCMA'!M117/'Emp RestOfCMA'!M$6)/('CAN LFS Emp'!M117/'CAN LFS Emp'!M$6),"n/a")</f>
        <v>0.98193040943109611</v>
      </c>
      <c r="N117" s="19">
        <f>IFERROR(('Emp RestOfCMA'!N117/'Emp RestOfCMA'!N$6)/('CAN LFS Emp'!N117/'CAN LFS Emp'!N$6),"n/a")</f>
        <v>1.0716642580202114</v>
      </c>
      <c r="O117" s="19">
        <f>IFERROR(('Emp RestOfCMA'!O117/'Emp RestOfCMA'!O$6)/('CAN LFS Emp'!O117/'CAN LFS Emp'!O$6),"n/a")</f>
        <v>0.91079186136469636</v>
      </c>
      <c r="P117" s="19">
        <f>IFERROR(('Emp RestOfCMA'!P117/'Emp RestOfCMA'!P$6)/('CAN LFS Emp'!P117/'CAN LFS Emp'!P$6),"n/a")</f>
        <v>0.98964662659989577</v>
      </c>
      <c r="Q117" s="19">
        <f>IFERROR(('Emp RestOfCMA'!Q117/'Emp RestOfCMA'!Q$6)/('CAN LFS Emp'!Q117/'CAN LFS Emp'!Q$6),"n/a")</f>
        <v>1.001257558139317</v>
      </c>
      <c r="R117" s="19">
        <f>IFERROR(('Emp RestOfCMA'!R117/'Emp RestOfCMA'!R$6)/('CAN LFS Emp'!R117/'CAN LFS Emp'!R$6),"n/a")</f>
        <v>1.0398199886966151</v>
      </c>
      <c r="S117" s="19">
        <f>IFERROR(('Emp RestOfCMA'!S117/'Emp RestOfCMA'!S$6)/('CAN LFS Emp'!S117/'CAN LFS Emp'!S$6),"n/a")</f>
        <v>1.1265428932253343</v>
      </c>
      <c r="T117" s="19">
        <f>IFERROR(('Emp RestOfCMA'!T117/'Emp RestOfCMA'!T$6)/('CAN LFS Emp'!T117/'CAN LFS Emp'!T$6),"n/a")</f>
        <v>1.2149015508656285</v>
      </c>
      <c r="U117" s="19">
        <f>IFERROR(('Emp RestOfCMA'!U117/'Emp RestOfCMA'!U$6)/('CAN LFS Emp'!U117/'CAN LFS Emp'!U$6),"n/a")</f>
        <v>1.1232573135429664</v>
      </c>
      <c r="V117" s="19">
        <f>IFERROR(('Emp RestOfCMA'!V117/'Emp RestOfCMA'!V$6)/('CAN LFS Emp'!V117/'CAN LFS Emp'!V$6),"n/a")</f>
        <v>1.186539922925173</v>
      </c>
      <c r="W117" s="19">
        <f>IFERROR(('Emp RestOfCMA'!W117/'Emp RestOfCMA'!W$6)/('CAN LFS Emp'!W117/'CAN LFS Emp'!W$6),"n/a")</f>
        <v>1.1684837556336067</v>
      </c>
      <c r="X117" s="19">
        <f>IFERROR(('Emp RestOfCMA'!X117/'Emp RestOfCMA'!X$6)/('CAN LFS Emp'!X117/'CAN LFS Emp'!X$6),"n/a")</f>
        <v>1.2181508399433072</v>
      </c>
      <c r="Y117" s="19">
        <f>IFERROR(('Emp RestOfCMA'!Y117/'Emp RestOfCMA'!Y$6)/('CAN LFS Emp'!Y117/'CAN LFS Emp'!Y$6),"n/a")</f>
        <v>1.3937780802893922</v>
      </c>
    </row>
    <row r="118" spans="1:25" x14ac:dyDescent="0.25">
      <c r="A118" s="5" t="s">
        <v>112</v>
      </c>
      <c r="B118" s="5"/>
      <c r="C118" s="13">
        <v>52</v>
      </c>
      <c r="D118" s="64">
        <f>IFERROR(('Emp RestOfCMA'!D118/'Emp RestOfCMA'!D$6)/('CAN LFS Emp'!D118/'CAN LFS Emp'!D$6),"n/a")</f>
        <v>1.4711109072143143</v>
      </c>
      <c r="E118" s="64">
        <f>IFERROR(('Emp RestOfCMA'!E118/'Emp RestOfCMA'!E$6)/('CAN LFS Emp'!E118/'CAN LFS Emp'!E$6),"n/a")</f>
        <v>1.4243621088925205</v>
      </c>
      <c r="F118" s="64">
        <f>IFERROR(('Emp RestOfCMA'!F118/'Emp RestOfCMA'!F$6)/('CAN LFS Emp'!F118/'CAN LFS Emp'!F$6),"n/a")</f>
        <v>1.4308716565555091</v>
      </c>
      <c r="G118" s="64">
        <f>IFERROR(('Emp RestOfCMA'!G118/'Emp RestOfCMA'!G$6)/('CAN LFS Emp'!G118/'CAN LFS Emp'!G$6),"n/a")</f>
        <v>1.4383662877895187</v>
      </c>
      <c r="H118" s="64">
        <f>IFERROR(('Emp RestOfCMA'!H118/'Emp RestOfCMA'!H$6)/('CAN LFS Emp'!H118/'CAN LFS Emp'!H$6),"n/a")</f>
        <v>1.5278117915766496</v>
      </c>
      <c r="I118" s="64">
        <f>IFERROR(('Emp RestOfCMA'!I118/'Emp RestOfCMA'!I$6)/('CAN LFS Emp'!I118/'CAN LFS Emp'!I$6),"n/a")</f>
        <v>1.5730803404513811</v>
      </c>
      <c r="J118" s="64">
        <f>IFERROR(('Emp RestOfCMA'!J118/'Emp RestOfCMA'!J$6)/('CAN LFS Emp'!J118/'CAN LFS Emp'!J$6),"n/a")</f>
        <v>1.4879492799242728</v>
      </c>
      <c r="K118" s="64">
        <f>IFERROR(('Emp RestOfCMA'!K118/'Emp RestOfCMA'!K$6)/('CAN LFS Emp'!K118/'CAN LFS Emp'!K$6),"n/a")</f>
        <v>1.6046514989708625</v>
      </c>
      <c r="L118" s="64">
        <f>IFERROR(('Emp RestOfCMA'!L118/'Emp RestOfCMA'!L$6)/('CAN LFS Emp'!L118/'CAN LFS Emp'!L$6),"n/a")</f>
        <v>0.9840282932477441</v>
      </c>
      <c r="M118" s="20">
        <f>IFERROR(('Emp RestOfCMA'!M118/'Emp RestOfCMA'!M$6)/('CAN LFS Emp'!M118/'CAN LFS Emp'!M$6),"n/a")</f>
        <v>1.0069320059662339</v>
      </c>
      <c r="N118" s="20">
        <f>IFERROR(('Emp RestOfCMA'!N118/'Emp RestOfCMA'!N$6)/('CAN LFS Emp'!N118/'CAN LFS Emp'!N$6),"n/a")</f>
        <v>1.0262137055029823</v>
      </c>
      <c r="O118" s="20">
        <f>IFERROR(('Emp RestOfCMA'!O118/'Emp RestOfCMA'!O$6)/('CAN LFS Emp'!O118/'CAN LFS Emp'!O$6),"n/a")</f>
        <v>0.79285082938253615</v>
      </c>
      <c r="P118" s="20">
        <f>IFERROR(('Emp RestOfCMA'!P118/'Emp RestOfCMA'!P$6)/('CAN LFS Emp'!P118/'CAN LFS Emp'!P$6),"n/a")</f>
        <v>0.90641814003055454</v>
      </c>
      <c r="Q118" s="20">
        <f>IFERROR(('Emp RestOfCMA'!Q118/'Emp RestOfCMA'!Q$6)/('CAN LFS Emp'!Q118/'CAN LFS Emp'!Q$6),"n/a")</f>
        <v>1.0687086228550078</v>
      </c>
      <c r="R118" s="20">
        <f>IFERROR(('Emp RestOfCMA'!R118/'Emp RestOfCMA'!R$6)/('CAN LFS Emp'!R118/'CAN LFS Emp'!R$6),"n/a")</f>
        <v>1.0381672086078271</v>
      </c>
      <c r="S118" s="20">
        <f>IFERROR(('Emp RestOfCMA'!S118/'Emp RestOfCMA'!S$6)/('CAN LFS Emp'!S118/'CAN LFS Emp'!S$6),"n/a")</f>
        <v>1.0272367302507655</v>
      </c>
      <c r="T118" s="20">
        <f>IFERROR(('Emp RestOfCMA'!T118/'Emp RestOfCMA'!T$6)/('CAN LFS Emp'!T118/'CAN LFS Emp'!T$6),"n/a")</f>
        <v>1.1839282037707959</v>
      </c>
      <c r="U118" s="20">
        <f>IFERROR(('Emp RestOfCMA'!U118/'Emp RestOfCMA'!U$6)/('CAN LFS Emp'!U118/'CAN LFS Emp'!U$6),"n/a")</f>
        <v>1.0265192818821829</v>
      </c>
      <c r="V118" s="20">
        <f>IFERROR(('Emp RestOfCMA'!V118/'Emp RestOfCMA'!V$6)/('CAN LFS Emp'!V118/'CAN LFS Emp'!V$6),"n/a")</f>
        <v>1.0561112474576024</v>
      </c>
      <c r="W118" s="20">
        <f>IFERROR(('Emp RestOfCMA'!W118/'Emp RestOfCMA'!W$6)/('CAN LFS Emp'!W118/'CAN LFS Emp'!W$6),"n/a")</f>
        <v>1.0752162719018725</v>
      </c>
      <c r="X118" s="20">
        <f>IFERROR(('Emp RestOfCMA'!X118/'Emp RestOfCMA'!X$6)/('CAN LFS Emp'!X118/'CAN LFS Emp'!X$6),"n/a")</f>
        <v>1.2474497377383238</v>
      </c>
      <c r="Y118" s="20">
        <f>IFERROR(('Emp RestOfCMA'!Y118/'Emp RestOfCMA'!Y$6)/('CAN LFS Emp'!Y118/'CAN LFS Emp'!Y$6),"n/a")</f>
        <v>1.3470616750601547</v>
      </c>
    </row>
    <row r="119" spans="1:25" x14ac:dyDescent="0.25">
      <c r="A119" s="6" t="s">
        <v>113</v>
      </c>
      <c r="B119" s="6"/>
      <c r="C119" s="14">
        <v>521</v>
      </c>
      <c r="D119" s="65" t="str">
        <f>IFERROR(('Emp RestOfCMA'!D119/'Emp RestOfCMA'!D$6)/('CAN LFS Emp'!D119/'CAN LFS Emp'!D$6),"n/a")</f>
        <v>n/a</v>
      </c>
      <c r="E119" s="65">
        <f>IFERROR(('Emp RestOfCMA'!E119/'Emp RestOfCMA'!E$6)/('CAN LFS Emp'!E119/'CAN LFS Emp'!E$6),"n/a")</f>
        <v>0</v>
      </c>
      <c r="F119" s="65">
        <f>IFERROR(('Emp RestOfCMA'!F119/'Emp RestOfCMA'!F$6)/('CAN LFS Emp'!F119/'CAN LFS Emp'!F$6),"n/a")</f>
        <v>0</v>
      </c>
      <c r="G119" s="65" t="str">
        <f>IFERROR(('Emp RestOfCMA'!G119/'Emp RestOfCMA'!G$6)/('CAN LFS Emp'!G119/'CAN LFS Emp'!G$6),"n/a")</f>
        <v>n/a</v>
      </c>
      <c r="H119" s="65" t="str">
        <f>IFERROR(('Emp RestOfCMA'!H119/'Emp RestOfCMA'!H$6)/('CAN LFS Emp'!H119/'CAN LFS Emp'!H$6),"n/a")</f>
        <v>n/a</v>
      </c>
      <c r="I119" s="65" t="str">
        <f>IFERROR(('Emp RestOfCMA'!I119/'Emp RestOfCMA'!I$6)/('CAN LFS Emp'!I119/'CAN LFS Emp'!I$6),"n/a")</f>
        <v>n/a</v>
      </c>
      <c r="J119" s="65" t="str">
        <f>IFERROR(('Emp RestOfCMA'!J119/'Emp RestOfCMA'!J$6)/('CAN LFS Emp'!J119/'CAN LFS Emp'!J$6),"n/a")</f>
        <v>n/a</v>
      </c>
      <c r="K119" s="65">
        <f>IFERROR(('Emp RestOfCMA'!K119/'Emp RestOfCMA'!K$6)/('CAN LFS Emp'!K119/'CAN LFS Emp'!K$6),"n/a")</f>
        <v>0</v>
      </c>
      <c r="L119" s="65" t="str">
        <f>IFERROR(('Emp RestOfCMA'!L119/'Emp RestOfCMA'!L$6)/('CAN LFS Emp'!L119/'CAN LFS Emp'!L$6),"n/a")</f>
        <v>n/a</v>
      </c>
      <c r="M119" s="21" t="str">
        <f>IFERROR(('Emp RestOfCMA'!M119/'Emp RestOfCMA'!M$6)/('CAN LFS Emp'!M119/'CAN LFS Emp'!M$6),"n/a")</f>
        <v>n/a</v>
      </c>
      <c r="N119" s="21" t="str">
        <f>IFERROR(('Emp RestOfCMA'!N119/'Emp RestOfCMA'!N$6)/('CAN LFS Emp'!N119/'CAN LFS Emp'!N$6),"n/a")</f>
        <v>n/a</v>
      </c>
      <c r="O119" s="21" t="str">
        <f>IFERROR(('Emp RestOfCMA'!O119/'Emp RestOfCMA'!O$6)/('CAN LFS Emp'!O119/'CAN LFS Emp'!O$6),"n/a")</f>
        <v>n/a</v>
      </c>
      <c r="P119" s="21" t="str">
        <f>IFERROR(('Emp RestOfCMA'!P119/'Emp RestOfCMA'!P$6)/('CAN LFS Emp'!P119/'CAN LFS Emp'!P$6),"n/a")</f>
        <v>n/a</v>
      </c>
      <c r="Q119" s="21" t="str">
        <f>IFERROR(('Emp RestOfCMA'!Q119/'Emp RestOfCMA'!Q$6)/('CAN LFS Emp'!Q119/'CAN LFS Emp'!Q$6),"n/a")</f>
        <v>n/a</v>
      </c>
      <c r="R119" s="21" t="str">
        <f>IFERROR(('Emp RestOfCMA'!R119/'Emp RestOfCMA'!R$6)/('CAN LFS Emp'!R119/'CAN LFS Emp'!R$6),"n/a")</f>
        <v>n/a</v>
      </c>
      <c r="S119" s="21" t="str">
        <f>IFERROR(('Emp RestOfCMA'!S119/'Emp RestOfCMA'!S$6)/('CAN LFS Emp'!S119/'CAN LFS Emp'!S$6),"n/a")</f>
        <v>n/a</v>
      </c>
      <c r="T119" s="21" t="str">
        <f>IFERROR(('Emp RestOfCMA'!T119/'Emp RestOfCMA'!T$6)/('CAN LFS Emp'!T119/'CAN LFS Emp'!T$6),"n/a")</f>
        <v>n/a</v>
      </c>
      <c r="U119" s="21" t="str">
        <f>IFERROR(('Emp RestOfCMA'!U119/'Emp RestOfCMA'!U$6)/('CAN LFS Emp'!U119/'CAN LFS Emp'!U$6),"n/a")</f>
        <v>n/a</v>
      </c>
      <c r="V119" s="21">
        <f>IFERROR(('Emp RestOfCMA'!V119/'Emp RestOfCMA'!V$6)/('CAN LFS Emp'!V119/'CAN LFS Emp'!V$6),"n/a")</f>
        <v>0</v>
      </c>
      <c r="W119" s="21">
        <f>IFERROR(('Emp RestOfCMA'!W119/'Emp RestOfCMA'!W$6)/('CAN LFS Emp'!W119/'CAN LFS Emp'!W$6),"n/a")</f>
        <v>0</v>
      </c>
      <c r="X119" s="21">
        <f>IFERROR(('Emp RestOfCMA'!X119/'Emp RestOfCMA'!X$6)/('CAN LFS Emp'!X119/'CAN LFS Emp'!X$6),"n/a")</f>
        <v>0</v>
      </c>
      <c r="Y119" s="21" t="str">
        <f>IFERROR(('Emp RestOfCMA'!Y119/'Emp RestOfCMA'!Y$6)/('CAN LFS Emp'!Y119/'CAN LFS Emp'!Y$6),"n/a")</f>
        <v>n/a</v>
      </c>
    </row>
    <row r="120" spans="1:25" x14ac:dyDescent="0.25">
      <c r="A120" s="6" t="s">
        <v>114</v>
      </c>
      <c r="B120" s="6"/>
      <c r="C120" s="14">
        <v>522</v>
      </c>
      <c r="D120" s="65">
        <f>IFERROR(('Emp RestOfCMA'!D120/'Emp RestOfCMA'!D$6)/('CAN LFS Emp'!D120/'CAN LFS Emp'!D$6),"n/a")</f>
        <v>1.6191757784351264</v>
      </c>
      <c r="E120" s="65">
        <f>IFERROR(('Emp RestOfCMA'!E120/'Emp RestOfCMA'!E$6)/('CAN LFS Emp'!E120/'CAN LFS Emp'!E$6),"n/a")</f>
        <v>1.6380048651419561</v>
      </c>
      <c r="F120" s="65">
        <f>IFERROR(('Emp RestOfCMA'!F120/'Emp RestOfCMA'!F$6)/('CAN LFS Emp'!F120/'CAN LFS Emp'!F$6),"n/a")</f>
        <v>1.4315946038851111</v>
      </c>
      <c r="G120" s="65">
        <f>IFERROR(('Emp RestOfCMA'!G120/'Emp RestOfCMA'!G$6)/('CAN LFS Emp'!G120/'CAN LFS Emp'!G$6),"n/a")</f>
        <v>1.5894500823017632</v>
      </c>
      <c r="H120" s="65">
        <f>IFERROR(('Emp RestOfCMA'!H120/'Emp RestOfCMA'!H$6)/('CAN LFS Emp'!H120/'CAN LFS Emp'!H$6),"n/a")</f>
        <v>1.6580902249341687</v>
      </c>
      <c r="I120" s="65">
        <f>IFERROR(('Emp RestOfCMA'!I120/'Emp RestOfCMA'!I$6)/('CAN LFS Emp'!I120/'CAN LFS Emp'!I$6),"n/a")</f>
        <v>1.5655365763014428</v>
      </c>
      <c r="J120" s="65">
        <f>IFERROR(('Emp RestOfCMA'!J120/'Emp RestOfCMA'!J$6)/('CAN LFS Emp'!J120/'CAN LFS Emp'!J$6),"n/a")</f>
        <v>1.5402313544860087</v>
      </c>
      <c r="K120" s="65">
        <f>IFERROR(('Emp RestOfCMA'!K120/'Emp RestOfCMA'!K$6)/('CAN LFS Emp'!K120/'CAN LFS Emp'!K$6),"n/a")</f>
        <v>1.5062877593964608</v>
      </c>
      <c r="L120" s="65">
        <f>IFERROR(('Emp RestOfCMA'!L120/'Emp RestOfCMA'!L$6)/('CAN LFS Emp'!L120/'CAN LFS Emp'!L$6),"n/a")</f>
        <v>0.91394216491166713</v>
      </c>
      <c r="M120" s="21">
        <f>IFERROR(('Emp RestOfCMA'!M120/'Emp RestOfCMA'!M$6)/('CAN LFS Emp'!M120/'CAN LFS Emp'!M$6),"n/a")</f>
        <v>1.1357206156056994</v>
      </c>
      <c r="N120" s="21">
        <f>IFERROR(('Emp RestOfCMA'!N120/'Emp RestOfCMA'!N$6)/('CAN LFS Emp'!N120/'CAN LFS Emp'!N$6),"n/a")</f>
        <v>0.8770269366903567</v>
      </c>
      <c r="O120" s="21">
        <f>IFERROR(('Emp RestOfCMA'!O120/'Emp RestOfCMA'!O$6)/('CAN LFS Emp'!O120/'CAN LFS Emp'!O$6),"n/a")</f>
        <v>0.75599057048188334</v>
      </c>
      <c r="P120" s="21">
        <f>IFERROR(('Emp RestOfCMA'!P120/'Emp RestOfCMA'!P$6)/('CAN LFS Emp'!P120/'CAN LFS Emp'!P$6),"n/a")</f>
        <v>1.1433811354809873</v>
      </c>
      <c r="Q120" s="21">
        <f>IFERROR(('Emp RestOfCMA'!Q120/'Emp RestOfCMA'!Q$6)/('CAN LFS Emp'!Q120/'CAN LFS Emp'!Q$6),"n/a")</f>
        <v>1.0921832743424356</v>
      </c>
      <c r="R120" s="21">
        <f>IFERROR(('Emp RestOfCMA'!R120/'Emp RestOfCMA'!R$6)/('CAN LFS Emp'!R120/'CAN LFS Emp'!R$6),"n/a")</f>
        <v>1.0091269952394901</v>
      </c>
      <c r="S120" s="21">
        <f>IFERROR(('Emp RestOfCMA'!S120/'Emp RestOfCMA'!S$6)/('CAN LFS Emp'!S120/'CAN LFS Emp'!S$6),"n/a")</f>
        <v>0.95421965416530075</v>
      </c>
      <c r="T120" s="21">
        <f>IFERROR(('Emp RestOfCMA'!T120/'Emp RestOfCMA'!T$6)/('CAN LFS Emp'!T120/'CAN LFS Emp'!T$6),"n/a")</f>
        <v>1.2373169392479157</v>
      </c>
      <c r="U120" s="21">
        <f>IFERROR(('Emp RestOfCMA'!U120/'Emp RestOfCMA'!U$6)/('CAN LFS Emp'!U120/'CAN LFS Emp'!U$6),"n/a")</f>
        <v>1.0273272338926251</v>
      </c>
      <c r="V120" s="21">
        <f>IFERROR(('Emp RestOfCMA'!V120/'Emp RestOfCMA'!V$6)/('CAN LFS Emp'!V120/'CAN LFS Emp'!V$6),"n/a")</f>
        <v>1.0476947588675263</v>
      </c>
      <c r="W120" s="21">
        <f>IFERROR(('Emp RestOfCMA'!W120/'Emp RestOfCMA'!W$6)/('CAN LFS Emp'!W120/'CAN LFS Emp'!W$6),"n/a")</f>
        <v>1.1310321065197191</v>
      </c>
      <c r="X120" s="21">
        <f>IFERROR(('Emp RestOfCMA'!X120/'Emp RestOfCMA'!X$6)/('CAN LFS Emp'!X120/'CAN LFS Emp'!X$6),"n/a")</f>
        <v>1.3002157346250158</v>
      </c>
      <c r="Y120" s="21">
        <f>IFERROR(('Emp RestOfCMA'!Y120/'Emp RestOfCMA'!Y$6)/('CAN LFS Emp'!Y120/'CAN LFS Emp'!Y$6),"n/a")</f>
        <v>1.2912491244530881</v>
      </c>
    </row>
    <row r="121" spans="1:25" x14ac:dyDescent="0.25">
      <c r="A121" s="7" t="s">
        <v>115</v>
      </c>
      <c r="B121" s="7"/>
      <c r="C121" s="14">
        <v>5221</v>
      </c>
      <c r="D121" s="65">
        <f>IFERROR(('Emp RestOfCMA'!D121/'Emp RestOfCMA'!D$6)/('CAN LFS Emp'!D121/'CAN LFS Emp'!D$6),"n/a")</f>
        <v>1.7161889314535062</v>
      </c>
      <c r="E121" s="65">
        <f>IFERROR(('Emp RestOfCMA'!E121/'Emp RestOfCMA'!E$6)/('CAN LFS Emp'!E121/'CAN LFS Emp'!E$6),"n/a")</f>
        <v>1.6722610316158946</v>
      </c>
      <c r="F121" s="65">
        <f>IFERROR(('Emp RestOfCMA'!F121/'Emp RestOfCMA'!F$6)/('CAN LFS Emp'!F121/'CAN LFS Emp'!F$6),"n/a")</f>
        <v>1.453412142268532</v>
      </c>
      <c r="G121" s="65">
        <f>IFERROR(('Emp RestOfCMA'!G121/'Emp RestOfCMA'!G$6)/('CAN LFS Emp'!G121/'CAN LFS Emp'!G$6),"n/a")</f>
        <v>1.6089716282373403</v>
      </c>
      <c r="H121" s="65">
        <f>IFERROR(('Emp RestOfCMA'!H121/'Emp RestOfCMA'!H$6)/('CAN LFS Emp'!H121/'CAN LFS Emp'!H$6),"n/a")</f>
        <v>1.7051514781569863</v>
      </c>
      <c r="I121" s="65">
        <f>IFERROR(('Emp RestOfCMA'!I121/'Emp RestOfCMA'!I$6)/('CAN LFS Emp'!I121/'CAN LFS Emp'!I$6),"n/a")</f>
        <v>1.5813303590321945</v>
      </c>
      <c r="J121" s="65">
        <f>IFERROR(('Emp RestOfCMA'!J121/'Emp RestOfCMA'!J$6)/('CAN LFS Emp'!J121/'CAN LFS Emp'!J$6),"n/a")</f>
        <v>1.5569799881423629</v>
      </c>
      <c r="K121" s="65">
        <f>IFERROR(('Emp RestOfCMA'!K121/'Emp RestOfCMA'!K$6)/('CAN LFS Emp'!K121/'CAN LFS Emp'!K$6),"n/a")</f>
        <v>1.490165291586073</v>
      </c>
      <c r="L121" s="65">
        <f>IFERROR(('Emp RestOfCMA'!L121/'Emp RestOfCMA'!L$6)/('CAN LFS Emp'!L121/'CAN LFS Emp'!L$6),"n/a")</f>
        <v>0.83790086254210128</v>
      </c>
      <c r="M121" s="21">
        <f>IFERROR(('Emp RestOfCMA'!M121/'Emp RestOfCMA'!M$6)/('CAN LFS Emp'!M121/'CAN LFS Emp'!M$6),"n/a")</f>
        <v>0.9493723146701919</v>
      </c>
      <c r="N121" s="21">
        <f>IFERROR(('Emp RestOfCMA'!N121/'Emp RestOfCMA'!N$6)/('CAN LFS Emp'!N121/'CAN LFS Emp'!N$6),"n/a")</f>
        <v>0.77646206278656971</v>
      </c>
      <c r="O121" s="21">
        <f>IFERROR(('Emp RestOfCMA'!O121/'Emp RestOfCMA'!O$6)/('CAN LFS Emp'!O121/'CAN LFS Emp'!O$6),"n/a")</f>
        <v>0.64424408362927532</v>
      </c>
      <c r="P121" s="21">
        <f>IFERROR(('Emp RestOfCMA'!P121/'Emp RestOfCMA'!P$6)/('CAN LFS Emp'!P121/'CAN LFS Emp'!P$6),"n/a")</f>
        <v>1.0012197632919246</v>
      </c>
      <c r="Q121" s="21">
        <f>IFERROR(('Emp RestOfCMA'!Q121/'Emp RestOfCMA'!Q$6)/('CAN LFS Emp'!Q121/'CAN LFS Emp'!Q$6),"n/a")</f>
        <v>0.97149312821240164</v>
      </c>
      <c r="R121" s="21">
        <f>IFERROR(('Emp RestOfCMA'!R121/'Emp RestOfCMA'!R$6)/('CAN LFS Emp'!R121/'CAN LFS Emp'!R$6),"n/a")</f>
        <v>0.92595279116430329</v>
      </c>
      <c r="S121" s="21">
        <f>IFERROR(('Emp RestOfCMA'!S121/'Emp RestOfCMA'!S$6)/('CAN LFS Emp'!S121/'CAN LFS Emp'!S$6),"n/a")</f>
        <v>0.8692254426778302</v>
      </c>
      <c r="T121" s="21">
        <f>IFERROR(('Emp RestOfCMA'!T121/'Emp RestOfCMA'!T$6)/('CAN LFS Emp'!T121/'CAN LFS Emp'!T$6),"n/a")</f>
        <v>1.1494833807409628</v>
      </c>
      <c r="U121" s="21">
        <f>IFERROR(('Emp RestOfCMA'!U121/'Emp RestOfCMA'!U$6)/('CAN LFS Emp'!U121/'CAN LFS Emp'!U$6),"n/a")</f>
        <v>0.77277202840922099</v>
      </c>
      <c r="V121" s="21">
        <f>IFERROR(('Emp RestOfCMA'!V121/'Emp RestOfCMA'!V$6)/('CAN LFS Emp'!V121/'CAN LFS Emp'!V$6),"n/a")</f>
        <v>0.85981788736203479</v>
      </c>
      <c r="W121" s="21">
        <f>IFERROR(('Emp RestOfCMA'!W121/'Emp RestOfCMA'!W$6)/('CAN LFS Emp'!W121/'CAN LFS Emp'!W$6),"n/a")</f>
        <v>1.0082275672367886</v>
      </c>
      <c r="X121" s="21">
        <f>IFERROR(('Emp RestOfCMA'!X121/'Emp RestOfCMA'!X$6)/('CAN LFS Emp'!X121/'CAN LFS Emp'!X$6),"n/a")</f>
        <v>1.1358426211169701</v>
      </c>
      <c r="Y121" s="21">
        <f>IFERROR(('Emp RestOfCMA'!Y121/'Emp RestOfCMA'!Y$6)/('CAN LFS Emp'!Y121/'CAN LFS Emp'!Y$6),"n/a")</f>
        <v>1.2940492332546853</v>
      </c>
    </row>
    <row r="122" spans="1:25" x14ac:dyDescent="0.25">
      <c r="A122" s="6" t="s">
        <v>116</v>
      </c>
      <c r="B122" s="6"/>
      <c r="C122" s="14">
        <v>524</v>
      </c>
      <c r="D122" s="65">
        <f>IFERROR(('Emp RestOfCMA'!D122/'Emp RestOfCMA'!D$6)/('CAN LFS Emp'!D122/'CAN LFS Emp'!D$6),"n/a")</f>
        <v>1.2288645586120461</v>
      </c>
      <c r="E122" s="65">
        <f>IFERROR(('Emp RestOfCMA'!E122/'Emp RestOfCMA'!E$6)/('CAN LFS Emp'!E122/'CAN LFS Emp'!E$6),"n/a")</f>
        <v>1.1156948404155143</v>
      </c>
      <c r="F122" s="65">
        <f>IFERROR(('Emp RestOfCMA'!F122/'Emp RestOfCMA'!F$6)/('CAN LFS Emp'!F122/'CAN LFS Emp'!F$6),"n/a")</f>
        <v>1.1953297112435015</v>
      </c>
      <c r="G122" s="65">
        <f>IFERROR(('Emp RestOfCMA'!G122/'Emp RestOfCMA'!G$6)/('CAN LFS Emp'!G122/'CAN LFS Emp'!G$6),"n/a")</f>
        <v>1.0930259803383662</v>
      </c>
      <c r="H122" s="65">
        <f>IFERROR(('Emp RestOfCMA'!H122/'Emp RestOfCMA'!H$6)/('CAN LFS Emp'!H122/'CAN LFS Emp'!H$6),"n/a")</f>
        <v>1.2091613582749983</v>
      </c>
      <c r="I122" s="65">
        <f>IFERROR(('Emp RestOfCMA'!I122/'Emp RestOfCMA'!I$6)/('CAN LFS Emp'!I122/'CAN LFS Emp'!I$6),"n/a")</f>
        <v>1.4344272641152331</v>
      </c>
      <c r="J122" s="65">
        <f>IFERROR(('Emp RestOfCMA'!J122/'Emp RestOfCMA'!J$6)/('CAN LFS Emp'!J122/'CAN LFS Emp'!J$6),"n/a")</f>
        <v>1.4694075668992763</v>
      </c>
      <c r="K122" s="65">
        <f>IFERROR(('Emp RestOfCMA'!K122/'Emp RestOfCMA'!K$6)/('CAN LFS Emp'!K122/'CAN LFS Emp'!K$6),"n/a")</f>
        <v>1.5270628526573602</v>
      </c>
      <c r="L122" s="65">
        <f>IFERROR(('Emp RestOfCMA'!L122/'Emp RestOfCMA'!L$6)/('CAN LFS Emp'!L122/'CAN LFS Emp'!L$6),"n/a")</f>
        <v>0.92814013466256451</v>
      </c>
      <c r="M122" s="21">
        <f>IFERROR(('Emp RestOfCMA'!M122/'Emp RestOfCMA'!M$6)/('CAN LFS Emp'!M122/'CAN LFS Emp'!M$6),"n/a")</f>
        <v>1.0311389147618677</v>
      </c>
      <c r="N122" s="21">
        <f>IFERROR(('Emp RestOfCMA'!N122/'Emp RestOfCMA'!N$6)/('CAN LFS Emp'!N122/'CAN LFS Emp'!N$6),"n/a")</f>
        <v>1.1677010569954309</v>
      </c>
      <c r="O122" s="21">
        <f>IFERROR(('Emp RestOfCMA'!O122/'Emp RestOfCMA'!O$6)/('CAN LFS Emp'!O122/'CAN LFS Emp'!O$6),"n/a")</f>
        <v>1.0223133013138053</v>
      </c>
      <c r="P122" s="21">
        <f>IFERROR(('Emp RestOfCMA'!P122/'Emp RestOfCMA'!P$6)/('CAN LFS Emp'!P122/'CAN LFS Emp'!P$6),"n/a")</f>
        <v>0.80217330758291838</v>
      </c>
      <c r="Q122" s="21">
        <f>IFERROR(('Emp RestOfCMA'!Q122/'Emp RestOfCMA'!Q$6)/('CAN LFS Emp'!Q122/'CAN LFS Emp'!Q$6),"n/a")</f>
        <v>1.0231890270038966</v>
      </c>
      <c r="R122" s="21">
        <f>IFERROR(('Emp RestOfCMA'!R122/'Emp RestOfCMA'!R$6)/('CAN LFS Emp'!R122/'CAN LFS Emp'!R$6),"n/a")</f>
        <v>1.1620229260750305</v>
      </c>
      <c r="S122" s="21">
        <f>IFERROR(('Emp RestOfCMA'!S122/'Emp RestOfCMA'!S$6)/('CAN LFS Emp'!S122/'CAN LFS Emp'!S$6),"n/a")</f>
        <v>0.93325546015972538</v>
      </c>
      <c r="T122" s="21">
        <f>IFERROR(('Emp RestOfCMA'!T122/'Emp RestOfCMA'!T$6)/('CAN LFS Emp'!T122/'CAN LFS Emp'!T$6),"n/a")</f>
        <v>1.2585992837479605</v>
      </c>
      <c r="U122" s="21">
        <f>IFERROR(('Emp RestOfCMA'!U122/'Emp RestOfCMA'!U$6)/('CAN LFS Emp'!U122/'CAN LFS Emp'!U$6),"n/a")</f>
        <v>0.97342194031926854</v>
      </c>
      <c r="V122" s="21">
        <f>IFERROR(('Emp RestOfCMA'!V122/'Emp RestOfCMA'!V$6)/('CAN LFS Emp'!V122/'CAN LFS Emp'!V$6),"n/a")</f>
        <v>1.0473377607723675</v>
      </c>
      <c r="W122" s="21">
        <f>IFERROR(('Emp RestOfCMA'!W122/'Emp RestOfCMA'!W$6)/('CAN LFS Emp'!W122/'CAN LFS Emp'!W$6),"n/a")</f>
        <v>1.0894667079708347</v>
      </c>
      <c r="X122" s="21">
        <f>IFERROR(('Emp RestOfCMA'!X122/'Emp RestOfCMA'!X$6)/('CAN LFS Emp'!X122/'CAN LFS Emp'!X$6),"n/a")</f>
        <v>1.2131218068370044</v>
      </c>
      <c r="Y122" s="21">
        <f>IFERROR(('Emp RestOfCMA'!Y122/'Emp RestOfCMA'!Y$6)/('CAN LFS Emp'!Y122/'CAN LFS Emp'!Y$6),"n/a")</f>
        <v>1.4918542301469175</v>
      </c>
    </row>
    <row r="123" spans="1:25" x14ac:dyDescent="0.25">
      <c r="A123" s="7" t="s">
        <v>117</v>
      </c>
      <c r="B123" s="7"/>
      <c r="C123" s="14">
        <v>5241</v>
      </c>
      <c r="D123" s="65">
        <f>IFERROR(('Emp RestOfCMA'!D123/'Emp RestOfCMA'!D$6)/('CAN LFS Emp'!D123/'CAN LFS Emp'!D$6),"n/a")</f>
        <v>1.1956633098167313</v>
      </c>
      <c r="E123" s="65">
        <f>IFERROR(('Emp RestOfCMA'!E123/'Emp RestOfCMA'!E$6)/('CAN LFS Emp'!E123/'CAN LFS Emp'!E$6),"n/a")</f>
        <v>1.281476528241297</v>
      </c>
      <c r="F123" s="65">
        <f>IFERROR(('Emp RestOfCMA'!F123/'Emp RestOfCMA'!F$6)/('CAN LFS Emp'!F123/'CAN LFS Emp'!F$6),"n/a")</f>
        <v>1.3692765022594178</v>
      </c>
      <c r="G123" s="65">
        <f>IFERROR(('Emp RestOfCMA'!G123/'Emp RestOfCMA'!G$6)/('CAN LFS Emp'!G123/'CAN LFS Emp'!G$6),"n/a")</f>
        <v>1.219006339975367</v>
      </c>
      <c r="H123" s="65">
        <f>IFERROR(('Emp RestOfCMA'!H123/'Emp RestOfCMA'!H$6)/('CAN LFS Emp'!H123/'CAN LFS Emp'!H$6),"n/a")</f>
        <v>1.2536290666400169</v>
      </c>
      <c r="I123" s="65">
        <f>IFERROR(('Emp RestOfCMA'!I123/'Emp RestOfCMA'!I$6)/('CAN LFS Emp'!I123/'CAN LFS Emp'!I$6),"n/a")</f>
        <v>1.4137268915211341</v>
      </c>
      <c r="J123" s="65">
        <f>IFERROR(('Emp RestOfCMA'!J123/'Emp RestOfCMA'!J$6)/('CAN LFS Emp'!J123/'CAN LFS Emp'!J$6),"n/a")</f>
        <v>1.5596575186488442</v>
      </c>
      <c r="K123" s="65">
        <f>IFERROR(('Emp RestOfCMA'!K123/'Emp RestOfCMA'!K$6)/('CAN LFS Emp'!K123/'CAN LFS Emp'!K$6),"n/a")</f>
        <v>1.4716824066908458</v>
      </c>
      <c r="L123" s="65">
        <f>IFERROR(('Emp RestOfCMA'!L123/'Emp RestOfCMA'!L$6)/('CAN LFS Emp'!L123/'CAN LFS Emp'!L$6),"n/a")</f>
        <v>0.75353643432520989</v>
      </c>
      <c r="M123" s="21">
        <f>IFERROR(('Emp RestOfCMA'!M123/'Emp RestOfCMA'!M$6)/('CAN LFS Emp'!M123/'CAN LFS Emp'!M$6),"n/a")</f>
        <v>1.029150450216352</v>
      </c>
      <c r="N123" s="21">
        <f>IFERROR(('Emp RestOfCMA'!N123/'Emp RestOfCMA'!N$6)/('CAN LFS Emp'!N123/'CAN LFS Emp'!N$6),"n/a")</f>
        <v>1.222213394751946</v>
      </c>
      <c r="O123" s="21">
        <f>IFERROR(('Emp RestOfCMA'!O123/'Emp RestOfCMA'!O$6)/('CAN LFS Emp'!O123/'CAN LFS Emp'!O$6),"n/a")</f>
        <v>0.74225235772141773</v>
      </c>
      <c r="P123" s="21">
        <f>IFERROR(('Emp RestOfCMA'!P123/'Emp RestOfCMA'!P$6)/('CAN LFS Emp'!P123/'CAN LFS Emp'!P$6),"n/a")</f>
        <v>0.81798050135143308</v>
      </c>
      <c r="Q123" s="21">
        <f>IFERROR(('Emp RestOfCMA'!Q123/'Emp RestOfCMA'!Q$6)/('CAN LFS Emp'!Q123/'CAN LFS Emp'!Q$6),"n/a")</f>
        <v>1.1446024169091693</v>
      </c>
      <c r="R123" s="21">
        <f>IFERROR(('Emp RestOfCMA'!R123/'Emp RestOfCMA'!R$6)/('CAN LFS Emp'!R123/'CAN LFS Emp'!R$6),"n/a")</f>
        <v>1.1303772027595114</v>
      </c>
      <c r="S123" s="21">
        <f>IFERROR(('Emp RestOfCMA'!S123/'Emp RestOfCMA'!S$6)/('CAN LFS Emp'!S123/'CAN LFS Emp'!S$6),"n/a")</f>
        <v>0.79266743699013742</v>
      </c>
      <c r="T123" s="21">
        <f>IFERROR(('Emp RestOfCMA'!T123/'Emp RestOfCMA'!T$6)/('CAN LFS Emp'!T123/'CAN LFS Emp'!T$6),"n/a")</f>
        <v>0.93835717873819813</v>
      </c>
      <c r="U123" s="21">
        <f>IFERROR(('Emp RestOfCMA'!U123/'Emp RestOfCMA'!U$6)/('CAN LFS Emp'!U123/'CAN LFS Emp'!U$6),"n/a")</f>
        <v>0.72626272873793385</v>
      </c>
      <c r="V123" s="21">
        <f>IFERROR(('Emp RestOfCMA'!V123/'Emp RestOfCMA'!V$6)/('CAN LFS Emp'!V123/'CAN LFS Emp'!V$6),"n/a")</f>
        <v>0.77199536158738757</v>
      </c>
      <c r="W123" s="21">
        <f>IFERROR(('Emp RestOfCMA'!W123/'Emp RestOfCMA'!W$6)/('CAN LFS Emp'!W123/'CAN LFS Emp'!W$6),"n/a")</f>
        <v>1.1697471900259981</v>
      </c>
      <c r="X123" s="21">
        <f>IFERROR(('Emp RestOfCMA'!X123/'Emp RestOfCMA'!X$6)/('CAN LFS Emp'!X123/'CAN LFS Emp'!X$6),"n/a")</f>
        <v>1.133801567202392</v>
      </c>
      <c r="Y123" s="21">
        <f>IFERROR(('Emp RestOfCMA'!Y123/'Emp RestOfCMA'!Y$6)/('CAN LFS Emp'!Y123/'CAN LFS Emp'!Y$6),"n/a")</f>
        <v>1.256887477612737</v>
      </c>
    </row>
    <row r="124" spans="1:25" x14ac:dyDescent="0.25">
      <c r="A124" s="7" t="s">
        <v>118</v>
      </c>
      <c r="B124" s="7"/>
      <c r="C124" s="14">
        <v>5242</v>
      </c>
      <c r="D124" s="65">
        <f>IFERROR(('Emp RestOfCMA'!D124/'Emp RestOfCMA'!D$6)/('CAN LFS Emp'!D124/'CAN LFS Emp'!D$6),"n/a")</f>
        <v>1.3533802743532706</v>
      </c>
      <c r="E124" s="65">
        <f>IFERROR(('Emp RestOfCMA'!E124/'Emp RestOfCMA'!E$6)/('CAN LFS Emp'!E124/'CAN LFS Emp'!E$6),"n/a")</f>
        <v>0.46766143851058434</v>
      </c>
      <c r="F124" s="65">
        <f>IFERROR(('Emp RestOfCMA'!F124/'Emp RestOfCMA'!F$6)/('CAN LFS Emp'!F124/'CAN LFS Emp'!F$6),"n/a")</f>
        <v>0.89592965754326703</v>
      </c>
      <c r="G124" s="65">
        <f>IFERROR(('Emp RestOfCMA'!G124/'Emp RestOfCMA'!G$6)/('CAN LFS Emp'!G124/'CAN LFS Emp'!G$6),"n/a")</f>
        <v>0.8177733746242718</v>
      </c>
      <c r="H124" s="65">
        <f>IFERROR(('Emp RestOfCMA'!H124/'Emp RestOfCMA'!H$6)/('CAN LFS Emp'!H124/'CAN LFS Emp'!H$6),"n/a")</f>
        <v>1.0998744816790837</v>
      </c>
      <c r="I124" s="65">
        <f>IFERROR(('Emp RestOfCMA'!I124/'Emp RestOfCMA'!I$6)/('CAN LFS Emp'!I124/'CAN LFS Emp'!I$6),"n/a")</f>
        <v>1.4839931562711035</v>
      </c>
      <c r="J124" s="65">
        <f>IFERROR(('Emp RestOfCMA'!J124/'Emp RestOfCMA'!J$6)/('CAN LFS Emp'!J124/'CAN LFS Emp'!J$6),"n/a")</f>
        <v>1.2783119335197495</v>
      </c>
      <c r="K124" s="65">
        <f>IFERROR(('Emp RestOfCMA'!K124/'Emp RestOfCMA'!K$6)/('CAN LFS Emp'!K124/'CAN LFS Emp'!K$6),"n/a")</f>
        <v>1.6588699013216215</v>
      </c>
      <c r="L124" s="65">
        <f>IFERROR(('Emp RestOfCMA'!L124/'Emp RestOfCMA'!L$6)/('CAN LFS Emp'!L124/'CAN LFS Emp'!L$6),"n/a")</f>
        <v>1.2692002187496307</v>
      </c>
      <c r="M124" s="21">
        <f>IFERROR(('Emp RestOfCMA'!M124/'Emp RestOfCMA'!M$6)/('CAN LFS Emp'!M124/'CAN LFS Emp'!M$6),"n/a")</f>
        <v>1.0911032546458936</v>
      </c>
      <c r="N124" s="21">
        <f>IFERROR(('Emp RestOfCMA'!N124/'Emp RestOfCMA'!N$6)/('CAN LFS Emp'!N124/'CAN LFS Emp'!N$6),"n/a")</f>
        <v>1.0533313450308961</v>
      </c>
      <c r="O124" s="21">
        <f>IFERROR(('Emp RestOfCMA'!O124/'Emp RestOfCMA'!O$6)/('CAN LFS Emp'!O124/'CAN LFS Emp'!O$6),"n/a")</f>
        <v>1.4884967124638677</v>
      </c>
      <c r="P124" s="21">
        <f>IFERROR(('Emp RestOfCMA'!P124/'Emp RestOfCMA'!P$6)/('CAN LFS Emp'!P124/'CAN LFS Emp'!P$6),"n/a")</f>
        <v>0.74563637751624456</v>
      </c>
      <c r="Q124" s="21">
        <f>IFERROR(('Emp RestOfCMA'!Q124/'Emp RestOfCMA'!Q$6)/('CAN LFS Emp'!Q124/'CAN LFS Emp'!Q$6),"n/a")</f>
        <v>0.76721817725602293</v>
      </c>
      <c r="R124" s="21">
        <f>IFERROR(('Emp RestOfCMA'!R124/'Emp RestOfCMA'!R$6)/('CAN LFS Emp'!R124/'CAN LFS Emp'!R$6),"n/a")</f>
        <v>1.1692767231616015</v>
      </c>
      <c r="S124" s="21">
        <f>IFERROR(('Emp RestOfCMA'!S124/'Emp RestOfCMA'!S$6)/('CAN LFS Emp'!S124/'CAN LFS Emp'!S$6),"n/a")</f>
        <v>1.1741408990193163</v>
      </c>
      <c r="T124" s="21">
        <f>IFERROR(('Emp RestOfCMA'!T124/'Emp RestOfCMA'!T$6)/('CAN LFS Emp'!T124/'CAN LFS Emp'!T$6),"n/a")</f>
        <v>1.7384798515699129</v>
      </c>
      <c r="U124" s="21">
        <f>IFERROR(('Emp RestOfCMA'!U124/'Emp RestOfCMA'!U$6)/('CAN LFS Emp'!U124/'CAN LFS Emp'!U$6),"n/a")</f>
        <v>1.3402254286728685</v>
      </c>
      <c r="V124" s="21">
        <f>IFERROR(('Emp RestOfCMA'!V124/'Emp RestOfCMA'!V$6)/('CAN LFS Emp'!V124/'CAN LFS Emp'!V$6),"n/a")</f>
        <v>1.4110138892742552</v>
      </c>
      <c r="W124" s="21">
        <f>IFERROR(('Emp RestOfCMA'!W124/'Emp RestOfCMA'!W$6)/('CAN LFS Emp'!W124/'CAN LFS Emp'!W$6),"n/a")</f>
        <v>1.0036301548945243</v>
      </c>
      <c r="X124" s="21">
        <f>IFERROR(('Emp RestOfCMA'!X124/'Emp RestOfCMA'!X$6)/('CAN LFS Emp'!X124/'CAN LFS Emp'!X$6),"n/a")</f>
        <v>1.3145512186033648</v>
      </c>
      <c r="Y124" s="21">
        <f>IFERROR(('Emp RestOfCMA'!Y124/'Emp RestOfCMA'!Y$6)/('CAN LFS Emp'!Y124/'CAN LFS Emp'!Y$6),"n/a")</f>
        <v>1.8014351836641465</v>
      </c>
    </row>
    <row r="125" spans="1:25" x14ac:dyDescent="0.25">
      <c r="A125" s="6" t="s">
        <v>119</v>
      </c>
      <c r="B125" s="6"/>
      <c r="C125" s="14" t="s">
        <v>204</v>
      </c>
      <c r="D125" s="65">
        <f>IFERROR(('Emp RestOfCMA'!D125/'Emp RestOfCMA'!D$6)/('CAN LFS Emp'!D125/'CAN LFS Emp'!D$6),"n/a")</f>
        <v>1.4829228825177174</v>
      </c>
      <c r="E125" s="65">
        <f>IFERROR(('Emp RestOfCMA'!E125/'Emp RestOfCMA'!E$6)/('CAN LFS Emp'!E125/'CAN LFS Emp'!E$6),"n/a")</f>
        <v>1.3548301821994719</v>
      </c>
      <c r="F125" s="65">
        <f>IFERROR(('Emp RestOfCMA'!F125/'Emp RestOfCMA'!F$6)/('CAN LFS Emp'!F125/'CAN LFS Emp'!F$6),"n/a")</f>
        <v>1.895980193487238</v>
      </c>
      <c r="G125" s="65">
        <f>IFERROR(('Emp RestOfCMA'!G125/'Emp RestOfCMA'!G$6)/('CAN LFS Emp'!G125/'CAN LFS Emp'!G$6),"n/a")</f>
        <v>1.6837244674845318</v>
      </c>
      <c r="H125" s="65">
        <f>IFERROR(('Emp RestOfCMA'!H125/'Emp RestOfCMA'!H$6)/('CAN LFS Emp'!H125/'CAN LFS Emp'!H$6),"n/a")</f>
        <v>1.7253400420787746</v>
      </c>
      <c r="I125" s="65">
        <f>IFERROR(('Emp RestOfCMA'!I125/'Emp RestOfCMA'!I$6)/('CAN LFS Emp'!I125/'CAN LFS Emp'!I$6),"n/a")</f>
        <v>1.8726845291961627</v>
      </c>
      <c r="J125" s="65">
        <f>IFERROR(('Emp RestOfCMA'!J125/'Emp RestOfCMA'!J$6)/('CAN LFS Emp'!J125/'CAN LFS Emp'!J$6),"n/a")</f>
        <v>1.3878611143372366</v>
      </c>
      <c r="K125" s="65">
        <f>IFERROR(('Emp RestOfCMA'!K125/'Emp RestOfCMA'!K$6)/('CAN LFS Emp'!K125/'CAN LFS Emp'!K$6),"n/a")</f>
        <v>2.0421283939183192</v>
      </c>
      <c r="L125" s="65">
        <f>IFERROR(('Emp RestOfCMA'!L125/'Emp RestOfCMA'!L$6)/('CAN LFS Emp'!L125/'CAN LFS Emp'!L$6),"n/a")</f>
        <v>1.248831468558212</v>
      </c>
      <c r="M125" s="21">
        <f>IFERROR(('Emp RestOfCMA'!M125/'Emp RestOfCMA'!M$6)/('CAN LFS Emp'!M125/'CAN LFS Emp'!M$6),"n/a")</f>
        <v>0.60628701018563769</v>
      </c>
      <c r="N125" s="21">
        <f>IFERROR(('Emp RestOfCMA'!N125/'Emp RestOfCMA'!N$6)/('CAN LFS Emp'!N125/'CAN LFS Emp'!N$6),"n/a")</f>
        <v>1.1505236626335864</v>
      </c>
      <c r="O125" s="21">
        <f>IFERROR(('Emp RestOfCMA'!O125/'Emp RestOfCMA'!O$6)/('CAN LFS Emp'!O125/'CAN LFS Emp'!O$6),"n/a")</f>
        <v>0.34202333267723023</v>
      </c>
      <c r="P125" s="21">
        <f>IFERROR(('Emp RestOfCMA'!P125/'Emp RestOfCMA'!P$6)/('CAN LFS Emp'!P125/'CAN LFS Emp'!P$6),"n/a")</f>
        <v>0.37463771661425799</v>
      </c>
      <c r="Q125" s="21">
        <f>IFERROR(('Emp RestOfCMA'!Q125/'Emp RestOfCMA'!Q$6)/('CAN LFS Emp'!Q125/'CAN LFS Emp'!Q$6),"n/a")</f>
        <v>1.0117022100907553</v>
      </c>
      <c r="R125" s="21">
        <f>IFERROR(('Emp RestOfCMA'!R125/'Emp RestOfCMA'!R$6)/('CAN LFS Emp'!R125/'CAN LFS Emp'!R$6),"n/a")</f>
        <v>0.89767420375341556</v>
      </c>
      <c r="S125" s="21">
        <f>IFERROR(('Emp RestOfCMA'!S125/'Emp RestOfCMA'!S$6)/('CAN LFS Emp'!S125/'CAN LFS Emp'!S$6),"n/a")</f>
        <v>1.4502295365493094</v>
      </c>
      <c r="T125" s="21">
        <f>IFERROR(('Emp RestOfCMA'!T125/'Emp RestOfCMA'!T$6)/('CAN LFS Emp'!T125/'CAN LFS Emp'!T$6),"n/a")</f>
        <v>0.98443050030053636</v>
      </c>
      <c r="U125" s="21">
        <f>IFERROR(('Emp RestOfCMA'!U125/'Emp RestOfCMA'!U$6)/('CAN LFS Emp'!U125/'CAN LFS Emp'!U$6),"n/a")</f>
        <v>1.1078498986095353</v>
      </c>
      <c r="V125" s="21">
        <f>IFERROR(('Emp RestOfCMA'!V125/'Emp RestOfCMA'!V$6)/('CAN LFS Emp'!V125/'CAN LFS Emp'!V$6),"n/a")</f>
        <v>1.125757242353512</v>
      </c>
      <c r="W125" s="21">
        <f>IFERROR(('Emp RestOfCMA'!W125/'Emp RestOfCMA'!W$6)/('CAN LFS Emp'!W125/'CAN LFS Emp'!W$6),"n/a")</f>
        <v>0.88844284826382269</v>
      </c>
      <c r="X125" s="21">
        <f>IFERROR(('Emp RestOfCMA'!X125/'Emp RestOfCMA'!X$6)/('CAN LFS Emp'!X125/'CAN LFS Emp'!X$6),"n/a")</f>
        <v>1.2776072625937351</v>
      </c>
      <c r="Y125" s="21">
        <f>IFERROR(('Emp RestOfCMA'!Y125/'Emp RestOfCMA'!Y$6)/('CAN LFS Emp'!Y125/'CAN LFS Emp'!Y$6),"n/a")</f>
        <v>1.3150163610168961</v>
      </c>
    </row>
    <row r="126" spans="1:25" x14ac:dyDescent="0.25">
      <c r="A126" s="5" t="s">
        <v>120</v>
      </c>
      <c r="B126" s="5"/>
      <c r="C126" s="13">
        <v>53</v>
      </c>
      <c r="D126" s="64">
        <f>IFERROR(('Emp RestOfCMA'!D126/'Emp RestOfCMA'!D$6)/('CAN LFS Emp'!D126/'CAN LFS Emp'!D$6),"n/a")</f>
        <v>1.068022832741677</v>
      </c>
      <c r="E126" s="64">
        <f>IFERROR(('Emp RestOfCMA'!E126/'Emp RestOfCMA'!E$6)/('CAN LFS Emp'!E126/'CAN LFS Emp'!E$6),"n/a")</f>
        <v>0.99664805751165653</v>
      </c>
      <c r="F126" s="64">
        <f>IFERROR(('Emp RestOfCMA'!F126/'Emp RestOfCMA'!F$6)/('CAN LFS Emp'!F126/'CAN LFS Emp'!F$6),"n/a")</f>
        <v>1.0508327379741602</v>
      </c>
      <c r="G126" s="64">
        <f>IFERROR(('Emp RestOfCMA'!G126/'Emp RestOfCMA'!G$6)/('CAN LFS Emp'!G126/'CAN LFS Emp'!G$6),"n/a")</f>
        <v>1.1157742654218683</v>
      </c>
      <c r="H126" s="64">
        <f>IFERROR(('Emp RestOfCMA'!H126/'Emp RestOfCMA'!H$6)/('CAN LFS Emp'!H126/'CAN LFS Emp'!H$6),"n/a")</f>
        <v>1.3129208935748651</v>
      </c>
      <c r="I126" s="64">
        <f>IFERROR(('Emp RestOfCMA'!I126/'Emp RestOfCMA'!I$6)/('CAN LFS Emp'!I126/'CAN LFS Emp'!I$6),"n/a")</f>
        <v>1.1449408045388256</v>
      </c>
      <c r="J126" s="64">
        <f>IFERROR(('Emp RestOfCMA'!J126/'Emp RestOfCMA'!J$6)/('CAN LFS Emp'!J126/'CAN LFS Emp'!J$6),"n/a")</f>
        <v>1.136168225264651</v>
      </c>
      <c r="K126" s="64">
        <f>IFERROR(('Emp RestOfCMA'!K126/'Emp RestOfCMA'!K$6)/('CAN LFS Emp'!K126/'CAN LFS Emp'!K$6),"n/a")</f>
        <v>1.141653866731152</v>
      </c>
      <c r="L126" s="64">
        <f>IFERROR(('Emp RestOfCMA'!L126/'Emp RestOfCMA'!L$6)/('CAN LFS Emp'!L126/'CAN LFS Emp'!L$6),"n/a")</f>
        <v>1.1727245878750117</v>
      </c>
      <c r="M126" s="20">
        <f>IFERROR(('Emp RestOfCMA'!M126/'Emp RestOfCMA'!M$6)/('CAN LFS Emp'!M126/'CAN LFS Emp'!M$6),"n/a")</f>
        <v>0.93332258450694827</v>
      </c>
      <c r="N126" s="20">
        <f>IFERROR(('Emp RestOfCMA'!N126/'Emp RestOfCMA'!N$6)/('CAN LFS Emp'!N126/'CAN LFS Emp'!N$6),"n/a")</f>
        <v>1.217852086214724</v>
      </c>
      <c r="O126" s="20">
        <f>IFERROR(('Emp RestOfCMA'!O126/'Emp RestOfCMA'!O$6)/('CAN LFS Emp'!O126/'CAN LFS Emp'!O$6),"n/a")</f>
        <v>1.1525084298663648</v>
      </c>
      <c r="P126" s="20">
        <f>IFERROR(('Emp RestOfCMA'!P126/'Emp RestOfCMA'!P$6)/('CAN LFS Emp'!P126/'CAN LFS Emp'!P$6),"n/a")</f>
        <v>1.2123814322550632</v>
      </c>
      <c r="Q126" s="20">
        <f>IFERROR(('Emp RestOfCMA'!Q126/'Emp RestOfCMA'!Q$6)/('CAN LFS Emp'!Q126/'CAN LFS Emp'!Q$6),"n/a")</f>
        <v>0.93810087646350915</v>
      </c>
      <c r="R126" s="20">
        <f>IFERROR(('Emp RestOfCMA'!R126/'Emp RestOfCMA'!R$6)/('CAN LFS Emp'!R126/'CAN LFS Emp'!R$6),"n/a")</f>
        <v>1.1693608957362918</v>
      </c>
      <c r="S126" s="20">
        <f>IFERROR(('Emp RestOfCMA'!S126/'Emp RestOfCMA'!S$6)/('CAN LFS Emp'!S126/'CAN LFS Emp'!S$6),"n/a")</f>
        <v>1.3983459028840846</v>
      </c>
      <c r="T126" s="20">
        <f>IFERROR(('Emp RestOfCMA'!T126/'Emp RestOfCMA'!T$6)/('CAN LFS Emp'!T126/'CAN LFS Emp'!T$6),"n/a")</f>
        <v>1.3084162846738912</v>
      </c>
      <c r="U126" s="20">
        <f>IFERROR(('Emp RestOfCMA'!U126/'Emp RestOfCMA'!U$6)/('CAN LFS Emp'!U126/'CAN LFS Emp'!U$6),"n/a")</f>
        <v>1.3504081874702012</v>
      </c>
      <c r="V126" s="20">
        <f>IFERROR(('Emp RestOfCMA'!V126/'Emp RestOfCMA'!V$6)/('CAN LFS Emp'!V126/'CAN LFS Emp'!V$6),"n/a")</f>
        <v>1.5801756319704967</v>
      </c>
      <c r="W126" s="20">
        <f>IFERROR(('Emp RestOfCMA'!W126/'Emp RestOfCMA'!W$6)/('CAN LFS Emp'!W126/'CAN LFS Emp'!W$6),"n/a")</f>
        <v>1.4096170236880621</v>
      </c>
      <c r="X126" s="20">
        <f>IFERROR(('Emp RestOfCMA'!X126/'Emp RestOfCMA'!X$6)/('CAN LFS Emp'!X126/'CAN LFS Emp'!X$6),"n/a")</f>
        <v>1.2238196568183917</v>
      </c>
      <c r="Y126" s="20">
        <f>IFERROR(('Emp RestOfCMA'!Y126/'Emp RestOfCMA'!Y$6)/('CAN LFS Emp'!Y126/'CAN LFS Emp'!Y$6),"n/a")</f>
        <v>1.5307618858565235</v>
      </c>
    </row>
    <row r="127" spans="1:25" x14ac:dyDescent="0.25">
      <c r="A127" s="10" t="s">
        <v>121</v>
      </c>
      <c r="B127" s="10"/>
      <c r="C127" s="14">
        <v>531</v>
      </c>
      <c r="D127" s="65">
        <f>IFERROR(('Emp RestOfCMA'!D127/'Emp RestOfCMA'!D$6)/('CAN LFS Emp'!D127/'CAN LFS Emp'!D$6),"n/a")</f>
        <v>1.14127373590111</v>
      </c>
      <c r="E127" s="65">
        <f>IFERROR(('Emp RestOfCMA'!E127/'Emp RestOfCMA'!E$6)/('CAN LFS Emp'!E127/'CAN LFS Emp'!E$6),"n/a")</f>
        <v>0.88440708933360801</v>
      </c>
      <c r="F127" s="65">
        <f>IFERROR(('Emp RestOfCMA'!F127/'Emp RestOfCMA'!F$6)/('CAN LFS Emp'!F127/'CAN LFS Emp'!F$6),"n/a")</f>
        <v>1.0354751717210302</v>
      </c>
      <c r="G127" s="65">
        <f>IFERROR(('Emp RestOfCMA'!G127/'Emp RestOfCMA'!G$6)/('CAN LFS Emp'!G127/'CAN LFS Emp'!G$6),"n/a")</f>
        <v>1.0816647706098832</v>
      </c>
      <c r="H127" s="65">
        <f>IFERROR(('Emp RestOfCMA'!H127/'Emp RestOfCMA'!H$6)/('CAN LFS Emp'!H127/'CAN LFS Emp'!H$6),"n/a")</f>
        <v>1.3376003798598128</v>
      </c>
      <c r="I127" s="65">
        <f>IFERROR(('Emp RestOfCMA'!I127/'Emp RestOfCMA'!I$6)/('CAN LFS Emp'!I127/'CAN LFS Emp'!I$6),"n/a")</f>
        <v>1.1051507953672812</v>
      </c>
      <c r="J127" s="65">
        <f>IFERROR(('Emp RestOfCMA'!J127/'Emp RestOfCMA'!J$6)/('CAN LFS Emp'!J127/'CAN LFS Emp'!J$6),"n/a")</f>
        <v>1.2201439462102288</v>
      </c>
      <c r="K127" s="65">
        <f>IFERROR(('Emp RestOfCMA'!K127/'Emp RestOfCMA'!K$6)/('CAN LFS Emp'!K127/'CAN LFS Emp'!K$6),"n/a")</f>
        <v>1.2167358842667748</v>
      </c>
      <c r="L127" s="65">
        <f>IFERROR(('Emp RestOfCMA'!L127/'Emp RestOfCMA'!L$6)/('CAN LFS Emp'!L127/'CAN LFS Emp'!L$6),"n/a")</f>
        <v>1.3013524356646129</v>
      </c>
      <c r="M127" s="21">
        <f>IFERROR(('Emp RestOfCMA'!M127/'Emp RestOfCMA'!M$6)/('CAN LFS Emp'!M127/'CAN LFS Emp'!M$6),"n/a")</f>
        <v>0.90061477115984467</v>
      </c>
      <c r="N127" s="21">
        <f>IFERROR(('Emp RestOfCMA'!N127/'Emp RestOfCMA'!N$6)/('CAN LFS Emp'!N127/'CAN LFS Emp'!N$6),"n/a")</f>
        <v>1.1804275820125756</v>
      </c>
      <c r="O127" s="21">
        <f>IFERROR(('Emp RestOfCMA'!O127/'Emp RestOfCMA'!O$6)/('CAN LFS Emp'!O127/'CAN LFS Emp'!O$6),"n/a")</f>
        <v>1.1940147811605992</v>
      </c>
      <c r="P127" s="21">
        <f>IFERROR(('Emp RestOfCMA'!P127/'Emp RestOfCMA'!P$6)/('CAN LFS Emp'!P127/'CAN LFS Emp'!P$6),"n/a")</f>
        <v>1.2656122677196295</v>
      </c>
      <c r="Q127" s="21">
        <f>IFERROR(('Emp RestOfCMA'!Q127/'Emp RestOfCMA'!Q$6)/('CAN LFS Emp'!Q127/'CAN LFS Emp'!Q$6),"n/a")</f>
        <v>0.87487230355850576</v>
      </c>
      <c r="R127" s="21">
        <f>IFERROR(('Emp RestOfCMA'!R127/'Emp RestOfCMA'!R$6)/('CAN LFS Emp'!R127/'CAN LFS Emp'!R$6),"n/a")</f>
        <v>1.2422459028578405</v>
      </c>
      <c r="S127" s="21">
        <f>IFERROR(('Emp RestOfCMA'!S127/'Emp RestOfCMA'!S$6)/('CAN LFS Emp'!S127/'CAN LFS Emp'!S$6),"n/a")</f>
        <v>1.5256153435347324</v>
      </c>
      <c r="T127" s="21">
        <f>IFERROR(('Emp RestOfCMA'!T127/'Emp RestOfCMA'!T$6)/('CAN LFS Emp'!T127/'CAN LFS Emp'!T$6),"n/a")</f>
        <v>1.375789477181937</v>
      </c>
      <c r="U127" s="21">
        <f>IFERROR(('Emp RestOfCMA'!U127/'Emp RestOfCMA'!U$6)/('CAN LFS Emp'!U127/'CAN LFS Emp'!U$6),"n/a")</f>
        <v>1.3781410040633759</v>
      </c>
      <c r="V127" s="21">
        <f>IFERROR(('Emp RestOfCMA'!V127/'Emp RestOfCMA'!V$6)/('CAN LFS Emp'!V127/'CAN LFS Emp'!V$6),"n/a")</f>
        <v>1.6704146870315162</v>
      </c>
      <c r="W127" s="21">
        <f>IFERROR(('Emp RestOfCMA'!W127/'Emp RestOfCMA'!W$6)/('CAN LFS Emp'!W127/'CAN LFS Emp'!W$6),"n/a")</f>
        <v>1.3655647535111193</v>
      </c>
      <c r="X127" s="21">
        <f>IFERROR(('Emp RestOfCMA'!X127/'Emp RestOfCMA'!X$6)/('CAN LFS Emp'!X127/'CAN LFS Emp'!X$6),"n/a")</f>
        <v>1.2749544247940361</v>
      </c>
      <c r="Y127" s="21">
        <f>IFERROR(('Emp RestOfCMA'!Y127/'Emp RestOfCMA'!Y$6)/('CAN LFS Emp'!Y127/'CAN LFS Emp'!Y$6),"n/a")</f>
        <v>1.5945839843410987</v>
      </c>
    </row>
    <row r="128" spans="1:25" x14ac:dyDescent="0.25">
      <c r="A128" s="6" t="s">
        <v>122</v>
      </c>
      <c r="B128" s="6"/>
      <c r="C128" s="14">
        <v>5311</v>
      </c>
      <c r="D128" s="65">
        <f>IFERROR(('Emp RestOfCMA'!D128/'Emp RestOfCMA'!D$6)/('CAN LFS Emp'!D128/'CAN LFS Emp'!D$6),"n/a")</f>
        <v>1.3340802537197021</v>
      </c>
      <c r="E128" s="65">
        <f>IFERROR(('Emp RestOfCMA'!E128/'Emp RestOfCMA'!E$6)/('CAN LFS Emp'!E128/'CAN LFS Emp'!E$6),"n/a")</f>
        <v>0.58941687158133504</v>
      </c>
      <c r="F128" s="65">
        <f>IFERROR(('Emp RestOfCMA'!F128/'Emp RestOfCMA'!F$6)/('CAN LFS Emp'!F128/'CAN LFS Emp'!F$6),"n/a")</f>
        <v>0.6663942074815431</v>
      </c>
      <c r="G128" s="65">
        <f>IFERROR(('Emp RestOfCMA'!G128/'Emp RestOfCMA'!G$6)/('CAN LFS Emp'!G128/'CAN LFS Emp'!G$6),"n/a")</f>
        <v>0.90515457883166206</v>
      </c>
      <c r="H128" s="65">
        <f>IFERROR(('Emp RestOfCMA'!H128/'Emp RestOfCMA'!H$6)/('CAN LFS Emp'!H128/'CAN LFS Emp'!H$6),"n/a")</f>
        <v>1.2283658112395137</v>
      </c>
      <c r="I128" s="65">
        <f>IFERROR(('Emp RestOfCMA'!I128/'Emp RestOfCMA'!I$6)/('CAN LFS Emp'!I128/'CAN LFS Emp'!I$6),"n/a")</f>
        <v>0.92627195995518308</v>
      </c>
      <c r="J128" s="65">
        <f>IFERROR(('Emp RestOfCMA'!J128/'Emp RestOfCMA'!J$6)/('CAN LFS Emp'!J128/'CAN LFS Emp'!J$6),"n/a")</f>
        <v>0.93133056198565678</v>
      </c>
      <c r="K128" s="65">
        <f>IFERROR(('Emp RestOfCMA'!K128/'Emp RestOfCMA'!K$6)/('CAN LFS Emp'!K128/'CAN LFS Emp'!K$6),"n/a")</f>
        <v>1.2106561422629059</v>
      </c>
      <c r="L128" s="65">
        <f>IFERROR(('Emp RestOfCMA'!L128/'Emp RestOfCMA'!L$6)/('CAN LFS Emp'!L128/'CAN LFS Emp'!L$6),"n/a")</f>
        <v>0.39160730371627445</v>
      </c>
      <c r="M128" s="21">
        <f>IFERROR(('Emp RestOfCMA'!M128/'Emp RestOfCMA'!M$6)/('CAN LFS Emp'!M128/'CAN LFS Emp'!M$6),"n/a")</f>
        <v>0.5618830314414861</v>
      </c>
      <c r="N128" s="21">
        <f>IFERROR(('Emp RestOfCMA'!N128/'Emp RestOfCMA'!N$6)/('CAN LFS Emp'!N128/'CAN LFS Emp'!N$6),"n/a")</f>
        <v>0.72695777381591598</v>
      </c>
      <c r="O128" s="21">
        <f>IFERROR(('Emp RestOfCMA'!O128/'Emp RestOfCMA'!O$6)/('CAN LFS Emp'!O128/'CAN LFS Emp'!O$6),"n/a")</f>
        <v>0.72090228755054209</v>
      </c>
      <c r="P128" s="21">
        <f>IFERROR(('Emp RestOfCMA'!P128/'Emp RestOfCMA'!P$6)/('CAN LFS Emp'!P128/'CAN LFS Emp'!P$6),"n/a")</f>
        <v>1.1710253045653443</v>
      </c>
      <c r="Q128" s="21">
        <f>IFERROR(('Emp RestOfCMA'!Q128/'Emp RestOfCMA'!Q$6)/('CAN LFS Emp'!Q128/'CAN LFS Emp'!Q$6),"n/a")</f>
        <v>0.39309777232042148</v>
      </c>
      <c r="R128" s="21">
        <f>IFERROR(('Emp RestOfCMA'!R128/'Emp RestOfCMA'!R$6)/('CAN LFS Emp'!R128/'CAN LFS Emp'!R$6),"n/a")</f>
        <v>1.0536656082467966</v>
      </c>
      <c r="S128" s="21">
        <f>IFERROR(('Emp RestOfCMA'!S128/'Emp RestOfCMA'!S$6)/('CAN LFS Emp'!S128/'CAN LFS Emp'!S$6),"n/a")</f>
        <v>1.0818946570275993</v>
      </c>
      <c r="T128" s="21">
        <f>IFERROR(('Emp RestOfCMA'!T128/'Emp RestOfCMA'!T$6)/('CAN LFS Emp'!T128/'CAN LFS Emp'!T$6),"n/a")</f>
        <v>0.79639939870397447</v>
      </c>
      <c r="U128" s="21">
        <f>IFERROR(('Emp RestOfCMA'!U128/'Emp RestOfCMA'!U$6)/('CAN LFS Emp'!U128/'CAN LFS Emp'!U$6),"n/a")</f>
        <v>0.86999714347688828</v>
      </c>
      <c r="V128" s="21">
        <f>IFERROR(('Emp RestOfCMA'!V128/'Emp RestOfCMA'!V$6)/('CAN LFS Emp'!V128/'CAN LFS Emp'!V$6),"n/a")</f>
        <v>1.1589088426685896</v>
      </c>
      <c r="W128" s="21">
        <f>IFERROR(('Emp RestOfCMA'!W128/'Emp RestOfCMA'!W$6)/('CAN LFS Emp'!W128/'CAN LFS Emp'!W$6),"n/a")</f>
        <v>0.55805345511855786</v>
      </c>
      <c r="X128" s="21">
        <f>IFERROR(('Emp RestOfCMA'!X128/'Emp RestOfCMA'!X$6)/('CAN LFS Emp'!X128/'CAN LFS Emp'!X$6),"n/a")</f>
        <v>0.73428018494663216</v>
      </c>
      <c r="Y128" s="21">
        <f>IFERROR(('Emp RestOfCMA'!Y128/'Emp RestOfCMA'!Y$6)/('CAN LFS Emp'!Y128/'CAN LFS Emp'!Y$6),"n/a")</f>
        <v>0.55678839018749182</v>
      </c>
    </row>
    <row r="129" spans="1:25" x14ac:dyDescent="0.25">
      <c r="A129" s="6" t="s">
        <v>309</v>
      </c>
      <c r="B129" s="6"/>
      <c r="C129" s="14" t="s">
        <v>310</v>
      </c>
      <c r="D129" s="65" t="str">
        <f>IFERROR(('Emp RestOfCMA'!D129/'Emp RestOfCMA'!D$6)/('CAN LFS Emp'!D129/'CAN LFS Emp'!D$6),"n/a")</f>
        <v>n/a</v>
      </c>
      <c r="E129" s="65" t="str">
        <f>IFERROR(('Emp RestOfCMA'!E129/'Emp RestOfCMA'!E$6)/('CAN LFS Emp'!E129/'CAN LFS Emp'!E$6),"n/a")</f>
        <v>n/a</v>
      </c>
      <c r="F129" s="65" t="str">
        <f>IFERROR(('Emp RestOfCMA'!F129/'Emp RestOfCMA'!F$6)/('CAN LFS Emp'!F129/'CAN LFS Emp'!F$6),"n/a")</f>
        <v>n/a</v>
      </c>
      <c r="G129" s="65" t="str">
        <f>IFERROR(('Emp RestOfCMA'!G129/'Emp RestOfCMA'!G$6)/('CAN LFS Emp'!G129/'CAN LFS Emp'!G$6),"n/a")</f>
        <v>n/a</v>
      </c>
      <c r="H129" s="65" t="str">
        <f>IFERROR(('Emp RestOfCMA'!H129/'Emp RestOfCMA'!H$6)/('CAN LFS Emp'!H129/'CAN LFS Emp'!H$6),"n/a")</f>
        <v>n/a</v>
      </c>
      <c r="I129" s="65" t="str">
        <f>IFERROR(('Emp RestOfCMA'!I129/'Emp RestOfCMA'!I$6)/('CAN LFS Emp'!I129/'CAN LFS Emp'!I$6),"n/a")</f>
        <v>n/a</v>
      </c>
      <c r="J129" s="65" t="str">
        <f>IFERROR(('Emp RestOfCMA'!J129/'Emp RestOfCMA'!J$6)/('CAN LFS Emp'!J129/'CAN LFS Emp'!J$6),"n/a")</f>
        <v>n/a</v>
      </c>
      <c r="K129" s="65" t="str">
        <f>IFERROR(('Emp RestOfCMA'!K129/'Emp RestOfCMA'!K$6)/('CAN LFS Emp'!K129/'CAN LFS Emp'!K$6),"n/a")</f>
        <v>n/a</v>
      </c>
      <c r="L129" s="65" t="str">
        <f>IFERROR(('Emp RestOfCMA'!L129/'Emp RestOfCMA'!L$6)/('CAN LFS Emp'!L129/'CAN LFS Emp'!L$6),"n/a")</f>
        <v>n/a</v>
      </c>
      <c r="M129" s="21" t="str">
        <f>IFERROR(('Emp RestOfCMA'!M129/'Emp RestOfCMA'!M$6)/('CAN LFS Emp'!M129/'CAN LFS Emp'!M$6),"n/a")</f>
        <v>n/a</v>
      </c>
      <c r="N129" s="21" t="str">
        <f>IFERROR(('Emp RestOfCMA'!N129/'Emp RestOfCMA'!N$6)/('CAN LFS Emp'!N129/'CAN LFS Emp'!N$6),"n/a")</f>
        <v>n/a</v>
      </c>
      <c r="O129" s="21" t="str">
        <f>IFERROR(('Emp RestOfCMA'!O129/'Emp RestOfCMA'!O$6)/('CAN LFS Emp'!O129/'CAN LFS Emp'!O$6),"n/a")</f>
        <v>n/a</v>
      </c>
      <c r="P129" s="21" t="str">
        <f>IFERROR(('Emp RestOfCMA'!P129/'Emp RestOfCMA'!P$6)/('CAN LFS Emp'!P129/'CAN LFS Emp'!P$6),"n/a")</f>
        <v>n/a</v>
      </c>
      <c r="Q129" s="21" t="str">
        <f>IFERROR(('Emp RestOfCMA'!Q129/'Emp RestOfCMA'!Q$6)/('CAN LFS Emp'!Q129/'CAN LFS Emp'!Q$6),"n/a")</f>
        <v>n/a</v>
      </c>
      <c r="R129" s="21" t="str">
        <f>IFERROR(('Emp RestOfCMA'!R129/'Emp RestOfCMA'!R$6)/('CAN LFS Emp'!R129/'CAN LFS Emp'!R$6),"n/a")</f>
        <v>n/a</v>
      </c>
      <c r="S129" s="21" t="str">
        <f>IFERROR(('Emp RestOfCMA'!S129/'Emp RestOfCMA'!S$6)/('CAN LFS Emp'!S129/'CAN LFS Emp'!S$6),"n/a")</f>
        <v>n/a</v>
      </c>
      <c r="T129" s="21" t="str">
        <f>IFERROR(('Emp RestOfCMA'!T129/'Emp RestOfCMA'!T$6)/('CAN LFS Emp'!T129/'CAN LFS Emp'!T$6),"n/a")</f>
        <v>n/a</v>
      </c>
      <c r="U129" s="21" t="str">
        <f>IFERROR(('Emp RestOfCMA'!U129/'Emp RestOfCMA'!U$6)/('CAN LFS Emp'!U129/'CAN LFS Emp'!U$6),"n/a")</f>
        <v>n/a</v>
      </c>
      <c r="V129" s="21" t="str">
        <f>IFERROR(('Emp RestOfCMA'!V129/'Emp RestOfCMA'!V$6)/('CAN LFS Emp'!V129/'CAN LFS Emp'!V$6),"n/a")</f>
        <v>n/a</v>
      </c>
      <c r="W129" s="21" t="str">
        <f>IFERROR(('Emp RestOfCMA'!W129/'Emp RestOfCMA'!W$6)/('CAN LFS Emp'!W129/'CAN LFS Emp'!W$6),"n/a")</f>
        <v>n/a</v>
      </c>
      <c r="X129" s="21" t="str">
        <f>IFERROR(('Emp RestOfCMA'!X129/'Emp RestOfCMA'!X$6)/('CAN LFS Emp'!X129/'CAN LFS Emp'!X$6),"n/a")</f>
        <v>n/a</v>
      </c>
      <c r="Y129" s="21" t="str">
        <f>IFERROR(('Emp RestOfCMA'!Y129/'Emp RestOfCMA'!Y$6)/('CAN LFS Emp'!Y129/'CAN LFS Emp'!Y$6),"n/a")</f>
        <v>n/a</v>
      </c>
    </row>
    <row r="130" spans="1:25" x14ac:dyDescent="0.25">
      <c r="A130" s="6" t="s">
        <v>123</v>
      </c>
      <c r="B130" s="6"/>
      <c r="C130" s="14" t="s">
        <v>205</v>
      </c>
      <c r="D130" s="65">
        <f>IFERROR(('Emp RestOfCMA'!D130/'Emp RestOfCMA'!D$6)/('CAN LFS Emp'!D130/'CAN LFS Emp'!D$6),"n/a")</f>
        <v>1.078503906497676</v>
      </c>
      <c r="E130" s="65">
        <f>IFERROR(('Emp RestOfCMA'!E130/'Emp RestOfCMA'!E$6)/('CAN LFS Emp'!E130/'CAN LFS Emp'!E$6),"n/a")</f>
        <v>0.97438783051174516</v>
      </c>
      <c r="F130" s="65">
        <f>IFERROR(('Emp RestOfCMA'!F130/'Emp RestOfCMA'!F$6)/('CAN LFS Emp'!F130/'CAN LFS Emp'!F$6),"n/a")</f>
        <v>1.2390131754559148</v>
      </c>
      <c r="G130" s="65">
        <f>IFERROR(('Emp RestOfCMA'!G130/'Emp RestOfCMA'!G$6)/('CAN LFS Emp'!G130/'CAN LFS Emp'!G$6),"n/a")</f>
        <v>1.2062950000527677</v>
      </c>
      <c r="H130" s="65">
        <f>IFERROR(('Emp RestOfCMA'!H130/'Emp RestOfCMA'!H$6)/('CAN LFS Emp'!H130/'CAN LFS Emp'!H$6),"n/a")</f>
        <v>1.4102336060397072</v>
      </c>
      <c r="I130" s="65">
        <f>IFERROR(('Emp RestOfCMA'!I130/'Emp RestOfCMA'!I$6)/('CAN LFS Emp'!I130/'CAN LFS Emp'!I$6),"n/a")</f>
        <v>1.2036326966717315</v>
      </c>
      <c r="J130" s="65">
        <f>IFERROR(('Emp RestOfCMA'!J130/'Emp RestOfCMA'!J$6)/('CAN LFS Emp'!J130/'CAN LFS Emp'!J$6),"n/a")</f>
        <v>1.3669883613994636</v>
      </c>
      <c r="K130" s="65">
        <f>IFERROR(('Emp RestOfCMA'!K130/'Emp RestOfCMA'!K$6)/('CAN LFS Emp'!K130/'CAN LFS Emp'!K$6),"n/a")</f>
        <v>1.2211753464347204</v>
      </c>
      <c r="L130" s="65">
        <f>IFERROR(('Emp RestOfCMA'!L130/'Emp RestOfCMA'!L$6)/('CAN LFS Emp'!L130/'CAN LFS Emp'!L$6),"n/a")</f>
        <v>1.7297950012408261</v>
      </c>
      <c r="M130" s="21">
        <f>IFERROR(('Emp RestOfCMA'!M130/'Emp RestOfCMA'!M$6)/('CAN LFS Emp'!M130/'CAN LFS Emp'!M$6),"n/a")</f>
        <v>1.0627074755423298</v>
      </c>
      <c r="N130" s="21">
        <f>IFERROR(('Emp RestOfCMA'!N130/'Emp RestOfCMA'!N$6)/('CAN LFS Emp'!N130/'CAN LFS Emp'!N$6),"n/a")</f>
        <v>1.3789105247206661</v>
      </c>
      <c r="O130" s="21">
        <f>IFERROR(('Emp RestOfCMA'!O130/'Emp RestOfCMA'!O$6)/('CAN LFS Emp'!O130/'CAN LFS Emp'!O$6),"n/a")</f>
        <v>1.4382425618721404</v>
      </c>
      <c r="P130" s="21">
        <f>IFERROR(('Emp RestOfCMA'!P130/'Emp RestOfCMA'!P$6)/('CAN LFS Emp'!P130/'CAN LFS Emp'!P$6),"n/a")</f>
        <v>1.3063407891689505</v>
      </c>
      <c r="Q130" s="21">
        <f>IFERROR(('Emp RestOfCMA'!Q130/'Emp RestOfCMA'!Q$6)/('CAN LFS Emp'!Q130/'CAN LFS Emp'!Q$6),"n/a")</f>
        <v>1.1091331014765549</v>
      </c>
      <c r="R130" s="21">
        <f>IFERROR(('Emp RestOfCMA'!R130/'Emp RestOfCMA'!R$6)/('CAN LFS Emp'!R130/'CAN LFS Emp'!R$6),"n/a")</f>
        <v>1.3397534942485378</v>
      </c>
      <c r="S130" s="21">
        <f>IFERROR(('Emp RestOfCMA'!S130/'Emp RestOfCMA'!S$6)/('CAN LFS Emp'!S130/'CAN LFS Emp'!S$6),"n/a")</f>
        <v>1.7681511197346025</v>
      </c>
      <c r="T130" s="21">
        <f>IFERROR(('Emp RestOfCMA'!T130/'Emp RestOfCMA'!T$6)/('CAN LFS Emp'!T130/'CAN LFS Emp'!T$6),"n/a")</f>
        <v>1.6933509866352243</v>
      </c>
      <c r="U130" s="21">
        <f>IFERROR(('Emp RestOfCMA'!U130/'Emp RestOfCMA'!U$6)/('CAN LFS Emp'!U130/'CAN LFS Emp'!U$6),"n/a")</f>
        <v>1.6260152998891559</v>
      </c>
      <c r="V130" s="21">
        <f>IFERROR(('Emp RestOfCMA'!V130/'Emp RestOfCMA'!V$6)/('CAN LFS Emp'!V130/'CAN LFS Emp'!V$6),"n/a")</f>
        <v>1.9675434665466978</v>
      </c>
      <c r="W130" s="21">
        <f>IFERROR(('Emp RestOfCMA'!W130/'Emp RestOfCMA'!W$6)/('CAN LFS Emp'!W130/'CAN LFS Emp'!W$6),"n/a")</f>
        <v>1.8378586314392389</v>
      </c>
      <c r="X130" s="21">
        <f>IFERROR(('Emp RestOfCMA'!X130/'Emp RestOfCMA'!X$6)/('CAN LFS Emp'!X130/'CAN LFS Emp'!X$6),"n/a")</f>
        <v>1.5764507374385126</v>
      </c>
      <c r="Y130" s="21">
        <f>IFERROR(('Emp RestOfCMA'!Y130/'Emp RestOfCMA'!Y$6)/('CAN LFS Emp'!Y130/'CAN LFS Emp'!Y$6),"n/a")</f>
        <v>2.1840707042725764</v>
      </c>
    </row>
    <row r="131" spans="1:25" x14ac:dyDescent="0.25">
      <c r="A131" s="10" t="s">
        <v>124</v>
      </c>
      <c r="B131" s="10"/>
      <c r="C131" s="14">
        <v>532</v>
      </c>
      <c r="D131" s="65">
        <f>IFERROR(('Emp RestOfCMA'!D131/'Emp RestOfCMA'!D$6)/('CAN LFS Emp'!D131/'CAN LFS Emp'!D$6),"n/a")</f>
        <v>0.87101538071711504</v>
      </c>
      <c r="E131" s="65">
        <f>IFERROR(('Emp RestOfCMA'!E131/'Emp RestOfCMA'!E$6)/('CAN LFS Emp'!E131/'CAN LFS Emp'!E$6),"n/a")</f>
        <v>1.343024407319501</v>
      </c>
      <c r="F131" s="65">
        <f>IFERROR(('Emp RestOfCMA'!F131/'Emp RestOfCMA'!F$6)/('CAN LFS Emp'!F131/'CAN LFS Emp'!F$6),"n/a")</f>
        <v>1.0899923968362262</v>
      </c>
      <c r="G131" s="65">
        <f>IFERROR(('Emp RestOfCMA'!G131/'Emp RestOfCMA'!G$6)/('CAN LFS Emp'!G131/'CAN LFS Emp'!G$6),"n/a")</f>
        <v>1.209110298922442</v>
      </c>
      <c r="H131" s="65">
        <f>IFERROR(('Emp RestOfCMA'!H131/'Emp RestOfCMA'!H$6)/('CAN LFS Emp'!H131/'CAN LFS Emp'!H$6),"n/a")</f>
        <v>1.2544796210135816</v>
      </c>
      <c r="I131" s="65">
        <f>IFERROR(('Emp RestOfCMA'!I131/'Emp RestOfCMA'!I$6)/('CAN LFS Emp'!I131/'CAN LFS Emp'!I$6),"n/a")</f>
        <v>1.2608450933490734</v>
      </c>
      <c r="J131" s="65">
        <f>IFERROR(('Emp RestOfCMA'!J131/'Emp RestOfCMA'!J$6)/('CAN LFS Emp'!J131/'CAN LFS Emp'!J$6),"n/a")</f>
        <v>0.88657024622499536</v>
      </c>
      <c r="K131" s="65">
        <f>IFERROR(('Emp RestOfCMA'!K131/'Emp RestOfCMA'!K$6)/('CAN LFS Emp'!K131/'CAN LFS Emp'!K$6),"n/a")</f>
        <v>0.94372463252295768</v>
      </c>
      <c r="L131" s="65">
        <f>IFERROR(('Emp RestOfCMA'!L131/'Emp RestOfCMA'!L$6)/('CAN LFS Emp'!L131/'CAN LFS Emp'!L$6),"n/a")</f>
        <v>0.770270464527127</v>
      </c>
      <c r="M131" s="21">
        <f>IFERROR(('Emp RestOfCMA'!M131/'Emp RestOfCMA'!M$6)/('CAN LFS Emp'!M131/'CAN LFS Emp'!M$6),"n/a")</f>
        <v>1.0544770148037677</v>
      </c>
      <c r="N131" s="21">
        <f>IFERROR(('Emp RestOfCMA'!N131/'Emp RestOfCMA'!N$6)/('CAN LFS Emp'!N131/'CAN LFS Emp'!N$6),"n/a")</f>
        <v>1.3555580262327311</v>
      </c>
      <c r="O131" s="21">
        <f>IFERROR(('Emp RestOfCMA'!O131/'Emp RestOfCMA'!O$6)/('CAN LFS Emp'!O131/'CAN LFS Emp'!O$6),"n/a")</f>
        <v>1.0427927986763514</v>
      </c>
      <c r="P131" s="21">
        <f>IFERROR(('Emp RestOfCMA'!P131/'Emp RestOfCMA'!P$6)/('CAN LFS Emp'!P131/'CAN LFS Emp'!P$6),"n/a")</f>
        <v>1.0363368404970106</v>
      </c>
      <c r="Q131" s="21">
        <f>IFERROR(('Emp RestOfCMA'!Q131/'Emp RestOfCMA'!Q$6)/('CAN LFS Emp'!Q131/'CAN LFS Emp'!Q$6),"n/a")</f>
        <v>1.1885594703262079</v>
      </c>
      <c r="R131" s="21">
        <f>IFERROR(('Emp RestOfCMA'!R131/'Emp RestOfCMA'!R$6)/('CAN LFS Emp'!R131/'CAN LFS Emp'!R$6),"n/a")</f>
        <v>0.82210061982316107</v>
      </c>
      <c r="S131" s="21">
        <f>IFERROR(('Emp RestOfCMA'!S131/'Emp RestOfCMA'!S$6)/('CAN LFS Emp'!S131/'CAN LFS Emp'!S$6),"n/a")</f>
        <v>0.72299997863926047</v>
      </c>
      <c r="T131" s="21">
        <f>IFERROR(('Emp RestOfCMA'!T131/'Emp RestOfCMA'!T$6)/('CAN LFS Emp'!T131/'CAN LFS Emp'!T$6),"n/a")</f>
        <v>0.88547154277559015</v>
      </c>
      <c r="U131" s="21">
        <f>IFERROR(('Emp RestOfCMA'!U131/'Emp RestOfCMA'!U$6)/('CAN LFS Emp'!U131/'CAN LFS Emp'!U$6),"n/a")</f>
        <v>1.1897242294225494</v>
      </c>
      <c r="V131" s="21">
        <f>IFERROR(('Emp RestOfCMA'!V131/'Emp RestOfCMA'!V$6)/('CAN LFS Emp'!V131/'CAN LFS Emp'!V$6),"n/a")</f>
        <v>1.0833580769641671</v>
      </c>
      <c r="W131" s="21">
        <f>IFERROR(('Emp RestOfCMA'!W131/'Emp RestOfCMA'!W$6)/('CAN LFS Emp'!W131/'CAN LFS Emp'!W$6),"n/a")</f>
        <v>1.6273757694873281</v>
      </c>
      <c r="X131" s="21">
        <f>IFERROR(('Emp RestOfCMA'!X131/'Emp RestOfCMA'!X$6)/('CAN LFS Emp'!X131/'CAN LFS Emp'!X$6),"n/a")</f>
        <v>0.95454453933170802</v>
      </c>
      <c r="Y131" s="21">
        <f>IFERROR(('Emp RestOfCMA'!Y131/'Emp RestOfCMA'!Y$6)/('CAN LFS Emp'!Y131/'CAN LFS Emp'!Y$6),"n/a")</f>
        <v>1.1638929435222325</v>
      </c>
    </row>
    <row r="132" spans="1:25" x14ac:dyDescent="0.25">
      <c r="A132" s="6" t="s">
        <v>125</v>
      </c>
      <c r="B132" s="6"/>
      <c r="C132" s="14">
        <v>5321</v>
      </c>
      <c r="D132" s="65">
        <f>IFERROR(('Emp RestOfCMA'!D132/'Emp RestOfCMA'!D$6)/('CAN LFS Emp'!D132/'CAN LFS Emp'!D$6),"n/a")</f>
        <v>1.7218651730795043</v>
      </c>
      <c r="E132" s="65">
        <f>IFERROR(('Emp RestOfCMA'!E132/'Emp RestOfCMA'!E$6)/('CAN LFS Emp'!E132/'CAN LFS Emp'!E$6),"n/a")</f>
        <v>2.1835017925255853</v>
      </c>
      <c r="F132" s="65">
        <f>IFERROR(('Emp RestOfCMA'!F132/'Emp RestOfCMA'!F$6)/('CAN LFS Emp'!F132/'CAN LFS Emp'!F$6),"n/a")</f>
        <v>1.8618702238693352</v>
      </c>
      <c r="G132" s="65">
        <f>IFERROR(('Emp RestOfCMA'!G132/'Emp RestOfCMA'!G$6)/('CAN LFS Emp'!G132/'CAN LFS Emp'!G$6),"n/a")</f>
        <v>1.5008117217739072</v>
      </c>
      <c r="H132" s="65">
        <f>IFERROR(('Emp RestOfCMA'!H132/'Emp RestOfCMA'!H$6)/('CAN LFS Emp'!H132/'CAN LFS Emp'!H$6),"n/a")</f>
        <v>2.352730971365609</v>
      </c>
      <c r="I132" s="65">
        <f>IFERROR(('Emp RestOfCMA'!I132/'Emp RestOfCMA'!I$6)/('CAN LFS Emp'!I132/'CAN LFS Emp'!I$6),"n/a")</f>
        <v>1.3986902880047172</v>
      </c>
      <c r="J132" s="65">
        <f>IFERROR(('Emp RestOfCMA'!J132/'Emp RestOfCMA'!J$6)/('CAN LFS Emp'!J132/'CAN LFS Emp'!J$6),"n/a")</f>
        <v>1.3385058272130226</v>
      </c>
      <c r="K132" s="65">
        <f>IFERROR(('Emp RestOfCMA'!K132/'Emp RestOfCMA'!K$6)/('CAN LFS Emp'!K132/'CAN LFS Emp'!K$6),"n/a")</f>
        <v>1.6145961354773177</v>
      </c>
      <c r="L132" s="65">
        <f>IFERROR(('Emp RestOfCMA'!L132/'Emp RestOfCMA'!L$6)/('CAN LFS Emp'!L132/'CAN LFS Emp'!L$6),"n/a")</f>
        <v>2.148800151825542</v>
      </c>
      <c r="M132" s="21">
        <f>IFERROR(('Emp RestOfCMA'!M132/'Emp RestOfCMA'!M$6)/('CAN LFS Emp'!M132/'CAN LFS Emp'!M$6),"n/a")</f>
        <v>3.3272838535189542</v>
      </c>
      <c r="N132" s="21">
        <f>IFERROR(('Emp RestOfCMA'!N132/'Emp RestOfCMA'!N$6)/('CAN LFS Emp'!N132/'CAN LFS Emp'!N$6),"n/a")</f>
        <v>2.2022445450639729</v>
      </c>
      <c r="O132" s="21">
        <f>IFERROR(('Emp RestOfCMA'!O132/'Emp RestOfCMA'!O$6)/('CAN LFS Emp'!O132/'CAN LFS Emp'!O$6),"n/a")</f>
        <v>1.6194079071022895</v>
      </c>
      <c r="P132" s="21">
        <f>IFERROR(('Emp RestOfCMA'!P132/'Emp RestOfCMA'!P$6)/('CAN LFS Emp'!P132/'CAN LFS Emp'!P$6),"n/a")</f>
        <v>0.59952326135008671</v>
      </c>
      <c r="Q132" s="21">
        <f>IFERROR(('Emp RestOfCMA'!Q132/'Emp RestOfCMA'!Q$6)/('CAN LFS Emp'!Q132/'CAN LFS Emp'!Q$6),"n/a")</f>
        <v>1.936310049183853</v>
      </c>
      <c r="R132" s="21">
        <f>IFERROR(('Emp RestOfCMA'!R132/'Emp RestOfCMA'!R$6)/('CAN LFS Emp'!R132/'CAN LFS Emp'!R$6),"n/a")</f>
        <v>0.71510802187614375</v>
      </c>
      <c r="S132" s="21">
        <f>IFERROR(('Emp RestOfCMA'!S132/'Emp RestOfCMA'!S$6)/('CAN LFS Emp'!S132/'CAN LFS Emp'!S$6),"n/a")</f>
        <v>0.52698234596006521</v>
      </c>
      <c r="T132" s="21">
        <f>IFERROR(('Emp RestOfCMA'!T132/'Emp RestOfCMA'!T$6)/('CAN LFS Emp'!T132/'CAN LFS Emp'!T$6),"n/a")</f>
        <v>1.8882600181006293</v>
      </c>
      <c r="U132" s="21">
        <f>IFERROR(('Emp RestOfCMA'!U132/'Emp RestOfCMA'!U$6)/('CAN LFS Emp'!U132/'CAN LFS Emp'!U$6),"n/a")</f>
        <v>2.7680737786928633</v>
      </c>
      <c r="V132" s="21">
        <f>IFERROR(('Emp RestOfCMA'!V132/'Emp RestOfCMA'!V$6)/('CAN LFS Emp'!V132/'CAN LFS Emp'!V$6),"n/a")</f>
        <v>3.2341967274749504</v>
      </c>
      <c r="W132" s="21">
        <f>IFERROR(('Emp RestOfCMA'!W132/'Emp RestOfCMA'!W$6)/('CAN LFS Emp'!W132/'CAN LFS Emp'!W$6),"n/a")</f>
        <v>1.7986474975958266</v>
      </c>
      <c r="X132" s="21">
        <f>IFERROR(('Emp RestOfCMA'!X132/'Emp RestOfCMA'!X$6)/('CAN LFS Emp'!X132/'CAN LFS Emp'!X$6),"n/a")</f>
        <v>1.0563134822274309</v>
      </c>
      <c r="Y132" s="21">
        <f>IFERROR(('Emp RestOfCMA'!Y132/'Emp RestOfCMA'!Y$6)/('CAN LFS Emp'!Y132/'CAN LFS Emp'!Y$6),"n/a")</f>
        <v>1.9606992439758348</v>
      </c>
    </row>
    <row r="133" spans="1:25" x14ac:dyDescent="0.25">
      <c r="A133" s="10" t="s">
        <v>126</v>
      </c>
      <c r="B133" s="10"/>
      <c r="C133" s="14">
        <v>533</v>
      </c>
      <c r="D133" s="65" t="str">
        <f>IFERROR(('Emp RestOfCMA'!D133/'Emp RestOfCMA'!D$6)/('CAN LFS Emp'!D133/'CAN LFS Emp'!D$6),"n/a")</f>
        <v>n/a</v>
      </c>
      <c r="E133" s="65" t="str">
        <f>IFERROR(('Emp RestOfCMA'!E133/'Emp RestOfCMA'!E$6)/('CAN LFS Emp'!E133/'CAN LFS Emp'!E$6),"n/a")</f>
        <v>n/a</v>
      </c>
      <c r="F133" s="65" t="str">
        <f>IFERROR(('Emp RestOfCMA'!F133/'Emp RestOfCMA'!F$6)/('CAN LFS Emp'!F133/'CAN LFS Emp'!F$6),"n/a")</f>
        <v>n/a</v>
      </c>
      <c r="G133" s="65" t="str">
        <f>IFERROR(('Emp RestOfCMA'!G133/'Emp RestOfCMA'!G$6)/('CAN LFS Emp'!G133/'CAN LFS Emp'!G$6),"n/a")</f>
        <v>n/a</v>
      </c>
      <c r="H133" s="65" t="str">
        <f>IFERROR(('Emp RestOfCMA'!H133/'Emp RestOfCMA'!H$6)/('CAN LFS Emp'!H133/'CAN LFS Emp'!H$6),"n/a")</f>
        <v>n/a</v>
      </c>
      <c r="I133" s="65" t="str">
        <f>IFERROR(('Emp RestOfCMA'!I133/'Emp RestOfCMA'!I$6)/('CAN LFS Emp'!I133/'CAN LFS Emp'!I$6),"n/a")</f>
        <v>n/a</v>
      </c>
      <c r="J133" s="65" t="str">
        <f>IFERROR(('Emp RestOfCMA'!J133/'Emp RestOfCMA'!J$6)/('CAN LFS Emp'!J133/'CAN LFS Emp'!J$6),"n/a")</f>
        <v>n/a</v>
      </c>
      <c r="K133" s="65" t="str">
        <f>IFERROR(('Emp RestOfCMA'!K133/'Emp RestOfCMA'!K$6)/('CAN LFS Emp'!K133/'CAN LFS Emp'!K$6),"n/a")</f>
        <v>n/a</v>
      </c>
      <c r="L133" s="65" t="str">
        <f>IFERROR(('Emp RestOfCMA'!L133/'Emp RestOfCMA'!L$6)/('CAN LFS Emp'!L133/'CAN LFS Emp'!L$6),"n/a")</f>
        <v>n/a</v>
      </c>
      <c r="M133" s="21" t="str">
        <f>IFERROR(('Emp RestOfCMA'!M133/'Emp RestOfCMA'!M$6)/('CAN LFS Emp'!M133/'CAN LFS Emp'!M$6),"n/a")</f>
        <v>n/a</v>
      </c>
      <c r="N133" s="21" t="str">
        <f>IFERROR(('Emp RestOfCMA'!N133/'Emp RestOfCMA'!N$6)/('CAN LFS Emp'!N133/'CAN LFS Emp'!N$6),"n/a")</f>
        <v>n/a</v>
      </c>
      <c r="O133" s="21" t="str">
        <f>IFERROR(('Emp RestOfCMA'!O133/'Emp RestOfCMA'!O$6)/('CAN LFS Emp'!O133/'CAN LFS Emp'!O$6),"n/a")</f>
        <v>n/a</v>
      </c>
      <c r="P133" s="21" t="str">
        <f>IFERROR(('Emp RestOfCMA'!P133/'Emp RestOfCMA'!P$6)/('CAN LFS Emp'!P133/'CAN LFS Emp'!P$6),"n/a")</f>
        <v>n/a</v>
      </c>
      <c r="Q133" s="21" t="str">
        <f>IFERROR(('Emp RestOfCMA'!Q133/'Emp RestOfCMA'!Q$6)/('CAN LFS Emp'!Q133/'CAN LFS Emp'!Q$6),"n/a")</f>
        <v>n/a</v>
      </c>
      <c r="R133" s="21" t="str">
        <f>IFERROR(('Emp RestOfCMA'!R133/'Emp RestOfCMA'!R$6)/('CAN LFS Emp'!R133/'CAN LFS Emp'!R$6),"n/a")</f>
        <v>n/a</v>
      </c>
      <c r="S133" s="21" t="str">
        <f>IFERROR(('Emp RestOfCMA'!S133/'Emp RestOfCMA'!S$6)/('CAN LFS Emp'!S133/'CAN LFS Emp'!S$6),"n/a")</f>
        <v>n/a</v>
      </c>
      <c r="T133" s="21" t="str">
        <f>IFERROR(('Emp RestOfCMA'!T133/'Emp RestOfCMA'!T$6)/('CAN LFS Emp'!T133/'CAN LFS Emp'!T$6),"n/a")</f>
        <v>n/a</v>
      </c>
      <c r="U133" s="21" t="str">
        <f>IFERROR(('Emp RestOfCMA'!U133/'Emp RestOfCMA'!U$6)/('CAN LFS Emp'!U133/'CAN LFS Emp'!U$6),"n/a")</f>
        <v>n/a</v>
      </c>
      <c r="V133" s="21" t="str">
        <f>IFERROR(('Emp RestOfCMA'!V133/'Emp RestOfCMA'!V$6)/('CAN LFS Emp'!V133/'CAN LFS Emp'!V$6),"n/a")</f>
        <v>n/a</v>
      </c>
      <c r="W133" s="21" t="str">
        <f>IFERROR(('Emp RestOfCMA'!W133/'Emp RestOfCMA'!W$6)/('CAN LFS Emp'!W133/'CAN LFS Emp'!W$6),"n/a")</f>
        <v>n/a</v>
      </c>
      <c r="X133" s="21" t="str">
        <f>IFERROR(('Emp RestOfCMA'!X133/'Emp RestOfCMA'!X$6)/('CAN LFS Emp'!X133/'CAN LFS Emp'!X$6),"n/a")</f>
        <v>n/a</v>
      </c>
      <c r="Y133" s="21" t="str">
        <f>IFERROR(('Emp RestOfCMA'!Y133/'Emp RestOfCMA'!Y$6)/('CAN LFS Emp'!Y133/'CAN LFS Emp'!Y$6),"n/a")</f>
        <v>n/a</v>
      </c>
    </row>
    <row r="134" spans="1:25" x14ac:dyDescent="0.25">
      <c r="A134" s="5" t="s">
        <v>127</v>
      </c>
      <c r="B134" s="5"/>
      <c r="C134" s="13">
        <v>54</v>
      </c>
      <c r="D134" s="64">
        <f>IFERROR(('Emp RestOfCMA'!D134/'Emp RestOfCMA'!D$6)/('CAN LFS Emp'!D134/'CAN LFS Emp'!D$6),"n/a")</f>
        <v>1.3514955820747603</v>
      </c>
      <c r="E134" s="64">
        <f>IFERROR(('Emp RestOfCMA'!E134/'Emp RestOfCMA'!E$6)/('CAN LFS Emp'!E134/'CAN LFS Emp'!E$6),"n/a")</f>
        <v>1.3010202607023431</v>
      </c>
      <c r="F134" s="64">
        <f>IFERROR(('Emp RestOfCMA'!F134/'Emp RestOfCMA'!F$6)/('CAN LFS Emp'!F134/'CAN LFS Emp'!F$6),"n/a")</f>
        <v>1.2725258453880899</v>
      </c>
      <c r="G134" s="64">
        <f>IFERROR(('Emp RestOfCMA'!G134/'Emp RestOfCMA'!G$6)/('CAN LFS Emp'!G134/'CAN LFS Emp'!G$6),"n/a")</f>
        <v>1.4150307690814463</v>
      </c>
      <c r="H134" s="64">
        <f>IFERROR(('Emp RestOfCMA'!H134/'Emp RestOfCMA'!H$6)/('CAN LFS Emp'!H134/'CAN LFS Emp'!H$6),"n/a")</f>
        <v>1.3723431146269087</v>
      </c>
      <c r="I134" s="64">
        <f>IFERROR(('Emp RestOfCMA'!I134/'Emp RestOfCMA'!I$6)/('CAN LFS Emp'!I134/'CAN LFS Emp'!I$6),"n/a")</f>
        <v>1.3662857507133925</v>
      </c>
      <c r="J134" s="64">
        <f>IFERROR(('Emp RestOfCMA'!J134/'Emp RestOfCMA'!J$6)/('CAN LFS Emp'!J134/'CAN LFS Emp'!J$6),"n/a")</f>
        <v>1.3097816639309479</v>
      </c>
      <c r="K134" s="64">
        <f>IFERROR(('Emp RestOfCMA'!K134/'Emp RestOfCMA'!K$6)/('CAN LFS Emp'!K134/'CAN LFS Emp'!K$6),"n/a")</f>
        <v>1.2929074080270393</v>
      </c>
      <c r="L134" s="64">
        <f>IFERROR(('Emp RestOfCMA'!L134/'Emp RestOfCMA'!L$6)/('CAN LFS Emp'!L134/'CAN LFS Emp'!L$6),"n/a")</f>
        <v>1.2567669920505486</v>
      </c>
      <c r="M134" s="20">
        <f>IFERROR(('Emp RestOfCMA'!M134/'Emp RestOfCMA'!M$6)/('CAN LFS Emp'!M134/'CAN LFS Emp'!M$6),"n/a")</f>
        <v>1.0514289010698536</v>
      </c>
      <c r="N134" s="20">
        <f>IFERROR(('Emp RestOfCMA'!N134/'Emp RestOfCMA'!N$6)/('CAN LFS Emp'!N134/'CAN LFS Emp'!N$6),"n/a")</f>
        <v>1.1786272857331495</v>
      </c>
      <c r="O134" s="20">
        <f>IFERROR(('Emp RestOfCMA'!O134/'Emp RestOfCMA'!O$6)/('CAN LFS Emp'!O134/'CAN LFS Emp'!O$6),"n/a")</f>
        <v>1.1986289288193304</v>
      </c>
      <c r="P134" s="20">
        <f>IFERROR(('Emp RestOfCMA'!P134/'Emp RestOfCMA'!P$6)/('CAN LFS Emp'!P134/'CAN LFS Emp'!P$6),"n/a")</f>
        <v>1.1218619369329856</v>
      </c>
      <c r="Q134" s="20">
        <f>IFERROR(('Emp RestOfCMA'!Q134/'Emp RestOfCMA'!Q$6)/('CAN LFS Emp'!Q134/'CAN LFS Emp'!Q$6),"n/a")</f>
        <v>1.1759164251770897</v>
      </c>
      <c r="R134" s="20">
        <f>IFERROR(('Emp RestOfCMA'!R134/'Emp RestOfCMA'!R$6)/('CAN LFS Emp'!R134/'CAN LFS Emp'!R$6),"n/a")</f>
        <v>1.2074292112897853</v>
      </c>
      <c r="S134" s="20">
        <f>IFERROR(('Emp RestOfCMA'!S134/'Emp RestOfCMA'!S$6)/('CAN LFS Emp'!S134/'CAN LFS Emp'!S$6),"n/a")</f>
        <v>1.3126221635528659</v>
      </c>
      <c r="T134" s="20">
        <f>IFERROR(('Emp RestOfCMA'!T134/'Emp RestOfCMA'!T$6)/('CAN LFS Emp'!T134/'CAN LFS Emp'!T$6),"n/a")</f>
        <v>1.2727865019725364</v>
      </c>
      <c r="U134" s="20">
        <f>IFERROR(('Emp RestOfCMA'!U134/'Emp RestOfCMA'!U$6)/('CAN LFS Emp'!U134/'CAN LFS Emp'!U$6),"n/a")</f>
        <v>1.2023601004030469</v>
      </c>
      <c r="V134" s="20">
        <f>IFERROR(('Emp RestOfCMA'!V134/'Emp RestOfCMA'!V$6)/('CAN LFS Emp'!V134/'CAN LFS Emp'!V$6),"n/a")</f>
        <v>1.250923209909103</v>
      </c>
      <c r="W134" s="20">
        <f>IFERROR(('Emp RestOfCMA'!W134/'Emp RestOfCMA'!W$6)/('CAN LFS Emp'!W134/'CAN LFS Emp'!W$6),"n/a")</f>
        <v>1.2339810287850412</v>
      </c>
      <c r="X134" s="20">
        <f>IFERROR(('Emp RestOfCMA'!X134/'Emp RestOfCMA'!X$6)/('CAN LFS Emp'!X134/'CAN LFS Emp'!X$6),"n/a")</f>
        <v>1.1970949504083643</v>
      </c>
      <c r="Y134" s="20">
        <f>IFERROR(('Emp RestOfCMA'!Y134/'Emp RestOfCMA'!Y$6)/('CAN LFS Emp'!Y134/'CAN LFS Emp'!Y$6),"n/a")</f>
        <v>1.1622085362490797</v>
      </c>
    </row>
    <row r="135" spans="1:25" x14ac:dyDescent="0.25">
      <c r="A135" s="7" t="s">
        <v>128</v>
      </c>
      <c r="B135" s="7"/>
      <c r="C135" s="14">
        <v>5411</v>
      </c>
      <c r="D135" s="65">
        <f>IFERROR(('Emp RestOfCMA'!D135/'Emp RestOfCMA'!D$6)/('CAN LFS Emp'!D135/'CAN LFS Emp'!D$6),"n/a")</f>
        <v>0.98707724799715624</v>
      </c>
      <c r="E135" s="65">
        <f>IFERROR(('Emp RestOfCMA'!E135/'Emp RestOfCMA'!E$6)/('CAN LFS Emp'!E135/'CAN LFS Emp'!E$6),"n/a")</f>
        <v>1.1168661557336672</v>
      </c>
      <c r="F135" s="65">
        <f>IFERROR(('Emp RestOfCMA'!F135/'Emp RestOfCMA'!F$6)/('CAN LFS Emp'!F135/'CAN LFS Emp'!F$6),"n/a")</f>
        <v>0.76017342722367542</v>
      </c>
      <c r="G135" s="65">
        <f>IFERROR(('Emp RestOfCMA'!G135/'Emp RestOfCMA'!G$6)/('CAN LFS Emp'!G135/'CAN LFS Emp'!G$6),"n/a")</f>
        <v>1.1334425789908285</v>
      </c>
      <c r="H135" s="65">
        <f>IFERROR(('Emp RestOfCMA'!H135/'Emp RestOfCMA'!H$6)/('CAN LFS Emp'!H135/'CAN LFS Emp'!H$6),"n/a")</f>
        <v>1.2083620626843914</v>
      </c>
      <c r="I135" s="65">
        <f>IFERROR(('Emp RestOfCMA'!I135/'Emp RestOfCMA'!I$6)/('CAN LFS Emp'!I135/'CAN LFS Emp'!I$6),"n/a")</f>
        <v>1.1983304067034408</v>
      </c>
      <c r="J135" s="65">
        <f>IFERROR(('Emp RestOfCMA'!J135/'Emp RestOfCMA'!J$6)/('CAN LFS Emp'!J135/'CAN LFS Emp'!J$6),"n/a")</f>
        <v>0.87596904765295358</v>
      </c>
      <c r="K135" s="65">
        <f>IFERROR(('Emp RestOfCMA'!K135/'Emp RestOfCMA'!K$6)/('CAN LFS Emp'!K135/'CAN LFS Emp'!K$6),"n/a")</f>
        <v>0.952916050886077</v>
      </c>
      <c r="L135" s="65">
        <f>IFERROR(('Emp RestOfCMA'!L135/'Emp RestOfCMA'!L$6)/('CAN LFS Emp'!L135/'CAN LFS Emp'!L$6),"n/a")</f>
        <v>0.7605358520059341</v>
      </c>
      <c r="M135" s="21">
        <f>IFERROR(('Emp RestOfCMA'!M135/'Emp RestOfCMA'!M$6)/('CAN LFS Emp'!M135/'CAN LFS Emp'!M$6),"n/a")</f>
        <v>0.25975579358561091</v>
      </c>
      <c r="N135" s="21">
        <f>IFERROR(('Emp RestOfCMA'!N135/'Emp RestOfCMA'!N$6)/('CAN LFS Emp'!N135/'CAN LFS Emp'!N$6),"n/a")</f>
        <v>0.38554566163073289</v>
      </c>
      <c r="O135" s="21">
        <f>IFERROR(('Emp RestOfCMA'!O135/'Emp RestOfCMA'!O$6)/('CAN LFS Emp'!O135/'CAN LFS Emp'!O$6),"n/a")</f>
        <v>0.86920943005867102</v>
      </c>
      <c r="P135" s="21">
        <f>IFERROR(('Emp RestOfCMA'!P135/'Emp RestOfCMA'!P$6)/('CAN LFS Emp'!P135/'CAN LFS Emp'!P$6),"n/a")</f>
        <v>0.74792311447030824</v>
      </c>
      <c r="Q135" s="21">
        <f>IFERROR(('Emp RestOfCMA'!Q135/'Emp RestOfCMA'!Q$6)/('CAN LFS Emp'!Q135/'CAN LFS Emp'!Q$6),"n/a")</f>
        <v>0.54893935185720777</v>
      </c>
      <c r="R135" s="21">
        <f>IFERROR(('Emp RestOfCMA'!R135/'Emp RestOfCMA'!R$6)/('CAN LFS Emp'!R135/'CAN LFS Emp'!R$6),"n/a")</f>
        <v>1.3433911709649897</v>
      </c>
      <c r="S135" s="21">
        <f>IFERROR(('Emp RestOfCMA'!S135/'Emp RestOfCMA'!S$6)/('CAN LFS Emp'!S135/'CAN LFS Emp'!S$6),"n/a")</f>
        <v>1.084771005396955</v>
      </c>
      <c r="T135" s="21">
        <f>IFERROR(('Emp RestOfCMA'!T135/'Emp RestOfCMA'!T$6)/('CAN LFS Emp'!T135/'CAN LFS Emp'!T$6),"n/a")</f>
        <v>0.57705781941239453</v>
      </c>
      <c r="U135" s="21">
        <f>IFERROR(('Emp RestOfCMA'!U135/'Emp RestOfCMA'!U$6)/('CAN LFS Emp'!U135/'CAN LFS Emp'!U$6),"n/a")</f>
        <v>0.51236147323949399</v>
      </c>
      <c r="V135" s="21">
        <f>IFERROR(('Emp RestOfCMA'!V135/'Emp RestOfCMA'!V$6)/('CAN LFS Emp'!V135/'CAN LFS Emp'!V$6),"n/a")</f>
        <v>0.39702135632039748</v>
      </c>
      <c r="W135" s="21">
        <f>IFERROR(('Emp RestOfCMA'!W135/'Emp RestOfCMA'!W$6)/('CAN LFS Emp'!W135/'CAN LFS Emp'!W$6),"n/a")</f>
        <v>0.76623034877193485</v>
      </c>
      <c r="X135" s="21">
        <f>IFERROR(('Emp RestOfCMA'!X135/'Emp RestOfCMA'!X$6)/('CAN LFS Emp'!X135/'CAN LFS Emp'!X$6),"n/a")</f>
        <v>0.91242149709111564</v>
      </c>
      <c r="Y135" s="21">
        <f>IFERROR(('Emp RestOfCMA'!Y135/'Emp RestOfCMA'!Y$6)/('CAN LFS Emp'!Y135/'CAN LFS Emp'!Y$6),"n/a")</f>
        <v>0.69737643509658276</v>
      </c>
    </row>
    <row r="136" spans="1:25" x14ac:dyDescent="0.25">
      <c r="A136" s="7" t="s">
        <v>129</v>
      </c>
      <c r="B136" s="7"/>
      <c r="C136" s="14">
        <v>5412</v>
      </c>
      <c r="D136" s="65">
        <f>IFERROR(('Emp RestOfCMA'!D136/'Emp RestOfCMA'!D$6)/('CAN LFS Emp'!D136/'CAN LFS Emp'!D$6),"n/a")</f>
        <v>1.002237283784998</v>
      </c>
      <c r="E136" s="65">
        <f>IFERROR(('Emp RestOfCMA'!E136/'Emp RestOfCMA'!E$6)/('CAN LFS Emp'!E136/'CAN LFS Emp'!E$6),"n/a")</f>
        <v>1.2067561850477846</v>
      </c>
      <c r="F136" s="65">
        <f>IFERROR(('Emp RestOfCMA'!F136/'Emp RestOfCMA'!F$6)/('CAN LFS Emp'!F136/'CAN LFS Emp'!F$6),"n/a")</f>
        <v>1.2318036645480284</v>
      </c>
      <c r="G136" s="65">
        <f>IFERROR(('Emp RestOfCMA'!G136/'Emp RestOfCMA'!G$6)/('CAN LFS Emp'!G136/'CAN LFS Emp'!G$6),"n/a")</f>
        <v>1.209673070130755</v>
      </c>
      <c r="H136" s="65">
        <f>IFERROR(('Emp RestOfCMA'!H136/'Emp RestOfCMA'!H$6)/('CAN LFS Emp'!H136/'CAN LFS Emp'!H$6),"n/a")</f>
        <v>1.2783139957298322</v>
      </c>
      <c r="I136" s="65">
        <f>IFERROR(('Emp RestOfCMA'!I136/'Emp RestOfCMA'!I$6)/('CAN LFS Emp'!I136/'CAN LFS Emp'!I$6),"n/a")</f>
        <v>1.2187844738903986</v>
      </c>
      <c r="J136" s="65">
        <f>IFERROR(('Emp RestOfCMA'!J136/'Emp RestOfCMA'!J$6)/('CAN LFS Emp'!J136/'CAN LFS Emp'!J$6),"n/a")</f>
        <v>1.3300379276287508</v>
      </c>
      <c r="K136" s="65">
        <f>IFERROR(('Emp RestOfCMA'!K136/'Emp RestOfCMA'!K$6)/('CAN LFS Emp'!K136/'CAN LFS Emp'!K$6),"n/a")</f>
        <v>1.5277402539382912</v>
      </c>
      <c r="L136" s="65">
        <f>IFERROR(('Emp RestOfCMA'!L136/'Emp RestOfCMA'!L$6)/('CAN LFS Emp'!L136/'CAN LFS Emp'!L$6),"n/a")</f>
        <v>0.87100263303021452</v>
      </c>
      <c r="M136" s="21">
        <f>IFERROR(('Emp RestOfCMA'!M136/'Emp RestOfCMA'!M$6)/('CAN LFS Emp'!M136/'CAN LFS Emp'!M$6),"n/a")</f>
        <v>0.95105601736361267</v>
      </c>
      <c r="N136" s="21">
        <f>IFERROR(('Emp RestOfCMA'!N136/'Emp RestOfCMA'!N$6)/('CAN LFS Emp'!N136/'CAN LFS Emp'!N$6),"n/a")</f>
        <v>0.95174949357706584</v>
      </c>
      <c r="O136" s="21">
        <f>IFERROR(('Emp RestOfCMA'!O136/'Emp RestOfCMA'!O$6)/('CAN LFS Emp'!O136/'CAN LFS Emp'!O$6),"n/a")</f>
        <v>0.74164414210241469</v>
      </c>
      <c r="P136" s="21">
        <f>IFERROR(('Emp RestOfCMA'!P136/'Emp RestOfCMA'!P$6)/('CAN LFS Emp'!P136/'CAN LFS Emp'!P$6),"n/a")</f>
        <v>0.66798679203922029</v>
      </c>
      <c r="Q136" s="21">
        <f>IFERROR(('Emp RestOfCMA'!Q136/'Emp RestOfCMA'!Q$6)/('CAN LFS Emp'!Q136/'CAN LFS Emp'!Q$6),"n/a")</f>
        <v>1.0635410140820991</v>
      </c>
      <c r="R136" s="21">
        <f>IFERROR(('Emp RestOfCMA'!R136/'Emp RestOfCMA'!R$6)/('CAN LFS Emp'!R136/'CAN LFS Emp'!R$6),"n/a")</f>
        <v>1.3357473810956892</v>
      </c>
      <c r="S136" s="21">
        <f>IFERROR(('Emp RestOfCMA'!S136/'Emp RestOfCMA'!S$6)/('CAN LFS Emp'!S136/'CAN LFS Emp'!S$6),"n/a")</f>
        <v>1.2082991530081564</v>
      </c>
      <c r="T136" s="21">
        <f>IFERROR(('Emp RestOfCMA'!T136/'Emp RestOfCMA'!T$6)/('CAN LFS Emp'!T136/'CAN LFS Emp'!T$6),"n/a")</f>
        <v>1.2853244507503467</v>
      </c>
      <c r="U136" s="21">
        <f>IFERROR(('Emp RestOfCMA'!U136/'Emp RestOfCMA'!U$6)/('CAN LFS Emp'!U136/'CAN LFS Emp'!U$6),"n/a")</f>
        <v>0.88828285053499445</v>
      </c>
      <c r="V136" s="21">
        <f>IFERROR(('Emp RestOfCMA'!V136/'Emp RestOfCMA'!V$6)/('CAN LFS Emp'!V136/'CAN LFS Emp'!V$6),"n/a")</f>
        <v>1.1930889660318587</v>
      </c>
      <c r="W136" s="21">
        <f>IFERROR(('Emp RestOfCMA'!W136/'Emp RestOfCMA'!W$6)/('CAN LFS Emp'!W136/'CAN LFS Emp'!W$6),"n/a")</f>
        <v>1.1446453198504309</v>
      </c>
      <c r="X136" s="21">
        <f>IFERROR(('Emp RestOfCMA'!X136/'Emp RestOfCMA'!X$6)/('CAN LFS Emp'!X136/'CAN LFS Emp'!X$6),"n/a")</f>
        <v>0.99959836646122191</v>
      </c>
      <c r="Y136" s="21">
        <f>IFERROR(('Emp RestOfCMA'!Y136/'Emp RestOfCMA'!Y$6)/('CAN LFS Emp'!Y136/'CAN LFS Emp'!Y$6),"n/a")</f>
        <v>1.0131235331443111</v>
      </c>
    </row>
    <row r="137" spans="1:25" x14ac:dyDescent="0.25">
      <c r="A137" s="7" t="s">
        <v>130</v>
      </c>
      <c r="B137" s="7"/>
      <c r="C137" s="14">
        <v>5413</v>
      </c>
      <c r="D137" s="65">
        <f>IFERROR(('Emp RestOfCMA'!D137/'Emp RestOfCMA'!D$6)/('CAN LFS Emp'!D137/'CAN LFS Emp'!D$6),"n/a")</f>
        <v>1.1302305567124296</v>
      </c>
      <c r="E137" s="65">
        <f>IFERROR(('Emp RestOfCMA'!E137/'Emp RestOfCMA'!E$6)/('CAN LFS Emp'!E137/'CAN LFS Emp'!E$6),"n/a")</f>
        <v>1.0329388717392443</v>
      </c>
      <c r="F137" s="65">
        <f>IFERROR(('Emp RestOfCMA'!F137/'Emp RestOfCMA'!F$6)/('CAN LFS Emp'!F137/'CAN LFS Emp'!F$6),"n/a")</f>
        <v>1.0313716006449647</v>
      </c>
      <c r="G137" s="65">
        <f>IFERROR(('Emp RestOfCMA'!G137/'Emp RestOfCMA'!G$6)/('CAN LFS Emp'!G137/'CAN LFS Emp'!G$6),"n/a")</f>
        <v>1.1849409449318524</v>
      </c>
      <c r="H137" s="65">
        <f>IFERROR(('Emp RestOfCMA'!H137/'Emp RestOfCMA'!H$6)/('CAN LFS Emp'!H137/'CAN LFS Emp'!H$6),"n/a")</f>
        <v>1.2129613568567639</v>
      </c>
      <c r="I137" s="65">
        <f>IFERROR(('Emp RestOfCMA'!I137/'Emp RestOfCMA'!I$6)/('CAN LFS Emp'!I137/'CAN LFS Emp'!I$6),"n/a")</f>
        <v>1.2073940319391148</v>
      </c>
      <c r="J137" s="65">
        <f>IFERROR(('Emp RestOfCMA'!J137/'Emp RestOfCMA'!J$6)/('CAN LFS Emp'!J137/'CAN LFS Emp'!J$6),"n/a")</f>
        <v>1.1667075016700004</v>
      </c>
      <c r="K137" s="65">
        <f>IFERROR(('Emp RestOfCMA'!K137/'Emp RestOfCMA'!K$6)/('CAN LFS Emp'!K137/'CAN LFS Emp'!K$6),"n/a")</f>
        <v>0.97599443442820055</v>
      </c>
      <c r="L137" s="65">
        <f>IFERROR(('Emp RestOfCMA'!L137/'Emp RestOfCMA'!L$6)/('CAN LFS Emp'!L137/'CAN LFS Emp'!L$6),"n/a")</f>
        <v>1.2299074770834675</v>
      </c>
      <c r="M137" s="21">
        <f>IFERROR(('Emp RestOfCMA'!M137/'Emp RestOfCMA'!M$6)/('CAN LFS Emp'!M137/'CAN LFS Emp'!M$6),"n/a")</f>
        <v>0.95239688819189328</v>
      </c>
      <c r="N137" s="21">
        <f>IFERROR(('Emp RestOfCMA'!N137/'Emp RestOfCMA'!N$6)/('CAN LFS Emp'!N137/'CAN LFS Emp'!N$6),"n/a")</f>
        <v>1.2570572407100982</v>
      </c>
      <c r="O137" s="21">
        <f>IFERROR(('Emp RestOfCMA'!O137/'Emp RestOfCMA'!O$6)/('CAN LFS Emp'!O137/'CAN LFS Emp'!O$6),"n/a")</f>
        <v>1.2098786248774391</v>
      </c>
      <c r="P137" s="21">
        <f>IFERROR(('Emp RestOfCMA'!P137/'Emp RestOfCMA'!P$6)/('CAN LFS Emp'!P137/'CAN LFS Emp'!P$6),"n/a")</f>
        <v>1.0033541785456144</v>
      </c>
      <c r="Q137" s="21">
        <f>IFERROR(('Emp RestOfCMA'!Q137/'Emp RestOfCMA'!Q$6)/('CAN LFS Emp'!Q137/'CAN LFS Emp'!Q$6),"n/a")</f>
        <v>1.3016137570757476</v>
      </c>
      <c r="R137" s="21">
        <f>IFERROR(('Emp RestOfCMA'!R137/'Emp RestOfCMA'!R$6)/('CAN LFS Emp'!R137/'CAN LFS Emp'!R$6),"n/a")</f>
        <v>0.99092968944380277</v>
      </c>
      <c r="S137" s="21">
        <f>IFERROR(('Emp RestOfCMA'!S137/'Emp RestOfCMA'!S$6)/('CAN LFS Emp'!S137/'CAN LFS Emp'!S$6),"n/a")</f>
        <v>1.340738494858813</v>
      </c>
      <c r="T137" s="21">
        <f>IFERROR(('Emp RestOfCMA'!T137/'Emp RestOfCMA'!T$6)/('CAN LFS Emp'!T137/'CAN LFS Emp'!T$6),"n/a")</f>
        <v>1.2456918397224415</v>
      </c>
      <c r="U137" s="21">
        <f>IFERROR(('Emp RestOfCMA'!U137/'Emp RestOfCMA'!U$6)/('CAN LFS Emp'!U137/'CAN LFS Emp'!U$6),"n/a")</f>
        <v>1.4218982209422313</v>
      </c>
      <c r="V137" s="21">
        <f>IFERROR(('Emp RestOfCMA'!V137/'Emp RestOfCMA'!V$6)/('CAN LFS Emp'!V137/'CAN LFS Emp'!V$6),"n/a")</f>
        <v>1.1319076739662122</v>
      </c>
      <c r="W137" s="21">
        <f>IFERROR(('Emp RestOfCMA'!W137/'Emp RestOfCMA'!W$6)/('CAN LFS Emp'!W137/'CAN LFS Emp'!W$6),"n/a")</f>
        <v>1.1459770740330304</v>
      </c>
      <c r="X137" s="21">
        <f>IFERROR(('Emp RestOfCMA'!X137/'Emp RestOfCMA'!X$6)/('CAN LFS Emp'!X137/'CAN LFS Emp'!X$6),"n/a")</f>
        <v>1.0767132657210354</v>
      </c>
      <c r="Y137" s="21">
        <f>IFERROR(('Emp RestOfCMA'!Y137/'Emp RestOfCMA'!Y$6)/('CAN LFS Emp'!Y137/'CAN LFS Emp'!Y$6),"n/a")</f>
        <v>1.0050201916207926</v>
      </c>
    </row>
    <row r="138" spans="1:25" x14ac:dyDescent="0.25">
      <c r="A138" s="7" t="s">
        <v>131</v>
      </c>
      <c r="B138" s="7"/>
      <c r="C138" s="14">
        <v>5414</v>
      </c>
      <c r="D138" s="65">
        <f>IFERROR(('Emp RestOfCMA'!D138/'Emp RestOfCMA'!D$6)/('CAN LFS Emp'!D138/'CAN LFS Emp'!D$6),"n/a")</f>
        <v>1.8443366459647514</v>
      </c>
      <c r="E138" s="65">
        <f>IFERROR(('Emp RestOfCMA'!E138/'Emp RestOfCMA'!E$6)/('CAN LFS Emp'!E138/'CAN LFS Emp'!E$6),"n/a")</f>
        <v>1.3230579828720985</v>
      </c>
      <c r="F138" s="65">
        <f>IFERROR(('Emp RestOfCMA'!F138/'Emp RestOfCMA'!F$6)/('CAN LFS Emp'!F138/'CAN LFS Emp'!F$6),"n/a")</f>
        <v>1.4808981239681416</v>
      </c>
      <c r="G138" s="65">
        <f>IFERROR(('Emp RestOfCMA'!G138/'Emp RestOfCMA'!G$6)/('CAN LFS Emp'!G138/'CAN LFS Emp'!G$6),"n/a")</f>
        <v>1.8660881925345989</v>
      </c>
      <c r="H138" s="65">
        <f>IFERROR(('Emp RestOfCMA'!H138/'Emp RestOfCMA'!H$6)/('CAN LFS Emp'!H138/'CAN LFS Emp'!H$6),"n/a")</f>
        <v>1.804714822605241</v>
      </c>
      <c r="I138" s="65">
        <f>IFERROR(('Emp RestOfCMA'!I138/'Emp RestOfCMA'!I$6)/('CAN LFS Emp'!I138/'CAN LFS Emp'!I$6),"n/a")</f>
        <v>1.3070297826008448</v>
      </c>
      <c r="J138" s="65">
        <f>IFERROR(('Emp RestOfCMA'!J138/'Emp RestOfCMA'!J$6)/('CAN LFS Emp'!J138/'CAN LFS Emp'!J$6),"n/a")</f>
        <v>1.1384468401515597</v>
      </c>
      <c r="K138" s="65">
        <f>IFERROR(('Emp RestOfCMA'!K138/'Emp RestOfCMA'!K$6)/('CAN LFS Emp'!K138/'CAN LFS Emp'!K$6),"n/a")</f>
        <v>1.3729852697967082</v>
      </c>
      <c r="L138" s="65">
        <f>IFERROR(('Emp RestOfCMA'!L138/'Emp RestOfCMA'!L$6)/('CAN LFS Emp'!L138/'CAN LFS Emp'!L$6),"n/a")</f>
        <v>1.4903992338428924</v>
      </c>
      <c r="M138" s="21">
        <f>IFERROR(('Emp RestOfCMA'!M138/'Emp RestOfCMA'!M$6)/('CAN LFS Emp'!M138/'CAN LFS Emp'!M$6),"n/a")</f>
        <v>1.2033854078597324</v>
      </c>
      <c r="N138" s="21">
        <f>IFERROR(('Emp RestOfCMA'!N138/'Emp RestOfCMA'!N$6)/('CAN LFS Emp'!N138/'CAN LFS Emp'!N$6),"n/a")</f>
        <v>1.5272530343018789</v>
      </c>
      <c r="O138" s="21">
        <f>IFERROR(('Emp RestOfCMA'!O138/'Emp RestOfCMA'!O$6)/('CAN LFS Emp'!O138/'CAN LFS Emp'!O$6),"n/a")</f>
        <v>1.1068247627869636</v>
      </c>
      <c r="P138" s="21">
        <f>IFERROR(('Emp RestOfCMA'!P138/'Emp RestOfCMA'!P$6)/('CAN LFS Emp'!P138/'CAN LFS Emp'!P$6),"n/a")</f>
        <v>1.3350623418159062</v>
      </c>
      <c r="Q138" s="21">
        <f>IFERROR(('Emp RestOfCMA'!Q138/'Emp RestOfCMA'!Q$6)/('CAN LFS Emp'!Q138/'CAN LFS Emp'!Q$6),"n/a")</f>
        <v>1.3919516024691896</v>
      </c>
      <c r="R138" s="21">
        <f>IFERROR(('Emp RestOfCMA'!R138/'Emp RestOfCMA'!R$6)/('CAN LFS Emp'!R138/'CAN LFS Emp'!R$6),"n/a")</f>
        <v>1.2821959824758524</v>
      </c>
      <c r="S138" s="21">
        <f>IFERROR(('Emp RestOfCMA'!S138/'Emp RestOfCMA'!S$6)/('CAN LFS Emp'!S138/'CAN LFS Emp'!S$6),"n/a")</f>
        <v>0.67245833707156155</v>
      </c>
      <c r="T138" s="21">
        <f>IFERROR(('Emp RestOfCMA'!T138/'Emp RestOfCMA'!T$6)/('CAN LFS Emp'!T138/'CAN LFS Emp'!T$6),"n/a")</f>
        <v>1.2089251878536733</v>
      </c>
      <c r="U138" s="21">
        <f>IFERROR(('Emp RestOfCMA'!U138/'Emp RestOfCMA'!U$6)/('CAN LFS Emp'!U138/'CAN LFS Emp'!U$6),"n/a")</f>
        <v>0.88540906927331131</v>
      </c>
      <c r="V138" s="21">
        <f>IFERROR(('Emp RestOfCMA'!V138/'Emp RestOfCMA'!V$6)/('CAN LFS Emp'!V138/'CAN LFS Emp'!V$6),"n/a")</f>
        <v>0.97636614259330923</v>
      </c>
      <c r="W138" s="21">
        <f>IFERROR(('Emp RestOfCMA'!W138/'Emp RestOfCMA'!W$6)/('CAN LFS Emp'!W138/'CAN LFS Emp'!W$6),"n/a")</f>
        <v>1.391765593704944</v>
      </c>
      <c r="X138" s="21">
        <f>IFERROR(('Emp RestOfCMA'!X138/'Emp RestOfCMA'!X$6)/('CAN LFS Emp'!X138/'CAN LFS Emp'!X$6),"n/a")</f>
        <v>1.2200328931725559</v>
      </c>
      <c r="Y138" s="21">
        <f>IFERROR(('Emp RestOfCMA'!Y138/'Emp RestOfCMA'!Y$6)/('CAN LFS Emp'!Y138/'CAN LFS Emp'!Y$6),"n/a")</f>
        <v>0.81587288511869194</v>
      </c>
    </row>
    <row r="139" spans="1:25" x14ac:dyDescent="0.25">
      <c r="A139" s="7" t="s">
        <v>132</v>
      </c>
      <c r="B139" s="7"/>
      <c r="C139" s="14">
        <v>5415</v>
      </c>
      <c r="D139" s="65">
        <f>IFERROR(('Emp RestOfCMA'!D139/'Emp RestOfCMA'!D$6)/('CAN LFS Emp'!D139/'CAN LFS Emp'!D$6),"n/a")</f>
        <v>1.7550558076838709</v>
      </c>
      <c r="E139" s="65">
        <f>IFERROR(('Emp RestOfCMA'!E139/'Emp RestOfCMA'!E$6)/('CAN LFS Emp'!E139/'CAN LFS Emp'!E$6),"n/a")</f>
        <v>1.8020423617556089</v>
      </c>
      <c r="F139" s="65">
        <f>IFERROR(('Emp RestOfCMA'!F139/'Emp RestOfCMA'!F$6)/('CAN LFS Emp'!F139/'CAN LFS Emp'!F$6),"n/a")</f>
        <v>1.6509489966190505</v>
      </c>
      <c r="G139" s="65">
        <f>IFERROR(('Emp RestOfCMA'!G139/'Emp RestOfCMA'!G$6)/('CAN LFS Emp'!G139/'CAN LFS Emp'!G$6),"n/a")</f>
        <v>1.5550799104315758</v>
      </c>
      <c r="H139" s="65">
        <f>IFERROR(('Emp RestOfCMA'!H139/'Emp RestOfCMA'!H$6)/('CAN LFS Emp'!H139/'CAN LFS Emp'!H$6),"n/a")</f>
        <v>1.646058020596727</v>
      </c>
      <c r="I139" s="65">
        <f>IFERROR(('Emp RestOfCMA'!I139/'Emp RestOfCMA'!I$6)/('CAN LFS Emp'!I139/'CAN LFS Emp'!I$6),"n/a")</f>
        <v>1.7041786571977666</v>
      </c>
      <c r="J139" s="65">
        <f>IFERROR(('Emp RestOfCMA'!J139/'Emp RestOfCMA'!J$6)/('CAN LFS Emp'!J139/'CAN LFS Emp'!J$6),"n/a")</f>
        <v>1.8773815614545819</v>
      </c>
      <c r="K139" s="65">
        <f>IFERROR(('Emp RestOfCMA'!K139/'Emp RestOfCMA'!K$6)/('CAN LFS Emp'!K139/'CAN LFS Emp'!K$6),"n/a")</f>
        <v>1.7644638302099007</v>
      </c>
      <c r="L139" s="65">
        <f>IFERROR(('Emp RestOfCMA'!L139/'Emp RestOfCMA'!L$6)/('CAN LFS Emp'!L139/'CAN LFS Emp'!L$6),"n/a")</f>
        <v>1.9190282667166374</v>
      </c>
      <c r="M139" s="21">
        <f>IFERROR(('Emp RestOfCMA'!M139/'Emp RestOfCMA'!M$6)/('CAN LFS Emp'!M139/'CAN LFS Emp'!M$6),"n/a")</f>
        <v>1.4978345425064969</v>
      </c>
      <c r="N139" s="21">
        <f>IFERROR(('Emp RestOfCMA'!N139/'Emp RestOfCMA'!N$6)/('CAN LFS Emp'!N139/'CAN LFS Emp'!N$6),"n/a")</f>
        <v>1.7409822336333383</v>
      </c>
      <c r="O139" s="21">
        <f>IFERROR(('Emp RestOfCMA'!O139/'Emp RestOfCMA'!O$6)/('CAN LFS Emp'!O139/'CAN LFS Emp'!O$6),"n/a")</f>
        <v>2.1049774464143987</v>
      </c>
      <c r="P139" s="21">
        <f>IFERROR(('Emp RestOfCMA'!P139/'Emp RestOfCMA'!P$6)/('CAN LFS Emp'!P139/'CAN LFS Emp'!P$6),"n/a")</f>
        <v>1.6679921029876561</v>
      </c>
      <c r="Q139" s="21">
        <f>IFERROR(('Emp RestOfCMA'!Q139/'Emp RestOfCMA'!Q$6)/('CAN LFS Emp'!Q139/'CAN LFS Emp'!Q$6),"n/a")</f>
        <v>1.6569300034272143</v>
      </c>
      <c r="R139" s="21">
        <f>IFERROR(('Emp RestOfCMA'!R139/'Emp RestOfCMA'!R$6)/('CAN LFS Emp'!R139/'CAN LFS Emp'!R$6),"n/a")</f>
        <v>1.5983785698652415</v>
      </c>
      <c r="S139" s="21">
        <f>IFERROR(('Emp RestOfCMA'!S139/'Emp RestOfCMA'!S$6)/('CAN LFS Emp'!S139/'CAN LFS Emp'!S$6),"n/a")</f>
        <v>1.8775594698157148</v>
      </c>
      <c r="T139" s="21">
        <f>IFERROR(('Emp RestOfCMA'!T139/'Emp RestOfCMA'!T$6)/('CAN LFS Emp'!T139/'CAN LFS Emp'!T$6),"n/a")</f>
        <v>1.619473655080206</v>
      </c>
      <c r="U139" s="21">
        <f>IFERROR(('Emp RestOfCMA'!U139/'Emp RestOfCMA'!U$6)/('CAN LFS Emp'!U139/'CAN LFS Emp'!U$6),"n/a")</f>
        <v>1.6659424029995129</v>
      </c>
      <c r="V139" s="21">
        <f>IFERROR(('Emp RestOfCMA'!V139/'Emp RestOfCMA'!V$6)/('CAN LFS Emp'!V139/'CAN LFS Emp'!V$6),"n/a")</f>
        <v>1.830612262598992</v>
      </c>
      <c r="W139" s="21">
        <f>IFERROR(('Emp RestOfCMA'!W139/'Emp RestOfCMA'!W$6)/('CAN LFS Emp'!W139/'CAN LFS Emp'!W$6),"n/a")</f>
        <v>1.5854361979570351</v>
      </c>
      <c r="X139" s="21">
        <f>IFERROR(('Emp RestOfCMA'!X139/'Emp RestOfCMA'!X$6)/('CAN LFS Emp'!X139/'CAN LFS Emp'!X$6),"n/a")</f>
        <v>1.5807986507493812</v>
      </c>
      <c r="Y139" s="21">
        <f>IFERROR(('Emp RestOfCMA'!Y139/'Emp RestOfCMA'!Y$6)/('CAN LFS Emp'!Y139/'CAN LFS Emp'!Y$6),"n/a")</f>
        <v>1.667257140059216</v>
      </c>
    </row>
    <row r="140" spans="1:25" x14ac:dyDescent="0.25">
      <c r="A140" s="7" t="s">
        <v>133</v>
      </c>
      <c r="B140" s="7"/>
      <c r="C140" s="14">
        <v>5416</v>
      </c>
      <c r="D140" s="65">
        <f>IFERROR(('Emp RestOfCMA'!D140/'Emp RestOfCMA'!D$6)/('CAN LFS Emp'!D140/'CAN LFS Emp'!D$6),"n/a")</f>
        <v>1.4088619396930024</v>
      </c>
      <c r="E140" s="65">
        <f>IFERROR(('Emp RestOfCMA'!E140/'Emp RestOfCMA'!E$6)/('CAN LFS Emp'!E140/'CAN LFS Emp'!E$6),"n/a")</f>
        <v>1.1995297955537052</v>
      </c>
      <c r="F140" s="65">
        <f>IFERROR(('Emp RestOfCMA'!F140/'Emp RestOfCMA'!F$6)/('CAN LFS Emp'!F140/'CAN LFS Emp'!F$6),"n/a")</f>
        <v>1.8036184312742538</v>
      </c>
      <c r="G140" s="65">
        <f>IFERROR(('Emp RestOfCMA'!G140/'Emp RestOfCMA'!G$6)/('CAN LFS Emp'!G140/'CAN LFS Emp'!G$6),"n/a")</f>
        <v>1.9979778272411175</v>
      </c>
      <c r="H140" s="65">
        <f>IFERROR(('Emp RestOfCMA'!H140/'Emp RestOfCMA'!H$6)/('CAN LFS Emp'!H140/'CAN LFS Emp'!H$6),"n/a")</f>
        <v>1.4542019173899527</v>
      </c>
      <c r="I140" s="65">
        <f>IFERROR(('Emp RestOfCMA'!I140/'Emp RestOfCMA'!I$6)/('CAN LFS Emp'!I140/'CAN LFS Emp'!I$6),"n/a")</f>
        <v>1.7128769004714879</v>
      </c>
      <c r="J140" s="65">
        <f>IFERROR(('Emp RestOfCMA'!J140/'Emp RestOfCMA'!J$6)/('CAN LFS Emp'!J140/'CAN LFS Emp'!J$6),"n/a")</f>
        <v>1.2537967096280607</v>
      </c>
      <c r="K140" s="65">
        <f>IFERROR(('Emp RestOfCMA'!K140/'Emp RestOfCMA'!K$6)/('CAN LFS Emp'!K140/'CAN LFS Emp'!K$6),"n/a")</f>
        <v>1.6283493940917637</v>
      </c>
      <c r="L140" s="65">
        <f>IFERROR(('Emp RestOfCMA'!L140/'Emp RestOfCMA'!L$6)/('CAN LFS Emp'!L140/'CAN LFS Emp'!L$6),"n/a")</f>
        <v>1.1125704875705864</v>
      </c>
      <c r="M140" s="21">
        <f>IFERROR(('Emp RestOfCMA'!M140/'Emp RestOfCMA'!M$6)/('CAN LFS Emp'!M140/'CAN LFS Emp'!M$6),"n/a")</f>
        <v>1.2006834267426665</v>
      </c>
      <c r="N140" s="21">
        <f>IFERROR(('Emp RestOfCMA'!N140/'Emp RestOfCMA'!N$6)/('CAN LFS Emp'!N140/'CAN LFS Emp'!N$6),"n/a")</f>
        <v>1.0324905761915573</v>
      </c>
      <c r="O140" s="21">
        <f>IFERROR(('Emp RestOfCMA'!O140/'Emp RestOfCMA'!O$6)/('CAN LFS Emp'!O140/'CAN LFS Emp'!O$6),"n/a")</f>
        <v>1.0478479667893006</v>
      </c>
      <c r="P140" s="21">
        <f>IFERROR(('Emp RestOfCMA'!P140/'Emp RestOfCMA'!P$6)/('CAN LFS Emp'!P140/'CAN LFS Emp'!P$6),"n/a")</f>
        <v>1.3828067817515433</v>
      </c>
      <c r="Q140" s="21">
        <f>IFERROR(('Emp RestOfCMA'!Q140/'Emp RestOfCMA'!Q$6)/('CAN LFS Emp'!Q140/'CAN LFS Emp'!Q$6),"n/a")</f>
        <v>1.031163100067654</v>
      </c>
      <c r="R140" s="21">
        <f>IFERROR(('Emp RestOfCMA'!R140/'Emp RestOfCMA'!R$6)/('CAN LFS Emp'!R140/'CAN LFS Emp'!R$6),"n/a")</f>
        <v>1.3114832846877142</v>
      </c>
      <c r="S140" s="21">
        <f>IFERROR(('Emp RestOfCMA'!S140/'Emp RestOfCMA'!S$6)/('CAN LFS Emp'!S140/'CAN LFS Emp'!S$6),"n/a")</f>
        <v>1.2808819471535196</v>
      </c>
      <c r="T140" s="21">
        <f>IFERROR(('Emp RestOfCMA'!T140/'Emp RestOfCMA'!T$6)/('CAN LFS Emp'!T140/'CAN LFS Emp'!T$6),"n/a")</f>
        <v>1.5381865300936157</v>
      </c>
      <c r="U140" s="21">
        <f>IFERROR(('Emp RestOfCMA'!U140/'Emp RestOfCMA'!U$6)/('CAN LFS Emp'!U140/'CAN LFS Emp'!U$6),"n/a")</f>
        <v>1.2989984951946671</v>
      </c>
      <c r="V140" s="21">
        <f>IFERROR(('Emp RestOfCMA'!V140/'Emp RestOfCMA'!V$6)/('CAN LFS Emp'!V140/'CAN LFS Emp'!V$6),"n/a")</f>
        <v>1.4127482508106259</v>
      </c>
      <c r="W140" s="21">
        <f>IFERROR(('Emp RestOfCMA'!W140/'Emp RestOfCMA'!W$6)/('CAN LFS Emp'!W140/'CAN LFS Emp'!W$6),"n/a")</f>
        <v>1.0180095071424511</v>
      </c>
      <c r="X140" s="21">
        <f>IFERROR(('Emp RestOfCMA'!X140/'Emp RestOfCMA'!X$6)/('CAN LFS Emp'!X140/'CAN LFS Emp'!X$6),"n/a")</f>
        <v>1.1494376025371731</v>
      </c>
      <c r="Y140" s="21">
        <f>IFERROR(('Emp RestOfCMA'!Y140/'Emp RestOfCMA'!Y$6)/('CAN LFS Emp'!Y140/'CAN LFS Emp'!Y$6),"n/a")</f>
        <v>1.0395343628084275</v>
      </c>
    </row>
    <row r="141" spans="1:25" x14ac:dyDescent="0.25">
      <c r="A141" s="7" t="s">
        <v>134</v>
      </c>
      <c r="B141" s="7"/>
      <c r="C141" s="14">
        <v>5417</v>
      </c>
      <c r="D141" s="65">
        <f>IFERROR(('Emp RestOfCMA'!D141/'Emp RestOfCMA'!D$6)/('CAN LFS Emp'!D141/'CAN LFS Emp'!D$6),"n/a")</f>
        <v>1.4707642335186211</v>
      </c>
      <c r="E141" s="65">
        <f>IFERROR(('Emp RestOfCMA'!E141/'Emp RestOfCMA'!E$6)/('CAN LFS Emp'!E141/'CAN LFS Emp'!E$6),"n/a")</f>
        <v>1.95395534556365</v>
      </c>
      <c r="F141" s="65">
        <f>IFERROR(('Emp RestOfCMA'!F141/'Emp RestOfCMA'!F$6)/('CAN LFS Emp'!F141/'CAN LFS Emp'!F$6),"n/a")</f>
        <v>1.409550252074834</v>
      </c>
      <c r="G141" s="65">
        <f>IFERROR(('Emp RestOfCMA'!G141/'Emp RestOfCMA'!G$6)/('CAN LFS Emp'!G141/'CAN LFS Emp'!G$6),"n/a")</f>
        <v>1.2709397532296836</v>
      </c>
      <c r="H141" s="65">
        <f>IFERROR(('Emp RestOfCMA'!H141/'Emp RestOfCMA'!H$6)/('CAN LFS Emp'!H141/'CAN LFS Emp'!H$6),"n/a")</f>
        <v>1.2448406788733293</v>
      </c>
      <c r="I141" s="65">
        <f>IFERROR(('Emp RestOfCMA'!I141/'Emp RestOfCMA'!I$6)/('CAN LFS Emp'!I141/'CAN LFS Emp'!I$6),"n/a")</f>
        <v>1.0188941206167192</v>
      </c>
      <c r="J141" s="65">
        <f>IFERROR(('Emp RestOfCMA'!J141/'Emp RestOfCMA'!J$6)/('CAN LFS Emp'!J141/'CAN LFS Emp'!J$6),"n/a")</f>
        <v>0.42311891358299897</v>
      </c>
      <c r="K141" s="65">
        <f>IFERROR(('Emp RestOfCMA'!K141/'Emp RestOfCMA'!K$6)/('CAN LFS Emp'!K141/'CAN LFS Emp'!K$6),"n/a")</f>
        <v>0.77181673124667183</v>
      </c>
      <c r="L141" s="65">
        <f>IFERROR(('Emp RestOfCMA'!L141/'Emp RestOfCMA'!L$6)/('CAN LFS Emp'!L141/'CAN LFS Emp'!L$6),"n/a")</f>
        <v>0.80313397570994294</v>
      </c>
      <c r="M141" s="21">
        <f>IFERROR(('Emp RestOfCMA'!M141/'Emp RestOfCMA'!M$6)/('CAN LFS Emp'!M141/'CAN LFS Emp'!M$6),"n/a")</f>
        <v>1.1042193931818374</v>
      </c>
      <c r="N141" s="21">
        <f>IFERROR(('Emp RestOfCMA'!N141/'Emp RestOfCMA'!N$6)/('CAN LFS Emp'!N141/'CAN LFS Emp'!N$6),"n/a")</f>
        <v>0.83078156865675068</v>
      </c>
      <c r="O141" s="21">
        <f>IFERROR(('Emp RestOfCMA'!O141/'Emp RestOfCMA'!O$6)/('CAN LFS Emp'!O141/'CAN LFS Emp'!O$6),"n/a")</f>
        <v>0.74907821382382189</v>
      </c>
      <c r="P141" s="21">
        <f>IFERROR(('Emp RestOfCMA'!P141/'Emp RestOfCMA'!P$6)/('CAN LFS Emp'!P141/'CAN LFS Emp'!P$6),"n/a")</f>
        <v>0.84342610342756696</v>
      </c>
      <c r="Q141" s="21">
        <f>IFERROR(('Emp RestOfCMA'!Q141/'Emp RestOfCMA'!Q$6)/('CAN LFS Emp'!Q141/'CAN LFS Emp'!Q$6),"n/a")</f>
        <v>0.77391777003788165</v>
      </c>
      <c r="R141" s="21">
        <f>IFERROR(('Emp RestOfCMA'!R141/'Emp RestOfCMA'!R$6)/('CAN LFS Emp'!R141/'CAN LFS Emp'!R$6),"n/a")</f>
        <v>0.6946513490306766</v>
      </c>
      <c r="S141" s="21">
        <f>IFERROR(('Emp RestOfCMA'!S141/'Emp RestOfCMA'!S$6)/('CAN LFS Emp'!S141/'CAN LFS Emp'!S$6),"n/a")</f>
        <v>0.61799079953088309</v>
      </c>
      <c r="T141" s="21">
        <f>IFERROR(('Emp RestOfCMA'!T141/'Emp RestOfCMA'!T$6)/('CAN LFS Emp'!T141/'CAN LFS Emp'!T$6),"n/a")</f>
        <v>0.58863807127256773</v>
      </c>
      <c r="U141" s="21">
        <f>IFERROR(('Emp RestOfCMA'!U141/'Emp RestOfCMA'!U$6)/('CAN LFS Emp'!U141/'CAN LFS Emp'!U$6),"n/a")</f>
        <v>1.1176903035132351</v>
      </c>
      <c r="V141" s="21">
        <f>IFERROR(('Emp RestOfCMA'!V141/'Emp RestOfCMA'!V$6)/('CAN LFS Emp'!V141/'CAN LFS Emp'!V$6),"n/a")</f>
        <v>1.1517238684830682</v>
      </c>
      <c r="W141" s="21">
        <f>IFERROR(('Emp RestOfCMA'!W141/'Emp RestOfCMA'!W$6)/('CAN LFS Emp'!W141/'CAN LFS Emp'!W$6),"n/a")</f>
        <v>0.63629332231644686</v>
      </c>
      <c r="X141" s="21">
        <f>IFERROR(('Emp RestOfCMA'!X141/'Emp RestOfCMA'!X$6)/('CAN LFS Emp'!X141/'CAN LFS Emp'!X$6),"n/a")</f>
        <v>0.91866082433244278</v>
      </c>
      <c r="Y141" s="21">
        <f>IFERROR(('Emp RestOfCMA'!Y141/'Emp RestOfCMA'!Y$6)/('CAN LFS Emp'!Y141/'CAN LFS Emp'!Y$6),"n/a")</f>
        <v>0.77926117835659447</v>
      </c>
    </row>
    <row r="142" spans="1:25" x14ac:dyDescent="0.25">
      <c r="A142" s="7" t="s">
        <v>135</v>
      </c>
      <c r="B142" s="7"/>
      <c r="C142" s="14">
        <v>5418</v>
      </c>
      <c r="D142" s="65">
        <f>IFERROR(('Emp RestOfCMA'!D142/'Emp RestOfCMA'!D$6)/('CAN LFS Emp'!D142/'CAN LFS Emp'!D$6),"n/a")</f>
        <v>2.0983905550709174</v>
      </c>
      <c r="E142" s="65">
        <f>IFERROR(('Emp RestOfCMA'!E142/'Emp RestOfCMA'!E$6)/('CAN LFS Emp'!E142/'CAN LFS Emp'!E$6),"n/a")</f>
        <v>1.6372667246180115</v>
      </c>
      <c r="F142" s="65">
        <f>IFERROR(('Emp RestOfCMA'!F142/'Emp RestOfCMA'!F$6)/('CAN LFS Emp'!F142/'CAN LFS Emp'!F$6),"n/a")</f>
        <v>1.0742992440771417</v>
      </c>
      <c r="G142" s="65">
        <f>IFERROR(('Emp RestOfCMA'!G142/'Emp RestOfCMA'!G$6)/('CAN LFS Emp'!G142/'CAN LFS Emp'!G$6),"n/a")</f>
        <v>1.6552824446200984</v>
      </c>
      <c r="H142" s="65">
        <f>IFERROR(('Emp RestOfCMA'!H142/'Emp RestOfCMA'!H$6)/('CAN LFS Emp'!H142/'CAN LFS Emp'!H$6),"n/a")</f>
        <v>1.3889678791997877</v>
      </c>
      <c r="I142" s="65">
        <f>IFERROR(('Emp RestOfCMA'!I142/'Emp RestOfCMA'!I$6)/('CAN LFS Emp'!I142/'CAN LFS Emp'!I$6),"n/a")</f>
        <v>1.4836972480842381</v>
      </c>
      <c r="J142" s="65">
        <f>IFERROR(('Emp RestOfCMA'!J142/'Emp RestOfCMA'!J$6)/('CAN LFS Emp'!J142/'CAN LFS Emp'!J$6),"n/a")</f>
        <v>1.6139690689666952</v>
      </c>
      <c r="K142" s="65">
        <f>IFERROR(('Emp RestOfCMA'!K142/'Emp RestOfCMA'!K$6)/('CAN LFS Emp'!K142/'CAN LFS Emp'!K$6),"n/a")</f>
        <v>0.90424235850496448</v>
      </c>
      <c r="L142" s="65">
        <f>IFERROR(('Emp RestOfCMA'!L142/'Emp RestOfCMA'!L$6)/('CAN LFS Emp'!L142/'CAN LFS Emp'!L$6),"n/a")</f>
        <v>1.762595521653062</v>
      </c>
      <c r="M142" s="21">
        <f>IFERROR(('Emp RestOfCMA'!M142/'Emp RestOfCMA'!M$6)/('CAN LFS Emp'!M142/'CAN LFS Emp'!M$6),"n/a")</f>
        <v>1.0133743462129381</v>
      </c>
      <c r="N142" s="21">
        <f>IFERROR(('Emp RestOfCMA'!N142/'Emp RestOfCMA'!N$6)/('CAN LFS Emp'!N142/'CAN LFS Emp'!N$6),"n/a")</f>
        <v>0.93341725790680419</v>
      </c>
      <c r="O142" s="21">
        <f>IFERROR(('Emp RestOfCMA'!O142/'Emp RestOfCMA'!O$6)/('CAN LFS Emp'!O142/'CAN LFS Emp'!O$6),"n/a")</f>
        <v>0.80166479684553882</v>
      </c>
      <c r="P142" s="21">
        <f>IFERROR(('Emp RestOfCMA'!P142/'Emp RestOfCMA'!P$6)/('CAN LFS Emp'!P142/'CAN LFS Emp'!P$6),"n/a")</f>
        <v>1.013561090222354</v>
      </c>
      <c r="Q142" s="21">
        <f>IFERROR(('Emp RestOfCMA'!Q142/'Emp RestOfCMA'!Q$6)/('CAN LFS Emp'!Q142/'CAN LFS Emp'!Q$6),"n/a")</f>
        <v>0.91135330866829545</v>
      </c>
      <c r="R142" s="21">
        <f>IFERROR(('Emp RestOfCMA'!R142/'Emp RestOfCMA'!R$6)/('CAN LFS Emp'!R142/'CAN LFS Emp'!R$6),"n/a")</f>
        <v>0.48036892892307254</v>
      </c>
      <c r="S142" s="21">
        <f>IFERROR(('Emp RestOfCMA'!S142/'Emp RestOfCMA'!S$6)/('CAN LFS Emp'!S142/'CAN LFS Emp'!S$6),"n/a")</f>
        <v>1.2520758014201363</v>
      </c>
      <c r="T142" s="21">
        <f>IFERROR(('Emp RestOfCMA'!T142/'Emp RestOfCMA'!T$6)/('CAN LFS Emp'!T142/'CAN LFS Emp'!T$6),"n/a")</f>
        <v>1.4560301907679485</v>
      </c>
      <c r="U142" s="21">
        <f>IFERROR(('Emp RestOfCMA'!U142/'Emp RestOfCMA'!U$6)/('CAN LFS Emp'!U142/'CAN LFS Emp'!U$6),"n/a")</f>
        <v>1.0263638932483521</v>
      </c>
      <c r="V142" s="21">
        <f>IFERROR(('Emp RestOfCMA'!V142/'Emp RestOfCMA'!V$6)/('CAN LFS Emp'!V142/'CAN LFS Emp'!V$6),"n/a")</f>
        <v>1.391894704102359</v>
      </c>
      <c r="W142" s="21">
        <f>IFERROR(('Emp RestOfCMA'!W142/'Emp RestOfCMA'!W$6)/('CAN LFS Emp'!W142/'CAN LFS Emp'!W$6),"n/a")</f>
        <v>1.6632352579553074</v>
      </c>
      <c r="X142" s="21">
        <f>IFERROR(('Emp RestOfCMA'!X142/'Emp RestOfCMA'!X$6)/('CAN LFS Emp'!X142/'CAN LFS Emp'!X$6),"n/a")</f>
        <v>1.0504178603862642</v>
      </c>
      <c r="Y142" s="21">
        <f>IFERROR(('Emp RestOfCMA'!Y142/'Emp RestOfCMA'!Y$6)/('CAN LFS Emp'!Y142/'CAN LFS Emp'!Y$6),"n/a")</f>
        <v>1.4922599427852576</v>
      </c>
    </row>
    <row r="143" spans="1:25" x14ac:dyDescent="0.25">
      <c r="A143" s="7" t="s">
        <v>136</v>
      </c>
      <c r="B143" s="7"/>
      <c r="C143" s="14">
        <v>5419</v>
      </c>
      <c r="D143" s="65">
        <f>IFERROR(('Emp RestOfCMA'!D143/'Emp RestOfCMA'!D$6)/('CAN LFS Emp'!D143/'CAN LFS Emp'!D$6),"n/a")</f>
        <v>1.0545573501808461</v>
      </c>
      <c r="E143" s="65">
        <f>IFERROR(('Emp RestOfCMA'!E143/'Emp RestOfCMA'!E$6)/('CAN LFS Emp'!E143/'CAN LFS Emp'!E$6),"n/a")</f>
        <v>0.94327836703928025</v>
      </c>
      <c r="F143" s="65">
        <f>IFERROR(('Emp RestOfCMA'!F143/'Emp RestOfCMA'!F$6)/('CAN LFS Emp'!F143/'CAN LFS Emp'!F$6),"n/a")</f>
        <v>0.89081235872877562</v>
      </c>
      <c r="G143" s="65">
        <f>IFERROR(('Emp RestOfCMA'!G143/'Emp RestOfCMA'!G$6)/('CAN LFS Emp'!G143/'CAN LFS Emp'!G$6),"n/a")</f>
        <v>1.2943754418208833</v>
      </c>
      <c r="H143" s="65">
        <f>IFERROR(('Emp RestOfCMA'!H143/'Emp RestOfCMA'!H$6)/('CAN LFS Emp'!H143/'CAN LFS Emp'!H$6),"n/a")</f>
        <v>1.0738309493904952</v>
      </c>
      <c r="I143" s="65">
        <f>IFERROR(('Emp RestOfCMA'!I143/'Emp RestOfCMA'!I$6)/('CAN LFS Emp'!I143/'CAN LFS Emp'!I$6),"n/a")</f>
        <v>0.80095654349349799</v>
      </c>
      <c r="J143" s="65">
        <f>IFERROR(('Emp RestOfCMA'!J143/'Emp RestOfCMA'!J$6)/('CAN LFS Emp'!J143/'CAN LFS Emp'!J$6),"n/a")</f>
        <v>0.68242637594941602</v>
      </c>
      <c r="K143" s="65">
        <f>IFERROR(('Emp RestOfCMA'!K143/'Emp RestOfCMA'!K$6)/('CAN LFS Emp'!K143/'CAN LFS Emp'!K$6),"n/a")</f>
        <v>0.82767068219968687</v>
      </c>
      <c r="L143" s="65">
        <f>IFERROR(('Emp RestOfCMA'!L143/'Emp RestOfCMA'!L$6)/('CAN LFS Emp'!L143/'CAN LFS Emp'!L$6),"n/a")</f>
        <v>0.47525658106651031</v>
      </c>
      <c r="M143" s="21">
        <f>IFERROR(('Emp RestOfCMA'!M143/'Emp RestOfCMA'!M$6)/('CAN LFS Emp'!M143/'CAN LFS Emp'!M$6),"n/a")</f>
        <v>1.0800161885921946</v>
      </c>
      <c r="N143" s="21">
        <f>IFERROR(('Emp RestOfCMA'!N143/'Emp RestOfCMA'!N$6)/('CAN LFS Emp'!N143/'CAN LFS Emp'!N$6),"n/a")</f>
        <v>1.3114449540187183</v>
      </c>
      <c r="O143" s="21">
        <f>IFERROR(('Emp RestOfCMA'!O143/'Emp RestOfCMA'!O$6)/('CAN LFS Emp'!O143/'CAN LFS Emp'!O$6),"n/a")</f>
        <v>0.71072838949816342</v>
      </c>
      <c r="P143" s="21">
        <f>IFERROR(('Emp RestOfCMA'!P143/'Emp RestOfCMA'!P$6)/('CAN LFS Emp'!P143/'CAN LFS Emp'!P$6),"n/a")</f>
        <v>0.68139602368998831</v>
      </c>
      <c r="Q143" s="21">
        <f>IFERROR(('Emp RestOfCMA'!Q143/'Emp RestOfCMA'!Q$6)/('CAN LFS Emp'!Q143/'CAN LFS Emp'!Q$6),"n/a")</f>
        <v>0.95485974728162104</v>
      </c>
      <c r="R143" s="21">
        <f>IFERROR(('Emp RestOfCMA'!R143/'Emp RestOfCMA'!R$6)/('CAN LFS Emp'!R143/'CAN LFS Emp'!R$6),"n/a")</f>
        <v>0.94888908253414128</v>
      </c>
      <c r="S143" s="21">
        <f>IFERROR(('Emp RestOfCMA'!S143/'Emp RestOfCMA'!S$6)/('CAN LFS Emp'!S143/'CAN LFS Emp'!S$6),"n/a")</f>
        <v>0.78685700515143175</v>
      </c>
      <c r="T143" s="21">
        <f>IFERROR(('Emp RestOfCMA'!T143/'Emp RestOfCMA'!T$6)/('CAN LFS Emp'!T143/'CAN LFS Emp'!T$6),"n/a")</f>
        <v>1.2455489755992288</v>
      </c>
      <c r="U143" s="21">
        <f>IFERROR(('Emp RestOfCMA'!U143/'Emp RestOfCMA'!U$6)/('CAN LFS Emp'!U143/'CAN LFS Emp'!U$6),"n/a")</f>
        <v>0.96396022752845389</v>
      </c>
      <c r="V143" s="21">
        <f>IFERROR(('Emp RestOfCMA'!V143/'Emp RestOfCMA'!V$6)/('CAN LFS Emp'!V143/'CAN LFS Emp'!V$6),"n/a")</f>
        <v>0.86900368842453823</v>
      </c>
      <c r="W143" s="21">
        <f>IFERROR(('Emp RestOfCMA'!W143/'Emp RestOfCMA'!W$6)/('CAN LFS Emp'!W143/'CAN LFS Emp'!W$6),"n/a")</f>
        <v>1.196088003684348</v>
      </c>
      <c r="X143" s="21">
        <f>IFERROR(('Emp RestOfCMA'!X143/'Emp RestOfCMA'!X$6)/('CAN LFS Emp'!X143/'CAN LFS Emp'!X$6),"n/a")</f>
        <v>1.1704231477435294</v>
      </c>
      <c r="Y143" s="21">
        <f>IFERROR(('Emp RestOfCMA'!Y143/'Emp RestOfCMA'!Y$6)/('CAN LFS Emp'!Y143/'CAN LFS Emp'!Y$6),"n/a")</f>
        <v>0.66113222475048405</v>
      </c>
    </row>
    <row r="144" spans="1:25" x14ac:dyDescent="0.25">
      <c r="A144" s="5" t="s">
        <v>137</v>
      </c>
      <c r="B144" s="5"/>
      <c r="C144" s="13">
        <v>55</v>
      </c>
      <c r="D144" s="64">
        <f>IFERROR(('Emp RestOfCMA'!D144/'Emp RestOfCMA'!D$6)/('CAN LFS Emp'!D144/'CAN LFS Emp'!D$6),"n/a")</f>
        <v>0</v>
      </c>
      <c r="E144" s="64">
        <f>IFERROR(('Emp RestOfCMA'!E144/'Emp RestOfCMA'!E$6)/('CAN LFS Emp'!E144/'CAN LFS Emp'!E$6),"n/a")</f>
        <v>1.0216180920789031</v>
      </c>
      <c r="F144" s="64">
        <f>IFERROR(('Emp RestOfCMA'!F144/'Emp RestOfCMA'!F$6)/('CAN LFS Emp'!F144/'CAN LFS Emp'!F$6),"n/a")</f>
        <v>0</v>
      </c>
      <c r="G144" s="64">
        <f>IFERROR(('Emp RestOfCMA'!G144/'Emp RestOfCMA'!G$6)/('CAN LFS Emp'!G144/'CAN LFS Emp'!G$6),"n/a")</f>
        <v>0</v>
      </c>
      <c r="H144" s="64">
        <f>IFERROR(('Emp RestOfCMA'!H144/'Emp RestOfCMA'!H$6)/('CAN LFS Emp'!H144/'CAN LFS Emp'!H$6),"n/a")</f>
        <v>0</v>
      </c>
      <c r="I144" s="64">
        <f>IFERROR(('Emp RestOfCMA'!I144/'Emp RestOfCMA'!I$6)/('CAN LFS Emp'!I144/'CAN LFS Emp'!I$6),"n/a")</f>
        <v>0</v>
      </c>
      <c r="J144" s="64">
        <f>IFERROR(('Emp RestOfCMA'!J144/'Emp RestOfCMA'!J$6)/('CAN LFS Emp'!J144/'CAN LFS Emp'!J$6),"n/a")</f>
        <v>0</v>
      </c>
      <c r="K144" s="64">
        <f>IFERROR(('Emp RestOfCMA'!K144/'Emp RestOfCMA'!K$6)/('CAN LFS Emp'!K144/'CAN LFS Emp'!K$6),"n/a")</f>
        <v>0</v>
      </c>
      <c r="L144" s="64">
        <f>IFERROR(('Emp RestOfCMA'!L144/'Emp RestOfCMA'!L$6)/('CAN LFS Emp'!L144/'CAN LFS Emp'!L$6),"n/a")</f>
        <v>0</v>
      </c>
      <c r="M144" s="20">
        <f>IFERROR(('Emp RestOfCMA'!M144/'Emp RestOfCMA'!M$6)/('CAN LFS Emp'!M144/'CAN LFS Emp'!M$6),"n/a")</f>
        <v>0</v>
      </c>
      <c r="N144" s="20">
        <f>IFERROR(('Emp RestOfCMA'!N144/'Emp RestOfCMA'!N$6)/('CAN LFS Emp'!N144/'CAN LFS Emp'!N$6),"n/a")</f>
        <v>0</v>
      </c>
      <c r="O144" s="20">
        <f>IFERROR(('Emp RestOfCMA'!O144/'Emp RestOfCMA'!O$6)/('CAN LFS Emp'!O144/'CAN LFS Emp'!O$6),"n/a")</f>
        <v>4.9043648290026276</v>
      </c>
      <c r="P144" s="20">
        <f>IFERROR(('Emp RestOfCMA'!P144/'Emp RestOfCMA'!P$6)/('CAN LFS Emp'!P144/'CAN LFS Emp'!P$6),"n/a")</f>
        <v>0</v>
      </c>
      <c r="Q144" s="20">
        <f>IFERROR(('Emp RestOfCMA'!Q144/'Emp RestOfCMA'!Q$6)/('CAN LFS Emp'!Q144/'CAN LFS Emp'!Q$6),"n/a")</f>
        <v>0</v>
      </c>
      <c r="R144" s="20">
        <f>IFERROR(('Emp RestOfCMA'!R144/'Emp RestOfCMA'!R$6)/('CAN LFS Emp'!R144/'CAN LFS Emp'!R$6),"n/a")</f>
        <v>0</v>
      </c>
      <c r="S144" s="20">
        <f>IFERROR(('Emp RestOfCMA'!S144/'Emp RestOfCMA'!S$6)/('CAN LFS Emp'!S144/'CAN LFS Emp'!S$6),"n/a")</f>
        <v>0</v>
      </c>
      <c r="T144" s="20">
        <f>IFERROR(('Emp RestOfCMA'!T144/'Emp RestOfCMA'!T$6)/('CAN LFS Emp'!T144/'CAN LFS Emp'!T$6),"n/a")</f>
        <v>0</v>
      </c>
      <c r="U144" s="20">
        <f>IFERROR(('Emp RestOfCMA'!U144/'Emp RestOfCMA'!U$6)/('CAN LFS Emp'!U144/'CAN LFS Emp'!U$6),"n/a")</f>
        <v>0</v>
      </c>
      <c r="V144" s="20" t="str">
        <f>IFERROR(('Emp RestOfCMA'!V144/'Emp RestOfCMA'!V$6)/('CAN LFS Emp'!V144/'CAN LFS Emp'!V$6),"n/a")</f>
        <v>n/a</v>
      </c>
      <c r="W144" s="20">
        <f>IFERROR(('Emp RestOfCMA'!W144/'Emp RestOfCMA'!W$6)/('CAN LFS Emp'!W144/'CAN LFS Emp'!W$6),"n/a")</f>
        <v>0</v>
      </c>
      <c r="X144" s="20" t="str">
        <f>IFERROR(('Emp RestOfCMA'!X144/'Emp RestOfCMA'!X$6)/('CAN LFS Emp'!X144/'CAN LFS Emp'!X$6),"n/a")</f>
        <v>n/a</v>
      </c>
      <c r="Y144" s="20" t="str">
        <f>IFERROR(('Emp RestOfCMA'!Y144/'Emp RestOfCMA'!Y$6)/('CAN LFS Emp'!Y144/'CAN LFS Emp'!Y$6),"n/a")</f>
        <v>n/a</v>
      </c>
    </row>
    <row r="145" spans="1:25" x14ac:dyDescent="0.25">
      <c r="A145" s="5" t="s">
        <v>138</v>
      </c>
      <c r="B145" s="5"/>
      <c r="C145" s="13">
        <v>56</v>
      </c>
      <c r="D145" s="64">
        <f>IFERROR(('Emp RestOfCMA'!D145/'Emp RestOfCMA'!D$6)/('CAN LFS Emp'!D145/'CAN LFS Emp'!D$6),"n/a")</f>
        <v>1.2227072921293776</v>
      </c>
      <c r="E145" s="64">
        <f>IFERROR(('Emp RestOfCMA'!E145/'Emp RestOfCMA'!E$6)/('CAN LFS Emp'!E145/'CAN LFS Emp'!E$6),"n/a")</f>
        <v>1.2164692523988598</v>
      </c>
      <c r="F145" s="64">
        <f>IFERROR(('Emp RestOfCMA'!F145/'Emp RestOfCMA'!F$6)/('CAN LFS Emp'!F145/'CAN LFS Emp'!F$6),"n/a")</f>
        <v>1.3899112029366776</v>
      </c>
      <c r="G145" s="64">
        <f>IFERROR(('Emp RestOfCMA'!G145/'Emp RestOfCMA'!G$6)/('CAN LFS Emp'!G145/'CAN LFS Emp'!G$6),"n/a")</f>
        <v>1.2764563607241703</v>
      </c>
      <c r="H145" s="64">
        <f>IFERROR(('Emp RestOfCMA'!H145/'Emp RestOfCMA'!H$6)/('CAN LFS Emp'!H145/'CAN LFS Emp'!H$6),"n/a")</f>
        <v>1.1135275256979171</v>
      </c>
      <c r="I145" s="64">
        <f>IFERROR(('Emp RestOfCMA'!I145/'Emp RestOfCMA'!I$6)/('CAN LFS Emp'!I145/'CAN LFS Emp'!I$6),"n/a")</f>
        <v>1.1597781424549167</v>
      </c>
      <c r="J145" s="64">
        <f>IFERROR(('Emp RestOfCMA'!J145/'Emp RestOfCMA'!J$6)/('CAN LFS Emp'!J145/'CAN LFS Emp'!J$6),"n/a")</f>
        <v>1.1569248133706098</v>
      </c>
      <c r="K145" s="64">
        <f>IFERROR(('Emp RestOfCMA'!K145/'Emp RestOfCMA'!K$6)/('CAN LFS Emp'!K145/'CAN LFS Emp'!K$6),"n/a")</f>
        <v>1.1441249309881385</v>
      </c>
      <c r="L145" s="64">
        <f>IFERROR(('Emp RestOfCMA'!L145/'Emp RestOfCMA'!L$6)/('CAN LFS Emp'!L145/'CAN LFS Emp'!L$6),"n/a")</f>
        <v>1.1483333217985967</v>
      </c>
      <c r="M145" s="20">
        <f>IFERROR(('Emp RestOfCMA'!M145/'Emp RestOfCMA'!M$6)/('CAN LFS Emp'!M145/'CAN LFS Emp'!M$6),"n/a")</f>
        <v>1.1091976008689015</v>
      </c>
      <c r="N145" s="20">
        <f>IFERROR(('Emp RestOfCMA'!N145/'Emp RestOfCMA'!N$6)/('CAN LFS Emp'!N145/'CAN LFS Emp'!N$6),"n/a")</f>
        <v>1.1080054939377262</v>
      </c>
      <c r="O145" s="20">
        <f>IFERROR(('Emp RestOfCMA'!O145/'Emp RestOfCMA'!O$6)/('CAN LFS Emp'!O145/'CAN LFS Emp'!O$6),"n/a")</f>
        <v>1.0566248286273798</v>
      </c>
      <c r="P145" s="20">
        <f>IFERROR(('Emp RestOfCMA'!P145/'Emp RestOfCMA'!P$6)/('CAN LFS Emp'!P145/'CAN LFS Emp'!P$6),"n/a")</f>
        <v>1.1206959126026212</v>
      </c>
      <c r="Q145" s="20">
        <f>IFERROR(('Emp RestOfCMA'!Q145/'Emp RestOfCMA'!Q$6)/('CAN LFS Emp'!Q145/'CAN LFS Emp'!Q$6),"n/a")</f>
        <v>1.1307871656450679</v>
      </c>
      <c r="R145" s="20">
        <f>IFERROR(('Emp RestOfCMA'!R145/'Emp RestOfCMA'!R$6)/('CAN LFS Emp'!R145/'CAN LFS Emp'!R$6),"n/a")</f>
        <v>1.0953566969609376</v>
      </c>
      <c r="S145" s="20">
        <f>IFERROR(('Emp RestOfCMA'!S145/'Emp RestOfCMA'!S$6)/('CAN LFS Emp'!S145/'CAN LFS Emp'!S$6),"n/a")</f>
        <v>1.1796838955204985</v>
      </c>
      <c r="T145" s="20">
        <f>IFERROR(('Emp RestOfCMA'!T145/'Emp RestOfCMA'!T$6)/('CAN LFS Emp'!T145/'CAN LFS Emp'!T$6),"n/a")</f>
        <v>1.1557058978565511</v>
      </c>
      <c r="U145" s="20">
        <f>IFERROR(('Emp RestOfCMA'!U145/'Emp RestOfCMA'!U$6)/('CAN LFS Emp'!U145/'CAN LFS Emp'!U$6),"n/a")</f>
        <v>1.3183679395460115</v>
      </c>
      <c r="V145" s="20">
        <f>IFERROR(('Emp RestOfCMA'!V145/'Emp RestOfCMA'!V$6)/('CAN LFS Emp'!V145/'CAN LFS Emp'!V$6),"n/a")</f>
        <v>1.1699134282601595</v>
      </c>
      <c r="W145" s="20">
        <f>IFERROR(('Emp RestOfCMA'!W145/'Emp RestOfCMA'!W$6)/('CAN LFS Emp'!W145/'CAN LFS Emp'!W$6),"n/a")</f>
        <v>1.1105921555561109</v>
      </c>
      <c r="X145" s="20">
        <f>IFERROR(('Emp RestOfCMA'!X145/'Emp RestOfCMA'!X$6)/('CAN LFS Emp'!X145/'CAN LFS Emp'!X$6),"n/a")</f>
        <v>0.93359448475090667</v>
      </c>
      <c r="Y145" s="20">
        <f>IFERROR(('Emp RestOfCMA'!Y145/'Emp RestOfCMA'!Y$6)/('CAN LFS Emp'!Y145/'CAN LFS Emp'!Y$6),"n/a")</f>
        <v>0.99920873073809824</v>
      </c>
    </row>
    <row r="146" spans="1:25" x14ac:dyDescent="0.25">
      <c r="A146" s="6" t="s">
        <v>139</v>
      </c>
      <c r="B146" s="6"/>
      <c r="C146" s="14">
        <v>561</v>
      </c>
      <c r="D146" s="65">
        <f>IFERROR(('Emp RestOfCMA'!D146/'Emp RestOfCMA'!D$6)/('CAN LFS Emp'!D146/'CAN LFS Emp'!D$6),"n/a")</f>
        <v>1.2497832202839847</v>
      </c>
      <c r="E146" s="65">
        <f>IFERROR(('Emp RestOfCMA'!E146/'Emp RestOfCMA'!E$6)/('CAN LFS Emp'!E146/'CAN LFS Emp'!E$6),"n/a")</f>
        <v>1.2425296683457112</v>
      </c>
      <c r="F146" s="65">
        <f>IFERROR(('Emp RestOfCMA'!F146/'Emp RestOfCMA'!F$6)/('CAN LFS Emp'!F146/'CAN LFS Emp'!F$6),"n/a")</f>
        <v>1.4235299386787887</v>
      </c>
      <c r="G146" s="65">
        <f>IFERROR(('Emp RestOfCMA'!G146/'Emp RestOfCMA'!G$6)/('CAN LFS Emp'!G146/'CAN LFS Emp'!G$6),"n/a")</f>
        <v>1.2782946168710385</v>
      </c>
      <c r="H146" s="65">
        <f>IFERROR(('Emp RestOfCMA'!H146/'Emp RestOfCMA'!H$6)/('CAN LFS Emp'!H146/'CAN LFS Emp'!H$6),"n/a")</f>
        <v>1.1125751718284633</v>
      </c>
      <c r="I146" s="65">
        <f>IFERROR(('Emp RestOfCMA'!I146/'Emp RestOfCMA'!I$6)/('CAN LFS Emp'!I146/'CAN LFS Emp'!I$6),"n/a")</f>
        <v>1.1655202670306413</v>
      </c>
      <c r="J146" s="65">
        <f>IFERROR(('Emp RestOfCMA'!J146/'Emp RestOfCMA'!J$6)/('CAN LFS Emp'!J146/'CAN LFS Emp'!J$6),"n/a")</f>
        <v>1.1835090331178557</v>
      </c>
      <c r="K146" s="65">
        <f>IFERROR(('Emp RestOfCMA'!K146/'Emp RestOfCMA'!K$6)/('CAN LFS Emp'!K146/'CAN LFS Emp'!K$6),"n/a")</f>
        <v>1.1429992396808935</v>
      </c>
      <c r="L146" s="65">
        <f>IFERROR(('Emp RestOfCMA'!L146/'Emp RestOfCMA'!L$6)/('CAN LFS Emp'!L146/'CAN LFS Emp'!L$6),"n/a")</f>
        <v>1.143543438846373</v>
      </c>
      <c r="M146" s="21">
        <f>IFERROR(('Emp RestOfCMA'!M146/'Emp RestOfCMA'!M$6)/('CAN LFS Emp'!M146/'CAN LFS Emp'!M$6),"n/a")</f>
        <v>1.12030383720947</v>
      </c>
      <c r="N146" s="21">
        <f>IFERROR(('Emp RestOfCMA'!N146/'Emp RestOfCMA'!N$6)/('CAN LFS Emp'!N146/'CAN LFS Emp'!N$6),"n/a")</f>
        <v>1.1374142739691699</v>
      </c>
      <c r="O146" s="21">
        <f>IFERROR(('Emp RestOfCMA'!O146/'Emp RestOfCMA'!O$6)/('CAN LFS Emp'!O146/'CAN LFS Emp'!O$6),"n/a")</f>
        <v>1.059617120396932</v>
      </c>
      <c r="P146" s="21">
        <f>IFERROR(('Emp RestOfCMA'!P146/'Emp RestOfCMA'!P$6)/('CAN LFS Emp'!P146/'CAN LFS Emp'!P$6),"n/a")</f>
        <v>1.1199443770784772</v>
      </c>
      <c r="Q146" s="21">
        <f>IFERROR(('Emp RestOfCMA'!Q146/'Emp RestOfCMA'!Q$6)/('CAN LFS Emp'!Q146/'CAN LFS Emp'!Q$6),"n/a")</f>
        <v>1.1436947256534844</v>
      </c>
      <c r="R146" s="21">
        <f>IFERROR(('Emp RestOfCMA'!R146/'Emp RestOfCMA'!R$6)/('CAN LFS Emp'!R146/'CAN LFS Emp'!R$6),"n/a")</f>
        <v>1.0986848835813841</v>
      </c>
      <c r="S146" s="21">
        <f>IFERROR(('Emp RestOfCMA'!S146/'Emp RestOfCMA'!S$6)/('CAN LFS Emp'!S146/'CAN LFS Emp'!S$6),"n/a")</f>
        <v>1.1607168330563669</v>
      </c>
      <c r="T146" s="21">
        <f>IFERROR(('Emp RestOfCMA'!T146/'Emp RestOfCMA'!T$6)/('CAN LFS Emp'!T146/'CAN LFS Emp'!T$6),"n/a")</f>
        <v>1.1481751562607001</v>
      </c>
      <c r="U146" s="21">
        <f>IFERROR(('Emp RestOfCMA'!U146/'Emp RestOfCMA'!U$6)/('CAN LFS Emp'!U146/'CAN LFS Emp'!U$6),"n/a")</f>
        <v>1.351914669396034</v>
      </c>
      <c r="V146" s="21">
        <f>IFERROR(('Emp RestOfCMA'!V146/'Emp RestOfCMA'!V$6)/('CAN LFS Emp'!V146/'CAN LFS Emp'!V$6),"n/a")</f>
        <v>1.2045564526787702</v>
      </c>
      <c r="W146" s="21">
        <f>IFERROR(('Emp RestOfCMA'!W146/'Emp RestOfCMA'!W$6)/('CAN LFS Emp'!W146/'CAN LFS Emp'!W$6),"n/a")</f>
        <v>1.1258417111898957</v>
      </c>
      <c r="X146" s="21">
        <f>IFERROR(('Emp RestOfCMA'!X146/'Emp RestOfCMA'!X$6)/('CAN LFS Emp'!X146/'CAN LFS Emp'!X$6),"n/a")</f>
        <v>0.93746326479634112</v>
      </c>
      <c r="Y146" s="21">
        <f>IFERROR(('Emp RestOfCMA'!Y146/'Emp RestOfCMA'!Y$6)/('CAN LFS Emp'!Y146/'CAN LFS Emp'!Y$6),"n/a")</f>
        <v>1.0424679489036628</v>
      </c>
    </row>
    <row r="147" spans="1:25" x14ac:dyDescent="0.25">
      <c r="A147" s="7" t="s">
        <v>140</v>
      </c>
      <c r="B147" s="7"/>
      <c r="C147" s="14">
        <v>5611</v>
      </c>
      <c r="D147" s="65" t="str">
        <f>IFERROR(('Emp RestOfCMA'!D147/'Emp RestOfCMA'!D$6)/('CAN LFS Emp'!D147/'CAN LFS Emp'!D$6),"n/a")</f>
        <v>n/a</v>
      </c>
      <c r="E147" s="65" t="str">
        <f>IFERROR(('Emp RestOfCMA'!E147/'Emp RestOfCMA'!E$6)/('CAN LFS Emp'!E147/'CAN LFS Emp'!E$6),"n/a")</f>
        <v>n/a</v>
      </c>
      <c r="F147" s="65">
        <f>IFERROR(('Emp RestOfCMA'!F147/'Emp RestOfCMA'!F$6)/('CAN LFS Emp'!F147/'CAN LFS Emp'!F$6),"n/a")</f>
        <v>0</v>
      </c>
      <c r="G147" s="65">
        <f>IFERROR(('Emp RestOfCMA'!G147/'Emp RestOfCMA'!G$6)/('CAN LFS Emp'!G147/'CAN LFS Emp'!G$6),"n/a")</f>
        <v>3.3237694147048193</v>
      </c>
      <c r="H147" s="65">
        <f>IFERROR(('Emp RestOfCMA'!H147/'Emp RestOfCMA'!H$6)/('CAN LFS Emp'!H147/'CAN LFS Emp'!H$6),"n/a")</f>
        <v>0</v>
      </c>
      <c r="I147" s="65">
        <f>IFERROR(('Emp RestOfCMA'!I147/'Emp RestOfCMA'!I$6)/('CAN LFS Emp'!I147/'CAN LFS Emp'!I$6),"n/a")</f>
        <v>0</v>
      </c>
      <c r="J147" s="65">
        <f>IFERROR(('Emp RestOfCMA'!J147/'Emp RestOfCMA'!J$6)/('CAN LFS Emp'!J147/'CAN LFS Emp'!J$6),"n/a")</f>
        <v>0</v>
      </c>
      <c r="K147" s="65">
        <f>IFERROR(('Emp RestOfCMA'!K147/'Emp RestOfCMA'!K$6)/('CAN LFS Emp'!K147/'CAN LFS Emp'!K$6),"n/a")</f>
        <v>0</v>
      </c>
      <c r="L147" s="65">
        <f>IFERROR(('Emp RestOfCMA'!L147/'Emp RestOfCMA'!L$6)/('CAN LFS Emp'!L147/'CAN LFS Emp'!L$6),"n/a")</f>
        <v>0</v>
      </c>
      <c r="M147" s="21">
        <f>IFERROR(('Emp RestOfCMA'!M147/'Emp RestOfCMA'!M$6)/('CAN LFS Emp'!M147/'CAN LFS Emp'!M$6),"n/a")</f>
        <v>4.678161138398151</v>
      </c>
      <c r="N147" s="21">
        <f>IFERROR(('Emp RestOfCMA'!N147/'Emp RestOfCMA'!N$6)/('CAN LFS Emp'!N147/'CAN LFS Emp'!N$6),"n/a")</f>
        <v>2.894425330228775</v>
      </c>
      <c r="O147" s="21">
        <f>IFERROR(('Emp RestOfCMA'!O147/'Emp RestOfCMA'!O$6)/('CAN LFS Emp'!O147/'CAN LFS Emp'!O$6),"n/a")</f>
        <v>2.940767586416035</v>
      </c>
      <c r="P147" s="21">
        <f>IFERROR(('Emp RestOfCMA'!P147/'Emp RestOfCMA'!P$6)/('CAN LFS Emp'!P147/'CAN LFS Emp'!P$6),"n/a")</f>
        <v>3.6241190294271575</v>
      </c>
      <c r="Q147" s="21">
        <f>IFERROR(('Emp RestOfCMA'!Q147/'Emp RestOfCMA'!Q$6)/('CAN LFS Emp'!Q147/'CAN LFS Emp'!Q$6),"n/a")</f>
        <v>3.1856563965453755</v>
      </c>
      <c r="R147" s="21">
        <f>IFERROR(('Emp RestOfCMA'!R147/'Emp RestOfCMA'!R$6)/('CAN LFS Emp'!R147/'CAN LFS Emp'!R$6),"n/a")</f>
        <v>3.6317799362099588</v>
      </c>
      <c r="S147" s="21">
        <f>IFERROR(('Emp RestOfCMA'!S147/'Emp RestOfCMA'!S$6)/('CAN LFS Emp'!S147/'CAN LFS Emp'!S$6),"n/a")</f>
        <v>4.9483591543657859</v>
      </c>
      <c r="T147" s="21">
        <f>IFERROR(('Emp RestOfCMA'!T147/'Emp RestOfCMA'!T$6)/('CAN LFS Emp'!T147/'CAN LFS Emp'!T$6),"n/a")</f>
        <v>0</v>
      </c>
      <c r="U147" s="21">
        <f>IFERROR(('Emp RestOfCMA'!U147/'Emp RestOfCMA'!U$6)/('CAN LFS Emp'!U147/'CAN LFS Emp'!U$6),"n/a")</f>
        <v>0</v>
      </c>
      <c r="V147" s="21">
        <f>IFERROR(('Emp RestOfCMA'!V147/'Emp RestOfCMA'!V$6)/('CAN LFS Emp'!V147/'CAN LFS Emp'!V$6),"n/a")</f>
        <v>0</v>
      </c>
      <c r="W147" s="21">
        <f>IFERROR(('Emp RestOfCMA'!W147/'Emp RestOfCMA'!W$6)/('CAN LFS Emp'!W147/'CAN LFS Emp'!W$6),"n/a")</f>
        <v>0</v>
      </c>
      <c r="X147" s="21">
        <f>IFERROR(('Emp RestOfCMA'!X147/'Emp RestOfCMA'!X$6)/('CAN LFS Emp'!X147/'CAN LFS Emp'!X$6),"n/a")</f>
        <v>0</v>
      </c>
      <c r="Y147" s="21" t="str">
        <f>IFERROR(('Emp RestOfCMA'!Y147/'Emp RestOfCMA'!Y$6)/('CAN LFS Emp'!Y147/'CAN LFS Emp'!Y$6),"n/a")</f>
        <v>n/a</v>
      </c>
    </row>
    <row r="148" spans="1:25" x14ac:dyDescent="0.25">
      <c r="A148" s="7" t="s">
        <v>141</v>
      </c>
      <c r="B148" s="7"/>
      <c r="C148" s="14">
        <v>5613</v>
      </c>
      <c r="D148" s="65">
        <f>IFERROR(('Emp RestOfCMA'!D148/'Emp RestOfCMA'!D$6)/('CAN LFS Emp'!D148/'CAN LFS Emp'!D$6),"n/a")</f>
        <v>2.5911447314356182</v>
      </c>
      <c r="E148" s="65">
        <f>IFERROR(('Emp RestOfCMA'!E148/'Emp RestOfCMA'!E$6)/('CAN LFS Emp'!E148/'CAN LFS Emp'!E$6),"n/a")</f>
        <v>2.1791784184100287</v>
      </c>
      <c r="F148" s="65">
        <f>IFERROR(('Emp RestOfCMA'!F148/'Emp RestOfCMA'!F$6)/('CAN LFS Emp'!F148/'CAN LFS Emp'!F$6),"n/a")</f>
        <v>1.8409226351903603</v>
      </c>
      <c r="G148" s="65">
        <f>IFERROR(('Emp RestOfCMA'!G148/'Emp RestOfCMA'!G$6)/('CAN LFS Emp'!G148/'CAN LFS Emp'!G$6),"n/a")</f>
        <v>1.9786334126434117</v>
      </c>
      <c r="H148" s="65">
        <f>IFERROR(('Emp RestOfCMA'!H148/'Emp RestOfCMA'!H$6)/('CAN LFS Emp'!H148/'CAN LFS Emp'!H$6),"n/a")</f>
        <v>1.5454749519314723</v>
      </c>
      <c r="I148" s="65">
        <f>IFERROR(('Emp RestOfCMA'!I148/'Emp RestOfCMA'!I$6)/('CAN LFS Emp'!I148/'CAN LFS Emp'!I$6),"n/a")</f>
        <v>2.3127192421954814</v>
      </c>
      <c r="J148" s="65">
        <f>IFERROR(('Emp RestOfCMA'!J148/'Emp RestOfCMA'!J$6)/('CAN LFS Emp'!J148/'CAN LFS Emp'!J$6),"n/a")</f>
        <v>2.2606191705697354</v>
      </c>
      <c r="K148" s="65">
        <f>IFERROR(('Emp RestOfCMA'!K148/'Emp RestOfCMA'!K$6)/('CAN LFS Emp'!K148/'CAN LFS Emp'!K$6),"n/a")</f>
        <v>1.8905688554543165</v>
      </c>
      <c r="L148" s="65">
        <f>IFERROR(('Emp RestOfCMA'!L148/'Emp RestOfCMA'!L$6)/('CAN LFS Emp'!L148/'CAN LFS Emp'!L$6),"n/a")</f>
        <v>1.9940660313002703</v>
      </c>
      <c r="M148" s="21">
        <f>IFERROR(('Emp RestOfCMA'!M148/'Emp RestOfCMA'!M$6)/('CAN LFS Emp'!M148/'CAN LFS Emp'!M$6),"n/a")</f>
        <v>1.910180693189488</v>
      </c>
      <c r="N148" s="21">
        <f>IFERROR(('Emp RestOfCMA'!N148/'Emp RestOfCMA'!N$6)/('CAN LFS Emp'!N148/'CAN LFS Emp'!N$6),"n/a")</f>
        <v>1.8315263157607105</v>
      </c>
      <c r="O148" s="21">
        <f>IFERROR(('Emp RestOfCMA'!O148/'Emp RestOfCMA'!O$6)/('CAN LFS Emp'!O148/'CAN LFS Emp'!O$6),"n/a")</f>
        <v>1.9837962602365551</v>
      </c>
      <c r="P148" s="21">
        <f>IFERROR(('Emp RestOfCMA'!P148/'Emp RestOfCMA'!P$6)/('CAN LFS Emp'!P148/'CAN LFS Emp'!P$6),"n/a")</f>
        <v>1.4891859961212204</v>
      </c>
      <c r="Q148" s="21">
        <f>IFERROR(('Emp RestOfCMA'!Q148/'Emp RestOfCMA'!Q$6)/('CAN LFS Emp'!Q148/'CAN LFS Emp'!Q$6),"n/a")</f>
        <v>1.9893377486310833</v>
      </c>
      <c r="R148" s="21">
        <f>IFERROR(('Emp RestOfCMA'!R148/'Emp RestOfCMA'!R$6)/('CAN LFS Emp'!R148/'CAN LFS Emp'!R$6),"n/a")</f>
        <v>1.9833006442287253</v>
      </c>
      <c r="S148" s="21">
        <f>IFERROR(('Emp RestOfCMA'!S148/'Emp RestOfCMA'!S$6)/('CAN LFS Emp'!S148/'CAN LFS Emp'!S$6),"n/a")</f>
        <v>1.9530583186901087</v>
      </c>
      <c r="T148" s="21">
        <f>IFERROR(('Emp RestOfCMA'!T148/'Emp RestOfCMA'!T$6)/('CAN LFS Emp'!T148/'CAN LFS Emp'!T$6),"n/a")</f>
        <v>1.9250127273805826</v>
      </c>
      <c r="U148" s="21">
        <f>IFERROR(('Emp RestOfCMA'!U148/'Emp RestOfCMA'!U$6)/('CAN LFS Emp'!U148/'CAN LFS Emp'!U$6),"n/a")</f>
        <v>2.0560818002891574</v>
      </c>
      <c r="V148" s="21">
        <f>IFERROR(('Emp RestOfCMA'!V148/'Emp RestOfCMA'!V$6)/('CAN LFS Emp'!V148/'CAN LFS Emp'!V$6),"n/a")</f>
        <v>1.923653575562237</v>
      </c>
      <c r="W148" s="21">
        <f>IFERROR(('Emp RestOfCMA'!W148/'Emp RestOfCMA'!W$6)/('CAN LFS Emp'!W148/'CAN LFS Emp'!W$6),"n/a")</f>
        <v>2.0503162790855152</v>
      </c>
      <c r="X148" s="21">
        <f>IFERROR(('Emp RestOfCMA'!X148/'Emp RestOfCMA'!X$6)/('CAN LFS Emp'!X148/'CAN LFS Emp'!X$6),"n/a")</f>
        <v>1.391158782927792</v>
      </c>
      <c r="Y148" s="21">
        <f>IFERROR(('Emp RestOfCMA'!Y148/'Emp RestOfCMA'!Y$6)/('CAN LFS Emp'!Y148/'CAN LFS Emp'!Y$6),"n/a")</f>
        <v>1.6762394599684891</v>
      </c>
    </row>
    <row r="149" spans="1:25" x14ac:dyDescent="0.25">
      <c r="A149" s="7" t="s">
        <v>142</v>
      </c>
      <c r="B149" s="7"/>
      <c r="C149" s="14">
        <v>5614</v>
      </c>
      <c r="D149" s="65">
        <f>IFERROR(('Emp RestOfCMA'!D149/'Emp RestOfCMA'!D$6)/('CAN LFS Emp'!D149/'CAN LFS Emp'!D$6),"n/a")</f>
        <v>1.181483715629237</v>
      </c>
      <c r="E149" s="65">
        <f>IFERROR(('Emp RestOfCMA'!E149/'Emp RestOfCMA'!E$6)/('CAN LFS Emp'!E149/'CAN LFS Emp'!E$6),"n/a")</f>
        <v>1.0431082562549614</v>
      </c>
      <c r="F149" s="65">
        <f>IFERROR(('Emp RestOfCMA'!F149/'Emp RestOfCMA'!F$6)/('CAN LFS Emp'!F149/'CAN LFS Emp'!F$6),"n/a")</f>
        <v>1.3785146575760721</v>
      </c>
      <c r="G149" s="65">
        <f>IFERROR(('Emp RestOfCMA'!G149/'Emp RestOfCMA'!G$6)/('CAN LFS Emp'!G149/'CAN LFS Emp'!G$6),"n/a")</f>
        <v>0.97493376162526435</v>
      </c>
      <c r="H149" s="65">
        <f>IFERROR(('Emp RestOfCMA'!H149/'Emp RestOfCMA'!H$6)/('CAN LFS Emp'!H149/'CAN LFS Emp'!H$6),"n/a")</f>
        <v>0.75118327556296294</v>
      </c>
      <c r="I149" s="65">
        <f>IFERROR(('Emp RestOfCMA'!I149/'Emp RestOfCMA'!I$6)/('CAN LFS Emp'!I149/'CAN LFS Emp'!I$6),"n/a")</f>
        <v>0.67493646303782895</v>
      </c>
      <c r="J149" s="65">
        <f>IFERROR(('Emp RestOfCMA'!J149/'Emp RestOfCMA'!J$6)/('CAN LFS Emp'!J149/'CAN LFS Emp'!J$6),"n/a")</f>
        <v>1.1350403335722929</v>
      </c>
      <c r="K149" s="65">
        <f>IFERROR(('Emp RestOfCMA'!K149/'Emp RestOfCMA'!K$6)/('CAN LFS Emp'!K149/'CAN LFS Emp'!K$6),"n/a")</f>
        <v>0.81111006015690534</v>
      </c>
      <c r="L149" s="65">
        <f>IFERROR(('Emp RestOfCMA'!L149/'Emp RestOfCMA'!L$6)/('CAN LFS Emp'!L149/'CAN LFS Emp'!L$6),"n/a")</f>
        <v>0.53314676989634691</v>
      </c>
      <c r="M149" s="21">
        <f>IFERROR(('Emp RestOfCMA'!M149/'Emp RestOfCMA'!M$6)/('CAN LFS Emp'!M149/'CAN LFS Emp'!M$6),"n/a")</f>
        <v>0.4532853235082312</v>
      </c>
      <c r="N149" s="21">
        <f>IFERROR(('Emp RestOfCMA'!N149/'Emp RestOfCMA'!N$6)/('CAN LFS Emp'!N149/'CAN LFS Emp'!N$6),"n/a")</f>
        <v>0.37634943128820392</v>
      </c>
      <c r="O149" s="21">
        <f>IFERROR(('Emp RestOfCMA'!O149/'Emp RestOfCMA'!O$6)/('CAN LFS Emp'!O149/'CAN LFS Emp'!O$6),"n/a")</f>
        <v>0.54440491110799238</v>
      </c>
      <c r="P149" s="21">
        <f>IFERROR(('Emp RestOfCMA'!P149/'Emp RestOfCMA'!P$6)/('CAN LFS Emp'!P149/'CAN LFS Emp'!P$6),"n/a")</f>
        <v>0.90592491312881762</v>
      </c>
      <c r="Q149" s="21">
        <f>IFERROR(('Emp RestOfCMA'!Q149/'Emp RestOfCMA'!Q$6)/('CAN LFS Emp'!Q149/'CAN LFS Emp'!Q$6),"n/a")</f>
        <v>1.0571999698476824</v>
      </c>
      <c r="R149" s="21">
        <f>IFERROR(('Emp RestOfCMA'!R149/'Emp RestOfCMA'!R$6)/('CAN LFS Emp'!R149/'CAN LFS Emp'!R$6),"n/a")</f>
        <v>0.47108859259562191</v>
      </c>
      <c r="S149" s="21">
        <f>IFERROR(('Emp RestOfCMA'!S149/'Emp RestOfCMA'!S$6)/('CAN LFS Emp'!S149/'CAN LFS Emp'!S$6),"n/a")</f>
        <v>0.65518144241279175</v>
      </c>
      <c r="T149" s="21">
        <f>IFERROR(('Emp RestOfCMA'!T149/'Emp RestOfCMA'!T$6)/('CAN LFS Emp'!T149/'CAN LFS Emp'!T$6),"n/a")</f>
        <v>0.74657384401206972</v>
      </c>
      <c r="U149" s="21">
        <f>IFERROR(('Emp RestOfCMA'!U149/'Emp RestOfCMA'!U$6)/('CAN LFS Emp'!U149/'CAN LFS Emp'!U$6),"n/a")</f>
        <v>0.91790678941805515</v>
      </c>
      <c r="V149" s="21">
        <f>IFERROR(('Emp RestOfCMA'!V149/'Emp RestOfCMA'!V$6)/('CAN LFS Emp'!V149/'CAN LFS Emp'!V$6),"n/a")</f>
        <v>0.86346605817565947</v>
      </c>
      <c r="W149" s="21">
        <f>IFERROR(('Emp RestOfCMA'!W149/'Emp RestOfCMA'!W$6)/('CAN LFS Emp'!W149/'CAN LFS Emp'!W$6),"n/a")</f>
        <v>0.95542283537455819</v>
      </c>
      <c r="X149" s="21">
        <f>IFERROR(('Emp RestOfCMA'!X149/'Emp RestOfCMA'!X$6)/('CAN LFS Emp'!X149/'CAN LFS Emp'!X$6),"n/a")</f>
        <v>1.0002976497855733</v>
      </c>
      <c r="Y149" s="21">
        <f>IFERROR(('Emp RestOfCMA'!Y149/'Emp RestOfCMA'!Y$6)/('CAN LFS Emp'!Y149/'CAN LFS Emp'!Y$6),"n/a")</f>
        <v>0.55691330842088516</v>
      </c>
    </row>
    <row r="150" spans="1:25" x14ac:dyDescent="0.25">
      <c r="A150" s="7" t="s">
        <v>143</v>
      </c>
      <c r="B150" s="7"/>
      <c r="C150" s="14" t="s">
        <v>206</v>
      </c>
      <c r="D150" s="65">
        <f>IFERROR(('Emp RestOfCMA'!D150/'Emp RestOfCMA'!D$6)/('CAN LFS Emp'!D150/'CAN LFS Emp'!D$6),"n/a")</f>
        <v>1.0880335604594231</v>
      </c>
      <c r="E150" s="65">
        <f>IFERROR(('Emp RestOfCMA'!E150/'Emp RestOfCMA'!E$6)/('CAN LFS Emp'!E150/'CAN LFS Emp'!E$6),"n/a")</f>
        <v>1.222960224460746</v>
      </c>
      <c r="F150" s="65">
        <f>IFERROR(('Emp RestOfCMA'!F150/'Emp RestOfCMA'!F$6)/('CAN LFS Emp'!F150/'CAN LFS Emp'!F$6),"n/a")</f>
        <v>2.220755871409315</v>
      </c>
      <c r="G150" s="65">
        <f>IFERROR(('Emp RestOfCMA'!G150/'Emp RestOfCMA'!G$6)/('CAN LFS Emp'!G150/'CAN LFS Emp'!G$6),"n/a")</f>
        <v>2.124347969889111</v>
      </c>
      <c r="H150" s="65">
        <f>IFERROR(('Emp RestOfCMA'!H150/'Emp RestOfCMA'!H$6)/('CAN LFS Emp'!H150/'CAN LFS Emp'!H$6),"n/a")</f>
        <v>1.4478717918571553</v>
      </c>
      <c r="I150" s="65">
        <f>IFERROR(('Emp RestOfCMA'!I150/'Emp RestOfCMA'!I$6)/('CAN LFS Emp'!I150/'CAN LFS Emp'!I$6),"n/a")</f>
        <v>1.948594299412705</v>
      </c>
      <c r="J150" s="65">
        <f>IFERROR(('Emp RestOfCMA'!J150/'Emp RestOfCMA'!J$6)/('CAN LFS Emp'!J150/'CAN LFS Emp'!J$6),"n/a")</f>
        <v>2.1770707436139096</v>
      </c>
      <c r="K150" s="65">
        <f>IFERROR(('Emp RestOfCMA'!K150/'Emp RestOfCMA'!K$6)/('CAN LFS Emp'!K150/'CAN LFS Emp'!K$6),"n/a")</f>
        <v>1.4590738737915623</v>
      </c>
      <c r="L150" s="65">
        <f>IFERROR(('Emp RestOfCMA'!L150/'Emp RestOfCMA'!L$6)/('CAN LFS Emp'!L150/'CAN LFS Emp'!L$6),"n/a")</f>
        <v>1.6465314300397162</v>
      </c>
      <c r="M150" s="21">
        <f>IFERROR(('Emp RestOfCMA'!M150/'Emp RestOfCMA'!M$6)/('CAN LFS Emp'!M150/'CAN LFS Emp'!M$6),"n/a")</f>
        <v>2.3648543238483248</v>
      </c>
      <c r="N150" s="21">
        <f>IFERROR(('Emp RestOfCMA'!N150/'Emp RestOfCMA'!N$6)/('CAN LFS Emp'!N150/'CAN LFS Emp'!N$6),"n/a")</f>
        <v>2.1969025054912898</v>
      </c>
      <c r="O150" s="21">
        <f>IFERROR(('Emp RestOfCMA'!O150/'Emp RestOfCMA'!O$6)/('CAN LFS Emp'!O150/'CAN LFS Emp'!O$6),"n/a")</f>
        <v>2.3399972435891954</v>
      </c>
      <c r="P150" s="21">
        <f>IFERROR(('Emp RestOfCMA'!P150/'Emp RestOfCMA'!P$6)/('CAN LFS Emp'!P150/'CAN LFS Emp'!P$6),"n/a")</f>
        <v>2.479278882795295</v>
      </c>
      <c r="Q150" s="21">
        <f>IFERROR(('Emp RestOfCMA'!Q150/'Emp RestOfCMA'!Q$6)/('CAN LFS Emp'!Q150/'CAN LFS Emp'!Q$6),"n/a")</f>
        <v>1.49511940667105</v>
      </c>
      <c r="R150" s="21">
        <f>IFERROR(('Emp RestOfCMA'!R150/'Emp RestOfCMA'!R$6)/('CAN LFS Emp'!R150/'CAN LFS Emp'!R$6),"n/a")</f>
        <v>1.6472328117339363</v>
      </c>
      <c r="S150" s="21">
        <f>IFERROR(('Emp RestOfCMA'!S150/'Emp RestOfCMA'!S$6)/('CAN LFS Emp'!S150/'CAN LFS Emp'!S$6),"n/a")</f>
        <v>3.0266987616472631</v>
      </c>
      <c r="T150" s="21">
        <f>IFERROR(('Emp RestOfCMA'!T150/'Emp RestOfCMA'!T$6)/('CAN LFS Emp'!T150/'CAN LFS Emp'!T$6),"n/a")</f>
        <v>1.9405423631558598</v>
      </c>
      <c r="U150" s="21">
        <f>IFERROR(('Emp RestOfCMA'!U150/'Emp RestOfCMA'!U$6)/('CAN LFS Emp'!U150/'CAN LFS Emp'!U$6),"n/a")</f>
        <v>1.2326774096754773</v>
      </c>
      <c r="V150" s="21">
        <f>IFERROR(('Emp RestOfCMA'!V150/'Emp RestOfCMA'!V$6)/('CAN LFS Emp'!V150/'CAN LFS Emp'!V$6),"n/a")</f>
        <v>1.8894588554676532</v>
      </c>
      <c r="W150" s="21">
        <f>IFERROR(('Emp RestOfCMA'!W150/'Emp RestOfCMA'!W$6)/('CAN LFS Emp'!W150/'CAN LFS Emp'!W$6),"n/a")</f>
        <v>1.9490333586339856</v>
      </c>
      <c r="X150" s="21">
        <f>IFERROR(('Emp RestOfCMA'!X150/'Emp RestOfCMA'!X$6)/('CAN LFS Emp'!X150/'CAN LFS Emp'!X$6),"n/a")</f>
        <v>2.0025616087365199</v>
      </c>
      <c r="Y150" s="21">
        <f>IFERROR(('Emp RestOfCMA'!Y150/'Emp RestOfCMA'!Y$6)/('CAN LFS Emp'!Y150/'CAN LFS Emp'!Y$6),"n/a")</f>
        <v>1.3495544777298221</v>
      </c>
    </row>
    <row r="151" spans="1:25" x14ac:dyDescent="0.25">
      <c r="A151" s="7" t="s">
        <v>144</v>
      </c>
      <c r="B151" s="7"/>
      <c r="C151" s="14">
        <v>5615</v>
      </c>
      <c r="D151" s="65">
        <f>IFERROR(('Emp RestOfCMA'!D151/'Emp RestOfCMA'!D$6)/('CAN LFS Emp'!D151/'CAN LFS Emp'!D$6),"n/a")</f>
        <v>1.9184728090431089</v>
      </c>
      <c r="E151" s="65">
        <f>IFERROR(('Emp RestOfCMA'!E151/'Emp RestOfCMA'!E$6)/('CAN LFS Emp'!E151/'CAN LFS Emp'!E$6),"n/a")</f>
        <v>1.828029089202506</v>
      </c>
      <c r="F151" s="65">
        <f>IFERROR(('Emp RestOfCMA'!F151/'Emp RestOfCMA'!F$6)/('CAN LFS Emp'!F151/'CAN LFS Emp'!F$6),"n/a")</f>
        <v>1.8336176963683399</v>
      </c>
      <c r="G151" s="65">
        <f>IFERROR(('Emp RestOfCMA'!G151/'Emp RestOfCMA'!G$6)/('CAN LFS Emp'!G151/'CAN LFS Emp'!G$6),"n/a")</f>
        <v>1.5841250762989616</v>
      </c>
      <c r="H151" s="65">
        <f>IFERROR(('Emp RestOfCMA'!H151/'Emp RestOfCMA'!H$6)/('CAN LFS Emp'!H151/'CAN LFS Emp'!H$6),"n/a")</f>
        <v>1.5220471954270864</v>
      </c>
      <c r="I151" s="65">
        <f>IFERROR(('Emp RestOfCMA'!I151/'Emp RestOfCMA'!I$6)/('CAN LFS Emp'!I151/'CAN LFS Emp'!I$6),"n/a")</f>
        <v>1.4505689190578961</v>
      </c>
      <c r="J151" s="65">
        <f>IFERROR(('Emp RestOfCMA'!J151/'Emp RestOfCMA'!J$6)/('CAN LFS Emp'!J151/'CAN LFS Emp'!J$6),"n/a")</f>
        <v>0.8081459420792737</v>
      </c>
      <c r="K151" s="65">
        <f>IFERROR(('Emp RestOfCMA'!K151/'Emp RestOfCMA'!K$6)/('CAN LFS Emp'!K151/'CAN LFS Emp'!K$6),"n/a")</f>
        <v>1.970026299271711</v>
      </c>
      <c r="L151" s="65">
        <f>IFERROR(('Emp RestOfCMA'!L151/'Emp RestOfCMA'!L$6)/('CAN LFS Emp'!L151/'CAN LFS Emp'!L$6),"n/a")</f>
        <v>1.0793750848600927</v>
      </c>
      <c r="M151" s="21">
        <f>IFERROR(('Emp RestOfCMA'!M151/'Emp RestOfCMA'!M$6)/('CAN LFS Emp'!M151/'CAN LFS Emp'!M$6),"n/a")</f>
        <v>1.0611017672259067</v>
      </c>
      <c r="N151" s="21">
        <f>IFERROR(('Emp RestOfCMA'!N151/'Emp RestOfCMA'!N$6)/('CAN LFS Emp'!N151/'CAN LFS Emp'!N$6),"n/a")</f>
        <v>1.5394466737777501</v>
      </c>
      <c r="O151" s="21">
        <f>IFERROR(('Emp RestOfCMA'!O151/'Emp RestOfCMA'!O$6)/('CAN LFS Emp'!O151/'CAN LFS Emp'!O$6),"n/a")</f>
        <v>0.84529737780620218</v>
      </c>
      <c r="P151" s="21">
        <f>IFERROR(('Emp RestOfCMA'!P151/'Emp RestOfCMA'!P$6)/('CAN LFS Emp'!P151/'CAN LFS Emp'!P$6),"n/a")</f>
        <v>0.46278177065302667</v>
      </c>
      <c r="Q151" s="21">
        <f>IFERROR(('Emp RestOfCMA'!Q151/'Emp RestOfCMA'!Q$6)/('CAN LFS Emp'!Q151/'CAN LFS Emp'!Q$6),"n/a")</f>
        <v>1.1956908981850289</v>
      </c>
      <c r="R151" s="21">
        <f>IFERROR(('Emp RestOfCMA'!R151/'Emp RestOfCMA'!R$6)/('CAN LFS Emp'!R151/'CAN LFS Emp'!R$6),"n/a")</f>
        <v>1.0633262825715191</v>
      </c>
      <c r="S151" s="21">
        <f>IFERROR(('Emp RestOfCMA'!S151/'Emp RestOfCMA'!S$6)/('CAN LFS Emp'!S151/'CAN LFS Emp'!S$6),"n/a")</f>
        <v>0.78309945286863303</v>
      </c>
      <c r="T151" s="21">
        <f>IFERROR(('Emp RestOfCMA'!T151/'Emp RestOfCMA'!T$6)/('CAN LFS Emp'!T151/'CAN LFS Emp'!T$6),"n/a")</f>
        <v>1.4689478685172657</v>
      </c>
      <c r="U151" s="21">
        <f>IFERROR(('Emp RestOfCMA'!U151/'Emp RestOfCMA'!U$6)/('CAN LFS Emp'!U151/'CAN LFS Emp'!U$6),"n/a")</f>
        <v>2.1784576135675486</v>
      </c>
      <c r="V151" s="21">
        <f>IFERROR(('Emp RestOfCMA'!V151/'Emp RestOfCMA'!V$6)/('CAN LFS Emp'!V151/'CAN LFS Emp'!V$6),"n/a")</f>
        <v>0.89760600103102228</v>
      </c>
      <c r="W151" s="21">
        <f>IFERROR(('Emp RestOfCMA'!W151/'Emp RestOfCMA'!W$6)/('CAN LFS Emp'!W151/'CAN LFS Emp'!W$6),"n/a")</f>
        <v>1.3454789775937088</v>
      </c>
      <c r="X151" s="21">
        <f>IFERROR(('Emp RestOfCMA'!X151/'Emp RestOfCMA'!X$6)/('CAN LFS Emp'!X151/'CAN LFS Emp'!X$6),"n/a")</f>
        <v>0.86640758690040098</v>
      </c>
      <c r="Y151" s="21">
        <f>IFERROR(('Emp RestOfCMA'!Y151/'Emp RestOfCMA'!Y$6)/('CAN LFS Emp'!Y151/'CAN LFS Emp'!Y$6),"n/a")</f>
        <v>1.5246038378938513</v>
      </c>
    </row>
    <row r="152" spans="1:25" x14ac:dyDescent="0.25">
      <c r="A152" s="7" t="s">
        <v>145</v>
      </c>
      <c r="B152" s="7"/>
      <c r="C152" s="14">
        <v>5616</v>
      </c>
      <c r="D152" s="65">
        <f>IFERROR(('Emp RestOfCMA'!D152/'Emp RestOfCMA'!D$6)/('CAN LFS Emp'!D152/'CAN LFS Emp'!D$6),"n/a")</f>
        <v>0.97452085536395916</v>
      </c>
      <c r="E152" s="65">
        <f>IFERROR(('Emp RestOfCMA'!E152/'Emp RestOfCMA'!E$6)/('CAN LFS Emp'!E152/'CAN LFS Emp'!E$6),"n/a")</f>
        <v>1.5192983317055917</v>
      </c>
      <c r="F152" s="65">
        <f>IFERROR(('Emp RestOfCMA'!F152/'Emp RestOfCMA'!F$6)/('CAN LFS Emp'!F152/'CAN LFS Emp'!F$6),"n/a")</f>
        <v>1.6368428294744106</v>
      </c>
      <c r="G152" s="65">
        <f>IFERROR(('Emp RestOfCMA'!G152/'Emp RestOfCMA'!G$6)/('CAN LFS Emp'!G152/'CAN LFS Emp'!G$6),"n/a")</f>
        <v>0.87596256328798139</v>
      </c>
      <c r="H152" s="65">
        <f>IFERROR(('Emp RestOfCMA'!H152/'Emp RestOfCMA'!H$6)/('CAN LFS Emp'!H152/'CAN LFS Emp'!H$6),"n/a")</f>
        <v>1.4256261717348138</v>
      </c>
      <c r="I152" s="65">
        <f>IFERROR(('Emp RestOfCMA'!I152/'Emp RestOfCMA'!I$6)/('CAN LFS Emp'!I152/'CAN LFS Emp'!I$6),"n/a")</f>
        <v>1.4507139534648976</v>
      </c>
      <c r="J152" s="65">
        <f>IFERROR(('Emp RestOfCMA'!J152/'Emp RestOfCMA'!J$6)/('CAN LFS Emp'!J152/'CAN LFS Emp'!J$6),"n/a")</f>
        <v>0.85583418109701392</v>
      </c>
      <c r="K152" s="65">
        <f>IFERROR(('Emp RestOfCMA'!K152/'Emp RestOfCMA'!K$6)/('CAN LFS Emp'!K152/'CAN LFS Emp'!K$6),"n/a")</f>
        <v>1.0902328789944431</v>
      </c>
      <c r="L152" s="65">
        <f>IFERROR(('Emp RestOfCMA'!L152/'Emp RestOfCMA'!L$6)/('CAN LFS Emp'!L152/'CAN LFS Emp'!L$6),"n/a")</f>
        <v>1.4363709863262064</v>
      </c>
      <c r="M152" s="21">
        <f>IFERROR(('Emp RestOfCMA'!M152/'Emp RestOfCMA'!M$6)/('CAN LFS Emp'!M152/'CAN LFS Emp'!M$6),"n/a")</f>
        <v>1.5019795526107553</v>
      </c>
      <c r="N152" s="21">
        <f>IFERROR(('Emp RestOfCMA'!N152/'Emp RestOfCMA'!N$6)/('CAN LFS Emp'!N152/'CAN LFS Emp'!N$6),"n/a")</f>
        <v>1.6036906189631217</v>
      </c>
      <c r="O152" s="21">
        <f>IFERROR(('Emp RestOfCMA'!O152/'Emp RestOfCMA'!O$6)/('CAN LFS Emp'!O152/'CAN LFS Emp'!O$6),"n/a")</f>
        <v>1.069838396793465</v>
      </c>
      <c r="P152" s="21">
        <f>IFERROR(('Emp RestOfCMA'!P152/'Emp RestOfCMA'!P$6)/('CAN LFS Emp'!P152/'CAN LFS Emp'!P$6),"n/a")</f>
        <v>1.3007021390562234</v>
      </c>
      <c r="Q152" s="21">
        <f>IFERROR(('Emp RestOfCMA'!Q152/'Emp RestOfCMA'!Q$6)/('CAN LFS Emp'!Q152/'CAN LFS Emp'!Q$6),"n/a")</f>
        <v>1.2133542130947264</v>
      </c>
      <c r="R152" s="21">
        <f>IFERROR(('Emp RestOfCMA'!R152/'Emp RestOfCMA'!R$6)/('CAN LFS Emp'!R152/'CAN LFS Emp'!R$6),"n/a")</f>
        <v>1.3859176828423507</v>
      </c>
      <c r="S152" s="21">
        <f>IFERROR(('Emp RestOfCMA'!S152/'Emp RestOfCMA'!S$6)/('CAN LFS Emp'!S152/'CAN LFS Emp'!S$6),"n/a")</f>
        <v>1.1407838471632137</v>
      </c>
      <c r="T152" s="21">
        <f>IFERROR(('Emp RestOfCMA'!T152/'Emp RestOfCMA'!T$6)/('CAN LFS Emp'!T152/'CAN LFS Emp'!T$6),"n/a")</f>
        <v>0.88916626434341262</v>
      </c>
      <c r="U152" s="21">
        <f>IFERROR(('Emp RestOfCMA'!U152/'Emp RestOfCMA'!U$6)/('CAN LFS Emp'!U152/'CAN LFS Emp'!U$6),"n/a")</f>
        <v>1.6605631896689732</v>
      </c>
      <c r="V152" s="21">
        <f>IFERROR(('Emp RestOfCMA'!V152/'Emp RestOfCMA'!V$6)/('CAN LFS Emp'!V152/'CAN LFS Emp'!V$6),"n/a")</f>
        <v>1.2385350194371201</v>
      </c>
      <c r="W152" s="21">
        <f>IFERROR(('Emp RestOfCMA'!W152/'Emp RestOfCMA'!W$6)/('CAN LFS Emp'!W152/'CAN LFS Emp'!W$6),"n/a")</f>
        <v>1.1773395079915565</v>
      </c>
      <c r="X152" s="21">
        <f>IFERROR(('Emp RestOfCMA'!X152/'Emp RestOfCMA'!X$6)/('CAN LFS Emp'!X152/'CAN LFS Emp'!X$6),"n/a")</f>
        <v>0.61905015378886086</v>
      </c>
      <c r="Y152" s="21">
        <f>IFERROR(('Emp RestOfCMA'!Y152/'Emp RestOfCMA'!Y$6)/('CAN LFS Emp'!Y152/'CAN LFS Emp'!Y$6),"n/a")</f>
        <v>1.0375418525435864</v>
      </c>
    </row>
    <row r="153" spans="1:25" x14ac:dyDescent="0.25">
      <c r="A153" s="7" t="s">
        <v>146</v>
      </c>
      <c r="B153" s="7"/>
      <c r="C153" s="14">
        <v>5617</v>
      </c>
      <c r="D153" s="65">
        <f>IFERROR(('Emp RestOfCMA'!D153/'Emp RestOfCMA'!D$6)/('CAN LFS Emp'!D153/'CAN LFS Emp'!D$6),"n/a")</f>
        <v>0.75800912793269681</v>
      </c>
      <c r="E153" s="65">
        <f>IFERROR(('Emp RestOfCMA'!E153/'Emp RestOfCMA'!E$6)/('CAN LFS Emp'!E153/'CAN LFS Emp'!E$6),"n/a")</f>
        <v>0.74360766975984527</v>
      </c>
      <c r="F153" s="65">
        <f>IFERROR(('Emp RestOfCMA'!F153/'Emp RestOfCMA'!F$6)/('CAN LFS Emp'!F153/'CAN LFS Emp'!F$6),"n/a")</f>
        <v>1.0008896630294684</v>
      </c>
      <c r="G153" s="65">
        <f>IFERROR(('Emp RestOfCMA'!G153/'Emp RestOfCMA'!G$6)/('CAN LFS Emp'!G153/'CAN LFS Emp'!G$6),"n/a")</f>
        <v>1.0266488095071207</v>
      </c>
      <c r="H153" s="65">
        <f>IFERROR(('Emp RestOfCMA'!H153/'Emp RestOfCMA'!H$6)/('CAN LFS Emp'!H153/'CAN LFS Emp'!H$6),"n/a")</f>
        <v>0.8572007413158782</v>
      </c>
      <c r="I153" s="65">
        <f>IFERROR(('Emp RestOfCMA'!I153/'Emp RestOfCMA'!I$6)/('CAN LFS Emp'!I153/'CAN LFS Emp'!I$6),"n/a")</f>
        <v>0.75668984965141006</v>
      </c>
      <c r="J153" s="65">
        <f>IFERROR(('Emp RestOfCMA'!J153/'Emp RestOfCMA'!J$6)/('CAN LFS Emp'!J153/'CAN LFS Emp'!J$6),"n/a")</f>
        <v>0.87776075312932911</v>
      </c>
      <c r="K153" s="65">
        <f>IFERROR(('Emp RestOfCMA'!K153/'Emp RestOfCMA'!K$6)/('CAN LFS Emp'!K153/'CAN LFS Emp'!K$6),"n/a")</f>
        <v>0.82869718525466329</v>
      </c>
      <c r="L153" s="65">
        <f>IFERROR(('Emp RestOfCMA'!L153/'Emp RestOfCMA'!L$6)/('CAN LFS Emp'!L153/'CAN LFS Emp'!L$6),"n/a")</f>
        <v>1.1067886277426977</v>
      </c>
      <c r="M153" s="21">
        <f>IFERROR(('Emp RestOfCMA'!M153/'Emp RestOfCMA'!M$6)/('CAN LFS Emp'!M153/'CAN LFS Emp'!M$6),"n/a")</f>
        <v>1.0058742454348788</v>
      </c>
      <c r="N153" s="21">
        <f>IFERROR(('Emp RestOfCMA'!N153/'Emp RestOfCMA'!N$6)/('CAN LFS Emp'!N153/'CAN LFS Emp'!N$6),"n/a")</f>
        <v>0.92487541409242757</v>
      </c>
      <c r="O153" s="21">
        <f>IFERROR(('Emp RestOfCMA'!O153/'Emp RestOfCMA'!O$6)/('CAN LFS Emp'!O153/'CAN LFS Emp'!O$6),"n/a")</f>
        <v>0.92084180912243185</v>
      </c>
      <c r="P153" s="21">
        <f>IFERROR(('Emp RestOfCMA'!P153/'Emp RestOfCMA'!P$6)/('CAN LFS Emp'!P153/'CAN LFS Emp'!P$6),"n/a")</f>
        <v>0.99755813571206975</v>
      </c>
      <c r="Q153" s="21">
        <f>IFERROR(('Emp RestOfCMA'!Q153/'Emp RestOfCMA'!Q$6)/('CAN LFS Emp'!Q153/'CAN LFS Emp'!Q$6),"n/a")</f>
        <v>0.91287497525446382</v>
      </c>
      <c r="R153" s="21">
        <f>IFERROR(('Emp RestOfCMA'!R153/'Emp RestOfCMA'!R$6)/('CAN LFS Emp'!R153/'CAN LFS Emp'!R$6),"n/a")</f>
        <v>0.93374915858832508</v>
      </c>
      <c r="S153" s="21">
        <f>IFERROR(('Emp RestOfCMA'!S153/'Emp RestOfCMA'!S$6)/('CAN LFS Emp'!S153/'CAN LFS Emp'!S$6),"n/a")</f>
        <v>0.97816578578281543</v>
      </c>
      <c r="T153" s="21">
        <f>IFERROR(('Emp RestOfCMA'!T153/'Emp RestOfCMA'!T$6)/('CAN LFS Emp'!T153/'CAN LFS Emp'!T$6),"n/a")</f>
        <v>1.0497025002505007</v>
      </c>
      <c r="U153" s="21">
        <f>IFERROR(('Emp RestOfCMA'!U153/'Emp RestOfCMA'!U$6)/('CAN LFS Emp'!U153/'CAN LFS Emp'!U$6),"n/a")</f>
        <v>1.1343322426714169</v>
      </c>
      <c r="V153" s="21">
        <f>IFERROR(('Emp RestOfCMA'!V153/'Emp RestOfCMA'!V$6)/('CAN LFS Emp'!V153/'CAN LFS Emp'!V$6),"n/a")</f>
        <v>1.1270311026689737</v>
      </c>
      <c r="W153" s="21">
        <f>IFERROR(('Emp RestOfCMA'!W153/'Emp RestOfCMA'!W$6)/('CAN LFS Emp'!W153/'CAN LFS Emp'!W$6),"n/a")</f>
        <v>0.81446314700705069</v>
      </c>
      <c r="X153" s="21">
        <f>IFERROR(('Emp RestOfCMA'!X153/'Emp RestOfCMA'!X$6)/('CAN LFS Emp'!X153/'CAN LFS Emp'!X$6),"n/a")</f>
        <v>0.82543534007392116</v>
      </c>
      <c r="Y153" s="21">
        <f>IFERROR(('Emp RestOfCMA'!Y153/'Emp RestOfCMA'!Y$6)/('CAN LFS Emp'!Y153/'CAN LFS Emp'!Y$6),"n/a")</f>
        <v>0.9192675883422412</v>
      </c>
    </row>
    <row r="154" spans="1:25" x14ac:dyDescent="0.25">
      <c r="A154" s="6" t="s">
        <v>147</v>
      </c>
      <c r="B154" s="6"/>
      <c r="C154" s="14">
        <v>562</v>
      </c>
      <c r="D154" s="65">
        <f>IFERROR(('Emp RestOfCMA'!D154/'Emp RestOfCMA'!D$6)/('CAN LFS Emp'!D154/'CAN LFS Emp'!D$6),"n/a")</f>
        <v>1.2671794703098762</v>
      </c>
      <c r="E154" s="65">
        <f>IFERROR(('Emp RestOfCMA'!E154/'Emp RestOfCMA'!E$6)/('CAN LFS Emp'!E154/'CAN LFS Emp'!E$6),"n/a")</f>
        <v>1.1364668185926863</v>
      </c>
      <c r="F154" s="65">
        <f>IFERROR(('Emp RestOfCMA'!F154/'Emp RestOfCMA'!F$6)/('CAN LFS Emp'!F154/'CAN LFS Emp'!F$6),"n/a")</f>
        <v>1.110571605024844</v>
      </c>
      <c r="G154" s="65">
        <f>IFERROR(('Emp RestOfCMA'!G154/'Emp RestOfCMA'!G$6)/('CAN LFS Emp'!G154/'CAN LFS Emp'!G$6),"n/a")</f>
        <v>1.4909398305832489</v>
      </c>
      <c r="H154" s="65">
        <f>IFERROR(('Emp RestOfCMA'!H154/'Emp RestOfCMA'!H$6)/('CAN LFS Emp'!H154/'CAN LFS Emp'!H$6),"n/a")</f>
        <v>1.5499786221146015</v>
      </c>
      <c r="I154" s="65">
        <f>IFERROR(('Emp RestOfCMA'!I154/'Emp RestOfCMA'!I$6)/('CAN LFS Emp'!I154/'CAN LFS Emp'!I$6),"n/a")</f>
        <v>1.5078334160015621</v>
      </c>
      <c r="J154" s="65">
        <f>IFERROR(('Emp RestOfCMA'!J154/'Emp RestOfCMA'!J$6)/('CAN LFS Emp'!J154/'CAN LFS Emp'!J$6),"n/a")</f>
        <v>0.9914673274526643</v>
      </c>
      <c r="K154" s="65">
        <f>IFERROR(('Emp RestOfCMA'!K154/'Emp RestOfCMA'!K$6)/('CAN LFS Emp'!K154/'CAN LFS Emp'!K$6),"n/a")</f>
        <v>1.2090169394340156</v>
      </c>
      <c r="L154" s="65">
        <f>IFERROR(('Emp RestOfCMA'!L154/'Emp RestOfCMA'!L$6)/('CAN LFS Emp'!L154/'CAN LFS Emp'!L$6),"n/a")</f>
        <v>1.8977736211478122</v>
      </c>
      <c r="M154" s="21">
        <f>IFERROR(('Emp RestOfCMA'!M154/'Emp RestOfCMA'!M$6)/('CAN LFS Emp'!M154/'CAN LFS Emp'!M$6),"n/a")</f>
        <v>1.3281657804982094</v>
      </c>
      <c r="N154" s="21">
        <f>IFERROR(('Emp RestOfCMA'!N154/'Emp RestOfCMA'!N$6)/('CAN LFS Emp'!N154/'CAN LFS Emp'!N$6),"n/a")</f>
        <v>0.84662767038804376</v>
      </c>
      <c r="O154" s="21">
        <f>IFERROR(('Emp RestOfCMA'!O154/'Emp RestOfCMA'!O$6)/('CAN LFS Emp'!O154/'CAN LFS Emp'!O$6),"n/a")</f>
        <v>1.3122864515468242</v>
      </c>
      <c r="P154" s="21">
        <f>IFERROR(('Emp RestOfCMA'!P154/'Emp RestOfCMA'!P$6)/('CAN LFS Emp'!P154/'CAN LFS Emp'!P$6),"n/a")</f>
        <v>1.1395379769705596</v>
      </c>
      <c r="Q154" s="21">
        <f>IFERROR(('Emp RestOfCMA'!Q154/'Emp RestOfCMA'!Q$6)/('CAN LFS Emp'!Q154/'CAN LFS Emp'!Q$6),"n/a")</f>
        <v>1.1032770040962523</v>
      </c>
      <c r="R154" s="21">
        <f>IFERROR(('Emp RestOfCMA'!R154/'Emp RestOfCMA'!R$6)/('CAN LFS Emp'!R154/'CAN LFS Emp'!R$6),"n/a")</f>
        <v>1.4878837669004401</v>
      </c>
      <c r="S154" s="21">
        <f>IFERROR(('Emp RestOfCMA'!S154/'Emp RestOfCMA'!S$6)/('CAN LFS Emp'!S154/'CAN LFS Emp'!S$6),"n/a")</f>
        <v>1.5424473780267933</v>
      </c>
      <c r="T154" s="21">
        <f>IFERROR(('Emp RestOfCMA'!T154/'Emp RestOfCMA'!T$6)/('CAN LFS Emp'!T154/'CAN LFS Emp'!T$6),"n/a")</f>
        <v>1.3079428776762563</v>
      </c>
      <c r="U154" s="21">
        <f>IFERROR(('Emp RestOfCMA'!U154/'Emp RestOfCMA'!U$6)/('CAN LFS Emp'!U154/'CAN LFS Emp'!U$6),"n/a")</f>
        <v>0.97104937126979929</v>
      </c>
      <c r="V154" s="21">
        <f>IFERROR(('Emp RestOfCMA'!V154/'Emp RestOfCMA'!V$6)/('CAN LFS Emp'!V154/'CAN LFS Emp'!V$6),"n/a")</f>
        <v>0.64557611128037951</v>
      </c>
      <c r="W154" s="21">
        <f>IFERROR(('Emp RestOfCMA'!W154/'Emp RestOfCMA'!W$6)/('CAN LFS Emp'!W154/'CAN LFS Emp'!W$6),"n/a")</f>
        <v>0.92802963222285129</v>
      </c>
      <c r="X154" s="21">
        <f>IFERROR(('Emp RestOfCMA'!X154/'Emp RestOfCMA'!X$6)/('CAN LFS Emp'!X154/'CAN LFS Emp'!X$6),"n/a")</f>
        <v>0.92868648605179649</v>
      </c>
      <c r="Y154" s="21">
        <f>IFERROR(('Emp RestOfCMA'!Y154/'Emp RestOfCMA'!Y$6)/('CAN LFS Emp'!Y154/'CAN LFS Emp'!Y$6),"n/a")</f>
        <v>0.34103428184388196</v>
      </c>
    </row>
    <row r="155" spans="1:25" x14ac:dyDescent="0.25">
      <c r="A155" s="5" t="s">
        <v>148</v>
      </c>
      <c r="B155" s="5"/>
      <c r="C155" s="13">
        <v>61</v>
      </c>
      <c r="D155" s="64">
        <f>IFERROR(('Emp RestOfCMA'!D155/'Emp RestOfCMA'!D$6)/('CAN LFS Emp'!D155/'CAN LFS Emp'!D$6),"n/a")</f>
        <v>0.8331819447450235</v>
      </c>
      <c r="E155" s="64">
        <f>IFERROR(('Emp RestOfCMA'!E155/'Emp RestOfCMA'!E$6)/('CAN LFS Emp'!E155/'CAN LFS Emp'!E$6),"n/a")</f>
        <v>0.76645796965512891</v>
      </c>
      <c r="F155" s="64">
        <f>IFERROR(('Emp RestOfCMA'!F155/'Emp RestOfCMA'!F$6)/('CAN LFS Emp'!F155/'CAN LFS Emp'!F$6),"n/a")</f>
        <v>0.79334238300958015</v>
      </c>
      <c r="G155" s="64">
        <f>IFERROR(('Emp RestOfCMA'!G155/'Emp RestOfCMA'!G$6)/('CAN LFS Emp'!G155/'CAN LFS Emp'!G$6),"n/a")</f>
        <v>0.79930709863033311</v>
      </c>
      <c r="H155" s="64">
        <f>IFERROR(('Emp RestOfCMA'!H155/'Emp RestOfCMA'!H$6)/('CAN LFS Emp'!H155/'CAN LFS Emp'!H$6),"n/a")</f>
        <v>0.68064777885737515</v>
      </c>
      <c r="I155" s="64">
        <f>IFERROR(('Emp RestOfCMA'!I155/'Emp RestOfCMA'!I$6)/('CAN LFS Emp'!I155/'CAN LFS Emp'!I$6),"n/a")</f>
        <v>0.7982413827134246</v>
      </c>
      <c r="J155" s="64">
        <f>IFERROR(('Emp RestOfCMA'!J155/'Emp RestOfCMA'!J$6)/('CAN LFS Emp'!J155/'CAN LFS Emp'!J$6),"n/a")</f>
        <v>0.87559427695930547</v>
      </c>
      <c r="K155" s="64">
        <f>IFERROR(('Emp RestOfCMA'!K155/'Emp RestOfCMA'!K$6)/('CAN LFS Emp'!K155/'CAN LFS Emp'!K$6),"n/a")</f>
        <v>0.77994254621226466</v>
      </c>
      <c r="L155" s="64">
        <f>IFERROR(('Emp RestOfCMA'!L155/'Emp RestOfCMA'!L$6)/('CAN LFS Emp'!L155/'CAN LFS Emp'!L$6),"n/a")</f>
        <v>0.7360603277263531</v>
      </c>
      <c r="M155" s="20">
        <f>IFERROR(('Emp RestOfCMA'!M155/'Emp RestOfCMA'!M$6)/('CAN LFS Emp'!M155/'CAN LFS Emp'!M$6),"n/a")</f>
        <v>0.84542205644136637</v>
      </c>
      <c r="N155" s="20">
        <f>IFERROR(('Emp RestOfCMA'!N155/'Emp RestOfCMA'!N$6)/('CAN LFS Emp'!N155/'CAN LFS Emp'!N$6),"n/a")</f>
        <v>0.88404598741605966</v>
      </c>
      <c r="O155" s="20">
        <f>IFERROR(('Emp RestOfCMA'!O155/'Emp RestOfCMA'!O$6)/('CAN LFS Emp'!O155/'CAN LFS Emp'!O$6),"n/a")</f>
        <v>0.85627366929303739</v>
      </c>
      <c r="P155" s="20">
        <f>IFERROR(('Emp RestOfCMA'!P155/'Emp RestOfCMA'!P$6)/('CAN LFS Emp'!P155/'CAN LFS Emp'!P$6),"n/a")</f>
        <v>0.8320827086691821</v>
      </c>
      <c r="Q155" s="20">
        <f>IFERROR(('Emp RestOfCMA'!Q155/'Emp RestOfCMA'!Q$6)/('CAN LFS Emp'!Q155/'CAN LFS Emp'!Q$6),"n/a")</f>
        <v>0.89518602587492779</v>
      </c>
      <c r="R155" s="20">
        <f>IFERROR(('Emp RestOfCMA'!R155/'Emp RestOfCMA'!R$6)/('CAN LFS Emp'!R155/'CAN LFS Emp'!R$6),"n/a")</f>
        <v>0.77331721571495882</v>
      </c>
      <c r="S155" s="20">
        <f>IFERROR(('Emp RestOfCMA'!S155/'Emp RestOfCMA'!S$6)/('CAN LFS Emp'!S155/'CAN LFS Emp'!S$6),"n/a")</f>
        <v>0.96304058690515704</v>
      </c>
      <c r="T155" s="20">
        <f>IFERROR(('Emp RestOfCMA'!T155/'Emp RestOfCMA'!T$6)/('CAN LFS Emp'!T155/'CAN LFS Emp'!T$6),"n/a")</f>
        <v>0.88430703888511597</v>
      </c>
      <c r="U155" s="20">
        <f>IFERROR(('Emp RestOfCMA'!U155/'Emp RestOfCMA'!U$6)/('CAN LFS Emp'!U155/'CAN LFS Emp'!U$6),"n/a")</f>
        <v>0.97495106741250215</v>
      </c>
      <c r="V155" s="20">
        <f>IFERROR(('Emp RestOfCMA'!V155/'Emp RestOfCMA'!V$6)/('CAN LFS Emp'!V155/'CAN LFS Emp'!V$6),"n/a")</f>
        <v>0.94666763109396013</v>
      </c>
      <c r="W155" s="20">
        <f>IFERROR(('Emp RestOfCMA'!W155/'Emp RestOfCMA'!W$6)/('CAN LFS Emp'!W155/'CAN LFS Emp'!W$6),"n/a")</f>
        <v>0.77015266862660547</v>
      </c>
      <c r="X155" s="20">
        <f>IFERROR(('Emp RestOfCMA'!X155/'Emp RestOfCMA'!X$6)/('CAN LFS Emp'!X155/'CAN LFS Emp'!X$6),"n/a")</f>
        <v>0.84137487795757437</v>
      </c>
      <c r="Y155" s="20">
        <f>IFERROR(('Emp RestOfCMA'!Y155/'Emp RestOfCMA'!Y$6)/('CAN LFS Emp'!Y155/'CAN LFS Emp'!Y$6),"n/a")</f>
        <v>0.87158446599241024</v>
      </c>
    </row>
    <row r="156" spans="1:25" x14ac:dyDescent="0.25">
      <c r="A156" s="7" t="s">
        <v>149</v>
      </c>
      <c r="B156" s="7"/>
      <c r="C156" s="14">
        <v>6111</v>
      </c>
      <c r="D156" s="65">
        <f>IFERROR(('Emp RestOfCMA'!D156/'Emp RestOfCMA'!D$6)/('CAN LFS Emp'!D156/'CAN LFS Emp'!D$6),"n/a")</f>
        <v>0.95178512433734574</v>
      </c>
      <c r="E156" s="65">
        <f>IFERROR(('Emp RestOfCMA'!E156/'Emp RestOfCMA'!E$6)/('CAN LFS Emp'!E156/'CAN LFS Emp'!E$6),"n/a")</f>
        <v>0.8512221436848314</v>
      </c>
      <c r="F156" s="65">
        <f>IFERROR(('Emp RestOfCMA'!F156/'Emp RestOfCMA'!F$6)/('CAN LFS Emp'!F156/'CAN LFS Emp'!F$6),"n/a")</f>
        <v>0.83215524076723535</v>
      </c>
      <c r="G156" s="65">
        <f>IFERROR(('Emp RestOfCMA'!G156/'Emp RestOfCMA'!G$6)/('CAN LFS Emp'!G156/'CAN LFS Emp'!G$6),"n/a")</f>
        <v>0.9317858103598744</v>
      </c>
      <c r="H156" s="65">
        <f>IFERROR(('Emp RestOfCMA'!H156/'Emp RestOfCMA'!H$6)/('CAN LFS Emp'!H156/'CAN LFS Emp'!H$6),"n/a")</f>
        <v>0.7383141185838098</v>
      </c>
      <c r="I156" s="65">
        <f>IFERROR(('Emp RestOfCMA'!I156/'Emp RestOfCMA'!I$6)/('CAN LFS Emp'!I156/'CAN LFS Emp'!I$6),"n/a")</f>
        <v>0.97032873931564745</v>
      </c>
      <c r="J156" s="65">
        <f>IFERROR(('Emp RestOfCMA'!J156/'Emp RestOfCMA'!J$6)/('CAN LFS Emp'!J156/'CAN LFS Emp'!J$6),"n/a")</f>
        <v>1.0389861729774343</v>
      </c>
      <c r="K156" s="65">
        <f>IFERROR(('Emp RestOfCMA'!K156/'Emp RestOfCMA'!K$6)/('CAN LFS Emp'!K156/'CAN LFS Emp'!K$6),"n/a")</f>
        <v>0.81921168183549897</v>
      </c>
      <c r="L156" s="65">
        <f>IFERROR(('Emp RestOfCMA'!L156/'Emp RestOfCMA'!L$6)/('CAN LFS Emp'!L156/'CAN LFS Emp'!L$6),"n/a")</f>
        <v>0.95725779162685343</v>
      </c>
      <c r="M156" s="21">
        <f>IFERROR(('Emp RestOfCMA'!M156/'Emp RestOfCMA'!M$6)/('CAN LFS Emp'!M156/'CAN LFS Emp'!M$6),"n/a")</f>
        <v>1.1134407839733775</v>
      </c>
      <c r="N156" s="21">
        <f>IFERROR(('Emp RestOfCMA'!N156/'Emp RestOfCMA'!N$6)/('CAN LFS Emp'!N156/'CAN LFS Emp'!N$6),"n/a")</f>
        <v>1.1153042823332557</v>
      </c>
      <c r="O156" s="21">
        <f>IFERROR(('Emp RestOfCMA'!O156/'Emp RestOfCMA'!O$6)/('CAN LFS Emp'!O156/'CAN LFS Emp'!O$6),"n/a")</f>
        <v>1.1507481414077874</v>
      </c>
      <c r="P156" s="21">
        <f>IFERROR(('Emp RestOfCMA'!P156/'Emp RestOfCMA'!P$6)/('CAN LFS Emp'!P156/'CAN LFS Emp'!P$6),"n/a")</f>
        <v>1.0127888562329241</v>
      </c>
      <c r="Q156" s="21">
        <f>IFERROR(('Emp RestOfCMA'!Q156/'Emp RestOfCMA'!Q$6)/('CAN LFS Emp'!Q156/'CAN LFS Emp'!Q$6),"n/a")</f>
        <v>1.1646199672843736</v>
      </c>
      <c r="R156" s="21">
        <f>IFERROR(('Emp RestOfCMA'!R156/'Emp RestOfCMA'!R$6)/('CAN LFS Emp'!R156/'CAN LFS Emp'!R$6),"n/a")</f>
        <v>1.0153644009797518</v>
      </c>
      <c r="S156" s="21">
        <f>IFERROR(('Emp RestOfCMA'!S156/'Emp RestOfCMA'!S$6)/('CAN LFS Emp'!S156/'CAN LFS Emp'!S$6),"n/a")</f>
        <v>1.1705030376110552</v>
      </c>
      <c r="T156" s="21">
        <f>IFERROR(('Emp RestOfCMA'!T156/'Emp RestOfCMA'!T$6)/('CAN LFS Emp'!T156/'CAN LFS Emp'!T$6),"n/a")</f>
        <v>1.0624281765500214</v>
      </c>
      <c r="U156" s="21">
        <f>IFERROR(('Emp RestOfCMA'!U156/'Emp RestOfCMA'!U$6)/('CAN LFS Emp'!U156/'CAN LFS Emp'!U$6),"n/a")</f>
        <v>1.202791832960298</v>
      </c>
      <c r="V156" s="21">
        <f>IFERROR(('Emp RestOfCMA'!V156/'Emp RestOfCMA'!V$6)/('CAN LFS Emp'!V156/'CAN LFS Emp'!V$6),"n/a")</f>
        <v>1.1379493117723836</v>
      </c>
      <c r="W156" s="21">
        <f>IFERROR(('Emp RestOfCMA'!W156/'Emp RestOfCMA'!W$6)/('CAN LFS Emp'!W156/'CAN LFS Emp'!W$6),"n/a")</f>
        <v>1.0612114267447825</v>
      </c>
      <c r="X156" s="21">
        <f>IFERROR(('Emp RestOfCMA'!X156/'Emp RestOfCMA'!X$6)/('CAN LFS Emp'!X156/'CAN LFS Emp'!X$6),"n/a")</f>
        <v>1.0639306450593775</v>
      </c>
      <c r="Y156" s="21">
        <f>IFERROR(('Emp RestOfCMA'!Y156/'Emp RestOfCMA'!Y$6)/('CAN LFS Emp'!Y156/'CAN LFS Emp'!Y$6),"n/a")</f>
        <v>1.0435066904467785</v>
      </c>
    </row>
    <row r="157" spans="1:25" x14ac:dyDescent="0.25">
      <c r="A157" s="7" t="s">
        <v>150</v>
      </c>
      <c r="B157" s="7"/>
      <c r="C157" s="14">
        <v>6112</v>
      </c>
      <c r="D157" s="65">
        <f>IFERROR(('Emp RestOfCMA'!D157/'Emp RestOfCMA'!D$6)/('CAN LFS Emp'!D157/'CAN LFS Emp'!D$6),"n/a")</f>
        <v>0.69732012763280982</v>
      </c>
      <c r="E157" s="65">
        <f>IFERROR(('Emp RestOfCMA'!E157/'Emp RestOfCMA'!E$6)/('CAN LFS Emp'!E157/'CAN LFS Emp'!E$6),"n/a")</f>
        <v>0.59265397535001807</v>
      </c>
      <c r="F157" s="65">
        <f>IFERROR(('Emp RestOfCMA'!F157/'Emp RestOfCMA'!F$6)/('CAN LFS Emp'!F157/'CAN LFS Emp'!F$6),"n/a")</f>
        <v>0.64667118062505446</v>
      </c>
      <c r="G157" s="65">
        <f>IFERROR(('Emp RestOfCMA'!G157/'Emp RestOfCMA'!G$6)/('CAN LFS Emp'!G157/'CAN LFS Emp'!G$6),"n/a")</f>
        <v>0.3900855495908202</v>
      </c>
      <c r="H157" s="65">
        <f>IFERROR(('Emp RestOfCMA'!H157/'Emp RestOfCMA'!H$6)/('CAN LFS Emp'!H157/'CAN LFS Emp'!H$6),"n/a")</f>
        <v>0.52740664828755568</v>
      </c>
      <c r="I157" s="65">
        <f>IFERROR(('Emp RestOfCMA'!I157/'Emp RestOfCMA'!I$6)/('CAN LFS Emp'!I157/'CAN LFS Emp'!I$6),"n/a")</f>
        <v>0.48636812144353847</v>
      </c>
      <c r="J157" s="65">
        <f>IFERROR(('Emp RestOfCMA'!J157/'Emp RestOfCMA'!J$6)/('CAN LFS Emp'!J157/'CAN LFS Emp'!J$6),"n/a")</f>
        <v>0.63035309709709464</v>
      </c>
      <c r="K157" s="65">
        <f>IFERROR(('Emp RestOfCMA'!K157/'Emp RestOfCMA'!K$6)/('CAN LFS Emp'!K157/'CAN LFS Emp'!K$6),"n/a")</f>
        <v>0.58496760986117025</v>
      </c>
      <c r="L157" s="65">
        <f>IFERROR(('Emp RestOfCMA'!L157/'Emp RestOfCMA'!L$6)/('CAN LFS Emp'!L157/'CAN LFS Emp'!L$6),"n/a")</f>
        <v>0.27667184551907298</v>
      </c>
      <c r="M157" s="21">
        <f>IFERROR(('Emp RestOfCMA'!M157/'Emp RestOfCMA'!M$6)/('CAN LFS Emp'!M157/'CAN LFS Emp'!M$6),"n/a")</f>
        <v>0.15593057933917212</v>
      </c>
      <c r="N157" s="21">
        <f>IFERROR(('Emp RestOfCMA'!N157/'Emp RestOfCMA'!N$6)/('CAN LFS Emp'!N157/'CAN LFS Emp'!N$6),"n/a")</f>
        <v>0.25564885513232155</v>
      </c>
      <c r="O157" s="21">
        <f>IFERROR(('Emp RestOfCMA'!O157/'Emp RestOfCMA'!O$6)/('CAN LFS Emp'!O157/'CAN LFS Emp'!O$6),"n/a")</f>
        <v>-4.4188239970160192E-2</v>
      </c>
      <c r="P157" s="21">
        <f>IFERROR(('Emp RestOfCMA'!P157/'Emp RestOfCMA'!P$6)/('CAN LFS Emp'!P157/'CAN LFS Emp'!P$6),"n/a")</f>
        <v>0.50534231806366425</v>
      </c>
      <c r="Q157" s="21">
        <f>IFERROR(('Emp RestOfCMA'!Q157/'Emp RestOfCMA'!Q$6)/('CAN LFS Emp'!Q157/'CAN LFS Emp'!Q$6),"n/a")</f>
        <v>0.35907854090845615</v>
      </c>
      <c r="R157" s="21">
        <f>IFERROR(('Emp RestOfCMA'!R157/'Emp RestOfCMA'!R$6)/('CAN LFS Emp'!R157/'CAN LFS Emp'!R$6),"n/a")</f>
        <v>0.5996596067477501</v>
      </c>
      <c r="S157" s="21">
        <f>IFERROR(('Emp RestOfCMA'!S157/'Emp RestOfCMA'!S$6)/('CAN LFS Emp'!S157/'CAN LFS Emp'!S$6),"n/a")</f>
        <v>0.566456360154589</v>
      </c>
      <c r="T157" s="21">
        <f>IFERROR(('Emp RestOfCMA'!T157/'Emp RestOfCMA'!T$6)/('CAN LFS Emp'!T157/'CAN LFS Emp'!T$6),"n/a")</f>
        <v>0.51100818704477746</v>
      </c>
      <c r="U157" s="21">
        <f>IFERROR(('Emp RestOfCMA'!U157/'Emp RestOfCMA'!U$6)/('CAN LFS Emp'!U157/'CAN LFS Emp'!U$6),"n/a")</f>
        <v>0.55331468496715563</v>
      </c>
      <c r="V157" s="21">
        <f>IFERROR(('Emp RestOfCMA'!V157/'Emp RestOfCMA'!V$6)/('CAN LFS Emp'!V157/'CAN LFS Emp'!V$6),"n/a")</f>
        <v>0.6504719340801286</v>
      </c>
      <c r="W157" s="21">
        <f>IFERROR(('Emp RestOfCMA'!W157/'Emp RestOfCMA'!W$6)/('CAN LFS Emp'!W157/'CAN LFS Emp'!W$6),"n/a")</f>
        <v>0.31485846598109918</v>
      </c>
      <c r="X157" s="21">
        <f>IFERROR(('Emp RestOfCMA'!X157/'Emp RestOfCMA'!X$6)/('CAN LFS Emp'!X157/'CAN LFS Emp'!X$6),"n/a")</f>
        <v>0.24796290124690867</v>
      </c>
      <c r="Y157" s="21">
        <f>IFERROR(('Emp RestOfCMA'!Y157/'Emp RestOfCMA'!Y$6)/('CAN LFS Emp'!Y157/'CAN LFS Emp'!Y$6),"n/a")</f>
        <v>0.15306677894368401</v>
      </c>
    </row>
    <row r="158" spans="1:25" x14ac:dyDescent="0.25">
      <c r="A158" s="7" t="s">
        <v>151</v>
      </c>
      <c r="B158" s="7"/>
      <c r="C158" s="14">
        <v>6113</v>
      </c>
      <c r="D158" s="65">
        <f>IFERROR(('Emp RestOfCMA'!D158/'Emp RestOfCMA'!D$6)/('CAN LFS Emp'!D158/'CAN LFS Emp'!D$6),"n/a")</f>
        <v>0.40400904822317352</v>
      </c>
      <c r="E158" s="65">
        <f>IFERROR(('Emp RestOfCMA'!E158/'Emp RestOfCMA'!E$6)/('CAN LFS Emp'!E158/'CAN LFS Emp'!E$6),"n/a")</f>
        <v>0.38404653136567513</v>
      </c>
      <c r="F158" s="65">
        <f>IFERROR(('Emp RestOfCMA'!F158/'Emp RestOfCMA'!F$6)/('CAN LFS Emp'!F158/'CAN LFS Emp'!F$6),"n/a")</f>
        <v>0.48515125877210924</v>
      </c>
      <c r="G158" s="65">
        <f>IFERROR(('Emp RestOfCMA'!G158/'Emp RestOfCMA'!G$6)/('CAN LFS Emp'!G158/'CAN LFS Emp'!G$6),"n/a")</f>
        <v>0.37161944326684793</v>
      </c>
      <c r="H158" s="65">
        <f>IFERROR(('Emp RestOfCMA'!H158/'Emp RestOfCMA'!H$6)/('CAN LFS Emp'!H158/'CAN LFS Emp'!H$6),"n/a")</f>
        <v>0.42893630345829781</v>
      </c>
      <c r="I158" s="65">
        <f>IFERROR(('Emp RestOfCMA'!I158/'Emp RestOfCMA'!I$6)/('CAN LFS Emp'!I158/'CAN LFS Emp'!I$6),"n/a")</f>
        <v>0.27540477848305717</v>
      </c>
      <c r="J158" s="65">
        <f>IFERROR(('Emp RestOfCMA'!J158/'Emp RestOfCMA'!J$6)/('CAN LFS Emp'!J158/'CAN LFS Emp'!J$6),"n/a")</f>
        <v>0.45305092401643876</v>
      </c>
      <c r="K158" s="65">
        <f>IFERROR(('Emp RestOfCMA'!K158/'Emp RestOfCMA'!K$6)/('CAN LFS Emp'!K158/'CAN LFS Emp'!K$6),"n/a")</f>
        <v>0.5133522340435881</v>
      </c>
      <c r="L158" s="65">
        <f>IFERROR(('Emp RestOfCMA'!L158/'Emp RestOfCMA'!L$6)/('CAN LFS Emp'!L158/'CAN LFS Emp'!L$6),"n/a")</f>
        <v>9.3072937322971033E-2</v>
      </c>
      <c r="M158" s="21">
        <f>IFERROR(('Emp RestOfCMA'!M158/'Emp RestOfCMA'!M$6)/('CAN LFS Emp'!M158/'CAN LFS Emp'!M$6),"n/a")</f>
        <v>0.19611551144130285</v>
      </c>
      <c r="N158" s="21">
        <f>IFERROR(('Emp RestOfCMA'!N158/'Emp RestOfCMA'!N$6)/('CAN LFS Emp'!N158/'CAN LFS Emp'!N$6),"n/a")</f>
        <v>0.33118451607584748</v>
      </c>
      <c r="O158" s="21">
        <f>IFERROR(('Emp RestOfCMA'!O158/'Emp RestOfCMA'!O$6)/('CAN LFS Emp'!O158/'CAN LFS Emp'!O$6),"n/a")</f>
        <v>0.18078359779846323</v>
      </c>
      <c r="P158" s="21">
        <f>IFERROR(('Emp RestOfCMA'!P158/'Emp RestOfCMA'!P$6)/('CAN LFS Emp'!P158/'CAN LFS Emp'!P$6),"n/a")</f>
        <v>0.18301481712713905</v>
      </c>
      <c r="Q158" s="21">
        <f>IFERROR(('Emp RestOfCMA'!Q158/'Emp RestOfCMA'!Q$6)/('CAN LFS Emp'!Q158/'CAN LFS Emp'!Q$6),"n/a")</f>
        <v>0.2407862463695882</v>
      </c>
      <c r="R158" s="21">
        <f>IFERROR(('Emp RestOfCMA'!R158/'Emp RestOfCMA'!R$6)/('CAN LFS Emp'!R158/'CAN LFS Emp'!R$6),"n/a")</f>
        <v>8.5727237983833929E-2</v>
      </c>
      <c r="S158" s="21">
        <f>IFERROR(('Emp RestOfCMA'!S158/'Emp RestOfCMA'!S$6)/('CAN LFS Emp'!S158/'CAN LFS Emp'!S$6),"n/a")</f>
        <v>0.30951905177874095</v>
      </c>
      <c r="T158" s="21">
        <f>IFERROR(('Emp RestOfCMA'!T158/'Emp RestOfCMA'!T$6)/('CAN LFS Emp'!T158/'CAN LFS Emp'!T$6),"n/a")</f>
        <v>0.35012015654563189</v>
      </c>
      <c r="U158" s="21">
        <f>IFERROR(('Emp RestOfCMA'!U158/'Emp RestOfCMA'!U$6)/('CAN LFS Emp'!U158/'CAN LFS Emp'!U$6),"n/a")</f>
        <v>0.16407742337902295</v>
      </c>
      <c r="V158" s="21">
        <f>IFERROR(('Emp RestOfCMA'!V158/'Emp RestOfCMA'!V$6)/('CAN LFS Emp'!V158/'CAN LFS Emp'!V$6),"n/a")</f>
        <v>0.30883231495700897</v>
      </c>
      <c r="W158" s="21">
        <f>IFERROR(('Emp RestOfCMA'!W158/'Emp RestOfCMA'!W$6)/('CAN LFS Emp'!W158/'CAN LFS Emp'!W$6),"n/a")</f>
        <v>-6.8054291705289136E-2</v>
      </c>
      <c r="X158" s="21">
        <f>IFERROR(('Emp RestOfCMA'!X158/'Emp RestOfCMA'!X$6)/('CAN LFS Emp'!X158/'CAN LFS Emp'!X$6),"n/a")</f>
        <v>0.10164911051071106</v>
      </c>
      <c r="Y158" s="21">
        <f>IFERROR(('Emp RestOfCMA'!Y158/'Emp RestOfCMA'!Y$6)/('CAN LFS Emp'!Y158/'CAN LFS Emp'!Y$6),"n/a")</f>
        <v>0.11262629981516119</v>
      </c>
    </row>
    <row r="159" spans="1:25" x14ac:dyDescent="0.25">
      <c r="A159" s="7" t="s">
        <v>152</v>
      </c>
      <c r="B159" s="7"/>
      <c r="C159" s="14" t="s">
        <v>207</v>
      </c>
      <c r="D159" s="65">
        <f>IFERROR(('Emp RestOfCMA'!D159/'Emp RestOfCMA'!D$6)/('CAN LFS Emp'!D159/'CAN LFS Emp'!D$6),"n/a")</f>
        <v>0.84979927648946874</v>
      </c>
      <c r="E159" s="65">
        <f>IFERROR(('Emp RestOfCMA'!E159/'Emp RestOfCMA'!E$6)/('CAN LFS Emp'!E159/'CAN LFS Emp'!E$6),"n/a")</f>
        <v>1.1631688692027418</v>
      </c>
      <c r="F159" s="65">
        <f>IFERROR(('Emp RestOfCMA'!F159/'Emp RestOfCMA'!F$6)/('CAN LFS Emp'!F159/'CAN LFS Emp'!F$6),"n/a")</f>
        <v>1.3163718034472585</v>
      </c>
      <c r="G159" s="65">
        <f>IFERROR(('Emp RestOfCMA'!G159/'Emp RestOfCMA'!G$6)/('CAN LFS Emp'!G159/'CAN LFS Emp'!G$6),"n/a")</f>
        <v>0.99104067143714081</v>
      </c>
      <c r="H159" s="65">
        <f>IFERROR(('Emp RestOfCMA'!H159/'Emp RestOfCMA'!H$6)/('CAN LFS Emp'!H159/'CAN LFS Emp'!H$6),"n/a")</f>
        <v>1.0030654645086707</v>
      </c>
      <c r="I159" s="65">
        <f>IFERROR(('Emp RestOfCMA'!I159/'Emp RestOfCMA'!I$6)/('CAN LFS Emp'!I159/'CAN LFS Emp'!I$6),"n/a")</f>
        <v>0.7570562916913165</v>
      </c>
      <c r="J159" s="65">
        <f>IFERROR(('Emp RestOfCMA'!J159/'Emp RestOfCMA'!J$6)/('CAN LFS Emp'!J159/'CAN LFS Emp'!J$6),"n/a")</f>
        <v>0.69790741459232353</v>
      </c>
      <c r="K159" s="65">
        <f>IFERROR(('Emp RestOfCMA'!K159/'Emp RestOfCMA'!K$6)/('CAN LFS Emp'!K159/'CAN LFS Emp'!K$6),"n/a")</f>
        <v>1.2177282465771979</v>
      </c>
      <c r="L159" s="65">
        <f>IFERROR(('Emp RestOfCMA'!L159/'Emp RestOfCMA'!L$6)/('CAN LFS Emp'!L159/'CAN LFS Emp'!L$6),"n/a")</f>
        <v>0.9228306336379114</v>
      </c>
      <c r="M159" s="21">
        <f>IFERROR(('Emp RestOfCMA'!M159/'Emp RestOfCMA'!M$6)/('CAN LFS Emp'!M159/'CAN LFS Emp'!M$6),"n/a")</f>
        <v>1.2144648805364751</v>
      </c>
      <c r="N159" s="21">
        <f>IFERROR(('Emp RestOfCMA'!N159/'Emp RestOfCMA'!N$6)/('CAN LFS Emp'!N159/'CAN LFS Emp'!N$6),"n/a")</f>
        <v>1.2268393389900742</v>
      </c>
      <c r="O159" s="21">
        <f>IFERROR(('Emp RestOfCMA'!O159/'Emp RestOfCMA'!O$6)/('CAN LFS Emp'!O159/'CAN LFS Emp'!O$6),"n/a")</f>
        <v>1.0206712452403965</v>
      </c>
      <c r="P159" s="21">
        <f>IFERROR(('Emp RestOfCMA'!P159/'Emp RestOfCMA'!P$6)/('CAN LFS Emp'!P159/'CAN LFS Emp'!P$6),"n/a")</f>
        <v>1.2381574334211249</v>
      </c>
      <c r="Q159" s="21">
        <f>IFERROR(('Emp RestOfCMA'!Q159/'Emp RestOfCMA'!Q$6)/('CAN LFS Emp'!Q159/'CAN LFS Emp'!Q$6),"n/a")</f>
        <v>0.91036596421287019</v>
      </c>
      <c r="R159" s="21">
        <f>IFERROR(('Emp RestOfCMA'!R159/'Emp RestOfCMA'!R$6)/('CAN LFS Emp'!R159/'CAN LFS Emp'!R$6),"n/a")</f>
        <v>1.2299129531446409</v>
      </c>
      <c r="S159" s="21">
        <f>IFERROR(('Emp RestOfCMA'!S159/'Emp RestOfCMA'!S$6)/('CAN LFS Emp'!S159/'CAN LFS Emp'!S$6),"n/a")</f>
        <v>1.4353952993149732</v>
      </c>
      <c r="T159" s="21">
        <f>IFERROR(('Emp RestOfCMA'!T159/'Emp RestOfCMA'!T$6)/('CAN LFS Emp'!T159/'CAN LFS Emp'!T$6),"n/a")</f>
        <v>1.1826983698460585</v>
      </c>
      <c r="U159" s="21">
        <f>IFERROR(('Emp RestOfCMA'!U159/'Emp RestOfCMA'!U$6)/('CAN LFS Emp'!U159/'CAN LFS Emp'!U$6),"n/a")</f>
        <v>1.4653846322756121</v>
      </c>
      <c r="V159" s="21">
        <f>IFERROR(('Emp RestOfCMA'!V159/'Emp RestOfCMA'!V$6)/('CAN LFS Emp'!V159/'CAN LFS Emp'!V$6),"n/a")</f>
        <v>1.3834033184598293</v>
      </c>
      <c r="W159" s="21">
        <f>IFERROR(('Emp RestOfCMA'!W159/'Emp RestOfCMA'!W$6)/('CAN LFS Emp'!W159/'CAN LFS Emp'!W$6),"n/a")</f>
        <v>1.123314270740994</v>
      </c>
      <c r="X159" s="21">
        <f>IFERROR(('Emp RestOfCMA'!X159/'Emp RestOfCMA'!X$6)/('CAN LFS Emp'!X159/'CAN LFS Emp'!X$6),"n/a")</f>
        <v>1.5131891904416575</v>
      </c>
      <c r="Y159" s="21">
        <f>IFERROR(('Emp RestOfCMA'!Y159/'Emp RestOfCMA'!Y$6)/('CAN LFS Emp'!Y159/'CAN LFS Emp'!Y$6),"n/a")</f>
        <v>1.7809301858124125</v>
      </c>
    </row>
    <row r="160" spans="1:25" x14ac:dyDescent="0.25">
      <c r="A160" s="5" t="s">
        <v>153</v>
      </c>
      <c r="B160" s="5"/>
      <c r="C160" s="13">
        <v>62</v>
      </c>
      <c r="D160" s="64">
        <f>IFERROR(('Emp RestOfCMA'!D160/'Emp RestOfCMA'!D$6)/('CAN LFS Emp'!D160/'CAN LFS Emp'!D$6),"n/a")</f>
        <v>0.67793058219999403</v>
      </c>
      <c r="E160" s="64">
        <f>IFERROR(('Emp RestOfCMA'!E160/'Emp RestOfCMA'!E$6)/('CAN LFS Emp'!E160/'CAN LFS Emp'!E$6),"n/a")</f>
        <v>0.75711133385208085</v>
      </c>
      <c r="F160" s="64">
        <f>IFERROR(('Emp RestOfCMA'!F160/'Emp RestOfCMA'!F$6)/('CAN LFS Emp'!F160/'CAN LFS Emp'!F$6),"n/a")</f>
        <v>0.73763636274207378</v>
      </c>
      <c r="G160" s="64">
        <f>IFERROR(('Emp RestOfCMA'!G160/'Emp RestOfCMA'!G$6)/('CAN LFS Emp'!G160/'CAN LFS Emp'!G$6),"n/a")</f>
        <v>0.69607790055879271</v>
      </c>
      <c r="H160" s="64">
        <f>IFERROR(('Emp RestOfCMA'!H160/'Emp RestOfCMA'!H$6)/('CAN LFS Emp'!H160/'CAN LFS Emp'!H$6),"n/a")</f>
        <v>0.66263846700216245</v>
      </c>
      <c r="I160" s="64">
        <f>IFERROR(('Emp RestOfCMA'!I160/'Emp RestOfCMA'!I$6)/('CAN LFS Emp'!I160/'CAN LFS Emp'!I$6),"n/a")</f>
        <v>0.67354585259351718</v>
      </c>
      <c r="J160" s="64">
        <f>IFERROR(('Emp RestOfCMA'!J160/'Emp RestOfCMA'!J$6)/('CAN LFS Emp'!J160/'CAN LFS Emp'!J$6),"n/a")</f>
        <v>0.67567156021190411</v>
      </c>
      <c r="K160" s="64">
        <f>IFERROR(('Emp RestOfCMA'!K160/'Emp RestOfCMA'!K$6)/('CAN LFS Emp'!K160/'CAN LFS Emp'!K$6),"n/a")</f>
        <v>0.66330574617651827</v>
      </c>
      <c r="L160" s="64">
        <f>IFERROR(('Emp RestOfCMA'!L160/'Emp RestOfCMA'!L$6)/('CAN LFS Emp'!L160/'CAN LFS Emp'!L$6),"n/a")</f>
        <v>0.60185735374671678</v>
      </c>
      <c r="M160" s="20">
        <f>IFERROR(('Emp RestOfCMA'!M160/'Emp RestOfCMA'!M$6)/('CAN LFS Emp'!M160/'CAN LFS Emp'!M$6),"n/a")</f>
        <v>0.61857551889961393</v>
      </c>
      <c r="N160" s="20">
        <f>IFERROR(('Emp RestOfCMA'!N160/'Emp RestOfCMA'!N$6)/('CAN LFS Emp'!N160/'CAN LFS Emp'!N$6),"n/a")</f>
        <v>0.58370855592691928</v>
      </c>
      <c r="O160" s="20">
        <f>IFERROR(('Emp RestOfCMA'!O160/'Emp RestOfCMA'!O$6)/('CAN LFS Emp'!O160/'CAN LFS Emp'!O$6),"n/a")</f>
        <v>0.55446667163387831</v>
      </c>
      <c r="P160" s="20">
        <f>IFERROR(('Emp RestOfCMA'!P160/'Emp RestOfCMA'!P$6)/('CAN LFS Emp'!P160/'CAN LFS Emp'!P$6),"n/a")</f>
        <v>0.62841806242811438</v>
      </c>
      <c r="Q160" s="20">
        <f>IFERROR(('Emp RestOfCMA'!Q160/'Emp RestOfCMA'!Q$6)/('CAN LFS Emp'!Q160/'CAN LFS Emp'!Q$6),"n/a")</f>
        <v>0.59549796874867722</v>
      </c>
      <c r="R160" s="20">
        <f>IFERROR(('Emp RestOfCMA'!R160/'Emp RestOfCMA'!R$6)/('CAN LFS Emp'!R160/'CAN LFS Emp'!R$6),"n/a")</f>
        <v>0.67066558309585123</v>
      </c>
      <c r="S160" s="20">
        <f>IFERROR(('Emp RestOfCMA'!S160/'Emp RestOfCMA'!S$6)/('CAN LFS Emp'!S160/'CAN LFS Emp'!S$6),"n/a")</f>
        <v>0.62207662800995023</v>
      </c>
      <c r="T160" s="20">
        <f>IFERROR(('Emp RestOfCMA'!T160/'Emp RestOfCMA'!T$6)/('CAN LFS Emp'!T160/'CAN LFS Emp'!T$6),"n/a")</f>
        <v>0.59753938810251084</v>
      </c>
      <c r="U160" s="20">
        <f>IFERROR(('Emp RestOfCMA'!U160/'Emp RestOfCMA'!U$6)/('CAN LFS Emp'!U160/'CAN LFS Emp'!U$6),"n/a")</f>
        <v>0.66418749769606356</v>
      </c>
      <c r="V160" s="20">
        <f>IFERROR(('Emp RestOfCMA'!V160/'Emp RestOfCMA'!V$6)/('CAN LFS Emp'!V160/'CAN LFS Emp'!V$6),"n/a")</f>
        <v>0.59028979043321783</v>
      </c>
      <c r="W160" s="20">
        <f>IFERROR(('Emp RestOfCMA'!W160/'Emp RestOfCMA'!W$6)/('CAN LFS Emp'!W160/'CAN LFS Emp'!W$6),"n/a")</f>
        <v>0.6191828259649732</v>
      </c>
      <c r="X160" s="20">
        <f>IFERROR(('Emp RestOfCMA'!X160/'Emp RestOfCMA'!X$6)/('CAN LFS Emp'!X160/'CAN LFS Emp'!X$6),"n/a")</f>
        <v>0.67511871820913005</v>
      </c>
      <c r="Y160" s="20">
        <f>IFERROR(('Emp RestOfCMA'!Y160/'Emp RestOfCMA'!Y$6)/('CAN LFS Emp'!Y160/'CAN LFS Emp'!Y$6),"n/a")</f>
        <v>0.62635068184452847</v>
      </c>
    </row>
    <row r="161" spans="1:25" x14ac:dyDescent="0.25">
      <c r="A161" s="6" t="s">
        <v>154</v>
      </c>
      <c r="B161" s="6"/>
      <c r="C161" s="14">
        <v>621</v>
      </c>
      <c r="D161" s="65">
        <f>IFERROR(('Emp RestOfCMA'!D161/'Emp RestOfCMA'!D$6)/('CAN LFS Emp'!D161/'CAN LFS Emp'!D$6),"n/a")</f>
        <v>0.83046274851688773</v>
      </c>
      <c r="E161" s="65">
        <f>IFERROR(('Emp RestOfCMA'!E161/'Emp RestOfCMA'!E$6)/('CAN LFS Emp'!E161/'CAN LFS Emp'!E$6),"n/a")</f>
        <v>0.9561351368689277</v>
      </c>
      <c r="F161" s="65">
        <f>IFERROR(('Emp RestOfCMA'!F161/'Emp RestOfCMA'!F$6)/('CAN LFS Emp'!F161/'CAN LFS Emp'!F$6),"n/a")</f>
        <v>0.95668640902201141</v>
      </c>
      <c r="G161" s="65">
        <f>IFERROR(('Emp RestOfCMA'!G161/'Emp RestOfCMA'!G$6)/('CAN LFS Emp'!G161/'CAN LFS Emp'!G$6),"n/a")</f>
        <v>0.98876983626592096</v>
      </c>
      <c r="H161" s="65">
        <f>IFERROR(('Emp RestOfCMA'!H161/'Emp RestOfCMA'!H$6)/('CAN LFS Emp'!H161/'CAN LFS Emp'!H$6),"n/a")</f>
        <v>1.023828477550621</v>
      </c>
      <c r="I161" s="65">
        <f>IFERROR(('Emp RestOfCMA'!I161/'Emp RestOfCMA'!I$6)/('CAN LFS Emp'!I161/'CAN LFS Emp'!I$6),"n/a")</f>
        <v>0.8680308371869232</v>
      </c>
      <c r="J161" s="65">
        <f>IFERROR(('Emp RestOfCMA'!J161/'Emp RestOfCMA'!J$6)/('CAN LFS Emp'!J161/'CAN LFS Emp'!J$6),"n/a")</f>
        <v>1.0105492245876415</v>
      </c>
      <c r="K161" s="65">
        <f>IFERROR(('Emp RestOfCMA'!K161/'Emp RestOfCMA'!K$6)/('CAN LFS Emp'!K161/'CAN LFS Emp'!K$6),"n/a")</f>
        <v>1.0217814759022097</v>
      </c>
      <c r="L161" s="65">
        <f>IFERROR(('Emp RestOfCMA'!L161/'Emp RestOfCMA'!L$6)/('CAN LFS Emp'!L161/'CAN LFS Emp'!L$6),"n/a")</f>
        <v>0.81373013335265842</v>
      </c>
      <c r="M161" s="21">
        <f>IFERROR(('Emp RestOfCMA'!M161/'Emp RestOfCMA'!M$6)/('CAN LFS Emp'!M161/'CAN LFS Emp'!M$6),"n/a")</f>
        <v>0.85306258541059854</v>
      </c>
      <c r="N161" s="21">
        <f>IFERROR(('Emp RestOfCMA'!N161/'Emp RestOfCMA'!N$6)/('CAN LFS Emp'!N161/'CAN LFS Emp'!N$6),"n/a")</f>
        <v>1.0387889695275869</v>
      </c>
      <c r="O161" s="21">
        <f>IFERROR(('Emp RestOfCMA'!O161/'Emp RestOfCMA'!O$6)/('CAN LFS Emp'!O161/'CAN LFS Emp'!O$6),"n/a")</f>
        <v>0.94335879484543927</v>
      </c>
      <c r="P161" s="21">
        <f>IFERROR(('Emp RestOfCMA'!P161/'Emp RestOfCMA'!P$6)/('CAN LFS Emp'!P161/'CAN LFS Emp'!P$6),"n/a")</f>
        <v>1.0016595395258407</v>
      </c>
      <c r="Q161" s="21">
        <f>IFERROR(('Emp RestOfCMA'!Q161/'Emp RestOfCMA'!Q$6)/('CAN LFS Emp'!Q161/'CAN LFS Emp'!Q$6),"n/a")</f>
        <v>0.99627249380567962</v>
      </c>
      <c r="R161" s="21">
        <f>IFERROR(('Emp RestOfCMA'!R161/'Emp RestOfCMA'!R$6)/('CAN LFS Emp'!R161/'CAN LFS Emp'!R$6),"n/a")</f>
        <v>1.1106840382637271</v>
      </c>
      <c r="S161" s="21">
        <f>IFERROR(('Emp RestOfCMA'!S161/'Emp RestOfCMA'!S$6)/('CAN LFS Emp'!S161/'CAN LFS Emp'!S$6),"n/a")</f>
        <v>0.94906580506222993</v>
      </c>
      <c r="T161" s="21">
        <f>IFERROR(('Emp RestOfCMA'!T161/'Emp RestOfCMA'!T$6)/('CAN LFS Emp'!T161/'CAN LFS Emp'!T$6),"n/a")</f>
        <v>0.84432992404627949</v>
      </c>
      <c r="U161" s="21">
        <f>IFERROR(('Emp RestOfCMA'!U161/'Emp RestOfCMA'!U$6)/('CAN LFS Emp'!U161/'CAN LFS Emp'!U$6),"n/a")</f>
        <v>1.07758469923006</v>
      </c>
      <c r="V161" s="21">
        <f>IFERROR(('Emp RestOfCMA'!V161/'Emp RestOfCMA'!V$6)/('CAN LFS Emp'!V161/'CAN LFS Emp'!V$6),"n/a")</f>
        <v>0.93237817017983105</v>
      </c>
      <c r="W161" s="21">
        <f>IFERROR(('Emp RestOfCMA'!W161/'Emp RestOfCMA'!W$6)/('CAN LFS Emp'!W161/'CAN LFS Emp'!W$6),"n/a")</f>
        <v>1.0658967435878366</v>
      </c>
      <c r="X161" s="21">
        <f>IFERROR(('Emp RestOfCMA'!X161/'Emp RestOfCMA'!X$6)/('CAN LFS Emp'!X161/'CAN LFS Emp'!X$6),"n/a")</f>
        <v>1.1523973014863522</v>
      </c>
      <c r="Y161" s="21">
        <f>IFERROR(('Emp RestOfCMA'!Y161/'Emp RestOfCMA'!Y$6)/('CAN LFS Emp'!Y161/'CAN LFS Emp'!Y$6),"n/a")</f>
        <v>1.0040199248689059</v>
      </c>
    </row>
    <row r="162" spans="1:25" x14ac:dyDescent="0.25">
      <c r="A162" s="6" t="s">
        <v>155</v>
      </c>
      <c r="B162" s="6"/>
      <c r="C162" s="14">
        <v>622</v>
      </c>
      <c r="D162" s="65">
        <f>IFERROR(('Emp RestOfCMA'!D162/'Emp RestOfCMA'!D$6)/('CAN LFS Emp'!D162/'CAN LFS Emp'!D$6),"n/a")</f>
        <v>0.62187419309108494</v>
      </c>
      <c r="E162" s="65">
        <f>IFERROR(('Emp RestOfCMA'!E162/'Emp RestOfCMA'!E$6)/('CAN LFS Emp'!E162/'CAN LFS Emp'!E$6),"n/a")</f>
        <v>0.59350993411309294</v>
      </c>
      <c r="F162" s="65">
        <f>IFERROR(('Emp RestOfCMA'!F162/'Emp RestOfCMA'!F$6)/('CAN LFS Emp'!F162/'CAN LFS Emp'!F$6),"n/a")</f>
        <v>0.61379630624895642</v>
      </c>
      <c r="G162" s="65">
        <f>IFERROR(('Emp RestOfCMA'!G162/'Emp RestOfCMA'!G$6)/('CAN LFS Emp'!G162/'CAN LFS Emp'!G$6),"n/a")</f>
        <v>0.59677963580163951</v>
      </c>
      <c r="H162" s="65">
        <f>IFERROR(('Emp RestOfCMA'!H162/'Emp RestOfCMA'!H$6)/('CAN LFS Emp'!H162/'CAN LFS Emp'!H$6),"n/a")</f>
        <v>0.49242130256678923</v>
      </c>
      <c r="I162" s="65">
        <f>IFERROR(('Emp RestOfCMA'!I162/'Emp RestOfCMA'!I$6)/('CAN LFS Emp'!I162/'CAN LFS Emp'!I$6),"n/a")</f>
        <v>0.57781993376539353</v>
      </c>
      <c r="J162" s="65">
        <f>IFERROR(('Emp RestOfCMA'!J162/'Emp RestOfCMA'!J$6)/('CAN LFS Emp'!J162/'CAN LFS Emp'!J$6),"n/a")</f>
        <v>0.55483565280819325</v>
      </c>
      <c r="K162" s="65">
        <f>IFERROR(('Emp RestOfCMA'!K162/'Emp RestOfCMA'!K$6)/('CAN LFS Emp'!K162/'CAN LFS Emp'!K$6),"n/a")</f>
        <v>0.54100618878268447</v>
      </c>
      <c r="L162" s="65">
        <f>IFERROR(('Emp RestOfCMA'!L162/'Emp RestOfCMA'!L$6)/('CAN LFS Emp'!L162/'CAN LFS Emp'!L$6),"n/a")</f>
        <v>0.3126438225665219</v>
      </c>
      <c r="M162" s="21">
        <f>IFERROR(('Emp RestOfCMA'!M162/'Emp RestOfCMA'!M$6)/('CAN LFS Emp'!M162/'CAN LFS Emp'!M$6),"n/a")</f>
        <v>0.44454909939665821</v>
      </c>
      <c r="N162" s="21">
        <f>IFERROR(('Emp RestOfCMA'!N162/'Emp RestOfCMA'!N$6)/('CAN LFS Emp'!N162/'CAN LFS Emp'!N$6),"n/a")</f>
        <v>0.4283000438962502</v>
      </c>
      <c r="O162" s="21">
        <f>IFERROR(('Emp RestOfCMA'!O162/'Emp RestOfCMA'!O$6)/('CAN LFS Emp'!O162/'CAN LFS Emp'!O$6),"n/a")</f>
        <v>0.33916969666503943</v>
      </c>
      <c r="P162" s="21">
        <f>IFERROR(('Emp RestOfCMA'!P162/'Emp RestOfCMA'!P$6)/('CAN LFS Emp'!P162/'CAN LFS Emp'!P$6),"n/a")</f>
        <v>0.41665945970430357</v>
      </c>
      <c r="Q162" s="21">
        <f>IFERROR(('Emp RestOfCMA'!Q162/'Emp RestOfCMA'!Q$6)/('CAN LFS Emp'!Q162/'CAN LFS Emp'!Q$6),"n/a")</f>
        <v>0.32699534991527368</v>
      </c>
      <c r="R162" s="21">
        <f>IFERROR(('Emp RestOfCMA'!R162/'Emp RestOfCMA'!R$6)/('CAN LFS Emp'!R162/'CAN LFS Emp'!R$6),"n/a")</f>
        <v>0.42217017150393304</v>
      </c>
      <c r="S162" s="21">
        <f>IFERROR(('Emp RestOfCMA'!S162/'Emp RestOfCMA'!S$6)/('CAN LFS Emp'!S162/'CAN LFS Emp'!S$6),"n/a")</f>
        <v>0.32161009787857164</v>
      </c>
      <c r="T162" s="21">
        <f>IFERROR(('Emp RestOfCMA'!T162/'Emp RestOfCMA'!T$6)/('CAN LFS Emp'!T162/'CAN LFS Emp'!T$6),"n/a")</f>
        <v>0.36434580859229132</v>
      </c>
      <c r="U162" s="21">
        <f>IFERROR(('Emp RestOfCMA'!U162/'Emp RestOfCMA'!U$6)/('CAN LFS Emp'!U162/'CAN LFS Emp'!U$6),"n/a")</f>
        <v>0.37901237860604842</v>
      </c>
      <c r="V162" s="21">
        <f>IFERROR(('Emp RestOfCMA'!V162/'Emp RestOfCMA'!V$6)/('CAN LFS Emp'!V162/'CAN LFS Emp'!V$6),"n/a")</f>
        <v>0.36991005277367761</v>
      </c>
      <c r="W162" s="21">
        <f>IFERROR(('Emp RestOfCMA'!W162/'Emp RestOfCMA'!W$6)/('CAN LFS Emp'!W162/'CAN LFS Emp'!W$6),"n/a")</f>
        <v>0.28217839482420964</v>
      </c>
      <c r="X162" s="21">
        <f>IFERROR(('Emp RestOfCMA'!X162/'Emp RestOfCMA'!X$6)/('CAN LFS Emp'!X162/'CAN LFS Emp'!X$6),"n/a")</f>
        <v>0.31065822969184143</v>
      </c>
      <c r="Y162" s="21">
        <f>IFERROR(('Emp RestOfCMA'!Y162/'Emp RestOfCMA'!Y$6)/('CAN LFS Emp'!Y162/'CAN LFS Emp'!Y$6),"n/a")</f>
        <v>0.41145898898359529</v>
      </c>
    </row>
    <row r="163" spans="1:25" x14ac:dyDescent="0.25">
      <c r="A163" s="6" t="s">
        <v>156</v>
      </c>
      <c r="B163" s="6"/>
      <c r="C163" s="14">
        <v>623</v>
      </c>
      <c r="D163" s="65">
        <f>IFERROR(('Emp RestOfCMA'!D163/'Emp RestOfCMA'!D$6)/('CAN LFS Emp'!D163/'CAN LFS Emp'!D$6),"n/a")</f>
        <v>0.4917027589841883</v>
      </c>
      <c r="E163" s="65">
        <f>IFERROR(('Emp RestOfCMA'!E163/'Emp RestOfCMA'!E$6)/('CAN LFS Emp'!E163/'CAN LFS Emp'!E$6),"n/a")</f>
        <v>0.73403040003568309</v>
      </c>
      <c r="F163" s="65">
        <f>IFERROR(('Emp RestOfCMA'!F163/'Emp RestOfCMA'!F$6)/('CAN LFS Emp'!F163/'CAN LFS Emp'!F$6),"n/a")</f>
        <v>0.68990641093587246</v>
      </c>
      <c r="G163" s="65">
        <f>IFERROR(('Emp RestOfCMA'!G163/'Emp RestOfCMA'!G$6)/('CAN LFS Emp'!G163/'CAN LFS Emp'!G$6),"n/a")</f>
        <v>0.47151160274897908</v>
      </c>
      <c r="H163" s="65">
        <f>IFERROR(('Emp RestOfCMA'!H163/'Emp RestOfCMA'!H$6)/('CAN LFS Emp'!H163/'CAN LFS Emp'!H$6),"n/a")</f>
        <v>0.46072464977487032</v>
      </c>
      <c r="I163" s="65">
        <f>IFERROR(('Emp RestOfCMA'!I163/'Emp RestOfCMA'!I$6)/('CAN LFS Emp'!I163/'CAN LFS Emp'!I$6),"n/a")</f>
        <v>0.48723307770713253</v>
      </c>
      <c r="J163" s="65">
        <f>IFERROR(('Emp RestOfCMA'!J163/'Emp RestOfCMA'!J$6)/('CAN LFS Emp'!J163/'CAN LFS Emp'!J$6),"n/a")</f>
        <v>0.53222866030726601</v>
      </c>
      <c r="K163" s="65">
        <f>IFERROR(('Emp RestOfCMA'!K163/'Emp RestOfCMA'!K$6)/('CAN LFS Emp'!K163/'CAN LFS Emp'!K$6),"n/a")</f>
        <v>0.47155964311227622</v>
      </c>
      <c r="L163" s="65">
        <f>IFERROR(('Emp RestOfCMA'!L163/'Emp RestOfCMA'!L$6)/('CAN LFS Emp'!L163/'CAN LFS Emp'!L$6),"n/a")</f>
        <v>0.57536694437043989</v>
      </c>
      <c r="M163" s="21">
        <f>IFERROR(('Emp RestOfCMA'!M163/'Emp RestOfCMA'!M$6)/('CAN LFS Emp'!M163/'CAN LFS Emp'!M$6),"n/a")</f>
        <v>0.570842550085776</v>
      </c>
      <c r="N163" s="21">
        <f>IFERROR(('Emp RestOfCMA'!N163/'Emp RestOfCMA'!N$6)/('CAN LFS Emp'!N163/'CAN LFS Emp'!N$6),"n/a")</f>
        <v>0.36129374849068097</v>
      </c>
      <c r="O163" s="21">
        <f>IFERROR(('Emp RestOfCMA'!O163/'Emp RestOfCMA'!O$6)/('CAN LFS Emp'!O163/'CAN LFS Emp'!O$6),"n/a")</f>
        <v>0.45918546363751928</v>
      </c>
      <c r="P163" s="21">
        <f>IFERROR(('Emp RestOfCMA'!P163/'Emp RestOfCMA'!P$6)/('CAN LFS Emp'!P163/'CAN LFS Emp'!P$6),"n/a")</f>
        <v>0.55916690161018512</v>
      </c>
      <c r="Q163" s="21">
        <f>IFERROR(('Emp RestOfCMA'!Q163/'Emp RestOfCMA'!Q$6)/('CAN LFS Emp'!Q163/'CAN LFS Emp'!Q$6),"n/a")</f>
        <v>0.58370232164265901</v>
      </c>
      <c r="R163" s="21">
        <f>IFERROR(('Emp RestOfCMA'!R163/'Emp RestOfCMA'!R$6)/('CAN LFS Emp'!R163/'CAN LFS Emp'!R$6),"n/a")</f>
        <v>0.63369209245618541</v>
      </c>
      <c r="S163" s="21">
        <f>IFERROR(('Emp RestOfCMA'!S163/'Emp RestOfCMA'!S$6)/('CAN LFS Emp'!S163/'CAN LFS Emp'!S$6),"n/a")</f>
        <v>0.62407724070207427</v>
      </c>
      <c r="T163" s="21">
        <f>IFERROR(('Emp RestOfCMA'!T163/'Emp RestOfCMA'!T$6)/('CAN LFS Emp'!T163/'CAN LFS Emp'!T$6),"n/a")</f>
        <v>0.6755729309927444</v>
      </c>
      <c r="U163" s="21">
        <f>IFERROR(('Emp RestOfCMA'!U163/'Emp RestOfCMA'!U$6)/('CAN LFS Emp'!U163/'CAN LFS Emp'!U$6),"n/a")</f>
        <v>0.54420202530460904</v>
      </c>
      <c r="V163" s="21">
        <f>IFERROR(('Emp RestOfCMA'!V163/'Emp RestOfCMA'!V$6)/('CAN LFS Emp'!V163/'CAN LFS Emp'!V$6),"n/a")</f>
        <v>0.55334453675923156</v>
      </c>
      <c r="W163" s="21">
        <f>IFERROR(('Emp RestOfCMA'!W163/'Emp RestOfCMA'!W$6)/('CAN LFS Emp'!W163/'CAN LFS Emp'!W$6),"n/a")</f>
        <v>0.59098742035951912</v>
      </c>
      <c r="X163" s="21">
        <f>IFERROR(('Emp RestOfCMA'!X163/'Emp RestOfCMA'!X$6)/('CAN LFS Emp'!X163/'CAN LFS Emp'!X$6),"n/a")</f>
        <v>0.74986056512288801</v>
      </c>
      <c r="Y163" s="21">
        <f>IFERROR(('Emp RestOfCMA'!Y163/'Emp RestOfCMA'!Y$6)/('CAN LFS Emp'!Y163/'CAN LFS Emp'!Y$6),"n/a")</f>
        <v>0.53680698656588322</v>
      </c>
    </row>
    <row r="164" spans="1:25" x14ac:dyDescent="0.25">
      <c r="A164" s="6" t="s">
        <v>157</v>
      </c>
      <c r="B164" s="6"/>
      <c r="C164" s="14">
        <v>624</v>
      </c>
      <c r="D164" s="65">
        <f>IFERROR(('Emp RestOfCMA'!D164/'Emp RestOfCMA'!D$6)/('CAN LFS Emp'!D164/'CAN LFS Emp'!D$6),"n/a")</f>
        <v>0.76348722537477232</v>
      </c>
      <c r="E164" s="65">
        <f>IFERROR(('Emp RestOfCMA'!E164/'Emp RestOfCMA'!E$6)/('CAN LFS Emp'!E164/'CAN LFS Emp'!E$6),"n/a")</f>
        <v>0.83127485892989883</v>
      </c>
      <c r="F164" s="65">
        <f>IFERROR(('Emp RestOfCMA'!F164/'Emp RestOfCMA'!F$6)/('CAN LFS Emp'!F164/'CAN LFS Emp'!F$6),"n/a")</f>
        <v>0.73874606807848242</v>
      </c>
      <c r="G164" s="65">
        <f>IFERROR(('Emp RestOfCMA'!G164/'Emp RestOfCMA'!G$6)/('CAN LFS Emp'!G164/'CAN LFS Emp'!G$6),"n/a")</f>
        <v>0.72333093230138501</v>
      </c>
      <c r="H164" s="65">
        <f>IFERROR(('Emp RestOfCMA'!H164/'Emp RestOfCMA'!H$6)/('CAN LFS Emp'!H164/'CAN LFS Emp'!H$6),"n/a")</f>
        <v>0.71915610471406111</v>
      </c>
      <c r="I164" s="65">
        <f>IFERROR(('Emp RestOfCMA'!I164/'Emp RestOfCMA'!I$6)/('CAN LFS Emp'!I164/'CAN LFS Emp'!I$6),"n/a")</f>
        <v>0.757282754884533</v>
      </c>
      <c r="J164" s="65">
        <f>IFERROR(('Emp RestOfCMA'!J164/'Emp RestOfCMA'!J$6)/('CAN LFS Emp'!J164/'CAN LFS Emp'!J$6),"n/a")</f>
        <v>0.61621252740344834</v>
      </c>
      <c r="K164" s="65">
        <f>IFERROR(('Emp RestOfCMA'!K164/'Emp RestOfCMA'!K$6)/('CAN LFS Emp'!K164/'CAN LFS Emp'!K$6),"n/a")</f>
        <v>0.62685326499068017</v>
      </c>
      <c r="L164" s="65">
        <f>IFERROR(('Emp RestOfCMA'!L164/'Emp RestOfCMA'!L$6)/('CAN LFS Emp'!L164/'CAN LFS Emp'!L$6),"n/a")</f>
        <v>0.85160440665451054</v>
      </c>
      <c r="M164" s="21">
        <f>IFERROR(('Emp RestOfCMA'!M164/'Emp RestOfCMA'!M$6)/('CAN LFS Emp'!M164/'CAN LFS Emp'!M$6),"n/a")</f>
        <v>0.69689776414672189</v>
      </c>
      <c r="N164" s="21">
        <f>IFERROR(('Emp RestOfCMA'!N164/'Emp RestOfCMA'!N$6)/('CAN LFS Emp'!N164/'CAN LFS Emp'!N$6),"n/a")</f>
        <v>0.56267558173639087</v>
      </c>
      <c r="O164" s="21">
        <f>IFERROR(('Emp RestOfCMA'!O164/'Emp RestOfCMA'!O$6)/('CAN LFS Emp'!O164/'CAN LFS Emp'!O$6),"n/a")</f>
        <v>0.56551381445332105</v>
      </c>
      <c r="P164" s="21">
        <f>IFERROR(('Emp RestOfCMA'!P164/'Emp RestOfCMA'!P$6)/('CAN LFS Emp'!P164/'CAN LFS Emp'!P$6),"n/a")</f>
        <v>0.65262324972198871</v>
      </c>
      <c r="Q164" s="21">
        <f>IFERROR(('Emp RestOfCMA'!Q164/'Emp RestOfCMA'!Q$6)/('CAN LFS Emp'!Q164/'CAN LFS Emp'!Q$6),"n/a")</f>
        <v>0.6258926866743546</v>
      </c>
      <c r="R164" s="21">
        <f>IFERROR(('Emp RestOfCMA'!R164/'Emp RestOfCMA'!R$6)/('CAN LFS Emp'!R164/'CAN LFS Emp'!R$6),"n/a")</f>
        <v>0.62229942282157624</v>
      </c>
      <c r="S164" s="21">
        <f>IFERROR(('Emp RestOfCMA'!S164/'Emp RestOfCMA'!S$6)/('CAN LFS Emp'!S164/'CAN LFS Emp'!S$6),"n/a")</f>
        <v>0.79437156753039417</v>
      </c>
      <c r="T164" s="21">
        <f>IFERROR(('Emp RestOfCMA'!T164/'Emp RestOfCMA'!T$6)/('CAN LFS Emp'!T164/'CAN LFS Emp'!T$6),"n/a")</f>
        <v>0.68921609441573384</v>
      </c>
      <c r="U164" s="21">
        <f>IFERROR(('Emp RestOfCMA'!U164/'Emp RestOfCMA'!U$6)/('CAN LFS Emp'!U164/'CAN LFS Emp'!U$6),"n/a")</f>
        <v>0.78222336657241665</v>
      </c>
      <c r="V164" s="21">
        <f>IFERROR(('Emp RestOfCMA'!V164/'Emp RestOfCMA'!V$6)/('CAN LFS Emp'!V164/'CAN LFS Emp'!V$6),"n/a")</f>
        <v>0.63300773103701147</v>
      </c>
      <c r="W164" s="21">
        <f>IFERROR(('Emp RestOfCMA'!W164/'Emp RestOfCMA'!W$6)/('CAN LFS Emp'!W164/'CAN LFS Emp'!W$6),"n/a")</f>
        <v>0.6661604666039761</v>
      </c>
      <c r="X164" s="21">
        <f>IFERROR(('Emp RestOfCMA'!X164/'Emp RestOfCMA'!X$6)/('CAN LFS Emp'!X164/'CAN LFS Emp'!X$6),"n/a")</f>
        <v>0.61582765384598948</v>
      </c>
      <c r="Y164" s="21">
        <f>IFERROR(('Emp RestOfCMA'!Y164/'Emp RestOfCMA'!Y$6)/('CAN LFS Emp'!Y164/'CAN LFS Emp'!Y$6),"n/a")</f>
        <v>0.56027766050836436</v>
      </c>
    </row>
    <row r="165" spans="1:25" x14ac:dyDescent="0.25">
      <c r="A165" s="5" t="s">
        <v>158</v>
      </c>
      <c r="B165" s="5"/>
      <c r="C165" s="13">
        <v>71</v>
      </c>
      <c r="D165" s="64">
        <f>IFERROR(('Emp RestOfCMA'!D165/'Emp RestOfCMA'!D$6)/('CAN LFS Emp'!D165/'CAN LFS Emp'!D$6),"n/a")</f>
        <v>0.75587060759351754</v>
      </c>
      <c r="E165" s="64">
        <f>IFERROR(('Emp RestOfCMA'!E165/'Emp RestOfCMA'!E$6)/('CAN LFS Emp'!E165/'CAN LFS Emp'!E$6),"n/a")</f>
        <v>0.70619528881481131</v>
      </c>
      <c r="F165" s="64">
        <f>IFERROR(('Emp RestOfCMA'!F165/'Emp RestOfCMA'!F$6)/('CAN LFS Emp'!F165/'CAN LFS Emp'!F$6),"n/a")</f>
        <v>0.87433501928813939</v>
      </c>
      <c r="G165" s="64">
        <f>IFERROR(('Emp RestOfCMA'!G165/'Emp RestOfCMA'!G$6)/('CAN LFS Emp'!G165/'CAN LFS Emp'!G$6),"n/a")</f>
        <v>0.92714624706992821</v>
      </c>
      <c r="H165" s="64">
        <f>IFERROR(('Emp RestOfCMA'!H165/'Emp RestOfCMA'!H$6)/('CAN LFS Emp'!H165/'CAN LFS Emp'!H$6),"n/a")</f>
        <v>0.93581765101085801</v>
      </c>
      <c r="I165" s="64">
        <f>IFERROR(('Emp RestOfCMA'!I165/'Emp RestOfCMA'!I$6)/('CAN LFS Emp'!I165/'CAN LFS Emp'!I$6),"n/a")</f>
        <v>0.90582244292269765</v>
      </c>
      <c r="J165" s="64">
        <f>IFERROR(('Emp RestOfCMA'!J165/'Emp RestOfCMA'!J$6)/('CAN LFS Emp'!J165/'CAN LFS Emp'!J$6),"n/a")</f>
        <v>0.72601147386073062</v>
      </c>
      <c r="K165" s="64">
        <f>IFERROR(('Emp RestOfCMA'!K165/'Emp RestOfCMA'!K$6)/('CAN LFS Emp'!K165/'CAN LFS Emp'!K$6),"n/a")</f>
        <v>0.8671118501133076</v>
      </c>
      <c r="L165" s="64">
        <f>IFERROR(('Emp RestOfCMA'!L165/'Emp RestOfCMA'!L$6)/('CAN LFS Emp'!L165/'CAN LFS Emp'!L$6),"n/a")</f>
        <v>0.72728847118796158</v>
      </c>
      <c r="M165" s="20">
        <f>IFERROR(('Emp RestOfCMA'!M165/'Emp RestOfCMA'!M$6)/('CAN LFS Emp'!M165/'CAN LFS Emp'!M$6),"n/a")</f>
        <v>0.76112228324298314</v>
      </c>
      <c r="N165" s="20">
        <f>IFERROR(('Emp RestOfCMA'!N165/'Emp RestOfCMA'!N$6)/('CAN LFS Emp'!N165/'CAN LFS Emp'!N$6),"n/a")</f>
        <v>0.88175299725423772</v>
      </c>
      <c r="O165" s="20">
        <f>IFERROR(('Emp RestOfCMA'!O165/'Emp RestOfCMA'!O$6)/('CAN LFS Emp'!O165/'CAN LFS Emp'!O$6),"n/a")</f>
        <v>0.7997602611873772</v>
      </c>
      <c r="P165" s="20">
        <f>IFERROR(('Emp RestOfCMA'!P165/'Emp RestOfCMA'!P$6)/('CAN LFS Emp'!P165/'CAN LFS Emp'!P$6),"n/a")</f>
        <v>0.87623023678217826</v>
      </c>
      <c r="Q165" s="20">
        <f>IFERROR(('Emp RestOfCMA'!Q165/'Emp RestOfCMA'!Q$6)/('CAN LFS Emp'!Q165/'CAN LFS Emp'!Q$6),"n/a")</f>
        <v>0.97776602555198999</v>
      </c>
      <c r="R165" s="20">
        <f>IFERROR(('Emp RestOfCMA'!R165/'Emp RestOfCMA'!R$6)/('CAN LFS Emp'!R165/'CAN LFS Emp'!R$6),"n/a")</f>
        <v>1.2219990785289181</v>
      </c>
      <c r="S165" s="20">
        <f>IFERROR(('Emp RestOfCMA'!S165/'Emp RestOfCMA'!S$6)/('CAN LFS Emp'!S165/'CAN LFS Emp'!S$6),"n/a")</f>
        <v>0.93780321585852267</v>
      </c>
      <c r="T165" s="20">
        <f>IFERROR(('Emp RestOfCMA'!T165/'Emp RestOfCMA'!T$6)/('CAN LFS Emp'!T165/'CAN LFS Emp'!T$6),"n/a")</f>
        <v>0.85138553620252644</v>
      </c>
      <c r="U165" s="20">
        <f>IFERROR(('Emp RestOfCMA'!U165/'Emp RestOfCMA'!U$6)/('CAN LFS Emp'!U165/'CAN LFS Emp'!U$6),"n/a")</f>
        <v>1.25128951330384</v>
      </c>
      <c r="V165" s="20">
        <f>IFERROR(('Emp RestOfCMA'!V165/'Emp RestOfCMA'!V$6)/('CAN LFS Emp'!V165/'CAN LFS Emp'!V$6),"n/a")</f>
        <v>0.91829448280004167</v>
      </c>
      <c r="W165" s="20">
        <f>IFERROR(('Emp RestOfCMA'!W165/'Emp RestOfCMA'!W$6)/('CAN LFS Emp'!W165/'CAN LFS Emp'!W$6),"n/a")</f>
        <v>0.77293637721280284</v>
      </c>
      <c r="X165" s="20">
        <f>IFERROR(('Emp RestOfCMA'!X165/'Emp RestOfCMA'!X$6)/('CAN LFS Emp'!X165/'CAN LFS Emp'!X$6),"n/a")</f>
        <v>0.8930295341912321</v>
      </c>
      <c r="Y165" s="20">
        <f>IFERROR(('Emp RestOfCMA'!Y165/'Emp RestOfCMA'!Y$6)/('CAN LFS Emp'!Y165/'CAN LFS Emp'!Y$6),"n/a")</f>
        <v>0.80423632112583165</v>
      </c>
    </row>
    <row r="166" spans="1:25" x14ac:dyDescent="0.25">
      <c r="A166" s="6" t="s">
        <v>159</v>
      </c>
      <c r="B166" s="6"/>
      <c r="C166" s="14" t="s">
        <v>208</v>
      </c>
      <c r="D166" s="65">
        <f>IFERROR(('Emp RestOfCMA'!D166/'Emp RestOfCMA'!D$6)/('CAN LFS Emp'!D166/'CAN LFS Emp'!D$6),"n/a")</f>
        <v>0.53235594908468931</v>
      </c>
      <c r="E166" s="65">
        <f>IFERROR(('Emp RestOfCMA'!E166/'Emp RestOfCMA'!E$6)/('CAN LFS Emp'!E166/'CAN LFS Emp'!E$6),"n/a")</f>
        <v>0.6766894755069508</v>
      </c>
      <c r="F166" s="65">
        <f>IFERROR(('Emp RestOfCMA'!F166/'Emp RestOfCMA'!F$6)/('CAN LFS Emp'!F166/'CAN LFS Emp'!F$6),"n/a")</f>
        <v>0.82986719782969631</v>
      </c>
      <c r="G166" s="65">
        <f>IFERROR(('Emp RestOfCMA'!G166/'Emp RestOfCMA'!G$6)/('CAN LFS Emp'!G166/'CAN LFS Emp'!G$6),"n/a")</f>
        <v>0.87055797691743841</v>
      </c>
      <c r="H166" s="65">
        <f>IFERROR(('Emp RestOfCMA'!H166/'Emp RestOfCMA'!H$6)/('CAN LFS Emp'!H166/'CAN LFS Emp'!H$6),"n/a")</f>
        <v>0.96174477062891639</v>
      </c>
      <c r="I166" s="65">
        <f>IFERROR(('Emp RestOfCMA'!I166/'Emp RestOfCMA'!I$6)/('CAN LFS Emp'!I166/'CAN LFS Emp'!I$6),"n/a")</f>
        <v>1.0354659658637411</v>
      </c>
      <c r="J166" s="65">
        <f>IFERROR(('Emp RestOfCMA'!J166/'Emp RestOfCMA'!J$6)/('CAN LFS Emp'!J166/'CAN LFS Emp'!J$6),"n/a")</f>
        <v>0.79097547838742177</v>
      </c>
      <c r="K166" s="65">
        <f>IFERROR(('Emp RestOfCMA'!K166/'Emp RestOfCMA'!K$6)/('CAN LFS Emp'!K166/'CAN LFS Emp'!K$6),"n/a")</f>
        <v>0.80229154167222416</v>
      </c>
      <c r="L166" s="65">
        <f>IFERROR(('Emp RestOfCMA'!L166/'Emp RestOfCMA'!L$6)/('CAN LFS Emp'!L166/'CAN LFS Emp'!L$6),"n/a")</f>
        <v>0.5292881602154339</v>
      </c>
      <c r="M166" s="21">
        <f>IFERROR(('Emp RestOfCMA'!M166/'Emp RestOfCMA'!M$6)/('CAN LFS Emp'!M166/'CAN LFS Emp'!M$6),"n/a")</f>
        <v>0.6145576698635109</v>
      </c>
      <c r="N166" s="21">
        <f>IFERROR(('Emp RestOfCMA'!N166/'Emp RestOfCMA'!N$6)/('CAN LFS Emp'!N166/'CAN LFS Emp'!N$6),"n/a")</f>
        <v>0.8007197584420519</v>
      </c>
      <c r="O166" s="21">
        <f>IFERROR(('Emp RestOfCMA'!O166/'Emp RestOfCMA'!O$6)/('CAN LFS Emp'!O166/'CAN LFS Emp'!O$6),"n/a")</f>
        <v>0.56420534511412423</v>
      </c>
      <c r="P166" s="21">
        <f>IFERROR(('Emp RestOfCMA'!P166/'Emp RestOfCMA'!P$6)/('CAN LFS Emp'!P166/'CAN LFS Emp'!P$6),"n/a")</f>
        <v>0.54422462343140376</v>
      </c>
      <c r="Q166" s="21">
        <f>IFERROR(('Emp RestOfCMA'!Q166/'Emp RestOfCMA'!Q$6)/('CAN LFS Emp'!Q166/'CAN LFS Emp'!Q$6),"n/a")</f>
        <v>0.81009192773919925</v>
      </c>
      <c r="R166" s="21">
        <f>IFERROR(('Emp RestOfCMA'!R166/'Emp RestOfCMA'!R$6)/('CAN LFS Emp'!R166/'CAN LFS Emp'!R$6),"n/a")</f>
        <v>0.93181834488516435</v>
      </c>
      <c r="S166" s="21">
        <f>IFERROR(('Emp RestOfCMA'!S166/'Emp RestOfCMA'!S$6)/('CAN LFS Emp'!S166/'CAN LFS Emp'!S$6),"n/a")</f>
        <v>0.7835709257155572</v>
      </c>
      <c r="T166" s="21">
        <f>IFERROR(('Emp RestOfCMA'!T166/'Emp RestOfCMA'!T$6)/('CAN LFS Emp'!T166/'CAN LFS Emp'!T$6),"n/a")</f>
        <v>0.53660000164812871</v>
      </c>
      <c r="U166" s="21">
        <f>IFERROR(('Emp RestOfCMA'!U166/'Emp RestOfCMA'!U$6)/('CAN LFS Emp'!U166/'CAN LFS Emp'!U$6),"n/a")</f>
        <v>1.0269309272485525</v>
      </c>
      <c r="V166" s="21">
        <f>IFERROR(('Emp RestOfCMA'!V166/'Emp RestOfCMA'!V$6)/('CAN LFS Emp'!V166/'CAN LFS Emp'!V$6),"n/a")</f>
        <v>0.69196100109270275</v>
      </c>
      <c r="W166" s="21">
        <f>IFERROR(('Emp RestOfCMA'!W166/'Emp RestOfCMA'!W$6)/('CAN LFS Emp'!W166/'CAN LFS Emp'!W$6),"n/a")</f>
        <v>0.47844466646940059</v>
      </c>
      <c r="X166" s="21">
        <f>IFERROR(('Emp RestOfCMA'!X166/'Emp RestOfCMA'!X$6)/('CAN LFS Emp'!X166/'CAN LFS Emp'!X$6),"n/a")</f>
        <v>0.49503437479739293</v>
      </c>
      <c r="Y166" s="21">
        <f>IFERROR(('Emp RestOfCMA'!Y166/'Emp RestOfCMA'!Y$6)/('CAN LFS Emp'!Y166/'CAN LFS Emp'!Y$6),"n/a")</f>
        <v>0.50463698236366172</v>
      </c>
    </row>
    <row r="167" spans="1:25" x14ac:dyDescent="0.25">
      <c r="A167" s="6" t="s">
        <v>160</v>
      </c>
      <c r="B167" s="6"/>
      <c r="C167" s="14">
        <v>713</v>
      </c>
      <c r="D167" s="65">
        <f>IFERROR(('Emp RestOfCMA'!D167/'Emp RestOfCMA'!D$6)/('CAN LFS Emp'!D167/'CAN LFS Emp'!D$6),"n/a")</f>
        <v>0.94215943741010599</v>
      </c>
      <c r="E167" s="65">
        <f>IFERROR(('Emp RestOfCMA'!E167/'Emp RestOfCMA'!E$6)/('CAN LFS Emp'!E167/'CAN LFS Emp'!E$6),"n/a")</f>
        <v>0.73423115655904492</v>
      </c>
      <c r="F167" s="65">
        <f>IFERROR(('Emp RestOfCMA'!F167/'Emp RestOfCMA'!F$6)/('CAN LFS Emp'!F167/'CAN LFS Emp'!F$6),"n/a")</f>
        <v>0.90449063527333007</v>
      </c>
      <c r="G167" s="65">
        <f>IFERROR(('Emp RestOfCMA'!G167/'Emp RestOfCMA'!G$6)/('CAN LFS Emp'!G167/'CAN LFS Emp'!G$6),"n/a")</f>
        <v>0.90317192589397055</v>
      </c>
      <c r="H167" s="65">
        <f>IFERROR(('Emp RestOfCMA'!H167/'Emp RestOfCMA'!H$6)/('CAN LFS Emp'!H167/'CAN LFS Emp'!H$6),"n/a")</f>
        <v>0.91804925413292593</v>
      </c>
      <c r="I167" s="65">
        <f>IFERROR(('Emp RestOfCMA'!I167/'Emp RestOfCMA'!I$6)/('CAN LFS Emp'!I167/'CAN LFS Emp'!I$6),"n/a")</f>
        <v>0.88517244152897523</v>
      </c>
      <c r="J167" s="65">
        <f>IFERROR(('Emp RestOfCMA'!J167/'Emp RestOfCMA'!J$6)/('CAN LFS Emp'!J167/'CAN LFS Emp'!J$6),"n/a")</f>
        <v>0.6857623880935424</v>
      </c>
      <c r="K167" s="65">
        <f>IFERROR(('Emp RestOfCMA'!K167/'Emp RestOfCMA'!K$6)/('CAN LFS Emp'!K167/'CAN LFS Emp'!K$6),"n/a")</f>
        <v>0.90785481864580042</v>
      </c>
      <c r="L167" s="65">
        <f>IFERROR(('Emp RestOfCMA'!L167/'Emp RestOfCMA'!L$6)/('CAN LFS Emp'!L167/'CAN LFS Emp'!L$6),"n/a")</f>
        <v>0.93250730644855884</v>
      </c>
      <c r="M167" s="21">
        <f>IFERROR(('Emp RestOfCMA'!M167/'Emp RestOfCMA'!M$6)/('CAN LFS Emp'!M167/'CAN LFS Emp'!M$6),"n/a")</f>
        <v>0.8327833744252634</v>
      </c>
      <c r="N167" s="21">
        <f>IFERROR(('Emp RestOfCMA'!N167/'Emp RestOfCMA'!N$6)/('CAN LFS Emp'!N167/'CAN LFS Emp'!N$6),"n/a")</f>
        <v>1.0155389740189005</v>
      </c>
      <c r="O167" s="21">
        <f>IFERROR(('Emp RestOfCMA'!O167/'Emp RestOfCMA'!O$6)/('CAN LFS Emp'!O167/'CAN LFS Emp'!O$6),"n/a")</f>
        <v>0.94321518432692553</v>
      </c>
      <c r="P167" s="21">
        <f>IFERROR(('Emp RestOfCMA'!P167/'Emp RestOfCMA'!P$6)/('CAN LFS Emp'!P167/'CAN LFS Emp'!P$6),"n/a")</f>
        <v>1.1015651005880223</v>
      </c>
      <c r="Q167" s="21">
        <f>IFERROR(('Emp RestOfCMA'!Q167/'Emp RestOfCMA'!Q$6)/('CAN LFS Emp'!Q167/'CAN LFS Emp'!Q$6),"n/a")</f>
        <v>1.1371743831851961</v>
      </c>
      <c r="R167" s="21">
        <f>IFERROR(('Emp RestOfCMA'!R167/'Emp RestOfCMA'!R$6)/('CAN LFS Emp'!R167/'CAN LFS Emp'!R$6),"n/a")</f>
        <v>1.4236374480885559</v>
      </c>
      <c r="S167" s="21">
        <f>IFERROR(('Emp RestOfCMA'!S167/'Emp RestOfCMA'!S$6)/('CAN LFS Emp'!S167/'CAN LFS Emp'!S$6),"n/a")</f>
        <v>1.0347667296802021</v>
      </c>
      <c r="T167" s="21">
        <f>IFERROR(('Emp RestOfCMA'!T167/'Emp RestOfCMA'!T$6)/('CAN LFS Emp'!T167/'CAN LFS Emp'!T$6),"n/a")</f>
        <v>1.057744477397123</v>
      </c>
      <c r="U167" s="21">
        <f>IFERROR(('Emp RestOfCMA'!U167/'Emp RestOfCMA'!U$6)/('CAN LFS Emp'!U167/'CAN LFS Emp'!U$6),"n/a")</f>
        <v>1.4383366687969501</v>
      </c>
      <c r="V167" s="21">
        <f>IFERROR(('Emp RestOfCMA'!V167/'Emp RestOfCMA'!V$6)/('CAN LFS Emp'!V167/'CAN LFS Emp'!V$6),"n/a")</f>
        <v>1.0501350072009761</v>
      </c>
      <c r="W167" s="21">
        <f>IFERROR(('Emp RestOfCMA'!W167/'Emp RestOfCMA'!W$6)/('CAN LFS Emp'!W167/'CAN LFS Emp'!W$6),"n/a")</f>
        <v>0.95838405804293059</v>
      </c>
      <c r="X167" s="21">
        <f>IFERROR(('Emp RestOfCMA'!X167/'Emp RestOfCMA'!X$6)/('CAN LFS Emp'!X167/'CAN LFS Emp'!X$6),"n/a")</f>
        <v>1.1219925002521207</v>
      </c>
      <c r="Y167" s="21">
        <f>IFERROR(('Emp RestOfCMA'!Y167/'Emp RestOfCMA'!Y$6)/('CAN LFS Emp'!Y167/'CAN LFS Emp'!Y$6),"n/a")</f>
        <v>1.0563716442983815</v>
      </c>
    </row>
    <row r="168" spans="1:25" x14ac:dyDescent="0.25">
      <c r="A168" s="5" t="s">
        <v>161</v>
      </c>
      <c r="B168" s="5"/>
      <c r="C168" s="13">
        <v>72</v>
      </c>
      <c r="D168" s="64">
        <f>IFERROR(('Emp RestOfCMA'!D168/'Emp RestOfCMA'!D$6)/('CAN LFS Emp'!D168/'CAN LFS Emp'!D$6),"n/a")</f>
        <v>0.81884148560100567</v>
      </c>
      <c r="E168" s="64">
        <f>IFERROR(('Emp RestOfCMA'!E168/'Emp RestOfCMA'!E$6)/('CAN LFS Emp'!E168/'CAN LFS Emp'!E$6),"n/a")</f>
        <v>0.7749764877280958</v>
      </c>
      <c r="F168" s="64">
        <f>IFERROR(('Emp RestOfCMA'!F168/'Emp RestOfCMA'!F$6)/('CAN LFS Emp'!F168/'CAN LFS Emp'!F$6),"n/a")</f>
        <v>0.75033231089575647</v>
      </c>
      <c r="G168" s="64">
        <f>IFERROR(('Emp RestOfCMA'!G168/'Emp RestOfCMA'!G$6)/('CAN LFS Emp'!G168/'CAN LFS Emp'!G$6),"n/a")</f>
        <v>0.71979919438049544</v>
      </c>
      <c r="H168" s="64">
        <f>IFERROR(('Emp RestOfCMA'!H168/'Emp RestOfCMA'!H$6)/('CAN LFS Emp'!H168/'CAN LFS Emp'!H$6),"n/a")</f>
        <v>0.69201656910614706</v>
      </c>
      <c r="I168" s="64">
        <f>IFERROR(('Emp RestOfCMA'!I168/'Emp RestOfCMA'!I$6)/('CAN LFS Emp'!I168/'CAN LFS Emp'!I$6),"n/a")</f>
        <v>0.71603302776593114</v>
      </c>
      <c r="J168" s="64">
        <f>IFERROR(('Emp RestOfCMA'!J168/'Emp RestOfCMA'!J$6)/('CAN LFS Emp'!J168/'CAN LFS Emp'!J$6),"n/a")</f>
        <v>0.73614518301518761</v>
      </c>
      <c r="K168" s="64">
        <f>IFERROR(('Emp RestOfCMA'!K168/'Emp RestOfCMA'!K$6)/('CAN LFS Emp'!K168/'CAN LFS Emp'!K$6),"n/a")</f>
        <v>0.68371636372955757</v>
      </c>
      <c r="L168" s="64">
        <f>IFERROR(('Emp RestOfCMA'!L168/'Emp RestOfCMA'!L$6)/('CAN LFS Emp'!L168/'CAN LFS Emp'!L$6),"n/a")</f>
        <v>0.77331098760958172</v>
      </c>
      <c r="M168" s="20">
        <f>IFERROR(('Emp RestOfCMA'!M168/'Emp RestOfCMA'!M$6)/('CAN LFS Emp'!M168/'CAN LFS Emp'!M$6),"n/a")</f>
        <v>0.77707031622863998</v>
      </c>
      <c r="N168" s="20">
        <f>IFERROR(('Emp RestOfCMA'!N168/'Emp RestOfCMA'!N$6)/('CAN LFS Emp'!N168/'CAN LFS Emp'!N$6),"n/a")</f>
        <v>0.83106899341139651</v>
      </c>
      <c r="O168" s="20">
        <f>IFERROR(('Emp RestOfCMA'!O168/'Emp RestOfCMA'!O$6)/('CAN LFS Emp'!O168/'CAN LFS Emp'!O$6),"n/a")</f>
        <v>0.67753071960003841</v>
      </c>
      <c r="P168" s="20">
        <f>IFERROR(('Emp RestOfCMA'!P168/'Emp RestOfCMA'!P$6)/('CAN LFS Emp'!P168/'CAN LFS Emp'!P$6),"n/a")</f>
        <v>0.77428977354344697</v>
      </c>
      <c r="Q168" s="20">
        <f>IFERROR(('Emp RestOfCMA'!Q168/'Emp RestOfCMA'!Q$6)/('CAN LFS Emp'!Q168/'CAN LFS Emp'!Q$6),"n/a")</f>
        <v>0.77927330252080451</v>
      </c>
      <c r="R168" s="20">
        <f>IFERROR(('Emp RestOfCMA'!R168/'Emp RestOfCMA'!R$6)/('CAN LFS Emp'!R168/'CAN LFS Emp'!R$6),"n/a")</f>
        <v>0.77323668565245984</v>
      </c>
      <c r="S168" s="20">
        <f>IFERROR(('Emp RestOfCMA'!S168/'Emp RestOfCMA'!S$6)/('CAN LFS Emp'!S168/'CAN LFS Emp'!S$6),"n/a")</f>
        <v>0.83693437661482173</v>
      </c>
      <c r="T168" s="20">
        <f>IFERROR(('Emp RestOfCMA'!T168/'Emp RestOfCMA'!T$6)/('CAN LFS Emp'!T168/'CAN LFS Emp'!T$6),"n/a")</f>
        <v>0.84923085138073551</v>
      </c>
      <c r="U168" s="20">
        <f>IFERROR(('Emp RestOfCMA'!U168/'Emp RestOfCMA'!U$6)/('CAN LFS Emp'!U168/'CAN LFS Emp'!U$6),"n/a")</f>
        <v>0.84163423534440862</v>
      </c>
      <c r="V168" s="20">
        <f>IFERROR(('Emp RestOfCMA'!V168/'Emp RestOfCMA'!V$6)/('CAN LFS Emp'!V168/'CAN LFS Emp'!V$6),"n/a")</f>
        <v>0.80240036373569479</v>
      </c>
      <c r="W168" s="20">
        <f>IFERROR(('Emp RestOfCMA'!W168/'Emp RestOfCMA'!W$6)/('CAN LFS Emp'!W168/'CAN LFS Emp'!W$6),"n/a")</f>
        <v>0.84473818301196513</v>
      </c>
      <c r="X168" s="20">
        <f>IFERROR(('Emp RestOfCMA'!X168/'Emp RestOfCMA'!X$6)/('CAN LFS Emp'!X168/'CAN LFS Emp'!X$6),"n/a")</f>
        <v>0.6763652282623468</v>
      </c>
      <c r="Y168" s="20">
        <f>IFERROR(('Emp RestOfCMA'!Y168/'Emp RestOfCMA'!Y$6)/('CAN LFS Emp'!Y168/'CAN LFS Emp'!Y$6),"n/a")</f>
        <v>0.83625095415459372</v>
      </c>
    </row>
    <row r="169" spans="1:25" x14ac:dyDescent="0.25">
      <c r="A169" s="6" t="s">
        <v>162</v>
      </c>
      <c r="B169" s="6"/>
      <c r="C169" s="14">
        <v>721</v>
      </c>
      <c r="D169" s="65">
        <f>IFERROR(('Emp RestOfCMA'!D169/'Emp RestOfCMA'!D$6)/('CAN LFS Emp'!D169/'CAN LFS Emp'!D$6),"n/a")</f>
        <v>0.59741769307770876</v>
      </c>
      <c r="E169" s="65">
        <f>IFERROR(('Emp RestOfCMA'!E169/'Emp RestOfCMA'!E$6)/('CAN LFS Emp'!E169/'CAN LFS Emp'!E$6),"n/a")</f>
        <v>0.56594872492150927</v>
      </c>
      <c r="F169" s="65">
        <f>IFERROR(('Emp RestOfCMA'!F169/'Emp RestOfCMA'!F$6)/('CAN LFS Emp'!F169/'CAN LFS Emp'!F$6),"n/a")</f>
        <v>0.55136992234998694</v>
      </c>
      <c r="G169" s="65">
        <f>IFERROR(('Emp RestOfCMA'!G169/'Emp RestOfCMA'!G$6)/('CAN LFS Emp'!G169/'CAN LFS Emp'!G$6),"n/a")</f>
        <v>0.51407226620381508</v>
      </c>
      <c r="H169" s="65">
        <f>IFERROR(('Emp RestOfCMA'!H169/'Emp RestOfCMA'!H$6)/('CAN LFS Emp'!H169/'CAN LFS Emp'!H$6),"n/a")</f>
        <v>0.3397665027247273</v>
      </c>
      <c r="I169" s="65">
        <f>IFERROR(('Emp RestOfCMA'!I169/'Emp RestOfCMA'!I$6)/('CAN LFS Emp'!I169/'CAN LFS Emp'!I$6),"n/a")</f>
        <v>0.44184167897221366</v>
      </c>
      <c r="J169" s="65">
        <f>IFERROR(('Emp RestOfCMA'!J169/'Emp RestOfCMA'!J$6)/('CAN LFS Emp'!J169/'CAN LFS Emp'!J$6),"n/a")</f>
        <v>0.57827978926803236</v>
      </c>
      <c r="K169" s="65">
        <f>IFERROR(('Emp RestOfCMA'!K169/'Emp RestOfCMA'!K$6)/('CAN LFS Emp'!K169/'CAN LFS Emp'!K$6),"n/a")</f>
        <v>0.34504634385017174</v>
      </c>
      <c r="L169" s="65">
        <f>IFERROR(('Emp RestOfCMA'!L169/'Emp RestOfCMA'!L$6)/('CAN LFS Emp'!L169/'CAN LFS Emp'!L$6),"n/a")</f>
        <v>0.44363257678002277</v>
      </c>
      <c r="M169" s="21">
        <f>IFERROR(('Emp RestOfCMA'!M169/'Emp RestOfCMA'!M$6)/('CAN LFS Emp'!M169/'CAN LFS Emp'!M$6),"n/a")</f>
        <v>0.2393996065763882</v>
      </c>
      <c r="N169" s="21">
        <f>IFERROR(('Emp RestOfCMA'!N169/'Emp RestOfCMA'!N$6)/('CAN LFS Emp'!N169/'CAN LFS Emp'!N$6),"n/a")</f>
        <v>0.46150317722398609</v>
      </c>
      <c r="O169" s="21">
        <f>IFERROR(('Emp RestOfCMA'!O169/'Emp RestOfCMA'!O$6)/('CAN LFS Emp'!O169/'CAN LFS Emp'!O$6),"n/a")</f>
        <v>0.26387645114473868</v>
      </c>
      <c r="P169" s="21">
        <f>IFERROR(('Emp RestOfCMA'!P169/'Emp RestOfCMA'!P$6)/('CAN LFS Emp'!P169/'CAN LFS Emp'!P$6),"n/a")</f>
        <v>0.27334627284921276</v>
      </c>
      <c r="Q169" s="21">
        <f>IFERROR(('Emp RestOfCMA'!Q169/'Emp RestOfCMA'!Q$6)/('CAN LFS Emp'!Q169/'CAN LFS Emp'!Q$6),"n/a")</f>
        <v>0.391341823283191</v>
      </c>
      <c r="R169" s="21">
        <f>IFERROR(('Emp RestOfCMA'!R169/'Emp RestOfCMA'!R$6)/('CAN LFS Emp'!R169/'CAN LFS Emp'!R$6),"n/a")</f>
        <v>0.4980177702189808</v>
      </c>
      <c r="S169" s="21">
        <f>IFERROR(('Emp RestOfCMA'!S169/'Emp RestOfCMA'!S$6)/('CAN LFS Emp'!S169/'CAN LFS Emp'!S$6),"n/a")</f>
        <v>0.46678498308578548</v>
      </c>
      <c r="T169" s="21">
        <f>IFERROR(('Emp RestOfCMA'!T169/'Emp RestOfCMA'!T$6)/('CAN LFS Emp'!T169/'CAN LFS Emp'!T$6),"n/a")</f>
        <v>0.4300262092848936</v>
      </c>
      <c r="U169" s="21">
        <f>IFERROR(('Emp RestOfCMA'!U169/'Emp RestOfCMA'!U$6)/('CAN LFS Emp'!U169/'CAN LFS Emp'!U$6),"n/a")</f>
        <v>0.55478430938728651</v>
      </c>
      <c r="V169" s="21">
        <f>IFERROR(('Emp RestOfCMA'!V169/'Emp RestOfCMA'!V$6)/('CAN LFS Emp'!V169/'CAN LFS Emp'!V$6),"n/a")</f>
        <v>0.32003708015655952</v>
      </c>
      <c r="W169" s="21">
        <f>IFERROR(('Emp RestOfCMA'!W169/'Emp RestOfCMA'!W$6)/('CAN LFS Emp'!W169/'CAN LFS Emp'!W$6),"n/a")</f>
        <v>0.36812334695708565</v>
      </c>
      <c r="X169" s="21">
        <f>IFERROR(('Emp RestOfCMA'!X169/'Emp RestOfCMA'!X$6)/('CAN LFS Emp'!X169/'CAN LFS Emp'!X$6),"n/a")</f>
        <v>0.25621120641982575</v>
      </c>
      <c r="Y169" s="21">
        <f>IFERROR(('Emp RestOfCMA'!Y169/'Emp RestOfCMA'!Y$6)/('CAN LFS Emp'!Y169/'CAN LFS Emp'!Y$6),"n/a")</f>
        <v>0.35013121768401118</v>
      </c>
    </row>
    <row r="170" spans="1:25" x14ac:dyDescent="0.25">
      <c r="A170" s="6" t="s">
        <v>163</v>
      </c>
      <c r="B170" s="6"/>
      <c r="C170" s="14">
        <v>722</v>
      </c>
      <c r="D170" s="65">
        <f>IFERROR(('Emp RestOfCMA'!D170/'Emp RestOfCMA'!D$6)/('CAN LFS Emp'!D170/'CAN LFS Emp'!D$6),"n/a")</f>
        <v>0.87904692863321265</v>
      </c>
      <c r="E170" s="65">
        <f>IFERROR(('Emp RestOfCMA'!E170/'Emp RestOfCMA'!E$6)/('CAN LFS Emp'!E170/'CAN LFS Emp'!E$6),"n/a")</f>
        <v>0.83105880289682288</v>
      </c>
      <c r="F170" s="65">
        <f>IFERROR(('Emp RestOfCMA'!F170/'Emp RestOfCMA'!F$6)/('CAN LFS Emp'!F170/'CAN LFS Emp'!F$6),"n/a")</f>
        <v>0.8006589101571997</v>
      </c>
      <c r="G170" s="65">
        <f>IFERROR(('Emp RestOfCMA'!G170/'Emp RestOfCMA'!G$6)/('CAN LFS Emp'!G170/'CAN LFS Emp'!G$6),"n/a")</f>
        <v>0.77568202568867817</v>
      </c>
      <c r="H170" s="65">
        <f>IFERROR(('Emp RestOfCMA'!H170/'Emp RestOfCMA'!H$6)/('CAN LFS Emp'!H170/'CAN LFS Emp'!H$6),"n/a")</f>
        <v>0.78270474936146239</v>
      </c>
      <c r="I170" s="65">
        <f>IFERROR(('Emp RestOfCMA'!I170/'Emp RestOfCMA'!I$6)/('CAN LFS Emp'!I170/'CAN LFS Emp'!I$6),"n/a")</f>
        <v>0.78277031485172766</v>
      </c>
      <c r="J170" s="65">
        <f>IFERROR(('Emp RestOfCMA'!J170/'Emp RestOfCMA'!J$6)/('CAN LFS Emp'!J170/'CAN LFS Emp'!J$6),"n/a")</f>
        <v>0.7758942149606739</v>
      </c>
      <c r="K170" s="65">
        <f>IFERROR(('Emp RestOfCMA'!K170/'Emp RestOfCMA'!K$6)/('CAN LFS Emp'!K170/'CAN LFS Emp'!K$6),"n/a")</f>
        <v>0.76293761372809132</v>
      </c>
      <c r="L170" s="65">
        <f>IFERROR(('Emp RestOfCMA'!L170/'Emp RestOfCMA'!L$6)/('CAN LFS Emp'!L170/'CAN LFS Emp'!L$6),"n/a")</f>
        <v>0.85406978273229239</v>
      </c>
      <c r="M170" s="21">
        <f>IFERROR(('Emp RestOfCMA'!M170/'Emp RestOfCMA'!M$6)/('CAN LFS Emp'!M170/'CAN LFS Emp'!M$6),"n/a")</f>
        <v>0.89937404703947088</v>
      </c>
      <c r="N170" s="21">
        <f>IFERROR(('Emp RestOfCMA'!N170/'Emp RestOfCMA'!N$6)/('CAN LFS Emp'!N170/'CAN LFS Emp'!N$6),"n/a")</f>
        <v>0.91322816454631006</v>
      </c>
      <c r="O170" s="21">
        <f>IFERROR(('Emp RestOfCMA'!O170/'Emp RestOfCMA'!O$6)/('CAN LFS Emp'!O170/'CAN LFS Emp'!O$6),"n/a")</f>
        <v>0.77293143920462692</v>
      </c>
      <c r="P170" s="21">
        <f>IFERROR(('Emp RestOfCMA'!P170/'Emp RestOfCMA'!P$6)/('CAN LFS Emp'!P170/'CAN LFS Emp'!P$6),"n/a")</f>
        <v>0.8959986062705575</v>
      </c>
      <c r="Q170" s="21">
        <f>IFERROR(('Emp RestOfCMA'!Q170/'Emp RestOfCMA'!Q$6)/('CAN LFS Emp'!Q170/'CAN LFS Emp'!Q$6),"n/a")</f>
        <v>0.86644845769774625</v>
      </c>
      <c r="R170" s="21">
        <f>IFERROR(('Emp RestOfCMA'!R170/'Emp RestOfCMA'!R$6)/('CAN LFS Emp'!R170/'CAN LFS Emp'!R$6),"n/a")</f>
        <v>0.83421331328301429</v>
      </c>
      <c r="S170" s="21">
        <f>IFERROR(('Emp RestOfCMA'!S170/'Emp RestOfCMA'!S$6)/('CAN LFS Emp'!S170/'CAN LFS Emp'!S$6),"n/a")</f>
        <v>0.91804589252122448</v>
      </c>
      <c r="T170" s="21">
        <f>IFERROR(('Emp RestOfCMA'!T170/'Emp RestOfCMA'!T$6)/('CAN LFS Emp'!T170/'CAN LFS Emp'!T$6),"n/a")</f>
        <v>0.93469242260853413</v>
      </c>
      <c r="U170" s="21">
        <f>IFERROR(('Emp RestOfCMA'!U170/'Emp RestOfCMA'!U$6)/('CAN LFS Emp'!U170/'CAN LFS Emp'!U$6),"n/a")</f>
        <v>0.90132281854524621</v>
      </c>
      <c r="V170" s="21">
        <f>IFERROR(('Emp RestOfCMA'!V170/'Emp RestOfCMA'!V$6)/('CAN LFS Emp'!V170/'CAN LFS Emp'!V$6),"n/a")</f>
        <v>0.894588593797908</v>
      </c>
      <c r="W170" s="21">
        <f>IFERROR(('Emp RestOfCMA'!W170/'Emp RestOfCMA'!W$6)/('CAN LFS Emp'!W170/'CAN LFS Emp'!W$6),"n/a")</f>
        <v>0.9343164315669531</v>
      </c>
      <c r="X170" s="21">
        <f>IFERROR(('Emp RestOfCMA'!X170/'Emp RestOfCMA'!X$6)/('CAN LFS Emp'!X170/'CAN LFS Emp'!X$6),"n/a")</f>
        <v>0.76070906553262252</v>
      </c>
      <c r="Y170" s="21">
        <f>IFERROR(('Emp RestOfCMA'!Y170/'Emp RestOfCMA'!Y$6)/('CAN LFS Emp'!Y170/'CAN LFS Emp'!Y$6),"n/a")</f>
        <v>0.92132974688784131</v>
      </c>
    </row>
    <row r="171" spans="1:25" x14ac:dyDescent="0.25">
      <c r="A171" s="5" t="s">
        <v>164</v>
      </c>
      <c r="B171" s="5"/>
      <c r="C171" s="13">
        <v>81</v>
      </c>
      <c r="D171" s="64">
        <f>IFERROR(('Emp RestOfCMA'!D171/'Emp RestOfCMA'!D$6)/('CAN LFS Emp'!D171/'CAN LFS Emp'!D$6),"n/a")</f>
        <v>0.84708746044083716</v>
      </c>
      <c r="E171" s="64">
        <f>IFERROR(('Emp RestOfCMA'!E171/'Emp RestOfCMA'!E$6)/('CAN LFS Emp'!E171/'CAN LFS Emp'!E$6),"n/a")</f>
        <v>0.94206333447175417</v>
      </c>
      <c r="F171" s="64">
        <f>IFERROR(('Emp RestOfCMA'!F171/'Emp RestOfCMA'!F$6)/('CAN LFS Emp'!F171/'CAN LFS Emp'!F$6),"n/a")</f>
        <v>0.76203634675227372</v>
      </c>
      <c r="G171" s="64">
        <f>IFERROR(('Emp RestOfCMA'!G171/'Emp RestOfCMA'!G$6)/('CAN LFS Emp'!G171/'CAN LFS Emp'!G$6),"n/a")</f>
        <v>0.75643205148009429</v>
      </c>
      <c r="H171" s="64">
        <f>IFERROR(('Emp RestOfCMA'!H171/'Emp RestOfCMA'!H$6)/('CAN LFS Emp'!H171/'CAN LFS Emp'!H$6),"n/a")</f>
        <v>0.87233426712209994</v>
      </c>
      <c r="I171" s="64">
        <f>IFERROR(('Emp RestOfCMA'!I171/'Emp RestOfCMA'!I$6)/('CAN LFS Emp'!I171/'CAN LFS Emp'!I$6),"n/a")</f>
        <v>0.85648857102800113</v>
      </c>
      <c r="J171" s="64">
        <f>IFERROR(('Emp RestOfCMA'!J171/'Emp RestOfCMA'!J$6)/('CAN LFS Emp'!J171/'CAN LFS Emp'!J$6),"n/a")</f>
        <v>0.90534241117754977</v>
      </c>
      <c r="K171" s="64">
        <f>IFERROR(('Emp RestOfCMA'!K171/'Emp RestOfCMA'!K$6)/('CAN LFS Emp'!K171/'CAN LFS Emp'!K$6),"n/a")</f>
        <v>0.78735918498602131</v>
      </c>
      <c r="L171" s="64">
        <f>IFERROR(('Emp RestOfCMA'!L171/'Emp RestOfCMA'!L$6)/('CAN LFS Emp'!L171/'CAN LFS Emp'!L$6),"n/a")</f>
        <v>0.79434314148505492</v>
      </c>
      <c r="M171" s="20">
        <f>IFERROR(('Emp RestOfCMA'!M171/'Emp RestOfCMA'!M$6)/('CAN LFS Emp'!M171/'CAN LFS Emp'!M$6),"n/a")</f>
        <v>0.83541996136737828</v>
      </c>
      <c r="N171" s="20">
        <f>IFERROR(('Emp RestOfCMA'!N171/'Emp RestOfCMA'!N$6)/('CAN LFS Emp'!N171/'CAN LFS Emp'!N$6),"n/a")</f>
        <v>0.8398596753123726</v>
      </c>
      <c r="O171" s="20">
        <f>IFERROR(('Emp RestOfCMA'!O171/'Emp RestOfCMA'!O$6)/('CAN LFS Emp'!O171/'CAN LFS Emp'!O$6),"n/a")</f>
        <v>0.94107047116631881</v>
      </c>
      <c r="P171" s="20">
        <f>IFERROR(('Emp RestOfCMA'!P171/'Emp RestOfCMA'!P$6)/('CAN LFS Emp'!P171/'CAN LFS Emp'!P$6),"n/a")</f>
        <v>1.0941214248075595</v>
      </c>
      <c r="Q171" s="20">
        <f>IFERROR(('Emp RestOfCMA'!Q171/'Emp RestOfCMA'!Q$6)/('CAN LFS Emp'!Q171/'CAN LFS Emp'!Q$6),"n/a")</f>
        <v>0.86931090812529821</v>
      </c>
      <c r="R171" s="20">
        <f>IFERROR(('Emp RestOfCMA'!R171/'Emp RestOfCMA'!R$6)/('CAN LFS Emp'!R171/'CAN LFS Emp'!R$6),"n/a")</f>
        <v>0.84589615087596215</v>
      </c>
      <c r="S171" s="20">
        <f>IFERROR(('Emp RestOfCMA'!S171/'Emp RestOfCMA'!S$6)/('CAN LFS Emp'!S171/'CAN LFS Emp'!S$6),"n/a")</f>
        <v>0.94901290743563438</v>
      </c>
      <c r="T171" s="20">
        <f>IFERROR(('Emp RestOfCMA'!T171/'Emp RestOfCMA'!T$6)/('CAN LFS Emp'!T171/'CAN LFS Emp'!T$6),"n/a")</f>
        <v>0.74938267406445813</v>
      </c>
      <c r="U171" s="20">
        <f>IFERROR(('Emp RestOfCMA'!U171/'Emp RestOfCMA'!U$6)/('CAN LFS Emp'!U171/'CAN LFS Emp'!U$6),"n/a")</f>
        <v>0.85682269172577241</v>
      </c>
      <c r="V171" s="20">
        <f>IFERROR(('Emp RestOfCMA'!V171/'Emp RestOfCMA'!V$6)/('CAN LFS Emp'!V171/'CAN LFS Emp'!V$6),"n/a")</f>
        <v>0.91463628575459688</v>
      </c>
      <c r="W171" s="20">
        <f>IFERROR(('Emp RestOfCMA'!W171/'Emp RestOfCMA'!W$6)/('CAN LFS Emp'!W171/'CAN LFS Emp'!W$6),"n/a")</f>
        <v>0.79333091143095757</v>
      </c>
      <c r="X171" s="20">
        <f>IFERROR(('Emp RestOfCMA'!X171/'Emp RestOfCMA'!X$6)/('CAN LFS Emp'!X171/'CAN LFS Emp'!X$6),"n/a")</f>
        <v>0.86156765735173346</v>
      </c>
      <c r="Y171" s="20">
        <f>IFERROR(('Emp RestOfCMA'!Y171/'Emp RestOfCMA'!Y$6)/('CAN LFS Emp'!Y171/'CAN LFS Emp'!Y$6),"n/a")</f>
        <v>0.8162468217490817</v>
      </c>
    </row>
    <row r="172" spans="1:25" x14ac:dyDescent="0.25">
      <c r="A172" s="6" t="s">
        <v>165</v>
      </c>
      <c r="B172" s="6"/>
      <c r="C172" s="14">
        <v>811</v>
      </c>
      <c r="D172" s="65">
        <f>IFERROR(('Emp RestOfCMA'!D172/'Emp RestOfCMA'!D$6)/('CAN LFS Emp'!D172/'CAN LFS Emp'!D$6),"n/a")</f>
        <v>0.9350529665691758</v>
      </c>
      <c r="E172" s="65">
        <f>IFERROR(('Emp RestOfCMA'!E172/'Emp RestOfCMA'!E$6)/('CAN LFS Emp'!E172/'CAN LFS Emp'!E$6),"n/a")</f>
        <v>1.1154700132686204</v>
      </c>
      <c r="F172" s="65">
        <f>IFERROR(('Emp RestOfCMA'!F172/'Emp RestOfCMA'!F$6)/('CAN LFS Emp'!F172/'CAN LFS Emp'!F$6),"n/a")</f>
        <v>0.76263491277944495</v>
      </c>
      <c r="G172" s="65">
        <f>IFERROR(('Emp RestOfCMA'!G172/'Emp RestOfCMA'!G$6)/('CAN LFS Emp'!G172/'CAN LFS Emp'!G$6),"n/a")</f>
        <v>0.90281406926438978</v>
      </c>
      <c r="H172" s="65">
        <f>IFERROR(('Emp RestOfCMA'!H172/'Emp RestOfCMA'!H$6)/('CAN LFS Emp'!H172/'CAN LFS Emp'!H$6),"n/a")</f>
        <v>0.97644519575857591</v>
      </c>
      <c r="I172" s="65">
        <f>IFERROR(('Emp RestOfCMA'!I172/'Emp RestOfCMA'!I$6)/('CAN LFS Emp'!I172/'CAN LFS Emp'!I$6),"n/a")</f>
        <v>1.0330625064188623</v>
      </c>
      <c r="J172" s="65">
        <f>IFERROR(('Emp RestOfCMA'!J172/'Emp RestOfCMA'!J$6)/('CAN LFS Emp'!J172/'CAN LFS Emp'!J$6),"n/a")</f>
        <v>0.95597713979945309</v>
      </c>
      <c r="K172" s="65">
        <f>IFERROR(('Emp RestOfCMA'!K172/'Emp RestOfCMA'!K$6)/('CAN LFS Emp'!K172/'CAN LFS Emp'!K$6),"n/a")</f>
        <v>0.79874259012096716</v>
      </c>
      <c r="L172" s="65">
        <f>IFERROR(('Emp RestOfCMA'!L172/'Emp RestOfCMA'!L$6)/('CAN LFS Emp'!L172/'CAN LFS Emp'!L$6),"n/a")</f>
        <v>0.87638888633518941</v>
      </c>
      <c r="M172" s="21">
        <f>IFERROR(('Emp RestOfCMA'!M172/'Emp RestOfCMA'!M$6)/('CAN LFS Emp'!M172/'CAN LFS Emp'!M$6),"n/a")</f>
        <v>0.87169855545396835</v>
      </c>
      <c r="N172" s="21">
        <f>IFERROR(('Emp RestOfCMA'!N172/'Emp RestOfCMA'!N$6)/('CAN LFS Emp'!N172/'CAN LFS Emp'!N$6),"n/a")</f>
        <v>1.0012286005729376</v>
      </c>
      <c r="O172" s="21">
        <f>IFERROR(('Emp RestOfCMA'!O172/'Emp RestOfCMA'!O$6)/('CAN LFS Emp'!O172/'CAN LFS Emp'!O$6),"n/a")</f>
        <v>1.0956609357443863</v>
      </c>
      <c r="P172" s="21">
        <f>IFERROR(('Emp RestOfCMA'!P172/'Emp RestOfCMA'!P$6)/('CAN LFS Emp'!P172/'CAN LFS Emp'!P$6),"n/a")</f>
        <v>1.2662209439665753</v>
      </c>
      <c r="Q172" s="21">
        <f>IFERROR(('Emp RestOfCMA'!Q172/'Emp RestOfCMA'!Q$6)/('CAN LFS Emp'!Q172/'CAN LFS Emp'!Q$6),"n/a")</f>
        <v>0.96043206837507078</v>
      </c>
      <c r="R172" s="21">
        <f>IFERROR(('Emp RestOfCMA'!R172/'Emp RestOfCMA'!R$6)/('CAN LFS Emp'!R172/'CAN LFS Emp'!R$6),"n/a")</f>
        <v>1.006645393308448</v>
      </c>
      <c r="S172" s="21">
        <f>IFERROR(('Emp RestOfCMA'!S172/'Emp RestOfCMA'!S$6)/('CAN LFS Emp'!S172/'CAN LFS Emp'!S$6),"n/a")</f>
        <v>1.1177807355328642</v>
      </c>
      <c r="T172" s="21">
        <f>IFERROR(('Emp RestOfCMA'!T172/'Emp RestOfCMA'!T$6)/('CAN LFS Emp'!T172/'CAN LFS Emp'!T$6),"n/a")</f>
        <v>0.90095751857911766</v>
      </c>
      <c r="U172" s="21">
        <f>IFERROR(('Emp RestOfCMA'!U172/'Emp RestOfCMA'!U$6)/('CAN LFS Emp'!U172/'CAN LFS Emp'!U$6),"n/a")</f>
        <v>0.85733753834450543</v>
      </c>
      <c r="V172" s="21">
        <f>IFERROR(('Emp RestOfCMA'!V172/'Emp RestOfCMA'!V$6)/('CAN LFS Emp'!V172/'CAN LFS Emp'!V$6),"n/a")</f>
        <v>1.197693563746961</v>
      </c>
      <c r="W172" s="21">
        <f>IFERROR(('Emp RestOfCMA'!W172/'Emp RestOfCMA'!W$6)/('CAN LFS Emp'!W172/'CAN LFS Emp'!W$6),"n/a")</f>
        <v>0.93814600886014954</v>
      </c>
      <c r="X172" s="21">
        <f>IFERROR(('Emp RestOfCMA'!X172/'Emp RestOfCMA'!X$6)/('CAN LFS Emp'!X172/'CAN LFS Emp'!X$6),"n/a")</f>
        <v>0.97270787357726773</v>
      </c>
      <c r="Y172" s="21">
        <f>IFERROR(('Emp RestOfCMA'!Y172/'Emp RestOfCMA'!Y$6)/('CAN LFS Emp'!Y172/'CAN LFS Emp'!Y$6),"n/a")</f>
        <v>0.98363398477897879</v>
      </c>
    </row>
    <row r="173" spans="1:25" x14ac:dyDescent="0.25">
      <c r="A173" s="7" t="s">
        <v>166</v>
      </c>
      <c r="B173" s="7"/>
      <c r="C173" s="14">
        <v>8111</v>
      </c>
      <c r="D173" s="65">
        <f>IFERROR(('Emp RestOfCMA'!D173/'Emp RestOfCMA'!D$6)/('CAN LFS Emp'!D173/'CAN LFS Emp'!D$6),"n/a")</f>
        <v>0.88737319905378453</v>
      </c>
      <c r="E173" s="65">
        <f>IFERROR(('Emp RestOfCMA'!E173/'Emp RestOfCMA'!E$6)/('CAN LFS Emp'!E173/'CAN LFS Emp'!E$6),"n/a")</f>
        <v>1.0684992135764515</v>
      </c>
      <c r="F173" s="65">
        <f>IFERROR(('Emp RestOfCMA'!F173/'Emp RestOfCMA'!F$6)/('CAN LFS Emp'!F173/'CAN LFS Emp'!F$6),"n/a")</f>
        <v>0.83817408526785475</v>
      </c>
      <c r="G173" s="65">
        <f>IFERROR(('Emp RestOfCMA'!G173/'Emp RestOfCMA'!G$6)/('CAN LFS Emp'!G173/'CAN LFS Emp'!G$6),"n/a")</f>
        <v>0.88635889924367406</v>
      </c>
      <c r="H173" s="65">
        <f>IFERROR(('Emp RestOfCMA'!H173/'Emp RestOfCMA'!H$6)/('CAN LFS Emp'!H173/'CAN LFS Emp'!H$6),"n/a")</f>
        <v>0.9978351375418314</v>
      </c>
      <c r="I173" s="65">
        <f>IFERROR(('Emp RestOfCMA'!I173/'Emp RestOfCMA'!I$6)/('CAN LFS Emp'!I173/'CAN LFS Emp'!I$6),"n/a")</f>
        <v>1.2915677065070097</v>
      </c>
      <c r="J173" s="65">
        <f>IFERROR(('Emp RestOfCMA'!J173/'Emp RestOfCMA'!J$6)/('CAN LFS Emp'!J173/'CAN LFS Emp'!J$6),"n/a")</f>
        <v>1.1271266629438657</v>
      </c>
      <c r="K173" s="65">
        <f>IFERROR(('Emp RestOfCMA'!K173/'Emp RestOfCMA'!K$6)/('CAN LFS Emp'!K173/'CAN LFS Emp'!K$6),"n/a")</f>
        <v>0.77875298737307563</v>
      </c>
      <c r="L173" s="65">
        <f>IFERROR(('Emp RestOfCMA'!L173/'Emp RestOfCMA'!L$6)/('CAN LFS Emp'!L173/'CAN LFS Emp'!L$6),"n/a")</f>
        <v>0.67701020865278971</v>
      </c>
      <c r="M173" s="21">
        <f>IFERROR(('Emp RestOfCMA'!M173/'Emp RestOfCMA'!M$6)/('CAN LFS Emp'!M173/'CAN LFS Emp'!M$6),"n/a")</f>
        <v>0.90863444343024258</v>
      </c>
      <c r="N173" s="21">
        <f>IFERROR(('Emp RestOfCMA'!N173/'Emp RestOfCMA'!N$6)/('CAN LFS Emp'!N173/'CAN LFS Emp'!N$6),"n/a")</f>
        <v>1.1225803149894238</v>
      </c>
      <c r="O173" s="21">
        <f>IFERROR(('Emp RestOfCMA'!O173/'Emp RestOfCMA'!O$6)/('CAN LFS Emp'!O173/'CAN LFS Emp'!O$6),"n/a")</f>
        <v>1.1170020279045576</v>
      </c>
      <c r="P173" s="21">
        <f>IFERROR(('Emp RestOfCMA'!P173/'Emp RestOfCMA'!P$6)/('CAN LFS Emp'!P173/'CAN LFS Emp'!P$6),"n/a")</f>
        <v>1.5250418049128651</v>
      </c>
      <c r="Q173" s="21">
        <f>IFERROR(('Emp RestOfCMA'!Q173/'Emp RestOfCMA'!Q$6)/('CAN LFS Emp'!Q173/'CAN LFS Emp'!Q$6),"n/a")</f>
        <v>0.94780425855708905</v>
      </c>
      <c r="R173" s="21">
        <f>IFERROR(('Emp RestOfCMA'!R173/'Emp RestOfCMA'!R$6)/('CAN LFS Emp'!R173/'CAN LFS Emp'!R$6),"n/a")</f>
        <v>1.0990071977191891</v>
      </c>
      <c r="S173" s="21">
        <f>IFERROR(('Emp RestOfCMA'!S173/'Emp RestOfCMA'!S$6)/('CAN LFS Emp'!S173/'CAN LFS Emp'!S$6),"n/a")</f>
        <v>1.2420923656125886</v>
      </c>
      <c r="T173" s="21">
        <f>IFERROR(('Emp RestOfCMA'!T173/'Emp RestOfCMA'!T$6)/('CAN LFS Emp'!T173/'CAN LFS Emp'!T$6),"n/a")</f>
        <v>0.97548870923649655</v>
      </c>
      <c r="U173" s="21">
        <f>IFERROR(('Emp RestOfCMA'!U173/'Emp RestOfCMA'!U$6)/('CAN LFS Emp'!U173/'CAN LFS Emp'!U$6),"n/a")</f>
        <v>1.0193758182245107</v>
      </c>
      <c r="V173" s="21">
        <f>IFERROR(('Emp RestOfCMA'!V173/'Emp RestOfCMA'!V$6)/('CAN LFS Emp'!V173/'CAN LFS Emp'!V$6),"n/a")</f>
        <v>1.383068159511841</v>
      </c>
      <c r="W173" s="21">
        <f>IFERROR(('Emp RestOfCMA'!W173/'Emp RestOfCMA'!W$6)/('CAN LFS Emp'!W173/'CAN LFS Emp'!W$6),"n/a")</f>
        <v>1.0024172979664241</v>
      </c>
      <c r="X173" s="21">
        <f>IFERROR(('Emp RestOfCMA'!X173/'Emp RestOfCMA'!X$6)/('CAN LFS Emp'!X173/'CAN LFS Emp'!X$6),"n/a")</f>
        <v>1.2581754967528609</v>
      </c>
      <c r="Y173" s="21">
        <f>IFERROR(('Emp RestOfCMA'!Y173/'Emp RestOfCMA'!Y$6)/('CAN LFS Emp'!Y173/'CAN LFS Emp'!Y$6),"n/a")</f>
        <v>1.0369068253651204</v>
      </c>
    </row>
    <row r="174" spans="1:25" x14ac:dyDescent="0.25">
      <c r="A174" s="7" t="s">
        <v>167</v>
      </c>
      <c r="B174" s="7"/>
      <c r="C174" s="14" t="s">
        <v>209</v>
      </c>
      <c r="D174" s="65">
        <f>IFERROR(('Emp RestOfCMA'!D174/'Emp RestOfCMA'!D$6)/('CAN LFS Emp'!D174/'CAN LFS Emp'!D$6),"n/a")</f>
        <v>1.0936665414074001</v>
      </c>
      <c r="E174" s="65">
        <f>IFERROR(('Emp RestOfCMA'!E174/'Emp RestOfCMA'!E$6)/('CAN LFS Emp'!E174/'CAN LFS Emp'!E$6),"n/a")</f>
        <v>1.3009559239221753</v>
      </c>
      <c r="F174" s="65">
        <f>IFERROR(('Emp RestOfCMA'!F174/'Emp RestOfCMA'!F$6)/('CAN LFS Emp'!F174/'CAN LFS Emp'!F$6),"n/a")</f>
        <v>0.82972996044017289</v>
      </c>
      <c r="G174" s="65">
        <f>IFERROR(('Emp RestOfCMA'!G174/'Emp RestOfCMA'!G$6)/('CAN LFS Emp'!G174/'CAN LFS Emp'!G$6),"n/a")</f>
        <v>0.92516025420963488</v>
      </c>
      <c r="H174" s="65">
        <f>IFERROR(('Emp RestOfCMA'!H174/'Emp RestOfCMA'!H$6)/('CAN LFS Emp'!H174/'CAN LFS Emp'!H$6),"n/a")</f>
        <v>1.0156451897863792</v>
      </c>
      <c r="I174" s="65">
        <f>IFERROR(('Emp RestOfCMA'!I174/'Emp RestOfCMA'!I$6)/('CAN LFS Emp'!I174/'CAN LFS Emp'!I$6),"n/a")</f>
        <v>0.8744953050098403</v>
      </c>
      <c r="J174" s="65">
        <f>IFERROR(('Emp RestOfCMA'!J174/'Emp RestOfCMA'!J$6)/('CAN LFS Emp'!J174/'CAN LFS Emp'!J$6),"n/a")</f>
        <v>0.84902485019585217</v>
      </c>
      <c r="K174" s="65">
        <f>IFERROR(('Emp RestOfCMA'!K174/'Emp RestOfCMA'!K$6)/('CAN LFS Emp'!K174/'CAN LFS Emp'!K$6),"n/a")</f>
        <v>0.82187282764992364</v>
      </c>
      <c r="L174" s="65">
        <f>IFERROR(('Emp RestOfCMA'!L174/'Emp RestOfCMA'!L$6)/('CAN LFS Emp'!L174/'CAN LFS Emp'!L$6),"n/a")</f>
        <v>1.1451146135193933</v>
      </c>
      <c r="M174" s="21">
        <f>IFERROR(('Emp RestOfCMA'!M174/'Emp RestOfCMA'!M$6)/('CAN LFS Emp'!M174/'CAN LFS Emp'!M$6),"n/a")</f>
        <v>0.95528842712764594</v>
      </c>
      <c r="N174" s="21">
        <f>IFERROR(('Emp RestOfCMA'!N174/'Emp RestOfCMA'!N$6)/('CAN LFS Emp'!N174/'CAN LFS Emp'!N$6),"n/a")</f>
        <v>0.88587660755185194</v>
      </c>
      <c r="O174" s="21">
        <f>IFERROR(('Emp RestOfCMA'!O174/'Emp RestOfCMA'!O$6)/('CAN LFS Emp'!O174/'CAN LFS Emp'!O$6),"n/a")</f>
        <v>1.1824623484891821</v>
      </c>
      <c r="P174" s="21">
        <f>IFERROR(('Emp RestOfCMA'!P174/'Emp RestOfCMA'!P$6)/('CAN LFS Emp'!P174/'CAN LFS Emp'!P$6),"n/a")</f>
        <v>1.0336980929644055</v>
      </c>
      <c r="Q174" s="21">
        <f>IFERROR(('Emp RestOfCMA'!Q174/'Emp RestOfCMA'!Q$6)/('CAN LFS Emp'!Q174/'CAN LFS Emp'!Q$6),"n/a")</f>
        <v>1.1067568659826181</v>
      </c>
      <c r="R174" s="21">
        <f>IFERROR(('Emp RestOfCMA'!R174/'Emp RestOfCMA'!R$6)/('CAN LFS Emp'!R174/'CAN LFS Emp'!R$6),"n/a")</f>
        <v>1.0509452372200054</v>
      </c>
      <c r="S174" s="21">
        <f>IFERROR(('Emp RestOfCMA'!S174/'Emp RestOfCMA'!S$6)/('CAN LFS Emp'!S174/'CAN LFS Emp'!S$6),"n/a")</f>
        <v>1.1010854873101139</v>
      </c>
      <c r="T174" s="21">
        <f>IFERROR(('Emp RestOfCMA'!T174/'Emp RestOfCMA'!T$6)/('CAN LFS Emp'!T174/'CAN LFS Emp'!T$6),"n/a")</f>
        <v>0.93683149018458467</v>
      </c>
      <c r="U174" s="21">
        <f>IFERROR(('Emp RestOfCMA'!U174/'Emp RestOfCMA'!U$6)/('CAN LFS Emp'!U174/'CAN LFS Emp'!U$6),"n/a")</f>
        <v>0.78399612561962062</v>
      </c>
      <c r="V174" s="21">
        <f>IFERROR(('Emp RestOfCMA'!V174/'Emp RestOfCMA'!V$6)/('CAN LFS Emp'!V174/'CAN LFS Emp'!V$6),"n/a")</f>
        <v>1.1116619392455696</v>
      </c>
      <c r="W174" s="21">
        <f>IFERROR(('Emp RestOfCMA'!W174/'Emp RestOfCMA'!W$6)/('CAN LFS Emp'!W174/'CAN LFS Emp'!W$6),"n/a")</f>
        <v>1.0072826543221769</v>
      </c>
      <c r="X174" s="21">
        <f>IFERROR(('Emp RestOfCMA'!X174/'Emp RestOfCMA'!X$6)/('CAN LFS Emp'!X174/'CAN LFS Emp'!X$6),"n/a")</f>
        <v>0.80207113141100783</v>
      </c>
      <c r="Y174" s="21">
        <f>IFERROR(('Emp RestOfCMA'!Y174/'Emp RestOfCMA'!Y$6)/('CAN LFS Emp'!Y174/'CAN LFS Emp'!Y$6),"n/a")</f>
        <v>1.1804262558209342</v>
      </c>
    </row>
    <row r="175" spans="1:25" x14ac:dyDescent="0.25">
      <c r="A175" s="6" t="s">
        <v>168</v>
      </c>
      <c r="B175" s="6"/>
      <c r="C175" s="14">
        <v>812</v>
      </c>
      <c r="D175" s="65">
        <f>IFERROR(('Emp RestOfCMA'!D175/'Emp RestOfCMA'!D$6)/('CAN LFS Emp'!D175/'CAN LFS Emp'!D$6),"n/a")</f>
        <v>0.89244710941742988</v>
      </c>
      <c r="E175" s="65">
        <f>IFERROR(('Emp RestOfCMA'!E175/'Emp RestOfCMA'!E$6)/('CAN LFS Emp'!E175/'CAN LFS Emp'!E$6),"n/a")</f>
        <v>1.0332027371762107</v>
      </c>
      <c r="F175" s="65">
        <f>IFERROR(('Emp RestOfCMA'!F175/'Emp RestOfCMA'!F$6)/('CAN LFS Emp'!F175/'CAN LFS Emp'!F$6),"n/a")</f>
        <v>0.80688388142438927</v>
      </c>
      <c r="G175" s="65">
        <f>IFERROR(('Emp RestOfCMA'!G175/'Emp RestOfCMA'!G$6)/('CAN LFS Emp'!G175/'CAN LFS Emp'!G$6),"n/a")</f>
        <v>0.78717291497864572</v>
      </c>
      <c r="H175" s="65">
        <f>IFERROR(('Emp RestOfCMA'!H175/'Emp RestOfCMA'!H$6)/('CAN LFS Emp'!H175/'CAN LFS Emp'!H$6),"n/a")</f>
        <v>0.85209282650647622</v>
      </c>
      <c r="I175" s="65">
        <f>IFERROR(('Emp RestOfCMA'!I175/'Emp RestOfCMA'!I$6)/('CAN LFS Emp'!I175/'CAN LFS Emp'!I$6),"n/a")</f>
        <v>0.81541341472558304</v>
      </c>
      <c r="J175" s="65">
        <f>IFERROR(('Emp RestOfCMA'!J175/'Emp RestOfCMA'!J$6)/('CAN LFS Emp'!J175/'CAN LFS Emp'!J$6),"n/a")</f>
        <v>1.0361589441562848</v>
      </c>
      <c r="K175" s="65">
        <f>IFERROR(('Emp RestOfCMA'!K175/'Emp RestOfCMA'!K$6)/('CAN LFS Emp'!K175/'CAN LFS Emp'!K$6),"n/a")</f>
        <v>0.86185444600295347</v>
      </c>
      <c r="L175" s="65">
        <f>IFERROR(('Emp RestOfCMA'!L175/'Emp RestOfCMA'!L$6)/('CAN LFS Emp'!L175/'CAN LFS Emp'!L$6),"n/a")</f>
        <v>0.94092556738281474</v>
      </c>
      <c r="M175" s="21">
        <f>IFERROR(('Emp RestOfCMA'!M175/'Emp RestOfCMA'!M$6)/('CAN LFS Emp'!M175/'CAN LFS Emp'!M$6),"n/a")</f>
        <v>0.99765317431837841</v>
      </c>
      <c r="N175" s="21">
        <f>IFERROR(('Emp RestOfCMA'!N175/'Emp RestOfCMA'!N$6)/('CAN LFS Emp'!N175/'CAN LFS Emp'!N$6),"n/a")</f>
        <v>0.83841272738389183</v>
      </c>
      <c r="O175" s="21">
        <f>IFERROR(('Emp RestOfCMA'!O175/'Emp RestOfCMA'!O$6)/('CAN LFS Emp'!O175/'CAN LFS Emp'!O$6),"n/a")</f>
        <v>0.9201322434068463</v>
      </c>
      <c r="P175" s="21">
        <f>IFERROR(('Emp RestOfCMA'!P175/'Emp RestOfCMA'!P$6)/('CAN LFS Emp'!P175/'CAN LFS Emp'!P$6),"n/a")</f>
        <v>1.2011776690199818</v>
      </c>
      <c r="Q175" s="21">
        <f>IFERROR(('Emp RestOfCMA'!Q175/'Emp RestOfCMA'!Q$6)/('CAN LFS Emp'!Q175/'CAN LFS Emp'!Q$6),"n/a")</f>
        <v>0.84970908655981692</v>
      </c>
      <c r="R175" s="21">
        <f>IFERROR(('Emp RestOfCMA'!R175/'Emp RestOfCMA'!R$6)/('CAN LFS Emp'!R175/'CAN LFS Emp'!R$6),"n/a")</f>
        <v>0.78562645260636099</v>
      </c>
      <c r="S175" s="21">
        <f>IFERROR(('Emp RestOfCMA'!S175/'Emp RestOfCMA'!S$6)/('CAN LFS Emp'!S175/'CAN LFS Emp'!S$6),"n/a")</f>
        <v>0.88093347865912563</v>
      </c>
      <c r="T175" s="21">
        <f>IFERROR(('Emp RestOfCMA'!T175/'Emp RestOfCMA'!T$6)/('CAN LFS Emp'!T175/'CAN LFS Emp'!T$6),"n/a")</f>
        <v>0.66518922618832832</v>
      </c>
      <c r="U175" s="21">
        <f>IFERROR(('Emp RestOfCMA'!U175/'Emp RestOfCMA'!U$6)/('CAN LFS Emp'!U175/'CAN LFS Emp'!U$6),"n/a")</f>
        <v>0.81648298925262153</v>
      </c>
      <c r="V175" s="21">
        <f>IFERROR(('Emp RestOfCMA'!V175/'Emp RestOfCMA'!V$6)/('CAN LFS Emp'!V175/'CAN LFS Emp'!V$6),"n/a")</f>
        <v>0.69916107743725353</v>
      </c>
      <c r="W175" s="21">
        <f>IFERROR(('Emp RestOfCMA'!W175/'Emp RestOfCMA'!W$6)/('CAN LFS Emp'!W175/'CAN LFS Emp'!W$6),"n/a")</f>
        <v>0.80177215527657131</v>
      </c>
      <c r="X175" s="21">
        <f>IFERROR(('Emp RestOfCMA'!X175/'Emp RestOfCMA'!X$6)/('CAN LFS Emp'!X175/'CAN LFS Emp'!X$6),"n/a")</f>
        <v>0.99362600858711503</v>
      </c>
      <c r="Y175" s="21">
        <f>IFERROR(('Emp RestOfCMA'!Y175/'Emp RestOfCMA'!Y$6)/('CAN LFS Emp'!Y175/'CAN LFS Emp'!Y$6),"n/a")</f>
        <v>0.75494566586491929</v>
      </c>
    </row>
    <row r="176" spans="1:25" x14ac:dyDescent="0.25">
      <c r="A176" s="6" t="s">
        <v>169</v>
      </c>
      <c r="B176" s="6"/>
      <c r="C176" s="14">
        <v>813</v>
      </c>
      <c r="D176" s="65">
        <f>IFERROR(('Emp RestOfCMA'!D176/'Emp RestOfCMA'!D$6)/('CAN LFS Emp'!D176/'CAN LFS Emp'!D$6),"n/a")</f>
        <v>0.65874522653479284</v>
      </c>
      <c r="E176" s="65">
        <f>IFERROR(('Emp RestOfCMA'!E176/'Emp RestOfCMA'!E$6)/('CAN LFS Emp'!E176/'CAN LFS Emp'!E$6),"n/a")</f>
        <v>0.7343700468197516</v>
      </c>
      <c r="F176" s="65">
        <f>IFERROR(('Emp RestOfCMA'!F176/'Emp RestOfCMA'!F$6)/('CAN LFS Emp'!F176/'CAN LFS Emp'!F$6),"n/a")</f>
        <v>0.76311637687409484</v>
      </c>
      <c r="G176" s="65">
        <f>IFERROR(('Emp RestOfCMA'!G176/'Emp RestOfCMA'!G$6)/('CAN LFS Emp'!G176/'CAN LFS Emp'!G$6),"n/a")</f>
        <v>0.45550101013456679</v>
      </c>
      <c r="H176" s="65">
        <f>IFERROR(('Emp RestOfCMA'!H176/'Emp RestOfCMA'!H$6)/('CAN LFS Emp'!H176/'CAN LFS Emp'!H$6),"n/a")</f>
        <v>0.71886752450475777</v>
      </c>
      <c r="I176" s="65">
        <f>IFERROR(('Emp RestOfCMA'!I176/'Emp RestOfCMA'!I$6)/('CAN LFS Emp'!I176/'CAN LFS Emp'!I$6),"n/a")</f>
        <v>0.65834317651144902</v>
      </c>
      <c r="J176" s="65">
        <f>IFERROR(('Emp RestOfCMA'!J176/'Emp RestOfCMA'!J$6)/('CAN LFS Emp'!J176/'CAN LFS Emp'!J$6),"n/a")</f>
        <v>0.67734924366671334</v>
      </c>
      <c r="K176" s="65">
        <f>IFERROR(('Emp RestOfCMA'!K176/'Emp RestOfCMA'!K$6)/('CAN LFS Emp'!K176/'CAN LFS Emp'!K$6),"n/a")</f>
        <v>0.67981012565956889</v>
      </c>
      <c r="L176" s="65">
        <f>IFERROR(('Emp RestOfCMA'!L176/'Emp RestOfCMA'!L$6)/('CAN LFS Emp'!L176/'CAN LFS Emp'!L$6),"n/a")</f>
        <v>0.50137393382108741</v>
      </c>
      <c r="M176" s="21">
        <f>IFERROR(('Emp RestOfCMA'!M176/'Emp RestOfCMA'!M$6)/('CAN LFS Emp'!M176/'CAN LFS Emp'!M$6),"n/a")</f>
        <v>0.4312890034999618</v>
      </c>
      <c r="N176" s="21">
        <f>IFERROR(('Emp RestOfCMA'!N176/'Emp RestOfCMA'!N$6)/('CAN LFS Emp'!N176/'CAN LFS Emp'!N$6),"n/a")</f>
        <v>0.54454732190317456</v>
      </c>
      <c r="O176" s="21">
        <f>IFERROR(('Emp RestOfCMA'!O176/'Emp RestOfCMA'!O$6)/('CAN LFS Emp'!O176/'CAN LFS Emp'!O$6),"n/a")</f>
        <v>0.7050841969074787</v>
      </c>
      <c r="P176" s="21">
        <f>IFERROR(('Emp RestOfCMA'!P176/'Emp RestOfCMA'!P$6)/('CAN LFS Emp'!P176/'CAN LFS Emp'!P$6),"n/a")</f>
        <v>0.61375938485970449</v>
      </c>
      <c r="Q176" s="21">
        <f>IFERROR(('Emp RestOfCMA'!Q176/'Emp RestOfCMA'!Q$6)/('CAN LFS Emp'!Q176/'CAN LFS Emp'!Q$6),"n/a")</f>
        <v>0.69355358008932899</v>
      </c>
      <c r="R176" s="21">
        <f>IFERROR(('Emp RestOfCMA'!R176/'Emp RestOfCMA'!R$6)/('CAN LFS Emp'!R176/'CAN LFS Emp'!R$6),"n/a")</f>
        <v>0.59382472006001641</v>
      </c>
      <c r="S176" s="21">
        <f>IFERROR(('Emp RestOfCMA'!S176/'Emp RestOfCMA'!S$6)/('CAN LFS Emp'!S176/'CAN LFS Emp'!S$6),"n/a")</f>
        <v>0.74266021223916734</v>
      </c>
      <c r="T176" s="21">
        <f>IFERROR(('Emp RestOfCMA'!T176/'Emp RestOfCMA'!T$6)/('CAN LFS Emp'!T176/'CAN LFS Emp'!T$6),"n/a")</f>
        <v>0.61203314954011134</v>
      </c>
      <c r="U176" s="21">
        <f>IFERROR(('Emp RestOfCMA'!U176/'Emp RestOfCMA'!U$6)/('CAN LFS Emp'!U176/'CAN LFS Emp'!U$6),"n/a")</f>
        <v>0.79650921669264507</v>
      </c>
      <c r="V176" s="21">
        <f>IFERROR(('Emp RestOfCMA'!V176/'Emp RestOfCMA'!V$6)/('CAN LFS Emp'!V176/'CAN LFS Emp'!V$6),"n/a")</f>
        <v>0.72271639899728002</v>
      </c>
      <c r="W176" s="21">
        <f>IFERROR(('Emp RestOfCMA'!W176/'Emp RestOfCMA'!W$6)/('CAN LFS Emp'!W176/'CAN LFS Emp'!W$6),"n/a")</f>
        <v>0.58480708203328102</v>
      </c>
      <c r="X176" s="21">
        <f>IFERROR(('Emp RestOfCMA'!X176/'Emp RestOfCMA'!X$6)/('CAN LFS Emp'!X176/'CAN LFS Emp'!X$6),"n/a")</f>
        <v>0.52452191564907813</v>
      </c>
      <c r="Y176" s="21">
        <f>IFERROR(('Emp RestOfCMA'!Y176/'Emp RestOfCMA'!Y$6)/('CAN LFS Emp'!Y176/'CAN LFS Emp'!Y$6),"n/a")</f>
        <v>0.71140735844048997</v>
      </c>
    </row>
    <row r="177" spans="1:25" x14ac:dyDescent="0.25">
      <c r="A177" s="6" t="s">
        <v>170</v>
      </c>
      <c r="B177" s="6"/>
      <c r="C177" s="14">
        <v>814</v>
      </c>
      <c r="D177" s="65">
        <f>IFERROR(('Emp RestOfCMA'!D177/'Emp RestOfCMA'!D$6)/('CAN LFS Emp'!D177/'CAN LFS Emp'!D$6),"n/a")</f>
        <v>0.86992202737875834</v>
      </c>
      <c r="E177" s="65">
        <f>IFERROR(('Emp RestOfCMA'!E177/'Emp RestOfCMA'!E$6)/('CAN LFS Emp'!E177/'CAN LFS Emp'!E$6),"n/a")</f>
        <v>0.62254585147727792</v>
      </c>
      <c r="F177" s="65">
        <f>IFERROR(('Emp RestOfCMA'!F177/'Emp RestOfCMA'!F$6)/('CAN LFS Emp'!F177/'CAN LFS Emp'!F$6),"n/a")</f>
        <v>0.66708706331292023</v>
      </c>
      <c r="G177" s="65">
        <f>IFERROR(('Emp RestOfCMA'!G177/'Emp RestOfCMA'!G$6)/('CAN LFS Emp'!G177/'CAN LFS Emp'!G$6),"n/a")</f>
        <v>0.82769325692623386</v>
      </c>
      <c r="H177" s="65">
        <f>IFERROR(('Emp RestOfCMA'!H177/'Emp RestOfCMA'!H$6)/('CAN LFS Emp'!H177/'CAN LFS Emp'!H$6),"n/a")</f>
        <v>0.89498314709705107</v>
      </c>
      <c r="I177" s="65">
        <f>IFERROR(('Emp RestOfCMA'!I177/'Emp RestOfCMA'!I$6)/('CAN LFS Emp'!I177/'CAN LFS Emp'!I$6),"n/a")</f>
        <v>0.79255969237989732</v>
      </c>
      <c r="J177" s="65">
        <f>IFERROR(('Emp RestOfCMA'!J177/'Emp RestOfCMA'!J$6)/('CAN LFS Emp'!J177/'CAN LFS Emp'!J$6),"n/a")</f>
        <v>0.86381028394223847</v>
      </c>
      <c r="K177" s="65">
        <f>IFERROR(('Emp RestOfCMA'!K177/'Emp RestOfCMA'!K$6)/('CAN LFS Emp'!K177/'CAN LFS Emp'!K$6),"n/a")</f>
        <v>0.78897046484128042</v>
      </c>
      <c r="L177" s="65">
        <f>IFERROR(('Emp RestOfCMA'!L177/'Emp RestOfCMA'!L$6)/('CAN LFS Emp'!L177/'CAN LFS Emp'!L$6),"n/a")</f>
        <v>0.81995828851853603</v>
      </c>
      <c r="M177" s="21">
        <f>IFERROR(('Emp RestOfCMA'!M177/'Emp RestOfCMA'!M$6)/('CAN LFS Emp'!M177/'CAN LFS Emp'!M$6),"n/a")</f>
        <v>1.3043033370864381</v>
      </c>
      <c r="N177" s="21">
        <f>IFERROR(('Emp RestOfCMA'!N177/'Emp RestOfCMA'!N$6)/('CAN LFS Emp'!N177/'CAN LFS Emp'!N$6),"n/a")</f>
        <v>1.0672912452390608</v>
      </c>
      <c r="O177" s="21">
        <f>IFERROR(('Emp RestOfCMA'!O177/'Emp RestOfCMA'!O$6)/('CAN LFS Emp'!O177/'CAN LFS Emp'!O$6),"n/a")</f>
        <v>1.218638316291411</v>
      </c>
      <c r="P177" s="21">
        <f>IFERROR(('Emp RestOfCMA'!P177/'Emp RestOfCMA'!P$6)/('CAN LFS Emp'!P177/'CAN LFS Emp'!P$6),"n/a")</f>
        <v>1.3467727266023655</v>
      </c>
      <c r="Q177" s="21">
        <f>IFERROR(('Emp RestOfCMA'!Q177/'Emp RestOfCMA'!Q$6)/('CAN LFS Emp'!Q177/'CAN LFS Emp'!Q$6),"n/a")</f>
        <v>1.2206935366730007</v>
      </c>
      <c r="R177" s="21">
        <f>IFERROR(('Emp RestOfCMA'!R177/'Emp RestOfCMA'!R$6)/('CAN LFS Emp'!R177/'CAN LFS Emp'!R$6),"n/a")</f>
        <v>1.1608567570357888</v>
      </c>
      <c r="S177" s="21">
        <f>IFERROR(('Emp RestOfCMA'!S177/'Emp RestOfCMA'!S$6)/('CAN LFS Emp'!S177/'CAN LFS Emp'!S$6),"n/a")</f>
        <v>1.2015415653372243</v>
      </c>
      <c r="T177" s="21">
        <f>IFERROR(('Emp RestOfCMA'!T177/'Emp RestOfCMA'!T$6)/('CAN LFS Emp'!T177/'CAN LFS Emp'!T$6),"n/a")</f>
        <v>1.0721395372965179</v>
      </c>
      <c r="U177" s="21">
        <f>IFERROR(('Emp RestOfCMA'!U177/'Emp RestOfCMA'!U$6)/('CAN LFS Emp'!U177/'CAN LFS Emp'!U$6),"n/a")</f>
        <v>1.3173464491991829</v>
      </c>
      <c r="V177" s="21">
        <f>IFERROR(('Emp RestOfCMA'!V177/'Emp RestOfCMA'!V$6)/('CAN LFS Emp'!V177/'CAN LFS Emp'!V$6),"n/a")</f>
        <v>1.1341399638815204</v>
      </c>
      <c r="W177" s="21">
        <f>IFERROR(('Emp RestOfCMA'!W177/'Emp RestOfCMA'!W$6)/('CAN LFS Emp'!W177/'CAN LFS Emp'!W$6),"n/a")</f>
        <v>0.840699602470106</v>
      </c>
      <c r="X177" s="21">
        <f>IFERROR(('Emp RestOfCMA'!X177/'Emp RestOfCMA'!X$6)/('CAN LFS Emp'!X177/'CAN LFS Emp'!X$6),"n/a")</f>
        <v>0.96730458463217461</v>
      </c>
      <c r="Y177" s="21">
        <f>IFERROR(('Emp RestOfCMA'!Y177/'Emp RestOfCMA'!Y$6)/('CAN LFS Emp'!Y177/'CAN LFS Emp'!Y$6),"n/a")</f>
        <v>0.72188055435834331</v>
      </c>
    </row>
    <row r="178" spans="1:25" x14ac:dyDescent="0.25">
      <c r="A178" s="5" t="s">
        <v>171</v>
      </c>
      <c r="B178" s="5"/>
      <c r="C178" s="13">
        <v>91</v>
      </c>
      <c r="D178" s="64">
        <f>IFERROR(('Emp RestOfCMA'!D178/'Emp RestOfCMA'!D$6)/('CAN LFS Emp'!D178/'CAN LFS Emp'!D$6),"n/a")</f>
        <v>0.67102001435846681</v>
      </c>
      <c r="E178" s="64">
        <f>IFERROR(('Emp RestOfCMA'!E178/'Emp RestOfCMA'!E$6)/('CAN LFS Emp'!E178/'CAN LFS Emp'!E$6),"n/a")</f>
        <v>0.71317448117749604</v>
      </c>
      <c r="F178" s="64">
        <f>IFERROR(('Emp RestOfCMA'!F178/'Emp RestOfCMA'!F$6)/('CAN LFS Emp'!F178/'CAN LFS Emp'!F$6),"n/a")</f>
        <v>0.60497565937945252</v>
      </c>
      <c r="G178" s="64">
        <f>IFERROR(('Emp RestOfCMA'!G178/'Emp RestOfCMA'!G$6)/('CAN LFS Emp'!G178/'CAN LFS Emp'!G$6),"n/a")</f>
        <v>0.57764808305721627</v>
      </c>
      <c r="H178" s="64">
        <f>IFERROR(('Emp RestOfCMA'!H178/'Emp RestOfCMA'!H$6)/('CAN LFS Emp'!H178/'CAN LFS Emp'!H$6),"n/a")</f>
        <v>0.65726506569591914</v>
      </c>
      <c r="I178" s="64">
        <f>IFERROR(('Emp RestOfCMA'!I178/'Emp RestOfCMA'!I$6)/('CAN LFS Emp'!I178/'CAN LFS Emp'!I$6),"n/a")</f>
        <v>0.62274662650571144</v>
      </c>
      <c r="J178" s="64">
        <f>IFERROR(('Emp RestOfCMA'!J178/'Emp RestOfCMA'!J$6)/('CAN LFS Emp'!J178/'CAN LFS Emp'!J$6),"n/a")</f>
        <v>0.58961590210776249</v>
      </c>
      <c r="K178" s="64">
        <f>IFERROR(('Emp RestOfCMA'!K178/'Emp RestOfCMA'!K$6)/('CAN LFS Emp'!K178/'CAN LFS Emp'!K$6),"n/a")</f>
        <v>0.54630429332014441</v>
      </c>
      <c r="L178" s="64">
        <f>IFERROR(('Emp RestOfCMA'!L178/'Emp RestOfCMA'!L$6)/('CAN LFS Emp'!L178/'CAN LFS Emp'!L$6),"n/a")</f>
        <v>0.48909452846404378</v>
      </c>
      <c r="M178" s="20">
        <f>IFERROR(('Emp RestOfCMA'!M178/'Emp RestOfCMA'!M$6)/('CAN LFS Emp'!M178/'CAN LFS Emp'!M$6),"n/a")</f>
        <v>0.42835989866084767</v>
      </c>
      <c r="N178" s="20">
        <f>IFERROR(('Emp RestOfCMA'!N178/'Emp RestOfCMA'!N$6)/('CAN LFS Emp'!N178/'CAN LFS Emp'!N$6),"n/a")</f>
        <v>0.40969779497030645</v>
      </c>
      <c r="O178" s="20">
        <f>IFERROR(('Emp RestOfCMA'!O178/'Emp RestOfCMA'!O$6)/('CAN LFS Emp'!O178/'CAN LFS Emp'!O$6),"n/a")</f>
        <v>0.52830024180708979</v>
      </c>
      <c r="P178" s="20">
        <f>IFERROR(('Emp RestOfCMA'!P178/'Emp RestOfCMA'!P$6)/('CAN LFS Emp'!P178/'CAN LFS Emp'!P$6),"n/a")</f>
        <v>0.49965442290110618</v>
      </c>
      <c r="Q178" s="20">
        <f>IFERROR(('Emp RestOfCMA'!Q178/'Emp RestOfCMA'!Q$6)/('CAN LFS Emp'!Q178/'CAN LFS Emp'!Q$6),"n/a")</f>
        <v>0.58124210131641141</v>
      </c>
      <c r="R178" s="20">
        <f>IFERROR(('Emp RestOfCMA'!R178/'Emp RestOfCMA'!R$6)/('CAN LFS Emp'!R178/'CAN LFS Emp'!R$6),"n/a")</f>
        <v>0.57194707167013048</v>
      </c>
      <c r="S178" s="20">
        <f>IFERROR(('Emp RestOfCMA'!S178/'Emp RestOfCMA'!S$6)/('CAN LFS Emp'!S178/'CAN LFS Emp'!S$6),"n/a")</f>
        <v>0.41501899124418729</v>
      </c>
      <c r="T178" s="20">
        <f>IFERROR(('Emp RestOfCMA'!T178/'Emp RestOfCMA'!T$6)/('CAN LFS Emp'!T178/'CAN LFS Emp'!T$6),"n/a")</f>
        <v>0.54150229989846421</v>
      </c>
      <c r="U178" s="20">
        <f>IFERROR(('Emp RestOfCMA'!U178/'Emp RestOfCMA'!U$6)/('CAN LFS Emp'!U178/'CAN LFS Emp'!U$6),"n/a")</f>
        <v>0.55595877566175311</v>
      </c>
      <c r="V178" s="20">
        <f>IFERROR(('Emp RestOfCMA'!V178/'Emp RestOfCMA'!V$6)/('CAN LFS Emp'!V178/'CAN LFS Emp'!V$6),"n/a")</f>
        <v>0.46425653036866976</v>
      </c>
      <c r="W178" s="20">
        <f>IFERROR(('Emp RestOfCMA'!W178/'Emp RestOfCMA'!W$6)/('CAN LFS Emp'!W178/'CAN LFS Emp'!W$6),"n/a")</f>
        <v>0.61090710712314267</v>
      </c>
      <c r="X178" s="20">
        <f>IFERROR(('Emp RestOfCMA'!X178/'Emp RestOfCMA'!X$6)/('CAN LFS Emp'!X178/'CAN LFS Emp'!X$6),"n/a")</f>
        <v>0.36689724442885535</v>
      </c>
      <c r="Y178" s="20">
        <f>IFERROR(('Emp RestOfCMA'!Y178/'Emp RestOfCMA'!Y$6)/('CAN LFS Emp'!Y178/'CAN LFS Emp'!Y$6),"n/a")</f>
        <v>0.52561497703534477</v>
      </c>
    </row>
    <row r="179" spans="1:25" x14ac:dyDescent="0.25">
      <c r="A179" s="6" t="s">
        <v>172</v>
      </c>
      <c r="B179" s="6"/>
      <c r="C179" s="14">
        <v>911</v>
      </c>
      <c r="D179" s="65">
        <f>IFERROR(('Emp RestOfCMA'!D179/'Emp RestOfCMA'!D$6)/('CAN LFS Emp'!D179/'CAN LFS Emp'!D$6),"n/a")</f>
        <v>0.30063574567489365</v>
      </c>
      <c r="E179" s="65">
        <f>IFERROR(('Emp RestOfCMA'!E179/'Emp RestOfCMA'!E$6)/('CAN LFS Emp'!E179/'CAN LFS Emp'!E$6),"n/a")</f>
        <v>0.34633016999979427</v>
      </c>
      <c r="F179" s="65">
        <f>IFERROR(('Emp RestOfCMA'!F179/'Emp RestOfCMA'!F$6)/('CAN LFS Emp'!F179/'CAN LFS Emp'!F$6),"n/a")</f>
        <v>0.27982916094513843</v>
      </c>
      <c r="G179" s="65">
        <f>IFERROR(('Emp RestOfCMA'!G179/'Emp RestOfCMA'!G$6)/('CAN LFS Emp'!G179/'CAN LFS Emp'!G$6),"n/a")</f>
        <v>0.32150479304627544</v>
      </c>
      <c r="H179" s="65">
        <f>IFERROR(('Emp RestOfCMA'!H179/'Emp RestOfCMA'!H$6)/('CAN LFS Emp'!H179/'CAN LFS Emp'!H$6),"n/a")</f>
        <v>0.4142301952836332</v>
      </c>
      <c r="I179" s="65">
        <f>IFERROR(('Emp RestOfCMA'!I179/'Emp RestOfCMA'!I$6)/('CAN LFS Emp'!I179/'CAN LFS Emp'!I$6),"n/a")</f>
        <v>0.41596791567173608</v>
      </c>
      <c r="J179" s="65">
        <f>IFERROR(('Emp RestOfCMA'!J179/'Emp RestOfCMA'!J$6)/('CAN LFS Emp'!J179/'CAN LFS Emp'!J$6),"n/a")</f>
        <v>0.32661244568043757</v>
      </c>
      <c r="K179" s="65">
        <f>IFERROR(('Emp RestOfCMA'!K179/'Emp RestOfCMA'!K$6)/('CAN LFS Emp'!K179/'CAN LFS Emp'!K$6),"n/a")</f>
        <v>0.30600442703378083</v>
      </c>
      <c r="L179" s="65">
        <f>IFERROR(('Emp RestOfCMA'!L179/'Emp RestOfCMA'!L$6)/('CAN LFS Emp'!L179/'CAN LFS Emp'!L$6),"n/a")</f>
        <v>0.20448431589132657</v>
      </c>
      <c r="M179" s="21">
        <f>IFERROR(('Emp RestOfCMA'!M179/'Emp RestOfCMA'!M$6)/('CAN LFS Emp'!M179/'CAN LFS Emp'!M$6),"n/a")</f>
        <v>6.9556462350496132E-2</v>
      </c>
      <c r="N179" s="21">
        <f>IFERROR(('Emp RestOfCMA'!N179/'Emp RestOfCMA'!N$6)/('CAN LFS Emp'!N179/'CAN LFS Emp'!N$6),"n/a")</f>
        <v>0.22719313913088668</v>
      </c>
      <c r="O179" s="21">
        <f>IFERROR(('Emp RestOfCMA'!O179/'Emp RestOfCMA'!O$6)/('CAN LFS Emp'!O179/'CAN LFS Emp'!O$6),"n/a")</f>
        <v>0.21448943792439076</v>
      </c>
      <c r="P179" s="21">
        <f>IFERROR(('Emp RestOfCMA'!P179/'Emp RestOfCMA'!P$6)/('CAN LFS Emp'!P179/'CAN LFS Emp'!P$6),"n/a")</f>
        <v>0.18948552065418064</v>
      </c>
      <c r="Q179" s="21">
        <f>IFERROR(('Emp RestOfCMA'!Q179/'Emp RestOfCMA'!Q$6)/('CAN LFS Emp'!Q179/'CAN LFS Emp'!Q$6),"n/a")</f>
        <v>0.30612038677213077</v>
      </c>
      <c r="R179" s="21">
        <f>IFERROR(('Emp RestOfCMA'!R179/'Emp RestOfCMA'!R$6)/('CAN LFS Emp'!R179/'CAN LFS Emp'!R$6),"n/a")</f>
        <v>0.3704056700326443</v>
      </c>
      <c r="S179" s="21">
        <f>IFERROR(('Emp RestOfCMA'!S179/'Emp RestOfCMA'!S$6)/('CAN LFS Emp'!S179/'CAN LFS Emp'!S$6),"n/a")</f>
        <v>0.20193127734537394</v>
      </c>
      <c r="T179" s="21">
        <f>IFERROR(('Emp RestOfCMA'!T179/'Emp RestOfCMA'!T$6)/('CAN LFS Emp'!T179/'CAN LFS Emp'!T$6),"n/a")</f>
        <v>0.19607234551286939</v>
      </c>
      <c r="U179" s="21">
        <f>IFERROR(('Emp RestOfCMA'!U179/'Emp RestOfCMA'!U$6)/('CAN LFS Emp'!U179/'CAN LFS Emp'!U$6),"n/a")</f>
        <v>0.25178586379910417</v>
      </c>
      <c r="V179" s="21">
        <f>IFERROR(('Emp RestOfCMA'!V179/'Emp RestOfCMA'!V$6)/('CAN LFS Emp'!V179/'CAN LFS Emp'!V$6),"n/a")</f>
        <v>0.34008824194696519</v>
      </c>
      <c r="W179" s="21">
        <f>IFERROR(('Emp RestOfCMA'!W179/'Emp RestOfCMA'!W$6)/('CAN LFS Emp'!W179/'CAN LFS Emp'!W$6),"n/a")</f>
        <v>0.19153116297363221</v>
      </c>
      <c r="X179" s="21">
        <f>IFERROR(('Emp RestOfCMA'!X179/'Emp RestOfCMA'!X$6)/('CAN LFS Emp'!X179/'CAN LFS Emp'!X$6),"n/a")</f>
        <v>9.1406247906799035E-2</v>
      </c>
      <c r="Y179" s="21">
        <f>IFERROR(('Emp RestOfCMA'!Y179/'Emp RestOfCMA'!Y$6)/('CAN LFS Emp'!Y179/'CAN LFS Emp'!Y$6),"n/a")</f>
        <v>0.26639504694598437</v>
      </c>
    </row>
    <row r="180" spans="1:25" x14ac:dyDescent="0.25">
      <c r="A180" s="6" t="s">
        <v>173</v>
      </c>
      <c r="B180" s="6"/>
      <c r="C180" s="14">
        <v>912</v>
      </c>
      <c r="D180" s="65">
        <f>IFERROR(('Emp RestOfCMA'!D180/'Emp RestOfCMA'!D$6)/('CAN LFS Emp'!D180/'CAN LFS Emp'!D$6),"n/a")</f>
        <v>0.47288493830877998</v>
      </c>
      <c r="E180" s="65">
        <f>IFERROR(('Emp RestOfCMA'!E180/'Emp RestOfCMA'!E$6)/('CAN LFS Emp'!E180/'CAN LFS Emp'!E$6),"n/a")</f>
        <v>0.47095945135282957</v>
      </c>
      <c r="F180" s="65">
        <f>IFERROR(('Emp RestOfCMA'!F180/'Emp RestOfCMA'!F$6)/('CAN LFS Emp'!F180/'CAN LFS Emp'!F$6),"n/a")</f>
        <v>0.57667839741383697</v>
      </c>
      <c r="G180" s="65">
        <f>IFERROR(('Emp RestOfCMA'!G180/'Emp RestOfCMA'!G$6)/('CAN LFS Emp'!G180/'CAN LFS Emp'!G$6),"n/a")</f>
        <v>0.53155250582962188</v>
      </c>
      <c r="H180" s="65">
        <f>IFERROR(('Emp RestOfCMA'!H180/'Emp RestOfCMA'!H$6)/('CAN LFS Emp'!H180/'CAN LFS Emp'!H$6),"n/a")</f>
        <v>0.65416139465152046</v>
      </c>
      <c r="I180" s="65">
        <f>IFERROR(('Emp RestOfCMA'!I180/'Emp RestOfCMA'!I$6)/('CAN LFS Emp'!I180/'CAN LFS Emp'!I$6),"n/a")</f>
        <v>0.52582616043460906</v>
      </c>
      <c r="J180" s="65">
        <f>IFERROR(('Emp RestOfCMA'!J180/'Emp RestOfCMA'!J$6)/('CAN LFS Emp'!J180/'CAN LFS Emp'!J$6),"n/a")</f>
        <v>0.57602014277180891</v>
      </c>
      <c r="K180" s="65">
        <f>IFERROR(('Emp RestOfCMA'!K180/'Emp RestOfCMA'!K$6)/('CAN LFS Emp'!K180/'CAN LFS Emp'!K$6),"n/a")</f>
        <v>0.49386963730033395</v>
      </c>
      <c r="L180" s="65">
        <f>IFERROR(('Emp RestOfCMA'!L180/'Emp RestOfCMA'!L$6)/('CAN LFS Emp'!L180/'CAN LFS Emp'!L$6),"n/a")</f>
        <v>0.12788957956271221</v>
      </c>
      <c r="M180" s="21">
        <f>IFERROR(('Emp RestOfCMA'!M180/'Emp RestOfCMA'!M$6)/('CAN LFS Emp'!M180/'CAN LFS Emp'!M$6),"n/a")</f>
        <v>0.37708209520077179</v>
      </c>
      <c r="N180" s="21">
        <f>IFERROR(('Emp RestOfCMA'!N180/'Emp RestOfCMA'!N$6)/('CAN LFS Emp'!N180/'CAN LFS Emp'!N$6),"n/a")</f>
        <v>0.24926625680280853</v>
      </c>
      <c r="O180" s="21">
        <f>IFERROR(('Emp RestOfCMA'!O180/'Emp RestOfCMA'!O$6)/('CAN LFS Emp'!O180/'CAN LFS Emp'!O$6),"n/a")</f>
        <v>0.34686046974067136</v>
      </c>
      <c r="P180" s="21">
        <f>IFERROR(('Emp RestOfCMA'!P180/'Emp RestOfCMA'!P$6)/('CAN LFS Emp'!P180/'CAN LFS Emp'!P$6),"n/a")</f>
        <v>0.58598101692742965</v>
      </c>
      <c r="Q180" s="21">
        <f>IFERROR(('Emp RestOfCMA'!Q180/'Emp RestOfCMA'!Q$6)/('CAN LFS Emp'!Q180/'CAN LFS Emp'!Q$6),"n/a")</f>
        <v>0.42045106224929557</v>
      </c>
      <c r="R180" s="21">
        <f>IFERROR(('Emp RestOfCMA'!R180/'Emp RestOfCMA'!R$6)/('CAN LFS Emp'!R180/'CAN LFS Emp'!R$6),"n/a")</f>
        <v>0.32777287920944015</v>
      </c>
      <c r="S180" s="21">
        <f>IFERROR(('Emp RestOfCMA'!S180/'Emp RestOfCMA'!S$6)/('CAN LFS Emp'!S180/'CAN LFS Emp'!S$6),"n/a")</f>
        <v>0.15213644181936301</v>
      </c>
      <c r="T180" s="21">
        <f>IFERROR(('Emp RestOfCMA'!T180/'Emp RestOfCMA'!T$6)/('CAN LFS Emp'!T180/'CAN LFS Emp'!T$6),"n/a")</f>
        <v>0.48141814279241996</v>
      </c>
      <c r="U180" s="21">
        <f>IFERROR(('Emp RestOfCMA'!U180/'Emp RestOfCMA'!U$6)/('CAN LFS Emp'!U180/'CAN LFS Emp'!U$6),"n/a")</f>
        <v>0.3556954059931452</v>
      </c>
      <c r="V180" s="21">
        <f>IFERROR(('Emp RestOfCMA'!V180/'Emp RestOfCMA'!V$6)/('CAN LFS Emp'!V180/'CAN LFS Emp'!V$6),"n/a")</f>
        <v>0.32411335711596068</v>
      </c>
      <c r="W180" s="21">
        <f>IFERROR(('Emp RestOfCMA'!W180/'Emp RestOfCMA'!W$6)/('CAN LFS Emp'!W180/'CAN LFS Emp'!W$6),"n/a")</f>
        <v>0.56958386035521913</v>
      </c>
      <c r="X180" s="21">
        <f>IFERROR(('Emp RestOfCMA'!X180/'Emp RestOfCMA'!X$6)/('CAN LFS Emp'!X180/'CAN LFS Emp'!X$6),"n/a")</f>
        <v>0.16673937828138707</v>
      </c>
      <c r="Y180" s="21">
        <f>IFERROR(('Emp RestOfCMA'!Y180/'Emp RestOfCMA'!Y$6)/('CAN LFS Emp'!Y180/'CAN LFS Emp'!Y$6),"n/a")</f>
        <v>0.23501981175320721</v>
      </c>
    </row>
    <row r="181" spans="1:25" x14ac:dyDescent="0.25">
      <c r="A181" s="6" t="s">
        <v>174</v>
      </c>
      <c r="B181" s="6"/>
      <c r="C181" s="14">
        <v>913</v>
      </c>
      <c r="D181" s="65">
        <f>IFERROR(('Emp RestOfCMA'!D181/'Emp RestOfCMA'!D$6)/('CAN LFS Emp'!D181/'CAN LFS Emp'!D$6),"n/a")</f>
        <v>1.1730984035023924</v>
      </c>
      <c r="E181" s="65">
        <f>IFERROR(('Emp RestOfCMA'!E181/'Emp RestOfCMA'!E$6)/('CAN LFS Emp'!E181/'CAN LFS Emp'!E$6),"n/a")</f>
        <v>1.1882850776610001</v>
      </c>
      <c r="F181" s="65">
        <f>IFERROR(('Emp RestOfCMA'!F181/'Emp RestOfCMA'!F$6)/('CAN LFS Emp'!F181/'CAN LFS Emp'!F$6),"n/a")</f>
        <v>0.98270582227381598</v>
      </c>
      <c r="G181" s="65">
        <f>IFERROR(('Emp RestOfCMA'!G181/'Emp RestOfCMA'!G$6)/('CAN LFS Emp'!G181/'CAN LFS Emp'!G$6),"n/a")</f>
        <v>0.92093701458532606</v>
      </c>
      <c r="H181" s="65">
        <f>IFERROR(('Emp RestOfCMA'!H181/'Emp RestOfCMA'!H$6)/('CAN LFS Emp'!H181/'CAN LFS Emp'!H$6),"n/a")</f>
        <v>0.95759116834526936</v>
      </c>
      <c r="I181" s="65">
        <f>IFERROR(('Emp RestOfCMA'!I181/'Emp RestOfCMA'!I$6)/('CAN LFS Emp'!I181/'CAN LFS Emp'!I$6),"n/a")</f>
        <v>0.95536565816888841</v>
      </c>
      <c r="J181" s="65">
        <f>IFERROR(('Emp RestOfCMA'!J181/'Emp RestOfCMA'!J$6)/('CAN LFS Emp'!J181/'CAN LFS Emp'!J$6),"n/a")</f>
        <v>0.96375491515696032</v>
      </c>
      <c r="K181" s="65">
        <f>IFERROR(('Emp RestOfCMA'!K181/'Emp RestOfCMA'!K$6)/('CAN LFS Emp'!K181/'CAN LFS Emp'!K$6),"n/a")</f>
        <v>0.91350067880011132</v>
      </c>
      <c r="L181" s="65">
        <f>IFERROR(('Emp RestOfCMA'!L181/'Emp RestOfCMA'!L$6)/('CAN LFS Emp'!L181/'CAN LFS Emp'!L$6),"n/a")</f>
        <v>1.2415189114608454</v>
      </c>
      <c r="M181" s="21">
        <f>IFERROR(('Emp RestOfCMA'!M181/'Emp RestOfCMA'!M$6)/('CAN LFS Emp'!M181/'CAN LFS Emp'!M$6),"n/a")</f>
        <v>0.91440893126200029</v>
      </c>
      <c r="N181" s="21">
        <f>IFERROR(('Emp RestOfCMA'!N181/'Emp RestOfCMA'!N$6)/('CAN LFS Emp'!N181/'CAN LFS Emp'!N$6),"n/a")</f>
        <v>0.71235285601650455</v>
      </c>
      <c r="O181" s="21">
        <f>IFERROR(('Emp RestOfCMA'!O181/'Emp RestOfCMA'!O$6)/('CAN LFS Emp'!O181/'CAN LFS Emp'!O$6),"n/a")</f>
        <v>1.1042153824689431</v>
      </c>
      <c r="P181" s="21">
        <f>IFERROR(('Emp RestOfCMA'!P181/'Emp RestOfCMA'!P$6)/('CAN LFS Emp'!P181/'CAN LFS Emp'!P$6),"n/a")</f>
        <v>0.82073752116555143</v>
      </c>
      <c r="Q181" s="21">
        <f>IFERROR(('Emp RestOfCMA'!Q181/'Emp RestOfCMA'!Q$6)/('CAN LFS Emp'!Q181/'CAN LFS Emp'!Q$6),"n/a")</f>
        <v>1.1071022821086087</v>
      </c>
      <c r="R181" s="21">
        <f>IFERROR(('Emp RestOfCMA'!R181/'Emp RestOfCMA'!R$6)/('CAN LFS Emp'!R181/'CAN LFS Emp'!R$6),"n/a")</f>
        <v>1.0809954775258686</v>
      </c>
      <c r="S181" s="21">
        <f>IFERROR(('Emp RestOfCMA'!S181/'Emp RestOfCMA'!S$6)/('CAN LFS Emp'!S181/'CAN LFS Emp'!S$6),"n/a")</f>
        <v>0.90732637628293789</v>
      </c>
      <c r="T181" s="21">
        <f>IFERROR(('Emp RestOfCMA'!T181/'Emp RestOfCMA'!T$6)/('CAN LFS Emp'!T181/'CAN LFS Emp'!T$6),"n/a")</f>
        <v>1.0087245253001729</v>
      </c>
      <c r="U181" s="21">
        <f>IFERROR(('Emp RestOfCMA'!U181/'Emp RestOfCMA'!U$6)/('CAN LFS Emp'!U181/'CAN LFS Emp'!U$6),"n/a")</f>
        <v>1.0543399066467334</v>
      </c>
      <c r="V181" s="21">
        <f>IFERROR(('Emp RestOfCMA'!V181/'Emp RestOfCMA'!V$6)/('CAN LFS Emp'!V181/'CAN LFS Emp'!V$6),"n/a")</f>
        <v>0.70625925924256427</v>
      </c>
      <c r="W181" s="21">
        <f>IFERROR(('Emp RestOfCMA'!W181/'Emp RestOfCMA'!W$6)/('CAN LFS Emp'!W181/'CAN LFS Emp'!W$6),"n/a")</f>
        <v>1.1355462368977156</v>
      </c>
      <c r="X181" s="21">
        <f>IFERROR(('Emp RestOfCMA'!X181/'Emp RestOfCMA'!X$6)/('CAN LFS Emp'!X181/'CAN LFS Emp'!X$6),"n/a")</f>
        <v>0.82525819497845454</v>
      </c>
      <c r="Y181" s="21">
        <f>IFERROR(('Emp RestOfCMA'!Y181/'Emp RestOfCMA'!Y$6)/('CAN LFS Emp'!Y181/'CAN LFS Emp'!Y$6),"n/a")</f>
        <v>1.057065596198947</v>
      </c>
    </row>
    <row r="182" spans="1:25" x14ac:dyDescent="0.25">
      <c r="A182" s="6" t="s">
        <v>175</v>
      </c>
      <c r="B182" s="6"/>
      <c r="C182" s="14" t="s">
        <v>210</v>
      </c>
      <c r="D182" s="65">
        <f>IFERROR(('Emp RestOfCMA'!D182/'Emp RestOfCMA'!D$6)/('CAN LFS Emp'!D182/'CAN LFS Emp'!D$6),"n/a")</f>
        <v>0</v>
      </c>
      <c r="E182" s="65">
        <f>IFERROR(('Emp RestOfCMA'!E182/'Emp RestOfCMA'!E$6)/('CAN LFS Emp'!E182/'CAN LFS Emp'!E$6),"n/a")</f>
        <v>0</v>
      </c>
      <c r="F182" s="65">
        <f>IFERROR(('Emp RestOfCMA'!F182/'Emp RestOfCMA'!F$6)/('CAN LFS Emp'!F182/'CAN LFS Emp'!F$6),"n/a")</f>
        <v>0</v>
      </c>
      <c r="G182" s="65">
        <f>IFERROR(('Emp RestOfCMA'!G182/'Emp RestOfCMA'!G$6)/('CAN LFS Emp'!G182/'CAN LFS Emp'!G$6),"n/a")</f>
        <v>0</v>
      </c>
      <c r="H182" s="65">
        <f>IFERROR(('Emp RestOfCMA'!H182/'Emp RestOfCMA'!H$6)/('CAN LFS Emp'!H182/'CAN LFS Emp'!H$6),"n/a")</f>
        <v>0</v>
      </c>
      <c r="I182" s="65">
        <f>IFERROR(('Emp RestOfCMA'!I182/'Emp RestOfCMA'!I$6)/('CAN LFS Emp'!I182/'CAN LFS Emp'!I$6),"n/a")</f>
        <v>0</v>
      </c>
      <c r="J182" s="65">
        <f>IFERROR(('Emp RestOfCMA'!J182/'Emp RestOfCMA'!J$6)/('CAN LFS Emp'!J182/'CAN LFS Emp'!J$6),"n/a")</f>
        <v>0</v>
      </c>
      <c r="K182" s="65">
        <f>IFERROR(('Emp RestOfCMA'!K182/'Emp RestOfCMA'!K$6)/('CAN LFS Emp'!K182/'CAN LFS Emp'!K$6),"n/a")</f>
        <v>0</v>
      </c>
      <c r="L182" s="65">
        <f>IFERROR(('Emp RestOfCMA'!L182/'Emp RestOfCMA'!L$6)/('CAN LFS Emp'!L182/'CAN LFS Emp'!L$6),"n/a")</f>
        <v>0</v>
      </c>
      <c r="M182" s="21">
        <f>IFERROR(('Emp RestOfCMA'!M182/'Emp RestOfCMA'!M$6)/('CAN LFS Emp'!M182/'CAN LFS Emp'!M$6),"n/a")</f>
        <v>0</v>
      </c>
      <c r="N182" s="21">
        <f>IFERROR(('Emp RestOfCMA'!N182/'Emp RestOfCMA'!N$6)/('CAN LFS Emp'!N182/'CAN LFS Emp'!N$6),"n/a")</f>
        <v>0</v>
      </c>
      <c r="O182" s="21">
        <f>IFERROR(('Emp RestOfCMA'!O182/'Emp RestOfCMA'!O$6)/('CAN LFS Emp'!O182/'CAN LFS Emp'!O$6),"n/a")</f>
        <v>0</v>
      </c>
      <c r="P182" s="21">
        <f>IFERROR(('Emp RestOfCMA'!P182/'Emp RestOfCMA'!P$6)/('CAN LFS Emp'!P182/'CAN LFS Emp'!P$6),"n/a")</f>
        <v>0</v>
      </c>
      <c r="Q182" s="21">
        <f>IFERROR(('Emp RestOfCMA'!Q182/'Emp RestOfCMA'!Q$6)/('CAN LFS Emp'!Q182/'CAN LFS Emp'!Q$6),"n/a")</f>
        <v>0</v>
      </c>
      <c r="R182" s="21">
        <f>IFERROR(('Emp RestOfCMA'!R182/'Emp RestOfCMA'!R$6)/('CAN LFS Emp'!R182/'CAN LFS Emp'!R$6),"n/a")</f>
        <v>0</v>
      </c>
      <c r="S182" s="21">
        <f>IFERROR(('Emp RestOfCMA'!S182/'Emp RestOfCMA'!S$6)/('CAN LFS Emp'!S182/'CAN LFS Emp'!S$6),"n/a")</f>
        <v>0</v>
      </c>
      <c r="T182" s="21">
        <f>IFERROR(('Emp RestOfCMA'!T182/'Emp RestOfCMA'!T$6)/('CAN LFS Emp'!T182/'CAN LFS Emp'!T$6),"n/a")</f>
        <v>2.1672520654607843</v>
      </c>
      <c r="U182" s="21">
        <f>IFERROR(('Emp RestOfCMA'!U182/'Emp RestOfCMA'!U$6)/('CAN LFS Emp'!U182/'CAN LFS Emp'!U$6),"n/a")</f>
        <v>2.2148299847610531</v>
      </c>
      <c r="V182" s="21">
        <f>IFERROR(('Emp RestOfCMA'!V182/'Emp RestOfCMA'!V$6)/('CAN LFS Emp'!V182/'CAN LFS Emp'!V$6),"n/a")</f>
        <v>0</v>
      </c>
      <c r="W182" s="21">
        <f>IFERROR(('Emp RestOfCMA'!W182/'Emp RestOfCMA'!W$6)/('CAN LFS Emp'!W182/'CAN LFS Emp'!W$6),"n/a")</f>
        <v>0</v>
      </c>
      <c r="X182" s="21">
        <f>IFERROR(('Emp RestOfCMA'!X182/'Emp RestOfCMA'!X$6)/('CAN LFS Emp'!X182/'CAN LFS Emp'!X$6),"n/a")</f>
        <v>0</v>
      </c>
      <c r="Y182" s="21">
        <f>IFERROR(('Emp RestOfCMA'!Y182/'Emp RestOfCMA'!Y$6)/('CAN LFS Emp'!Y182/'CAN LFS Emp'!Y$6),"n/a")</f>
        <v>0</v>
      </c>
    </row>
    <row r="187" spans="1:25" x14ac:dyDescent="0.25">
      <c r="A187" s="123" t="s">
        <v>532</v>
      </c>
      <c r="B187" s="124"/>
      <c r="C187" s="124"/>
    </row>
    <row r="188" spans="1:25" x14ac:dyDescent="0.25">
      <c r="A188" s="125" t="s">
        <v>380</v>
      </c>
      <c r="B188" s="126"/>
      <c r="C188" s="127" t="s">
        <v>533</v>
      </c>
      <c r="D188" s="128">
        <f>IFERROR(('Emp RestOfCMA'!D188/'Emp RestOfCMA'!D$6)/('CAN LFS Emp'!D188/'CAN LFS Emp'!D$6),"n/a")</f>
        <v>1.7314272328286326</v>
      </c>
      <c r="E188" s="128">
        <f>IFERROR(('Emp RestOfCMA'!E188/'Emp RestOfCMA'!E$6)/('CAN LFS Emp'!E188/'CAN LFS Emp'!E$6),"n/a")</f>
        <v>1.4384306850315427</v>
      </c>
      <c r="F188" s="128">
        <f>IFERROR(('Emp RestOfCMA'!F188/'Emp RestOfCMA'!F$6)/('CAN LFS Emp'!F188/'CAN LFS Emp'!F$6),"n/a")</f>
        <v>1.5537895683604268</v>
      </c>
      <c r="G188" s="128">
        <f>IFERROR(('Emp RestOfCMA'!G188/'Emp RestOfCMA'!G$6)/('CAN LFS Emp'!G188/'CAN LFS Emp'!G$6),"n/a")</f>
        <v>1.499594233590722</v>
      </c>
      <c r="H188" s="128">
        <f>IFERROR(('Emp RestOfCMA'!H188/'Emp RestOfCMA'!H$6)/('CAN LFS Emp'!H188/'CAN LFS Emp'!H$6),"n/a")</f>
        <v>1.7862483629886199</v>
      </c>
      <c r="I188" s="128">
        <f>IFERROR(('Emp RestOfCMA'!I188/'Emp RestOfCMA'!I$6)/('CAN LFS Emp'!I188/'CAN LFS Emp'!I$6),"n/a")</f>
        <v>1.3920515309807893</v>
      </c>
      <c r="J188" s="128">
        <f>IFERROR(('Emp RestOfCMA'!J188/'Emp RestOfCMA'!J$6)/('CAN LFS Emp'!J188/'CAN LFS Emp'!J$6),"n/a")</f>
        <v>1.0180492760924107</v>
      </c>
      <c r="K188" s="128">
        <f>IFERROR(('Emp RestOfCMA'!K188/'Emp RestOfCMA'!K$6)/('CAN LFS Emp'!K188/'CAN LFS Emp'!K$6),"n/a")</f>
        <v>1.0018847049382247</v>
      </c>
      <c r="L188" s="128">
        <f>IFERROR(('Emp RestOfCMA'!L188/'Emp RestOfCMA'!L$6)/('CAN LFS Emp'!L188/'CAN LFS Emp'!L$6),"n/a")</f>
        <v>1.31401184204021</v>
      </c>
      <c r="M188" s="128">
        <f>IFERROR(('Emp RestOfCMA'!M188/'Emp RestOfCMA'!M$6)/('CAN LFS Emp'!M188/'CAN LFS Emp'!M$6),"n/a")</f>
        <v>1.7565195404299514</v>
      </c>
      <c r="N188" s="128">
        <f>IFERROR(('Emp RestOfCMA'!N188/'Emp RestOfCMA'!N$6)/('CAN LFS Emp'!N188/'CAN LFS Emp'!N$6),"n/a")</f>
        <v>1.3186951402058393</v>
      </c>
      <c r="O188" s="128">
        <f>IFERROR(('Emp RestOfCMA'!O188/'Emp RestOfCMA'!O$6)/('CAN LFS Emp'!O188/'CAN LFS Emp'!O$6),"n/a")</f>
        <v>1.2874671087691099</v>
      </c>
      <c r="P188" s="128">
        <f>IFERROR(('Emp RestOfCMA'!P188/'Emp RestOfCMA'!P$6)/('CAN LFS Emp'!P188/'CAN LFS Emp'!P$6),"n/a")</f>
        <v>1.0499605766367057</v>
      </c>
      <c r="Q188" s="128">
        <f>IFERROR(('Emp RestOfCMA'!Q188/'Emp RestOfCMA'!Q$6)/('CAN LFS Emp'!Q188/'CAN LFS Emp'!Q$6),"n/a")</f>
        <v>1.5741610703716968</v>
      </c>
      <c r="R188" s="128">
        <f>IFERROR(('Emp RestOfCMA'!R188/'Emp RestOfCMA'!R$6)/('CAN LFS Emp'!R188/'CAN LFS Emp'!R$6),"n/a")</f>
        <v>1.2629664222439843</v>
      </c>
      <c r="S188" s="128">
        <f>IFERROR(('Emp RestOfCMA'!S188/'Emp RestOfCMA'!S$6)/('CAN LFS Emp'!S188/'CAN LFS Emp'!S$6),"n/a")</f>
        <v>1.3784308791585005</v>
      </c>
      <c r="T188" s="128">
        <f>IFERROR(('Emp RestOfCMA'!T188/'Emp RestOfCMA'!T$6)/('CAN LFS Emp'!T188/'CAN LFS Emp'!T$6),"n/a")</f>
        <v>1.2210965289921099</v>
      </c>
      <c r="U188" s="128">
        <f>IFERROR(('Emp RestOfCMA'!U188/'Emp RestOfCMA'!U$6)/('CAN LFS Emp'!U188/'CAN LFS Emp'!U$6),"n/a")</f>
        <v>1.8191885895309166</v>
      </c>
      <c r="V188" s="128">
        <f>IFERROR(('Emp RestOfCMA'!V188/'Emp RestOfCMA'!V$6)/('CAN LFS Emp'!V188/'CAN LFS Emp'!V$6),"n/a")</f>
        <v>0.95691778297393748</v>
      </c>
      <c r="W188" s="128">
        <f>IFERROR(('Emp RestOfCMA'!W188/'Emp RestOfCMA'!W$6)/('CAN LFS Emp'!W188/'CAN LFS Emp'!W$6),"n/a")</f>
        <v>1.1678505829471515</v>
      </c>
      <c r="X188" s="128">
        <f>IFERROR(('Emp RestOfCMA'!X188/'Emp RestOfCMA'!X$6)/('CAN LFS Emp'!X188/'CAN LFS Emp'!X$6),"n/a")</f>
        <v>1.6923968815814403</v>
      </c>
      <c r="Y188" s="128">
        <f>IFERROR(('Emp RestOfCMA'!Y188/'Emp RestOfCMA'!Y$6)/('CAN LFS Emp'!Y188/'CAN LFS Emp'!Y$6),"n/a")</f>
        <v>1.1894658795264419</v>
      </c>
    </row>
    <row r="189" spans="1:25" x14ac:dyDescent="0.25">
      <c r="A189" s="125" t="s">
        <v>407</v>
      </c>
      <c r="B189" s="126"/>
      <c r="C189" s="127" t="s">
        <v>596</v>
      </c>
      <c r="D189" s="128">
        <f>IFERROR(('Emp RestOfCMA'!D189/'Emp RestOfCMA'!D$6)/('CAN LFS Emp'!D189/'CAN LFS Emp'!D$6),"n/a")</f>
        <v>1.9120546199050852</v>
      </c>
      <c r="E189" s="128">
        <f>IFERROR(('Emp RestOfCMA'!E189/'Emp RestOfCMA'!E$6)/('CAN LFS Emp'!E189/'CAN LFS Emp'!E$6),"n/a")</f>
        <v>1.4942676249371203</v>
      </c>
      <c r="F189" s="128">
        <f>IFERROR(('Emp RestOfCMA'!F189/'Emp RestOfCMA'!F$6)/('CAN LFS Emp'!F189/'CAN LFS Emp'!F$6),"n/a")</f>
        <v>1.6121204496373644</v>
      </c>
      <c r="G189" s="128">
        <f>IFERROR(('Emp RestOfCMA'!G189/'Emp RestOfCMA'!G$6)/('CAN LFS Emp'!G189/'CAN LFS Emp'!G$6),"n/a")</f>
        <v>1.9625171816666145</v>
      </c>
      <c r="H189" s="128">
        <f>IFERROR(('Emp RestOfCMA'!H189/'Emp RestOfCMA'!H$6)/('CAN LFS Emp'!H189/'CAN LFS Emp'!H$6),"n/a")</f>
        <v>1.9366879323909949</v>
      </c>
      <c r="I189" s="128">
        <f>IFERROR(('Emp RestOfCMA'!I189/'Emp RestOfCMA'!I$6)/('CAN LFS Emp'!I189/'CAN LFS Emp'!I$6),"n/a")</f>
        <v>1.6049912318312414</v>
      </c>
      <c r="J189" s="128">
        <f>IFERROR(('Emp RestOfCMA'!J189/'Emp RestOfCMA'!J$6)/('CAN LFS Emp'!J189/'CAN LFS Emp'!J$6),"n/a")</f>
        <v>1.4584194822739478</v>
      </c>
      <c r="K189" s="128">
        <f>IFERROR(('Emp RestOfCMA'!K189/'Emp RestOfCMA'!K$6)/('CAN LFS Emp'!K189/'CAN LFS Emp'!K$6),"n/a")</f>
        <v>1.5134398850084338</v>
      </c>
      <c r="L189" s="128">
        <f>IFERROR(('Emp RestOfCMA'!L189/'Emp RestOfCMA'!L$6)/('CAN LFS Emp'!L189/'CAN LFS Emp'!L$6),"n/a")</f>
        <v>1.7564300054548809</v>
      </c>
      <c r="M189" s="128">
        <f>IFERROR(('Emp RestOfCMA'!M189/'Emp RestOfCMA'!M$6)/('CAN LFS Emp'!M189/'CAN LFS Emp'!M$6),"n/a")</f>
        <v>1.3926827347340216</v>
      </c>
      <c r="N189" s="128">
        <f>IFERROR(('Emp RestOfCMA'!N189/'Emp RestOfCMA'!N$6)/('CAN LFS Emp'!N189/'CAN LFS Emp'!N$6),"n/a")</f>
        <v>1.8055381087389148</v>
      </c>
      <c r="O189" s="128">
        <f>IFERROR(('Emp RestOfCMA'!O189/'Emp RestOfCMA'!O$6)/('CAN LFS Emp'!O189/'CAN LFS Emp'!O$6),"n/a")</f>
        <v>1.4762897152674326</v>
      </c>
      <c r="P189" s="128">
        <f>IFERROR(('Emp RestOfCMA'!P189/'Emp RestOfCMA'!P$6)/('CAN LFS Emp'!P189/'CAN LFS Emp'!P$6),"n/a")</f>
        <v>1.4960503692185987</v>
      </c>
      <c r="Q189" s="128">
        <f>IFERROR(('Emp RestOfCMA'!Q189/'Emp RestOfCMA'!Q$6)/('CAN LFS Emp'!Q189/'CAN LFS Emp'!Q$6),"n/a")</f>
        <v>1.7409669165701607</v>
      </c>
      <c r="R189" s="128">
        <f>IFERROR(('Emp RestOfCMA'!R189/'Emp RestOfCMA'!R$6)/('CAN LFS Emp'!R189/'CAN LFS Emp'!R$6),"n/a")</f>
        <v>1.3699534298852671</v>
      </c>
      <c r="S189" s="128">
        <f>IFERROR(('Emp RestOfCMA'!S189/'Emp RestOfCMA'!S$6)/('CAN LFS Emp'!S189/'CAN LFS Emp'!S$6),"n/a")</f>
        <v>1.2230443206023762</v>
      </c>
      <c r="T189" s="128">
        <f>IFERROR(('Emp RestOfCMA'!T189/'Emp RestOfCMA'!T$6)/('CAN LFS Emp'!T189/'CAN LFS Emp'!T$6),"n/a")</f>
        <v>1.4649826907015122</v>
      </c>
      <c r="U189" s="128">
        <f>IFERROR(('Emp RestOfCMA'!U189/'Emp RestOfCMA'!U$6)/('CAN LFS Emp'!U189/'CAN LFS Emp'!U$6),"n/a")</f>
        <v>1.3394659657251735</v>
      </c>
      <c r="V189" s="128">
        <f>IFERROR(('Emp RestOfCMA'!V189/'Emp RestOfCMA'!V$6)/('CAN LFS Emp'!V189/'CAN LFS Emp'!V$6),"n/a")</f>
        <v>1.2732785637644455</v>
      </c>
      <c r="W189" s="128">
        <f>IFERROR(('Emp RestOfCMA'!W189/'Emp RestOfCMA'!W$6)/('CAN LFS Emp'!W189/'CAN LFS Emp'!W$6),"n/a")</f>
        <v>1.5612961541289188</v>
      </c>
      <c r="X189" s="128">
        <f>IFERROR(('Emp RestOfCMA'!X189/'Emp RestOfCMA'!X$6)/('CAN LFS Emp'!X189/'CAN LFS Emp'!X$6),"n/a")</f>
        <v>1.4209532920469228</v>
      </c>
      <c r="Y189" s="128">
        <f>IFERROR(('Emp RestOfCMA'!Y189/'Emp RestOfCMA'!Y$6)/('CAN LFS Emp'!Y189/'CAN LFS Emp'!Y$6),"n/a")</f>
        <v>1.1156964119496282</v>
      </c>
    </row>
    <row r="190" spans="1:25" x14ac:dyDescent="0.25">
      <c r="A190" s="125" t="s">
        <v>420</v>
      </c>
      <c r="B190" s="126"/>
      <c r="C190" s="127">
        <v>61</v>
      </c>
      <c r="D190" s="128">
        <f>IFERROR(('Emp RestOfCMA'!D190/'Emp RestOfCMA'!D$6)/('CAN LFS Emp'!D190/'CAN LFS Emp'!D$6),"n/a")</f>
        <v>0.8331819447450235</v>
      </c>
      <c r="E190" s="128">
        <f>IFERROR(('Emp RestOfCMA'!E190/'Emp RestOfCMA'!E$6)/('CAN LFS Emp'!E190/'CAN LFS Emp'!E$6),"n/a")</f>
        <v>0.76645796965512891</v>
      </c>
      <c r="F190" s="128">
        <f>IFERROR(('Emp RestOfCMA'!F190/'Emp RestOfCMA'!F$6)/('CAN LFS Emp'!F190/'CAN LFS Emp'!F$6),"n/a")</f>
        <v>0.79334238300958015</v>
      </c>
      <c r="G190" s="128">
        <f>IFERROR(('Emp RestOfCMA'!G190/'Emp RestOfCMA'!G$6)/('CAN LFS Emp'!G190/'CAN LFS Emp'!G$6),"n/a")</f>
        <v>0.79930709863033311</v>
      </c>
      <c r="H190" s="128">
        <f>IFERROR(('Emp RestOfCMA'!H190/'Emp RestOfCMA'!H$6)/('CAN LFS Emp'!H190/'CAN LFS Emp'!H$6),"n/a")</f>
        <v>0.68064777885737515</v>
      </c>
      <c r="I190" s="128">
        <f>IFERROR(('Emp RestOfCMA'!I190/'Emp RestOfCMA'!I$6)/('CAN LFS Emp'!I190/'CAN LFS Emp'!I$6),"n/a")</f>
        <v>0.7982413827134246</v>
      </c>
      <c r="J190" s="128">
        <f>IFERROR(('Emp RestOfCMA'!J190/'Emp RestOfCMA'!J$6)/('CAN LFS Emp'!J190/'CAN LFS Emp'!J$6),"n/a")</f>
        <v>0.87559427695930547</v>
      </c>
      <c r="K190" s="128">
        <f>IFERROR(('Emp RestOfCMA'!K190/'Emp RestOfCMA'!K$6)/('CAN LFS Emp'!K190/'CAN LFS Emp'!K$6),"n/a")</f>
        <v>0.77994254621226466</v>
      </c>
      <c r="L190" s="128">
        <f>IFERROR(('Emp RestOfCMA'!L190/'Emp RestOfCMA'!L$6)/('CAN LFS Emp'!L190/'CAN LFS Emp'!L$6),"n/a")</f>
        <v>0.7360603277263531</v>
      </c>
      <c r="M190" s="128">
        <f>IFERROR(('Emp RestOfCMA'!M190/'Emp RestOfCMA'!M$6)/('CAN LFS Emp'!M190/'CAN LFS Emp'!M$6),"n/a")</f>
        <v>0.84542205644136637</v>
      </c>
      <c r="N190" s="128">
        <f>IFERROR(('Emp RestOfCMA'!N190/'Emp RestOfCMA'!N$6)/('CAN LFS Emp'!N190/'CAN LFS Emp'!N$6),"n/a")</f>
        <v>0.88404598741605966</v>
      </c>
      <c r="O190" s="128">
        <f>IFERROR(('Emp RestOfCMA'!O190/'Emp RestOfCMA'!O$6)/('CAN LFS Emp'!O190/'CAN LFS Emp'!O$6),"n/a")</f>
        <v>0.85627366929303739</v>
      </c>
      <c r="P190" s="128">
        <f>IFERROR(('Emp RestOfCMA'!P190/'Emp RestOfCMA'!P$6)/('CAN LFS Emp'!P190/'CAN LFS Emp'!P$6),"n/a")</f>
        <v>0.8320827086691821</v>
      </c>
      <c r="Q190" s="128">
        <f>IFERROR(('Emp RestOfCMA'!Q190/'Emp RestOfCMA'!Q$6)/('CAN LFS Emp'!Q190/'CAN LFS Emp'!Q$6),"n/a")</f>
        <v>0.89518602587492779</v>
      </c>
      <c r="R190" s="128">
        <f>IFERROR(('Emp RestOfCMA'!R190/'Emp RestOfCMA'!R$6)/('CAN LFS Emp'!R190/'CAN LFS Emp'!R$6),"n/a")</f>
        <v>0.77331721571495882</v>
      </c>
      <c r="S190" s="128">
        <f>IFERROR(('Emp RestOfCMA'!S190/'Emp RestOfCMA'!S$6)/('CAN LFS Emp'!S190/'CAN LFS Emp'!S$6),"n/a")</f>
        <v>0.96304058690515704</v>
      </c>
      <c r="T190" s="128">
        <f>IFERROR(('Emp RestOfCMA'!T190/'Emp RestOfCMA'!T$6)/('CAN LFS Emp'!T190/'CAN LFS Emp'!T$6),"n/a")</f>
        <v>0.88430703888511597</v>
      </c>
      <c r="U190" s="128">
        <f>IFERROR(('Emp RestOfCMA'!U190/'Emp RestOfCMA'!U$6)/('CAN LFS Emp'!U190/'CAN LFS Emp'!U$6),"n/a")</f>
        <v>0.97495106741250215</v>
      </c>
      <c r="V190" s="128">
        <f>IFERROR(('Emp RestOfCMA'!V190/'Emp RestOfCMA'!V$6)/('CAN LFS Emp'!V190/'CAN LFS Emp'!V$6),"n/a")</f>
        <v>0.94666763109396013</v>
      </c>
      <c r="W190" s="128">
        <f>IFERROR(('Emp RestOfCMA'!W190/'Emp RestOfCMA'!W$6)/('CAN LFS Emp'!W190/'CAN LFS Emp'!W$6),"n/a")</f>
        <v>0.77015266862660547</v>
      </c>
      <c r="X190" s="128">
        <f>IFERROR(('Emp RestOfCMA'!X190/'Emp RestOfCMA'!X$6)/('CAN LFS Emp'!X190/'CAN LFS Emp'!X$6),"n/a")</f>
        <v>0.84137487795757437</v>
      </c>
      <c r="Y190" s="128">
        <f>IFERROR(('Emp RestOfCMA'!Y190/'Emp RestOfCMA'!Y$6)/('CAN LFS Emp'!Y190/'CAN LFS Emp'!Y$6),"n/a")</f>
        <v>0.87158446599241024</v>
      </c>
    </row>
    <row r="191" spans="1:25" x14ac:dyDescent="0.25">
      <c r="A191" s="125" t="s">
        <v>430</v>
      </c>
      <c r="B191" s="126"/>
      <c r="C191" s="127" t="s">
        <v>534</v>
      </c>
      <c r="D191" s="128">
        <f>IFERROR(('Emp RestOfCMA'!D191/'Emp RestOfCMA'!D$6)/('CAN LFS Emp'!D191/'CAN LFS Emp'!D$6),"n/a")</f>
        <v>0.96204593808069683</v>
      </c>
      <c r="E191" s="128">
        <f>IFERROR(('Emp RestOfCMA'!E191/'Emp RestOfCMA'!E$6)/('CAN LFS Emp'!E191/'CAN LFS Emp'!E$6),"n/a")</f>
        <v>0.9468981857944706</v>
      </c>
      <c r="F191" s="128">
        <f>IFERROR(('Emp RestOfCMA'!F191/'Emp RestOfCMA'!F$6)/('CAN LFS Emp'!F191/'CAN LFS Emp'!F$6),"n/a")</f>
        <v>0.84037599067093827</v>
      </c>
      <c r="G191" s="128">
        <f>IFERROR(('Emp RestOfCMA'!G191/'Emp RestOfCMA'!G$6)/('CAN LFS Emp'!G191/'CAN LFS Emp'!G$6),"n/a")</f>
        <v>1.0336528742997004</v>
      </c>
      <c r="H191" s="128">
        <f>IFERROR(('Emp RestOfCMA'!H191/'Emp RestOfCMA'!H$6)/('CAN LFS Emp'!H191/'CAN LFS Emp'!H$6),"n/a")</f>
        <v>0.93664719563031296</v>
      </c>
      <c r="I191" s="128">
        <f>IFERROR(('Emp RestOfCMA'!I191/'Emp RestOfCMA'!I$6)/('CAN LFS Emp'!I191/'CAN LFS Emp'!I$6),"n/a")</f>
        <v>1.0181586372834397</v>
      </c>
      <c r="J191" s="128">
        <f>IFERROR(('Emp RestOfCMA'!J191/'Emp RestOfCMA'!J$6)/('CAN LFS Emp'!J191/'CAN LFS Emp'!J$6),"n/a")</f>
        <v>1.0908802788943213</v>
      </c>
      <c r="K191" s="128">
        <f>IFERROR(('Emp RestOfCMA'!K191/'Emp RestOfCMA'!K$6)/('CAN LFS Emp'!K191/'CAN LFS Emp'!K$6),"n/a")</f>
        <v>1.0003844110435336</v>
      </c>
      <c r="L191" s="128">
        <f>IFERROR(('Emp RestOfCMA'!L191/'Emp RestOfCMA'!L$6)/('CAN LFS Emp'!L191/'CAN LFS Emp'!L$6),"n/a")</f>
        <v>0.80682373804747942</v>
      </c>
      <c r="M191" s="128">
        <f>IFERROR(('Emp RestOfCMA'!M191/'Emp RestOfCMA'!M$6)/('CAN LFS Emp'!M191/'CAN LFS Emp'!M$6),"n/a")</f>
        <v>0.95977393636987907</v>
      </c>
      <c r="N191" s="128">
        <f>IFERROR(('Emp RestOfCMA'!N191/'Emp RestOfCMA'!N$6)/('CAN LFS Emp'!N191/'CAN LFS Emp'!N$6),"n/a")</f>
        <v>1.1929226072592427</v>
      </c>
      <c r="O191" s="128">
        <f>IFERROR(('Emp RestOfCMA'!O191/'Emp RestOfCMA'!O$6)/('CAN LFS Emp'!O191/'CAN LFS Emp'!O$6),"n/a")</f>
        <v>1.4848583855147965</v>
      </c>
      <c r="P191" s="128">
        <f>IFERROR(('Emp RestOfCMA'!P191/'Emp RestOfCMA'!P$6)/('CAN LFS Emp'!P191/'CAN LFS Emp'!P$6),"n/a")</f>
        <v>1.2855056623028216</v>
      </c>
      <c r="Q191" s="128">
        <f>IFERROR(('Emp RestOfCMA'!Q191/'Emp RestOfCMA'!Q$6)/('CAN LFS Emp'!Q191/'CAN LFS Emp'!Q$6),"n/a")</f>
        <v>1.1743315040019484</v>
      </c>
      <c r="R191" s="128">
        <f>IFERROR(('Emp RestOfCMA'!R191/'Emp RestOfCMA'!R$6)/('CAN LFS Emp'!R191/'CAN LFS Emp'!R$6),"n/a")</f>
        <v>1.2676084729313661</v>
      </c>
      <c r="S191" s="128">
        <f>IFERROR(('Emp RestOfCMA'!S191/'Emp RestOfCMA'!S$6)/('CAN LFS Emp'!S191/'CAN LFS Emp'!S$6),"n/a")</f>
        <v>1.0358892083687981</v>
      </c>
      <c r="T191" s="128">
        <f>IFERROR(('Emp RestOfCMA'!T191/'Emp RestOfCMA'!T$6)/('CAN LFS Emp'!T191/'CAN LFS Emp'!T$6),"n/a")</f>
        <v>0.98345681759528514</v>
      </c>
      <c r="U191" s="128">
        <f>IFERROR(('Emp RestOfCMA'!U191/'Emp RestOfCMA'!U$6)/('CAN LFS Emp'!U191/'CAN LFS Emp'!U$6),"n/a")</f>
        <v>0.98766901399155638</v>
      </c>
      <c r="V191" s="128">
        <f>IFERROR(('Emp RestOfCMA'!V191/'Emp RestOfCMA'!V$6)/('CAN LFS Emp'!V191/'CAN LFS Emp'!V$6),"n/a")</f>
        <v>1.0432094484953895</v>
      </c>
      <c r="W191" s="128">
        <f>IFERROR(('Emp RestOfCMA'!W191/'Emp RestOfCMA'!W$6)/('CAN LFS Emp'!W191/'CAN LFS Emp'!W$6),"n/a")</f>
        <v>1.14045650586109</v>
      </c>
      <c r="X191" s="128">
        <f>IFERROR(('Emp RestOfCMA'!X191/'Emp RestOfCMA'!X$6)/('CAN LFS Emp'!X191/'CAN LFS Emp'!X$6),"n/a")</f>
        <v>1.3427012308077946</v>
      </c>
      <c r="Y191" s="128">
        <f>IFERROR(('Emp RestOfCMA'!Y191/'Emp RestOfCMA'!Y$6)/('CAN LFS Emp'!Y191/'CAN LFS Emp'!Y$6),"n/a")</f>
        <v>1.0238650283313242</v>
      </c>
    </row>
    <row r="192" spans="1:25" x14ac:dyDescent="0.25">
      <c r="A192" s="125" t="s">
        <v>535</v>
      </c>
      <c r="B192" s="126"/>
      <c r="C192" s="127">
        <v>52</v>
      </c>
      <c r="D192" s="128">
        <f>IFERROR(('Emp RestOfCMA'!D192/'Emp RestOfCMA'!D$6)/('CAN LFS Emp'!D192/'CAN LFS Emp'!D$6),"n/a")</f>
        <v>1.4711109072143143</v>
      </c>
      <c r="E192" s="128">
        <f>IFERROR(('Emp RestOfCMA'!E192/'Emp RestOfCMA'!E$6)/('CAN LFS Emp'!E192/'CAN LFS Emp'!E$6),"n/a")</f>
        <v>1.4243621088925205</v>
      </c>
      <c r="F192" s="128">
        <f>IFERROR(('Emp RestOfCMA'!F192/'Emp RestOfCMA'!F$6)/('CAN LFS Emp'!F192/'CAN LFS Emp'!F$6),"n/a")</f>
        <v>1.4308716565555091</v>
      </c>
      <c r="G192" s="128">
        <f>IFERROR(('Emp RestOfCMA'!G192/'Emp RestOfCMA'!G$6)/('CAN LFS Emp'!G192/'CAN LFS Emp'!G$6),"n/a")</f>
        <v>1.4383662877895187</v>
      </c>
      <c r="H192" s="128">
        <f>IFERROR(('Emp RestOfCMA'!H192/'Emp RestOfCMA'!H$6)/('CAN LFS Emp'!H192/'CAN LFS Emp'!H$6),"n/a")</f>
        <v>1.5278117915766496</v>
      </c>
      <c r="I192" s="128">
        <f>IFERROR(('Emp RestOfCMA'!I192/'Emp RestOfCMA'!I$6)/('CAN LFS Emp'!I192/'CAN LFS Emp'!I$6),"n/a")</f>
        <v>1.5730803404513811</v>
      </c>
      <c r="J192" s="128">
        <f>IFERROR(('Emp RestOfCMA'!J192/'Emp RestOfCMA'!J$6)/('CAN LFS Emp'!J192/'CAN LFS Emp'!J$6),"n/a")</f>
        <v>1.4879492799242728</v>
      </c>
      <c r="K192" s="128">
        <f>IFERROR(('Emp RestOfCMA'!K192/'Emp RestOfCMA'!K$6)/('CAN LFS Emp'!K192/'CAN LFS Emp'!K$6),"n/a")</f>
        <v>1.6046514989708625</v>
      </c>
      <c r="L192" s="128">
        <f>IFERROR(('Emp RestOfCMA'!L192/'Emp RestOfCMA'!L$6)/('CAN LFS Emp'!L192/'CAN LFS Emp'!L$6),"n/a")</f>
        <v>0.9840282932477441</v>
      </c>
      <c r="M192" s="128">
        <f>IFERROR(('Emp RestOfCMA'!M192/'Emp RestOfCMA'!M$6)/('CAN LFS Emp'!M192/'CAN LFS Emp'!M$6),"n/a")</f>
        <v>1.0069320059662339</v>
      </c>
      <c r="N192" s="128">
        <f>IFERROR(('Emp RestOfCMA'!N192/'Emp RestOfCMA'!N$6)/('CAN LFS Emp'!N192/'CAN LFS Emp'!N$6),"n/a")</f>
        <v>1.0262137055029823</v>
      </c>
      <c r="O192" s="128">
        <f>IFERROR(('Emp RestOfCMA'!O192/'Emp RestOfCMA'!O$6)/('CAN LFS Emp'!O192/'CAN LFS Emp'!O$6),"n/a")</f>
        <v>0.79285082938253615</v>
      </c>
      <c r="P192" s="128">
        <f>IFERROR(('Emp RestOfCMA'!P192/'Emp RestOfCMA'!P$6)/('CAN LFS Emp'!P192/'CAN LFS Emp'!P$6),"n/a")</f>
        <v>0.90641814003055454</v>
      </c>
      <c r="Q192" s="128">
        <f>IFERROR(('Emp RestOfCMA'!Q192/'Emp RestOfCMA'!Q$6)/('CAN LFS Emp'!Q192/'CAN LFS Emp'!Q$6),"n/a")</f>
        <v>1.0687086228550078</v>
      </c>
      <c r="R192" s="128">
        <f>IFERROR(('Emp RestOfCMA'!R192/'Emp RestOfCMA'!R$6)/('CAN LFS Emp'!R192/'CAN LFS Emp'!R$6),"n/a")</f>
        <v>1.0381672086078271</v>
      </c>
      <c r="S192" s="128">
        <f>IFERROR(('Emp RestOfCMA'!S192/'Emp RestOfCMA'!S$6)/('CAN LFS Emp'!S192/'CAN LFS Emp'!S$6),"n/a")</f>
        <v>1.0272367302507655</v>
      </c>
      <c r="T192" s="128">
        <f>IFERROR(('Emp RestOfCMA'!T192/'Emp RestOfCMA'!T$6)/('CAN LFS Emp'!T192/'CAN LFS Emp'!T$6),"n/a")</f>
        <v>1.1839282037707959</v>
      </c>
      <c r="U192" s="128">
        <f>IFERROR(('Emp RestOfCMA'!U192/'Emp RestOfCMA'!U$6)/('CAN LFS Emp'!U192/'CAN LFS Emp'!U$6),"n/a")</f>
        <v>1.0265192818821829</v>
      </c>
      <c r="V192" s="128">
        <f>IFERROR(('Emp RestOfCMA'!V192/'Emp RestOfCMA'!V$6)/('CAN LFS Emp'!V192/'CAN LFS Emp'!V$6),"n/a")</f>
        <v>1.0561112474576024</v>
      </c>
      <c r="W192" s="128">
        <f>IFERROR(('Emp RestOfCMA'!W192/'Emp RestOfCMA'!W$6)/('CAN LFS Emp'!W192/'CAN LFS Emp'!W$6),"n/a")</f>
        <v>1.0752162719018725</v>
      </c>
      <c r="X192" s="128">
        <f>IFERROR(('Emp RestOfCMA'!X192/'Emp RestOfCMA'!X$6)/('CAN LFS Emp'!X192/'CAN LFS Emp'!X$6),"n/a")</f>
        <v>1.2474497377383238</v>
      </c>
      <c r="Y192" s="128">
        <f>IFERROR(('Emp RestOfCMA'!Y192/'Emp RestOfCMA'!Y$6)/('CAN LFS Emp'!Y192/'CAN LFS Emp'!Y$6),"n/a")</f>
        <v>1.3470616750601547</v>
      </c>
    </row>
    <row r="193" spans="1:25" x14ac:dyDescent="0.25">
      <c r="A193" s="125" t="s">
        <v>492</v>
      </c>
      <c r="B193" s="126"/>
      <c r="C193" s="127" t="s">
        <v>536</v>
      </c>
      <c r="D193" s="128">
        <f>IFERROR(('Emp RestOfCMA'!D193/'Emp RestOfCMA'!D$6)/('CAN LFS Emp'!D193/'CAN LFS Emp'!D$6),"n/a")</f>
        <v>1.3207188040354514</v>
      </c>
      <c r="E193" s="128">
        <f>IFERROR(('Emp RestOfCMA'!E193/'Emp RestOfCMA'!E$6)/('CAN LFS Emp'!E193/'CAN LFS Emp'!E$6),"n/a")</f>
        <v>1.3258819380276956</v>
      </c>
      <c r="F193" s="128">
        <f>IFERROR(('Emp RestOfCMA'!F193/'Emp RestOfCMA'!F$6)/('CAN LFS Emp'!F193/'CAN LFS Emp'!F$6),"n/a")</f>
        <v>1.2026763384979668</v>
      </c>
      <c r="G193" s="128">
        <f>IFERROR(('Emp RestOfCMA'!G193/'Emp RestOfCMA'!G$6)/('CAN LFS Emp'!G193/'CAN LFS Emp'!G$6),"n/a")</f>
        <v>1.0218923030760103</v>
      </c>
      <c r="H193" s="128">
        <f>IFERROR(('Emp RestOfCMA'!H193/'Emp RestOfCMA'!H$6)/('CAN LFS Emp'!H193/'CAN LFS Emp'!H$6),"n/a")</f>
        <v>1.0501847388795054</v>
      </c>
      <c r="I193" s="128">
        <f>IFERROR(('Emp RestOfCMA'!I193/'Emp RestOfCMA'!I$6)/('CAN LFS Emp'!I193/'CAN LFS Emp'!I$6),"n/a")</f>
        <v>0.97662102176980436</v>
      </c>
      <c r="J193" s="128">
        <f>IFERROR(('Emp RestOfCMA'!J193/'Emp RestOfCMA'!J$6)/('CAN LFS Emp'!J193/'CAN LFS Emp'!J$6),"n/a")</f>
        <v>1.0311754248597766</v>
      </c>
      <c r="K193" s="128">
        <f>IFERROR(('Emp RestOfCMA'!K193/'Emp RestOfCMA'!K$6)/('CAN LFS Emp'!K193/'CAN LFS Emp'!K$6),"n/a")</f>
        <v>1.138566583904038</v>
      </c>
      <c r="L193" s="128">
        <f>IFERROR(('Emp RestOfCMA'!L193/'Emp RestOfCMA'!L$6)/('CAN LFS Emp'!L193/'CAN LFS Emp'!L$6),"n/a")</f>
        <v>0.94305066260916659</v>
      </c>
      <c r="M193" s="128">
        <f>IFERROR(('Emp RestOfCMA'!M193/'Emp RestOfCMA'!M$6)/('CAN LFS Emp'!M193/'CAN LFS Emp'!M$6),"n/a")</f>
        <v>0.82032015807843317</v>
      </c>
      <c r="N193" s="128">
        <f>IFERROR(('Emp RestOfCMA'!N193/'Emp RestOfCMA'!N$6)/('CAN LFS Emp'!N193/'CAN LFS Emp'!N$6),"n/a")</f>
        <v>1.0028308524205953</v>
      </c>
      <c r="O193" s="128">
        <f>IFERROR(('Emp RestOfCMA'!O193/'Emp RestOfCMA'!O$6)/('CAN LFS Emp'!O193/'CAN LFS Emp'!O$6),"n/a")</f>
        <v>0.95599518980507581</v>
      </c>
      <c r="P193" s="128">
        <f>IFERROR(('Emp RestOfCMA'!P193/'Emp RestOfCMA'!P$6)/('CAN LFS Emp'!P193/'CAN LFS Emp'!P$6),"n/a")</f>
        <v>1.3674453698315245</v>
      </c>
      <c r="Q193" s="128">
        <f>IFERROR(('Emp RestOfCMA'!Q193/'Emp RestOfCMA'!Q$6)/('CAN LFS Emp'!Q193/'CAN LFS Emp'!Q$6),"n/a")</f>
        <v>1.128467137692216</v>
      </c>
      <c r="R193" s="128">
        <f>IFERROR(('Emp RestOfCMA'!R193/'Emp RestOfCMA'!R$6)/('CAN LFS Emp'!R193/'CAN LFS Emp'!R$6),"n/a")</f>
        <v>1.2358513296435774</v>
      </c>
      <c r="S193" s="128">
        <f>IFERROR(('Emp RestOfCMA'!S193/'Emp RestOfCMA'!S$6)/('CAN LFS Emp'!S193/'CAN LFS Emp'!S$6),"n/a")</f>
        <v>1.0437723972934168</v>
      </c>
      <c r="T193" s="128">
        <f>IFERROR(('Emp RestOfCMA'!T193/'Emp RestOfCMA'!T$6)/('CAN LFS Emp'!T193/'CAN LFS Emp'!T$6),"n/a")</f>
        <v>1.0313984115572006</v>
      </c>
      <c r="U193" s="128">
        <f>IFERROR(('Emp RestOfCMA'!U193/'Emp RestOfCMA'!U$6)/('CAN LFS Emp'!U193/'CAN LFS Emp'!U$6),"n/a")</f>
        <v>1.2193668727022764</v>
      </c>
      <c r="V193" s="128">
        <f>IFERROR(('Emp RestOfCMA'!V193/'Emp RestOfCMA'!V$6)/('CAN LFS Emp'!V193/'CAN LFS Emp'!V$6),"n/a")</f>
        <v>1.0926511993071764</v>
      </c>
      <c r="W193" s="128">
        <f>IFERROR(('Emp RestOfCMA'!W193/'Emp RestOfCMA'!W$6)/('CAN LFS Emp'!W193/'CAN LFS Emp'!W$6),"n/a")</f>
        <v>1.1675628949342727</v>
      </c>
      <c r="X193" s="128">
        <f>IFERROR(('Emp RestOfCMA'!X193/'Emp RestOfCMA'!X$6)/('CAN LFS Emp'!X193/'CAN LFS Emp'!X$6),"n/a")</f>
        <v>1.211510450234228</v>
      </c>
      <c r="Y193" s="128">
        <f>IFERROR(('Emp RestOfCMA'!Y193/'Emp RestOfCMA'!Y$6)/('CAN LFS Emp'!Y193/'CAN LFS Emp'!Y$6),"n/a")</f>
        <v>1.2078794049185391</v>
      </c>
    </row>
    <row r="194" spans="1:25" x14ac:dyDescent="0.25">
      <c r="A194" s="125" t="s">
        <v>537</v>
      </c>
      <c r="B194" s="126"/>
      <c r="C194" s="127" t="s">
        <v>538</v>
      </c>
      <c r="D194" s="128">
        <f>IFERROR(('Emp RestOfCMA'!D194/'Emp RestOfCMA'!D$6)/('CAN LFS Emp'!D194/'CAN LFS Emp'!D$6),"n/a")</f>
        <v>2.5062017066197262</v>
      </c>
      <c r="E194" s="128">
        <f>IFERROR(('Emp RestOfCMA'!E194/'Emp RestOfCMA'!E$6)/('CAN LFS Emp'!E194/'CAN LFS Emp'!E$6),"n/a")</f>
        <v>2.842281883023527</v>
      </c>
      <c r="F194" s="128">
        <f>IFERROR(('Emp RestOfCMA'!F194/'Emp RestOfCMA'!F$6)/('CAN LFS Emp'!F194/'CAN LFS Emp'!F$6),"n/a")</f>
        <v>2.3046524524608674</v>
      </c>
      <c r="G194" s="128">
        <f>IFERROR(('Emp RestOfCMA'!G194/'Emp RestOfCMA'!G$6)/('CAN LFS Emp'!G194/'CAN LFS Emp'!G$6),"n/a")</f>
        <v>1.6687520172235557</v>
      </c>
      <c r="H194" s="128">
        <f>IFERROR(('Emp RestOfCMA'!H194/'Emp RestOfCMA'!H$6)/('CAN LFS Emp'!H194/'CAN LFS Emp'!H$6),"n/a")</f>
        <v>1.8110008256191306</v>
      </c>
      <c r="I194" s="128">
        <f>IFERROR(('Emp RestOfCMA'!I194/'Emp RestOfCMA'!I$6)/('CAN LFS Emp'!I194/'CAN LFS Emp'!I$6),"n/a")</f>
        <v>1.8326077616332186</v>
      </c>
      <c r="J194" s="128">
        <f>IFERROR(('Emp RestOfCMA'!J194/'Emp RestOfCMA'!J$6)/('CAN LFS Emp'!J194/'CAN LFS Emp'!J$6),"n/a")</f>
        <v>1.8726679296726347</v>
      </c>
      <c r="K194" s="128">
        <f>IFERROR(('Emp RestOfCMA'!K194/'Emp RestOfCMA'!K$6)/('CAN LFS Emp'!K194/'CAN LFS Emp'!K$6),"n/a")</f>
        <v>1.819336578950681</v>
      </c>
      <c r="L194" s="128">
        <f>IFERROR(('Emp RestOfCMA'!L194/'Emp RestOfCMA'!L$6)/('CAN LFS Emp'!L194/'CAN LFS Emp'!L$6),"n/a")</f>
        <v>1.9170974538590231</v>
      </c>
      <c r="M194" s="128">
        <f>IFERROR(('Emp RestOfCMA'!M194/'Emp RestOfCMA'!M$6)/('CAN LFS Emp'!M194/'CAN LFS Emp'!M$6),"n/a")</f>
        <v>1.5495226256007324</v>
      </c>
      <c r="N194" s="128">
        <f>IFERROR(('Emp RestOfCMA'!N194/'Emp RestOfCMA'!N$6)/('CAN LFS Emp'!N194/'CAN LFS Emp'!N$6),"n/a")</f>
        <v>1.8775582994788869</v>
      </c>
      <c r="O194" s="128">
        <f>IFERROR(('Emp RestOfCMA'!O194/'Emp RestOfCMA'!O$6)/('CAN LFS Emp'!O194/'CAN LFS Emp'!O$6),"n/a")</f>
        <v>1.8984498649128541</v>
      </c>
      <c r="P194" s="128">
        <f>IFERROR(('Emp RestOfCMA'!P194/'Emp RestOfCMA'!P$6)/('CAN LFS Emp'!P194/'CAN LFS Emp'!P$6),"n/a")</f>
        <v>1.8534217575421199</v>
      </c>
      <c r="Q194" s="128">
        <f>IFERROR(('Emp RestOfCMA'!Q194/'Emp RestOfCMA'!Q$6)/('CAN LFS Emp'!Q194/'CAN LFS Emp'!Q$6),"n/a")</f>
        <v>1.6209982383851851</v>
      </c>
      <c r="R194" s="128">
        <f>IFERROR(('Emp RestOfCMA'!R194/'Emp RestOfCMA'!R$6)/('CAN LFS Emp'!R194/'CAN LFS Emp'!R$6),"n/a")</f>
        <v>1.5451751830231097</v>
      </c>
      <c r="S194" s="128">
        <f>IFERROR(('Emp RestOfCMA'!S194/'Emp RestOfCMA'!S$6)/('CAN LFS Emp'!S194/'CAN LFS Emp'!S$6),"n/a")</f>
        <v>1.2650866852060401</v>
      </c>
      <c r="T194" s="128">
        <f>IFERROR(('Emp RestOfCMA'!T194/'Emp RestOfCMA'!T$6)/('CAN LFS Emp'!T194/'CAN LFS Emp'!T$6),"n/a")</f>
        <v>1.6540282875596271</v>
      </c>
      <c r="U194" s="128">
        <f>IFERROR(('Emp RestOfCMA'!U194/'Emp RestOfCMA'!U$6)/('CAN LFS Emp'!U194/'CAN LFS Emp'!U$6),"n/a")</f>
        <v>1.5626947214475153</v>
      </c>
      <c r="V194" s="128">
        <f>IFERROR(('Emp RestOfCMA'!V194/'Emp RestOfCMA'!V$6)/('CAN LFS Emp'!V194/'CAN LFS Emp'!V$6),"n/a")</f>
        <v>1.5894681143864657</v>
      </c>
      <c r="W194" s="128">
        <f>IFERROR(('Emp RestOfCMA'!W194/'Emp RestOfCMA'!W$6)/('CAN LFS Emp'!W194/'CAN LFS Emp'!W$6),"n/a")</f>
        <v>1.7866506868694028</v>
      </c>
      <c r="X194" s="128">
        <f>IFERROR(('Emp RestOfCMA'!X194/'Emp RestOfCMA'!X$6)/('CAN LFS Emp'!X194/'CAN LFS Emp'!X$6),"n/a")</f>
        <v>1.662215920040909</v>
      </c>
      <c r="Y194" s="128">
        <f>IFERROR(('Emp RestOfCMA'!Y194/'Emp RestOfCMA'!Y$6)/('CAN LFS Emp'!Y194/'CAN LFS Emp'!Y$6),"n/a")</f>
        <v>1.7030299905855713</v>
      </c>
    </row>
    <row r="195" spans="1:25" x14ac:dyDescent="0.25">
      <c r="A195" s="125" t="s">
        <v>539</v>
      </c>
      <c r="B195" s="126"/>
      <c r="C195" s="127" t="s">
        <v>540</v>
      </c>
      <c r="D195" s="128">
        <f>IFERROR(('Emp RestOfCMA'!D195/'Emp RestOfCMA'!D$6)/('CAN LFS Emp'!D195/'CAN LFS Emp'!D$6),"n/a")</f>
        <v>1.6615359336749838</v>
      </c>
      <c r="E195" s="128">
        <f>IFERROR(('Emp RestOfCMA'!E195/'Emp RestOfCMA'!E$6)/('CAN LFS Emp'!E195/'CAN LFS Emp'!E$6),"n/a")</f>
        <v>1.7049682769142871</v>
      </c>
      <c r="F195" s="128">
        <f>IFERROR(('Emp RestOfCMA'!F195/'Emp RestOfCMA'!F$6)/('CAN LFS Emp'!F195/'CAN LFS Emp'!F$6),"n/a")</f>
        <v>1.7108815671729345</v>
      </c>
      <c r="G195" s="128">
        <f>IFERROR(('Emp RestOfCMA'!G195/'Emp RestOfCMA'!G$6)/('CAN LFS Emp'!G195/'CAN LFS Emp'!G$6),"n/a")</f>
        <v>1.7167618318365243</v>
      </c>
      <c r="H195" s="128">
        <f>IFERROR(('Emp RestOfCMA'!H195/'Emp RestOfCMA'!H$6)/('CAN LFS Emp'!H195/'CAN LFS Emp'!H$6),"n/a")</f>
        <v>1.8054611637282592</v>
      </c>
      <c r="I195" s="128">
        <f>IFERROR(('Emp RestOfCMA'!I195/'Emp RestOfCMA'!I$6)/('CAN LFS Emp'!I195/'CAN LFS Emp'!I$6),"n/a")</f>
        <v>1.708954906330872</v>
      </c>
      <c r="J195" s="128">
        <f>IFERROR(('Emp RestOfCMA'!J195/'Emp RestOfCMA'!J$6)/('CAN LFS Emp'!J195/'CAN LFS Emp'!J$6),"n/a")</f>
        <v>1.6108885183518153</v>
      </c>
      <c r="K195" s="128">
        <f>IFERROR(('Emp RestOfCMA'!K195/'Emp RestOfCMA'!K$6)/('CAN LFS Emp'!K195/'CAN LFS Emp'!K$6),"n/a")</f>
        <v>1.7096818246013004</v>
      </c>
      <c r="L195" s="128">
        <f>IFERROR(('Emp RestOfCMA'!L195/'Emp RestOfCMA'!L$6)/('CAN LFS Emp'!L195/'CAN LFS Emp'!L$6),"n/a")</f>
        <v>1.8681472050048535</v>
      </c>
      <c r="M195" s="128">
        <f>IFERROR(('Emp RestOfCMA'!M195/'Emp RestOfCMA'!M$6)/('CAN LFS Emp'!M195/'CAN LFS Emp'!M$6),"n/a")</f>
        <v>1.5705957833404027</v>
      </c>
      <c r="N195" s="128">
        <f>IFERROR(('Emp RestOfCMA'!N195/'Emp RestOfCMA'!N$6)/('CAN LFS Emp'!N195/'CAN LFS Emp'!N$6),"n/a")</f>
        <v>1.5090568924121543</v>
      </c>
      <c r="O195" s="128">
        <f>IFERROR(('Emp RestOfCMA'!O195/'Emp RestOfCMA'!O$6)/('CAN LFS Emp'!O195/'CAN LFS Emp'!O$6),"n/a")</f>
        <v>1.8867802568007046</v>
      </c>
      <c r="P195" s="128">
        <f>IFERROR(('Emp RestOfCMA'!P195/'Emp RestOfCMA'!P$6)/('CAN LFS Emp'!P195/'CAN LFS Emp'!P$6),"n/a")</f>
        <v>1.5794744997666001</v>
      </c>
      <c r="Q195" s="128">
        <f>IFERROR(('Emp RestOfCMA'!Q195/'Emp RestOfCMA'!Q$6)/('CAN LFS Emp'!Q195/'CAN LFS Emp'!Q$6),"n/a")</f>
        <v>1.7798477722874828</v>
      </c>
      <c r="R195" s="128">
        <f>IFERROR(('Emp RestOfCMA'!R195/'Emp RestOfCMA'!R$6)/('CAN LFS Emp'!R195/'CAN LFS Emp'!R$6),"n/a")</f>
        <v>1.6916078748203374</v>
      </c>
      <c r="S195" s="128">
        <f>IFERROR(('Emp RestOfCMA'!S195/'Emp RestOfCMA'!S$6)/('CAN LFS Emp'!S195/'CAN LFS Emp'!S$6),"n/a")</f>
        <v>1.826758755851011</v>
      </c>
      <c r="T195" s="128">
        <f>IFERROR(('Emp RestOfCMA'!T195/'Emp RestOfCMA'!T$6)/('CAN LFS Emp'!T195/'CAN LFS Emp'!T$6),"n/a")</f>
        <v>1.6392511800351517</v>
      </c>
      <c r="U195" s="128">
        <f>IFERROR(('Emp RestOfCMA'!U195/'Emp RestOfCMA'!U$6)/('CAN LFS Emp'!U195/'CAN LFS Emp'!U$6),"n/a")</f>
        <v>1.6074474891164754</v>
      </c>
      <c r="V195" s="128">
        <f>IFERROR(('Emp RestOfCMA'!V195/'Emp RestOfCMA'!V$6)/('CAN LFS Emp'!V195/'CAN LFS Emp'!V$6),"n/a")</f>
        <v>1.9586882870085338</v>
      </c>
      <c r="W195" s="128">
        <f>IFERROR(('Emp RestOfCMA'!W195/'Emp RestOfCMA'!W$6)/('CAN LFS Emp'!W195/'CAN LFS Emp'!W$6),"n/a")</f>
        <v>1.6927222309365222</v>
      </c>
      <c r="X195" s="128">
        <f>IFERROR(('Emp RestOfCMA'!X195/'Emp RestOfCMA'!X$6)/('CAN LFS Emp'!X195/'CAN LFS Emp'!X$6),"n/a")</f>
        <v>1.618168564657023</v>
      </c>
      <c r="Y195" s="128">
        <f>IFERROR(('Emp RestOfCMA'!Y195/'Emp RestOfCMA'!Y$6)/('CAN LFS Emp'!Y195/'CAN LFS Emp'!Y$6),"n/a")</f>
        <v>1.7645986622091432</v>
      </c>
    </row>
    <row r="196" spans="1:25" x14ac:dyDescent="0.25">
      <c r="B196" s="124"/>
      <c r="C196" s="124"/>
    </row>
    <row r="197" spans="1:25" x14ac:dyDescent="0.25">
      <c r="A197" s="138" t="s">
        <v>593</v>
      </c>
      <c r="B197" s="124"/>
      <c r="C197" s="124"/>
    </row>
    <row r="198" spans="1:25" x14ac:dyDescent="0.25">
      <c r="A198" s="106" t="s">
        <v>380</v>
      </c>
      <c r="B198" s="129"/>
      <c r="C198" s="130"/>
      <c r="D198" s="141"/>
      <c r="E198" s="141"/>
      <c r="F198" s="141"/>
      <c r="G198" s="141"/>
      <c r="H198" s="141"/>
      <c r="I198" s="141"/>
      <c r="J198" s="141"/>
      <c r="K198" s="141"/>
      <c r="L198" s="141"/>
      <c r="M198" s="135"/>
      <c r="N198" s="135"/>
      <c r="O198" s="135"/>
      <c r="P198" s="135"/>
      <c r="Q198" s="135"/>
      <c r="R198" s="135"/>
      <c r="S198" s="135"/>
      <c r="T198" s="135"/>
      <c r="U198" s="135"/>
      <c r="V198" s="135"/>
      <c r="W198" s="135"/>
      <c r="X198" s="135"/>
      <c r="Y198" s="135"/>
    </row>
    <row r="199" spans="1:25" x14ac:dyDescent="0.25">
      <c r="A199" t="s">
        <v>382</v>
      </c>
      <c r="B199" s="137" t="s">
        <v>193</v>
      </c>
      <c r="C199" s="133">
        <v>334511</v>
      </c>
      <c r="D199" s="142">
        <f>IFERROR(('Emp RestOfCMA'!D199/'Emp RestOfCMA'!D$6)/('CAN LFS Emp'!D199/'CAN LFS Emp'!D$6),"n/a")</f>
        <v>2.1862898545993579</v>
      </c>
      <c r="E199" s="142">
        <f>IFERROR(('Emp RestOfCMA'!E199/'Emp RestOfCMA'!E$6)/('CAN LFS Emp'!E199/'CAN LFS Emp'!E$6),"n/a")</f>
        <v>1.9045043728706086</v>
      </c>
      <c r="F199" s="142">
        <f>IFERROR(('Emp RestOfCMA'!F199/'Emp RestOfCMA'!F$6)/('CAN LFS Emp'!F199/'CAN LFS Emp'!F$6),"n/a")</f>
        <v>1.5251854135156018</v>
      </c>
      <c r="G199" s="142">
        <f>IFERROR(('Emp RestOfCMA'!G199/'Emp RestOfCMA'!G$6)/('CAN LFS Emp'!G199/'CAN LFS Emp'!G$6),"n/a")</f>
        <v>1.3707868838419663</v>
      </c>
      <c r="H199" s="142">
        <f>IFERROR(('Emp RestOfCMA'!H199/'Emp RestOfCMA'!H$6)/('CAN LFS Emp'!H199/'CAN LFS Emp'!H$6),"n/a")</f>
        <v>1.2113773583710712</v>
      </c>
      <c r="I199" s="142">
        <f>IFERROR(('Emp RestOfCMA'!I199/'Emp RestOfCMA'!I$6)/('CAN LFS Emp'!I199/'CAN LFS Emp'!I$6),"n/a")</f>
        <v>1.8794452066069054</v>
      </c>
      <c r="J199" s="142">
        <f>IFERROR(('Emp RestOfCMA'!J199/'Emp RestOfCMA'!J$6)/('CAN LFS Emp'!J199/'CAN LFS Emp'!J$6),"n/a")</f>
        <v>0.99165218754937601</v>
      </c>
      <c r="K199" s="142">
        <f>IFERROR(('Emp RestOfCMA'!K199/'Emp RestOfCMA'!K$6)/('CAN LFS Emp'!K199/'CAN LFS Emp'!K$6),"n/a")</f>
        <v>1.4907165444316492</v>
      </c>
      <c r="L199" s="142">
        <f>IFERROR(('Emp RestOfCMA'!L199/'Emp RestOfCMA'!L$6)/('CAN LFS Emp'!L199/'CAN LFS Emp'!L$6),"n/a")</f>
        <v>1.8831602021189608</v>
      </c>
      <c r="M199" s="143">
        <f>IFERROR(('Emp RestOfCMA'!M199/'Emp RestOfCMA'!M$6)/('CAN LFS Emp'!M199/'CAN LFS Emp'!M$6),"n/a")</f>
        <v>1.717708343129992</v>
      </c>
      <c r="N199" s="143">
        <f>IFERROR(('Emp RestOfCMA'!N199/'Emp RestOfCMA'!N$6)/('CAN LFS Emp'!N199/'CAN LFS Emp'!N$6),"n/a")</f>
        <v>1.5502428836437279</v>
      </c>
      <c r="O199" s="143">
        <f>IFERROR(('Emp RestOfCMA'!O199/'Emp RestOfCMA'!O$6)/('CAN LFS Emp'!O199/'CAN LFS Emp'!O$6),"n/a")</f>
        <v>1.9575052168525446</v>
      </c>
      <c r="P199" s="143">
        <f>IFERROR(('Emp RestOfCMA'!P199/'Emp RestOfCMA'!P$6)/('CAN LFS Emp'!P199/'CAN LFS Emp'!P$6),"n/a")</f>
        <v>1.6348803427344558</v>
      </c>
      <c r="Q199" s="143">
        <f>IFERROR(('Emp RestOfCMA'!Q199/'Emp RestOfCMA'!Q$6)/('CAN LFS Emp'!Q199/'CAN LFS Emp'!Q$6),"n/a")</f>
        <v>1.4104456673562737</v>
      </c>
      <c r="R199" s="30">
        <f>IFERROR(('Emp RestOfCMA'!R199/'Emp RestOfCMA'!R$6)/('CAN LFS Emp'!R199/'CAN LFS Emp'!R$6),"n/a")</f>
        <v>1.3669669915706335</v>
      </c>
      <c r="S199" s="30">
        <f>IFERROR(('Emp RestOfCMA'!S199/'Emp RestOfCMA'!S$6)/('CAN LFS Emp'!S199/'CAN LFS Emp'!S$6),"n/a")</f>
        <v>1.5133542708144723</v>
      </c>
      <c r="T199" s="30">
        <f>IFERROR(('Emp RestOfCMA'!T199/'Emp RestOfCMA'!T$6)/('CAN LFS Emp'!T199/'CAN LFS Emp'!T$6),"n/a")</f>
        <v>1.3845963190750683</v>
      </c>
      <c r="U199" s="30">
        <f>IFERROR(('Emp RestOfCMA'!U199/'Emp RestOfCMA'!U$6)/('CAN LFS Emp'!U199/'CAN LFS Emp'!U$6),"n/a")</f>
        <v>1.6421232511024715</v>
      </c>
      <c r="V199" s="30">
        <f>IFERROR(('Emp RestOfCMA'!V199/'Emp RestOfCMA'!V$6)/('CAN LFS Emp'!V199/'CAN LFS Emp'!V$6),"n/a")</f>
        <v>1.7020011185779553</v>
      </c>
      <c r="W199" s="30">
        <f>IFERROR(('Emp RestOfCMA'!W199/'Emp RestOfCMA'!W$6)/('CAN LFS Emp'!W199/'CAN LFS Emp'!W$6),"n/a")</f>
        <v>1.6326967849881688</v>
      </c>
      <c r="X199" s="30">
        <f>IFERROR(('Emp RestOfCMA'!X199/'Emp RestOfCMA'!X$6)/('CAN LFS Emp'!X199/'CAN LFS Emp'!X$6),"n/a")</f>
        <v>1.2398871584508233</v>
      </c>
      <c r="Y199" s="30">
        <f>IFERROR(('Emp RestOfCMA'!Y199/'Emp RestOfCMA'!Y$6)/('CAN LFS Emp'!Y199/'CAN LFS Emp'!Y$6),"n/a")</f>
        <v>1.3533927989727095</v>
      </c>
    </row>
    <row r="200" spans="1:25" x14ac:dyDescent="0.25">
      <c r="A200" t="s">
        <v>544</v>
      </c>
      <c r="B200" s="137">
        <f t="shared" ref="B200:B206" si="0">VALUE(LEFT(C200,4))</f>
        <v>3364</v>
      </c>
      <c r="C200" s="133">
        <v>3364</v>
      </c>
      <c r="D200" s="142">
        <f>IFERROR(('Emp RestOfCMA'!D200/'Emp RestOfCMA'!D$6)/('CAN LFS Emp'!D200/'CAN LFS Emp'!D$6),"n/a")</f>
        <v>1.9584576769671227</v>
      </c>
      <c r="E200" s="142">
        <f>IFERROR(('Emp RestOfCMA'!E200/'Emp RestOfCMA'!E$6)/('CAN LFS Emp'!E200/'CAN LFS Emp'!E$6),"n/a")</f>
        <v>1.4184479187209296</v>
      </c>
      <c r="F200" s="142">
        <f>IFERROR(('Emp RestOfCMA'!F200/'Emp RestOfCMA'!F$6)/('CAN LFS Emp'!F200/'CAN LFS Emp'!F$6),"n/a")</f>
        <v>1.3780790264986802</v>
      </c>
      <c r="G200" s="142">
        <f>IFERROR(('Emp RestOfCMA'!G200/'Emp RestOfCMA'!G$6)/('CAN LFS Emp'!G200/'CAN LFS Emp'!G$6),"n/a")</f>
        <v>1.5739397436250155</v>
      </c>
      <c r="H200" s="142">
        <f>IFERROR(('Emp RestOfCMA'!H200/'Emp RestOfCMA'!H$6)/('CAN LFS Emp'!H200/'CAN LFS Emp'!H$6),"n/a")</f>
        <v>1.871748813712397</v>
      </c>
      <c r="I200" s="142">
        <f>IFERROR(('Emp RestOfCMA'!I200/'Emp RestOfCMA'!I$6)/('CAN LFS Emp'!I200/'CAN LFS Emp'!I$6),"n/a")</f>
        <v>1.4039647495573977</v>
      </c>
      <c r="J200" s="142">
        <f>IFERROR(('Emp RestOfCMA'!J200/'Emp RestOfCMA'!J$6)/('CAN LFS Emp'!J200/'CAN LFS Emp'!J$6),"n/a")</f>
        <v>1.0564448266863888</v>
      </c>
      <c r="K200" s="142">
        <f>IFERROR(('Emp RestOfCMA'!K200/'Emp RestOfCMA'!K$6)/('CAN LFS Emp'!K200/'CAN LFS Emp'!K$6),"n/a")</f>
        <v>0.72738181573436478</v>
      </c>
      <c r="L200" s="142">
        <f>IFERROR(('Emp RestOfCMA'!L200/'Emp RestOfCMA'!L$6)/('CAN LFS Emp'!L200/'CAN LFS Emp'!L$6),"n/a")</f>
        <v>1.1361672261816829</v>
      </c>
      <c r="M200" s="143">
        <f>IFERROR(('Emp RestOfCMA'!M200/'Emp RestOfCMA'!M$6)/('CAN LFS Emp'!M200/'CAN LFS Emp'!M$6),"n/a")</f>
        <v>1.7996354615984853</v>
      </c>
      <c r="N200" s="143">
        <f>IFERROR(('Emp RestOfCMA'!N200/'Emp RestOfCMA'!N$6)/('CAN LFS Emp'!N200/'CAN LFS Emp'!N$6),"n/a")</f>
        <v>1.2194857681721223</v>
      </c>
      <c r="O200" s="143">
        <f>IFERROR(('Emp RestOfCMA'!O200/'Emp RestOfCMA'!O$6)/('CAN LFS Emp'!O200/'CAN LFS Emp'!O$6),"n/a")</f>
        <v>0.78471560884552216</v>
      </c>
      <c r="P200" s="143">
        <f>IFERROR(('Emp RestOfCMA'!P200/'Emp RestOfCMA'!P$6)/('CAN LFS Emp'!P200/'CAN LFS Emp'!P$6),"n/a")</f>
        <v>0.68863504131028552</v>
      </c>
      <c r="Q200" s="143">
        <f>IFERROR(('Emp RestOfCMA'!Q200/'Emp RestOfCMA'!Q$6)/('CAN LFS Emp'!Q200/'CAN LFS Emp'!Q$6),"n/a")</f>
        <v>1.4074570278229392</v>
      </c>
      <c r="R200" s="30">
        <f>IFERROR(('Emp RestOfCMA'!R200/'Emp RestOfCMA'!R$6)/('CAN LFS Emp'!R200/'CAN LFS Emp'!R$6),"n/a")</f>
        <v>1.0635716471177048</v>
      </c>
      <c r="S200" s="30">
        <f>IFERROR(('Emp RestOfCMA'!S200/'Emp RestOfCMA'!S$6)/('CAN LFS Emp'!S200/'CAN LFS Emp'!S$6),"n/a")</f>
        <v>1.3041198605331854</v>
      </c>
      <c r="T200" s="30">
        <f>IFERROR(('Emp RestOfCMA'!T200/'Emp RestOfCMA'!T$6)/('CAN LFS Emp'!T200/'CAN LFS Emp'!T$6),"n/a")</f>
        <v>0.99217670856315543</v>
      </c>
      <c r="U200" s="30">
        <f>IFERROR(('Emp RestOfCMA'!U200/'Emp RestOfCMA'!U$6)/('CAN LFS Emp'!U200/'CAN LFS Emp'!U$6),"n/a")</f>
        <v>1.7199660817439919</v>
      </c>
      <c r="V200" s="30">
        <f>IFERROR(('Emp RestOfCMA'!V200/'Emp RestOfCMA'!V$6)/('CAN LFS Emp'!V200/'CAN LFS Emp'!V$6),"n/a")</f>
        <v>0.74153246319349186</v>
      </c>
      <c r="W200" s="30">
        <f>IFERROR(('Emp RestOfCMA'!W200/'Emp RestOfCMA'!W$6)/('CAN LFS Emp'!W200/'CAN LFS Emp'!W$6),"n/a")</f>
        <v>1.1285649088786025</v>
      </c>
      <c r="X200" s="30">
        <f>IFERROR(('Emp RestOfCMA'!X200/'Emp RestOfCMA'!X$6)/('CAN LFS Emp'!X200/'CAN LFS Emp'!X$6),"n/a")</f>
        <v>1.4371795093936321</v>
      </c>
      <c r="Y200" s="30">
        <f>IFERROR(('Emp RestOfCMA'!Y200/'Emp RestOfCMA'!Y$6)/('CAN LFS Emp'!Y200/'CAN LFS Emp'!Y$6),"n/a")</f>
        <v>0.94298678565233218</v>
      </c>
    </row>
    <row r="201" spans="1:25" x14ac:dyDescent="0.25">
      <c r="A201" t="s">
        <v>386</v>
      </c>
      <c r="B201" s="137">
        <f t="shared" si="0"/>
        <v>3364</v>
      </c>
      <c r="C201" s="133">
        <v>336411</v>
      </c>
      <c r="D201" s="142" t="str">
        <f>IFERROR(('Emp RestOfCMA'!D201/'Emp RestOfCMA'!D$6)/('CAN LFS Emp'!D201/'CAN LFS Emp'!D$6),"n/a")</f>
        <v>n/a</v>
      </c>
      <c r="E201" s="142" t="str">
        <f>IFERROR(('Emp RestOfCMA'!E201/'Emp RestOfCMA'!E$6)/('CAN LFS Emp'!E201/'CAN LFS Emp'!E$6),"n/a")</f>
        <v>n/a</v>
      </c>
      <c r="F201" s="142" t="str">
        <f>IFERROR(('Emp RestOfCMA'!F201/'Emp RestOfCMA'!F$6)/('CAN LFS Emp'!F201/'CAN LFS Emp'!F$6),"n/a")</f>
        <v>n/a</v>
      </c>
      <c r="G201" s="142" t="str">
        <f>IFERROR(('Emp RestOfCMA'!G201/'Emp RestOfCMA'!G$6)/('CAN LFS Emp'!G201/'CAN LFS Emp'!G$6),"n/a")</f>
        <v>n/a</v>
      </c>
      <c r="H201" s="142" t="str">
        <f>IFERROR(('Emp RestOfCMA'!H201/'Emp RestOfCMA'!H$6)/('CAN LFS Emp'!H201/'CAN LFS Emp'!H$6),"n/a")</f>
        <v>n/a</v>
      </c>
      <c r="I201" s="142" t="str">
        <f>IFERROR(('Emp RestOfCMA'!I201/'Emp RestOfCMA'!I$6)/('CAN LFS Emp'!I201/'CAN LFS Emp'!I$6),"n/a")</f>
        <v>n/a</v>
      </c>
      <c r="J201" s="142" t="str">
        <f>IFERROR(('Emp RestOfCMA'!J201/'Emp RestOfCMA'!J$6)/('CAN LFS Emp'!J201/'CAN LFS Emp'!J$6),"n/a")</f>
        <v>n/a</v>
      </c>
      <c r="K201" s="142" t="str">
        <f>IFERROR(('Emp RestOfCMA'!K201/'Emp RestOfCMA'!K$6)/('CAN LFS Emp'!K201/'CAN LFS Emp'!K$6),"n/a")</f>
        <v>n/a</v>
      </c>
      <c r="L201" s="142" t="str">
        <f>IFERROR(('Emp RestOfCMA'!L201/'Emp RestOfCMA'!L$6)/('CAN LFS Emp'!L201/'CAN LFS Emp'!L$6),"n/a")</f>
        <v>n/a</v>
      </c>
      <c r="M201" s="143" t="str">
        <f>IFERROR(('Emp RestOfCMA'!M201/'Emp RestOfCMA'!M$6)/('CAN LFS Emp'!M201/'CAN LFS Emp'!M$6),"n/a")</f>
        <v>n/a</v>
      </c>
      <c r="N201" s="143" t="str">
        <f>IFERROR(('Emp RestOfCMA'!N201/'Emp RestOfCMA'!N$6)/('CAN LFS Emp'!N201/'CAN LFS Emp'!N$6),"n/a")</f>
        <v>n/a</v>
      </c>
      <c r="O201" s="143" t="str">
        <f>IFERROR(('Emp RestOfCMA'!O201/'Emp RestOfCMA'!O$6)/('CAN LFS Emp'!O201/'CAN LFS Emp'!O$6),"n/a")</f>
        <v>n/a</v>
      </c>
      <c r="P201" s="143" t="str">
        <f>IFERROR(('Emp RestOfCMA'!P201/'Emp RestOfCMA'!P$6)/('CAN LFS Emp'!P201/'CAN LFS Emp'!P$6),"n/a")</f>
        <v>n/a</v>
      </c>
      <c r="Q201" s="143" t="str">
        <f>IFERROR(('Emp RestOfCMA'!Q201/'Emp RestOfCMA'!Q$6)/('CAN LFS Emp'!Q201/'CAN LFS Emp'!Q$6),"n/a")</f>
        <v>n/a</v>
      </c>
      <c r="R201" s="30" t="str">
        <f>IFERROR(('Emp RestOfCMA'!R201/'Emp RestOfCMA'!R$6)/('CAN LFS Emp'!R201/'CAN LFS Emp'!R$6),"n/a")</f>
        <v>n/a</v>
      </c>
      <c r="S201" s="30" t="str">
        <f>IFERROR(('Emp RestOfCMA'!S201/'Emp RestOfCMA'!S$6)/('CAN LFS Emp'!S201/'CAN LFS Emp'!S$6),"n/a")</f>
        <v>n/a</v>
      </c>
      <c r="T201" s="30" t="str">
        <f>IFERROR(('Emp RestOfCMA'!T201/'Emp RestOfCMA'!T$6)/('CAN LFS Emp'!T201/'CAN LFS Emp'!T$6),"n/a")</f>
        <v>n/a</v>
      </c>
      <c r="U201" s="30" t="str">
        <f>IFERROR(('Emp RestOfCMA'!U201/'Emp RestOfCMA'!U$6)/('CAN LFS Emp'!U201/'CAN LFS Emp'!U$6),"n/a")</f>
        <v>n/a</v>
      </c>
      <c r="V201" s="30" t="str">
        <f>IFERROR(('Emp RestOfCMA'!V201/'Emp RestOfCMA'!V$6)/('CAN LFS Emp'!V201/'CAN LFS Emp'!V$6),"n/a")</f>
        <v>n/a</v>
      </c>
      <c r="W201" s="30" t="str">
        <f>IFERROR(('Emp RestOfCMA'!W201/'Emp RestOfCMA'!W$6)/('CAN LFS Emp'!W201/'CAN LFS Emp'!W$6),"n/a")</f>
        <v>n/a</v>
      </c>
      <c r="X201" s="30" t="str">
        <f>IFERROR(('Emp RestOfCMA'!X201/'Emp RestOfCMA'!X$6)/('CAN LFS Emp'!X201/'CAN LFS Emp'!X$6),"n/a")</f>
        <v>n/a</v>
      </c>
      <c r="Y201" s="30" t="str">
        <f>IFERROR(('Emp RestOfCMA'!Y201/'Emp RestOfCMA'!Y$6)/('CAN LFS Emp'!Y201/'CAN LFS Emp'!Y$6),"n/a")</f>
        <v>n/a</v>
      </c>
    </row>
    <row r="202" spans="1:25" x14ac:dyDescent="0.25">
      <c r="A202" t="s">
        <v>387</v>
      </c>
      <c r="B202" s="137">
        <f t="shared" si="0"/>
        <v>3364</v>
      </c>
      <c r="C202" s="133">
        <v>336412</v>
      </c>
      <c r="D202" s="142" t="str">
        <f>IFERROR(('Emp RestOfCMA'!D202/'Emp RestOfCMA'!D$6)/('CAN LFS Emp'!D202/'CAN LFS Emp'!D$6),"n/a")</f>
        <v>n/a</v>
      </c>
      <c r="E202" s="142" t="str">
        <f>IFERROR(('Emp RestOfCMA'!E202/'Emp RestOfCMA'!E$6)/('CAN LFS Emp'!E202/'CAN LFS Emp'!E$6),"n/a")</f>
        <v>n/a</v>
      </c>
      <c r="F202" s="142" t="str">
        <f>IFERROR(('Emp RestOfCMA'!F202/'Emp RestOfCMA'!F$6)/('CAN LFS Emp'!F202/'CAN LFS Emp'!F$6),"n/a")</f>
        <v>n/a</v>
      </c>
      <c r="G202" s="142" t="str">
        <f>IFERROR(('Emp RestOfCMA'!G202/'Emp RestOfCMA'!G$6)/('CAN LFS Emp'!G202/'CAN LFS Emp'!G$6),"n/a")</f>
        <v>n/a</v>
      </c>
      <c r="H202" s="142" t="str">
        <f>IFERROR(('Emp RestOfCMA'!H202/'Emp RestOfCMA'!H$6)/('CAN LFS Emp'!H202/'CAN LFS Emp'!H$6),"n/a")</f>
        <v>n/a</v>
      </c>
      <c r="I202" s="142" t="str">
        <f>IFERROR(('Emp RestOfCMA'!I202/'Emp RestOfCMA'!I$6)/('CAN LFS Emp'!I202/'CAN LFS Emp'!I$6),"n/a")</f>
        <v>n/a</v>
      </c>
      <c r="J202" s="142" t="str">
        <f>IFERROR(('Emp RestOfCMA'!J202/'Emp RestOfCMA'!J$6)/('CAN LFS Emp'!J202/'CAN LFS Emp'!J$6),"n/a")</f>
        <v>n/a</v>
      </c>
      <c r="K202" s="142" t="str">
        <f>IFERROR(('Emp RestOfCMA'!K202/'Emp RestOfCMA'!K$6)/('CAN LFS Emp'!K202/'CAN LFS Emp'!K$6),"n/a")</f>
        <v>n/a</v>
      </c>
      <c r="L202" s="142" t="str">
        <f>IFERROR(('Emp RestOfCMA'!L202/'Emp RestOfCMA'!L$6)/('CAN LFS Emp'!L202/'CAN LFS Emp'!L$6),"n/a")</f>
        <v>n/a</v>
      </c>
      <c r="M202" s="143" t="str">
        <f>IFERROR(('Emp RestOfCMA'!M202/'Emp RestOfCMA'!M$6)/('CAN LFS Emp'!M202/'CAN LFS Emp'!M$6),"n/a")</f>
        <v>n/a</v>
      </c>
      <c r="N202" s="143" t="str">
        <f>IFERROR(('Emp RestOfCMA'!N202/'Emp RestOfCMA'!N$6)/('CAN LFS Emp'!N202/'CAN LFS Emp'!N$6),"n/a")</f>
        <v>n/a</v>
      </c>
      <c r="O202" s="143" t="str">
        <f>IFERROR(('Emp RestOfCMA'!O202/'Emp RestOfCMA'!O$6)/('CAN LFS Emp'!O202/'CAN LFS Emp'!O$6),"n/a")</f>
        <v>n/a</v>
      </c>
      <c r="P202" s="143" t="str">
        <f>IFERROR(('Emp RestOfCMA'!P202/'Emp RestOfCMA'!P$6)/('CAN LFS Emp'!P202/'CAN LFS Emp'!P$6),"n/a")</f>
        <v>n/a</v>
      </c>
      <c r="Q202" s="143" t="str">
        <f>IFERROR(('Emp RestOfCMA'!Q202/'Emp RestOfCMA'!Q$6)/('CAN LFS Emp'!Q202/'CAN LFS Emp'!Q$6),"n/a")</f>
        <v>n/a</v>
      </c>
      <c r="R202" s="30" t="str">
        <f>IFERROR(('Emp RestOfCMA'!R202/'Emp RestOfCMA'!R$6)/('CAN LFS Emp'!R202/'CAN LFS Emp'!R$6),"n/a")</f>
        <v>n/a</v>
      </c>
      <c r="S202" s="30" t="str">
        <f>IFERROR(('Emp RestOfCMA'!S202/'Emp RestOfCMA'!S$6)/('CAN LFS Emp'!S202/'CAN LFS Emp'!S$6),"n/a")</f>
        <v>n/a</v>
      </c>
      <c r="T202" s="30" t="str">
        <f>IFERROR(('Emp RestOfCMA'!T202/'Emp RestOfCMA'!T$6)/('CAN LFS Emp'!T202/'CAN LFS Emp'!T$6),"n/a")</f>
        <v>n/a</v>
      </c>
      <c r="U202" s="30" t="str">
        <f>IFERROR(('Emp RestOfCMA'!U202/'Emp RestOfCMA'!U$6)/('CAN LFS Emp'!U202/'CAN LFS Emp'!U$6),"n/a")</f>
        <v>n/a</v>
      </c>
      <c r="V202" s="30" t="str">
        <f>IFERROR(('Emp RestOfCMA'!V202/'Emp RestOfCMA'!V$6)/('CAN LFS Emp'!V202/'CAN LFS Emp'!V$6),"n/a")</f>
        <v>n/a</v>
      </c>
      <c r="W202" s="30" t="str">
        <f>IFERROR(('Emp RestOfCMA'!W202/'Emp RestOfCMA'!W$6)/('CAN LFS Emp'!W202/'CAN LFS Emp'!W$6),"n/a")</f>
        <v>n/a</v>
      </c>
      <c r="X202" s="30" t="str">
        <f>IFERROR(('Emp RestOfCMA'!X202/'Emp RestOfCMA'!X$6)/('CAN LFS Emp'!X202/'CAN LFS Emp'!X$6),"n/a")</f>
        <v>n/a</v>
      </c>
      <c r="Y202" s="30" t="str">
        <f>IFERROR(('Emp RestOfCMA'!Y202/'Emp RestOfCMA'!Y$6)/('CAN LFS Emp'!Y202/'CAN LFS Emp'!Y$6),"n/a")</f>
        <v>n/a</v>
      </c>
    </row>
    <row r="203" spans="1:25" x14ac:dyDescent="0.25">
      <c r="A203" t="s">
        <v>388</v>
      </c>
      <c r="B203" s="137">
        <f t="shared" si="0"/>
        <v>3364</v>
      </c>
      <c r="C203" s="133">
        <v>336413</v>
      </c>
      <c r="D203" s="142" t="str">
        <f>IFERROR(('Emp RestOfCMA'!D203/'Emp RestOfCMA'!D$6)/('CAN LFS Emp'!D203/'CAN LFS Emp'!D$6),"n/a")</f>
        <v>n/a</v>
      </c>
      <c r="E203" s="142" t="str">
        <f>IFERROR(('Emp RestOfCMA'!E203/'Emp RestOfCMA'!E$6)/('CAN LFS Emp'!E203/'CAN LFS Emp'!E$6),"n/a")</f>
        <v>n/a</v>
      </c>
      <c r="F203" s="142" t="str">
        <f>IFERROR(('Emp RestOfCMA'!F203/'Emp RestOfCMA'!F$6)/('CAN LFS Emp'!F203/'CAN LFS Emp'!F$6),"n/a")</f>
        <v>n/a</v>
      </c>
      <c r="G203" s="142" t="str">
        <f>IFERROR(('Emp RestOfCMA'!G203/'Emp RestOfCMA'!G$6)/('CAN LFS Emp'!G203/'CAN LFS Emp'!G$6),"n/a")</f>
        <v>n/a</v>
      </c>
      <c r="H203" s="142" t="str">
        <f>IFERROR(('Emp RestOfCMA'!H203/'Emp RestOfCMA'!H$6)/('CAN LFS Emp'!H203/'CAN LFS Emp'!H$6),"n/a")</f>
        <v>n/a</v>
      </c>
      <c r="I203" s="142" t="str">
        <f>IFERROR(('Emp RestOfCMA'!I203/'Emp RestOfCMA'!I$6)/('CAN LFS Emp'!I203/'CAN LFS Emp'!I$6),"n/a")</f>
        <v>n/a</v>
      </c>
      <c r="J203" s="142" t="str">
        <f>IFERROR(('Emp RestOfCMA'!J203/'Emp RestOfCMA'!J$6)/('CAN LFS Emp'!J203/'CAN LFS Emp'!J$6),"n/a")</f>
        <v>n/a</v>
      </c>
      <c r="K203" s="142" t="str">
        <f>IFERROR(('Emp RestOfCMA'!K203/'Emp RestOfCMA'!K$6)/('CAN LFS Emp'!K203/'CAN LFS Emp'!K$6),"n/a")</f>
        <v>n/a</v>
      </c>
      <c r="L203" s="142" t="str">
        <f>IFERROR(('Emp RestOfCMA'!L203/'Emp RestOfCMA'!L$6)/('CAN LFS Emp'!L203/'CAN LFS Emp'!L$6),"n/a")</f>
        <v>n/a</v>
      </c>
      <c r="M203" s="143" t="str">
        <f>IFERROR(('Emp RestOfCMA'!M203/'Emp RestOfCMA'!M$6)/('CAN LFS Emp'!M203/'CAN LFS Emp'!M$6),"n/a")</f>
        <v>n/a</v>
      </c>
      <c r="N203" s="143" t="str">
        <f>IFERROR(('Emp RestOfCMA'!N203/'Emp RestOfCMA'!N$6)/('CAN LFS Emp'!N203/'CAN LFS Emp'!N$6),"n/a")</f>
        <v>n/a</v>
      </c>
      <c r="O203" s="143" t="str">
        <f>IFERROR(('Emp RestOfCMA'!O203/'Emp RestOfCMA'!O$6)/('CAN LFS Emp'!O203/'CAN LFS Emp'!O$6),"n/a")</f>
        <v>n/a</v>
      </c>
      <c r="P203" s="143" t="str">
        <f>IFERROR(('Emp RestOfCMA'!P203/'Emp RestOfCMA'!P$6)/('CAN LFS Emp'!P203/'CAN LFS Emp'!P$6),"n/a")</f>
        <v>n/a</v>
      </c>
      <c r="Q203" s="143" t="str">
        <f>IFERROR(('Emp RestOfCMA'!Q203/'Emp RestOfCMA'!Q$6)/('CAN LFS Emp'!Q203/'CAN LFS Emp'!Q$6),"n/a")</f>
        <v>n/a</v>
      </c>
      <c r="R203" s="30" t="str">
        <f>IFERROR(('Emp RestOfCMA'!R203/'Emp RestOfCMA'!R$6)/('CAN LFS Emp'!R203/'CAN LFS Emp'!R$6),"n/a")</f>
        <v>n/a</v>
      </c>
      <c r="S203" s="30" t="str">
        <f>IFERROR(('Emp RestOfCMA'!S203/'Emp RestOfCMA'!S$6)/('CAN LFS Emp'!S203/'CAN LFS Emp'!S$6),"n/a")</f>
        <v>n/a</v>
      </c>
      <c r="T203" s="30" t="str">
        <f>IFERROR(('Emp RestOfCMA'!T203/'Emp RestOfCMA'!T$6)/('CAN LFS Emp'!T203/'CAN LFS Emp'!T$6),"n/a")</f>
        <v>n/a</v>
      </c>
      <c r="U203" s="30" t="str">
        <f>IFERROR(('Emp RestOfCMA'!U203/'Emp RestOfCMA'!U$6)/('CAN LFS Emp'!U203/'CAN LFS Emp'!U$6),"n/a")</f>
        <v>n/a</v>
      </c>
      <c r="V203" s="30" t="str">
        <f>IFERROR(('Emp RestOfCMA'!V203/'Emp RestOfCMA'!V$6)/('CAN LFS Emp'!V203/'CAN LFS Emp'!V$6),"n/a")</f>
        <v>n/a</v>
      </c>
      <c r="W203" s="30" t="str">
        <f>IFERROR(('Emp RestOfCMA'!W203/'Emp RestOfCMA'!W$6)/('CAN LFS Emp'!W203/'CAN LFS Emp'!W$6),"n/a")</f>
        <v>n/a</v>
      </c>
      <c r="X203" s="30" t="str">
        <f>IFERROR(('Emp RestOfCMA'!X203/'Emp RestOfCMA'!X$6)/('CAN LFS Emp'!X203/'CAN LFS Emp'!X$6),"n/a")</f>
        <v>n/a</v>
      </c>
      <c r="Y203" s="30" t="str">
        <f>IFERROR(('Emp RestOfCMA'!Y203/'Emp RestOfCMA'!Y$6)/('CAN LFS Emp'!Y203/'CAN LFS Emp'!Y$6),"n/a")</f>
        <v>n/a</v>
      </c>
    </row>
    <row r="204" spans="1:25" x14ac:dyDescent="0.25">
      <c r="A204" t="s">
        <v>389</v>
      </c>
      <c r="B204" s="137">
        <f t="shared" si="0"/>
        <v>3364</v>
      </c>
      <c r="C204" s="133">
        <v>336414</v>
      </c>
      <c r="D204" s="142" t="str">
        <f>IFERROR(('Emp RestOfCMA'!D204/'Emp RestOfCMA'!D$6)/('CAN LFS Emp'!D204/'CAN LFS Emp'!D$6),"n/a")</f>
        <v>n/a</v>
      </c>
      <c r="E204" s="142" t="str">
        <f>IFERROR(('Emp RestOfCMA'!E204/'Emp RestOfCMA'!E$6)/('CAN LFS Emp'!E204/'CAN LFS Emp'!E$6),"n/a")</f>
        <v>n/a</v>
      </c>
      <c r="F204" s="142" t="str">
        <f>IFERROR(('Emp RestOfCMA'!F204/'Emp RestOfCMA'!F$6)/('CAN LFS Emp'!F204/'CAN LFS Emp'!F$6),"n/a")</f>
        <v>n/a</v>
      </c>
      <c r="G204" s="142" t="str">
        <f>IFERROR(('Emp RestOfCMA'!G204/'Emp RestOfCMA'!G$6)/('CAN LFS Emp'!G204/'CAN LFS Emp'!G$6),"n/a")</f>
        <v>n/a</v>
      </c>
      <c r="H204" s="142" t="str">
        <f>IFERROR(('Emp RestOfCMA'!H204/'Emp RestOfCMA'!H$6)/('CAN LFS Emp'!H204/'CAN LFS Emp'!H$6),"n/a")</f>
        <v>n/a</v>
      </c>
      <c r="I204" s="142" t="str">
        <f>IFERROR(('Emp RestOfCMA'!I204/'Emp RestOfCMA'!I$6)/('CAN LFS Emp'!I204/'CAN LFS Emp'!I$6),"n/a")</f>
        <v>n/a</v>
      </c>
      <c r="J204" s="142" t="str">
        <f>IFERROR(('Emp RestOfCMA'!J204/'Emp RestOfCMA'!J$6)/('CAN LFS Emp'!J204/'CAN LFS Emp'!J$6),"n/a")</f>
        <v>n/a</v>
      </c>
      <c r="K204" s="142" t="str">
        <f>IFERROR(('Emp RestOfCMA'!K204/'Emp RestOfCMA'!K$6)/('CAN LFS Emp'!K204/'CAN LFS Emp'!K$6),"n/a")</f>
        <v>n/a</v>
      </c>
      <c r="L204" s="142" t="str">
        <f>IFERROR(('Emp RestOfCMA'!L204/'Emp RestOfCMA'!L$6)/('CAN LFS Emp'!L204/'CAN LFS Emp'!L$6),"n/a")</f>
        <v>n/a</v>
      </c>
      <c r="M204" s="143" t="str">
        <f>IFERROR(('Emp RestOfCMA'!M204/'Emp RestOfCMA'!M$6)/('CAN LFS Emp'!M204/'CAN LFS Emp'!M$6),"n/a")</f>
        <v>n/a</v>
      </c>
      <c r="N204" s="143" t="str">
        <f>IFERROR(('Emp RestOfCMA'!N204/'Emp RestOfCMA'!N$6)/('CAN LFS Emp'!N204/'CAN LFS Emp'!N$6),"n/a")</f>
        <v>n/a</v>
      </c>
      <c r="O204" s="143" t="str">
        <f>IFERROR(('Emp RestOfCMA'!O204/'Emp RestOfCMA'!O$6)/('CAN LFS Emp'!O204/'CAN LFS Emp'!O$6),"n/a")</f>
        <v>n/a</v>
      </c>
      <c r="P204" s="143" t="str">
        <f>IFERROR(('Emp RestOfCMA'!P204/'Emp RestOfCMA'!P$6)/('CAN LFS Emp'!P204/'CAN LFS Emp'!P$6),"n/a")</f>
        <v>n/a</v>
      </c>
      <c r="Q204" s="143" t="str">
        <f>IFERROR(('Emp RestOfCMA'!Q204/'Emp RestOfCMA'!Q$6)/('CAN LFS Emp'!Q204/'CAN LFS Emp'!Q$6),"n/a")</f>
        <v>n/a</v>
      </c>
      <c r="R204" s="30" t="str">
        <f>IFERROR(('Emp RestOfCMA'!R204/'Emp RestOfCMA'!R$6)/('CAN LFS Emp'!R204/'CAN LFS Emp'!R$6),"n/a")</f>
        <v>n/a</v>
      </c>
      <c r="S204" s="30" t="str">
        <f>IFERROR(('Emp RestOfCMA'!S204/'Emp RestOfCMA'!S$6)/('CAN LFS Emp'!S204/'CAN LFS Emp'!S$6),"n/a")</f>
        <v>n/a</v>
      </c>
      <c r="T204" s="30" t="str">
        <f>IFERROR(('Emp RestOfCMA'!T204/'Emp RestOfCMA'!T$6)/('CAN LFS Emp'!T204/'CAN LFS Emp'!T$6),"n/a")</f>
        <v>n/a</v>
      </c>
      <c r="U204" s="30" t="str">
        <f>IFERROR(('Emp RestOfCMA'!U204/'Emp RestOfCMA'!U$6)/('CAN LFS Emp'!U204/'CAN LFS Emp'!U$6),"n/a")</f>
        <v>n/a</v>
      </c>
      <c r="V204" s="30" t="str">
        <f>IFERROR(('Emp RestOfCMA'!V204/'Emp RestOfCMA'!V$6)/('CAN LFS Emp'!V204/'CAN LFS Emp'!V$6),"n/a")</f>
        <v>n/a</v>
      </c>
      <c r="W204" s="30" t="str">
        <f>IFERROR(('Emp RestOfCMA'!W204/'Emp RestOfCMA'!W$6)/('CAN LFS Emp'!W204/'CAN LFS Emp'!W$6),"n/a")</f>
        <v>n/a</v>
      </c>
      <c r="X204" s="30" t="str">
        <f>IFERROR(('Emp RestOfCMA'!X204/'Emp RestOfCMA'!X$6)/('CAN LFS Emp'!X204/'CAN LFS Emp'!X$6),"n/a")</f>
        <v>n/a</v>
      </c>
      <c r="Y204" s="30" t="str">
        <f>IFERROR(('Emp RestOfCMA'!Y204/'Emp RestOfCMA'!Y$6)/('CAN LFS Emp'!Y204/'CAN LFS Emp'!Y$6),"n/a")</f>
        <v>n/a</v>
      </c>
    </row>
    <row r="205" spans="1:25" x14ac:dyDescent="0.25">
      <c r="A205" t="s">
        <v>390</v>
      </c>
      <c r="B205" s="137">
        <f t="shared" si="0"/>
        <v>3364</v>
      </c>
      <c r="C205" s="133">
        <v>336415</v>
      </c>
      <c r="D205" s="142" t="str">
        <f>IFERROR(('Emp RestOfCMA'!D205/'Emp RestOfCMA'!D$6)/('CAN LFS Emp'!D205/'CAN LFS Emp'!D$6),"n/a")</f>
        <v>n/a</v>
      </c>
      <c r="E205" s="142" t="str">
        <f>IFERROR(('Emp RestOfCMA'!E205/'Emp RestOfCMA'!E$6)/('CAN LFS Emp'!E205/'CAN LFS Emp'!E$6),"n/a")</f>
        <v>n/a</v>
      </c>
      <c r="F205" s="142" t="str">
        <f>IFERROR(('Emp RestOfCMA'!F205/'Emp RestOfCMA'!F$6)/('CAN LFS Emp'!F205/'CAN LFS Emp'!F$6),"n/a")</f>
        <v>n/a</v>
      </c>
      <c r="G205" s="142" t="str">
        <f>IFERROR(('Emp RestOfCMA'!G205/'Emp RestOfCMA'!G$6)/('CAN LFS Emp'!G205/'CAN LFS Emp'!G$6),"n/a")</f>
        <v>n/a</v>
      </c>
      <c r="H205" s="142" t="str">
        <f>IFERROR(('Emp RestOfCMA'!H205/'Emp RestOfCMA'!H$6)/('CAN LFS Emp'!H205/'CAN LFS Emp'!H$6),"n/a")</f>
        <v>n/a</v>
      </c>
      <c r="I205" s="142" t="str">
        <f>IFERROR(('Emp RestOfCMA'!I205/'Emp RestOfCMA'!I$6)/('CAN LFS Emp'!I205/'CAN LFS Emp'!I$6),"n/a")</f>
        <v>n/a</v>
      </c>
      <c r="J205" s="142" t="str">
        <f>IFERROR(('Emp RestOfCMA'!J205/'Emp RestOfCMA'!J$6)/('CAN LFS Emp'!J205/'CAN LFS Emp'!J$6),"n/a")</f>
        <v>n/a</v>
      </c>
      <c r="K205" s="142" t="str">
        <f>IFERROR(('Emp RestOfCMA'!K205/'Emp RestOfCMA'!K$6)/('CAN LFS Emp'!K205/'CAN LFS Emp'!K$6),"n/a")</f>
        <v>n/a</v>
      </c>
      <c r="L205" s="142" t="str">
        <f>IFERROR(('Emp RestOfCMA'!L205/'Emp RestOfCMA'!L$6)/('CAN LFS Emp'!L205/'CAN LFS Emp'!L$6),"n/a")</f>
        <v>n/a</v>
      </c>
      <c r="M205" s="143" t="str">
        <f>IFERROR(('Emp RestOfCMA'!M205/'Emp RestOfCMA'!M$6)/('CAN LFS Emp'!M205/'CAN LFS Emp'!M$6),"n/a")</f>
        <v>n/a</v>
      </c>
      <c r="N205" s="143" t="str">
        <f>IFERROR(('Emp RestOfCMA'!N205/'Emp RestOfCMA'!N$6)/('CAN LFS Emp'!N205/'CAN LFS Emp'!N$6),"n/a")</f>
        <v>n/a</v>
      </c>
      <c r="O205" s="143" t="str">
        <f>IFERROR(('Emp RestOfCMA'!O205/'Emp RestOfCMA'!O$6)/('CAN LFS Emp'!O205/'CAN LFS Emp'!O$6),"n/a")</f>
        <v>n/a</v>
      </c>
      <c r="P205" s="143" t="str">
        <f>IFERROR(('Emp RestOfCMA'!P205/'Emp RestOfCMA'!P$6)/('CAN LFS Emp'!P205/'CAN LFS Emp'!P$6),"n/a")</f>
        <v>n/a</v>
      </c>
      <c r="Q205" s="143" t="str">
        <f>IFERROR(('Emp RestOfCMA'!Q205/'Emp RestOfCMA'!Q$6)/('CAN LFS Emp'!Q205/'CAN LFS Emp'!Q$6),"n/a")</f>
        <v>n/a</v>
      </c>
      <c r="R205" s="30" t="str">
        <f>IFERROR(('Emp RestOfCMA'!R205/'Emp RestOfCMA'!R$6)/('CAN LFS Emp'!R205/'CAN LFS Emp'!R$6),"n/a")</f>
        <v>n/a</v>
      </c>
      <c r="S205" s="30" t="str">
        <f>IFERROR(('Emp RestOfCMA'!S205/'Emp RestOfCMA'!S$6)/('CAN LFS Emp'!S205/'CAN LFS Emp'!S$6),"n/a")</f>
        <v>n/a</v>
      </c>
      <c r="T205" s="30" t="str">
        <f>IFERROR(('Emp RestOfCMA'!T205/'Emp RestOfCMA'!T$6)/('CAN LFS Emp'!T205/'CAN LFS Emp'!T$6),"n/a")</f>
        <v>n/a</v>
      </c>
      <c r="U205" s="30" t="str">
        <f>IFERROR(('Emp RestOfCMA'!U205/'Emp RestOfCMA'!U$6)/('CAN LFS Emp'!U205/'CAN LFS Emp'!U$6),"n/a")</f>
        <v>n/a</v>
      </c>
      <c r="V205" s="30" t="str">
        <f>IFERROR(('Emp RestOfCMA'!V205/'Emp RestOfCMA'!V$6)/('CAN LFS Emp'!V205/'CAN LFS Emp'!V$6),"n/a")</f>
        <v>n/a</v>
      </c>
      <c r="W205" s="30" t="str">
        <f>IFERROR(('Emp RestOfCMA'!W205/'Emp RestOfCMA'!W$6)/('CAN LFS Emp'!W205/'CAN LFS Emp'!W$6),"n/a")</f>
        <v>n/a</v>
      </c>
      <c r="X205" s="30" t="str">
        <f>IFERROR(('Emp RestOfCMA'!X205/'Emp RestOfCMA'!X$6)/('CAN LFS Emp'!X205/'CAN LFS Emp'!X$6),"n/a")</f>
        <v>n/a</v>
      </c>
      <c r="Y205" s="30" t="str">
        <f>IFERROR(('Emp RestOfCMA'!Y205/'Emp RestOfCMA'!Y$6)/('CAN LFS Emp'!Y205/'CAN LFS Emp'!Y$6),"n/a")</f>
        <v>n/a</v>
      </c>
    </row>
    <row r="206" spans="1:25" x14ac:dyDescent="0.25">
      <c r="A206" t="s">
        <v>391</v>
      </c>
      <c r="B206" s="137">
        <f t="shared" si="0"/>
        <v>3364</v>
      </c>
      <c r="C206" s="133">
        <v>336419</v>
      </c>
      <c r="D206" s="142" t="str">
        <f>IFERROR(('Emp RestOfCMA'!D206/'Emp RestOfCMA'!D$6)/('CAN LFS Emp'!D206/'CAN LFS Emp'!D$6),"n/a")</f>
        <v>n/a</v>
      </c>
      <c r="E206" s="142" t="str">
        <f>IFERROR(('Emp RestOfCMA'!E206/'Emp RestOfCMA'!E$6)/('CAN LFS Emp'!E206/'CAN LFS Emp'!E$6),"n/a")</f>
        <v>n/a</v>
      </c>
      <c r="F206" s="142" t="str">
        <f>IFERROR(('Emp RestOfCMA'!F206/'Emp RestOfCMA'!F$6)/('CAN LFS Emp'!F206/'CAN LFS Emp'!F$6),"n/a")</f>
        <v>n/a</v>
      </c>
      <c r="G206" s="142" t="str">
        <f>IFERROR(('Emp RestOfCMA'!G206/'Emp RestOfCMA'!G$6)/('CAN LFS Emp'!G206/'CAN LFS Emp'!G$6),"n/a")</f>
        <v>n/a</v>
      </c>
      <c r="H206" s="142" t="str">
        <f>IFERROR(('Emp RestOfCMA'!H206/'Emp RestOfCMA'!H$6)/('CAN LFS Emp'!H206/'CAN LFS Emp'!H$6),"n/a")</f>
        <v>n/a</v>
      </c>
      <c r="I206" s="142" t="str">
        <f>IFERROR(('Emp RestOfCMA'!I206/'Emp RestOfCMA'!I$6)/('CAN LFS Emp'!I206/'CAN LFS Emp'!I$6),"n/a")</f>
        <v>n/a</v>
      </c>
      <c r="J206" s="142" t="str">
        <f>IFERROR(('Emp RestOfCMA'!J206/'Emp RestOfCMA'!J$6)/('CAN LFS Emp'!J206/'CAN LFS Emp'!J$6),"n/a")</f>
        <v>n/a</v>
      </c>
      <c r="K206" s="142" t="str">
        <f>IFERROR(('Emp RestOfCMA'!K206/'Emp RestOfCMA'!K$6)/('CAN LFS Emp'!K206/'CAN LFS Emp'!K$6),"n/a")</f>
        <v>n/a</v>
      </c>
      <c r="L206" s="142" t="str">
        <f>IFERROR(('Emp RestOfCMA'!L206/'Emp RestOfCMA'!L$6)/('CAN LFS Emp'!L206/'CAN LFS Emp'!L$6),"n/a")</f>
        <v>n/a</v>
      </c>
      <c r="M206" s="143" t="str">
        <f>IFERROR(('Emp RestOfCMA'!M206/'Emp RestOfCMA'!M$6)/('CAN LFS Emp'!M206/'CAN LFS Emp'!M$6),"n/a")</f>
        <v>n/a</v>
      </c>
      <c r="N206" s="143" t="str">
        <f>IFERROR(('Emp RestOfCMA'!N206/'Emp RestOfCMA'!N$6)/('CAN LFS Emp'!N206/'CAN LFS Emp'!N$6),"n/a")</f>
        <v>n/a</v>
      </c>
      <c r="O206" s="143" t="str">
        <f>IFERROR(('Emp RestOfCMA'!O206/'Emp RestOfCMA'!O$6)/('CAN LFS Emp'!O206/'CAN LFS Emp'!O$6),"n/a")</f>
        <v>n/a</v>
      </c>
      <c r="P206" s="143" t="str">
        <f>IFERROR(('Emp RestOfCMA'!P206/'Emp RestOfCMA'!P$6)/('CAN LFS Emp'!P206/'CAN LFS Emp'!P$6),"n/a")</f>
        <v>n/a</v>
      </c>
      <c r="Q206" s="143" t="str">
        <f>IFERROR(('Emp RestOfCMA'!Q206/'Emp RestOfCMA'!Q$6)/('CAN LFS Emp'!Q206/'CAN LFS Emp'!Q$6),"n/a")</f>
        <v>n/a</v>
      </c>
      <c r="R206" s="30" t="str">
        <f>IFERROR(('Emp RestOfCMA'!R206/'Emp RestOfCMA'!R$6)/('CAN LFS Emp'!R206/'CAN LFS Emp'!R$6),"n/a")</f>
        <v>n/a</v>
      </c>
      <c r="S206" s="30" t="str">
        <f>IFERROR(('Emp RestOfCMA'!S206/'Emp RestOfCMA'!S$6)/('CAN LFS Emp'!S206/'CAN LFS Emp'!S$6),"n/a")</f>
        <v>n/a</v>
      </c>
      <c r="T206" s="30" t="str">
        <f>IFERROR(('Emp RestOfCMA'!T206/'Emp RestOfCMA'!T$6)/('CAN LFS Emp'!T206/'CAN LFS Emp'!T$6),"n/a")</f>
        <v>n/a</v>
      </c>
      <c r="U206" s="30" t="str">
        <f>IFERROR(('Emp RestOfCMA'!U206/'Emp RestOfCMA'!U$6)/('CAN LFS Emp'!U206/'CAN LFS Emp'!U$6),"n/a")</f>
        <v>n/a</v>
      </c>
      <c r="V206" s="30" t="str">
        <f>IFERROR(('Emp RestOfCMA'!V206/'Emp RestOfCMA'!V$6)/('CAN LFS Emp'!V206/'CAN LFS Emp'!V$6),"n/a")</f>
        <v>n/a</v>
      </c>
      <c r="W206" s="30" t="str">
        <f>IFERROR(('Emp RestOfCMA'!W206/'Emp RestOfCMA'!W$6)/('CAN LFS Emp'!W206/'CAN LFS Emp'!W$6),"n/a")</f>
        <v>n/a</v>
      </c>
      <c r="X206" s="30" t="str">
        <f>IFERROR(('Emp RestOfCMA'!X206/'Emp RestOfCMA'!X$6)/('CAN LFS Emp'!X206/'CAN LFS Emp'!X$6),"n/a")</f>
        <v>n/a</v>
      </c>
      <c r="Y206" s="30" t="str">
        <f>IFERROR(('Emp RestOfCMA'!Y206/'Emp RestOfCMA'!Y$6)/('CAN LFS Emp'!Y206/'CAN LFS Emp'!Y$6),"n/a")</f>
        <v>n/a</v>
      </c>
    </row>
    <row r="207" spans="1:25" x14ac:dyDescent="0.25">
      <c r="A207" t="s">
        <v>545</v>
      </c>
      <c r="B207" s="137">
        <v>488</v>
      </c>
      <c r="C207" s="133">
        <v>488190</v>
      </c>
      <c r="D207" s="142">
        <f>IFERROR(('Emp RestOfCMA'!D207/'Emp RestOfCMA'!D$6)/('CAN LFS Emp'!D207/'CAN LFS Emp'!D$6),"n/a")</f>
        <v>0</v>
      </c>
      <c r="E207" s="142">
        <f>IFERROR(('Emp RestOfCMA'!E207/'Emp RestOfCMA'!E$6)/('CAN LFS Emp'!E207/'CAN LFS Emp'!E$6),"n/a")</f>
        <v>1.3759723020023609</v>
      </c>
      <c r="F207" s="142">
        <f>IFERROR(('Emp RestOfCMA'!F207/'Emp RestOfCMA'!F$6)/('CAN LFS Emp'!F207/'CAN LFS Emp'!F$6),"n/a")</f>
        <v>2.4911820215987297</v>
      </c>
      <c r="G207" s="142">
        <f>IFERROR(('Emp RestOfCMA'!G207/'Emp RestOfCMA'!G$6)/('CAN LFS Emp'!G207/'CAN LFS Emp'!G$6),"n/a")</f>
        <v>1.2168199577272543</v>
      </c>
      <c r="H207" s="142">
        <f>IFERROR(('Emp RestOfCMA'!H207/'Emp RestOfCMA'!H$6)/('CAN LFS Emp'!H207/'CAN LFS Emp'!H$6),"n/a")</f>
        <v>1.6031471974557017</v>
      </c>
      <c r="I207" s="142">
        <f>IFERROR(('Emp RestOfCMA'!I207/'Emp RestOfCMA'!I$6)/('CAN LFS Emp'!I207/'CAN LFS Emp'!I$6),"n/a")</f>
        <v>1.1021787549888242</v>
      </c>
      <c r="J207" s="142">
        <f>IFERROR(('Emp RestOfCMA'!J207/'Emp RestOfCMA'!J$6)/('CAN LFS Emp'!J207/'CAN LFS Emp'!J$6),"n/a")</f>
        <v>0.87824537806585556</v>
      </c>
      <c r="K207" s="142">
        <f>IFERROR(('Emp RestOfCMA'!K207/'Emp RestOfCMA'!K$6)/('CAN LFS Emp'!K207/'CAN LFS Emp'!K$6),"n/a")</f>
        <v>1.9426893389035216</v>
      </c>
      <c r="L207" s="142">
        <f>IFERROR(('Emp RestOfCMA'!L207/'Emp RestOfCMA'!L$6)/('CAN LFS Emp'!L207/'CAN LFS Emp'!L$6),"n/a")</f>
        <v>1.8286348984104286</v>
      </c>
      <c r="M207" s="143">
        <f>IFERROR(('Emp RestOfCMA'!M207/'Emp RestOfCMA'!M$6)/('CAN LFS Emp'!M207/'CAN LFS Emp'!M$6),"n/a")</f>
        <v>1.5868043894321029</v>
      </c>
      <c r="N207" s="143">
        <f>IFERROR(('Emp RestOfCMA'!N207/'Emp RestOfCMA'!N$6)/('CAN LFS Emp'!N207/'CAN LFS Emp'!N$6),"n/a")</f>
        <v>1.6357089678750174</v>
      </c>
      <c r="O207" s="143">
        <f>IFERROR(('Emp RestOfCMA'!O207/'Emp RestOfCMA'!O$6)/('CAN LFS Emp'!O207/'CAN LFS Emp'!O$6),"n/a")</f>
        <v>3.2504287374311254</v>
      </c>
      <c r="P207" s="143">
        <f>IFERROR(('Emp RestOfCMA'!P207/'Emp RestOfCMA'!P$6)/('CAN LFS Emp'!P207/'CAN LFS Emp'!P$6),"n/a")</f>
        <v>2.405590183202992</v>
      </c>
      <c r="Q207" s="143">
        <f>IFERROR(('Emp RestOfCMA'!Q207/'Emp RestOfCMA'!Q$6)/('CAN LFS Emp'!Q207/'CAN LFS Emp'!Q$6),"n/a")</f>
        <v>2.3356429399727796</v>
      </c>
      <c r="R207" s="30">
        <f>IFERROR(('Emp RestOfCMA'!R207/'Emp RestOfCMA'!R$6)/('CAN LFS Emp'!R207/'CAN LFS Emp'!R$6),"n/a")</f>
        <v>2.1802278651215303</v>
      </c>
      <c r="S207" s="30">
        <f>IFERROR(('Emp RestOfCMA'!S207/'Emp RestOfCMA'!S$6)/('CAN LFS Emp'!S207/'CAN LFS Emp'!S$6),"n/a")</f>
        <v>1.766497596711945</v>
      </c>
      <c r="T207" s="30">
        <f>IFERROR(('Emp RestOfCMA'!T207/'Emp RestOfCMA'!T$6)/('CAN LFS Emp'!T207/'CAN LFS Emp'!T$6),"n/a")</f>
        <v>2.2798690730241917</v>
      </c>
      <c r="U207" s="30">
        <f>IFERROR(('Emp RestOfCMA'!U207/'Emp RestOfCMA'!U$6)/('CAN LFS Emp'!U207/'CAN LFS Emp'!U$6),"n/a")</f>
        <v>2.3814379620439325</v>
      </c>
      <c r="V207" s="30">
        <f>IFERROR(('Emp RestOfCMA'!V207/'Emp RestOfCMA'!V$6)/('CAN LFS Emp'!V207/'CAN LFS Emp'!V$6),"n/a")</f>
        <v>1.6447493845140715</v>
      </c>
      <c r="W207" s="30">
        <f>IFERROR(('Emp RestOfCMA'!W207/'Emp RestOfCMA'!W$6)/('CAN LFS Emp'!W207/'CAN LFS Emp'!W$6),"n/a")</f>
        <v>1.1819543226782734</v>
      </c>
      <c r="X207" s="30">
        <f>IFERROR(('Emp RestOfCMA'!X207/'Emp RestOfCMA'!X$6)/('CAN LFS Emp'!X207/'CAN LFS Emp'!X$6),"n/a")</f>
        <v>2.4767259467674214</v>
      </c>
      <c r="Y207" s="30">
        <f>IFERROR(('Emp RestOfCMA'!Y207/'Emp RestOfCMA'!Y$6)/('CAN LFS Emp'!Y207/'CAN LFS Emp'!Y$6),"n/a")</f>
        <v>2.1644260624054281</v>
      </c>
    </row>
    <row r="208" spans="1:25" x14ac:dyDescent="0.25">
      <c r="A208" s="106" t="s">
        <v>407</v>
      </c>
      <c r="B208" s="129"/>
      <c r="C208" s="130"/>
      <c r="D208" s="141"/>
      <c r="E208" s="141"/>
      <c r="F208" s="141"/>
      <c r="G208" s="141"/>
      <c r="H208" s="141"/>
      <c r="I208" s="141"/>
      <c r="J208" s="141"/>
      <c r="K208" s="141"/>
      <c r="L208" s="141"/>
      <c r="M208" s="135"/>
      <c r="N208" s="135"/>
      <c r="O208" s="135"/>
      <c r="P208" s="135"/>
      <c r="Q208" s="135"/>
      <c r="R208" s="135"/>
      <c r="S208" s="135"/>
      <c r="T208" s="135"/>
      <c r="U208" s="135"/>
      <c r="V208" s="135"/>
      <c r="W208" s="135"/>
      <c r="X208" s="135"/>
      <c r="Y208" s="135"/>
    </row>
    <row r="209" spans="1:25" x14ac:dyDescent="0.25">
      <c r="A209" t="s">
        <v>546</v>
      </c>
      <c r="B209" s="132">
        <f t="shared" ref="B209:B222" si="1">VALUE(LEFT(C209,4))</f>
        <v>5413</v>
      </c>
      <c r="C209" s="133">
        <v>5413</v>
      </c>
      <c r="D209" s="142">
        <f>IFERROR(('Emp RestOfCMA'!D209/'Emp RestOfCMA'!D$6)/('CAN LFS Emp'!D209/'CAN LFS Emp'!D$6),"n/a")</f>
        <v>1.1302305567124296</v>
      </c>
      <c r="E209" s="142">
        <f>IFERROR(('Emp RestOfCMA'!E209/'Emp RestOfCMA'!E$6)/('CAN LFS Emp'!E209/'CAN LFS Emp'!E$6),"n/a")</f>
        <v>1.0329388717392443</v>
      </c>
      <c r="F209" s="142">
        <f>IFERROR(('Emp RestOfCMA'!F209/'Emp RestOfCMA'!F$6)/('CAN LFS Emp'!F209/'CAN LFS Emp'!F$6),"n/a")</f>
        <v>1.0313716006449647</v>
      </c>
      <c r="G209" s="142">
        <f>IFERROR(('Emp RestOfCMA'!G209/'Emp RestOfCMA'!G$6)/('CAN LFS Emp'!G209/'CAN LFS Emp'!G$6),"n/a")</f>
        <v>1.1849409449318524</v>
      </c>
      <c r="H209" s="142">
        <f>IFERROR(('Emp RestOfCMA'!H209/'Emp RestOfCMA'!H$6)/('CAN LFS Emp'!H209/'CAN LFS Emp'!H$6),"n/a")</f>
        <v>1.2129613568567639</v>
      </c>
      <c r="I209" s="142">
        <f>IFERROR(('Emp RestOfCMA'!I209/'Emp RestOfCMA'!I$6)/('CAN LFS Emp'!I209/'CAN LFS Emp'!I$6),"n/a")</f>
        <v>1.2073940319391148</v>
      </c>
      <c r="J209" s="142">
        <f>IFERROR(('Emp RestOfCMA'!J209/'Emp RestOfCMA'!J$6)/('CAN LFS Emp'!J209/'CAN LFS Emp'!J$6),"n/a")</f>
        <v>1.1667075016700004</v>
      </c>
      <c r="K209" s="142">
        <f>IFERROR(('Emp RestOfCMA'!K209/'Emp RestOfCMA'!K$6)/('CAN LFS Emp'!K209/'CAN LFS Emp'!K$6),"n/a")</f>
        <v>0.97599443442820055</v>
      </c>
      <c r="L209" s="142">
        <f>IFERROR(('Emp RestOfCMA'!L209/'Emp RestOfCMA'!L$6)/('CAN LFS Emp'!L209/'CAN LFS Emp'!L$6),"n/a")</f>
        <v>1.2299074770834675</v>
      </c>
      <c r="M209" s="143">
        <f>IFERROR(('Emp RestOfCMA'!M209/'Emp RestOfCMA'!M$6)/('CAN LFS Emp'!M209/'CAN LFS Emp'!M$6),"n/a")</f>
        <v>0.95239688819189328</v>
      </c>
      <c r="N209" s="143">
        <f>IFERROR(('Emp RestOfCMA'!N209/'Emp RestOfCMA'!N$6)/('CAN LFS Emp'!N209/'CAN LFS Emp'!N$6),"n/a")</f>
        <v>1.2570572407100982</v>
      </c>
      <c r="O209" s="143">
        <f>IFERROR(('Emp RestOfCMA'!O209/'Emp RestOfCMA'!O$6)/('CAN LFS Emp'!O209/'CAN LFS Emp'!O$6),"n/a")</f>
        <v>1.2098786248774391</v>
      </c>
      <c r="P209" s="143">
        <f>IFERROR(('Emp RestOfCMA'!P209/'Emp RestOfCMA'!P$6)/('CAN LFS Emp'!P209/'CAN LFS Emp'!P$6),"n/a")</f>
        <v>1.0033541785456144</v>
      </c>
      <c r="Q209" s="143">
        <f>IFERROR(('Emp RestOfCMA'!Q209/'Emp RestOfCMA'!Q$6)/('CAN LFS Emp'!Q209/'CAN LFS Emp'!Q$6),"n/a")</f>
        <v>1.3016137570757476</v>
      </c>
      <c r="R209" s="30">
        <f>IFERROR(('Emp RestOfCMA'!R209/'Emp RestOfCMA'!R$6)/('CAN LFS Emp'!R209/'CAN LFS Emp'!R$6),"n/a")</f>
        <v>0.99092968944380277</v>
      </c>
      <c r="S209" s="30">
        <f>IFERROR(('Emp RestOfCMA'!S209/'Emp RestOfCMA'!S$6)/('CAN LFS Emp'!S209/'CAN LFS Emp'!S$6),"n/a")</f>
        <v>1.340738494858813</v>
      </c>
      <c r="T209" s="30">
        <f>IFERROR(('Emp RestOfCMA'!T209/'Emp RestOfCMA'!T$6)/('CAN LFS Emp'!T209/'CAN LFS Emp'!T$6),"n/a")</f>
        <v>1.2456918397224415</v>
      </c>
      <c r="U209" s="30">
        <f>IFERROR(('Emp RestOfCMA'!U209/'Emp RestOfCMA'!U$6)/('CAN LFS Emp'!U209/'CAN LFS Emp'!U$6),"n/a")</f>
        <v>1.4218982209422313</v>
      </c>
      <c r="V209" s="30">
        <f>IFERROR(('Emp RestOfCMA'!V209/'Emp RestOfCMA'!V$6)/('CAN LFS Emp'!V209/'CAN LFS Emp'!V$6),"n/a")</f>
        <v>1.1319076739662122</v>
      </c>
      <c r="W209" s="30">
        <f>IFERROR(('Emp RestOfCMA'!W209/'Emp RestOfCMA'!W$6)/('CAN LFS Emp'!W209/'CAN LFS Emp'!W$6),"n/a")</f>
        <v>1.1459770740330304</v>
      </c>
      <c r="X209" s="30">
        <f>IFERROR(('Emp RestOfCMA'!X209/'Emp RestOfCMA'!X$6)/('CAN LFS Emp'!X209/'CAN LFS Emp'!X$6),"n/a")</f>
        <v>1.0767132657210354</v>
      </c>
      <c r="Y209" s="30">
        <f>IFERROR(('Emp RestOfCMA'!Y209/'Emp RestOfCMA'!Y$6)/('CAN LFS Emp'!Y209/'CAN LFS Emp'!Y$6),"n/a")</f>
        <v>1.0050201916207926</v>
      </c>
    </row>
    <row r="210" spans="1:25" x14ac:dyDescent="0.25">
      <c r="A210" t="s">
        <v>408</v>
      </c>
      <c r="B210" s="132">
        <f t="shared" si="1"/>
        <v>5413</v>
      </c>
      <c r="C210" s="133">
        <v>541310</v>
      </c>
      <c r="D210" s="142">
        <f>IFERROR(('Emp RestOfCMA'!D210/'Emp RestOfCMA'!D$6)/('CAN LFS Emp'!D210/'CAN LFS Emp'!D$6),"n/a")</f>
        <v>1.9726996353360229</v>
      </c>
      <c r="E210" s="142">
        <f>IFERROR(('Emp RestOfCMA'!E210/'Emp RestOfCMA'!E$6)/('CAN LFS Emp'!E210/'CAN LFS Emp'!E$6),"n/a")</f>
        <v>1.8028871397102622</v>
      </c>
      <c r="F210" s="142">
        <f>IFERROR(('Emp RestOfCMA'!F210/'Emp RestOfCMA'!F$6)/('CAN LFS Emp'!F210/'CAN LFS Emp'!F$6),"n/a")</f>
        <v>1.8001516313683628</v>
      </c>
      <c r="G210" s="142">
        <f>IFERROR(('Emp RestOfCMA'!G210/'Emp RestOfCMA'!G$6)/('CAN LFS Emp'!G210/'CAN LFS Emp'!G$6),"n/a")</f>
        <v>2.0681909156315079</v>
      </c>
      <c r="H210" s="142">
        <f>IFERROR(('Emp RestOfCMA'!H210/'Emp RestOfCMA'!H$6)/('CAN LFS Emp'!H210/'CAN LFS Emp'!H$6),"n/a")</f>
        <v>2.1170976241415143</v>
      </c>
      <c r="I210" s="142">
        <f>IFERROR(('Emp RestOfCMA'!I210/'Emp RestOfCMA'!I$6)/('CAN LFS Emp'!I210/'CAN LFS Emp'!I$6),"n/a")</f>
        <v>2.1073804387675943</v>
      </c>
      <c r="J210" s="142">
        <f>IFERROR(('Emp RestOfCMA'!J210/'Emp RestOfCMA'!J$6)/('CAN LFS Emp'!J210/'CAN LFS Emp'!J$6),"n/a")</f>
        <v>2.0363663408489945</v>
      </c>
      <c r="K210" s="142">
        <f>IFERROR(('Emp RestOfCMA'!K210/'Emp RestOfCMA'!K$6)/('CAN LFS Emp'!K210/'CAN LFS Emp'!K$6),"n/a")</f>
        <v>1.7034965595752998</v>
      </c>
      <c r="L210" s="142">
        <f>IFERROR(('Emp RestOfCMA'!L210/'Emp RestOfCMA'!L$6)/('CAN LFS Emp'!L210/'CAN LFS Emp'!L$6),"n/a")</f>
        <v>2.1466753107409788</v>
      </c>
      <c r="M210" s="143">
        <f>IFERROR(('Emp RestOfCMA'!M210/'Emp RestOfCMA'!M$6)/('CAN LFS Emp'!M210/'CAN LFS Emp'!M$6),"n/a")</f>
        <v>1.6623095021393428</v>
      </c>
      <c r="N210" s="143">
        <f>IFERROR(('Emp RestOfCMA'!N210/'Emp RestOfCMA'!N$6)/('CAN LFS Emp'!N210/'CAN LFS Emp'!N$6),"n/a")</f>
        <v>2.194062393392064</v>
      </c>
      <c r="O210" s="143">
        <f>IFERROR(('Emp RestOfCMA'!O210/'Emp RestOfCMA'!O$6)/('CAN LFS Emp'!O210/'CAN LFS Emp'!O$6),"n/a")</f>
        <v>2.1117170367778688</v>
      </c>
      <c r="P210" s="143">
        <f>IFERROR(('Emp RestOfCMA'!P210/'Emp RestOfCMA'!P$6)/('CAN LFS Emp'!P210/'CAN LFS Emp'!P$6),"n/a")</f>
        <v>1.7512501412872488</v>
      </c>
      <c r="Q210" s="143">
        <f>IFERROR(('Emp RestOfCMA'!Q210/'Emp RestOfCMA'!Q$6)/('CAN LFS Emp'!Q210/'CAN LFS Emp'!Q$6),"n/a")</f>
        <v>2.271831148682161</v>
      </c>
      <c r="R210" s="30">
        <f>IFERROR(('Emp RestOfCMA'!R210/'Emp RestOfCMA'!R$6)/('CAN LFS Emp'!R210/'CAN LFS Emp'!R$6),"n/a")</f>
        <v>1.5006329353694317</v>
      </c>
      <c r="S210" s="30">
        <f>IFERROR(('Emp RestOfCMA'!S210/'Emp RestOfCMA'!S$6)/('CAN LFS Emp'!S210/'CAN LFS Emp'!S$6),"n/a")</f>
        <v>2.0303724517852135</v>
      </c>
      <c r="T210" s="30">
        <f>IFERROR(('Emp RestOfCMA'!T210/'Emp RestOfCMA'!T$6)/('CAN LFS Emp'!T210/'CAN LFS Emp'!T$6),"n/a")</f>
        <v>1.8864367693510786</v>
      </c>
      <c r="U210" s="30">
        <f>IFERROR(('Emp RestOfCMA'!U210/'Emp RestOfCMA'!U$6)/('CAN LFS Emp'!U210/'CAN LFS Emp'!U$6),"n/a")</f>
        <v>2.153278203105168</v>
      </c>
      <c r="V210" s="30">
        <f>IFERROR(('Emp RestOfCMA'!V210/'Emp RestOfCMA'!V$6)/('CAN LFS Emp'!V210/'CAN LFS Emp'!V$6),"n/a")</f>
        <v>1.7141255867552974</v>
      </c>
      <c r="W210" s="30">
        <f>IFERROR(('Emp RestOfCMA'!W210/'Emp RestOfCMA'!W$6)/('CAN LFS Emp'!W210/'CAN LFS Emp'!W$6),"n/a")</f>
        <v>1.9272225788027078</v>
      </c>
      <c r="X210" s="30">
        <f>IFERROR(('Emp RestOfCMA'!X210/'Emp RestOfCMA'!X$6)/('CAN LFS Emp'!X210/'CAN LFS Emp'!X$6),"n/a")</f>
        <v>1.8107396418422326</v>
      </c>
      <c r="Y210" s="30">
        <f>IFERROR(('Emp RestOfCMA'!Y210/'Emp RestOfCMA'!Y$6)/('CAN LFS Emp'!Y210/'CAN LFS Emp'!Y$6),"n/a")</f>
        <v>1.6901713387927593</v>
      </c>
    </row>
    <row r="211" spans="1:25" x14ac:dyDescent="0.25">
      <c r="A211" t="s">
        <v>409</v>
      </c>
      <c r="B211" s="132">
        <f t="shared" si="1"/>
        <v>5413</v>
      </c>
      <c r="C211" s="133">
        <v>541320</v>
      </c>
      <c r="D211" s="142">
        <f>IFERROR(('Emp RestOfCMA'!D211/'Emp RestOfCMA'!D$6)/('CAN LFS Emp'!D211/'CAN LFS Emp'!D$6),"n/a")</f>
        <v>2.6011005831648153</v>
      </c>
      <c r="E211" s="142">
        <f>IFERROR(('Emp RestOfCMA'!E211/'Emp RestOfCMA'!E$6)/('CAN LFS Emp'!E211/'CAN LFS Emp'!E$6),"n/a")</f>
        <v>2.3771945340690035</v>
      </c>
      <c r="F211" s="142">
        <f>IFERROR(('Emp RestOfCMA'!F211/'Emp RestOfCMA'!F$6)/('CAN LFS Emp'!F211/'CAN LFS Emp'!F$6),"n/a")</f>
        <v>2.373587633040628</v>
      </c>
      <c r="G211" s="142">
        <f>IFERROR(('Emp RestOfCMA'!G211/'Emp RestOfCMA'!G$6)/('CAN LFS Emp'!G211/'CAN LFS Emp'!G$6),"n/a")</f>
        <v>2.7270104887655378</v>
      </c>
      <c r="H211" s="142">
        <f>IFERROR(('Emp RestOfCMA'!H211/'Emp RestOfCMA'!H$6)/('CAN LFS Emp'!H211/'CAN LFS Emp'!H$6),"n/a")</f>
        <v>2.7914963667711787</v>
      </c>
      <c r="I211" s="142">
        <f>IFERROR(('Emp RestOfCMA'!I211/'Emp RestOfCMA'!I$6)/('CAN LFS Emp'!I211/'CAN LFS Emp'!I$6),"n/a")</f>
        <v>2.7786837844144543</v>
      </c>
      <c r="J211" s="142">
        <f>IFERROR(('Emp RestOfCMA'!J211/'Emp RestOfCMA'!J$6)/('CAN LFS Emp'!J211/'CAN LFS Emp'!J$6),"n/a")</f>
        <v>2.6850482363562072</v>
      </c>
      <c r="K211" s="142">
        <f>IFERROR(('Emp RestOfCMA'!K211/'Emp RestOfCMA'!K$6)/('CAN LFS Emp'!K211/'CAN LFS Emp'!K$6),"n/a")</f>
        <v>2.2461432116480382</v>
      </c>
      <c r="L211" s="142">
        <f>IFERROR(('Emp RestOfCMA'!L211/'Emp RestOfCMA'!L$6)/('CAN LFS Emp'!L211/'CAN LFS Emp'!L$6),"n/a")</f>
        <v>2.8304959876381592</v>
      </c>
      <c r="M211" s="143">
        <f>IFERROR(('Emp RestOfCMA'!M211/'Emp RestOfCMA'!M$6)/('CAN LFS Emp'!M211/'CAN LFS Emp'!M$6),"n/a")</f>
        <v>2.1918360697007748</v>
      </c>
      <c r="N211" s="143">
        <f>IFERROR(('Emp RestOfCMA'!N211/'Emp RestOfCMA'!N$6)/('CAN LFS Emp'!N211/'CAN LFS Emp'!N$6),"n/a")</f>
        <v>2.8929781649095205</v>
      </c>
      <c r="O211" s="143">
        <f>IFERROR(('Emp RestOfCMA'!O211/'Emp RestOfCMA'!O$6)/('CAN LFS Emp'!O211/'CAN LFS Emp'!O$6),"n/a")</f>
        <v>2.7844018001789559</v>
      </c>
      <c r="P211" s="143">
        <f>IFERROR(('Emp RestOfCMA'!P211/'Emp RestOfCMA'!P$6)/('CAN LFS Emp'!P211/'CAN LFS Emp'!P$6),"n/a")</f>
        <v>2.309108635787736</v>
      </c>
      <c r="Q211" s="143">
        <f>IFERROR(('Emp RestOfCMA'!Q211/'Emp RestOfCMA'!Q$6)/('CAN LFS Emp'!Q211/'CAN LFS Emp'!Q$6),"n/a")</f>
        <v>2.9955200578128567</v>
      </c>
      <c r="R211" s="30">
        <f>IFERROR(('Emp RestOfCMA'!R211/'Emp RestOfCMA'!R$6)/('CAN LFS Emp'!R211/'CAN LFS Emp'!R$6),"n/a")</f>
        <v>1.628545025795229</v>
      </c>
      <c r="S211" s="30">
        <f>IFERROR(('Emp RestOfCMA'!S211/'Emp RestOfCMA'!S$6)/('CAN LFS Emp'!S211/'CAN LFS Emp'!S$6),"n/a")</f>
        <v>2.2034388816425992</v>
      </c>
      <c r="T211" s="30">
        <f>IFERROR(('Emp RestOfCMA'!T211/'Emp RestOfCMA'!T$6)/('CAN LFS Emp'!T211/'CAN LFS Emp'!T$6),"n/a")</f>
        <v>2.0472343001372328</v>
      </c>
      <c r="U211" s="30">
        <f>IFERROR(('Emp RestOfCMA'!U211/'Emp RestOfCMA'!U$6)/('CAN LFS Emp'!U211/'CAN LFS Emp'!U$6),"n/a")</f>
        <v>2.3368209667855337</v>
      </c>
      <c r="V211" s="30">
        <f>IFERROR(('Emp RestOfCMA'!V211/'Emp RestOfCMA'!V$6)/('CAN LFS Emp'!V211/'CAN LFS Emp'!V$6),"n/a")</f>
        <v>1.8602355260258472</v>
      </c>
      <c r="W211" s="30">
        <f>IFERROR(('Emp RestOfCMA'!W211/'Emp RestOfCMA'!W$6)/('CAN LFS Emp'!W211/'CAN LFS Emp'!W$6),"n/a")</f>
        <v>1.9224336059674778</v>
      </c>
      <c r="X211" s="30">
        <f>IFERROR(('Emp RestOfCMA'!X211/'Emp RestOfCMA'!X$6)/('CAN LFS Emp'!X211/'CAN LFS Emp'!X$6),"n/a")</f>
        <v>1.8062401185116981</v>
      </c>
      <c r="Y211" s="30">
        <f>IFERROR(('Emp RestOfCMA'!Y211/'Emp RestOfCMA'!Y$6)/('CAN LFS Emp'!Y211/'CAN LFS Emp'!Y$6),"n/a")</f>
        <v>1.6859714167301023</v>
      </c>
    </row>
    <row r="212" spans="1:25" x14ac:dyDescent="0.25">
      <c r="A212" t="s">
        <v>410</v>
      </c>
      <c r="B212" s="132">
        <f t="shared" si="1"/>
        <v>5413</v>
      </c>
      <c r="C212" s="133">
        <v>541330</v>
      </c>
      <c r="D212" s="142">
        <f>IFERROR(('Emp RestOfCMA'!D212/'Emp RestOfCMA'!D$6)/('CAN LFS Emp'!D212/'CAN LFS Emp'!D$6),"n/a")</f>
        <v>1.144813476038016</v>
      </c>
      <c r="E212" s="142">
        <f>IFERROR(('Emp RestOfCMA'!E212/'Emp RestOfCMA'!E$6)/('CAN LFS Emp'!E212/'CAN LFS Emp'!E$6),"n/a")</f>
        <v>1.0462664748069324</v>
      </c>
      <c r="F212" s="142">
        <f>IFERROR(('Emp RestOfCMA'!F212/'Emp RestOfCMA'!F$6)/('CAN LFS Emp'!F212/'CAN LFS Emp'!F$6),"n/a")</f>
        <v>1.0446789818315569</v>
      </c>
      <c r="G212" s="142">
        <f>IFERROR(('Emp RestOfCMA'!G212/'Emp RestOfCMA'!G$6)/('CAN LFS Emp'!G212/'CAN LFS Emp'!G$6),"n/a")</f>
        <v>1.2002297708292768</v>
      </c>
      <c r="H212" s="142">
        <f>IFERROR(('Emp RestOfCMA'!H212/'Emp RestOfCMA'!H$6)/('CAN LFS Emp'!H212/'CAN LFS Emp'!H$6),"n/a")</f>
        <v>1.2286117190833414</v>
      </c>
      <c r="I212" s="142">
        <f>IFERROR(('Emp RestOfCMA'!I212/'Emp RestOfCMA'!I$6)/('CAN LFS Emp'!I212/'CAN LFS Emp'!I$6),"n/a")</f>
        <v>1.2229725611669724</v>
      </c>
      <c r="J212" s="142">
        <f>IFERROR(('Emp RestOfCMA'!J212/'Emp RestOfCMA'!J$6)/('CAN LFS Emp'!J212/'CAN LFS Emp'!J$6),"n/a")</f>
        <v>1.1817610686368143</v>
      </c>
      <c r="K212" s="142">
        <f>IFERROR(('Emp RestOfCMA'!K212/'Emp RestOfCMA'!K$6)/('CAN LFS Emp'!K212/'CAN LFS Emp'!K$6),"n/a")</f>
        <v>0.98858730586930532</v>
      </c>
      <c r="L212" s="142">
        <f>IFERROR(('Emp RestOfCMA'!L212/'Emp RestOfCMA'!L$6)/('CAN LFS Emp'!L212/'CAN LFS Emp'!L$6),"n/a")</f>
        <v>1.2457764884190077</v>
      </c>
      <c r="M212" s="143">
        <f>IFERROR(('Emp RestOfCMA'!M212/'Emp RestOfCMA'!M$6)/('CAN LFS Emp'!M212/'CAN LFS Emp'!M$6),"n/a")</f>
        <v>0.96468528979628909</v>
      </c>
      <c r="N212" s="143">
        <f>IFERROR(('Emp RestOfCMA'!N212/'Emp RestOfCMA'!N$6)/('CAN LFS Emp'!N212/'CAN LFS Emp'!N$6),"n/a")</f>
        <v>1.2732765547430174</v>
      </c>
      <c r="O212" s="143">
        <f>IFERROR(('Emp RestOfCMA'!O212/'Emp RestOfCMA'!O$6)/('CAN LFS Emp'!O212/'CAN LFS Emp'!O$6),"n/a")</f>
        <v>1.2254892118285301</v>
      </c>
      <c r="P212" s="143">
        <f>IFERROR(('Emp RestOfCMA'!P212/'Emp RestOfCMA'!P$6)/('CAN LFS Emp'!P212/'CAN LFS Emp'!P$6),"n/a")</f>
        <v>1.0163000619795934</v>
      </c>
      <c r="Q212" s="143">
        <f>IFERROR(('Emp RestOfCMA'!Q212/'Emp RestOfCMA'!Q$6)/('CAN LFS Emp'!Q212/'CAN LFS Emp'!Q$6),"n/a")</f>
        <v>1.3184079662747281</v>
      </c>
      <c r="R212" s="30">
        <f>IFERROR(('Emp RestOfCMA'!R212/'Emp RestOfCMA'!R$6)/('CAN LFS Emp'!R212/'CAN LFS Emp'!R$6),"n/a")</f>
        <v>0.94139629017968607</v>
      </c>
      <c r="S212" s="30">
        <f>IFERROR(('Emp RestOfCMA'!S212/'Emp RestOfCMA'!S$6)/('CAN LFS Emp'!S212/'CAN LFS Emp'!S$6),"n/a")</f>
        <v>1.2737192745426986</v>
      </c>
      <c r="T212" s="30">
        <f>IFERROR(('Emp RestOfCMA'!T212/'Emp RestOfCMA'!T$6)/('CAN LFS Emp'!T212/'CAN LFS Emp'!T$6),"n/a")</f>
        <v>1.183423697073837</v>
      </c>
      <c r="U212" s="30">
        <f>IFERROR(('Emp RestOfCMA'!U212/'Emp RestOfCMA'!U$6)/('CAN LFS Emp'!U212/'CAN LFS Emp'!U$6),"n/a")</f>
        <v>1.3508220860346161</v>
      </c>
      <c r="V212" s="30">
        <f>IFERROR(('Emp RestOfCMA'!V212/'Emp RestOfCMA'!V$6)/('CAN LFS Emp'!V212/'CAN LFS Emp'!V$6),"n/a")</f>
        <v>1.0753272370876319</v>
      </c>
      <c r="W212" s="30">
        <f>IFERROR(('Emp RestOfCMA'!W212/'Emp RestOfCMA'!W$6)/('CAN LFS Emp'!W212/'CAN LFS Emp'!W$6),"n/a")</f>
        <v>1.0971330471324743</v>
      </c>
      <c r="X212" s="30">
        <f>IFERROR(('Emp RestOfCMA'!X212/'Emp RestOfCMA'!X$6)/('CAN LFS Emp'!X212/'CAN LFS Emp'!X$6),"n/a")</f>
        <v>1.0308214124660831</v>
      </c>
      <c r="Y212" s="30">
        <f>IFERROR(('Emp RestOfCMA'!Y212/'Emp RestOfCMA'!Y$6)/('CAN LFS Emp'!Y212/'CAN LFS Emp'!Y$6),"n/a")</f>
        <v>0.96218405258498418</v>
      </c>
    </row>
    <row r="213" spans="1:25" x14ac:dyDescent="0.25">
      <c r="A213" t="s">
        <v>411</v>
      </c>
      <c r="B213" s="132">
        <f t="shared" si="1"/>
        <v>5413</v>
      </c>
      <c r="C213" s="133">
        <v>541340</v>
      </c>
      <c r="D213" s="142">
        <f>IFERROR(('Emp RestOfCMA'!D213/'Emp RestOfCMA'!D$6)/('CAN LFS Emp'!D213/'CAN LFS Emp'!D$6),"n/a")</f>
        <v>1.0228494001985593</v>
      </c>
      <c r="E213" s="142">
        <f>IFERROR(('Emp RestOfCMA'!E213/'Emp RestOfCMA'!E$6)/('CAN LFS Emp'!E213/'CAN LFS Emp'!E$6),"n/a")</f>
        <v>0.93480122186174774</v>
      </c>
      <c r="F213" s="142">
        <f>IFERROR(('Emp RestOfCMA'!F213/'Emp RestOfCMA'!F$6)/('CAN LFS Emp'!F213/'CAN LFS Emp'!F$6),"n/a")</f>
        <v>0.93338285435326762</v>
      </c>
      <c r="G213" s="142">
        <f>IFERROR(('Emp RestOfCMA'!G213/'Emp RestOfCMA'!G$6)/('CAN LFS Emp'!G213/'CAN LFS Emp'!G$6),"n/a")</f>
        <v>1.0723618536024406</v>
      </c>
      <c r="H213" s="142">
        <f>IFERROR(('Emp RestOfCMA'!H213/'Emp RestOfCMA'!H$6)/('CAN LFS Emp'!H213/'CAN LFS Emp'!H$6),"n/a")</f>
        <v>1.0977200969807468</v>
      </c>
      <c r="I213" s="142">
        <f>IFERROR(('Emp RestOfCMA'!I213/'Emp RestOfCMA'!I$6)/('CAN LFS Emp'!I213/'CAN LFS Emp'!I$6),"n/a")</f>
        <v>1.0926817135120748</v>
      </c>
      <c r="J213" s="142">
        <f>IFERROR(('Emp RestOfCMA'!J213/'Emp RestOfCMA'!J$6)/('CAN LFS Emp'!J213/'CAN LFS Emp'!J$6),"n/a")</f>
        <v>1.0558607367345791</v>
      </c>
      <c r="K213" s="142">
        <f>IFERROR(('Emp RestOfCMA'!K213/'Emp RestOfCMA'!K$6)/('CAN LFS Emp'!K213/'CAN LFS Emp'!K$6),"n/a")</f>
        <v>0.88326697232095663</v>
      </c>
      <c r="L213" s="142">
        <f>IFERROR(('Emp RestOfCMA'!L213/'Emp RestOfCMA'!L$6)/('CAN LFS Emp'!L213/'CAN LFS Emp'!L$6),"n/a")</f>
        <v>1.1130561970416006</v>
      </c>
      <c r="M213" s="143">
        <f>IFERROR(('Emp RestOfCMA'!M213/'Emp RestOfCMA'!M$6)/('CAN LFS Emp'!M213/'CAN LFS Emp'!M$6),"n/a")</f>
        <v>0.86191138617915874</v>
      </c>
      <c r="N213" s="143">
        <f>IFERROR(('Emp RestOfCMA'!N213/'Emp RestOfCMA'!N$6)/('CAN LFS Emp'!N213/'CAN LFS Emp'!N$6),"n/a")</f>
        <v>1.1376265108382906</v>
      </c>
      <c r="O213" s="143">
        <f>IFERROR(('Emp RestOfCMA'!O213/'Emp RestOfCMA'!O$6)/('CAN LFS Emp'!O213/'CAN LFS Emp'!O$6),"n/a")</f>
        <v>1.0949302497789539</v>
      </c>
      <c r="P213" s="143">
        <f>IFERROR(('Emp RestOfCMA'!P213/'Emp RestOfCMA'!P$6)/('CAN LFS Emp'!P213/'CAN LFS Emp'!P$6),"n/a")</f>
        <v>0.9080273167426155</v>
      </c>
      <c r="Q213" s="143">
        <f>IFERROR(('Emp RestOfCMA'!Q213/'Emp RestOfCMA'!Q$6)/('CAN LFS Emp'!Q213/'CAN LFS Emp'!Q$6),"n/a")</f>
        <v>1.1779497933481065</v>
      </c>
      <c r="R213" s="30">
        <f>IFERROR(('Emp RestOfCMA'!R213/'Emp RestOfCMA'!R$6)/('CAN LFS Emp'!R213/'CAN LFS Emp'!R$6),"n/a")</f>
        <v>1.0286467995698767</v>
      </c>
      <c r="S213" s="30">
        <f>IFERROR(('Emp RestOfCMA'!S213/'Emp RestOfCMA'!S$6)/('CAN LFS Emp'!S213/'CAN LFS Emp'!S$6),"n/a")</f>
        <v>1.3917701492734063</v>
      </c>
      <c r="T213" s="30">
        <f>IFERROR(('Emp RestOfCMA'!T213/'Emp RestOfCMA'!T$6)/('CAN LFS Emp'!T213/'CAN LFS Emp'!T$6),"n/a")</f>
        <v>1.2931057953264304</v>
      </c>
      <c r="U213" s="30">
        <f>IFERROR(('Emp RestOfCMA'!U213/'Emp RestOfCMA'!U$6)/('CAN LFS Emp'!U213/'CAN LFS Emp'!U$6),"n/a")</f>
        <v>1.4760190050489717</v>
      </c>
      <c r="V213" s="30">
        <f>IFERROR(('Emp RestOfCMA'!V213/'Emp RestOfCMA'!V$6)/('CAN LFS Emp'!V213/'CAN LFS Emp'!V$6),"n/a")</f>
        <v>1.1749907371202635</v>
      </c>
      <c r="W213" s="30">
        <f>IFERROR(('Emp RestOfCMA'!W213/'Emp RestOfCMA'!W$6)/('CAN LFS Emp'!W213/'CAN LFS Emp'!W$6),"n/a")</f>
        <v>1.216396933152929</v>
      </c>
      <c r="X213" s="30">
        <f>IFERROR(('Emp RestOfCMA'!X213/'Emp RestOfCMA'!X$6)/('CAN LFS Emp'!X213/'CAN LFS Emp'!X$6),"n/a")</f>
        <v>1.1428768899354025</v>
      </c>
      <c r="Y213" s="30">
        <f>IFERROR(('Emp RestOfCMA'!Y213/'Emp RestOfCMA'!Y$6)/('CAN LFS Emp'!Y213/'CAN LFS Emp'!Y$6),"n/a")</f>
        <v>1.0667783034628713</v>
      </c>
    </row>
    <row r="214" spans="1:25" x14ac:dyDescent="0.25">
      <c r="A214" t="s">
        <v>412</v>
      </c>
      <c r="B214" s="132">
        <f t="shared" si="1"/>
        <v>5413</v>
      </c>
      <c r="C214" s="133">
        <v>541350</v>
      </c>
      <c r="D214" s="142">
        <f>IFERROR(('Emp RestOfCMA'!D214/'Emp RestOfCMA'!D$6)/('CAN LFS Emp'!D214/'CAN LFS Emp'!D$6),"n/a")</f>
        <v>0.52335686786927915</v>
      </c>
      <c r="E214" s="142">
        <f>IFERROR(('Emp RestOfCMA'!E214/'Emp RestOfCMA'!E$6)/('CAN LFS Emp'!E214/'CAN LFS Emp'!E$6),"n/a")</f>
        <v>0.47830564251097685</v>
      </c>
      <c r="F214" s="142">
        <f>IFERROR(('Emp RestOfCMA'!F214/'Emp RestOfCMA'!F$6)/('CAN LFS Emp'!F214/'CAN LFS Emp'!F$6),"n/a")</f>
        <v>0.47757991262681054</v>
      </c>
      <c r="G214" s="142">
        <f>IFERROR(('Emp RestOfCMA'!G214/'Emp RestOfCMA'!G$6)/('CAN LFS Emp'!G214/'CAN LFS Emp'!G$6),"n/a")</f>
        <v>0.54869068781280983</v>
      </c>
      <c r="H214" s="142">
        <f>IFERROR(('Emp RestOfCMA'!H214/'Emp RestOfCMA'!H$6)/('CAN LFS Emp'!H214/'CAN LFS Emp'!H$6),"n/a")</f>
        <v>0.56166562901780159</v>
      </c>
      <c r="I214" s="142">
        <f>IFERROR(('Emp RestOfCMA'!I214/'Emp RestOfCMA'!I$6)/('CAN LFS Emp'!I214/'CAN LFS Emp'!I$6),"n/a")</f>
        <v>0.55908766143941069</v>
      </c>
      <c r="J214" s="142">
        <f>IFERROR(('Emp RestOfCMA'!J214/'Emp RestOfCMA'!J$6)/('CAN LFS Emp'!J214/'CAN LFS Emp'!J$6),"n/a")</f>
        <v>0.54024763369493833</v>
      </c>
      <c r="K214" s="142">
        <f>IFERROR(('Emp RestOfCMA'!K214/'Emp RestOfCMA'!K$6)/('CAN LFS Emp'!K214/'CAN LFS Emp'!K$6),"n/a")</f>
        <v>0.45193733900273175</v>
      </c>
      <c r="L214" s="142">
        <f>IFERROR(('Emp RestOfCMA'!L214/'Emp RestOfCMA'!L$6)/('CAN LFS Emp'!L214/'CAN LFS Emp'!L$6),"n/a")</f>
        <v>0.56951258409410133</v>
      </c>
      <c r="M214" s="143">
        <f>IFERROR(('Emp RestOfCMA'!M214/'Emp RestOfCMA'!M$6)/('CAN LFS Emp'!M214/'CAN LFS Emp'!M$6),"n/a")</f>
        <v>0.44101041987610912</v>
      </c>
      <c r="N214" s="143">
        <f>IFERROR(('Emp RestOfCMA'!N214/'Emp RestOfCMA'!N$6)/('CAN LFS Emp'!N214/'CAN LFS Emp'!N$6),"n/a")</f>
        <v>0.58208436882478098</v>
      </c>
      <c r="O214" s="143">
        <f>IFERROR(('Emp RestOfCMA'!O214/'Emp RestOfCMA'!O$6)/('CAN LFS Emp'!O214/'CAN LFS Emp'!O$6),"n/a")</f>
        <v>0.56023816013227368</v>
      </c>
      <c r="P214" s="143">
        <f>IFERROR(('Emp RestOfCMA'!P214/'Emp RestOfCMA'!P$6)/('CAN LFS Emp'!P214/'CAN LFS Emp'!P$6),"n/a")</f>
        <v>0.46460635587009091</v>
      </c>
      <c r="Q214" s="143">
        <f>IFERROR(('Emp RestOfCMA'!Q214/'Emp RestOfCMA'!Q$6)/('CAN LFS Emp'!Q214/'CAN LFS Emp'!Q$6),"n/a")</f>
        <v>0.60271640598728859</v>
      </c>
      <c r="R214" s="30">
        <f>IFERROR(('Emp RestOfCMA'!R214/'Emp RestOfCMA'!R$6)/('CAN LFS Emp'!R214/'CAN LFS Emp'!R$6),"n/a")</f>
        <v>0.87452355139079541</v>
      </c>
      <c r="S214" s="30">
        <f>IFERROR(('Emp RestOfCMA'!S214/'Emp RestOfCMA'!S$6)/('CAN LFS Emp'!S214/'CAN LFS Emp'!S$6),"n/a")</f>
        <v>1.1832397419320368</v>
      </c>
      <c r="T214" s="30">
        <f>IFERROR(('Emp RestOfCMA'!T214/'Emp RestOfCMA'!T$6)/('CAN LFS Emp'!T214/'CAN LFS Emp'!T$6),"n/a")</f>
        <v>1.0993583734725549</v>
      </c>
      <c r="U214" s="30">
        <f>IFERROR(('Emp RestOfCMA'!U214/'Emp RestOfCMA'!U$6)/('CAN LFS Emp'!U214/'CAN LFS Emp'!U$6),"n/a")</f>
        <v>1.2548655017013437</v>
      </c>
      <c r="V214" s="30">
        <f>IFERROR(('Emp RestOfCMA'!V214/'Emp RestOfCMA'!V$6)/('CAN LFS Emp'!V214/'CAN LFS Emp'!V$6),"n/a")</f>
        <v>0.99894062053891486</v>
      </c>
      <c r="W214" s="30">
        <f>IFERROR(('Emp RestOfCMA'!W214/'Emp RestOfCMA'!W$6)/('CAN LFS Emp'!W214/'CAN LFS Emp'!W$6),"n/a")</f>
        <v>1.1725570602582183</v>
      </c>
      <c r="X214" s="30">
        <f>IFERROR(('Emp RestOfCMA'!X214/'Emp RestOfCMA'!X$6)/('CAN LFS Emp'!X214/'CAN LFS Emp'!X$6),"n/a")</f>
        <v>1.1016867354525228</v>
      </c>
      <c r="Y214" s="30">
        <f>IFERROR(('Emp RestOfCMA'!Y214/'Emp RestOfCMA'!Y$6)/('CAN LFS Emp'!Y214/'CAN LFS Emp'!Y$6),"n/a")</f>
        <v>1.0283308000567051</v>
      </c>
    </row>
    <row r="215" spans="1:25" x14ac:dyDescent="0.25">
      <c r="A215" t="s">
        <v>413</v>
      </c>
      <c r="B215" s="132">
        <f t="shared" si="1"/>
        <v>5413</v>
      </c>
      <c r="C215" s="133">
        <v>541360</v>
      </c>
      <c r="D215" s="142">
        <f>IFERROR(('Emp RestOfCMA'!D215/'Emp RestOfCMA'!D$6)/('CAN LFS Emp'!D215/'CAN LFS Emp'!D$6),"n/a")</f>
        <v>0.21738475703667806</v>
      </c>
      <c r="E215" s="142">
        <f>IFERROR(('Emp RestOfCMA'!E215/'Emp RestOfCMA'!E$6)/('CAN LFS Emp'!E215/'CAN LFS Emp'!E$6),"n/a")</f>
        <v>0.19867200044557648</v>
      </c>
      <c r="F215" s="142">
        <f>IFERROR(('Emp RestOfCMA'!F215/'Emp RestOfCMA'!F$6)/('CAN LFS Emp'!F215/'CAN LFS Emp'!F$6),"n/a")</f>
        <v>0.19837055677639137</v>
      </c>
      <c r="G215" s="142">
        <f>IFERROR(('Emp RestOfCMA'!G215/'Emp RestOfCMA'!G$6)/('CAN LFS Emp'!G215/'CAN LFS Emp'!G$6),"n/a")</f>
        <v>0.22790756973168788</v>
      </c>
      <c r="H215" s="142">
        <f>IFERROR(('Emp RestOfCMA'!H215/'Emp RestOfCMA'!H$6)/('CAN LFS Emp'!H215/'CAN LFS Emp'!H$6),"n/a")</f>
        <v>0.23329692184412976</v>
      </c>
      <c r="I215" s="142">
        <f>IFERROR(('Emp RestOfCMA'!I215/'Emp RestOfCMA'!I$6)/('CAN LFS Emp'!I215/'CAN LFS Emp'!I$6),"n/a")</f>
        <v>0.23222612122970668</v>
      </c>
      <c r="J215" s="142">
        <f>IFERROR(('Emp RestOfCMA'!J215/'Emp RestOfCMA'!J$6)/('CAN LFS Emp'!J215/'CAN LFS Emp'!J$6),"n/a")</f>
        <v>0.22440061036850353</v>
      </c>
      <c r="K215" s="142">
        <f>IFERROR(('Emp RestOfCMA'!K215/'Emp RestOfCMA'!K$6)/('CAN LFS Emp'!K215/'CAN LFS Emp'!K$6),"n/a")</f>
        <v>0.18771949823624082</v>
      </c>
      <c r="L215" s="142">
        <f>IFERROR(('Emp RestOfCMA'!L215/'Emp RestOfCMA'!L$6)/('CAN LFS Emp'!L215/'CAN LFS Emp'!L$6),"n/a")</f>
        <v>0.23655628180950858</v>
      </c>
      <c r="M215" s="143">
        <f>IFERROR(('Emp RestOfCMA'!M215/'Emp RestOfCMA'!M$6)/('CAN LFS Emp'!M215/'CAN LFS Emp'!M$6),"n/a")</f>
        <v>0.18318082528603968</v>
      </c>
      <c r="N215" s="143">
        <f>IFERROR(('Emp RestOfCMA'!N215/'Emp RestOfCMA'!N$6)/('CAN LFS Emp'!N215/'CAN LFS Emp'!N$6),"n/a")</f>
        <v>0.24177817634644772</v>
      </c>
      <c r="O215" s="143">
        <f>IFERROR(('Emp RestOfCMA'!O215/'Emp RestOfCMA'!O$6)/('CAN LFS Emp'!O215/'CAN LFS Emp'!O$6),"n/a")</f>
        <v>0.23270399950774909</v>
      </c>
      <c r="P215" s="143">
        <f>IFERROR(('Emp RestOfCMA'!P215/'Emp RestOfCMA'!P$6)/('CAN LFS Emp'!P215/'CAN LFS Emp'!P$6),"n/a")</f>
        <v>0.19298177971697675</v>
      </c>
      <c r="Q215" s="143">
        <f>IFERROR(('Emp RestOfCMA'!Q215/'Emp RestOfCMA'!Q$6)/('CAN LFS Emp'!Q215/'CAN LFS Emp'!Q$6),"n/a")</f>
        <v>0.25034802736226308</v>
      </c>
      <c r="R215" s="30">
        <f>IFERROR(('Emp RestOfCMA'!R215/'Emp RestOfCMA'!R$6)/('CAN LFS Emp'!R215/'CAN LFS Emp'!R$6),"n/a")</f>
        <v>0.39525627255803292</v>
      </c>
      <c r="S215" s="30">
        <f>IFERROR(('Emp RestOfCMA'!S215/'Emp RestOfCMA'!S$6)/('CAN LFS Emp'!S215/'CAN LFS Emp'!S$6),"n/a")</f>
        <v>0.53478597482572987</v>
      </c>
      <c r="T215" s="30">
        <f>IFERROR(('Emp RestOfCMA'!T215/'Emp RestOfCMA'!T$6)/('CAN LFS Emp'!T215/'CAN LFS Emp'!T$6),"n/a")</f>
        <v>0.49687431769352963</v>
      </c>
      <c r="U215" s="30">
        <f>IFERROR(('Emp RestOfCMA'!U215/'Emp RestOfCMA'!U$6)/('CAN LFS Emp'!U215/'CAN LFS Emp'!U$6),"n/a")</f>
        <v>0.56715849444573274</v>
      </c>
      <c r="V215" s="30">
        <f>IFERROR(('Emp RestOfCMA'!V215/'Emp RestOfCMA'!V$6)/('CAN LFS Emp'!V215/'CAN LFS Emp'!V$6),"n/a")</f>
        <v>0.45148875127844346</v>
      </c>
      <c r="W215" s="30">
        <f>IFERROR(('Emp RestOfCMA'!W215/'Emp RestOfCMA'!W$6)/('CAN LFS Emp'!W215/'CAN LFS Emp'!W$6),"n/a")</f>
        <v>0.65673389963163009</v>
      </c>
      <c r="X215" s="30">
        <f>IFERROR(('Emp RestOfCMA'!X215/'Emp RestOfCMA'!X$6)/('CAN LFS Emp'!X215/'CAN LFS Emp'!X$6),"n/a")</f>
        <v>0.6170403560461647</v>
      </c>
      <c r="Y215" s="30">
        <f>IFERROR(('Emp RestOfCMA'!Y215/'Emp RestOfCMA'!Y$6)/('CAN LFS Emp'!Y215/'CAN LFS Emp'!Y$6),"n/a")</f>
        <v>0.57595465442324145</v>
      </c>
    </row>
    <row r="216" spans="1:25" x14ac:dyDescent="0.25">
      <c r="A216" t="s">
        <v>414</v>
      </c>
      <c r="B216" s="132">
        <f t="shared" si="1"/>
        <v>5413</v>
      </c>
      <c r="C216" s="133">
        <v>541370</v>
      </c>
      <c r="D216" s="142">
        <f>IFERROR(('Emp RestOfCMA'!D216/'Emp RestOfCMA'!D$6)/('CAN LFS Emp'!D216/'CAN LFS Emp'!D$6),"n/a")</f>
        <v>0.80001190200159489</v>
      </c>
      <c r="E216" s="142">
        <f>IFERROR(('Emp RestOfCMA'!E216/'Emp RestOfCMA'!E$6)/('CAN LFS Emp'!E216/'CAN LFS Emp'!E$6),"n/a")</f>
        <v>0.73114585915566455</v>
      </c>
      <c r="F216" s="142">
        <f>IFERROR(('Emp RestOfCMA'!F216/'Emp RestOfCMA'!F$6)/('CAN LFS Emp'!F216/'CAN LFS Emp'!F$6),"n/a")</f>
        <v>0.73003649653788683</v>
      </c>
      <c r="G216" s="142">
        <f>IFERROR(('Emp RestOfCMA'!G216/'Emp RestOfCMA'!G$6)/('CAN LFS Emp'!G216/'CAN LFS Emp'!G$6),"n/a")</f>
        <v>0.83873759516103275</v>
      </c>
      <c r="H216" s="142">
        <f>IFERROR(('Emp RestOfCMA'!H216/'Emp RestOfCMA'!H$6)/('CAN LFS Emp'!H216/'CAN LFS Emp'!H$6),"n/a")</f>
        <v>0.85857130334188492</v>
      </c>
      <c r="I216" s="142">
        <f>IFERROR(('Emp RestOfCMA'!I216/'Emp RestOfCMA'!I$6)/('CAN LFS Emp'!I216/'CAN LFS Emp'!I$6),"n/a")</f>
        <v>0.85463057977006363</v>
      </c>
      <c r="J216" s="142">
        <f>IFERROR(('Emp RestOfCMA'!J216/'Emp RestOfCMA'!J$6)/('CAN LFS Emp'!J216/'CAN LFS Emp'!J$6),"n/a")</f>
        <v>0.8258314039973621</v>
      </c>
      <c r="K216" s="142">
        <f>IFERROR(('Emp RestOfCMA'!K216/'Emp RestOfCMA'!K$6)/('CAN LFS Emp'!K216/'CAN LFS Emp'!K$6),"n/a")</f>
        <v>0.69083883743247654</v>
      </c>
      <c r="L216" s="142">
        <f>IFERROR(('Emp RestOfCMA'!L216/'Emp RestOfCMA'!L$6)/('CAN LFS Emp'!L216/'CAN LFS Emp'!L$6),"n/a")</f>
        <v>0.87056628772237021</v>
      </c>
      <c r="M216" s="143">
        <f>IFERROR(('Emp RestOfCMA'!M216/'Emp RestOfCMA'!M$6)/('CAN LFS Emp'!M216/'CAN LFS Emp'!M$6),"n/a")</f>
        <v>0.67413576943014686</v>
      </c>
      <c r="N216" s="143">
        <f>IFERROR(('Emp RestOfCMA'!N216/'Emp RestOfCMA'!N$6)/('CAN LFS Emp'!N216/'CAN LFS Emp'!N$6),"n/a")</f>
        <v>0.88978372429656227</v>
      </c>
      <c r="O216" s="143">
        <f>IFERROR(('Emp RestOfCMA'!O216/'Emp RestOfCMA'!O$6)/('CAN LFS Emp'!O216/'CAN LFS Emp'!O$6),"n/a")</f>
        <v>0.85638925096372753</v>
      </c>
      <c r="P216" s="143">
        <f>IFERROR(('Emp RestOfCMA'!P216/'Emp RestOfCMA'!P$6)/('CAN LFS Emp'!P216/'CAN LFS Emp'!P$6),"n/a")</f>
        <v>0.71020490464739638</v>
      </c>
      <c r="Q216" s="143">
        <f>IFERROR(('Emp RestOfCMA'!Q216/'Emp RestOfCMA'!Q$6)/('CAN LFS Emp'!Q216/'CAN LFS Emp'!Q$6),"n/a")</f>
        <v>0.92132219509134683</v>
      </c>
      <c r="R216" s="30">
        <f>IFERROR(('Emp RestOfCMA'!R216/'Emp RestOfCMA'!R$6)/('CAN LFS Emp'!R216/'CAN LFS Emp'!R$6),"n/a")</f>
        <v>0.48447659166950302</v>
      </c>
      <c r="S216" s="30">
        <f>IFERROR(('Emp RestOfCMA'!S216/'Emp RestOfCMA'!S$6)/('CAN LFS Emp'!S216/'CAN LFS Emp'!S$6),"n/a")</f>
        <v>0.6555020232302109</v>
      </c>
      <c r="T216" s="30">
        <f>IFERROR(('Emp RestOfCMA'!T216/'Emp RestOfCMA'!T$6)/('CAN LFS Emp'!T216/'CAN LFS Emp'!T$6),"n/a")</f>
        <v>0.6090326520724022</v>
      </c>
      <c r="U216" s="30">
        <f>IFERROR(('Emp RestOfCMA'!U216/'Emp RestOfCMA'!U$6)/('CAN LFS Emp'!U216/'CAN LFS Emp'!U$6),"n/a")</f>
        <v>0.69518191968764242</v>
      </c>
      <c r="V216" s="30">
        <f>IFERROR(('Emp RestOfCMA'!V216/'Emp RestOfCMA'!V$6)/('CAN LFS Emp'!V216/'CAN LFS Emp'!V$6),"n/a")</f>
        <v>0.553402302715853</v>
      </c>
      <c r="W216" s="30">
        <f>IFERROR(('Emp RestOfCMA'!W216/'Emp RestOfCMA'!W$6)/('CAN LFS Emp'!W216/'CAN LFS Emp'!W$6),"n/a")</f>
        <v>0.59302013208170223</v>
      </c>
      <c r="X216" s="30">
        <f>IFERROR(('Emp RestOfCMA'!X216/'Emp RestOfCMA'!X$6)/('CAN LFS Emp'!X216/'CAN LFS Emp'!X$6),"n/a")</f>
        <v>0.55717750164485891</v>
      </c>
      <c r="Y216" s="30">
        <f>IFERROR(('Emp RestOfCMA'!Y216/'Emp RestOfCMA'!Y$6)/('CAN LFS Emp'!Y216/'CAN LFS Emp'!Y$6),"n/a")</f>
        <v>0.52007777492637863</v>
      </c>
    </row>
    <row r="217" spans="1:25" x14ac:dyDescent="0.25">
      <c r="A217" t="s">
        <v>415</v>
      </c>
      <c r="B217" s="132">
        <f t="shared" si="1"/>
        <v>5413</v>
      </c>
      <c r="C217" s="133">
        <v>541380</v>
      </c>
      <c r="D217" s="142">
        <f>IFERROR(('Emp RestOfCMA'!D217/'Emp RestOfCMA'!D$6)/('CAN LFS Emp'!D217/'CAN LFS Emp'!D$6),"n/a")</f>
        <v>0.69717184569382362</v>
      </c>
      <c r="E217" s="142">
        <f>IFERROR(('Emp RestOfCMA'!E217/'Emp RestOfCMA'!E$6)/('CAN LFS Emp'!E217/'CAN LFS Emp'!E$6),"n/a")</f>
        <v>0.63715840579823646</v>
      </c>
      <c r="F217" s="142">
        <f>IFERROR(('Emp RestOfCMA'!F217/'Emp RestOfCMA'!F$6)/('CAN LFS Emp'!F217/'CAN LFS Emp'!F$6),"n/a")</f>
        <v>0.63619164970142739</v>
      </c>
      <c r="G217" s="142">
        <f>IFERROR(('Emp RestOfCMA'!G217/'Emp RestOfCMA'!G$6)/('CAN LFS Emp'!G217/'CAN LFS Emp'!G$6),"n/a")</f>
        <v>0.73091942233385743</v>
      </c>
      <c r="H217" s="142">
        <f>IFERROR(('Emp RestOfCMA'!H217/'Emp RestOfCMA'!H$6)/('CAN LFS Emp'!H217/'CAN LFS Emp'!H$6),"n/a")</f>
        <v>0.7482035438635517</v>
      </c>
      <c r="I217" s="142">
        <f>IFERROR(('Emp RestOfCMA'!I217/'Emp RestOfCMA'!I$6)/('CAN LFS Emp'!I217/'CAN LFS Emp'!I$6),"n/a")</f>
        <v>0.74476939304771761</v>
      </c>
      <c r="J217" s="142">
        <f>IFERROR(('Emp RestOfCMA'!J217/'Emp RestOfCMA'!J$6)/('CAN LFS Emp'!J217/'CAN LFS Emp'!J$6),"n/a")</f>
        <v>0.71967229826990131</v>
      </c>
      <c r="K217" s="142">
        <f>IFERROR(('Emp RestOfCMA'!K217/'Emp RestOfCMA'!K$6)/('CAN LFS Emp'!K217/'CAN LFS Emp'!K$6),"n/a")</f>
        <v>0.6020327774683718</v>
      </c>
      <c r="L217" s="142">
        <f>IFERROR(('Emp RestOfCMA'!L217/'Emp RestOfCMA'!L$6)/('CAN LFS Emp'!L217/'CAN LFS Emp'!L$6),"n/a")</f>
        <v>0.75865659509777561</v>
      </c>
      <c r="M217" s="143">
        <f>IFERROR(('Emp RestOfCMA'!M217/'Emp RestOfCMA'!M$6)/('CAN LFS Emp'!M217/'CAN LFS Emp'!M$6),"n/a")</f>
        <v>0.58747685808917449</v>
      </c>
      <c r="N217" s="143">
        <f>IFERROR(('Emp RestOfCMA'!N217/'Emp RestOfCMA'!N$6)/('CAN LFS Emp'!N217/'CAN LFS Emp'!N$6),"n/a")</f>
        <v>0.77540366560061735</v>
      </c>
      <c r="O217" s="143">
        <f>IFERROR(('Emp RestOfCMA'!O217/'Emp RestOfCMA'!O$6)/('CAN LFS Emp'!O217/'CAN LFS Emp'!O$6),"n/a")</f>
        <v>0.74630199029906785</v>
      </c>
      <c r="P217" s="143">
        <f>IFERROR(('Emp RestOfCMA'!P217/'Emp RestOfCMA'!P$6)/('CAN LFS Emp'!P217/'CAN LFS Emp'!P$6),"n/a")</f>
        <v>0.61890937241686728</v>
      </c>
      <c r="Q217" s="143">
        <f>IFERROR(('Emp RestOfCMA'!Q217/'Emp RestOfCMA'!Q$6)/('CAN LFS Emp'!Q217/'CAN LFS Emp'!Q$6),"n/a")</f>
        <v>0.80288792407145837</v>
      </c>
      <c r="R217" s="30">
        <f>IFERROR(('Emp RestOfCMA'!R217/'Emp RestOfCMA'!R$6)/('CAN LFS Emp'!R217/'CAN LFS Emp'!R$6),"n/a")</f>
        <v>1.1497825900190655</v>
      </c>
      <c r="S217" s="30">
        <f>IFERROR(('Emp RestOfCMA'!S217/'Emp RestOfCMA'!S$6)/('CAN LFS Emp'!S217/'CAN LFS Emp'!S$6),"n/a")</f>
        <v>1.5556681726049475</v>
      </c>
      <c r="T217" s="30">
        <f>IFERROR(('Emp RestOfCMA'!T217/'Emp RestOfCMA'!T$6)/('CAN LFS Emp'!T217/'CAN LFS Emp'!T$6),"n/a")</f>
        <v>1.4453848795726385</v>
      </c>
      <c r="U217" s="30">
        <f>IFERROR(('Emp RestOfCMA'!U217/'Emp RestOfCMA'!U$6)/('CAN LFS Emp'!U217/'CAN LFS Emp'!U$6),"n/a")</f>
        <v>1.6498383655616324</v>
      </c>
      <c r="V217" s="30">
        <f>IFERROR(('Emp RestOfCMA'!V217/'Emp RestOfCMA'!V$6)/('CAN LFS Emp'!V217/'CAN LFS Emp'!V$6),"n/a")</f>
        <v>1.3133603230374644</v>
      </c>
      <c r="W217" s="30">
        <f>IFERROR(('Emp RestOfCMA'!W217/'Emp RestOfCMA'!W$6)/('CAN LFS Emp'!W217/'CAN LFS Emp'!W$6),"n/a")</f>
        <v>0.96629060924179599</v>
      </c>
      <c r="X217" s="30">
        <f>IFERROR(('Emp RestOfCMA'!X217/'Emp RestOfCMA'!X$6)/('CAN LFS Emp'!X217/'CAN LFS Emp'!X$6),"n/a")</f>
        <v>0.90788720044002835</v>
      </c>
      <c r="Y217" s="30">
        <f>IFERROR(('Emp RestOfCMA'!Y217/'Emp RestOfCMA'!Y$6)/('CAN LFS Emp'!Y217/'CAN LFS Emp'!Y$6),"n/a")</f>
        <v>0.84743542891641765</v>
      </c>
    </row>
    <row r="218" spans="1:25" x14ac:dyDescent="0.25">
      <c r="A218" t="s">
        <v>547</v>
      </c>
      <c r="B218" s="132">
        <f t="shared" si="1"/>
        <v>5414</v>
      </c>
      <c r="C218" s="133">
        <v>5414</v>
      </c>
      <c r="D218" s="142">
        <f>IFERROR(('Emp RestOfCMA'!D218/'Emp RestOfCMA'!D$6)/('CAN LFS Emp'!D218/'CAN LFS Emp'!D$6),"n/a")</f>
        <v>1.8443366459647514</v>
      </c>
      <c r="E218" s="142">
        <f>IFERROR(('Emp RestOfCMA'!E218/'Emp RestOfCMA'!E$6)/('CAN LFS Emp'!E218/'CAN LFS Emp'!E$6),"n/a")</f>
        <v>1.3230579828720985</v>
      </c>
      <c r="F218" s="142">
        <f>IFERROR(('Emp RestOfCMA'!F218/'Emp RestOfCMA'!F$6)/('CAN LFS Emp'!F218/'CAN LFS Emp'!F$6),"n/a")</f>
        <v>1.4808981239681416</v>
      </c>
      <c r="G218" s="142">
        <f>IFERROR(('Emp RestOfCMA'!G218/'Emp RestOfCMA'!G$6)/('CAN LFS Emp'!G218/'CAN LFS Emp'!G$6),"n/a")</f>
        <v>1.8660881925345989</v>
      </c>
      <c r="H218" s="142">
        <f>IFERROR(('Emp RestOfCMA'!H218/'Emp RestOfCMA'!H$6)/('CAN LFS Emp'!H218/'CAN LFS Emp'!H$6),"n/a")</f>
        <v>1.804714822605241</v>
      </c>
      <c r="I218" s="142">
        <f>IFERROR(('Emp RestOfCMA'!I218/'Emp RestOfCMA'!I$6)/('CAN LFS Emp'!I218/'CAN LFS Emp'!I$6),"n/a")</f>
        <v>1.3070297826008448</v>
      </c>
      <c r="J218" s="142">
        <f>IFERROR(('Emp RestOfCMA'!J218/'Emp RestOfCMA'!J$6)/('CAN LFS Emp'!J218/'CAN LFS Emp'!J$6),"n/a")</f>
        <v>1.1384468401515597</v>
      </c>
      <c r="K218" s="142">
        <f>IFERROR(('Emp RestOfCMA'!K218/'Emp RestOfCMA'!K$6)/('CAN LFS Emp'!K218/'CAN LFS Emp'!K$6),"n/a")</f>
        <v>1.3729852697967082</v>
      </c>
      <c r="L218" s="142">
        <f>IFERROR(('Emp RestOfCMA'!L218/'Emp RestOfCMA'!L$6)/('CAN LFS Emp'!L218/'CAN LFS Emp'!L$6),"n/a")</f>
        <v>1.4903992338428924</v>
      </c>
      <c r="M218" s="143">
        <f>IFERROR(('Emp RestOfCMA'!M218/'Emp RestOfCMA'!M$6)/('CAN LFS Emp'!M218/'CAN LFS Emp'!M$6),"n/a")</f>
        <v>1.2033854078597324</v>
      </c>
      <c r="N218" s="143">
        <f>IFERROR(('Emp RestOfCMA'!N218/'Emp RestOfCMA'!N$6)/('CAN LFS Emp'!N218/'CAN LFS Emp'!N$6),"n/a")</f>
        <v>1.5272530343018789</v>
      </c>
      <c r="O218" s="143">
        <f>IFERROR(('Emp RestOfCMA'!O218/'Emp RestOfCMA'!O$6)/('CAN LFS Emp'!O218/'CAN LFS Emp'!O$6),"n/a")</f>
        <v>1.1068247627869636</v>
      </c>
      <c r="P218" s="143">
        <f>IFERROR(('Emp RestOfCMA'!P218/'Emp RestOfCMA'!P$6)/('CAN LFS Emp'!P218/'CAN LFS Emp'!P$6),"n/a")</f>
        <v>1.3350623418159062</v>
      </c>
      <c r="Q218" s="143">
        <f>IFERROR(('Emp RestOfCMA'!Q218/'Emp RestOfCMA'!Q$6)/('CAN LFS Emp'!Q218/'CAN LFS Emp'!Q$6),"n/a")</f>
        <v>1.3919516024691896</v>
      </c>
      <c r="R218" s="30">
        <f>IFERROR(('Emp RestOfCMA'!R218/'Emp RestOfCMA'!R$6)/('CAN LFS Emp'!R218/'CAN LFS Emp'!R$6),"n/a")</f>
        <v>1.2821959824758524</v>
      </c>
      <c r="S218" s="30">
        <f>IFERROR(('Emp RestOfCMA'!S218/'Emp RestOfCMA'!S$6)/('CAN LFS Emp'!S218/'CAN LFS Emp'!S$6),"n/a")</f>
        <v>0.67245833707156155</v>
      </c>
      <c r="T218" s="30">
        <f>IFERROR(('Emp RestOfCMA'!T218/'Emp RestOfCMA'!T$6)/('CAN LFS Emp'!T218/'CAN LFS Emp'!T$6),"n/a")</f>
        <v>1.2089251878536733</v>
      </c>
      <c r="U218" s="30">
        <f>IFERROR(('Emp RestOfCMA'!U218/'Emp RestOfCMA'!U$6)/('CAN LFS Emp'!U218/'CAN LFS Emp'!U$6),"n/a")</f>
        <v>0.88540906927331131</v>
      </c>
      <c r="V218" s="30">
        <f>IFERROR(('Emp RestOfCMA'!V218/'Emp RestOfCMA'!V$6)/('CAN LFS Emp'!V218/'CAN LFS Emp'!V$6),"n/a")</f>
        <v>0.97636614259330923</v>
      </c>
      <c r="W218" s="30">
        <f>IFERROR(('Emp RestOfCMA'!W218/'Emp RestOfCMA'!W$6)/('CAN LFS Emp'!W218/'CAN LFS Emp'!W$6),"n/a")</f>
        <v>1.391765593704944</v>
      </c>
      <c r="X218" s="30">
        <f>IFERROR(('Emp RestOfCMA'!X218/'Emp RestOfCMA'!X$6)/('CAN LFS Emp'!X218/'CAN LFS Emp'!X$6),"n/a")</f>
        <v>1.2200328931725559</v>
      </c>
      <c r="Y218" s="30">
        <f>IFERROR(('Emp RestOfCMA'!Y218/'Emp RestOfCMA'!Y$6)/('CAN LFS Emp'!Y218/'CAN LFS Emp'!Y$6),"n/a")</f>
        <v>0.81587288511869194</v>
      </c>
    </row>
    <row r="219" spans="1:25" x14ac:dyDescent="0.25">
      <c r="A219" t="s">
        <v>416</v>
      </c>
      <c r="B219" s="132">
        <f t="shared" si="1"/>
        <v>5414</v>
      </c>
      <c r="C219" s="133">
        <v>541410</v>
      </c>
      <c r="D219" s="142">
        <f>IFERROR(('Emp RestOfCMA'!D219/'Emp RestOfCMA'!D$6)/('CAN LFS Emp'!D219/'CAN LFS Emp'!D$6),"n/a")</f>
        <v>1.5927625757759842</v>
      </c>
      <c r="E219" s="142">
        <f>IFERROR(('Emp RestOfCMA'!E219/'Emp RestOfCMA'!E$6)/('CAN LFS Emp'!E219/'CAN LFS Emp'!E$6),"n/a")</f>
        <v>1.1425881740792647</v>
      </c>
      <c r="F219" s="142">
        <f>IFERROR(('Emp RestOfCMA'!F219/'Emp RestOfCMA'!F$6)/('CAN LFS Emp'!F219/'CAN LFS Emp'!F$6),"n/a")</f>
        <v>1.2788983592306711</v>
      </c>
      <c r="G219" s="142">
        <f>IFERROR(('Emp RestOfCMA'!G219/'Emp RestOfCMA'!G$6)/('CAN LFS Emp'!G219/'CAN LFS Emp'!G$6),"n/a")</f>
        <v>1.6115471341251886</v>
      </c>
      <c r="H219" s="142">
        <f>IFERROR(('Emp RestOfCMA'!H219/'Emp RestOfCMA'!H$6)/('CAN LFS Emp'!H219/'CAN LFS Emp'!H$6),"n/a")</f>
        <v>1.5585453098722184</v>
      </c>
      <c r="I219" s="142">
        <f>IFERROR(('Emp RestOfCMA'!I219/'Emp RestOfCMA'!I$6)/('CAN LFS Emp'!I219/'CAN LFS Emp'!I$6),"n/a")</f>
        <v>1.1287462772623518</v>
      </c>
      <c r="J219" s="142">
        <f>IFERROR(('Emp RestOfCMA'!J219/'Emp RestOfCMA'!J$6)/('CAN LFS Emp'!J219/'CAN LFS Emp'!J$6),"n/a")</f>
        <v>0.98315864702418498</v>
      </c>
      <c r="K219" s="142">
        <f>IFERROR(('Emp RestOfCMA'!K219/'Emp RestOfCMA'!K$6)/('CAN LFS Emp'!K219/'CAN LFS Emp'!K$6),"n/a")</f>
        <v>1.1857052017095171</v>
      </c>
      <c r="L219" s="142">
        <f>IFERROR(('Emp RestOfCMA'!L219/'Emp RestOfCMA'!L$6)/('CAN LFS Emp'!L219/'CAN LFS Emp'!L$6),"n/a")</f>
        <v>1.287103483967496</v>
      </c>
      <c r="M219" s="143">
        <f>IFERROR(('Emp RestOfCMA'!M219/'Emp RestOfCMA'!M$6)/('CAN LFS Emp'!M219/'CAN LFS Emp'!M$6),"n/a")</f>
        <v>1.0392393634142056</v>
      </c>
      <c r="N219" s="143">
        <f>IFERROR(('Emp RestOfCMA'!N219/'Emp RestOfCMA'!N$6)/('CAN LFS Emp'!N219/'CAN LFS Emp'!N$6),"n/a")</f>
        <v>1.3189302951272801</v>
      </c>
      <c r="O219" s="143">
        <f>IFERROR(('Emp RestOfCMA'!O219/'Emp RestOfCMA'!O$6)/('CAN LFS Emp'!O219/'CAN LFS Emp'!O$6),"n/a")</f>
        <v>0.95584993334394652</v>
      </c>
      <c r="P219" s="143">
        <f>IFERROR(('Emp RestOfCMA'!P219/'Emp RestOfCMA'!P$6)/('CAN LFS Emp'!P219/'CAN LFS Emp'!P$6),"n/a")</f>
        <v>1.1529550958197792</v>
      </c>
      <c r="Q219" s="143">
        <f>IFERROR(('Emp RestOfCMA'!Q219/'Emp RestOfCMA'!Q$6)/('CAN LFS Emp'!Q219/'CAN LFS Emp'!Q$6),"n/a")</f>
        <v>1.2020844592309352</v>
      </c>
      <c r="R219" s="30">
        <f>IFERROR(('Emp RestOfCMA'!R219/'Emp RestOfCMA'!R$6)/('CAN LFS Emp'!R219/'CAN LFS Emp'!R$6),"n/a")</f>
        <v>1.395705281249134</v>
      </c>
      <c r="S219" s="30">
        <f>IFERROR(('Emp RestOfCMA'!S219/'Emp RestOfCMA'!S$6)/('CAN LFS Emp'!S219/'CAN LFS Emp'!S$6),"n/a")</f>
        <v>0.73198923198814858</v>
      </c>
      <c r="T219" s="30">
        <f>IFERROR(('Emp RestOfCMA'!T219/'Emp RestOfCMA'!T$6)/('CAN LFS Emp'!T219/'CAN LFS Emp'!T$6),"n/a")</f>
        <v>1.3159480238460739</v>
      </c>
      <c r="U219" s="30">
        <f>IFERROR(('Emp RestOfCMA'!U219/'Emp RestOfCMA'!U$6)/('CAN LFS Emp'!U219/'CAN LFS Emp'!U$6),"n/a")</f>
        <v>0.96379190930269032</v>
      </c>
      <c r="V219" s="30">
        <f>IFERROR(('Emp RestOfCMA'!V219/'Emp RestOfCMA'!V$6)/('CAN LFS Emp'!V219/'CAN LFS Emp'!V$6),"n/a")</f>
        <v>1.0628011632192047</v>
      </c>
      <c r="W219" s="30">
        <f>IFERROR(('Emp RestOfCMA'!W219/'Emp RestOfCMA'!W$6)/('CAN LFS Emp'!W219/'CAN LFS Emp'!W$6),"n/a")</f>
        <v>1.5259432922454279</v>
      </c>
      <c r="X219" s="30">
        <f>IFERROR(('Emp RestOfCMA'!X219/'Emp RestOfCMA'!X$6)/('CAN LFS Emp'!X219/'CAN LFS Emp'!X$6),"n/a")</f>
        <v>1.3376541409530833</v>
      </c>
      <c r="Y219" s="30">
        <f>IFERROR(('Emp RestOfCMA'!Y219/'Emp RestOfCMA'!Y$6)/('CAN LFS Emp'!Y219/'CAN LFS Emp'!Y$6),"n/a")</f>
        <v>0.89452976995760447</v>
      </c>
    </row>
    <row r="220" spans="1:25" x14ac:dyDescent="0.25">
      <c r="A220" t="s">
        <v>417</v>
      </c>
      <c r="B220" s="132">
        <f t="shared" si="1"/>
        <v>5414</v>
      </c>
      <c r="C220" s="133">
        <v>541420</v>
      </c>
      <c r="D220" s="142">
        <f>IFERROR(('Emp RestOfCMA'!D220/'Emp RestOfCMA'!D$6)/('CAN LFS Emp'!D220/'CAN LFS Emp'!D$6),"n/a")</f>
        <v>1.1755329897272786</v>
      </c>
      <c r="E220" s="142">
        <f>IFERROR(('Emp RestOfCMA'!E220/'Emp RestOfCMA'!E$6)/('CAN LFS Emp'!E220/'CAN LFS Emp'!E$6),"n/a")</f>
        <v>0.8432833070855249</v>
      </c>
      <c r="F220" s="142">
        <f>IFERROR(('Emp RestOfCMA'!F220/'Emp RestOfCMA'!F$6)/('CAN LFS Emp'!F220/'CAN LFS Emp'!F$6),"n/a")</f>
        <v>0.9438865745896251</v>
      </c>
      <c r="G220" s="142">
        <f>IFERROR(('Emp RestOfCMA'!G220/'Emp RestOfCMA'!G$6)/('CAN LFS Emp'!G220/'CAN LFS Emp'!G$6),"n/a")</f>
        <v>1.1893968689851073</v>
      </c>
      <c r="H220" s="142">
        <f>IFERROR(('Emp RestOfCMA'!H220/'Emp RestOfCMA'!H$6)/('CAN LFS Emp'!H220/'CAN LFS Emp'!H$6),"n/a")</f>
        <v>1.1502790532649969</v>
      </c>
      <c r="I220" s="142">
        <f>IFERROR(('Emp RestOfCMA'!I220/'Emp RestOfCMA'!I$6)/('CAN LFS Emp'!I220/'CAN LFS Emp'!I$6),"n/a")</f>
        <v>0.83306734232332247</v>
      </c>
      <c r="J220" s="142">
        <f>IFERROR(('Emp RestOfCMA'!J220/'Emp RestOfCMA'!J$6)/('CAN LFS Emp'!J220/'CAN LFS Emp'!J$6),"n/a")</f>
        <v>0.72561688809739833</v>
      </c>
      <c r="K220" s="142">
        <f>IFERROR(('Emp RestOfCMA'!K220/'Emp RestOfCMA'!K$6)/('CAN LFS Emp'!K220/'CAN LFS Emp'!K$6),"n/a")</f>
        <v>0.87510568235300634</v>
      </c>
      <c r="L220" s="142">
        <f>IFERROR(('Emp RestOfCMA'!L220/'Emp RestOfCMA'!L$6)/('CAN LFS Emp'!L220/'CAN LFS Emp'!L$6),"n/a")</f>
        <v>0.94994233893244706</v>
      </c>
      <c r="M220" s="143">
        <f>IFERROR(('Emp RestOfCMA'!M220/'Emp RestOfCMA'!M$6)/('CAN LFS Emp'!M220/'CAN LFS Emp'!M$6),"n/a")</f>
        <v>0.76700706966409615</v>
      </c>
      <c r="N220" s="143">
        <f>IFERROR(('Emp RestOfCMA'!N220/'Emp RestOfCMA'!N$6)/('CAN LFS Emp'!N220/'CAN LFS Emp'!N$6),"n/a")</f>
        <v>0.97343200841938748</v>
      </c>
      <c r="O220" s="143">
        <f>IFERROR(('Emp RestOfCMA'!O220/'Emp RestOfCMA'!O$6)/('CAN LFS Emp'!O220/'CAN LFS Emp'!O$6),"n/a")</f>
        <v>0.70546178505418666</v>
      </c>
      <c r="P220" s="143">
        <f>IFERROR(('Emp RestOfCMA'!P220/'Emp RestOfCMA'!P$6)/('CAN LFS Emp'!P220/'CAN LFS Emp'!P$6),"n/a")</f>
        <v>0.85093457833790076</v>
      </c>
      <c r="Q220" s="143">
        <f>IFERROR(('Emp RestOfCMA'!Q220/'Emp RestOfCMA'!Q$6)/('CAN LFS Emp'!Q220/'CAN LFS Emp'!Q$6),"n/a")</f>
        <v>0.88719433753394883</v>
      </c>
      <c r="R220" s="30">
        <f>IFERROR(('Emp RestOfCMA'!R220/'Emp RestOfCMA'!R$6)/('CAN LFS Emp'!R220/'CAN LFS Emp'!R$6),"n/a")</f>
        <v>0.89748311052379548</v>
      </c>
      <c r="S220" s="30">
        <f>IFERROR(('Emp RestOfCMA'!S220/'Emp RestOfCMA'!S$6)/('CAN LFS Emp'!S220/'CAN LFS Emp'!S$6),"n/a")</f>
        <v>0.47069247470833514</v>
      </c>
      <c r="T220" s="30">
        <f>IFERROR(('Emp RestOfCMA'!T220/'Emp RestOfCMA'!T$6)/('CAN LFS Emp'!T220/'CAN LFS Emp'!T$6),"n/a")</f>
        <v>0.8461966445179625</v>
      </c>
      <c r="U220" s="30">
        <f>IFERROR(('Emp RestOfCMA'!U220/'Emp RestOfCMA'!U$6)/('CAN LFS Emp'!U220/'CAN LFS Emp'!U$6),"n/a")</f>
        <v>0.6197490059538191</v>
      </c>
      <c r="V220" s="30">
        <f>IFERROR(('Emp RestOfCMA'!V220/'Emp RestOfCMA'!V$6)/('CAN LFS Emp'!V220/'CAN LFS Emp'!V$6),"n/a")</f>
        <v>0.68341512112113134</v>
      </c>
      <c r="W220" s="30">
        <f>IFERROR(('Emp RestOfCMA'!W220/'Emp RestOfCMA'!W$6)/('CAN LFS Emp'!W220/'CAN LFS Emp'!W$6),"n/a")</f>
        <v>0.85357228280080577</v>
      </c>
      <c r="X220" s="30">
        <f>IFERROR(('Emp RestOfCMA'!X220/'Emp RestOfCMA'!X$6)/('CAN LFS Emp'!X220/'CAN LFS Emp'!X$6),"n/a")</f>
        <v>0.74824831597191011</v>
      </c>
      <c r="Y220" s="30">
        <f>IFERROR(('Emp RestOfCMA'!Y220/'Emp RestOfCMA'!Y$6)/('CAN LFS Emp'!Y220/'CAN LFS Emp'!Y$6),"n/a")</f>
        <v>0.50037627325746392</v>
      </c>
    </row>
    <row r="221" spans="1:25" x14ac:dyDescent="0.25">
      <c r="A221" t="s">
        <v>418</v>
      </c>
      <c r="B221" s="132">
        <f t="shared" si="1"/>
        <v>5414</v>
      </c>
      <c r="C221" s="133">
        <v>541430</v>
      </c>
      <c r="D221" s="142">
        <f>IFERROR(('Emp RestOfCMA'!D221/'Emp RestOfCMA'!D$6)/('CAN LFS Emp'!D221/'CAN LFS Emp'!D$6),"n/a")</f>
        <v>2.2329955081466064</v>
      </c>
      <c r="E221" s="142">
        <f>IFERROR(('Emp RestOfCMA'!E221/'Emp RestOfCMA'!E$6)/('CAN LFS Emp'!E221/'CAN LFS Emp'!E$6),"n/a")</f>
        <v>1.601867283413166</v>
      </c>
      <c r="F221" s="142">
        <f>IFERROR(('Emp RestOfCMA'!F221/'Emp RestOfCMA'!F$6)/('CAN LFS Emp'!F221/'CAN LFS Emp'!F$6),"n/a")</f>
        <v>1.7929692315547012</v>
      </c>
      <c r="G221" s="142">
        <f>IFERROR(('Emp RestOfCMA'!G221/'Emp RestOfCMA'!G$6)/('CAN LFS Emp'!G221/'CAN LFS Emp'!G$6),"n/a")</f>
        <v>2.2593307793629434</v>
      </c>
      <c r="H221" s="142">
        <f>IFERROR(('Emp RestOfCMA'!H221/'Emp RestOfCMA'!H$6)/('CAN LFS Emp'!H221/'CAN LFS Emp'!H$6),"n/a")</f>
        <v>2.1850241392644985</v>
      </c>
      <c r="I221" s="142">
        <f>IFERROR(('Emp RestOfCMA'!I221/'Emp RestOfCMA'!I$6)/('CAN LFS Emp'!I221/'CAN LFS Emp'!I$6),"n/a")</f>
        <v>1.5824614448490992</v>
      </c>
      <c r="J221" s="142">
        <f>IFERROR(('Emp RestOfCMA'!J221/'Emp RestOfCMA'!J$6)/('CAN LFS Emp'!J221/'CAN LFS Emp'!J$6),"n/a")</f>
        <v>1.378352854336071</v>
      </c>
      <c r="K221" s="142">
        <f>IFERROR(('Emp RestOfCMA'!K221/'Emp RestOfCMA'!K$6)/('CAN LFS Emp'!K221/'CAN LFS Emp'!K$6),"n/a")</f>
        <v>1.6623157962595188</v>
      </c>
      <c r="L221" s="142">
        <f>IFERROR(('Emp RestOfCMA'!L221/'Emp RestOfCMA'!L$6)/('CAN LFS Emp'!L221/'CAN LFS Emp'!L$6),"n/a")</f>
        <v>1.8044725195900742</v>
      </c>
      <c r="M221" s="143">
        <f>IFERROR(('Emp RestOfCMA'!M221/'Emp RestOfCMA'!M$6)/('CAN LFS Emp'!M221/'CAN LFS Emp'!M$6),"n/a")</f>
        <v>1.4569759898222565</v>
      </c>
      <c r="N221" s="143">
        <f>IFERROR(('Emp RestOfCMA'!N221/'Emp RestOfCMA'!N$6)/('CAN LFS Emp'!N221/'CAN LFS Emp'!N$6),"n/a")</f>
        <v>1.8490925574031825</v>
      </c>
      <c r="O221" s="143">
        <f>IFERROR(('Emp RestOfCMA'!O221/'Emp RestOfCMA'!O$6)/('CAN LFS Emp'!O221/'CAN LFS Emp'!O$6),"n/a")</f>
        <v>1.3400670257331957</v>
      </c>
      <c r="P221" s="143">
        <f>IFERROR(('Emp RestOfCMA'!P221/'Emp RestOfCMA'!P$6)/('CAN LFS Emp'!P221/'CAN LFS Emp'!P$6),"n/a")</f>
        <v>1.6164013326380464</v>
      </c>
      <c r="Q221" s="143">
        <f>IFERROR(('Emp RestOfCMA'!Q221/'Emp RestOfCMA'!Q$6)/('CAN LFS Emp'!Q221/'CAN LFS Emp'!Q$6),"n/a")</f>
        <v>1.685278922734464</v>
      </c>
      <c r="R221" s="30">
        <f>IFERROR(('Emp RestOfCMA'!R221/'Emp RestOfCMA'!R$6)/('CAN LFS Emp'!R221/'CAN LFS Emp'!R$6),"n/a")</f>
        <v>1.3115156229378881</v>
      </c>
      <c r="S221" s="30">
        <f>IFERROR(('Emp RestOfCMA'!S221/'Emp RestOfCMA'!S$6)/('CAN LFS Emp'!S221/'CAN LFS Emp'!S$6),"n/a")</f>
        <v>0.68783526613553014</v>
      </c>
      <c r="T221" s="30">
        <f>IFERROR(('Emp RestOfCMA'!T221/'Emp RestOfCMA'!T$6)/('CAN LFS Emp'!T221/'CAN LFS Emp'!T$6),"n/a")</f>
        <v>1.2365693642025384</v>
      </c>
      <c r="U221" s="30">
        <f>IFERROR(('Emp RestOfCMA'!U221/'Emp RestOfCMA'!U$6)/('CAN LFS Emp'!U221/'CAN LFS Emp'!U$6),"n/a")</f>
        <v>0.90565548708129073</v>
      </c>
      <c r="V221" s="30">
        <f>IFERROR(('Emp RestOfCMA'!V221/'Emp RestOfCMA'!V$6)/('CAN LFS Emp'!V221/'CAN LFS Emp'!V$6),"n/a")</f>
        <v>0.99869245202758494</v>
      </c>
      <c r="W221" s="30">
        <f>IFERROR(('Emp RestOfCMA'!W221/'Emp RestOfCMA'!W$6)/('CAN LFS Emp'!W221/'CAN LFS Emp'!W$6),"n/a")</f>
        <v>1.466608072379304</v>
      </c>
      <c r="X221" s="30">
        <f>IFERROR(('Emp RestOfCMA'!X221/'Emp RestOfCMA'!X$6)/('CAN LFS Emp'!X221/'CAN LFS Emp'!X$6),"n/a")</f>
        <v>1.2856404108481527</v>
      </c>
      <c r="Y221" s="30">
        <f>IFERROR(('Emp RestOfCMA'!Y221/'Emp RestOfCMA'!Y$6)/('CAN LFS Emp'!Y221/'CAN LFS Emp'!Y$6),"n/a")</f>
        <v>0.85974661592628832</v>
      </c>
    </row>
    <row r="222" spans="1:25" x14ac:dyDescent="0.25">
      <c r="A222" t="s">
        <v>419</v>
      </c>
      <c r="B222" s="132">
        <f t="shared" si="1"/>
        <v>5414</v>
      </c>
      <c r="C222" s="133">
        <v>541490</v>
      </c>
      <c r="D222" s="142">
        <f>IFERROR(('Emp RestOfCMA'!D222/'Emp RestOfCMA'!D$6)/('CAN LFS Emp'!D222/'CAN LFS Emp'!D$6),"n/a")</f>
        <v>1.539387826882205</v>
      </c>
      <c r="E222" s="142">
        <f>IFERROR(('Emp RestOfCMA'!E222/'Emp RestOfCMA'!E$6)/('CAN LFS Emp'!E222/'CAN LFS Emp'!E$6),"n/a")</f>
        <v>1.104299129743344</v>
      </c>
      <c r="F222" s="142">
        <f>IFERROR(('Emp RestOfCMA'!F222/'Emp RestOfCMA'!F$6)/('CAN LFS Emp'!F222/'CAN LFS Emp'!F$6),"n/a")</f>
        <v>1.2360414514763263</v>
      </c>
      <c r="G222" s="142">
        <f>IFERROR(('Emp RestOfCMA'!G222/'Emp RestOfCMA'!G$6)/('CAN LFS Emp'!G222/'CAN LFS Emp'!G$6),"n/a")</f>
        <v>1.5575428996444061</v>
      </c>
      <c r="H222" s="142">
        <f>IFERROR(('Emp RestOfCMA'!H222/'Emp RestOfCMA'!H$6)/('CAN LFS Emp'!H222/'CAN LFS Emp'!H$6),"n/a")</f>
        <v>1.5063172089492176</v>
      </c>
      <c r="I222" s="142">
        <f>IFERROR(('Emp RestOfCMA'!I222/'Emp RestOfCMA'!I$6)/('CAN LFS Emp'!I222/'CAN LFS Emp'!I$6),"n/a")</f>
        <v>1.09092108596897</v>
      </c>
      <c r="J222" s="142">
        <f>IFERROR(('Emp RestOfCMA'!J222/'Emp RestOfCMA'!J$6)/('CAN LFS Emp'!J222/'CAN LFS Emp'!J$6),"n/a")</f>
        <v>0.95021221376052156</v>
      </c>
      <c r="K222" s="142">
        <f>IFERROR(('Emp RestOfCMA'!K222/'Emp RestOfCMA'!K$6)/('CAN LFS Emp'!K222/'CAN LFS Emp'!K$6),"n/a")</f>
        <v>1.1459712712632537</v>
      </c>
      <c r="L222" s="142">
        <f>IFERROR(('Emp RestOfCMA'!L222/'Emp RestOfCMA'!L$6)/('CAN LFS Emp'!L222/'CAN LFS Emp'!L$6),"n/a")</f>
        <v>1.2439716159151573</v>
      </c>
      <c r="M222" s="143">
        <f>IFERROR(('Emp RestOfCMA'!M222/'Emp RestOfCMA'!M$6)/('CAN LFS Emp'!M222/'CAN LFS Emp'!M$6),"n/a")</f>
        <v>1.0044136204526475</v>
      </c>
      <c r="N222" s="143">
        <f>IFERROR(('Emp RestOfCMA'!N222/'Emp RestOfCMA'!N$6)/('CAN LFS Emp'!N222/'CAN LFS Emp'!N$6),"n/a")</f>
        <v>1.2747318851561524</v>
      </c>
      <c r="O222" s="143">
        <f>IFERROR(('Emp RestOfCMA'!O222/'Emp RestOfCMA'!O$6)/('CAN LFS Emp'!O222/'CAN LFS Emp'!O$6),"n/a")</f>
        <v>0.92381863693587241</v>
      </c>
      <c r="P222" s="143">
        <f>IFERROR(('Emp RestOfCMA'!P222/'Emp RestOfCMA'!P$6)/('CAN LFS Emp'!P222/'CAN LFS Emp'!P$6),"n/a")</f>
        <v>1.1143186476377878</v>
      </c>
      <c r="Q222" s="143">
        <f>IFERROR(('Emp RestOfCMA'!Q222/'Emp RestOfCMA'!Q$6)/('CAN LFS Emp'!Q222/'CAN LFS Emp'!Q$6),"n/a")</f>
        <v>1.1618016467538099</v>
      </c>
      <c r="R222" s="30">
        <f>IFERROR(('Emp RestOfCMA'!R222/'Emp RestOfCMA'!R$6)/('CAN LFS Emp'!R222/'CAN LFS Emp'!R$6),"n/a")</f>
        <v>1.2183665830516679</v>
      </c>
      <c r="S222" s="30">
        <f>IFERROR(('Emp RestOfCMA'!S222/'Emp RestOfCMA'!S$6)/('CAN LFS Emp'!S222/'CAN LFS Emp'!S$6),"n/a")</f>
        <v>0.63898247817034859</v>
      </c>
      <c r="T222" s="30">
        <f>IFERROR(('Emp RestOfCMA'!T222/'Emp RestOfCMA'!T$6)/('CAN LFS Emp'!T222/'CAN LFS Emp'!T$6),"n/a")</f>
        <v>1.1487433047842321</v>
      </c>
      <c r="U222" s="30">
        <f>IFERROR(('Emp RestOfCMA'!U222/'Emp RestOfCMA'!U$6)/('CAN LFS Emp'!U222/'CAN LFS Emp'!U$6),"n/a")</f>
        <v>0.8413322433365199</v>
      </c>
      <c r="V222" s="30">
        <f>IFERROR(('Emp RestOfCMA'!V222/'Emp RestOfCMA'!V$6)/('CAN LFS Emp'!V222/'CAN LFS Emp'!V$6),"n/a")</f>
        <v>0.92776135412758631</v>
      </c>
      <c r="W222" s="30">
        <f>IFERROR(('Emp RestOfCMA'!W222/'Emp RestOfCMA'!W$6)/('CAN LFS Emp'!W222/'CAN LFS Emp'!W$6),"n/a")</f>
        <v>1.0729968151265257</v>
      </c>
      <c r="X222" s="30">
        <f>IFERROR(('Emp RestOfCMA'!X222/'Emp RestOfCMA'!X$6)/('CAN LFS Emp'!X222/'CAN LFS Emp'!X$6),"n/a")</f>
        <v>0.9405976226491497</v>
      </c>
      <c r="Y222" s="30">
        <f>IFERROR(('Emp RestOfCMA'!Y222/'Emp RestOfCMA'!Y$6)/('CAN LFS Emp'!Y222/'CAN LFS Emp'!Y$6),"n/a")</f>
        <v>0.62900607059125113</v>
      </c>
    </row>
    <row r="223" spans="1:25" x14ac:dyDescent="0.25">
      <c r="A223" s="106" t="s">
        <v>420</v>
      </c>
      <c r="B223" s="129"/>
      <c r="C223" s="130"/>
      <c r="D223" s="141"/>
      <c r="E223" s="141"/>
      <c r="F223" s="141"/>
      <c r="G223" s="141"/>
      <c r="H223" s="141"/>
      <c r="I223" s="141"/>
      <c r="J223" s="141"/>
      <c r="K223" s="141"/>
      <c r="L223" s="141"/>
      <c r="M223" s="135"/>
      <c r="N223" s="135"/>
      <c r="O223" s="135"/>
      <c r="P223" s="135"/>
      <c r="Q223" s="135"/>
      <c r="R223" s="135"/>
      <c r="S223" s="135"/>
      <c r="T223" s="135"/>
      <c r="U223" s="135"/>
      <c r="V223" s="135"/>
      <c r="W223" s="135"/>
      <c r="X223" s="135"/>
      <c r="Y223" s="135"/>
    </row>
    <row r="224" spans="1:25" x14ac:dyDescent="0.25">
      <c r="A224" t="s">
        <v>548</v>
      </c>
      <c r="B224" s="132">
        <f t="shared" ref="B224:B227" si="2">VALUE(LEFT(C224,4))</f>
        <v>61</v>
      </c>
      <c r="C224" s="133">
        <v>61</v>
      </c>
      <c r="D224" s="65">
        <f>IFERROR(('Emp RestOfCMA'!D224/'Emp RestOfCMA'!D$6)/('CAN LFS Emp'!D224/'CAN LFS Emp'!D$6),"n/a")</f>
        <v>0.8331819447450235</v>
      </c>
      <c r="E224" s="65">
        <f>IFERROR(('Emp RestOfCMA'!E224/'Emp RestOfCMA'!E$6)/('CAN LFS Emp'!E224/'CAN LFS Emp'!E$6),"n/a")</f>
        <v>0.76645796965512891</v>
      </c>
      <c r="F224" s="65">
        <f>IFERROR(('Emp RestOfCMA'!F224/'Emp RestOfCMA'!F$6)/('CAN LFS Emp'!F224/'CAN LFS Emp'!F$6),"n/a")</f>
        <v>0.79334238300958015</v>
      </c>
      <c r="G224" s="65">
        <f>IFERROR(('Emp RestOfCMA'!G224/'Emp RestOfCMA'!G$6)/('CAN LFS Emp'!G224/'CAN LFS Emp'!G$6),"n/a")</f>
        <v>0.79930709863033311</v>
      </c>
      <c r="H224" s="65">
        <f>IFERROR(('Emp RestOfCMA'!H224/'Emp RestOfCMA'!H$6)/('CAN LFS Emp'!H224/'CAN LFS Emp'!H$6),"n/a")</f>
        <v>0.68064777885737515</v>
      </c>
      <c r="I224" s="65">
        <f>IFERROR(('Emp RestOfCMA'!I224/'Emp RestOfCMA'!I$6)/('CAN LFS Emp'!I224/'CAN LFS Emp'!I$6),"n/a")</f>
        <v>0.7982413827134246</v>
      </c>
      <c r="J224" s="65">
        <f>IFERROR(('Emp RestOfCMA'!J224/'Emp RestOfCMA'!J$6)/('CAN LFS Emp'!J224/'CAN LFS Emp'!J$6),"n/a")</f>
        <v>0.87559427695930547</v>
      </c>
      <c r="K224" s="65">
        <f>IFERROR(('Emp RestOfCMA'!K224/'Emp RestOfCMA'!K$6)/('CAN LFS Emp'!K224/'CAN LFS Emp'!K$6),"n/a")</f>
        <v>0.77994254621226466</v>
      </c>
      <c r="L224" s="65">
        <f>IFERROR(('Emp RestOfCMA'!L224/'Emp RestOfCMA'!L$6)/('CAN LFS Emp'!L224/'CAN LFS Emp'!L$6),"n/a")</f>
        <v>0.7360603277263531</v>
      </c>
      <c r="M224" s="30">
        <f>IFERROR(('Emp RestOfCMA'!M224/'Emp RestOfCMA'!M$6)/('CAN LFS Emp'!M224/'CAN LFS Emp'!M$6),"n/a")</f>
        <v>0.84542205644136637</v>
      </c>
      <c r="N224" s="30">
        <f>IFERROR(('Emp RestOfCMA'!N224/'Emp RestOfCMA'!N$6)/('CAN LFS Emp'!N224/'CAN LFS Emp'!N$6),"n/a")</f>
        <v>0.88404598741605966</v>
      </c>
      <c r="O224" s="30">
        <f>IFERROR(('Emp RestOfCMA'!O224/'Emp RestOfCMA'!O$6)/('CAN LFS Emp'!O224/'CAN LFS Emp'!O$6),"n/a")</f>
        <v>0.85627366929303739</v>
      </c>
      <c r="P224" s="30">
        <f>IFERROR(('Emp RestOfCMA'!P224/'Emp RestOfCMA'!P$6)/('CAN LFS Emp'!P224/'CAN LFS Emp'!P$6),"n/a")</f>
        <v>0.8320827086691821</v>
      </c>
      <c r="Q224" s="30">
        <f>IFERROR(('Emp RestOfCMA'!Q224/'Emp RestOfCMA'!Q$6)/('CAN LFS Emp'!Q224/'CAN LFS Emp'!Q$6),"n/a")</f>
        <v>0.89518602587492779</v>
      </c>
      <c r="R224" s="30">
        <f>IFERROR(('Emp RestOfCMA'!R224/'Emp RestOfCMA'!R$6)/('CAN LFS Emp'!R224/'CAN LFS Emp'!R$6),"n/a")</f>
        <v>0.77331721571495882</v>
      </c>
      <c r="S224" s="30">
        <f>IFERROR(('Emp RestOfCMA'!S224/'Emp RestOfCMA'!S$6)/('CAN LFS Emp'!S224/'CAN LFS Emp'!S$6),"n/a")</f>
        <v>0.96304058690515704</v>
      </c>
      <c r="T224" s="30">
        <f>IFERROR(('Emp RestOfCMA'!T224/'Emp RestOfCMA'!T$6)/('CAN LFS Emp'!T224/'CAN LFS Emp'!T$6),"n/a")</f>
        <v>0.88430703888511597</v>
      </c>
      <c r="U224" s="30">
        <f>IFERROR(('Emp RestOfCMA'!U224/'Emp RestOfCMA'!U$6)/('CAN LFS Emp'!U224/'CAN LFS Emp'!U$6),"n/a")</f>
        <v>0.97495106741250215</v>
      </c>
      <c r="V224" s="30">
        <f>IFERROR(('Emp RestOfCMA'!V224/'Emp RestOfCMA'!V$6)/('CAN LFS Emp'!V224/'CAN LFS Emp'!V$6),"n/a")</f>
        <v>0.94666763109396013</v>
      </c>
      <c r="W224" s="30">
        <f>IFERROR(('Emp RestOfCMA'!W224/'Emp RestOfCMA'!W$6)/('CAN LFS Emp'!W224/'CAN LFS Emp'!W$6),"n/a")</f>
        <v>0.77015266862660547</v>
      </c>
      <c r="X224" s="30">
        <f>IFERROR(('Emp RestOfCMA'!X224/'Emp RestOfCMA'!X$6)/('CAN LFS Emp'!X224/'CAN LFS Emp'!X$6),"n/a")</f>
        <v>0.84137487795757437</v>
      </c>
      <c r="Y224" s="30">
        <f>IFERROR(('Emp RestOfCMA'!Y224/'Emp RestOfCMA'!Y$6)/('CAN LFS Emp'!Y224/'CAN LFS Emp'!Y$6),"n/a")</f>
        <v>0.87158446599241024</v>
      </c>
    </row>
    <row r="225" spans="1:25" x14ac:dyDescent="0.25">
      <c r="A225" t="s">
        <v>549</v>
      </c>
      <c r="B225" s="132">
        <f t="shared" si="2"/>
        <v>6111</v>
      </c>
      <c r="C225" s="133">
        <v>6111</v>
      </c>
      <c r="D225" s="65">
        <f>IFERROR(('Emp RestOfCMA'!D225/'Emp RestOfCMA'!D$6)/('CAN LFS Emp'!D225/'CAN LFS Emp'!D$6),"n/a")</f>
        <v>0.95178512433734574</v>
      </c>
      <c r="E225" s="65">
        <f>IFERROR(('Emp RestOfCMA'!E225/'Emp RestOfCMA'!E$6)/('CAN LFS Emp'!E225/'CAN LFS Emp'!E$6),"n/a")</f>
        <v>0.8512221436848314</v>
      </c>
      <c r="F225" s="65">
        <f>IFERROR(('Emp RestOfCMA'!F225/'Emp RestOfCMA'!F$6)/('CAN LFS Emp'!F225/'CAN LFS Emp'!F$6),"n/a")</f>
        <v>0.83215524076723535</v>
      </c>
      <c r="G225" s="65">
        <f>IFERROR(('Emp RestOfCMA'!G225/'Emp RestOfCMA'!G$6)/('CAN LFS Emp'!G225/'CAN LFS Emp'!G$6),"n/a")</f>
        <v>0.9317858103598744</v>
      </c>
      <c r="H225" s="65">
        <f>IFERROR(('Emp RestOfCMA'!H225/'Emp RestOfCMA'!H$6)/('CAN LFS Emp'!H225/'CAN LFS Emp'!H$6),"n/a")</f>
        <v>0.7383141185838098</v>
      </c>
      <c r="I225" s="65">
        <f>IFERROR(('Emp RestOfCMA'!I225/'Emp RestOfCMA'!I$6)/('CAN LFS Emp'!I225/'CAN LFS Emp'!I$6),"n/a")</f>
        <v>0.97032873931564745</v>
      </c>
      <c r="J225" s="65">
        <f>IFERROR(('Emp RestOfCMA'!J225/'Emp RestOfCMA'!J$6)/('CAN LFS Emp'!J225/'CAN LFS Emp'!J$6),"n/a")</f>
        <v>1.0389861729774343</v>
      </c>
      <c r="K225" s="65">
        <f>IFERROR(('Emp RestOfCMA'!K225/'Emp RestOfCMA'!K$6)/('CAN LFS Emp'!K225/'CAN LFS Emp'!K$6),"n/a")</f>
        <v>0.81921168183549897</v>
      </c>
      <c r="L225" s="65">
        <f>IFERROR(('Emp RestOfCMA'!L225/'Emp RestOfCMA'!L$6)/('CAN LFS Emp'!L225/'CAN LFS Emp'!L$6),"n/a")</f>
        <v>0.95725779162685343</v>
      </c>
      <c r="M225" s="30">
        <f>IFERROR(('Emp RestOfCMA'!M225/'Emp RestOfCMA'!M$6)/('CAN LFS Emp'!M225/'CAN LFS Emp'!M$6),"n/a")</f>
        <v>1.1134407839733775</v>
      </c>
      <c r="N225" s="30">
        <f>IFERROR(('Emp RestOfCMA'!N225/'Emp RestOfCMA'!N$6)/('CAN LFS Emp'!N225/'CAN LFS Emp'!N$6),"n/a")</f>
        <v>1.1153042823332557</v>
      </c>
      <c r="O225" s="30">
        <f>IFERROR(('Emp RestOfCMA'!O225/'Emp RestOfCMA'!O$6)/('CAN LFS Emp'!O225/'CAN LFS Emp'!O$6),"n/a")</f>
        <v>1.1507481414077874</v>
      </c>
      <c r="P225" s="30">
        <f>IFERROR(('Emp RestOfCMA'!P225/'Emp RestOfCMA'!P$6)/('CAN LFS Emp'!P225/'CAN LFS Emp'!P$6),"n/a")</f>
        <v>1.0127888562329241</v>
      </c>
      <c r="Q225" s="30">
        <f>IFERROR(('Emp RestOfCMA'!Q225/'Emp RestOfCMA'!Q$6)/('CAN LFS Emp'!Q225/'CAN LFS Emp'!Q$6),"n/a")</f>
        <v>1.1646199672843736</v>
      </c>
      <c r="R225" s="30">
        <f>IFERROR(('Emp RestOfCMA'!R225/'Emp RestOfCMA'!R$6)/('CAN LFS Emp'!R225/'CAN LFS Emp'!R$6),"n/a")</f>
        <v>1.0153644009797518</v>
      </c>
      <c r="S225" s="30">
        <f>IFERROR(('Emp RestOfCMA'!S225/'Emp RestOfCMA'!S$6)/('CAN LFS Emp'!S225/'CAN LFS Emp'!S$6),"n/a")</f>
        <v>1.1705030376110552</v>
      </c>
      <c r="T225" s="30">
        <f>IFERROR(('Emp RestOfCMA'!T225/'Emp RestOfCMA'!T$6)/('CAN LFS Emp'!T225/'CAN LFS Emp'!T$6),"n/a")</f>
        <v>1.0624281765500214</v>
      </c>
      <c r="U225" s="30">
        <f>IFERROR(('Emp RestOfCMA'!U225/'Emp RestOfCMA'!U$6)/('CAN LFS Emp'!U225/'CAN LFS Emp'!U$6),"n/a")</f>
        <v>1.202791832960298</v>
      </c>
      <c r="V225" s="30">
        <f>IFERROR(('Emp RestOfCMA'!V225/'Emp RestOfCMA'!V$6)/('CAN LFS Emp'!V225/'CAN LFS Emp'!V$6),"n/a")</f>
        <v>1.1379493117723836</v>
      </c>
      <c r="W225" s="30">
        <f>IFERROR(('Emp RestOfCMA'!W225/'Emp RestOfCMA'!W$6)/('CAN LFS Emp'!W225/'CAN LFS Emp'!W$6),"n/a")</f>
        <v>1.0612114267447825</v>
      </c>
      <c r="X225" s="30">
        <f>IFERROR(('Emp RestOfCMA'!X225/'Emp RestOfCMA'!X$6)/('CAN LFS Emp'!X225/'CAN LFS Emp'!X$6),"n/a")</f>
        <v>1.0639306450593775</v>
      </c>
      <c r="Y225" s="30">
        <f>IFERROR(('Emp RestOfCMA'!Y225/'Emp RestOfCMA'!Y$6)/('CAN LFS Emp'!Y225/'CAN LFS Emp'!Y$6),"n/a")</f>
        <v>1.0435066904467785</v>
      </c>
    </row>
    <row r="226" spans="1:25" x14ac:dyDescent="0.25">
      <c r="A226" t="s">
        <v>550</v>
      </c>
      <c r="B226" s="132">
        <f t="shared" si="2"/>
        <v>6112</v>
      </c>
      <c r="C226" s="133">
        <v>6112</v>
      </c>
      <c r="D226" s="65">
        <f>IFERROR(('Emp RestOfCMA'!D226/'Emp RestOfCMA'!D$6)/('CAN LFS Emp'!D226/'CAN LFS Emp'!D$6),"n/a")</f>
        <v>0.69732012763280982</v>
      </c>
      <c r="E226" s="65">
        <f>IFERROR(('Emp RestOfCMA'!E226/'Emp RestOfCMA'!E$6)/('CAN LFS Emp'!E226/'CAN LFS Emp'!E$6),"n/a")</f>
        <v>0.59265397535001807</v>
      </c>
      <c r="F226" s="65">
        <f>IFERROR(('Emp RestOfCMA'!F226/'Emp RestOfCMA'!F$6)/('CAN LFS Emp'!F226/'CAN LFS Emp'!F$6),"n/a")</f>
        <v>0.64667118062505446</v>
      </c>
      <c r="G226" s="65">
        <f>IFERROR(('Emp RestOfCMA'!G226/'Emp RestOfCMA'!G$6)/('CAN LFS Emp'!G226/'CAN LFS Emp'!G$6),"n/a")</f>
        <v>0.3900855495908202</v>
      </c>
      <c r="H226" s="65">
        <f>IFERROR(('Emp RestOfCMA'!H226/'Emp RestOfCMA'!H$6)/('CAN LFS Emp'!H226/'CAN LFS Emp'!H$6),"n/a")</f>
        <v>0.52740664828755568</v>
      </c>
      <c r="I226" s="65">
        <f>IFERROR(('Emp RestOfCMA'!I226/'Emp RestOfCMA'!I$6)/('CAN LFS Emp'!I226/'CAN LFS Emp'!I$6),"n/a")</f>
        <v>0.48636812144353847</v>
      </c>
      <c r="J226" s="65">
        <f>IFERROR(('Emp RestOfCMA'!J226/'Emp RestOfCMA'!J$6)/('CAN LFS Emp'!J226/'CAN LFS Emp'!J$6),"n/a")</f>
        <v>0.63035309709709464</v>
      </c>
      <c r="K226" s="65">
        <f>IFERROR(('Emp RestOfCMA'!K226/'Emp RestOfCMA'!K$6)/('CAN LFS Emp'!K226/'CAN LFS Emp'!K$6),"n/a")</f>
        <v>0.58496760986117025</v>
      </c>
      <c r="L226" s="65">
        <f>IFERROR(('Emp RestOfCMA'!L226/'Emp RestOfCMA'!L$6)/('CAN LFS Emp'!L226/'CAN LFS Emp'!L$6),"n/a")</f>
        <v>0.27667184551907298</v>
      </c>
      <c r="M226" s="30">
        <f>IFERROR(('Emp RestOfCMA'!M226/'Emp RestOfCMA'!M$6)/('CAN LFS Emp'!M226/'CAN LFS Emp'!M$6),"n/a")</f>
        <v>0.15593057933917212</v>
      </c>
      <c r="N226" s="30">
        <f>IFERROR(('Emp RestOfCMA'!N226/'Emp RestOfCMA'!N$6)/('CAN LFS Emp'!N226/'CAN LFS Emp'!N$6),"n/a")</f>
        <v>0.25564885513232155</v>
      </c>
      <c r="O226" s="30">
        <f>IFERROR(('Emp RestOfCMA'!O226/'Emp RestOfCMA'!O$6)/('CAN LFS Emp'!O226/'CAN LFS Emp'!O$6),"n/a")</f>
        <v>-4.4188239970160192E-2</v>
      </c>
      <c r="P226" s="30">
        <f>IFERROR(('Emp RestOfCMA'!P226/'Emp RestOfCMA'!P$6)/('CAN LFS Emp'!P226/'CAN LFS Emp'!P$6),"n/a")</f>
        <v>0.50534231806366425</v>
      </c>
      <c r="Q226" s="30">
        <f>IFERROR(('Emp RestOfCMA'!Q226/'Emp RestOfCMA'!Q$6)/('CAN LFS Emp'!Q226/'CAN LFS Emp'!Q$6),"n/a")</f>
        <v>0.35907854090845615</v>
      </c>
      <c r="R226" s="30">
        <f>IFERROR(('Emp RestOfCMA'!R226/'Emp RestOfCMA'!R$6)/('CAN LFS Emp'!R226/'CAN LFS Emp'!R$6),"n/a")</f>
        <v>0.5996596067477501</v>
      </c>
      <c r="S226" s="30">
        <f>IFERROR(('Emp RestOfCMA'!S226/'Emp RestOfCMA'!S$6)/('CAN LFS Emp'!S226/'CAN LFS Emp'!S$6),"n/a")</f>
        <v>0.566456360154589</v>
      </c>
      <c r="T226" s="30">
        <f>IFERROR(('Emp RestOfCMA'!T226/'Emp RestOfCMA'!T$6)/('CAN LFS Emp'!T226/'CAN LFS Emp'!T$6),"n/a")</f>
        <v>0.51100818704477746</v>
      </c>
      <c r="U226" s="30">
        <f>IFERROR(('Emp RestOfCMA'!U226/'Emp RestOfCMA'!U$6)/('CAN LFS Emp'!U226/'CAN LFS Emp'!U$6),"n/a")</f>
        <v>0.55331468496715563</v>
      </c>
      <c r="V226" s="30">
        <f>IFERROR(('Emp RestOfCMA'!V226/'Emp RestOfCMA'!V$6)/('CAN LFS Emp'!V226/'CAN LFS Emp'!V$6),"n/a")</f>
        <v>0.6504719340801286</v>
      </c>
      <c r="W226" s="30">
        <f>IFERROR(('Emp RestOfCMA'!W226/'Emp RestOfCMA'!W$6)/('CAN LFS Emp'!W226/'CAN LFS Emp'!W$6),"n/a")</f>
        <v>0.31485846598109918</v>
      </c>
      <c r="X226" s="30">
        <f>IFERROR(('Emp RestOfCMA'!X226/'Emp RestOfCMA'!X$6)/('CAN LFS Emp'!X226/'CAN LFS Emp'!X$6),"n/a")</f>
        <v>0.24796290124690867</v>
      </c>
      <c r="Y226" s="30">
        <f>IFERROR(('Emp RestOfCMA'!Y226/'Emp RestOfCMA'!Y$6)/('CAN LFS Emp'!Y226/'CAN LFS Emp'!Y$6),"n/a")</f>
        <v>0.15306677894368401</v>
      </c>
    </row>
    <row r="227" spans="1:25" x14ac:dyDescent="0.25">
      <c r="A227" t="s">
        <v>151</v>
      </c>
      <c r="B227" s="137">
        <f t="shared" si="2"/>
        <v>6113</v>
      </c>
      <c r="C227" s="133">
        <v>6113</v>
      </c>
      <c r="D227" s="65">
        <f>IFERROR(('Emp RestOfCMA'!D227/'Emp RestOfCMA'!D$6)/('CAN LFS Emp'!D227/'CAN LFS Emp'!D$6),"n/a")</f>
        <v>0.40400904822317352</v>
      </c>
      <c r="E227" s="65">
        <f>IFERROR(('Emp RestOfCMA'!E227/'Emp RestOfCMA'!E$6)/('CAN LFS Emp'!E227/'CAN LFS Emp'!E$6),"n/a")</f>
        <v>0.38404653136567513</v>
      </c>
      <c r="F227" s="65">
        <f>IFERROR(('Emp RestOfCMA'!F227/'Emp RestOfCMA'!F$6)/('CAN LFS Emp'!F227/'CAN LFS Emp'!F$6),"n/a")</f>
        <v>0.48515125877210924</v>
      </c>
      <c r="G227" s="65">
        <f>IFERROR(('Emp RestOfCMA'!G227/'Emp RestOfCMA'!G$6)/('CAN LFS Emp'!G227/'CAN LFS Emp'!G$6),"n/a")</f>
        <v>0.37161944326684793</v>
      </c>
      <c r="H227" s="65">
        <f>IFERROR(('Emp RestOfCMA'!H227/'Emp RestOfCMA'!H$6)/('CAN LFS Emp'!H227/'CAN LFS Emp'!H$6),"n/a")</f>
        <v>0.42893630345829781</v>
      </c>
      <c r="I227" s="65">
        <f>IFERROR(('Emp RestOfCMA'!I227/'Emp RestOfCMA'!I$6)/('CAN LFS Emp'!I227/'CAN LFS Emp'!I$6),"n/a")</f>
        <v>0.27540477848305717</v>
      </c>
      <c r="J227" s="65">
        <f>IFERROR(('Emp RestOfCMA'!J227/'Emp RestOfCMA'!J$6)/('CAN LFS Emp'!J227/'CAN LFS Emp'!J$6),"n/a")</f>
        <v>0.45305092401643876</v>
      </c>
      <c r="K227" s="65">
        <f>IFERROR(('Emp RestOfCMA'!K227/'Emp RestOfCMA'!K$6)/('CAN LFS Emp'!K227/'CAN LFS Emp'!K$6),"n/a")</f>
        <v>0.5133522340435881</v>
      </c>
      <c r="L227" s="65">
        <f>IFERROR(('Emp RestOfCMA'!L227/'Emp RestOfCMA'!L$6)/('CAN LFS Emp'!L227/'CAN LFS Emp'!L$6),"n/a")</f>
        <v>9.3072937322971033E-2</v>
      </c>
      <c r="M227" s="30">
        <f>IFERROR(('Emp RestOfCMA'!M227/'Emp RestOfCMA'!M$6)/('CAN LFS Emp'!M227/'CAN LFS Emp'!M$6),"n/a")</f>
        <v>0.19611551144130285</v>
      </c>
      <c r="N227" s="30">
        <f>IFERROR(('Emp RestOfCMA'!N227/'Emp RestOfCMA'!N$6)/('CAN LFS Emp'!N227/'CAN LFS Emp'!N$6),"n/a")</f>
        <v>0.33118451607584748</v>
      </c>
      <c r="O227" s="30">
        <f>IFERROR(('Emp RestOfCMA'!O227/'Emp RestOfCMA'!O$6)/('CAN LFS Emp'!O227/'CAN LFS Emp'!O$6),"n/a")</f>
        <v>0.18078359779846323</v>
      </c>
      <c r="P227" s="30">
        <f>IFERROR(('Emp RestOfCMA'!P227/'Emp RestOfCMA'!P$6)/('CAN LFS Emp'!P227/'CAN LFS Emp'!P$6),"n/a")</f>
        <v>0.18301481712713905</v>
      </c>
      <c r="Q227" s="30">
        <f>IFERROR(('Emp RestOfCMA'!Q227/'Emp RestOfCMA'!Q$6)/('CAN LFS Emp'!Q227/'CAN LFS Emp'!Q$6),"n/a")</f>
        <v>0.2407862463695882</v>
      </c>
      <c r="R227" s="30">
        <f>IFERROR(('Emp RestOfCMA'!R227/'Emp RestOfCMA'!R$6)/('CAN LFS Emp'!R227/'CAN LFS Emp'!R$6),"n/a")</f>
        <v>8.5727237983833929E-2</v>
      </c>
      <c r="S227" s="30">
        <f>IFERROR(('Emp RestOfCMA'!S227/'Emp RestOfCMA'!S$6)/('CAN LFS Emp'!S227/'CAN LFS Emp'!S$6),"n/a")</f>
        <v>0.30951905177874095</v>
      </c>
      <c r="T227" s="30">
        <f>IFERROR(('Emp RestOfCMA'!T227/'Emp RestOfCMA'!T$6)/('CAN LFS Emp'!T227/'CAN LFS Emp'!T$6),"n/a")</f>
        <v>0.35012015654563189</v>
      </c>
      <c r="U227" s="30">
        <f>IFERROR(('Emp RestOfCMA'!U227/'Emp RestOfCMA'!U$6)/('CAN LFS Emp'!U227/'CAN LFS Emp'!U$6),"n/a")</f>
        <v>0.16407742337902295</v>
      </c>
      <c r="V227" s="30">
        <f>IFERROR(('Emp RestOfCMA'!V227/'Emp RestOfCMA'!V$6)/('CAN LFS Emp'!V227/'CAN LFS Emp'!V$6),"n/a")</f>
        <v>0.30883231495700897</v>
      </c>
      <c r="W227" s="30">
        <f>IFERROR(('Emp RestOfCMA'!W227/'Emp RestOfCMA'!W$6)/('CAN LFS Emp'!W227/'CAN LFS Emp'!W$6),"n/a")</f>
        <v>-6.8054291705289136E-2</v>
      </c>
      <c r="X227" s="30">
        <f>IFERROR(('Emp RestOfCMA'!X227/'Emp RestOfCMA'!X$6)/('CAN LFS Emp'!X227/'CAN LFS Emp'!X$6),"n/a")</f>
        <v>0.10164911051071106</v>
      </c>
      <c r="Y227" s="30">
        <f>IFERROR(('Emp RestOfCMA'!Y227/'Emp RestOfCMA'!Y$6)/('CAN LFS Emp'!Y227/'CAN LFS Emp'!Y$6),"n/a")</f>
        <v>0.11262629981516119</v>
      </c>
    </row>
    <row r="228" spans="1:25" x14ac:dyDescent="0.25">
      <c r="A228" t="s">
        <v>551</v>
      </c>
      <c r="B228" s="137" t="s">
        <v>207</v>
      </c>
      <c r="C228" s="133">
        <v>6114</v>
      </c>
      <c r="D228" s="65">
        <f>IFERROR(('Emp RestOfCMA'!D228/'Emp RestOfCMA'!D$6)/('CAN LFS Emp'!D228/'CAN LFS Emp'!D$6),"n/a")</f>
        <v>1.0738482286961444</v>
      </c>
      <c r="E228" s="65">
        <f>IFERROR(('Emp RestOfCMA'!E228/'Emp RestOfCMA'!E$6)/('CAN LFS Emp'!E228/'CAN LFS Emp'!E$6),"n/a")</f>
        <v>1.6266027299055765</v>
      </c>
      <c r="F228" s="65">
        <f>IFERROR(('Emp RestOfCMA'!F228/'Emp RestOfCMA'!F$6)/('CAN LFS Emp'!F228/'CAN LFS Emp'!F$6),"n/a")</f>
        <v>3.3715467124556548</v>
      </c>
      <c r="G228" s="65">
        <f>IFERROR(('Emp RestOfCMA'!G228/'Emp RestOfCMA'!G$6)/('CAN LFS Emp'!G228/'CAN LFS Emp'!G$6),"n/a")</f>
        <v>3.0476791785217214</v>
      </c>
      <c r="H228" s="65">
        <f>IFERROR(('Emp RestOfCMA'!H228/'Emp RestOfCMA'!H$6)/('CAN LFS Emp'!H228/'CAN LFS Emp'!H$6),"n/a")</f>
        <v>0</v>
      </c>
      <c r="I228" s="65">
        <f>IFERROR(('Emp RestOfCMA'!I228/'Emp RestOfCMA'!I$6)/('CAN LFS Emp'!I228/'CAN LFS Emp'!I$6),"n/a")</f>
        <v>0</v>
      </c>
      <c r="J228" s="65">
        <f>IFERROR(('Emp RestOfCMA'!J228/'Emp RestOfCMA'!J$6)/('CAN LFS Emp'!J228/'CAN LFS Emp'!J$6),"n/a")</f>
        <v>0</v>
      </c>
      <c r="K228" s="65">
        <f>IFERROR(('Emp RestOfCMA'!K228/'Emp RestOfCMA'!K$6)/('CAN LFS Emp'!K228/'CAN LFS Emp'!K$6),"n/a")</f>
        <v>0</v>
      </c>
      <c r="L228" s="65">
        <f>IFERROR(('Emp RestOfCMA'!L228/'Emp RestOfCMA'!L$6)/('CAN LFS Emp'!L228/'CAN LFS Emp'!L$6),"n/a")</f>
        <v>0</v>
      </c>
      <c r="M228" s="30">
        <f>IFERROR(('Emp RestOfCMA'!M228/'Emp RestOfCMA'!M$6)/('CAN LFS Emp'!M228/'CAN LFS Emp'!M$6),"n/a")</f>
        <v>0</v>
      </c>
      <c r="N228" s="30">
        <f>IFERROR(('Emp RestOfCMA'!N228/'Emp RestOfCMA'!N$6)/('CAN LFS Emp'!N228/'CAN LFS Emp'!N$6),"n/a")</f>
        <v>-1.2586930526063518</v>
      </c>
      <c r="O228" s="30">
        <f>IFERROR(('Emp RestOfCMA'!O228/'Emp RestOfCMA'!O$6)/('CAN LFS Emp'!O228/'CAN LFS Emp'!O$6),"n/a")</f>
        <v>0</v>
      </c>
      <c r="P228" s="30">
        <f>IFERROR(('Emp RestOfCMA'!P228/'Emp RestOfCMA'!P$6)/('CAN LFS Emp'!P228/'CAN LFS Emp'!P$6),"n/a")</f>
        <v>3.9216997238651508</v>
      </c>
      <c r="Q228" s="30">
        <f>IFERROR(('Emp RestOfCMA'!Q228/'Emp RestOfCMA'!Q$6)/('CAN LFS Emp'!Q228/'CAN LFS Emp'!Q$6),"n/a")</f>
        <v>4.1480263808446836</v>
      </c>
      <c r="R228" s="30">
        <f>IFERROR(('Emp RestOfCMA'!R228/'Emp RestOfCMA'!R$6)/('CAN LFS Emp'!R228/'CAN LFS Emp'!R$6),"n/a")</f>
        <v>0</v>
      </c>
      <c r="S228" s="30">
        <f>IFERROR(('Emp RestOfCMA'!S228/'Emp RestOfCMA'!S$6)/('CAN LFS Emp'!S228/'CAN LFS Emp'!S$6),"n/a")</f>
        <v>0</v>
      </c>
      <c r="T228" s="30">
        <f>IFERROR(('Emp RestOfCMA'!T228/'Emp RestOfCMA'!T$6)/('CAN LFS Emp'!T228/'CAN LFS Emp'!T$6),"n/a")</f>
        <v>0</v>
      </c>
      <c r="U228" s="30">
        <f>IFERROR(('Emp RestOfCMA'!U228/'Emp RestOfCMA'!U$6)/('CAN LFS Emp'!U228/'CAN LFS Emp'!U$6),"n/a")</f>
        <v>0</v>
      </c>
      <c r="V228" s="30">
        <f>IFERROR(('Emp RestOfCMA'!V228/'Emp RestOfCMA'!V$6)/('CAN LFS Emp'!V228/'CAN LFS Emp'!V$6),"n/a")</f>
        <v>4.0852183507027151</v>
      </c>
      <c r="W228" s="30">
        <f>IFERROR(('Emp RestOfCMA'!W228/'Emp RestOfCMA'!W$6)/('CAN LFS Emp'!W228/'CAN LFS Emp'!W$6),"n/a")</f>
        <v>0</v>
      </c>
      <c r="X228" s="30">
        <f>IFERROR(('Emp RestOfCMA'!X228/'Emp RestOfCMA'!X$6)/('CAN LFS Emp'!X228/'CAN LFS Emp'!X$6),"n/a")</f>
        <v>3.5206436002149064</v>
      </c>
      <c r="Y228" s="30">
        <f>IFERROR(('Emp RestOfCMA'!Y228/'Emp RestOfCMA'!Y$6)/('CAN LFS Emp'!Y228/'CAN LFS Emp'!Y$6),"n/a")</f>
        <v>5.6676498351729308</v>
      </c>
    </row>
    <row r="229" spans="1:25" x14ac:dyDescent="0.25">
      <c r="A229" t="s">
        <v>552</v>
      </c>
      <c r="B229" s="137" t="s">
        <v>207</v>
      </c>
      <c r="C229" s="133">
        <v>6115</v>
      </c>
      <c r="D229" s="65">
        <f>IFERROR(('Emp RestOfCMA'!D229/'Emp RestOfCMA'!D$6)/('CAN LFS Emp'!D229/'CAN LFS Emp'!D$6),"n/a")</f>
        <v>0</v>
      </c>
      <c r="E229" s="65">
        <f>IFERROR(('Emp RestOfCMA'!E229/'Emp RestOfCMA'!E$6)/('CAN LFS Emp'!E229/'CAN LFS Emp'!E$6),"n/a")</f>
        <v>3.0203583494869006</v>
      </c>
      <c r="F229" s="65">
        <f>IFERROR(('Emp RestOfCMA'!F229/'Emp RestOfCMA'!F$6)/('CAN LFS Emp'!F229/'CAN LFS Emp'!F$6),"n/a")</f>
        <v>0</v>
      </c>
      <c r="G229" s="65">
        <f>IFERROR(('Emp RestOfCMA'!G229/'Emp RestOfCMA'!G$6)/('CAN LFS Emp'!G229/'CAN LFS Emp'!G$6),"n/a")</f>
        <v>0</v>
      </c>
      <c r="H229" s="65">
        <f>IFERROR(('Emp RestOfCMA'!H229/'Emp RestOfCMA'!H$6)/('CAN LFS Emp'!H229/'CAN LFS Emp'!H$6),"n/a")</f>
        <v>2.3931258464344705</v>
      </c>
      <c r="I229" s="65">
        <f>IFERROR(('Emp RestOfCMA'!I229/'Emp RestOfCMA'!I$6)/('CAN LFS Emp'!I229/'CAN LFS Emp'!I$6),"n/a")</f>
        <v>0</v>
      </c>
      <c r="J229" s="65">
        <f>IFERROR(('Emp RestOfCMA'!J229/'Emp RestOfCMA'!J$6)/('CAN LFS Emp'!J229/'CAN LFS Emp'!J$6),"n/a")</f>
        <v>0</v>
      </c>
      <c r="K229" s="65">
        <f>IFERROR(('Emp RestOfCMA'!K229/'Emp RestOfCMA'!K$6)/('CAN LFS Emp'!K229/'CAN LFS Emp'!K$6),"n/a")</f>
        <v>2.5575375792132999</v>
      </c>
      <c r="L229" s="65">
        <f>IFERROR(('Emp RestOfCMA'!L229/'Emp RestOfCMA'!L$6)/('CAN LFS Emp'!L229/'CAN LFS Emp'!L$6),"n/a")</f>
        <v>0</v>
      </c>
      <c r="M229" s="30">
        <f>IFERROR(('Emp RestOfCMA'!M229/'Emp RestOfCMA'!M$6)/('CAN LFS Emp'!M229/'CAN LFS Emp'!M$6),"n/a")</f>
        <v>2.6050850109669978</v>
      </c>
      <c r="N229" s="30">
        <f>IFERROR(('Emp RestOfCMA'!N229/'Emp RestOfCMA'!N$6)/('CAN LFS Emp'!N229/'CAN LFS Emp'!N$6),"n/a")</f>
        <v>2.0720592606346631</v>
      </c>
      <c r="O229" s="30">
        <f>IFERROR(('Emp RestOfCMA'!O229/'Emp RestOfCMA'!O$6)/('CAN LFS Emp'!O229/'CAN LFS Emp'!O$6),"n/a")</f>
        <v>0</v>
      </c>
      <c r="P229" s="30">
        <f>IFERROR(('Emp RestOfCMA'!P229/'Emp RestOfCMA'!P$6)/('CAN LFS Emp'!P229/'CAN LFS Emp'!P$6),"n/a")</f>
        <v>0</v>
      </c>
      <c r="Q229" s="30">
        <f>IFERROR(('Emp RestOfCMA'!Q229/'Emp RestOfCMA'!Q$6)/('CAN LFS Emp'!Q229/'CAN LFS Emp'!Q$6),"n/a")</f>
        <v>0</v>
      </c>
      <c r="R229" s="30">
        <f>IFERROR(('Emp RestOfCMA'!R229/'Emp RestOfCMA'!R$6)/('CAN LFS Emp'!R229/'CAN LFS Emp'!R$6),"n/a")</f>
        <v>1.9943097981624605</v>
      </c>
      <c r="S229" s="30">
        <f>IFERROR(('Emp RestOfCMA'!S229/'Emp RestOfCMA'!S$6)/('CAN LFS Emp'!S229/'CAN LFS Emp'!S$6),"n/a")</f>
        <v>0</v>
      </c>
      <c r="T229" s="30">
        <f>IFERROR(('Emp RestOfCMA'!T229/'Emp RestOfCMA'!T$6)/('CAN LFS Emp'!T229/'CAN LFS Emp'!T$6),"n/a")</f>
        <v>0</v>
      </c>
      <c r="U229" s="30">
        <f>IFERROR(('Emp RestOfCMA'!U229/'Emp RestOfCMA'!U$6)/('CAN LFS Emp'!U229/'CAN LFS Emp'!U$6),"n/a")</f>
        <v>0</v>
      </c>
      <c r="V229" s="30">
        <f>IFERROR(('Emp RestOfCMA'!V229/'Emp RestOfCMA'!V$6)/('CAN LFS Emp'!V229/'CAN LFS Emp'!V$6),"n/a")</f>
        <v>0</v>
      </c>
      <c r="W229" s="30">
        <f>IFERROR(('Emp RestOfCMA'!W229/'Emp RestOfCMA'!W$6)/('CAN LFS Emp'!W229/'CAN LFS Emp'!W$6),"n/a")</f>
        <v>1.8256272548065282</v>
      </c>
      <c r="X229" s="30">
        <f>IFERROR(('Emp RestOfCMA'!X229/'Emp RestOfCMA'!X$6)/('CAN LFS Emp'!X229/'CAN LFS Emp'!X$6),"n/a")</f>
        <v>2.6636428261794851</v>
      </c>
      <c r="Y229" s="30">
        <f>IFERROR(('Emp RestOfCMA'!Y229/'Emp RestOfCMA'!Y$6)/('CAN LFS Emp'!Y229/'CAN LFS Emp'!Y$6),"n/a")</f>
        <v>1.8331667024496736</v>
      </c>
    </row>
    <row r="230" spans="1:25" x14ac:dyDescent="0.25">
      <c r="A230" t="s">
        <v>553</v>
      </c>
      <c r="B230" s="137" t="s">
        <v>207</v>
      </c>
      <c r="C230" s="133">
        <v>6116</v>
      </c>
      <c r="D230" s="65">
        <f>IFERROR(('Emp RestOfCMA'!D230/'Emp RestOfCMA'!D$6)/('CAN LFS Emp'!D230/'CAN LFS Emp'!D$6),"n/a")</f>
        <v>0.88895775601492333</v>
      </c>
      <c r="E230" s="65">
        <f>IFERROR(('Emp RestOfCMA'!E230/'Emp RestOfCMA'!E$6)/('CAN LFS Emp'!E230/'CAN LFS Emp'!E$6),"n/a")</f>
        <v>0.84100836915427046</v>
      </c>
      <c r="F230" s="65">
        <f>IFERROR(('Emp RestOfCMA'!F230/'Emp RestOfCMA'!F$6)/('CAN LFS Emp'!F230/'CAN LFS Emp'!F$6),"n/a")</f>
        <v>1.2426034349221473</v>
      </c>
      <c r="G230" s="65">
        <f>IFERROR(('Emp RestOfCMA'!G230/'Emp RestOfCMA'!G$6)/('CAN LFS Emp'!G230/'CAN LFS Emp'!G$6),"n/a")</f>
        <v>0.97873217265581436</v>
      </c>
      <c r="H230" s="65">
        <f>IFERROR(('Emp RestOfCMA'!H230/'Emp RestOfCMA'!H$6)/('CAN LFS Emp'!H230/'CAN LFS Emp'!H$6),"n/a")</f>
        <v>0.95272760067783147</v>
      </c>
      <c r="I230" s="65">
        <f>IFERROR(('Emp RestOfCMA'!I230/'Emp RestOfCMA'!I$6)/('CAN LFS Emp'!I230/'CAN LFS Emp'!I$6),"n/a")</f>
        <v>0.94271655174687774</v>
      </c>
      <c r="J230" s="65">
        <f>IFERROR(('Emp RestOfCMA'!J230/'Emp RestOfCMA'!J$6)/('CAN LFS Emp'!J230/'CAN LFS Emp'!J$6),"n/a")</f>
        <v>0.86144783284336879</v>
      </c>
      <c r="K230" s="65">
        <f>IFERROR(('Emp RestOfCMA'!K230/'Emp RestOfCMA'!K$6)/('CAN LFS Emp'!K230/'CAN LFS Emp'!K$6),"n/a")</f>
        <v>1.2231698291994855</v>
      </c>
      <c r="L230" s="65">
        <f>IFERROR(('Emp RestOfCMA'!L230/'Emp RestOfCMA'!L$6)/('CAN LFS Emp'!L230/'CAN LFS Emp'!L$6),"n/a")</f>
        <v>1.0794408058899296</v>
      </c>
      <c r="M230" s="30">
        <f>IFERROR(('Emp RestOfCMA'!M230/'Emp RestOfCMA'!M$6)/('CAN LFS Emp'!M230/'CAN LFS Emp'!M$6),"n/a")</f>
        <v>1.2246128756656607</v>
      </c>
      <c r="N230" s="30">
        <f>IFERROR(('Emp RestOfCMA'!N230/'Emp RestOfCMA'!N$6)/('CAN LFS Emp'!N230/'CAN LFS Emp'!N$6),"n/a")</f>
        <v>1.145718937922239</v>
      </c>
      <c r="O230" s="30">
        <f>IFERROR(('Emp RestOfCMA'!O230/'Emp RestOfCMA'!O$6)/('CAN LFS Emp'!O230/'CAN LFS Emp'!O$6),"n/a")</f>
        <v>1.2720040386709643</v>
      </c>
      <c r="P230" s="30">
        <f>IFERROR(('Emp RestOfCMA'!P230/'Emp RestOfCMA'!P$6)/('CAN LFS Emp'!P230/'CAN LFS Emp'!P$6),"n/a")</f>
        <v>1.3323716550532272</v>
      </c>
      <c r="Q230" s="30">
        <f>IFERROR(('Emp RestOfCMA'!Q230/'Emp RestOfCMA'!Q$6)/('CAN LFS Emp'!Q230/'CAN LFS Emp'!Q$6),"n/a")</f>
        <v>0.93228239153468118</v>
      </c>
      <c r="R230" s="30">
        <f>IFERROR(('Emp RestOfCMA'!R230/'Emp RestOfCMA'!R$6)/('CAN LFS Emp'!R230/'CAN LFS Emp'!R$6),"n/a")</f>
        <v>1.0602779482199378</v>
      </c>
      <c r="S230" s="30">
        <f>IFERROR(('Emp RestOfCMA'!S230/'Emp RestOfCMA'!S$6)/('CAN LFS Emp'!S230/'CAN LFS Emp'!S$6),"n/a")</f>
        <v>1.5883199619945374</v>
      </c>
      <c r="T230" s="30">
        <f>IFERROR(('Emp RestOfCMA'!T230/'Emp RestOfCMA'!T$6)/('CAN LFS Emp'!T230/'CAN LFS Emp'!T$6),"n/a")</f>
        <v>1.4029850583442309</v>
      </c>
      <c r="U230" s="30">
        <f>IFERROR(('Emp RestOfCMA'!U230/'Emp RestOfCMA'!U$6)/('CAN LFS Emp'!U230/'CAN LFS Emp'!U$6),"n/a")</f>
        <v>1.581066603513841</v>
      </c>
      <c r="V230" s="30">
        <f>IFERROR(('Emp RestOfCMA'!V230/'Emp RestOfCMA'!V$6)/('CAN LFS Emp'!V230/'CAN LFS Emp'!V$6),"n/a")</f>
        <v>1.4854553023959103</v>
      </c>
      <c r="W230" s="30">
        <f>IFERROR(('Emp RestOfCMA'!W230/'Emp RestOfCMA'!W$6)/('CAN LFS Emp'!W230/'CAN LFS Emp'!W$6),"n/a")</f>
        <v>1.2186993281958067</v>
      </c>
      <c r="X230" s="30">
        <f>IFERROR(('Emp RestOfCMA'!X230/'Emp RestOfCMA'!X$6)/('CAN LFS Emp'!X230/'CAN LFS Emp'!X$6),"n/a")</f>
        <v>1.5007300223948961</v>
      </c>
      <c r="Y230" s="30">
        <f>IFERROR(('Emp RestOfCMA'!Y230/'Emp RestOfCMA'!Y$6)/('CAN LFS Emp'!Y230/'CAN LFS Emp'!Y$6),"n/a")</f>
        <v>1.7397008851590143</v>
      </c>
    </row>
    <row r="231" spans="1:25" x14ac:dyDescent="0.25">
      <c r="A231" t="s">
        <v>554</v>
      </c>
      <c r="B231" s="137" t="s">
        <v>207</v>
      </c>
      <c r="C231" s="133">
        <v>6117</v>
      </c>
      <c r="D231" s="65">
        <f>IFERROR(('Emp RestOfCMA'!D231/'Emp RestOfCMA'!D$6)/('CAN LFS Emp'!D231/'CAN LFS Emp'!D$6),"n/a")</f>
        <v>0</v>
      </c>
      <c r="E231" s="65">
        <f>IFERROR(('Emp RestOfCMA'!E231/'Emp RestOfCMA'!E$6)/('CAN LFS Emp'!E231/'CAN LFS Emp'!E$6),"n/a")</f>
        <v>0</v>
      </c>
      <c r="F231" s="65">
        <f>IFERROR(('Emp RestOfCMA'!F231/'Emp RestOfCMA'!F$6)/('CAN LFS Emp'!F231/'CAN LFS Emp'!F$6),"n/a")</f>
        <v>0</v>
      </c>
      <c r="G231" s="65">
        <f>IFERROR(('Emp RestOfCMA'!G231/'Emp RestOfCMA'!G$6)/('CAN LFS Emp'!G231/'CAN LFS Emp'!G$6),"n/a")</f>
        <v>0</v>
      </c>
      <c r="H231" s="65">
        <f>IFERROR(('Emp RestOfCMA'!H231/'Emp RestOfCMA'!H$6)/('CAN LFS Emp'!H231/'CAN LFS Emp'!H$6),"n/a")</f>
        <v>0</v>
      </c>
      <c r="I231" s="65">
        <f>IFERROR(('Emp RestOfCMA'!I231/'Emp RestOfCMA'!I$6)/('CAN LFS Emp'!I231/'CAN LFS Emp'!I$6),"n/a")</f>
        <v>0</v>
      </c>
      <c r="J231" s="65">
        <f>IFERROR(('Emp RestOfCMA'!J231/'Emp RestOfCMA'!J$6)/('CAN LFS Emp'!J231/'CAN LFS Emp'!J$6),"n/a")</f>
        <v>0</v>
      </c>
      <c r="K231" s="65">
        <f>IFERROR(('Emp RestOfCMA'!K231/'Emp RestOfCMA'!K$6)/('CAN LFS Emp'!K231/'CAN LFS Emp'!K$6),"n/a")</f>
        <v>0</v>
      </c>
      <c r="L231" s="65">
        <f>IFERROR(('Emp RestOfCMA'!L231/'Emp RestOfCMA'!L$6)/('CAN LFS Emp'!L231/'CAN LFS Emp'!L$6),"n/a")</f>
        <v>0.84360507608959812</v>
      </c>
      <c r="M231" s="30">
        <f>IFERROR(('Emp RestOfCMA'!M231/'Emp RestOfCMA'!M$6)/('CAN LFS Emp'!M231/'CAN LFS Emp'!M$6),"n/a")</f>
        <v>0</v>
      </c>
      <c r="N231" s="30">
        <f>IFERROR(('Emp RestOfCMA'!N231/'Emp RestOfCMA'!N$6)/('CAN LFS Emp'!N231/'CAN LFS Emp'!N$6),"n/a")</f>
        <v>3.1890657034730925</v>
      </c>
      <c r="O231" s="30">
        <f>IFERROR(('Emp RestOfCMA'!O231/'Emp RestOfCMA'!O$6)/('CAN LFS Emp'!O231/'CAN LFS Emp'!O$6),"n/a")</f>
        <v>0.18592735340226499</v>
      </c>
      <c r="P231" s="30">
        <f>IFERROR(('Emp RestOfCMA'!P231/'Emp RestOfCMA'!P$6)/('CAN LFS Emp'!P231/'CAN LFS Emp'!P$6),"n/a")</f>
        <v>0</v>
      </c>
      <c r="Q231" s="30">
        <f>IFERROR(('Emp RestOfCMA'!Q231/'Emp RestOfCMA'!Q$6)/('CAN LFS Emp'!Q231/'CAN LFS Emp'!Q$6),"n/a")</f>
        <v>0</v>
      </c>
      <c r="R231" s="30">
        <f>IFERROR(('Emp RestOfCMA'!R231/'Emp RestOfCMA'!R$6)/('CAN LFS Emp'!R231/'CAN LFS Emp'!R$6),"n/a")</f>
        <v>4.0675061052734298</v>
      </c>
      <c r="S231" s="30">
        <f>IFERROR(('Emp RestOfCMA'!S231/'Emp RestOfCMA'!S$6)/('CAN LFS Emp'!S231/'CAN LFS Emp'!S$6),"n/a")</f>
        <v>2.1723588088751007</v>
      </c>
      <c r="T231" s="30">
        <f>IFERROR(('Emp RestOfCMA'!T231/'Emp RestOfCMA'!T$6)/('CAN LFS Emp'!T231/'CAN LFS Emp'!T$6),"n/a")</f>
        <v>0</v>
      </c>
      <c r="U231" s="30">
        <f>IFERROR(('Emp RestOfCMA'!U231/'Emp RestOfCMA'!U$6)/('CAN LFS Emp'!U231/'CAN LFS Emp'!U$6),"n/a")</f>
        <v>3.2408525898876062</v>
      </c>
      <c r="V231" s="30">
        <f>IFERROR(('Emp RestOfCMA'!V231/'Emp RestOfCMA'!V$6)/('CAN LFS Emp'!V231/'CAN LFS Emp'!V$6),"n/a")</f>
        <v>0.93203341879313417</v>
      </c>
      <c r="W231" s="30">
        <f>IFERROR(('Emp RestOfCMA'!W231/'Emp RestOfCMA'!W$6)/('CAN LFS Emp'!W231/'CAN LFS Emp'!W$6),"n/a")</f>
        <v>0</v>
      </c>
      <c r="X231" s="30">
        <f>IFERROR(('Emp RestOfCMA'!X231/'Emp RestOfCMA'!X$6)/('CAN LFS Emp'!X231/'CAN LFS Emp'!X$6),"n/a")</f>
        <v>0</v>
      </c>
      <c r="Y231" s="30">
        <f>IFERROR(('Emp RestOfCMA'!Y231/'Emp RestOfCMA'!Y$6)/('CAN LFS Emp'!Y231/'CAN LFS Emp'!Y$6),"n/a")</f>
        <v>1.1983841077184578</v>
      </c>
    </row>
    <row r="232" spans="1:25" x14ac:dyDescent="0.25">
      <c r="A232" s="106" t="s">
        <v>430</v>
      </c>
      <c r="B232" s="129"/>
      <c r="C232" s="130"/>
      <c r="D232" s="141"/>
      <c r="E232" s="141"/>
      <c r="F232" s="141"/>
      <c r="G232" s="141"/>
      <c r="H232" s="141"/>
      <c r="I232" s="141"/>
      <c r="J232" s="141"/>
      <c r="K232" s="141"/>
      <c r="L232" s="141"/>
      <c r="M232" s="135"/>
      <c r="N232" s="135"/>
      <c r="O232" s="135"/>
      <c r="P232" s="135"/>
      <c r="Q232" s="135"/>
      <c r="R232" s="135"/>
      <c r="S232" s="135"/>
      <c r="T232" s="135"/>
      <c r="U232" s="135"/>
      <c r="V232" s="135"/>
      <c r="W232" s="135"/>
      <c r="X232" s="135"/>
      <c r="Y232" s="135"/>
    </row>
    <row r="233" spans="1:25" x14ac:dyDescent="0.25">
      <c r="A233" t="s">
        <v>555</v>
      </c>
      <c r="B233" s="137"/>
      <c r="C233" s="133" t="s">
        <v>189</v>
      </c>
      <c r="D233" s="65">
        <f>IFERROR(('Emp RestOfCMA'!D233/'Emp RestOfCMA'!D$6)/('CAN LFS Emp'!D233/'CAN LFS Emp'!D$6),"n/a")</f>
        <v>0.70553651724967092</v>
      </c>
      <c r="E233" s="65">
        <f>IFERROR(('Emp RestOfCMA'!E233/'Emp RestOfCMA'!E$6)/('CAN LFS Emp'!E233/'CAN LFS Emp'!E$6),"n/a")</f>
        <v>1.0019948367215243</v>
      </c>
      <c r="F233" s="65">
        <f>IFERROR(('Emp RestOfCMA'!F233/'Emp RestOfCMA'!F$6)/('CAN LFS Emp'!F233/'CAN LFS Emp'!F$6),"n/a")</f>
        <v>0.46879710694789939</v>
      </c>
      <c r="G233" s="65">
        <f>IFERROR(('Emp RestOfCMA'!G233/'Emp RestOfCMA'!G$6)/('CAN LFS Emp'!G233/'CAN LFS Emp'!G$6),"n/a")</f>
        <v>0.56439552905370416</v>
      </c>
      <c r="H233" s="65">
        <f>IFERROR(('Emp RestOfCMA'!H233/'Emp RestOfCMA'!H$6)/('CAN LFS Emp'!H233/'CAN LFS Emp'!H$6),"n/a")</f>
        <v>0.62987988370416637</v>
      </c>
      <c r="I233" s="65">
        <f>IFERROR(('Emp RestOfCMA'!I233/'Emp RestOfCMA'!I$6)/('CAN LFS Emp'!I233/'CAN LFS Emp'!I$6),"n/a")</f>
        <v>0.58109552216328197</v>
      </c>
      <c r="J233" s="65">
        <f>IFERROR(('Emp RestOfCMA'!J233/'Emp RestOfCMA'!J$6)/('CAN LFS Emp'!J233/'CAN LFS Emp'!J$6),"n/a")</f>
        <v>0.66318592199329895</v>
      </c>
      <c r="K233" s="65">
        <f>IFERROR(('Emp RestOfCMA'!K233/'Emp RestOfCMA'!K$6)/('CAN LFS Emp'!K233/'CAN LFS Emp'!K$6),"n/a")</f>
        <v>0.37131381804581054</v>
      </c>
      <c r="L233" s="65">
        <f>IFERROR(('Emp RestOfCMA'!L233/'Emp RestOfCMA'!L$6)/('CAN LFS Emp'!L233/'CAN LFS Emp'!L$6),"n/a")</f>
        <v>0.45027920836000085</v>
      </c>
      <c r="M233" s="30">
        <f>IFERROR(('Emp RestOfCMA'!M233/'Emp RestOfCMA'!M$6)/('CAN LFS Emp'!M233/'CAN LFS Emp'!M$6),"n/a")</f>
        <v>0.7529581330552757</v>
      </c>
      <c r="N233" s="30">
        <f>IFERROR(('Emp RestOfCMA'!N233/'Emp RestOfCMA'!N$6)/('CAN LFS Emp'!N233/'CAN LFS Emp'!N$6),"n/a")</f>
        <v>0.49553106120772955</v>
      </c>
      <c r="O233" s="30">
        <f>IFERROR(('Emp RestOfCMA'!O233/'Emp RestOfCMA'!O$6)/('CAN LFS Emp'!O233/'CAN LFS Emp'!O$6),"n/a")</f>
        <v>1.4925924465322393</v>
      </c>
      <c r="P233" s="30">
        <f>IFERROR(('Emp RestOfCMA'!P233/'Emp RestOfCMA'!P$6)/('CAN LFS Emp'!P233/'CAN LFS Emp'!P$6),"n/a")</f>
        <v>2.5020622313371699</v>
      </c>
      <c r="Q233" s="30">
        <f>IFERROR(('Emp RestOfCMA'!Q233/'Emp RestOfCMA'!Q$6)/('CAN LFS Emp'!Q233/'CAN LFS Emp'!Q$6),"n/a")</f>
        <v>0.84610501047389208</v>
      </c>
      <c r="R233" s="30">
        <f>IFERROR(('Emp RestOfCMA'!R233/'Emp RestOfCMA'!R$6)/('CAN LFS Emp'!R233/'CAN LFS Emp'!R$6),"n/a")</f>
        <v>0.77866889759758917</v>
      </c>
      <c r="S233" s="30">
        <f>IFERROR(('Emp RestOfCMA'!S233/'Emp RestOfCMA'!S$6)/('CAN LFS Emp'!S233/'CAN LFS Emp'!S$6),"n/a")</f>
        <v>0.68492680829785224</v>
      </c>
      <c r="T233" s="30">
        <f>IFERROR(('Emp RestOfCMA'!T233/'Emp RestOfCMA'!T$6)/('CAN LFS Emp'!T233/'CAN LFS Emp'!T$6),"n/a")</f>
        <v>1.5829123272965151</v>
      </c>
      <c r="U233" s="30">
        <f>IFERROR(('Emp RestOfCMA'!U233/'Emp RestOfCMA'!U$6)/('CAN LFS Emp'!U233/'CAN LFS Emp'!U$6),"n/a")</f>
        <v>0.848555529054838</v>
      </c>
      <c r="V233" s="30">
        <f>IFERROR(('Emp RestOfCMA'!V233/'Emp RestOfCMA'!V$6)/('CAN LFS Emp'!V233/'CAN LFS Emp'!V$6),"n/a")</f>
        <v>2.1271638186229023</v>
      </c>
      <c r="W233" s="30">
        <f>IFERROR(('Emp RestOfCMA'!W233/'Emp RestOfCMA'!W$6)/('CAN LFS Emp'!W233/'CAN LFS Emp'!W$6),"n/a")</f>
        <v>0.40002524804563139</v>
      </c>
      <c r="X233" s="30">
        <f>IFERROR(('Emp RestOfCMA'!X233/'Emp RestOfCMA'!X$6)/('CAN LFS Emp'!X233/'CAN LFS Emp'!X$6),"n/a")</f>
        <v>1.2036311754615405</v>
      </c>
      <c r="Y233" s="30">
        <f>IFERROR(('Emp RestOfCMA'!Y233/'Emp RestOfCMA'!Y$6)/('CAN LFS Emp'!Y233/'CAN LFS Emp'!Y$6),"n/a")</f>
        <v>0.50176237581668048</v>
      </c>
    </row>
    <row r="234" spans="1:25" x14ac:dyDescent="0.25">
      <c r="A234" t="s">
        <v>556</v>
      </c>
      <c r="B234" s="137">
        <f t="shared" ref="B234:B244" si="3">VALUE(LEFT(C234,4))</f>
        <v>3131</v>
      </c>
      <c r="C234" s="133">
        <v>3131</v>
      </c>
      <c r="D234" s="65" t="str">
        <f>IFERROR(('Emp RestOfCMA'!D234/'Emp RestOfCMA'!D$6)/('CAN LFS Emp'!D234/'CAN LFS Emp'!D$6),"n/a")</f>
        <v>n/a</v>
      </c>
      <c r="E234" s="65" t="str">
        <f>IFERROR(('Emp RestOfCMA'!E234/'Emp RestOfCMA'!E$6)/('CAN LFS Emp'!E234/'CAN LFS Emp'!E$6),"n/a")</f>
        <v>n/a</v>
      </c>
      <c r="F234" s="65" t="str">
        <f>IFERROR(('Emp RestOfCMA'!F234/'Emp RestOfCMA'!F$6)/('CAN LFS Emp'!F234/'CAN LFS Emp'!F$6),"n/a")</f>
        <v>n/a</v>
      </c>
      <c r="G234" s="65" t="str">
        <f>IFERROR(('Emp RestOfCMA'!G234/'Emp RestOfCMA'!G$6)/('CAN LFS Emp'!G234/'CAN LFS Emp'!G$6),"n/a")</f>
        <v>n/a</v>
      </c>
      <c r="H234" s="65" t="str">
        <f>IFERROR(('Emp RestOfCMA'!H234/'Emp RestOfCMA'!H$6)/('CAN LFS Emp'!H234/'CAN LFS Emp'!H$6),"n/a")</f>
        <v>n/a</v>
      </c>
      <c r="I234" s="65" t="str">
        <f>IFERROR(('Emp RestOfCMA'!I234/'Emp RestOfCMA'!I$6)/('CAN LFS Emp'!I234/'CAN LFS Emp'!I$6),"n/a")</f>
        <v>n/a</v>
      </c>
      <c r="J234" s="65" t="str">
        <f>IFERROR(('Emp RestOfCMA'!J234/'Emp RestOfCMA'!J$6)/('CAN LFS Emp'!J234/'CAN LFS Emp'!J$6),"n/a")</f>
        <v>n/a</v>
      </c>
      <c r="K234" s="65" t="str">
        <f>IFERROR(('Emp RestOfCMA'!K234/'Emp RestOfCMA'!K$6)/('CAN LFS Emp'!K234/'CAN LFS Emp'!K$6),"n/a")</f>
        <v>n/a</v>
      </c>
      <c r="L234" s="65" t="str">
        <f>IFERROR(('Emp RestOfCMA'!L234/'Emp RestOfCMA'!L$6)/('CAN LFS Emp'!L234/'CAN LFS Emp'!L$6),"n/a")</f>
        <v>n/a</v>
      </c>
      <c r="M234" s="30" t="str">
        <f>IFERROR(('Emp RestOfCMA'!M234/'Emp RestOfCMA'!M$6)/('CAN LFS Emp'!M234/'CAN LFS Emp'!M$6),"n/a")</f>
        <v>n/a</v>
      </c>
      <c r="N234" s="30" t="str">
        <f>IFERROR(('Emp RestOfCMA'!N234/'Emp RestOfCMA'!N$6)/('CAN LFS Emp'!N234/'CAN LFS Emp'!N$6),"n/a")</f>
        <v>n/a</v>
      </c>
      <c r="O234" s="30" t="str">
        <f>IFERROR(('Emp RestOfCMA'!O234/'Emp RestOfCMA'!O$6)/('CAN LFS Emp'!O234/'CAN LFS Emp'!O$6),"n/a")</f>
        <v>n/a</v>
      </c>
      <c r="P234" s="30" t="str">
        <f>IFERROR(('Emp RestOfCMA'!P234/'Emp RestOfCMA'!P$6)/('CAN LFS Emp'!P234/'CAN LFS Emp'!P$6),"n/a")</f>
        <v>n/a</v>
      </c>
      <c r="Q234" s="30" t="str">
        <f>IFERROR(('Emp RestOfCMA'!Q234/'Emp RestOfCMA'!Q$6)/('CAN LFS Emp'!Q234/'CAN LFS Emp'!Q$6),"n/a")</f>
        <v>n/a</v>
      </c>
      <c r="R234" s="30" t="str">
        <f>IFERROR(('Emp RestOfCMA'!R234/'Emp RestOfCMA'!R$6)/('CAN LFS Emp'!R234/'CAN LFS Emp'!R$6),"n/a")</f>
        <v>n/a</v>
      </c>
      <c r="S234" s="30" t="str">
        <f>IFERROR(('Emp RestOfCMA'!S234/'Emp RestOfCMA'!S$6)/('CAN LFS Emp'!S234/'CAN LFS Emp'!S$6),"n/a")</f>
        <v>n/a</v>
      </c>
      <c r="T234" s="30" t="str">
        <f>IFERROR(('Emp RestOfCMA'!T234/'Emp RestOfCMA'!T$6)/('CAN LFS Emp'!T234/'CAN LFS Emp'!T$6),"n/a")</f>
        <v>n/a</v>
      </c>
      <c r="U234" s="30" t="str">
        <f>IFERROR(('Emp RestOfCMA'!U234/'Emp RestOfCMA'!U$6)/('CAN LFS Emp'!U234/'CAN LFS Emp'!U$6),"n/a")</f>
        <v>n/a</v>
      </c>
      <c r="V234" s="30" t="str">
        <f>IFERROR(('Emp RestOfCMA'!V234/'Emp RestOfCMA'!V$6)/('CAN LFS Emp'!V234/'CAN LFS Emp'!V$6),"n/a")</f>
        <v>n/a</v>
      </c>
      <c r="W234" s="30" t="str">
        <f>IFERROR(('Emp RestOfCMA'!W234/'Emp RestOfCMA'!W$6)/('CAN LFS Emp'!W234/'CAN LFS Emp'!W$6),"n/a")</f>
        <v>n/a</v>
      </c>
      <c r="X234" s="30" t="str">
        <f>IFERROR(('Emp RestOfCMA'!X234/'Emp RestOfCMA'!X$6)/('CAN LFS Emp'!X234/'CAN LFS Emp'!X$6),"n/a")</f>
        <v>n/a</v>
      </c>
      <c r="Y234" s="30" t="str">
        <f>IFERROR(('Emp RestOfCMA'!Y234/'Emp RestOfCMA'!Y$6)/('CAN LFS Emp'!Y234/'CAN LFS Emp'!Y$6),"n/a")</f>
        <v>n/a</v>
      </c>
    </row>
    <row r="235" spans="1:25" x14ac:dyDescent="0.25">
      <c r="A235" t="s">
        <v>557</v>
      </c>
      <c r="B235" s="137">
        <f t="shared" si="3"/>
        <v>3132</v>
      </c>
      <c r="C235" s="133">
        <v>3132</v>
      </c>
      <c r="D235" s="65" t="str">
        <f>IFERROR(('Emp RestOfCMA'!D235/'Emp RestOfCMA'!D$6)/('CAN LFS Emp'!D235/'CAN LFS Emp'!D$6),"n/a")</f>
        <v>n/a</v>
      </c>
      <c r="E235" s="65" t="str">
        <f>IFERROR(('Emp RestOfCMA'!E235/'Emp RestOfCMA'!E$6)/('CAN LFS Emp'!E235/'CAN LFS Emp'!E$6),"n/a")</f>
        <v>n/a</v>
      </c>
      <c r="F235" s="65" t="str">
        <f>IFERROR(('Emp RestOfCMA'!F235/'Emp RestOfCMA'!F$6)/('CAN LFS Emp'!F235/'CAN LFS Emp'!F$6),"n/a")</f>
        <v>n/a</v>
      </c>
      <c r="G235" s="65" t="str">
        <f>IFERROR(('Emp RestOfCMA'!G235/'Emp RestOfCMA'!G$6)/('CAN LFS Emp'!G235/'CAN LFS Emp'!G$6),"n/a")</f>
        <v>n/a</v>
      </c>
      <c r="H235" s="65" t="str">
        <f>IFERROR(('Emp RestOfCMA'!H235/'Emp RestOfCMA'!H$6)/('CAN LFS Emp'!H235/'CAN LFS Emp'!H$6),"n/a")</f>
        <v>n/a</v>
      </c>
      <c r="I235" s="65" t="str">
        <f>IFERROR(('Emp RestOfCMA'!I235/'Emp RestOfCMA'!I$6)/('CAN LFS Emp'!I235/'CAN LFS Emp'!I$6),"n/a")</f>
        <v>n/a</v>
      </c>
      <c r="J235" s="65" t="str">
        <f>IFERROR(('Emp RestOfCMA'!J235/'Emp RestOfCMA'!J$6)/('CAN LFS Emp'!J235/'CAN LFS Emp'!J$6),"n/a")</f>
        <v>n/a</v>
      </c>
      <c r="K235" s="65" t="str">
        <f>IFERROR(('Emp RestOfCMA'!K235/'Emp RestOfCMA'!K$6)/('CAN LFS Emp'!K235/'CAN LFS Emp'!K$6),"n/a")</f>
        <v>n/a</v>
      </c>
      <c r="L235" s="65" t="str">
        <f>IFERROR(('Emp RestOfCMA'!L235/'Emp RestOfCMA'!L$6)/('CAN LFS Emp'!L235/'CAN LFS Emp'!L$6),"n/a")</f>
        <v>n/a</v>
      </c>
      <c r="M235" s="30" t="str">
        <f>IFERROR(('Emp RestOfCMA'!M235/'Emp RestOfCMA'!M$6)/('CAN LFS Emp'!M235/'CAN LFS Emp'!M$6),"n/a")</f>
        <v>n/a</v>
      </c>
      <c r="N235" s="30" t="str">
        <f>IFERROR(('Emp RestOfCMA'!N235/'Emp RestOfCMA'!N$6)/('CAN LFS Emp'!N235/'CAN LFS Emp'!N$6),"n/a")</f>
        <v>n/a</v>
      </c>
      <c r="O235" s="30" t="str">
        <f>IFERROR(('Emp RestOfCMA'!O235/'Emp RestOfCMA'!O$6)/('CAN LFS Emp'!O235/'CAN LFS Emp'!O$6),"n/a")</f>
        <v>n/a</v>
      </c>
      <c r="P235" s="30" t="str">
        <f>IFERROR(('Emp RestOfCMA'!P235/'Emp RestOfCMA'!P$6)/('CAN LFS Emp'!P235/'CAN LFS Emp'!P$6),"n/a")</f>
        <v>n/a</v>
      </c>
      <c r="Q235" s="30" t="str">
        <f>IFERROR(('Emp RestOfCMA'!Q235/'Emp RestOfCMA'!Q$6)/('CAN LFS Emp'!Q235/'CAN LFS Emp'!Q$6),"n/a")</f>
        <v>n/a</v>
      </c>
      <c r="R235" s="30" t="str">
        <f>IFERROR(('Emp RestOfCMA'!R235/'Emp RestOfCMA'!R$6)/('CAN LFS Emp'!R235/'CAN LFS Emp'!R$6),"n/a")</f>
        <v>n/a</v>
      </c>
      <c r="S235" s="30" t="str">
        <f>IFERROR(('Emp RestOfCMA'!S235/'Emp RestOfCMA'!S$6)/('CAN LFS Emp'!S235/'CAN LFS Emp'!S$6),"n/a")</f>
        <v>n/a</v>
      </c>
      <c r="T235" s="30" t="str">
        <f>IFERROR(('Emp RestOfCMA'!T235/'Emp RestOfCMA'!T$6)/('CAN LFS Emp'!T235/'CAN LFS Emp'!T$6),"n/a")</f>
        <v>n/a</v>
      </c>
      <c r="U235" s="30" t="str">
        <f>IFERROR(('Emp RestOfCMA'!U235/'Emp RestOfCMA'!U$6)/('CAN LFS Emp'!U235/'CAN LFS Emp'!U$6),"n/a")</f>
        <v>n/a</v>
      </c>
      <c r="V235" s="30" t="str">
        <f>IFERROR(('Emp RestOfCMA'!V235/'Emp RestOfCMA'!V$6)/('CAN LFS Emp'!V235/'CAN LFS Emp'!V$6),"n/a")</f>
        <v>n/a</v>
      </c>
      <c r="W235" s="30" t="str">
        <f>IFERROR(('Emp RestOfCMA'!W235/'Emp RestOfCMA'!W$6)/('CAN LFS Emp'!W235/'CAN LFS Emp'!W$6),"n/a")</f>
        <v>n/a</v>
      </c>
      <c r="X235" s="30" t="str">
        <f>IFERROR(('Emp RestOfCMA'!X235/'Emp RestOfCMA'!X$6)/('CAN LFS Emp'!X235/'CAN LFS Emp'!X$6),"n/a")</f>
        <v>n/a</v>
      </c>
      <c r="Y235" s="30" t="str">
        <f>IFERROR(('Emp RestOfCMA'!Y235/'Emp RestOfCMA'!Y$6)/('CAN LFS Emp'!Y235/'CAN LFS Emp'!Y$6),"n/a")</f>
        <v>n/a</v>
      </c>
    </row>
    <row r="236" spans="1:25" x14ac:dyDescent="0.25">
      <c r="A236" t="s">
        <v>558</v>
      </c>
      <c r="B236" s="137">
        <f t="shared" si="3"/>
        <v>3133</v>
      </c>
      <c r="C236" s="133">
        <v>3133</v>
      </c>
      <c r="D236" s="65" t="str">
        <f>IFERROR(('Emp RestOfCMA'!D236/'Emp RestOfCMA'!D$6)/('CAN LFS Emp'!D236/'CAN LFS Emp'!D$6),"n/a")</f>
        <v>n/a</v>
      </c>
      <c r="E236" s="65" t="str">
        <f>IFERROR(('Emp RestOfCMA'!E236/'Emp RestOfCMA'!E$6)/('CAN LFS Emp'!E236/'CAN LFS Emp'!E$6),"n/a")</f>
        <v>n/a</v>
      </c>
      <c r="F236" s="65" t="str">
        <f>IFERROR(('Emp RestOfCMA'!F236/'Emp RestOfCMA'!F$6)/('CAN LFS Emp'!F236/'CAN LFS Emp'!F$6),"n/a")</f>
        <v>n/a</v>
      </c>
      <c r="G236" s="65" t="str">
        <f>IFERROR(('Emp RestOfCMA'!G236/'Emp RestOfCMA'!G$6)/('CAN LFS Emp'!G236/'CAN LFS Emp'!G$6),"n/a")</f>
        <v>n/a</v>
      </c>
      <c r="H236" s="65" t="str">
        <f>IFERROR(('Emp RestOfCMA'!H236/'Emp RestOfCMA'!H$6)/('CAN LFS Emp'!H236/'CAN LFS Emp'!H$6),"n/a")</f>
        <v>n/a</v>
      </c>
      <c r="I236" s="65" t="str">
        <f>IFERROR(('Emp RestOfCMA'!I236/'Emp RestOfCMA'!I$6)/('CAN LFS Emp'!I236/'CAN LFS Emp'!I$6),"n/a")</f>
        <v>n/a</v>
      </c>
      <c r="J236" s="65" t="str">
        <f>IFERROR(('Emp RestOfCMA'!J236/'Emp RestOfCMA'!J$6)/('CAN LFS Emp'!J236/'CAN LFS Emp'!J$6),"n/a")</f>
        <v>n/a</v>
      </c>
      <c r="K236" s="65" t="str">
        <f>IFERROR(('Emp RestOfCMA'!K236/'Emp RestOfCMA'!K$6)/('CAN LFS Emp'!K236/'CAN LFS Emp'!K$6),"n/a")</f>
        <v>n/a</v>
      </c>
      <c r="L236" s="65" t="str">
        <f>IFERROR(('Emp RestOfCMA'!L236/'Emp RestOfCMA'!L$6)/('CAN LFS Emp'!L236/'CAN LFS Emp'!L$6),"n/a")</f>
        <v>n/a</v>
      </c>
      <c r="M236" s="30" t="str">
        <f>IFERROR(('Emp RestOfCMA'!M236/'Emp RestOfCMA'!M$6)/('CAN LFS Emp'!M236/'CAN LFS Emp'!M$6),"n/a")</f>
        <v>n/a</v>
      </c>
      <c r="N236" s="30" t="str">
        <f>IFERROR(('Emp RestOfCMA'!N236/'Emp RestOfCMA'!N$6)/('CAN LFS Emp'!N236/'CAN LFS Emp'!N$6),"n/a")</f>
        <v>n/a</v>
      </c>
      <c r="O236" s="30" t="str">
        <f>IFERROR(('Emp RestOfCMA'!O236/'Emp RestOfCMA'!O$6)/('CAN LFS Emp'!O236/'CAN LFS Emp'!O$6),"n/a")</f>
        <v>n/a</v>
      </c>
      <c r="P236" s="30" t="str">
        <f>IFERROR(('Emp RestOfCMA'!P236/'Emp RestOfCMA'!P$6)/('CAN LFS Emp'!P236/'CAN LFS Emp'!P$6),"n/a")</f>
        <v>n/a</v>
      </c>
      <c r="Q236" s="30" t="str">
        <f>IFERROR(('Emp RestOfCMA'!Q236/'Emp RestOfCMA'!Q$6)/('CAN LFS Emp'!Q236/'CAN LFS Emp'!Q$6),"n/a")</f>
        <v>n/a</v>
      </c>
      <c r="R236" s="30" t="str">
        <f>IFERROR(('Emp RestOfCMA'!R236/'Emp RestOfCMA'!R$6)/('CAN LFS Emp'!R236/'CAN LFS Emp'!R$6),"n/a")</f>
        <v>n/a</v>
      </c>
      <c r="S236" s="30" t="str">
        <f>IFERROR(('Emp RestOfCMA'!S236/'Emp RestOfCMA'!S$6)/('CAN LFS Emp'!S236/'CAN LFS Emp'!S$6),"n/a")</f>
        <v>n/a</v>
      </c>
      <c r="T236" s="30" t="str">
        <f>IFERROR(('Emp RestOfCMA'!T236/'Emp RestOfCMA'!T$6)/('CAN LFS Emp'!T236/'CAN LFS Emp'!T$6),"n/a")</f>
        <v>n/a</v>
      </c>
      <c r="U236" s="30" t="str">
        <f>IFERROR(('Emp RestOfCMA'!U236/'Emp RestOfCMA'!U$6)/('CAN LFS Emp'!U236/'CAN LFS Emp'!U$6),"n/a")</f>
        <v>n/a</v>
      </c>
      <c r="V236" s="30" t="str">
        <f>IFERROR(('Emp RestOfCMA'!V236/'Emp RestOfCMA'!V$6)/('CAN LFS Emp'!V236/'CAN LFS Emp'!V$6),"n/a")</f>
        <v>n/a</v>
      </c>
      <c r="W236" s="30" t="str">
        <f>IFERROR(('Emp RestOfCMA'!W236/'Emp RestOfCMA'!W$6)/('CAN LFS Emp'!W236/'CAN LFS Emp'!W$6),"n/a")</f>
        <v>n/a</v>
      </c>
      <c r="X236" s="30" t="str">
        <f>IFERROR(('Emp RestOfCMA'!X236/'Emp RestOfCMA'!X$6)/('CAN LFS Emp'!X236/'CAN LFS Emp'!X$6),"n/a")</f>
        <v>n/a</v>
      </c>
      <c r="Y236" s="30" t="str">
        <f>IFERROR(('Emp RestOfCMA'!Y236/'Emp RestOfCMA'!Y$6)/('CAN LFS Emp'!Y236/'CAN LFS Emp'!Y$6),"n/a")</f>
        <v>n/a</v>
      </c>
    </row>
    <row r="237" spans="1:25" x14ac:dyDescent="0.25">
      <c r="A237" t="s">
        <v>559</v>
      </c>
      <c r="B237" s="137">
        <f t="shared" si="3"/>
        <v>3141</v>
      </c>
      <c r="C237" s="133">
        <v>3141</v>
      </c>
      <c r="D237" s="65" t="str">
        <f>IFERROR(('Emp RestOfCMA'!D237/'Emp RestOfCMA'!D$6)/('CAN LFS Emp'!D237/'CAN LFS Emp'!D$6),"n/a")</f>
        <v>n/a</v>
      </c>
      <c r="E237" s="65" t="str">
        <f>IFERROR(('Emp RestOfCMA'!E237/'Emp RestOfCMA'!E$6)/('CAN LFS Emp'!E237/'CAN LFS Emp'!E$6),"n/a")</f>
        <v>n/a</v>
      </c>
      <c r="F237" s="65" t="str">
        <f>IFERROR(('Emp RestOfCMA'!F237/'Emp RestOfCMA'!F$6)/('CAN LFS Emp'!F237/'CAN LFS Emp'!F$6),"n/a")</f>
        <v>n/a</v>
      </c>
      <c r="G237" s="65" t="str">
        <f>IFERROR(('Emp RestOfCMA'!G237/'Emp RestOfCMA'!G$6)/('CAN LFS Emp'!G237/'CAN LFS Emp'!G$6),"n/a")</f>
        <v>n/a</v>
      </c>
      <c r="H237" s="65" t="str">
        <f>IFERROR(('Emp RestOfCMA'!H237/'Emp RestOfCMA'!H$6)/('CAN LFS Emp'!H237/'CAN LFS Emp'!H$6),"n/a")</f>
        <v>n/a</v>
      </c>
      <c r="I237" s="65" t="str">
        <f>IFERROR(('Emp RestOfCMA'!I237/'Emp RestOfCMA'!I$6)/('CAN LFS Emp'!I237/'CAN LFS Emp'!I$6),"n/a")</f>
        <v>n/a</v>
      </c>
      <c r="J237" s="65" t="str">
        <f>IFERROR(('Emp RestOfCMA'!J237/'Emp RestOfCMA'!J$6)/('CAN LFS Emp'!J237/'CAN LFS Emp'!J$6),"n/a")</f>
        <v>n/a</v>
      </c>
      <c r="K237" s="65" t="str">
        <f>IFERROR(('Emp RestOfCMA'!K237/'Emp RestOfCMA'!K$6)/('CAN LFS Emp'!K237/'CAN LFS Emp'!K$6),"n/a")</f>
        <v>n/a</v>
      </c>
      <c r="L237" s="65" t="str">
        <f>IFERROR(('Emp RestOfCMA'!L237/'Emp RestOfCMA'!L$6)/('CAN LFS Emp'!L237/'CAN LFS Emp'!L$6),"n/a")</f>
        <v>n/a</v>
      </c>
      <c r="M237" s="30" t="str">
        <f>IFERROR(('Emp RestOfCMA'!M237/'Emp RestOfCMA'!M$6)/('CAN LFS Emp'!M237/'CAN LFS Emp'!M$6),"n/a")</f>
        <v>n/a</v>
      </c>
      <c r="N237" s="30" t="str">
        <f>IFERROR(('Emp RestOfCMA'!N237/'Emp RestOfCMA'!N$6)/('CAN LFS Emp'!N237/'CAN LFS Emp'!N$6),"n/a")</f>
        <v>n/a</v>
      </c>
      <c r="O237" s="30" t="str">
        <f>IFERROR(('Emp RestOfCMA'!O237/'Emp RestOfCMA'!O$6)/('CAN LFS Emp'!O237/'CAN LFS Emp'!O$6),"n/a")</f>
        <v>n/a</v>
      </c>
      <c r="P237" s="30" t="str">
        <f>IFERROR(('Emp RestOfCMA'!P237/'Emp RestOfCMA'!P$6)/('CAN LFS Emp'!P237/'CAN LFS Emp'!P$6),"n/a")</f>
        <v>n/a</v>
      </c>
      <c r="Q237" s="30" t="str">
        <f>IFERROR(('Emp RestOfCMA'!Q237/'Emp RestOfCMA'!Q$6)/('CAN LFS Emp'!Q237/'CAN LFS Emp'!Q$6),"n/a")</f>
        <v>n/a</v>
      </c>
      <c r="R237" s="30" t="str">
        <f>IFERROR(('Emp RestOfCMA'!R237/'Emp RestOfCMA'!R$6)/('CAN LFS Emp'!R237/'CAN LFS Emp'!R$6),"n/a")</f>
        <v>n/a</v>
      </c>
      <c r="S237" s="30" t="str">
        <f>IFERROR(('Emp RestOfCMA'!S237/'Emp RestOfCMA'!S$6)/('CAN LFS Emp'!S237/'CAN LFS Emp'!S$6),"n/a")</f>
        <v>n/a</v>
      </c>
      <c r="T237" s="30" t="str">
        <f>IFERROR(('Emp RestOfCMA'!T237/'Emp RestOfCMA'!T$6)/('CAN LFS Emp'!T237/'CAN LFS Emp'!T$6),"n/a")</f>
        <v>n/a</v>
      </c>
      <c r="U237" s="30" t="str">
        <f>IFERROR(('Emp RestOfCMA'!U237/'Emp RestOfCMA'!U$6)/('CAN LFS Emp'!U237/'CAN LFS Emp'!U$6),"n/a")</f>
        <v>n/a</v>
      </c>
      <c r="V237" s="30" t="str">
        <f>IFERROR(('Emp RestOfCMA'!V237/'Emp RestOfCMA'!V$6)/('CAN LFS Emp'!V237/'CAN LFS Emp'!V$6),"n/a")</f>
        <v>n/a</v>
      </c>
      <c r="W237" s="30" t="str">
        <f>IFERROR(('Emp RestOfCMA'!W237/'Emp RestOfCMA'!W$6)/('CAN LFS Emp'!W237/'CAN LFS Emp'!W$6),"n/a")</f>
        <v>n/a</v>
      </c>
      <c r="X237" s="30" t="str">
        <f>IFERROR(('Emp RestOfCMA'!X237/'Emp RestOfCMA'!X$6)/('CAN LFS Emp'!X237/'CAN LFS Emp'!X$6),"n/a")</f>
        <v>n/a</v>
      </c>
      <c r="Y237" s="30" t="str">
        <f>IFERROR(('Emp RestOfCMA'!Y237/'Emp RestOfCMA'!Y$6)/('CAN LFS Emp'!Y237/'CAN LFS Emp'!Y$6),"n/a")</f>
        <v>n/a</v>
      </c>
    </row>
    <row r="238" spans="1:25" x14ac:dyDescent="0.25">
      <c r="A238" t="s">
        <v>560</v>
      </c>
      <c r="B238" s="137">
        <f t="shared" si="3"/>
        <v>3149</v>
      </c>
      <c r="C238" s="133">
        <v>3149</v>
      </c>
      <c r="D238" s="65" t="str">
        <f>IFERROR(('Emp RestOfCMA'!D238/'Emp RestOfCMA'!D$6)/('CAN LFS Emp'!D238/'CAN LFS Emp'!D$6),"n/a")</f>
        <v>n/a</v>
      </c>
      <c r="E238" s="65" t="str">
        <f>IFERROR(('Emp RestOfCMA'!E238/'Emp RestOfCMA'!E$6)/('CAN LFS Emp'!E238/'CAN LFS Emp'!E$6),"n/a")</f>
        <v>n/a</v>
      </c>
      <c r="F238" s="65" t="str">
        <f>IFERROR(('Emp RestOfCMA'!F238/'Emp RestOfCMA'!F$6)/('CAN LFS Emp'!F238/'CAN LFS Emp'!F$6),"n/a")</f>
        <v>n/a</v>
      </c>
      <c r="G238" s="65" t="str">
        <f>IFERROR(('Emp RestOfCMA'!G238/'Emp RestOfCMA'!G$6)/('CAN LFS Emp'!G238/'CAN LFS Emp'!G$6),"n/a")</f>
        <v>n/a</v>
      </c>
      <c r="H238" s="65" t="str">
        <f>IFERROR(('Emp RestOfCMA'!H238/'Emp RestOfCMA'!H$6)/('CAN LFS Emp'!H238/'CAN LFS Emp'!H$6),"n/a")</f>
        <v>n/a</v>
      </c>
      <c r="I238" s="65" t="str">
        <f>IFERROR(('Emp RestOfCMA'!I238/'Emp RestOfCMA'!I$6)/('CAN LFS Emp'!I238/'CAN LFS Emp'!I$6),"n/a")</f>
        <v>n/a</v>
      </c>
      <c r="J238" s="65" t="str">
        <f>IFERROR(('Emp RestOfCMA'!J238/'Emp RestOfCMA'!J$6)/('CAN LFS Emp'!J238/'CAN LFS Emp'!J$6),"n/a")</f>
        <v>n/a</v>
      </c>
      <c r="K238" s="65" t="str">
        <f>IFERROR(('Emp RestOfCMA'!K238/'Emp RestOfCMA'!K$6)/('CAN LFS Emp'!K238/'CAN LFS Emp'!K$6),"n/a")</f>
        <v>n/a</v>
      </c>
      <c r="L238" s="65" t="str">
        <f>IFERROR(('Emp RestOfCMA'!L238/'Emp RestOfCMA'!L$6)/('CAN LFS Emp'!L238/'CAN LFS Emp'!L$6),"n/a")</f>
        <v>n/a</v>
      </c>
      <c r="M238" s="30" t="str">
        <f>IFERROR(('Emp RestOfCMA'!M238/'Emp RestOfCMA'!M$6)/('CAN LFS Emp'!M238/'CAN LFS Emp'!M$6),"n/a")</f>
        <v>n/a</v>
      </c>
      <c r="N238" s="30" t="str">
        <f>IFERROR(('Emp RestOfCMA'!N238/'Emp RestOfCMA'!N$6)/('CAN LFS Emp'!N238/'CAN LFS Emp'!N$6),"n/a")</f>
        <v>n/a</v>
      </c>
      <c r="O238" s="30" t="str">
        <f>IFERROR(('Emp RestOfCMA'!O238/'Emp RestOfCMA'!O$6)/('CAN LFS Emp'!O238/'CAN LFS Emp'!O$6),"n/a")</f>
        <v>n/a</v>
      </c>
      <c r="P238" s="30" t="str">
        <f>IFERROR(('Emp RestOfCMA'!P238/'Emp RestOfCMA'!P$6)/('CAN LFS Emp'!P238/'CAN LFS Emp'!P$6),"n/a")</f>
        <v>n/a</v>
      </c>
      <c r="Q238" s="30" t="str">
        <f>IFERROR(('Emp RestOfCMA'!Q238/'Emp RestOfCMA'!Q$6)/('CAN LFS Emp'!Q238/'CAN LFS Emp'!Q$6),"n/a")</f>
        <v>n/a</v>
      </c>
      <c r="R238" s="30" t="str">
        <f>IFERROR(('Emp RestOfCMA'!R238/'Emp RestOfCMA'!R$6)/('CAN LFS Emp'!R238/'CAN LFS Emp'!R$6),"n/a")</f>
        <v>n/a</v>
      </c>
      <c r="S238" s="30" t="str">
        <f>IFERROR(('Emp RestOfCMA'!S238/'Emp RestOfCMA'!S$6)/('CAN LFS Emp'!S238/'CAN LFS Emp'!S$6),"n/a")</f>
        <v>n/a</v>
      </c>
      <c r="T238" s="30" t="str">
        <f>IFERROR(('Emp RestOfCMA'!T238/'Emp RestOfCMA'!T$6)/('CAN LFS Emp'!T238/'CAN LFS Emp'!T$6),"n/a")</f>
        <v>n/a</v>
      </c>
      <c r="U238" s="30" t="str">
        <f>IFERROR(('Emp RestOfCMA'!U238/'Emp RestOfCMA'!U$6)/('CAN LFS Emp'!U238/'CAN LFS Emp'!U$6),"n/a")</f>
        <v>n/a</v>
      </c>
      <c r="V238" s="30" t="str">
        <f>IFERROR(('Emp RestOfCMA'!V238/'Emp RestOfCMA'!V$6)/('CAN LFS Emp'!V238/'CAN LFS Emp'!V$6),"n/a")</f>
        <v>n/a</v>
      </c>
      <c r="W238" s="30" t="str">
        <f>IFERROR(('Emp RestOfCMA'!W238/'Emp RestOfCMA'!W$6)/('CAN LFS Emp'!W238/'CAN LFS Emp'!W$6),"n/a")</f>
        <v>n/a</v>
      </c>
      <c r="X238" s="30" t="str">
        <f>IFERROR(('Emp RestOfCMA'!X238/'Emp RestOfCMA'!X$6)/('CAN LFS Emp'!X238/'CAN LFS Emp'!X$6),"n/a")</f>
        <v>n/a</v>
      </c>
      <c r="Y238" s="30" t="str">
        <f>IFERROR(('Emp RestOfCMA'!Y238/'Emp RestOfCMA'!Y$6)/('CAN LFS Emp'!Y238/'CAN LFS Emp'!Y$6),"n/a")</f>
        <v>n/a</v>
      </c>
    </row>
    <row r="239" spans="1:25" x14ac:dyDescent="0.25">
      <c r="A239" t="s">
        <v>561</v>
      </c>
      <c r="B239" s="137" t="s">
        <v>190</v>
      </c>
      <c r="C239" s="133">
        <v>315</v>
      </c>
      <c r="D239" s="65">
        <f>IFERROR(('Emp RestOfCMA'!D239/'Emp RestOfCMA'!D$6)/('CAN LFS Emp'!D239/'CAN LFS Emp'!D$6),"n/a")</f>
        <v>0.42019100736135229</v>
      </c>
      <c r="E239" s="65">
        <f>IFERROR(('Emp RestOfCMA'!E239/'Emp RestOfCMA'!E$6)/('CAN LFS Emp'!E239/'CAN LFS Emp'!E$6),"n/a")</f>
        <v>0.62222884200765582</v>
      </c>
      <c r="F239" s="65">
        <f>IFERROR(('Emp RestOfCMA'!F239/'Emp RestOfCMA'!F$6)/('CAN LFS Emp'!F239/'CAN LFS Emp'!F$6),"n/a")</f>
        <v>0.6213000164619854</v>
      </c>
      <c r="G239" s="65">
        <f>IFERROR(('Emp RestOfCMA'!G239/'Emp RestOfCMA'!G$6)/('CAN LFS Emp'!G239/'CAN LFS Emp'!G$6),"n/a")</f>
        <v>0.84067948494123002</v>
      </c>
      <c r="H239" s="65">
        <f>IFERROR(('Emp RestOfCMA'!H239/'Emp RestOfCMA'!H$6)/('CAN LFS Emp'!H239/'CAN LFS Emp'!H$6),"n/a")</f>
        <v>0.51996193717651296</v>
      </c>
      <c r="I239" s="65">
        <f>IFERROR(('Emp RestOfCMA'!I239/'Emp RestOfCMA'!I$6)/('CAN LFS Emp'!I239/'CAN LFS Emp'!I$6),"n/a")</f>
        <v>0.82239506951739083</v>
      </c>
      <c r="J239" s="65">
        <f>IFERROR(('Emp RestOfCMA'!J239/'Emp RestOfCMA'!J$6)/('CAN LFS Emp'!J239/'CAN LFS Emp'!J$6),"n/a")</f>
        <v>0.68990732383443132</v>
      </c>
      <c r="K239" s="65">
        <f>IFERROR(('Emp RestOfCMA'!K239/'Emp RestOfCMA'!K$6)/('CAN LFS Emp'!K239/'CAN LFS Emp'!K$6),"n/a")</f>
        <v>0.91546458388624152</v>
      </c>
      <c r="L239" s="65">
        <f>IFERROR(('Emp RestOfCMA'!L239/'Emp RestOfCMA'!L$6)/('CAN LFS Emp'!L239/'CAN LFS Emp'!L$6),"n/a")</f>
        <v>0.64206238415577899</v>
      </c>
      <c r="M239" s="30">
        <f>IFERROR(('Emp RestOfCMA'!M239/'Emp RestOfCMA'!M$6)/('CAN LFS Emp'!M239/'CAN LFS Emp'!M$6),"n/a")</f>
        <v>0.56753125030159424</v>
      </c>
      <c r="N239" s="30">
        <f>IFERROR(('Emp RestOfCMA'!N239/'Emp RestOfCMA'!N$6)/('CAN LFS Emp'!N239/'CAN LFS Emp'!N$6),"n/a")</f>
        <v>0.65475255261719556</v>
      </c>
      <c r="O239" s="30">
        <f>IFERROR(('Emp RestOfCMA'!O239/'Emp RestOfCMA'!O$6)/('CAN LFS Emp'!O239/'CAN LFS Emp'!O$6),"n/a")</f>
        <v>0.51057874285590588</v>
      </c>
      <c r="P239" s="30">
        <f>IFERROR(('Emp RestOfCMA'!P239/'Emp RestOfCMA'!P$6)/('CAN LFS Emp'!P239/'CAN LFS Emp'!P$6),"n/a")</f>
        <v>0.34616895617579868</v>
      </c>
      <c r="Q239" s="30">
        <f>IFERROR(('Emp RestOfCMA'!Q239/'Emp RestOfCMA'!Q$6)/('CAN LFS Emp'!Q239/'CAN LFS Emp'!Q$6),"n/a")</f>
        <v>0.93354719435334876</v>
      </c>
      <c r="R239" s="30">
        <f>IFERROR(('Emp RestOfCMA'!R239/'Emp RestOfCMA'!R$6)/('CAN LFS Emp'!R239/'CAN LFS Emp'!R$6),"n/a")</f>
        <v>0.37142037748509693</v>
      </c>
      <c r="S239" s="30">
        <f>IFERROR(('Emp RestOfCMA'!S239/'Emp RestOfCMA'!S$6)/('CAN LFS Emp'!S239/'CAN LFS Emp'!S$6),"n/a")</f>
        <v>0.29561939564732836</v>
      </c>
      <c r="T239" s="30">
        <f>IFERROR(('Emp RestOfCMA'!T239/'Emp RestOfCMA'!T$6)/('CAN LFS Emp'!T239/'CAN LFS Emp'!T$6),"n/a")</f>
        <v>-1.53228326177209E-2</v>
      </c>
      <c r="U239" s="30">
        <f>IFERROR(('Emp RestOfCMA'!U239/'Emp RestOfCMA'!U$6)/('CAN LFS Emp'!U239/'CAN LFS Emp'!U$6),"n/a")</f>
        <v>0.54404384380618154</v>
      </c>
      <c r="V239" s="30">
        <f>IFERROR(('Emp RestOfCMA'!V239/'Emp RestOfCMA'!V$6)/('CAN LFS Emp'!V239/'CAN LFS Emp'!V$6),"n/a")</f>
        <v>0.21896514732320985</v>
      </c>
      <c r="W239" s="30">
        <f>IFERROR(('Emp RestOfCMA'!W239/'Emp RestOfCMA'!W$6)/('CAN LFS Emp'!W239/'CAN LFS Emp'!W$6),"n/a")</f>
        <v>1.1921108982429303</v>
      </c>
      <c r="X239" s="30">
        <f>IFERROR(('Emp RestOfCMA'!X239/'Emp RestOfCMA'!X$6)/('CAN LFS Emp'!X239/'CAN LFS Emp'!X$6),"n/a")</f>
        <v>0.47735488058860709</v>
      </c>
      <c r="Y239" s="30">
        <f>IFERROR(('Emp RestOfCMA'!Y239/'Emp RestOfCMA'!Y$6)/('CAN LFS Emp'!Y239/'CAN LFS Emp'!Y$6),"n/a")</f>
        <v>0.85476955994203996</v>
      </c>
    </row>
    <row r="240" spans="1:25" x14ac:dyDescent="0.25">
      <c r="A240" t="s">
        <v>562</v>
      </c>
      <c r="B240" s="137">
        <f t="shared" si="3"/>
        <v>3151</v>
      </c>
      <c r="C240" s="133">
        <v>3151</v>
      </c>
      <c r="D240" s="65" t="str">
        <f>IFERROR(('Emp RestOfCMA'!D240/'Emp RestOfCMA'!D$6)/('CAN LFS Emp'!D240/'CAN LFS Emp'!D$6),"n/a")</f>
        <v>n/a</v>
      </c>
      <c r="E240" s="65" t="str">
        <f>IFERROR(('Emp RestOfCMA'!E240/'Emp RestOfCMA'!E$6)/('CAN LFS Emp'!E240/'CAN LFS Emp'!E$6),"n/a")</f>
        <v>n/a</v>
      </c>
      <c r="F240" s="65" t="str">
        <f>IFERROR(('Emp RestOfCMA'!F240/'Emp RestOfCMA'!F$6)/('CAN LFS Emp'!F240/'CAN LFS Emp'!F$6),"n/a")</f>
        <v>n/a</v>
      </c>
      <c r="G240" s="65" t="str">
        <f>IFERROR(('Emp RestOfCMA'!G240/'Emp RestOfCMA'!G$6)/('CAN LFS Emp'!G240/'CAN LFS Emp'!G$6),"n/a")</f>
        <v>n/a</v>
      </c>
      <c r="H240" s="65" t="str">
        <f>IFERROR(('Emp RestOfCMA'!H240/'Emp RestOfCMA'!H$6)/('CAN LFS Emp'!H240/'CAN LFS Emp'!H$6),"n/a")</f>
        <v>n/a</v>
      </c>
      <c r="I240" s="65" t="str">
        <f>IFERROR(('Emp RestOfCMA'!I240/'Emp RestOfCMA'!I$6)/('CAN LFS Emp'!I240/'CAN LFS Emp'!I$6),"n/a")</f>
        <v>n/a</v>
      </c>
      <c r="J240" s="65" t="str">
        <f>IFERROR(('Emp RestOfCMA'!J240/'Emp RestOfCMA'!J$6)/('CAN LFS Emp'!J240/'CAN LFS Emp'!J$6),"n/a")</f>
        <v>n/a</v>
      </c>
      <c r="K240" s="65" t="str">
        <f>IFERROR(('Emp RestOfCMA'!K240/'Emp RestOfCMA'!K$6)/('CAN LFS Emp'!K240/'CAN LFS Emp'!K$6),"n/a")</f>
        <v>n/a</v>
      </c>
      <c r="L240" s="65" t="str">
        <f>IFERROR(('Emp RestOfCMA'!L240/'Emp RestOfCMA'!L$6)/('CAN LFS Emp'!L240/'CAN LFS Emp'!L$6),"n/a")</f>
        <v>n/a</v>
      </c>
      <c r="M240" s="30" t="str">
        <f>IFERROR(('Emp RestOfCMA'!M240/'Emp RestOfCMA'!M$6)/('CAN LFS Emp'!M240/'CAN LFS Emp'!M$6),"n/a")</f>
        <v>n/a</v>
      </c>
      <c r="N240" s="30" t="str">
        <f>IFERROR(('Emp RestOfCMA'!N240/'Emp RestOfCMA'!N$6)/('CAN LFS Emp'!N240/'CAN LFS Emp'!N$6),"n/a")</f>
        <v>n/a</v>
      </c>
      <c r="O240" s="30" t="str">
        <f>IFERROR(('Emp RestOfCMA'!O240/'Emp RestOfCMA'!O$6)/('CAN LFS Emp'!O240/'CAN LFS Emp'!O$6),"n/a")</f>
        <v>n/a</v>
      </c>
      <c r="P240" s="30" t="str">
        <f>IFERROR(('Emp RestOfCMA'!P240/'Emp RestOfCMA'!P$6)/('CAN LFS Emp'!P240/'CAN LFS Emp'!P$6),"n/a")</f>
        <v>n/a</v>
      </c>
      <c r="Q240" s="30" t="str">
        <f>IFERROR(('Emp RestOfCMA'!Q240/'Emp RestOfCMA'!Q$6)/('CAN LFS Emp'!Q240/'CAN LFS Emp'!Q$6),"n/a")</f>
        <v>n/a</v>
      </c>
      <c r="R240" s="30" t="str">
        <f>IFERROR(('Emp RestOfCMA'!R240/'Emp RestOfCMA'!R$6)/('CAN LFS Emp'!R240/'CAN LFS Emp'!R$6),"n/a")</f>
        <v>n/a</v>
      </c>
      <c r="S240" s="30" t="str">
        <f>IFERROR(('Emp RestOfCMA'!S240/'Emp RestOfCMA'!S$6)/('CAN LFS Emp'!S240/'CAN LFS Emp'!S$6),"n/a")</f>
        <v>n/a</v>
      </c>
      <c r="T240" s="30" t="str">
        <f>IFERROR(('Emp RestOfCMA'!T240/'Emp RestOfCMA'!T$6)/('CAN LFS Emp'!T240/'CAN LFS Emp'!T$6),"n/a")</f>
        <v>n/a</v>
      </c>
      <c r="U240" s="30" t="str">
        <f>IFERROR(('Emp RestOfCMA'!U240/'Emp RestOfCMA'!U$6)/('CAN LFS Emp'!U240/'CAN LFS Emp'!U$6),"n/a")</f>
        <v>n/a</v>
      </c>
      <c r="V240" s="30" t="str">
        <f>IFERROR(('Emp RestOfCMA'!V240/'Emp RestOfCMA'!V$6)/('CAN LFS Emp'!V240/'CAN LFS Emp'!V$6),"n/a")</f>
        <v>n/a</v>
      </c>
      <c r="W240" s="30" t="str">
        <f>IFERROR(('Emp RestOfCMA'!W240/'Emp RestOfCMA'!W$6)/('CAN LFS Emp'!W240/'CAN LFS Emp'!W$6),"n/a")</f>
        <v>n/a</v>
      </c>
      <c r="X240" s="30" t="str">
        <f>IFERROR(('Emp RestOfCMA'!X240/'Emp RestOfCMA'!X$6)/('CAN LFS Emp'!X240/'CAN LFS Emp'!X$6),"n/a")</f>
        <v>n/a</v>
      </c>
      <c r="Y240" s="30" t="str">
        <f>IFERROR(('Emp RestOfCMA'!Y240/'Emp RestOfCMA'!Y$6)/('CAN LFS Emp'!Y240/'CAN LFS Emp'!Y$6),"n/a")</f>
        <v>n/a</v>
      </c>
    </row>
    <row r="241" spans="1:25" x14ac:dyDescent="0.25">
      <c r="A241" t="s">
        <v>563</v>
      </c>
      <c r="B241" s="137">
        <f t="shared" si="3"/>
        <v>3152</v>
      </c>
      <c r="C241" s="133">
        <v>3152</v>
      </c>
      <c r="D241" s="65" t="str">
        <f>IFERROR(('Emp RestOfCMA'!D241/'Emp RestOfCMA'!D$6)/('CAN LFS Emp'!D241/'CAN LFS Emp'!D$6),"n/a")</f>
        <v>n/a</v>
      </c>
      <c r="E241" s="65" t="str">
        <f>IFERROR(('Emp RestOfCMA'!E241/'Emp RestOfCMA'!E$6)/('CAN LFS Emp'!E241/'CAN LFS Emp'!E$6),"n/a")</f>
        <v>n/a</v>
      </c>
      <c r="F241" s="65" t="str">
        <f>IFERROR(('Emp RestOfCMA'!F241/'Emp RestOfCMA'!F$6)/('CAN LFS Emp'!F241/'CAN LFS Emp'!F$6),"n/a")</f>
        <v>n/a</v>
      </c>
      <c r="G241" s="65" t="str">
        <f>IFERROR(('Emp RestOfCMA'!G241/'Emp RestOfCMA'!G$6)/('CAN LFS Emp'!G241/'CAN LFS Emp'!G$6),"n/a")</f>
        <v>n/a</v>
      </c>
      <c r="H241" s="65" t="str">
        <f>IFERROR(('Emp RestOfCMA'!H241/'Emp RestOfCMA'!H$6)/('CAN LFS Emp'!H241/'CAN LFS Emp'!H$6),"n/a")</f>
        <v>n/a</v>
      </c>
      <c r="I241" s="65" t="str">
        <f>IFERROR(('Emp RestOfCMA'!I241/'Emp RestOfCMA'!I$6)/('CAN LFS Emp'!I241/'CAN LFS Emp'!I$6),"n/a")</f>
        <v>n/a</v>
      </c>
      <c r="J241" s="65" t="str">
        <f>IFERROR(('Emp RestOfCMA'!J241/'Emp RestOfCMA'!J$6)/('CAN LFS Emp'!J241/'CAN LFS Emp'!J$6),"n/a")</f>
        <v>n/a</v>
      </c>
      <c r="K241" s="65" t="str">
        <f>IFERROR(('Emp RestOfCMA'!K241/'Emp RestOfCMA'!K$6)/('CAN LFS Emp'!K241/'CAN LFS Emp'!K$6),"n/a")</f>
        <v>n/a</v>
      </c>
      <c r="L241" s="65" t="str">
        <f>IFERROR(('Emp RestOfCMA'!L241/'Emp RestOfCMA'!L$6)/('CAN LFS Emp'!L241/'CAN LFS Emp'!L$6),"n/a")</f>
        <v>n/a</v>
      </c>
      <c r="M241" s="30" t="str">
        <f>IFERROR(('Emp RestOfCMA'!M241/'Emp RestOfCMA'!M$6)/('CAN LFS Emp'!M241/'CAN LFS Emp'!M$6),"n/a")</f>
        <v>n/a</v>
      </c>
      <c r="N241" s="30" t="str">
        <f>IFERROR(('Emp RestOfCMA'!N241/'Emp RestOfCMA'!N$6)/('CAN LFS Emp'!N241/'CAN LFS Emp'!N$6),"n/a")</f>
        <v>n/a</v>
      </c>
      <c r="O241" s="30" t="str">
        <f>IFERROR(('Emp RestOfCMA'!O241/'Emp RestOfCMA'!O$6)/('CAN LFS Emp'!O241/'CAN LFS Emp'!O$6),"n/a")</f>
        <v>n/a</v>
      </c>
      <c r="P241" s="30" t="str">
        <f>IFERROR(('Emp RestOfCMA'!P241/'Emp RestOfCMA'!P$6)/('CAN LFS Emp'!P241/'CAN LFS Emp'!P$6),"n/a")</f>
        <v>n/a</v>
      </c>
      <c r="Q241" s="30" t="str">
        <f>IFERROR(('Emp RestOfCMA'!Q241/'Emp RestOfCMA'!Q$6)/('CAN LFS Emp'!Q241/'CAN LFS Emp'!Q$6),"n/a")</f>
        <v>n/a</v>
      </c>
      <c r="R241" s="30" t="str">
        <f>IFERROR(('Emp RestOfCMA'!R241/'Emp RestOfCMA'!R$6)/('CAN LFS Emp'!R241/'CAN LFS Emp'!R$6),"n/a")</f>
        <v>n/a</v>
      </c>
      <c r="S241" s="30" t="str">
        <f>IFERROR(('Emp RestOfCMA'!S241/'Emp RestOfCMA'!S$6)/('CAN LFS Emp'!S241/'CAN LFS Emp'!S$6),"n/a")</f>
        <v>n/a</v>
      </c>
      <c r="T241" s="30" t="str">
        <f>IFERROR(('Emp RestOfCMA'!T241/'Emp RestOfCMA'!T$6)/('CAN LFS Emp'!T241/'CAN LFS Emp'!T$6),"n/a")</f>
        <v>n/a</v>
      </c>
      <c r="U241" s="30" t="str">
        <f>IFERROR(('Emp RestOfCMA'!U241/'Emp RestOfCMA'!U$6)/('CAN LFS Emp'!U241/'CAN LFS Emp'!U$6),"n/a")</f>
        <v>n/a</v>
      </c>
      <c r="V241" s="30" t="str">
        <f>IFERROR(('Emp RestOfCMA'!V241/'Emp RestOfCMA'!V$6)/('CAN LFS Emp'!V241/'CAN LFS Emp'!V$6),"n/a")</f>
        <v>n/a</v>
      </c>
      <c r="W241" s="30" t="str">
        <f>IFERROR(('Emp RestOfCMA'!W241/'Emp RestOfCMA'!W$6)/('CAN LFS Emp'!W241/'CAN LFS Emp'!W$6),"n/a")</f>
        <v>n/a</v>
      </c>
      <c r="X241" s="30" t="str">
        <f>IFERROR(('Emp RestOfCMA'!X241/'Emp RestOfCMA'!X$6)/('CAN LFS Emp'!X241/'CAN LFS Emp'!X$6),"n/a")</f>
        <v>n/a</v>
      </c>
      <c r="Y241" s="30" t="str">
        <f>IFERROR(('Emp RestOfCMA'!Y241/'Emp RestOfCMA'!Y$6)/('CAN LFS Emp'!Y241/'CAN LFS Emp'!Y$6),"n/a")</f>
        <v>n/a</v>
      </c>
    </row>
    <row r="242" spans="1:25" x14ac:dyDescent="0.25">
      <c r="A242" t="s">
        <v>564</v>
      </c>
      <c r="B242" s="137">
        <f t="shared" si="3"/>
        <v>3159</v>
      </c>
      <c r="C242" s="133">
        <v>3159</v>
      </c>
      <c r="D242" s="65" t="str">
        <f>IFERROR(('Emp RestOfCMA'!D242/'Emp RestOfCMA'!D$6)/('CAN LFS Emp'!D242/'CAN LFS Emp'!D$6),"n/a")</f>
        <v>n/a</v>
      </c>
      <c r="E242" s="65" t="str">
        <f>IFERROR(('Emp RestOfCMA'!E242/'Emp RestOfCMA'!E$6)/('CAN LFS Emp'!E242/'CAN LFS Emp'!E$6),"n/a")</f>
        <v>n/a</v>
      </c>
      <c r="F242" s="65" t="str">
        <f>IFERROR(('Emp RestOfCMA'!F242/'Emp RestOfCMA'!F$6)/('CAN LFS Emp'!F242/'CAN LFS Emp'!F$6),"n/a")</f>
        <v>n/a</v>
      </c>
      <c r="G242" s="65" t="str">
        <f>IFERROR(('Emp RestOfCMA'!G242/'Emp RestOfCMA'!G$6)/('CAN LFS Emp'!G242/'CAN LFS Emp'!G$6),"n/a")</f>
        <v>n/a</v>
      </c>
      <c r="H242" s="65" t="str">
        <f>IFERROR(('Emp RestOfCMA'!H242/'Emp RestOfCMA'!H$6)/('CAN LFS Emp'!H242/'CAN LFS Emp'!H$6),"n/a")</f>
        <v>n/a</v>
      </c>
      <c r="I242" s="65" t="str">
        <f>IFERROR(('Emp RestOfCMA'!I242/'Emp RestOfCMA'!I$6)/('CAN LFS Emp'!I242/'CAN LFS Emp'!I$6),"n/a")</f>
        <v>n/a</v>
      </c>
      <c r="J242" s="65" t="str">
        <f>IFERROR(('Emp RestOfCMA'!J242/'Emp RestOfCMA'!J$6)/('CAN LFS Emp'!J242/'CAN LFS Emp'!J$6),"n/a")</f>
        <v>n/a</v>
      </c>
      <c r="K242" s="65" t="str">
        <f>IFERROR(('Emp RestOfCMA'!K242/'Emp RestOfCMA'!K$6)/('CAN LFS Emp'!K242/'CAN LFS Emp'!K$6),"n/a")</f>
        <v>n/a</v>
      </c>
      <c r="L242" s="65" t="str">
        <f>IFERROR(('Emp RestOfCMA'!L242/'Emp RestOfCMA'!L$6)/('CAN LFS Emp'!L242/'CAN LFS Emp'!L$6),"n/a")</f>
        <v>n/a</v>
      </c>
      <c r="M242" s="30" t="str">
        <f>IFERROR(('Emp RestOfCMA'!M242/'Emp RestOfCMA'!M$6)/('CAN LFS Emp'!M242/'CAN LFS Emp'!M$6),"n/a")</f>
        <v>n/a</v>
      </c>
      <c r="N242" s="30" t="str">
        <f>IFERROR(('Emp RestOfCMA'!N242/'Emp RestOfCMA'!N$6)/('CAN LFS Emp'!N242/'CAN LFS Emp'!N$6),"n/a")</f>
        <v>n/a</v>
      </c>
      <c r="O242" s="30" t="str">
        <f>IFERROR(('Emp RestOfCMA'!O242/'Emp RestOfCMA'!O$6)/('CAN LFS Emp'!O242/'CAN LFS Emp'!O$6),"n/a")</f>
        <v>n/a</v>
      </c>
      <c r="P242" s="30" t="str">
        <f>IFERROR(('Emp RestOfCMA'!P242/'Emp RestOfCMA'!P$6)/('CAN LFS Emp'!P242/'CAN LFS Emp'!P$6),"n/a")</f>
        <v>n/a</v>
      </c>
      <c r="Q242" s="30" t="str">
        <f>IFERROR(('Emp RestOfCMA'!Q242/'Emp RestOfCMA'!Q$6)/('CAN LFS Emp'!Q242/'CAN LFS Emp'!Q$6),"n/a")</f>
        <v>n/a</v>
      </c>
      <c r="R242" s="30" t="str">
        <f>IFERROR(('Emp RestOfCMA'!R242/'Emp RestOfCMA'!R$6)/('CAN LFS Emp'!R242/'CAN LFS Emp'!R$6),"n/a")</f>
        <v>n/a</v>
      </c>
      <c r="S242" s="30" t="str">
        <f>IFERROR(('Emp RestOfCMA'!S242/'Emp RestOfCMA'!S$6)/('CAN LFS Emp'!S242/'CAN LFS Emp'!S$6),"n/a")</f>
        <v>n/a</v>
      </c>
      <c r="T242" s="30" t="str">
        <f>IFERROR(('Emp RestOfCMA'!T242/'Emp RestOfCMA'!T$6)/('CAN LFS Emp'!T242/'CAN LFS Emp'!T$6),"n/a")</f>
        <v>n/a</v>
      </c>
      <c r="U242" s="30" t="str">
        <f>IFERROR(('Emp RestOfCMA'!U242/'Emp RestOfCMA'!U$6)/('CAN LFS Emp'!U242/'CAN LFS Emp'!U$6),"n/a")</f>
        <v>n/a</v>
      </c>
      <c r="V242" s="30" t="str">
        <f>IFERROR(('Emp RestOfCMA'!V242/'Emp RestOfCMA'!V$6)/('CAN LFS Emp'!V242/'CAN LFS Emp'!V$6),"n/a")</f>
        <v>n/a</v>
      </c>
      <c r="W242" s="30" t="str">
        <f>IFERROR(('Emp RestOfCMA'!W242/'Emp RestOfCMA'!W$6)/('CAN LFS Emp'!W242/'CAN LFS Emp'!W$6),"n/a")</f>
        <v>n/a</v>
      </c>
      <c r="X242" s="30" t="str">
        <f>IFERROR(('Emp RestOfCMA'!X242/'Emp RestOfCMA'!X$6)/('CAN LFS Emp'!X242/'CAN LFS Emp'!X$6),"n/a")</f>
        <v>n/a</v>
      </c>
      <c r="Y242" s="30" t="str">
        <f>IFERROR(('Emp RestOfCMA'!Y242/'Emp RestOfCMA'!Y$6)/('CAN LFS Emp'!Y242/'CAN LFS Emp'!Y$6),"n/a")</f>
        <v>n/a</v>
      </c>
    </row>
    <row r="243" spans="1:25" x14ac:dyDescent="0.25">
      <c r="A243" t="s">
        <v>565</v>
      </c>
      <c r="B243" s="137">
        <v>414</v>
      </c>
      <c r="C243" s="133">
        <v>4141</v>
      </c>
      <c r="D243" s="65">
        <f>IFERROR(('Emp RestOfCMA'!D243/'Emp RestOfCMA'!D$6)/('CAN LFS Emp'!D243/'CAN LFS Emp'!D$6),"n/a")</f>
        <v>3.9200935574269233</v>
      </c>
      <c r="E243" s="65">
        <f>IFERROR(('Emp RestOfCMA'!E243/'Emp RestOfCMA'!E$6)/('CAN LFS Emp'!E243/'CAN LFS Emp'!E$6),"n/a")</f>
        <v>2.3040526812902549</v>
      </c>
      <c r="F243" s="65">
        <f>IFERROR(('Emp RestOfCMA'!F243/'Emp RestOfCMA'!F$6)/('CAN LFS Emp'!F243/'CAN LFS Emp'!F$6),"n/a")</f>
        <v>1.8093188026526852</v>
      </c>
      <c r="G243" s="65">
        <f>IFERROR(('Emp RestOfCMA'!G243/'Emp RestOfCMA'!G$6)/('CAN LFS Emp'!G243/'CAN LFS Emp'!G$6),"n/a")</f>
        <v>3.1133283938579512</v>
      </c>
      <c r="H243" s="65">
        <f>IFERROR(('Emp RestOfCMA'!H243/'Emp RestOfCMA'!H$6)/('CAN LFS Emp'!H243/'CAN LFS Emp'!H$6),"n/a")</f>
        <v>2.2177175835285934</v>
      </c>
      <c r="I243" s="65">
        <f>IFERROR(('Emp RestOfCMA'!I243/'Emp RestOfCMA'!I$6)/('CAN LFS Emp'!I243/'CAN LFS Emp'!I$6),"n/a")</f>
        <v>1.4197804465357942</v>
      </c>
      <c r="J243" s="65">
        <f>IFERROR(('Emp RestOfCMA'!J243/'Emp RestOfCMA'!J$6)/('CAN LFS Emp'!J243/'CAN LFS Emp'!J$6),"n/a")</f>
        <v>2.5291437105110166</v>
      </c>
      <c r="K243" s="65">
        <f>IFERROR(('Emp RestOfCMA'!K243/'Emp RestOfCMA'!K$6)/('CAN LFS Emp'!K243/'CAN LFS Emp'!K$6),"n/a")</f>
        <v>2.0773030406102904</v>
      </c>
      <c r="L243" s="65">
        <f>IFERROR(('Emp RestOfCMA'!L243/'Emp RestOfCMA'!L$6)/('CAN LFS Emp'!L243/'CAN LFS Emp'!L$6),"n/a")</f>
        <v>2.3042181265583013</v>
      </c>
      <c r="M243" s="30">
        <f>IFERROR(('Emp RestOfCMA'!M243/'Emp RestOfCMA'!M$6)/('CAN LFS Emp'!M243/'CAN LFS Emp'!M$6),"n/a")</f>
        <v>1.8443324032243937</v>
      </c>
      <c r="N243" s="30">
        <f>IFERROR(('Emp RestOfCMA'!N243/'Emp RestOfCMA'!N$6)/('CAN LFS Emp'!N243/'CAN LFS Emp'!N$6),"n/a")</f>
        <v>1.7371783211865568</v>
      </c>
      <c r="O243" s="30">
        <f>IFERROR(('Emp RestOfCMA'!O243/'Emp RestOfCMA'!O$6)/('CAN LFS Emp'!O243/'CAN LFS Emp'!O$6),"n/a")</f>
        <v>2.8062976375421442</v>
      </c>
      <c r="P243" s="30">
        <f>IFERROR(('Emp RestOfCMA'!P243/'Emp RestOfCMA'!P$6)/('CAN LFS Emp'!P243/'CAN LFS Emp'!P$6),"n/a")</f>
        <v>1.4393720623653588</v>
      </c>
      <c r="Q243" s="30">
        <f>IFERROR(('Emp RestOfCMA'!Q243/'Emp RestOfCMA'!Q$6)/('CAN LFS Emp'!Q243/'CAN LFS Emp'!Q$6),"n/a")</f>
        <v>1.9322502954943073</v>
      </c>
      <c r="R243" s="30">
        <f>IFERROR(('Emp RestOfCMA'!R243/'Emp RestOfCMA'!R$6)/('CAN LFS Emp'!R243/'CAN LFS Emp'!R$6),"n/a")</f>
        <v>2.2255912683062093</v>
      </c>
      <c r="S243" s="30">
        <f>IFERROR(('Emp RestOfCMA'!S243/'Emp RestOfCMA'!S$6)/('CAN LFS Emp'!S243/'CAN LFS Emp'!S$6),"n/a")</f>
        <v>1.5281695974515279</v>
      </c>
      <c r="T243" s="30">
        <f>IFERROR(('Emp RestOfCMA'!T243/'Emp RestOfCMA'!T$6)/('CAN LFS Emp'!T243/'CAN LFS Emp'!T$6),"n/a")</f>
        <v>1.4549724484018027</v>
      </c>
      <c r="U243" s="30">
        <f>IFERROR(('Emp RestOfCMA'!U243/'Emp RestOfCMA'!U$6)/('CAN LFS Emp'!U243/'CAN LFS Emp'!U$6),"n/a")</f>
        <v>1.1604645435464898</v>
      </c>
      <c r="V243" s="30">
        <f>IFERROR(('Emp RestOfCMA'!V243/'Emp RestOfCMA'!V$6)/('CAN LFS Emp'!V243/'CAN LFS Emp'!V$6),"n/a")</f>
        <v>1.4855814645798175</v>
      </c>
      <c r="W243" s="30">
        <f>IFERROR(('Emp RestOfCMA'!W243/'Emp RestOfCMA'!W$6)/('CAN LFS Emp'!W243/'CAN LFS Emp'!W$6),"n/a")</f>
        <v>1.3193894715803591</v>
      </c>
      <c r="X243" s="30">
        <f>IFERROR(('Emp RestOfCMA'!X243/'Emp RestOfCMA'!X$6)/('CAN LFS Emp'!X243/'CAN LFS Emp'!X$6),"n/a")</f>
        <v>1.9780452755339786</v>
      </c>
      <c r="Y243" s="30">
        <f>IFERROR(('Emp RestOfCMA'!Y243/'Emp RestOfCMA'!Y$6)/('CAN LFS Emp'!Y243/'CAN LFS Emp'!Y$6),"n/a")</f>
        <v>2.5445231927102294</v>
      </c>
    </row>
    <row r="244" spans="1:25" x14ac:dyDescent="0.25">
      <c r="A244" t="s">
        <v>566</v>
      </c>
      <c r="B244" s="137">
        <f t="shared" si="3"/>
        <v>448</v>
      </c>
      <c r="C244" s="133">
        <v>448</v>
      </c>
      <c r="D244" s="65">
        <f>IFERROR(('Emp RestOfCMA'!D244/'Emp RestOfCMA'!D$6)/('CAN LFS Emp'!D244/'CAN LFS Emp'!D$6),"n/a")</f>
        <v>1.0344005225453985</v>
      </c>
      <c r="E244" s="65">
        <f>IFERROR(('Emp RestOfCMA'!E244/'Emp RestOfCMA'!E$6)/('CAN LFS Emp'!E244/'CAN LFS Emp'!E$6),"n/a")</f>
        <v>1.0491281957460443</v>
      </c>
      <c r="F244" s="65">
        <f>IFERROR(('Emp RestOfCMA'!F244/'Emp RestOfCMA'!F$6)/('CAN LFS Emp'!F244/'CAN LFS Emp'!F$6),"n/a")</f>
        <v>1.002642414181397</v>
      </c>
      <c r="G244" s="65">
        <f>IFERROR(('Emp RestOfCMA'!G244/'Emp RestOfCMA'!G$6)/('CAN LFS Emp'!G244/'CAN LFS Emp'!G$6),"n/a")</f>
        <v>1.0751399763887606</v>
      </c>
      <c r="H244" s="65">
        <f>IFERROR(('Emp RestOfCMA'!H244/'Emp RestOfCMA'!H$6)/('CAN LFS Emp'!H244/'CAN LFS Emp'!H$6),"n/a")</f>
        <v>1.1573866311296452</v>
      </c>
      <c r="I244" s="65">
        <f>IFERROR(('Emp RestOfCMA'!I244/'Emp RestOfCMA'!I$6)/('CAN LFS Emp'!I244/'CAN LFS Emp'!I$6),"n/a")</f>
        <v>1.1855597074026794</v>
      </c>
      <c r="J244" s="65">
        <f>IFERROR(('Emp RestOfCMA'!J244/'Emp RestOfCMA'!J$6)/('CAN LFS Emp'!J244/'CAN LFS Emp'!J$6),"n/a")</f>
        <v>1.2609690798389228</v>
      </c>
      <c r="K244" s="65">
        <f>IFERROR(('Emp RestOfCMA'!K244/'Emp RestOfCMA'!K$6)/('CAN LFS Emp'!K244/'CAN LFS Emp'!K$6),"n/a")</f>
        <v>1.073267819373408</v>
      </c>
      <c r="L244" s="65">
        <f>IFERROR(('Emp RestOfCMA'!L244/'Emp RestOfCMA'!L$6)/('CAN LFS Emp'!L244/'CAN LFS Emp'!L$6),"n/a")</f>
        <v>0.78473298027873517</v>
      </c>
      <c r="M244" s="30">
        <f>IFERROR(('Emp RestOfCMA'!M244/'Emp RestOfCMA'!M$6)/('CAN LFS Emp'!M244/'CAN LFS Emp'!M$6),"n/a")</f>
        <v>1.0247829295879403</v>
      </c>
      <c r="N244" s="30">
        <f>IFERROR(('Emp RestOfCMA'!N244/'Emp RestOfCMA'!N$6)/('CAN LFS Emp'!N244/'CAN LFS Emp'!N$6),"n/a")</f>
        <v>1.389816751799547</v>
      </c>
      <c r="O244" s="30">
        <f>IFERROR(('Emp RestOfCMA'!O244/'Emp RestOfCMA'!O$6)/('CAN LFS Emp'!O244/'CAN LFS Emp'!O$6),"n/a")</f>
        <v>1.5389692019964509</v>
      </c>
      <c r="P244" s="30">
        <f>IFERROR(('Emp RestOfCMA'!P244/'Emp RestOfCMA'!P$6)/('CAN LFS Emp'!P244/'CAN LFS Emp'!P$6),"n/a")</f>
        <v>1.2972320137002142</v>
      </c>
      <c r="Q244" s="30">
        <f>IFERROR(('Emp RestOfCMA'!Q244/'Emp RestOfCMA'!Q$6)/('CAN LFS Emp'!Q244/'CAN LFS Emp'!Q$6),"n/a")</f>
        <v>1.1883691801295055</v>
      </c>
      <c r="R244" s="30">
        <f>IFERROR(('Emp RestOfCMA'!R244/'Emp RestOfCMA'!R$6)/('CAN LFS Emp'!R244/'CAN LFS Emp'!R$6),"n/a")</f>
        <v>1.3597341692373013</v>
      </c>
      <c r="S244" s="30">
        <f>IFERROR(('Emp RestOfCMA'!S244/'Emp RestOfCMA'!S$6)/('CAN LFS Emp'!S244/'CAN LFS Emp'!S$6),"n/a")</f>
        <v>1.1483807141942324</v>
      </c>
      <c r="T244" s="30">
        <f>IFERROR(('Emp RestOfCMA'!T244/'Emp RestOfCMA'!T$6)/('CAN LFS Emp'!T244/'CAN LFS Emp'!T$6),"n/a")</f>
        <v>1.058275413035598</v>
      </c>
      <c r="U244" s="30">
        <f>IFERROR(('Emp RestOfCMA'!U244/'Emp RestOfCMA'!U$6)/('CAN LFS Emp'!U244/'CAN LFS Emp'!U$6),"n/a")</f>
        <v>1.0401813779300042</v>
      </c>
      <c r="V244" s="30">
        <f>IFERROR(('Emp RestOfCMA'!V244/'Emp RestOfCMA'!V$6)/('CAN LFS Emp'!V244/'CAN LFS Emp'!V$6),"n/a")</f>
        <v>1.0177990548025666</v>
      </c>
      <c r="W244" s="30">
        <f>IFERROR(('Emp RestOfCMA'!W244/'Emp RestOfCMA'!W$6)/('CAN LFS Emp'!W244/'CAN LFS Emp'!W$6),"n/a")</f>
        <v>1.195198177749708</v>
      </c>
      <c r="X244" s="30">
        <f>IFERROR(('Emp RestOfCMA'!X244/'Emp RestOfCMA'!X$6)/('CAN LFS Emp'!X244/'CAN LFS Emp'!X$6),"n/a")</f>
        <v>1.4142301400074972</v>
      </c>
      <c r="Y244" s="30">
        <f>IFERROR(('Emp RestOfCMA'!Y244/'Emp RestOfCMA'!Y$6)/('CAN LFS Emp'!Y244/'CAN LFS Emp'!Y$6),"n/a")</f>
        <v>0.97773222941459326</v>
      </c>
    </row>
    <row r="245" spans="1:25" x14ac:dyDescent="0.25">
      <c r="A245" s="106" t="s">
        <v>535</v>
      </c>
      <c r="B245" s="129"/>
      <c r="C245" s="130"/>
      <c r="D245" s="141"/>
      <c r="E245" s="141"/>
      <c r="F245" s="141"/>
      <c r="G245" s="141"/>
      <c r="H245" s="141"/>
      <c r="I245" s="141"/>
      <c r="J245" s="141"/>
      <c r="K245" s="141"/>
      <c r="L245" s="141"/>
      <c r="M245" s="135"/>
      <c r="N245" s="135"/>
      <c r="O245" s="135"/>
      <c r="P245" s="135"/>
      <c r="Q245" s="135"/>
      <c r="R245" s="135"/>
      <c r="S245" s="135"/>
      <c r="T245" s="135"/>
      <c r="U245" s="135"/>
      <c r="V245" s="135"/>
      <c r="W245" s="135"/>
      <c r="X245" s="135"/>
      <c r="Y245" s="135"/>
    </row>
    <row r="246" spans="1:25" x14ac:dyDescent="0.25">
      <c r="A246" t="s">
        <v>567</v>
      </c>
      <c r="B246" s="132">
        <f t="shared" ref="B246:B253" si="4">VALUE(LEFT(C246,4))</f>
        <v>52</v>
      </c>
      <c r="C246" s="133">
        <v>52</v>
      </c>
      <c r="D246" s="65">
        <f>IFERROR(('Emp RestOfCMA'!D246/'Emp RestOfCMA'!D$6)/('CAN LFS Emp'!D246/'CAN LFS Emp'!D$6),"n/a")</f>
        <v>1.4711109072143143</v>
      </c>
      <c r="E246" s="65">
        <f>IFERROR(('Emp RestOfCMA'!E246/'Emp RestOfCMA'!E$6)/('CAN LFS Emp'!E246/'CAN LFS Emp'!E$6),"n/a")</f>
        <v>1.4243621088925205</v>
      </c>
      <c r="F246" s="65">
        <f>IFERROR(('Emp RestOfCMA'!F246/'Emp RestOfCMA'!F$6)/('CAN LFS Emp'!F246/'CAN LFS Emp'!F$6),"n/a")</f>
        <v>1.4308716565555091</v>
      </c>
      <c r="G246" s="65">
        <f>IFERROR(('Emp RestOfCMA'!G246/'Emp RestOfCMA'!G$6)/('CAN LFS Emp'!G246/'CAN LFS Emp'!G$6),"n/a")</f>
        <v>1.4383662877895187</v>
      </c>
      <c r="H246" s="65">
        <f>IFERROR(('Emp RestOfCMA'!H246/'Emp RestOfCMA'!H$6)/('CAN LFS Emp'!H246/'CAN LFS Emp'!H$6),"n/a")</f>
        <v>1.5278117915766496</v>
      </c>
      <c r="I246" s="65">
        <f>IFERROR(('Emp RestOfCMA'!I246/'Emp RestOfCMA'!I$6)/('CAN LFS Emp'!I246/'CAN LFS Emp'!I$6),"n/a")</f>
        <v>1.5730803404513811</v>
      </c>
      <c r="J246" s="65">
        <f>IFERROR(('Emp RestOfCMA'!J246/'Emp RestOfCMA'!J$6)/('CAN LFS Emp'!J246/'CAN LFS Emp'!J$6),"n/a")</f>
        <v>1.4879492799242728</v>
      </c>
      <c r="K246" s="65">
        <f>IFERROR(('Emp RestOfCMA'!K246/'Emp RestOfCMA'!K$6)/('CAN LFS Emp'!K246/'CAN LFS Emp'!K$6),"n/a")</f>
        <v>1.6046514989708625</v>
      </c>
      <c r="L246" s="65">
        <f>IFERROR(('Emp RestOfCMA'!L246/'Emp RestOfCMA'!L$6)/('CAN LFS Emp'!L246/'CAN LFS Emp'!L$6),"n/a")</f>
        <v>0.9840282932477441</v>
      </c>
      <c r="M246" s="30">
        <f>IFERROR(('Emp RestOfCMA'!M246/'Emp RestOfCMA'!M$6)/('CAN LFS Emp'!M246/'CAN LFS Emp'!M$6),"n/a")</f>
        <v>1.0069320059662339</v>
      </c>
      <c r="N246" s="30">
        <f>IFERROR(('Emp RestOfCMA'!N246/'Emp RestOfCMA'!N$6)/('CAN LFS Emp'!N246/'CAN LFS Emp'!N$6),"n/a")</f>
        <v>1.0262137055029823</v>
      </c>
      <c r="O246" s="30">
        <f>IFERROR(('Emp RestOfCMA'!O246/'Emp RestOfCMA'!O$6)/('CAN LFS Emp'!O246/'CAN LFS Emp'!O$6),"n/a")</f>
        <v>0.79285082938253615</v>
      </c>
      <c r="P246" s="30">
        <f>IFERROR(('Emp RestOfCMA'!P246/'Emp RestOfCMA'!P$6)/('CAN LFS Emp'!P246/'CAN LFS Emp'!P$6),"n/a")</f>
        <v>0.90641814003055454</v>
      </c>
      <c r="Q246" s="30">
        <f>IFERROR(('Emp RestOfCMA'!Q246/'Emp RestOfCMA'!Q$6)/('CAN LFS Emp'!Q246/'CAN LFS Emp'!Q$6),"n/a")</f>
        <v>1.0687086228550078</v>
      </c>
      <c r="R246" s="30">
        <f>IFERROR(('Emp RestOfCMA'!R246/'Emp RestOfCMA'!R$6)/('CAN LFS Emp'!R246/'CAN LFS Emp'!R$6),"n/a")</f>
        <v>1.0381672086078271</v>
      </c>
      <c r="S246" s="30">
        <f>IFERROR(('Emp RestOfCMA'!S246/'Emp RestOfCMA'!S$6)/('CAN LFS Emp'!S246/'CAN LFS Emp'!S$6),"n/a")</f>
        <v>1.0272367302507655</v>
      </c>
      <c r="T246" s="30">
        <f>IFERROR(('Emp RestOfCMA'!T246/'Emp RestOfCMA'!T$6)/('CAN LFS Emp'!T246/'CAN LFS Emp'!T$6),"n/a")</f>
        <v>1.1839282037707959</v>
      </c>
      <c r="U246" s="30">
        <f>IFERROR(('Emp RestOfCMA'!U246/'Emp RestOfCMA'!U$6)/('CAN LFS Emp'!U246/'CAN LFS Emp'!U$6),"n/a")</f>
        <v>1.0265192818821829</v>
      </c>
      <c r="V246" s="30">
        <f>IFERROR(('Emp RestOfCMA'!V246/'Emp RestOfCMA'!V$6)/('CAN LFS Emp'!V246/'CAN LFS Emp'!V$6),"n/a")</f>
        <v>1.0561112474576024</v>
      </c>
      <c r="W246" s="30">
        <f>IFERROR(('Emp RestOfCMA'!W246/'Emp RestOfCMA'!W$6)/('CAN LFS Emp'!W246/'CAN LFS Emp'!W$6),"n/a")</f>
        <v>1.0752162719018725</v>
      </c>
      <c r="X246" s="30">
        <f>IFERROR(('Emp RestOfCMA'!X246/'Emp RestOfCMA'!X$6)/('CAN LFS Emp'!X246/'CAN LFS Emp'!X$6),"n/a")</f>
        <v>1.2474497377383238</v>
      </c>
      <c r="Y246" s="30">
        <f>IFERROR(('Emp RestOfCMA'!Y246/'Emp RestOfCMA'!Y$6)/('CAN LFS Emp'!Y246/'CAN LFS Emp'!Y$6),"n/a")</f>
        <v>1.3470616750601547</v>
      </c>
    </row>
    <row r="247" spans="1:25" x14ac:dyDescent="0.25">
      <c r="A247" t="s">
        <v>568</v>
      </c>
      <c r="B247" s="132">
        <f t="shared" si="4"/>
        <v>521</v>
      </c>
      <c r="C247" s="133">
        <v>521</v>
      </c>
      <c r="D247" s="65" t="str">
        <f>IFERROR(('Emp RestOfCMA'!D247/'Emp RestOfCMA'!D$6)/('CAN LFS Emp'!D247/'CAN LFS Emp'!D$6),"n/a")</f>
        <v>n/a</v>
      </c>
      <c r="E247" s="65">
        <f>IFERROR(('Emp RestOfCMA'!E247/'Emp RestOfCMA'!E$6)/('CAN LFS Emp'!E247/'CAN LFS Emp'!E$6),"n/a")</f>
        <v>0</v>
      </c>
      <c r="F247" s="65">
        <f>IFERROR(('Emp RestOfCMA'!F247/'Emp RestOfCMA'!F$6)/('CAN LFS Emp'!F247/'CAN LFS Emp'!F$6),"n/a")</f>
        <v>0</v>
      </c>
      <c r="G247" s="65" t="str">
        <f>IFERROR(('Emp RestOfCMA'!G247/'Emp RestOfCMA'!G$6)/('CAN LFS Emp'!G247/'CAN LFS Emp'!G$6),"n/a")</f>
        <v>n/a</v>
      </c>
      <c r="H247" s="65" t="str">
        <f>IFERROR(('Emp RestOfCMA'!H247/'Emp RestOfCMA'!H$6)/('CAN LFS Emp'!H247/'CAN LFS Emp'!H$6),"n/a")</f>
        <v>n/a</v>
      </c>
      <c r="I247" s="65" t="str">
        <f>IFERROR(('Emp RestOfCMA'!I247/'Emp RestOfCMA'!I$6)/('CAN LFS Emp'!I247/'CAN LFS Emp'!I$6),"n/a")</f>
        <v>n/a</v>
      </c>
      <c r="J247" s="65" t="str">
        <f>IFERROR(('Emp RestOfCMA'!J247/'Emp RestOfCMA'!J$6)/('CAN LFS Emp'!J247/'CAN LFS Emp'!J$6),"n/a")</f>
        <v>n/a</v>
      </c>
      <c r="K247" s="65">
        <f>IFERROR(('Emp RestOfCMA'!K247/'Emp RestOfCMA'!K$6)/('CAN LFS Emp'!K247/'CAN LFS Emp'!K$6),"n/a")</f>
        <v>0</v>
      </c>
      <c r="L247" s="65" t="str">
        <f>IFERROR(('Emp RestOfCMA'!L247/'Emp RestOfCMA'!L$6)/('CAN LFS Emp'!L247/'CAN LFS Emp'!L$6),"n/a")</f>
        <v>n/a</v>
      </c>
      <c r="M247" s="30" t="str">
        <f>IFERROR(('Emp RestOfCMA'!M247/'Emp RestOfCMA'!M$6)/('CAN LFS Emp'!M247/'CAN LFS Emp'!M$6),"n/a")</f>
        <v>n/a</v>
      </c>
      <c r="N247" s="30" t="str">
        <f>IFERROR(('Emp RestOfCMA'!N247/'Emp RestOfCMA'!N$6)/('CAN LFS Emp'!N247/'CAN LFS Emp'!N$6),"n/a")</f>
        <v>n/a</v>
      </c>
      <c r="O247" s="30" t="str">
        <f>IFERROR(('Emp RestOfCMA'!O247/'Emp RestOfCMA'!O$6)/('CAN LFS Emp'!O247/'CAN LFS Emp'!O$6),"n/a")</f>
        <v>n/a</v>
      </c>
      <c r="P247" s="30" t="str">
        <f>IFERROR(('Emp RestOfCMA'!P247/'Emp RestOfCMA'!P$6)/('CAN LFS Emp'!P247/'CAN LFS Emp'!P$6),"n/a")</f>
        <v>n/a</v>
      </c>
      <c r="Q247" s="30" t="str">
        <f>IFERROR(('Emp RestOfCMA'!Q247/'Emp RestOfCMA'!Q$6)/('CAN LFS Emp'!Q247/'CAN LFS Emp'!Q$6),"n/a")</f>
        <v>n/a</v>
      </c>
      <c r="R247" s="30" t="str">
        <f>IFERROR(('Emp RestOfCMA'!R247/'Emp RestOfCMA'!R$6)/('CAN LFS Emp'!R247/'CAN LFS Emp'!R$6),"n/a")</f>
        <v>n/a</v>
      </c>
      <c r="S247" s="30" t="str">
        <f>IFERROR(('Emp RestOfCMA'!S247/'Emp RestOfCMA'!S$6)/('CAN LFS Emp'!S247/'CAN LFS Emp'!S$6),"n/a")</f>
        <v>n/a</v>
      </c>
      <c r="T247" s="30" t="str">
        <f>IFERROR(('Emp RestOfCMA'!T247/'Emp RestOfCMA'!T$6)/('CAN LFS Emp'!T247/'CAN LFS Emp'!T$6),"n/a")</f>
        <v>n/a</v>
      </c>
      <c r="U247" s="30" t="str">
        <f>IFERROR(('Emp RestOfCMA'!U247/'Emp RestOfCMA'!U$6)/('CAN LFS Emp'!U247/'CAN LFS Emp'!U$6),"n/a")</f>
        <v>n/a</v>
      </c>
      <c r="V247" s="30">
        <f>IFERROR(('Emp RestOfCMA'!V247/'Emp RestOfCMA'!V$6)/('CAN LFS Emp'!V247/'CAN LFS Emp'!V$6),"n/a")</f>
        <v>0</v>
      </c>
      <c r="W247" s="30">
        <f>IFERROR(('Emp RestOfCMA'!W247/'Emp RestOfCMA'!W$6)/('CAN LFS Emp'!W247/'CAN LFS Emp'!W$6),"n/a")</f>
        <v>0</v>
      </c>
      <c r="X247" s="30">
        <f>IFERROR(('Emp RestOfCMA'!X247/'Emp RestOfCMA'!X$6)/('CAN LFS Emp'!X247/'CAN LFS Emp'!X$6),"n/a")</f>
        <v>0</v>
      </c>
      <c r="Y247" s="30" t="str">
        <f>IFERROR(('Emp RestOfCMA'!Y247/'Emp RestOfCMA'!Y$6)/('CAN LFS Emp'!Y247/'CAN LFS Emp'!Y$6),"n/a")</f>
        <v>n/a</v>
      </c>
    </row>
    <row r="248" spans="1:25" x14ac:dyDescent="0.25">
      <c r="A248" t="s">
        <v>569</v>
      </c>
      <c r="B248" s="137">
        <f t="shared" si="4"/>
        <v>522</v>
      </c>
      <c r="C248" s="133">
        <v>522</v>
      </c>
      <c r="D248" s="65">
        <f>IFERROR(('Emp RestOfCMA'!D248/'Emp RestOfCMA'!D$6)/('CAN LFS Emp'!D248/'CAN LFS Emp'!D$6),"n/a")</f>
        <v>1.6191757784351264</v>
      </c>
      <c r="E248" s="65">
        <f>IFERROR(('Emp RestOfCMA'!E248/'Emp RestOfCMA'!E$6)/('CAN LFS Emp'!E248/'CAN LFS Emp'!E$6),"n/a")</f>
        <v>1.6380048651419561</v>
      </c>
      <c r="F248" s="65">
        <f>IFERROR(('Emp RestOfCMA'!F248/'Emp RestOfCMA'!F$6)/('CAN LFS Emp'!F248/'CAN LFS Emp'!F$6),"n/a")</f>
        <v>1.4315946038851111</v>
      </c>
      <c r="G248" s="65">
        <f>IFERROR(('Emp RestOfCMA'!G248/'Emp RestOfCMA'!G$6)/('CAN LFS Emp'!G248/'CAN LFS Emp'!G$6),"n/a")</f>
        <v>1.5894500823017632</v>
      </c>
      <c r="H248" s="65">
        <f>IFERROR(('Emp RestOfCMA'!H248/'Emp RestOfCMA'!H$6)/('CAN LFS Emp'!H248/'CAN LFS Emp'!H$6),"n/a")</f>
        <v>1.6580902249341687</v>
      </c>
      <c r="I248" s="65">
        <f>IFERROR(('Emp RestOfCMA'!I248/'Emp RestOfCMA'!I$6)/('CAN LFS Emp'!I248/'CAN LFS Emp'!I$6),"n/a")</f>
        <v>1.5655365763014428</v>
      </c>
      <c r="J248" s="65">
        <f>IFERROR(('Emp RestOfCMA'!J248/'Emp RestOfCMA'!J$6)/('CAN LFS Emp'!J248/'CAN LFS Emp'!J$6),"n/a")</f>
        <v>1.5402313544860087</v>
      </c>
      <c r="K248" s="65">
        <f>IFERROR(('Emp RestOfCMA'!K248/'Emp RestOfCMA'!K$6)/('CAN LFS Emp'!K248/'CAN LFS Emp'!K$6),"n/a")</f>
        <v>1.5062877593964608</v>
      </c>
      <c r="L248" s="65">
        <f>IFERROR(('Emp RestOfCMA'!L248/'Emp RestOfCMA'!L$6)/('CAN LFS Emp'!L248/'CAN LFS Emp'!L$6),"n/a")</f>
        <v>0.91394216491166713</v>
      </c>
      <c r="M248" s="30">
        <f>IFERROR(('Emp RestOfCMA'!M248/'Emp RestOfCMA'!M$6)/('CAN LFS Emp'!M248/'CAN LFS Emp'!M$6),"n/a")</f>
        <v>1.1357206156056994</v>
      </c>
      <c r="N248" s="30">
        <f>IFERROR(('Emp RestOfCMA'!N248/'Emp RestOfCMA'!N$6)/('CAN LFS Emp'!N248/'CAN LFS Emp'!N$6),"n/a")</f>
        <v>0.8770269366903567</v>
      </c>
      <c r="O248" s="30">
        <f>IFERROR(('Emp RestOfCMA'!O248/'Emp RestOfCMA'!O$6)/('CAN LFS Emp'!O248/'CAN LFS Emp'!O$6),"n/a")</f>
        <v>0.75599057048188334</v>
      </c>
      <c r="P248" s="30">
        <f>IFERROR(('Emp RestOfCMA'!P248/'Emp RestOfCMA'!P$6)/('CAN LFS Emp'!P248/'CAN LFS Emp'!P$6),"n/a")</f>
        <v>1.1433811354809873</v>
      </c>
      <c r="Q248" s="30">
        <f>IFERROR(('Emp RestOfCMA'!Q248/'Emp RestOfCMA'!Q$6)/('CAN LFS Emp'!Q248/'CAN LFS Emp'!Q$6),"n/a")</f>
        <v>1.0921832743424356</v>
      </c>
      <c r="R248" s="30">
        <f>IFERROR(('Emp RestOfCMA'!R248/'Emp RestOfCMA'!R$6)/('CAN LFS Emp'!R248/'CAN LFS Emp'!R$6),"n/a")</f>
        <v>1.0091269952394901</v>
      </c>
      <c r="S248" s="30">
        <f>IFERROR(('Emp RestOfCMA'!S248/'Emp RestOfCMA'!S$6)/('CAN LFS Emp'!S248/'CAN LFS Emp'!S$6),"n/a")</f>
        <v>0.95421965416530075</v>
      </c>
      <c r="T248" s="30">
        <f>IFERROR(('Emp RestOfCMA'!T248/'Emp RestOfCMA'!T$6)/('CAN LFS Emp'!T248/'CAN LFS Emp'!T$6),"n/a")</f>
        <v>1.2373169392479157</v>
      </c>
      <c r="U248" s="30">
        <f>IFERROR(('Emp RestOfCMA'!U248/'Emp RestOfCMA'!U$6)/('CAN LFS Emp'!U248/'CAN LFS Emp'!U$6),"n/a")</f>
        <v>1.0273272338926251</v>
      </c>
      <c r="V248" s="30">
        <f>IFERROR(('Emp RestOfCMA'!V248/'Emp RestOfCMA'!V$6)/('CAN LFS Emp'!V248/'CAN LFS Emp'!V$6),"n/a")</f>
        <v>1.0476947588675263</v>
      </c>
      <c r="W248" s="30">
        <f>IFERROR(('Emp RestOfCMA'!W248/'Emp RestOfCMA'!W$6)/('CAN LFS Emp'!W248/'CAN LFS Emp'!W$6),"n/a")</f>
        <v>1.1310321065197191</v>
      </c>
      <c r="X248" s="30">
        <f>IFERROR(('Emp RestOfCMA'!X248/'Emp RestOfCMA'!X$6)/('CAN LFS Emp'!X248/'CAN LFS Emp'!X$6),"n/a")</f>
        <v>1.3002157346250158</v>
      </c>
      <c r="Y248" s="30">
        <f>IFERROR(('Emp RestOfCMA'!Y248/'Emp RestOfCMA'!Y$6)/('CAN LFS Emp'!Y248/'CAN LFS Emp'!Y$6),"n/a")</f>
        <v>1.2912491244530881</v>
      </c>
    </row>
    <row r="249" spans="1:25" x14ac:dyDescent="0.25">
      <c r="A249" t="s">
        <v>570</v>
      </c>
      <c r="B249" s="137">
        <f t="shared" si="4"/>
        <v>5221</v>
      </c>
      <c r="C249" s="133">
        <v>5221</v>
      </c>
      <c r="D249" s="65">
        <f>IFERROR(('Emp RestOfCMA'!D249/'Emp RestOfCMA'!D$6)/('CAN LFS Emp'!D249/'CAN LFS Emp'!D$6),"n/a")</f>
        <v>1.7161889314535062</v>
      </c>
      <c r="E249" s="65">
        <f>IFERROR(('Emp RestOfCMA'!E249/'Emp RestOfCMA'!E$6)/('CAN LFS Emp'!E249/'CAN LFS Emp'!E$6),"n/a")</f>
        <v>1.6722610316158946</v>
      </c>
      <c r="F249" s="65">
        <f>IFERROR(('Emp RestOfCMA'!F249/'Emp RestOfCMA'!F$6)/('CAN LFS Emp'!F249/'CAN LFS Emp'!F$6),"n/a")</f>
        <v>1.453412142268532</v>
      </c>
      <c r="G249" s="65">
        <f>IFERROR(('Emp RestOfCMA'!G249/'Emp RestOfCMA'!G$6)/('CAN LFS Emp'!G249/'CAN LFS Emp'!G$6),"n/a")</f>
        <v>1.6089716282373403</v>
      </c>
      <c r="H249" s="65">
        <f>IFERROR(('Emp RestOfCMA'!H249/'Emp RestOfCMA'!H$6)/('CAN LFS Emp'!H249/'CAN LFS Emp'!H$6),"n/a")</f>
        <v>1.7051514781569863</v>
      </c>
      <c r="I249" s="65">
        <f>IFERROR(('Emp RestOfCMA'!I249/'Emp RestOfCMA'!I$6)/('CAN LFS Emp'!I249/'CAN LFS Emp'!I$6),"n/a")</f>
        <v>1.5813303590321945</v>
      </c>
      <c r="J249" s="65">
        <f>IFERROR(('Emp RestOfCMA'!J249/'Emp RestOfCMA'!J$6)/('CAN LFS Emp'!J249/'CAN LFS Emp'!J$6),"n/a")</f>
        <v>1.5569799881423629</v>
      </c>
      <c r="K249" s="65">
        <f>IFERROR(('Emp RestOfCMA'!K249/'Emp RestOfCMA'!K$6)/('CAN LFS Emp'!K249/'CAN LFS Emp'!K$6),"n/a")</f>
        <v>1.490165291586073</v>
      </c>
      <c r="L249" s="65">
        <f>IFERROR(('Emp RestOfCMA'!L249/'Emp RestOfCMA'!L$6)/('CAN LFS Emp'!L249/'CAN LFS Emp'!L$6),"n/a")</f>
        <v>0.83790086254210128</v>
      </c>
      <c r="M249" s="30">
        <f>IFERROR(('Emp RestOfCMA'!M249/'Emp RestOfCMA'!M$6)/('CAN LFS Emp'!M249/'CAN LFS Emp'!M$6),"n/a")</f>
        <v>0.9493723146701919</v>
      </c>
      <c r="N249" s="30">
        <f>IFERROR(('Emp RestOfCMA'!N249/'Emp RestOfCMA'!N$6)/('CAN LFS Emp'!N249/'CAN LFS Emp'!N$6),"n/a")</f>
        <v>0.77646206278656971</v>
      </c>
      <c r="O249" s="30">
        <f>IFERROR(('Emp RestOfCMA'!O249/'Emp RestOfCMA'!O$6)/('CAN LFS Emp'!O249/'CAN LFS Emp'!O$6),"n/a")</f>
        <v>0.64424408362927532</v>
      </c>
      <c r="P249" s="30">
        <f>IFERROR(('Emp RestOfCMA'!P249/'Emp RestOfCMA'!P$6)/('CAN LFS Emp'!P249/'CAN LFS Emp'!P$6),"n/a")</f>
        <v>1.0012197632919246</v>
      </c>
      <c r="Q249" s="30">
        <f>IFERROR(('Emp RestOfCMA'!Q249/'Emp RestOfCMA'!Q$6)/('CAN LFS Emp'!Q249/'CAN LFS Emp'!Q$6),"n/a")</f>
        <v>0.97149312821240164</v>
      </c>
      <c r="R249" s="30">
        <f>IFERROR(('Emp RestOfCMA'!R249/'Emp RestOfCMA'!R$6)/('CAN LFS Emp'!R249/'CAN LFS Emp'!R$6),"n/a")</f>
        <v>0.92595279116430329</v>
      </c>
      <c r="S249" s="30">
        <f>IFERROR(('Emp RestOfCMA'!S249/'Emp RestOfCMA'!S$6)/('CAN LFS Emp'!S249/'CAN LFS Emp'!S$6),"n/a")</f>
        <v>0.8692254426778302</v>
      </c>
      <c r="T249" s="30">
        <f>IFERROR(('Emp RestOfCMA'!T249/'Emp RestOfCMA'!T$6)/('CAN LFS Emp'!T249/'CAN LFS Emp'!T$6),"n/a")</f>
        <v>1.1494833807409628</v>
      </c>
      <c r="U249" s="30">
        <f>IFERROR(('Emp RestOfCMA'!U249/'Emp RestOfCMA'!U$6)/('CAN LFS Emp'!U249/'CAN LFS Emp'!U$6),"n/a")</f>
        <v>0.77277202840922099</v>
      </c>
      <c r="V249" s="30">
        <f>IFERROR(('Emp RestOfCMA'!V249/'Emp RestOfCMA'!V$6)/('CAN LFS Emp'!V249/'CAN LFS Emp'!V$6),"n/a")</f>
        <v>0.85981788736203479</v>
      </c>
      <c r="W249" s="30">
        <f>IFERROR(('Emp RestOfCMA'!W249/'Emp RestOfCMA'!W$6)/('CAN LFS Emp'!W249/'CAN LFS Emp'!W$6),"n/a")</f>
        <v>1.0082275672367886</v>
      </c>
      <c r="X249" s="30">
        <f>IFERROR(('Emp RestOfCMA'!X249/'Emp RestOfCMA'!X$6)/('CAN LFS Emp'!X249/'CAN LFS Emp'!X$6),"n/a")</f>
        <v>1.1358426211169701</v>
      </c>
      <c r="Y249" s="30">
        <f>IFERROR(('Emp RestOfCMA'!Y249/'Emp RestOfCMA'!Y$6)/('CAN LFS Emp'!Y249/'CAN LFS Emp'!Y$6),"n/a")</f>
        <v>1.2940492332546853</v>
      </c>
    </row>
    <row r="250" spans="1:25" x14ac:dyDescent="0.25">
      <c r="A250" t="s">
        <v>571</v>
      </c>
      <c r="B250" s="137" t="s">
        <v>204</v>
      </c>
      <c r="C250" s="133">
        <v>523</v>
      </c>
      <c r="D250" s="65">
        <f>IFERROR(('Emp RestOfCMA'!D250/'Emp RestOfCMA'!D$6)/('CAN LFS Emp'!D250/'CAN LFS Emp'!D$6),"n/a")</f>
        <v>1.4829228825177174</v>
      </c>
      <c r="E250" s="65">
        <f>IFERROR(('Emp RestOfCMA'!E250/'Emp RestOfCMA'!E$6)/('CAN LFS Emp'!E250/'CAN LFS Emp'!E$6),"n/a")</f>
        <v>1.3548301821994719</v>
      </c>
      <c r="F250" s="65">
        <f>IFERROR(('Emp RestOfCMA'!F250/'Emp RestOfCMA'!F$6)/('CAN LFS Emp'!F250/'CAN LFS Emp'!F$6),"n/a")</f>
        <v>1.895980193487238</v>
      </c>
      <c r="G250" s="65">
        <f>IFERROR(('Emp RestOfCMA'!G250/'Emp RestOfCMA'!G$6)/('CAN LFS Emp'!G250/'CAN LFS Emp'!G$6),"n/a")</f>
        <v>1.6837244674845318</v>
      </c>
      <c r="H250" s="65">
        <f>IFERROR(('Emp RestOfCMA'!H250/'Emp RestOfCMA'!H$6)/('CAN LFS Emp'!H250/'CAN LFS Emp'!H$6),"n/a")</f>
        <v>1.7253400420787746</v>
      </c>
      <c r="I250" s="65">
        <f>IFERROR(('Emp RestOfCMA'!I250/'Emp RestOfCMA'!I$6)/('CAN LFS Emp'!I250/'CAN LFS Emp'!I$6),"n/a")</f>
        <v>1.8726845291961627</v>
      </c>
      <c r="J250" s="65">
        <f>IFERROR(('Emp RestOfCMA'!J250/'Emp RestOfCMA'!J$6)/('CAN LFS Emp'!J250/'CAN LFS Emp'!J$6),"n/a")</f>
        <v>1.3878611143372366</v>
      </c>
      <c r="K250" s="65">
        <f>IFERROR(('Emp RestOfCMA'!K250/'Emp RestOfCMA'!K$6)/('CAN LFS Emp'!K250/'CAN LFS Emp'!K$6),"n/a")</f>
        <v>2.0421283939183192</v>
      </c>
      <c r="L250" s="65">
        <f>IFERROR(('Emp RestOfCMA'!L250/'Emp RestOfCMA'!L$6)/('CAN LFS Emp'!L250/'CAN LFS Emp'!L$6),"n/a")</f>
        <v>1.2699338994604878</v>
      </c>
      <c r="M250" s="30">
        <f>IFERROR(('Emp RestOfCMA'!M250/'Emp RestOfCMA'!M$6)/('CAN LFS Emp'!M250/'CAN LFS Emp'!M$6),"n/a")</f>
        <v>0.44836036644309801</v>
      </c>
      <c r="N250" s="30">
        <f>IFERROR(('Emp RestOfCMA'!N250/'Emp RestOfCMA'!N$6)/('CAN LFS Emp'!N250/'CAN LFS Emp'!N$6),"n/a")</f>
        <v>1.1715501855944157</v>
      </c>
      <c r="O250" s="30">
        <f>IFERROR(('Emp RestOfCMA'!O250/'Emp RestOfCMA'!O$6)/('CAN LFS Emp'!O250/'CAN LFS Emp'!O$6),"n/a")</f>
        <v>0.34596285297612328</v>
      </c>
      <c r="P250" s="30">
        <f>IFERROR(('Emp RestOfCMA'!P250/'Emp RestOfCMA'!P$6)/('CAN LFS Emp'!P250/'CAN LFS Emp'!P$6),"n/a")</f>
        <v>0.37505757112443183</v>
      </c>
      <c r="Q250" s="30">
        <f>IFERROR(('Emp RestOfCMA'!Q250/'Emp RestOfCMA'!Q$6)/('CAN LFS Emp'!Q250/'CAN LFS Emp'!Q$6),"n/a")</f>
        <v>1.0721552980496798</v>
      </c>
      <c r="R250" s="30">
        <f>IFERROR(('Emp RestOfCMA'!R250/'Emp RestOfCMA'!R$6)/('CAN LFS Emp'!R250/'CAN LFS Emp'!R$6),"n/a")</f>
        <v>0.84587318276609502</v>
      </c>
      <c r="S250" s="30">
        <f>IFERROR(('Emp RestOfCMA'!S250/'Emp RestOfCMA'!S$6)/('CAN LFS Emp'!S250/'CAN LFS Emp'!S$6),"n/a")</f>
        <v>1.3110998508747194</v>
      </c>
      <c r="T250" s="30">
        <f>IFERROR(('Emp RestOfCMA'!T250/'Emp RestOfCMA'!T$6)/('CAN LFS Emp'!T250/'CAN LFS Emp'!T$6),"n/a")</f>
        <v>1.0437684874017445</v>
      </c>
      <c r="U250" s="30">
        <f>IFERROR(('Emp RestOfCMA'!U250/'Emp RestOfCMA'!U$6)/('CAN LFS Emp'!U250/'CAN LFS Emp'!U$6),"n/a")</f>
        <v>1.0603702571770488</v>
      </c>
      <c r="V250" s="30">
        <f>IFERROR(('Emp RestOfCMA'!V250/'Emp RestOfCMA'!V$6)/('CAN LFS Emp'!V250/'CAN LFS Emp'!V$6),"n/a")</f>
        <v>1.0015394617463471</v>
      </c>
      <c r="W250" s="30">
        <f>IFERROR(('Emp RestOfCMA'!W250/'Emp RestOfCMA'!W$6)/('CAN LFS Emp'!W250/'CAN LFS Emp'!W$6),"n/a")</f>
        <v>0.84901165214604579</v>
      </c>
      <c r="X250" s="30">
        <f>IFERROR(('Emp RestOfCMA'!X250/'Emp RestOfCMA'!X$6)/('CAN LFS Emp'!X250/'CAN LFS Emp'!X$6),"n/a")</f>
        <v>1.1917110724899642</v>
      </c>
      <c r="Y250" s="30">
        <f>IFERROR(('Emp RestOfCMA'!Y250/'Emp RestOfCMA'!Y$6)/('CAN LFS Emp'!Y250/'CAN LFS Emp'!Y$6),"n/a")</f>
        <v>1.2300671735644402</v>
      </c>
    </row>
    <row r="251" spans="1:25" x14ac:dyDescent="0.25">
      <c r="A251" t="s">
        <v>572</v>
      </c>
      <c r="B251" s="137">
        <f t="shared" si="4"/>
        <v>524</v>
      </c>
      <c r="C251" s="133">
        <v>524</v>
      </c>
      <c r="D251" s="65">
        <f>IFERROR(('Emp RestOfCMA'!D251/'Emp RestOfCMA'!D$6)/('CAN LFS Emp'!D251/'CAN LFS Emp'!D$6),"n/a")</f>
        <v>1.2288645586120461</v>
      </c>
      <c r="E251" s="65">
        <f>IFERROR(('Emp RestOfCMA'!E251/'Emp RestOfCMA'!E$6)/('CAN LFS Emp'!E251/'CAN LFS Emp'!E$6),"n/a")</f>
        <v>1.1156948404155143</v>
      </c>
      <c r="F251" s="65">
        <f>IFERROR(('Emp RestOfCMA'!F251/'Emp RestOfCMA'!F$6)/('CAN LFS Emp'!F251/'CAN LFS Emp'!F$6),"n/a")</f>
        <v>1.1953297112435015</v>
      </c>
      <c r="G251" s="65">
        <f>IFERROR(('Emp RestOfCMA'!G251/'Emp RestOfCMA'!G$6)/('CAN LFS Emp'!G251/'CAN LFS Emp'!G$6),"n/a")</f>
        <v>1.0930259803383662</v>
      </c>
      <c r="H251" s="65">
        <f>IFERROR(('Emp RestOfCMA'!H251/'Emp RestOfCMA'!H$6)/('CAN LFS Emp'!H251/'CAN LFS Emp'!H$6),"n/a")</f>
        <v>1.2091613582749983</v>
      </c>
      <c r="I251" s="65">
        <f>IFERROR(('Emp RestOfCMA'!I251/'Emp RestOfCMA'!I$6)/('CAN LFS Emp'!I251/'CAN LFS Emp'!I$6),"n/a")</f>
        <v>1.4344272641152331</v>
      </c>
      <c r="J251" s="65">
        <f>IFERROR(('Emp RestOfCMA'!J251/'Emp RestOfCMA'!J$6)/('CAN LFS Emp'!J251/'CAN LFS Emp'!J$6),"n/a")</f>
        <v>1.4694075668992763</v>
      </c>
      <c r="K251" s="65">
        <f>IFERROR(('Emp RestOfCMA'!K251/'Emp RestOfCMA'!K$6)/('CAN LFS Emp'!K251/'CAN LFS Emp'!K$6),"n/a")</f>
        <v>1.5270628526573602</v>
      </c>
      <c r="L251" s="65">
        <f>IFERROR(('Emp RestOfCMA'!L251/'Emp RestOfCMA'!L$6)/('CAN LFS Emp'!L251/'CAN LFS Emp'!L$6),"n/a")</f>
        <v>0.92814013466256451</v>
      </c>
      <c r="M251" s="30">
        <f>IFERROR(('Emp RestOfCMA'!M251/'Emp RestOfCMA'!M$6)/('CAN LFS Emp'!M251/'CAN LFS Emp'!M$6),"n/a")</f>
        <v>1.0311389147618677</v>
      </c>
      <c r="N251" s="30">
        <f>IFERROR(('Emp RestOfCMA'!N251/'Emp RestOfCMA'!N$6)/('CAN LFS Emp'!N251/'CAN LFS Emp'!N$6),"n/a")</f>
        <v>1.1677010569954309</v>
      </c>
      <c r="O251" s="30">
        <f>IFERROR(('Emp RestOfCMA'!O251/'Emp RestOfCMA'!O$6)/('CAN LFS Emp'!O251/'CAN LFS Emp'!O$6),"n/a")</f>
        <v>1.0223133013138053</v>
      </c>
      <c r="P251" s="30">
        <f>IFERROR(('Emp RestOfCMA'!P251/'Emp RestOfCMA'!P$6)/('CAN LFS Emp'!P251/'CAN LFS Emp'!P$6),"n/a")</f>
        <v>0.80217330758291838</v>
      </c>
      <c r="Q251" s="30">
        <f>IFERROR(('Emp RestOfCMA'!Q251/'Emp RestOfCMA'!Q$6)/('CAN LFS Emp'!Q251/'CAN LFS Emp'!Q$6),"n/a")</f>
        <v>1.0231890270038966</v>
      </c>
      <c r="R251" s="30">
        <f>IFERROR(('Emp RestOfCMA'!R251/'Emp RestOfCMA'!R$6)/('CAN LFS Emp'!R251/'CAN LFS Emp'!R$6),"n/a")</f>
        <v>1.1620229260750305</v>
      </c>
      <c r="S251" s="30">
        <f>IFERROR(('Emp RestOfCMA'!S251/'Emp RestOfCMA'!S$6)/('CAN LFS Emp'!S251/'CAN LFS Emp'!S$6),"n/a")</f>
        <v>0.93325546015972538</v>
      </c>
      <c r="T251" s="30">
        <f>IFERROR(('Emp RestOfCMA'!T251/'Emp RestOfCMA'!T$6)/('CAN LFS Emp'!T251/'CAN LFS Emp'!T$6),"n/a")</f>
        <v>1.2585992837479605</v>
      </c>
      <c r="U251" s="30">
        <f>IFERROR(('Emp RestOfCMA'!U251/'Emp RestOfCMA'!U$6)/('CAN LFS Emp'!U251/'CAN LFS Emp'!U$6),"n/a")</f>
        <v>0.97342194031926854</v>
      </c>
      <c r="V251" s="30">
        <f>IFERROR(('Emp RestOfCMA'!V251/'Emp RestOfCMA'!V$6)/('CAN LFS Emp'!V251/'CAN LFS Emp'!V$6),"n/a")</f>
        <v>1.0473377607723675</v>
      </c>
      <c r="W251" s="30">
        <f>IFERROR(('Emp RestOfCMA'!W251/'Emp RestOfCMA'!W$6)/('CAN LFS Emp'!W251/'CAN LFS Emp'!W$6),"n/a")</f>
        <v>1.0894667079708347</v>
      </c>
      <c r="X251" s="30">
        <f>IFERROR(('Emp RestOfCMA'!X251/'Emp RestOfCMA'!X$6)/('CAN LFS Emp'!X251/'CAN LFS Emp'!X$6),"n/a")</f>
        <v>1.2131218068370044</v>
      </c>
      <c r="Y251" s="30">
        <f>IFERROR(('Emp RestOfCMA'!Y251/'Emp RestOfCMA'!Y$6)/('CAN LFS Emp'!Y251/'CAN LFS Emp'!Y$6),"n/a")</f>
        <v>1.4918542301469175</v>
      </c>
    </row>
    <row r="252" spans="1:25" x14ac:dyDescent="0.25">
      <c r="A252" t="s">
        <v>573</v>
      </c>
      <c r="B252" s="137">
        <f t="shared" si="4"/>
        <v>5241</v>
      </c>
      <c r="C252" s="133">
        <v>5241</v>
      </c>
      <c r="D252" s="65">
        <f>IFERROR(('Emp RestOfCMA'!D252/'Emp RestOfCMA'!D$6)/('CAN LFS Emp'!D252/'CAN LFS Emp'!D$6),"n/a")</f>
        <v>1.1956633098167313</v>
      </c>
      <c r="E252" s="65">
        <f>IFERROR(('Emp RestOfCMA'!E252/'Emp RestOfCMA'!E$6)/('CAN LFS Emp'!E252/'CAN LFS Emp'!E$6),"n/a")</f>
        <v>1.281476528241297</v>
      </c>
      <c r="F252" s="65">
        <f>IFERROR(('Emp RestOfCMA'!F252/'Emp RestOfCMA'!F$6)/('CAN LFS Emp'!F252/'CAN LFS Emp'!F$6),"n/a")</f>
        <v>1.3692765022594178</v>
      </c>
      <c r="G252" s="65">
        <f>IFERROR(('Emp RestOfCMA'!G252/'Emp RestOfCMA'!G$6)/('CAN LFS Emp'!G252/'CAN LFS Emp'!G$6),"n/a")</f>
        <v>1.219006339975367</v>
      </c>
      <c r="H252" s="65">
        <f>IFERROR(('Emp RestOfCMA'!H252/'Emp RestOfCMA'!H$6)/('CAN LFS Emp'!H252/'CAN LFS Emp'!H$6),"n/a")</f>
        <v>1.2536290666400169</v>
      </c>
      <c r="I252" s="65">
        <f>IFERROR(('Emp RestOfCMA'!I252/'Emp RestOfCMA'!I$6)/('CAN LFS Emp'!I252/'CAN LFS Emp'!I$6),"n/a")</f>
        <v>1.4137268915211341</v>
      </c>
      <c r="J252" s="65">
        <f>IFERROR(('Emp RestOfCMA'!J252/'Emp RestOfCMA'!J$6)/('CAN LFS Emp'!J252/'CAN LFS Emp'!J$6),"n/a")</f>
        <v>1.5596575186488442</v>
      </c>
      <c r="K252" s="65">
        <f>IFERROR(('Emp RestOfCMA'!K252/'Emp RestOfCMA'!K$6)/('CAN LFS Emp'!K252/'CAN LFS Emp'!K$6),"n/a")</f>
        <v>1.4716824066908458</v>
      </c>
      <c r="L252" s="65">
        <f>IFERROR(('Emp RestOfCMA'!L252/'Emp RestOfCMA'!L$6)/('CAN LFS Emp'!L252/'CAN LFS Emp'!L$6),"n/a")</f>
        <v>0.75353643432520989</v>
      </c>
      <c r="M252" s="30">
        <f>IFERROR(('Emp RestOfCMA'!M252/'Emp RestOfCMA'!M$6)/('CAN LFS Emp'!M252/'CAN LFS Emp'!M$6),"n/a")</f>
        <v>1.029150450216352</v>
      </c>
      <c r="N252" s="30">
        <f>IFERROR(('Emp RestOfCMA'!N252/'Emp RestOfCMA'!N$6)/('CAN LFS Emp'!N252/'CAN LFS Emp'!N$6),"n/a")</f>
        <v>1.222213394751946</v>
      </c>
      <c r="O252" s="30">
        <f>IFERROR(('Emp RestOfCMA'!O252/'Emp RestOfCMA'!O$6)/('CAN LFS Emp'!O252/'CAN LFS Emp'!O$6),"n/a")</f>
        <v>0.74225235772141773</v>
      </c>
      <c r="P252" s="30">
        <f>IFERROR(('Emp RestOfCMA'!P252/'Emp RestOfCMA'!P$6)/('CAN LFS Emp'!P252/'CAN LFS Emp'!P$6),"n/a")</f>
        <v>0.81798050135143308</v>
      </c>
      <c r="Q252" s="30">
        <f>IFERROR(('Emp RestOfCMA'!Q252/'Emp RestOfCMA'!Q$6)/('CAN LFS Emp'!Q252/'CAN LFS Emp'!Q$6),"n/a")</f>
        <v>1.1446024169091693</v>
      </c>
      <c r="R252" s="30">
        <f>IFERROR(('Emp RestOfCMA'!R252/'Emp RestOfCMA'!R$6)/('CAN LFS Emp'!R252/'CAN LFS Emp'!R$6),"n/a")</f>
        <v>1.1303772027595114</v>
      </c>
      <c r="S252" s="30">
        <f>IFERROR(('Emp RestOfCMA'!S252/'Emp RestOfCMA'!S$6)/('CAN LFS Emp'!S252/'CAN LFS Emp'!S$6),"n/a")</f>
        <v>0.79266743699013742</v>
      </c>
      <c r="T252" s="30">
        <f>IFERROR(('Emp RestOfCMA'!T252/'Emp RestOfCMA'!T$6)/('CAN LFS Emp'!T252/'CAN LFS Emp'!T$6),"n/a")</f>
        <v>0.93835717873819813</v>
      </c>
      <c r="U252" s="30">
        <f>IFERROR(('Emp RestOfCMA'!U252/'Emp RestOfCMA'!U$6)/('CAN LFS Emp'!U252/'CAN LFS Emp'!U$6),"n/a")</f>
        <v>0.72626272873793385</v>
      </c>
      <c r="V252" s="30">
        <f>IFERROR(('Emp RestOfCMA'!V252/'Emp RestOfCMA'!V$6)/('CAN LFS Emp'!V252/'CAN LFS Emp'!V$6),"n/a")</f>
        <v>0.77199536158738757</v>
      </c>
      <c r="W252" s="30">
        <f>IFERROR(('Emp RestOfCMA'!W252/'Emp RestOfCMA'!W$6)/('CAN LFS Emp'!W252/'CAN LFS Emp'!W$6),"n/a")</f>
        <v>1.1697471900259981</v>
      </c>
      <c r="X252" s="30">
        <f>IFERROR(('Emp RestOfCMA'!X252/'Emp RestOfCMA'!X$6)/('CAN LFS Emp'!X252/'CAN LFS Emp'!X$6),"n/a")</f>
        <v>1.133801567202392</v>
      </c>
      <c r="Y252" s="30">
        <f>IFERROR(('Emp RestOfCMA'!Y252/'Emp RestOfCMA'!Y$6)/('CAN LFS Emp'!Y252/'CAN LFS Emp'!Y$6),"n/a")</f>
        <v>1.256887477612737</v>
      </c>
    </row>
    <row r="253" spans="1:25" x14ac:dyDescent="0.25">
      <c r="A253" t="s">
        <v>574</v>
      </c>
      <c r="B253" s="137">
        <f t="shared" si="4"/>
        <v>5242</v>
      </c>
      <c r="C253" s="133">
        <v>5242</v>
      </c>
      <c r="D253" s="65">
        <f>IFERROR(('Emp RestOfCMA'!D253/'Emp RestOfCMA'!D$6)/('CAN LFS Emp'!D253/'CAN LFS Emp'!D$6),"n/a")</f>
        <v>1.3533802743532706</v>
      </c>
      <c r="E253" s="65">
        <f>IFERROR(('Emp RestOfCMA'!E253/'Emp RestOfCMA'!E$6)/('CAN LFS Emp'!E253/'CAN LFS Emp'!E$6),"n/a")</f>
        <v>0.46766143851058434</v>
      </c>
      <c r="F253" s="65">
        <f>IFERROR(('Emp RestOfCMA'!F253/'Emp RestOfCMA'!F$6)/('CAN LFS Emp'!F253/'CAN LFS Emp'!F$6),"n/a")</f>
        <v>0.89592965754326703</v>
      </c>
      <c r="G253" s="65">
        <f>IFERROR(('Emp RestOfCMA'!G253/'Emp RestOfCMA'!G$6)/('CAN LFS Emp'!G253/'CAN LFS Emp'!G$6),"n/a")</f>
        <v>0.8177733746242718</v>
      </c>
      <c r="H253" s="65">
        <f>IFERROR(('Emp RestOfCMA'!H253/'Emp RestOfCMA'!H$6)/('CAN LFS Emp'!H253/'CAN LFS Emp'!H$6),"n/a")</f>
        <v>1.0998744816790837</v>
      </c>
      <c r="I253" s="65">
        <f>IFERROR(('Emp RestOfCMA'!I253/'Emp RestOfCMA'!I$6)/('CAN LFS Emp'!I253/'CAN LFS Emp'!I$6),"n/a")</f>
        <v>1.4839931562711035</v>
      </c>
      <c r="J253" s="65">
        <f>IFERROR(('Emp RestOfCMA'!J253/'Emp RestOfCMA'!J$6)/('CAN LFS Emp'!J253/'CAN LFS Emp'!J$6),"n/a")</f>
        <v>1.2783119335197495</v>
      </c>
      <c r="K253" s="65">
        <f>IFERROR(('Emp RestOfCMA'!K253/'Emp RestOfCMA'!K$6)/('CAN LFS Emp'!K253/'CAN LFS Emp'!K$6),"n/a")</f>
        <v>1.6588699013216215</v>
      </c>
      <c r="L253" s="65">
        <f>IFERROR(('Emp RestOfCMA'!L253/'Emp RestOfCMA'!L$6)/('CAN LFS Emp'!L253/'CAN LFS Emp'!L$6),"n/a")</f>
        <v>1.2692002187496307</v>
      </c>
      <c r="M253" s="30">
        <f>IFERROR(('Emp RestOfCMA'!M253/'Emp RestOfCMA'!M$6)/('CAN LFS Emp'!M253/'CAN LFS Emp'!M$6),"n/a")</f>
        <v>1.0911032546458936</v>
      </c>
      <c r="N253" s="30">
        <f>IFERROR(('Emp RestOfCMA'!N253/'Emp RestOfCMA'!N$6)/('CAN LFS Emp'!N253/'CAN LFS Emp'!N$6),"n/a")</f>
        <v>1.0533313450308961</v>
      </c>
      <c r="O253" s="30">
        <f>IFERROR(('Emp RestOfCMA'!O253/'Emp RestOfCMA'!O$6)/('CAN LFS Emp'!O253/'CAN LFS Emp'!O$6),"n/a")</f>
        <v>1.4884967124638677</v>
      </c>
      <c r="P253" s="30">
        <f>IFERROR(('Emp RestOfCMA'!P253/'Emp RestOfCMA'!P$6)/('CAN LFS Emp'!P253/'CAN LFS Emp'!P$6),"n/a")</f>
        <v>0.74563637751624456</v>
      </c>
      <c r="Q253" s="30">
        <f>IFERROR(('Emp RestOfCMA'!Q253/'Emp RestOfCMA'!Q$6)/('CAN LFS Emp'!Q253/'CAN LFS Emp'!Q$6),"n/a")</f>
        <v>0.76721817725602293</v>
      </c>
      <c r="R253" s="30">
        <f>IFERROR(('Emp RestOfCMA'!R253/'Emp RestOfCMA'!R$6)/('CAN LFS Emp'!R253/'CAN LFS Emp'!R$6),"n/a")</f>
        <v>1.1692767231616015</v>
      </c>
      <c r="S253" s="30">
        <f>IFERROR(('Emp RestOfCMA'!S253/'Emp RestOfCMA'!S$6)/('CAN LFS Emp'!S253/'CAN LFS Emp'!S$6),"n/a")</f>
        <v>1.1741408990193163</v>
      </c>
      <c r="T253" s="30">
        <f>IFERROR(('Emp RestOfCMA'!T253/'Emp RestOfCMA'!T$6)/('CAN LFS Emp'!T253/'CAN LFS Emp'!T$6),"n/a")</f>
        <v>1.7384798515699129</v>
      </c>
      <c r="U253" s="30">
        <f>IFERROR(('Emp RestOfCMA'!U253/'Emp RestOfCMA'!U$6)/('CAN LFS Emp'!U253/'CAN LFS Emp'!U$6),"n/a")</f>
        <v>1.3402254286728685</v>
      </c>
      <c r="V253" s="30">
        <f>IFERROR(('Emp RestOfCMA'!V253/'Emp RestOfCMA'!V$6)/('CAN LFS Emp'!V253/'CAN LFS Emp'!V$6),"n/a")</f>
        <v>1.4110138892742552</v>
      </c>
      <c r="W253" s="30">
        <f>IFERROR(('Emp RestOfCMA'!W253/'Emp RestOfCMA'!W$6)/('CAN LFS Emp'!W253/'CAN LFS Emp'!W$6),"n/a")</f>
        <v>1.0036301548945243</v>
      </c>
      <c r="X253" s="30">
        <f>IFERROR(('Emp RestOfCMA'!X253/'Emp RestOfCMA'!X$6)/('CAN LFS Emp'!X253/'CAN LFS Emp'!X$6),"n/a")</f>
        <v>1.3145512186033648</v>
      </c>
      <c r="Y253" s="30">
        <f>IFERROR(('Emp RestOfCMA'!Y253/'Emp RestOfCMA'!Y$6)/('CAN LFS Emp'!Y253/'CAN LFS Emp'!Y$6),"n/a")</f>
        <v>1.8014351836641465</v>
      </c>
    </row>
    <row r="254" spans="1:25" x14ac:dyDescent="0.25">
      <c r="A254" t="s">
        <v>575</v>
      </c>
      <c r="B254" s="137" t="s">
        <v>204</v>
      </c>
      <c r="C254" s="133">
        <v>526</v>
      </c>
      <c r="D254" s="65" t="str">
        <f>IFERROR(('Emp RestOfCMA'!D254/'Emp RestOfCMA'!D$6)/('CAN LFS Emp'!D254/'CAN LFS Emp'!D$6),"n/a")</f>
        <v>n/a</v>
      </c>
      <c r="E254" s="65" t="str">
        <f>IFERROR(('Emp RestOfCMA'!E254/'Emp RestOfCMA'!E$6)/('CAN LFS Emp'!E254/'CAN LFS Emp'!E$6),"n/a")</f>
        <v>n/a</v>
      </c>
      <c r="F254" s="65" t="str">
        <f>IFERROR(('Emp RestOfCMA'!F254/'Emp RestOfCMA'!F$6)/('CAN LFS Emp'!F254/'CAN LFS Emp'!F$6),"n/a")</f>
        <v>n/a</v>
      </c>
      <c r="G254" s="65" t="str">
        <f>IFERROR(('Emp RestOfCMA'!G254/'Emp RestOfCMA'!G$6)/('CAN LFS Emp'!G254/'CAN LFS Emp'!G$6),"n/a")</f>
        <v>n/a</v>
      </c>
      <c r="H254" s="65" t="str">
        <f>IFERROR(('Emp RestOfCMA'!H254/'Emp RestOfCMA'!H$6)/('CAN LFS Emp'!H254/'CAN LFS Emp'!H$6),"n/a")</f>
        <v>n/a</v>
      </c>
      <c r="I254" s="65" t="str">
        <f>IFERROR(('Emp RestOfCMA'!I254/'Emp RestOfCMA'!I$6)/('CAN LFS Emp'!I254/'CAN LFS Emp'!I$6),"n/a")</f>
        <v>n/a</v>
      </c>
      <c r="J254" s="65" t="str">
        <f>IFERROR(('Emp RestOfCMA'!J254/'Emp RestOfCMA'!J$6)/('CAN LFS Emp'!J254/'CAN LFS Emp'!J$6),"n/a")</f>
        <v>n/a</v>
      </c>
      <c r="K254" s="65" t="str">
        <f>IFERROR(('Emp RestOfCMA'!K254/'Emp RestOfCMA'!K$6)/('CAN LFS Emp'!K254/'CAN LFS Emp'!K$6),"n/a")</f>
        <v>n/a</v>
      </c>
      <c r="L254" s="65">
        <f>IFERROR(('Emp RestOfCMA'!L254/'Emp RestOfCMA'!L$6)/('CAN LFS Emp'!L254/'CAN LFS Emp'!L$6),"n/a")</f>
        <v>0</v>
      </c>
      <c r="M254" s="30">
        <f>IFERROR(('Emp RestOfCMA'!M254/'Emp RestOfCMA'!M$6)/('CAN LFS Emp'!M254/'CAN LFS Emp'!M$6),"n/a")</f>
        <v>8.4227494508182428</v>
      </c>
      <c r="N254" s="30">
        <f>IFERROR(('Emp RestOfCMA'!N254/'Emp RestOfCMA'!N$6)/('CAN LFS Emp'!N254/'CAN LFS Emp'!N$6),"n/a")</f>
        <v>0</v>
      </c>
      <c r="O254" s="30" t="str">
        <f>IFERROR(('Emp RestOfCMA'!O254/'Emp RestOfCMA'!O$6)/('CAN LFS Emp'!O254/'CAN LFS Emp'!O$6),"n/a")</f>
        <v>n/a</v>
      </c>
      <c r="P254" s="30">
        <f>IFERROR(('Emp RestOfCMA'!P254/'Emp RestOfCMA'!P$6)/('CAN LFS Emp'!P254/'CAN LFS Emp'!P$6),"n/a")</f>
        <v>0.31471191870648546</v>
      </c>
      <c r="Q254" s="30">
        <f>IFERROR(('Emp RestOfCMA'!Q254/'Emp RestOfCMA'!Q$6)/('CAN LFS Emp'!Q254/'CAN LFS Emp'!Q$6),"n/a")</f>
        <v>-0.88059364456400646</v>
      </c>
      <c r="R254" s="30">
        <f>IFERROR(('Emp RestOfCMA'!R254/'Emp RestOfCMA'!R$6)/('CAN LFS Emp'!R254/'CAN LFS Emp'!R$6),"n/a")</f>
        <v>2.1230797158163122</v>
      </c>
      <c r="S254" s="30">
        <f>IFERROR(('Emp RestOfCMA'!S254/'Emp RestOfCMA'!S$6)/('CAN LFS Emp'!S254/'CAN LFS Emp'!S$6),"n/a")</f>
        <v>7.632171143992136</v>
      </c>
      <c r="T254" s="30">
        <f>IFERROR(('Emp RestOfCMA'!T254/'Emp RestOfCMA'!T$6)/('CAN LFS Emp'!T254/'CAN LFS Emp'!T$6),"n/a")</f>
        <v>-0.5726904765819657</v>
      </c>
      <c r="U254" s="30">
        <f>IFERROR(('Emp RestOfCMA'!U254/'Emp RestOfCMA'!U$6)/('CAN LFS Emp'!U254/'CAN LFS Emp'!U$6),"n/a")</f>
        <v>2.4825310798025613</v>
      </c>
      <c r="V254" s="30">
        <f>IFERROR(('Emp RestOfCMA'!V254/'Emp RestOfCMA'!V$6)/('CAN LFS Emp'!V254/'CAN LFS Emp'!V$6),"n/a")</f>
        <v>6.469119265384407</v>
      </c>
      <c r="W254" s="30">
        <f>IFERROR(('Emp RestOfCMA'!W254/'Emp RestOfCMA'!W$6)/('CAN LFS Emp'!W254/'CAN LFS Emp'!W$6),"n/a")</f>
        <v>2.5114781548073601</v>
      </c>
      <c r="X254" s="30">
        <f>IFERROR(('Emp RestOfCMA'!X254/'Emp RestOfCMA'!X$6)/('CAN LFS Emp'!X254/'CAN LFS Emp'!X$6),"n/a")</f>
        <v>8.197783795623188</v>
      </c>
      <c r="Y254" s="30">
        <f>IFERROR(('Emp RestOfCMA'!Y254/'Emp RestOfCMA'!Y$6)/('CAN LFS Emp'!Y254/'CAN LFS Emp'!Y$6),"n/a")</f>
        <v>7.2648818324187641</v>
      </c>
    </row>
    <row r="255" spans="1:25" x14ac:dyDescent="0.25">
      <c r="A255" s="106" t="s">
        <v>492</v>
      </c>
      <c r="B255" s="129"/>
      <c r="C255" s="130"/>
      <c r="D255" s="141"/>
      <c r="E255" s="141"/>
      <c r="F255" s="141"/>
      <c r="G255" s="141"/>
      <c r="H255" s="141"/>
      <c r="I255" s="141"/>
      <c r="J255" s="141"/>
      <c r="K255" s="141"/>
      <c r="L255" s="141"/>
      <c r="M255" s="135"/>
      <c r="N255" s="135"/>
      <c r="O255" s="135"/>
      <c r="P255" s="135"/>
      <c r="Q255" s="135"/>
      <c r="R255" s="135"/>
      <c r="S255" s="135"/>
      <c r="T255" s="135"/>
      <c r="U255" s="135"/>
      <c r="V255" s="135"/>
      <c r="W255" s="135"/>
      <c r="X255" s="135"/>
      <c r="Y255" s="135"/>
    </row>
    <row r="256" spans="1:25" x14ac:dyDescent="0.25">
      <c r="A256" t="s">
        <v>576</v>
      </c>
      <c r="B256" s="132">
        <f t="shared" ref="B256:B257" si="5">VALUE(LEFT(C256,4))</f>
        <v>311</v>
      </c>
      <c r="C256" s="133">
        <v>311</v>
      </c>
      <c r="D256" s="65">
        <f>IFERROR(('Emp RestOfCMA'!D256/'Emp RestOfCMA'!D$6)/('CAN LFS Emp'!D256/'CAN LFS Emp'!D$6),"n/a")</f>
        <v>1.3300777964555646</v>
      </c>
      <c r="E256" s="65">
        <f>IFERROR(('Emp RestOfCMA'!E256/'Emp RestOfCMA'!E$6)/('CAN LFS Emp'!E256/'CAN LFS Emp'!E$6),"n/a")</f>
        <v>1.3173875151722159</v>
      </c>
      <c r="F256" s="65">
        <f>IFERROR(('Emp RestOfCMA'!F256/'Emp RestOfCMA'!F$6)/('CAN LFS Emp'!F256/'CAN LFS Emp'!F$6),"n/a")</f>
        <v>1.1911537041490596</v>
      </c>
      <c r="G256" s="65">
        <f>IFERROR(('Emp RestOfCMA'!G256/'Emp RestOfCMA'!G$6)/('CAN LFS Emp'!G256/'CAN LFS Emp'!G$6),"n/a")</f>
        <v>0.97420867133750932</v>
      </c>
      <c r="H256" s="65">
        <f>IFERROR(('Emp RestOfCMA'!H256/'Emp RestOfCMA'!H$6)/('CAN LFS Emp'!H256/'CAN LFS Emp'!H$6),"n/a")</f>
        <v>1.0063988082057445</v>
      </c>
      <c r="I256" s="65">
        <f>IFERROR(('Emp RestOfCMA'!I256/'Emp RestOfCMA'!I$6)/('CAN LFS Emp'!I256/'CAN LFS Emp'!I$6),"n/a")</f>
        <v>0.95654678597294096</v>
      </c>
      <c r="J256" s="65">
        <f>IFERROR(('Emp RestOfCMA'!J256/'Emp RestOfCMA'!J$6)/('CAN LFS Emp'!J256/'CAN LFS Emp'!J$6),"n/a")</f>
        <v>1.0315467986436304</v>
      </c>
      <c r="K256" s="65">
        <f>IFERROR(('Emp RestOfCMA'!K256/'Emp RestOfCMA'!K$6)/('CAN LFS Emp'!K256/'CAN LFS Emp'!K$6),"n/a")</f>
        <v>1.1143202027767232</v>
      </c>
      <c r="L256" s="65">
        <f>IFERROR(('Emp RestOfCMA'!L256/'Emp RestOfCMA'!L$6)/('CAN LFS Emp'!L256/'CAN LFS Emp'!L$6),"n/a")</f>
        <v>0.95181628254144857</v>
      </c>
      <c r="M256" s="30">
        <f>IFERROR(('Emp RestOfCMA'!M256/'Emp RestOfCMA'!M$6)/('CAN LFS Emp'!M256/'CAN LFS Emp'!M$6),"n/a")</f>
        <v>0.82920065371962448</v>
      </c>
      <c r="N256" s="30">
        <f>IFERROR(('Emp RestOfCMA'!N256/'Emp RestOfCMA'!N$6)/('CAN LFS Emp'!N256/'CAN LFS Emp'!N$6),"n/a")</f>
        <v>1.0028667693590618</v>
      </c>
      <c r="O256" s="30">
        <f>IFERROR(('Emp RestOfCMA'!O256/'Emp RestOfCMA'!O$6)/('CAN LFS Emp'!O256/'CAN LFS Emp'!O$6),"n/a")</f>
        <v>0.96932094974918026</v>
      </c>
      <c r="P256" s="30">
        <f>IFERROR(('Emp RestOfCMA'!P256/'Emp RestOfCMA'!P$6)/('CAN LFS Emp'!P256/'CAN LFS Emp'!P$6),"n/a")</f>
        <v>1.2861239091884829</v>
      </c>
      <c r="Q256" s="30">
        <f>IFERROR(('Emp RestOfCMA'!Q256/'Emp RestOfCMA'!Q$6)/('CAN LFS Emp'!Q256/'CAN LFS Emp'!Q$6),"n/a")</f>
        <v>1.0862679403836615</v>
      </c>
      <c r="R256" s="30">
        <f>IFERROR(('Emp RestOfCMA'!R256/'Emp RestOfCMA'!R$6)/('CAN LFS Emp'!R256/'CAN LFS Emp'!R$6),"n/a")</f>
        <v>1.0682882606033177</v>
      </c>
      <c r="S256" s="30">
        <f>IFERROR(('Emp RestOfCMA'!S256/'Emp RestOfCMA'!S$6)/('CAN LFS Emp'!S256/'CAN LFS Emp'!S$6),"n/a")</f>
        <v>1.0315542622523437</v>
      </c>
      <c r="T256" s="30">
        <f>IFERROR(('Emp RestOfCMA'!T256/'Emp RestOfCMA'!T$6)/('CAN LFS Emp'!T256/'CAN LFS Emp'!T$6),"n/a")</f>
        <v>0.93000159922379144</v>
      </c>
      <c r="U256" s="30">
        <f>IFERROR(('Emp RestOfCMA'!U256/'Emp RestOfCMA'!U$6)/('CAN LFS Emp'!U256/'CAN LFS Emp'!U$6),"n/a")</f>
        <v>1.2175999871763072</v>
      </c>
      <c r="V256" s="30">
        <f>IFERROR(('Emp RestOfCMA'!V256/'Emp RestOfCMA'!V$6)/('CAN LFS Emp'!V256/'CAN LFS Emp'!V$6),"n/a")</f>
        <v>1.0811148534825863</v>
      </c>
      <c r="W256" s="30">
        <f>IFERROR(('Emp RestOfCMA'!W256/'Emp RestOfCMA'!W$6)/('CAN LFS Emp'!W256/'CAN LFS Emp'!W$6),"n/a")</f>
        <v>1.2311498490445842</v>
      </c>
      <c r="X256" s="30">
        <f>IFERROR(('Emp RestOfCMA'!X256/'Emp RestOfCMA'!X$6)/('CAN LFS Emp'!X256/'CAN LFS Emp'!X$6),"n/a")</f>
        <v>1.2352587462067346</v>
      </c>
      <c r="Y256" s="30">
        <f>IFERROR(('Emp RestOfCMA'!Y256/'Emp RestOfCMA'!Y$6)/('CAN LFS Emp'!Y256/'CAN LFS Emp'!Y$6),"n/a")</f>
        <v>1.1473721782155741</v>
      </c>
    </row>
    <row r="257" spans="1:25" x14ac:dyDescent="0.25">
      <c r="A257" t="s">
        <v>577</v>
      </c>
      <c r="B257" s="132">
        <f t="shared" si="5"/>
        <v>3121</v>
      </c>
      <c r="C257" s="133">
        <v>3121</v>
      </c>
      <c r="D257" s="65">
        <f>IFERROR(('Emp RestOfCMA'!D257/'Emp RestOfCMA'!D$6)/('CAN LFS Emp'!D257/'CAN LFS Emp'!D$6),"n/a")</f>
        <v>1.2420042381294756</v>
      </c>
      <c r="E257" s="65">
        <f>IFERROR(('Emp RestOfCMA'!E257/'Emp RestOfCMA'!E$6)/('CAN LFS Emp'!E257/'CAN LFS Emp'!E$6),"n/a")</f>
        <v>1.3845209399532297</v>
      </c>
      <c r="F257" s="65">
        <f>IFERROR(('Emp RestOfCMA'!F257/'Emp RestOfCMA'!F$6)/('CAN LFS Emp'!F257/'CAN LFS Emp'!F$6),"n/a")</f>
        <v>1.2841498733613841</v>
      </c>
      <c r="G257" s="65">
        <f>IFERROR(('Emp RestOfCMA'!G257/'Emp RestOfCMA'!G$6)/('CAN LFS Emp'!G257/'CAN LFS Emp'!G$6),"n/a")</f>
        <v>1.3461897287889812</v>
      </c>
      <c r="H257" s="65">
        <f>IFERROR(('Emp RestOfCMA'!H257/'Emp RestOfCMA'!H$6)/('CAN LFS Emp'!H257/'CAN LFS Emp'!H$6),"n/a")</f>
        <v>1.3998621865945564</v>
      </c>
      <c r="I257" s="65">
        <f>IFERROR(('Emp RestOfCMA'!I257/'Emp RestOfCMA'!I$6)/('CAN LFS Emp'!I257/'CAN LFS Emp'!I$6),"n/a")</f>
        <v>1.1226007721361833</v>
      </c>
      <c r="J257" s="65">
        <f>IFERROR(('Emp RestOfCMA'!J257/'Emp RestOfCMA'!J$6)/('CAN LFS Emp'!J257/'CAN LFS Emp'!J$6),"n/a")</f>
        <v>1.0282657162863715</v>
      </c>
      <c r="K257" s="65">
        <f>IFERROR(('Emp RestOfCMA'!K257/'Emp RestOfCMA'!K$6)/('CAN LFS Emp'!K257/'CAN LFS Emp'!K$6),"n/a")</f>
        <v>1.3375455915582786</v>
      </c>
      <c r="L257" s="65">
        <f>IFERROR(('Emp RestOfCMA'!L257/'Emp RestOfCMA'!L$6)/('CAN LFS Emp'!L257/'CAN LFS Emp'!L$6),"n/a")</f>
        <v>0.86900212398527432</v>
      </c>
      <c r="M257" s="30">
        <f>IFERROR(('Emp RestOfCMA'!M257/'Emp RestOfCMA'!M$6)/('CAN LFS Emp'!M257/'CAN LFS Emp'!M$6),"n/a")</f>
        <v>0.74451483739826074</v>
      </c>
      <c r="N257" s="30">
        <f>IFERROR(('Emp RestOfCMA'!N257/'Emp RestOfCMA'!N$6)/('CAN LFS Emp'!N257/'CAN LFS Emp'!N$6),"n/a")</f>
        <v>1.0025454155072493</v>
      </c>
      <c r="O257" s="30">
        <f>IFERROR(('Emp RestOfCMA'!O257/'Emp RestOfCMA'!O$6)/('CAN LFS Emp'!O257/'CAN LFS Emp'!O$6),"n/a")</f>
        <v>0.86136471601733222</v>
      </c>
      <c r="P257" s="30">
        <f>IFERROR(('Emp RestOfCMA'!P257/'Emp RestOfCMA'!P$6)/('CAN LFS Emp'!P257/'CAN LFS Emp'!P$6),"n/a")</f>
        <v>2.0596037496851411</v>
      </c>
      <c r="Q257" s="30">
        <f>IFERROR(('Emp RestOfCMA'!Q257/'Emp RestOfCMA'!Q$6)/('CAN LFS Emp'!Q257/'CAN LFS Emp'!Q$6),"n/a")</f>
        <v>1.5062203119507334</v>
      </c>
      <c r="R257" s="30">
        <f>IFERROR(('Emp RestOfCMA'!R257/'Emp RestOfCMA'!R$6)/('CAN LFS Emp'!R257/'CAN LFS Emp'!R$6),"n/a")</f>
        <v>2.5616868840797955</v>
      </c>
      <c r="S257" s="30">
        <f>IFERROR(('Emp RestOfCMA'!S257/'Emp RestOfCMA'!S$6)/('CAN LFS Emp'!S257/'CAN LFS Emp'!S$6),"n/a")</f>
        <v>1.1477460184317281</v>
      </c>
      <c r="T257" s="30">
        <f>IFERROR(('Emp RestOfCMA'!T257/'Emp RestOfCMA'!T$6)/('CAN LFS Emp'!T257/'CAN LFS Emp'!T$6),"n/a")</f>
        <v>1.9065928914271018</v>
      </c>
      <c r="U257" s="30">
        <f>IFERROR(('Emp RestOfCMA'!U257/'Emp RestOfCMA'!U$6)/('CAN LFS Emp'!U257/'CAN LFS Emp'!U$6),"n/a")</f>
        <v>1.233858403893547</v>
      </c>
      <c r="V257" s="30">
        <f>IFERROR(('Emp RestOfCMA'!V257/'Emp RestOfCMA'!V$6)/('CAN LFS Emp'!V257/'CAN LFS Emp'!V$6),"n/a")</f>
        <v>1.1673015788708536</v>
      </c>
      <c r="W257" s="30">
        <f>IFERROR(('Emp RestOfCMA'!W257/'Emp RestOfCMA'!W$6)/('CAN LFS Emp'!W257/'CAN LFS Emp'!W$6),"n/a")</f>
        <v>0.7161135852266618</v>
      </c>
      <c r="X257" s="30">
        <f>IFERROR(('Emp RestOfCMA'!X257/'Emp RestOfCMA'!X$6)/('CAN LFS Emp'!X257/'CAN LFS Emp'!X$6),"n/a")</f>
        <v>1.0346072345990311</v>
      </c>
      <c r="Y257" s="30">
        <f>IFERROR(('Emp RestOfCMA'!Y257/'Emp RestOfCMA'!Y$6)/('CAN LFS Emp'!Y257/'CAN LFS Emp'!Y$6),"n/a")</f>
        <v>1.7183038170137759</v>
      </c>
    </row>
    <row r="258" spans="1:25" x14ac:dyDescent="0.25">
      <c r="A258" s="106" t="s">
        <v>537</v>
      </c>
      <c r="B258" s="129"/>
      <c r="C258" s="130"/>
      <c r="D258" s="141"/>
      <c r="E258" s="141"/>
      <c r="F258" s="141"/>
      <c r="G258" s="141"/>
      <c r="H258" s="141"/>
      <c r="I258" s="141"/>
      <c r="J258" s="141"/>
      <c r="K258" s="141"/>
      <c r="L258" s="141"/>
      <c r="M258" s="135"/>
      <c r="N258" s="135"/>
      <c r="O258" s="135"/>
      <c r="P258" s="135"/>
      <c r="Q258" s="135"/>
      <c r="R258" s="135"/>
      <c r="S258" s="135"/>
      <c r="T258" s="135"/>
      <c r="U258" s="135"/>
      <c r="V258" s="135"/>
      <c r="W258" s="135"/>
      <c r="X258" s="135"/>
      <c r="Y258" s="135"/>
    </row>
    <row r="259" spans="1:25" x14ac:dyDescent="0.25">
      <c r="A259" t="s">
        <v>578</v>
      </c>
      <c r="B259" s="137">
        <f t="shared" ref="B259:B263" si="6">VALUE(LEFT(C259,4))</f>
        <v>3254</v>
      </c>
      <c r="C259" s="133">
        <v>3254</v>
      </c>
      <c r="D259" s="142">
        <f>IFERROR(('Emp RestOfCMA'!D259/'Emp RestOfCMA'!D$6)/('CAN LFS Emp'!D259/'CAN LFS Emp'!D$6),"n/a")</f>
        <v>3.0868383138509969</v>
      </c>
      <c r="E259" s="142">
        <f>IFERROR(('Emp RestOfCMA'!E259/'Emp RestOfCMA'!E$6)/('CAN LFS Emp'!E259/'CAN LFS Emp'!E$6),"n/a")</f>
        <v>3.0849057117677443</v>
      </c>
      <c r="F259" s="142">
        <f>IFERROR(('Emp RestOfCMA'!F259/'Emp RestOfCMA'!F$6)/('CAN LFS Emp'!F259/'CAN LFS Emp'!F$6),"n/a")</f>
        <v>3.0497993212811592</v>
      </c>
      <c r="G259" s="142">
        <f>IFERROR(('Emp RestOfCMA'!G259/'Emp RestOfCMA'!G$6)/('CAN LFS Emp'!G259/'CAN LFS Emp'!G$6),"n/a")</f>
        <v>1.6798920506128605</v>
      </c>
      <c r="H259" s="142">
        <f>IFERROR(('Emp RestOfCMA'!H259/'Emp RestOfCMA'!H$6)/('CAN LFS Emp'!H259/'CAN LFS Emp'!H$6),"n/a")</f>
        <v>2.121652731677115</v>
      </c>
      <c r="I259" s="142">
        <f>IFERROR(('Emp RestOfCMA'!I259/'Emp RestOfCMA'!I$6)/('CAN LFS Emp'!I259/'CAN LFS Emp'!I$6),"n/a")</f>
        <v>2.0760227900720967</v>
      </c>
      <c r="J259" s="142">
        <f>IFERROR(('Emp RestOfCMA'!J259/'Emp RestOfCMA'!J$6)/('CAN LFS Emp'!J259/'CAN LFS Emp'!J$6),"n/a")</f>
        <v>2.5400412852705858</v>
      </c>
      <c r="K259" s="142">
        <f>IFERROR(('Emp RestOfCMA'!K259/'Emp RestOfCMA'!K$6)/('CAN LFS Emp'!K259/'CAN LFS Emp'!K$6),"n/a")</f>
        <v>2.2379810033335352</v>
      </c>
      <c r="L259" s="142">
        <f>IFERROR(('Emp RestOfCMA'!L259/'Emp RestOfCMA'!L$6)/('CAN LFS Emp'!L259/'CAN LFS Emp'!L$6),"n/a")</f>
        <v>2.3156319270603292</v>
      </c>
      <c r="M259" s="143">
        <f>IFERROR(('Emp RestOfCMA'!M259/'Emp RestOfCMA'!M$6)/('CAN LFS Emp'!M259/'CAN LFS Emp'!M$6),"n/a")</f>
        <v>1.4749332112556819</v>
      </c>
      <c r="N259" s="30">
        <f>IFERROR(('Emp RestOfCMA'!N259/'Emp RestOfCMA'!N$6)/('CAN LFS Emp'!N259/'CAN LFS Emp'!N$6),"n/a")</f>
        <v>2.8488634811567461</v>
      </c>
      <c r="O259" s="30">
        <f>IFERROR(('Emp RestOfCMA'!O259/'Emp RestOfCMA'!O$6)/('CAN LFS Emp'!O259/'CAN LFS Emp'!O$6),"n/a")</f>
        <v>2.2410247394799945</v>
      </c>
      <c r="P259" s="30">
        <f>IFERROR(('Emp RestOfCMA'!P259/'Emp RestOfCMA'!P$6)/('CAN LFS Emp'!P259/'CAN LFS Emp'!P$6),"n/a")</f>
        <v>1.7019337023319159</v>
      </c>
      <c r="Q259" s="30">
        <f>IFERROR(('Emp RestOfCMA'!Q259/'Emp RestOfCMA'!Q$6)/('CAN LFS Emp'!Q259/'CAN LFS Emp'!Q$6),"n/a")</f>
        <v>1.7771451422151041</v>
      </c>
      <c r="R259" s="30">
        <f>IFERROR(('Emp RestOfCMA'!R259/'Emp RestOfCMA'!R$6)/('CAN LFS Emp'!R259/'CAN LFS Emp'!R$6),"n/a")</f>
        <v>2.1440902666867747</v>
      </c>
      <c r="S259" s="30">
        <f>IFERROR(('Emp RestOfCMA'!S259/'Emp RestOfCMA'!S$6)/('CAN LFS Emp'!S259/'CAN LFS Emp'!S$6),"n/a")</f>
        <v>0.36707902238118506</v>
      </c>
      <c r="T259" s="30">
        <f>IFERROR(('Emp RestOfCMA'!T259/'Emp RestOfCMA'!T$6)/('CAN LFS Emp'!T259/'CAN LFS Emp'!T$6),"n/a")</f>
        <v>2.0160900637224635</v>
      </c>
      <c r="U259" s="30">
        <f>IFERROR(('Emp RestOfCMA'!U259/'Emp RestOfCMA'!U$6)/('CAN LFS Emp'!U259/'CAN LFS Emp'!U$6),"n/a")</f>
        <v>1.577421125735569</v>
      </c>
      <c r="V259" s="30">
        <f>IFERROR(('Emp RestOfCMA'!V259/'Emp RestOfCMA'!V$6)/('CAN LFS Emp'!V259/'CAN LFS Emp'!V$6),"n/a")</f>
        <v>1.3749807560558591</v>
      </c>
      <c r="W259" s="30">
        <f>IFERROR(('Emp RestOfCMA'!W259/'Emp RestOfCMA'!W$6)/('CAN LFS Emp'!W259/'CAN LFS Emp'!W$6),"n/a")</f>
        <v>1.7517201577353938</v>
      </c>
      <c r="X259" s="30">
        <f>IFERROR(('Emp RestOfCMA'!X259/'Emp RestOfCMA'!X$6)/('CAN LFS Emp'!X259/'CAN LFS Emp'!X$6),"n/a")</f>
        <v>1.9224350620781492</v>
      </c>
      <c r="Y259" s="30">
        <f>IFERROR(('Emp RestOfCMA'!Y259/'Emp RestOfCMA'!Y$6)/('CAN LFS Emp'!Y259/'CAN LFS Emp'!Y$6),"n/a")</f>
        <v>1.3654081382464209</v>
      </c>
    </row>
    <row r="260" spans="1:25" x14ac:dyDescent="0.25">
      <c r="A260" t="s">
        <v>384</v>
      </c>
      <c r="B260" s="137" t="s">
        <v>193</v>
      </c>
      <c r="C260" s="133">
        <v>334512</v>
      </c>
      <c r="D260" s="142">
        <f>IFERROR(('Emp RestOfCMA'!D260/'Emp RestOfCMA'!D$6)/('CAN LFS Emp'!D260/'CAN LFS Emp'!D$6),"n/a")</f>
        <v>3.76804191715599</v>
      </c>
      <c r="E260" s="142">
        <f>IFERROR(('Emp RestOfCMA'!E260/'Emp RestOfCMA'!E$6)/('CAN LFS Emp'!E260/'CAN LFS Emp'!E$6),"n/a")</f>
        <v>3.2823883316690408</v>
      </c>
      <c r="F260" s="142">
        <f>IFERROR(('Emp RestOfCMA'!F260/'Emp RestOfCMA'!F$6)/('CAN LFS Emp'!F260/'CAN LFS Emp'!F$6),"n/a")</f>
        <v>2.6286370754873318</v>
      </c>
      <c r="G260" s="142">
        <f>IFERROR(('Emp RestOfCMA'!G260/'Emp RestOfCMA'!G$6)/('CAN LFS Emp'!G260/'CAN LFS Emp'!G$6),"n/a")</f>
        <v>2.3625332326992381</v>
      </c>
      <c r="H260" s="142">
        <f>IFERROR(('Emp RestOfCMA'!H260/'Emp RestOfCMA'!H$6)/('CAN LFS Emp'!H260/'CAN LFS Emp'!H$6),"n/a")</f>
        <v>2.0877930043143107</v>
      </c>
      <c r="I260" s="142">
        <f>IFERROR(('Emp RestOfCMA'!I260/'Emp RestOfCMA'!I$6)/('CAN LFS Emp'!I260/'CAN LFS Emp'!I$6),"n/a")</f>
        <v>3.2391991869671277</v>
      </c>
      <c r="J260" s="142">
        <f>IFERROR(('Emp RestOfCMA'!J260/'Emp RestOfCMA'!J$6)/('CAN LFS Emp'!J260/'CAN LFS Emp'!J$6),"n/a")</f>
        <v>1.7090995514911815</v>
      </c>
      <c r="K260" s="142">
        <f>IFERROR(('Emp RestOfCMA'!K260/'Emp RestOfCMA'!K$6)/('CAN LFS Emp'!K260/'CAN LFS Emp'!K$6),"n/a")</f>
        <v>2.5692304312713037</v>
      </c>
      <c r="L260" s="142">
        <f>IFERROR(('Emp RestOfCMA'!L260/'Emp RestOfCMA'!L$6)/('CAN LFS Emp'!L260/'CAN LFS Emp'!L$6),"n/a")</f>
        <v>3.245601933054076</v>
      </c>
      <c r="M260" s="143">
        <f>IFERROR(('Emp RestOfCMA'!M260/'Emp RestOfCMA'!M$6)/('CAN LFS Emp'!M260/'CAN LFS Emp'!M$6),"n/a")</f>
        <v>2.9604478220242467</v>
      </c>
      <c r="N260" s="30">
        <f>IFERROR(('Emp RestOfCMA'!N260/'Emp RestOfCMA'!N$6)/('CAN LFS Emp'!N260/'CAN LFS Emp'!N$6),"n/a")</f>
        <v>2.6718232969218016</v>
      </c>
      <c r="O260" s="30">
        <f>IFERROR(('Emp RestOfCMA'!O260/'Emp RestOfCMA'!O$6)/('CAN LFS Emp'!O260/'CAN LFS Emp'!O$6),"n/a")</f>
        <v>3.3737345917948178</v>
      </c>
      <c r="P260" s="30">
        <f>IFERROR(('Emp RestOfCMA'!P260/'Emp RestOfCMA'!P$6)/('CAN LFS Emp'!P260/'CAN LFS Emp'!P$6),"n/a")</f>
        <v>2.8176948486488169</v>
      </c>
      <c r="Q260" s="30">
        <f>IFERROR(('Emp RestOfCMA'!Q260/'Emp RestOfCMA'!Q$6)/('CAN LFS Emp'!Q260/'CAN LFS Emp'!Q$6),"n/a")</f>
        <v>2.4308846264318453</v>
      </c>
      <c r="R260" s="30">
        <f>IFERROR(('Emp RestOfCMA'!R260/'Emp RestOfCMA'!R$6)/('CAN LFS Emp'!R260/'CAN LFS Emp'!R$6),"n/a")</f>
        <v>2.3210949211732514</v>
      </c>
      <c r="S260" s="30">
        <f>IFERROR(('Emp RestOfCMA'!S260/'Emp RestOfCMA'!S$6)/('CAN LFS Emp'!S260/'CAN LFS Emp'!S$6),"n/a")</f>
        <v>2.5696589117249484</v>
      </c>
      <c r="T260" s="30">
        <f>IFERROR(('Emp RestOfCMA'!T260/'Emp RestOfCMA'!T$6)/('CAN LFS Emp'!T260/'CAN LFS Emp'!T$6),"n/a")</f>
        <v>2.3510293254321488</v>
      </c>
      <c r="U260" s="30">
        <f>IFERROR(('Emp RestOfCMA'!U260/'Emp RestOfCMA'!U$6)/('CAN LFS Emp'!U260/'CAN LFS Emp'!U$6),"n/a")</f>
        <v>2.7883072243719988</v>
      </c>
      <c r="V260" s="30">
        <f>IFERROR(('Emp RestOfCMA'!V260/'Emp RestOfCMA'!V$6)/('CAN LFS Emp'!V260/'CAN LFS Emp'!V$6),"n/a")</f>
        <v>2.8899791849570473</v>
      </c>
      <c r="W260" s="30">
        <f>IFERROR(('Emp RestOfCMA'!W260/'Emp RestOfCMA'!W$6)/('CAN LFS Emp'!W260/'CAN LFS Emp'!W$6),"n/a")</f>
        <v>2.7151746426961711</v>
      </c>
      <c r="X260" s="30">
        <f>IFERROR(('Emp RestOfCMA'!X260/'Emp RestOfCMA'!X$6)/('CAN LFS Emp'!X260/'CAN LFS Emp'!X$6),"n/a")</f>
        <v>2.0619322604072376</v>
      </c>
      <c r="Y260" s="30">
        <f>IFERROR(('Emp RestOfCMA'!Y260/'Emp RestOfCMA'!Y$6)/('CAN LFS Emp'!Y260/'CAN LFS Emp'!Y$6),"n/a")</f>
        <v>2.2506921328965106</v>
      </c>
    </row>
    <row r="261" spans="1:25" x14ac:dyDescent="0.25">
      <c r="A261" t="s">
        <v>579</v>
      </c>
      <c r="B261" s="137">
        <f t="shared" si="6"/>
        <v>3391</v>
      </c>
      <c r="C261" s="133">
        <v>3391</v>
      </c>
      <c r="D261" s="142">
        <f>IFERROR(('Emp RestOfCMA'!D261/'Emp RestOfCMA'!D$6)/('CAN LFS Emp'!D261/'CAN LFS Emp'!D$6),"n/a")</f>
        <v>2.6447620111406938</v>
      </c>
      <c r="E261" s="142">
        <f>IFERROR(('Emp RestOfCMA'!E261/'Emp RestOfCMA'!E$6)/('CAN LFS Emp'!E261/'CAN LFS Emp'!E$6),"n/a")</f>
        <v>1.497344527324713</v>
      </c>
      <c r="F261" s="142">
        <f>IFERROR(('Emp RestOfCMA'!F261/'Emp RestOfCMA'!F$6)/('CAN LFS Emp'!F261/'CAN LFS Emp'!F$6),"n/a")</f>
        <v>1.298077624506923</v>
      </c>
      <c r="G261" s="142">
        <f>IFERROR(('Emp RestOfCMA'!G261/'Emp RestOfCMA'!G$6)/('CAN LFS Emp'!G261/'CAN LFS Emp'!G$6),"n/a")</f>
        <v>2.1628092444003344</v>
      </c>
      <c r="H261" s="142">
        <f>IFERROR(('Emp RestOfCMA'!H261/'Emp RestOfCMA'!H$6)/('CAN LFS Emp'!H261/'CAN LFS Emp'!H$6),"n/a")</f>
        <v>2.1653016817943205</v>
      </c>
      <c r="I261" s="142">
        <f>IFERROR(('Emp RestOfCMA'!I261/'Emp RestOfCMA'!I$6)/('CAN LFS Emp'!I261/'CAN LFS Emp'!I$6),"n/a")</f>
        <v>1.7764276588604615</v>
      </c>
      <c r="J261" s="142">
        <f>IFERROR(('Emp RestOfCMA'!J261/'Emp RestOfCMA'!J$6)/('CAN LFS Emp'!J261/'CAN LFS Emp'!J$6),"n/a")</f>
        <v>2.8699272974512615</v>
      </c>
      <c r="K261" s="142">
        <f>IFERROR(('Emp RestOfCMA'!K261/'Emp RestOfCMA'!K$6)/('CAN LFS Emp'!K261/'CAN LFS Emp'!K$6),"n/a")</f>
        <v>1.58848451017982</v>
      </c>
      <c r="L261" s="142">
        <f>IFERROR(('Emp RestOfCMA'!L261/'Emp RestOfCMA'!L$6)/('CAN LFS Emp'!L261/'CAN LFS Emp'!L$6),"n/a")</f>
        <v>1.5915239424929122</v>
      </c>
      <c r="M261" s="143">
        <f>IFERROR(('Emp RestOfCMA'!M261/'Emp RestOfCMA'!M$6)/('CAN LFS Emp'!M261/'CAN LFS Emp'!M$6),"n/a")</f>
        <v>1.2485752376853141</v>
      </c>
      <c r="N261" s="30">
        <f>IFERROR(('Emp RestOfCMA'!N261/'Emp RestOfCMA'!N$6)/('CAN LFS Emp'!N261/'CAN LFS Emp'!N$6),"n/a")</f>
        <v>1.027359565822596</v>
      </c>
      <c r="O261" s="30">
        <f>IFERROR(('Emp RestOfCMA'!O261/'Emp RestOfCMA'!O$6)/('CAN LFS Emp'!O261/'CAN LFS Emp'!O$6),"n/a")</f>
        <v>1.9537403119900767</v>
      </c>
      <c r="P261" s="30">
        <f>IFERROR(('Emp RestOfCMA'!P261/'Emp RestOfCMA'!P$6)/('CAN LFS Emp'!P261/'CAN LFS Emp'!P$6),"n/a")</f>
        <v>2.276483345304813</v>
      </c>
      <c r="Q261" s="30">
        <f>IFERROR(('Emp RestOfCMA'!Q261/'Emp RestOfCMA'!Q$6)/('CAN LFS Emp'!Q261/'CAN LFS Emp'!Q$6),"n/a")</f>
        <v>1.7190603055065194</v>
      </c>
      <c r="R261" s="30">
        <f>IFERROR(('Emp RestOfCMA'!R261/'Emp RestOfCMA'!R$6)/('CAN LFS Emp'!R261/'CAN LFS Emp'!R$6),"n/a")</f>
        <v>0.62286643573738609</v>
      </c>
      <c r="S261" s="30">
        <f>IFERROR(('Emp RestOfCMA'!S261/'Emp RestOfCMA'!S$6)/('CAN LFS Emp'!S261/'CAN LFS Emp'!S$6),"n/a")</f>
        <v>2.0945058397872893</v>
      </c>
      <c r="T261" s="30">
        <f>IFERROR(('Emp RestOfCMA'!T261/'Emp RestOfCMA'!T$6)/('CAN LFS Emp'!T261/'CAN LFS Emp'!T$6),"n/a")</f>
        <v>2.9092894577472888</v>
      </c>
      <c r="U261" s="30">
        <f>IFERROR(('Emp RestOfCMA'!U261/'Emp RestOfCMA'!U$6)/('CAN LFS Emp'!U261/'CAN LFS Emp'!U$6),"n/a")</f>
        <v>1.4186257610410722</v>
      </c>
      <c r="V261" s="30">
        <f>IFERROR(('Emp RestOfCMA'!V261/'Emp RestOfCMA'!V$6)/('CAN LFS Emp'!V261/'CAN LFS Emp'!V$6),"n/a")</f>
        <v>1.6104178636049296</v>
      </c>
      <c r="W261" s="30">
        <f>IFERROR(('Emp RestOfCMA'!W261/'Emp RestOfCMA'!W$6)/('CAN LFS Emp'!W261/'CAN LFS Emp'!W$6),"n/a")</f>
        <v>1.5270814083650139</v>
      </c>
      <c r="X261" s="30">
        <f>IFERROR(('Emp RestOfCMA'!X261/'Emp RestOfCMA'!X$6)/('CAN LFS Emp'!X261/'CAN LFS Emp'!X$6),"n/a")</f>
        <v>2.1236088433224163</v>
      </c>
      <c r="Y261" s="30">
        <f>IFERROR(('Emp RestOfCMA'!Y261/'Emp RestOfCMA'!Y$6)/('CAN LFS Emp'!Y261/'CAN LFS Emp'!Y$6),"n/a")</f>
        <v>2.0902243749971325</v>
      </c>
    </row>
    <row r="262" spans="1:25" x14ac:dyDescent="0.25">
      <c r="A262" t="s">
        <v>467</v>
      </c>
      <c r="B262" s="137">
        <v>414</v>
      </c>
      <c r="C262" s="133">
        <v>414510</v>
      </c>
      <c r="D262" s="142">
        <f>IFERROR(('Emp RestOfCMA'!D262/'Emp RestOfCMA'!D$6)/('CAN LFS Emp'!D262/'CAN LFS Emp'!D$6),"n/a")</f>
        <v>1.7009117280476762</v>
      </c>
      <c r="E262" s="142">
        <f>IFERROR(('Emp RestOfCMA'!E262/'Emp RestOfCMA'!E$6)/('CAN LFS Emp'!E262/'CAN LFS Emp'!E$6),"n/a")</f>
        <v>3.5871763853803573</v>
      </c>
      <c r="F262" s="142">
        <f>IFERROR(('Emp RestOfCMA'!F262/'Emp RestOfCMA'!F$6)/('CAN LFS Emp'!F262/'CAN LFS Emp'!F$6),"n/a")</f>
        <v>2.6387315728084713</v>
      </c>
      <c r="G262" s="142">
        <f>IFERROR(('Emp RestOfCMA'!G262/'Emp RestOfCMA'!G$6)/('CAN LFS Emp'!G262/'CAN LFS Emp'!G$6),"n/a")</f>
        <v>1.3236234073776756</v>
      </c>
      <c r="H262" s="142">
        <f>IFERROR(('Emp RestOfCMA'!H262/'Emp RestOfCMA'!H$6)/('CAN LFS Emp'!H262/'CAN LFS Emp'!H$6),"n/a")</f>
        <v>1.7037945637563354</v>
      </c>
      <c r="I262" s="142">
        <f>IFERROR(('Emp RestOfCMA'!I262/'Emp RestOfCMA'!I$6)/('CAN LFS Emp'!I262/'CAN LFS Emp'!I$6),"n/a")</f>
        <v>2.8520265784946877</v>
      </c>
      <c r="J262" s="142">
        <f>IFERROR(('Emp RestOfCMA'!J262/'Emp RestOfCMA'!J$6)/('CAN LFS Emp'!J262/'CAN LFS Emp'!J$6),"n/a")</f>
        <v>1.526078812411555</v>
      </c>
      <c r="K262" s="142">
        <f>IFERROR(('Emp RestOfCMA'!K262/'Emp RestOfCMA'!K$6)/('CAN LFS Emp'!K262/'CAN LFS Emp'!K$6),"n/a")</f>
        <v>2.7011507857119925</v>
      </c>
      <c r="L262" s="142">
        <f>IFERROR(('Emp RestOfCMA'!L262/'Emp RestOfCMA'!L$6)/('CAN LFS Emp'!L262/'CAN LFS Emp'!L$6),"n/a")</f>
        <v>2.4068698477295376</v>
      </c>
      <c r="M262" s="143">
        <f>IFERROR(('Emp RestOfCMA'!M262/'Emp RestOfCMA'!M$6)/('CAN LFS Emp'!M262/'CAN LFS Emp'!M$6),"n/a")</f>
        <v>2.6137843954179645</v>
      </c>
      <c r="N262" s="30">
        <f>IFERROR(('Emp RestOfCMA'!N262/'Emp RestOfCMA'!N$6)/('CAN LFS Emp'!N262/'CAN LFS Emp'!N$6),"n/a")</f>
        <v>2.8320841649232826</v>
      </c>
      <c r="O262" s="30">
        <f>IFERROR(('Emp RestOfCMA'!O262/'Emp RestOfCMA'!O$6)/('CAN LFS Emp'!O262/'CAN LFS Emp'!O$6),"n/a")</f>
        <v>2.1014070065455654</v>
      </c>
      <c r="P262" s="30">
        <f>IFERROR(('Emp RestOfCMA'!P262/'Emp RestOfCMA'!P$6)/('CAN LFS Emp'!P262/'CAN LFS Emp'!P$6),"n/a")</f>
        <v>2.0031862467062274</v>
      </c>
      <c r="Q262" s="30">
        <f>IFERROR(('Emp RestOfCMA'!Q262/'Emp RestOfCMA'!Q$6)/('CAN LFS Emp'!Q262/'CAN LFS Emp'!Q$6),"n/a")</f>
        <v>2.5275066784140252</v>
      </c>
      <c r="R262" s="30">
        <f>IFERROR(('Emp RestOfCMA'!R262/'Emp RestOfCMA'!R$6)/('CAN LFS Emp'!R262/'CAN LFS Emp'!R$6),"n/a")</f>
        <v>1.9896761799971656</v>
      </c>
      <c r="S262" s="30">
        <f>IFERROR(('Emp RestOfCMA'!S262/'Emp RestOfCMA'!S$6)/('CAN LFS Emp'!S262/'CAN LFS Emp'!S$6),"n/a")</f>
        <v>2.6853800299304873</v>
      </c>
      <c r="T262" s="30">
        <f>IFERROR(('Emp RestOfCMA'!T262/'Emp RestOfCMA'!T$6)/('CAN LFS Emp'!T262/'CAN LFS Emp'!T$6),"n/a")</f>
        <v>1.4568952049853461</v>
      </c>
      <c r="U262" s="30">
        <f>IFERROR(('Emp RestOfCMA'!U262/'Emp RestOfCMA'!U$6)/('CAN LFS Emp'!U262/'CAN LFS Emp'!U$6),"n/a")</f>
        <v>1.8735293023988013</v>
      </c>
      <c r="V262" s="30">
        <f>IFERROR(('Emp RestOfCMA'!V262/'Emp RestOfCMA'!V$6)/('CAN LFS Emp'!V262/'CAN LFS Emp'!V$6),"n/a")</f>
        <v>2.4523437094350542</v>
      </c>
      <c r="W262" s="30">
        <f>IFERROR(('Emp RestOfCMA'!W262/'Emp RestOfCMA'!W$6)/('CAN LFS Emp'!W262/'CAN LFS Emp'!W$6),"n/a")</f>
        <v>2.6543428106677429</v>
      </c>
      <c r="X262" s="30">
        <f>IFERROR(('Emp RestOfCMA'!X262/'Emp RestOfCMA'!X$6)/('CAN LFS Emp'!X262/'CAN LFS Emp'!X$6),"n/a")</f>
        <v>2.6376931245007089</v>
      </c>
      <c r="Y262" s="30">
        <f>IFERROR(('Emp RestOfCMA'!Y262/'Emp RestOfCMA'!Y$6)/('CAN LFS Emp'!Y262/'CAN LFS Emp'!Y$6),"n/a")</f>
        <v>2.997260323229527</v>
      </c>
    </row>
    <row r="263" spans="1:25" x14ac:dyDescent="0.25">
      <c r="A263" t="s">
        <v>580</v>
      </c>
      <c r="B263" s="137">
        <f t="shared" si="6"/>
        <v>5417</v>
      </c>
      <c r="C263" s="133">
        <v>5417</v>
      </c>
      <c r="D263" s="142">
        <f>IFERROR(('Emp RestOfCMA'!D263/'Emp RestOfCMA'!D$6)/('CAN LFS Emp'!D263/'CAN LFS Emp'!D$6),"n/a")</f>
        <v>1.4707642335186211</v>
      </c>
      <c r="E263" s="142">
        <f>IFERROR(('Emp RestOfCMA'!E263/'Emp RestOfCMA'!E$6)/('CAN LFS Emp'!E263/'CAN LFS Emp'!E$6),"n/a")</f>
        <v>1.95395534556365</v>
      </c>
      <c r="F263" s="142">
        <f>IFERROR(('Emp RestOfCMA'!F263/'Emp RestOfCMA'!F$6)/('CAN LFS Emp'!F263/'CAN LFS Emp'!F$6),"n/a")</f>
        <v>1.409550252074834</v>
      </c>
      <c r="G263" s="142">
        <f>IFERROR(('Emp RestOfCMA'!G263/'Emp RestOfCMA'!G$6)/('CAN LFS Emp'!G263/'CAN LFS Emp'!G$6),"n/a")</f>
        <v>1.2709397532296836</v>
      </c>
      <c r="H263" s="142">
        <f>IFERROR(('Emp RestOfCMA'!H263/'Emp RestOfCMA'!H$6)/('CAN LFS Emp'!H263/'CAN LFS Emp'!H$6),"n/a")</f>
        <v>1.2448406788733293</v>
      </c>
      <c r="I263" s="142">
        <f>IFERROR(('Emp RestOfCMA'!I263/'Emp RestOfCMA'!I$6)/('CAN LFS Emp'!I263/'CAN LFS Emp'!I$6),"n/a")</f>
        <v>1.0188941206167192</v>
      </c>
      <c r="J263" s="142">
        <f>IFERROR(('Emp RestOfCMA'!J263/'Emp RestOfCMA'!J$6)/('CAN LFS Emp'!J263/'CAN LFS Emp'!J$6),"n/a")</f>
        <v>0.42311891358299897</v>
      </c>
      <c r="K263" s="142">
        <f>IFERROR(('Emp RestOfCMA'!K263/'Emp RestOfCMA'!K$6)/('CAN LFS Emp'!K263/'CAN LFS Emp'!K$6),"n/a")</f>
        <v>0.77181673124667183</v>
      </c>
      <c r="L263" s="142">
        <f>IFERROR(('Emp RestOfCMA'!L263/'Emp RestOfCMA'!L$6)/('CAN LFS Emp'!L263/'CAN LFS Emp'!L$6),"n/a")</f>
        <v>0.80313397570994294</v>
      </c>
      <c r="M263" s="143">
        <f>IFERROR(('Emp RestOfCMA'!M263/'Emp RestOfCMA'!M$6)/('CAN LFS Emp'!M263/'CAN LFS Emp'!M$6),"n/a")</f>
        <v>1.1042193931818374</v>
      </c>
      <c r="N263" s="30">
        <f>IFERROR(('Emp RestOfCMA'!N263/'Emp RestOfCMA'!N$6)/('CAN LFS Emp'!N263/'CAN LFS Emp'!N$6),"n/a")</f>
        <v>0.83078156865675068</v>
      </c>
      <c r="O263" s="30">
        <f>IFERROR(('Emp RestOfCMA'!O263/'Emp RestOfCMA'!O$6)/('CAN LFS Emp'!O263/'CAN LFS Emp'!O$6),"n/a")</f>
        <v>0.74907821382382189</v>
      </c>
      <c r="P263" s="30">
        <f>IFERROR(('Emp RestOfCMA'!P263/'Emp RestOfCMA'!P$6)/('CAN LFS Emp'!P263/'CAN LFS Emp'!P$6),"n/a")</f>
        <v>0.84342610342756696</v>
      </c>
      <c r="Q263" s="30">
        <f>IFERROR(('Emp RestOfCMA'!Q263/'Emp RestOfCMA'!Q$6)/('CAN LFS Emp'!Q263/'CAN LFS Emp'!Q$6),"n/a")</f>
        <v>0.77391777003788165</v>
      </c>
      <c r="R263" s="30">
        <f>IFERROR(('Emp RestOfCMA'!R263/'Emp RestOfCMA'!R$6)/('CAN LFS Emp'!R263/'CAN LFS Emp'!R$6),"n/a")</f>
        <v>0.6946513490306766</v>
      </c>
      <c r="S263" s="30">
        <f>IFERROR(('Emp RestOfCMA'!S263/'Emp RestOfCMA'!S$6)/('CAN LFS Emp'!S263/'CAN LFS Emp'!S$6),"n/a")</f>
        <v>0.61799079953088309</v>
      </c>
      <c r="T263" s="30">
        <f>IFERROR(('Emp RestOfCMA'!T263/'Emp RestOfCMA'!T$6)/('CAN LFS Emp'!T263/'CAN LFS Emp'!T$6),"n/a")</f>
        <v>0.58863807127256773</v>
      </c>
      <c r="U263" s="30">
        <f>IFERROR(('Emp RestOfCMA'!U263/'Emp RestOfCMA'!U$6)/('CAN LFS Emp'!U263/'CAN LFS Emp'!U$6),"n/a")</f>
        <v>1.1176903035132351</v>
      </c>
      <c r="V263" s="30">
        <f>IFERROR(('Emp RestOfCMA'!V263/'Emp RestOfCMA'!V$6)/('CAN LFS Emp'!V263/'CAN LFS Emp'!V$6),"n/a")</f>
        <v>1.1517238684830682</v>
      </c>
      <c r="W263" s="30">
        <f>IFERROR(('Emp RestOfCMA'!W263/'Emp RestOfCMA'!W$6)/('CAN LFS Emp'!W263/'CAN LFS Emp'!W$6),"n/a")</f>
        <v>0.63629332231644686</v>
      </c>
      <c r="X263" s="30">
        <f>IFERROR(('Emp RestOfCMA'!X263/'Emp RestOfCMA'!X$6)/('CAN LFS Emp'!X263/'CAN LFS Emp'!X$6),"n/a")</f>
        <v>0.91866082433244278</v>
      </c>
      <c r="Y263" s="30">
        <f>IFERROR(('Emp RestOfCMA'!Y263/'Emp RestOfCMA'!Y$6)/('CAN LFS Emp'!Y263/'CAN LFS Emp'!Y$6),"n/a")</f>
        <v>0.77926117835659447</v>
      </c>
    </row>
    <row r="264" spans="1:25" x14ac:dyDescent="0.25">
      <c r="A264" t="s">
        <v>581</v>
      </c>
      <c r="B264" s="137">
        <v>621</v>
      </c>
      <c r="C264" s="133">
        <v>6215</v>
      </c>
      <c r="D264" s="142">
        <f>IFERROR(('Emp RestOfCMA'!D264/'Emp RestOfCMA'!D$6)/('CAN LFS Emp'!D264/'CAN LFS Emp'!D$6),"n/a")</f>
        <v>2.1038492207325445</v>
      </c>
      <c r="E264" s="142">
        <f>IFERROR(('Emp RestOfCMA'!E264/'Emp RestOfCMA'!E$6)/('CAN LFS Emp'!E264/'CAN LFS Emp'!E$6),"n/a")</f>
        <v>4.4409175766368465</v>
      </c>
      <c r="F264" s="142">
        <f>IFERROR(('Emp RestOfCMA'!F264/'Emp RestOfCMA'!F$6)/('CAN LFS Emp'!F264/'CAN LFS Emp'!F$6),"n/a")</f>
        <v>2.3327208422128187</v>
      </c>
      <c r="G264" s="142">
        <f>IFERROR(('Emp RestOfCMA'!G264/'Emp RestOfCMA'!G$6)/('CAN LFS Emp'!G264/'CAN LFS Emp'!G$6),"n/a")</f>
        <v>1.3448271686935933</v>
      </c>
      <c r="H264" s="142">
        <f>IFERROR(('Emp RestOfCMA'!H264/'Emp RestOfCMA'!H$6)/('CAN LFS Emp'!H264/'CAN LFS Emp'!H$6),"n/a")</f>
        <v>1.4886341035991411</v>
      </c>
      <c r="I264" s="142">
        <f>IFERROR(('Emp RestOfCMA'!I264/'Emp RestOfCMA'!I$6)/('CAN LFS Emp'!I264/'CAN LFS Emp'!I$6),"n/a")</f>
        <v>0.52073068599894978</v>
      </c>
      <c r="J264" s="142">
        <f>IFERROR(('Emp RestOfCMA'!J264/'Emp RestOfCMA'!J$6)/('CAN LFS Emp'!J264/'CAN LFS Emp'!J$6),"n/a")</f>
        <v>1.3136668832562983</v>
      </c>
      <c r="K264" s="142">
        <f>IFERROR(('Emp RestOfCMA'!K264/'Emp RestOfCMA'!K$6)/('CAN LFS Emp'!K264/'CAN LFS Emp'!K$6),"n/a")</f>
        <v>1.3675683482303032</v>
      </c>
      <c r="L264" s="142">
        <f>IFERROR(('Emp RestOfCMA'!L264/'Emp RestOfCMA'!L$6)/('CAN LFS Emp'!L264/'CAN LFS Emp'!L$6),"n/a")</f>
        <v>1.7095743775043595</v>
      </c>
      <c r="M264" s="143">
        <f>IFERROR(('Emp RestOfCMA'!M264/'Emp RestOfCMA'!M$6)/('CAN LFS Emp'!M264/'CAN LFS Emp'!M$6),"n/a")</f>
        <v>0.60452110595803976</v>
      </c>
      <c r="N264" s="30">
        <f>IFERROR(('Emp RestOfCMA'!N264/'Emp RestOfCMA'!N$6)/('CAN LFS Emp'!N264/'CAN LFS Emp'!N$6),"n/a")</f>
        <v>1.483368060509795</v>
      </c>
      <c r="O264" s="30">
        <f>IFERROR(('Emp RestOfCMA'!O264/'Emp RestOfCMA'!O$6)/('CAN LFS Emp'!O264/'CAN LFS Emp'!O$6),"n/a")</f>
        <v>1.8459497714098876</v>
      </c>
      <c r="P264" s="30">
        <f>IFERROR(('Emp RestOfCMA'!P264/'Emp RestOfCMA'!P$6)/('CAN LFS Emp'!P264/'CAN LFS Emp'!P$6),"n/a")</f>
        <v>2.7604823014157498</v>
      </c>
      <c r="Q264" s="30">
        <f>IFERROR(('Emp RestOfCMA'!Q264/'Emp RestOfCMA'!Q$6)/('CAN LFS Emp'!Q264/'CAN LFS Emp'!Q$6),"n/a")</f>
        <v>1.3707546374888502</v>
      </c>
      <c r="R264" s="30">
        <f>IFERROR(('Emp RestOfCMA'!R264/'Emp RestOfCMA'!R$6)/('CAN LFS Emp'!R264/'CAN LFS Emp'!R$6),"n/a")</f>
        <v>1.5475948522293206</v>
      </c>
      <c r="S264" s="30">
        <f>IFERROR(('Emp RestOfCMA'!S264/'Emp RestOfCMA'!S$6)/('CAN LFS Emp'!S264/'CAN LFS Emp'!S$6),"n/a")</f>
        <v>1.3288071450676409</v>
      </c>
      <c r="T264" s="30">
        <f>IFERROR(('Emp RestOfCMA'!T264/'Emp RestOfCMA'!T$6)/('CAN LFS Emp'!T264/'CAN LFS Emp'!T$6),"n/a")</f>
        <v>1.4035283055476184</v>
      </c>
      <c r="U264" s="30">
        <f>IFERROR(('Emp RestOfCMA'!U264/'Emp RestOfCMA'!U$6)/('CAN LFS Emp'!U264/'CAN LFS Emp'!U$6),"n/a")</f>
        <v>1.3924538926708327</v>
      </c>
      <c r="V264" s="30">
        <f>IFERROR(('Emp RestOfCMA'!V264/'Emp RestOfCMA'!V$6)/('CAN LFS Emp'!V264/'CAN LFS Emp'!V$6),"n/a")</f>
        <v>1.3945444088884518</v>
      </c>
      <c r="W264" s="30">
        <f>IFERROR(('Emp RestOfCMA'!W264/'Emp RestOfCMA'!W$6)/('CAN LFS Emp'!W264/'CAN LFS Emp'!W$6),"n/a")</f>
        <v>2.3103584796341115</v>
      </c>
      <c r="X264" s="30">
        <f>IFERROR(('Emp RestOfCMA'!X264/'Emp RestOfCMA'!X$6)/('CAN LFS Emp'!X264/'CAN LFS Emp'!X$6),"n/a")</f>
        <v>0.88176335384257987</v>
      </c>
      <c r="Y264" s="30">
        <f>IFERROR(('Emp RestOfCMA'!Y264/'Emp RestOfCMA'!Y$6)/('CAN LFS Emp'!Y264/'CAN LFS Emp'!Y$6),"n/a")</f>
        <v>1.692811532621632</v>
      </c>
    </row>
    <row r="265" spans="1:25" x14ac:dyDescent="0.25">
      <c r="A265" t="s">
        <v>582</v>
      </c>
      <c r="B265" s="137"/>
      <c r="C265" s="136" t="s">
        <v>583</v>
      </c>
      <c r="D265" s="142" t="str">
        <f>IFERROR(('Emp RestOfCMA'!D265/'Emp RestOfCMA'!D$6)/('CAN LFS Emp'!D265/'CAN LFS Emp'!D$6),"n/a")</f>
        <v>n/a</v>
      </c>
      <c r="E265" s="142" t="str">
        <f>IFERROR(('Emp RestOfCMA'!E265/'Emp RestOfCMA'!E$6)/('CAN LFS Emp'!E265/'CAN LFS Emp'!E$6),"n/a")</f>
        <v>n/a</v>
      </c>
      <c r="F265" s="142" t="str">
        <f>IFERROR(('Emp RestOfCMA'!F265/'Emp RestOfCMA'!F$6)/('CAN LFS Emp'!F265/'CAN LFS Emp'!F$6),"n/a")</f>
        <v>n/a</v>
      </c>
      <c r="G265" s="142" t="str">
        <f>IFERROR(('Emp RestOfCMA'!G265/'Emp RestOfCMA'!G$6)/('CAN LFS Emp'!G265/'CAN LFS Emp'!G$6),"n/a")</f>
        <v>n/a</v>
      </c>
      <c r="H265" s="142" t="str">
        <f>IFERROR(('Emp RestOfCMA'!H265/'Emp RestOfCMA'!H$6)/('CAN LFS Emp'!H265/'CAN LFS Emp'!H$6),"n/a")</f>
        <v>n/a</v>
      </c>
      <c r="I265" s="142" t="str">
        <f>IFERROR(('Emp RestOfCMA'!I265/'Emp RestOfCMA'!I$6)/('CAN LFS Emp'!I265/'CAN LFS Emp'!I$6),"n/a")</f>
        <v>n/a</v>
      </c>
      <c r="J265" s="142" t="str">
        <f>IFERROR(('Emp RestOfCMA'!J265/'Emp RestOfCMA'!J$6)/('CAN LFS Emp'!J265/'CAN LFS Emp'!J$6),"n/a")</f>
        <v>n/a</v>
      </c>
      <c r="K265" s="142" t="str">
        <f>IFERROR(('Emp RestOfCMA'!K265/'Emp RestOfCMA'!K$6)/('CAN LFS Emp'!K265/'CAN LFS Emp'!K$6),"n/a")</f>
        <v>n/a</v>
      </c>
      <c r="L265" s="142" t="str">
        <f>IFERROR(('Emp RestOfCMA'!L265/'Emp RestOfCMA'!L$6)/('CAN LFS Emp'!L265/'CAN LFS Emp'!L$6),"n/a")</f>
        <v>n/a</v>
      </c>
      <c r="M265" s="143" t="str">
        <f>IFERROR(('Emp RestOfCMA'!M265/'Emp RestOfCMA'!M$6)/('CAN LFS Emp'!M265/'CAN LFS Emp'!M$6),"n/a")</f>
        <v>n/a</v>
      </c>
      <c r="N265" s="30" t="str">
        <f>IFERROR(('Emp RestOfCMA'!N265/'Emp RestOfCMA'!N$6)/('CAN LFS Emp'!N265/'CAN LFS Emp'!N$6),"n/a")</f>
        <v>n/a</v>
      </c>
      <c r="O265" s="30" t="str">
        <f>IFERROR(('Emp RestOfCMA'!O265/'Emp RestOfCMA'!O$6)/('CAN LFS Emp'!O265/'CAN LFS Emp'!O$6),"n/a")</f>
        <v>n/a</v>
      </c>
      <c r="P265" s="30" t="str">
        <f>IFERROR(('Emp RestOfCMA'!P265/'Emp RestOfCMA'!P$6)/('CAN LFS Emp'!P265/'CAN LFS Emp'!P$6),"n/a")</f>
        <v>n/a</v>
      </c>
      <c r="Q265" s="30" t="str">
        <f>IFERROR(('Emp RestOfCMA'!Q265/'Emp RestOfCMA'!Q$6)/('CAN LFS Emp'!Q265/'CAN LFS Emp'!Q$6),"n/a")</f>
        <v>n/a</v>
      </c>
      <c r="R265" s="30" t="str">
        <f>IFERROR(('Emp RestOfCMA'!R265/'Emp RestOfCMA'!R$6)/('CAN LFS Emp'!R265/'CAN LFS Emp'!R$6),"n/a")</f>
        <v>n/a</v>
      </c>
      <c r="S265" s="30" t="str">
        <f>IFERROR(('Emp RestOfCMA'!S265/'Emp RestOfCMA'!S$6)/('CAN LFS Emp'!S265/'CAN LFS Emp'!S$6),"n/a")</f>
        <v>n/a</v>
      </c>
      <c r="T265" s="30" t="str">
        <f>IFERROR(('Emp RestOfCMA'!T265/'Emp RestOfCMA'!T$6)/('CAN LFS Emp'!T265/'CAN LFS Emp'!T$6),"n/a")</f>
        <v>n/a</v>
      </c>
      <c r="U265" s="30" t="str">
        <f>IFERROR(('Emp RestOfCMA'!U265/'Emp RestOfCMA'!U$6)/('CAN LFS Emp'!U265/'CAN LFS Emp'!U$6),"n/a")</f>
        <v>n/a</v>
      </c>
      <c r="V265" s="30" t="str">
        <f>IFERROR(('Emp RestOfCMA'!V265/'Emp RestOfCMA'!V$6)/('CAN LFS Emp'!V265/'CAN LFS Emp'!V$6),"n/a")</f>
        <v>n/a</v>
      </c>
      <c r="W265" s="30" t="str">
        <f>IFERROR(('Emp RestOfCMA'!W265/'Emp RestOfCMA'!W$6)/('CAN LFS Emp'!W265/'CAN LFS Emp'!W$6),"n/a")</f>
        <v>n/a</v>
      </c>
      <c r="X265" s="30" t="str">
        <f>IFERROR(('Emp RestOfCMA'!X265/'Emp RestOfCMA'!X$6)/('CAN LFS Emp'!X265/'CAN LFS Emp'!X$6),"n/a")</f>
        <v>n/a</v>
      </c>
      <c r="Y265" s="30" t="str">
        <f>IFERROR(('Emp RestOfCMA'!Y265/'Emp RestOfCMA'!Y$6)/('CAN LFS Emp'!Y265/'CAN LFS Emp'!Y$6),"n/a")</f>
        <v>n/a</v>
      </c>
    </row>
    <row r="266" spans="1:25" x14ac:dyDescent="0.25">
      <c r="A266" s="106" t="s">
        <v>539</v>
      </c>
      <c r="B266" s="129"/>
      <c r="C266" s="130"/>
      <c r="D266" s="141"/>
      <c r="E266" s="141"/>
      <c r="F266" s="141"/>
      <c r="G266" s="141"/>
      <c r="H266" s="141"/>
      <c r="I266" s="141"/>
      <c r="J266" s="141"/>
      <c r="K266" s="141"/>
      <c r="L266" s="141"/>
      <c r="M266" s="135"/>
      <c r="N266" s="135"/>
      <c r="O266" s="135"/>
      <c r="P266" s="135"/>
      <c r="Q266" s="135"/>
      <c r="R266" s="135"/>
      <c r="S266" s="135"/>
      <c r="T266" s="135"/>
      <c r="U266" s="135"/>
      <c r="V266" s="135"/>
      <c r="W266" s="135"/>
      <c r="X266" s="135"/>
      <c r="Y266" s="135"/>
    </row>
    <row r="267" spans="1:25" x14ac:dyDescent="0.25">
      <c r="A267" t="s">
        <v>584</v>
      </c>
      <c r="B267" s="137">
        <f t="shared" ref="B267:B276" si="7">VALUE(LEFT(C267,4))</f>
        <v>3341</v>
      </c>
      <c r="C267" s="133">
        <v>3341</v>
      </c>
      <c r="D267" s="65">
        <f>IFERROR(('Emp RestOfCMA'!D267/'Emp RestOfCMA'!D$6)/('CAN LFS Emp'!D267/'CAN LFS Emp'!D$6),"n/a")</f>
        <v>2.0839810141429242</v>
      </c>
      <c r="E267" s="65">
        <f>IFERROR(('Emp RestOfCMA'!E267/'Emp RestOfCMA'!E$6)/('CAN LFS Emp'!E267/'CAN LFS Emp'!E$6),"n/a")</f>
        <v>1.9000908462400496</v>
      </c>
      <c r="F267" s="65">
        <f>IFERROR(('Emp RestOfCMA'!F267/'Emp RestOfCMA'!F$6)/('CAN LFS Emp'!F267/'CAN LFS Emp'!F$6),"n/a")</f>
        <v>1.9824762737552615</v>
      </c>
      <c r="G267" s="65">
        <f>IFERROR(('Emp RestOfCMA'!G267/'Emp RestOfCMA'!G$6)/('CAN LFS Emp'!G267/'CAN LFS Emp'!G$6),"n/a")</f>
        <v>2.6416467571892293</v>
      </c>
      <c r="H267" s="65">
        <f>IFERROR(('Emp RestOfCMA'!H267/'Emp RestOfCMA'!H$6)/('CAN LFS Emp'!H267/'CAN LFS Emp'!H$6),"n/a")</f>
        <v>3.7250944473335439</v>
      </c>
      <c r="I267" s="65">
        <f>IFERROR(('Emp RestOfCMA'!I267/'Emp RestOfCMA'!I$6)/('CAN LFS Emp'!I267/'CAN LFS Emp'!I$6),"n/a")</f>
        <v>2.790744567902598</v>
      </c>
      <c r="J267" s="65">
        <f>IFERROR(('Emp RestOfCMA'!J267/'Emp RestOfCMA'!J$6)/('CAN LFS Emp'!J267/'CAN LFS Emp'!J$6),"n/a")</f>
        <v>2.7614194058422457</v>
      </c>
      <c r="K267" s="65">
        <f>IFERROR(('Emp RestOfCMA'!K267/'Emp RestOfCMA'!K$6)/('CAN LFS Emp'!K267/'CAN LFS Emp'!K$6),"n/a")</f>
        <v>2.6399859207174314</v>
      </c>
      <c r="L267" s="65">
        <f>IFERROR(('Emp RestOfCMA'!L267/'Emp RestOfCMA'!L$6)/('CAN LFS Emp'!L267/'CAN LFS Emp'!L$6),"n/a")</f>
        <v>2.9755356690558545</v>
      </c>
      <c r="M267" s="30">
        <f>IFERROR(('Emp RestOfCMA'!M267/'Emp RestOfCMA'!M$6)/('CAN LFS Emp'!M267/'CAN LFS Emp'!M$6),"n/a")</f>
        <v>2.6408874785702672</v>
      </c>
      <c r="N267" s="30">
        <f>IFERROR(('Emp RestOfCMA'!N267/'Emp RestOfCMA'!N$6)/('CAN LFS Emp'!N267/'CAN LFS Emp'!N$6),"n/a")</f>
        <v>2.1339680507797194</v>
      </c>
      <c r="O267" s="30">
        <f>IFERROR(('Emp RestOfCMA'!O267/'Emp RestOfCMA'!O$6)/('CAN LFS Emp'!O267/'CAN LFS Emp'!O$6),"n/a")</f>
        <v>1.7613610007331029</v>
      </c>
      <c r="P267" s="30">
        <f>IFERROR(('Emp RestOfCMA'!P267/'Emp RestOfCMA'!P$6)/('CAN LFS Emp'!P267/'CAN LFS Emp'!P$6),"n/a")</f>
        <v>2.6383921937565606</v>
      </c>
      <c r="Q267" s="30">
        <f>IFERROR(('Emp RestOfCMA'!Q267/'Emp RestOfCMA'!Q$6)/('CAN LFS Emp'!Q267/'CAN LFS Emp'!Q$6),"n/a")</f>
        <v>1.7865755702127819</v>
      </c>
      <c r="R267" s="30">
        <f>IFERROR(('Emp RestOfCMA'!R267/'Emp RestOfCMA'!R$6)/('CAN LFS Emp'!R267/'CAN LFS Emp'!R$6),"n/a")</f>
        <v>3.4589372307449069</v>
      </c>
      <c r="S267" s="30">
        <f>IFERROR(('Emp RestOfCMA'!S267/'Emp RestOfCMA'!S$6)/('CAN LFS Emp'!S267/'CAN LFS Emp'!S$6),"n/a")</f>
        <v>2.6534904848918437</v>
      </c>
      <c r="T267" s="30">
        <f>IFERROR(('Emp RestOfCMA'!T267/'Emp RestOfCMA'!T$6)/('CAN LFS Emp'!T267/'CAN LFS Emp'!T$6),"n/a")</f>
        <v>1.9373471968547697</v>
      </c>
      <c r="U267" s="30">
        <f>IFERROR(('Emp RestOfCMA'!U267/'Emp RestOfCMA'!U$6)/('CAN LFS Emp'!U267/'CAN LFS Emp'!U$6),"n/a")</f>
        <v>1.4497232931625177</v>
      </c>
      <c r="V267" s="30">
        <f>IFERROR(('Emp RestOfCMA'!V267/'Emp RestOfCMA'!V$6)/('CAN LFS Emp'!V267/'CAN LFS Emp'!V$6),"n/a")</f>
        <v>3.8992534492041742</v>
      </c>
      <c r="W267" s="30">
        <f>IFERROR(('Emp RestOfCMA'!W267/'Emp RestOfCMA'!W$6)/('CAN LFS Emp'!W267/'CAN LFS Emp'!W$6),"n/a")</f>
        <v>2.9403706544276922</v>
      </c>
      <c r="X267" s="30">
        <f>IFERROR(('Emp RestOfCMA'!X267/'Emp RestOfCMA'!X$6)/('CAN LFS Emp'!X267/'CAN LFS Emp'!X$6),"n/a")</f>
        <v>0</v>
      </c>
      <c r="Y267" s="30">
        <f>IFERROR(('Emp RestOfCMA'!Y267/'Emp RestOfCMA'!Y$6)/('CAN LFS Emp'!Y267/'CAN LFS Emp'!Y$6),"n/a")</f>
        <v>4.7561313687039704</v>
      </c>
    </row>
    <row r="268" spans="1:25" x14ac:dyDescent="0.25">
      <c r="A268" t="s">
        <v>585</v>
      </c>
      <c r="B268" s="137">
        <f t="shared" si="7"/>
        <v>3342</v>
      </c>
      <c r="C268" s="133">
        <v>3342</v>
      </c>
      <c r="D268" s="65">
        <f>IFERROR(('Emp RestOfCMA'!D268/'Emp RestOfCMA'!D$6)/('CAN LFS Emp'!D268/'CAN LFS Emp'!D$6),"n/a")</f>
        <v>1.7884355399743128</v>
      </c>
      <c r="E268" s="65">
        <f>IFERROR(('Emp RestOfCMA'!E268/'Emp RestOfCMA'!E$6)/('CAN LFS Emp'!E268/'CAN LFS Emp'!E$6),"n/a")</f>
        <v>2.2008788615820913</v>
      </c>
      <c r="F268" s="65">
        <f>IFERROR(('Emp RestOfCMA'!F268/'Emp RestOfCMA'!F$6)/('CAN LFS Emp'!F268/'CAN LFS Emp'!F$6),"n/a")</f>
        <v>1.4413749781154621</v>
      </c>
      <c r="G268" s="65">
        <f>IFERROR(('Emp RestOfCMA'!G268/'Emp RestOfCMA'!G$6)/('CAN LFS Emp'!G268/'CAN LFS Emp'!G$6),"n/a")</f>
        <v>1.5828210410743326</v>
      </c>
      <c r="H268" s="65">
        <f>IFERROR(('Emp RestOfCMA'!H268/'Emp RestOfCMA'!H$6)/('CAN LFS Emp'!H268/'CAN LFS Emp'!H$6),"n/a")</f>
        <v>1.1785357369770713</v>
      </c>
      <c r="I268" s="65">
        <f>IFERROR(('Emp RestOfCMA'!I268/'Emp RestOfCMA'!I$6)/('CAN LFS Emp'!I268/'CAN LFS Emp'!I$6),"n/a")</f>
        <v>1.0079091621151677</v>
      </c>
      <c r="J268" s="65">
        <f>IFERROR(('Emp RestOfCMA'!J268/'Emp RestOfCMA'!J$6)/('CAN LFS Emp'!J268/'CAN LFS Emp'!J$6),"n/a")</f>
        <v>0.64096383313559335</v>
      </c>
      <c r="K268" s="65">
        <f>IFERROR(('Emp RestOfCMA'!K268/'Emp RestOfCMA'!K$6)/('CAN LFS Emp'!K268/'CAN LFS Emp'!K$6),"n/a")</f>
        <v>1.5254654607760312</v>
      </c>
      <c r="L268" s="65">
        <f>IFERROR(('Emp RestOfCMA'!L268/'Emp RestOfCMA'!L$6)/('CAN LFS Emp'!L268/'CAN LFS Emp'!L$6),"n/a")</f>
        <v>1.557249524754412</v>
      </c>
      <c r="M268" s="30">
        <f>IFERROR(('Emp RestOfCMA'!M268/'Emp RestOfCMA'!M$6)/('CAN LFS Emp'!M268/'CAN LFS Emp'!M$6),"n/a")</f>
        <v>0.74845107856451265</v>
      </c>
      <c r="N268" s="30">
        <f>IFERROR(('Emp RestOfCMA'!N268/'Emp RestOfCMA'!N$6)/('CAN LFS Emp'!N268/'CAN LFS Emp'!N$6),"n/a")</f>
        <v>1.508789027412325</v>
      </c>
      <c r="O268" s="30">
        <f>IFERROR(('Emp RestOfCMA'!O268/'Emp RestOfCMA'!O$6)/('CAN LFS Emp'!O268/'CAN LFS Emp'!O$6),"n/a")</f>
        <v>2.5823013224646605</v>
      </c>
      <c r="P268" s="30">
        <f>IFERROR(('Emp RestOfCMA'!P268/'Emp RestOfCMA'!P$6)/('CAN LFS Emp'!P268/'CAN LFS Emp'!P$6),"n/a")</f>
        <v>1.8782451267775806</v>
      </c>
      <c r="Q268" s="30">
        <f>IFERROR(('Emp RestOfCMA'!Q268/'Emp RestOfCMA'!Q$6)/('CAN LFS Emp'!Q268/'CAN LFS Emp'!Q$6),"n/a")</f>
        <v>1.7920146411961986</v>
      </c>
      <c r="R268" s="30">
        <f>IFERROR(('Emp RestOfCMA'!R268/'Emp RestOfCMA'!R$6)/('CAN LFS Emp'!R268/'CAN LFS Emp'!R$6),"n/a")</f>
        <v>1.5811657457376025</v>
      </c>
      <c r="S268" s="30">
        <f>IFERROR(('Emp RestOfCMA'!S268/'Emp RestOfCMA'!S$6)/('CAN LFS Emp'!S268/'CAN LFS Emp'!S$6),"n/a")</f>
        <v>1.5399692688646667</v>
      </c>
      <c r="T268" s="30">
        <f>IFERROR(('Emp RestOfCMA'!T268/'Emp RestOfCMA'!T$6)/('CAN LFS Emp'!T268/'CAN LFS Emp'!T$6),"n/a")</f>
        <v>1.5820945925986956</v>
      </c>
      <c r="U268" s="30">
        <f>IFERROR(('Emp RestOfCMA'!U268/'Emp RestOfCMA'!U$6)/('CAN LFS Emp'!U268/'CAN LFS Emp'!U$6),"n/a")</f>
        <v>0.76547951417755644</v>
      </c>
      <c r="V268" s="30">
        <f>IFERROR(('Emp RestOfCMA'!V268/'Emp RestOfCMA'!V$6)/('CAN LFS Emp'!V268/'CAN LFS Emp'!V$6),"n/a")</f>
        <v>3.1703462049977551</v>
      </c>
      <c r="W268" s="30">
        <f>IFERROR(('Emp RestOfCMA'!W268/'Emp RestOfCMA'!W$6)/('CAN LFS Emp'!W268/'CAN LFS Emp'!W$6),"n/a")</f>
        <v>1.6694451540528494</v>
      </c>
      <c r="X268" s="30">
        <f>IFERROR(('Emp RestOfCMA'!X268/'Emp RestOfCMA'!X$6)/('CAN LFS Emp'!X268/'CAN LFS Emp'!X$6),"n/a")</f>
        <v>2.6863921768491985</v>
      </c>
      <c r="Y268" s="30">
        <f>IFERROR(('Emp RestOfCMA'!Y268/'Emp RestOfCMA'!Y$6)/('CAN LFS Emp'!Y268/'CAN LFS Emp'!Y$6),"n/a")</f>
        <v>2.062845524746233</v>
      </c>
    </row>
    <row r="269" spans="1:25" x14ac:dyDescent="0.25">
      <c r="A269" t="s">
        <v>586</v>
      </c>
      <c r="B269" s="137" t="s">
        <v>193</v>
      </c>
      <c r="C269" s="133">
        <v>3343</v>
      </c>
      <c r="D269" s="65">
        <f>IFERROR(('Emp RestOfCMA'!D269/'Emp RestOfCMA'!D$6)/('CAN LFS Emp'!D269/'CAN LFS Emp'!D$6),"n/a")</f>
        <v>2.5586075406912254</v>
      </c>
      <c r="E269" s="65">
        <f>IFERROR(('Emp RestOfCMA'!E269/'Emp RestOfCMA'!E$6)/('CAN LFS Emp'!E269/'CAN LFS Emp'!E$6),"n/a")</f>
        <v>0</v>
      </c>
      <c r="F269" s="65">
        <f>IFERROR(('Emp RestOfCMA'!F269/'Emp RestOfCMA'!F$6)/('CAN LFS Emp'!F269/'CAN LFS Emp'!F$6),"n/a")</f>
        <v>7.403496894273343</v>
      </c>
      <c r="G269" s="65">
        <f>IFERROR(('Emp RestOfCMA'!G269/'Emp RestOfCMA'!G$6)/('CAN LFS Emp'!G269/'CAN LFS Emp'!G$6),"n/a")</f>
        <v>6.3947383206358399</v>
      </c>
      <c r="H269" s="65">
        <f>IFERROR(('Emp RestOfCMA'!H269/'Emp RestOfCMA'!H$6)/('CAN LFS Emp'!H269/'CAN LFS Emp'!H$6),"n/a")</f>
        <v>1.4567255515946917</v>
      </c>
      <c r="I269" s="65">
        <f>IFERROR(('Emp RestOfCMA'!I269/'Emp RestOfCMA'!I$6)/('CAN LFS Emp'!I269/'CAN LFS Emp'!I$6),"n/a")</f>
        <v>0</v>
      </c>
      <c r="J269" s="65">
        <f>IFERROR(('Emp RestOfCMA'!J269/'Emp RestOfCMA'!J$6)/('CAN LFS Emp'!J269/'CAN LFS Emp'!J$6),"n/a")</f>
        <v>0</v>
      </c>
      <c r="K269" s="65">
        <f>IFERROR(('Emp RestOfCMA'!K269/'Emp RestOfCMA'!K$6)/('CAN LFS Emp'!K269/'CAN LFS Emp'!K$6),"n/a")</f>
        <v>8.8125738678140184</v>
      </c>
      <c r="L269" s="65">
        <f>IFERROR(('Emp RestOfCMA'!L269/'Emp RestOfCMA'!L$6)/('CAN LFS Emp'!L269/'CAN LFS Emp'!L$6),"n/a")</f>
        <v>0</v>
      </c>
      <c r="M269" s="30">
        <f>IFERROR(('Emp RestOfCMA'!M269/'Emp RestOfCMA'!M$6)/('CAN LFS Emp'!M269/'CAN LFS Emp'!M$6),"n/a")</f>
        <v>0</v>
      </c>
      <c r="N269" s="30">
        <f>IFERROR(('Emp RestOfCMA'!N269/'Emp RestOfCMA'!N$6)/('CAN LFS Emp'!N269/'CAN LFS Emp'!N$6),"n/a")</f>
        <v>0</v>
      </c>
      <c r="O269" s="30">
        <f>IFERROR(('Emp RestOfCMA'!O269/'Emp RestOfCMA'!O$6)/('CAN LFS Emp'!O269/'CAN LFS Emp'!O$6),"n/a")</f>
        <v>0</v>
      </c>
      <c r="P269" s="30">
        <f>IFERROR(('Emp RestOfCMA'!P269/'Emp RestOfCMA'!P$6)/('CAN LFS Emp'!P269/'CAN LFS Emp'!P$6),"n/a")</f>
        <v>0</v>
      </c>
      <c r="Q269" s="30">
        <f>IFERROR(('Emp RestOfCMA'!Q269/'Emp RestOfCMA'!Q$6)/('CAN LFS Emp'!Q269/'CAN LFS Emp'!Q$6),"n/a")</f>
        <v>0</v>
      </c>
      <c r="R269" s="30">
        <f>IFERROR(('Emp RestOfCMA'!R269/'Emp RestOfCMA'!R$6)/('CAN LFS Emp'!R269/'CAN LFS Emp'!R$6),"n/a")</f>
        <v>0</v>
      </c>
      <c r="S269" s="30" t="str">
        <f>IFERROR(('Emp RestOfCMA'!S269/'Emp RestOfCMA'!S$6)/('CAN LFS Emp'!S269/'CAN LFS Emp'!S$6),"n/a")</f>
        <v>n/a</v>
      </c>
      <c r="T269" s="30">
        <f>IFERROR(('Emp RestOfCMA'!T269/'Emp RestOfCMA'!T$6)/('CAN LFS Emp'!T269/'CAN LFS Emp'!T$6),"n/a")</f>
        <v>0</v>
      </c>
      <c r="U269" s="30">
        <f>IFERROR(('Emp RestOfCMA'!U269/'Emp RestOfCMA'!U$6)/('CAN LFS Emp'!U269/'CAN LFS Emp'!U$6),"n/a")</f>
        <v>8.3285752172775815</v>
      </c>
      <c r="V269" s="30">
        <f>IFERROR(('Emp RestOfCMA'!V269/'Emp RestOfCMA'!V$6)/('CAN LFS Emp'!V269/'CAN LFS Emp'!V$6),"n/a")</f>
        <v>0</v>
      </c>
      <c r="W269" s="30">
        <f>IFERROR(('Emp RestOfCMA'!W269/'Emp RestOfCMA'!W$6)/('CAN LFS Emp'!W269/'CAN LFS Emp'!W$6),"n/a")</f>
        <v>0</v>
      </c>
      <c r="X269" s="30">
        <f>IFERROR(('Emp RestOfCMA'!X269/'Emp RestOfCMA'!X$6)/('CAN LFS Emp'!X269/'CAN LFS Emp'!X$6),"n/a")</f>
        <v>0</v>
      </c>
      <c r="Y269" s="30">
        <f>IFERROR(('Emp RestOfCMA'!Y269/'Emp RestOfCMA'!Y$6)/('CAN LFS Emp'!Y269/'CAN LFS Emp'!Y$6),"n/a")</f>
        <v>0</v>
      </c>
    </row>
    <row r="270" spans="1:25" x14ac:dyDescent="0.25">
      <c r="A270" t="s">
        <v>587</v>
      </c>
      <c r="B270" s="137">
        <f t="shared" si="7"/>
        <v>3344</v>
      </c>
      <c r="C270" s="133">
        <v>3344</v>
      </c>
      <c r="D270" s="65">
        <f>IFERROR(('Emp RestOfCMA'!D270/'Emp RestOfCMA'!D$6)/('CAN LFS Emp'!D270/'CAN LFS Emp'!D$6),"n/a")</f>
        <v>1.7715145646876791</v>
      </c>
      <c r="E270" s="65">
        <f>IFERROR(('Emp RestOfCMA'!E270/'Emp RestOfCMA'!E$6)/('CAN LFS Emp'!E270/'CAN LFS Emp'!E$6),"n/a")</f>
        <v>1.1118177941920013</v>
      </c>
      <c r="F270" s="65">
        <f>IFERROR(('Emp RestOfCMA'!F270/'Emp RestOfCMA'!F$6)/('CAN LFS Emp'!F270/'CAN LFS Emp'!F$6),"n/a")</f>
        <v>1.631531734720743</v>
      </c>
      <c r="G270" s="65">
        <f>IFERROR(('Emp RestOfCMA'!G270/'Emp RestOfCMA'!G$6)/('CAN LFS Emp'!G270/'CAN LFS Emp'!G$6),"n/a")</f>
        <v>1.1656773445814173</v>
      </c>
      <c r="H270" s="65">
        <f>IFERROR(('Emp RestOfCMA'!H270/'Emp RestOfCMA'!H$6)/('CAN LFS Emp'!H270/'CAN LFS Emp'!H$6),"n/a")</f>
        <v>1.3018362526723102</v>
      </c>
      <c r="I270" s="65">
        <f>IFERROR(('Emp RestOfCMA'!I270/'Emp RestOfCMA'!I$6)/('CAN LFS Emp'!I270/'CAN LFS Emp'!I$6),"n/a")</f>
        <v>1.4532790767444017</v>
      </c>
      <c r="J270" s="65">
        <f>IFERROR(('Emp RestOfCMA'!J270/'Emp RestOfCMA'!J$6)/('CAN LFS Emp'!J270/'CAN LFS Emp'!J$6),"n/a")</f>
        <v>1.9327070502063477</v>
      </c>
      <c r="K270" s="65">
        <f>IFERROR(('Emp RestOfCMA'!K270/'Emp RestOfCMA'!K$6)/('CAN LFS Emp'!K270/'CAN LFS Emp'!K$6),"n/a")</f>
        <v>1.9661992982261223</v>
      </c>
      <c r="L270" s="65">
        <f>IFERROR(('Emp RestOfCMA'!L270/'Emp RestOfCMA'!L$6)/('CAN LFS Emp'!L270/'CAN LFS Emp'!L$6),"n/a")</f>
        <v>3.4653738272611285</v>
      </c>
      <c r="M270" s="30">
        <f>IFERROR(('Emp RestOfCMA'!M270/'Emp RestOfCMA'!M$6)/('CAN LFS Emp'!M270/'CAN LFS Emp'!M$6),"n/a")</f>
        <v>3.2991003018039118</v>
      </c>
      <c r="N270" s="30">
        <f>IFERROR(('Emp RestOfCMA'!N270/'Emp RestOfCMA'!N$6)/('CAN LFS Emp'!N270/'CAN LFS Emp'!N$6),"n/a")</f>
        <v>1.9249407320089393</v>
      </c>
      <c r="O270" s="30">
        <f>IFERROR(('Emp RestOfCMA'!O270/'Emp RestOfCMA'!O$6)/('CAN LFS Emp'!O270/'CAN LFS Emp'!O$6),"n/a")</f>
        <v>2.6893895388777094</v>
      </c>
      <c r="P270" s="30">
        <f>IFERROR(('Emp RestOfCMA'!P270/'Emp RestOfCMA'!P$6)/('CAN LFS Emp'!P270/'CAN LFS Emp'!P$6),"n/a")</f>
        <v>2.8516072585306351</v>
      </c>
      <c r="Q270" s="30">
        <f>IFERROR(('Emp RestOfCMA'!Q270/'Emp RestOfCMA'!Q$6)/('CAN LFS Emp'!Q270/'CAN LFS Emp'!Q$6),"n/a")</f>
        <v>2.5903502972233299</v>
      </c>
      <c r="R270" s="30">
        <f>IFERROR(('Emp RestOfCMA'!R270/'Emp RestOfCMA'!R$6)/('CAN LFS Emp'!R270/'CAN LFS Emp'!R$6),"n/a")</f>
        <v>1.4151003583799788</v>
      </c>
      <c r="S270" s="30">
        <f>IFERROR(('Emp RestOfCMA'!S270/'Emp RestOfCMA'!S$6)/('CAN LFS Emp'!S270/'CAN LFS Emp'!S$6),"n/a")</f>
        <v>2.5406948609921369</v>
      </c>
      <c r="T270" s="30">
        <f>IFERROR(('Emp RestOfCMA'!T270/'Emp RestOfCMA'!T$6)/('CAN LFS Emp'!T270/'CAN LFS Emp'!T$6),"n/a")</f>
        <v>1.9121225690930463</v>
      </c>
      <c r="U270" s="30">
        <f>IFERROR(('Emp RestOfCMA'!U270/'Emp RestOfCMA'!U$6)/('CAN LFS Emp'!U270/'CAN LFS Emp'!U$6),"n/a")</f>
        <v>1.5140176357341972</v>
      </c>
      <c r="V270" s="30">
        <f>IFERROR(('Emp RestOfCMA'!V270/'Emp RestOfCMA'!V$6)/('CAN LFS Emp'!V270/'CAN LFS Emp'!V$6),"n/a")</f>
        <v>1.6427524703309127</v>
      </c>
      <c r="W270" s="30">
        <f>IFERROR(('Emp RestOfCMA'!W270/'Emp RestOfCMA'!W$6)/('CAN LFS Emp'!W270/'CAN LFS Emp'!W$6),"n/a")</f>
        <v>2.5477964578512724</v>
      </c>
      <c r="X270" s="30">
        <f>IFERROR(('Emp RestOfCMA'!X270/'Emp RestOfCMA'!X$6)/('CAN LFS Emp'!X270/'CAN LFS Emp'!X$6),"n/a")</f>
        <v>2.4327824055391845</v>
      </c>
      <c r="Y270" s="30">
        <f>IFERROR(('Emp RestOfCMA'!Y270/'Emp RestOfCMA'!Y$6)/('CAN LFS Emp'!Y270/'CAN LFS Emp'!Y$6),"n/a")</f>
        <v>2.1973169793467813</v>
      </c>
    </row>
    <row r="271" spans="1:25" x14ac:dyDescent="0.25">
      <c r="A271" t="s">
        <v>588</v>
      </c>
      <c r="B271" s="137" t="s">
        <v>193</v>
      </c>
      <c r="C271" s="133">
        <v>3345</v>
      </c>
      <c r="D271" s="65">
        <f>IFERROR(('Emp RestOfCMA'!D271/'Emp RestOfCMA'!D$6)/('CAN LFS Emp'!D271/'CAN LFS Emp'!D$6),"n/a")</f>
        <v>3.362747088663848</v>
      </c>
      <c r="E271" s="65">
        <f>IFERROR(('Emp RestOfCMA'!E271/'Emp RestOfCMA'!E$6)/('CAN LFS Emp'!E271/'CAN LFS Emp'!E$6),"n/a")</f>
        <v>2.9293309492998674</v>
      </c>
      <c r="F271" s="65">
        <f>IFERROR(('Emp RestOfCMA'!F271/'Emp RestOfCMA'!F$6)/('CAN LFS Emp'!F271/'CAN LFS Emp'!F$6),"n/a")</f>
        <v>2.3458979138482179</v>
      </c>
      <c r="G271" s="65">
        <f>IFERROR(('Emp RestOfCMA'!G271/'Emp RestOfCMA'!G$6)/('CAN LFS Emp'!G271/'CAN LFS Emp'!G$6),"n/a")</f>
        <v>2.1084164998162525</v>
      </c>
      <c r="H271" s="65">
        <f>IFERROR(('Emp RestOfCMA'!H271/'Emp RestOfCMA'!H$6)/('CAN LFS Emp'!H271/'CAN LFS Emp'!H$6),"n/a")</f>
        <v>1.8632276395400968</v>
      </c>
      <c r="I271" s="65">
        <f>IFERROR(('Emp RestOfCMA'!I271/'Emp RestOfCMA'!I$6)/('CAN LFS Emp'!I271/'CAN LFS Emp'!I$6),"n/a")</f>
        <v>2.8907872775994585</v>
      </c>
      <c r="J271" s="65">
        <f>IFERROR(('Emp RestOfCMA'!J271/'Emp RestOfCMA'!J$6)/('CAN LFS Emp'!J271/'CAN LFS Emp'!J$6),"n/a")</f>
        <v>1.5252668806167453</v>
      </c>
      <c r="K271" s="65">
        <f>IFERROR(('Emp RestOfCMA'!K271/'Emp RestOfCMA'!K$6)/('CAN LFS Emp'!K271/'CAN LFS Emp'!K$6),"n/a")</f>
        <v>2.2928811151297159</v>
      </c>
      <c r="L271" s="65">
        <f>IFERROR(('Emp RestOfCMA'!L271/'Emp RestOfCMA'!L$6)/('CAN LFS Emp'!L271/'CAN LFS Emp'!L$6),"n/a")</f>
        <v>2.8965013371127859</v>
      </c>
      <c r="M271" s="30">
        <f>IFERROR(('Emp RestOfCMA'!M271/'Emp RestOfCMA'!M$6)/('CAN LFS Emp'!M271/'CAN LFS Emp'!M$6),"n/a")</f>
        <v>2.6420187231269416</v>
      </c>
      <c r="N271" s="30">
        <f>IFERROR(('Emp RestOfCMA'!N271/'Emp RestOfCMA'!N$6)/('CAN LFS Emp'!N271/'CAN LFS Emp'!N$6),"n/a")</f>
        <v>2.3844389767111185</v>
      </c>
      <c r="O271" s="30">
        <f>IFERROR(('Emp RestOfCMA'!O271/'Emp RestOfCMA'!O$6)/('CAN LFS Emp'!O271/'CAN LFS Emp'!O$6),"n/a")</f>
        <v>3.0108519029017144</v>
      </c>
      <c r="P271" s="30">
        <f>IFERROR(('Emp RestOfCMA'!P271/'Emp RestOfCMA'!P$6)/('CAN LFS Emp'!P271/'CAN LFS Emp'!P$6),"n/a")</f>
        <v>2.514620420196529</v>
      </c>
      <c r="Q271" s="30">
        <f>IFERROR(('Emp RestOfCMA'!Q271/'Emp RestOfCMA'!Q$6)/('CAN LFS Emp'!Q271/'CAN LFS Emp'!Q$6),"n/a")</f>
        <v>2.1694159407285025</v>
      </c>
      <c r="R271" s="30">
        <f>IFERROR(('Emp RestOfCMA'!R271/'Emp RestOfCMA'!R$6)/('CAN LFS Emp'!R271/'CAN LFS Emp'!R$6),"n/a")</f>
        <v>2.0766172152533895</v>
      </c>
      <c r="S271" s="30">
        <f>IFERROR(('Emp RestOfCMA'!S271/'Emp RestOfCMA'!S$6)/('CAN LFS Emp'!S271/'CAN LFS Emp'!S$6),"n/a")</f>
        <v>2.2990003057350248</v>
      </c>
      <c r="T271" s="30">
        <f>IFERROR(('Emp RestOfCMA'!T271/'Emp RestOfCMA'!T$6)/('CAN LFS Emp'!T271/'CAN LFS Emp'!T$6),"n/a")</f>
        <v>2.1033986702664218</v>
      </c>
      <c r="U271" s="30">
        <f>IFERROR(('Emp RestOfCMA'!U271/'Emp RestOfCMA'!U$6)/('CAN LFS Emp'!U271/'CAN LFS Emp'!U$6),"n/a")</f>
        <v>2.49461869513698</v>
      </c>
      <c r="V271" s="30">
        <f>IFERROR(('Emp RestOfCMA'!V271/'Emp RestOfCMA'!V$6)/('CAN LFS Emp'!V271/'CAN LFS Emp'!V$6),"n/a")</f>
        <v>2.5855816892538912</v>
      </c>
      <c r="W271" s="30">
        <f>IFERROR(('Emp RestOfCMA'!W271/'Emp RestOfCMA'!W$6)/('CAN LFS Emp'!W271/'CAN LFS Emp'!W$6),"n/a")</f>
        <v>2.5006482243406487</v>
      </c>
      <c r="X271" s="30">
        <f>IFERROR(('Emp RestOfCMA'!X271/'Emp RestOfCMA'!X$6)/('CAN LFS Emp'!X271/'CAN LFS Emp'!X$6),"n/a")</f>
        <v>1.8990186357139738</v>
      </c>
      <c r="Y271" s="30">
        <f>IFERROR(('Emp RestOfCMA'!Y271/'Emp RestOfCMA'!Y$6)/('CAN LFS Emp'!Y271/'CAN LFS Emp'!Y$6),"n/a")</f>
        <v>2.0728645580147029</v>
      </c>
    </row>
    <row r="272" spans="1:25" x14ac:dyDescent="0.25">
      <c r="A272" t="s">
        <v>589</v>
      </c>
      <c r="B272" s="137">
        <v>417</v>
      </c>
      <c r="C272" s="133">
        <v>4173</v>
      </c>
      <c r="D272" s="65">
        <f>IFERROR(('Emp RestOfCMA'!D272/'Emp RestOfCMA'!D$6)/('CAN LFS Emp'!D272/'CAN LFS Emp'!D$6),"n/a")</f>
        <v>2.2757550245237512</v>
      </c>
      <c r="E272" s="65">
        <f>IFERROR(('Emp RestOfCMA'!E272/'Emp RestOfCMA'!E$6)/('CAN LFS Emp'!E272/'CAN LFS Emp'!E$6),"n/a")</f>
        <v>2.9869680594166841</v>
      </c>
      <c r="F272" s="65">
        <f>IFERROR(('Emp RestOfCMA'!F272/'Emp RestOfCMA'!F$6)/('CAN LFS Emp'!F272/'CAN LFS Emp'!F$6),"n/a")</f>
        <v>2.6386354132135952</v>
      </c>
      <c r="G272" s="65">
        <f>IFERROR(('Emp RestOfCMA'!G272/'Emp RestOfCMA'!G$6)/('CAN LFS Emp'!G272/'CAN LFS Emp'!G$6),"n/a")</f>
        <v>2.0676652976720762</v>
      </c>
      <c r="H272" s="65">
        <f>IFERROR(('Emp RestOfCMA'!H272/'Emp RestOfCMA'!H$6)/('CAN LFS Emp'!H272/'CAN LFS Emp'!H$6),"n/a")</f>
        <v>2.3220435119520917</v>
      </c>
      <c r="I272" s="65">
        <f>IFERROR(('Emp RestOfCMA'!I272/'Emp RestOfCMA'!I$6)/('CAN LFS Emp'!I272/'CAN LFS Emp'!I$6),"n/a")</f>
        <v>2.3404438565248769</v>
      </c>
      <c r="J272" s="65">
        <f>IFERROR(('Emp RestOfCMA'!J272/'Emp RestOfCMA'!J$6)/('CAN LFS Emp'!J272/'CAN LFS Emp'!J$6),"n/a")</f>
        <v>2.2350403253303996</v>
      </c>
      <c r="K272" s="65">
        <f>IFERROR(('Emp RestOfCMA'!K272/'Emp RestOfCMA'!K$6)/('CAN LFS Emp'!K272/'CAN LFS Emp'!K$6),"n/a")</f>
        <v>2.7266374524246064</v>
      </c>
      <c r="L272" s="65">
        <f>IFERROR(('Emp RestOfCMA'!L272/'Emp RestOfCMA'!L$6)/('CAN LFS Emp'!L272/'CAN LFS Emp'!L$6),"n/a")</f>
        <v>3.2859993314143656</v>
      </c>
      <c r="M272" s="30">
        <f>IFERROR(('Emp RestOfCMA'!M272/'Emp RestOfCMA'!M$6)/('CAN LFS Emp'!M272/'CAN LFS Emp'!M$6),"n/a")</f>
        <v>3.1790131447810128</v>
      </c>
      <c r="N272" s="30">
        <f>IFERROR(('Emp RestOfCMA'!N272/'Emp RestOfCMA'!N$6)/('CAN LFS Emp'!N272/'CAN LFS Emp'!N$6),"n/a")</f>
        <v>2.917426180007582</v>
      </c>
      <c r="O272" s="30">
        <f>IFERROR(('Emp RestOfCMA'!O272/'Emp RestOfCMA'!O$6)/('CAN LFS Emp'!O272/'CAN LFS Emp'!O$6),"n/a")</f>
        <v>2.8591073770127298</v>
      </c>
      <c r="P272" s="30">
        <f>IFERROR(('Emp RestOfCMA'!P272/'Emp RestOfCMA'!P$6)/('CAN LFS Emp'!P272/'CAN LFS Emp'!P$6),"n/a")</f>
        <v>2.5311971506514226</v>
      </c>
      <c r="Q272" s="30">
        <f>IFERROR(('Emp RestOfCMA'!Q272/'Emp RestOfCMA'!Q$6)/('CAN LFS Emp'!Q272/'CAN LFS Emp'!Q$6),"n/a")</f>
        <v>3.2694298124541814</v>
      </c>
      <c r="R272" s="30">
        <f>IFERROR(('Emp RestOfCMA'!R272/'Emp RestOfCMA'!R$6)/('CAN LFS Emp'!R272/'CAN LFS Emp'!R$6),"n/a")</f>
        <v>2.9124249770200774</v>
      </c>
      <c r="S272" s="30">
        <f>IFERROR(('Emp RestOfCMA'!S272/'Emp RestOfCMA'!S$6)/('CAN LFS Emp'!S272/'CAN LFS Emp'!S$6),"n/a")</f>
        <v>3.0824603729670499</v>
      </c>
      <c r="T272" s="30">
        <f>IFERROR(('Emp RestOfCMA'!T272/'Emp RestOfCMA'!T$6)/('CAN LFS Emp'!T272/'CAN LFS Emp'!T$6),"n/a")</f>
        <v>2.893359129900817</v>
      </c>
      <c r="U272" s="30">
        <f>IFERROR(('Emp RestOfCMA'!U272/'Emp RestOfCMA'!U$6)/('CAN LFS Emp'!U272/'CAN LFS Emp'!U$6),"n/a")</f>
        <v>3.326488822336557</v>
      </c>
      <c r="V272" s="30">
        <f>IFERROR(('Emp RestOfCMA'!V272/'Emp RestOfCMA'!V$6)/('CAN LFS Emp'!V272/'CAN LFS Emp'!V$6),"n/a")</f>
        <v>3.4503247006079181</v>
      </c>
      <c r="W272" s="30">
        <f>IFERROR(('Emp RestOfCMA'!W272/'Emp RestOfCMA'!W$6)/('CAN LFS Emp'!W272/'CAN LFS Emp'!W$6),"n/a")</f>
        <v>2.4349510758492574</v>
      </c>
      <c r="X272" s="30">
        <f>IFERROR(('Emp RestOfCMA'!X272/'Emp RestOfCMA'!X$6)/('CAN LFS Emp'!X272/'CAN LFS Emp'!X$6),"n/a")</f>
        <v>2.6327824457701889</v>
      </c>
      <c r="Y272" s="30">
        <f>IFERROR(('Emp RestOfCMA'!Y272/'Emp RestOfCMA'!Y$6)/('CAN LFS Emp'!Y272/'CAN LFS Emp'!Y$6),"n/a")</f>
        <v>2.777442205023938</v>
      </c>
    </row>
    <row r="273" spans="1:25" x14ac:dyDescent="0.25">
      <c r="A273" t="s">
        <v>590</v>
      </c>
      <c r="B273" s="137">
        <f t="shared" si="7"/>
        <v>5112</v>
      </c>
      <c r="C273" s="133">
        <v>5112</v>
      </c>
      <c r="D273" s="65" t="str">
        <f>IFERROR(('Emp RestOfCMA'!D273/'Emp RestOfCMA'!D$6)/('CAN LFS Emp'!D273/'CAN LFS Emp'!D$6),"n/a")</f>
        <v>n/a</v>
      </c>
      <c r="E273" s="65" t="str">
        <f>IFERROR(('Emp RestOfCMA'!E273/'Emp RestOfCMA'!E$6)/('CAN LFS Emp'!E273/'CAN LFS Emp'!E$6),"n/a")</f>
        <v>n/a</v>
      </c>
      <c r="F273" s="65">
        <f>IFERROR(('Emp RestOfCMA'!F273/'Emp RestOfCMA'!F$6)/('CAN LFS Emp'!F273/'CAN LFS Emp'!F$6),"n/a")</f>
        <v>4.3762355098720302</v>
      </c>
      <c r="G273" s="65">
        <f>IFERROR(('Emp RestOfCMA'!G273/'Emp RestOfCMA'!G$6)/('CAN LFS Emp'!G273/'CAN LFS Emp'!G$6),"n/a")</f>
        <v>0</v>
      </c>
      <c r="H273" s="65">
        <f>IFERROR(('Emp RestOfCMA'!H273/'Emp RestOfCMA'!H$6)/('CAN LFS Emp'!H273/'CAN LFS Emp'!H$6),"n/a")</f>
        <v>2.9575774261313765</v>
      </c>
      <c r="I273" s="65">
        <f>IFERROR(('Emp RestOfCMA'!I273/'Emp RestOfCMA'!I$6)/('CAN LFS Emp'!I273/'CAN LFS Emp'!I$6),"n/a")</f>
        <v>0</v>
      </c>
      <c r="J273" s="65">
        <f>IFERROR(('Emp RestOfCMA'!J273/'Emp RestOfCMA'!J$6)/('CAN LFS Emp'!J273/'CAN LFS Emp'!J$6),"n/a")</f>
        <v>0.39934896261798875</v>
      </c>
      <c r="K273" s="65">
        <f>IFERROR(('Emp RestOfCMA'!K273/'Emp RestOfCMA'!K$6)/('CAN LFS Emp'!K273/'CAN LFS Emp'!K$6),"n/a")</f>
        <v>0</v>
      </c>
      <c r="L273" s="65">
        <f>IFERROR(('Emp RestOfCMA'!L273/'Emp RestOfCMA'!L$6)/('CAN LFS Emp'!L273/'CAN LFS Emp'!L$6),"n/a")</f>
        <v>1.7489424147255972</v>
      </c>
      <c r="M273" s="30">
        <f>IFERROR(('Emp RestOfCMA'!M273/'Emp RestOfCMA'!M$6)/('CAN LFS Emp'!M273/'CAN LFS Emp'!M$6),"n/a")</f>
        <v>1.8380232093645166</v>
      </c>
      <c r="N273" s="30">
        <f>IFERROR(('Emp RestOfCMA'!N273/'Emp RestOfCMA'!N$6)/('CAN LFS Emp'!N273/'CAN LFS Emp'!N$6),"n/a")</f>
        <v>0</v>
      </c>
      <c r="O273" s="30">
        <f>IFERROR(('Emp RestOfCMA'!O273/'Emp RestOfCMA'!O$6)/('CAN LFS Emp'!O273/'CAN LFS Emp'!O$6),"n/a")</f>
        <v>0</v>
      </c>
      <c r="P273" s="30">
        <f>IFERROR(('Emp RestOfCMA'!P273/'Emp RestOfCMA'!P$6)/('CAN LFS Emp'!P273/'CAN LFS Emp'!P$6),"n/a")</f>
        <v>0</v>
      </c>
      <c r="Q273" s="30">
        <f>IFERROR(('Emp RestOfCMA'!Q273/'Emp RestOfCMA'!Q$6)/('CAN LFS Emp'!Q273/'CAN LFS Emp'!Q$6),"n/a")</f>
        <v>1.5633514823308314</v>
      </c>
      <c r="R273" s="30">
        <f>IFERROR(('Emp RestOfCMA'!R273/'Emp RestOfCMA'!R$6)/('CAN LFS Emp'!R273/'CAN LFS Emp'!R$6),"n/a")</f>
        <v>2.651815956584151</v>
      </c>
      <c r="S273" s="30">
        <f>IFERROR(('Emp RestOfCMA'!S273/'Emp RestOfCMA'!S$6)/('CAN LFS Emp'!S273/'CAN LFS Emp'!S$6),"n/a")</f>
        <v>1.9529571832380086</v>
      </c>
      <c r="T273" s="30">
        <f>IFERROR(('Emp RestOfCMA'!T273/'Emp RestOfCMA'!T$6)/('CAN LFS Emp'!T273/'CAN LFS Emp'!T$6),"n/a")</f>
        <v>1.8999483284931749</v>
      </c>
      <c r="U273" s="30">
        <f>IFERROR(('Emp RestOfCMA'!U273/'Emp RestOfCMA'!U$6)/('CAN LFS Emp'!U273/'CAN LFS Emp'!U$6),"n/a")</f>
        <v>0.62159943965000419</v>
      </c>
      <c r="V273" s="30">
        <f>IFERROR(('Emp RestOfCMA'!V273/'Emp RestOfCMA'!V$6)/('CAN LFS Emp'!V273/'CAN LFS Emp'!V$6),"n/a")</f>
        <v>0.48619090126141179</v>
      </c>
      <c r="W273" s="30">
        <f>IFERROR(('Emp RestOfCMA'!W273/'Emp RestOfCMA'!W$6)/('CAN LFS Emp'!W273/'CAN LFS Emp'!W$6),"n/a")</f>
        <v>0.78987587698621531</v>
      </c>
      <c r="X273" s="30">
        <f>IFERROR(('Emp RestOfCMA'!X273/'Emp RestOfCMA'!X$6)/('CAN LFS Emp'!X273/'CAN LFS Emp'!X$6),"n/a")</f>
        <v>0.53914006244929147</v>
      </c>
      <c r="Y273" s="30">
        <f>IFERROR(('Emp RestOfCMA'!Y273/'Emp RestOfCMA'!Y$6)/('CAN LFS Emp'!Y273/'CAN LFS Emp'!Y$6),"n/a")</f>
        <v>0.78390506395910542</v>
      </c>
    </row>
    <row r="274" spans="1:25" x14ac:dyDescent="0.25">
      <c r="A274" t="s">
        <v>108</v>
      </c>
      <c r="B274" s="137">
        <f t="shared" si="7"/>
        <v>517</v>
      </c>
      <c r="C274" s="133">
        <v>517</v>
      </c>
      <c r="D274" s="65">
        <f>IFERROR(('Emp RestOfCMA'!D274/'Emp RestOfCMA'!D$6)/('CAN LFS Emp'!D274/'CAN LFS Emp'!D$6),"n/a")</f>
        <v>1.2043748468377005</v>
      </c>
      <c r="E274" s="65">
        <f>IFERROR(('Emp RestOfCMA'!E274/'Emp RestOfCMA'!E$6)/('CAN LFS Emp'!E274/'CAN LFS Emp'!E$6),"n/a")</f>
        <v>1.2608967242383138</v>
      </c>
      <c r="F274" s="65">
        <f>IFERROR(('Emp RestOfCMA'!F274/'Emp RestOfCMA'!F$6)/('CAN LFS Emp'!F274/'CAN LFS Emp'!F$6),"n/a")</f>
        <v>1.248853030878033</v>
      </c>
      <c r="G274" s="65">
        <f>IFERROR(('Emp RestOfCMA'!G274/'Emp RestOfCMA'!G$6)/('CAN LFS Emp'!G274/'CAN LFS Emp'!G$6),"n/a")</f>
        <v>1.7118902075576741</v>
      </c>
      <c r="H274" s="65">
        <f>IFERROR(('Emp RestOfCMA'!H274/'Emp RestOfCMA'!H$6)/('CAN LFS Emp'!H274/'CAN LFS Emp'!H$6),"n/a")</f>
        <v>1.6115510225187011</v>
      </c>
      <c r="I274" s="65">
        <f>IFERROR(('Emp RestOfCMA'!I274/'Emp RestOfCMA'!I$6)/('CAN LFS Emp'!I274/'CAN LFS Emp'!I$6),"n/a")</f>
        <v>1.3019779240301661</v>
      </c>
      <c r="J274" s="65">
        <f>IFERROR(('Emp RestOfCMA'!J274/'Emp RestOfCMA'!J$6)/('CAN LFS Emp'!J274/'CAN LFS Emp'!J$6),"n/a")</f>
        <v>1.061066385290105</v>
      </c>
      <c r="K274" s="65">
        <f>IFERROR(('Emp RestOfCMA'!K274/'Emp RestOfCMA'!K$6)/('CAN LFS Emp'!K274/'CAN LFS Emp'!K$6),"n/a")</f>
        <v>1.0257100992997323</v>
      </c>
      <c r="L274" s="65">
        <f>IFERROR(('Emp RestOfCMA'!L274/'Emp RestOfCMA'!L$6)/('CAN LFS Emp'!L274/'CAN LFS Emp'!L$6),"n/a")</f>
        <v>0.63242423358331801</v>
      </c>
      <c r="M274" s="30">
        <f>IFERROR(('Emp RestOfCMA'!M274/'Emp RestOfCMA'!M$6)/('CAN LFS Emp'!M274/'CAN LFS Emp'!M$6),"n/a")</f>
        <v>1.0323319809717277</v>
      </c>
      <c r="N274" s="30">
        <f>IFERROR(('Emp RestOfCMA'!N274/'Emp RestOfCMA'!N$6)/('CAN LFS Emp'!N274/'CAN LFS Emp'!N$6),"n/a")</f>
        <v>0.65438634540742435</v>
      </c>
      <c r="O274" s="30">
        <f>IFERROR(('Emp RestOfCMA'!O274/'Emp RestOfCMA'!O$6)/('CAN LFS Emp'!O274/'CAN LFS Emp'!O$6),"n/a")</f>
        <v>0.97752756749751912</v>
      </c>
      <c r="P274" s="30">
        <f>IFERROR(('Emp RestOfCMA'!P274/'Emp RestOfCMA'!P$6)/('CAN LFS Emp'!P274/'CAN LFS Emp'!P$6),"n/a")</f>
        <v>0.84707921381602291</v>
      </c>
      <c r="Q274" s="30">
        <f>IFERROR(('Emp RestOfCMA'!Q274/'Emp RestOfCMA'!Q$6)/('CAN LFS Emp'!Q274/'CAN LFS Emp'!Q$6),"n/a")</f>
        <v>1.1334299721935501</v>
      </c>
      <c r="R274" s="30">
        <f>IFERROR(('Emp RestOfCMA'!R274/'Emp RestOfCMA'!R$6)/('CAN LFS Emp'!R274/'CAN LFS Emp'!R$6),"n/a")</f>
        <v>1.2842744216001178</v>
      </c>
      <c r="S274" s="30">
        <f>IFERROR(('Emp RestOfCMA'!S274/'Emp RestOfCMA'!S$6)/('CAN LFS Emp'!S274/'CAN LFS Emp'!S$6),"n/a")</f>
        <v>1.1162460704726831</v>
      </c>
      <c r="T274" s="30">
        <f>IFERROR(('Emp RestOfCMA'!T274/'Emp RestOfCMA'!T$6)/('CAN LFS Emp'!T274/'CAN LFS Emp'!T$6),"n/a")</f>
        <v>1.1221526956534256</v>
      </c>
      <c r="U274" s="30">
        <f>IFERROR(('Emp RestOfCMA'!U274/'Emp RestOfCMA'!U$6)/('CAN LFS Emp'!U274/'CAN LFS Emp'!U$6),"n/a")</f>
        <v>0.91222544445069065</v>
      </c>
      <c r="V274" s="30">
        <f>IFERROR(('Emp RestOfCMA'!V274/'Emp RestOfCMA'!V$6)/('CAN LFS Emp'!V274/'CAN LFS Emp'!V$6),"n/a")</f>
        <v>1.5200610428580585</v>
      </c>
      <c r="W274" s="30">
        <f>IFERROR(('Emp RestOfCMA'!W274/'Emp RestOfCMA'!W$6)/('CAN LFS Emp'!W274/'CAN LFS Emp'!W$6),"n/a")</f>
        <v>1.5196640106387393</v>
      </c>
      <c r="X274" s="30">
        <f>IFERROR(('Emp RestOfCMA'!X274/'Emp RestOfCMA'!X$6)/('CAN LFS Emp'!X274/'CAN LFS Emp'!X$6),"n/a")</f>
        <v>1.1444706412694798</v>
      </c>
      <c r="Y274" s="30">
        <f>IFERROR(('Emp RestOfCMA'!Y274/'Emp RestOfCMA'!Y$6)/('CAN LFS Emp'!Y274/'CAN LFS Emp'!Y$6),"n/a")</f>
        <v>1.4564046593537188</v>
      </c>
    </row>
    <row r="275" spans="1:25" x14ac:dyDescent="0.25">
      <c r="A275" t="s">
        <v>591</v>
      </c>
      <c r="B275" s="137">
        <f t="shared" si="7"/>
        <v>518</v>
      </c>
      <c r="C275" s="133">
        <v>518</v>
      </c>
      <c r="D275" s="65">
        <f>IFERROR(('Emp RestOfCMA'!D275/'Emp RestOfCMA'!D$6)/('CAN LFS Emp'!D275/'CAN LFS Emp'!D$6),"n/a")</f>
        <v>2.1774870720377582</v>
      </c>
      <c r="E275" s="65">
        <f>IFERROR(('Emp RestOfCMA'!E275/'Emp RestOfCMA'!E$6)/('CAN LFS Emp'!E275/'CAN LFS Emp'!E$6),"n/a")</f>
        <v>3.9011831486716879</v>
      </c>
      <c r="F275" s="65">
        <f>IFERROR(('Emp RestOfCMA'!F275/'Emp RestOfCMA'!F$6)/('CAN LFS Emp'!F275/'CAN LFS Emp'!F$6),"n/a")</f>
        <v>3.2110769886952117</v>
      </c>
      <c r="G275" s="65">
        <f>IFERROR(('Emp RestOfCMA'!G275/'Emp RestOfCMA'!G$6)/('CAN LFS Emp'!G275/'CAN LFS Emp'!G$6),"n/a")</f>
        <v>3.513611246479027</v>
      </c>
      <c r="H275" s="65">
        <f>IFERROR(('Emp RestOfCMA'!H275/'Emp RestOfCMA'!H$6)/('CAN LFS Emp'!H275/'CAN LFS Emp'!H$6),"n/a")</f>
        <v>2.7698391676926795</v>
      </c>
      <c r="I275" s="65">
        <f>IFERROR(('Emp RestOfCMA'!I275/'Emp RestOfCMA'!I$6)/('CAN LFS Emp'!I275/'CAN LFS Emp'!I$6),"n/a")</f>
        <v>5.9049545626650772</v>
      </c>
      <c r="J275" s="65">
        <f>IFERROR(('Emp RestOfCMA'!J275/'Emp RestOfCMA'!J$6)/('CAN LFS Emp'!J275/'CAN LFS Emp'!J$6),"n/a")</f>
        <v>0</v>
      </c>
      <c r="K275" s="65">
        <f>IFERROR(('Emp RestOfCMA'!K275/'Emp RestOfCMA'!K$6)/('CAN LFS Emp'!K275/'CAN LFS Emp'!K$6),"n/a")</f>
        <v>4.3421389695653776</v>
      </c>
      <c r="L275" s="65">
        <f>IFERROR(('Emp RestOfCMA'!L275/'Emp RestOfCMA'!L$6)/('CAN LFS Emp'!L275/'CAN LFS Emp'!L$6),"n/a")</f>
        <v>3.617084862384619</v>
      </c>
      <c r="M275" s="30">
        <f>IFERROR(('Emp RestOfCMA'!M275/'Emp RestOfCMA'!M$6)/('CAN LFS Emp'!M275/'CAN LFS Emp'!M$6),"n/a")</f>
        <v>0</v>
      </c>
      <c r="N275" s="30">
        <f>IFERROR(('Emp RestOfCMA'!N275/'Emp RestOfCMA'!N$6)/('CAN LFS Emp'!N275/'CAN LFS Emp'!N$6),"n/a")</f>
        <v>1.4931786841126728</v>
      </c>
      <c r="O275" s="30">
        <f>IFERROR(('Emp RestOfCMA'!O275/'Emp RestOfCMA'!O$6)/('CAN LFS Emp'!O275/'CAN LFS Emp'!O$6),"n/a")</f>
        <v>2.2514000086612622</v>
      </c>
      <c r="P275" s="30">
        <f>IFERROR(('Emp RestOfCMA'!P275/'Emp RestOfCMA'!P$6)/('CAN LFS Emp'!P275/'CAN LFS Emp'!P$6),"n/a")</f>
        <v>1.6059681609717384</v>
      </c>
      <c r="Q275" s="30">
        <f>IFERROR(('Emp RestOfCMA'!Q275/'Emp RestOfCMA'!Q$6)/('CAN LFS Emp'!Q275/'CAN LFS Emp'!Q$6),"n/a")</f>
        <v>5.6851598697124723</v>
      </c>
      <c r="R275" s="30">
        <f>IFERROR(('Emp RestOfCMA'!R275/'Emp RestOfCMA'!R$6)/('CAN LFS Emp'!R275/'CAN LFS Emp'!R$6),"n/a")</f>
        <v>2.4231726195989536</v>
      </c>
      <c r="S275" s="30">
        <f>IFERROR(('Emp RestOfCMA'!S275/'Emp RestOfCMA'!S$6)/('CAN LFS Emp'!S275/'CAN LFS Emp'!S$6),"n/a")</f>
        <v>5.2918289765423978</v>
      </c>
      <c r="T275" s="30">
        <f>IFERROR(('Emp RestOfCMA'!T275/'Emp RestOfCMA'!T$6)/('CAN LFS Emp'!T275/'CAN LFS Emp'!T$6),"n/a")</f>
        <v>2.2412012007388968</v>
      </c>
      <c r="U275" s="30">
        <f>IFERROR(('Emp RestOfCMA'!U275/'Emp RestOfCMA'!U$6)/('CAN LFS Emp'!U275/'CAN LFS Emp'!U$6),"n/a")</f>
        <v>2.2129421147202657</v>
      </c>
      <c r="V275" s="30">
        <f>IFERROR(('Emp RestOfCMA'!V275/'Emp RestOfCMA'!V$6)/('CAN LFS Emp'!V275/'CAN LFS Emp'!V$6),"n/a")</f>
        <v>3.0414043643527782</v>
      </c>
      <c r="W275" s="30">
        <f>IFERROR(('Emp RestOfCMA'!W275/'Emp RestOfCMA'!W$6)/('CAN LFS Emp'!W275/'CAN LFS Emp'!W$6),"n/a")</f>
        <v>3.6075270404209667</v>
      </c>
      <c r="X275" s="30">
        <f>IFERROR(('Emp RestOfCMA'!X275/'Emp RestOfCMA'!X$6)/('CAN LFS Emp'!X275/'CAN LFS Emp'!X$6),"n/a")</f>
        <v>2.2603728280399285</v>
      </c>
      <c r="Y275" s="30">
        <f>IFERROR(('Emp RestOfCMA'!Y275/'Emp RestOfCMA'!Y$6)/('CAN LFS Emp'!Y275/'CAN LFS Emp'!Y$6),"n/a")</f>
        <v>4.4181488273142246</v>
      </c>
    </row>
    <row r="276" spans="1:25" x14ac:dyDescent="0.25">
      <c r="A276" t="s">
        <v>592</v>
      </c>
      <c r="B276" s="137">
        <f t="shared" si="7"/>
        <v>5415</v>
      </c>
      <c r="C276" s="133">
        <v>5415</v>
      </c>
      <c r="D276" s="65">
        <f>IFERROR(('Emp RestOfCMA'!D276/'Emp RestOfCMA'!D$6)/('CAN LFS Emp'!D276/'CAN LFS Emp'!D$6),"n/a")</f>
        <v>1.7550558076838709</v>
      </c>
      <c r="E276" s="65">
        <f>IFERROR(('Emp RestOfCMA'!E276/'Emp RestOfCMA'!E$6)/('CAN LFS Emp'!E276/'CAN LFS Emp'!E$6),"n/a")</f>
        <v>1.8020423617556089</v>
      </c>
      <c r="F276" s="65">
        <f>IFERROR(('Emp RestOfCMA'!F276/'Emp RestOfCMA'!F$6)/('CAN LFS Emp'!F276/'CAN LFS Emp'!F$6),"n/a")</f>
        <v>1.6509489966190505</v>
      </c>
      <c r="G276" s="65">
        <f>IFERROR(('Emp RestOfCMA'!G276/'Emp RestOfCMA'!G$6)/('CAN LFS Emp'!G276/'CAN LFS Emp'!G$6),"n/a")</f>
        <v>1.5550799104315758</v>
      </c>
      <c r="H276" s="65">
        <f>IFERROR(('Emp RestOfCMA'!H276/'Emp RestOfCMA'!H$6)/('CAN LFS Emp'!H276/'CAN LFS Emp'!H$6),"n/a")</f>
        <v>1.646058020596727</v>
      </c>
      <c r="I276" s="65">
        <f>IFERROR(('Emp RestOfCMA'!I276/'Emp RestOfCMA'!I$6)/('CAN LFS Emp'!I276/'CAN LFS Emp'!I$6),"n/a")</f>
        <v>1.7041786571977666</v>
      </c>
      <c r="J276" s="65">
        <f>IFERROR(('Emp RestOfCMA'!J276/'Emp RestOfCMA'!J$6)/('CAN LFS Emp'!J276/'CAN LFS Emp'!J$6),"n/a")</f>
        <v>1.8773815614545819</v>
      </c>
      <c r="K276" s="65">
        <f>IFERROR(('Emp RestOfCMA'!K276/'Emp RestOfCMA'!K$6)/('CAN LFS Emp'!K276/'CAN LFS Emp'!K$6),"n/a")</f>
        <v>1.7644638302099007</v>
      </c>
      <c r="L276" s="65">
        <f>IFERROR(('Emp RestOfCMA'!L276/'Emp RestOfCMA'!L$6)/('CAN LFS Emp'!L276/'CAN LFS Emp'!L$6),"n/a")</f>
        <v>1.9190282667166374</v>
      </c>
      <c r="M276" s="30">
        <f>IFERROR(('Emp RestOfCMA'!M276/'Emp RestOfCMA'!M$6)/('CAN LFS Emp'!M276/'CAN LFS Emp'!M$6),"n/a")</f>
        <v>1.4978345425064969</v>
      </c>
      <c r="N276" s="30">
        <f>IFERROR(('Emp RestOfCMA'!N276/'Emp RestOfCMA'!N$6)/('CAN LFS Emp'!N276/'CAN LFS Emp'!N$6),"n/a")</f>
        <v>1.7409822336333383</v>
      </c>
      <c r="O276" s="30">
        <f>IFERROR(('Emp RestOfCMA'!O276/'Emp RestOfCMA'!O$6)/('CAN LFS Emp'!O276/'CAN LFS Emp'!O$6),"n/a")</f>
        <v>2.1049774464143987</v>
      </c>
      <c r="P276" s="30">
        <f>IFERROR(('Emp RestOfCMA'!P276/'Emp RestOfCMA'!P$6)/('CAN LFS Emp'!P276/'CAN LFS Emp'!P$6),"n/a")</f>
        <v>1.6679921029876561</v>
      </c>
      <c r="Q276" s="30">
        <f>IFERROR(('Emp RestOfCMA'!Q276/'Emp RestOfCMA'!Q$6)/('CAN LFS Emp'!Q276/'CAN LFS Emp'!Q$6),"n/a")</f>
        <v>1.6569300034272143</v>
      </c>
      <c r="R276" s="30">
        <f>IFERROR(('Emp RestOfCMA'!R276/'Emp RestOfCMA'!R$6)/('CAN LFS Emp'!R276/'CAN LFS Emp'!R$6),"n/a")</f>
        <v>1.5983785698652415</v>
      </c>
      <c r="S276" s="30">
        <f>IFERROR(('Emp RestOfCMA'!S276/'Emp RestOfCMA'!S$6)/('CAN LFS Emp'!S276/'CAN LFS Emp'!S$6),"n/a")</f>
        <v>1.8775594698157148</v>
      </c>
      <c r="T276" s="30">
        <f>IFERROR(('Emp RestOfCMA'!T276/'Emp RestOfCMA'!T$6)/('CAN LFS Emp'!T276/'CAN LFS Emp'!T$6),"n/a")</f>
        <v>1.619473655080206</v>
      </c>
      <c r="U276" s="30">
        <f>IFERROR(('Emp RestOfCMA'!U276/'Emp RestOfCMA'!U$6)/('CAN LFS Emp'!U276/'CAN LFS Emp'!U$6),"n/a")</f>
        <v>1.6659424029995129</v>
      </c>
      <c r="V276" s="30">
        <f>IFERROR(('Emp RestOfCMA'!V276/'Emp RestOfCMA'!V$6)/('CAN LFS Emp'!V276/'CAN LFS Emp'!V$6),"n/a")</f>
        <v>1.830612262598992</v>
      </c>
      <c r="W276" s="30">
        <f>IFERROR(('Emp RestOfCMA'!W276/'Emp RestOfCMA'!W$6)/('CAN LFS Emp'!W276/'CAN LFS Emp'!W$6),"n/a")</f>
        <v>1.5854361979570351</v>
      </c>
      <c r="X276" s="30">
        <f>IFERROR(('Emp RestOfCMA'!X276/'Emp RestOfCMA'!X$6)/('CAN LFS Emp'!X276/'CAN LFS Emp'!X$6),"n/a")</f>
        <v>1.5807986507493812</v>
      </c>
      <c r="Y276" s="30">
        <f>IFERROR(('Emp RestOfCMA'!Y276/'Emp RestOfCMA'!Y$6)/('CAN LFS Emp'!Y276/'CAN LFS Emp'!Y$6),"n/a")</f>
        <v>1.667257140059216</v>
      </c>
    </row>
    <row r="277" spans="1:25" x14ac:dyDescent="0.25">
      <c r="A277" t="s">
        <v>525</v>
      </c>
      <c r="B277" s="137" t="s">
        <v>209</v>
      </c>
      <c r="C277" s="133">
        <v>8112</v>
      </c>
      <c r="D277" s="65">
        <f>IFERROR(('Emp RestOfCMA'!D277/'Emp RestOfCMA'!D$6)/('CAN LFS Emp'!D277/'CAN LFS Emp'!D$6),"n/a")</f>
        <v>1.4954994672698714</v>
      </c>
      <c r="E277" s="65">
        <f>IFERROR(('Emp RestOfCMA'!E277/'Emp RestOfCMA'!E$6)/('CAN LFS Emp'!E277/'CAN LFS Emp'!E$6),"n/a")</f>
        <v>2.1390519495185032</v>
      </c>
      <c r="F277" s="65">
        <f>IFERROR(('Emp RestOfCMA'!F277/'Emp RestOfCMA'!F$6)/('CAN LFS Emp'!F277/'CAN LFS Emp'!F$6),"n/a")</f>
        <v>1.7765830782624787</v>
      </c>
      <c r="G277" s="65">
        <f>IFERROR(('Emp RestOfCMA'!G277/'Emp RestOfCMA'!G$6)/('CAN LFS Emp'!G277/'CAN LFS Emp'!G$6),"n/a")</f>
        <v>1.7471411445400908</v>
      </c>
      <c r="H277" s="65">
        <f>IFERROR(('Emp RestOfCMA'!H277/'Emp RestOfCMA'!H$6)/('CAN LFS Emp'!H277/'CAN LFS Emp'!H$6),"n/a")</f>
        <v>2.4394962957683575</v>
      </c>
      <c r="I277" s="65">
        <f>IFERROR(('Emp RestOfCMA'!I277/'Emp RestOfCMA'!I$6)/('CAN LFS Emp'!I277/'CAN LFS Emp'!I$6),"n/a")</f>
        <v>1.9284443384517012</v>
      </c>
      <c r="J277" s="65">
        <f>IFERROR(('Emp RestOfCMA'!J277/'Emp RestOfCMA'!J$6)/('CAN LFS Emp'!J277/'CAN LFS Emp'!J$6),"n/a")</f>
        <v>1.7303583665779985</v>
      </c>
      <c r="K277" s="65">
        <f>IFERROR(('Emp RestOfCMA'!K277/'Emp RestOfCMA'!K$6)/('CAN LFS Emp'!K277/'CAN LFS Emp'!K$6),"n/a")</f>
        <v>1.184799184691584</v>
      </c>
      <c r="L277" s="65">
        <f>IFERROR(('Emp RestOfCMA'!L277/'Emp RestOfCMA'!L$6)/('CAN LFS Emp'!L277/'CAN LFS Emp'!L$6),"n/a")</f>
        <v>3.0825414260913599</v>
      </c>
      <c r="M277" s="30">
        <f>IFERROR(('Emp RestOfCMA'!M277/'Emp RestOfCMA'!M$6)/('CAN LFS Emp'!M277/'CAN LFS Emp'!M$6),"n/a")</f>
        <v>1.7955367451208166</v>
      </c>
      <c r="N277" s="30">
        <f>IFERROR(('Emp RestOfCMA'!N277/'Emp RestOfCMA'!N$6)/('CAN LFS Emp'!N277/'CAN LFS Emp'!N$6),"n/a")</f>
        <v>2.1383610169823282</v>
      </c>
      <c r="O277" s="30">
        <f>IFERROR(('Emp RestOfCMA'!O277/'Emp RestOfCMA'!O$6)/('CAN LFS Emp'!O277/'CAN LFS Emp'!O$6),"n/a")</f>
        <v>2.1375310237459941</v>
      </c>
      <c r="P277" s="30">
        <f>IFERROR(('Emp RestOfCMA'!P277/'Emp RestOfCMA'!P$6)/('CAN LFS Emp'!P277/'CAN LFS Emp'!P$6),"n/a")</f>
        <v>1.8367841828856182</v>
      </c>
      <c r="Q277" s="30">
        <f>IFERROR(('Emp RestOfCMA'!Q277/'Emp RestOfCMA'!Q$6)/('CAN LFS Emp'!Q277/'CAN LFS Emp'!Q$6),"n/a")</f>
        <v>2.7309907506322242</v>
      </c>
      <c r="R277" s="30">
        <f>IFERROR(('Emp RestOfCMA'!R277/'Emp RestOfCMA'!R$6)/('CAN LFS Emp'!R277/'CAN LFS Emp'!R$6),"n/a")</f>
        <v>2.2523099641102178</v>
      </c>
      <c r="S277" s="30">
        <f>IFERROR(('Emp RestOfCMA'!S277/'Emp RestOfCMA'!S$6)/('CAN LFS Emp'!S277/'CAN LFS Emp'!S$6),"n/a")</f>
        <v>2.2952986144457679</v>
      </c>
      <c r="T277" s="30">
        <f>IFERROR(('Emp RestOfCMA'!T277/'Emp RestOfCMA'!T$6)/('CAN LFS Emp'!T277/'CAN LFS Emp'!T$6),"n/a")</f>
        <v>2.4534441804843534</v>
      </c>
      <c r="U277" s="30">
        <f>IFERROR(('Emp RestOfCMA'!U277/'Emp RestOfCMA'!U$6)/('CAN LFS Emp'!U277/'CAN LFS Emp'!U$6),"n/a")</f>
        <v>1.9089749769005184</v>
      </c>
      <c r="V277" s="30">
        <f>IFERROR(('Emp RestOfCMA'!V277/'Emp RestOfCMA'!V$6)/('CAN LFS Emp'!V277/'CAN LFS Emp'!V$6),"n/a")</f>
        <v>2.9649718470279853</v>
      </c>
      <c r="W277" s="30">
        <f>IFERROR(('Emp RestOfCMA'!W277/'Emp RestOfCMA'!W$6)/('CAN LFS Emp'!W277/'CAN LFS Emp'!W$6),"n/a")</f>
        <v>0.97134510557750542</v>
      </c>
      <c r="X277" s="30">
        <f>IFERROR(('Emp RestOfCMA'!X277/'Emp RestOfCMA'!X$6)/('CAN LFS Emp'!X277/'CAN LFS Emp'!X$6),"n/a")</f>
        <v>2.590224893720749</v>
      </c>
      <c r="Y277" s="30">
        <f>IFERROR(('Emp RestOfCMA'!Y277/'Emp RestOfCMA'!Y$6)/('CAN LFS Emp'!Y277/'CAN LFS Emp'!Y$6),"n/a")</f>
        <v>2.4776982780439449</v>
      </c>
    </row>
    <row r="282" spans="1:25" x14ac:dyDescent="0.25">
      <c r="A282" s="144" t="s">
        <v>598</v>
      </c>
      <c r="B282" s="145"/>
      <c r="C282" s="146"/>
      <c r="D282" s="147">
        <f>IFERROR(('Emp RestOfCMA'!D282/'Emp RestOfCMA'!D$6)/('CAN LFS Emp'!D282/'CAN LFS Emp'!D$6),"n/a")</f>
        <v>1.084660361285378</v>
      </c>
      <c r="E282" s="147">
        <f>IFERROR(('Emp RestOfCMA'!E282/'Emp RestOfCMA'!E$6)/('CAN LFS Emp'!E282/'CAN LFS Emp'!E$6),"n/a")</f>
        <v>1.0934443044698385</v>
      </c>
      <c r="F282" s="147">
        <f>IFERROR(('Emp RestOfCMA'!F282/'Emp RestOfCMA'!F$6)/('CAN LFS Emp'!F282/'CAN LFS Emp'!F$6),"n/a")</f>
        <v>1.0966575455685357</v>
      </c>
      <c r="G282" s="147">
        <f>IFERROR(('Emp RestOfCMA'!G282/'Emp RestOfCMA'!G$6)/('CAN LFS Emp'!G282/'CAN LFS Emp'!G$6),"n/a")</f>
        <v>1.0980022097329365</v>
      </c>
      <c r="H282" s="147">
        <f>IFERROR(('Emp RestOfCMA'!H282/'Emp RestOfCMA'!H$6)/('CAN LFS Emp'!H282/'CAN LFS Emp'!H$6),"n/a")</f>
        <v>1.0859871301815036</v>
      </c>
      <c r="I282" s="147">
        <f>IFERROR(('Emp RestOfCMA'!I282/'Emp RestOfCMA'!I$6)/('CAN LFS Emp'!I282/'CAN LFS Emp'!I$6),"n/a")</f>
        <v>1.1101495039892242</v>
      </c>
      <c r="J282" s="147">
        <f>IFERROR(('Emp RestOfCMA'!J282/'Emp RestOfCMA'!J$6)/('CAN LFS Emp'!J282/'CAN LFS Emp'!J$6),"n/a")</f>
        <v>1.0938600279329782</v>
      </c>
      <c r="K282" s="147">
        <f>IFERROR(('Emp RestOfCMA'!K282/'Emp RestOfCMA'!K$6)/('CAN LFS Emp'!K282/'CAN LFS Emp'!K$6),"n/a")</f>
        <v>1.1508190519130681</v>
      </c>
      <c r="L282" s="147">
        <f>IFERROR(('Emp RestOfCMA'!L282/'Emp RestOfCMA'!L$6)/('CAN LFS Emp'!L282/'CAN LFS Emp'!L$6),"n/a")</f>
        <v>1.1220660333647738</v>
      </c>
      <c r="M282" s="147">
        <f>IFERROR(('Emp RestOfCMA'!M282/'Emp RestOfCMA'!M$6)/('CAN LFS Emp'!M282/'CAN LFS Emp'!M$6),"n/a")</f>
        <v>1.0576688654326729</v>
      </c>
      <c r="N282" s="147">
        <f>IFERROR(('Emp RestOfCMA'!N282/'Emp RestOfCMA'!N$6)/('CAN LFS Emp'!N282/'CAN LFS Emp'!N$6),"n/a")</f>
        <v>1.0552654742918461</v>
      </c>
      <c r="O282" s="147">
        <f>IFERROR(('Emp RestOfCMA'!O282/'Emp RestOfCMA'!O$6)/('CAN LFS Emp'!O282/'CAN LFS Emp'!O$6),"n/a")</f>
        <v>1.000853605594932</v>
      </c>
      <c r="P282" s="147">
        <f>IFERROR(('Emp RestOfCMA'!P282/'Emp RestOfCMA'!P$6)/('CAN LFS Emp'!P282/'CAN LFS Emp'!P$6),"n/a")</f>
        <v>1.0254511290062311</v>
      </c>
      <c r="Q282" s="147">
        <f>IFERROR(('Emp RestOfCMA'!Q282/'Emp RestOfCMA'!Q$6)/('CAN LFS Emp'!Q282/'CAN LFS Emp'!Q$6),"n/a")</f>
        <v>1.0581075094361876</v>
      </c>
      <c r="R282" s="147">
        <f>IFERROR(('Emp RestOfCMA'!R282/'Emp RestOfCMA'!R$6)/('CAN LFS Emp'!R282/'CAN LFS Emp'!R$6),"n/a")</f>
        <v>1.0234847834305163</v>
      </c>
      <c r="S282" s="147">
        <f>IFERROR(('Emp RestOfCMA'!S282/'Emp RestOfCMA'!S$6)/('CAN LFS Emp'!S282/'CAN LFS Emp'!S$6),"n/a")</f>
        <v>1.0333289417251958</v>
      </c>
      <c r="T282" s="147">
        <f>IFERROR(('Emp RestOfCMA'!T282/'Emp RestOfCMA'!T$6)/('CAN LFS Emp'!T282/'CAN LFS Emp'!T$6),"n/a")</f>
        <v>1.0310457363644954</v>
      </c>
      <c r="U282" s="147">
        <f>IFERROR(('Emp RestOfCMA'!U282/'Emp RestOfCMA'!U$6)/('CAN LFS Emp'!U282/'CAN LFS Emp'!U$6),"n/a")</f>
        <v>1.0101051382620088</v>
      </c>
      <c r="V282" s="147">
        <f>IFERROR(('Emp RestOfCMA'!V282/'Emp RestOfCMA'!V$6)/('CAN LFS Emp'!V282/'CAN LFS Emp'!V$6),"n/a")</f>
        <v>1.0257159388926491</v>
      </c>
      <c r="W282" s="147">
        <f>IFERROR(('Emp RestOfCMA'!W282/'Emp RestOfCMA'!W$6)/('CAN LFS Emp'!W282/'CAN LFS Emp'!W$6),"n/a")</f>
        <v>1.0307558544990001</v>
      </c>
      <c r="X282" s="147">
        <f>IFERROR(('Emp RestOfCMA'!X282/'Emp RestOfCMA'!X$6)/('CAN LFS Emp'!X282/'CAN LFS Emp'!X$6),"n/a")</f>
        <v>1.0570771490825337</v>
      </c>
      <c r="Y282" s="147">
        <f>IFERROR(('Emp RestOfCMA'!Y282/'Emp RestOfCMA'!Y$6)/('CAN LFS Emp'!Y282/'CAN LFS Emp'!Y$6),"n/a")</f>
        <v>1.0003060075600287</v>
      </c>
    </row>
    <row r="283" spans="1:25" x14ac:dyDescent="0.25">
      <c r="A283" s="5" t="s">
        <v>13</v>
      </c>
      <c r="B283" s="5"/>
      <c r="C283" s="13">
        <v>11</v>
      </c>
      <c r="D283" s="64">
        <f>IFERROR(('Emp RestOfCMA'!D283/'Emp RestOfCMA'!D$6)/('CAN LFS Emp'!D283/'CAN LFS Emp'!D$6),"n/a")</f>
        <v>0.15621740806395334</v>
      </c>
      <c r="E283" s="64">
        <f>IFERROR(('Emp RestOfCMA'!E283/'Emp RestOfCMA'!E$6)/('CAN LFS Emp'!E283/'CAN LFS Emp'!E$6),"n/a")</f>
        <v>0.14804972163446398</v>
      </c>
      <c r="F283" s="64">
        <f>IFERROR(('Emp RestOfCMA'!F283/'Emp RestOfCMA'!F$6)/('CAN LFS Emp'!F283/'CAN LFS Emp'!F$6),"n/a")</f>
        <v>0.17180902078572546</v>
      </c>
      <c r="G283" s="64">
        <f>IFERROR(('Emp RestOfCMA'!G283/'Emp RestOfCMA'!G$6)/('CAN LFS Emp'!G283/'CAN LFS Emp'!G$6),"n/a")</f>
        <v>0.18736960671059885</v>
      </c>
      <c r="H283" s="64">
        <f>IFERROR(('Emp RestOfCMA'!H283/'Emp RestOfCMA'!H$6)/('CAN LFS Emp'!H283/'CAN LFS Emp'!H$6),"n/a")</f>
        <v>0.19161282689089507</v>
      </c>
      <c r="I283" s="64">
        <f>IFERROR(('Emp RestOfCMA'!I283/'Emp RestOfCMA'!I$6)/('CAN LFS Emp'!I283/'CAN LFS Emp'!I$6),"n/a")</f>
        <v>0.13360314976004789</v>
      </c>
      <c r="J283" s="64">
        <f>IFERROR(('Emp RestOfCMA'!J283/'Emp RestOfCMA'!J$6)/('CAN LFS Emp'!J283/'CAN LFS Emp'!J$6),"n/a")</f>
        <v>0.14319334807149614</v>
      </c>
      <c r="K283" s="64">
        <f>IFERROR(('Emp RestOfCMA'!K283/'Emp RestOfCMA'!K$6)/('CAN LFS Emp'!K283/'CAN LFS Emp'!K$6),"n/a")</f>
        <v>0.20955711174982711</v>
      </c>
      <c r="L283" s="64">
        <f>IFERROR(('Emp RestOfCMA'!L283/'Emp RestOfCMA'!L$6)/('CAN LFS Emp'!L283/'CAN LFS Emp'!L$6),"n/a")</f>
        <v>0.21858612673402328</v>
      </c>
      <c r="M283" s="20">
        <f>IFERROR(('Emp RestOfCMA'!M283/'Emp RestOfCMA'!M$6)/('CAN LFS Emp'!M283/'CAN LFS Emp'!M$6),"n/a")</f>
        <v>0.21789454737091765</v>
      </c>
      <c r="N283" s="20">
        <f>IFERROR(('Emp RestOfCMA'!N283/'Emp RestOfCMA'!N$6)/('CAN LFS Emp'!N283/'CAN LFS Emp'!N$6),"n/a")</f>
        <v>0.22636136394514686</v>
      </c>
      <c r="O283" s="20">
        <f>IFERROR(('Emp RestOfCMA'!O283/'Emp RestOfCMA'!O$6)/('CAN LFS Emp'!O283/'CAN LFS Emp'!O$6),"n/a")</f>
        <v>0.23729068332218459</v>
      </c>
      <c r="P283" s="20">
        <f>IFERROR(('Emp RestOfCMA'!P283/'Emp RestOfCMA'!P$6)/('CAN LFS Emp'!P283/'CAN LFS Emp'!P$6),"n/a")</f>
        <v>0.2857713938975916</v>
      </c>
      <c r="Q283" s="20">
        <f>IFERROR(('Emp RestOfCMA'!Q283/'Emp RestOfCMA'!Q$6)/('CAN LFS Emp'!Q283/'CAN LFS Emp'!Q$6),"n/a")</f>
        <v>0.29673435035205309</v>
      </c>
      <c r="R283" s="20">
        <f>IFERROR(('Emp RestOfCMA'!R283/'Emp RestOfCMA'!R$6)/('CAN LFS Emp'!R283/'CAN LFS Emp'!R$6),"n/a")</f>
        <v>0.2748815103600557</v>
      </c>
      <c r="S283" s="20">
        <f>IFERROR(('Emp RestOfCMA'!S283/'Emp RestOfCMA'!S$6)/('CAN LFS Emp'!S283/'CAN LFS Emp'!S$6),"n/a")</f>
        <v>0.24306533454292795</v>
      </c>
      <c r="T283" s="20">
        <f>IFERROR(('Emp RestOfCMA'!T283/'Emp RestOfCMA'!T$6)/('CAN LFS Emp'!T283/'CAN LFS Emp'!T$6),"n/a")</f>
        <v>0.20320288200505271</v>
      </c>
      <c r="U283" s="20">
        <f>IFERROR(('Emp RestOfCMA'!U283/'Emp RestOfCMA'!U$6)/('CAN LFS Emp'!U283/'CAN LFS Emp'!U$6),"n/a")</f>
        <v>0.22484559084300931</v>
      </c>
      <c r="V283" s="20">
        <f>IFERROR(('Emp RestOfCMA'!V283/'Emp RestOfCMA'!V$6)/('CAN LFS Emp'!V283/'CAN LFS Emp'!V$6),"n/a")</f>
        <v>0.28682748044450673</v>
      </c>
      <c r="W283" s="20">
        <f>IFERROR(('Emp RestOfCMA'!W283/'Emp RestOfCMA'!W$6)/('CAN LFS Emp'!W283/'CAN LFS Emp'!W$6),"n/a")</f>
        <v>0.2898420185980764</v>
      </c>
      <c r="X283" s="20">
        <f>IFERROR(('Emp RestOfCMA'!X283/'Emp RestOfCMA'!X$6)/('CAN LFS Emp'!X283/'CAN LFS Emp'!X$6),"n/a")</f>
        <v>0.226528749120842</v>
      </c>
      <c r="Y283" s="20">
        <f>IFERROR(('Emp RestOfCMA'!Y283/'Emp RestOfCMA'!Y$6)/('CAN LFS Emp'!Y283/'CAN LFS Emp'!Y$6),"n/a")</f>
        <v>0.11776715806548638</v>
      </c>
    </row>
    <row r="284" spans="1:25" x14ac:dyDescent="0.25">
      <c r="A284" s="5" t="s">
        <v>18</v>
      </c>
      <c r="B284" s="5"/>
      <c r="C284" s="13">
        <v>21</v>
      </c>
      <c r="D284" s="64">
        <f>IFERROR(('Emp RestOfCMA'!D284/'Emp RestOfCMA'!D$6)/('CAN LFS Emp'!D284/'CAN LFS Emp'!D$6),"n/a")</f>
        <v>8.8155406251414381E-2</v>
      </c>
      <c r="E284" s="64">
        <f>IFERROR(('Emp RestOfCMA'!E284/'Emp RestOfCMA'!E$6)/('CAN LFS Emp'!E284/'CAN LFS Emp'!E$6),"n/a")</f>
        <v>0.1427774018493137</v>
      </c>
      <c r="F284" s="64">
        <f>IFERROR(('Emp RestOfCMA'!F284/'Emp RestOfCMA'!F$6)/('CAN LFS Emp'!F284/'CAN LFS Emp'!F$6),"n/a")</f>
        <v>0.22343083210185732</v>
      </c>
      <c r="G284" s="64">
        <f>IFERROR(('Emp RestOfCMA'!G284/'Emp RestOfCMA'!G$6)/('CAN LFS Emp'!G284/'CAN LFS Emp'!G$6),"n/a")</f>
        <v>0.17401760366369687</v>
      </c>
      <c r="H284" s="64">
        <f>IFERROR(('Emp RestOfCMA'!H284/'Emp RestOfCMA'!H$6)/('CAN LFS Emp'!H284/'CAN LFS Emp'!H$6),"n/a")</f>
        <v>0.11211523401679717</v>
      </c>
      <c r="I284" s="64">
        <f>IFERROR(('Emp RestOfCMA'!I284/'Emp RestOfCMA'!I$6)/('CAN LFS Emp'!I284/'CAN LFS Emp'!I$6),"n/a")</f>
        <v>0.23413555971860583</v>
      </c>
      <c r="J284" s="64">
        <f>IFERROR(('Emp RestOfCMA'!J284/'Emp RestOfCMA'!J$6)/('CAN LFS Emp'!J284/'CAN LFS Emp'!J$6),"n/a")</f>
        <v>0.14518014379972966</v>
      </c>
      <c r="K284" s="64">
        <f>IFERROR(('Emp RestOfCMA'!K284/'Emp RestOfCMA'!K$6)/('CAN LFS Emp'!K284/'CAN LFS Emp'!K$6),"n/a")</f>
        <v>0.1193635633467456</v>
      </c>
      <c r="L284" s="64">
        <f>IFERROR(('Emp RestOfCMA'!L284/'Emp RestOfCMA'!L$6)/('CAN LFS Emp'!L284/'CAN LFS Emp'!L$6),"n/a")</f>
        <v>0.1784124011836464</v>
      </c>
      <c r="M284" s="20">
        <f>IFERROR(('Emp RestOfCMA'!M284/'Emp RestOfCMA'!M$6)/('CAN LFS Emp'!M284/'CAN LFS Emp'!M$6),"n/a")</f>
        <v>0.17067687716653987</v>
      </c>
      <c r="N284" s="20">
        <f>IFERROR(('Emp RestOfCMA'!N284/'Emp RestOfCMA'!N$6)/('CAN LFS Emp'!N284/'CAN LFS Emp'!N$6),"n/a")</f>
        <v>0.15298429860775289</v>
      </c>
      <c r="O284" s="20">
        <f>IFERROR(('Emp RestOfCMA'!O284/'Emp RestOfCMA'!O$6)/('CAN LFS Emp'!O284/'CAN LFS Emp'!O$6),"n/a")</f>
        <v>3.5430025130559852E-2</v>
      </c>
      <c r="P284" s="20">
        <f>IFERROR(('Emp RestOfCMA'!P284/'Emp RestOfCMA'!P$6)/('CAN LFS Emp'!P284/'CAN LFS Emp'!P$6),"n/a")</f>
        <v>0.13681322736228366</v>
      </c>
      <c r="Q284" s="20">
        <f>IFERROR(('Emp RestOfCMA'!Q284/'Emp RestOfCMA'!Q$6)/('CAN LFS Emp'!Q284/'CAN LFS Emp'!Q$6),"n/a")</f>
        <v>7.6987814884373715E-2</v>
      </c>
      <c r="R284" s="20">
        <f>IFERROR(('Emp RestOfCMA'!R284/'Emp RestOfCMA'!R$6)/('CAN LFS Emp'!R284/'CAN LFS Emp'!R$6),"n/a")</f>
        <v>7.9310544020959842E-2</v>
      </c>
      <c r="S284" s="20">
        <f>IFERROR(('Emp RestOfCMA'!S284/'Emp RestOfCMA'!S$6)/('CAN LFS Emp'!S284/'CAN LFS Emp'!S$6),"n/a")</f>
        <v>0.13438330477189586</v>
      </c>
      <c r="T284" s="20">
        <f>IFERROR(('Emp RestOfCMA'!T284/'Emp RestOfCMA'!T$6)/('CAN LFS Emp'!T284/'CAN LFS Emp'!T$6),"n/a")</f>
        <v>7.8657241086279958E-2</v>
      </c>
      <c r="U284" s="20">
        <f>IFERROR(('Emp RestOfCMA'!U284/'Emp RestOfCMA'!U$6)/('CAN LFS Emp'!U284/'CAN LFS Emp'!U$6),"n/a")</f>
        <v>8.4497507918970829E-2</v>
      </c>
      <c r="V284" s="20">
        <f>IFERROR(('Emp RestOfCMA'!V284/'Emp RestOfCMA'!V$6)/('CAN LFS Emp'!V284/'CAN LFS Emp'!V$6),"n/a")</f>
        <v>9.793311543602691E-2</v>
      </c>
      <c r="W284" s="20">
        <f>IFERROR(('Emp RestOfCMA'!W284/'Emp RestOfCMA'!W$6)/('CAN LFS Emp'!W284/'CAN LFS Emp'!W$6),"n/a")</f>
        <v>7.629815858313968E-2</v>
      </c>
      <c r="X284" s="20">
        <f>IFERROR(('Emp RestOfCMA'!X284/'Emp RestOfCMA'!X$6)/('CAN LFS Emp'!X284/'CAN LFS Emp'!X$6),"n/a")</f>
        <v>3.4873875624130343E-2</v>
      </c>
      <c r="Y284" s="20">
        <f>IFERROR(('Emp RestOfCMA'!Y284/'Emp RestOfCMA'!Y$6)/('CAN LFS Emp'!Y284/'CAN LFS Emp'!Y$6),"n/a")</f>
        <v>3.4275113229108596E-2</v>
      </c>
    </row>
    <row r="285" spans="1:25" x14ac:dyDescent="0.25">
      <c r="A285" s="7" t="s">
        <v>20</v>
      </c>
      <c r="B285" s="7"/>
      <c r="C285" s="14">
        <v>2211</v>
      </c>
      <c r="D285" s="65">
        <f>IFERROR(('Emp RestOfCMA'!D285/'Emp RestOfCMA'!D$6)/('CAN LFS Emp'!D285/'CAN LFS Emp'!D$6),"n/a")</f>
        <v>0.78881607845914636</v>
      </c>
      <c r="E285" s="65">
        <f>IFERROR(('Emp RestOfCMA'!E285/'Emp RestOfCMA'!E$6)/('CAN LFS Emp'!E285/'CAN LFS Emp'!E$6),"n/a")</f>
        <v>0.89320058992511708</v>
      </c>
      <c r="F285" s="65">
        <f>IFERROR(('Emp RestOfCMA'!F285/'Emp RestOfCMA'!F$6)/('CAN LFS Emp'!F285/'CAN LFS Emp'!F$6),"n/a")</f>
        <v>1.0305945310710392</v>
      </c>
      <c r="G285" s="65">
        <f>IFERROR(('Emp RestOfCMA'!G285/'Emp RestOfCMA'!G$6)/('CAN LFS Emp'!G285/'CAN LFS Emp'!G$6),"n/a")</f>
        <v>0.83156431343413073</v>
      </c>
      <c r="H285" s="65">
        <f>IFERROR(('Emp RestOfCMA'!H285/'Emp RestOfCMA'!H$6)/('CAN LFS Emp'!H285/'CAN LFS Emp'!H$6),"n/a")</f>
        <v>0.9264604925294303</v>
      </c>
      <c r="I285" s="65">
        <f>IFERROR(('Emp RestOfCMA'!I285/'Emp RestOfCMA'!I$6)/('CAN LFS Emp'!I285/'CAN LFS Emp'!I$6),"n/a")</f>
        <v>0.95799992567056291</v>
      </c>
      <c r="J285" s="65">
        <f>IFERROR(('Emp RestOfCMA'!J285/'Emp RestOfCMA'!J$6)/('CAN LFS Emp'!J285/'CAN LFS Emp'!J$6),"n/a")</f>
        <v>0.9415046763234256</v>
      </c>
      <c r="K285" s="65">
        <f>IFERROR(('Emp RestOfCMA'!K285/'Emp RestOfCMA'!K$6)/('CAN LFS Emp'!K285/'CAN LFS Emp'!K$6),"n/a")</f>
        <v>0.87353309352649178</v>
      </c>
      <c r="L285" s="65">
        <f>IFERROR(('Emp RestOfCMA'!L285/'Emp RestOfCMA'!L$6)/('CAN LFS Emp'!L285/'CAN LFS Emp'!L$6),"n/a")</f>
        <v>1.1067615352654212</v>
      </c>
      <c r="M285" s="21">
        <f>IFERROR(('Emp RestOfCMA'!M285/'Emp RestOfCMA'!M$6)/('CAN LFS Emp'!M285/'CAN LFS Emp'!M$6),"n/a")</f>
        <v>0.85427629019005136</v>
      </c>
      <c r="N285" s="21">
        <f>IFERROR(('Emp RestOfCMA'!N285/'Emp RestOfCMA'!N$6)/('CAN LFS Emp'!N285/'CAN LFS Emp'!N$6),"n/a")</f>
        <v>0.57276732460401214</v>
      </c>
      <c r="O285" s="21">
        <f>IFERROR(('Emp RestOfCMA'!O285/'Emp RestOfCMA'!O$6)/('CAN LFS Emp'!O285/'CAN LFS Emp'!O$6),"n/a")</f>
        <v>0.87213664051143003</v>
      </c>
      <c r="P285" s="21">
        <f>IFERROR(('Emp RestOfCMA'!P285/'Emp RestOfCMA'!P$6)/('CAN LFS Emp'!P285/'CAN LFS Emp'!P$6),"n/a")</f>
        <v>0.66990676397408311</v>
      </c>
      <c r="Q285" s="21">
        <f>IFERROR(('Emp RestOfCMA'!Q285/'Emp RestOfCMA'!Q$6)/('CAN LFS Emp'!Q285/'CAN LFS Emp'!Q$6),"n/a")</f>
        <v>0.83607513956563162</v>
      </c>
      <c r="R285" s="21">
        <f>IFERROR(('Emp RestOfCMA'!R285/'Emp RestOfCMA'!R$6)/('CAN LFS Emp'!R285/'CAN LFS Emp'!R$6),"n/a")</f>
        <v>1.056222616380085</v>
      </c>
      <c r="S285" s="21">
        <f>IFERROR(('Emp RestOfCMA'!S285/'Emp RestOfCMA'!S$6)/('CAN LFS Emp'!S285/'CAN LFS Emp'!S$6),"n/a")</f>
        <v>1.3038855228089365</v>
      </c>
      <c r="T285" s="21">
        <f>IFERROR(('Emp RestOfCMA'!T285/'Emp RestOfCMA'!T$6)/('CAN LFS Emp'!T285/'CAN LFS Emp'!T$6),"n/a")</f>
        <v>1.0521002242128867</v>
      </c>
      <c r="U285" s="21">
        <f>IFERROR(('Emp RestOfCMA'!U285/'Emp RestOfCMA'!U$6)/('CAN LFS Emp'!U285/'CAN LFS Emp'!U$6),"n/a")</f>
        <v>0.90315064415652191</v>
      </c>
      <c r="V285" s="21">
        <f>IFERROR(('Emp RestOfCMA'!V285/'Emp RestOfCMA'!V$6)/('CAN LFS Emp'!V285/'CAN LFS Emp'!V$6),"n/a")</f>
        <v>1.0594990459650202</v>
      </c>
      <c r="W285" s="21">
        <f>IFERROR(('Emp RestOfCMA'!W285/'Emp RestOfCMA'!W$6)/('CAN LFS Emp'!W285/'CAN LFS Emp'!W$6),"n/a")</f>
        <v>0.87216722433648253</v>
      </c>
      <c r="X285" s="21">
        <f>IFERROR(('Emp RestOfCMA'!X285/'Emp RestOfCMA'!X$6)/('CAN LFS Emp'!X285/'CAN LFS Emp'!X$6),"n/a")</f>
        <v>1.182086073036636</v>
      </c>
      <c r="Y285" s="21">
        <f>IFERROR(('Emp RestOfCMA'!Y285/'Emp RestOfCMA'!Y$6)/('CAN LFS Emp'!Y285/'CAN LFS Emp'!Y$6),"n/a")</f>
        <v>0.97932214593310918</v>
      </c>
    </row>
    <row r="286" spans="1:25" x14ac:dyDescent="0.25">
      <c r="A286" s="5" t="s">
        <v>23</v>
      </c>
      <c r="B286" s="5"/>
      <c r="C286" s="13" t="s">
        <v>188</v>
      </c>
      <c r="D286" s="64">
        <f>IFERROR(('Emp RestOfCMA'!D286/'Emp RestOfCMA'!D$6)/('CAN LFS Emp'!D286/'CAN LFS Emp'!D$6),"n/a")</f>
        <v>1.3560218486895748</v>
      </c>
      <c r="E286" s="64">
        <f>IFERROR(('Emp RestOfCMA'!E286/'Emp RestOfCMA'!E$6)/('CAN LFS Emp'!E286/'CAN LFS Emp'!E$6),"n/a")</f>
        <v>1.4062863117376654</v>
      </c>
      <c r="F286" s="64">
        <f>IFERROR(('Emp RestOfCMA'!F286/'Emp RestOfCMA'!F$6)/('CAN LFS Emp'!F286/'CAN LFS Emp'!F$6),"n/a")</f>
        <v>1.3800322778438852</v>
      </c>
      <c r="G286" s="64">
        <f>IFERROR(('Emp RestOfCMA'!G286/'Emp RestOfCMA'!G$6)/('CAN LFS Emp'!G286/'CAN LFS Emp'!G$6),"n/a")</f>
        <v>1.3075019570846516</v>
      </c>
      <c r="H286" s="64">
        <f>IFERROR(('Emp RestOfCMA'!H286/'Emp RestOfCMA'!H$6)/('CAN LFS Emp'!H286/'CAN LFS Emp'!H$6),"n/a")</f>
        <v>1.2782604878040118</v>
      </c>
      <c r="I286" s="64">
        <f>IFERROR(('Emp RestOfCMA'!I286/'Emp RestOfCMA'!I$6)/('CAN LFS Emp'!I286/'CAN LFS Emp'!I$6),"n/a")</f>
        <v>1.289053163675558</v>
      </c>
      <c r="J286" s="64">
        <f>IFERROR(('Emp RestOfCMA'!J286/'Emp RestOfCMA'!J$6)/('CAN LFS Emp'!J286/'CAN LFS Emp'!J$6),"n/a")</f>
        <v>1.3192158523520088</v>
      </c>
      <c r="K286" s="64">
        <f>IFERROR(('Emp RestOfCMA'!K286/'Emp RestOfCMA'!K$6)/('CAN LFS Emp'!K286/'CAN LFS Emp'!K$6),"n/a")</f>
        <v>1.410387490478918</v>
      </c>
      <c r="L286" s="64">
        <f>IFERROR(('Emp RestOfCMA'!L286/'Emp RestOfCMA'!L$6)/('CAN LFS Emp'!L286/'CAN LFS Emp'!L$6),"n/a")</f>
        <v>1.5867196197357731</v>
      </c>
      <c r="M286" s="20">
        <f>IFERROR(('Emp RestOfCMA'!M286/'Emp RestOfCMA'!M$6)/('CAN LFS Emp'!M286/'CAN LFS Emp'!M$6),"n/a")</f>
        <v>1.5249749058146911</v>
      </c>
      <c r="N286" s="20">
        <f>IFERROR(('Emp RestOfCMA'!N286/'Emp RestOfCMA'!N$6)/('CAN LFS Emp'!N286/'CAN LFS Emp'!N$6),"n/a")</f>
        <v>1.533396332971346</v>
      </c>
      <c r="O286" s="20">
        <f>IFERROR(('Emp RestOfCMA'!O286/'Emp RestOfCMA'!O$6)/('CAN LFS Emp'!O286/'CAN LFS Emp'!O$6),"n/a")</f>
        <v>1.551940515062362</v>
      </c>
      <c r="P286" s="20">
        <f>IFERROR(('Emp RestOfCMA'!P286/'Emp RestOfCMA'!P$6)/('CAN LFS Emp'!P286/'CAN LFS Emp'!P$6),"n/a")</f>
        <v>1.5104253549736795</v>
      </c>
      <c r="Q286" s="20">
        <f>IFERROR(('Emp RestOfCMA'!Q286/'Emp RestOfCMA'!Q$6)/('CAN LFS Emp'!Q286/'CAN LFS Emp'!Q$6),"n/a")</f>
        <v>1.5311946387697446</v>
      </c>
      <c r="R286" s="20">
        <f>IFERROR(('Emp RestOfCMA'!R286/'Emp RestOfCMA'!R$6)/('CAN LFS Emp'!R286/'CAN LFS Emp'!R$6),"n/a")</f>
        <v>1.5153390143989642</v>
      </c>
      <c r="S286" s="20">
        <f>IFERROR(('Emp RestOfCMA'!S286/'Emp RestOfCMA'!S$6)/('CAN LFS Emp'!S286/'CAN LFS Emp'!S$6),"n/a")</f>
        <v>1.4396766439941606</v>
      </c>
      <c r="T286" s="20">
        <f>IFERROR(('Emp RestOfCMA'!T286/'Emp RestOfCMA'!T$6)/('CAN LFS Emp'!T286/'CAN LFS Emp'!T$6),"n/a")</f>
        <v>1.43485783320962</v>
      </c>
      <c r="U286" s="20">
        <f>IFERROR(('Emp RestOfCMA'!U286/'Emp RestOfCMA'!U$6)/('CAN LFS Emp'!U286/'CAN LFS Emp'!U$6),"n/a")</f>
        <v>1.406270715063713</v>
      </c>
      <c r="V286" s="20">
        <f>IFERROR(('Emp RestOfCMA'!V286/'Emp RestOfCMA'!V$6)/('CAN LFS Emp'!V286/'CAN LFS Emp'!V$6),"n/a")</f>
        <v>1.3483182823959721</v>
      </c>
      <c r="W286" s="20">
        <f>IFERROR(('Emp RestOfCMA'!W286/'Emp RestOfCMA'!W$6)/('CAN LFS Emp'!W286/'CAN LFS Emp'!W$6),"n/a")</f>
        <v>1.5202971624993613</v>
      </c>
      <c r="X286" s="20">
        <f>IFERROR(('Emp RestOfCMA'!X286/'Emp RestOfCMA'!X$6)/('CAN LFS Emp'!X286/'CAN LFS Emp'!X$6),"n/a")</f>
        <v>1.59620716492477</v>
      </c>
      <c r="Y286" s="20">
        <f>IFERROR(('Emp RestOfCMA'!Y286/'Emp RestOfCMA'!Y$6)/('CAN LFS Emp'!Y286/'CAN LFS Emp'!Y$6),"n/a")</f>
        <v>1.3820037895210717</v>
      </c>
    </row>
    <row r="287" spans="1:25" x14ac:dyDescent="0.25">
      <c r="A287" s="5" t="s">
        <v>63</v>
      </c>
      <c r="B287" s="5"/>
      <c r="C287" s="13">
        <v>41</v>
      </c>
      <c r="D287" s="64">
        <f>IFERROR(('Emp RestOfCMA'!D287/'Emp RestOfCMA'!D$6)/('CAN LFS Emp'!D287/'CAN LFS Emp'!D$6),"n/a")</f>
        <v>1.5121134370202631</v>
      </c>
      <c r="E287" s="64">
        <f>IFERROR(('Emp RestOfCMA'!E287/'Emp RestOfCMA'!E$6)/('CAN LFS Emp'!E287/'CAN LFS Emp'!E$6),"n/a")</f>
        <v>1.4526044765689408</v>
      </c>
      <c r="F287" s="64">
        <f>IFERROR(('Emp RestOfCMA'!F287/'Emp RestOfCMA'!F$6)/('CAN LFS Emp'!F287/'CAN LFS Emp'!F$6),"n/a")</f>
        <v>1.315294662505968</v>
      </c>
      <c r="G287" s="64">
        <f>IFERROR(('Emp RestOfCMA'!G287/'Emp RestOfCMA'!G$6)/('CAN LFS Emp'!G287/'CAN LFS Emp'!G$6),"n/a")</f>
        <v>1.3920104788687873</v>
      </c>
      <c r="H287" s="64">
        <f>IFERROR(('Emp RestOfCMA'!H287/'Emp RestOfCMA'!H$6)/('CAN LFS Emp'!H287/'CAN LFS Emp'!H$6),"n/a")</f>
        <v>1.4428886997814956</v>
      </c>
      <c r="I287" s="64">
        <f>IFERROR(('Emp RestOfCMA'!I287/'Emp RestOfCMA'!I$6)/('CAN LFS Emp'!I287/'CAN LFS Emp'!I$6),"n/a")</f>
        <v>1.5594788576105092</v>
      </c>
      <c r="J287" s="64">
        <f>IFERROR(('Emp RestOfCMA'!J287/'Emp RestOfCMA'!J$6)/('CAN LFS Emp'!J287/'CAN LFS Emp'!J$6),"n/a")</f>
        <v>1.4909866425261757</v>
      </c>
      <c r="K287" s="64">
        <f>IFERROR(('Emp RestOfCMA'!K287/'Emp RestOfCMA'!K$6)/('CAN LFS Emp'!K287/'CAN LFS Emp'!K$6),"n/a")</f>
        <v>1.6532418040111061</v>
      </c>
      <c r="L287" s="64">
        <f>IFERROR(('Emp RestOfCMA'!L287/'Emp RestOfCMA'!L$6)/('CAN LFS Emp'!L287/'CAN LFS Emp'!L$6),"n/a")</f>
        <v>1.8860797697524272</v>
      </c>
      <c r="M287" s="20">
        <f>IFERROR(('Emp RestOfCMA'!M287/'Emp RestOfCMA'!M$6)/('CAN LFS Emp'!M287/'CAN LFS Emp'!M$6),"n/a")</f>
        <v>1.9219385791881149</v>
      </c>
      <c r="N287" s="20">
        <f>IFERROR(('Emp RestOfCMA'!N287/'Emp RestOfCMA'!N$6)/('CAN LFS Emp'!N287/'CAN LFS Emp'!N$6),"n/a")</f>
        <v>1.687971081885991</v>
      </c>
      <c r="O287" s="20">
        <f>IFERROR(('Emp RestOfCMA'!O287/'Emp RestOfCMA'!O$6)/('CAN LFS Emp'!O287/'CAN LFS Emp'!O$6),"n/a")</f>
        <v>1.5621702924491254</v>
      </c>
      <c r="P287" s="20">
        <f>IFERROR(('Emp RestOfCMA'!P287/'Emp RestOfCMA'!P$6)/('CAN LFS Emp'!P287/'CAN LFS Emp'!P$6),"n/a")</f>
        <v>1.8253072362846339</v>
      </c>
      <c r="Q287" s="20">
        <f>IFERROR(('Emp RestOfCMA'!Q287/'Emp RestOfCMA'!Q$6)/('CAN LFS Emp'!Q287/'CAN LFS Emp'!Q$6),"n/a")</f>
        <v>1.8185634107525985</v>
      </c>
      <c r="R287" s="20">
        <f>IFERROR(('Emp RestOfCMA'!R287/'Emp RestOfCMA'!R$6)/('CAN LFS Emp'!R287/'CAN LFS Emp'!R$6),"n/a")</f>
        <v>1.5144101601658593</v>
      </c>
      <c r="S287" s="20">
        <f>IFERROR(('Emp RestOfCMA'!S287/'Emp RestOfCMA'!S$6)/('CAN LFS Emp'!S287/'CAN LFS Emp'!S$6),"n/a")</f>
        <v>1.6542275514289675</v>
      </c>
      <c r="T287" s="20">
        <f>IFERROR(('Emp RestOfCMA'!T287/'Emp RestOfCMA'!T$6)/('CAN LFS Emp'!T287/'CAN LFS Emp'!T$6),"n/a")</f>
        <v>1.7036029371431076</v>
      </c>
      <c r="U287" s="20">
        <f>IFERROR(('Emp RestOfCMA'!U287/'Emp RestOfCMA'!U$6)/('CAN LFS Emp'!U287/'CAN LFS Emp'!U$6),"n/a")</f>
        <v>1.7704010343900385</v>
      </c>
      <c r="V287" s="20">
        <f>IFERROR(('Emp RestOfCMA'!V287/'Emp RestOfCMA'!V$6)/('CAN LFS Emp'!V287/'CAN LFS Emp'!V$6),"n/a")</f>
        <v>1.9590054138319237</v>
      </c>
      <c r="W287" s="20">
        <f>IFERROR(('Emp RestOfCMA'!W287/'Emp RestOfCMA'!W$6)/('CAN LFS Emp'!W287/'CAN LFS Emp'!W$6),"n/a")</f>
        <v>1.7130103434805455</v>
      </c>
      <c r="X287" s="20">
        <f>IFERROR(('Emp RestOfCMA'!X287/'Emp RestOfCMA'!X$6)/('CAN LFS Emp'!X287/'CAN LFS Emp'!X$6),"n/a")</f>
        <v>1.7061632968914757</v>
      </c>
      <c r="Y287" s="20">
        <f>IFERROR(('Emp RestOfCMA'!Y287/'Emp RestOfCMA'!Y$6)/('CAN LFS Emp'!Y287/'CAN LFS Emp'!Y$6),"n/a")</f>
        <v>1.5802625619289732</v>
      </c>
    </row>
    <row r="288" spans="1:25" x14ac:dyDescent="0.25">
      <c r="A288" s="6" t="s">
        <v>85</v>
      </c>
      <c r="C288" s="14">
        <v>454</v>
      </c>
      <c r="D288" s="65">
        <f>IFERROR(('Emp RestOfCMA'!D288/'Emp RestOfCMA'!D$6)/('CAN LFS Emp'!D288/'CAN LFS Emp'!D$6),"n/a")</f>
        <v>0.6686061376512793</v>
      </c>
      <c r="E288" s="65">
        <f>IFERROR(('Emp RestOfCMA'!E288/'Emp RestOfCMA'!E$6)/('CAN LFS Emp'!E288/'CAN LFS Emp'!E$6),"n/a")</f>
        <v>0.68672005877382647</v>
      </c>
      <c r="F288" s="65">
        <f>IFERROR(('Emp RestOfCMA'!F288/'Emp RestOfCMA'!F$6)/('CAN LFS Emp'!F288/'CAN LFS Emp'!F$6),"n/a")</f>
        <v>1.1058945108284983</v>
      </c>
      <c r="G288" s="65">
        <f>IFERROR(('Emp RestOfCMA'!G288/'Emp RestOfCMA'!G$6)/('CAN LFS Emp'!G288/'CAN LFS Emp'!G$6),"n/a")</f>
        <v>1.0031077334305003</v>
      </c>
      <c r="H288" s="65">
        <f>IFERROR(('Emp RestOfCMA'!H288/'Emp RestOfCMA'!H$6)/('CAN LFS Emp'!H288/'CAN LFS Emp'!H$6),"n/a")</f>
        <v>1.1193947479332624</v>
      </c>
      <c r="I288" s="65">
        <f>IFERROR(('Emp RestOfCMA'!I288/'Emp RestOfCMA'!I$6)/('CAN LFS Emp'!I288/'CAN LFS Emp'!I$6),"n/a")</f>
        <v>0.87200948229853703</v>
      </c>
      <c r="J288" s="65">
        <f>IFERROR(('Emp RestOfCMA'!J288/'Emp RestOfCMA'!J$6)/('CAN LFS Emp'!J288/'CAN LFS Emp'!J$6),"n/a")</f>
        <v>1.1171753955061499</v>
      </c>
      <c r="K288" s="65">
        <f>IFERROR(('Emp RestOfCMA'!K288/'Emp RestOfCMA'!K$6)/('CAN LFS Emp'!K288/'CAN LFS Emp'!K$6),"n/a")</f>
        <v>1.0083395940873441</v>
      </c>
      <c r="L288" s="65">
        <f>IFERROR(('Emp RestOfCMA'!L288/'Emp RestOfCMA'!L$6)/('CAN LFS Emp'!L288/'CAN LFS Emp'!L$6),"n/a")</f>
        <v>1.0943863019481004</v>
      </c>
      <c r="M288" s="21">
        <f>IFERROR(('Emp RestOfCMA'!M288/'Emp RestOfCMA'!M$6)/('CAN LFS Emp'!M288/'CAN LFS Emp'!M$6),"n/a")</f>
        <v>0.80440370279571238</v>
      </c>
      <c r="N288" s="21">
        <f>IFERROR(('Emp RestOfCMA'!N288/'Emp RestOfCMA'!N$6)/('CAN LFS Emp'!N288/'CAN LFS Emp'!N$6),"n/a")</f>
        <v>0.89847078311317752</v>
      </c>
      <c r="O288" s="21">
        <f>IFERROR(('Emp RestOfCMA'!O288/'Emp RestOfCMA'!O$6)/('CAN LFS Emp'!O288/'CAN LFS Emp'!O$6),"n/a")</f>
        <v>1.3318448407502743</v>
      </c>
      <c r="P288" s="21">
        <f>IFERROR(('Emp RestOfCMA'!P288/'Emp RestOfCMA'!P$6)/('CAN LFS Emp'!P288/'CAN LFS Emp'!P$6),"n/a")</f>
        <v>1.2784829220753877</v>
      </c>
      <c r="Q288" s="21">
        <f>IFERROR(('Emp RestOfCMA'!Q288/'Emp RestOfCMA'!Q$6)/('CAN LFS Emp'!Q288/'CAN LFS Emp'!Q$6),"n/a")</f>
        <v>1.2542468029590548</v>
      </c>
      <c r="R288" s="21">
        <f>IFERROR(('Emp RestOfCMA'!R288/'Emp RestOfCMA'!R$6)/('CAN LFS Emp'!R288/'CAN LFS Emp'!R$6),"n/a")</f>
        <v>1.451655491339269</v>
      </c>
      <c r="S288" s="21">
        <f>IFERROR(('Emp RestOfCMA'!S288/'Emp RestOfCMA'!S$6)/('CAN LFS Emp'!S288/'CAN LFS Emp'!S$6),"n/a")</f>
        <v>1.6062865288482904</v>
      </c>
      <c r="T288" s="21">
        <f>IFERROR(('Emp RestOfCMA'!T288/'Emp RestOfCMA'!T$6)/('CAN LFS Emp'!T288/'CAN LFS Emp'!T$6),"n/a")</f>
        <v>1.7396514055097252</v>
      </c>
      <c r="U288" s="21">
        <f>IFERROR(('Emp RestOfCMA'!U288/'Emp RestOfCMA'!U$6)/('CAN LFS Emp'!U288/'CAN LFS Emp'!U$6),"n/a")</f>
        <v>1.4169783396944182</v>
      </c>
      <c r="V288" s="21">
        <f>IFERROR(('Emp RestOfCMA'!V288/'Emp RestOfCMA'!V$6)/('CAN LFS Emp'!V288/'CAN LFS Emp'!V$6),"n/a")</f>
        <v>1.0257841049812031</v>
      </c>
      <c r="W288" s="21">
        <f>IFERROR(('Emp RestOfCMA'!W288/'Emp RestOfCMA'!W$6)/('CAN LFS Emp'!W288/'CAN LFS Emp'!W$6),"n/a")</f>
        <v>1.6722407059224735</v>
      </c>
      <c r="X288" s="21">
        <f>IFERROR(('Emp RestOfCMA'!X288/'Emp RestOfCMA'!X$6)/('CAN LFS Emp'!X288/'CAN LFS Emp'!X$6),"n/a")</f>
        <v>1.5985619788931082</v>
      </c>
      <c r="Y288" s="21">
        <f>IFERROR(('Emp RestOfCMA'!Y288/'Emp RestOfCMA'!Y$6)/('CAN LFS Emp'!Y288/'CAN LFS Emp'!Y$6),"n/a")</f>
        <v>1.6831572831861474</v>
      </c>
    </row>
    <row r="289" spans="1:25" x14ac:dyDescent="0.25">
      <c r="A289" s="6" t="s">
        <v>101</v>
      </c>
      <c r="C289" s="14">
        <v>511</v>
      </c>
      <c r="D289" s="65">
        <f>IFERROR(('Emp RestOfCMA'!D289/'Emp RestOfCMA'!D$6)/('CAN LFS Emp'!D289/'CAN LFS Emp'!D$6),"n/a")</f>
        <v>1.1497607107227925</v>
      </c>
      <c r="E289" s="65">
        <f>IFERROR(('Emp RestOfCMA'!E289/'Emp RestOfCMA'!E$6)/('CAN LFS Emp'!E289/'CAN LFS Emp'!E$6),"n/a")</f>
        <v>0.96083851742675519</v>
      </c>
      <c r="F289" s="65">
        <f>IFERROR(('Emp RestOfCMA'!F289/'Emp RestOfCMA'!F$6)/('CAN LFS Emp'!F289/'CAN LFS Emp'!F$6),"n/a")</f>
        <v>1.0614119127586663</v>
      </c>
      <c r="G289" s="65">
        <f>IFERROR(('Emp RestOfCMA'!G289/'Emp RestOfCMA'!G$6)/('CAN LFS Emp'!G289/'CAN LFS Emp'!G$6),"n/a")</f>
        <v>0.95092248327147466</v>
      </c>
      <c r="H289" s="65">
        <f>IFERROR(('Emp RestOfCMA'!H289/'Emp RestOfCMA'!H$6)/('CAN LFS Emp'!H289/'CAN LFS Emp'!H$6),"n/a")</f>
        <v>1.0197099555732214</v>
      </c>
      <c r="I289" s="65">
        <f>IFERROR(('Emp RestOfCMA'!I289/'Emp RestOfCMA'!I$6)/('CAN LFS Emp'!I289/'CAN LFS Emp'!I$6),"n/a")</f>
        <v>0.86595757801356243</v>
      </c>
      <c r="J289" s="65">
        <f>IFERROR(('Emp RestOfCMA'!J289/'Emp RestOfCMA'!J$6)/('CAN LFS Emp'!J289/'CAN LFS Emp'!J$6),"n/a")</f>
        <v>1.0650164389299861</v>
      </c>
      <c r="K289" s="65">
        <f>IFERROR(('Emp RestOfCMA'!K289/'Emp RestOfCMA'!K$6)/('CAN LFS Emp'!K289/'CAN LFS Emp'!K$6),"n/a")</f>
        <v>1.2330578222297022</v>
      </c>
      <c r="L289" s="65">
        <f>IFERROR(('Emp RestOfCMA'!L289/'Emp RestOfCMA'!L$6)/('CAN LFS Emp'!L289/'CAN LFS Emp'!L$6),"n/a")</f>
        <v>1.1053811384864227</v>
      </c>
      <c r="M289" s="21">
        <f>IFERROR(('Emp RestOfCMA'!M289/'Emp RestOfCMA'!M$6)/('CAN LFS Emp'!M289/'CAN LFS Emp'!M$6),"n/a")</f>
        <v>1.0396209934118406</v>
      </c>
      <c r="N289" s="21">
        <f>IFERROR(('Emp RestOfCMA'!N289/'Emp RestOfCMA'!N$6)/('CAN LFS Emp'!N289/'CAN LFS Emp'!N$6),"n/a")</f>
        <v>1.0073859848271591</v>
      </c>
      <c r="O289" s="21">
        <f>IFERROR(('Emp RestOfCMA'!O289/'Emp RestOfCMA'!O$6)/('CAN LFS Emp'!O289/'CAN LFS Emp'!O$6),"n/a")</f>
        <v>1.0111316217198307</v>
      </c>
      <c r="P289" s="21">
        <f>IFERROR(('Emp RestOfCMA'!P289/'Emp RestOfCMA'!P$6)/('CAN LFS Emp'!P289/'CAN LFS Emp'!P$6),"n/a")</f>
        <v>0.87098701028890257</v>
      </c>
      <c r="Q289" s="21">
        <f>IFERROR(('Emp RestOfCMA'!Q289/'Emp RestOfCMA'!Q$6)/('CAN LFS Emp'!Q289/'CAN LFS Emp'!Q$6),"n/a")</f>
        <v>0.75242150738918134</v>
      </c>
      <c r="R289" s="21">
        <f>IFERROR(('Emp RestOfCMA'!R289/'Emp RestOfCMA'!R$6)/('CAN LFS Emp'!R289/'CAN LFS Emp'!R$6),"n/a")</f>
        <v>1.0569274201759105</v>
      </c>
      <c r="S289" s="21">
        <f>IFERROR(('Emp RestOfCMA'!S289/'Emp RestOfCMA'!S$6)/('CAN LFS Emp'!S289/'CAN LFS Emp'!S$6),"n/a")</f>
        <v>1.2164243467032625</v>
      </c>
      <c r="T289" s="21">
        <f>IFERROR(('Emp RestOfCMA'!T289/'Emp RestOfCMA'!T$6)/('CAN LFS Emp'!T289/'CAN LFS Emp'!T$6),"n/a")</f>
        <v>0.80971412121086739</v>
      </c>
      <c r="U289" s="21">
        <f>IFERROR(('Emp RestOfCMA'!U289/'Emp RestOfCMA'!U$6)/('CAN LFS Emp'!U289/'CAN LFS Emp'!U$6),"n/a")</f>
        <v>1.1704338673190229</v>
      </c>
      <c r="V289" s="21">
        <f>IFERROR(('Emp RestOfCMA'!V289/'Emp RestOfCMA'!V$6)/('CAN LFS Emp'!V289/'CAN LFS Emp'!V$6),"n/a")</f>
        <v>1.0752780413207081</v>
      </c>
      <c r="W289" s="21">
        <f>IFERROR(('Emp RestOfCMA'!W289/'Emp RestOfCMA'!W$6)/('CAN LFS Emp'!W289/'CAN LFS Emp'!W$6),"n/a")</f>
        <v>0.83739975303168956</v>
      </c>
      <c r="X289" s="21">
        <f>IFERROR(('Emp RestOfCMA'!X289/'Emp RestOfCMA'!X$6)/('CAN LFS Emp'!X289/'CAN LFS Emp'!X$6),"n/a")</f>
        <v>1.0830550966655066</v>
      </c>
      <c r="Y289" s="21">
        <f>IFERROR(('Emp RestOfCMA'!Y289/'Emp RestOfCMA'!Y$6)/('CAN LFS Emp'!Y289/'CAN LFS Emp'!Y$6),"n/a")</f>
        <v>1.5000169648824868</v>
      </c>
    </row>
    <row r="290" spans="1:25" x14ac:dyDescent="0.25">
      <c r="A290" s="6" t="s">
        <v>104</v>
      </c>
      <c r="C290" s="14">
        <v>512</v>
      </c>
      <c r="D290" s="65">
        <f>IFERROR(('Emp RestOfCMA'!D290/'Emp RestOfCMA'!D$6)/('CAN LFS Emp'!D290/'CAN LFS Emp'!D$6),"n/a")</f>
        <v>1.2491995858446954</v>
      </c>
      <c r="E290" s="65">
        <f>IFERROR(('Emp RestOfCMA'!E290/'Emp RestOfCMA'!E$6)/('CAN LFS Emp'!E290/'CAN LFS Emp'!E$6),"n/a")</f>
        <v>0.39247449429192233</v>
      </c>
      <c r="F290" s="65">
        <f>IFERROR(('Emp RestOfCMA'!F290/'Emp RestOfCMA'!F$6)/('CAN LFS Emp'!F290/'CAN LFS Emp'!F$6),"n/a")</f>
        <v>1.198339359636033</v>
      </c>
      <c r="G290" s="65">
        <f>IFERROR(('Emp RestOfCMA'!G290/'Emp RestOfCMA'!G$6)/('CAN LFS Emp'!G290/'CAN LFS Emp'!G$6),"n/a")</f>
        <v>1.2732844495109052</v>
      </c>
      <c r="H290" s="65">
        <f>IFERROR(('Emp RestOfCMA'!H290/'Emp RestOfCMA'!H$6)/('CAN LFS Emp'!H290/'CAN LFS Emp'!H$6),"n/a")</f>
        <v>0.79331477111109716</v>
      </c>
      <c r="I290" s="65">
        <f>IFERROR(('Emp RestOfCMA'!I290/'Emp RestOfCMA'!I$6)/('CAN LFS Emp'!I290/'CAN LFS Emp'!I$6),"n/a")</f>
        <v>1.2354447421813426</v>
      </c>
      <c r="J290" s="65">
        <f>IFERROR(('Emp RestOfCMA'!J290/'Emp RestOfCMA'!J$6)/('CAN LFS Emp'!J290/'CAN LFS Emp'!J$6),"n/a")</f>
        <v>0.86139050707008202</v>
      </c>
      <c r="K290" s="65">
        <f>IFERROR(('Emp RestOfCMA'!K290/'Emp RestOfCMA'!K$6)/('CAN LFS Emp'!K290/'CAN LFS Emp'!K$6),"n/a")</f>
        <v>1.1890631964781635</v>
      </c>
      <c r="L290" s="65">
        <f>IFERROR(('Emp RestOfCMA'!L290/'Emp RestOfCMA'!L$6)/('CAN LFS Emp'!L290/'CAN LFS Emp'!L$6),"n/a")</f>
        <v>1.0633781242381672</v>
      </c>
      <c r="M290" s="21">
        <f>IFERROR(('Emp RestOfCMA'!M290/'Emp RestOfCMA'!M$6)/('CAN LFS Emp'!M290/'CAN LFS Emp'!M$6),"n/a")</f>
        <v>1.2609570977618867</v>
      </c>
      <c r="N290" s="21">
        <f>IFERROR(('Emp RestOfCMA'!N290/'Emp RestOfCMA'!N$6)/('CAN LFS Emp'!N290/'CAN LFS Emp'!N$6),"n/a")</f>
        <v>0.51042643289934653</v>
      </c>
      <c r="O290" s="21">
        <f>IFERROR(('Emp RestOfCMA'!O290/'Emp RestOfCMA'!O$6)/('CAN LFS Emp'!O290/'CAN LFS Emp'!O$6),"n/a")</f>
        <v>0.54679995564222794</v>
      </c>
      <c r="P290" s="21">
        <f>IFERROR(('Emp RestOfCMA'!P290/'Emp RestOfCMA'!P$6)/('CAN LFS Emp'!P290/'CAN LFS Emp'!P$6),"n/a")</f>
        <v>0.55669234161318271</v>
      </c>
      <c r="Q290" s="21">
        <f>IFERROR(('Emp RestOfCMA'!Q290/'Emp RestOfCMA'!Q$6)/('CAN LFS Emp'!Q290/'CAN LFS Emp'!Q$6),"n/a")</f>
        <v>1.3114568987788389</v>
      </c>
      <c r="R290" s="21">
        <f>IFERROR(('Emp RestOfCMA'!R290/'Emp RestOfCMA'!R$6)/('CAN LFS Emp'!R290/'CAN LFS Emp'!R$6),"n/a")</f>
        <v>0.95190708645163569</v>
      </c>
      <c r="S290" s="21">
        <f>IFERROR(('Emp RestOfCMA'!S290/'Emp RestOfCMA'!S$6)/('CAN LFS Emp'!S290/'CAN LFS Emp'!S$6),"n/a")</f>
        <v>0.73486483508701594</v>
      </c>
      <c r="T290" s="21">
        <f>IFERROR(('Emp RestOfCMA'!T290/'Emp RestOfCMA'!T$6)/('CAN LFS Emp'!T290/'CAN LFS Emp'!T$6),"n/a")</f>
        <v>0.70515548976311593</v>
      </c>
      <c r="U290" s="21">
        <f>IFERROR(('Emp RestOfCMA'!U290/'Emp RestOfCMA'!U$6)/('CAN LFS Emp'!U290/'CAN LFS Emp'!U$6),"n/a")</f>
        <v>1.1883626590170988</v>
      </c>
      <c r="V290" s="21">
        <f>IFERROR(('Emp RestOfCMA'!V290/'Emp RestOfCMA'!V$6)/('CAN LFS Emp'!V290/'CAN LFS Emp'!V$6),"n/a")</f>
        <v>0.82676258535278124</v>
      </c>
      <c r="W290" s="21">
        <f>IFERROR(('Emp RestOfCMA'!W290/'Emp RestOfCMA'!W$6)/('CAN LFS Emp'!W290/'CAN LFS Emp'!W$6),"n/a")</f>
        <v>0.39297599757074975</v>
      </c>
      <c r="X290" s="21">
        <f>IFERROR(('Emp RestOfCMA'!X290/'Emp RestOfCMA'!X$6)/('CAN LFS Emp'!X290/'CAN LFS Emp'!X$6),"n/a")</f>
        <v>0.10123202572593605</v>
      </c>
      <c r="Y290" s="21">
        <f>IFERROR(('Emp RestOfCMA'!Y290/'Emp RestOfCMA'!Y$6)/('CAN LFS Emp'!Y290/'CAN LFS Emp'!Y$6),"n/a")</f>
        <v>0.4892597335545143</v>
      </c>
    </row>
    <row r="291" spans="1:25" x14ac:dyDescent="0.25">
      <c r="A291" s="6" t="s">
        <v>107</v>
      </c>
      <c r="C291" s="14">
        <v>515</v>
      </c>
      <c r="D291" s="65">
        <f>IFERROR(('Emp RestOfCMA'!D291/'Emp RestOfCMA'!D$6)/('CAN LFS Emp'!D291/'CAN LFS Emp'!D$6),"n/a")</f>
        <v>0.9592621936705118</v>
      </c>
      <c r="E291" s="65">
        <f>IFERROR(('Emp RestOfCMA'!E291/'Emp RestOfCMA'!E$6)/('CAN LFS Emp'!E291/'CAN LFS Emp'!E$6),"n/a")</f>
        <v>1.0428069028903137</v>
      </c>
      <c r="F291" s="65">
        <f>IFERROR(('Emp RestOfCMA'!F291/'Emp RestOfCMA'!F$6)/('CAN LFS Emp'!F291/'CAN LFS Emp'!F$6),"n/a")</f>
        <v>0.55343258378114135</v>
      </c>
      <c r="G291" s="65">
        <f>IFERROR(('Emp RestOfCMA'!G291/'Emp RestOfCMA'!G$6)/('CAN LFS Emp'!G291/'CAN LFS Emp'!G$6),"n/a")</f>
        <v>1.1828447449131168</v>
      </c>
      <c r="H291" s="65">
        <f>IFERROR(('Emp RestOfCMA'!H291/'Emp RestOfCMA'!H$6)/('CAN LFS Emp'!H291/'CAN LFS Emp'!H$6),"n/a")</f>
        <v>0.94305693117208411</v>
      </c>
      <c r="I291" s="65">
        <f>IFERROR(('Emp RestOfCMA'!I291/'Emp RestOfCMA'!I$6)/('CAN LFS Emp'!I291/'CAN LFS Emp'!I$6),"n/a")</f>
        <v>0.73119032526040262</v>
      </c>
      <c r="J291" s="65">
        <f>IFERROR(('Emp RestOfCMA'!J291/'Emp RestOfCMA'!J$6)/('CAN LFS Emp'!J291/'CAN LFS Emp'!J$6),"n/a")</f>
        <v>0.95633149086729219</v>
      </c>
      <c r="K291" s="65">
        <f>IFERROR(('Emp RestOfCMA'!K291/'Emp RestOfCMA'!K$6)/('CAN LFS Emp'!K291/'CAN LFS Emp'!K$6),"n/a")</f>
        <v>0.78346086817992699</v>
      </c>
      <c r="L291" s="65">
        <f>IFERROR(('Emp RestOfCMA'!L291/'Emp RestOfCMA'!L$6)/('CAN LFS Emp'!L291/'CAN LFS Emp'!L$6),"n/a")</f>
        <v>0.98736341019954521</v>
      </c>
      <c r="M291" s="21">
        <f>IFERROR(('Emp RestOfCMA'!M291/'Emp RestOfCMA'!M$6)/('CAN LFS Emp'!M291/'CAN LFS Emp'!M$6),"n/a")</f>
        <v>0.41317781616212435</v>
      </c>
      <c r="N291" s="21">
        <f>IFERROR(('Emp RestOfCMA'!N291/'Emp RestOfCMA'!N$6)/('CAN LFS Emp'!N291/'CAN LFS Emp'!N$6),"n/a")</f>
        <v>0.39629977406115002</v>
      </c>
      <c r="O291" s="21">
        <f>IFERROR(('Emp RestOfCMA'!O291/'Emp RestOfCMA'!O$6)/('CAN LFS Emp'!O291/'CAN LFS Emp'!O$6),"n/a")</f>
        <v>1.1554082970460509</v>
      </c>
      <c r="P291" s="21">
        <f>IFERROR(('Emp RestOfCMA'!P291/'Emp RestOfCMA'!P$6)/('CAN LFS Emp'!P291/'CAN LFS Emp'!P$6),"n/a")</f>
        <v>0.31564872553612944</v>
      </c>
      <c r="Q291" s="21">
        <f>IFERROR(('Emp RestOfCMA'!Q291/'Emp RestOfCMA'!Q$6)/('CAN LFS Emp'!Q291/'CAN LFS Emp'!Q$6),"n/a")</f>
        <v>0.67285598740211616</v>
      </c>
      <c r="R291" s="21">
        <f>IFERROR(('Emp RestOfCMA'!R291/'Emp RestOfCMA'!R$6)/('CAN LFS Emp'!R291/'CAN LFS Emp'!R$6),"n/a")</f>
        <v>0.10372692218428577</v>
      </c>
      <c r="S291" s="21">
        <f>IFERROR(('Emp RestOfCMA'!S291/'Emp RestOfCMA'!S$6)/('CAN LFS Emp'!S291/'CAN LFS Emp'!S$6),"n/a")</f>
        <v>-0.3687849474013431</v>
      </c>
      <c r="T291" s="21">
        <f>IFERROR(('Emp RestOfCMA'!T291/'Emp RestOfCMA'!T$6)/('CAN LFS Emp'!T291/'CAN LFS Emp'!T$6),"n/a")</f>
        <v>0.57936206162484505</v>
      </c>
      <c r="U291" s="21">
        <f>IFERROR(('Emp RestOfCMA'!U291/'Emp RestOfCMA'!U$6)/('CAN LFS Emp'!U291/'CAN LFS Emp'!U$6),"n/a")</f>
        <v>0.72142484455628952</v>
      </c>
      <c r="V291" s="21">
        <f>IFERROR(('Emp RestOfCMA'!V291/'Emp RestOfCMA'!V$6)/('CAN LFS Emp'!V291/'CAN LFS Emp'!V$6),"n/a")</f>
        <v>0.1037244170710044</v>
      </c>
      <c r="W291" s="21">
        <f>IFERROR(('Emp RestOfCMA'!W291/'Emp RestOfCMA'!W$6)/('CAN LFS Emp'!W291/'CAN LFS Emp'!W$6),"n/a")</f>
        <v>1.3968986356329065</v>
      </c>
      <c r="X291" s="21">
        <f>IFERROR(('Emp RestOfCMA'!X291/'Emp RestOfCMA'!X$6)/('CAN LFS Emp'!X291/'CAN LFS Emp'!X$6),"n/a")</f>
        <v>0.31925166530621185</v>
      </c>
      <c r="Y291" s="21">
        <f>IFERROR(('Emp RestOfCMA'!Y291/'Emp RestOfCMA'!Y$6)/('CAN LFS Emp'!Y291/'CAN LFS Emp'!Y$6),"n/a")</f>
        <v>0.2433705216217672</v>
      </c>
    </row>
    <row r="292" spans="1:25" x14ac:dyDescent="0.25">
      <c r="A292" s="6" t="s">
        <v>109</v>
      </c>
      <c r="C292" s="14">
        <v>518</v>
      </c>
      <c r="D292" s="65">
        <f>IFERROR(('Emp RestOfCMA'!D292/'Emp RestOfCMA'!D$6)/('CAN LFS Emp'!D292/'CAN LFS Emp'!D$6),"n/a")</f>
        <v>2.1774870720377582</v>
      </c>
      <c r="E292" s="65">
        <f>IFERROR(('Emp RestOfCMA'!E292/'Emp RestOfCMA'!E$6)/('CAN LFS Emp'!E292/'CAN LFS Emp'!E$6),"n/a")</f>
        <v>3.9011831486716879</v>
      </c>
      <c r="F292" s="65">
        <f>IFERROR(('Emp RestOfCMA'!F292/'Emp RestOfCMA'!F$6)/('CAN LFS Emp'!F292/'CAN LFS Emp'!F$6),"n/a")</f>
        <v>3.2110769886952117</v>
      </c>
      <c r="G292" s="65">
        <f>IFERROR(('Emp RestOfCMA'!G292/'Emp RestOfCMA'!G$6)/('CAN LFS Emp'!G292/'CAN LFS Emp'!G$6),"n/a")</f>
        <v>3.513611246479027</v>
      </c>
      <c r="H292" s="65">
        <f>IFERROR(('Emp RestOfCMA'!H292/'Emp RestOfCMA'!H$6)/('CAN LFS Emp'!H292/'CAN LFS Emp'!H$6),"n/a")</f>
        <v>2.7698391676926795</v>
      </c>
      <c r="I292" s="65">
        <f>IFERROR(('Emp RestOfCMA'!I292/'Emp RestOfCMA'!I$6)/('CAN LFS Emp'!I292/'CAN LFS Emp'!I$6),"n/a")</f>
        <v>5.9049545626650772</v>
      </c>
      <c r="J292" s="65">
        <f>IFERROR(('Emp RestOfCMA'!J292/'Emp RestOfCMA'!J$6)/('CAN LFS Emp'!J292/'CAN LFS Emp'!J$6),"n/a")</f>
        <v>0</v>
      </c>
      <c r="K292" s="65">
        <f>IFERROR(('Emp RestOfCMA'!K292/'Emp RestOfCMA'!K$6)/('CAN LFS Emp'!K292/'CAN LFS Emp'!K$6),"n/a")</f>
        <v>4.3421389695653776</v>
      </c>
      <c r="L292" s="65">
        <f>IFERROR(('Emp RestOfCMA'!L292/'Emp RestOfCMA'!L$6)/('CAN LFS Emp'!L292/'CAN LFS Emp'!L$6),"n/a")</f>
        <v>3.617084862384619</v>
      </c>
      <c r="M292" s="21">
        <f>IFERROR(('Emp RestOfCMA'!M292/'Emp RestOfCMA'!M$6)/('CAN LFS Emp'!M292/'CAN LFS Emp'!M$6),"n/a")</f>
        <v>0</v>
      </c>
      <c r="N292" s="21">
        <f>IFERROR(('Emp RestOfCMA'!N292/'Emp RestOfCMA'!N$6)/('CAN LFS Emp'!N292/'CAN LFS Emp'!N$6),"n/a")</f>
        <v>1.4931786841126728</v>
      </c>
      <c r="O292" s="21">
        <f>IFERROR(('Emp RestOfCMA'!O292/'Emp RestOfCMA'!O$6)/('CAN LFS Emp'!O292/'CAN LFS Emp'!O$6),"n/a")</f>
        <v>2.2514000086612622</v>
      </c>
      <c r="P292" s="21">
        <f>IFERROR(('Emp RestOfCMA'!P292/'Emp RestOfCMA'!P$6)/('CAN LFS Emp'!P292/'CAN LFS Emp'!P$6),"n/a")</f>
        <v>1.6059681609717384</v>
      </c>
      <c r="Q292" s="21">
        <f>IFERROR(('Emp RestOfCMA'!Q292/'Emp RestOfCMA'!Q$6)/('CAN LFS Emp'!Q292/'CAN LFS Emp'!Q$6),"n/a")</f>
        <v>5.6851598697124723</v>
      </c>
      <c r="R292" s="21">
        <f>IFERROR(('Emp RestOfCMA'!R292/'Emp RestOfCMA'!R$6)/('CAN LFS Emp'!R292/'CAN LFS Emp'!R$6),"n/a")</f>
        <v>2.4231726195989536</v>
      </c>
      <c r="S292" s="21">
        <f>IFERROR(('Emp RestOfCMA'!S292/'Emp RestOfCMA'!S$6)/('CAN LFS Emp'!S292/'CAN LFS Emp'!S$6),"n/a")</f>
        <v>5.2918289765423978</v>
      </c>
      <c r="T292" s="21">
        <f>IFERROR(('Emp RestOfCMA'!T292/'Emp RestOfCMA'!T$6)/('CAN LFS Emp'!T292/'CAN LFS Emp'!T$6),"n/a")</f>
        <v>2.2412012007388968</v>
      </c>
      <c r="U292" s="21">
        <f>IFERROR(('Emp RestOfCMA'!U292/'Emp RestOfCMA'!U$6)/('CAN LFS Emp'!U292/'CAN LFS Emp'!U$6),"n/a")</f>
        <v>2.2129421147202657</v>
      </c>
      <c r="V292" s="21">
        <f>IFERROR(('Emp RestOfCMA'!V292/'Emp RestOfCMA'!V$6)/('CAN LFS Emp'!V292/'CAN LFS Emp'!V$6),"n/a")</f>
        <v>3.0414043643527782</v>
      </c>
      <c r="W292" s="21">
        <f>IFERROR(('Emp RestOfCMA'!W292/'Emp RestOfCMA'!W$6)/('CAN LFS Emp'!W292/'CAN LFS Emp'!W$6),"n/a")</f>
        <v>3.6075270404209667</v>
      </c>
      <c r="X292" s="21">
        <f>IFERROR(('Emp RestOfCMA'!X292/'Emp RestOfCMA'!X$6)/('CAN LFS Emp'!X292/'CAN LFS Emp'!X$6),"n/a")</f>
        <v>2.2603728280399285</v>
      </c>
      <c r="Y292" s="21">
        <f>IFERROR(('Emp RestOfCMA'!Y292/'Emp RestOfCMA'!Y$6)/('CAN LFS Emp'!Y292/'CAN LFS Emp'!Y$6),"n/a")</f>
        <v>4.4181488273142246</v>
      </c>
    </row>
    <row r="293" spans="1:25" x14ac:dyDescent="0.25">
      <c r="A293" s="6" t="s">
        <v>114</v>
      </c>
      <c r="C293" s="14">
        <v>522</v>
      </c>
      <c r="D293" s="65">
        <f>IFERROR(('Emp RestOfCMA'!D293/'Emp RestOfCMA'!D$6)/('CAN LFS Emp'!D293/'CAN LFS Emp'!D$6),"n/a")</f>
        <v>1.6191757784351264</v>
      </c>
      <c r="E293" s="65">
        <f>IFERROR(('Emp RestOfCMA'!E293/'Emp RestOfCMA'!E$6)/('CAN LFS Emp'!E293/'CAN LFS Emp'!E$6),"n/a")</f>
        <v>1.6380048651419561</v>
      </c>
      <c r="F293" s="65">
        <f>IFERROR(('Emp RestOfCMA'!F293/'Emp RestOfCMA'!F$6)/('CAN LFS Emp'!F293/'CAN LFS Emp'!F$6),"n/a")</f>
        <v>1.4315946038851111</v>
      </c>
      <c r="G293" s="65">
        <f>IFERROR(('Emp RestOfCMA'!G293/'Emp RestOfCMA'!G$6)/('CAN LFS Emp'!G293/'CAN LFS Emp'!G$6),"n/a")</f>
        <v>1.5894500823017632</v>
      </c>
      <c r="H293" s="65">
        <f>IFERROR(('Emp RestOfCMA'!H293/'Emp RestOfCMA'!H$6)/('CAN LFS Emp'!H293/'CAN LFS Emp'!H$6),"n/a")</f>
        <v>1.6580902249341687</v>
      </c>
      <c r="I293" s="65">
        <f>IFERROR(('Emp RestOfCMA'!I293/'Emp RestOfCMA'!I$6)/('CAN LFS Emp'!I293/'CAN LFS Emp'!I$6),"n/a")</f>
        <v>1.5655365763014428</v>
      </c>
      <c r="J293" s="65">
        <f>IFERROR(('Emp RestOfCMA'!J293/'Emp RestOfCMA'!J$6)/('CAN LFS Emp'!J293/'CAN LFS Emp'!J$6),"n/a")</f>
        <v>1.5402313544860087</v>
      </c>
      <c r="K293" s="65">
        <f>IFERROR(('Emp RestOfCMA'!K293/'Emp RestOfCMA'!K$6)/('CAN LFS Emp'!K293/'CAN LFS Emp'!K$6),"n/a")</f>
        <v>1.5062877593964608</v>
      </c>
      <c r="L293" s="65">
        <f>IFERROR(('Emp RestOfCMA'!L293/'Emp RestOfCMA'!L$6)/('CAN LFS Emp'!L293/'CAN LFS Emp'!L$6),"n/a")</f>
        <v>0.91394216491166713</v>
      </c>
      <c r="M293" s="21">
        <f>IFERROR(('Emp RestOfCMA'!M293/'Emp RestOfCMA'!M$6)/('CAN LFS Emp'!M293/'CAN LFS Emp'!M$6),"n/a")</f>
        <v>1.1357206156056994</v>
      </c>
      <c r="N293" s="21">
        <f>IFERROR(('Emp RestOfCMA'!N293/'Emp RestOfCMA'!N$6)/('CAN LFS Emp'!N293/'CAN LFS Emp'!N$6),"n/a")</f>
        <v>0.8770269366903567</v>
      </c>
      <c r="O293" s="21">
        <f>IFERROR(('Emp RestOfCMA'!O293/'Emp RestOfCMA'!O$6)/('CAN LFS Emp'!O293/'CAN LFS Emp'!O$6),"n/a")</f>
        <v>0.75599057048188334</v>
      </c>
      <c r="P293" s="21">
        <f>IFERROR(('Emp RestOfCMA'!P293/'Emp RestOfCMA'!P$6)/('CAN LFS Emp'!P293/'CAN LFS Emp'!P$6),"n/a")</f>
        <v>1.1433811354809873</v>
      </c>
      <c r="Q293" s="21">
        <f>IFERROR(('Emp RestOfCMA'!Q293/'Emp RestOfCMA'!Q$6)/('CAN LFS Emp'!Q293/'CAN LFS Emp'!Q$6),"n/a")</f>
        <v>1.0921832743424356</v>
      </c>
      <c r="R293" s="21">
        <f>IFERROR(('Emp RestOfCMA'!R293/'Emp RestOfCMA'!R$6)/('CAN LFS Emp'!R293/'CAN LFS Emp'!R$6),"n/a")</f>
        <v>1.0091269952394901</v>
      </c>
      <c r="S293" s="21">
        <f>IFERROR(('Emp RestOfCMA'!S293/'Emp RestOfCMA'!S$6)/('CAN LFS Emp'!S293/'CAN LFS Emp'!S$6),"n/a")</f>
        <v>0.95421965416530075</v>
      </c>
      <c r="T293" s="21">
        <f>IFERROR(('Emp RestOfCMA'!T293/'Emp RestOfCMA'!T$6)/('CAN LFS Emp'!T293/'CAN LFS Emp'!T$6),"n/a")</f>
        <v>1.2373169392479157</v>
      </c>
      <c r="U293" s="21">
        <f>IFERROR(('Emp RestOfCMA'!U293/'Emp RestOfCMA'!U$6)/('CAN LFS Emp'!U293/'CAN LFS Emp'!U$6),"n/a")</f>
        <v>1.0273272338926251</v>
      </c>
      <c r="V293" s="21">
        <f>IFERROR(('Emp RestOfCMA'!V293/'Emp RestOfCMA'!V$6)/('CAN LFS Emp'!V293/'CAN LFS Emp'!V$6),"n/a")</f>
        <v>1.0476947588675263</v>
      </c>
      <c r="W293" s="21">
        <f>IFERROR(('Emp RestOfCMA'!W293/'Emp RestOfCMA'!W$6)/('CAN LFS Emp'!W293/'CAN LFS Emp'!W$6),"n/a")</f>
        <v>1.1310321065197191</v>
      </c>
      <c r="X293" s="21">
        <f>IFERROR(('Emp RestOfCMA'!X293/'Emp RestOfCMA'!X$6)/('CAN LFS Emp'!X293/'CAN LFS Emp'!X$6),"n/a")</f>
        <v>1.3002157346250158</v>
      </c>
      <c r="Y293" s="21">
        <f>IFERROR(('Emp RestOfCMA'!Y293/'Emp RestOfCMA'!Y$6)/('CAN LFS Emp'!Y293/'CAN LFS Emp'!Y$6),"n/a")</f>
        <v>1.2912491244530881</v>
      </c>
    </row>
    <row r="294" spans="1:25" x14ac:dyDescent="0.25">
      <c r="A294" s="7" t="s">
        <v>117</v>
      </c>
      <c r="C294" s="14">
        <v>5241</v>
      </c>
      <c r="D294" s="65">
        <f>IFERROR(('Emp RestOfCMA'!D294/'Emp RestOfCMA'!D$6)/('CAN LFS Emp'!D294/'CAN LFS Emp'!D$6),"n/a")</f>
        <v>1.1956633098167313</v>
      </c>
      <c r="E294" s="65">
        <f>IFERROR(('Emp RestOfCMA'!E294/'Emp RestOfCMA'!E$6)/('CAN LFS Emp'!E294/'CAN LFS Emp'!E$6),"n/a")</f>
        <v>1.281476528241297</v>
      </c>
      <c r="F294" s="65">
        <f>IFERROR(('Emp RestOfCMA'!F294/'Emp RestOfCMA'!F$6)/('CAN LFS Emp'!F294/'CAN LFS Emp'!F$6),"n/a")</f>
        <v>1.3692765022594178</v>
      </c>
      <c r="G294" s="65">
        <f>IFERROR(('Emp RestOfCMA'!G294/'Emp RestOfCMA'!G$6)/('CAN LFS Emp'!G294/'CAN LFS Emp'!G$6),"n/a")</f>
        <v>1.219006339975367</v>
      </c>
      <c r="H294" s="65">
        <f>IFERROR(('Emp RestOfCMA'!H294/'Emp RestOfCMA'!H$6)/('CAN LFS Emp'!H294/'CAN LFS Emp'!H$6),"n/a")</f>
        <v>1.2536290666400169</v>
      </c>
      <c r="I294" s="65">
        <f>IFERROR(('Emp RestOfCMA'!I294/'Emp RestOfCMA'!I$6)/('CAN LFS Emp'!I294/'CAN LFS Emp'!I$6),"n/a")</f>
        <v>1.4137268915211341</v>
      </c>
      <c r="J294" s="65">
        <f>IFERROR(('Emp RestOfCMA'!J294/'Emp RestOfCMA'!J$6)/('CAN LFS Emp'!J294/'CAN LFS Emp'!J$6),"n/a")</f>
        <v>1.5596575186488442</v>
      </c>
      <c r="K294" s="65">
        <f>IFERROR(('Emp RestOfCMA'!K294/'Emp RestOfCMA'!K$6)/('CAN LFS Emp'!K294/'CAN LFS Emp'!K$6),"n/a")</f>
        <v>1.4716824066908458</v>
      </c>
      <c r="L294" s="65">
        <f>IFERROR(('Emp RestOfCMA'!L294/'Emp RestOfCMA'!L$6)/('CAN LFS Emp'!L294/'CAN LFS Emp'!L$6),"n/a")</f>
        <v>0.75353643432520989</v>
      </c>
      <c r="M294" s="21">
        <f>IFERROR(('Emp RestOfCMA'!M294/'Emp RestOfCMA'!M$6)/('CAN LFS Emp'!M294/'CAN LFS Emp'!M$6),"n/a")</f>
        <v>1.029150450216352</v>
      </c>
      <c r="N294" s="21">
        <f>IFERROR(('Emp RestOfCMA'!N294/'Emp RestOfCMA'!N$6)/('CAN LFS Emp'!N294/'CAN LFS Emp'!N$6),"n/a")</f>
        <v>1.222213394751946</v>
      </c>
      <c r="O294" s="21">
        <f>IFERROR(('Emp RestOfCMA'!O294/'Emp RestOfCMA'!O$6)/('CAN LFS Emp'!O294/'CAN LFS Emp'!O$6),"n/a")</f>
        <v>0.74225235772141773</v>
      </c>
      <c r="P294" s="21">
        <f>IFERROR(('Emp RestOfCMA'!P294/'Emp RestOfCMA'!P$6)/('CAN LFS Emp'!P294/'CAN LFS Emp'!P$6),"n/a")</f>
        <v>0.81798050135143308</v>
      </c>
      <c r="Q294" s="21">
        <f>IFERROR(('Emp RestOfCMA'!Q294/'Emp RestOfCMA'!Q$6)/('CAN LFS Emp'!Q294/'CAN LFS Emp'!Q$6),"n/a")</f>
        <v>1.1446024169091693</v>
      </c>
      <c r="R294" s="21">
        <f>IFERROR(('Emp RestOfCMA'!R294/'Emp RestOfCMA'!R$6)/('CAN LFS Emp'!R294/'CAN LFS Emp'!R$6),"n/a")</f>
        <v>1.1303772027595114</v>
      </c>
      <c r="S294" s="21">
        <f>IFERROR(('Emp RestOfCMA'!S294/'Emp RestOfCMA'!S$6)/('CAN LFS Emp'!S294/'CAN LFS Emp'!S$6),"n/a")</f>
        <v>0.79266743699013742</v>
      </c>
      <c r="T294" s="21">
        <f>IFERROR(('Emp RestOfCMA'!T294/'Emp RestOfCMA'!T$6)/('CAN LFS Emp'!T294/'CAN LFS Emp'!T$6),"n/a")</f>
        <v>0.93835717873819813</v>
      </c>
      <c r="U294" s="21">
        <f>IFERROR(('Emp RestOfCMA'!U294/'Emp RestOfCMA'!U$6)/('CAN LFS Emp'!U294/'CAN LFS Emp'!U$6),"n/a")</f>
        <v>0.72626272873793385</v>
      </c>
      <c r="V294" s="21">
        <f>IFERROR(('Emp RestOfCMA'!V294/'Emp RestOfCMA'!V$6)/('CAN LFS Emp'!V294/'CAN LFS Emp'!V$6),"n/a")</f>
        <v>0.77199536158738757</v>
      </c>
      <c r="W294" s="21">
        <f>IFERROR(('Emp RestOfCMA'!W294/'Emp RestOfCMA'!W$6)/('CAN LFS Emp'!W294/'CAN LFS Emp'!W$6),"n/a")</f>
        <v>1.1697471900259981</v>
      </c>
      <c r="X294" s="21">
        <f>IFERROR(('Emp RestOfCMA'!X294/'Emp RestOfCMA'!X$6)/('CAN LFS Emp'!X294/'CAN LFS Emp'!X$6),"n/a")</f>
        <v>1.133801567202392</v>
      </c>
      <c r="Y294" s="21">
        <f>IFERROR(('Emp RestOfCMA'!Y294/'Emp RestOfCMA'!Y$6)/('CAN LFS Emp'!Y294/'CAN LFS Emp'!Y$6),"n/a")</f>
        <v>1.256887477612737</v>
      </c>
    </row>
    <row r="295" spans="1:25" x14ac:dyDescent="0.25">
      <c r="A295" s="6" t="s">
        <v>119</v>
      </c>
      <c r="C295" s="14" t="s">
        <v>204</v>
      </c>
      <c r="D295" s="65">
        <f>IFERROR(('Emp RestOfCMA'!D295/'Emp RestOfCMA'!D$6)/('CAN LFS Emp'!D295/'CAN LFS Emp'!D$6),"n/a")</f>
        <v>1.4829228825177174</v>
      </c>
      <c r="E295" s="65">
        <f>IFERROR(('Emp RestOfCMA'!E295/'Emp RestOfCMA'!E$6)/('CAN LFS Emp'!E295/'CAN LFS Emp'!E$6),"n/a")</f>
        <v>1.3548301821994719</v>
      </c>
      <c r="F295" s="65">
        <f>IFERROR(('Emp RestOfCMA'!F295/'Emp RestOfCMA'!F$6)/('CAN LFS Emp'!F295/'CAN LFS Emp'!F$6),"n/a")</f>
        <v>1.895980193487238</v>
      </c>
      <c r="G295" s="65">
        <f>IFERROR(('Emp RestOfCMA'!G295/'Emp RestOfCMA'!G$6)/('CAN LFS Emp'!G295/'CAN LFS Emp'!G$6),"n/a")</f>
        <v>1.6837244674845318</v>
      </c>
      <c r="H295" s="65">
        <f>IFERROR(('Emp RestOfCMA'!H295/'Emp RestOfCMA'!H$6)/('CAN LFS Emp'!H295/'CAN LFS Emp'!H$6),"n/a")</f>
        <v>1.7253400420787746</v>
      </c>
      <c r="I295" s="65">
        <f>IFERROR(('Emp RestOfCMA'!I295/'Emp RestOfCMA'!I$6)/('CAN LFS Emp'!I295/'CAN LFS Emp'!I$6),"n/a")</f>
        <v>1.8726845291961627</v>
      </c>
      <c r="J295" s="65">
        <f>IFERROR(('Emp RestOfCMA'!J295/'Emp RestOfCMA'!J$6)/('CAN LFS Emp'!J295/'CAN LFS Emp'!J$6),"n/a")</f>
        <v>1.3878611143372366</v>
      </c>
      <c r="K295" s="65">
        <f>IFERROR(('Emp RestOfCMA'!K295/'Emp RestOfCMA'!K$6)/('CAN LFS Emp'!K295/'CAN LFS Emp'!K$6),"n/a")</f>
        <v>2.0421283939183192</v>
      </c>
      <c r="L295" s="65">
        <f>IFERROR(('Emp RestOfCMA'!L295/'Emp RestOfCMA'!L$6)/('CAN LFS Emp'!L295/'CAN LFS Emp'!L$6),"n/a")</f>
        <v>1.248831468558212</v>
      </c>
      <c r="M295" s="21">
        <f>IFERROR(('Emp RestOfCMA'!M295/'Emp RestOfCMA'!M$6)/('CAN LFS Emp'!M295/'CAN LFS Emp'!M$6),"n/a")</f>
        <v>0.60628701018563769</v>
      </c>
      <c r="N295" s="21">
        <f>IFERROR(('Emp RestOfCMA'!N295/'Emp RestOfCMA'!N$6)/('CAN LFS Emp'!N295/'CAN LFS Emp'!N$6),"n/a")</f>
        <v>1.1505236626335864</v>
      </c>
      <c r="O295" s="21">
        <f>IFERROR(('Emp RestOfCMA'!O295/'Emp RestOfCMA'!O$6)/('CAN LFS Emp'!O295/'CAN LFS Emp'!O$6),"n/a")</f>
        <v>0.34202333267723023</v>
      </c>
      <c r="P295" s="21">
        <f>IFERROR(('Emp RestOfCMA'!P295/'Emp RestOfCMA'!P$6)/('CAN LFS Emp'!P295/'CAN LFS Emp'!P$6),"n/a")</f>
        <v>0.37463771661425799</v>
      </c>
      <c r="Q295" s="21">
        <f>IFERROR(('Emp RestOfCMA'!Q295/'Emp RestOfCMA'!Q$6)/('CAN LFS Emp'!Q295/'CAN LFS Emp'!Q$6),"n/a")</f>
        <v>1.0117022100907553</v>
      </c>
      <c r="R295" s="21">
        <f>IFERROR(('Emp RestOfCMA'!R295/'Emp RestOfCMA'!R$6)/('CAN LFS Emp'!R295/'CAN LFS Emp'!R$6),"n/a")</f>
        <v>0.89767420375341556</v>
      </c>
      <c r="S295" s="21">
        <f>IFERROR(('Emp RestOfCMA'!S295/'Emp RestOfCMA'!S$6)/('CAN LFS Emp'!S295/'CAN LFS Emp'!S$6),"n/a")</f>
        <v>1.4502295365493094</v>
      </c>
      <c r="T295" s="21">
        <f>IFERROR(('Emp RestOfCMA'!T295/'Emp RestOfCMA'!T$6)/('CAN LFS Emp'!T295/'CAN LFS Emp'!T$6),"n/a")</f>
        <v>0.98443050030053636</v>
      </c>
      <c r="U295" s="21">
        <f>IFERROR(('Emp RestOfCMA'!U295/'Emp RestOfCMA'!U$6)/('CAN LFS Emp'!U295/'CAN LFS Emp'!U$6),"n/a")</f>
        <v>1.1078498986095353</v>
      </c>
      <c r="V295" s="21">
        <f>IFERROR(('Emp RestOfCMA'!V295/'Emp RestOfCMA'!V$6)/('CAN LFS Emp'!V295/'CAN LFS Emp'!V$6),"n/a")</f>
        <v>1.125757242353512</v>
      </c>
      <c r="W295" s="21">
        <f>IFERROR(('Emp RestOfCMA'!W295/'Emp RestOfCMA'!W$6)/('CAN LFS Emp'!W295/'CAN LFS Emp'!W$6),"n/a")</f>
        <v>0.88844284826382269</v>
      </c>
      <c r="X295" s="21">
        <f>IFERROR(('Emp RestOfCMA'!X295/'Emp RestOfCMA'!X$6)/('CAN LFS Emp'!X295/'CAN LFS Emp'!X$6),"n/a")</f>
        <v>1.2776072625937351</v>
      </c>
      <c r="Y295" s="21">
        <f>IFERROR(('Emp RestOfCMA'!Y295/'Emp RestOfCMA'!Y$6)/('CAN LFS Emp'!Y295/'CAN LFS Emp'!Y$6),"n/a")</f>
        <v>1.3150163610168961</v>
      </c>
    </row>
    <row r="296" spans="1:25" x14ac:dyDescent="0.25">
      <c r="A296" s="148" t="s">
        <v>599</v>
      </c>
      <c r="C296" s="149">
        <v>5324</v>
      </c>
      <c r="D296" s="65">
        <f>IFERROR(('Emp RestOfCMA'!D296/'Emp RestOfCMA'!D$6)/('CAN LFS Emp'!D296/'CAN LFS Emp'!D$6),"n/a")</f>
        <v>0</v>
      </c>
      <c r="E296" s="65">
        <f>IFERROR(('Emp RestOfCMA'!E296/'Emp RestOfCMA'!E$6)/('CAN LFS Emp'!E296/'CAN LFS Emp'!E$6),"n/a")</f>
        <v>2.0561005624970274</v>
      </c>
      <c r="F296" s="65">
        <f>IFERROR(('Emp RestOfCMA'!F296/'Emp RestOfCMA'!F$6)/('CAN LFS Emp'!F296/'CAN LFS Emp'!F$6),"n/a")</f>
        <v>0.18673905216775782</v>
      </c>
      <c r="G296" s="65">
        <f>IFERROR(('Emp RestOfCMA'!G296/'Emp RestOfCMA'!G$6)/('CAN LFS Emp'!G296/'CAN LFS Emp'!G$6),"n/a")</f>
        <v>2.6026877999849658</v>
      </c>
      <c r="H296" s="65">
        <f>IFERROR(('Emp RestOfCMA'!H296/'Emp RestOfCMA'!H$6)/('CAN LFS Emp'!H296/'CAN LFS Emp'!H$6),"n/a")</f>
        <v>2.4341495819506833</v>
      </c>
      <c r="I296" s="65">
        <f>IFERROR(('Emp RestOfCMA'!I296/'Emp RestOfCMA'!I$6)/('CAN LFS Emp'!I296/'CAN LFS Emp'!I$6),"n/a")</f>
        <v>2.6026933486396393</v>
      </c>
      <c r="J296" s="65">
        <f>IFERROR(('Emp RestOfCMA'!J296/'Emp RestOfCMA'!J$6)/('CAN LFS Emp'!J296/'CAN LFS Emp'!J$6),"n/a")</f>
        <v>0</v>
      </c>
      <c r="K296" s="65">
        <f>IFERROR(('Emp RestOfCMA'!K296/'Emp RestOfCMA'!K$6)/('CAN LFS Emp'!K296/'CAN LFS Emp'!K$6),"n/a")</f>
        <v>0.45570708106274571</v>
      </c>
      <c r="L296" s="65">
        <f>IFERROR(('Emp RestOfCMA'!L296/'Emp RestOfCMA'!L$6)/('CAN LFS Emp'!L296/'CAN LFS Emp'!L$6),"n/a")</f>
        <v>2.153673755063414</v>
      </c>
      <c r="M296" s="21">
        <f>IFERROR(('Emp RestOfCMA'!M296/'Emp RestOfCMA'!M$6)/('CAN LFS Emp'!M296/'CAN LFS Emp'!M$6),"n/a")</f>
        <v>1.5635763492667982</v>
      </c>
      <c r="N296" s="21">
        <f>IFERROR(('Emp RestOfCMA'!N296/'Emp RestOfCMA'!N$6)/('CAN LFS Emp'!N296/'CAN LFS Emp'!N$6),"n/a")</f>
        <v>1.3197819253662344</v>
      </c>
      <c r="O296" s="21">
        <f>IFERROR(('Emp RestOfCMA'!O296/'Emp RestOfCMA'!O$6)/('CAN LFS Emp'!O296/'CAN LFS Emp'!O$6),"n/a")</f>
        <v>1.8313604298545059</v>
      </c>
      <c r="P296" s="21">
        <f>IFERROR(('Emp RestOfCMA'!P296/'Emp RestOfCMA'!P$6)/('CAN LFS Emp'!P296/'CAN LFS Emp'!P$6),"n/a")</f>
        <v>2.4957433843594861</v>
      </c>
      <c r="Q296" s="21">
        <f>IFERROR(('Emp RestOfCMA'!Q296/'Emp RestOfCMA'!Q$6)/('CAN LFS Emp'!Q296/'CAN LFS Emp'!Q$6),"n/a")</f>
        <v>1.7543582577947241</v>
      </c>
      <c r="R296" s="21">
        <f>IFERROR(('Emp RestOfCMA'!R296/'Emp RestOfCMA'!R$6)/('CAN LFS Emp'!R296/'CAN LFS Emp'!R$6),"n/a")</f>
        <v>1.2373879381600237</v>
      </c>
      <c r="S296" s="21">
        <f>IFERROR(('Emp RestOfCMA'!S296/'Emp RestOfCMA'!S$6)/('CAN LFS Emp'!S296/'CAN LFS Emp'!S$6),"n/a")</f>
        <v>1.1243224126754214</v>
      </c>
      <c r="T296" s="21">
        <f>IFERROR(('Emp RestOfCMA'!T296/'Emp RestOfCMA'!T$6)/('CAN LFS Emp'!T296/'CAN LFS Emp'!T$6),"n/a")</f>
        <v>1.02438757000806</v>
      </c>
      <c r="U296" s="21">
        <f>IFERROR(('Emp RestOfCMA'!U296/'Emp RestOfCMA'!U$6)/('CAN LFS Emp'!U296/'CAN LFS Emp'!U$6),"n/a")</f>
        <v>1.3329793510796906</v>
      </c>
      <c r="V296" s="21">
        <f>IFERROR(('Emp RestOfCMA'!V296/'Emp RestOfCMA'!V$6)/('CAN LFS Emp'!V296/'CAN LFS Emp'!V$6),"n/a")</f>
        <v>0</v>
      </c>
      <c r="W296" s="21">
        <f>IFERROR(('Emp RestOfCMA'!W296/'Emp RestOfCMA'!W$6)/('CAN LFS Emp'!W296/'CAN LFS Emp'!W$6),"n/a")</f>
        <v>2.0162520655863987</v>
      </c>
      <c r="X296" s="21">
        <f>IFERROR(('Emp RestOfCMA'!X296/'Emp RestOfCMA'!X$6)/('CAN LFS Emp'!X296/'CAN LFS Emp'!X$6),"n/a")</f>
        <v>1.8169857725672727</v>
      </c>
      <c r="Y296" s="21">
        <f>IFERROR(('Emp RestOfCMA'!Y296/'Emp RestOfCMA'!Y$6)/('CAN LFS Emp'!Y296/'CAN LFS Emp'!Y$6),"n/a")</f>
        <v>1.5662812748987565</v>
      </c>
    </row>
    <row r="297" spans="1:25" x14ac:dyDescent="0.25">
      <c r="A297" s="5" t="s">
        <v>127</v>
      </c>
      <c r="B297" s="5"/>
      <c r="C297" s="13">
        <v>54</v>
      </c>
      <c r="D297" s="64">
        <f>IFERROR(('Emp RestOfCMA'!D297/'Emp RestOfCMA'!D$6)/('CAN LFS Emp'!D297/'CAN LFS Emp'!D$6),"n/a")</f>
        <v>1.3514955820747603</v>
      </c>
      <c r="E297" s="64">
        <f>IFERROR(('Emp RestOfCMA'!E297/'Emp RestOfCMA'!E$6)/('CAN LFS Emp'!E297/'CAN LFS Emp'!E$6),"n/a")</f>
        <v>1.3010202607023431</v>
      </c>
      <c r="F297" s="64">
        <f>IFERROR(('Emp RestOfCMA'!F297/'Emp RestOfCMA'!F$6)/('CAN LFS Emp'!F297/'CAN LFS Emp'!F$6),"n/a")</f>
        <v>1.2725258453880899</v>
      </c>
      <c r="G297" s="64">
        <f>IFERROR(('Emp RestOfCMA'!G297/'Emp RestOfCMA'!G$6)/('CAN LFS Emp'!G297/'CAN LFS Emp'!G$6),"n/a")</f>
        <v>1.4150307690814463</v>
      </c>
      <c r="H297" s="64">
        <f>IFERROR(('Emp RestOfCMA'!H297/'Emp RestOfCMA'!H$6)/('CAN LFS Emp'!H297/'CAN LFS Emp'!H$6),"n/a")</f>
        <v>1.3723431146269087</v>
      </c>
      <c r="I297" s="64">
        <f>IFERROR(('Emp RestOfCMA'!I297/'Emp RestOfCMA'!I$6)/('CAN LFS Emp'!I297/'CAN LFS Emp'!I$6),"n/a")</f>
        <v>1.3662857507133925</v>
      </c>
      <c r="J297" s="64">
        <f>IFERROR(('Emp RestOfCMA'!J297/'Emp RestOfCMA'!J$6)/('CAN LFS Emp'!J297/'CAN LFS Emp'!J$6),"n/a")</f>
        <v>1.3097816639309479</v>
      </c>
      <c r="K297" s="64">
        <f>IFERROR(('Emp RestOfCMA'!K297/'Emp RestOfCMA'!K$6)/('CAN LFS Emp'!K297/'CAN LFS Emp'!K$6),"n/a")</f>
        <v>1.2929074080270393</v>
      </c>
      <c r="L297" s="64">
        <f>IFERROR(('Emp RestOfCMA'!L297/'Emp RestOfCMA'!L$6)/('CAN LFS Emp'!L297/'CAN LFS Emp'!L$6),"n/a")</f>
        <v>1.2567669920505486</v>
      </c>
      <c r="M297" s="20">
        <f>IFERROR(('Emp RestOfCMA'!M297/'Emp RestOfCMA'!M$6)/('CAN LFS Emp'!M297/'CAN LFS Emp'!M$6),"n/a")</f>
        <v>1.0514289010698536</v>
      </c>
      <c r="N297" s="20">
        <f>IFERROR(('Emp RestOfCMA'!N297/'Emp RestOfCMA'!N$6)/('CAN LFS Emp'!N297/'CAN LFS Emp'!N$6),"n/a")</f>
        <v>1.1786272857331495</v>
      </c>
      <c r="O297" s="20">
        <f>IFERROR(('Emp RestOfCMA'!O297/'Emp RestOfCMA'!O$6)/('CAN LFS Emp'!O297/'CAN LFS Emp'!O$6),"n/a")</f>
        <v>1.1986289288193304</v>
      </c>
      <c r="P297" s="20">
        <f>IFERROR(('Emp RestOfCMA'!P297/'Emp RestOfCMA'!P$6)/('CAN LFS Emp'!P297/'CAN LFS Emp'!P$6),"n/a")</f>
        <v>1.1218619369329856</v>
      </c>
      <c r="Q297" s="20">
        <f>IFERROR(('Emp RestOfCMA'!Q297/'Emp RestOfCMA'!Q$6)/('CAN LFS Emp'!Q297/'CAN LFS Emp'!Q$6),"n/a")</f>
        <v>1.1759164251770897</v>
      </c>
      <c r="R297" s="20">
        <f>IFERROR(('Emp RestOfCMA'!R297/'Emp RestOfCMA'!R$6)/('CAN LFS Emp'!R297/'CAN LFS Emp'!R$6),"n/a")</f>
        <v>1.2074292112897853</v>
      </c>
      <c r="S297" s="20">
        <f>IFERROR(('Emp RestOfCMA'!S297/'Emp RestOfCMA'!S$6)/('CAN LFS Emp'!S297/'CAN LFS Emp'!S$6),"n/a")</f>
        <v>1.3126221635528659</v>
      </c>
      <c r="T297" s="20">
        <f>IFERROR(('Emp RestOfCMA'!T297/'Emp RestOfCMA'!T$6)/('CAN LFS Emp'!T297/'CAN LFS Emp'!T$6),"n/a")</f>
        <v>1.2727865019725364</v>
      </c>
      <c r="U297" s="20">
        <f>IFERROR(('Emp RestOfCMA'!U297/'Emp RestOfCMA'!U$6)/('CAN LFS Emp'!U297/'CAN LFS Emp'!U$6),"n/a")</f>
        <v>1.2023601004030469</v>
      </c>
      <c r="V297" s="20">
        <f>IFERROR(('Emp RestOfCMA'!V297/'Emp RestOfCMA'!V$6)/('CAN LFS Emp'!V297/'CAN LFS Emp'!V$6),"n/a")</f>
        <v>1.250923209909103</v>
      </c>
      <c r="W297" s="20">
        <f>IFERROR(('Emp RestOfCMA'!W297/'Emp RestOfCMA'!W$6)/('CAN LFS Emp'!W297/'CAN LFS Emp'!W$6),"n/a")</f>
        <v>1.2339810287850412</v>
      </c>
      <c r="X297" s="20">
        <f>IFERROR(('Emp RestOfCMA'!X297/'Emp RestOfCMA'!X$6)/('CAN LFS Emp'!X297/'CAN LFS Emp'!X$6),"n/a")</f>
        <v>1.1970949504083643</v>
      </c>
      <c r="Y297" s="20">
        <f>IFERROR(('Emp RestOfCMA'!Y297/'Emp RestOfCMA'!Y$6)/('CAN LFS Emp'!Y297/'CAN LFS Emp'!Y$6),"n/a")</f>
        <v>1.1622085362490797</v>
      </c>
    </row>
    <row r="298" spans="1:25" x14ac:dyDescent="0.25">
      <c r="A298" s="7" t="s">
        <v>150</v>
      </c>
      <c r="C298" s="14">
        <v>6112</v>
      </c>
      <c r="D298" s="65">
        <f>IFERROR(('Emp RestOfCMA'!D298/'Emp RestOfCMA'!D$6)/('CAN LFS Emp'!D298/'CAN LFS Emp'!D$6),"n/a")</f>
        <v>0.69732012763280982</v>
      </c>
      <c r="E298" s="65">
        <f>IFERROR(('Emp RestOfCMA'!E298/'Emp RestOfCMA'!E$6)/('CAN LFS Emp'!E298/'CAN LFS Emp'!E$6),"n/a")</f>
        <v>0.59265397535001807</v>
      </c>
      <c r="F298" s="65">
        <f>IFERROR(('Emp RestOfCMA'!F298/'Emp RestOfCMA'!F$6)/('CAN LFS Emp'!F298/'CAN LFS Emp'!F$6),"n/a")</f>
        <v>0.64667118062505446</v>
      </c>
      <c r="G298" s="65">
        <f>IFERROR(('Emp RestOfCMA'!G298/'Emp RestOfCMA'!G$6)/('CAN LFS Emp'!G298/'CAN LFS Emp'!G$6),"n/a")</f>
        <v>0.3900855495908202</v>
      </c>
      <c r="H298" s="65">
        <f>IFERROR(('Emp RestOfCMA'!H298/'Emp RestOfCMA'!H$6)/('CAN LFS Emp'!H298/'CAN LFS Emp'!H$6),"n/a")</f>
        <v>0.52740664828755568</v>
      </c>
      <c r="I298" s="65">
        <f>IFERROR(('Emp RestOfCMA'!I298/'Emp RestOfCMA'!I$6)/('CAN LFS Emp'!I298/'CAN LFS Emp'!I$6),"n/a")</f>
        <v>0.48636812144353847</v>
      </c>
      <c r="J298" s="65">
        <f>IFERROR(('Emp RestOfCMA'!J298/'Emp RestOfCMA'!J$6)/('CAN LFS Emp'!J298/'CAN LFS Emp'!J$6),"n/a")</f>
        <v>0.63035309709709464</v>
      </c>
      <c r="K298" s="65">
        <f>IFERROR(('Emp RestOfCMA'!K298/'Emp RestOfCMA'!K$6)/('CAN LFS Emp'!K298/'CAN LFS Emp'!K$6),"n/a")</f>
        <v>0.58496760986117025</v>
      </c>
      <c r="L298" s="65">
        <f>IFERROR(('Emp RestOfCMA'!L298/'Emp RestOfCMA'!L$6)/('CAN LFS Emp'!L298/'CAN LFS Emp'!L$6),"n/a")</f>
        <v>0.27667184551907298</v>
      </c>
      <c r="M298" s="21">
        <f>IFERROR(('Emp RestOfCMA'!M298/'Emp RestOfCMA'!M$6)/('CAN LFS Emp'!M298/'CAN LFS Emp'!M$6),"n/a")</f>
        <v>0.15593057933917212</v>
      </c>
      <c r="N298" s="21">
        <f>IFERROR(('Emp RestOfCMA'!N298/'Emp RestOfCMA'!N$6)/('CAN LFS Emp'!N298/'CAN LFS Emp'!N$6),"n/a")</f>
        <v>0.25564885513232155</v>
      </c>
      <c r="O298" s="21">
        <f>IFERROR(('Emp RestOfCMA'!O298/'Emp RestOfCMA'!O$6)/('CAN LFS Emp'!O298/'CAN LFS Emp'!O$6),"n/a")</f>
        <v>-4.4188239970160192E-2</v>
      </c>
      <c r="P298" s="21">
        <f>IFERROR(('Emp RestOfCMA'!P298/'Emp RestOfCMA'!P$6)/('CAN LFS Emp'!P298/'CAN LFS Emp'!P$6),"n/a")</f>
        <v>0.50534231806366425</v>
      </c>
      <c r="Q298" s="21">
        <f>IFERROR(('Emp RestOfCMA'!Q298/'Emp RestOfCMA'!Q$6)/('CAN LFS Emp'!Q298/'CAN LFS Emp'!Q$6),"n/a")</f>
        <v>0.35907854090845615</v>
      </c>
      <c r="R298" s="21">
        <f>IFERROR(('Emp RestOfCMA'!R298/'Emp RestOfCMA'!R$6)/('CAN LFS Emp'!R298/'CAN LFS Emp'!R$6),"n/a")</f>
        <v>0.5996596067477501</v>
      </c>
      <c r="S298" s="21">
        <f>IFERROR(('Emp RestOfCMA'!S298/'Emp RestOfCMA'!S$6)/('CAN LFS Emp'!S298/'CAN LFS Emp'!S$6),"n/a")</f>
        <v>0.566456360154589</v>
      </c>
      <c r="T298" s="21">
        <f>IFERROR(('Emp RestOfCMA'!T298/'Emp RestOfCMA'!T$6)/('CAN LFS Emp'!T298/'CAN LFS Emp'!T$6),"n/a")</f>
        <v>0.51100818704477746</v>
      </c>
      <c r="U298" s="21">
        <f>IFERROR(('Emp RestOfCMA'!U298/'Emp RestOfCMA'!U$6)/('CAN LFS Emp'!U298/'CAN LFS Emp'!U$6),"n/a")</f>
        <v>0.55331468496715563</v>
      </c>
      <c r="V298" s="21">
        <f>IFERROR(('Emp RestOfCMA'!V298/'Emp RestOfCMA'!V$6)/('CAN LFS Emp'!V298/'CAN LFS Emp'!V$6),"n/a")</f>
        <v>0.6504719340801286</v>
      </c>
      <c r="W298" s="21">
        <f>IFERROR(('Emp RestOfCMA'!W298/'Emp RestOfCMA'!W$6)/('CAN LFS Emp'!W298/'CAN LFS Emp'!W$6),"n/a")</f>
        <v>0.31485846598109918</v>
      </c>
      <c r="X298" s="21">
        <f>IFERROR(('Emp RestOfCMA'!X298/'Emp RestOfCMA'!X$6)/('CAN LFS Emp'!X298/'CAN LFS Emp'!X$6),"n/a")</f>
        <v>0.24796290124690867</v>
      </c>
      <c r="Y298" s="21">
        <f>IFERROR(('Emp RestOfCMA'!Y298/'Emp RestOfCMA'!Y$6)/('CAN LFS Emp'!Y298/'CAN LFS Emp'!Y$6),"n/a")</f>
        <v>0.15306677894368401</v>
      </c>
    </row>
    <row r="299" spans="1:25" x14ac:dyDescent="0.25">
      <c r="A299" s="7" t="s">
        <v>151</v>
      </c>
      <c r="C299" s="14">
        <v>6113</v>
      </c>
      <c r="D299" s="65">
        <f>IFERROR(('Emp RestOfCMA'!D299/'Emp RestOfCMA'!D$6)/('CAN LFS Emp'!D299/'CAN LFS Emp'!D$6),"n/a")</f>
        <v>0.40400904822317352</v>
      </c>
      <c r="E299" s="65">
        <f>IFERROR(('Emp RestOfCMA'!E299/'Emp RestOfCMA'!E$6)/('CAN LFS Emp'!E299/'CAN LFS Emp'!E$6),"n/a")</f>
        <v>0.38404653136567513</v>
      </c>
      <c r="F299" s="65">
        <f>IFERROR(('Emp RestOfCMA'!F299/'Emp RestOfCMA'!F$6)/('CAN LFS Emp'!F299/'CAN LFS Emp'!F$6),"n/a")</f>
        <v>0.48515125877210924</v>
      </c>
      <c r="G299" s="65">
        <f>IFERROR(('Emp RestOfCMA'!G299/'Emp RestOfCMA'!G$6)/('CAN LFS Emp'!G299/'CAN LFS Emp'!G$6),"n/a")</f>
        <v>0.37161944326684793</v>
      </c>
      <c r="H299" s="65">
        <f>IFERROR(('Emp RestOfCMA'!H299/'Emp RestOfCMA'!H$6)/('CAN LFS Emp'!H299/'CAN LFS Emp'!H$6),"n/a")</f>
        <v>0.42893630345829781</v>
      </c>
      <c r="I299" s="65">
        <f>IFERROR(('Emp RestOfCMA'!I299/'Emp RestOfCMA'!I$6)/('CAN LFS Emp'!I299/'CAN LFS Emp'!I$6),"n/a")</f>
        <v>0.27540477848305717</v>
      </c>
      <c r="J299" s="65">
        <f>IFERROR(('Emp RestOfCMA'!J299/'Emp RestOfCMA'!J$6)/('CAN LFS Emp'!J299/'CAN LFS Emp'!J$6),"n/a")</f>
        <v>0.45305092401643876</v>
      </c>
      <c r="K299" s="65">
        <f>IFERROR(('Emp RestOfCMA'!K299/'Emp RestOfCMA'!K$6)/('CAN LFS Emp'!K299/'CAN LFS Emp'!K$6),"n/a")</f>
        <v>0.5133522340435881</v>
      </c>
      <c r="L299" s="65">
        <f>IFERROR(('Emp RestOfCMA'!L299/'Emp RestOfCMA'!L$6)/('CAN LFS Emp'!L299/'CAN LFS Emp'!L$6),"n/a")</f>
        <v>9.3072937322971033E-2</v>
      </c>
      <c r="M299" s="21">
        <f>IFERROR(('Emp RestOfCMA'!M299/'Emp RestOfCMA'!M$6)/('CAN LFS Emp'!M299/'CAN LFS Emp'!M$6),"n/a")</f>
        <v>0.19611551144130285</v>
      </c>
      <c r="N299" s="21">
        <f>IFERROR(('Emp RestOfCMA'!N299/'Emp RestOfCMA'!N$6)/('CAN LFS Emp'!N299/'CAN LFS Emp'!N$6),"n/a")</f>
        <v>0.33118451607584748</v>
      </c>
      <c r="O299" s="21">
        <f>IFERROR(('Emp RestOfCMA'!O299/'Emp RestOfCMA'!O$6)/('CAN LFS Emp'!O299/'CAN LFS Emp'!O$6),"n/a")</f>
        <v>0.18078359779846323</v>
      </c>
      <c r="P299" s="21">
        <f>IFERROR(('Emp RestOfCMA'!P299/'Emp RestOfCMA'!P$6)/('CAN LFS Emp'!P299/'CAN LFS Emp'!P$6),"n/a")</f>
        <v>0.18301481712713905</v>
      </c>
      <c r="Q299" s="21">
        <f>IFERROR(('Emp RestOfCMA'!Q299/'Emp RestOfCMA'!Q$6)/('CAN LFS Emp'!Q299/'CAN LFS Emp'!Q$6),"n/a")</f>
        <v>0.2407862463695882</v>
      </c>
      <c r="R299" s="21">
        <f>IFERROR(('Emp RestOfCMA'!R299/'Emp RestOfCMA'!R$6)/('CAN LFS Emp'!R299/'CAN LFS Emp'!R$6),"n/a")</f>
        <v>8.5727237983833929E-2</v>
      </c>
      <c r="S299" s="21">
        <f>IFERROR(('Emp RestOfCMA'!S299/'Emp RestOfCMA'!S$6)/('CAN LFS Emp'!S299/'CAN LFS Emp'!S$6),"n/a")</f>
        <v>0.30951905177874095</v>
      </c>
      <c r="T299" s="21">
        <f>IFERROR(('Emp RestOfCMA'!T299/'Emp RestOfCMA'!T$6)/('CAN LFS Emp'!T299/'CAN LFS Emp'!T$6),"n/a")</f>
        <v>0.35012015654563189</v>
      </c>
      <c r="U299" s="21">
        <f>IFERROR(('Emp RestOfCMA'!U299/'Emp RestOfCMA'!U$6)/('CAN LFS Emp'!U299/'CAN LFS Emp'!U$6),"n/a")</f>
        <v>0.16407742337902295</v>
      </c>
      <c r="V299" s="21">
        <f>IFERROR(('Emp RestOfCMA'!V299/'Emp RestOfCMA'!V$6)/('CAN LFS Emp'!V299/'CAN LFS Emp'!V$6),"n/a")</f>
        <v>0.30883231495700897</v>
      </c>
      <c r="W299" s="21">
        <f>IFERROR(('Emp RestOfCMA'!W299/'Emp RestOfCMA'!W$6)/('CAN LFS Emp'!W299/'CAN LFS Emp'!W$6),"n/a")</f>
        <v>-6.8054291705289136E-2</v>
      </c>
      <c r="X299" s="21">
        <f>IFERROR(('Emp RestOfCMA'!X299/'Emp RestOfCMA'!X$6)/('CAN LFS Emp'!X299/'CAN LFS Emp'!X$6),"n/a")</f>
        <v>0.10164911051071106</v>
      </c>
      <c r="Y299" s="21">
        <f>IFERROR(('Emp RestOfCMA'!Y299/'Emp RestOfCMA'!Y$6)/('CAN LFS Emp'!Y299/'CAN LFS Emp'!Y$6),"n/a")</f>
        <v>0.11262629981516119</v>
      </c>
    </row>
    <row r="300" spans="1:25" x14ac:dyDescent="0.25">
      <c r="A300" s="6" t="s">
        <v>155</v>
      </c>
      <c r="C300" s="14">
        <v>622</v>
      </c>
      <c r="D300" s="65">
        <f>IFERROR(('Emp RestOfCMA'!D300/'Emp RestOfCMA'!D$6)/('CAN LFS Emp'!D300/'CAN LFS Emp'!D$6),"n/a")</f>
        <v>0.62187419309108494</v>
      </c>
      <c r="E300" s="65">
        <f>IFERROR(('Emp RestOfCMA'!E300/'Emp RestOfCMA'!E$6)/('CAN LFS Emp'!E300/'CAN LFS Emp'!E$6),"n/a")</f>
        <v>0.59350993411309294</v>
      </c>
      <c r="F300" s="65">
        <f>IFERROR(('Emp RestOfCMA'!F300/'Emp RestOfCMA'!F$6)/('CAN LFS Emp'!F300/'CAN LFS Emp'!F$6),"n/a")</f>
        <v>0.61379630624895642</v>
      </c>
      <c r="G300" s="65">
        <f>IFERROR(('Emp RestOfCMA'!G300/'Emp RestOfCMA'!G$6)/('CAN LFS Emp'!G300/'CAN LFS Emp'!G$6),"n/a")</f>
        <v>0.59677963580163951</v>
      </c>
      <c r="H300" s="65">
        <f>IFERROR(('Emp RestOfCMA'!H300/'Emp RestOfCMA'!H$6)/('CAN LFS Emp'!H300/'CAN LFS Emp'!H$6),"n/a")</f>
        <v>0.49242130256678923</v>
      </c>
      <c r="I300" s="65">
        <f>IFERROR(('Emp RestOfCMA'!I300/'Emp RestOfCMA'!I$6)/('CAN LFS Emp'!I300/'CAN LFS Emp'!I$6),"n/a")</f>
        <v>0.57781993376539353</v>
      </c>
      <c r="J300" s="65">
        <f>IFERROR(('Emp RestOfCMA'!J300/'Emp RestOfCMA'!J$6)/('CAN LFS Emp'!J300/'CAN LFS Emp'!J$6),"n/a")</f>
        <v>0.55483565280819325</v>
      </c>
      <c r="K300" s="65">
        <f>IFERROR(('Emp RestOfCMA'!K300/'Emp RestOfCMA'!K$6)/('CAN LFS Emp'!K300/'CAN LFS Emp'!K$6),"n/a")</f>
        <v>0.54100618878268447</v>
      </c>
      <c r="L300" s="65">
        <f>IFERROR(('Emp RestOfCMA'!L300/'Emp RestOfCMA'!L$6)/('CAN LFS Emp'!L300/'CAN LFS Emp'!L$6),"n/a")</f>
        <v>0.3126438225665219</v>
      </c>
      <c r="M300" s="21">
        <f>IFERROR(('Emp RestOfCMA'!M300/'Emp RestOfCMA'!M$6)/('CAN LFS Emp'!M300/'CAN LFS Emp'!M$6),"n/a")</f>
        <v>0.44454909939665821</v>
      </c>
      <c r="N300" s="21">
        <f>IFERROR(('Emp RestOfCMA'!N300/'Emp RestOfCMA'!N$6)/('CAN LFS Emp'!N300/'CAN LFS Emp'!N$6),"n/a")</f>
        <v>0.4283000438962502</v>
      </c>
      <c r="O300" s="21">
        <f>IFERROR(('Emp RestOfCMA'!O300/'Emp RestOfCMA'!O$6)/('CAN LFS Emp'!O300/'CAN LFS Emp'!O$6),"n/a")</f>
        <v>0.33916969666503943</v>
      </c>
      <c r="P300" s="21">
        <f>IFERROR(('Emp RestOfCMA'!P300/'Emp RestOfCMA'!P$6)/('CAN LFS Emp'!P300/'CAN LFS Emp'!P$6),"n/a")</f>
        <v>0.41665945970430357</v>
      </c>
      <c r="Q300" s="21">
        <f>IFERROR(('Emp RestOfCMA'!Q300/'Emp RestOfCMA'!Q$6)/('CAN LFS Emp'!Q300/'CAN LFS Emp'!Q$6),"n/a")</f>
        <v>0.32699534991527368</v>
      </c>
      <c r="R300" s="21">
        <f>IFERROR(('Emp RestOfCMA'!R300/'Emp RestOfCMA'!R$6)/('CAN LFS Emp'!R300/'CAN LFS Emp'!R$6),"n/a")</f>
        <v>0.42217017150393304</v>
      </c>
      <c r="S300" s="21">
        <f>IFERROR(('Emp RestOfCMA'!S300/'Emp RestOfCMA'!S$6)/('CAN LFS Emp'!S300/'CAN LFS Emp'!S$6),"n/a")</f>
        <v>0.32161009787857164</v>
      </c>
      <c r="T300" s="21">
        <f>IFERROR(('Emp RestOfCMA'!T300/'Emp RestOfCMA'!T$6)/('CAN LFS Emp'!T300/'CAN LFS Emp'!T$6),"n/a")</f>
        <v>0.36434580859229132</v>
      </c>
      <c r="U300" s="21">
        <f>IFERROR(('Emp RestOfCMA'!U300/'Emp RestOfCMA'!U$6)/('CAN LFS Emp'!U300/'CAN LFS Emp'!U$6),"n/a")</f>
        <v>0.37901237860604842</v>
      </c>
      <c r="V300" s="21">
        <f>IFERROR(('Emp RestOfCMA'!V300/'Emp RestOfCMA'!V$6)/('CAN LFS Emp'!V300/'CAN LFS Emp'!V$6),"n/a")</f>
        <v>0.36991005277367761</v>
      </c>
      <c r="W300" s="21">
        <f>IFERROR(('Emp RestOfCMA'!W300/'Emp RestOfCMA'!W$6)/('CAN LFS Emp'!W300/'CAN LFS Emp'!W$6),"n/a")</f>
        <v>0.28217839482420964</v>
      </c>
      <c r="X300" s="21">
        <f>IFERROR(('Emp RestOfCMA'!X300/'Emp RestOfCMA'!X$6)/('CAN LFS Emp'!X300/'CAN LFS Emp'!X$6),"n/a")</f>
        <v>0.31065822969184143</v>
      </c>
      <c r="Y300" s="21">
        <f>IFERROR(('Emp RestOfCMA'!Y300/'Emp RestOfCMA'!Y$6)/('CAN LFS Emp'!Y300/'CAN LFS Emp'!Y$6),"n/a")</f>
        <v>0.41145898898359529</v>
      </c>
    </row>
    <row r="301" spans="1:25" x14ac:dyDescent="0.25">
      <c r="A301" s="6" t="s">
        <v>162</v>
      </c>
      <c r="C301" s="14">
        <v>721</v>
      </c>
      <c r="D301" s="65">
        <f>IFERROR(('Emp RestOfCMA'!D301/'Emp RestOfCMA'!D$6)/('CAN LFS Emp'!D301/'CAN LFS Emp'!D$6),"n/a")</f>
        <v>0.59741769307770876</v>
      </c>
      <c r="E301" s="65">
        <f>IFERROR(('Emp RestOfCMA'!E301/'Emp RestOfCMA'!E$6)/('CAN LFS Emp'!E301/'CAN LFS Emp'!E$6),"n/a")</f>
        <v>0.56594872492150927</v>
      </c>
      <c r="F301" s="65">
        <f>IFERROR(('Emp RestOfCMA'!F301/'Emp RestOfCMA'!F$6)/('CAN LFS Emp'!F301/'CAN LFS Emp'!F$6),"n/a")</f>
        <v>0.55136992234998694</v>
      </c>
      <c r="G301" s="65">
        <f>IFERROR(('Emp RestOfCMA'!G301/'Emp RestOfCMA'!G$6)/('CAN LFS Emp'!G301/'CAN LFS Emp'!G$6),"n/a")</f>
        <v>0.51407226620381508</v>
      </c>
      <c r="H301" s="65">
        <f>IFERROR(('Emp RestOfCMA'!H301/'Emp RestOfCMA'!H$6)/('CAN LFS Emp'!H301/'CAN LFS Emp'!H$6),"n/a")</f>
        <v>0.3397665027247273</v>
      </c>
      <c r="I301" s="65">
        <f>IFERROR(('Emp RestOfCMA'!I301/'Emp RestOfCMA'!I$6)/('CAN LFS Emp'!I301/'CAN LFS Emp'!I$6),"n/a")</f>
        <v>0.44184167897221366</v>
      </c>
      <c r="J301" s="65">
        <f>IFERROR(('Emp RestOfCMA'!J301/'Emp RestOfCMA'!J$6)/('CAN LFS Emp'!J301/'CAN LFS Emp'!J$6),"n/a")</f>
        <v>0.57827978926803236</v>
      </c>
      <c r="K301" s="65">
        <f>IFERROR(('Emp RestOfCMA'!K301/'Emp RestOfCMA'!K$6)/('CAN LFS Emp'!K301/'CAN LFS Emp'!K$6),"n/a")</f>
        <v>0.34504634385017174</v>
      </c>
      <c r="L301" s="65">
        <f>IFERROR(('Emp RestOfCMA'!L301/'Emp RestOfCMA'!L$6)/('CAN LFS Emp'!L301/'CAN LFS Emp'!L$6),"n/a")</f>
        <v>0.44363257678002277</v>
      </c>
      <c r="M301" s="21">
        <f>IFERROR(('Emp RestOfCMA'!M301/'Emp RestOfCMA'!M$6)/('CAN LFS Emp'!M301/'CAN LFS Emp'!M$6),"n/a")</f>
        <v>0.2393996065763882</v>
      </c>
      <c r="N301" s="21">
        <f>IFERROR(('Emp RestOfCMA'!N301/'Emp RestOfCMA'!N$6)/('CAN LFS Emp'!N301/'CAN LFS Emp'!N$6),"n/a")</f>
        <v>0.46150317722398609</v>
      </c>
      <c r="O301" s="21">
        <f>IFERROR(('Emp RestOfCMA'!O301/'Emp RestOfCMA'!O$6)/('CAN LFS Emp'!O301/'CAN LFS Emp'!O$6),"n/a")</f>
        <v>0.26387645114473868</v>
      </c>
      <c r="P301" s="21">
        <f>IFERROR(('Emp RestOfCMA'!P301/'Emp RestOfCMA'!P$6)/('CAN LFS Emp'!P301/'CAN LFS Emp'!P$6),"n/a")</f>
        <v>0.27334627284921276</v>
      </c>
      <c r="Q301" s="21">
        <f>IFERROR(('Emp RestOfCMA'!Q301/'Emp RestOfCMA'!Q$6)/('CAN LFS Emp'!Q301/'CAN LFS Emp'!Q$6),"n/a")</f>
        <v>0.391341823283191</v>
      </c>
      <c r="R301" s="21">
        <f>IFERROR(('Emp RestOfCMA'!R301/'Emp RestOfCMA'!R$6)/('CAN LFS Emp'!R301/'CAN LFS Emp'!R$6),"n/a")</f>
        <v>0.4980177702189808</v>
      </c>
      <c r="S301" s="21">
        <f>IFERROR(('Emp RestOfCMA'!S301/'Emp RestOfCMA'!S$6)/('CAN LFS Emp'!S301/'CAN LFS Emp'!S$6),"n/a")</f>
        <v>0.46678498308578548</v>
      </c>
      <c r="T301" s="21">
        <f>IFERROR(('Emp RestOfCMA'!T301/'Emp RestOfCMA'!T$6)/('CAN LFS Emp'!T301/'CAN LFS Emp'!T$6),"n/a")</f>
        <v>0.4300262092848936</v>
      </c>
      <c r="U301" s="21">
        <f>IFERROR(('Emp RestOfCMA'!U301/'Emp RestOfCMA'!U$6)/('CAN LFS Emp'!U301/'CAN LFS Emp'!U$6),"n/a")</f>
        <v>0.55478430938728651</v>
      </c>
      <c r="V301" s="21">
        <f>IFERROR(('Emp RestOfCMA'!V301/'Emp RestOfCMA'!V$6)/('CAN LFS Emp'!V301/'CAN LFS Emp'!V$6),"n/a")</f>
        <v>0.32003708015655952</v>
      </c>
      <c r="W301" s="21">
        <f>IFERROR(('Emp RestOfCMA'!W301/'Emp RestOfCMA'!W$6)/('CAN LFS Emp'!W301/'CAN LFS Emp'!W$6),"n/a")</f>
        <v>0.36812334695708565</v>
      </c>
      <c r="X301" s="21">
        <f>IFERROR(('Emp RestOfCMA'!X301/'Emp RestOfCMA'!X$6)/('CAN LFS Emp'!X301/'CAN LFS Emp'!X$6),"n/a")</f>
        <v>0.25621120641982575</v>
      </c>
      <c r="Y301" s="21">
        <f>IFERROR(('Emp RestOfCMA'!Y301/'Emp RestOfCMA'!Y$6)/('CAN LFS Emp'!Y301/'CAN LFS Emp'!Y$6),"n/a")</f>
        <v>0.35013121768401118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Q49"/>
  <sheetViews>
    <sheetView view="pageBreakPreview" zoomScaleNormal="100" zoomScaleSheetLayoutView="100" workbookViewId="0"/>
  </sheetViews>
  <sheetFormatPr defaultRowHeight="15" x14ac:dyDescent="0.25"/>
  <cols>
    <col min="1" max="7" width="13.7109375" style="74" customWidth="1"/>
    <col min="8" max="16384" width="9.140625" style="75"/>
  </cols>
  <sheetData>
    <row r="1" spans="1:7" x14ac:dyDescent="0.25">
      <c r="A1" s="73"/>
    </row>
    <row r="2" spans="1:7" x14ac:dyDescent="0.25">
      <c r="A2" s="73"/>
    </row>
    <row r="3" spans="1:7" x14ac:dyDescent="0.25">
      <c r="A3" s="73"/>
    </row>
    <row r="4" spans="1:7" x14ac:dyDescent="0.25">
      <c r="A4" s="73"/>
    </row>
    <row r="5" spans="1:7" x14ac:dyDescent="0.25">
      <c r="A5" s="73"/>
    </row>
    <row r="6" spans="1:7" x14ac:dyDescent="0.25">
      <c r="A6" s="73"/>
    </row>
    <row r="7" spans="1:7" x14ac:dyDescent="0.25">
      <c r="A7" s="73"/>
    </row>
    <row r="8" spans="1:7" x14ac:dyDescent="0.25">
      <c r="A8" s="73"/>
    </row>
    <row r="9" spans="1:7" x14ac:dyDescent="0.25">
      <c r="A9" s="76"/>
      <c r="B9" s="77"/>
      <c r="C9" s="77"/>
      <c r="D9" s="77"/>
      <c r="E9" s="77"/>
      <c r="F9" s="77"/>
      <c r="G9" s="77"/>
    </row>
    <row r="10" spans="1:7" x14ac:dyDescent="0.25">
      <c r="A10" s="76"/>
      <c r="B10" s="77"/>
      <c r="C10" s="77"/>
      <c r="D10" s="77"/>
      <c r="E10" s="77"/>
      <c r="F10" s="77"/>
      <c r="G10" s="77"/>
    </row>
    <row r="11" spans="1:7" x14ac:dyDescent="0.25">
      <c r="A11" s="76"/>
      <c r="B11" s="77"/>
      <c r="C11" s="77"/>
      <c r="D11" s="77"/>
      <c r="E11" s="77"/>
      <c r="F11" s="77"/>
      <c r="G11" s="77"/>
    </row>
    <row r="12" spans="1:7" x14ac:dyDescent="0.25">
      <c r="A12" s="76"/>
      <c r="B12" s="77"/>
      <c r="C12" s="77"/>
      <c r="D12" s="77"/>
      <c r="E12" s="77"/>
      <c r="F12" s="77"/>
      <c r="G12" s="77"/>
    </row>
    <row r="13" spans="1:7" x14ac:dyDescent="0.25">
      <c r="A13" s="76"/>
      <c r="B13" s="77"/>
      <c r="C13" s="77"/>
      <c r="D13" s="77"/>
      <c r="E13" s="77"/>
      <c r="F13" s="77"/>
      <c r="G13" s="77"/>
    </row>
    <row r="14" spans="1:7" x14ac:dyDescent="0.25">
      <c r="A14" s="76"/>
      <c r="B14" s="77"/>
      <c r="C14" s="77"/>
      <c r="D14" s="77"/>
      <c r="E14" s="77"/>
      <c r="F14" s="77"/>
      <c r="G14" s="77"/>
    </row>
    <row r="15" spans="1:7" x14ac:dyDescent="0.25">
      <c r="A15" s="75"/>
      <c r="B15" s="78"/>
      <c r="C15" s="78"/>
      <c r="D15" s="78"/>
      <c r="E15" s="78"/>
      <c r="F15" s="78"/>
      <c r="G15" s="79"/>
    </row>
    <row r="16" spans="1:7" x14ac:dyDescent="0.25">
      <c r="A16" s="78"/>
      <c r="B16" s="78"/>
      <c r="C16" s="78"/>
      <c r="D16" s="78"/>
      <c r="E16" s="78"/>
      <c r="F16" s="78"/>
      <c r="G16" s="79"/>
    </row>
    <row r="17" spans="1:17" x14ac:dyDescent="0.25">
      <c r="A17" s="78"/>
      <c r="B17" s="78"/>
      <c r="C17" s="78"/>
      <c r="D17" s="78"/>
      <c r="E17" s="78"/>
      <c r="F17" s="78"/>
      <c r="G17" s="79"/>
    </row>
    <row r="18" spans="1:17" x14ac:dyDescent="0.25">
      <c r="A18" s="78" t="s">
        <v>670</v>
      </c>
      <c r="B18" s="78"/>
      <c r="C18" s="78"/>
      <c r="D18" s="78"/>
      <c r="E18" s="78"/>
      <c r="F18" s="78"/>
      <c r="G18" s="79"/>
    </row>
    <row r="19" spans="1:17" ht="60" x14ac:dyDescent="0.25">
      <c r="A19" s="80" t="s">
        <v>318</v>
      </c>
      <c r="B19" s="81" t="s">
        <v>319</v>
      </c>
      <c r="C19" s="81" t="s">
        <v>320</v>
      </c>
      <c r="D19" s="80" t="s">
        <v>321</v>
      </c>
      <c r="E19" s="81" t="s">
        <v>322</v>
      </c>
      <c r="F19" s="80" t="s">
        <v>323</v>
      </c>
      <c r="G19" s="80" t="s">
        <v>324</v>
      </c>
      <c r="I19" s="88" t="s">
        <v>325</v>
      </c>
      <c r="J19" s="88" t="s">
        <v>326</v>
      </c>
      <c r="K19" s="88" t="s">
        <v>321</v>
      </c>
      <c r="L19" s="88" t="s">
        <v>327</v>
      </c>
      <c r="M19" s="88" t="s">
        <v>328</v>
      </c>
      <c r="N19" s="88" t="s">
        <v>324</v>
      </c>
    </row>
    <row r="20" spans="1:17" x14ac:dyDescent="0.25">
      <c r="A20" s="82">
        <v>2011</v>
      </c>
      <c r="B20" s="83">
        <f>+'Tor Emp Adj'!$R$6</f>
        <v>1640.2457938037535</v>
      </c>
      <c r="C20" s="83">
        <f>+'Emp RestOfCMA'!$R$6</f>
        <v>1459.7491812543628</v>
      </c>
      <c r="D20" s="83">
        <f>+'CMA Emp Adj'!$R$6</f>
        <v>3099.9949750581163</v>
      </c>
      <c r="E20" s="83">
        <f>+'Emp RestOfOnt'!$R$6</f>
        <v>3558.3650249418833</v>
      </c>
      <c r="F20" s="83">
        <f>+'Ont LFS Emp'!$R$6</f>
        <v>6658.36</v>
      </c>
      <c r="G20" s="83">
        <f>+'CAN LFS Emp'!$R$6</f>
        <v>17221.04</v>
      </c>
      <c r="P20" s="87">
        <f>B20/F20</f>
        <v>0.24634381346213685</v>
      </c>
      <c r="Q20" s="87">
        <f>B20/G20</f>
        <v>9.524661656925211E-2</v>
      </c>
    </row>
    <row r="21" spans="1:17" x14ac:dyDescent="0.25">
      <c r="A21" s="82">
        <v>2012</v>
      </c>
      <c r="B21" s="83">
        <f>+'Tor Emp Adj'!$S$6</f>
        <v>1676.8386367963537</v>
      </c>
      <c r="C21" s="83">
        <f>+'Emp RestOfCMA'!$S$6</f>
        <v>1462.5924845428128</v>
      </c>
      <c r="D21" s="83">
        <f>+'CMA Emp Adj'!$S$6</f>
        <v>3139.4311213391666</v>
      </c>
      <c r="E21" s="83">
        <f>+'Emp RestOfOnt'!$S$6</f>
        <v>3563.1388786608331</v>
      </c>
      <c r="F21" s="83">
        <f>+'Ont LFS Emp'!$S$6</f>
        <v>6702.57</v>
      </c>
      <c r="G21" s="83">
        <f>+'CAN LFS Emp'!$S$6</f>
        <v>17437.990000000002</v>
      </c>
      <c r="I21" s="87">
        <f>(B21-B20)/B20</f>
        <v>2.2309365541941691E-2</v>
      </c>
      <c r="J21" s="87">
        <f t="shared" ref="I21:N27" si="0">(C21-C20)/C20</f>
        <v>1.9478026259324474E-3</v>
      </c>
      <c r="K21" s="87">
        <f t="shared" si="0"/>
        <v>1.272135813068888E-2</v>
      </c>
      <c r="L21" s="87">
        <f t="shared" si="0"/>
        <v>1.3415862862545314E-3</v>
      </c>
      <c r="M21" s="87">
        <f t="shared" si="0"/>
        <v>6.6397731573540689E-3</v>
      </c>
      <c r="N21" s="87">
        <f t="shared" si="0"/>
        <v>1.2597961563297032E-2</v>
      </c>
      <c r="P21" s="87">
        <f t="shared" ref="P21:P25" si="1">B21/F21</f>
        <v>0.2501784594262132</v>
      </c>
      <c r="Q21" s="87">
        <f t="shared" ref="Q21:Q27" si="2">B21/G21</f>
        <v>9.616008707404658E-2</v>
      </c>
    </row>
    <row r="22" spans="1:17" x14ac:dyDescent="0.25">
      <c r="A22" s="82">
        <v>2013</v>
      </c>
      <c r="B22" s="83">
        <f>+'Tor Emp Adj'!$T$6</f>
        <v>1764.2816860641567</v>
      </c>
      <c r="C22" s="83">
        <f>+'Emp RestOfCMA'!$T$6</f>
        <v>1514.6021805673183</v>
      </c>
      <c r="D22" s="83">
        <f>+'CMA Emp Adj'!$T$6</f>
        <v>3278.883866631475</v>
      </c>
      <c r="E22" s="83">
        <f>+'Emp RestOfOnt'!$T$6</f>
        <v>3544.5661333685248</v>
      </c>
      <c r="F22" s="83">
        <f>+'Ont LFS Emp'!$T$6</f>
        <v>6823.45</v>
      </c>
      <c r="G22" s="83">
        <f>+'CAN LFS Emp'!$T$6</f>
        <v>17691.12</v>
      </c>
      <c r="I22" s="87">
        <f t="shared" si="0"/>
        <v>5.2147563485813585E-2</v>
      </c>
      <c r="J22" s="87">
        <f t="shared" si="0"/>
        <v>3.5559936601727481E-2</v>
      </c>
      <c r="K22" s="87">
        <f t="shared" si="0"/>
        <v>4.4419749917247113E-2</v>
      </c>
      <c r="L22" s="87">
        <f t="shared" si="0"/>
        <v>-5.2124674128022535E-3</v>
      </c>
      <c r="M22" s="87">
        <f t="shared" si="0"/>
        <v>1.803487319043294E-2</v>
      </c>
      <c r="N22" s="87">
        <f t="shared" si="0"/>
        <v>1.4516007865585275E-2</v>
      </c>
      <c r="P22" s="87">
        <f t="shared" si="1"/>
        <v>0.25856153207895666</v>
      </c>
      <c r="Q22" s="87">
        <f t="shared" si="2"/>
        <v>9.9726963926769857E-2</v>
      </c>
    </row>
    <row r="23" spans="1:17" x14ac:dyDescent="0.25">
      <c r="A23" s="84">
        <v>2014</v>
      </c>
      <c r="B23" s="83">
        <f>+'Tor Emp Adj'!$U$6</f>
        <v>1713.0761300152815</v>
      </c>
      <c r="C23" s="83">
        <f>+'Emp RestOfCMA'!$U$6</f>
        <v>1560.7496452539833</v>
      </c>
      <c r="D23" s="83">
        <f>+'CMA Emp Adj'!$U$6</f>
        <v>3273.8257752692648</v>
      </c>
      <c r="E23" s="83">
        <f>+'Emp RestOfOnt'!$U$6</f>
        <v>3604.0642247307355</v>
      </c>
      <c r="F23" s="83">
        <f>+'Ont LFS Emp'!$U$6</f>
        <v>6877.89</v>
      </c>
      <c r="G23" s="83">
        <f>+'CAN LFS Emp'!$U$6</f>
        <v>17802.189999999999</v>
      </c>
      <c r="I23" s="87">
        <f t="shared" si="0"/>
        <v>-2.9023458358912634E-2</v>
      </c>
      <c r="J23" s="87">
        <f t="shared" si="0"/>
        <v>3.0468373331787837E-2</v>
      </c>
      <c r="K23" s="87">
        <f t="shared" si="0"/>
        <v>-1.5426259568645864E-3</v>
      </c>
      <c r="L23" s="87">
        <f t="shared" si="0"/>
        <v>1.6785719076333788E-2</v>
      </c>
      <c r="M23" s="87">
        <f t="shared" si="0"/>
        <v>7.9783687137738989E-3</v>
      </c>
      <c r="N23" s="87">
        <f t="shared" si="0"/>
        <v>6.2782910296238859E-3</v>
      </c>
      <c r="P23" s="87">
        <f t="shared" si="1"/>
        <v>0.24907000984535685</v>
      </c>
      <c r="Q23" s="87">
        <f t="shared" si="2"/>
        <v>9.6228392687376194E-2</v>
      </c>
    </row>
    <row r="24" spans="1:17" x14ac:dyDescent="0.25">
      <c r="A24" s="84">
        <v>2015</v>
      </c>
      <c r="B24" s="83">
        <f>+'Tor Emp Adj'!$V$6</f>
        <v>1761.2671740330941</v>
      </c>
      <c r="C24" s="83">
        <f>+'Emp RestOfCMA'!$V$6</f>
        <v>1607.283821652579</v>
      </c>
      <c r="D24" s="83">
        <f>+'CMA Emp Adj'!$V$6</f>
        <v>3368.5509956856731</v>
      </c>
      <c r="E24" s="83">
        <f>+'Emp RestOfOnt'!$V$6</f>
        <v>3554.6090043143267</v>
      </c>
      <c r="F24" s="83">
        <f>+'Ont LFS Emp'!$V$6</f>
        <v>6923.16</v>
      </c>
      <c r="G24" s="83">
        <f>+'CAN LFS Emp'!$V$6</f>
        <v>17946.599999999999</v>
      </c>
      <c r="I24" s="87">
        <f t="shared" si="0"/>
        <v>2.8131291524903047E-2</v>
      </c>
      <c r="J24" s="87">
        <f t="shared" si="0"/>
        <v>2.9815272769786943E-2</v>
      </c>
      <c r="K24" s="87">
        <f t="shared" si="0"/>
        <v>2.8934105514096083E-2</v>
      </c>
      <c r="L24" s="87">
        <f t="shared" si="0"/>
        <v>-1.3722069678184954E-2</v>
      </c>
      <c r="M24" s="87">
        <f t="shared" si="0"/>
        <v>6.5819604558955613E-3</v>
      </c>
      <c r="N24" s="87">
        <f t="shared" si="0"/>
        <v>8.11192330831206E-3</v>
      </c>
      <c r="P24" s="87">
        <f t="shared" si="1"/>
        <v>0.25440220564497917</v>
      </c>
      <c r="Q24" s="87">
        <f t="shared" si="2"/>
        <v>9.8139322993385611E-2</v>
      </c>
    </row>
    <row r="25" spans="1:17" x14ac:dyDescent="0.25">
      <c r="A25" s="84">
        <v>2016</v>
      </c>
      <c r="B25" s="83">
        <f>+'Tor Emp Adj'!$W$6</f>
        <v>1748.4476881014946</v>
      </c>
      <c r="C25" s="83">
        <f>+'Emp RestOfCMA'!$W$6</f>
        <v>1670.126032886895</v>
      </c>
      <c r="D25" s="83">
        <f>+'CMA Emp Adj'!$W$6</f>
        <v>3418.5737209883896</v>
      </c>
      <c r="E25" s="83">
        <f>+'Emp RestOfOnt'!$W$6</f>
        <v>3581.0062790116103</v>
      </c>
      <c r="F25" s="83">
        <f>+'Ont LFS Emp'!$W$6</f>
        <v>6999.58</v>
      </c>
      <c r="G25" s="83">
        <f>+'CAN LFS Emp'!$W$6</f>
        <v>18079.900000000001</v>
      </c>
      <c r="I25" s="87">
        <f t="shared" si="0"/>
        <v>-7.2785583701332436E-3</v>
      </c>
      <c r="J25" s="87">
        <f t="shared" si="0"/>
        <v>3.9098390954811456E-2</v>
      </c>
      <c r="K25" s="87">
        <f t="shared" si="0"/>
        <v>1.4849923711050806E-2</v>
      </c>
      <c r="L25" s="87">
        <f t="shared" si="0"/>
        <v>7.4262104960755157E-3</v>
      </c>
      <c r="M25" s="87">
        <f t="shared" si="0"/>
        <v>1.1038311984700639E-2</v>
      </c>
      <c r="N25" s="87">
        <f t="shared" si="0"/>
        <v>7.4275907414219364E-3</v>
      </c>
      <c r="P25" s="87">
        <f t="shared" si="1"/>
        <v>0.24979322875108143</v>
      </c>
      <c r="Q25" s="87">
        <f t="shared" si="2"/>
        <v>9.6706712321500368E-2</v>
      </c>
    </row>
    <row r="26" spans="1:17" x14ac:dyDescent="0.25">
      <c r="A26" s="84">
        <v>2017</v>
      </c>
      <c r="B26" s="83">
        <f>+'Tor Emp Adj'!$X$6</f>
        <v>1822.8326203517886</v>
      </c>
      <c r="C26" s="83">
        <f>+'Emp RestOfCMA'!$X$6</f>
        <v>1675.0422711040324</v>
      </c>
      <c r="D26" s="83">
        <f>+'CMA Emp Adj'!$X$6</f>
        <v>3497.8748914558209</v>
      </c>
      <c r="E26" s="83">
        <f>+'Emp RestOfOnt'!$X$6</f>
        <v>3630.1351085441793</v>
      </c>
      <c r="F26" s="83">
        <f>+'Ont LFS Emp'!$X$6</f>
        <v>7128.01</v>
      </c>
      <c r="G26" s="83">
        <f>+'CAN LFS Emp'!$X$6</f>
        <v>18416.400000000001</v>
      </c>
      <c r="I26" s="87">
        <f t="shared" si="0"/>
        <v>4.2543413083786862E-2</v>
      </c>
      <c r="J26" s="87">
        <f t="shared" si="0"/>
        <v>2.9436330674035265E-3</v>
      </c>
      <c r="K26" s="87">
        <f t="shared" si="0"/>
        <v>2.3197150899675063E-2</v>
      </c>
      <c r="L26" s="87">
        <f t="shared" si="0"/>
        <v>1.3719280477254269E-2</v>
      </c>
      <c r="M26" s="87">
        <f t="shared" si="0"/>
        <v>1.8348243751768006E-2</v>
      </c>
      <c r="N26" s="87">
        <f t="shared" si="0"/>
        <v>1.8611828605246707E-2</v>
      </c>
      <c r="P26" s="87">
        <f>B26/F26</f>
        <v>0.25572812332639666</v>
      </c>
      <c r="Q26" s="87">
        <f t="shared" si="2"/>
        <v>9.897877002844141E-2</v>
      </c>
    </row>
    <row r="27" spans="1:17" x14ac:dyDescent="0.25">
      <c r="A27" s="84">
        <v>2018</v>
      </c>
      <c r="B27" s="83">
        <f>+'Tor Emp Adj'!$Y$6</f>
        <v>1849.0354729995784</v>
      </c>
      <c r="C27" s="83">
        <f>+'Emp RestOfCMA'!$Y$6</f>
        <v>1716.1996913056892</v>
      </c>
      <c r="D27" s="83">
        <f>+'CMA Emp Adj'!$Y$6</f>
        <v>3565.2351643052675</v>
      </c>
      <c r="E27" s="83">
        <f>+'Emp RestOfOnt'!$Y$6</f>
        <v>3677.1248356947322</v>
      </c>
      <c r="F27" s="83">
        <f>+'Ont LFS Emp'!$Y$6</f>
        <v>7242.36</v>
      </c>
      <c r="G27" s="83">
        <f>+'CAN LFS Emp'!$Y$6</f>
        <v>18657.55</v>
      </c>
      <c r="I27" s="87">
        <f t="shared" si="0"/>
        <v>1.4374799065606406E-2</v>
      </c>
      <c r="J27" s="87">
        <f>(C27-C26)/C26</f>
        <v>2.4570974065346814E-2</v>
      </c>
      <c r="K27" s="87">
        <f>(D27-D26)/D26</f>
        <v>1.9257484884318183E-2</v>
      </c>
      <c r="L27" s="87">
        <f>(E27-E26)/E26</f>
        <v>1.2944346627747839E-2</v>
      </c>
      <c r="M27" s="87">
        <f>(F27-F26)/F26</f>
        <v>1.6042345619604832E-2</v>
      </c>
      <c r="N27" s="87">
        <f>(G27-G26)/G26</f>
        <v>1.3094307247887634E-2</v>
      </c>
      <c r="P27" s="87">
        <f>B27/F27</f>
        <v>0.25530841783611674</v>
      </c>
      <c r="Q27" s="87">
        <f t="shared" si="2"/>
        <v>9.9103873391714267E-2</v>
      </c>
    </row>
    <row r="28" spans="1:17" x14ac:dyDescent="0.25">
      <c r="A28" s="85"/>
    </row>
    <row r="29" spans="1:17" x14ac:dyDescent="0.25">
      <c r="A29" s="73" t="s">
        <v>671</v>
      </c>
      <c r="I29" s="182"/>
      <c r="J29" s="182"/>
      <c r="K29" s="182"/>
    </row>
    <row r="30" spans="1:17" x14ac:dyDescent="0.25">
      <c r="I30" s="182"/>
      <c r="J30" s="182"/>
      <c r="K30" s="182"/>
      <c r="L30" s="183"/>
      <c r="M30" s="183"/>
      <c r="N30" s="183"/>
    </row>
    <row r="31" spans="1:17" x14ac:dyDescent="0.25">
      <c r="I31" s="182"/>
      <c r="J31" s="182"/>
      <c r="K31" s="182"/>
      <c r="L31" s="183"/>
      <c r="M31" s="183"/>
      <c r="N31" s="183"/>
    </row>
    <row r="32" spans="1:17" x14ac:dyDescent="0.25">
      <c r="I32" s="182"/>
      <c r="J32" s="182"/>
      <c r="K32" s="182"/>
      <c r="L32" s="183"/>
      <c r="M32" s="183"/>
      <c r="N32" s="183"/>
    </row>
    <row r="33" spans="1:14" x14ac:dyDescent="0.25">
      <c r="I33" s="182"/>
      <c r="J33" s="182"/>
      <c r="K33" s="182"/>
      <c r="L33" s="183"/>
      <c r="M33" s="183"/>
      <c r="N33" s="183"/>
    </row>
    <row r="34" spans="1:14" x14ac:dyDescent="0.25">
      <c r="I34" s="182"/>
      <c r="J34" s="182"/>
      <c r="K34" s="182"/>
      <c r="L34" s="183"/>
      <c r="M34" s="183"/>
      <c r="N34" s="183"/>
    </row>
    <row r="35" spans="1:14" x14ac:dyDescent="0.25">
      <c r="I35" s="182"/>
      <c r="J35" s="182"/>
      <c r="K35" s="182"/>
      <c r="L35" s="183"/>
      <c r="M35" s="183"/>
      <c r="N35" s="183"/>
    </row>
    <row r="36" spans="1:14" x14ac:dyDescent="0.25">
      <c r="I36" s="182"/>
      <c r="J36" s="182"/>
      <c r="K36" s="182"/>
      <c r="L36" s="183"/>
      <c r="M36" s="183"/>
      <c r="N36" s="183"/>
    </row>
    <row r="45" spans="1:14" x14ac:dyDescent="0.25">
      <c r="A45" s="85" t="s">
        <v>329</v>
      </c>
    </row>
    <row r="46" spans="1:14" x14ac:dyDescent="0.25">
      <c r="A46" s="86" t="s">
        <v>669</v>
      </c>
    </row>
    <row r="47" spans="1:14" x14ac:dyDescent="0.25">
      <c r="A47" s="75"/>
    </row>
    <row r="49" spans="1:1" x14ac:dyDescent="0.25">
      <c r="A49" s="75"/>
    </row>
  </sheetData>
  <pageMargins left="0.39370078740157483" right="0.39370078740157483" top="0.39370078740157483" bottom="0.39370078740157483" header="0.19685039370078741" footer="0.19685039370078741"/>
  <pageSetup orientation="portrait" r:id="rId1"/>
  <headerFooter>
    <oddFooter>&amp;L&amp;8City of Toronto
www.toronto.ca/ecdevdata&amp;R&amp;8EDC Research Team
edcresearch@toronto.ca</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R50"/>
  <sheetViews>
    <sheetView workbookViewId="0">
      <selection activeCell="G3" sqref="G3"/>
    </sheetView>
  </sheetViews>
  <sheetFormatPr defaultRowHeight="15" x14ac:dyDescent="0.25"/>
  <cols>
    <col min="1" max="1" width="45.42578125" bestFit="1" customWidth="1"/>
    <col min="2" max="2" width="8.140625" bestFit="1" customWidth="1"/>
    <col min="3" max="5" width="10.7109375" customWidth="1"/>
  </cols>
  <sheetData>
    <row r="1" spans="1:18" ht="18.75" x14ac:dyDescent="0.3">
      <c r="A1" s="164" t="s">
        <v>627</v>
      </c>
    </row>
    <row r="2" spans="1:18" x14ac:dyDescent="0.25">
      <c r="A2" s="173"/>
      <c r="B2" s="97"/>
      <c r="C2" s="170"/>
      <c r="D2" s="171"/>
      <c r="E2" s="172"/>
    </row>
    <row r="3" spans="1:18" ht="15.75" x14ac:dyDescent="0.25">
      <c r="A3" s="24" t="s">
        <v>667</v>
      </c>
      <c r="G3" s="167" t="str">
        <f>$A$1&amp;CHAR(10)&amp;C5&amp;", "&amp;D5&amp;", "&amp;E5</f>
        <v>Sector Snapshot in City of Toronto
Location Quotient (2018), 10-Year Growth (2008-2018), Jobs (2018)</v>
      </c>
      <c r="H3" s="168"/>
      <c r="I3" s="168"/>
      <c r="J3" s="168"/>
      <c r="K3" s="168"/>
      <c r="L3" s="168"/>
      <c r="M3" s="168"/>
      <c r="N3" s="168"/>
      <c r="O3" s="168"/>
      <c r="P3" s="168"/>
      <c r="Q3" s="168"/>
      <c r="R3" s="168"/>
    </row>
    <row r="4" spans="1:18" x14ac:dyDescent="0.25">
      <c r="A4" s="165" t="s">
        <v>666</v>
      </c>
      <c r="B4" s="165"/>
      <c r="C4" s="166">
        <v>2018</v>
      </c>
    </row>
    <row r="5" spans="1:18" ht="39" x14ac:dyDescent="0.25">
      <c r="A5" s="174" t="s">
        <v>641</v>
      </c>
      <c r="B5" s="169" t="s">
        <v>629</v>
      </c>
      <c r="C5" s="169" t="str">
        <f>"Location Quotient (" &amp;$C$4&amp;")"</f>
        <v>Location Quotient (2018)</v>
      </c>
      <c r="D5" s="169" t="str">
        <f>"10-Year Growth (" &amp; $C$4-10 &amp;"-" &amp;$C$4 &amp;")"</f>
        <v>10-Year Growth (2008-2018)</v>
      </c>
      <c r="E5" s="169" t="str">
        <f>"Jobs (" &amp;$C$4&amp;")"</f>
        <v>Jobs (2018)</v>
      </c>
    </row>
    <row r="6" spans="1:18" x14ac:dyDescent="0.25">
      <c r="A6" s="173" t="s">
        <v>657</v>
      </c>
      <c r="B6" s="97" t="s">
        <v>642</v>
      </c>
      <c r="C6" s="170">
        <f>INDEX('Emp 98 08 18 Comparison'!$C$310:$BI$324,MATCH(Snapshot!$B6,'Emp 98 08 18 Comparison'!$C$310:$C$324,0),IF($C$4=2018,44,IF($C$4=2008,37,IF($C$4=1998,30,"n/a"))))</f>
        <v>0.1450235666988528</v>
      </c>
      <c r="D6" s="171">
        <f>INDEX('Emp 98 08 18 Comparison'!$C$310:$BI$324,MATCH(Snapshot!$B6,'Emp 98 08 18 Comparison'!$C$310:$C$324,0),IF($C$4=2018,59,IF($C$4=2008,52,IF($C$4=1998,"n/a","n/a"))))</f>
        <v>-4.3327888374045664E-2</v>
      </c>
      <c r="E6" s="172">
        <f>INDEX('Emp 98 08 18 Comparison'!$C$310:$BI$324,MATCH(Snapshot!$B6,'Emp 98 08 18 Comparison'!$C$310:$C$324,0),IF($C$4=2018,22,IF($C$4=2008,15,IF($C$4=1998,8,"n/a"))))*1000</f>
        <v>10960.246375362542</v>
      </c>
      <c r="G6" s="184">
        <v>1998</v>
      </c>
    </row>
    <row r="7" spans="1:18" x14ac:dyDescent="0.25">
      <c r="A7" s="173" t="s">
        <v>22</v>
      </c>
      <c r="B7" s="97">
        <v>23</v>
      </c>
      <c r="C7" s="170">
        <f>INDEX('Emp 98 08 18 Comparison'!$C$310:$BI$324,MATCH(Snapshot!$B7,'Emp 98 08 18 Comparison'!$C$310:$C$324,0),IF($C$4=2018,44,IF($C$4=2008,37,IF($C$4=1998,30,"n/a"))))</f>
        <v>0.72242781624886387</v>
      </c>
      <c r="D7" s="171">
        <f>INDEX('Emp 98 08 18 Comparison'!$C$310:$BI$324,MATCH(Snapshot!$B7,'Emp 98 08 18 Comparison'!$C$310:$C$324,0),IF($C$4=2018,59,IF($C$4=2008,52,IF($C$4=1998,"n/a","n/a"))))</f>
        <v>2.3099672792447512E-2</v>
      </c>
      <c r="E7" s="172">
        <f>INDEX('Emp 98 08 18 Comparison'!$C$310:$BI$324,MATCH(Snapshot!$B7,'Emp 98 08 18 Comparison'!$C$310:$C$324,0),IF($C$4=2018,22,IF($C$4=2008,15,IF($C$4=1998,8,"n/a"))))*1000</f>
        <v>102917.66412306041</v>
      </c>
      <c r="G7" s="184">
        <v>2008</v>
      </c>
    </row>
    <row r="8" spans="1:18" x14ac:dyDescent="0.25">
      <c r="A8" s="173" t="s">
        <v>23</v>
      </c>
      <c r="B8" s="97" t="s">
        <v>188</v>
      </c>
      <c r="C8" s="170">
        <f>INDEX('Emp 98 08 18 Comparison'!$C$310:$BI$324,MATCH(Snapshot!$B8,'Emp 98 08 18 Comparison'!$C$310:$C$324,0),IF($C$4=2018,44,IF($C$4=2008,37,IF($C$4=1998,30,"n/a"))))</f>
        <v>0.78393792600057488</v>
      </c>
      <c r="D8" s="171">
        <f>INDEX('Emp 98 08 18 Comparison'!$C$310:$BI$324,MATCH(Snapshot!$B8,'Emp 98 08 18 Comparison'!$C$310:$C$324,0),IF($C$4=2018,59,IF($C$4=2008,52,IF($C$4=1998,"n/a","n/a"))))</f>
        <v>-1.9859535593385713E-2</v>
      </c>
      <c r="E8" s="172">
        <f>INDEX('Emp 98 08 18 Comparison'!$C$310:$BI$324,MATCH(Snapshot!$B8,'Emp 98 08 18 Comparison'!$C$310:$C$324,0),IF($C$4=2018,22,IF($C$4=2008,15,IF($C$4=1998,8,"n/a"))))*1000</f>
        <v>134279.28619551711</v>
      </c>
      <c r="G8" s="184">
        <v>2018</v>
      </c>
    </row>
    <row r="9" spans="1:18" x14ac:dyDescent="0.25">
      <c r="A9" s="173" t="s">
        <v>648</v>
      </c>
      <c r="B9" s="97">
        <v>41</v>
      </c>
      <c r="C9" s="170">
        <f>INDEX('Emp 98 08 18 Comparison'!$C$310:$BI$324,MATCH(Snapshot!$B9,'Emp 98 08 18 Comparison'!$C$310:$C$324,0),IF($C$4=2018,44,IF($C$4=2008,37,IF($C$4=1998,30,"n/a"))))</f>
        <v>0.66737073941638059</v>
      </c>
      <c r="D9" s="171">
        <f>INDEX('Emp 98 08 18 Comparison'!$C$310:$BI$324,MATCH(Snapshot!$B9,'Emp 98 08 18 Comparison'!$C$310:$C$324,0),IF($C$4=2018,59,IF($C$4=2008,52,IF($C$4=1998,"n/a","n/a"))))</f>
        <v>-1.3499777951251679E-2</v>
      </c>
      <c r="E9" s="172">
        <f>INDEX('Emp 98 08 18 Comparison'!$C$310:$BI$324,MATCH(Snapshot!$B9,'Emp 98 08 18 Comparison'!$C$310:$C$324,0),IF($C$4=2018,22,IF($C$4=2008,15,IF($C$4=1998,8,"n/a"))))*1000</f>
        <v>43407.042281062284</v>
      </c>
    </row>
    <row r="10" spans="1:18" x14ac:dyDescent="0.25">
      <c r="A10" s="173" t="s">
        <v>649</v>
      </c>
      <c r="B10" s="97" t="s">
        <v>199</v>
      </c>
      <c r="C10" s="170">
        <f>INDEX('Emp 98 08 18 Comparison'!$C$310:$BI$324,MATCH(Snapshot!$B10,'Emp 98 08 18 Comparison'!$C$310:$C$324,0),IF($C$4=2018,44,IF($C$4=2008,37,IF($C$4=1998,30,"n/a"))))</f>
        <v>0.8136130895976208</v>
      </c>
      <c r="D10" s="171">
        <f>INDEX('Emp 98 08 18 Comparison'!$C$310:$BI$324,MATCH(Snapshot!$B10,'Emp 98 08 18 Comparison'!$C$310:$C$324,0),IF($C$4=2018,59,IF($C$4=2008,52,IF($C$4=1998,"n/a","n/a"))))</f>
        <v>1.6435737814668006E-2</v>
      </c>
      <c r="E10" s="172">
        <f>INDEX('Emp 98 08 18 Comparison'!$C$310:$BI$324,MATCH(Snapshot!$B10,'Emp 98 08 18 Comparison'!$C$310:$C$324,0),IF($C$4=2018,22,IF($C$4=2008,15,IF($C$4=1998,8,"n/a"))))*1000</f>
        <v>172411.8200845462</v>
      </c>
    </row>
    <row r="11" spans="1:18" x14ac:dyDescent="0.25">
      <c r="A11" s="173" t="s">
        <v>658</v>
      </c>
      <c r="B11" s="97" t="s">
        <v>200</v>
      </c>
      <c r="C11" s="170">
        <f>INDEX('Emp 98 08 18 Comparison'!$C$310:$BI$324,MATCH(Snapshot!$B11,'Emp 98 08 18 Comparison'!$C$310:$C$324,0),IF($C$4=2018,44,IF($C$4=2008,37,IF($C$4=1998,30,"n/a"))))</f>
        <v>0.72378436028003812</v>
      </c>
      <c r="D11" s="171">
        <f>INDEX('Emp 98 08 18 Comparison'!$C$310:$BI$324,MATCH(Snapshot!$B11,'Emp 98 08 18 Comparison'!$C$310:$C$324,0),IF($C$4=2018,59,IF($C$4=2008,52,IF($C$4=1998,"n/a","n/a"))))</f>
        <v>1.8907631080860465E-2</v>
      </c>
      <c r="E11" s="172">
        <f>INDEX('Emp 98 08 18 Comparison'!$C$310:$BI$324,MATCH(Snapshot!$B11,'Emp 98 08 18 Comparison'!$C$310:$C$324,0),IF($C$4=2018,22,IF($C$4=2008,15,IF($C$4=1998,8,"n/a"))))*1000</f>
        <v>71076.374819962482</v>
      </c>
    </row>
    <row r="12" spans="1:18" x14ac:dyDescent="0.25">
      <c r="A12" s="173" t="s">
        <v>659</v>
      </c>
      <c r="B12" s="97">
        <v>51</v>
      </c>
      <c r="C12" s="170">
        <f>INDEX('Emp 98 08 18 Comparison'!$C$310:$BI$324,MATCH(Snapshot!$B12,'Emp 98 08 18 Comparison'!$C$310:$C$324,0),IF($C$4=2018,44,IF($C$4=2008,37,IF($C$4=1998,30,"n/a"))))</f>
        <v>1.7383459449274887</v>
      </c>
      <c r="D12" s="171">
        <f>INDEX('Emp 98 08 18 Comparison'!$C$310:$BI$324,MATCH(Snapshot!$B12,'Emp 98 08 18 Comparison'!$C$310:$C$324,0),IF($C$4=2018,59,IF($C$4=2008,52,IF($C$4=1998,"n/a","n/a"))))</f>
        <v>-2.1557383430229726E-2</v>
      </c>
      <c r="E12" s="172">
        <f>INDEX('Emp 98 08 18 Comparison'!$C$310:$BI$324,MATCH(Snapshot!$B12,'Emp 98 08 18 Comparison'!$C$310:$C$324,0),IF($C$4=2018,22,IF($C$4=2008,15,IF($C$4=1998,8,"n/a"))))*1000</f>
        <v>58991.02748438964</v>
      </c>
    </row>
    <row r="13" spans="1:18" x14ac:dyDescent="0.25">
      <c r="A13" s="173" t="s">
        <v>567</v>
      </c>
      <c r="B13" s="97">
        <v>52</v>
      </c>
      <c r="C13" s="170">
        <f>INDEX('Emp 98 08 18 Comparison'!$C$310:$BI$324,MATCH(Snapshot!$B13,'Emp 98 08 18 Comparison'!$C$310:$C$324,0),IF($C$4=2018,44,IF($C$4=2008,37,IF($C$4=1998,30,"n/a"))))</f>
        <v>2.3488428504235821</v>
      </c>
      <c r="D13" s="171">
        <f>INDEX('Emp 98 08 18 Comparison'!$C$310:$BI$324,MATCH(Snapshot!$B13,'Emp 98 08 18 Comparison'!$C$310:$C$324,0),IF($C$4=2018,59,IF($C$4=2008,52,IF($C$4=1998,"n/a","n/a"))))</f>
        <v>5.7234934598229259E-3</v>
      </c>
      <c r="E13" s="172">
        <f>INDEX('Emp 98 08 18 Comparison'!$C$310:$BI$324,MATCH(Snapshot!$B13,'Emp 98 08 18 Comparison'!$C$310:$C$324,0),IF($C$4=2018,22,IF($C$4=2008,15,IF($C$4=1998,8,"n/a"))))*1000</f>
        <v>192932.24258542273</v>
      </c>
    </row>
    <row r="14" spans="1:18" x14ac:dyDescent="0.25">
      <c r="A14" s="173" t="s">
        <v>660</v>
      </c>
      <c r="B14" s="97">
        <v>53</v>
      </c>
      <c r="C14" s="170">
        <f>INDEX('Emp 98 08 18 Comparison'!$C$310:$BI$324,MATCH(Snapshot!$B14,'Emp 98 08 18 Comparison'!$C$310:$C$324,0),IF($C$4=2018,44,IF($C$4=2008,37,IF($C$4=1998,30,"n/a"))))</f>
        <v>1.4583418467278455</v>
      </c>
      <c r="D14" s="171">
        <f>INDEX('Emp 98 08 18 Comparison'!$C$310:$BI$324,MATCH(Snapshot!$B14,'Emp 98 08 18 Comparison'!$C$310:$C$324,0),IF($C$4=2018,59,IF($C$4=2008,52,IF($C$4=1998,"n/a","n/a"))))</f>
        <v>2.5730866616222592E-2</v>
      </c>
      <c r="E14" s="172">
        <f>INDEX('Emp 98 08 18 Comparison'!$C$310:$BI$324,MATCH(Snapshot!$B14,'Emp 98 08 18 Comparison'!$C$310:$C$324,0),IF($C$4=2018,22,IF($C$4=2008,15,IF($C$4=1998,8,"n/a"))))*1000</f>
        <v>49873.489566343727</v>
      </c>
    </row>
    <row r="15" spans="1:18" x14ac:dyDescent="0.25">
      <c r="A15" s="173" t="s">
        <v>661</v>
      </c>
      <c r="B15" s="97">
        <v>54</v>
      </c>
      <c r="C15" s="170">
        <f>INDEX('Emp 98 08 18 Comparison'!$C$310:$BI$324,MATCH(Snapshot!$B15,'Emp 98 08 18 Comparison'!$C$310:$C$324,0),IF($C$4=2018,44,IF($C$4=2008,37,IF($C$4=1998,30,"n/a"))))</f>
        <v>1.6864481120920602</v>
      </c>
      <c r="D15" s="171">
        <f>INDEX('Emp 98 08 18 Comparison'!$C$310:$BI$324,MATCH(Snapshot!$B15,'Emp 98 08 18 Comparison'!$C$310:$C$324,0),IF($C$4=2018,59,IF($C$4=2008,52,IF($C$4=1998,"n/a","n/a"))))</f>
        <v>3.2376203295664485E-2</v>
      </c>
      <c r="E15" s="172">
        <f>INDEX('Emp 98 08 18 Comparison'!$C$310:$BI$324,MATCH(Snapshot!$B15,'Emp 98 08 18 Comparison'!$C$310:$C$324,0),IF($C$4=2018,22,IF($C$4=2008,15,IF($C$4=1998,8,"n/a"))))*1000</f>
        <v>245158.16208124999</v>
      </c>
    </row>
    <row r="16" spans="1:18" x14ac:dyDescent="0.25">
      <c r="A16" s="173" t="s">
        <v>662</v>
      </c>
      <c r="B16" s="97" t="s">
        <v>645</v>
      </c>
      <c r="C16" s="170">
        <f>INDEX('Emp 98 08 18 Comparison'!$C$310:$BI$324,MATCH(Snapshot!$B16,'Emp 98 08 18 Comparison'!$C$310:$C$324,0),IF($C$4=2018,44,IF($C$4=2008,37,IF($C$4=1998,30,"n/a"))))</f>
        <v>1.2053151889691778</v>
      </c>
      <c r="D16" s="171">
        <f>INDEX('Emp 98 08 18 Comparison'!$C$310:$BI$324,MATCH(Snapshot!$B16,'Emp 98 08 18 Comparison'!$C$310:$C$324,0),IF($C$4=2018,59,IF($C$4=2008,52,IF($C$4=1998,"n/a","n/a"))))</f>
        <v>8.054719066078242E-3</v>
      </c>
      <c r="E16" s="172">
        <f>INDEX('Emp 98 08 18 Comparison'!$C$310:$BI$324,MATCH(Snapshot!$B16,'Emp 98 08 18 Comparison'!$C$310:$C$324,0),IF($C$4=2018,22,IF($C$4=2008,15,IF($C$4=1998,8,"n/a"))))*1000</f>
        <v>92780.294425333137</v>
      </c>
    </row>
    <row r="17" spans="1:5" x14ac:dyDescent="0.25">
      <c r="A17" s="173" t="s">
        <v>663</v>
      </c>
      <c r="B17" s="97" t="s">
        <v>646</v>
      </c>
      <c r="C17" s="170">
        <f>INDEX('Emp 98 08 18 Comparison'!$C$310:$BI$324,MATCH(Snapshot!$B17,'Emp 98 08 18 Comparison'!$C$310:$C$324,0),IF($C$4=2018,44,IF($C$4=2008,37,IF($C$4=1998,30,"n/a"))))</f>
        <v>0.89938471225608208</v>
      </c>
      <c r="D17" s="171">
        <f>INDEX('Emp 98 08 18 Comparison'!$C$310:$BI$324,MATCH(Snapshot!$B17,'Emp 98 08 18 Comparison'!$C$310:$C$324,0),IF($C$4=2018,59,IF($C$4=2008,52,IF($C$4=1998,"n/a","n/a"))))</f>
        <v>1.8107859563430528E-2</v>
      </c>
      <c r="E17" s="172">
        <f>INDEX('Emp 98 08 18 Comparison'!$C$310:$BI$324,MATCH(Snapshot!$B17,'Emp 98 08 18 Comparison'!$C$310:$C$324,0),IF($C$4=2018,22,IF($C$4=2008,15,IF($C$4=1998,8,"n/a"))))*1000</f>
        <v>419013.70583201648</v>
      </c>
    </row>
    <row r="18" spans="1:5" x14ac:dyDescent="0.25">
      <c r="A18" s="173" t="s">
        <v>665</v>
      </c>
      <c r="B18" s="97">
        <v>71</v>
      </c>
      <c r="C18" s="170">
        <f>INDEX('Emp 98 08 18 Comparison'!$C$310:$BI$324,MATCH(Snapshot!$B18,'Emp 98 08 18 Comparison'!$C$310:$C$324,0),IF($C$4=2018,44,IF($C$4=2008,37,IF($C$4=1998,30,"n/a"))))</f>
        <v>1.0540295560484583</v>
      </c>
      <c r="D18" s="171">
        <f>INDEX('Emp 98 08 18 Comparison'!$C$310:$BI$324,MATCH(Snapshot!$B18,'Emp 98 08 18 Comparison'!$C$310:$C$324,0),IF($C$4=2018,59,IF($C$4=2008,52,IF($C$4=1998,"n/a","n/a"))))</f>
        <v>3.2572162705114094E-2</v>
      </c>
      <c r="E18" s="172">
        <f>INDEX('Emp 98 08 18 Comparison'!$C$310:$BI$324,MATCH(Snapshot!$B18,'Emp 98 08 18 Comparison'!$C$310:$C$324,0),IF($C$4=2018,22,IF($C$4=2008,15,IF($C$4=1998,8,"n/a"))))*1000</f>
        <v>46430.719404865667</v>
      </c>
    </row>
    <row r="19" spans="1:5" x14ac:dyDescent="0.25">
      <c r="A19" s="173" t="s">
        <v>655</v>
      </c>
      <c r="B19" s="97">
        <v>72</v>
      </c>
      <c r="C19" s="170">
        <f>INDEX('Emp 98 08 18 Comparison'!$C$310:$BI$324,MATCH(Snapshot!$B19,'Emp 98 08 18 Comparison'!$C$310:$C$324,0),IF($C$4=2018,44,IF($C$4=2008,37,IF($C$4=1998,30,"n/a"))))</f>
        <v>0.94192806781325666</v>
      </c>
      <c r="D19" s="171">
        <f>INDEX('Emp 98 08 18 Comparison'!$C$310:$BI$324,MATCH(Snapshot!$B19,'Emp 98 08 18 Comparison'!$C$310:$C$324,0),IF($C$4=2018,59,IF($C$4=2008,52,IF($C$4=1998,"n/a","n/a"))))</f>
        <v>2.1865171194368482E-2</v>
      </c>
      <c r="E19" s="172">
        <f>INDEX('Emp 98 08 18 Comparison'!$C$310:$BI$324,MATCH(Snapshot!$B19,'Emp 98 08 18 Comparison'!$C$310:$C$324,0),IF($C$4=2018,22,IF($C$4=2008,15,IF($C$4=1998,8,"n/a"))))*1000</f>
        <v>115281.93522238472</v>
      </c>
    </row>
    <row r="20" spans="1:5" x14ac:dyDescent="0.25">
      <c r="A20" s="173" t="s">
        <v>664</v>
      </c>
      <c r="B20" s="97">
        <v>81</v>
      </c>
      <c r="C20" s="170">
        <f>INDEX('Emp 98 08 18 Comparison'!$C$310:$BI$324,MATCH(Snapshot!$B20,'Emp 98 08 18 Comparison'!$C$310:$C$324,0),IF($C$4=2018,44,IF($C$4=2008,37,IF($C$4=1998,30,"n/a"))))</f>
        <v>0.93842159267494252</v>
      </c>
      <c r="D20" s="171">
        <f>INDEX('Emp 98 08 18 Comparison'!$C$310:$BI$324,MATCH(Snapshot!$B20,'Emp 98 08 18 Comparison'!$C$310:$C$324,0),IF($C$4=2018,59,IF($C$4=2008,52,IF($C$4=1998,"n/a","n/a"))))</f>
        <v>1.2473189958015496E-3</v>
      </c>
      <c r="E20" s="172">
        <f>INDEX('Emp 98 08 18 Comparison'!$C$310:$BI$324,MATCH(Snapshot!$B20,'Emp 98 08 18 Comparison'!$C$310:$C$324,0),IF($C$4=2018,22,IF($C$4=2008,15,IF($C$4=1998,8,"n/a"))))*1000</f>
        <v>74670.67528946136</v>
      </c>
    </row>
    <row r="21" spans="1:5" x14ac:dyDescent="0.25">
      <c r="A21" s="173"/>
      <c r="B21" s="97"/>
      <c r="C21" s="170"/>
      <c r="D21" s="171"/>
      <c r="E21" s="172"/>
    </row>
    <row r="22" spans="1:5" x14ac:dyDescent="0.25">
      <c r="A22" s="173"/>
      <c r="B22" s="97"/>
      <c r="C22" s="170"/>
      <c r="D22" s="171"/>
      <c r="E22" s="172"/>
    </row>
    <row r="23" spans="1:5" x14ac:dyDescent="0.25">
      <c r="A23" s="173"/>
      <c r="B23" s="97"/>
      <c r="C23" s="170"/>
      <c r="D23" s="171"/>
      <c r="E23" s="172"/>
    </row>
    <row r="24" spans="1:5" x14ac:dyDescent="0.25">
      <c r="A24" s="173"/>
      <c r="B24" s="97"/>
      <c r="C24" s="170"/>
      <c r="D24" s="171"/>
      <c r="E24" s="172"/>
    </row>
    <row r="25" spans="1:5" x14ac:dyDescent="0.25">
      <c r="B25" s="97"/>
      <c r="C25" s="170"/>
      <c r="D25" s="171"/>
      <c r="E25" s="172"/>
    </row>
    <row r="28" spans="1:5" ht="15.75" x14ac:dyDescent="0.25">
      <c r="A28" s="24" t="s">
        <v>668</v>
      </c>
    </row>
    <row r="29" spans="1:5" x14ac:dyDescent="0.25">
      <c r="A29" s="165" t="s">
        <v>628</v>
      </c>
      <c r="B29" s="165"/>
      <c r="C29" s="166">
        <v>2018</v>
      </c>
    </row>
    <row r="30" spans="1:5" ht="39" x14ac:dyDescent="0.25">
      <c r="A30" s="174" t="s">
        <v>641</v>
      </c>
      <c r="B30" s="169" t="s">
        <v>629</v>
      </c>
      <c r="C30" s="169" t="str">
        <f>"Location Quotient (" &amp;$C$29&amp;")"</f>
        <v>Location Quotient (2018)</v>
      </c>
      <c r="D30" s="169" t="str">
        <f>"5-Year Growth (" &amp; $C$29-5 &amp;"-" &amp;$C$29 &amp;")"</f>
        <v>5-Year Growth (2013-2018)</v>
      </c>
      <c r="E30" s="169" t="str">
        <f>"Jobs (" &amp;$C$29&amp;")"</f>
        <v>Jobs (2018)</v>
      </c>
    </row>
    <row r="31" spans="1:5" x14ac:dyDescent="0.25">
      <c r="A31" s="173" t="s">
        <v>13</v>
      </c>
      <c r="B31" s="97">
        <v>11</v>
      </c>
      <c r="C31" s="170">
        <f>INDEX('Tor Emp Adj (LQ)'!$D$6:$Y$182,MATCH(Snapshot!$B31,'Tor Emp Adj (LQ)'!$C$6:$C$182,0),MATCH(Snapshot!$C$29,'Tor Emp Adj (LQ)'!$D$5:$Y$5,0))</f>
        <v>0</v>
      </c>
      <c r="D31" s="171" t="str">
        <f>INDEX('Tor Emp Adj (5-Yr Growth)'!$D$6:$Y$182,MATCH(Snapshot!$B31,'Tor Emp Adj (5-Yr Growth)'!$C$6:$C$182,0),MATCH(Snapshot!$C$29,'Tor Emp Adj (5-Yr Growth)'!$D$5:$Y$5,0))</f>
        <v>n/a</v>
      </c>
      <c r="E31" s="172" t="str">
        <f>IF(INDEX('Tor Emp Adj'!$D$6:$Y$182,MATCH(Snapshot!$B31,'Tor Emp Adj'!$C$6:$C$182,0),MATCH(Snapshot!$C$29,'Tor Emp Adj'!$D$5:$Y$5,0))*1000=0,"n/a",INDEX('Tor Emp Adj'!$D$6:$Y$182,MATCH(Snapshot!$B31,'Tor Emp Adj'!$C$6:$C$182,0),MATCH(Snapshot!$C$29,'Tor Emp Adj'!$D$5:$Y$5,0))*1000)</f>
        <v>n/a</v>
      </c>
    </row>
    <row r="32" spans="1:5" x14ac:dyDescent="0.25">
      <c r="A32" s="173" t="s">
        <v>18</v>
      </c>
      <c r="B32" s="97">
        <v>21</v>
      </c>
      <c r="C32" s="170">
        <f>INDEX('Tor Emp Adj (LQ)'!$D$6:$Y$182,MATCH(Snapshot!$B32,'Tor Emp Adj (LQ)'!$C$6:$C$182,0),MATCH(Snapshot!$C$29,'Tor Emp Adj (LQ)'!$D$5:$Y$5,0))</f>
        <v>0.14806024053196704</v>
      </c>
      <c r="D32" s="171">
        <f>INDEX('Tor Emp Adj (5-Yr Growth)'!$D$6:$Y$182,MATCH(Snapshot!$B32,'Tor Emp Adj (5-Yr Growth)'!$C$6:$C$182,0),MATCH(Snapshot!$C$29,'Tor Emp Adj (5-Yr Growth)'!$D$5:$Y$5,0))</f>
        <v>-4.9645072051897055E-3</v>
      </c>
      <c r="E32" s="172">
        <f>IF(INDEX('Tor Emp Adj'!$D$6:$Y$182,MATCH(Snapshot!$B32,'Tor Emp Adj'!$C$6:$C$182,0),MATCH(Snapshot!$C$29,'Tor Emp Adj'!$D$5:$Y$5,0))*1000=0,"n/a",INDEX('Tor Emp Adj'!$D$6:$Y$182,MATCH(Snapshot!$B32,'Tor Emp Adj'!$C$6:$C$182,0),MATCH(Snapshot!$C$29,'Tor Emp Adj'!$D$5:$Y$5,0))*1000)</f>
        <v>3995.1111890109423</v>
      </c>
    </row>
    <row r="33" spans="1:5" x14ac:dyDescent="0.25">
      <c r="A33" s="173" t="s">
        <v>19</v>
      </c>
      <c r="B33" s="97">
        <v>22</v>
      </c>
      <c r="C33" s="170">
        <f>INDEX('Tor Emp Adj (LQ)'!$D$6:$Y$182,MATCH(Snapshot!$B33,'Tor Emp Adj (LQ)'!$C$6:$C$182,0),MATCH(Snapshot!$C$29,'Tor Emp Adj (LQ)'!$D$5:$Y$5,0))</f>
        <v>0.48546770766898867</v>
      </c>
      <c r="D33" s="171">
        <f>INDEX('Tor Emp Adj (5-Yr Growth)'!$D$6:$Y$182,MATCH(Snapshot!$B33,'Tor Emp Adj (5-Yr Growth)'!$C$6:$C$182,0),MATCH(Snapshot!$C$29,'Tor Emp Adj (5-Yr Growth)'!$D$5:$Y$5,0))</f>
        <v>-6.4357934603341604E-2</v>
      </c>
      <c r="E33" s="172">
        <f>IF(INDEX('Tor Emp Adj'!$D$6:$Y$182,MATCH(Snapshot!$B33,'Tor Emp Adj'!$C$6:$C$182,0),MATCH(Snapshot!$C$29,'Tor Emp Adj'!$D$5:$Y$5,0))*1000=0,"n/a",INDEX('Tor Emp Adj'!$D$6:$Y$182,MATCH(Snapshot!$B33,'Tor Emp Adj'!$C$6:$C$182,0),MATCH(Snapshot!$C$29,'Tor Emp Adj'!$D$5:$Y$5,0))*1000)</f>
        <v>6965.1351863515983</v>
      </c>
    </row>
    <row r="34" spans="1:5" x14ac:dyDescent="0.25">
      <c r="A34" s="173" t="s">
        <v>22</v>
      </c>
      <c r="B34" s="97">
        <v>23</v>
      </c>
      <c r="C34" s="170">
        <f>INDEX('Tor Emp Adj (LQ)'!$D$6:$Y$182,MATCH(Snapshot!$B34,'Tor Emp Adj (LQ)'!$C$6:$C$182,0),MATCH(Snapshot!$C$29,'Tor Emp Adj (LQ)'!$D$5:$Y$5,0))</f>
        <v>0.72242781624886387</v>
      </c>
      <c r="D34" s="171">
        <f>INDEX('Tor Emp Adj (5-Yr Growth)'!$D$6:$Y$182,MATCH(Snapshot!$B34,'Tor Emp Adj (5-Yr Growth)'!$C$6:$C$182,0),MATCH(Snapshot!$C$29,'Tor Emp Adj (5-Yr Growth)'!$D$5:$Y$5,0))</f>
        <v>2.1031411116417154E-2</v>
      </c>
      <c r="E34" s="172">
        <f>IF(INDEX('Tor Emp Adj'!$D$6:$Y$182,MATCH(Snapshot!$B34,'Tor Emp Adj'!$C$6:$C$182,0),MATCH(Snapshot!$C$29,'Tor Emp Adj'!$D$5:$Y$5,0))*1000=0,"n/a",INDEX('Tor Emp Adj'!$D$6:$Y$182,MATCH(Snapshot!$B34,'Tor Emp Adj'!$C$6:$C$182,0),MATCH(Snapshot!$C$29,'Tor Emp Adj'!$D$5:$Y$5,0))*1000)</f>
        <v>102917.66412306041</v>
      </c>
    </row>
    <row r="35" spans="1:5" x14ac:dyDescent="0.25">
      <c r="A35" s="173" t="s">
        <v>23</v>
      </c>
      <c r="B35" s="97" t="s">
        <v>188</v>
      </c>
      <c r="C35" s="170">
        <f>INDEX('Tor Emp Adj (LQ)'!$D$6:$Y$182,MATCH(Snapshot!$B35,'Tor Emp Adj (LQ)'!$C$6:$C$182,0),MATCH(Snapshot!$C$29,'Tor Emp Adj (LQ)'!$D$5:$Y$5,0))</f>
        <v>0.78393792600057488</v>
      </c>
      <c r="D35" s="171">
        <f>INDEX('Tor Emp Adj (5-Yr Growth)'!$D$6:$Y$182,MATCH(Snapshot!$B35,'Tor Emp Adj (5-Yr Growth)'!$C$6:$C$182,0),MATCH(Snapshot!$C$29,'Tor Emp Adj (5-Yr Growth)'!$D$5:$Y$5,0))</f>
        <v>-2.469894863322708E-2</v>
      </c>
      <c r="E35" s="172">
        <f>IF(INDEX('Tor Emp Adj'!$D$6:$Y$182,MATCH(Snapshot!$B35,'Tor Emp Adj'!$C$6:$C$182,0),MATCH(Snapshot!$C$29,'Tor Emp Adj'!$D$5:$Y$5,0))*1000=0,"n/a",INDEX('Tor Emp Adj'!$D$6:$Y$182,MATCH(Snapshot!$B35,'Tor Emp Adj'!$C$6:$C$182,0),MATCH(Snapshot!$C$29,'Tor Emp Adj'!$D$5:$Y$5,0))*1000)</f>
        <v>134279.28619551711</v>
      </c>
    </row>
    <row r="36" spans="1:5" x14ac:dyDescent="0.25">
      <c r="A36" s="173" t="s">
        <v>63</v>
      </c>
      <c r="B36" s="97">
        <v>41</v>
      </c>
      <c r="C36" s="170">
        <f>INDEX('Tor Emp Adj (LQ)'!$D$6:$Y$182,MATCH(Snapshot!$B36,'Tor Emp Adj (LQ)'!$C$6:$C$182,0),MATCH(Snapshot!$C$29,'Tor Emp Adj (LQ)'!$D$5:$Y$5,0))</f>
        <v>0.66737073941638059</v>
      </c>
      <c r="D36" s="171">
        <f>INDEX('Tor Emp Adj (5-Yr Growth)'!$D$6:$Y$182,MATCH(Snapshot!$B36,'Tor Emp Adj (5-Yr Growth)'!$C$6:$C$182,0),MATCH(Snapshot!$C$29,'Tor Emp Adj (5-Yr Growth)'!$D$5:$Y$5,0))</f>
        <v>2.7030003704192618E-2</v>
      </c>
      <c r="E36" s="172">
        <f>IF(INDEX('Tor Emp Adj'!$D$6:$Y$182,MATCH(Snapshot!$B36,'Tor Emp Adj'!$C$6:$C$182,0),MATCH(Snapshot!$C$29,'Tor Emp Adj'!$D$5:$Y$5,0))*1000=0,"n/a",INDEX('Tor Emp Adj'!$D$6:$Y$182,MATCH(Snapshot!$B36,'Tor Emp Adj'!$C$6:$C$182,0),MATCH(Snapshot!$C$29,'Tor Emp Adj'!$D$5:$Y$5,0))*1000)</f>
        <v>43407.042281062284</v>
      </c>
    </row>
    <row r="37" spans="1:5" x14ac:dyDescent="0.25">
      <c r="A37" s="173" t="s">
        <v>73</v>
      </c>
      <c r="B37" s="97" t="s">
        <v>199</v>
      </c>
      <c r="C37" s="170">
        <f>INDEX('Tor Emp Adj (LQ)'!$D$6:$Y$182,MATCH(Snapshot!$B37,'Tor Emp Adj (LQ)'!$C$6:$C$182,0),MATCH(Snapshot!$C$29,'Tor Emp Adj (LQ)'!$D$5:$Y$5,0))</f>
        <v>0.8136130895976208</v>
      </c>
      <c r="D37" s="171">
        <f>INDEX('Tor Emp Adj (5-Yr Growth)'!$D$6:$Y$182,MATCH(Snapshot!$B37,'Tor Emp Adj (5-Yr Growth)'!$C$6:$C$182,0),MATCH(Snapshot!$C$29,'Tor Emp Adj (5-Yr Growth)'!$D$5:$Y$5,0))</f>
        <v>4.9306073082908686E-3</v>
      </c>
      <c r="E37" s="172">
        <f>IF(INDEX('Tor Emp Adj'!$D$6:$Y$182,MATCH(Snapshot!$B37,'Tor Emp Adj'!$C$6:$C$182,0),MATCH(Snapshot!$C$29,'Tor Emp Adj'!$D$5:$Y$5,0))*1000=0,"n/a",INDEX('Tor Emp Adj'!$D$6:$Y$182,MATCH(Snapshot!$B37,'Tor Emp Adj'!$C$6:$C$182,0),MATCH(Snapshot!$C$29,'Tor Emp Adj'!$D$5:$Y$5,0))*1000)</f>
        <v>172411.8200845462</v>
      </c>
    </row>
    <row r="38" spans="1:5" x14ac:dyDescent="0.25">
      <c r="A38" s="173" t="s">
        <v>86</v>
      </c>
      <c r="B38" s="97" t="s">
        <v>200</v>
      </c>
      <c r="C38" s="170">
        <f>INDEX('Tor Emp Adj (LQ)'!$D$6:$Y$182,MATCH(Snapshot!$B38,'Tor Emp Adj (LQ)'!$C$6:$C$182,0),MATCH(Snapshot!$C$29,'Tor Emp Adj (LQ)'!$D$5:$Y$5,0))</f>
        <v>0.72378436028003812</v>
      </c>
      <c r="D38" s="171">
        <f>INDEX('Tor Emp Adj (5-Yr Growth)'!$D$6:$Y$182,MATCH(Snapshot!$B38,'Tor Emp Adj (5-Yr Growth)'!$C$6:$C$182,0),MATCH(Snapshot!$C$29,'Tor Emp Adj (5-Yr Growth)'!$D$5:$Y$5,0))</f>
        <v>9.0045681187878035E-3</v>
      </c>
      <c r="E38" s="172">
        <f>IF(INDEX('Tor Emp Adj'!$D$6:$Y$182,MATCH(Snapshot!$B38,'Tor Emp Adj'!$C$6:$C$182,0),MATCH(Snapshot!$C$29,'Tor Emp Adj'!$D$5:$Y$5,0))*1000=0,"n/a",INDEX('Tor Emp Adj'!$D$6:$Y$182,MATCH(Snapshot!$B38,'Tor Emp Adj'!$C$6:$C$182,0),MATCH(Snapshot!$C$29,'Tor Emp Adj'!$D$5:$Y$5,0))*1000)</f>
        <v>71076.374819962482</v>
      </c>
    </row>
    <row r="39" spans="1:5" x14ac:dyDescent="0.25">
      <c r="A39" s="173" t="s">
        <v>100</v>
      </c>
      <c r="B39" s="97">
        <v>51</v>
      </c>
      <c r="C39" s="170">
        <f>INDEX('Tor Emp Adj (LQ)'!$D$6:$Y$182,MATCH(Snapshot!$B39,'Tor Emp Adj (LQ)'!$C$6:$C$182,0),MATCH(Snapshot!$C$29,'Tor Emp Adj (LQ)'!$D$5:$Y$5,0))</f>
        <v>1.7383459449274887</v>
      </c>
      <c r="D39" s="171">
        <f>INDEX('Tor Emp Adj (5-Yr Growth)'!$D$6:$Y$182,MATCH(Snapshot!$B39,'Tor Emp Adj (5-Yr Growth)'!$C$6:$C$182,0),MATCH(Snapshot!$C$29,'Tor Emp Adj (5-Yr Growth)'!$D$5:$Y$5,0))</f>
        <v>-3.2741988505975761E-2</v>
      </c>
      <c r="E39" s="172">
        <f>IF(INDEX('Tor Emp Adj'!$D$6:$Y$182,MATCH(Snapshot!$B39,'Tor Emp Adj'!$C$6:$C$182,0),MATCH(Snapshot!$C$29,'Tor Emp Adj'!$D$5:$Y$5,0))*1000=0,"n/a",INDEX('Tor Emp Adj'!$D$6:$Y$182,MATCH(Snapshot!$B39,'Tor Emp Adj'!$C$6:$C$182,0),MATCH(Snapshot!$C$29,'Tor Emp Adj'!$D$5:$Y$5,0))*1000)</f>
        <v>58991.02748438964</v>
      </c>
    </row>
    <row r="40" spans="1:5" x14ac:dyDescent="0.25">
      <c r="A40" s="173" t="s">
        <v>112</v>
      </c>
      <c r="B40" s="97">
        <v>52</v>
      </c>
      <c r="C40" s="170">
        <f>INDEX('Tor Emp Adj (LQ)'!$D$6:$Y$182,MATCH(Snapshot!$B40,'Tor Emp Adj (LQ)'!$C$6:$C$182,0),MATCH(Snapshot!$C$29,'Tor Emp Adj (LQ)'!$D$5:$Y$5,0))</f>
        <v>2.3488428504235821</v>
      </c>
      <c r="D40" s="171">
        <f>INDEX('Tor Emp Adj (5-Yr Growth)'!$D$6:$Y$182,MATCH(Snapshot!$B40,'Tor Emp Adj (5-Yr Growth)'!$C$6:$C$182,0),MATCH(Snapshot!$C$29,'Tor Emp Adj (5-Yr Growth)'!$D$5:$Y$5,0))</f>
        <v>1.69882345830068E-2</v>
      </c>
      <c r="E40" s="172">
        <f>IF(INDEX('Tor Emp Adj'!$D$6:$Y$182,MATCH(Snapshot!$B40,'Tor Emp Adj'!$C$6:$C$182,0),MATCH(Snapshot!$C$29,'Tor Emp Adj'!$D$5:$Y$5,0))*1000=0,"n/a",INDEX('Tor Emp Adj'!$D$6:$Y$182,MATCH(Snapshot!$B40,'Tor Emp Adj'!$C$6:$C$182,0),MATCH(Snapshot!$C$29,'Tor Emp Adj'!$D$5:$Y$5,0))*1000)</f>
        <v>192932.24258542273</v>
      </c>
    </row>
    <row r="41" spans="1:5" x14ac:dyDescent="0.25">
      <c r="A41" s="173" t="s">
        <v>120</v>
      </c>
      <c r="B41" s="97">
        <v>53</v>
      </c>
      <c r="C41" s="170">
        <f>INDEX('Tor Emp Adj (LQ)'!$D$6:$Y$182,MATCH(Snapshot!$B41,'Tor Emp Adj (LQ)'!$C$6:$C$182,0),MATCH(Snapshot!$C$29,'Tor Emp Adj (LQ)'!$D$5:$Y$5,0))</f>
        <v>1.4583418467278455</v>
      </c>
      <c r="D41" s="171">
        <f>INDEX('Tor Emp Adj (5-Yr Growth)'!$D$6:$Y$182,MATCH(Snapshot!$B41,'Tor Emp Adj (5-Yr Growth)'!$C$6:$C$182,0),MATCH(Snapshot!$C$29,'Tor Emp Adj (5-Yr Growth)'!$D$5:$Y$5,0))</f>
        <v>3.4232973931151767E-2</v>
      </c>
      <c r="E41" s="172">
        <f>IF(INDEX('Tor Emp Adj'!$D$6:$Y$182,MATCH(Snapshot!$B41,'Tor Emp Adj'!$C$6:$C$182,0),MATCH(Snapshot!$C$29,'Tor Emp Adj'!$D$5:$Y$5,0))*1000=0,"n/a",INDEX('Tor Emp Adj'!$D$6:$Y$182,MATCH(Snapshot!$B41,'Tor Emp Adj'!$C$6:$C$182,0),MATCH(Snapshot!$C$29,'Tor Emp Adj'!$D$5:$Y$5,0))*1000)</f>
        <v>49873.489566343727</v>
      </c>
    </row>
    <row r="42" spans="1:5" x14ac:dyDescent="0.25">
      <c r="A42" s="173" t="s">
        <v>127</v>
      </c>
      <c r="B42" s="97">
        <v>54</v>
      </c>
      <c r="C42" s="170">
        <f>INDEX('Tor Emp Adj (LQ)'!$D$6:$Y$182,MATCH(Snapshot!$B42,'Tor Emp Adj (LQ)'!$C$6:$C$182,0),MATCH(Snapshot!$C$29,'Tor Emp Adj (LQ)'!$D$5:$Y$5,0))</f>
        <v>1.6864481120920602</v>
      </c>
      <c r="D42" s="171">
        <f>INDEX('Tor Emp Adj (5-Yr Growth)'!$D$6:$Y$182,MATCH(Snapshot!$B42,'Tor Emp Adj (5-Yr Growth)'!$C$6:$C$182,0),MATCH(Snapshot!$C$29,'Tor Emp Adj (5-Yr Growth)'!$D$5:$Y$5,0))</f>
        <v>5.9837859564697782E-2</v>
      </c>
      <c r="E42" s="172">
        <f>IF(INDEX('Tor Emp Adj'!$D$6:$Y$182,MATCH(Snapshot!$B42,'Tor Emp Adj'!$C$6:$C$182,0),MATCH(Snapshot!$C$29,'Tor Emp Adj'!$D$5:$Y$5,0))*1000=0,"n/a",INDEX('Tor Emp Adj'!$D$6:$Y$182,MATCH(Snapshot!$B42,'Tor Emp Adj'!$C$6:$C$182,0),MATCH(Snapshot!$C$29,'Tor Emp Adj'!$D$5:$Y$5,0))*1000)</f>
        <v>245158.16208124999</v>
      </c>
    </row>
    <row r="43" spans="1:5" x14ac:dyDescent="0.25">
      <c r="A43" s="173" t="s">
        <v>137</v>
      </c>
      <c r="B43" s="97">
        <v>55</v>
      </c>
      <c r="C43" s="170" t="str">
        <f>INDEX('Tor Emp Adj (LQ)'!$D$6:$Y$182,MATCH(Snapshot!$B43,'Tor Emp Adj (LQ)'!$C$6:$C$182,0),MATCH(Snapshot!$C$29,'Tor Emp Adj (LQ)'!$D$5:$Y$5,0))</f>
        <v>n/a</v>
      </c>
      <c r="D43" s="171" t="str">
        <f>INDEX('Tor Emp Adj (5-Yr Growth)'!$D$6:$Y$182,MATCH(Snapshot!$B43,'Tor Emp Adj (5-Yr Growth)'!$C$6:$C$182,0),MATCH(Snapshot!$C$29,'Tor Emp Adj (5-Yr Growth)'!$D$5:$Y$5,0))</f>
        <v>n/a</v>
      </c>
      <c r="E43" s="172" t="str">
        <f>IF(INDEX('Tor Emp Adj'!$D$6:$Y$182,MATCH(Snapshot!$B43,'Tor Emp Adj'!$C$6:$C$182,0),MATCH(Snapshot!$C$29,'Tor Emp Adj'!$D$5:$Y$5,0))*1000=0,"n/a",INDEX('Tor Emp Adj'!$D$6:$Y$182,MATCH(Snapshot!$B43,'Tor Emp Adj'!$C$6:$C$182,0),MATCH(Snapshot!$C$29,'Tor Emp Adj'!$D$5:$Y$5,0))*1000)</f>
        <v>n/a</v>
      </c>
    </row>
    <row r="44" spans="1:5" x14ac:dyDescent="0.25">
      <c r="A44" s="173" t="s">
        <v>138</v>
      </c>
      <c r="B44" s="97">
        <v>56</v>
      </c>
      <c r="C44" s="170">
        <f>INDEX('Tor Emp Adj (LQ)'!$D$6:$Y$182,MATCH(Snapshot!$B44,'Tor Emp Adj (LQ)'!$C$6:$C$182,0),MATCH(Snapshot!$C$29,'Tor Emp Adj (LQ)'!$D$5:$Y$5,0))</f>
        <v>1.2053151889691778</v>
      </c>
      <c r="D44" s="171">
        <f>INDEX('Tor Emp Adj (5-Yr Growth)'!$D$6:$Y$182,MATCH(Snapshot!$B44,'Tor Emp Adj (5-Yr Growth)'!$C$6:$C$182,0),MATCH(Snapshot!$C$29,'Tor Emp Adj (5-Yr Growth)'!$D$5:$Y$5,0))</f>
        <v>-1.4915861859198687E-2</v>
      </c>
      <c r="E44" s="172">
        <f>IF(INDEX('Tor Emp Adj'!$D$6:$Y$182,MATCH(Snapshot!$B44,'Tor Emp Adj'!$C$6:$C$182,0),MATCH(Snapshot!$C$29,'Tor Emp Adj'!$D$5:$Y$5,0))*1000=0,"n/a",INDEX('Tor Emp Adj'!$D$6:$Y$182,MATCH(Snapshot!$B44,'Tor Emp Adj'!$C$6:$C$182,0),MATCH(Snapshot!$C$29,'Tor Emp Adj'!$D$5:$Y$5,0))*1000)</f>
        <v>92780.294425333137</v>
      </c>
    </row>
    <row r="45" spans="1:5" x14ac:dyDescent="0.25">
      <c r="A45" s="173" t="s">
        <v>148</v>
      </c>
      <c r="B45" s="97">
        <v>61</v>
      </c>
      <c r="C45" s="170">
        <f>INDEX('Tor Emp Adj (LQ)'!$D$6:$Y$182,MATCH(Snapshot!$B45,'Tor Emp Adj (LQ)'!$C$6:$C$182,0),MATCH(Snapshot!$C$29,'Tor Emp Adj (LQ)'!$D$5:$Y$5,0))</f>
        <v>1.0075281055681793</v>
      </c>
      <c r="D45" s="171">
        <f>INDEX('Tor Emp Adj (5-Yr Growth)'!$D$6:$Y$182,MATCH(Snapshot!$B45,'Tor Emp Adj (5-Yr Growth)'!$C$6:$C$182,0),MATCH(Snapshot!$C$29,'Tor Emp Adj (5-Yr Growth)'!$D$5:$Y$5,0))</f>
        <v>2.4878137200282202E-2</v>
      </c>
      <c r="E45" s="172">
        <f>IF(INDEX('Tor Emp Adj'!$D$6:$Y$182,MATCH(Snapshot!$B45,'Tor Emp Adj'!$C$6:$C$182,0),MATCH(Snapshot!$C$29,'Tor Emp Adj'!$D$5:$Y$5,0))*1000=0,"n/a",INDEX('Tor Emp Adj'!$D$6:$Y$182,MATCH(Snapshot!$B45,'Tor Emp Adj'!$C$6:$C$182,0),MATCH(Snapshot!$C$29,'Tor Emp Adj'!$D$5:$Y$5,0))*1000)</f>
        <v>132336.11508022435</v>
      </c>
    </row>
    <row r="46" spans="1:5" x14ac:dyDescent="0.25">
      <c r="A46" s="173" t="s">
        <v>153</v>
      </c>
      <c r="B46" s="97">
        <v>62</v>
      </c>
      <c r="C46" s="170">
        <f>INDEX('Tor Emp Adj (LQ)'!$D$6:$Y$182,MATCH(Snapshot!$B46,'Tor Emp Adj (LQ)'!$C$6:$C$182,0),MATCH(Snapshot!$C$29,'Tor Emp Adj (LQ)'!$D$5:$Y$5,0))</f>
        <v>0.88358813002896053</v>
      </c>
      <c r="D46" s="171">
        <f>INDEX('Tor Emp Adj (5-Yr Growth)'!$D$6:$Y$182,MATCH(Snapshot!$B46,'Tor Emp Adj (5-Yr Growth)'!$C$6:$C$182,0),MATCH(Snapshot!$C$29,'Tor Emp Adj (5-Yr Growth)'!$D$5:$Y$5,0))</f>
        <v>6.7839668722238233E-3</v>
      </c>
      <c r="E46" s="172">
        <f>IF(INDEX('Tor Emp Adj'!$D$6:$Y$182,MATCH(Snapshot!$B46,'Tor Emp Adj'!$C$6:$C$182,0),MATCH(Snapshot!$C$29,'Tor Emp Adj'!$D$5:$Y$5,0))*1000=0,"n/a",INDEX('Tor Emp Adj'!$D$6:$Y$182,MATCH(Snapshot!$B46,'Tor Emp Adj'!$C$6:$C$182,0),MATCH(Snapshot!$C$29,'Tor Emp Adj'!$D$5:$Y$5,0))*1000)</f>
        <v>210747.513746479</v>
      </c>
    </row>
    <row r="47" spans="1:5" x14ac:dyDescent="0.25">
      <c r="A47" s="173" t="s">
        <v>158</v>
      </c>
      <c r="B47" s="97">
        <v>71</v>
      </c>
      <c r="C47" s="170">
        <f>INDEX('Tor Emp Adj (LQ)'!$D$6:$Y$182,MATCH(Snapshot!$B47,'Tor Emp Adj (LQ)'!$C$6:$C$182,0),MATCH(Snapshot!$C$29,'Tor Emp Adj (LQ)'!$D$5:$Y$5,0))</f>
        <v>1.0540295560484583</v>
      </c>
      <c r="D47" s="171">
        <f>INDEX('Tor Emp Adj (5-Yr Growth)'!$D$6:$Y$182,MATCH(Snapshot!$B47,'Tor Emp Adj (5-Yr Growth)'!$C$6:$C$182,0),MATCH(Snapshot!$C$29,'Tor Emp Adj (5-Yr Growth)'!$D$5:$Y$5,0))</f>
        <v>-2.138243894972025E-2</v>
      </c>
      <c r="E47" s="172">
        <f>IF(INDEX('Tor Emp Adj'!$D$6:$Y$182,MATCH(Snapshot!$B47,'Tor Emp Adj'!$C$6:$C$182,0),MATCH(Snapshot!$C$29,'Tor Emp Adj'!$D$5:$Y$5,0))*1000=0,"n/a",INDEX('Tor Emp Adj'!$D$6:$Y$182,MATCH(Snapshot!$B47,'Tor Emp Adj'!$C$6:$C$182,0),MATCH(Snapshot!$C$29,'Tor Emp Adj'!$D$5:$Y$5,0))*1000)</f>
        <v>46430.719404865667</v>
      </c>
    </row>
    <row r="48" spans="1:5" x14ac:dyDescent="0.25">
      <c r="A48" s="173" t="s">
        <v>161</v>
      </c>
      <c r="B48" s="97">
        <v>72</v>
      </c>
      <c r="C48" s="170">
        <f>INDEX('Tor Emp Adj (LQ)'!$D$6:$Y$182,MATCH(Snapshot!$B48,'Tor Emp Adj (LQ)'!$C$6:$C$182,0),MATCH(Snapshot!$C$29,'Tor Emp Adj (LQ)'!$D$5:$Y$5,0))</f>
        <v>0.94192806781325666</v>
      </c>
      <c r="D48" s="171">
        <f>INDEX('Tor Emp Adj (5-Yr Growth)'!$D$6:$Y$182,MATCH(Snapshot!$B48,'Tor Emp Adj (5-Yr Growth)'!$C$6:$C$182,0),MATCH(Snapshot!$C$29,'Tor Emp Adj (5-Yr Growth)'!$D$5:$Y$5,0))</f>
        <v>2.4660785508588967E-2</v>
      </c>
      <c r="E48" s="172">
        <f>IF(INDEX('Tor Emp Adj'!$D$6:$Y$182,MATCH(Snapshot!$B48,'Tor Emp Adj'!$C$6:$C$182,0),MATCH(Snapshot!$C$29,'Tor Emp Adj'!$D$5:$Y$5,0))*1000=0,"n/a",INDEX('Tor Emp Adj'!$D$6:$Y$182,MATCH(Snapshot!$B48,'Tor Emp Adj'!$C$6:$C$182,0),MATCH(Snapshot!$C$29,'Tor Emp Adj'!$D$5:$Y$5,0))*1000)</f>
        <v>115281.93522238472</v>
      </c>
    </row>
    <row r="49" spans="1:5" x14ac:dyDescent="0.25">
      <c r="A49" s="173" t="s">
        <v>164</v>
      </c>
      <c r="B49" s="97">
        <v>81</v>
      </c>
      <c r="C49" s="170">
        <f>INDEX('Tor Emp Adj (LQ)'!$D$6:$Y$182,MATCH(Snapshot!$B49,'Tor Emp Adj (LQ)'!$C$6:$C$182,0),MATCH(Snapshot!$C$29,'Tor Emp Adj (LQ)'!$D$5:$Y$5,0))</f>
        <v>0.93842159267494252</v>
      </c>
      <c r="D49" s="171">
        <f>INDEX('Tor Emp Adj (5-Yr Growth)'!$D$6:$Y$182,MATCH(Snapshot!$B49,'Tor Emp Adj (5-Yr Growth)'!$C$6:$C$182,0),MATCH(Snapshot!$C$29,'Tor Emp Adj (5-Yr Growth)'!$D$5:$Y$5,0))</f>
        <v>-2.8262269110942428E-2</v>
      </c>
      <c r="E49" s="172">
        <f>IF(INDEX('Tor Emp Adj'!$D$6:$Y$182,MATCH(Snapshot!$B49,'Tor Emp Adj'!$C$6:$C$182,0),MATCH(Snapshot!$C$29,'Tor Emp Adj'!$D$5:$Y$5,0))*1000=0,"n/a",INDEX('Tor Emp Adj'!$D$6:$Y$182,MATCH(Snapshot!$B49,'Tor Emp Adj'!$C$6:$C$182,0),MATCH(Snapshot!$C$29,'Tor Emp Adj'!$D$5:$Y$5,0))*1000)</f>
        <v>74670.67528946136</v>
      </c>
    </row>
    <row r="50" spans="1:5" x14ac:dyDescent="0.25">
      <c r="A50" t="s">
        <v>171</v>
      </c>
      <c r="B50" s="97">
        <v>91</v>
      </c>
      <c r="C50" s="170">
        <f>INDEX('Tor Emp Adj (LQ)'!$D$6:$Y$182,MATCH(Snapshot!$B50,'Tor Emp Adj (LQ)'!$C$6:$C$182,0),MATCH(Snapshot!$C$29,'Tor Emp Adj (LQ)'!$D$5:$Y$5,0))</f>
        <v>0.79070207824246463</v>
      </c>
      <c r="D50" s="171">
        <f>INDEX('Tor Emp Adj (5-Yr Growth)'!$D$6:$Y$182,MATCH(Snapshot!$B50,'Tor Emp Adj (5-Yr Growth)'!$C$6:$C$182,0),MATCH(Snapshot!$C$29,'Tor Emp Adj (5-Yr Growth)'!$D$5:$Y$5,0))</f>
        <v>-1.2045664545953794E-2</v>
      </c>
      <c r="E50" s="172">
        <f>IF(INDEX('Tor Emp Adj'!$D$6:$Y$182,MATCH(Snapshot!$B50,'Tor Emp Adj'!$C$6:$C$182,0),MATCH(Snapshot!$C$29,'Tor Emp Adj'!$D$5:$Y$5,0))*1000=0,"n/a",INDEX('Tor Emp Adj'!$D$6:$Y$182,MATCH(Snapshot!$B50,'Tor Emp Adj'!$C$6:$C$182,0),MATCH(Snapshot!$C$29,'Tor Emp Adj'!$D$5:$Y$5,0))*1000)</f>
        <v>75930.077005313084</v>
      </c>
    </row>
  </sheetData>
  <dataValidations count="1">
    <dataValidation type="list" allowBlank="1" showInputMessage="1" showErrorMessage="1" sqref="C4">
      <formula1>$G$6:$G$8</formula1>
    </dataValidation>
  </dataValidation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324"/>
  <sheetViews>
    <sheetView workbookViewId="0">
      <pane xSplit="3" ySplit="5" topLeftCell="L303" activePane="bottomRight" state="frozen"/>
      <selection pane="topRight"/>
      <selection pane="bottomLeft"/>
      <selection pane="bottomRight" activeCell="L5" sqref="L5:Q5"/>
    </sheetView>
  </sheetViews>
  <sheetFormatPr defaultRowHeight="15" x14ac:dyDescent="0.25"/>
  <cols>
    <col min="1" max="1" width="50.7109375" customWidth="1"/>
    <col min="2" max="2" width="5.7109375" hidden="1" customWidth="1"/>
    <col min="3" max="3" width="20.7109375" customWidth="1"/>
    <col min="4" max="4" width="2.7109375" customWidth="1"/>
    <col min="11" max="11" width="2.7109375" customWidth="1"/>
    <col min="18" max="18" width="2.7109375" customWidth="1"/>
    <col min="26" max="26" width="2.7109375" customWidth="1"/>
    <col min="33" max="33" width="2.7109375" customWidth="1"/>
    <col min="40" max="40" width="2.7109375" customWidth="1"/>
    <col min="48" max="48" width="2.7109375" customWidth="1"/>
    <col min="55" max="55" width="2.7109375" customWidth="1"/>
  </cols>
  <sheetData>
    <row r="1" spans="1:61" ht="15.75" x14ac:dyDescent="0.25">
      <c r="A1" s="24" t="s">
        <v>632</v>
      </c>
      <c r="B1" s="24"/>
    </row>
    <row r="2" spans="1:61" x14ac:dyDescent="0.25">
      <c r="B2" s="26"/>
    </row>
    <row r="3" spans="1:61" s="1" customFormat="1" x14ac:dyDescent="0.25">
      <c r="A3" s="176"/>
      <c r="B3" s="25"/>
      <c r="E3" s="186">
        <v>1998</v>
      </c>
      <c r="F3" s="186"/>
      <c r="G3" s="186"/>
      <c r="H3" s="186"/>
      <c r="I3" s="186"/>
      <c r="J3" s="186"/>
      <c r="L3" s="187">
        <v>2008</v>
      </c>
      <c r="M3" s="187"/>
      <c r="N3" s="187"/>
      <c r="O3" s="187"/>
      <c r="P3" s="187"/>
      <c r="Q3" s="187"/>
      <c r="S3" s="188">
        <v>2018</v>
      </c>
      <c r="T3" s="188"/>
      <c r="U3" s="188"/>
      <c r="V3" s="188"/>
      <c r="W3" s="188"/>
      <c r="X3" s="188"/>
      <c r="AA3" s="186">
        <v>1998</v>
      </c>
      <c r="AB3" s="186"/>
      <c r="AC3" s="186"/>
      <c r="AD3" s="186"/>
      <c r="AE3" s="186"/>
      <c r="AF3" s="186"/>
      <c r="AH3" s="187">
        <v>2008</v>
      </c>
      <c r="AI3" s="187"/>
      <c r="AJ3" s="187"/>
      <c r="AK3" s="187"/>
      <c r="AL3" s="187"/>
      <c r="AM3" s="187"/>
      <c r="AO3" s="188">
        <v>2018</v>
      </c>
      <c r="AP3" s="188"/>
      <c r="AQ3" s="188"/>
      <c r="AR3" s="188"/>
      <c r="AS3" s="188"/>
      <c r="AT3" s="188"/>
      <c r="AW3" s="187" t="s">
        <v>639</v>
      </c>
      <c r="AX3" s="187"/>
      <c r="AY3" s="187"/>
      <c r="AZ3" s="187"/>
      <c r="BA3" s="187"/>
      <c r="BB3" s="187"/>
      <c r="BD3" s="188" t="s">
        <v>640</v>
      </c>
      <c r="BE3" s="188"/>
      <c r="BF3" s="188"/>
      <c r="BG3" s="188"/>
      <c r="BH3" s="188"/>
      <c r="BI3" s="188"/>
    </row>
    <row r="4" spans="1:61" s="1" customFormat="1" x14ac:dyDescent="0.25">
      <c r="A4" s="177"/>
      <c r="B4" s="178"/>
      <c r="E4" s="185" t="s">
        <v>637</v>
      </c>
      <c r="F4" s="185"/>
      <c r="G4" s="185"/>
      <c r="H4" s="185"/>
      <c r="I4" s="185"/>
      <c r="J4" s="185"/>
      <c r="L4" s="185" t="s">
        <v>637</v>
      </c>
      <c r="M4" s="185"/>
      <c r="N4" s="185"/>
      <c r="O4" s="185"/>
      <c r="P4" s="185"/>
      <c r="Q4" s="185"/>
      <c r="S4" s="185" t="s">
        <v>637</v>
      </c>
      <c r="T4" s="185"/>
      <c r="U4" s="185"/>
      <c r="V4" s="185"/>
      <c r="W4" s="185"/>
      <c r="X4" s="185"/>
      <c r="AA4" s="185" t="s">
        <v>638</v>
      </c>
      <c r="AB4" s="185"/>
      <c r="AC4" s="185"/>
      <c r="AD4" s="185"/>
      <c r="AE4" s="185"/>
      <c r="AF4" s="185"/>
      <c r="AH4" s="185" t="s">
        <v>638</v>
      </c>
      <c r="AI4" s="185"/>
      <c r="AJ4" s="185"/>
      <c r="AK4" s="185"/>
      <c r="AL4" s="185"/>
      <c r="AM4" s="185"/>
      <c r="AO4" s="185" t="s">
        <v>638</v>
      </c>
      <c r="AP4" s="185"/>
      <c r="AQ4" s="185"/>
      <c r="AR4" s="185"/>
      <c r="AS4" s="185"/>
      <c r="AT4" s="185"/>
      <c r="AW4" s="185"/>
      <c r="AX4" s="185"/>
      <c r="AY4" s="185"/>
      <c r="AZ4" s="185"/>
      <c r="BA4" s="185"/>
      <c r="BB4" s="185"/>
      <c r="BD4" s="185"/>
      <c r="BE4" s="185"/>
      <c r="BF4" s="185"/>
      <c r="BG4" s="185"/>
      <c r="BH4" s="185"/>
      <c r="BI4" s="185"/>
    </row>
    <row r="5" spans="1:61" ht="30" x14ac:dyDescent="0.25">
      <c r="A5" s="1" t="s">
        <v>212</v>
      </c>
      <c r="B5" s="1"/>
      <c r="C5" s="1" t="s">
        <v>213</v>
      </c>
      <c r="E5" s="174" t="s">
        <v>324</v>
      </c>
      <c r="F5" s="174" t="s">
        <v>323</v>
      </c>
      <c r="G5" s="174" t="s">
        <v>633</v>
      </c>
      <c r="H5" s="174" t="s">
        <v>634</v>
      </c>
      <c r="I5" s="174" t="s">
        <v>635</v>
      </c>
      <c r="J5" s="174" t="s">
        <v>636</v>
      </c>
      <c r="L5" s="174" t="s">
        <v>324</v>
      </c>
      <c r="M5" s="174" t="s">
        <v>323</v>
      </c>
      <c r="N5" s="174" t="s">
        <v>633</v>
      </c>
      <c r="O5" s="174" t="s">
        <v>634</v>
      </c>
      <c r="P5" s="174" t="s">
        <v>635</v>
      </c>
      <c r="Q5" s="174" t="s">
        <v>636</v>
      </c>
      <c r="S5" s="174" t="s">
        <v>324</v>
      </c>
      <c r="T5" s="174" t="s">
        <v>323</v>
      </c>
      <c r="U5" s="174" t="s">
        <v>633</v>
      </c>
      <c r="V5" s="174" t="s">
        <v>634</v>
      </c>
      <c r="W5" s="174" t="s">
        <v>635</v>
      </c>
      <c r="X5" s="174" t="s">
        <v>636</v>
      </c>
      <c r="AA5" s="174" t="s">
        <v>324</v>
      </c>
      <c r="AB5" s="174" t="s">
        <v>323</v>
      </c>
      <c r="AC5" s="174" t="s">
        <v>633</v>
      </c>
      <c r="AD5" s="174" t="s">
        <v>634</v>
      </c>
      <c r="AE5" s="174" t="s">
        <v>635</v>
      </c>
      <c r="AF5" s="174" t="s">
        <v>636</v>
      </c>
      <c r="AH5" s="174" t="s">
        <v>324</v>
      </c>
      <c r="AI5" s="174" t="s">
        <v>323</v>
      </c>
      <c r="AJ5" s="174" t="s">
        <v>633</v>
      </c>
      <c r="AK5" s="174" t="s">
        <v>634</v>
      </c>
      <c r="AL5" s="174" t="s">
        <v>635</v>
      </c>
      <c r="AM5" s="174" t="s">
        <v>636</v>
      </c>
      <c r="AO5" s="174" t="s">
        <v>324</v>
      </c>
      <c r="AP5" s="174" t="s">
        <v>323</v>
      </c>
      <c r="AQ5" s="174" t="s">
        <v>633</v>
      </c>
      <c r="AR5" s="174" t="s">
        <v>634</v>
      </c>
      <c r="AS5" s="174" t="s">
        <v>635</v>
      </c>
      <c r="AT5" s="174" t="s">
        <v>636</v>
      </c>
      <c r="AW5" s="174" t="s">
        <v>324</v>
      </c>
      <c r="AX5" s="174" t="s">
        <v>323</v>
      </c>
      <c r="AY5" s="174" t="s">
        <v>633</v>
      </c>
      <c r="AZ5" s="174" t="s">
        <v>634</v>
      </c>
      <c r="BA5" s="174" t="s">
        <v>635</v>
      </c>
      <c r="BB5" s="174" t="s">
        <v>636</v>
      </c>
      <c r="BD5" s="174" t="s">
        <v>324</v>
      </c>
      <c r="BE5" s="174" t="s">
        <v>323</v>
      </c>
      <c r="BF5" s="174" t="s">
        <v>633</v>
      </c>
      <c r="BG5" s="174" t="s">
        <v>634</v>
      </c>
      <c r="BH5" s="174" t="s">
        <v>635</v>
      </c>
      <c r="BI5" s="174" t="s">
        <v>636</v>
      </c>
    </row>
    <row r="6" spans="1:61" x14ac:dyDescent="0.25">
      <c r="A6" s="3" t="s">
        <v>2</v>
      </c>
      <c r="B6" s="3"/>
      <c r="C6" s="11" t="s">
        <v>176</v>
      </c>
      <c r="E6" s="18">
        <f>'CAN LFS Emp'!$E6</f>
        <v>14047.01</v>
      </c>
      <c r="F6" s="18">
        <f>'Ont LFS Emp'!$E6</f>
        <v>5453.87</v>
      </c>
      <c r="G6" s="18">
        <f>'Emp RestOfOnt'!$E6</f>
        <v>3152.75</v>
      </c>
      <c r="H6" s="18">
        <f>'Emp RestOfCMA'!$E6</f>
        <v>1093.8850890408432</v>
      </c>
      <c r="I6" s="18">
        <f>'CMA Emp Adj'!$E6</f>
        <v>2301.12</v>
      </c>
      <c r="J6" s="18">
        <f>'Tor Emp Adj'!$E6</f>
        <v>1207.2349109591567</v>
      </c>
      <c r="L6" s="18">
        <f>'CAN LFS Emp'!$O6</f>
        <v>17010.21</v>
      </c>
      <c r="M6" s="18">
        <f>'Ont LFS Emp'!$O6</f>
        <v>6610.26</v>
      </c>
      <c r="N6" s="18">
        <f>'Emp RestOfOnt'!$O6</f>
        <v>3545.8467862731832</v>
      </c>
      <c r="O6" s="18">
        <f>'Emp RestOfCMA'!$O6</f>
        <v>1437.4991992006978</v>
      </c>
      <c r="P6" s="18">
        <f>'CMA Emp Adj'!$O6</f>
        <v>3064.413213726817</v>
      </c>
      <c r="Q6" s="18">
        <f>'Tor Emp Adj'!$O6</f>
        <v>1626.9140145261192</v>
      </c>
      <c r="S6" s="18">
        <f>'CAN LFS Emp'!$Y6</f>
        <v>18657.55</v>
      </c>
      <c r="T6" s="18">
        <f>'Ont LFS Emp'!$Y6</f>
        <v>7242.36</v>
      </c>
      <c r="U6" s="18">
        <f>'Emp RestOfOnt'!$Y6</f>
        <v>3677.1248356947322</v>
      </c>
      <c r="V6" s="18">
        <f>'Emp RestOfCMA'!$Y6</f>
        <v>1716.1996913056892</v>
      </c>
      <c r="W6" s="18">
        <f>'CMA Emp Adj'!$Y6</f>
        <v>3565.2351643052675</v>
      </c>
      <c r="X6" s="18">
        <f>'Tor Emp Adj'!$Y6</f>
        <v>1849.0354729995784</v>
      </c>
      <c r="AA6" s="18">
        <f>IFERROR((E6/E$6)/($E6/$E$6),"n/a")</f>
        <v>1</v>
      </c>
      <c r="AB6" s="18">
        <f t="shared" ref="AB6:AF6" si="0">IFERROR((F6/F$6)/($E6/$E$6),"n/a")</f>
        <v>1</v>
      </c>
      <c r="AC6" s="18">
        <f t="shared" si="0"/>
        <v>1</v>
      </c>
      <c r="AD6" s="18">
        <f t="shared" si="0"/>
        <v>1</v>
      </c>
      <c r="AE6" s="18">
        <f t="shared" si="0"/>
        <v>1</v>
      </c>
      <c r="AF6" s="18">
        <f t="shared" si="0"/>
        <v>1</v>
      </c>
      <c r="AH6" s="18">
        <f>IFERROR((L6/L$6)/($L6/$L$6),"n/a")</f>
        <v>1</v>
      </c>
      <c r="AI6" s="18">
        <f t="shared" ref="AI6:AM6" si="1">IFERROR((M6/M$6)/($L6/$L$6),"n/a")</f>
        <v>1</v>
      </c>
      <c r="AJ6" s="18">
        <f t="shared" si="1"/>
        <v>1</v>
      </c>
      <c r="AK6" s="18">
        <f t="shared" si="1"/>
        <v>1</v>
      </c>
      <c r="AL6" s="18">
        <f t="shared" si="1"/>
        <v>1</v>
      </c>
      <c r="AM6" s="18">
        <f t="shared" si="1"/>
        <v>1</v>
      </c>
      <c r="AO6" s="18">
        <f>IFERROR((S6/S$6)/($S6/$S$6),"n/a")</f>
        <v>1</v>
      </c>
      <c r="AP6" s="18">
        <f t="shared" ref="AP6:AT6" si="2">IFERROR((T6/T$6)/($S6/$S$6),"n/a")</f>
        <v>1</v>
      </c>
      <c r="AQ6" s="18">
        <f t="shared" si="2"/>
        <v>1</v>
      </c>
      <c r="AR6" s="18">
        <f t="shared" si="2"/>
        <v>1</v>
      </c>
      <c r="AS6" s="18">
        <f t="shared" si="2"/>
        <v>1</v>
      </c>
      <c r="AT6" s="18">
        <f t="shared" si="2"/>
        <v>1</v>
      </c>
      <c r="AW6" s="153">
        <f>IFERROR((L6/E6)^(1/10)-1,"n/a")</f>
        <v>1.9324771160792675E-2</v>
      </c>
      <c r="AX6" s="153">
        <f t="shared" ref="AX6:BA6" si="3">IFERROR((M6/F6)^(1/10)-1,"n/a")</f>
        <v>1.94158364787127E-2</v>
      </c>
      <c r="AY6" s="153">
        <f t="shared" si="3"/>
        <v>1.1819495816018488E-2</v>
      </c>
      <c r="AZ6" s="153">
        <f t="shared" si="3"/>
        <v>2.7693455532625588E-2</v>
      </c>
      <c r="BA6" s="153">
        <f t="shared" si="3"/>
        <v>2.906025735057427E-2</v>
      </c>
      <c r="BB6" s="153">
        <f>IFERROR((Q6/J6)^(1/10)-1,"n/a")</f>
        <v>3.0284773417321498E-2</v>
      </c>
      <c r="BC6" s="40"/>
      <c r="BD6" s="153">
        <f>IFERROR((S6/L6)^(1/10)-1,"n/a")</f>
        <v>9.286568856860189E-3</v>
      </c>
      <c r="BE6" s="153">
        <f t="shared" ref="BE6" si="4">IFERROR((T6/M6)^(1/10)-1,"n/a")</f>
        <v>9.174240988531368E-3</v>
      </c>
      <c r="BF6" s="153">
        <f t="shared" ref="BF6" si="5">IFERROR((U6/N6)^(1/10)-1,"n/a")</f>
        <v>3.6420314297302969E-3</v>
      </c>
      <c r="BG6" s="153">
        <f t="shared" ref="BG6" si="6">IFERROR((V6/O6)^(1/10)-1,"n/a")</f>
        <v>1.7878686735373073E-2</v>
      </c>
      <c r="BH6" s="153">
        <f t="shared" ref="BH6" si="7">IFERROR((W6/P6)^(1/10)-1,"n/a")</f>
        <v>1.5252541877262438E-2</v>
      </c>
      <c r="BI6" s="153">
        <f>IFERROR((X6/Q6)^(1/10)-1,"n/a")</f>
        <v>1.2880159745304764E-2</v>
      </c>
    </row>
    <row r="7" spans="1:61" x14ac:dyDescent="0.25">
      <c r="A7" s="4" t="s">
        <v>3</v>
      </c>
      <c r="B7" s="4"/>
      <c r="C7" s="12" t="s">
        <v>177</v>
      </c>
      <c r="E7" s="19">
        <f>'CAN LFS Emp'!$E7</f>
        <v>3667.43</v>
      </c>
      <c r="F7" s="19">
        <f>'Ont LFS Emp'!$E7</f>
        <v>1461.79</v>
      </c>
      <c r="G7" s="19">
        <f>'Emp RestOfOnt'!$E7</f>
        <v>889.59999999999991</v>
      </c>
      <c r="H7" s="19">
        <f>'Emp RestOfCMA'!$E7</f>
        <v>304.43384893077217</v>
      </c>
      <c r="I7" s="19">
        <f>'CMA Emp Adj'!$E7</f>
        <v>572.19000000000005</v>
      </c>
      <c r="J7" s="19">
        <f>'Tor Emp Adj'!$E7</f>
        <v>267.75615106922788</v>
      </c>
      <c r="L7" s="19">
        <f>'CAN LFS Emp'!$O7</f>
        <v>3980.52</v>
      </c>
      <c r="M7" s="19">
        <f>'Ont LFS Emp'!$O7</f>
        <v>1501.96</v>
      </c>
      <c r="N7" s="19">
        <f>'Emp RestOfOnt'!$O7</f>
        <v>849.63895273974197</v>
      </c>
      <c r="O7" s="19">
        <f>'Emp RestOfCMA'!$O7</f>
        <v>393.45908159425943</v>
      </c>
      <c r="P7" s="19">
        <f>'CMA Emp Adj'!$O7</f>
        <v>652.32104726025807</v>
      </c>
      <c r="Q7" s="19">
        <f>'Tor Emp Adj'!$O7</f>
        <v>258.86196566599864</v>
      </c>
      <c r="S7" s="19">
        <f>'CAN LFS Emp'!$Y7</f>
        <v>3928.45</v>
      </c>
      <c r="T7" s="19">
        <f>'Ont LFS Emp'!$Y7</f>
        <v>1453.12</v>
      </c>
      <c r="U7" s="19">
        <f>'Emp RestOfOnt'!$Y7</f>
        <v>823.68955995868657</v>
      </c>
      <c r="V7" s="19">
        <f>'Emp RestOfCMA'!$Y7</f>
        <v>385.56487352202919</v>
      </c>
      <c r="W7" s="19">
        <f>'CMA Emp Adj'!$Y7</f>
        <v>629.43044004131332</v>
      </c>
      <c r="X7" s="19">
        <f>'Tor Emp Adj'!$Y7</f>
        <v>243.86556651928413</v>
      </c>
      <c r="AA7" s="19">
        <f t="shared" ref="AA7:AA70" si="8">IFERROR((E7/E$6)/($E7/$E$6),"n/a")</f>
        <v>1</v>
      </c>
      <c r="AB7" s="19">
        <f t="shared" ref="AB7:AB70" si="9">IFERROR((F7/F$6)/($E7/$E$6),"n/a")</f>
        <v>1.0266023715060753</v>
      </c>
      <c r="AC7" s="19">
        <f t="shared" ref="AC7:AC70" si="10">IFERROR((G7/G$6)/($E7/$E$6),"n/a")</f>
        <v>1.0807551114812612</v>
      </c>
      <c r="AD7" s="19">
        <f t="shared" ref="AD7:AD70" si="11">IFERROR((H7/H$6)/($E7/$E$6),"n/a")</f>
        <v>1.0659658569418875</v>
      </c>
      <c r="AE7" s="19">
        <f t="shared" ref="AE7:AE70" si="12">IFERROR((I7/I$6)/($E7/$E$6),"n/a")</f>
        <v>0.952408043980015</v>
      </c>
      <c r="AF7" s="19">
        <f t="shared" ref="AF7:AF70" si="13">IFERROR((J7/J$6)/($E7/$E$6),"n/a")</f>
        <v>0.84951241263649413</v>
      </c>
      <c r="AH7" s="19">
        <f t="shared" ref="AH7:AH70" si="14">IFERROR((L7/L$6)/($L7/$L$6),"n/a")</f>
        <v>1</v>
      </c>
      <c r="AI7" s="19">
        <f t="shared" ref="AI7:AI70" si="15">IFERROR((M7/M$6)/($L7/$L$6),"n/a")</f>
        <v>0.97097867034529295</v>
      </c>
      <c r="AJ7" s="19">
        <f t="shared" ref="AJ7:AJ70" si="16">IFERROR((N7/N$6)/($L7/$L$6),"n/a")</f>
        <v>1.0239631171161474</v>
      </c>
      <c r="AK7" s="19">
        <f t="shared" ref="AK7:AK70" si="17">IFERROR((O7/O$6)/($L7/$L$6),"n/a")</f>
        <v>1.1696658960004325</v>
      </c>
      <c r="AL7" s="19">
        <f t="shared" ref="AL7:AL70" si="18">IFERROR((P7/P$6)/($L7/$L$6),"n/a")</f>
        <v>0.90967012048546148</v>
      </c>
      <c r="AM7" s="19">
        <f t="shared" ref="AM7:AM70" si="19">IFERROR((Q7/Q$6)/($L7/$L$6),"n/a")</f>
        <v>0.67994456906644685</v>
      </c>
      <c r="AO7" s="19">
        <f t="shared" ref="AO7:AO70" si="20">IFERROR((S7/S$6)/($S7/$S$6),"n/a")</f>
        <v>1</v>
      </c>
      <c r="AP7" s="19">
        <f t="shared" ref="AP7:AP70" si="21">IFERROR((T7/T$6)/($S7/$S$6),"n/a")</f>
        <v>0.95291629976195014</v>
      </c>
      <c r="AQ7" s="19">
        <f t="shared" ref="AQ7:AQ70" si="22">IFERROR((U7/U$6)/($S7/$S$6),"n/a")</f>
        <v>1.0638700223510502</v>
      </c>
      <c r="AR7" s="19">
        <f t="shared" ref="AR7:AR70" si="23">IFERROR((V7/V$6)/($S7/$S$6),"n/a")</f>
        <v>1.0669965759874456</v>
      </c>
      <c r="AS7" s="19">
        <f t="shared" ref="AS7:AS70" si="24">IFERROR((W7/W$6)/($S7/$S$6),"n/a")</f>
        <v>0.83848045748430167</v>
      </c>
      <c r="AT7" s="19">
        <f t="shared" ref="AT7:AT70" si="25">IFERROR((X7/X$6)/($S7/$S$6),"n/a")</f>
        <v>0.62638106958166673</v>
      </c>
      <c r="AW7" s="154">
        <f t="shared" ref="AW7:AW70" si="26">IFERROR((L7/E7)^(1/10)-1,"n/a")</f>
        <v>8.2257793061792928E-3</v>
      </c>
      <c r="AX7" s="154">
        <f t="shared" ref="AX7:AX70" si="27">IFERROR((M7/F7)^(1/10)-1,"n/a")</f>
        <v>2.7145988358863171E-3</v>
      </c>
      <c r="AY7" s="154">
        <f t="shared" ref="AY7:AY70" si="28">IFERROR((N7/G7)^(1/10)-1,"n/a")</f>
        <v>-4.5854969317236094E-3</v>
      </c>
      <c r="AZ7" s="154">
        <f t="shared" ref="AZ7:AZ70" si="29">IFERROR((O7/H7)^(1/10)-1,"n/a")</f>
        <v>2.5984178229686572E-2</v>
      </c>
      <c r="BA7" s="154">
        <f t="shared" ref="BA7:BA70" si="30">IFERROR((P7/I7)^(1/10)-1,"n/a")</f>
        <v>1.3192841665847999E-2</v>
      </c>
      <c r="BB7" s="154">
        <f t="shared" ref="BB7:BB70" si="31">IFERROR((Q7/J7)^(1/10)-1,"n/a")</f>
        <v>-3.3724717700707174E-3</v>
      </c>
      <c r="BC7" s="40"/>
      <c r="BD7" s="154">
        <f t="shared" ref="BD7:BD70" si="32">IFERROR((S7/L7)^(1/10)-1,"n/a")</f>
        <v>-1.3158852606988125E-3</v>
      </c>
      <c r="BE7" s="154">
        <f t="shared" ref="BE7:BE70" si="33">IFERROR((T7/M7)^(1/10)-1,"n/a")</f>
        <v>-3.3003371650300872E-3</v>
      </c>
      <c r="BF7" s="154">
        <f t="shared" ref="BF7:BF70" si="34">IFERROR((U7/N7)^(1/10)-1,"n/a")</f>
        <v>-3.0969731010463963E-3</v>
      </c>
      <c r="BG7" s="154">
        <f t="shared" ref="BG7:BG70" si="35">IFERROR((V7/O7)^(1/10)-1,"n/a")</f>
        <v>-2.0247088778626576E-3</v>
      </c>
      <c r="BH7" s="154">
        <f t="shared" ref="BH7:BH70" si="36">IFERROR((W7/P7)^(1/10)-1,"n/a")</f>
        <v>-3.5657772094208617E-3</v>
      </c>
      <c r="BI7" s="154">
        <f t="shared" ref="BI7:BI70" si="37">IFERROR((X7/Q7)^(1/10)-1,"n/a")</f>
        <v>-5.9500133365397723E-3</v>
      </c>
    </row>
    <row r="8" spans="1:61" x14ac:dyDescent="0.25">
      <c r="A8" s="4" t="s">
        <v>4</v>
      </c>
      <c r="B8" s="4"/>
      <c r="C8" s="12" t="s">
        <v>178</v>
      </c>
      <c r="E8" s="19">
        <f>'CAN LFS Emp'!$E8</f>
        <v>10379.58</v>
      </c>
      <c r="F8" s="19">
        <f>'Ont LFS Emp'!$E8</f>
        <v>3992.0599999999995</v>
      </c>
      <c r="G8" s="19">
        <f>'Emp RestOfOnt'!$E8</f>
        <v>2263.1199999999994</v>
      </c>
      <c r="H8" s="19">
        <f>'Emp RestOfCMA'!$E8</f>
        <v>789.46124011007146</v>
      </c>
      <c r="I8" s="19">
        <f>'CMA Emp Adj'!$E8</f>
        <v>1728.94</v>
      </c>
      <c r="J8" s="19">
        <f>'Tor Emp Adj'!$E8</f>
        <v>939.4787598899286</v>
      </c>
      <c r="L8" s="19">
        <f>'CAN LFS Emp'!$O8</f>
        <v>13029.68</v>
      </c>
      <c r="M8" s="19">
        <f>'Ont LFS Emp'!$O8</f>
        <v>5108.29</v>
      </c>
      <c r="N8" s="19">
        <f>'Emp RestOfOnt'!$O8</f>
        <v>2693.3095372119824</v>
      </c>
      <c r="O8" s="19">
        <f>'Emp RestOfCMA'!$O8</f>
        <v>1052.8610854065296</v>
      </c>
      <c r="P8" s="19">
        <f>'CMA Emp Adj'!$O8</f>
        <v>2414.9804627880176</v>
      </c>
      <c r="Q8" s="19">
        <f>'Tor Emp Adj'!$O8</f>
        <v>1362.119377381488</v>
      </c>
      <c r="S8" s="19">
        <f>'CAN LFS Emp'!$Y8</f>
        <v>14728.689999999999</v>
      </c>
      <c r="T8" s="19">
        <f>'Ont LFS Emp'!$Y8</f>
        <v>5789.23</v>
      </c>
      <c r="U8" s="19">
        <f>'Emp RestOfOnt'!$Y8</f>
        <v>2847.9416185351101</v>
      </c>
      <c r="V8" s="19">
        <f>'Emp RestOfCMA'!$Y8</f>
        <v>1343.2281521838697</v>
      </c>
      <c r="W8" s="19">
        <f>'CMA Emp Adj'!$Y8</f>
        <v>2941.2883814648894</v>
      </c>
      <c r="X8" s="19">
        <f>'Tor Emp Adj'!$Y8</f>
        <v>1598.0602292810197</v>
      </c>
      <c r="AA8" s="19">
        <f t="shared" si="8"/>
        <v>1</v>
      </c>
      <c r="AB8" s="19">
        <f t="shared" si="9"/>
        <v>0.99059558793180713</v>
      </c>
      <c r="AC8" s="19">
        <f t="shared" si="10"/>
        <v>0.97145381770204198</v>
      </c>
      <c r="AD8" s="19">
        <f t="shared" si="11"/>
        <v>0.97670457294234725</v>
      </c>
      <c r="AE8" s="19">
        <f t="shared" si="12"/>
        <v>1.0168216066061451</v>
      </c>
      <c r="AF8" s="19">
        <f t="shared" si="13"/>
        <v>1.0531719677024061</v>
      </c>
      <c r="AH8" s="19">
        <f t="shared" si="14"/>
        <v>1</v>
      </c>
      <c r="AI8" s="19">
        <f t="shared" si="15"/>
        <v>1.008864703513431</v>
      </c>
      <c r="AJ8" s="19">
        <f t="shared" si="16"/>
        <v>0.9916130377433362</v>
      </c>
      <c r="AK8" s="19">
        <f t="shared" si="17"/>
        <v>0.95617941115418259</v>
      </c>
      <c r="AL8" s="19">
        <f t="shared" si="18"/>
        <v>1.0288266862364972</v>
      </c>
      <c r="AM8" s="19">
        <f t="shared" si="19"/>
        <v>1.0930159419823569</v>
      </c>
      <c r="AO8" s="19">
        <f t="shared" si="20"/>
        <v>1</v>
      </c>
      <c r="AP8" s="19">
        <f t="shared" si="21"/>
        <v>1.0125842963970959</v>
      </c>
      <c r="AQ8" s="19">
        <f t="shared" si="22"/>
        <v>0.98109983067707029</v>
      </c>
      <c r="AR8" s="19">
        <f t="shared" si="23"/>
        <v>0.99145374724731217</v>
      </c>
      <c r="AS8" s="19">
        <f t="shared" si="24"/>
        <v>1.0450568558503361</v>
      </c>
      <c r="AT8" s="19">
        <f t="shared" si="25"/>
        <v>1.094809086016207</v>
      </c>
      <c r="AW8" s="154">
        <f t="shared" si="26"/>
        <v>2.2999442254235003E-2</v>
      </c>
      <c r="AX8" s="154">
        <f t="shared" si="27"/>
        <v>2.4962198281638814E-2</v>
      </c>
      <c r="AY8" s="154">
        <f t="shared" si="28"/>
        <v>1.7554943744820362E-2</v>
      </c>
      <c r="AZ8" s="154">
        <f t="shared" si="29"/>
        <v>2.9210068529610611E-2</v>
      </c>
      <c r="BA8" s="154">
        <f t="shared" si="30"/>
        <v>3.3982932141466859E-2</v>
      </c>
      <c r="BB8" s="154">
        <f t="shared" si="31"/>
        <v>3.7845772268652267E-2</v>
      </c>
      <c r="BC8" s="40"/>
      <c r="BD8" s="154">
        <f t="shared" si="32"/>
        <v>1.2332167762977519E-2</v>
      </c>
      <c r="BE8" s="154">
        <f t="shared" si="33"/>
        <v>1.2592079377303556E-2</v>
      </c>
      <c r="BF8" s="154">
        <f t="shared" si="34"/>
        <v>5.5981861665703736E-3</v>
      </c>
      <c r="BG8" s="154">
        <f t="shared" si="35"/>
        <v>2.4655489598170321E-2</v>
      </c>
      <c r="BH8" s="154">
        <f t="shared" si="36"/>
        <v>1.9911288363993362E-2</v>
      </c>
      <c r="BI8" s="154">
        <f t="shared" si="37"/>
        <v>1.6103148845197701E-2</v>
      </c>
    </row>
    <row r="9" spans="1:61" x14ac:dyDescent="0.25">
      <c r="A9" s="4" t="s">
        <v>5</v>
      </c>
      <c r="B9" s="4"/>
      <c r="C9" s="12" t="s">
        <v>179</v>
      </c>
      <c r="E9" s="19">
        <f>'CAN LFS Emp'!$E9</f>
        <v>2417.0500000000002</v>
      </c>
      <c r="F9" s="19">
        <f>'Ont LFS Emp'!$E9</f>
        <v>1067.0900000000001</v>
      </c>
      <c r="G9" s="19">
        <f>'Emp RestOfOnt'!$E9</f>
        <v>611.5300000000002</v>
      </c>
      <c r="H9" s="19">
        <f>'Emp RestOfCMA'!$E9</f>
        <v>242.55622823352638</v>
      </c>
      <c r="I9" s="19">
        <f>'CMA Emp Adj'!$E9</f>
        <v>455.56</v>
      </c>
      <c r="J9" s="19">
        <f>'Tor Emp Adj'!$E9</f>
        <v>213.00377176647362</v>
      </c>
      <c r="L9" s="19">
        <f>'CAN LFS Emp'!$O9</f>
        <v>2376.4299999999998</v>
      </c>
      <c r="M9" s="19">
        <f>'Ont LFS Emp'!$O9</f>
        <v>986.7</v>
      </c>
      <c r="N9" s="19">
        <f>'Emp RestOfOnt'!$O9</f>
        <v>537.67523020950944</v>
      </c>
      <c r="O9" s="19">
        <f>'Emp RestOfCMA'!$O9</f>
        <v>269.9472738786759</v>
      </c>
      <c r="P9" s="19">
        <f>'CMA Emp Adj'!$O9</f>
        <v>449.02476979049061</v>
      </c>
      <c r="Q9" s="19">
        <f>'Tor Emp Adj'!$O9</f>
        <v>179.07749591181474</v>
      </c>
      <c r="S9" s="19">
        <f>'CAN LFS Emp'!$Y9</f>
        <v>2193.5099999999998</v>
      </c>
      <c r="T9" s="19">
        <f>'Ont LFS Emp'!$Y9</f>
        <v>868.54</v>
      </c>
      <c r="U9" s="19">
        <f>'Emp RestOfOnt'!$Y9</f>
        <v>483.50181881346873</v>
      </c>
      <c r="V9" s="19">
        <f>'Emp RestOfCMA'!$Y9</f>
        <v>235.29521211556818</v>
      </c>
      <c r="W9" s="19">
        <f>'CMA Emp Adj'!$Y9</f>
        <v>385.03818118653123</v>
      </c>
      <c r="X9" s="19">
        <f>'Tor Emp Adj'!$Y9</f>
        <v>149.74296907096306</v>
      </c>
      <c r="AA9" s="19">
        <f t="shared" si="8"/>
        <v>1</v>
      </c>
      <c r="AB9" s="19">
        <f t="shared" si="9"/>
        <v>1.1370891757324293</v>
      </c>
      <c r="AC9" s="19">
        <f t="shared" si="10"/>
        <v>1.1272662121056771</v>
      </c>
      <c r="AD9" s="19">
        <f t="shared" si="11"/>
        <v>1.2886618906140712</v>
      </c>
      <c r="AE9" s="19">
        <f t="shared" si="12"/>
        <v>1.1505475562489791</v>
      </c>
      <c r="AF9" s="19">
        <f t="shared" si="13"/>
        <v>1.0254010668845022</v>
      </c>
      <c r="AH9" s="19">
        <f t="shared" si="14"/>
        <v>1</v>
      </c>
      <c r="AI9" s="19">
        <f t="shared" si="15"/>
        <v>1.0684426980156081</v>
      </c>
      <c r="AJ9" s="19">
        <f t="shared" si="16"/>
        <v>1.0853872424469411</v>
      </c>
      <c r="AK9" s="19">
        <f t="shared" si="17"/>
        <v>1.3441755254374492</v>
      </c>
      <c r="AL9" s="19">
        <f t="shared" si="18"/>
        <v>1.0488360868224542</v>
      </c>
      <c r="AM9" s="19">
        <f t="shared" si="19"/>
        <v>0.7878817876334463</v>
      </c>
      <c r="AO9" s="19">
        <f t="shared" si="20"/>
        <v>1</v>
      </c>
      <c r="AP9" s="19">
        <f t="shared" si="21"/>
        <v>1.0200576357062845</v>
      </c>
      <c r="AQ9" s="19">
        <f t="shared" si="22"/>
        <v>1.1184195077261359</v>
      </c>
      <c r="AR9" s="19">
        <f t="shared" si="23"/>
        <v>1.1661657067459501</v>
      </c>
      <c r="AS9" s="19">
        <f t="shared" si="24"/>
        <v>0.91860882074147887</v>
      </c>
      <c r="AT9" s="19">
        <f t="shared" si="25"/>
        <v>0.68883656512744729</v>
      </c>
      <c r="AW9" s="154">
        <f t="shared" si="26"/>
        <v>-1.6934072404212186E-3</v>
      </c>
      <c r="AX9" s="154">
        <f t="shared" si="27"/>
        <v>-7.8018616998892787E-3</v>
      </c>
      <c r="AY9" s="154">
        <f t="shared" si="28"/>
        <v>-1.2788453516757725E-2</v>
      </c>
      <c r="AZ9" s="154">
        <f t="shared" si="29"/>
        <v>1.0756752854002238E-2</v>
      </c>
      <c r="BA9" s="154">
        <f t="shared" si="30"/>
        <v>-1.4438944413345256E-3</v>
      </c>
      <c r="BB9" s="154">
        <f t="shared" si="31"/>
        <v>-1.7199492857416732E-2</v>
      </c>
      <c r="BC9" s="40"/>
      <c r="BD9" s="154">
        <f t="shared" si="32"/>
        <v>-7.9776444375296851E-3</v>
      </c>
      <c r="BE9" s="154">
        <f t="shared" si="33"/>
        <v>-1.2674236778859593E-2</v>
      </c>
      <c r="BF9" s="154">
        <f t="shared" si="34"/>
        <v>-1.0563771271172251E-2</v>
      </c>
      <c r="BG9" s="154">
        <f t="shared" si="35"/>
        <v>-1.3644627588319413E-2</v>
      </c>
      <c r="BH9" s="154">
        <f t="shared" si="36"/>
        <v>-1.525598531171235E-2</v>
      </c>
      <c r="BI9" s="154">
        <f t="shared" si="37"/>
        <v>-1.773076342646196E-2</v>
      </c>
    </row>
    <row r="10" spans="1:61" x14ac:dyDescent="0.25">
      <c r="A10" s="4" t="s">
        <v>6</v>
      </c>
      <c r="B10" s="4"/>
      <c r="C10" s="12" t="s">
        <v>180</v>
      </c>
      <c r="E10" s="19">
        <f>'CAN LFS Emp'!$E10</f>
        <v>852.8</v>
      </c>
      <c r="F10" s="19">
        <f>'Ont LFS Emp'!$E10</f>
        <v>358.19</v>
      </c>
      <c r="G10" s="19">
        <f>'Emp RestOfOnt'!$E10</f>
        <v>173.38</v>
      </c>
      <c r="H10" s="19">
        <f>'Emp RestOfCMA'!$E10</f>
        <v>93.903033121094296</v>
      </c>
      <c r="I10" s="19">
        <f>'CMA Emp Adj'!$E10</f>
        <v>184.81</v>
      </c>
      <c r="J10" s="19">
        <f>'Tor Emp Adj'!$E10</f>
        <v>90.906966878905706</v>
      </c>
      <c r="L10" s="19">
        <f>'CAN LFS Emp'!$O10</f>
        <v>757.26</v>
      </c>
      <c r="M10" s="19">
        <f>'Ont LFS Emp'!$O10</f>
        <v>316.32</v>
      </c>
      <c r="N10" s="19">
        <f>'Emp RestOfOnt'!$O10</f>
        <v>144.95226843366703</v>
      </c>
      <c r="O10" s="19">
        <f>'Emp RestOfCMA'!$O10</f>
        <v>87.451277462815725</v>
      </c>
      <c r="P10" s="19">
        <f>'CMA Emp Adj'!$O10</f>
        <v>171.36773156633296</v>
      </c>
      <c r="Q10" s="19">
        <f>'Tor Emp Adj'!$O10</f>
        <v>83.916454103517239</v>
      </c>
      <c r="S10" s="19">
        <f>'CAN LFS Emp'!$Y10</f>
        <v>669.96999999999991</v>
      </c>
      <c r="T10" s="19">
        <f>'Ont LFS Emp'!$Y10</f>
        <v>267.51</v>
      </c>
      <c r="U10" s="19">
        <f>'Emp RestOfOnt'!$Y10</f>
        <v>123.47592757165074</v>
      </c>
      <c r="V10" s="19">
        <f>'Emp RestOfCMA'!$Y10</f>
        <v>81.418983359629522</v>
      </c>
      <c r="W10" s="19">
        <f>'CMA Emp Adj'!$Y10</f>
        <v>144.03407242834925</v>
      </c>
      <c r="X10" s="19">
        <f>'Tor Emp Adj'!$Y10</f>
        <v>62.615089068719719</v>
      </c>
      <c r="AA10" s="19">
        <f t="shared" si="8"/>
        <v>1</v>
      </c>
      <c r="AB10" s="19">
        <f t="shared" si="9"/>
        <v>1.0817960096013686</v>
      </c>
      <c r="AC10" s="19">
        <f t="shared" si="10"/>
        <v>0.90582888259944006</v>
      </c>
      <c r="AD10" s="19">
        <f t="shared" si="11"/>
        <v>1.4139843995892269</v>
      </c>
      <c r="AE10" s="19">
        <f t="shared" si="12"/>
        <v>1.3228874605710397</v>
      </c>
      <c r="AF10" s="19">
        <f t="shared" si="13"/>
        <v>1.2403438045313997</v>
      </c>
      <c r="AH10" s="19">
        <f t="shared" si="14"/>
        <v>1</v>
      </c>
      <c r="AI10" s="19">
        <f t="shared" si="15"/>
        <v>1.0749116460730312</v>
      </c>
      <c r="AJ10" s="19">
        <f t="shared" si="16"/>
        <v>0.91826854568617933</v>
      </c>
      <c r="AK10" s="19">
        <f t="shared" si="17"/>
        <v>1.36654269394616</v>
      </c>
      <c r="AL10" s="19">
        <f t="shared" si="18"/>
        <v>1.2561641062864797</v>
      </c>
      <c r="AM10" s="19">
        <f t="shared" si="19"/>
        <v>1.1586364373666744</v>
      </c>
      <c r="AO10" s="19">
        <f t="shared" si="20"/>
        <v>1</v>
      </c>
      <c r="AP10" s="19">
        <f t="shared" si="21"/>
        <v>1.0286299624924058</v>
      </c>
      <c r="AQ10" s="19">
        <f t="shared" si="22"/>
        <v>0.93513256509043607</v>
      </c>
      <c r="AR10" s="19">
        <f t="shared" si="23"/>
        <v>1.3211651633416539</v>
      </c>
      <c r="AS10" s="19">
        <f t="shared" si="24"/>
        <v>1.1250616384451468</v>
      </c>
      <c r="AT10" s="19">
        <f t="shared" si="25"/>
        <v>0.94304630460983974</v>
      </c>
      <c r="AW10" s="154">
        <f t="shared" si="26"/>
        <v>-1.1811529480347027E-2</v>
      </c>
      <c r="AX10" s="154">
        <f t="shared" si="27"/>
        <v>-1.2353976504842601E-2</v>
      </c>
      <c r="AY10" s="154">
        <f t="shared" si="28"/>
        <v>-1.774872376106007E-2</v>
      </c>
      <c r="AZ10" s="154">
        <f t="shared" si="29"/>
        <v>-7.0928142172356212E-3</v>
      </c>
      <c r="BA10" s="154">
        <f t="shared" si="30"/>
        <v>-7.5232124730812977E-3</v>
      </c>
      <c r="BB10" s="154">
        <f t="shared" si="31"/>
        <v>-7.9695664319484605E-3</v>
      </c>
      <c r="BC10" s="40"/>
      <c r="BD10" s="154">
        <f t="shared" si="32"/>
        <v>-1.2172678208086207E-2</v>
      </c>
      <c r="BE10" s="154">
        <f t="shared" si="33"/>
        <v>-1.6620077928339083E-2</v>
      </c>
      <c r="BF10" s="154">
        <f t="shared" si="34"/>
        <v>-1.5907939255643933E-2</v>
      </c>
      <c r="BG10" s="154">
        <f t="shared" si="35"/>
        <v>-7.1218538091127881E-3</v>
      </c>
      <c r="BH10" s="154">
        <f t="shared" si="36"/>
        <v>-1.7226088621112523E-2</v>
      </c>
      <c r="BI10" s="154">
        <f t="shared" si="37"/>
        <v>-2.8856991707458923E-2</v>
      </c>
    </row>
    <row r="11" spans="1:61" x14ac:dyDescent="0.25">
      <c r="A11" s="4" t="s">
        <v>7</v>
      </c>
      <c r="B11" s="4"/>
      <c r="C11" s="12" t="s">
        <v>181</v>
      </c>
      <c r="E11" s="19">
        <f>'CAN LFS Emp'!$E11</f>
        <v>1193.3499999999999</v>
      </c>
      <c r="F11" s="19">
        <f>'Ont LFS Emp'!$E11</f>
        <v>608.08000000000004</v>
      </c>
      <c r="G11" s="19">
        <f>'Emp RestOfOnt'!$E11</f>
        <v>367.85</v>
      </c>
      <c r="H11" s="19">
        <f>'Emp RestOfCMA'!$E11</f>
        <v>131.35584466616851</v>
      </c>
      <c r="I11" s="19">
        <f>'CMA Emp Adj'!$E11</f>
        <v>240.23</v>
      </c>
      <c r="J11" s="19">
        <f>'Tor Emp Adj'!$E11</f>
        <v>108.87415533383148</v>
      </c>
      <c r="L11" s="19">
        <f>'CAN LFS Emp'!$O11</f>
        <v>1145.52</v>
      </c>
      <c r="M11" s="19">
        <f>'Ont LFS Emp'!$O11</f>
        <v>556.35</v>
      </c>
      <c r="N11" s="19">
        <f>'Emp RestOfOnt'!$O11</f>
        <v>317.68042675923334</v>
      </c>
      <c r="O11" s="19">
        <f>'Emp RestOfCMA'!$O11</f>
        <v>161.68465622328722</v>
      </c>
      <c r="P11" s="19">
        <f>'CMA Emp Adj'!$O11</f>
        <v>238.66957324076671</v>
      </c>
      <c r="Q11" s="19">
        <f>'Tor Emp Adj'!$O11</f>
        <v>76.984917017479475</v>
      </c>
      <c r="S11" s="19">
        <f>'CAN LFS Emp'!$Y11</f>
        <v>1042.52</v>
      </c>
      <c r="T11" s="19">
        <f>'Ont LFS Emp'!$Y11</f>
        <v>494.21</v>
      </c>
      <c r="U11" s="19">
        <f>'Emp RestOfOnt'!$Y11</f>
        <v>287.60462719000401</v>
      </c>
      <c r="V11" s="19">
        <f>'Emp RestOfCMA'!$Y11</f>
        <v>143.42028313721579</v>
      </c>
      <c r="W11" s="19">
        <f>'CMA Emp Adj'!$Y11</f>
        <v>206.60537280999597</v>
      </c>
      <c r="X11" s="19">
        <f>'Tor Emp Adj'!$Y11</f>
        <v>63.185089672780173</v>
      </c>
      <c r="AA11" s="19">
        <f t="shared" si="8"/>
        <v>1</v>
      </c>
      <c r="AB11" s="19">
        <f t="shared" si="9"/>
        <v>1.3124174371416628</v>
      </c>
      <c r="AC11" s="19">
        <f t="shared" si="10"/>
        <v>1.3734007498144347</v>
      </c>
      <c r="AD11" s="19">
        <f t="shared" si="11"/>
        <v>1.4134932964485205</v>
      </c>
      <c r="AE11" s="19">
        <f t="shared" si="12"/>
        <v>1.2288645850396076</v>
      </c>
      <c r="AF11" s="19">
        <f t="shared" si="13"/>
        <v>1.0615710512081729</v>
      </c>
      <c r="AH11" s="19">
        <f t="shared" si="14"/>
        <v>1</v>
      </c>
      <c r="AI11" s="19">
        <f t="shared" si="15"/>
        <v>1.2497885735104783</v>
      </c>
      <c r="AJ11" s="19">
        <f t="shared" si="16"/>
        <v>1.3303854623922469</v>
      </c>
      <c r="AK11" s="19">
        <f t="shared" si="17"/>
        <v>1.6701989076612627</v>
      </c>
      <c r="AL11" s="19">
        <f t="shared" si="18"/>
        <v>1.1565295384218404</v>
      </c>
      <c r="AM11" s="19">
        <f t="shared" si="19"/>
        <v>0.70266455210867285</v>
      </c>
      <c r="AO11" s="19">
        <f t="shared" si="20"/>
        <v>1</v>
      </c>
      <c r="AP11" s="19">
        <f t="shared" si="21"/>
        <v>1.2212417386758834</v>
      </c>
      <c r="AQ11" s="19">
        <f t="shared" si="22"/>
        <v>1.3997733271001669</v>
      </c>
      <c r="AR11" s="19">
        <f t="shared" si="23"/>
        <v>1.4955914538069195</v>
      </c>
      <c r="AS11" s="19">
        <f t="shared" si="24"/>
        <v>1.0371071984571634</v>
      </c>
      <c r="AT11" s="19">
        <f t="shared" si="25"/>
        <v>0.61156071814907587</v>
      </c>
      <c r="AW11" s="154">
        <f t="shared" si="26"/>
        <v>-4.0822245499329002E-3</v>
      </c>
      <c r="AX11" s="154">
        <f t="shared" si="27"/>
        <v>-8.8514789131296512E-3</v>
      </c>
      <c r="AY11" s="154">
        <f t="shared" si="28"/>
        <v>-1.4555954342684863E-2</v>
      </c>
      <c r="AZ11" s="154">
        <f t="shared" si="29"/>
        <v>2.0991063004794031E-2</v>
      </c>
      <c r="BA11" s="154">
        <f t="shared" si="30"/>
        <v>-6.5146182310305001E-4</v>
      </c>
      <c r="BB11" s="154">
        <f t="shared" si="31"/>
        <v>-3.4064595181990898E-2</v>
      </c>
      <c r="BC11" s="40"/>
      <c r="BD11" s="154">
        <f t="shared" si="32"/>
        <v>-9.3775363989092586E-3</v>
      </c>
      <c r="BE11" s="154">
        <f t="shared" si="33"/>
        <v>-1.1773845836713037E-2</v>
      </c>
      <c r="BF11" s="154">
        <f t="shared" si="34"/>
        <v>-9.8966244415796822E-3</v>
      </c>
      <c r="BG11" s="154">
        <f t="shared" si="35"/>
        <v>-1.1915294804024534E-2</v>
      </c>
      <c r="BH11" s="154">
        <f t="shared" si="36"/>
        <v>-1.4323379668175873E-2</v>
      </c>
      <c r="BI11" s="154">
        <f t="shared" si="37"/>
        <v>-1.9560282806706519E-2</v>
      </c>
    </row>
    <row r="12" spans="1:61" x14ac:dyDescent="0.25">
      <c r="A12" s="4" t="s">
        <v>8</v>
      </c>
      <c r="B12" s="4"/>
      <c r="C12" s="12" t="s">
        <v>182</v>
      </c>
      <c r="E12" s="19">
        <f>'CAN LFS Emp'!$E12</f>
        <v>-341.26000000000005</v>
      </c>
      <c r="F12" s="19">
        <f>'Ont LFS Emp'!$E12</f>
        <v>-145.06000000000003</v>
      </c>
      <c r="G12" s="19">
        <f>'Emp RestOfOnt'!$E12</f>
        <v>-59.430000000000035</v>
      </c>
      <c r="H12" s="19">
        <f>'Emp RestOfCMA'!$E12</f>
        <v>-46.202281156572383</v>
      </c>
      <c r="I12" s="19">
        <f>'CMA Emp Adj'!$E12</f>
        <v>-85.63</v>
      </c>
      <c r="J12" s="19">
        <f>'Tor Emp Adj'!$E12</f>
        <v>-39.427718843427613</v>
      </c>
      <c r="L12" s="19">
        <f>'CAN LFS Emp'!$O12</f>
        <v>-428.27</v>
      </c>
      <c r="M12" s="19">
        <f>'Ont LFS Emp'!$O12</f>
        <v>-187.35999999999999</v>
      </c>
      <c r="N12" s="19">
        <f>'Emp RestOfOnt'!$O12</f>
        <v>-53.695457616862484</v>
      </c>
      <c r="O12" s="19">
        <f>'Emp RestOfCMA'!$O12</f>
        <v>-62.110650152393958</v>
      </c>
      <c r="P12" s="19">
        <f>'CMA Emp Adj'!$O12</f>
        <v>-133.6645423831375</v>
      </c>
      <c r="Q12" s="19">
        <f>'Tor Emp Adj'!$O12</f>
        <v>-71.553892230743543</v>
      </c>
      <c r="S12" s="19">
        <f>'CAN LFS Emp'!$Y12</f>
        <v>-591.23</v>
      </c>
      <c r="T12" s="19">
        <f>'Ont LFS Emp'!$Y12</f>
        <v>-273.09999999999997</v>
      </c>
      <c r="U12" s="19">
        <f>'Emp RestOfOnt'!$Y12</f>
        <v>-89.009981860483379</v>
      </c>
      <c r="V12" s="19">
        <f>'Emp RestOfCMA'!$Y12</f>
        <v>-92.968951067688209</v>
      </c>
      <c r="W12" s="19">
        <f>'CMA Emp Adj'!$Y12</f>
        <v>-184.09001813951659</v>
      </c>
      <c r="X12" s="19">
        <f>'Tor Emp Adj'!$Y12</f>
        <v>-91.121067071828378</v>
      </c>
      <c r="AA12" s="19">
        <f t="shared" si="8"/>
        <v>1</v>
      </c>
      <c r="AB12" s="19">
        <f t="shared" si="9"/>
        <v>1.0948166574798643</v>
      </c>
      <c r="AC12" s="19">
        <f t="shared" si="10"/>
        <v>0.77591598855576338</v>
      </c>
      <c r="AD12" s="19">
        <f t="shared" si="11"/>
        <v>1.7385621536827638</v>
      </c>
      <c r="AE12" s="19">
        <f t="shared" si="12"/>
        <v>1.5317404528275471</v>
      </c>
      <c r="AF12" s="19">
        <f t="shared" si="13"/>
        <v>1.3443376759513888</v>
      </c>
      <c r="AH12" s="19">
        <f t="shared" si="14"/>
        <v>1</v>
      </c>
      <c r="AI12" s="19">
        <f t="shared" si="15"/>
        <v>1.1257717794450595</v>
      </c>
      <c r="AJ12" s="19">
        <f t="shared" si="16"/>
        <v>0.60146395218083282</v>
      </c>
      <c r="AK12" s="19">
        <f t="shared" si="17"/>
        <v>1.7161311945880866</v>
      </c>
      <c r="AL12" s="19">
        <f t="shared" si="18"/>
        <v>1.7324508056269596</v>
      </c>
      <c r="AM12" s="19">
        <f t="shared" si="19"/>
        <v>1.7468703923968727</v>
      </c>
      <c r="AO12" s="19">
        <f t="shared" si="20"/>
        <v>1</v>
      </c>
      <c r="AP12" s="19">
        <f t="shared" si="21"/>
        <v>1.1899802206212067</v>
      </c>
      <c r="AQ12" s="19">
        <f t="shared" si="22"/>
        <v>0.76388589300756016</v>
      </c>
      <c r="AR12" s="19">
        <f t="shared" si="23"/>
        <v>1.7094966846279998</v>
      </c>
      <c r="AS12" s="19">
        <f t="shared" si="24"/>
        <v>1.6294468931435226</v>
      </c>
      <c r="AT12" s="19">
        <f t="shared" si="25"/>
        <v>1.5551479251459646</v>
      </c>
      <c r="AW12" s="154">
        <f t="shared" si="26"/>
        <v>2.2970775150148004E-2</v>
      </c>
      <c r="AX12" s="154">
        <f t="shared" si="27"/>
        <v>2.5918639623203177E-2</v>
      </c>
      <c r="AY12" s="154">
        <f t="shared" si="28"/>
        <v>-1.0095766091451241E-2</v>
      </c>
      <c r="AZ12" s="154">
        <f t="shared" si="29"/>
        <v>3.0030929232880865E-2</v>
      </c>
      <c r="BA12" s="154">
        <f t="shared" si="30"/>
        <v>4.5536086913958718E-2</v>
      </c>
      <c r="BB12" s="154">
        <f t="shared" si="31"/>
        <v>6.1409966196575905E-2</v>
      </c>
      <c r="BC12" s="40"/>
      <c r="BD12" s="154">
        <f t="shared" si="32"/>
        <v>3.2770634741321913E-2</v>
      </c>
      <c r="BE12" s="154">
        <f t="shared" si="33"/>
        <v>3.8399528457824683E-2</v>
      </c>
      <c r="BF12" s="154">
        <f t="shared" si="34"/>
        <v>5.1841051256235726E-2</v>
      </c>
      <c r="BG12" s="154">
        <f t="shared" si="35"/>
        <v>4.1159306770392812E-2</v>
      </c>
      <c r="BH12" s="154">
        <f t="shared" si="36"/>
        <v>3.2526965364483962E-2</v>
      </c>
      <c r="BI12" s="154">
        <f t="shared" si="37"/>
        <v>2.4468367969809002E-2</v>
      </c>
    </row>
    <row r="13" spans="1:61" x14ac:dyDescent="0.25">
      <c r="A13" s="4" t="s">
        <v>9</v>
      </c>
      <c r="B13" s="4"/>
      <c r="C13" s="12" t="s">
        <v>183</v>
      </c>
      <c r="E13" s="19">
        <f>'CAN LFS Emp'!$E13</f>
        <v>92.19</v>
      </c>
      <c r="F13" s="19">
        <f>'Ont LFS Emp'!$E13</f>
        <v>51.14</v>
      </c>
      <c r="G13" s="19">
        <f>'Emp RestOfOnt'!$E13</f>
        <v>27.08</v>
      </c>
      <c r="H13" s="19">
        <f>'Emp RestOfCMA'!$E13</f>
        <v>10.717235537372684</v>
      </c>
      <c r="I13" s="19">
        <f>'CMA Emp Adj'!$E13</f>
        <v>24.060000000000002</v>
      </c>
      <c r="J13" s="19">
        <f>'Tor Emp Adj'!$E13</f>
        <v>13.342764462627319</v>
      </c>
      <c r="L13" s="19">
        <f>'CAN LFS Emp'!$O13</f>
        <v>84.210000000000008</v>
      </c>
      <c r="M13" s="19">
        <f>'Ont LFS Emp'!$O13</f>
        <v>55.09</v>
      </c>
      <c r="N13" s="19">
        <f>'Emp RestOfOnt'!$O13</f>
        <v>30.697741935483872</v>
      </c>
      <c r="O13" s="19">
        <f>'Emp RestOfCMA'!$O13</f>
        <v>14.867222242439899</v>
      </c>
      <c r="P13" s="19">
        <f>'CMA Emp Adj'!$O13</f>
        <v>24.392258064516131</v>
      </c>
      <c r="Q13" s="19">
        <f>'Tor Emp Adj'!$O13</f>
        <v>9.5250358220762319</v>
      </c>
      <c r="S13" s="19">
        <f>'CAN LFS Emp'!$Y13</f>
        <v>42.07</v>
      </c>
      <c r="T13" s="19">
        <f>'Ont LFS Emp'!$Y13</f>
        <v>20.43</v>
      </c>
      <c r="U13" s="19">
        <f>'Emp RestOfOnt'!$Y13</f>
        <v>8.1419234449760793</v>
      </c>
      <c r="V13" s="19">
        <f>'Emp RestOfCMA'!$Y13</f>
        <v>7.3754862956542659</v>
      </c>
      <c r="W13" s="19">
        <f>'CMA Emp Adj'!$Y13</f>
        <v>12.28807655502392</v>
      </c>
      <c r="X13" s="19">
        <f>'Tor Emp Adj'!$Y13</f>
        <v>4.9125902593696544</v>
      </c>
      <c r="AA13" s="19">
        <f t="shared" si="8"/>
        <v>1</v>
      </c>
      <c r="AB13" s="19">
        <f t="shared" si="9"/>
        <v>1.4287492602613578</v>
      </c>
      <c r="AC13" s="19">
        <f t="shared" si="10"/>
        <v>1.3087575566414646</v>
      </c>
      <c r="AD13" s="19">
        <f t="shared" si="11"/>
        <v>1.4928327347600745</v>
      </c>
      <c r="AE13" s="19">
        <f t="shared" si="12"/>
        <v>1.5931491366639874</v>
      </c>
      <c r="AF13" s="19">
        <f t="shared" si="13"/>
        <v>1.6840466208509994</v>
      </c>
      <c r="AH13" s="19">
        <f t="shared" si="14"/>
        <v>1</v>
      </c>
      <c r="AI13" s="19">
        <f t="shared" si="15"/>
        <v>1.683450063757532</v>
      </c>
      <c r="AJ13" s="19">
        <f t="shared" si="16"/>
        <v>1.7487691070015678</v>
      </c>
      <c r="AK13" s="19">
        <f t="shared" si="17"/>
        <v>2.0891432978018547</v>
      </c>
      <c r="AL13" s="19">
        <f t="shared" si="18"/>
        <v>1.6078690949339356</v>
      </c>
      <c r="AM13" s="19">
        <f t="shared" si="19"/>
        <v>1.1826276408426442</v>
      </c>
      <c r="AO13" s="19">
        <f t="shared" si="20"/>
        <v>1</v>
      </c>
      <c r="AP13" s="19">
        <f t="shared" si="21"/>
        <v>1.2510375925103128</v>
      </c>
      <c r="AQ13" s="19">
        <f t="shared" si="22"/>
        <v>0.98197570397300749</v>
      </c>
      <c r="AR13" s="19">
        <f t="shared" si="23"/>
        <v>1.9059212094919404</v>
      </c>
      <c r="AS13" s="19">
        <f t="shared" si="24"/>
        <v>1.5285435934005078</v>
      </c>
      <c r="AT13" s="19">
        <f t="shared" si="25"/>
        <v>1.1782770043062805</v>
      </c>
      <c r="AW13" s="154">
        <f t="shared" si="26"/>
        <v>-9.0129363549534824E-3</v>
      </c>
      <c r="AX13" s="154">
        <f t="shared" si="27"/>
        <v>7.4678706556994268E-3</v>
      </c>
      <c r="AY13" s="154">
        <f t="shared" si="28"/>
        <v>1.2618312602904247E-2</v>
      </c>
      <c r="AZ13" s="154">
        <f t="shared" si="29"/>
        <v>3.3272106901344634E-2</v>
      </c>
      <c r="BA13" s="154">
        <f t="shared" si="30"/>
        <v>1.3724488437647508E-3</v>
      </c>
      <c r="BB13" s="154">
        <f t="shared" si="31"/>
        <v>-3.3143369647789522E-2</v>
      </c>
      <c r="BC13" s="40"/>
      <c r="BD13" s="154">
        <f t="shared" si="32"/>
        <v>-6.7044596342679341E-2</v>
      </c>
      <c r="BE13" s="154">
        <f t="shared" si="33"/>
        <v>-9.4435144506001323E-2</v>
      </c>
      <c r="BF13" s="154">
        <f t="shared" si="34"/>
        <v>-0.12428647271292004</v>
      </c>
      <c r="BG13" s="154">
        <f t="shared" si="35"/>
        <v>-6.7699144613110107E-2</v>
      </c>
      <c r="BH13" s="154">
        <f t="shared" si="36"/>
        <v>-6.6265963039962683E-2</v>
      </c>
      <c r="BI13" s="154">
        <f t="shared" si="37"/>
        <v>-6.4067792621348874E-2</v>
      </c>
    </row>
    <row r="14" spans="1:61" x14ac:dyDescent="0.25">
      <c r="A14" s="4" t="s">
        <v>10</v>
      </c>
      <c r="B14" s="4"/>
      <c r="C14" s="12" t="s">
        <v>184</v>
      </c>
      <c r="E14" s="19">
        <f>'CAN LFS Emp'!$E14</f>
        <v>433.45000000000005</v>
      </c>
      <c r="F14" s="19">
        <f>'Ont LFS Emp'!$E14</f>
        <v>196.20000000000002</v>
      </c>
      <c r="G14" s="19">
        <f>'Emp RestOfOnt'!$E14</f>
        <v>86.510000000000019</v>
      </c>
      <c r="H14" s="19">
        <f>'Emp RestOfCMA'!$E14</f>
        <v>56.919516693945063</v>
      </c>
      <c r="I14" s="19">
        <f>'CMA Emp Adj'!$E14</f>
        <v>109.69</v>
      </c>
      <c r="J14" s="19">
        <f>'Tor Emp Adj'!$E14</f>
        <v>52.770483306054935</v>
      </c>
      <c r="L14" s="19">
        <f>'CAN LFS Emp'!$O14</f>
        <v>512.48</v>
      </c>
      <c r="M14" s="19">
        <f>'Ont LFS Emp'!$O14</f>
        <v>242.45</v>
      </c>
      <c r="N14" s="19">
        <f>'Emp RestOfOnt'!$O14</f>
        <v>84.385882552757835</v>
      </c>
      <c r="O14" s="19">
        <f>'Emp RestOfCMA'!$O14</f>
        <v>77.331993216361582</v>
      </c>
      <c r="P14" s="19">
        <f>'CMA Emp Adj'!$O14</f>
        <v>158.06411744724215</v>
      </c>
      <c r="Q14" s="19">
        <f>'Tor Emp Adj'!$O14</f>
        <v>80.732124230880572</v>
      </c>
      <c r="S14" s="19">
        <f>'CAN LFS Emp'!$Y14</f>
        <v>633.29999999999995</v>
      </c>
      <c r="T14" s="19">
        <f>'Ont LFS Emp'!$Y14</f>
        <v>293.52999999999997</v>
      </c>
      <c r="U14" s="19">
        <f>'Emp RestOfOnt'!$Y14</f>
        <v>97.228188276439909</v>
      </c>
      <c r="V14" s="19">
        <f>'Emp RestOfCMA'!$Y14</f>
        <v>100.35484259336674</v>
      </c>
      <c r="W14" s="19">
        <f>'CMA Emp Adj'!$Y14</f>
        <v>196.30181172356006</v>
      </c>
      <c r="X14" s="19">
        <f>'Tor Emp Adj'!$Y14</f>
        <v>95.946969130193324</v>
      </c>
      <c r="AA14" s="19">
        <f t="shared" si="8"/>
        <v>1</v>
      </c>
      <c r="AB14" s="19">
        <f t="shared" si="9"/>
        <v>1.1658404125852417</v>
      </c>
      <c r="AC14" s="19">
        <f t="shared" si="10"/>
        <v>0.88924547099161699</v>
      </c>
      <c r="AD14" s="19">
        <f t="shared" si="11"/>
        <v>1.686298235974879</v>
      </c>
      <c r="AE14" s="19">
        <f t="shared" si="12"/>
        <v>1.5448013977182644</v>
      </c>
      <c r="AF14" s="19">
        <f t="shared" si="13"/>
        <v>1.4165899948585181</v>
      </c>
      <c r="AH14" s="19">
        <f t="shared" si="14"/>
        <v>1</v>
      </c>
      <c r="AI14" s="19">
        <f t="shared" si="15"/>
        <v>1.2174086985871788</v>
      </c>
      <c r="AJ14" s="19">
        <f t="shared" si="16"/>
        <v>0.7899190447205322</v>
      </c>
      <c r="AK14" s="19">
        <f t="shared" si="17"/>
        <v>1.7856006965318261</v>
      </c>
      <c r="AL14" s="19">
        <f t="shared" si="18"/>
        <v>1.7120589659003824</v>
      </c>
      <c r="AM14" s="19">
        <f t="shared" si="19"/>
        <v>1.6470793923355642</v>
      </c>
      <c r="AO14" s="19">
        <f t="shared" si="20"/>
        <v>1</v>
      </c>
      <c r="AP14" s="19">
        <f t="shared" si="21"/>
        <v>1.1940362503628374</v>
      </c>
      <c r="AQ14" s="19">
        <f t="shared" si="22"/>
        <v>0.77898473143885583</v>
      </c>
      <c r="AR14" s="19">
        <f t="shared" si="23"/>
        <v>1.7227237484560989</v>
      </c>
      <c r="AS14" s="19">
        <f t="shared" si="24"/>
        <v>1.6221135518570837</v>
      </c>
      <c r="AT14" s="19">
        <f t="shared" si="25"/>
        <v>1.5287312501831591</v>
      </c>
      <c r="AW14" s="154">
        <f t="shared" si="26"/>
        <v>1.6889566496480324E-2</v>
      </c>
      <c r="AX14" s="154">
        <f t="shared" si="27"/>
        <v>2.1391686257225651E-2</v>
      </c>
      <c r="AY14" s="154">
        <f t="shared" si="28"/>
        <v>-2.4829019785157502E-3</v>
      </c>
      <c r="AZ14" s="154">
        <f t="shared" si="29"/>
        <v>3.1121399271059946E-2</v>
      </c>
      <c r="BA14" s="154">
        <f t="shared" si="30"/>
        <v>3.7209833230637646E-2</v>
      </c>
      <c r="BB14" s="154">
        <f t="shared" si="31"/>
        <v>4.3435313810929577E-2</v>
      </c>
      <c r="BC14" s="40"/>
      <c r="BD14" s="154">
        <f t="shared" si="32"/>
        <v>2.1393892592450392E-2</v>
      </c>
      <c r="BE14" s="154">
        <f t="shared" si="33"/>
        <v>1.9302362049224087E-2</v>
      </c>
      <c r="BF14" s="154">
        <f t="shared" si="34"/>
        <v>1.4266869343536381E-2</v>
      </c>
      <c r="BG14" s="154">
        <f t="shared" si="35"/>
        <v>2.6403000599583448E-2</v>
      </c>
      <c r="BH14" s="154">
        <f t="shared" si="36"/>
        <v>2.1901653119023923E-2</v>
      </c>
      <c r="BI14" s="154">
        <f t="shared" si="37"/>
        <v>1.7415824155711412E-2</v>
      </c>
    </row>
    <row r="15" spans="1:61" x14ac:dyDescent="0.25">
      <c r="A15" s="4" t="s">
        <v>11</v>
      </c>
      <c r="B15" s="4"/>
      <c r="C15" s="12" t="s">
        <v>185</v>
      </c>
      <c r="E15" s="19">
        <f>'CAN LFS Emp'!$E15</f>
        <v>93.97</v>
      </c>
      <c r="F15" s="19">
        <f>'Ont LFS Emp'!$E15</f>
        <v>37.869999999999997</v>
      </c>
      <c r="G15" s="19">
        <f>'Emp RestOfOnt'!$E15</f>
        <v>26.849999999999998</v>
      </c>
      <c r="H15" s="19">
        <f>'Emp RestOfCMA'!$E15</f>
        <v>6.1953844928834441</v>
      </c>
      <c r="I15" s="19">
        <f>'CMA Emp Adj'!$E15</f>
        <v>11.02</v>
      </c>
      <c r="J15" s="19">
        <f>'Tor Emp Adj'!$E15</f>
        <v>4.8246155071165555</v>
      </c>
      <c r="L15" s="19">
        <f>'CAN LFS Emp'!$O15</f>
        <v>116.71</v>
      </c>
      <c r="M15" s="19">
        <f>'Ont LFS Emp'!$O15</f>
        <v>45.88</v>
      </c>
      <c r="N15" s="19">
        <f>'Emp RestOfOnt'!$O15</f>
        <v>31.011279199110124</v>
      </c>
      <c r="O15" s="19">
        <f>'Emp RestOfCMA'!$O15</f>
        <v>7.2427133627888889</v>
      </c>
      <c r="P15" s="19">
        <f>'CMA Emp Adj'!$O15</f>
        <v>14.868720800889879</v>
      </c>
      <c r="Q15" s="19">
        <f>'Tor Emp Adj'!$O15</f>
        <v>7.6260074381009897</v>
      </c>
      <c r="S15" s="19">
        <f>'CAN LFS Emp'!$Y15</f>
        <v>130.38</v>
      </c>
      <c r="T15" s="19">
        <f>'Ont LFS Emp'!$Y15</f>
        <v>43.17</v>
      </c>
      <c r="U15" s="19">
        <f>'Emp RestOfOnt'!$Y15</f>
        <v>27.707221812822404</v>
      </c>
      <c r="V15" s="19">
        <f>'Emp RestOfCMA'!$Y15</f>
        <v>9.1742676352049024</v>
      </c>
      <c r="W15" s="19">
        <f>'CMA Emp Adj'!$Y15</f>
        <v>15.462778187177598</v>
      </c>
      <c r="X15" s="19">
        <f>'Tor Emp Adj'!$Y15</f>
        <v>6.2885105519726965</v>
      </c>
      <c r="AA15" s="19">
        <f t="shared" si="8"/>
        <v>1</v>
      </c>
      <c r="AB15" s="19">
        <f t="shared" si="9"/>
        <v>1.0379709240518353</v>
      </c>
      <c r="AC15" s="19">
        <f t="shared" si="10"/>
        <v>1.2730616056206037</v>
      </c>
      <c r="AD15" s="19">
        <f t="shared" si="11"/>
        <v>0.84662526917771819</v>
      </c>
      <c r="AE15" s="19">
        <f t="shared" si="12"/>
        <v>0.71587466383249254</v>
      </c>
      <c r="AF15" s="19">
        <f t="shared" si="13"/>
        <v>0.59740050750067208</v>
      </c>
      <c r="AH15" s="19">
        <f t="shared" si="14"/>
        <v>1</v>
      </c>
      <c r="AI15" s="19">
        <f t="shared" si="15"/>
        <v>1.0115945329256388</v>
      </c>
      <c r="AJ15" s="19">
        <f t="shared" si="16"/>
        <v>1.2746804385834265</v>
      </c>
      <c r="AK15" s="19">
        <f t="shared" si="17"/>
        <v>0.7343368000381908</v>
      </c>
      <c r="AL15" s="19">
        <f t="shared" si="18"/>
        <v>0.70717660752584388</v>
      </c>
      <c r="AM15" s="19">
        <f t="shared" si="19"/>
        <v>0.68317856298382329</v>
      </c>
      <c r="AO15" s="19">
        <f t="shared" si="20"/>
        <v>1</v>
      </c>
      <c r="AP15" s="19">
        <f t="shared" si="21"/>
        <v>0.85299321640450343</v>
      </c>
      <c r="AQ15" s="19">
        <f t="shared" si="22"/>
        <v>1.0782717940027244</v>
      </c>
      <c r="AR15" s="19">
        <f t="shared" si="23"/>
        <v>0.76497496656880004</v>
      </c>
      <c r="AS15" s="19">
        <f t="shared" si="24"/>
        <v>0.62064460138745692</v>
      </c>
      <c r="AT15" s="19">
        <f t="shared" si="25"/>
        <v>0.48668301342049919</v>
      </c>
      <c r="AW15" s="154">
        <f t="shared" si="26"/>
        <v>2.1908200440010628E-2</v>
      </c>
      <c r="AX15" s="154">
        <f t="shared" si="27"/>
        <v>1.9372258538972842E-2</v>
      </c>
      <c r="AY15" s="154">
        <f t="shared" si="28"/>
        <v>1.4512819267478605E-2</v>
      </c>
      <c r="AZ15" s="154">
        <f t="shared" si="29"/>
        <v>1.5741749401747551E-2</v>
      </c>
      <c r="BA15" s="154">
        <f t="shared" si="30"/>
        <v>3.0407950996089061E-2</v>
      </c>
      <c r="BB15" s="154">
        <f t="shared" si="31"/>
        <v>4.6847575637733341E-2</v>
      </c>
      <c r="BC15" s="40"/>
      <c r="BD15" s="154">
        <f t="shared" si="32"/>
        <v>1.1137670943020872E-2</v>
      </c>
      <c r="BE15" s="154">
        <f t="shared" si="33"/>
        <v>-6.0698518336719243E-3</v>
      </c>
      <c r="BF15" s="154">
        <f t="shared" si="34"/>
        <v>-1.1202567532318852E-2</v>
      </c>
      <c r="BG15" s="154">
        <f t="shared" si="35"/>
        <v>2.3922321564234128E-2</v>
      </c>
      <c r="BH15" s="154">
        <f t="shared" si="36"/>
        <v>3.9252835612957337E-3</v>
      </c>
      <c r="BI15" s="154">
        <f t="shared" si="37"/>
        <v>-1.9099271798601047E-2</v>
      </c>
    </row>
    <row r="16" spans="1:61" x14ac:dyDescent="0.25">
      <c r="A16" s="4" t="s">
        <v>12</v>
      </c>
      <c r="B16" s="4"/>
      <c r="C16" s="12" t="s">
        <v>186</v>
      </c>
      <c r="E16" s="19">
        <f>'CAN LFS Emp'!$E16</f>
        <v>3137.29</v>
      </c>
      <c r="F16" s="19">
        <f>'Ont LFS Emp'!$E16</f>
        <v>1143.9000000000001</v>
      </c>
      <c r="G16" s="19">
        <f>'Emp RestOfOnt'!$E16</f>
        <v>734.43000000000006</v>
      </c>
      <c r="H16" s="19">
        <f>'Emp RestOfCMA'!$E16</f>
        <v>182.97332013478547</v>
      </c>
      <c r="I16" s="19">
        <f>'CMA Emp Adj'!$E16</f>
        <v>409.47</v>
      </c>
      <c r="J16" s="19">
        <f>'Tor Emp Adj'!$E16</f>
        <v>226.49667986521456</v>
      </c>
      <c r="L16" s="19">
        <f>'CAN LFS Emp'!$O16</f>
        <v>3963.9</v>
      </c>
      <c r="M16" s="19">
        <f>'Ont LFS Emp'!$O16</f>
        <v>1511.85</v>
      </c>
      <c r="N16" s="19">
        <f>'Emp RestOfOnt'!$O16</f>
        <v>948.28345832716332</v>
      </c>
      <c r="O16" s="19">
        <f>'Emp RestOfCMA'!$O16</f>
        <v>212.9513417909746</v>
      </c>
      <c r="P16" s="19">
        <f>'CMA Emp Adj'!$O16</f>
        <v>563.56654167283659</v>
      </c>
      <c r="Q16" s="19">
        <f>'Tor Emp Adj'!$O16</f>
        <v>350.615199881862</v>
      </c>
      <c r="S16" s="19">
        <f>'CAN LFS Emp'!$Y16</f>
        <v>4701.0199999999995</v>
      </c>
      <c r="T16" s="19">
        <f>'Ont LFS Emp'!$Y16</f>
        <v>1737.8000000000002</v>
      </c>
      <c r="U16" s="19">
        <f>'Emp RestOfOnt'!$Y16</f>
        <v>1025.084616720839</v>
      </c>
      <c r="V16" s="19">
        <f>'Emp RestOfCMA'!$Y16</f>
        <v>289.44180738530662</v>
      </c>
      <c r="W16" s="19">
        <f>'CMA Emp Adj'!$Y16</f>
        <v>712.71538327916119</v>
      </c>
      <c r="X16" s="19">
        <f>'Tor Emp Adj'!$Y16</f>
        <v>423.27357589385457</v>
      </c>
      <c r="AA16" s="19">
        <f t="shared" si="8"/>
        <v>1</v>
      </c>
      <c r="AB16" s="19">
        <f t="shared" si="9"/>
        <v>0.93910143597516993</v>
      </c>
      <c r="AC16" s="19">
        <f t="shared" si="10"/>
        <v>1.0430139106754595</v>
      </c>
      <c r="AD16" s="19">
        <f t="shared" si="11"/>
        <v>0.74893701012844005</v>
      </c>
      <c r="AE16" s="19">
        <f t="shared" si="12"/>
        <v>0.79673160971172552</v>
      </c>
      <c r="AF16" s="19">
        <f t="shared" si="13"/>
        <v>0.84003867393445852</v>
      </c>
      <c r="AH16" s="19">
        <f t="shared" si="14"/>
        <v>1</v>
      </c>
      <c r="AI16" s="19">
        <f t="shared" si="15"/>
        <v>0.98147026809165716</v>
      </c>
      <c r="AJ16" s="19">
        <f t="shared" si="16"/>
        <v>1.1476387250326243</v>
      </c>
      <c r="AK16" s="19">
        <f t="shared" si="17"/>
        <v>0.63571104199336592</v>
      </c>
      <c r="AL16" s="19">
        <f t="shared" si="18"/>
        <v>0.78919597349431381</v>
      </c>
      <c r="AM16" s="19">
        <f t="shared" si="19"/>
        <v>0.92481129437299703</v>
      </c>
      <c r="AO16" s="19">
        <f t="shared" si="20"/>
        <v>1</v>
      </c>
      <c r="AP16" s="19">
        <f t="shared" si="21"/>
        <v>0.95231845245082825</v>
      </c>
      <c r="AQ16" s="19">
        <f t="shared" si="22"/>
        <v>1.1064043061287514</v>
      </c>
      <c r="AR16" s="19">
        <f t="shared" si="23"/>
        <v>0.66935414513488056</v>
      </c>
      <c r="AS16" s="19">
        <f t="shared" si="24"/>
        <v>0.79339684047387371</v>
      </c>
      <c r="AT16" s="19">
        <f t="shared" si="25"/>
        <v>0.90852823657638315</v>
      </c>
      <c r="AW16" s="154">
        <f t="shared" si="26"/>
        <v>2.3662519929712023E-2</v>
      </c>
      <c r="AX16" s="154">
        <f t="shared" si="27"/>
        <v>2.8281599497823828E-2</v>
      </c>
      <c r="AY16" s="154">
        <f t="shared" si="28"/>
        <v>2.5885228682648309E-2</v>
      </c>
      <c r="AZ16" s="154">
        <f t="shared" si="29"/>
        <v>1.5288018867358533E-2</v>
      </c>
      <c r="BA16" s="154">
        <f t="shared" si="30"/>
        <v>3.2457804013897418E-2</v>
      </c>
      <c r="BB16" s="154">
        <f t="shared" si="31"/>
        <v>4.4664628149910124E-2</v>
      </c>
      <c r="BC16" s="40"/>
      <c r="BD16" s="154">
        <f t="shared" si="32"/>
        <v>1.7201380512478437E-2</v>
      </c>
      <c r="BE16" s="154">
        <f t="shared" si="33"/>
        <v>1.402604261718543E-2</v>
      </c>
      <c r="BF16" s="154">
        <f t="shared" si="34"/>
        <v>7.818100672243089E-3</v>
      </c>
      <c r="BG16" s="154">
        <f t="shared" si="35"/>
        <v>3.1164820418459138E-2</v>
      </c>
      <c r="BH16" s="154">
        <f t="shared" si="36"/>
        <v>2.3757492244307343E-2</v>
      </c>
      <c r="BI16" s="154">
        <f t="shared" si="37"/>
        <v>1.9011397950537745E-2</v>
      </c>
    </row>
    <row r="17" spans="1:61" x14ac:dyDescent="0.25">
      <c r="A17" s="4" t="s">
        <v>606</v>
      </c>
      <c r="B17" s="4"/>
      <c r="C17" s="12" t="s">
        <v>608</v>
      </c>
      <c r="E17" s="19"/>
      <c r="F17" s="19"/>
      <c r="G17" s="19"/>
      <c r="H17" s="19"/>
      <c r="I17" s="19"/>
      <c r="J17" s="19"/>
      <c r="L17" s="19"/>
      <c r="M17" s="19"/>
      <c r="N17" s="19"/>
      <c r="O17" s="19"/>
      <c r="P17" s="19"/>
      <c r="Q17" s="19"/>
      <c r="S17" s="19"/>
      <c r="T17" s="19"/>
      <c r="U17" s="19"/>
      <c r="V17" s="19"/>
      <c r="W17" s="19"/>
      <c r="X17" s="19"/>
      <c r="AA17" s="19" t="str">
        <f t="shared" si="8"/>
        <v>n/a</v>
      </c>
      <c r="AB17" s="19" t="str">
        <f t="shared" si="9"/>
        <v>n/a</v>
      </c>
      <c r="AC17" s="19" t="str">
        <f t="shared" si="10"/>
        <v>n/a</v>
      </c>
      <c r="AD17" s="19" t="str">
        <f t="shared" si="11"/>
        <v>n/a</v>
      </c>
      <c r="AE17" s="19" t="str">
        <f t="shared" si="12"/>
        <v>n/a</v>
      </c>
      <c r="AF17" s="19" t="str">
        <f t="shared" si="13"/>
        <v>n/a</v>
      </c>
      <c r="AH17" s="19" t="str">
        <f t="shared" si="14"/>
        <v>n/a</v>
      </c>
      <c r="AI17" s="19" t="str">
        <f t="shared" si="15"/>
        <v>n/a</v>
      </c>
      <c r="AJ17" s="19" t="str">
        <f t="shared" si="16"/>
        <v>n/a</v>
      </c>
      <c r="AK17" s="19" t="str">
        <f t="shared" si="17"/>
        <v>n/a</v>
      </c>
      <c r="AL17" s="19" t="str">
        <f t="shared" si="18"/>
        <v>n/a</v>
      </c>
      <c r="AM17" s="19" t="str">
        <f t="shared" si="19"/>
        <v>n/a</v>
      </c>
      <c r="AO17" s="19" t="str">
        <f t="shared" si="20"/>
        <v>n/a</v>
      </c>
      <c r="AP17" s="19" t="str">
        <f t="shared" si="21"/>
        <v>n/a</v>
      </c>
      <c r="AQ17" s="19" t="str">
        <f t="shared" si="22"/>
        <v>n/a</v>
      </c>
      <c r="AR17" s="19" t="str">
        <f t="shared" si="23"/>
        <v>n/a</v>
      </c>
      <c r="AS17" s="19" t="str">
        <f t="shared" si="24"/>
        <v>n/a</v>
      </c>
      <c r="AT17" s="19" t="str">
        <f t="shared" si="25"/>
        <v>n/a</v>
      </c>
      <c r="AW17" s="154" t="str">
        <f t="shared" si="26"/>
        <v>n/a</v>
      </c>
      <c r="AX17" s="154" t="str">
        <f t="shared" si="27"/>
        <v>n/a</v>
      </c>
      <c r="AY17" s="154" t="str">
        <f t="shared" si="28"/>
        <v>n/a</v>
      </c>
      <c r="AZ17" s="154" t="str">
        <f t="shared" si="29"/>
        <v>n/a</v>
      </c>
      <c r="BA17" s="154" t="str">
        <f t="shared" si="30"/>
        <v>n/a</v>
      </c>
      <c r="BB17" s="154" t="str">
        <f t="shared" si="31"/>
        <v>n/a</v>
      </c>
      <c r="BC17" s="40"/>
      <c r="BD17" s="154" t="str">
        <f t="shared" si="32"/>
        <v>n/a</v>
      </c>
      <c r="BE17" s="154" t="str">
        <f t="shared" si="33"/>
        <v>n/a</v>
      </c>
      <c r="BF17" s="154" t="str">
        <f t="shared" si="34"/>
        <v>n/a</v>
      </c>
      <c r="BG17" s="154" t="str">
        <f t="shared" si="35"/>
        <v>n/a</v>
      </c>
      <c r="BH17" s="154" t="str">
        <f t="shared" si="36"/>
        <v>n/a</v>
      </c>
      <c r="BI17" s="154" t="str">
        <f t="shared" si="37"/>
        <v>n/a</v>
      </c>
    </row>
    <row r="18" spans="1:61" x14ac:dyDescent="0.25">
      <c r="A18" s="4" t="s">
        <v>607</v>
      </c>
      <c r="B18" s="4"/>
      <c r="C18" s="12" t="s">
        <v>609</v>
      </c>
      <c r="E18" s="19"/>
      <c r="F18" s="19"/>
      <c r="G18" s="19"/>
      <c r="H18" s="19"/>
      <c r="I18" s="19"/>
      <c r="J18" s="19"/>
      <c r="L18" s="19"/>
      <c r="M18" s="19"/>
      <c r="N18" s="19"/>
      <c r="O18" s="19"/>
      <c r="P18" s="19"/>
      <c r="Q18" s="19"/>
      <c r="S18" s="19"/>
      <c r="T18" s="19"/>
      <c r="U18" s="19"/>
      <c r="V18" s="19"/>
      <c r="W18" s="19"/>
      <c r="X18" s="19"/>
      <c r="AA18" s="19" t="str">
        <f t="shared" si="8"/>
        <v>n/a</v>
      </c>
      <c r="AB18" s="19" t="str">
        <f t="shared" si="9"/>
        <v>n/a</v>
      </c>
      <c r="AC18" s="19" t="str">
        <f t="shared" si="10"/>
        <v>n/a</v>
      </c>
      <c r="AD18" s="19" t="str">
        <f t="shared" si="11"/>
        <v>n/a</v>
      </c>
      <c r="AE18" s="19" t="str">
        <f t="shared" si="12"/>
        <v>n/a</v>
      </c>
      <c r="AF18" s="19" t="str">
        <f t="shared" si="13"/>
        <v>n/a</v>
      </c>
      <c r="AH18" s="19" t="str">
        <f t="shared" si="14"/>
        <v>n/a</v>
      </c>
      <c r="AI18" s="19" t="str">
        <f t="shared" si="15"/>
        <v>n/a</v>
      </c>
      <c r="AJ18" s="19" t="str">
        <f t="shared" si="16"/>
        <v>n/a</v>
      </c>
      <c r="AK18" s="19" t="str">
        <f t="shared" si="17"/>
        <v>n/a</v>
      </c>
      <c r="AL18" s="19" t="str">
        <f t="shared" si="18"/>
        <v>n/a</v>
      </c>
      <c r="AM18" s="19" t="str">
        <f t="shared" si="19"/>
        <v>n/a</v>
      </c>
      <c r="AO18" s="19" t="str">
        <f t="shared" si="20"/>
        <v>n/a</v>
      </c>
      <c r="AP18" s="19" t="str">
        <f t="shared" si="21"/>
        <v>n/a</v>
      </c>
      <c r="AQ18" s="19" t="str">
        <f t="shared" si="22"/>
        <v>n/a</v>
      </c>
      <c r="AR18" s="19" t="str">
        <f t="shared" si="23"/>
        <v>n/a</v>
      </c>
      <c r="AS18" s="19" t="str">
        <f t="shared" si="24"/>
        <v>n/a</v>
      </c>
      <c r="AT18" s="19" t="str">
        <f t="shared" si="25"/>
        <v>n/a</v>
      </c>
      <c r="AW18" s="154" t="str">
        <f t="shared" si="26"/>
        <v>n/a</v>
      </c>
      <c r="AX18" s="154" t="str">
        <f t="shared" si="27"/>
        <v>n/a</v>
      </c>
      <c r="AY18" s="154" t="str">
        <f t="shared" si="28"/>
        <v>n/a</v>
      </c>
      <c r="AZ18" s="154" t="str">
        <f t="shared" si="29"/>
        <v>n/a</v>
      </c>
      <c r="BA18" s="154" t="str">
        <f t="shared" si="30"/>
        <v>n/a</v>
      </c>
      <c r="BB18" s="154" t="str">
        <f t="shared" si="31"/>
        <v>n/a</v>
      </c>
      <c r="BC18" s="40"/>
      <c r="BD18" s="154" t="str">
        <f t="shared" si="32"/>
        <v>n/a</v>
      </c>
      <c r="BE18" s="154" t="str">
        <f t="shared" si="33"/>
        <v>n/a</v>
      </c>
      <c r="BF18" s="154" t="str">
        <f t="shared" si="34"/>
        <v>n/a</v>
      </c>
      <c r="BG18" s="154" t="str">
        <f t="shared" si="35"/>
        <v>n/a</v>
      </c>
      <c r="BH18" s="154" t="str">
        <f t="shared" si="36"/>
        <v>n/a</v>
      </c>
      <c r="BI18" s="154" t="str">
        <f t="shared" si="37"/>
        <v>n/a</v>
      </c>
    </row>
    <row r="19" spans="1:61" x14ac:dyDescent="0.25">
      <c r="A19" s="5" t="s">
        <v>13</v>
      </c>
      <c r="B19" s="5"/>
      <c r="C19" s="13">
        <v>11</v>
      </c>
      <c r="E19" s="20">
        <f>'CAN LFS Emp'!$E19</f>
        <v>533.27</v>
      </c>
      <c r="F19" s="20">
        <f>'Ont LFS Emp'!$E19</f>
        <v>114.64</v>
      </c>
      <c r="G19" s="20">
        <f>'Emp RestOfOnt'!$E19</f>
        <v>106.53</v>
      </c>
      <c r="H19" s="20">
        <f>'Emp RestOfCMA'!$E19</f>
        <v>6.1481231547824793</v>
      </c>
      <c r="I19" s="20">
        <f>'CMA Emp Adj'!$E19</f>
        <v>8.11</v>
      </c>
      <c r="J19" s="20">
        <f>'Tor Emp Adj'!$E19</f>
        <v>1.9618768452175204</v>
      </c>
      <c r="L19" s="20">
        <f>'CAN LFS Emp'!$O19</f>
        <v>405.45</v>
      </c>
      <c r="M19" s="20">
        <f>'Ont LFS Emp'!$O19</f>
        <v>95.27</v>
      </c>
      <c r="N19" s="20">
        <f>'Emp RestOfOnt'!$O19</f>
        <v>85.684156553398054</v>
      </c>
      <c r="O19" s="20">
        <f>'Emp RestOfCMA'!$O19</f>
        <v>8.1304751712590182</v>
      </c>
      <c r="P19" s="20">
        <f>'CMA Emp Adj'!$O19</f>
        <v>9.5858434466019418</v>
      </c>
      <c r="Q19" s="20">
        <f>'Tor Emp Adj'!$O19</f>
        <v>1.4553682753429245</v>
      </c>
      <c r="S19" s="20">
        <f>'CAN LFS Emp'!$Y19</f>
        <v>345.55</v>
      </c>
      <c r="T19" s="20">
        <f>'Ont LFS Emp'!$Y19</f>
        <v>74.73</v>
      </c>
      <c r="U19" s="20">
        <f>'Emp RestOfOnt'!$Y19</f>
        <v>70.986754617414249</v>
      </c>
      <c r="V19" s="20">
        <f>'Emp RestOfCMA'!$Y19</f>
        <v>3.7432453825857519</v>
      </c>
      <c r="W19" s="20">
        <f>'CMA Emp Adj'!$Y19</f>
        <v>3.7432453825857519</v>
      </c>
      <c r="X19" s="20">
        <f>'Tor Emp Adj'!$Y19</f>
        <v>0</v>
      </c>
      <c r="AA19" s="20">
        <f t="shared" si="8"/>
        <v>1</v>
      </c>
      <c r="AB19" s="20">
        <f t="shared" si="9"/>
        <v>0.55369185484863459</v>
      </c>
      <c r="AC19" s="20">
        <f t="shared" si="10"/>
        <v>0.89005968830378979</v>
      </c>
      <c r="AD19" s="20">
        <f t="shared" si="11"/>
        <v>0.14804972163446398</v>
      </c>
      <c r="AE19" s="20">
        <f t="shared" si="12"/>
        <v>9.2836407533527066E-2</v>
      </c>
      <c r="AF19" s="20">
        <f t="shared" si="13"/>
        <v>4.2807187484251351E-2</v>
      </c>
      <c r="AH19" s="20">
        <f t="shared" si="14"/>
        <v>1</v>
      </c>
      <c r="AI19" s="20">
        <f t="shared" si="15"/>
        <v>0.60465826541497458</v>
      </c>
      <c r="AJ19" s="20">
        <f t="shared" si="16"/>
        <v>1.0138015022670965</v>
      </c>
      <c r="AK19" s="20">
        <f t="shared" si="17"/>
        <v>0.23729068332218459</v>
      </c>
      <c r="AL19" s="20">
        <f t="shared" si="18"/>
        <v>0.13123672258291347</v>
      </c>
      <c r="AM19" s="20">
        <f t="shared" si="19"/>
        <v>3.7530182302620792E-2</v>
      </c>
      <c r="AO19" s="20">
        <f t="shared" si="20"/>
        <v>1</v>
      </c>
      <c r="AP19" s="20">
        <f t="shared" si="21"/>
        <v>0.55713262424911125</v>
      </c>
      <c r="AQ19" s="20">
        <f t="shared" si="22"/>
        <v>1.0423478243198412</v>
      </c>
      <c r="AR19" s="20">
        <f t="shared" si="23"/>
        <v>0.11776715806548638</v>
      </c>
      <c r="AS19" s="20">
        <f t="shared" si="24"/>
        <v>5.6689657484997949E-2</v>
      </c>
      <c r="AT19" s="20">
        <f t="shared" si="25"/>
        <v>0</v>
      </c>
      <c r="AW19" s="155">
        <f t="shared" si="26"/>
        <v>-2.7030973323136642E-2</v>
      </c>
      <c r="AX19" s="155">
        <f t="shared" si="27"/>
        <v>-1.8337957184054843E-2</v>
      </c>
      <c r="AY19" s="155">
        <f t="shared" si="28"/>
        <v>-2.1540487209741443E-2</v>
      </c>
      <c r="AZ19" s="155">
        <f t="shared" si="29"/>
        <v>2.8341439146296166E-2</v>
      </c>
      <c r="BA19" s="155">
        <f t="shared" si="30"/>
        <v>1.6859493903487621E-2</v>
      </c>
      <c r="BB19" s="155">
        <f t="shared" si="31"/>
        <v>-2.9422730238862549E-2</v>
      </c>
      <c r="BC19" s="40"/>
      <c r="BD19" s="155">
        <f t="shared" si="32"/>
        <v>-1.5858922816715304E-2</v>
      </c>
      <c r="BE19" s="155">
        <f t="shared" si="33"/>
        <v>-2.3990866752864437E-2</v>
      </c>
      <c r="BF19" s="155">
        <f t="shared" si="34"/>
        <v>-1.8641520121621902E-2</v>
      </c>
      <c r="BG19" s="155">
        <f t="shared" si="35"/>
        <v>-7.4634642524592509E-2</v>
      </c>
      <c r="BH19" s="155">
        <f t="shared" si="36"/>
        <v>-8.9747675707489871E-2</v>
      </c>
      <c r="BI19" s="155">
        <f t="shared" si="37"/>
        <v>-1</v>
      </c>
    </row>
    <row r="20" spans="1:61" x14ac:dyDescent="0.25">
      <c r="A20" s="6" t="s">
        <v>14</v>
      </c>
      <c r="B20" s="6"/>
      <c r="C20" s="14" t="s">
        <v>187</v>
      </c>
      <c r="E20" s="21">
        <f>'CAN LFS Emp'!$E20</f>
        <v>356.73</v>
      </c>
      <c r="F20" s="21">
        <f>'Ont LFS Emp'!$E20</f>
        <v>91.080000000000013</v>
      </c>
      <c r="G20" s="21">
        <f>'Emp RestOfOnt'!$E20</f>
        <v>85.350000000000009</v>
      </c>
      <c r="H20" s="21">
        <f>'Emp RestOfCMA'!$E20</f>
        <v>5.73</v>
      </c>
      <c r="I20" s="21">
        <f>'CMA Emp Adj'!$E20</f>
        <v>5.73</v>
      </c>
      <c r="J20" s="21">
        <f>'Tor Emp Adj'!$E20</f>
        <v>0</v>
      </c>
      <c r="L20" s="21">
        <f>'CAN LFS Emp'!$O20</f>
        <v>300.8</v>
      </c>
      <c r="M20" s="21">
        <f>'Ont LFS Emp'!$O20</f>
        <v>77.52</v>
      </c>
      <c r="N20" s="21">
        <f>'Emp RestOfOnt'!$O20</f>
        <v>69.340247933884299</v>
      </c>
      <c r="O20" s="21">
        <f>'Emp RestOfCMA'!$O20</f>
        <v>8.1797520661157019</v>
      </c>
      <c r="P20" s="21">
        <f>'CMA Emp Adj'!$O20</f>
        <v>8.1797520661157019</v>
      </c>
      <c r="Q20" s="21">
        <f>'Tor Emp Adj'!$O20</f>
        <v>0</v>
      </c>
      <c r="S20" s="21">
        <f>'CAN LFS Emp'!$Y20</f>
        <v>255.19</v>
      </c>
      <c r="T20" s="21">
        <f>'Ont LFS Emp'!$Y20</f>
        <v>62.75</v>
      </c>
      <c r="U20" s="21">
        <f>'Emp RestOfOnt'!$Y20</f>
        <v>59.54597127739985</v>
      </c>
      <c r="V20" s="21">
        <f>'Emp RestOfCMA'!$Y20</f>
        <v>3.2040287226001509</v>
      </c>
      <c r="W20" s="21">
        <f>'CMA Emp Adj'!$Y20</f>
        <v>3.2040287226001509</v>
      </c>
      <c r="X20" s="21">
        <f>'Tor Emp Adj'!$Y20</f>
        <v>0</v>
      </c>
      <c r="AA20" s="21">
        <f t="shared" si="8"/>
        <v>1</v>
      </c>
      <c r="AB20" s="21">
        <f t="shared" si="9"/>
        <v>0.65760104995129565</v>
      </c>
      <c r="AC20" s="21">
        <f t="shared" si="10"/>
        <v>1.0660025629545287</v>
      </c>
      <c r="AD20" s="21">
        <f t="shared" si="11"/>
        <v>0.206265777094396</v>
      </c>
      <c r="AE20" s="21">
        <f t="shared" si="12"/>
        <v>9.8052712567350722E-2</v>
      </c>
      <c r="AF20" s="21">
        <f t="shared" si="13"/>
        <v>0</v>
      </c>
      <c r="AH20" s="21">
        <f t="shared" si="14"/>
        <v>1</v>
      </c>
      <c r="AI20" s="21">
        <f t="shared" si="15"/>
        <v>0.66317335000696198</v>
      </c>
      <c r="AJ20" s="21">
        <f t="shared" si="16"/>
        <v>1.1058526612762165</v>
      </c>
      <c r="AK20" s="21">
        <f t="shared" si="17"/>
        <v>0.32178394519892939</v>
      </c>
      <c r="AL20" s="21">
        <f t="shared" si="18"/>
        <v>0.15094705944586051</v>
      </c>
      <c r="AM20" s="21">
        <f t="shared" si="19"/>
        <v>0</v>
      </c>
      <c r="AO20" s="21">
        <f t="shared" si="20"/>
        <v>1</v>
      </c>
      <c r="AP20" s="21">
        <f t="shared" si="21"/>
        <v>0.63346785782198856</v>
      </c>
      <c r="AQ20" s="21">
        <f t="shared" si="22"/>
        <v>1.1839543887856692</v>
      </c>
      <c r="AR20" s="21">
        <f t="shared" si="23"/>
        <v>0.13649588018738928</v>
      </c>
      <c r="AS20" s="21">
        <f t="shared" si="24"/>
        <v>6.5705115271896333E-2</v>
      </c>
      <c r="AT20" s="21">
        <f t="shared" si="25"/>
        <v>0</v>
      </c>
      <c r="AW20" s="156">
        <f t="shared" si="26"/>
        <v>-1.6908774614909472E-2</v>
      </c>
      <c r="AX20" s="156">
        <f t="shared" si="27"/>
        <v>-1.5990991863283788E-2</v>
      </c>
      <c r="AY20" s="156">
        <f t="shared" si="28"/>
        <v>-2.0559210688527618E-2</v>
      </c>
      <c r="AZ20" s="156">
        <f t="shared" si="29"/>
        <v>3.6235703474374326E-2</v>
      </c>
      <c r="BA20" s="156">
        <f t="shared" si="30"/>
        <v>3.6235703474374326E-2</v>
      </c>
      <c r="BB20" s="156" t="str">
        <f t="shared" si="31"/>
        <v>n/a</v>
      </c>
      <c r="BC20" s="40"/>
      <c r="BD20" s="156">
        <f t="shared" si="32"/>
        <v>-1.6309262641986511E-2</v>
      </c>
      <c r="BE20" s="156">
        <f t="shared" si="33"/>
        <v>-2.0915902741000747E-2</v>
      </c>
      <c r="BF20" s="156">
        <f t="shared" si="34"/>
        <v>-1.5112332552116414E-2</v>
      </c>
      <c r="BG20" s="156">
        <f t="shared" si="35"/>
        <v>-8.9467134770244594E-2</v>
      </c>
      <c r="BH20" s="156">
        <f t="shared" si="36"/>
        <v>-8.9467134770244594E-2</v>
      </c>
      <c r="BI20" s="156" t="str">
        <f t="shared" si="37"/>
        <v>n/a</v>
      </c>
    </row>
    <row r="21" spans="1:61" x14ac:dyDescent="0.25">
      <c r="A21" s="6" t="s">
        <v>15</v>
      </c>
      <c r="B21" s="6"/>
      <c r="C21" s="14">
        <v>113</v>
      </c>
      <c r="E21" s="21">
        <f>'CAN LFS Emp'!$E21</f>
        <v>60.16</v>
      </c>
      <c r="F21" s="21">
        <f>'Ont LFS Emp'!$E21</f>
        <v>5.83</v>
      </c>
      <c r="G21" s="21">
        <f>'Emp RestOfOnt'!$E21</f>
        <v>5.83</v>
      </c>
      <c r="H21" s="21">
        <f>'Emp RestOfCMA'!$E21</f>
        <v>0</v>
      </c>
      <c r="I21" s="21">
        <f>'CMA Emp Adj'!$E21</f>
        <v>0</v>
      </c>
      <c r="J21" s="21">
        <f>'Tor Emp Adj'!$E21</f>
        <v>0</v>
      </c>
      <c r="L21" s="21">
        <f>'CAN LFS Emp'!$O21</f>
        <v>33.549999999999997</v>
      </c>
      <c r="M21" s="21">
        <f>'Ont LFS Emp'!$O21</f>
        <v>4.26</v>
      </c>
      <c r="N21" s="21">
        <f>'Emp RestOfOnt'!$O21</f>
        <v>4.26</v>
      </c>
      <c r="O21" s="21">
        <f>'Emp RestOfCMA'!$O21</f>
        <v>0</v>
      </c>
      <c r="P21" s="21">
        <f>'CMA Emp Adj'!$O21</f>
        <v>0</v>
      </c>
      <c r="Q21" s="21">
        <f>'Tor Emp Adj'!$O21</f>
        <v>0</v>
      </c>
      <c r="S21" s="21">
        <f>'CAN LFS Emp'!$Y21</f>
        <v>25.6</v>
      </c>
      <c r="T21" s="21">
        <f>'Ont LFS Emp'!$Y21</f>
        <v>2.65</v>
      </c>
      <c r="U21" s="21">
        <f>'Emp RestOfOnt'!$Y21</f>
        <v>2.65</v>
      </c>
      <c r="V21" s="21">
        <f>'Emp RestOfCMA'!$Y21</f>
        <v>0</v>
      </c>
      <c r="W21" s="21">
        <f>'CMA Emp Adj'!$Y21</f>
        <v>0</v>
      </c>
      <c r="X21" s="21">
        <f>'Tor Emp Adj'!$Y21</f>
        <v>0</v>
      </c>
      <c r="AA21" s="21">
        <f t="shared" si="8"/>
        <v>1</v>
      </c>
      <c r="AB21" s="21">
        <f t="shared" si="9"/>
        <v>0.24959727351667019</v>
      </c>
      <c r="AC21" s="21">
        <f t="shared" si="10"/>
        <v>0.43177260553940588</v>
      </c>
      <c r="AD21" s="21">
        <f t="shared" si="11"/>
        <v>0</v>
      </c>
      <c r="AE21" s="21">
        <f t="shared" si="12"/>
        <v>0</v>
      </c>
      <c r="AF21" s="21">
        <f t="shared" si="13"/>
        <v>0</v>
      </c>
      <c r="AH21" s="21">
        <f t="shared" si="14"/>
        <v>1</v>
      </c>
      <c r="AI21" s="21">
        <f t="shared" si="15"/>
        <v>0.32674444135015634</v>
      </c>
      <c r="AJ21" s="21">
        <f t="shared" si="16"/>
        <v>0.60912550402364785</v>
      </c>
      <c r="AK21" s="21">
        <f t="shared" si="17"/>
        <v>0</v>
      </c>
      <c r="AL21" s="21">
        <f t="shared" si="18"/>
        <v>0</v>
      </c>
      <c r="AM21" s="21">
        <f t="shared" si="19"/>
        <v>0</v>
      </c>
      <c r="AO21" s="21">
        <f t="shared" si="20"/>
        <v>1</v>
      </c>
      <c r="AP21" s="21">
        <f t="shared" si="21"/>
        <v>0.26667383963497393</v>
      </c>
      <c r="AQ21" s="21">
        <f t="shared" si="22"/>
        <v>0.52523317415571336</v>
      </c>
      <c r="AR21" s="21">
        <f t="shared" si="23"/>
        <v>0</v>
      </c>
      <c r="AS21" s="21">
        <f t="shared" si="24"/>
        <v>0</v>
      </c>
      <c r="AT21" s="21">
        <f t="shared" si="25"/>
        <v>0</v>
      </c>
      <c r="AW21" s="156">
        <f t="shared" si="26"/>
        <v>-5.6724684230699651E-2</v>
      </c>
      <c r="AX21" s="156">
        <f t="shared" si="27"/>
        <v>-3.0887702785774351E-2</v>
      </c>
      <c r="AY21" s="156">
        <f t="shared" si="28"/>
        <v>-3.0887702785774351E-2</v>
      </c>
      <c r="AZ21" s="156" t="str">
        <f t="shared" si="29"/>
        <v>n/a</v>
      </c>
      <c r="BA21" s="156" t="str">
        <f t="shared" si="30"/>
        <v>n/a</v>
      </c>
      <c r="BB21" s="156" t="str">
        <f t="shared" si="31"/>
        <v>n/a</v>
      </c>
      <c r="BC21" s="40"/>
      <c r="BD21" s="156">
        <f t="shared" si="32"/>
        <v>-2.6682024582658337E-2</v>
      </c>
      <c r="BE21" s="156">
        <f t="shared" si="33"/>
        <v>-4.6361826015026586E-2</v>
      </c>
      <c r="BF21" s="156">
        <f t="shared" si="34"/>
        <v>-4.6361826015026586E-2</v>
      </c>
      <c r="BG21" s="156" t="str">
        <f t="shared" si="35"/>
        <v>n/a</v>
      </c>
      <c r="BH21" s="156" t="str">
        <f t="shared" si="36"/>
        <v>n/a</v>
      </c>
      <c r="BI21" s="156" t="str">
        <f t="shared" si="37"/>
        <v>n/a</v>
      </c>
    </row>
    <row r="22" spans="1:61" x14ac:dyDescent="0.25">
      <c r="A22" s="6" t="s">
        <v>16</v>
      </c>
      <c r="B22" s="6"/>
      <c r="C22" s="14">
        <v>114</v>
      </c>
      <c r="E22" s="21">
        <f>'CAN LFS Emp'!$E22</f>
        <v>29.39</v>
      </c>
      <c r="F22" s="21">
        <f>'Ont LFS Emp'!$E22</f>
        <v>0</v>
      </c>
      <c r="G22" s="21">
        <f>'Emp RestOfOnt'!$E22</f>
        <v>0</v>
      </c>
      <c r="H22" s="21">
        <f>'Emp RestOfCMA'!$E22</f>
        <v>0</v>
      </c>
      <c r="I22" s="21">
        <f>'CMA Emp Adj'!$E22</f>
        <v>0</v>
      </c>
      <c r="J22" s="21">
        <f>'Tor Emp Adj'!$E22</f>
        <v>0</v>
      </c>
      <c r="L22" s="21">
        <f>'CAN LFS Emp'!$O22</f>
        <v>21.8</v>
      </c>
      <c r="M22" s="21">
        <f>'Ont LFS Emp'!$O22</f>
        <v>0</v>
      </c>
      <c r="N22" s="21">
        <f>'Emp RestOfOnt'!$O22</f>
        <v>0</v>
      </c>
      <c r="O22" s="21">
        <f>'Emp RestOfCMA'!$O22</f>
        <v>0</v>
      </c>
      <c r="P22" s="21">
        <f>'CMA Emp Adj'!$O22</f>
        <v>0</v>
      </c>
      <c r="Q22" s="21">
        <f>'Tor Emp Adj'!$O22</f>
        <v>0</v>
      </c>
      <c r="S22" s="21">
        <f>'CAN LFS Emp'!$Y22</f>
        <v>16.420000000000002</v>
      </c>
      <c r="T22" s="21">
        <f>'Ont LFS Emp'!$Y22</f>
        <v>0</v>
      </c>
      <c r="U22" s="21">
        <f>'Emp RestOfOnt'!$Y22</f>
        <v>0</v>
      </c>
      <c r="V22" s="21">
        <f>'Emp RestOfCMA'!$Y22</f>
        <v>0</v>
      </c>
      <c r="W22" s="21">
        <f>'CMA Emp Adj'!$Y22</f>
        <v>0</v>
      </c>
      <c r="X22" s="21">
        <f>'Tor Emp Adj'!$Y22</f>
        <v>0</v>
      </c>
      <c r="AA22" s="21">
        <f t="shared" si="8"/>
        <v>1</v>
      </c>
      <c r="AB22" s="21">
        <f t="shared" si="9"/>
        <v>0</v>
      </c>
      <c r="AC22" s="21">
        <f t="shared" si="10"/>
        <v>0</v>
      </c>
      <c r="AD22" s="21">
        <f t="shared" si="11"/>
        <v>0</v>
      </c>
      <c r="AE22" s="21">
        <f t="shared" si="12"/>
        <v>0</v>
      </c>
      <c r="AF22" s="21">
        <f t="shared" si="13"/>
        <v>0</v>
      </c>
      <c r="AH22" s="21">
        <f t="shared" si="14"/>
        <v>1</v>
      </c>
      <c r="AI22" s="21">
        <f t="shared" si="15"/>
        <v>0</v>
      </c>
      <c r="AJ22" s="21">
        <f t="shared" si="16"/>
        <v>0</v>
      </c>
      <c r="AK22" s="21">
        <f t="shared" si="17"/>
        <v>0</v>
      </c>
      <c r="AL22" s="21">
        <f t="shared" si="18"/>
        <v>0</v>
      </c>
      <c r="AM22" s="21">
        <f t="shared" si="19"/>
        <v>0</v>
      </c>
      <c r="AO22" s="21">
        <f t="shared" si="20"/>
        <v>1</v>
      </c>
      <c r="AP22" s="21">
        <f t="shared" si="21"/>
        <v>0</v>
      </c>
      <c r="AQ22" s="21">
        <f t="shared" si="22"/>
        <v>0</v>
      </c>
      <c r="AR22" s="21">
        <f t="shared" si="23"/>
        <v>0</v>
      </c>
      <c r="AS22" s="21">
        <f t="shared" si="24"/>
        <v>0</v>
      </c>
      <c r="AT22" s="21">
        <f t="shared" si="25"/>
        <v>0</v>
      </c>
      <c r="AW22" s="156">
        <f t="shared" si="26"/>
        <v>-2.9432620398238463E-2</v>
      </c>
      <c r="AX22" s="156" t="str">
        <f t="shared" si="27"/>
        <v>n/a</v>
      </c>
      <c r="AY22" s="156" t="str">
        <f t="shared" si="28"/>
        <v>n/a</v>
      </c>
      <c r="AZ22" s="156" t="str">
        <f t="shared" si="29"/>
        <v>n/a</v>
      </c>
      <c r="BA22" s="156" t="str">
        <f t="shared" si="30"/>
        <v>n/a</v>
      </c>
      <c r="BB22" s="156" t="str">
        <f t="shared" si="31"/>
        <v>n/a</v>
      </c>
      <c r="BC22" s="40"/>
      <c r="BD22" s="156">
        <f t="shared" si="32"/>
        <v>-2.7943148055267097E-2</v>
      </c>
      <c r="BE22" s="156" t="str">
        <f t="shared" si="33"/>
        <v>n/a</v>
      </c>
      <c r="BF22" s="156" t="str">
        <f t="shared" si="34"/>
        <v>n/a</v>
      </c>
      <c r="BG22" s="156" t="str">
        <f t="shared" si="35"/>
        <v>n/a</v>
      </c>
      <c r="BH22" s="156" t="str">
        <f t="shared" si="36"/>
        <v>n/a</v>
      </c>
      <c r="BI22" s="156" t="str">
        <f t="shared" si="37"/>
        <v>n/a</v>
      </c>
    </row>
    <row r="23" spans="1:61" x14ac:dyDescent="0.25">
      <c r="A23" s="6" t="s">
        <v>17</v>
      </c>
      <c r="B23" s="6"/>
      <c r="C23" s="14">
        <v>115</v>
      </c>
      <c r="E23" s="21">
        <f>'CAN LFS Emp'!$E23</f>
        <v>34.950000000000003</v>
      </c>
      <c r="F23" s="21">
        <f>'Ont LFS Emp'!$E23</f>
        <v>7.7</v>
      </c>
      <c r="G23" s="21">
        <f>'Emp RestOfOnt'!$E23</f>
        <v>5.74</v>
      </c>
      <c r="H23" s="21">
        <f>'Emp RestOfCMA'!$E23</f>
        <v>1.96</v>
      </c>
      <c r="I23" s="21">
        <f>'CMA Emp Adj'!$E23</f>
        <v>1.96</v>
      </c>
      <c r="J23" s="21">
        <f>'Tor Emp Adj'!$E23</f>
        <v>0</v>
      </c>
      <c r="L23" s="21">
        <f>'CAN LFS Emp'!$O23</f>
        <v>33.11</v>
      </c>
      <c r="M23" s="21">
        <f>'Ont LFS Emp'!$O23</f>
        <v>7</v>
      </c>
      <c r="N23" s="21">
        <f>'Emp RestOfOnt'!$O23</f>
        <v>7</v>
      </c>
      <c r="O23" s="21">
        <f>'Emp RestOfCMA'!$O23</f>
        <v>0</v>
      </c>
      <c r="P23" s="21">
        <f>'CMA Emp Adj'!$O23</f>
        <v>0</v>
      </c>
      <c r="Q23" s="21">
        <f>'Tor Emp Adj'!$O23</f>
        <v>0</v>
      </c>
      <c r="S23" s="21">
        <f>'CAN LFS Emp'!$Y23</f>
        <v>37.880000000000003</v>
      </c>
      <c r="T23" s="21">
        <f>'Ont LFS Emp'!$Y23</f>
        <v>5.46</v>
      </c>
      <c r="U23" s="21">
        <f>'Emp RestOfOnt'!$Y23</f>
        <v>5.46</v>
      </c>
      <c r="V23" s="21">
        <f>'Emp RestOfCMA'!$Y23</f>
        <v>0</v>
      </c>
      <c r="W23" s="21">
        <f>'CMA Emp Adj'!$Y23</f>
        <v>0</v>
      </c>
      <c r="X23" s="21">
        <f>'Tor Emp Adj'!$Y23</f>
        <v>0</v>
      </c>
      <c r="AA23" s="21">
        <f t="shared" si="8"/>
        <v>1</v>
      </c>
      <c r="AB23" s="21">
        <f t="shared" si="9"/>
        <v>0.56744353833422478</v>
      </c>
      <c r="AC23" s="21">
        <f t="shared" si="10"/>
        <v>0.73174383060681514</v>
      </c>
      <c r="AD23" s="21">
        <f t="shared" si="11"/>
        <v>0.72014687498846464</v>
      </c>
      <c r="AE23" s="21">
        <f t="shared" si="12"/>
        <v>0.3423367440503936</v>
      </c>
      <c r="AF23" s="21">
        <f t="shared" si="13"/>
        <v>0</v>
      </c>
      <c r="AH23" s="21">
        <f t="shared" si="14"/>
        <v>1</v>
      </c>
      <c r="AI23" s="21">
        <f t="shared" si="15"/>
        <v>0.5440389486395768</v>
      </c>
      <c r="AJ23" s="21">
        <f t="shared" si="16"/>
        <v>1.0142115882040212</v>
      </c>
      <c r="AK23" s="21">
        <f t="shared" si="17"/>
        <v>0</v>
      </c>
      <c r="AL23" s="21">
        <f t="shared" si="18"/>
        <v>0</v>
      </c>
      <c r="AM23" s="21">
        <f t="shared" si="19"/>
        <v>0</v>
      </c>
      <c r="AO23" s="21">
        <f t="shared" si="20"/>
        <v>1</v>
      </c>
      <c r="AP23" s="21">
        <f t="shared" si="21"/>
        <v>0.37132755482873536</v>
      </c>
      <c r="AQ23" s="21">
        <f t="shared" si="22"/>
        <v>0.7313561410490822</v>
      </c>
      <c r="AR23" s="21">
        <f t="shared" si="23"/>
        <v>0</v>
      </c>
      <c r="AS23" s="21">
        <f t="shared" si="24"/>
        <v>0</v>
      </c>
      <c r="AT23" s="21">
        <f t="shared" si="25"/>
        <v>0</v>
      </c>
      <c r="AW23" s="156">
        <f t="shared" si="26"/>
        <v>-5.3937131240409109E-3</v>
      </c>
      <c r="AX23" s="156">
        <f t="shared" si="27"/>
        <v>-9.48574178547823E-3</v>
      </c>
      <c r="AY23" s="156">
        <f t="shared" si="28"/>
        <v>2.0043316827480284E-2</v>
      </c>
      <c r="AZ23" s="156">
        <f t="shared" si="29"/>
        <v>-1</v>
      </c>
      <c r="BA23" s="156">
        <f t="shared" si="30"/>
        <v>-1</v>
      </c>
      <c r="BB23" s="156" t="str">
        <f t="shared" si="31"/>
        <v>n/a</v>
      </c>
      <c r="BC23" s="40"/>
      <c r="BD23" s="156">
        <f t="shared" si="32"/>
        <v>1.3549768902230142E-2</v>
      </c>
      <c r="BE23" s="156">
        <f t="shared" si="33"/>
        <v>-2.4540011273535223E-2</v>
      </c>
      <c r="BF23" s="156">
        <f t="shared" si="34"/>
        <v>-2.4540011273535223E-2</v>
      </c>
      <c r="BG23" s="156" t="str">
        <f t="shared" si="35"/>
        <v>n/a</v>
      </c>
      <c r="BH23" s="156" t="str">
        <f t="shared" si="36"/>
        <v>n/a</v>
      </c>
      <c r="BI23" s="156" t="str">
        <f t="shared" si="37"/>
        <v>n/a</v>
      </c>
    </row>
    <row r="24" spans="1:61" x14ac:dyDescent="0.25">
      <c r="A24" s="5" t="s">
        <v>18</v>
      </c>
      <c r="B24" s="5"/>
      <c r="C24" s="13">
        <v>21</v>
      </c>
      <c r="E24" s="20">
        <f>'CAN LFS Emp'!$E24</f>
        <v>180.62</v>
      </c>
      <c r="F24" s="20">
        <f>'Ont LFS Emp'!$E24</f>
        <v>26.22</v>
      </c>
      <c r="G24" s="20">
        <f>'Emp RestOfOnt'!$E24</f>
        <v>22.36</v>
      </c>
      <c r="H24" s="20">
        <f>'Emp RestOfCMA'!$E24</f>
        <v>2.0082284879324424</v>
      </c>
      <c r="I24" s="20">
        <f>'CMA Emp Adj'!$E24</f>
        <v>3.86</v>
      </c>
      <c r="J24" s="20">
        <f>'Tor Emp Adj'!$E24</f>
        <v>1.8517715120675575</v>
      </c>
      <c r="L24" s="20">
        <f>'CAN LFS Emp'!$O24</f>
        <v>265.85000000000002</v>
      </c>
      <c r="M24" s="20">
        <f>'Ont LFS Emp'!$O24</f>
        <v>28.06</v>
      </c>
      <c r="N24" s="20">
        <f>'Emp RestOfOnt'!$O24</f>
        <v>24.612070263488079</v>
      </c>
      <c r="O24" s="20">
        <f>'Emp RestOfCMA'!$O24</f>
        <v>0.79598715814458609</v>
      </c>
      <c r="P24" s="20">
        <f>'CMA Emp Adj'!$O24</f>
        <v>3.4479297365119193</v>
      </c>
      <c r="Q24" s="20">
        <f>'Tor Emp Adj'!$O24</f>
        <v>2.6519425783673332</v>
      </c>
      <c r="S24" s="20">
        <f>'CAN LFS Emp'!$Y24</f>
        <v>272.27</v>
      </c>
      <c r="T24" s="20">
        <f>'Ont LFS Emp'!$Y24</f>
        <v>29</v>
      </c>
      <c r="U24" s="20">
        <f>'Emp RestOfOnt'!$Y24</f>
        <v>24.146484490398819</v>
      </c>
      <c r="V24" s="20">
        <f>'Emp RestOfCMA'!$Y24</f>
        <v>0.85840432059023897</v>
      </c>
      <c r="W24" s="20">
        <f>'CMA Emp Adj'!$Y24</f>
        <v>4.8535155096011815</v>
      </c>
      <c r="X24" s="20">
        <f>'Tor Emp Adj'!$Y24</f>
        <v>3.9951111890109425</v>
      </c>
      <c r="AA24" s="20">
        <f t="shared" si="8"/>
        <v>1</v>
      </c>
      <c r="AB24" s="20">
        <f t="shared" si="9"/>
        <v>0.37389181610424255</v>
      </c>
      <c r="AC24" s="20">
        <f t="shared" si="10"/>
        <v>0.55156959577316833</v>
      </c>
      <c r="AD24" s="20">
        <f t="shared" si="11"/>
        <v>0.1427774018493137</v>
      </c>
      <c r="AE24" s="20">
        <f t="shared" si="12"/>
        <v>0.13045661070373943</v>
      </c>
      <c r="AF24" s="20">
        <f t="shared" si="13"/>
        <v>0.11929264452202738</v>
      </c>
      <c r="AH24" s="20">
        <f t="shared" si="14"/>
        <v>1</v>
      </c>
      <c r="AI24" s="20">
        <f t="shared" si="15"/>
        <v>0.27160773598438759</v>
      </c>
      <c r="AJ24" s="20">
        <f t="shared" si="16"/>
        <v>0.44412087906510167</v>
      </c>
      <c r="AK24" s="20">
        <f t="shared" si="17"/>
        <v>3.5430025130559852E-2</v>
      </c>
      <c r="AL24" s="20">
        <f t="shared" si="18"/>
        <v>7.1991975537152031E-2</v>
      </c>
      <c r="AM24" s="20">
        <f t="shared" si="19"/>
        <v>0.10429717050223485</v>
      </c>
      <c r="AO24" s="20">
        <f t="shared" si="20"/>
        <v>1</v>
      </c>
      <c r="AP24" s="20">
        <f t="shared" si="21"/>
        <v>0.27439280035564684</v>
      </c>
      <c r="AQ24" s="20">
        <f t="shared" si="22"/>
        <v>0.4499874058921855</v>
      </c>
      <c r="AR24" s="20">
        <f t="shared" si="23"/>
        <v>3.4275113229108596E-2</v>
      </c>
      <c r="AS24" s="20">
        <f t="shared" si="24"/>
        <v>9.3287415920719652E-2</v>
      </c>
      <c r="AT24" s="20">
        <f t="shared" si="25"/>
        <v>0.14806024053196704</v>
      </c>
      <c r="AW24" s="155">
        <f t="shared" si="26"/>
        <v>3.9410459244379359E-2</v>
      </c>
      <c r="AX24" s="155">
        <f t="shared" si="27"/>
        <v>6.805311241274703E-3</v>
      </c>
      <c r="AY24" s="155">
        <f t="shared" si="28"/>
        <v>9.6425259932870766E-3</v>
      </c>
      <c r="AZ24" s="155">
        <f t="shared" si="29"/>
        <v>-8.8389552485706568E-2</v>
      </c>
      <c r="BA24" s="155">
        <f t="shared" si="30"/>
        <v>-1.1225835635760517E-2</v>
      </c>
      <c r="BB24" s="155">
        <f t="shared" si="31"/>
        <v>3.6567699752431793E-2</v>
      </c>
      <c r="BC24" s="40"/>
      <c r="BD24" s="155">
        <f t="shared" si="32"/>
        <v>2.389047342147288E-3</v>
      </c>
      <c r="BE24" s="155">
        <f t="shared" si="33"/>
        <v>3.3005102602354786E-3</v>
      </c>
      <c r="BF24" s="155">
        <f t="shared" si="34"/>
        <v>-1.9079958547089104E-3</v>
      </c>
      <c r="BG24" s="155">
        <f t="shared" si="35"/>
        <v>7.577784369467766E-3</v>
      </c>
      <c r="BH24" s="155">
        <f t="shared" si="36"/>
        <v>3.4784229961207336E-2</v>
      </c>
      <c r="BI24" s="155">
        <f t="shared" si="37"/>
        <v>4.18290799290435E-2</v>
      </c>
    </row>
    <row r="25" spans="1:61" x14ac:dyDescent="0.25">
      <c r="A25" s="5" t="s">
        <v>19</v>
      </c>
      <c r="B25" s="5"/>
      <c r="C25" s="13">
        <v>22</v>
      </c>
      <c r="E25" s="20">
        <f>'CAN LFS Emp'!$E25</f>
        <v>114.28</v>
      </c>
      <c r="F25" s="20">
        <f>'Ont LFS Emp'!$E25</f>
        <v>48.56</v>
      </c>
      <c r="G25" s="20">
        <f>'Emp RestOfOnt'!$E25</f>
        <v>33.410000000000004</v>
      </c>
      <c r="H25" s="20">
        <f>'Emp RestOfCMA'!$E25</f>
        <v>8.5436800110022268</v>
      </c>
      <c r="I25" s="20">
        <f>'CMA Emp Adj'!$E25</f>
        <v>15.15</v>
      </c>
      <c r="J25" s="20">
        <f>'Tor Emp Adj'!$E25</f>
        <v>6.6063199889977726</v>
      </c>
      <c r="L25" s="20">
        <f>'CAN LFS Emp'!$O25</f>
        <v>146.21</v>
      </c>
      <c r="M25" s="20">
        <f>'Ont LFS Emp'!$O25</f>
        <v>62.76</v>
      </c>
      <c r="N25" s="20">
        <f>'Emp RestOfOnt'!$O25</f>
        <v>37.491484149855907</v>
      </c>
      <c r="O25" s="20">
        <f>'Emp RestOfCMA'!$O25</f>
        <v>12.307569510670051</v>
      </c>
      <c r="P25" s="20">
        <f>'CMA Emp Adj'!$O25</f>
        <v>25.268515850144091</v>
      </c>
      <c r="Q25" s="20">
        <f>'Tor Emp Adj'!$O25</f>
        <v>12.96094633947404</v>
      </c>
      <c r="S25" s="20">
        <f>'CAN LFS Emp'!$Y25</f>
        <v>144.77000000000001</v>
      </c>
      <c r="T25" s="20">
        <f>'Ont LFS Emp'!$Y25</f>
        <v>56.64</v>
      </c>
      <c r="U25" s="20">
        <f>'Emp RestOfOnt'!$Y25</f>
        <v>36.137356859920772</v>
      </c>
      <c r="V25" s="20">
        <f>'Emp RestOfCMA'!$Y25</f>
        <v>13.537507953727626</v>
      </c>
      <c r="W25" s="20">
        <f>'CMA Emp Adj'!$Y25</f>
        <v>20.502643140079226</v>
      </c>
      <c r="X25" s="20">
        <f>'Tor Emp Adj'!$Y25</f>
        <v>6.9651351863515982</v>
      </c>
      <c r="AA25" s="20">
        <f t="shared" si="8"/>
        <v>1</v>
      </c>
      <c r="AB25" s="20">
        <f t="shared" si="9"/>
        <v>1.0944289087656347</v>
      </c>
      <c r="AC25" s="20">
        <f t="shared" si="10"/>
        <v>1.3025685891780119</v>
      </c>
      <c r="AD25" s="20">
        <f t="shared" si="11"/>
        <v>0.96003470220753029</v>
      </c>
      <c r="AE25" s="20">
        <f t="shared" si="12"/>
        <v>0.80925804526433043</v>
      </c>
      <c r="AF25" s="20">
        <f t="shared" si="13"/>
        <v>0.6726381253892888</v>
      </c>
      <c r="AH25" s="20">
        <f t="shared" si="14"/>
        <v>1</v>
      </c>
      <c r="AI25" s="20">
        <f t="shared" si="15"/>
        <v>1.1045795314315836</v>
      </c>
      <c r="AJ25" s="20">
        <f t="shared" si="16"/>
        <v>1.2301137271331879</v>
      </c>
      <c r="AK25" s="20">
        <f t="shared" si="17"/>
        <v>0.99608702714230979</v>
      </c>
      <c r="AL25" s="20">
        <f t="shared" si="18"/>
        <v>0.95932332955841071</v>
      </c>
      <c r="AM25" s="20">
        <f t="shared" si="19"/>
        <v>0.92683987599869366</v>
      </c>
      <c r="AO25" s="20">
        <f t="shared" si="20"/>
        <v>1</v>
      </c>
      <c r="AP25" s="20">
        <f t="shared" si="21"/>
        <v>1.0079040161017361</v>
      </c>
      <c r="AQ25" s="20">
        <f t="shared" si="22"/>
        <v>1.2665549894180321</v>
      </c>
      <c r="AR25" s="20">
        <f t="shared" si="23"/>
        <v>1.0165926022800649</v>
      </c>
      <c r="AS25" s="20">
        <f t="shared" si="24"/>
        <v>0.74113566172214485</v>
      </c>
      <c r="AT25" s="20">
        <f t="shared" si="25"/>
        <v>0.48546770766898867</v>
      </c>
      <c r="AW25" s="155">
        <f t="shared" si="26"/>
        <v>2.494529117929245E-2</v>
      </c>
      <c r="AX25" s="155">
        <f t="shared" si="27"/>
        <v>2.5983616309026347E-2</v>
      </c>
      <c r="AY25" s="155">
        <f t="shared" si="28"/>
        <v>1.1592534757936424E-2</v>
      </c>
      <c r="AZ25" s="155">
        <f t="shared" si="29"/>
        <v>3.7176653307722241E-2</v>
      </c>
      <c r="BA25" s="155">
        <f t="shared" si="30"/>
        <v>5.2486927008580153E-2</v>
      </c>
      <c r="BB25" s="155">
        <f t="shared" si="31"/>
        <v>6.9714076279044468E-2</v>
      </c>
      <c r="BC25" s="40"/>
      <c r="BD25" s="155">
        <f t="shared" si="32"/>
        <v>-9.8927716871644034E-4</v>
      </c>
      <c r="BE25" s="155">
        <f t="shared" si="33"/>
        <v>-1.0207791064809513E-2</v>
      </c>
      <c r="BF25" s="155">
        <f t="shared" si="34"/>
        <v>-3.6719091434016526E-3</v>
      </c>
      <c r="BG25" s="155">
        <f t="shared" si="35"/>
        <v>9.5704788540409425E-3</v>
      </c>
      <c r="BH25" s="155">
        <f t="shared" si="36"/>
        <v>-2.0683635166218961E-2</v>
      </c>
      <c r="BI25" s="155">
        <f t="shared" si="37"/>
        <v>-6.0213323329765922E-2</v>
      </c>
    </row>
    <row r="26" spans="1:61" x14ac:dyDescent="0.25">
      <c r="A26" s="7" t="s">
        <v>20</v>
      </c>
      <c r="B26" s="7"/>
      <c r="C26" s="14">
        <v>2211</v>
      </c>
      <c r="E26" s="21">
        <f>'CAN LFS Emp'!$E26</f>
        <v>89.07</v>
      </c>
      <c r="F26" s="21">
        <f>'Ont LFS Emp'!$E26</f>
        <v>37.869999999999997</v>
      </c>
      <c r="G26" s="21">
        <f>'Emp RestOfOnt'!$E26</f>
        <v>26.849999999999998</v>
      </c>
      <c r="H26" s="21">
        <f>'Emp RestOfCMA'!$E26</f>
        <v>6.1953844928834441</v>
      </c>
      <c r="I26" s="21">
        <f>'CMA Emp Adj'!$E26</f>
        <v>11.02</v>
      </c>
      <c r="J26" s="21">
        <f>'Tor Emp Adj'!$E26</f>
        <v>4.8246155071165555</v>
      </c>
      <c r="L26" s="21">
        <f>'CAN LFS Emp'!$O26</f>
        <v>111.91</v>
      </c>
      <c r="M26" s="21">
        <f>'Ont LFS Emp'!$O26</f>
        <v>45.88</v>
      </c>
      <c r="N26" s="21">
        <f>'Emp RestOfOnt'!$O26</f>
        <v>30.451232179226075</v>
      </c>
      <c r="O26" s="21">
        <f>'Emp RestOfCMA'!$O26</f>
        <v>8.2480515105817265</v>
      </c>
      <c r="P26" s="21">
        <f>'CMA Emp Adj'!$O26</f>
        <v>15.428767820773929</v>
      </c>
      <c r="Q26" s="21">
        <f>'Tor Emp Adj'!$O26</f>
        <v>7.1807163101922029</v>
      </c>
      <c r="S26" s="21">
        <f>'CAN LFS Emp'!$Y26</f>
        <v>111.44</v>
      </c>
      <c r="T26" s="21">
        <f>'Ont LFS Emp'!$Y26</f>
        <v>43.17</v>
      </c>
      <c r="U26" s="21">
        <f>'Emp RestOfOnt'!$Y26</f>
        <v>27.274929513415188</v>
      </c>
      <c r="V26" s="21">
        <f>'Emp RestOfCMA'!$Y26</f>
        <v>10.038755672864413</v>
      </c>
      <c r="W26" s="21">
        <f>'CMA Emp Adj'!$Y26</f>
        <v>15.895070486584812</v>
      </c>
      <c r="X26" s="21">
        <f>'Tor Emp Adj'!$Y26</f>
        <v>5.8563148137203989</v>
      </c>
      <c r="AA26" s="21">
        <f t="shared" si="8"/>
        <v>1</v>
      </c>
      <c r="AB26" s="21">
        <f t="shared" si="9"/>
        <v>1.0950727263180753</v>
      </c>
      <c r="AC26" s="21">
        <f t="shared" si="10"/>
        <v>1.3430964306743922</v>
      </c>
      <c r="AD26" s="21">
        <f t="shared" si="11"/>
        <v>0.89320058992511708</v>
      </c>
      <c r="AE26" s="21">
        <f t="shared" si="12"/>
        <v>0.75525701313954552</v>
      </c>
      <c r="AF26" s="21">
        <f t="shared" si="13"/>
        <v>0.6302652485667245</v>
      </c>
      <c r="AH26" s="21">
        <f t="shared" si="14"/>
        <v>1</v>
      </c>
      <c r="AI26" s="21">
        <f t="shared" si="15"/>
        <v>1.0549834504311617</v>
      </c>
      <c r="AJ26" s="21">
        <f t="shared" si="16"/>
        <v>1.305346124273707</v>
      </c>
      <c r="AK26" s="21">
        <f t="shared" si="17"/>
        <v>0.87213664051143003</v>
      </c>
      <c r="AL26" s="21">
        <f t="shared" si="18"/>
        <v>0.76528763575749159</v>
      </c>
      <c r="AM26" s="21">
        <f t="shared" si="19"/>
        <v>0.67087861512223901</v>
      </c>
      <c r="AO26" s="21">
        <f t="shared" si="20"/>
        <v>1</v>
      </c>
      <c r="AP26" s="21">
        <f t="shared" si="21"/>
        <v>0.9979653226383628</v>
      </c>
      <c r="AQ26" s="21">
        <f t="shared" si="22"/>
        <v>1.2418489474394641</v>
      </c>
      <c r="AR26" s="21">
        <f t="shared" si="23"/>
        <v>0.97932214593310918</v>
      </c>
      <c r="AS26" s="21">
        <f t="shared" si="24"/>
        <v>0.74642776832667235</v>
      </c>
      <c r="AT26" s="21">
        <f t="shared" si="25"/>
        <v>0.5302646579961825</v>
      </c>
      <c r="AW26" s="156">
        <f t="shared" si="26"/>
        <v>2.3089775226379894E-2</v>
      </c>
      <c r="AX26" s="156">
        <f t="shared" si="27"/>
        <v>1.9372258538972842E-2</v>
      </c>
      <c r="AY26" s="156">
        <f t="shared" si="28"/>
        <v>1.2665601644036073E-2</v>
      </c>
      <c r="AZ26" s="156">
        <f t="shared" si="29"/>
        <v>2.9030648728340269E-2</v>
      </c>
      <c r="BA26" s="156">
        <f t="shared" si="30"/>
        <v>3.4224841119153915E-2</v>
      </c>
      <c r="BB26" s="156">
        <f t="shared" si="31"/>
        <v>4.0568095695442175E-2</v>
      </c>
      <c r="BC26" s="40"/>
      <c r="BD26" s="156">
        <f t="shared" si="32"/>
        <v>-4.2077618469871236E-4</v>
      </c>
      <c r="BE26" s="156">
        <f t="shared" si="33"/>
        <v>-6.0698518336719243E-3</v>
      </c>
      <c r="BF26" s="156">
        <f t="shared" si="34"/>
        <v>-1.0955398850155729E-2</v>
      </c>
      <c r="BG26" s="156">
        <f t="shared" si="35"/>
        <v>1.984190253702578E-2</v>
      </c>
      <c r="BH26" s="156">
        <f t="shared" si="36"/>
        <v>2.9819593974200753E-3</v>
      </c>
      <c r="BI26" s="156">
        <f t="shared" si="37"/>
        <v>-2.0181433649788527E-2</v>
      </c>
    </row>
    <row r="27" spans="1:61" x14ac:dyDescent="0.25">
      <c r="A27" s="7" t="s">
        <v>21</v>
      </c>
      <c r="B27" s="7"/>
      <c r="C27" s="14">
        <v>2213</v>
      </c>
      <c r="E27" s="21">
        <f>'CAN LFS Emp'!$E27</f>
        <v>5.88</v>
      </c>
      <c r="F27" s="21">
        <f>'Ont LFS Emp'!$E27</f>
        <v>2.52</v>
      </c>
      <c r="G27" s="21">
        <f>'Emp RestOfOnt'!$E27</f>
        <v>2.52</v>
      </c>
      <c r="H27" s="21">
        <f>'Emp RestOfCMA'!$E27</f>
        <v>0</v>
      </c>
      <c r="I27" s="21">
        <f>'CMA Emp Adj'!$E27</f>
        <v>0</v>
      </c>
      <c r="J27" s="21">
        <f>'Tor Emp Adj'!$E27</f>
        <v>0</v>
      </c>
      <c r="L27" s="21">
        <f>'CAN LFS Emp'!$O27</f>
        <v>15.71</v>
      </c>
      <c r="M27" s="21">
        <f>'Ont LFS Emp'!$O27</f>
        <v>7.72</v>
      </c>
      <c r="N27" s="21">
        <f>'Emp RestOfOnt'!$O27</f>
        <v>5.0048387096774194</v>
      </c>
      <c r="O27" s="21">
        <f>'Emp RestOfCMA'!$O27</f>
        <v>2.7151612903225804</v>
      </c>
      <c r="P27" s="21">
        <f>'CMA Emp Adj'!$O27</f>
        <v>2.7151612903225804</v>
      </c>
      <c r="Q27" s="21">
        <f>'Tor Emp Adj'!$O27</f>
        <v>0</v>
      </c>
      <c r="S27" s="21">
        <f>'CAN LFS Emp'!$Y27</f>
        <v>18.38</v>
      </c>
      <c r="T27" s="21">
        <f>'Ont LFS Emp'!$Y27</f>
        <v>6.32</v>
      </c>
      <c r="U27" s="21">
        <f>'Emp RestOfOnt'!$Y27</f>
        <v>3.8038709677419358</v>
      </c>
      <c r="V27" s="21">
        <f>'Emp RestOfCMA'!$Y27</f>
        <v>2.5161290322580645</v>
      </c>
      <c r="W27" s="21">
        <f>'CMA Emp Adj'!$Y27</f>
        <v>2.5161290322580645</v>
      </c>
      <c r="X27" s="21">
        <f>'Tor Emp Adj'!$Y27</f>
        <v>0</v>
      </c>
      <c r="AA27" s="21">
        <f t="shared" si="8"/>
        <v>1</v>
      </c>
      <c r="AB27" s="21">
        <f t="shared" si="9"/>
        <v>1.1038303338468176</v>
      </c>
      <c r="AC27" s="21">
        <f t="shared" si="10"/>
        <v>1.9094908073450618</v>
      </c>
      <c r="AD27" s="21">
        <f t="shared" si="11"/>
        <v>0</v>
      </c>
      <c r="AE27" s="21">
        <f t="shared" si="12"/>
        <v>0</v>
      </c>
      <c r="AF27" s="21">
        <f t="shared" si="13"/>
        <v>0</v>
      </c>
      <c r="AH27" s="21">
        <f t="shared" si="14"/>
        <v>1</v>
      </c>
      <c r="AI27" s="21">
        <f t="shared" si="15"/>
        <v>1.2645390600218542</v>
      </c>
      <c r="AJ27" s="21">
        <f t="shared" si="16"/>
        <v>1.528282394639964</v>
      </c>
      <c r="AK27" s="21">
        <f t="shared" si="17"/>
        <v>2.0451327910184167</v>
      </c>
      <c r="AL27" s="21">
        <f t="shared" si="18"/>
        <v>0.95936042051349246</v>
      </c>
      <c r="AM27" s="21">
        <f t="shared" si="19"/>
        <v>0</v>
      </c>
      <c r="AO27" s="21">
        <f t="shared" si="20"/>
        <v>1</v>
      </c>
      <c r="AP27" s="21">
        <f t="shared" si="21"/>
        <v>0.88582121383418644</v>
      </c>
      <c r="AQ27" s="21">
        <f t="shared" si="22"/>
        <v>1.050089968487611</v>
      </c>
      <c r="AR27" s="21">
        <f t="shared" si="23"/>
        <v>1.4882441922835217</v>
      </c>
      <c r="AS27" s="21">
        <f t="shared" si="24"/>
        <v>0.71639712548447521</v>
      </c>
      <c r="AT27" s="21">
        <f t="shared" si="25"/>
        <v>0</v>
      </c>
      <c r="AW27" s="156">
        <f t="shared" si="26"/>
        <v>0.10326511448310249</v>
      </c>
      <c r="AX27" s="156">
        <f t="shared" si="27"/>
        <v>0.11846313966061017</v>
      </c>
      <c r="AY27" s="156">
        <f t="shared" si="28"/>
        <v>7.1023387706969032E-2</v>
      </c>
      <c r="AZ27" s="156" t="str">
        <f t="shared" si="29"/>
        <v>n/a</v>
      </c>
      <c r="BA27" s="156" t="str">
        <f t="shared" si="30"/>
        <v>n/a</v>
      </c>
      <c r="BB27" s="156" t="str">
        <f t="shared" si="31"/>
        <v>n/a</v>
      </c>
      <c r="BC27" s="40"/>
      <c r="BD27" s="156">
        <f t="shared" si="32"/>
        <v>1.5820404661807563E-2</v>
      </c>
      <c r="BE27" s="156">
        <f t="shared" si="33"/>
        <v>-1.9810653815397483E-2</v>
      </c>
      <c r="BF27" s="156">
        <f t="shared" si="34"/>
        <v>-2.7065577454108758E-2</v>
      </c>
      <c r="BG27" s="156">
        <f t="shared" si="35"/>
        <v>-7.5840683677035337E-3</v>
      </c>
      <c r="BH27" s="156">
        <f t="shared" si="36"/>
        <v>-7.5840683677035337E-3</v>
      </c>
      <c r="BI27" s="156" t="str">
        <f t="shared" si="37"/>
        <v>n/a</v>
      </c>
    </row>
    <row r="28" spans="1:61" x14ac:dyDescent="0.25">
      <c r="A28" s="5" t="s">
        <v>22</v>
      </c>
      <c r="B28" s="5"/>
      <c r="C28" s="13">
        <v>23</v>
      </c>
      <c r="E28" s="20">
        <f>'CAN LFS Emp'!$E28</f>
        <v>735.98</v>
      </c>
      <c r="F28" s="20">
        <f>'Ont LFS Emp'!$E28</f>
        <v>286.02999999999997</v>
      </c>
      <c r="G28" s="20">
        <f>'Emp RestOfOnt'!$E28</f>
        <v>175.83999999999997</v>
      </c>
      <c r="H28" s="20">
        <f>'Emp RestOfCMA'!$E28</f>
        <v>57.399497542463251</v>
      </c>
      <c r="I28" s="20">
        <f>'CMA Emp Adj'!$E28</f>
        <v>110.19</v>
      </c>
      <c r="J28" s="20">
        <f>'Tor Emp Adj'!$E28</f>
        <v>52.790502457536746</v>
      </c>
      <c r="L28" s="20">
        <f>'CAN LFS Emp'!$O28</f>
        <v>1235.82</v>
      </c>
      <c r="M28" s="20">
        <f>'Ont LFS Emp'!$O28</f>
        <v>432.68</v>
      </c>
      <c r="N28" s="20">
        <f>'Emp RestOfOnt'!$O28</f>
        <v>234.70909868928297</v>
      </c>
      <c r="O28" s="20">
        <f>'Emp RestOfCMA'!$O28</f>
        <v>116.06589220086457</v>
      </c>
      <c r="P28" s="20">
        <f>'CMA Emp Adj'!$O28</f>
        <v>197.97090131071704</v>
      </c>
      <c r="Q28" s="20">
        <f>'Tor Emp Adj'!$O28</f>
        <v>81.905009109852472</v>
      </c>
      <c r="S28" s="20">
        <f>'CAN LFS Emp'!$Y28</f>
        <v>1437.49</v>
      </c>
      <c r="T28" s="20">
        <f>'Ont LFS Emp'!$Y28</f>
        <v>525.14</v>
      </c>
      <c r="U28" s="20">
        <f>'Emp RestOfOnt'!$Y28</f>
        <v>277.55043279908762</v>
      </c>
      <c r="V28" s="20">
        <f>'Emp RestOfCMA'!$Y28</f>
        <v>144.67190307785199</v>
      </c>
      <c r="W28" s="20">
        <f>'CMA Emp Adj'!$Y28</f>
        <v>247.5895672009124</v>
      </c>
      <c r="X28" s="20">
        <f>'Tor Emp Adj'!$Y28</f>
        <v>102.91766412306042</v>
      </c>
      <c r="AA28" s="20">
        <f t="shared" si="8"/>
        <v>1</v>
      </c>
      <c r="AB28" s="20">
        <f t="shared" si="9"/>
        <v>1.000978347568972</v>
      </c>
      <c r="AC28" s="20">
        <f t="shared" si="10"/>
        <v>1.0645008672993328</v>
      </c>
      <c r="AD28" s="20">
        <f t="shared" si="11"/>
        <v>1.0015076412762285</v>
      </c>
      <c r="AE28" s="20">
        <f t="shared" si="12"/>
        <v>0.91394654389080887</v>
      </c>
      <c r="AF28" s="20">
        <f t="shared" si="13"/>
        <v>0.83460674188503003</v>
      </c>
      <c r="AH28" s="20">
        <f t="shared" si="14"/>
        <v>1</v>
      </c>
      <c r="AI28" s="20">
        <f t="shared" si="15"/>
        <v>0.90095424330935736</v>
      </c>
      <c r="AJ28" s="20">
        <f t="shared" si="16"/>
        <v>0.91109657801792343</v>
      </c>
      <c r="AK28" s="20">
        <f t="shared" si="17"/>
        <v>1.1113515476173779</v>
      </c>
      <c r="AL28" s="20">
        <f t="shared" si="18"/>
        <v>0.88921850063255981</v>
      </c>
      <c r="AM28" s="20">
        <f t="shared" si="19"/>
        <v>0.69294747812883173</v>
      </c>
      <c r="AO28" s="20">
        <f t="shared" si="20"/>
        <v>1</v>
      </c>
      <c r="AP28" s="20">
        <f t="shared" si="21"/>
        <v>0.94111950212360496</v>
      </c>
      <c r="AQ28" s="20">
        <f t="shared" si="22"/>
        <v>0.97967791265838067</v>
      </c>
      <c r="AR28" s="20">
        <f t="shared" si="23"/>
        <v>1.0941230233107959</v>
      </c>
      <c r="AS28" s="20">
        <f t="shared" si="24"/>
        <v>0.90135099248310135</v>
      </c>
      <c r="AT28" s="20">
        <f t="shared" si="25"/>
        <v>0.72242781624886387</v>
      </c>
      <c r="AW28" s="155">
        <f t="shared" si="26"/>
        <v>5.3195320168610172E-2</v>
      </c>
      <c r="AX28" s="155">
        <f t="shared" si="27"/>
        <v>4.2258686830453307E-2</v>
      </c>
      <c r="AY28" s="155">
        <f t="shared" si="28"/>
        <v>2.9298227882826655E-2</v>
      </c>
      <c r="AZ28" s="155">
        <f t="shared" si="29"/>
        <v>7.2950415658117995E-2</v>
      </c>
      <c r="BA28" s="155">
        <f t="shared" si="30"/>
        <v>6.0341886793570554E-2</v>
      </c>
      <c r="BB28" s="155">
        <f t="shared" si="31"/>
        <v>4.4901774541364459E-2</v>
      </c>
      <c r="BC28" s="40"/>
      <c r="BD28" s="155">
        <f t="shared" si="32"/>
        <v>1.5231212357187829E-2</v>
      </c>
      <c r="BE28" s="155">
        <f t="shared" si="33"/>
        <v>1.9555396916645096E-2</v>
      </c>
      <c r="BF28" s="155">
        <f t="shared" si="34"/>
        <v>1.6906909748979571E-2</v>
      </c>
      <c r="BG28" s="155">
        <f t="shared" si="35"/>
        <v>2.2275512866414493E-2</v>
      </c>
      <c r="BH28" s="155">
        <f t="shared" si="36"/>
        <v>2.2617211604063048E-2</v>
      </c>
      <c r="BI28" s="155">
        <f t="shared" si="37"/>
        <v>2.3099672792447512E-2</v>
      </c>
    </row>
    <row r="29" spans="1:61" x14ac:dyDescent="0.25">
      <c r="A29" s="5" t="s">
        <v>23</v>
      </c>
      <c r="B29" s="5"/>
      <c r="C29" s="13" t="s">
        <v>188</v>
      </c>
      <c r="E29" s="20">
        <f>'CAN LFS Emp'!$E29</f>
        <v>2103.2800000000002</v>
      </c>
      <c r="F29" s="20">
        <f>'Ont LFS Emp'!$E29</f>
        <v>986.35</v>
      </c>
      <c r="G29" s="20">
        <f>'Emp RestOfOnt'!$E29</f>
        <v>551.47</v>
      </c>
      <c r="H29" s="20">
        <f>'Emp RestOfCMA'!$E29</f>
        <v>230.3343197345917</v>
      </c>
      <c r="I29" s="20">
        <f>'CMA Emp Adj'!$E29</f>
        <v>434.88</v>
      </c>
      <c r="J29" s="20">
        <f>'Tor Emp Adj'!$E29</f>
        <v>204.54568026540829</v>
      </c>
      <c r="L29" s="20">
        <f>'CAN LFS Emp'!$O29</f>
        <v>1927.19</v>
      </c>
      <c r="M29" s="20">
        <f>'Ont LFS Emp'!$O29</f>
        <v>883.19</v>
      </c>
      <c r="N29" s="20">
        <f>'Emp RestOfOnt'!$O29</f>
        <v>466.32977023405925</v>
      </c>
      <c r="O29" s="20">
        <f>'Emp RestOfCMA'!$O29</f>
        <v>252.75371095713089</v>
      </c>
      <c r="P29" s="20">
        <f>'CMA Emp Adj'!$O29</f>
        <v>416.8602297659408</v>
      </c>
      <c r="Q29" s="20">
        <f>'Tor Emp Adj'!$O29</f>
        <v>164.10651880880991</v>
      </c>
      <c r="S29" s="20">
        <f>'CAN LFS Emp'!$Y29</f>
        <v>1728.37</v>
      </c>
      <c r="T29" s="20">
        <f>'Ont LFS Emp'!$Y29</f>
        <v>767.61</v>
      </c>
      <c r="U29" s="20">
        <f>'Emp RestOfOnt'!$Y29</f>
        <v>413.61599133865849</v>
      </c>
      <c r="V29" s="20">
        <f>'Emp RestOfCMA'!$Y29</f>
        <v>219.71472246582442</v>
      </c>
      <c r="W29" s="20">
        <f>'CMA Emp Adj'!$Y29</f>
        <v>353.99400866134152</v>
      </c>
      <c r="X29" s="20">
        <f>'Tor Emp Adj'!$Y29</f>
        <v>134.2792861955171</v>
      </c>
      <c r="AA29" s="20">
        <f t="shared" si="8"/>
        <v>1</v>
      </c>
      <c r="AB29" s="20">
        <f t="shared" si="9"/>
        <v>1.2078501750486001</v>
      </c>
      <c r="AC29" s="20">
        <f t="shared" si="10"/>
        <v>1.1682052585621929</v>
      </c>
      <c r="AD29" s="20">
        <f t="shared" si="11"/>
        <v>1.4062863117376654</v>
      </c>
      <c r="AE29" s="20">
        <f t="shared" si="12"/>
        <v>1.2621674251061898</v>
      </c>
      <c r="AF29" s="20">
        <f t="shared" si="13"/>
        <v>1.1315801635018303</v>
      </c>
      <c r="AH29" s="20">
        <f t="shared" si="14"/>
        <v>1</v>
      </c>
      <c r="AI29" s="20">
        <f t="shared" si="15"/>
        <v>1.1792903451666483</v>
      </c>
      <c r="AJ29" s="20">
        <f t="shared" si="16"/>
        <v>1.1608024528549929</v>
      </c>
      <c r="AK29" s="20">
        <f t="shared" si="17"/>
        <v>1.551940515062362</v>
      </c>
      <c r="AL29" s="20">
        <f t="shared" si="18"/>
        <v>1.200682771372291</v>
      </c>
      <c r="AM29" s="20">
        <f t="shared" si="19"/>
        <v>0.8903205022178291</v>
      </c>
      <c r="AO29" s="20">
        <f t="shared" si="20"/>
        <v>1</v>
      </c>
      <c r="AP29" s="20">
        <f t="shared" si="21"/>
        <v>1.1441379995134211</v>
      </c>
      <c r="AQ29" s="20">
        <f t="shared" si="22"/>
        <v>1.2142464482167374</v>
      </c>
      <c r="AR29" s="20">
        <f t="shared" si="23"/>
        <v>1.3820037895210717</v>
      </c>
      <c r="AS29" s="20">
        <f t="shared" si="24"/>
        <v>1.0718293000761347</v>
      </c>
      <c r="AT29" s="20">
        <f t="shared" si="25"/>
        <v>0.78393792600057488</v>
      </c>
      <c r="AW29" s="155">
        <f t="shared" si="26"/>
        <v>-8.7053914800510057E-3</v>
      </c>
      <c r="AX29" s="155">
        <f t="shared" si="27"/>
        <v>-1.0986295787059563E-2</v>
      </c>
      <c r="AY29" s="155">
        <f t="shared" si="28"/>
        <v>-1.6629615114570728E-2</v>
      </c>
      <c r="AZ29" s="155">
        <f t="shared" si="29"/>
        <v>9.331643050628724E-3</v>
      </c>
      <c r="BA29" s="155">
        <f t="shared" si="30"/>
        <v>-4.2229726444756865E-3</v>
      </c>
      <c r="BB29" s="155">
        <f t="shared" si="31"/>
        <v>-2.1786725269476448E-2</v>
      </c>
      <c r="BC29" s="40"/>
      <c r="BD29" s="155">
        <f t="shared" si="32"/>
        <v>-1.0829357264483752E-2</v>
      </c>
      <c r="BE29" s="155">
        <f t="shared" si="33"/>
        <v>-1.392795207654951E-2</v>
      </c>
      <c r="BF29" s="155">
        <f t="shared" si="34"/>
        <v>-1.1923846642204472E-2</v>
      </c>
      <c r="BG29" s="155">
        <f t="shared" si="35"/>
        <v>-1.3910891892909505E-2</v>
      </c>
      <c r="BH29" s="155">
        <f t="shared" si="36"/>
        <v>-1.6214210955439179E-2</v>
      </c>
      <c r="BI29" s="155">
        <f t="shared" si="37"/>
        <v>-1.9859535593385713E-2</v>
      </c>
    </row>
    <row r="30" spans="1:61" x14ac:dyDescent="0.25">
      <c r="A30" s="6" t="s">
        <v>24</v>
      </c>
      <c r="B30" s="6"/>
      <c r="C30" s="14">
        <v>311</v>
      </c>
      <c r="E30" s="21">
        <f>'CAN LFS Emp'!$E30</f>
        <v>228.29</v>
      </c>
      <c r="F30" s="21">
        <f>'Ont LFS Emp'!$E30</f>
        <v>90.87</v>
      </c>
      <c r="G30" s="21">
        <f>'Emp RestOfOnt'!$E30</f>
        <v>46.620000000000005</v>
      </c>
      <c r="H30" s="21">
        <f>'Emp RestOfCMA'!$E30</f>
        <v>23.420072883175205</v>
      </c>
      <c r="I30" s="21">
        <f>'CMA Emp Adj'!$E30</f>
        <v>44.25</v>
      </c>
      <c r="J30" s="21">
        <f>'Tor Emp Adj'!$E30</f>
        <v>20.829927116824795</v>
      </c>
      <c r="L30" s="21">
        <f>'CAN LFS Emp'!$O30</f>
        <v>253.02</v>
      </c>
      <c r="M30" s="21">
        <f>'Ont LFS Emp'!$O30</f>
        <v>101.97</v>
      </c>
      <c r="N30" s="21">
        <f>'Emp RestOfOnt'!$O30</f>
        <v>48.303450176678446</v>
      </c>
      <c r="O30" s="21">
        <f>'Emp RestOfCMA'!$O30</f>
        <v>20.726233508410893</v>
      </c>
      <c r="P30" s="21">
        <f>'CMA Emp Adj'!$O30</f>
        <v>53.666549823321553</v>
      </c>
      <c r="Q30" s="21">
        <f>'Tor Emp Adj'!$O30</f>
        <v>32.94031631491066</v>
      </c>
      <c r="S30" s="21">
        <f>'CAN LFS Emp'!$Y30</f>
        <v>266.57</v>
      </c>
      <c r="T30" s="21">
        <f>'Ont LFS Emp'!$Y30</f>
        <v>97.92</v>
      </c>
      <c r="U30" s="21">
        <f>'Emp RestOfOnt'!$Y30</f>
        <v>47.574328192302346</v>
      </c>
      <c r="V30" s="21">
        <f>'Emp RestOfCMA'!$Y30</f>
        <v>28.133825675886424</v>
      </c>
      <c r="W30" s="21">
        <f>'CMA Emp Adj'!$Y30</f>
        <v>50.345671807697656</v>
      </c>
      <c r="X30" s="21">
        <f>'Tor Emp Adj'!$Y30</f>
        <v>22.211846131811232</v>
      </c>
      <c r="AA30" s="21">
        <f t="shared" si="8"/>
        <v>1</v>
      </c>
      <c r="AB30" s="21">
        <f t="shared" si="9"/>
        <v>1.0252098019428828</v>
      </c>
      <c r="AC30" s="21">
        <f t="shared" si="10"/>
        <v>0.90987082230056426</v>
      </c>
      <c r="AD30" s="21">
        <f t="shared" si="11"/>
        <v>1.3173875151722159</v>
      </c>
      <c r="AE30" s="21">
        <f t="shared" si="12"/>
        <v>1.1832350105662142</v>
      </c>
      <c r="AF30" s="21">
        <f t="shared" si="13"/>
        <v>1.0616783664418354</v>
      </c>
      <c r="AH30" s="21">
        <f t="shared" si="14"/>
        <v>1</v>
      </c>
      <c r="AI30" s="21">
        <f t="shared" si="15"/>
        <v>1.0370715043626522</v>
      </c>
      <c r="AJ30" s="21">
        <f t="shared" si="16"/>
        <v>0.9158260868266147</v>
      </c>
      <c r="AK30" s="21">
        <f t="shared" si="17"/>
        <v>0.96932094974918026</v>
      </c>
      <c r="AL30" s="21">
        <f t="shared" si="18"/>
        <v>1.1773651410676251</v>
      </c>
      <c r="AM30" s="21">
        <f t="shared" si="19"/>
        <v>1.3611876146270105</v>
      </c>
      <c r="AO30" s="21">
        <f t="shared" si="20"/>
        <v>1</v>
      </c>
      <c r="AP30" s="21">
        <f t="shared" si="21"/>
        <v>0.9463126338759833</v>
      </c>
      <c r="AQ30" s="21">
        <f t="shared" si="22"/>
        <v>0.90553998611582953</v>
      </c>
      <c r="AR30" s="21">
        <f t="shared" si="23"/>
        <v>1.1473721782155741</v>
      </c>
      <c r="AS30" s="21">
        <f t="shared" si="24"/>
        <v>0.98836487132638717</v>
      </c>
      <c r="AT30" s="21">
        <f t="shared" si="25"/>
        <v>0.84078074166343297</v>
      </c>
      <c r="AW30" s="156">
        <f t="shared" si="26"/>
        <v>1.0338252895682132E-2</v>
      </c>
      <c r="AX30" s="156">
        <f t="shared" si="27"/>
        <v>1.1591541089998714E-2</v>
      </c>
      <c r="AY30" s="156">
        <f t="shared" si="28"/>
        <v>3.5536349144060786E-3</v>
      </c>
      <c r="AZ30" s="156">
        <f t="shared" si="29"/>
        <v>-1.2144972502074025E-2</v>
      </c>
      <c r="BA30" s="156">
        <f t="shared" si="30"/>
        <v>1.948077417819194E-2</v>
      </c>
      <c r="BB30" s="156">
        <f t="shared" si="31"/>
        <v>4.689711136788155E-2</v>
      </c>
      <c r="BC30" s="40"/>
      <c r="BD30" s="156">
        <f t="shared" si="32"/>
        <v>5.2304649998757835E-3</v>
      </c>
      <c r="BE30" s="156">
        <f t="shared" si="33"/>
        <v>-4.0445819180238152E-3</v>
      </c>
      <c r="BF30" s="156">
        <f t="shared" si="34"/>
        <v>-1.5198137393730438E-3</v>
      </c>
      <c r="BG30" s="156">
        <f t="shared" si="35"/>
        <v>3.1028904037868399E-2</v>
      </c>
      <c r="BH30" s="156">
        <f t="shared" si="36"/>
        <v>-6.367366432887378E-3</v>
      </c>
      <c r="BI30" s="156">
        <f t="shared" si="37"/>
        <v>-3.8640794810974377E-2</v>
      </c>
    </row>
    <row r="31" spans="1:61" x14ac:dyDescent="0.25">
      <c r="A31" s="6" t="s">
        <v>25</v>
      </c>
      <c r="B31" s="6"/>
      <c r="C31" s="14">
        <v>312</v>
      </c>
      <c r="E31" s="21">
        <f>'CAN LFS Emp'!$E31</f>
        <v>38.01</v>
      </c>
      <c r="F31" s="21">
        <f>'Ont LFS Emp'!$E31</f>
        <v>16.510000000000002</v>
      </c>
      <c r="G31" s="21">
        <f>'Emp RestOfOnt'!$E31</f>
        <v>8.1500000000000021</v>
      </c>
      <c r="H31" s="21">
        <f>'Emp RestOfCMA'!$E31</f>
        <v>3.6655089775152181</v>
      </c>
      <c r="I31" s="21">
        <f>'CMA Emp Adj'!$E31</f>
        <v>8.36</v>
      </c>
      <c r="J31" s="21">
        <f>'Tor Emp Adj'!$E31</f>
        <v>4.6944910224847813</v>
      </c>
      <c r="L31" s="21">
        <f>'CAN LFS Emp'!$O31</f>
        <v>37.31</v>
      </c>
      <c r="M31" s="21">
        <f>'Ont LFS Emp'!$O31</f>
        <v>12.94</v>
      </c>
      <c r="N31" s="21">
        <f>'Emp RestOfOnt'!$O31</f>
        <v>6.1153871319520166</v>
      </c>
      <c r="O31" s="21">
        <f>'Emp RestOfCMA'!$O31</f>
        <v>2.4431307832334328</v>
      </c>
      <c r="P31" s="21">
        <f>'CMA Emp Adj'!$O31</f>
        <v>6.8246128680479829</v>
      </c>
      <c r="Q31" s="21">
        <f>'Tor Emp Adj'!$O31</f>
        <v>4.3814820848145501</v>
      </c>
      <c r="S31" s="21">
        <f>'CAN LFS Emp'!$Y31</f>
        <v>32.4</v>
      </c>
      <c r="T31" s="21">
        <f>'Ont LFS Emp'!$Y31</f>
        <v>11.83</v>
      </c>
      <c r="U31" s="21">
        <f>'Emp RestOfOnt'!$Y31</f>
        <v>6.8374398249452959</v>
      </c>
      <c r="V31" s="21">
        <f>'Emp RestOfCMA'!$Y31</f>
        <v>4.9925601750547042</v>
      </c>
      <c r="W31" s="21">
        <f>'CMA Emp Adj'!$Y31</f>
        <v>4.9925601750547042</v>
      </c>
      <c r="X31" s="21">
        <f>'Tor Emp Adj'!$Y31</f>
        <v>0</v>
      </c>
      <c r="AA31" s="21">
        <f t="shared" si="8"/>
        <v>1</v>
      </c>
      <c r="AB31" s="21">
        <f t="shared" si="9"/>
        <v>1.118737803057763</v>
      </c>
      <c r="AC31" s="21">
        <f t="shared" si="10"/>
        <v>0.95533149661523986</v>
      </c>
      <c r="AD31" s="21">
        <f t="shared" si="11"/>
        <v>1.2383648233979938</v>
      </c>
      <c r="AE31" s="21">
        <f t="shared" si="12"/>
        <v>1.3426197529937358</v>
      </c>
      <c r="AF31" s="21">
        <f t="shared" si="13"/>
        <v>1.4370859682336325</v>
      </c>
      <c r="AH31" s="21">
        <f t="shared" si="14"/>
        <v>1</v>
      </c>
      <c r="AI31" s="21">
        <f t="shared" si="15"/>
        <v>0.89248342798776892</v>
      </c>
      <c r="AJ31" s="21">
        <f t="shared" si="16"/>
        <v>0.78630025258887637</v>
      </c>
      <c r="AK31" s="21">
        <f t="shared" si="17"/>
        <v>0.77486051449378834</v>
      </c>
      <c r="AL31" s="21">
        <f t="shared" si="18"/>
        <v>1.0153484742412897</v>
      </c>
      <c r="AM31" s="21">
        <f t="shared" si="19"/>
        <v>1.2278374235451883</v>
      </c>
      <c r="AO31" s="21">
        <f t="shared" si="20"/>
        <v>1</v>
      </c>
      <c r="AP31" s="21">
        <f t="shared" si="21"/>
        <v>0.94062006738612391</v>
      </c>
      <c r="AQ31" s="21">
        <f t="shared" si="22"/>
        <v>1.0707664301453574</v>
      </c>
      <c r="AR31" s="21">
        <f t="shared" si="23"/>
        <v>1.6751939370945834</v>
      </c>
      <c r="AS31" s="21">
        <f t="shared" si="24"/>
        <v>0.80638925210396617</v>
      </c>
      <c r="AT31" s="21">
        <f t="shared" si="25"/>
        <v>0</v>
      </c>
      <c r="AW31" s="156">
        <f t="shared" si="26"/>
        <v>-1.8570630973500091E-3</v>
      </c>
      <c r="AX31" s="156">
        <f t="shared" si="27"/>
        <v>-2.4069883311275242E-2</v>
      </c>
      <c r="AY31" s="156">
        <f t="shared" si="28"/>
        <v>-2.8312458102599192E-2</v>
      </c>
      <c r="AZ31" s="156">
        <f t="shared" si="29"/>
        <v>-3.9756794570678156E-2</v>
      </c>
      <c r="BA31" s="156">
        <f t="shared" si="30"/>
        <v>-2.0087778303399584E-2</v>
      </c>
      <c r="BB31" s="156">
        <f t="shared" si="31"/>
        <v>-6.87651339967843E-3</v>
      </c>
      <c r="BC31" s="40"/>
      <c r="BD31" s="156">
        <f t="shared" si="32"/>
        <v>-1.4011212791324557E-2</v>
      </c>
      <c r="BE31" s="156">
        <f t="shared" si="33"/>
        <v>-8.9283644189863676E-3</v>
      </c>
      <c r="BF31" s="156">
        <f t="shared" si="34"/>
        <v>1.1223040166563836E-2</v>
      </c>
      <c r="BG31" s="156">
        <f t="shared" si="35"/>
        <v>7.4082545844843306E-2</v>
      </c>
      <c r="BH31" s="156">
        <f t="shared" si="36"/>
        <v>-3.0775176251457426E-2</v>
      </c>
      <c r="BI31" s="156">
        <f t="shared" si="37"/>
        <v>-1</v>
      </c>
    </row>
    <row r="32" spans="1:61" x14ac:dyDescent="0.25">
      <c r="A32" s="6" t="s">
        <v>26</v>
      </c>
      <c r="B32" s="6"/>
      <c r="C32" s="14">
        <v>3121</v>
      </c>
      <c r="E32" s="21">
        <f>'CAN LFS Emp'!$E32</f>
        <v>33.07</v>
      </c>
      <c r="F32" s="21">
        <f>'Ont LFS Emp'!$E32</f>
        <v>14.67</v>
      </c>
      <c r="G32" s="21">
        <f>'Emp RestOfOnt'!$E32</f>
        <v>6.41</v>
      </c>
      <c r="H32" s="21">
        <f>'Emp RestOfCMA'!$E32</f>
        <v>3.5655089775152184</v>
      </c>
      <c r="I32" s="21">
        <f>'CMA Emp Adj'!$E32</f>
        <v>8.26</v>
      </c>
      <c r="J32" s="21">
        <f>'Tor Emp Adj'!$E32</f>
        <v>4.6944910224847813</v>
      </c>
      <c r="L32" s="21">
        <f>'CAN LFS Emp'!$O32</f>
        <v>35.630000000000003</v>
      </c>
      <c r="M32" s="21">
        <f>'Ont LFS Emp'!$O32</f>
        <v>12.15</v>
      </c>
      <c r="N32" s="21">
        <f>'Emp RestOfOnt'!$O32</f>
        <v>5.9593720930232568</v>
      </c>
      <c r="O32" s="21">
        <f>'Emp RestOfCMA'!$O32</f>
        <v>2.5935870937921659</v>
      </c>
      <c r="P32" s="21">
        <f>'CMA Emp Adj'!$O32</f>
        <v>6.1906279069767436</v>
      </c>
      <c r="Q32" s="21">
        <f>'Tor Emp Adj'!$O32</f>
        <v>3.5970408131845777</v>
      </c>
      <c r="S32" s="21">
        <f>'CAN LFS Emp'!$Y32</f>
        <v>31.6</v>
      </c>
      <c r="T32" s="21">
        <f>'Ont LFS Emp'!$Y32</f>
        <v>11.59</v>
      </c>
      <c r="U32" s="21">
        <f>'Emp RestOfOnt'!$Y32</f>
        <v>6.5954054054054048</v>
      </c>
      <c r="V32" s="21">
        <f>'Emp RestOfCMA'!$Y32</f>
        <v>4.9945945945945951</v>
      </c>
      <c r="W32" s="21">
        <f>'CMA Emp Adj'!$Y32</f>
        <v>4.9945945945945951</v>
      </c>
      <c r="X32" s="21">
        <f>'Tor Emp Adj'!$Y32</f>
        <v>0</v>
      </c>
      <c r="AA32" s="21">
        <f t="shared" si="8"/>
        <v>1</v>
      </c>
      <c r="AB32" s="21">
        <f t="shared" si="9"/>
        <v>1.1425495109639119</v>
      </c>
      <c r="AC32" s="21">
        <f t="shared" si="10"/>
        <v>0.86361105257104032</v>
      </c>
      <c r="AD32" s="21">
        <f t="shared" si="11"/>
        <v>1.3845209399532297</v>
      </c>
      <c r="AE32" s="21">
        <f t="shared" si="12"/>
        <v>1.5247213336842069</v>
      </c>
      <c r="AF32" s="21">
        <f t="shared" si="13"/>
        <v>1.6517580179183657</v>
      </c>
      <c r="AH32" s="21">
        <f t="shared" si="14"/>
        <v>1</v>
      </c>
      <c r="AI32" s="21">
        <f t="shared" si="15"/>
        <v>0.87750901933320691</v>
      </c>
      <c r="AJ32" s="21">
        <f t="shared" si="16"/>
        <v>0.80236945922887892</v>
      </c>
      <c r="AK32" s="21">
        <f t="shared" si="17"/>
        <v>0.86136471601733222</v>
      </c>
      <c r="AL32" s="21">
        <f t="shared" si="18"/>
        <v>0.96445335390415943</v>
      </c>
      <c r="AM32" s="21">
        <f t="shared" si="19"/>
        <v>1.0555398115078631</v>
      </c>
      <c r="AO32" s="21">
        <f t="shared" si="20"/>
        <v>1</v>
      </c>
      <c r="AP32" s="21">
        <f t="shared" si="21"/>
        <v>0.94486738613631849</v>
      </c>
      <c r="AQ32" s="21">
        <f t="shared" si="22"/>
        <v>1.0590114440849729</v>
      </c>
      <c r="AR32" s="21">
        <f t="shared" si="23"/>
        <v>1.7183038170137759</v>
      </c>
      <c r="AS32" s="21">
        <f t="shared" si="24"/>
        <v>0.82714108450769519</v>
      </c>
      <c r="AT32" s="21">
        <f t="shared" si="25"/>
        <v>0</v>
      </c>
      <c r="AW32" s="156">
        <f t="shared" si="26"/>
        <v>7.4840115287466702E-3</v>
      </c>
      <c r="AX32" s="156">
        <f t="shared" si="27"/>
        <v>-1.867103794282432E-2</v>
      </c>
      <c r="AY32" s="156">
        <f t="shared" si="28"/>
        <v>-7.2629115448258341E-3</v>
      </c>
      <c r="AZ32" s="156">
        <f t="shared" si="29"/>
        <v>-3.1325359561507948E-2</v>
      </c>
      <c r="BA32" s="156">
        <f t="shared" si="30"/>
        <v>-2.8426937091793003E-2</v>
      </c>
      <c r="BB32" s="156">
        <f t="shared" si="31"/>
        <v>-2.6276424226578721E-2</v>
      </c>
      <c r="BC32" s="40"/>
      <c r="BD32" s="156">
        <f t="shared" si="32"/>
        <v>-1.1931336226321698E-2</v>
      </c>
      <c r="BE32" s="156">
        <f t="shared" si="33"/>
        <v>-4.707535898728632E-3</v>
      </c>
      <c r="BF32" s="156">
        <f t="shared" si="34"/>
        <v>1.0192405686905159E-2</v>
      </c>
      <c r="BG32" s="156">
        <f t="shared" si="35"/>
        <v>6.7726300842476883E-2</v>
      </c>
      <c r="BH32" s="156">
        <f t="shared" si="36"/>
        <v>-2.1239229496534229E-2</v>
      </c>
      <c r="BI32" s="156">
        <f t="shared" si="37"/>
        <v>-1</v>
      </c>
    </row>
    <row r="33" spans="1:61" x14ac:dyDescent="0.25">
      <c r="A33" s="6" t="s">
        <v>27</v>
      </c>
      <c r="B33" s="6"/>
      <c r="C33" s="14" t="s">
        <v>189</v>
      </c>
      <c r="E33" s="21">
        <f>'CAN LFS Emp'!$E33</f>
        <v>57.11</v>
      </c>
      <c r="F33" s="21">
        <f>'Ont LFS Emp'!$E33</f>
        <v>20.11</v>
      </c>
      <c r="G33" s="21">
        <f>'Emp RestOfOnt'!$E33</f>
        <v>11.69</v>
      </c>
      <c r="H33" s="21">
        <f>'Emp RestOfCMA'!$E33</f>
        <v>4.4562080066013365</v>
      </c>
      <c r="I33" s="21">
        <f>'CMA Emp Adj'!$E33</f>
        <v>8.42</v>
      </c>
      <c r="J33" s="21">
        <f>'Tor Emp Adj'!$E33</f>
        <v>3.9637919933986634</v>
      </c>
      <c r="L33" s="21">
        <f>'CAN LFS Emp'!$O33</f>
        <v>24.41</v>
      </c>
      <c r="M33" s="21">
        <f>'Ont LFS Emp'!$O33</f>
        <v>10.53</v>
      </c>
      <c r="N33" s="21">
        <f>'Emp RestOfOnt'!$O33</f>
        <v>5.4165344224037337</v>
      </c>
      <c r="O33" s="21">
        <f>'Emp RestOfCMA'!$O33</f>
        <v>3.0789806182328134</v>
      </c>
      <c r="P33" s="21">
        <f>'CMA Emp Adj'!$O33</f>
        <v>5.1134655775962656</v>
      </c>
      <c r="Q33" s="21">
        <f>'Tor Emp Adj'!$O33</f>
        <v>2.0344849593634522</v>
      </c>
      <c r="S33" s="21">
        <f>'CAN LFS Emp'!$Y33</f>
        <v>15.9</v>
      </c>
      <c r="T33" s="21">
        <f>'Ont LFS Emp'!$Y33</f>
        <v>5.88</v>
      </c>
      <c r="U33" s="21">
        <f>'Emp RestOfOnt'!$Y33</f>
        <v>3.3086821705426352</v>
      </c>
      <c r="V33" s="21">
        <f>'Emp RestOfCMA'!$Y33</f>
        <v>0.73385189954296259</v>
      </c>
      <c r="W33" s="21">
        <f>'CMA Emp Adj'!$Y33</f>
        <v>2.5713178294573646</v>
      </c>
      <c r="X33" s="21">
        <f>'Tor Emp Adj'!$Y33</f>
        <v>1.8374659299144021</v>
      </c>
      <c r="AA33" s="21">
        <f t="shared" si="8"/>
        <v>1</v>
      </c>
      <c r="AB33" s="21">
        <f t="shared" si="9"/>
        <v>0.9069409682811912</v>
      </c>
      <c r="AC33" s="21">
        <f t="shared" si="10"/>
        <v>0.91200392672063491</v>
      </c>
      <c r="AD33" s="21">
        <f t="shared" si="11"/>
        <v>1.0019948367215243</v>
      </c>
      <c r="AE33" s="21">
        <f t="shared" si="12"/>
        <v>0.90000424085282771</v>
      </c>
      <c r="AF33" s="21">
        <f t="shared" si="13"/>
        <v>0.80758975628948959</v>
      </c>
      <c r="AH33" s="21">
        <f t="shared" si="14"/>
        <v>1</v>
      </c>
      <c r="AI33" s="21">
        <f t="shared" si="15"/>
        <v>1.1100734744365643</v>
      </c>
      <c r="AJ33" s="21">
        <f t="shared" si="16"/>
        <v>1.064494537532982</v>
      </c>
      <c r="AK33" s="21">
        <f t="shared" si="17"/>
        <v>1.4925924465322393</v>
      </c>
      <c r="AL33" s="21">
        <f t="shared" si="18"/>
        <v>1.1628130743760796</v>
      </c>
      <c r="AM33" s="21">
        <f t="shared" si="19"/>
        <v>0.8714285395114818</v>
      </c>
      <c r="AO33" s="21">
        <f t="shared" si="20"/>
        <v>1</v>
      </c>
      <c r="AP33" s="21">
        <f t="shared" si="21"/>
        <v>0.952696801532535</v>
      </c>
      <c r="AQ33" s="21">
        <f t="shared" si="22"/>
        <v>1.0558547229354931</v>
      </c>
      <c r="AR33" s="21">
        <f t="shared" si="23"/>
        <v>0.50176237581668048</v>
      </c>
      <c r="AS33" s="21">
        <f t="shared" si="24"/>
        <v>0.84630142021597632</v>
      </c>
      <c r="AT33" s="21">
        <f t="shared" si="25"/>
        <v>1.1660885796703062</v>
      </c>
      <c r="AW33" s="156">
        <f t="shared" si="26"/>
        <v>-8.1486461669690646E-2</v>
      </c>
      <c r="AX33" s="156">
        <f t="shared" si="27"/>
        <v>-6.2650331657740366E-2</v>
      </c>
      <c r="AY33" s="156">
        <f t="shared" si="28"/>
        <v>-7.404325491660424E-2</v>
      </c>
      <c r="AZ33" s="156">
        <f t="shared" si="29"/>
        <v>-3.6294916113130515E-2</v>
      </c>
      <c r="BA33" s="156">
        <f t="shared" si="30"/>
        <v>-4.8649995597864426E-2</v>
      </c>
      <c r="BB33" s="156">
        <f t="shared" si="31"/>
        <v>-6.452031068716968E-2</v>
      </c>
      <c r="BC33" s="40"/>
      <c r="BD33" s="156">
        <f t="shared" si="32"/>
        <v>-4.1961560922165075E-2</v>
      </c>
      <c r="BE33" s="156">
        <f t="shared" si="33"/>
        <v>-5.6602121035872477E-2</v>
      </c>
      <c r="BF33" s="156">
        <f t="shared" si="34"/>
        <v>-4.8095555940834367E-2</v>
      </c>
      <c r="BG33" s="156">
        <f t="shared" si="35"/>
        <v>-0.13359660228528825</v>
      </c>
      <c r="BH33" s="156">
        <f t="shared" si="36"/>
        <v>-6.6436115419535313E-2</v>
      </c>
      <c r="BI33" s="156">
        <f t="shared" si="37"/>
        <v>-1.0133831698037832E-2</v>
      </c>
    </row>
    <row r="34" spans="1:61" x14ac:dyDescent="0.25">
      <c r="A34" s="6" t="s">
        <v>28</v>
      </c>
      <c r="B34" s="6"/>
      <c r="C34" s="14" t="s">
        <v>190</v>
      </c>
      <c r="E34" s="21">
        <f>'CAN LFS Emp'!$E34</f>
        <v>129.44999999999999</v>
      </c>
      <c r="F34" s="21">
        <f>'Ont LFS Emp'!$E34</f>
        <v>35.46</v>
      </c>
      <c r="G34" s="21">
        <f>'Emp RestOfOnt'!$E34</f>
        <v>14.520000000000003</v>
      </c>
      <c r="H34" s="21">
        <f>'Emp RestOfCMA'!$E34</f>
        <v>6.2759715395731241</v>
      </c>
      <c r="I34" s="21">
        <f>'CMA Emp Adj'!$E34</f>
        <v>20.939999999999998</v>
      </c>
      <c r="J34" s="21">
        <f>'Tor Emp Adj'!$E34</f>
        <v>14.664028460426874</v>
      </c>
      <c r="L34" s="21">
        <f>'CAN LFS Emp'!$O34</f>
        <v>49.94</v>
      </c>
      <c r="M34" s="21">
        <f>'Ont LFS Emp'!$O34</f>
        <v>13.479999999999999</v>
      </c>
      <c r="N34" s="21">
        <f>'Emp RestOfOnt'!$O34</f>
        <v>5.6654727793696269</v>
      </c>
      <c r="O34" s="21">
        <f>'Emp RestOfCMA'!$O34</f>
        <v>1.8710061175699524</v>
      </c>
      <c r="P34" s="21">
        <f>'CMA Emp Adj'!$O34</f>
        <v>7.8145272206303718</v>
      </c>
      <c r="Q34" s="21">
        <f>'Tor Emp Adj'!$O34</f>
        <v>5.9435211030604194</v>
      </c>
      <c r="S34" s="21">
        <f>'CAN LFS Emp'!$Y34</f>
        <v>33.58</v>
      </c>
      <c r="T34" s="21">
        <f>'Ont LFS Emp'!$Y34</f>
        <v>11.549999999999999</v>
      </c>
      <c r="U34" s="21">
        <f>'Emp RestOfOnt'!$Y34</f>
        <v>4.6753036126056875</v>
      </c>
      <c r="V34" s="21">
        <f>'Emp RestOfCMA'!$Y34</f>
        <v>2.3776855439706948</v>
      </c>
      <c r="W34" s="21">
        <f>'CMA Emp Adj'!$Y34</f>
        <v>6.8746963873943114</v>
      </c>
      <c r="X34" s="21">
        <f>'Tor Emp Adj'!$Y34</f>
        <v>4.4970108434236167</v>
      </c>
      <c r="AA34" s="21">
        <f t="shared" si="8"/>
        <v>1</v>
      </c>
      <c r="AB34" s="21">
        <f t="shared" si="9"/>
        <v>0.70553048916559058</v>
      </c>
      <c r="AC34" s="21">
        <f t="shared" si="10"/>
        <v>0.4997570378744744</v>
      </c>
      <c r="AD34" s="21">
        <f t="shared" si="11"/>
        <v>0.62257417230794942</v>
      </c>
      <c r="AE34" s="21">
        <f t="shared" si="12"/>
        <v>0.98745939707046582</v>
      </c>
      <c r="AF34" s="21">
        <f t="shared" si="13"/>
        <v>1.3180847815384416</v>
      </c>
      <c r="AH34" s="21">
        <f t="shared" si="14"/>
        <v>1</v>
      </c>
      <c r="AI34" s="21">
        <f t="shared" si="15"/>
        <v>0.69459633521904041</v>
      </c>
      <c r="AJ34" s="21">
        <f t="shared" si="16"/>
        <v>0.54422354681964347</v>
      </c>
      <c r="AK34" s="21">
        <f t="shared" si="17"/>
        <v>0.44333164598676028</v>
      </c>
      <c r="AL34" s="21">
        <f t="shared" si="18"/>
        <v>0.86859338826022714</v>
      </c>
      <c r="AM34" s="21">
        <f t="shared" si="19"/>
        <v>1.2443436790012306</v>
      </c>
      <c r="AO34" s="21">
        <f t="shared" si="20"/>
        <v>1</v>
      </c>
      <c r="AP34" s="21">
        <f t="shared" si="21"/>
        <v>0.88608584291266257</v>
      </c>
      <c r="AQ34" s="21">
        <f t="shared" si="22"/>
        <v>0.70644013899466551</v>
      </c>
      <c r="AR34" s="21">
        <f t="shared" si="23"/>
        <v>0.76976918235953218</v>
      </c>
      <c r="AS34" s="21">
        <f t="shared" si="24"/>
        <v>1.0713694635041955</v>
      </c>
      <c r="AT34" s="21">
        <f t="shared" si="25"/>
        <v>1.3513026053808621</v>
      </c>
      <c r="AW34" s="156">
        <f t="shared" si="26"/>
        <v>-9.0851873045136755E-2</v>
      </c>
      <c r="AX34" s="156">
        <f t="shared" si="27"/>
        <v>-9.2189678760443261E-2</v>
      </c>
      <c r="AY34" s="156">
        <f t="shared" si="28"/>
        <v>-8.9820700279699017E-2</v>
      </c>
      <c r="AZ34" s="156">
        <f t="shared" si="29"/>
        <v>-0.11398836668342582</v>
      </c>
      <c r="BA34" s="156">
        <f t="shared" si="30"/>
        <v>-9.3865631179816611E-2</v>
      </c>
      <c r="BB34" s="156">
        <f t="shared" si="31"/>
        <v>-8.6351698018117595E-2</v>
      </c>
      <c r="BC34" s="40"/>
      <c r="BD34" s="156">
        <f t="shared" si="32"/>
        <v>-3.8911865828166969E-2</v>
      </c>
      <c r="BE34" s="156">
        <f t="shared" si="33"/>
        <v>-1.5333394670890677E-2</v>
      </c>
      <c r="BF34" s="156">
        <f t="shared" si="34"/>
        <v>-1.9026295207841826E-2</v>
      </c>
      <c r="BG34" s="156">
        <f t="shared" si="35"/>
        <v>2.4254595062730866E-2</v>
      </c>
      <c r="BH34" s="156">
        <f t="shared" si="36"/>
        <v>-1.2731952583723394E-2</v>
      </c>
      <c r="BI34" s="156">
        <f t="shared" si="37"/>
        <v>-2.7503577053199169E-2</v>
      </c>
    </row>
    <row r="35" spans="1:61" x14ac:dyDescent="0.25">
      <c r="A35" s="6" t="s">
        <v>29</v>
      </c>
      <c r="B35" s="6"/>
      <c r="C35" s="14">
        <v>321</v>
      </c>
      <c r="E35" s="21">
        <f>'CAN LFS Emp'!$E35</f>
        <v>171.81</v>
      </c>
      <c r="F35" s="21">
        <f>'Ont LFS Emp'!$E35</f>
        <v>39.74</v>
      </c>
      <c r="G35" s="21">
        <f>'Emp RestOfOnt'!$E35</f>
        <v>24.990000000000002</v>
      </c>
      <c r="H35" s="21">
        <f>'Emp RestOfCMA'!$E35</f>
        <v>6.7323298315345212</v>
      </c>
      <c r="I35" s="21">
        <f>'CMA Emp Adj'!$E35</f>
        <v>14.75</v>
      </c>
      <c r="J35" s="21">
        <f>'Tor Emp Adj'!$E35</f>
        <v>8.0176701684654788</v>
      </c>
      <c r="L35" s="21">
        <f>'CAN LFS Emp'!$O35</f>
        <v>165.84</v>
      </c>
      <c r="M35" s="21">
        <f>'Ont LFS Emp'!$O35</f>
        <v>39.299999999999997</v>
      </c>
      <c r="N35" s="21">
        <f>'Emp RestOfOnt'!$O35</f>
        <v>22.567903225806447</v>
      </c>
      <c r="O35" s="21">
        <f>'Emp RestOfCMA'!$O35</f>
        <v>10.84322390763414</v>
      </c>
      <c r="P35" s="21">
        <f>'CMA Emp Adj'!$O35</f>
        <v>16.73209677419355</v>
      </c>
      <c r="Q35" s="21">
        <f>'Tor Emp Adj'!$O35</f>
        <v>5.8888728665594092</v>
      </c>
      <c r="S35" s="21">
        <f>'CAN LFS Emp'!$Y35</f>
        <v>106.48</v>
      </c>
      <c r="T35" s="21">
        <f>'Ont LFS Emp'!$Y35</f>
        <v>26.93</v>
      </c>
      <c r="U35" s="21">
        <f>'Emp RestOfOnt'!$Y35</f>
        <v>17.539035409035407</v>
      </c>
      <c r="V35" s="21">
        <f>'Emp RestOfCMA'!$Y35</f>
        <v>6.0482384224416901</v>
      </c>
      <c r="W35" s="21">
        <f>'CMA Emp Adj'!$Y35</f>
        <v>9.3909645909645914</v>
      </c>
      <c r="X35" s="21">
        <f>'Tor Emp Adj'!$Y35</f>
        <v>3.3427261685229017</v>
      </c>
      <c r="AA35" s="21">
        <f t="shared" si="8"/>
        <v>1</v>
      </c>
      <c r="AB35" s="21">
        <f t="shared" si="9"/>
        <v>0.59574243305494001</v>
      </c>
      <c r="AC35" s="21">
        <f t="shared" si="10"/>
        <v>0.64805546229142974</v>
      </c>
      <c r="AD35" s="21">
        <f t="shared" si="11"/>
        <v>0.50318667993628918</v>
      </c>
      <c r="AE35" s="21">
        <f t="shared" si="12"/>
        <v>0.52406868160984232</v>
      </c>
      <c r="AF35" s="21">
        <f t="shared" si="13"/>
        <v>0.54299002827788823</v>
      </c>
      <c r="AH35" s="21">
        <f t="shared" si="14"/>
        <v>1</v>
      </c>
      <c r="AI35" s="21">
        <f t="shared" si="15"/>
        <v>0.60980979331682517</v>
      </c>
      <c r="AJ35" s="21">
        <f t="shared" si="16"/>
        <v>0.65281726388487382</v>
      </c>
      <c r="AK35" s="21">
        <f t="shared" si="17"/>
        <v>0.77369751251675645</v>
      </c>
      <c r="AL35" s="21">
        <f t="shared" si="18"/>
        <v>0.56004564903747311</v>
      </c>
      <c r="AM35" s="21">
        <f t="shared" si="19"/>
        <v>0.37126838120585731</v>
      </c>
      <c r="AO35" s="21">
        <f t="shared" si="20"/>
        <v>1</v>
      </c>
      <c r="AP35" s="21">
        <f t="shared" si="21"/>
        <v>0.65154259967349037</v>
      </c>
      <c r="AQ35" s="21">
        <f t="shared" si="22"/>
        <v>0.83576446611158495</v>
      </c>
      <c r="AR35" s="21">
        <f t="shared" si="23"/>
        <v>0.61751520401319193</v>
      </c>
      <c r="AS35" s="21">
        <f t="shared" si="24"/>
        <v>0.46153920041958524</v>
      </c>
      <c r="AT35" s="21">
        <f t="shared" si="25"/>
        <v>0.31676860346386959</v>
      </c>
      <c r="AW35" s="156">
        <f t="shared" si="26"/>
        <v>-3.5303283800387497E-3</v>
      </c>
      <c r="AX35" s="156">
        <f t="shared" si="27"/>
        <v>-1.1127522563934011E-3</v>
      </c>
      <c r="AY35" s="156">
        <f t="shared" si="28"/>
        <v>-1.0142916056311679E-2</v>
      </c>
      <c r="AZ35" s="156">
        <f t="shared" si="29"/>
        <v>4.8816000180909924E-2</v>
      </c>
      <c r="BA35" s="156">
        <f t="shared" si="30"/>
        <v>1.268839867607352E-2</v>
      </c>
      <c r="BB35" s="156">
        <f t="shared" si="31"/>
        <v>-3.0387067862036488E-2</v>
      </c>
      <c r="BC35" s="40"/>
      <c r="BD35" s="156">
        <f t="shared" si="32"/>
        <v>-4.333942776608346E-2</v>
      </c>
      <c r="BE35" s="156">
        <f t="shared" si="33"/>
        <v>-3.7092919259227863E-2</v>
      </c>
      <c r="BF35" s="156">
        <f t="shared" si="34"/>
        <v>-2.4894851703746612E-2</v>
      </c>
      <c r="BG35" s="156">
        <f t="shared" si="35"/>
        <v>-5.6706052871063894E-2</v>
      </c>
      <c r="BH35" s="156">
        <f t="shared" si="36"/>
        <v>-5.6121739422573369E-2</v>
      </c>
      <c r="BI35" s="156">
        <f t="shared" si="37"/>
        <v>-5.5054280032094782E-2</v>
      </c>
    </row>
    <row r="36" spans="1:61" x14ac:dyDescent="0.25">
      <c r="A36" s="6" t="s">
        <v>30</v>
      </c>
      <c r="B36" s="6"/>
      <c r="C36" s="14">
        <v>322</v>
      </c>
      <c r="E36" s="21">
        <f>'CAN LFS Emp'!$E36</f>
        <v>121.81</v>
      </c>
      <c r="F36" s="21">
        <f>'Ont LFS Emp'!$E36</f>
        <v>41.69</v>
      </c>
      <c r="G36" s="21">
        <f>'Emp RestOfOnt'!$E36</f>
        <v>26.18</v>
      </c>
      <c r="H36" s="21">
        <f>'Emp RestOfCMA'!$E36</f>
        <v>9.424177949529323</v>
      </c>
      <c r="I36" s="21">
        <f>'CMA Emp Adj'!$E36</f>
        <v>15.51</v>
      </c>
      <c r="J36" s="21">
        <f>'Tor Emp Adj'!$E36</f>
        <v>6.0858220504706759</v>
      </c>
      <c r="L36" s="21">
        <f>'CAN LFS Emp'!$O36</f>
        <v>89.72</v>
      </c>
      <c r="M36" s="21">
        <f>'Ont LFS Emp'!$O36</f>
        <v>30.03</v>
      </c>
      <c r="N36" s="21">
        <f>'Emp RestOfOnt'!$O36</f>
        <v>19.977463651050083</v>
      </c>
      <c r="O36" s="21">
        <f>'Emp RestOfCMA'!$O36</f>
        <v>6.5326848352447637</v>
      </c>
      <c r="P36" s="21">
        <f>'CMA Emp Adj'!$O36</f>
        <v>10.052536348949918</v>
      </c>
      <c r="Q36" s="21">
        <f>'Tor Emp Adj'!$O36</f>
        <v>3.5198515137051545</v>
      </c>
      <c r="S36" s="21">
        <f>'CAN LFS Emp'!$Y36</f>
        <v>60.16</v>
      </c>
      <c r="T36" s="21">
        <f>'Ont LFS Emp'!$Y36</f>
        <v>19.39</v>
      </c>
      <c r="U36" s="21">
        <f>'Emp RestOfOnt'!$Y36</f>
        <v>9.189010654490108</v>
      </c>
      <c r="V36" s="21">
        <f>'Emp RestOfCMA'!$Y36</f>
        <v>7.5486169617538348</v>
      </c>
      <c r="W36" s="21">
        <f>'CMA Emp Adj'!$Y36</f>
        <v>10.200989345509893</v>
      </c>
      <c r="X36" s="21">
        <f>'Tor Emp Adj'!$Y36</f>
        <v>2.6523723837560573</v>
      </c>
      <c r="AA36" s="21">
        <f t="shared" si="8"/>
        <v>1</v>
      </c>
      <c r="AB36" s="21">
        <f t="shared" si="9"/>
        <v>0.88151166112940038</v>
      </c>
      <c r="AC36" s="21">
        <f t="shared" si="10"/>
        <v>0.95759320623390531</v>
      </c>
      <c r="AD36" s="21">
        <f t="shared" si="11"/>
        <v>0.99351110073618099</v>
      </c>
      <c r="AE36" s="21">
        <f t="shared" si="12"/>
        <v>0.77727281598954345</v>
      </c>
      <c r="AF36" s="21">
        <f t="shared" si="13"/>
        <v>0.58133759806564955</v>
      </c>
      <c r="AH36" s="21">
        <f t="shared" si="14"/>
        <v>1</v>
      </c>
      <c r="AI36" s="21">
        <f t="shared" si="15"/>
        <v>0.86130546075309755</v>
      </c>
      <c r="AJ36" s="21">
        <f t="shared" si="16"/>
        <v>1.0681710254334233</v>
      </c>
      <c r="AK36" s="21">
        <f t="shared" si="17"/>
        <v>0.86159764922870985</v>
      </c>
      <c r="AL36" s="21">
        <f t="shared" si="18"/>
        <v>0.62194035345405585</v>
      </c>
      <c r="AM36" s="21">
        <f t="shared" si="19"/>
        <v>0.41018535738008305</v>
      </c>
      <c r="AO36" s="21">
        <f t="shared" si="20"/>
        <v>1</v>
      </c>
      <c r="AP36" s="21">
        <f t="shared" si="21"/>
        <v>0.83031806511796802</v>
      </c>
      <c r="AQ36" s="21">
        <f t="shared" si="22"/>
        <v>0.77500975245419645</v>
      </c>
      <c r="AR36" s="21">
        <f t="shared" si="23"/>
        <v>1.3641004608418239</v>
      </c>
      <c r="AS36" s="21">
        <f t="shared" si="24"/>
        <v>0.8873621479746886</v>
      </c>
      <c r="AT36" s="21">
        <f t="shared" si="25"/>
        <v>0.44487299223724253</v>
      </c>
      <c r="AW36" s="156">
        <f t="shared" si="26"/>
        <v>-3.0114130198832911E-2</v>
      </c>
      <c r="AX36" s="156">
        <f t="shared" si="27"/>
        <v>-3.2274146479362775E-2</v>
      </c>
      <c r="AY36" s="156">
        <f t="shared" si="28"/>
        <v>-2.6676810288140729E-2</v>
      </c>
      <c r="AZ36" s="156">
        <f t="shared" si="29"/>
        <v>-3.5982710782103355E-2</v>
      </c>
      <c r="BA36" s="156">
        <f t="shared" si="30"/>
        <v>-4.2439141493653687E-2</v>
      </c>
      <c r="BB36" s="156">
        <f t="shared" si="31"/>
        <v>-5.328227271562358E-2</v>
      </c>
      <c r="BC36" s="40"/>
      <c r="BD36" s="156">
        <f t="shared" si="32"/>
        <v>-3.9180394469092827E-2</v>
      </c>
      <c r="BE36" s="156">
        <f t="shared" si="33"/>
        <v>-4.2800974741293518E-2</v>
      </c>
      <c r="BF36" s="156">
        <f t="shared" si="34"/>
        <v>-7.4720712377141396E-2</v>
      </c>
      <c r="BG36" s="156">
        <f t="shared" si="35"/>
        <v>1.4559608398274415E-2</v>
      </c>
      <c r="BH36" s="156">
        <f t="shared" si="36"/>
        <v>1.4670485193766236E-3</v>
      </c>
      <c r="BI36" s="156">
        <f t="shared" si="37"/>
        <v>-2.7899838135502009E-2</v>
      </c>
    </row>
    <row r="37" spans="1:61" x14ac:dyDescent="0.25">
      <c r="A37" s="6" t="s">
        <v>31</v>
      </c>
      <c r="B37" s="6"/>
      <c r="C37" s="14">
        <v>323</v>
      </c>
      <c r="E37" s="21">
        <f>'CAN LFS Emp'!$E37</f>
        <v>94.79</v>
      </c>
      <c r="F37" s="21">
        <f>'Ont LFS Emp'!$E37</f>
        <v>45.44</v>
      </c>
      <c r="G37" s="21">
        <f>'Emp RestOfOnt'!$E37</f>
        <v>14.589999999999996</v>
      </c>
      <c r="H37" s="21">
        <f>'Emp RestOfCMA'!$E37</f>
        <v>16.246028994018559</v>
      </c>
      <c r="I37" s="21">
        <f>'CMA Emp Adj'!$E37</f>
        <v>30.85</v>
      </c>
      <c r="J37" s="21">
        <f>'Tor Emp Adj'!$E37</f>
        <v>14.603971005981441</v>
      </c>
      <c r="L37" s="21">
        <f>'CAN LFS Emp'!$O37</f>
        <v>98.09</v>
      </c>
      <c r="M37" s="21">
        <f>'Ont LFS Emp'!$O37</f>
        <v>49.14</v>
      </c>
      <c r="N37" s="21">
        <f>'Emp RestOfOnt'!$O37</f>
        <v>15.447376425855516</v>
      </c>
      <c r="O37" s="21">
        <f>'Emp RestOfCMA'!$O37</f>
        <v>16.614494392532499</v>
      </c>
      <c r="P37" s="21">
        <f>'CMA Emp Adj'!$O37</f>
        <v>33.692623574144484</v>
      </c>
      <c r="Q37" s="21">
        <f>'Tor Emp Adj'!$O37</f>
        <v>17.078129181611985</v>
      </c>
      <c r="S37" s="21">
        <f>'CAN LFS Emp'!$Y37</f>
        <v>61.65</v>
      </c>
      <c r="T37" s="21">
        <f>'Ont LFS Emp'!$Y37</f>
        <v>26.25</v>
      </c>
      <c r="U37" s="21">
        <f>'Emp RestOfOnt'!$Y37</f>
        <v>11.914025026068821</v>
      </c>
      <c r="V37" s="21">
        <f>'Emp RestOfCMA'!$Y37</f>
        <v>9.5034942110190954</v>
      </c>
      <c r="W37" s="21">
        <f>'CMA Emp Adj'!$Y37</f>
        <v>14.335974973931179</v>
      </c>
      <c r="X37" s="21">
        <f>'Tor Emp Adj'!$Y37</f>
        <v>4.8324807629120849</v>
      </c>
      <c r="AA37" s="21">
        <f t="shared" si="8"/>
        <v>1</v>
      </c>
      <c r="AB37" s="21">
        <f t="shared" si="9"/>
        <v>1.2346814100995032</v>
      </c>
      <c r="AC37" s="21">
        <f t="shared" si="10"/>
        <v>0.68578364860622099</v>
      </c>
      <c r="AD37" s="21">
        <f t="shared" si="11"/>
        <v>2.2008826656290448</v>
      </c>
      <c r="AE37" s="21">
        <f t="shared" si="12"/>
        <v>1.9867227715008835</v>
      </c>
      <c r="AF37" s="21">
        <f t="shared" si="13"/>
        <v>1.7926707997340672</v>
      </c>
      <c r="AH37" s="21">
        <f t="shared" si="14"/>
        <v>1</v>
      </c>
      <c r="AI37" s="21">
        <f t="shared" si="15"/>
        <v>1.2891443543478831</v>
      </c>
      <c r="AJ37" s="21">
        <f t="shared" si="16"/>
        <v>0.75547431628177475</v>
      </c>
      <c r="AK37" s="21">
        <f t="shared" si="17"/>
        <v>2.0043079946987605</v>
      </c>
      <c r="AL37" s="21">
        <f t="shared" si="18"/>
        <v>1.9066564382047606</v>
      </c>
      <c r="AM37" s="21">
        <f t="shared" si="19"/>
        <v>1.8203740452771209</v>
      </c>
      <c r="AO37" s="21">
        <f t="shared" si="20"/>
        <v>1</v>
      </c>
      <c r="AP37" s="21">
        <f t="shared" si="21"/>
        <v>1.0969093344026841</v>
      </c>
      <c r="AQ37" s="21">
        <f t="shared" si="22"/>
        <v>0.98055434203532377</v>
      </c>
      <c r="AR37" s="21">
        <f t="shared" si="23"/>
        <v>1.6758572718565423</v>
      </c>
      <c r="AS37" s="21">
        <f t="shared" si="24"/>
        <v>1.2169159573807968</v>
      </c>
      <c r="AT37" s="21">
        <f t="shared" si="25"/>
        <v>0.79094525333964116</v>
      </c>
      <c r="AW37" s="156">
        <f t="shared" si="26"/>
        <v>3.4280128537815813E-3</v>
      </c>
      <c r="AX37" s="156">
        <f t="shared" si="27"/>
        <v>7.8587786293085049E-3</v>
      </c>
      <c r="AY37" s="156">
        <f t="shared" si="28"/>
        <v>5.7266163115561319E-3</v>
      </c>
      <c r="AZ37" s="156">
        <f t="shared" si="29"/>
        <v>2.2452128486458722E-3</v>
      </c>
      <c r="BA37" s="156">
        <f t="shared" si="30"/>
        <v>8.8531774005125019E-3</v>
      </c>
      <c r="BB37" s="156">
        <f t="shared" si="31"/>
        <v>1.577362787609693E-2</v>
      </c>
      <c r="BC37" s="40"/>
      <c r="BD37" s="156">
        <f t="shared" si="32"/>
        <v>-4.5379327995506258E-2</v>
      </c>
      <c r="BE37" s="156">
        <f t="shared" si="33"/>
        <v>-6.0775493977377693E-2</v>
      </c>
      <c r="BF37" s="156">
        <f t="shared" si="34"/>
        <v>-2.5637911049201101E-2</v>
      </c>
      <c r="BG37" s="156">
        <f t="shared" si="35"/>
        <v>-5.4329985618187693E-2</v>
      </c>
      <c r="BH37" s="156">
        <f t="shared" si="36"/>
        <v>-8.1901579083214049E-2</v>
      </c>
      <c r="BI37" s="156">
        <f t="shared" si="37"/>
        <v>-0.11860012627000183</v>
      </c>
    </row>
    <row r="38" spans="1:61" x14ac:dyDescent="0.25">
      <c r="A38" s="6" t="s">
        <v>32</v>
      </c>
      <c r="B38" s="6"/>
      <c r="C38" s="14">
        <v>324</v>
      </c>
      <c r="E38" s="21">
        <f>'CAN LFS Emp'!$E38</f>
        <v>18.63</v>
      </c>
      <c r="F38" s="21">
        <f>'Ont LFS Emp'!$E38</f>
        <v>6.54</v>
      </c>
      <c r="G38" s="21">
        <f>'Emp RestOfOnt'!$E38</f>
        <v>6.54</v>
      </c>
      <c r="H38" s="21">
        <f>'Emp RestOfCMA'!$E38</f>
        <v>0</v>
      </c>
      <c r="I38" s="21">
        <f>'CMA Emp Adj'!$E38</f>
        <v>0</v>
      </c>
      <c r="J38" s="21">
        <f>'Tor Emp Adj'!$E38</f>
        <v>0</v>
      </c>
      <c r="L38" s="21">
        <f>'CAN LFS Emp'!$O38</f>
        <v>18.46</v>
      </c>
      <c r="M38" s="21">
        <f>'Ont LFS Emp'!$O38</f>
        <v>4.7699999999999996</v>
      </c>
      <c r="N38" s="21">
        <f>'Emp RestOfOnt'!$O38</f>
        <v>2.7757999999999998</v>
      </c>
      <c r="O38" s="21">
        <f>'Emp RestOfCMA'!$O38</f>
        <v>1.9941999999999998</v>
      </c>
      <c r="P38" s="21">
        <f>'CMA Emp Adj'!$O38</f>
        <v>1.9941999999999998</v>
      </c>
      <c r="Q38" s="21">
        <f>'Tor Emp Adj'!$O38</f>
        <v>0</v>
      </c>
      <c r="S38" s="21">
        <f>'CAN LFS Emp'!$Y38</f>
        <v>14.21</v>
      </c>
      <c r="T38" s="21">
        <f>'Ont LFS Emp'!$Y38</f>
        <v>3.28</v>
      </c>
      <c r="U38" s="21">
        <f>'Emp RestOfOnt'!$Y38</f>
        <v>1.3427135678391957</v>
      </c>
      <c r="V38" s="21">
        <f>'Emp RestOfCMA'!$Y38</f>
        <v>1.9372864321608041</v>
      </c>
      <c r="W38" s="21">
        <f>'CMA Emp Adj'!$Y38</f>
        <v>1.9372864321608041</v>
      </c>
      <c r="X38" s="21">
        <f>'Tor Emp Adj'!$Y38</f>
        <v>0</v>
      </c>
      <c r="AA38" s="21">
        <f t="shared" si="8"/>
        <v>1</v>
      </c>
      <c r="AB38" s="21">
        <f t="shared" si="9"/>
        <v>0.90415732122933101</v>
      </c>
      <c r="AC38" s="21">
        <f t="shared" si="10"/>
        <v>1.5640810370416338</v>
      </c>
      <c r="AD38" s="21">
        <f t="shared" si="11"/>
        <v>0</v>
      </c>
      <c r="AE38" s="21">
        <f t="shared" si="12"/>
        <v>0</v>
      </c>
      <c r="AF38" s="21">
        <f t="shared" si="13"/>
        <v>0</v>
      </c>
      <c r="AH38" s="21">
        <f t="shared" si="14"/>
        <v>1</v>
      </c>
      <c r="AI38" s="21">
        <f t="shared" si="15"/>
        <v>0.66493289074219908</v>
      </c>
      <c r="AJ38" s="21">
        <f t="shared" si="16"/>
        <v>0.72135024542354775</v>
      </c>
      <c r="AK38" s="21">
        <f t="shared" si="17"/>
        <v>1.2783185144498395</v>
      </c>
      <c r="AL38" s="21">
        <f t="shared" si="18"/>
        <v>0.59965210716810491</v>
      </c>
      <c r="AM38" s="21">
        <f t="shared" si="19"/>
        <v>0</v>
      </c>
      <c r="AO38" s="21">
        <f t="shared" si="20"/>
        <v>1</v>
      </c>
      <c r="AP38" s="21">
        <f t="shared" si="21"/>
        <v>0.594640207307357</v>
      </c>
      <c r="AQ38" s="21">
        <f t="shared" si="22"/>
        <v>0.47944140735288615</v>
      </c>
      <c r="AR38" s="21">
        <f t="shared" si="23"/>
        <v>1.4821308723238233</v>
      </c>
      <c r="AS38" s="21">
        <f t="shared" si="24"/>
        <v>0.71345435247114675</v>
      </c>
      <c r="AT38" s="21">
        <f t="shared" si="25"/>
        <v>0</v>
      </c>
      <c r="AW38" s="156">
        <f t="shared" si="26"/>
        <v>-9.1627551686834785E-4</v>
      </c>
      <c r="AX38" s="156">
        <f t="shared" si="27"/>
        <v>-3.1066295709616165E-2</v>
      </c>
      <c r="AY38" s="156">
        <f t="shared" si="28"/>
        <v>-8.2130281384858561E-2</v>
      </c>
      <c r="AZ38" s="156" t="str">
        <f t="shared" si="29"/>
        <v>n/a</v>
      </c>
      <c r="BA38" s="156" t="str">
        <f t="shared" si="30"/>
        <v>n/a</v>
      </c>
      <c r="BB38" s="156" t="str">
        <f t="shared" si="31"/>
        <v>n/a</v>
      </c>
      <c r="BC38" s="40"/>
      <c r="BD38" s="156">
        <f t="shared" si="32"/>
        <v>-2.5826664547913047E-2</v>
      </c>
      <c r="BE38" s="156">
        <f t="shared" si="33"/>
        <v>-3.6757699009316691E-2</v>
      </c>
      <c r="BF38" s="156">
        <f t="shared" si="34"/>
        <v>-7.0050167371604077E-2</v>
      </c>
      <c r="BG38" s="156">
        <f t="shared" si="35"/>
        <v>-2.8912841443978765E-3</v>
      </c>
      <c r="BH38" s="156">
        <f t="shared" si="36"/>
        <v>-2.8912841443978765E-3</v>
      </c>
      <c r="BI38" s="156" t="str">
        <f t="shared" si="37"/>
        <v>n/a</v>
      </c>
    </row>
    <row r="39" spans="1:61" x14ac:dyDescent="0.25">
      <c r="A39" s="6" t="s">
        <v>33</v>
      </c>
      <c r="B39" s="6"/>
      <c r="C39" s="14">
        <v>325</v>
      </c>
      <c r="E39" s="21">
        <f>'CAN LFS Emp'!$E39</f>
        <v>109.01</v>
      </c>
      <c r="F39" s="21">
        <f>'Ont LFS Emp'!$E39</f>
        <v>59.55</v>
      </c>
      <c r="G39" s="21">
        <f>'Emp RestOfOnt'!$E39</f>
        <v>23.57</v>
      </c>
      <c r="H39" s="21">
        <f>'Emp RestOfCMA'!$E39</f>
        <v>19.374113845837414</v>
      </c>
      <c r="I39" s="21">
        <f>'CMA Emp Adj'!$E39</f>
        <v>35.979999999999997</v>
      </c>
      <c r="J39" s="21">
        <f>'Tor Emp Adj'!$E39</f>
        <v>16.605886154162583</v>
      </c>
      <c r="L39" s="21">
        <f>'CAN LFS Emp'!$O39</f>
        <v>107.53</v>
      </c>
      <c r="M39" s="21">
        <f>'Ont LFS Emp'!$O39</f>
        <v>53.72</v>
      </c>
      <c r="N39" s="21">
        <f>'Emp RestOfOnt'!$O39</f>
        <v>21.861922825376062</v>
      </c>
      <c r="O39" s="21">
        <f>'Emp RestOfCMA'!$O39</f>
        <v>16.943150538862447</v>
      </c>
      <c r="P39" s="21">
        <f>'CMA Emp Adj'!$O39</f>
        <v>31.858077174623936</v>
      </c>
      <c r="Q39" s="21">
        <f>'Tor Emp Adj'!$O39</f>
        <v>14.914926635761491</v>
      </c>
      <c r="S39" s="21">
        <f>'CAN LFS Emp'!$Y39</f>
        <v>102.79</v>
      </c>
      <c r="T39" s="21">
        <f>'Ont LFS Emp'!$Y39</f>
        <v>52.3</v>
      </c>
      <c r="U39" s="21">
        <f>'Emp RestOfOnt'!$Y39</f>
        <v>18.90151087459509</v>
      </c>
      <c r="V39" s="21">
        <f>'Emp RestOfCMA'!$Y39</f>
        <v>10.748002149871354</v>
      </c>
      <c r="W39" s="21">
        <f>'CMA Emp Adj'!$Y39</f>
        <v>33.398489125404907</v>
      </c>
      <c r="X39" s="21">
        <f>'Tor Emp Adj'!$Y39</f>
        <v>22.650486975533553</v>
      </c>
      <c r="AA39" s="21">
        <f t="shared" si="8"/>
        <v>1</v>
      </c>
      <c r="AB39" s="21">
        <f t="shared" si="9"/>
        <v>1.4070014208606119</v>
      </c>
      <c r="AC39" s="21">
        <f t="shared" si="10"/>
        <v>0.96335776015613761</v>
      </c>
      <c r="AD39" s="21">
        <f t="shared" si="11"/>
        <v>2.2822735490667494</v>
      </c>
      <c r="AE39" s="21">
        <f t="shared" si="12"/>
        <v>2.0148348025556255</v>
      </c>
      <c r="AF39" s="21">
        <f t="shared" si="13"/>
        <v>1.7725064417829399</v>
      </c>
      <c r="AH39" s="21">
        <f t="shared" si="14"/>
        <v>1</v>
      </c>
      <c r="AI39" s="21">
        <f t="shared" si="15"/>
        <v>1.2855752169435735</v>
      </c>
      <c r="AJ39" s="21">
        <f t="shared" si="16"/>
        <v>0.97532289754221158</v>
      </c>
      <c r="AK39" s="21">
        <f t="shared" si="17"/>
        <v>1.8645180307616693</v>
      </c>
      <c r="AL39" s="21">
        <f t="shared" si="18"/>
        <v>1.6445696191199084</v>
      </c>
      <c r="AM39" s="21">
        <f t="shared" si="19"/>
        <v>1.450228883975039</v>
      </c>
      <c r="AO39" s="21">
        <f t="shared" si="20"/>
        <v>1</v>
      </c>
      <c r="AP39" s="21">
        <f t="shared" si="21"/>
        <v>1.310766484554418</v>
      </c>
      <c r="AQ39" s="21">
        <f t="shared" si="22"/>
        <v>0.93302202202644025</v>
      </c>
      <c r="AR39" s="21">
        <f t="shared" si="23"/>
        <v>1.1367466243325324</v>
      </c>
      <c r="AS39" s="21">
        <f t="shared" si="24"/>
        <v>1.7003659024594227</v>
      </c>
      <c r="AT39" s="21">
        <f t="shared" si="25"/>
        <v>2.2234944444803824</v>
      </c>
      <c r="AW39" s="156">
        <f t="shared" si="26"/>
        <v>-1.3660403900307427E-3</v>
      </c>
      <c r="AX39" s="156">
        <f t="shared" si="27"/>
        <v>-1.0250197374668479E-2</v>
      </c>
      <c r="AY39" s="156">
        <f t="shared" si="28"/>
        <v>-7.494602071144163E-3</v>
      </c>
      <c r="AZ39" s="156">
        <f t="shared" si="29"/>
        <v>-1.331793921310831E-2</v>
      </c>
      <c r="BA39" s="156">
        <f t="shared" si="30"/>
        <v>-1.2093506401228415E-2</v>
      </c>
      <c r="BB39" s="156">
        <f t="shared" si="31"/>
        <v>-1.0682009856135211E-2</v>
      </c>
      <c r="BC39" s="40"/>
      <c r="BD39" s="156">
        <f t="shared" si="32"/>
        <v>-4.4980340447137168E-3</v>
      </c>
      <c r="BE39" s="156">
        <f t="shared" si="33"/>
        <v>-2.6753150076999077E-3</v>
      </c>
      <c r="BF39" s="156">
        <f t="shared" si="34"/>
        <v>-1.4445111696090862E-2</v>
      </c>
      <c r="BG39" s="156">
        <f t="shared" si="35"/>
        <v>-4.4494134201709445E-2</v>
      </c>
      <c r="BH39" s="156">
        <f t="shared" si="36"/>
        <v>4.7331373614936112E-3</v>
      </c>
      <c r="BI39" s="156">
        <f t="shared" si="37"/>
        <v>4.2667032897128587E-2</v>
      </c>
    </row>
    <row r="40" spans="1:61" x14ac:dyDescent="0.25">
      <c r="A40" s="7" t="s">
        <v>34</v>
      </c>
      <c r="B40" s="7"/>
      <c r="C40" s="14" t="s">
        <v>191</v>
      </c>
      <c r="E40" s="21">
        <f>'CAN LFS Emp'!$E40</f>
        <v>27.9</v>
      </c>
      <c r="F40" s="21">
        <f>'Ont LFS Emp'!$E40</f>
        <v>10.69</v>
      </c>
      <c r="G40" s="21">
        <f>'Emp RestOfOnt'!$E40</f>
        <v>8.02</v>
      </c>
      <c r="H40" s="21">
        <f>'Emp RestOfCMA'!$E40</f>
        <v>2.67</v>
      </c>
      <c r="I40" s="21">
        <f>'CMA Emp Adj'!$E40</f>
        <v>2.67</v>
      </c>
      <c r="J40" s="21">
        <f>'Tor Emp Adj'!$E40</f>
        <v>0</v>
      </c>
      <c r="L40" s="21">
        <f>'CAN LFS Emp'!$O40</f>
        <v>21.95</v>
      </c>
      <c r="M40" s="21">
        <f>'Ont LFS Emp'!$O40</f>
        <v>8.2200000000000006</v>
      </c>
      <c r="N40" s="21">
        <f>'Emp RestOfOnt'!$O40</f>
        <v>8.2200000000000006</v>
      </c>
      <c r="O40" s="21">
        <f>'Emp RestOfCMA'!$O40</f>
        <v>0</v>
      </c>
      <c r="P40" s="21">
        <f>'CMA Emp Adj'!$O40</f>
        <v>0</v>
      </c>
      <c r="Q40" s="21">
        <f>'Tor Emp Adj'!$O40</f>
        <v>0</v>
      </c>
      <c r="S40" s="21">
        <f>'CAN LFS Emp'!$Y40</f>
        <v>16.7</v>
      </c>
      <c r="T40" s="21">
        <f>'Ont LFS Emp'!$Y40</f>
        <v>6.13</v>
      </c>
      <c r="U40" s="21">
        <f>'Emp RestOfOnt'!$Y40</f>
        <v>6.13</v>
      </c>
      <c r="V40" s="21">
        <f>'Emp RestOfCMA'!$Y40</f>
        <v>0</v>
      </c>
      <c r="W40" s="21">
        <f>'CMA Emp Adj'!$Y40</f>
        <v>0</v>
      </c>
      <c r="X40" s="21">
        <f>'Tor Emp Adj'!$Y40</f>
        <v>0</v>
      </c>
      <c r="AA40" s="21">
        <f t="shared" si="8"/>
        <v>1</v>
      </c>
      <c r="AB40" s="21">
        <f t="shared" si="9"/>
        <v>0.98685333192063762</v>
      </c>
      <c r="AC40" s="21">
        <f t="shared" si="10"/>
        <v>1.2807504650460186</v>
      </c>
      <c r="AD40" s="21">
        <f t="shared" si="11"/>
        <v>1.2289076486698318</v>
      </c>
      <c r="AE40" s="21">
        <f t="shared" si="12"/>
        <v>0.58418672328612686</v>
      </c>
      <c r="AF40" s="21">
        <f t="shared" si="13"/>
        <v>0</v>
      </c>
      <c r="AH40" s="21">
        <f t="shared" si="14"/>
        <v>1</v>
      </c>
      <c r="AI40" s="21">
        <f t="shared" si="15"/>
        <v>0.9636701934613181</v>
      </c>
      <c r="AJ40" s="21">
        <f t="shared" si="16"/>
        <v>1.796499092315502</v>
      </c>
      <c r="AK40" s="21">
        <f t="shared" si="17"/>
        <v>0</v>
      </c>
      <c r="AL40" s="21">
        <f t="shared" si="18"/>
        <v>0</v>
      </c>
      <c r="AM40" s="21">
        <f t="shared" si="19"/>
        <v>0</v>
      </c>
      <c r="AO40" s="21">
        <f t="shared" si="20"/>
        <v>1</v>
      </c>
      <c r="AP40" s="21">
        <f t="shared" si="21"/>
        <v>0.94562404940090827</v>
      </c>
      <c r="AQ40" s="21">
        <f t="shared" si="22"/>
        <v>1.8624741058390641</v>
      </c>
      <c r="AR40" s="21">
        <f t="shared" si="23"/>
        <v>0</v>
      </c>
      <c r="AS40" s="21">
        <f t="shared" si="24"/>
        <v>0</v>
      </c>
      <c r="AT40" s="21">
        <f t="shared" si="25"/>
        <v>0</v>
      </c>
      <c r="AW40" s="156">
        <f t="shared" si="26"/>
        <v>-2.3700578145263052E-2</v>
      </c>
      <c r="AX40" s="156">
        <f t="shared" si="27"/>
        <v>-2.5931697079794924E-2</v>
      </c>
      <c r="AY40" s="156">
        <f t="shared" si="28"/>
        <v>2.4662148359884117E-3</v>
      </c>
      <c r="AZ40" s="156">
        <f t="shared" si="29"/>
        <v>-1</v>
      </c>
      <c r="BA40" s="156">
        <f t="shared" si="30"/>
        <v>-1</v>
      </c>
      <c r="BB40" s="156" t="str">
        <f t="shared" si="31"/>
        <v>n/a</v>
      </c>
      <c r="BC40" s="40"/>
      <c r="BD40" s="156">
        <f t="shared" si="32"/>
        <v>-2.6965599184831657E-2</v>
      </c>
      <c r="BE40" s="156">
        <f t="shared" si="33"/>
        <v>-2.8911377855791676E-2</v>
      </c>
      <c r="BF40" s="156">
        <f t="shared" si="34"/>
        <v>-2.8911377855791676E-2</v>
      </c>
      <c r="BG40" s="156" t="str">
        <f t="shared" si="35"/>
        <v>n/a</v>
      </c>
      <c r="BH40" s="156" t="str">
        <f t="shared" si="36"/>
        <v>n/a</v>
      </c>
      <c r="BI40" s="156" t="str">
        <f t="shared" si="37"/>
        <v>n/a</v>
      </c>
    </row>
    <row r="41" spans="1:61" x14ac:dyDescent="0.25">
      <c r="A41" s="7" t="s">
        <v>35</v>
      </c>
      <c r="B41" s="7"/>
      <c r="C41" s="14" t="s">
        <v>192</v>
      </c>
      <c r="E41" s="21">
        <f>'CAN LFS Emp'!$E41</f>
        <v>12.93</v>
      </c>
      <c r="F41" s="21">
        <f>'Ont LFS Emp'!$E41</f>
        <v>6.72</v>
      </c>
      <c r="G41" s="21">
        <f>'Emp RestOfOnt'!$E41</f>
        <v>3.21</v>
      </c>
      <c r="H41" s="21">
        <f>'Emp RestOfCMA'!$E41</f>
        <v>3.51</v>
      </c>
      <c r="I41" s="21">
        <f>'CMA Emp Adj'!$E41</f>
        <v>3.51</v>
      </c>
      <c r="J41" s="21">
        <f>'Tor Emp Adj'!$E41</f>
        <v>0</v>
      </c>
      <c r="L41" s="21">
        <f>'CAN LFS Emp'!$O41</f>
        <v>13.38</v>
      </c>
      <c r="M41" s="21">
        <f>'Ont LFS Emp'!$O41</f>
        <v>6.9</v>
      </c>
      <c r="N41" s="21">
        <f>'Emp RestOfOnt'!$O41</f>
        <v>3.3619974391805383</v>
      </c>
      <c r="O41" s="21">
        <f>'Emp RestOfCMA'!$O41</f>
        <v>3.5380025608194621</v>
      </c>
      <c r="P41" s="21">
        <f>'CMA Emp Adj'!$O41</f>
        <v>3.5380025608194621</v>
      </c>
      <c r="Q41" s="21">
        <f>'Tor Emp Adj'!$O41</f>
        <v>0</v>
      </c>
      <c r="S41" s="21">
        <f>'CAN LFS Emp'!$Y41</f>
        <v>12.96</v>
      </c>
      <c r="T41" s="21">
        <f>'Ont LFS Emp'!$Y41</f>
        <v>7.78</v>
      </c>
      <c r="U41" s="21">
        <f>'Emp RestOfOnt'!$Y41</f>
        <v>3.2109762532981536</v>
      </c>
      <c r="V41" s="21">
        <f>'Emp RestOfCMA'!$Y41</f>
        <v>1.8431819564023004</v>
      </c>
      <c r="W41" s="21">
        <f>'CMA Emp Adj'!$Y41</f>
        <v>4.5690237467018466</v>
      </c>
      <c r="X41" s="21">
        <f>'Tor Emp Adj'!$Y41</f>
        <v>2.7258417902995462</v>
      </c>
      <c r="AA41" s="21">
        <f t="shared" si="8"/>
        <v>1</v>
      </c>
      <c r="AB41" s="21">
        <f t="shared" si="9"/>
        <v>1.3385970328474941</v>
      </c>
      <c r="AC41" s="21">
        <f t="shared" si="10"/>
        <v>1.1061164846878973</v>
      </c>
      <c r="AD41" s="21">
        <f t="shared" si="11"/>
        <v>3.485947007267248</v>
      </c>
      <c r="AE41" s="21">
        <f t="shared" si="12"/>
        <v>1.6571171657437227</v>
      </c>
      <c r="AF41" s="21">
        <f t="shared" si="13"/>
        <v>0</v>
      </c>
      <c r="AH41" s="21">
        <f t="shared" si="14"/>
        <v>1</v>
      </c>
      <c r="AI41" s="21">
        <f t="shared" si="15"/>
        <v>1.3270402964686001</v>
      </c>
      <c r="AJ41" s="21">
        <f t="shared" si="16"/>
        <v>1.2053994085064916</v>
      </c>
      <c r="AK41" s="21">
        <f t="shared" si="17"/>
        <v>3.1289894100860702</v>
      </c>
      <c r="AL41" s="21">
        <f t="shared" si="18"/>
        <v>1.4677915338434397</v>
      </c>
      <c r="AM41" s="21">
        <f t="shared" si="19"/>
        <v>0</v>
      </c>
      <c r="AO41" s="21">
        <f t="shared" si="20"/>
        <v>1</v>
      </c>
      <c r="AP41" s="21">
        <f t="shared" si="21"/>
        <v>1.5464970676804823</v>
      </c>
      <c r="AQ41" s="21">
        <f t="shared" si="22"/>
        <v>1.2571246212222007</v>
      </c>
      <c r="AR41" s="21">
        <f t="shared" si="23"/>
        <v>1.5461442276424007</v>
      </c>
      <c r="AS41" s="21">
        <f t="shared" si="24"/>
        <v>1.8449510435333873</v>
      </c>
      <c r="AT41" s="21">
        <f t="shared" si="25"/>
        <v>2.1222914043217305</v>
      </c>
      <c r="AW41" s="156">
        <f t="shared" si="26"/>
        <v>3.4269447860106883E-3</v>
      </c>
      <c r="AX41" s="156">
        <f t="shared" si="27"/>
        <v>2.6468223724749329E-3</v>
      </c>
      <c r="AY41" s="156">
        <f t="shared" si="28"/>
        <v>4.637152081942375E-3</v>
      </c>
      <c r="AZ41" s="156">
        <f t="shared" si="29"/>
        <v>7.9494400701718426E-4</v>
      </c>
      <c r="BA41" s="156">
        <f t="shared" si="30"/>
        <v>7.9494400701718426E-4</v>
      </c>
      <c r="BB41" s="156" t="str">
        <f t="shared" si="31"/>
        <v>n/a</v>
      </c>
      <c r="BC41" s="40"/>
      <c r="BD41" s="156">
        <f t="shared" si="32"/>
        <v>-3.1842558469395987E-3</v>
      </c>
      <c r="BE41" s="156">
        <f t="shared" si="33"/>
        <v>1.2075823695344212E-2</v>
      </c>
      <c r="BF41" s="156">
        <f t="shared" si="34"/>
        <v>-4.5854798008471143E-3</v>
      </c>
      <c r="BG41" s="156">
        <f t="shared" si="35"/>
        <v>-6.3126388081926943E-2</v>
      </c>
      <c r="BH41" s="156">
        <f t="shared" si="36"/>
        <v>2.5903537233675111E-2</v>
      </c>
      <c r="BI41" s="156" t="str">
        <f t="shared" si="37"/>
        <v>n/a</v>
      </c>
    </row>
    <row r="42" spans="1:61" x14ac:dyDescent="0.25">
      <c r="A42" s="7" t="s">
        <v>36</v>
      </c>
      <c r="B42" s="7"/>
      <c r="C42" s="14">
        <v>3254</v>
      </c>
      <c r="E42" s="21">
        <f>'CAN LFS Emp'!$E42</f>
        <v>36.72</v>
      </c>
      <c r="F42" s="21">
        <f>'Ont LFS Emp'!$E42</f>
        <v>23.39</v>
      </c>
      <c r="G42" s="21">
        <f>'Emp RestOfOnt'!$E42</f>
        <v>5.4699999999999989</v>
      </c>
      <c r="H42" s="21">
        <f>'Emp RestOfCMA'!$E42</f>
        <v>8.8212956515167065</v>
      </c>
      <c r="I42" s="21">
        <f>'CMA Emp Adj'!$E42</f>
        <v>17.920000000000002</v>
      </c>
      <c r="J42" s="21">
        <f>'Tor Emp Adj'!$E42</f>
        <v>9.0987043484832952</v>
      </c>
      <c r="L42" s="21">
        <f>'CAN LFS Emp'!$O42</f>
        <v>45.5</v>
      </c>
      <c r="M42" s="21">
        <f>'Ont LFS Emp'!$O42</f>
        <v>22.8</v>
      </c>
      <c r="N42" s="21">
        <f>'Emp RestOfOnt'!$O42</f>
        <v>5.6645071923281876</v>
      </c>
      <c r="O42" s="21">
        <f>'Emp RestOfCMA'!$O42</f>
        <v>8.6169978331725918</v>
      </c>
      <c r="P42" s="21">
        <f>'CMA Emp Adj'!$O42</f>
        <v>17.135492807671813</v>
      </c>
      <c r="Q42" s="21">
        <f>'Tor Emp Adj'!$O42</f>
        <v>8.5184949744992213</v>
      </c>
      <c r="S42" s="21">
        <f>'CAN LFS Emp'!$Y42</f>
        <v>45.3</v>
      </c>
      <c r="T42" s="21">
        <f>'Ont LFS Emp'!$Y42</f>
        <v>23.96</v>
      </c>
      <c r="U42" s="21">
        <f>'Emp RestOfOnt'!$Y42</f>
        <v>6.4713080895008623</v>
      </c>
      <c r="V42" s="21">
        <f>'Emp RestOfCMA'!$Y42</f>
        <v>5.6894972838890787</v>
      </c>
      <c r="W42" s="21">
        <f>'CMA Emp Adj'!$Y42</f>
        <v>17.488691910499139</v>
      </c>
      <c r="X42" s="21">
        <f>'Tor Emp Adj'!$Y42</f>
        <v>11.79919462661006</v>
      </c>
      <c r="AA42" s="21">
        <f t="shared" si="8"/>
        <v>1</v>
      </c>
      <c r="AB42" s="21">
        <f t="shared" si="9"/>
        <v>1.640614928837504</v>
      </c>
      <c r="AC42" s="21">
        <f t="shared" si="10"/>
        <v>0.66371099322115468</v>
      </c>
      <c r="AD42" s="21">
        <f t="shared" si="11"/>
        <v>3.0849057117677443</v>
      </c>
      <c r="AE42" s="21">
        <f t="shared" si="12"/>
        <v>2.9790648501864325</v>
      </c>
      <c r="AF42" s="21">
        <f t="shared" si="13"/>
        <v>2.8831616094467769</v>
      </c>
      <c r="AH42" s="21">
        <f t="shared" si="14"/>
        <v>1</v>
      </c>
      <c r="AI42" s="21">
        <f t="shared" si="15"/>
        <v>1.2894799203755278</v>
      </c>
      <c r="AJ42" s="21">
        <f t="shared" si="16"/>
        <v>0.59722839107520442</v>
      </c>
      <c r="AK42" s="21">
        <f t="shared" si="17"/>
        <v>2.2410247394799945</v>
      </c>
      <c r="AL42" s="21">
        <f t="shared" si="18"/>
        <v>2.0904873855133772</v>
      </c>
      <c r="AM42" s="21">
        <f t="shared" si="19"/>
        <v>1.9574764680065686</v>
      </c>
      <c r="AO42" s="21">
        <f t="shared" si="20"/>
        <v>1</v>
      </c>
      <c r="AP42" s="21">
        <f t="shared" si="21"/>
        <v>1.3625834733636701</v>
      </c>
      <c r="AQ42" s="21">
        <f t="shared" si="22"/>
        <v>0.72483659988316818</v>
      </c>
      <c r="AR42" s="21">
        <f t="shared" si="23"/>
        <v>1.3654081382464209</v>
      </c>
      <c r="AS42" s="21">
        <f t="shared" si="24"/>
        <v>2.0203450961706158</v>
      </c>
      <c r="AT42" s="21">
        <f t="shared" si="25"/>
        <v>2.6282310028648719</v>
      </c>
      <c r="AW42" s="156">
        <f t="shared" si="26"/>
        <v>2.1670544205929954E-2</v>
      </c>
      <c r="AX42" s="156">
        <f t="shared" si="27"/>
        <v>-2.5515437280839715E-3</v>
      </c>
      <c r="AY42" s="156">
        <f t="shared" si="28"/>
        <v>3.5002398439565319E-3</v>
      </c>
      <c r="AZ42" s="156">
        <f t="shared" si="29"/>
        <v>-2.3404582163755183E-3</v>
      </c>
      <c r="BA42" s="156">
        <f t="shared" si="30"/>
        <v>-4.4665444218364714E-3</v>
      </c>
      <c r="BB42" s="156">
        <f t="shared" si="31"/>
        <v>-6.5675731024327222E-3</v>
      </c>
      <c r="BC42" s="40"/>
      <c r="BD42" s="156">
        <f t="shared" si="32"/>
        <v>-4.4043232798607335E-4</v>
      </c>
      <c r="BE42" s="156">
        <f t="shared" si="33"/>
        <v>4.9748574432413317E-3</v>
      </c>
      <c r="BF42" s="156">
        <f t="shared" si="34"/>
        <v>1.3404887244429675E-2</v>
      </c>
      <c r="BG42" s="156">
        <f t="shared" si="35"/>
        <v>-4.0661682854115977E-2</v>
      </c>
      <c r="BH42" s="156">
        <f t="shared" si="36"/>
        <v>2.0423407741734234E-3</v>
      </c>
      <c r="BI42" s="156">
        <f t="shared" si="37"/>
        <v>3.3115671148251202E-2</v>
      </c>
    </row>
    <row r="43" spans="1:61" x14ac:dyDescent="0.25">
      <c r="A43" s="6" t="s">
        <v>37</v>
      </c>
      <c r="B43" s="6"/>
      <c r="C43" s="14">
        <v>326</v>
      </c>
      <c r="E43" s="21">
        <f>'CAN LFS Emp'!$E43</f>
        <v>112.81</v>
      </c>
      <c r="F43" s="21">
        <f>'Ont LFS Emp'!$E43</f>
        <v>62.13</v>
      </c>
      <c r="G43" s="21">
        <f>'Emp RestOfOnt'!$E43</f>
        <v>33.21</v>
      </c>
      <c r="H43" s="21">
        <f>'Emp RestOfCMA'!$E43</f>
        <v>15.497158931445437</v>
      </c>
      <c r="I43" s="21">
        <f>'CMA Emp Adj'!$E43</f>
        <v>28.92</v>
      </c>
      <c r="J43" s="21">
        <f>'Tor Emp Adj'!$E43</f>
        <v>13.422841068554565</v>
      </c>
      <c r="L43" s="21">
        <f>'CAN LFS Emp'!$O43</f>
        <v>103.19</v>
      </c>
      <c r="M43" s="21">
        <f>'Ont LFS Emp'!$O43</f>
        <v>50.27</v>
      </c>
      <c r="N43" s="21">
        <f>'Emp RestOfOnt'!$O43</f>
        <v>24.077397495282209</v>
      </c>
      <c r="O43" s="21">
        <f>'Emp RestOfCMA'!$O43</f>
        <v>19.553726298645731</v>
      </c>
      <c r="P43" s="21">
        <f>'CMA Emp Adj'!$O43</f>
        <v>26.192602504717794</v>
      </c>
      <c r="Q43" s="21">
        <f>'Tor Emp Adj'!$O43</f>
        <v>6.6388762060720623</v>
      </c>
      <c r="S43" s="21">
        <f>'CAN LFS Emp'!$Y43</f>
        <v>98.61</v>
      </c>
      <c r="T43" s="21">
        <f>'Ont LFS Emp'!$Y43</f>
        <v>44.99</v>
      </c>
      <c r="U43" s="21">
        <f>'Emp RestOfOnt'!$Y43</f>
        <v>22.972988357050454</v>
      </c>
      <c r="V43" s="21">
        <f>'Emp RestOfCMA'!$Y43</f>
        <v>14.400746887088868</v>
      </c>
      <c r="W43" s="21">
        <f>'CMA Emp Adj'!$Y43</f>
        <v>22.017011642949548</v>
      </c>
      <c r="X43" s="21">
        <f>'Tor Emp Adj'!$Y43</f>
        <v>7.61626475586068</v>
      </c>
      <c r="AA43" s="21">
        <f t="shared" si="8"/>
        <v>1</v>
      </c>
      <c r="AB43" s="21">
        <f t="shared" si="9"/>
        <v>1.4185115104846482</v>
      </c>
      <c r="AC43" s="21">
        <f t="shared" si="10"/>
        <v>1.3116429630455528</v>
      </c>
      <c r="AD43" s="21">
        <f t="shared" si="11"/>
        <v>1.7640735036697799</v>
      </c>
      <c r="AE43" s="21">
        <f t="shared" si="12"/>
        <v>1.5649314333650748</v>
      </c>
      <c r="AF43" s="21">
        <f t="shared" si="13"/>
        <v>1.3844872303938682</v>
      </c>
      <c r="AH43" s="21">
        <f t="shared" si="14"/>
        <v>1</v>
      </c>
      <c r="AI43" s="21">
        <f t="shared" si="15"/>
        <v>1.2536098797806718</v>
      </c>
      <c r="AJ43" s="21">
        <f t="shared" si="16"/>
        <v>1.1193390092848223</v>
      </c>
      <c r="AK43" s="21">
        <f t="shared" si="17"/>
        <v>2.2423013751005176</v>
      </c>
      <c r="AL43" s="21">
        <f t="shared" si="18"/>
        <v>1.4089753287041844</v>
      </c>
      <c r="AM43" s="21">
        <f t="shared" si="19"/>
        <v>0.67266995935328266</v>
      </c>
      <c r="AO43" s="21">
        <f t="shared" si="20"/>
        <v>1</v>
      </c>
      <c r="AP43" s="21">
        <f t="shared" si="21"/>
        <v>1.1753563007178782</v>
      </c>
      <c r="AQ43" s="21">
        <f t="shared" si="22"/>
        <v>1.1820688522238967</v>
      </c>
      <c r="AR43" s="21">
        <f t="shared" si="23"/>
        <v>1.5876356888744727</v>
      </c>
      <c r="AS43" s="21">
        <f t="shared" si="24"/>
        <v>1.1684330856377674</v>
      </c>
      <c r="AT43" s="21">
        <f t="shared" si="25"/>
        <v>0.77934624075302406</v>
      </c>
      <c r="AW43" s="156">
        <f t="shared" si="26"/>
        <v>-8.8736981161647854E-3</v>
      </c>
      <c r="AX43" s="156">
        <f t="shared" si="27"/>
        <v>-2.0959284682965373E-2</v>
      </c>
      <c r="AY43" s="156">
        <f t="shared" si="28"/>
        <v>-3.1646187612422549E-2</v>
      </c>
      <c r="AZ43" s="156">
        <f t="shared" si="29"/>
        <v>2.3523325647467619E-2</v>
      </c>
      <c r="BA43" s="156">
        <f t="shared" si="30"/>
        <v>-9.8567381207698146E-3</v>
      </c>
      <c r="BB43" s="156">
        <f t="shared" si="31"/>
        <v>-6.7980471333410897E-2</v>
      </c>
      <c r="BC43" s="40"/>
      <c r="BD43" s="156">
        <f t="shared" si="32"/>
        <v>-4.529637386169072E-3</v>
      </c>
      <c r="BE43" s="156">
        <f t="shared" si="33"/>
        <v>-1.1035480851870894E-2</v>
      </c>
      <c r="BF43" s="156">
        <f t="shared" si="34"/>
        <v>-4.684436706685724E-3</v>
      </c>
      <c r="BG43" s="156">
        <f t="shared" si="35"/>
        <v>-3.012548316289998E-2</v>
      </c>
      <c r="BH43" s="156">
        <f t="shared" si="36"/>
        <v>-1.7216238606661771E-2</v>
      </c>
      <c r="BI43" s="156">
        <f t="shared" si="37"/>
        <v>1.3829084954812831E-2</v>
      </c>
    </row>
    <row r="44" spans="1:61" x14ac:dyDescent="0.25">
      <c r="A44" s="6" t="s">
        <v>38</v>
      </c>
      <c r="B44" s="6"/>
      <c r="C44" s="14">
        <v>327</v>
      </c>
      <c r="E44" s="21">
        <f>'CAN LFS Emp'!$E44</f>
        <v>50.53</v>
      </c>
      <c r="F44" s="21">
        <f>'Ont LFS Emp'!$E44</f>
        <v>23.76</v>
      </c>
      <c r="G44" s="21">
        <f>'Emp RestOfOnt'!$E44</f>
        <v>15.920000000000002</v>
      </c>
      <c r="H44" s="21">
        <f>'Emp RestOfCMA'!$E44</f>
        <v>5.1474241256963627</v>
      </c>
      <c r="I44" s="21">
        <f>'CMA Emp Adj'!$E44</f>
        <v>7.84</v>
      </c>
      <c r="J44" s="21">
        <f>'Tor Emp Adj'!$E44</f>
        <v>2.6925758743036377</v>
      </c>
      <c r="L44" s="21">
        <f>'CAN LFS Emp'!$O44</f>
        <v>57.7</v>
      </c>
      <c r="M44" s="21">
        <f>'Ont LFS Emp'!$O44</f>
        <v>21.5</v>
      </c>
      <c r="N44" s="21">
        <f>'Emp RestOfOnt'!$O44</f>
        <v>12.232682926829268</v>
      </c>
      <c r="O44" s="21">
        <f>'Emp RestOfCMA'!$O44</f>
        <v>5.0972856347570312</v>
      </c>
      <c r="P44" s="21">
        <f>'CMA Emp Adj'!$O44</f>
        <v>9.2673170731707319</v>
      </c>
      <c r="Q44" s="21">
        <f>'Tor Emp Adj'!$O44</f>
        <v>4.1700314384137007</v>
      </c>
      <c r="S44" s="21">
        <f>'CAN LFS Emp'!$Y44</f>
        <v>42.22</v>
      </c>
      <c r="T44" s="21">
        <f>'Ont LFS Emp'!$Y44</f>
        <v>17.14</v>
      </c>
      <c r="U44" s="21">
        <f>'Emp RestOfOnt'!$Y44</f>
        <v>12.551650943396227</v>
      </c>
      <c r="V44" s="21">
        <f>'Emp RestOfCMA'!$Y44</f>
        <v>4.5883490566037732</v>
      </c>
      <c r="W44" s="21">
        <f>'CMA Emp Adj'!$Y44</f>
        <v>4.5883490566037732</v>
      </c>
      <c r="X44" s="21">
        <f>'Tor Emp Adj'!$Y44</f>
        <v>0</v>
      </c>
      <c r="AA44" s="21">
        <f t="shared" si="8"/>
        <v>1</v>
      </c>
      <c r="AB44" s="21">
        <f t="shared" si="9"/>
        <v>1.2110895252022083</v>
      </c>
      <c r="AC44" s="21">
        <f t="shared" si="10"/>
        <v>1.4037446768951363</v>
      </c>
      <c r="AD44" s="21">
        <f t="shared" si="11"/>
        <v>1.3081358404251493</v>
      </c>
      <c r="AE44" s="21">
        <f t="shared" si="12"/>
        <v>0.94713391684632953</v>
      </c>
      <c r="AF44" s="21">
        <f t="shared" si="13"/>
        <v>0.62002722225597307</v>
      </c>
      <c r="AH44" s="21">
        <f t="shared" si="14"/>
        <v>1</v>
      </c>
      <c r="AI44" s="21">
        <f t="shared" si="15"/>
        <v>0.95885686103815881</v>
      </c>
      <c r="AJ44" s="21">
        <f t="shared" si="16"/>
        <v>1.0170343349339754</v>
      </c>
      <c r="AK44" s="21">
        <f t="shared" si="17"/>
        <v>1.0453584191594505</v>
      </c>
      <c r="AL44" s="21">
        <f t="shared" si="18"/>
        <v>0.89153943533234381</v>
      </c>
      <c r="AM44" s="21">
        <f t="shared" si="19"/>
        <v>0.75562895444701161</v>
      </c>
      <c r="AO44" s="21">
        <f t="shared" si="20"/>
        <v>1</v>
      </c>
      <c r="AP44" s="21">
        <f t="shared" si="21"/>
        <v>1.0458444450934676</v>
      </c>
      <c r="AQ44" s="21">
        <f t="shared" si="22"/>
        <v>1.5084428619799306</v>
      </c>
      <c r="AR44" s="21">
        <f t="shared" si="23"/>
        <v>1.1814763017534631</v>
      </c>
      <c r="AS44" s="21">
        <f t="shared" si="24"/>
        <v>0.56872805604939514</v>
      </c>
      <c r="AT44" s="21">
        <f t="shared" si="25"/>
        <v>0</v>
      </c>
      <c r="AW44" s="156">
        <f t="shared" si="26"/>
        <v>1.3357419206193155E-2</v>
      </c>
      <c r="AX44" s="156">
        <f t="shared" si="27"/>
        <v>-9.945271369072306E-3</v>
      </c>
      <c r="AY44" s="156">
        <f t="shared" si="28"/>
        <v>-2.6002447540623308E-2</v>
      </c>
      <c r="AZ44" s="156">
        <f t="shared" si="29"/>
        <v>-9.7834612844327484E-4</v>
      </c>
      <c r="BA44" s="156">
        <f t="shared" si="30"/>
        <v>1.6866162687283026E-2</v>
      </c>
      <c r="BB44" s="156">
        <f t="shared" si="31"/>
        <v>4.471333430517177E-2</v>
      </c>
      <c r="BC44" s="40"/>
      <c r="BD44" s="156">
        <f t="shared" si="32"/>
        <v>-3.0753499643613957E-2</v>
      </c>
      <c r="BE44" s="156">
        <f t="shared" si="33"/>
        <v>-2.2408907490463537E-2</v>
      </c>
      <c r="BF44" s="156">
        <f t="shared" si="34"/>
        <v>2.5774066127481898E-3</v>
      </c>
      <c r="BG44" s="156">
        <f t="shared" si="35"/>
        <v>-1.0463660287415966E-2</v>
      </c>
      <c r="BH44" s="156">
        <f t="shared" si="36"/>
        <v>-6.7883399286645218E-2</v>
      </c>
      <c r="BI44" s="156">
        <f t="shared" si="37"/>
        <v>-1</v>
      </c>
    </row>
    <row r="45" spans="1:61" x14ac:dyDescent="0.25">
      <c r="A45" s="6" t="s">
        <v>39</v>
      </c>
      <c r="B45" s="6"/>
      <c r="C45" s="14">
        <v>331</v>
      </c>
      <c r="E45" s="21">
        <f>'CAN LFS Emp'!$E45</f>
        <v>106.99</v>
      </c>
      <c r="F45" s="21">
        <f>'Ont LFS Emp'!$E45</f>
        <v>52.04</v>
      </c>
      <c r="G45" s="21">
        <f>'Emp RestOfOnt'!$E45</f>
        <v>40.75</v>
      </c>
      <c r="H45" s="21">
        <f>'Emp RestOfCMA'!$E45</f>
        <v>7.8266867936466209</v>
      </c>
      <c r="I45" s="21">
        <f>'CMA Emp Adj'!$E45</f>
        <v>11.29</v>
      </c>
      <c r="J45" s="21">
        <f>'Tor Emp Adj'!$E45</f>
        <v>3.4633132063533778</v>
      </c>
      <c r="L45" s="21">
        <f>'CAN LFS Emp'!$O45</f>
        <v>77.02</v>
      </c>
      <c r="M45" s="21">
        <f>'Ont LFS Emp'!$O45</f>
        <v>34.06</v>
      </c>
      <c r="N45" s="21">
        <f>'Emp RestOfOnt'!$O45</f>
        <v>25.57879206212252</v>
      </c>
      <c r="O45" s="21">
        <f>'Emp RestOfCMA'!$O45</f>
        <v>5.4387792147193545</v>
      </c>
      <c r="P45" s="21">
        <f>'CMA Emp Adj'!$O45</f>
        <v>8.4812079378774818</v>
      </c>
      <c r="Q45" s="21">
        <f>'Tor Emp Adj'!$O45</f>
        <v>3.0424287231581273</v>
      </c>
      <c r="S45" s="21">
        <f>'CAN LFS Emp'!$Y45</f>
        <v>68.56</v>
      </c>
      <c r="T45" s="21">
        <f>'Ont LFS Emp'!$Y45</f>
        <v>27.33</v>
      </c>
      <c r="U45" s="21">
        <f>'Emp RestOfOnt'!$Y45</f>
        <v>22.917939958592129</v>
      </c>
      <c r="V45" s="21">
        <f>'Emp RestOfCMA'!$Y45</f>
        <v>4.4120600414078677</v>
      </c>
      <c r="W45" s="21">
        <f>'CMA Emp Adj'!$Y45</f>
        <v>4.4120600414078677</v>
      </c>
      <c r="X45" s="21">
        <f>'Tor Emp Adj'!$Y45</f>
        <v>0</v>
      </c>
      <c r="AA45" s="21">
        <f t="shared" si="8"/>
        <v>1</v>
      </c>
      <c r="AB45" s="21">
        <f t="shared" si="9"/>
        <v>1.2527753809194588</v>
      </c>
      <c r="AC45" s="21">
        <f t="shared" si="10"/>
        <v>1.6969880449736074</v>
      </c>
      <c r="AD45" s="21">
        <f t="shared" si="11"/>
        <v>0.93939221411468765</v>
      </c>
      <c r="AE45" s="21">
        <f t="shared" si="12"/>
        <v>0.64416241132347196</v>
      </c>
      <c r="AF45" s="21">
        <f t="shared" si="13"/>
        <v>0.37665235492757498</v>
      </c>
      <c r="AH45" s="21">
        <f t="shared" si="14"/>
        <v>1</v>
      </c>
      <c r="AI45" s="21">
        <f t="shared" si="15"/>
        <v>1.1379737986735998</v>
      </c>
      <c r="AJ45" s="21">
        <f t="shared" si="16"/>
        <v>1.5931850640285472</v>
      </c>
      <c r="AK45" s="21">
        <f t="shared" si="17"/>
        <v>0.83560297719590348</v>
      </c>
      <c r="AL45" s="21">
        <f t="shared" si="18"/>
        <v>0.6112467257371228</v>
      </c>
      <c r="AM45" s="21">
        <f t="shared" si="19"/>
        <v>0.41301133718672811</v>
      </c>
      <c r="AO45" s="21">
        <f t="shared" si="20"/>
        <v>1</v>
      </c>
      <c r="AP45" s="21">
        <f t="shared" si="21"/>
        <v>1.0269358807210884</v>
      </c>
      <c r="AQ45" s="21">
        <f t="shared" si="22"/>
        <v>1.6960982593336333</v>
      </c>
      <c r="AR45" s="21">
        <f t="shared" si="23"/>
        <v>0.69961224093415253</v>
      </c>
      <c r="AS45" s="21">
        <f t="shared" si="24"/>
        <v>0.33677282327569574</v>
      </c>
      <c r="AT45" s="21">
        <f t="shared" si="25"/>
        <v>0</v>
      </c>
      <c r="AW45" s="156">
        <f t="shared" si="26"/>
        <v>-3.2332772812988186E-2</v>
      </c>
      <c r="AX45" s="156">
        <f t="shared" si="27"/>
        <v>-4.1503049313889595E-2</v>
      </c>
      <c r="AY45" s="156">
        <f t="shared" si="28"/>
        <v>-4.5501518460661527E-2</v>
      </c>
      <c r="AZ45" s="156">
        <f t="shared" si="29"/>
        <v>-3.5744005462372996E-2</v>
      </c>
      <c r="BA45" s="156">
        <f t="shared" si="30"/>
        <v>-2.8201158666186332E-2</v>
      </c>
      <c r="BB45" s="156">
        <f t="shared" si="31"/>
        <v>-1.2873378625466447E-2</v>
      </c>
      <c r="BC45" s="40"/>
      <c r="BD45" s="156">
        <f t="shared" si="32"/>
        <v>-1.1568153774722756E-2</v>
      </c>
      <c r="BE45" s="156">
        <f t="shared" si="33"/>
        <v>-2.177333063000364E-2</v>
      </c>
      <c r="BF45" s="156">
        <f t="shared" si="34"/>
        <v>-1.0924248729807795E-2</v>
      </c>
      <c r="BG45" s="156">
        <f t="shared" si="35"/>
        <v>-2.070395970467076E-2</v>
      </c>
      <c r="BH45" s="156">
        <f t="shared" si="36"/>
        <v>-6.3261499671171784E-2</v>
      </c>
      <c r="BI45" s="156">
        <f t="shared" si="37"/>
        <v>-1</v>
      </c>
    </row>
    <row r="46" spans="1:61" x14ac:dyDescent="0.25">
      <c r="A46" s="6" t="s">
        <v>40</v>
      </c>
      <c r="B46" s="6"/>
      <c r="C46" s="14">
        <v>332</v>
      </c>
      <c r="E46" s="21">
        <f>'CAN LFS Emp'!$E46</f>
        <v>159.56</v>
      </c>
      <c r="F46" s="21">
        <f>'Ont LFS Emp'!$E46</f>
        <v>88.15</v>
      </c>
      <c r="G46" s="21">
        <f>'Emp RestOfOnt'!$E46</f>
        <v>48.740000000000009</v>
      </c>
      <c r="H46" s="21">
        <f>'Emp RestOfCMA'!$E46</f>
        <v>22.553874452314769</v>
      </c>
      <c r="I46" s="21">
        <f>'CMA Emp Adj'!$E46</f>
        <v>39.409999999999997</v>
      </c>
      <c r="J46" s="21">
        <f>'Tor Emp Adj'!$E46</f>
        <v>16.856125547685227</v>
      </c>
      <c r="L46" s="21">
        <f>'CAN LFS Emp'!$O46</f>
        <v>174.68</v>
      </c>
      <c r="M46" s="21">
        <f>'Ont LFS Emp'!$O46</f>
        <v>79.069999999999993</v>
      </c>
      <c r="N46" s="21">
        <f>'Emp RestOfOnt'!$O46</f>
        <v>42.993057600692936</v>
      </c>
      <c r="O46" s="21">
        <f>'Emp RestOfCMA'!$O46</f>
        <v>25.536356103423209</v>
      </c>
      <c r="P46" s="21">
        <f>'CMA Emp Adj'!$O46</f>
        <v>36.076942399307057</v>
      </c>
      <c r="Q46" s="21">
        <f>'Tor Emp Adj'!$O46</f>
        <v>10.54058629588385</v>
      </c>
      <c r="S46" s="21">
        <f>'CAN LFS Emp'!$Y46</f>
        <v>150.02000000000001</v>
      </c>
      <c r="T46" s="21">
        <f>'Ont LFS Emp'!$Y46</f>
        <v>63.98</v>
      </c>
      <c r="U46" s="21">
        <f>'Emp RestOfOnt'!$Y46</f>
        <v>41.566128387383387</v>
      </c>
      <c r="V46" s="21">
        <f>'Emp RestOfCMA'!$Y46</f>
        <v>14.925209678501218</v>
      </c>
      <c r="W46" s="21">
        <f>'CMA Emp Adj'!$Y46</f>
        <v>22.413871612616614</v>
      </c>
      <c r="X46" s="21">
        <f>'Tor Emp Adj'!$Y46</f>
        <v>7.4886619341153944</v>
      </c>
      <c r="AA46" s="21">
        <f t="shared" si="8"/>
        <v>1</v>
      </c>
      <c r="AB46" s="21">
        <f t="shared" si="9"/>
        <v>1.4229098928306569</v>
      </c>
      <c r="AC46" s="21">
        <f t="shared" si="10"/>
        <v>1.3609928838681129</v>
      </c>
      <c r="AD46" s="21">
        <f t="shared" si="11"/>
        <v>1.8151366260078643</v>
      </c>
      <c r="AE46" s="21">
        <f t="shared" si="12"/>
        <v>1.5077419963309788</v>
      </c>
      <c r="AF46" s="21">
        <f t="shared" si="13"/>
        <v>1.2292092942012665</v>
      </c>
      <c r="AH46" s="21">
        <f t="shared" si="14"/>
        <v>1</v>
      </c>
      <c r="AI46" s="21">
        <f t="shared" si="15"/>
        <v>1.1648223336045638</v>
      </c>
      <c r="AJ46" s="21">
        <f t="shared" si="16"/>
        <v>1.1807143960520572</v>
      </c>
      <c r="AK46" s="21">
        <f t="shared" si="17"/>
        <v>1.7298872848215756</v>
      </c>
      <c r="AL46" s="21">
        <f t="shared" si="18"/>
        <v>1.146433554211407</v>
      </c>
      <c r="AM46" s="21">
        <f t="shared" si="19"/>
        <v>0.63090890875737293</v>
      </c>
      <c r="AO46" s="21">
        <f t="shared" si="20"/>
        <v>1</v>
      </c>
      <c r="AP46" s="21">
        <f t="shared" si="21"/>
        <v>1.0986758541679933</v>
      </c>
      <c r="AQ46" s="21">
        <f t="shared" si="22"/>
        <v>1.4058424524199125</v>
      </c>
      <c r="AR46" s="21">
        <f t="shared" si="23"/>
        <v>1.0815785721262519</v>
      </c>
      <c r="AS46" s="21">
        <f t="shared" si="24"/>
        <v>0.78186928319160309</v>
      </c>
      <c r="AT46" s="21">
        <f t="shared" si="25"/>
        <v>0.50369128354691517</v>
      </c>
      <c r="AW46" s="156">
        <f t="shared" si="26"/>
        <v>9.094677687299324E-3</v>
      </c>
      <c r="AX46" s="156">
        <f t="shared" si="27"/>
        <v>-1.0811765416694485E-2</v>
      </c>
      <c r="AY46" s="156">
        <f t="shared" si="28"/>
        <v>-1.2467764967237116E-2</v>
      </c>
      <c r="AZ46" s="156">
        <f t="shared" si="29"/>
        <v>1.2497073786106316E-2</v>
      </c>
      <c r="BA46" s="156">
        <f t="shared" si="30"/>
        <v>-8.7976367743565209E-3</v>
      </c>
      <c r="BB46" s="156">
        <f t="shared" si="31"/>
        <v>-4.5863079920411387E-2</v>
      </c>
      <c r="BC46" s="40"/>
      <c r="BD46" s="156">
        <f t="shared" si="32"/>
        <v>-1.5103491662380564E-2</v>
      </c>
      <c r="BE46" s="156">
        <f t="shared" si="33"/>
        <v>-2.09536566698727E-2</v>
      </c>
      <c r="BF46" s="156">
        <f t="shared" si="34"/>
        <v>-3.3696138019460031E-3</v>
      </c>
      <c r="BG46" s="156">
        <f t="shared" si="35"/>
        <v>-5.2288498005423234E-2</v>
      </c>
      <c r="BH46" s="156">
        <f t="shared" si="36"/>
        <v>-4.6482395514074848E-2</v>
      </c>
      <c r="BI46" s="156">
        <f t="shared" si="37"/>
        <v>-3.3606621243381429E-2</v>
      </c>
    </row>
    <row r="47" spans="1:61" x14ac:dyDescent="0.25">
      <c r="A47" s="6" t="s">
        <v>41</v>
      </c>
      <c r="B47" s="6"/>
      <c r="C47" s="14">
        <v>333</v>
      </c>
      <c r="E47" s="21">
        <f>'CAN LFS Emp'!$E47</f>
        <v>103.92</v>
      </c>
      <c r="F47" s="21">
        <f>'Ont LFS Emp'!$E47</f>
        <v>51.74</v>
      </c>
      <c r="G47" s="21">
        <f>'Emp RestOfOnt'!$E47</f>
        <v>32.64</v>
      </c>
      <c r="H47" s="21">
        <f>'Emp RestOfCMA'!$E47</f>
        <v>10.211496742075724</v>
      </c>
      <c r="I47" s="21">
        <f>'CMA Emp Adj'!$E47</f>
        <v>19.100000000000001</v>
      </c>
      <c r="J47" s="21">
        <f>'Tor Emp Adj'!$E47</f>
        <v>8.8885032579242775</v>
      </c>
      <c r="L47" s="21">
        <f>'CAN LFS Emp'!$O47</f>
        <v>110.06</v>
      </c>
      <c r="M47" s="21">
        <f>'Ont LFS Emp'!$O47</f>
        <v>51.96</v>
      </c>
      <c r="N47" s="21">
        <f>'Emp RestOfOnt'!$O47</f>
        <v>31.83516018306636</v>
      </c>
      <c r="O47" s="21">
        <f>'Emp RestOfCMA'!$O47</f>
        <v>15.00544649268277</v>
      </c>
      <c r="P47" s="21">
        <f>'CMA Emp Adj'!$O47</f>
        <v>20.12483981693364</v>
      </c>
      <c r="Q47" s="21">
        <f>'Tor Emp Adj'!$O47</f>
        <v>5.1193933242508702</v>
      </c>
      <c r="S47" s="21">
        <f>'CAN LFS Emp'!$Y47</f>
        <v>119.64</v>
      </c>
      <c r="T47" s="21">
        <f>'Ont LFS Emp'!$Y47</f>
        <v>51.46</v>
      </c>
      <c r="U47" s="21">
        <f>'Emp RestOfOnt'!$Y47</f>
        <v>35.18015750463249</v>
      </c>
      <c r="V47" s="21">
        <f>'Emp RestOfCMA'!$Y47</f>
        <v>13.174800523168193</v>
      </c>
      <c r="W47" s="21">
        <f>'CMA Emp Adj'!$Y47</f>
        <v>16.279842495367511</v>
      </c>
      <c r="X47" s="21">
        <f>'Tor Emp Adj'!$Y47</f>
        <v>3.1050419721993179</v>
      </c>
      <c r="AA47" s="21">
        <f t="shared" si="8"/>
        <v>1</v>
      </c>
      <c r="AB47" s="21">
        <f t="shared" si="9"/>
        <v>1.2823494685419565</v>
      </c>
      <c r="AC47" s="21">
        <f t="shared" si="10"/>
        <v>1.3994112768225546</v>
      </c>
      <c r="AD47" s="21">
        <f t="shared" si="11"/>
        <v>1.2618346652951113</v>
      </c>
      <c r="AE47" s="21">
        <f t="shared" si="12"/>
        <v>1.1219638232663276</v>
      </c>
      <c r="AF47" s="21">
        <f t="shared" si="13"/>
        <v>0.99522574843272926</v>
      </c>
      <c r="AH47" s="21">
        <f t="shared" si="14"/>
        <v>1</v>
      </c>
      <c r="AI47" s="21">
        <f t="shared" si="15"/>
        <v>1.2148726843386126</v>
      </c>
      <c r="AJ47" s="21">
        <f t="shared" si="16"/>
        <v>1.3876094220433084</v>
      </c>
      <c r="AK47" s="21">
        <f t="shared" si="17"/>
        <v>1.6133235669153538</v>
      </c>
      <c r="AL47" s="21">
        <f t="shared" si="18"/>
        <v>1.0149982015117314</v>
      </c>
      <c r="AM47" s="21">
        <f t="shared" si="19"/>
        <v>0.48633336369625746</v>
      </c>
      <c r="AO47" s="21">
        <f t="shared" si="20"/>
        <v>1</v>
      </c>
      <c r="AP47" s="21">
        <f t="shared" si="21"/>
        <v>1.1080717503547228</v>
      </c>
      <c r="AQ47" s="21">
        <f t="shared" si="22"/>
        <v>1.4919958501683515</v>
      </c>
      <c r="AR47" s="21">
        <f t="shared" si="23"/>
        <v>1.1971661776447424</v>
      </c>
      <c r="AS47" s="21">
        <f t="shared" si="24"/>
        <v>0.71209875632039166</v>
      </c>
      <c r="AT47" s="21">
        <f t="shared" si="25"/>
        <v>0.26187886011211203</v>
      </c>
      <c r="AW47" s="156">
        <f t="shared" si="26"/>
        <v>5.7569377670501076E-3</v>
      </c>
      <c r="AX47" s="156">
        <f t="shared" si="27"/>
        <v>4.2439153306750299E-4</v>
      </c>
      <c r="AY47" s="156">
        <f t="shared" si="28"/>
        <v>-2.4936042881023024E-3</v>
      </c>
      <c r="AZ47" s="156">
        <f t="shared" si="29"/>
        <v>3.9240233805549085E-2</v>
      </c>
      <c r="BA47" s="156">
        <f t="shared" si="30"/>
        <v>5.2403356594961092E-3</v>
      </c>
      <c r="BB47" s="156">
        <f t="shared" si="31"/>
        <v>-5.3677892050262299E-2</v>
      </c>
      <c r="BC47" s="40"/>
      <c r="BD47" s="156">
        <f t="shared" si="32"/>
        <v>8.3810824738375089E-3</v>
      </c>
      <c r="BE47" s="156">
        <f t="shared" si="33"/>
        <v>-9.6647116049364268E-4</v>
      </c>
      <c r="BF47" s="156">
        <f t="shared" si="34"/>
        <v>1.0041164676933612E-2</v>
      </c>
      <c r="BG47" s="156">
        <f t="shared" si="35"/>
        <v>-1.2926454455619685E-2</v>
      </c>
      <c r="BH47" s="156">
        <f t="shared" si="36"/>
        <v>-2.097952043271456E-2</v>
      </c>
      <c r="BI47" s="156">
        <f t="shared" si="37"/>
        <v>-4.8771403806954772E-2</v>
      </c>
    </row>
    <row r="48" spans="1:61" x14ac:dyDescent="0.25">
      <c r="A48" s="7" t="s">
        <v>42</v>
      </c>
      <c r="B48" s="7"/>
      <c r="C48" s="14">
        <v>3336</v>
      </c>
      <c r="E48" s="21">
        <f>'CAN LFS Emp'!$E48</f>
        <v>3.86</v>
      </c>
      <c r="F48" s="21">
        <f>'Ont LFS Emp'!$E48</f>
        <v>2.54</v>
      </c>
      <c r="G48" s="21">
        <f>'Emp RestOfOnt'!$E48</f>
        <v>2.54</v>
      </c>
      <c r="H48" s="21">
        <f>'Emp RestOfCMA'!$E48</f>
        <v>0</v>
      </c>
      <c r="I48" s="21">
        <f>'CMA Emp Adj'!$E48</f>
        <v>0</v>
      </c>
      <c r="J48" s="21">
        <f>'Tor Emp Adj'!$E48</f>
        <v>0</v>
      </c>
      <c r="L48" s="21">
        <f>'CAN LFS Emp'!$O48</f>
        <v>5.27</v>
      </c>
      <c r="M48" s="21">
        <f>'Ont LFS Emp'!$O48</f>
        <v>2.25</v>
      </c>
      <c r="N48" s="21">
        <f>'Emp RestOfOnt'!$O48</f>
        <v>2.25</v>
      </c>
      <c r="O48" s="21">
        <f>'Emp RestOfCMA'!$O48</f>
        <v>0</v>
      </c>
      <c r="P48" s="21">
        <f>'CMA Emp Adj'!$O48</f>
        <v>0</v>
      </c>
      <c r="Q48" s="21">
        <f>'Tor Emp Adj'!$O48</f>
        <v>0</v>
      </c>
      <c r="S48" s="21">
        <f>'CAN LFS Emp'!$Y48</f>
        <v>3.58</v>
      </c>
      <c r="T48" s="21">
        <f>'Ont LFS Emp'!$Y48</f>
        <v>0</v>
      </c>
      <c r="U48" s="21">
        <f>'Emp RestOfOnt'!$Y48</f>
        <v>0</v>
      </c>
      <c r="V48" s="21">
        <f>'Emp RestOfCMA'!$Y48</f>
        <v>0</v>
      </c>
      <c r="W48" s="21">
        <f>'CMA Emp Adj'!$Y48</f>
        <v>0</v>
      </c>
      <c r="X48" s="21">
        <f>'Tor Emp Adj'!$Y48</f>
        <v>0</v>
      </c>
      <c r="AA48" s="21">
        <f t="shared" si="8"/>
        <v>1</v>
      </c>
      <c r="AB48" s="21">
        <f t="shared" si="9"/>
        <v>1.6948275764936456</v>
      </c>
      <c r="AC48" s="21">
        <f t="shared" si="10"/>
        <v>2.9318433984969943</v>
      </c>
      <c r="AD48" s="21">
        <f t="shared" si="11"/>
        <v>0</v>
      </c>
      <c r="AE48" s="21">
        <f t="shared" si="12"/>
        <v>0</v>
      </c>
      <c r="AF48" s="21">
        <f t="shared" si="13"/>
        <v>0</v>
      </c>
      <c r="AH48" s="21">
        <f t="shared" si="14"/>
        <v>1</v>
      </c>
      <c r="AI48" s="21">
        <f t="shared" si="15"/>
        <v>1.0986592999803979</v>
      </c>
      <c r="AJ48" s="21">
        <f t="shared" si="16"/>
        <v>2.0481493031235853</v>
      </c>
      <c r="AK48" s="21">
        <f t="shared" si="17"/>
        <v>0</v>
      </c>
      <c r="AL48" s="21">
        <f t="shared" si="18"/>
        <v>0</v>
      </c>
      <c r="AM48" s="21">
        <f t="shared" si="19"/>
        <v>0</v>
      </c>
      <c r="AO48" s="21">
        <f t="shared" si="20"/>
        <v>1</v>
      </c>
      <c r="AP48" s="21">
        <f t="shared" si="21"/>
        <v>0</v>
      </c>
      <c r="AQ48" s="21">
        <f t="shared" si="22"/>
        <v>0</v>
      </c>
      <c r="AR48" s="21">
        <f t="shared" si="23"/>
        <v>0</v>
      </c>
      <c r="AS48" s="21">
        <f t="shared" si="24"/>
        <v>0</v>
      </c>
      <c r="AT48" s="21">
        <f t="shared" si="25"/>
        <v>0</v>
      </c>
      <c r="AW48" s="156">
        <f t="shared" si="26"/>
        <v>3.1626123416449436E-2</v>
      </c>
      <c r="AX48" s="156">
        <f t="shared" si="27"/>
        <v>-1.2050194309098816E-2</v>
      </c>
      <c r="AY48" s="156">
        <f t="shared" si="28"/>
        <v>-1.2050194309098816E-2</v>
      </c>
      <c r="AZ48" s="156" t="str">
        <f t="shared" si="29"/>
        <v>n/a</v>
      </c>
      <c r="BA48" s="156" t="str">
        <f t="shared" si="30"/>
        <v>n/a</v>
      </c>
      <c r="BB48" s="156" t="str">
        <f t="shared" si="31"/>
        <v>n/a</v>
      </c>
      <c r="BC48" s="40"/>
      <c r="BD48" s="156">
        <f t="shared" si="32"/>
        <v>-3.7928739998368988E-2</v>
      </c>
      <c r="BE48" s="156">
        <f t="shared" si="33"/>
        <v>-1</v>
      </c>
      <c r="BF48" s="156">
        <f t="shared" si="34"/>
        <v>-1</v>
      </c>
      <c r="BG48" s="156" t="str">
        <f t="shared" si="35"/>
        <v>n/a</v>
      </c>
      <c r="BH48" s="156" t="str">
        <f t="shared" si="36"/>
        <v>n/a</v>
      </c>
      <c r="BI48" s="156" t="str">
        <f t="shared" si="37"/>
        <v>n/a</v>
      </c>
    </row>
    <row r="49" spans="1:61" x14ac:dyDescent="0.25">
      <c r="A49" s="6" t="s">
        <v>43</v>
      </c>
      <c r="B49" s="6"/>
      <c r="C49" s="14">
        <v>334</v>
      </c>
      <c r="E49" s="21">
        <f>'CAN LFS Emp'!$E49</f>
        <v>106.08</v>
      </c>
      <c r="F49" s="21">
        <f>'Ont LFS Emp'!$E49</f>
        <v>58.5</v>
      </c>
      <c r="G49" s="21">
        <f>'Emp RestOfOnt'!$E49</f>
        <v>29.74</v>
      </c>
      <c r="H49" s="21">
        <f>'Emp RestOfCMA'!$E49</f>
        <v>13.885770449014109</v>
      </c>
      <c r="I49" s="21">
        <f>'CMA Emp Adj'!$E49</f>
        <v>28.76</v>
      </c>
      <c r="J49" s="21">
        <f>'Tor Emp Adj'!$E49</f>
        <v>14.874229550985893</v>
      </c>
      <c r="L49" s="21">
        <f>'CAN LFS Emp'!$O49</f>
        <v>107.59</v>
      </c>
      <c r="M49" s="21">
        <f>'Ont LFS Emp'!$O49</f>
        <v>69.59</v>
      </c>
      <c r="N49" s="21">
        <f>'Emp RestOfOnt'!$O49</f>
        <v>39.206845651716151</v>
      </c>
      <c r="O49" s="21">
        <f>'Emp RestOfCMA'!$O49</f>
        <v>20.833158218210009</v>
      </c>
      <c r="P49" s="21">
        <f>'CMA Emp Adj'!$O49</f>
        <v>30.383154348283853</v>
      </c>
      <c r="Q49" s="21">
        <f>'Tor Emp Adj'!$O49</f>
        <v>9.5499961300738452</v>
      </c>
      <c r="S49" s="21">
        <f>'CAN LFS Emp'!$Y49</f>
        <v>69.86</v>
      </c>
      <c r="T49" s="21">
        <f>'Ont LFS Emp'!$Y49</f>
        <v>34.25</v>
      </c>
      <c r="U49" s="21">
        <f>'Emp RestOfOnt'!$Y49</f>
        <v>15.165258358662616</v>
      </c>
      <c r="V49" s="21">
        <f>'Emp RestOfCMA'!$Y49</f>
        <v>12.634185717264227</v>
      </c>
      <c r="W49" s="21">
        <f>'CMA Emp Adj'!$Y49</f>
        <v>19.084741641337384</v>
      </c>
      <c r="X49" s="21">
        <f>'Tor Emp Adj'!$Y49</f>
        <v>6.4505559240731563</v>
      </c>
      <c r="AA49" s="21">
        <f t="shared" si="8"/>
        <v>1</v>
      </c>
      <c r="AB49" s="21">
        <f t="shared" si="9"/>
        <v>1.4203699148764197</v>
      </c>
      <c r="AC49" s="21">
        <f t="shared" si="10"/>
        <v>1.249113236152259</v>
      </c>
      <c r="AD49" s="21">
        <f t="shared" si="11"/>
        <v>1.6809262509738541</v>
      </c>
      <c r="AE49" s="21">
        <f t="shared" si="12"/>
        <v>1.6550076103671361</v>
      </c>
      <c r="AF49" s="21">
        <f t="shared" si="13"/>
        <v>1.6315225253762033</v>
      </c>
      <c r="AH49" s="21">
        <f t="shared" si="14"/>
        <v>1</v>
      </c>
      <c r="AI49" s="21">
        <f t="shared" si="15"/>
        <v>1.6644320212051973</v>
      </c>
      <c r="AJ49" s="21">
        <f t="shared" si="16"/>
        <v>1.7481540658176651</v>
      </c>
      <c r="AK49" s="21">
        <f t="shared" si="17"/>
        <v>2.2913174809057089</v>
      </c>
      <c r="AL49" s="21">
        <f t="shared" si="18"/>
        <v>1.5675568538813023</v>
      </c>
      <c r="AM49" s="21">
        <f t="shared" si="19"/>
        <v>0.92806065895570611</v>
      </c>
      <c r="AO49" s="21">
        <f t="shared" si="20"/>
        <v>1</v>
      </c>
      <c r="AP49" s="21">
        <f t="shared" si="21"/>
        <v>1.2630091589753369</v>
      </c>
      <c r="AQ49" s="21">
        <f t="shared" si="22"/>
        <v>1.1014568095007418</v>
      </c>
      <c r="AR49" s="21">
        <f t="shared" si="23"/>
        <v>1.9660993964958295</v>
      </c>
      <c r="AS49" s="21">
        <f t="shared" si="24"/>
        <v>1.4296315917577276</v>
      </c>
      <c r="AT49" s="21">
        <f t="shared" si="25"/>
        <v>0.93170394551663149</v>
      </c>
      <c r="AW49" s="156">
        <f t="shared" si="26"/>
        <v>1.4144173628474199E-3</v>
      </c>
      <c r="AX49" s="156">
        <f t="shared" si="27"/>
        <v>1.7510962733566116E-2</v>
      </c>
      <c r="AY49" s="156">
        <f t="shared" si="28"/>
        <v>2.8021254547400121E-2</v>
      </c>
      <c r="AZ49" s="156">
        <f t="shared" si="29"/>
        <v>4.1402253379737797E-2</v>
      </c>
      <c r="BA49" s="156">
        <f t="shared" si="30"/>
        <v>5.5053780703853139E-3</v>
      </c>
      <c r="BB49" s="156">
        <f t="shared" si="31"/>
        <v>-4.3341638787228853E-2</v>
      </c>
      <c r="BC49" s="40"/>
      <c r="BD49" s="156">
        <f t="shared" si="32"/>
        <v>-4.2264319520959992E-2</v>
      </c>
      <c r="BE49" s="156">
        <f t="shared" si="33"/>
        <v>-6.8438838007014335E-2</v>
      </c>
      <c r="BF49" s="156">
        <f t="shared" si="34"/>
        <v>-9.0612896301394796E-2</v>
      </c>
      <c r="BG49" s="156">
        <f t="shared" si="35"/>
        <v>-4.8783851748555485E-2</v>
      </c>
      <c r="BH49" s="156">
        <f t="shared" si="36"/>
        <v>-4.5435360458976448E-2</v>
      </c>
      <c r="BI49" s="156">
        <f t="shared" si="37"/>
        <v>-3.8477624948083045E-2</v>
      </c>
    </row>
    <row r="50" spans="1:61" x14ac:dyDescent="0.25">
      <c r="A50" s="7" t="s">
        <v>44</v>
      </c>
      <c r="B50" s="7"/>
      <c r="C50" s="14">
        <v>3341</v>
      </c>
      <c r="E50" s="21">
        <f>'CAN LFS Emp'!$E50</f>
        <v>30.03</v>
      </c>
      <c r="F50" s="21">
        <f>'Ont LFS Emp'!$E50</f>
        <v>20.010000000000002</v>
      </c>
      <c r="G50" s="21">
        <f>'Emp RestOfOnt'!$E50</f>
        <v>8.6900000000000013</v>
      </c>
      <c r="H50" s="21">
        <f>'Emp RestOfCMA'!$E50</f>
        <v>4.4434214659977735</v>
      </c>
      <c r="I50" s="21">
        <f>'CMA Emp Adj'!$E50</f>
        <v>11.32</v>
      </c>
      <c r="J50" s="21">
        <f>'Tor Emp Adj'!$E50</f>
        <v>6.8765785340022267</v>
      </c>
      <c r="L50" s="21">
        <f>'CAN LFS Emp'!$O50</f>
        <v>17.96</v>
      </c>
      <c r="M50" s="21">
        <f>'Ont LFS Emp'!$O50</f>
        <v>11.9</v>
      </c>
      <c r="N50" s="21">
        <f>'Emp RestOfOnt'!$O50</f>
        <v>4.5685975609756095</v>
      </c>
      <c r="O50" s="21">
        <f>'Emp RestOfCMA'!$O50</f>
        <v>2.673330447061316</v>
      </c>
      <c r="P50" s="21">
        <f>'CMA Emp Adj'!$O50</f>
        <v>7.3314024390243908</v>
      </c>
      <c r="Q50" s="21">
        <f>'Tor Emp Adj'!$O50</f>
        <v>4.6580719919630749</v>
      </c>
      <c r="S50" s="21">
        <f>'CAN LFS Emp'!$Y50</f>
        <v>4.1399999999999997</v>
      </c>
      <c r="T50" s="21">
        <f>'Ont LFS Emp'!$Y50</f>
        <v>2.23</v>
      </c>
      <c r="U50" s="21">
        <f>'Emp RestOfOnt'!$Y50</f>
        <v>0.41879591836734686</v>
      </c>
      <c r="V50" s="21">
        <f>'Emp RestOfCMA'!$Y50</f>
        <v>1.8112040816326531</v>
      </c>
      <c r="W50" s="21">
        <f>'CMA Emp Adj'!$Y50</f>
        <v>1.8112040816326531</v>
      </c>
      <c r="X50" s="21">
        <f>'Tor Emp Adj'!$Y50</f>
        <v>0</v>
      </c>
      <c r="AA50" s="21">
        <f t="shared" si="8"/>
        <v>1</v>
      </c>
      <c r="AB50" s="21">
        <f t="shared" si="9"/>
        <v>1.7162117311790848</v>
      </c>
      <c r="AC50" s="21">
        <f t="shared" si="10"/>
        <v>1.2893143058141869</v>
      </c>
      <c r="AD50" s="21">
        <f t="shared" si="11"/>
        <v>1.9000908462400496</v>
      </c>
      <c r="AE50" s="21">
        <f t="shared" si="12"/>
        <v>2.3011012014453818</v>
      </c>
      <c r="AF50" s="21">
        <f t="shared" si="13"/>
        <v>2.6644598519681431</v>
      </c>
      <c r="AH50" s="21">
        <f t="shared" si="14"/>
        <v>1</v>
      </c>
      <c r="AI50" s="21">
        <f t="shared" si="15"/>
        <v>1.7050289700487673</v>
      </c>
      <c r="AJ50" s="21">
        <f t="shared" si="16"/>
        <v>1.2202990702729002</v>
      </c>
      <c r="AK50" s="21">
        <f t="shared" si="17"/>
        <v>1.7613610007331029</v>
      </c>
      <c r="AL50" s="21">
        <f t="shared" si="18"/>
        <v>2.2659121922041998</v>
      </c>
      <c r="AM50" s="21">
        <f t="shared" si="19"/>
        <v>2.7117205921685454</v>
      </c>
      <c r="AO50" s="21">
        <f t="shared" si="20"/>
        <v>1</v>
      </c>
      <c r="AP50" s="21">
        <f t="shared" si="21"/>
        <v>1.3876470838648614</v>
      </c>
      <c r="AQ50" s="21">
        <f t="shared" si="22"/>
        <v>0.51327290528711955</v>
      </c>
      <c r="AR50" s="21">
        <f t="shared" si="23"/>
        <v>4.7561313687039704</v>
      </c>
      <c r="AS50" s="21">
        <f t="shared" si="24"/>
        <v>2.2894622123389787</v>
      </c>
      <c r="AT50" s="21">
        <f t="shared" si="25"/>
        <v>0</v>
      </c>
      <c r="AW50" s="156">
        <f t="shared" si="26"/>
        <v>-5.0106097223361235E-2</v>
      </c>
      <c r="AX50" s="156">
        <f t="shared" si="27"/>
        <v>-5.0642059370898274E-2</v>
      </c>
      <c r="AY50" s="156">
        <f t="shared" si="28"/>
        <v>-6.2273233472135869E-2</v>
      </c>
      <c r="AZ50" s="156">
        <f t="shared" si="29"/>
        <v>-4.9540723874234582E-2</v>
      </c>
      <c r="BA50" s="156">
        <f t="shared" si="30"/>
        <v>-4.2510404832787785E-2</v>
      </c>
      <c r="BB50" s="156">
        <f t="shared" si="31"/>
        <v>-3.8203086782729545E-2</v>
      </c>
      <c r="BC50" s="40"/>
      <c r="BD50" s="156">
        <f t="shared" si="32"/>
        <v>-0.13648596465043494</v>
      </c>
      <c r="BE50" s="156">
        <f t="shared" si="33"/>
        <v>-0.15418420666964006</v>
      </c>
      <c r="BF50" s="156">
        <f t="shared" si="34"/>
        <v>-0.21255187419248223</v>
      </c>
      <c r="BG50" s="156">
        <f t="shared" si="35"/>
        <v>-3.8185158310767187E-2</v>
      </c>
      <c r="BH50" s="156">
        <f t="shared" si="36"/>
        <v>-0.13048308908625783</v>
      </c>
      <c r="BI50" s="156">
        <f t="shared" si="37"/>
        <v>-1</v>
      </c>
    </row>
    <row r="51" spans="1:61" x14ac:dyDescent="0.25">
      <c r="A51" s="7" t="s">
        <v>45</v>
      </c>
      <c r="B51" s="7"/>
      <c r="C51" s="14">
        <v>3342</v>
      </c>
      <c r="E51" s="21">
        <f>'CAN LFS Emp'!$E51</f>
        <v>21.88</v>
      </c>
      <c r="F51" s="21">
        <f>'Ont LFS Emp'!$E51</f>
        <v>12.83</v>
      </c>
      <c r="G51" s="21">
        <f>'Emp RestOfOnt'!$E51</f>
        <v>9.08</v>
      </c>
      <c r="H51" s="21">
        <f>'Emp RestOfCMA'!$E51</f>
        <v>3.75</v>
      </c>
      <c r="I51" s="21">
        <f>'CMA Emp Adj'!$E51</f>
        <v>3.75</v>
      </c>
      <c r="J51" s="21">
        <f>'Tor Emp Adj'!$E51</f>
        <v>0</v>
      </c>
      <c r="L51" s="21">
        <f>'CAN LFS Emp'!$O51</f>
        <v>33.81</v>
      </c>
      <c r="M51" s="21">
        <f>'Ont LFS Emp'!$O51</f>
        <v>25.52</v>
      </c>
      <c r="N51" s="21">
        <f>'Emp RestOfOnt'!$O51</f>
        <v>18.14180677540778</v>
      </c>
      <c r="O51" s="21">
        <f>'Emp RestOfCMA'!$O51</f>
        <v>7.3781932245922199</v>
      </c>
      <c r="P51" s="21">
        <f>'CMA Emp Adj'!$O51</f>
        <v>7.3781932245922199</v>
      </c>
      <c r="Q51" s="21">
        <f>'Tor Emp Adj'!$O51</f>
        <v>0</v>
      </c>
      <c r="S51" s="21">
        <f>'CAN LFS Emp'!$Y51</f>
        <v>9.17</v>
      </c>
      <c r="T51" s="21">
        <f>'Ont LFS Emp'!$Y51</f>
        <v>4.5</v>
      </c>
      <c r="U51" s="21">
        <f>'Emp RestOfOnt'!$Y51</f>
        <v>2.76</v>
      </c>
      <c r="V51" s="21">
        <f>'Emp RestOfCMA'!$Y51</f>
        <v>1.74</v>
      </c>
      <c r="W51" s="21">
        <f>'CMA Emp Adj'!$Y51</f>
        <v>1.74</v>
      </c>
      <c r="X51" s="21">
        <f>'Tor Emp Adj'!$Y51</f>
        <v>0</v>
      </c>
      <c r="AA51" s="21">
        <f t="shared" si="8"/>
        <v>1</v>
      </c>
      <c r="AB51" s="21">
        <f t="shared" si="9"/>
        <v>1.5102833985798705</v>
      </c>
      <c r="AC51" s="21">
        <f t="shared" si="10"/>
        <v>1.8489828719508246</v>
      </c>
      <c r="AD51" s="21">
        <f t="shared" si="11"/>
        <v>2.2008788615820913</v>
      </c>
      <c r="AE51" s="21">
        <f t="shared" si="12"/>
        <v>1.0462333861206001</v>
      </c>
      <c r="AF51" s="21">
        <f t="shared" si="13"/>
        <v>0</v>
      </c>
      <c r="AH51" s="21">
        <f t="shared" si="14"/>
        <v>1</v>
      </c>
      <c r="AI51" s="21">
        <f t="shared" si="15"/>
        <v>1.9423461660663663</v>
      </c>
      <c r="AJ51" s="21">
        <f t="shared" si="16"/>
        <v>2.5740979897659928</v>
      </c>
      <c r="AK51" s="21">
        <f t="shared" si="17"/>
        <v>2.5823013224646605</v>
      </c>
      <c r="AL51" s="21">
        <f t="shared" si="18"/>
        <v>1.211343191743844</v>
      </c>
      <c r="AM51" s="21">
        <f t="shared" si="19"/>
        <v>0</v>
      </c>
      <c r="AO51" s="21">
        <f t="shared" si="20"/>
        <v>1</v>
      </c>
      <c r="AP51" s="21">
        <f t="shared" si="21"/>
        <v>1.264205523587951</v>
      </c>
      <c r="AQ51" s="21">
        <f t="shared" si="22"/>
        <v>1.5271650852100196</v>
      </c>
      <c r="AR51" s="21">
        <f t="shared" si="23"/>
        <v>2.062845524746233</v>
      </c>
      <c r="AS51" s="21">
        <f t="shared" si="24"/>
        <v>0.99299336218419465</v>
      </c>
      <c r="AT51" s="21">
        <f t="shared" si="25"/>
        <v>0</v>
      </c>
      <c r="AW51" s="156">
        <f t="shared" si="26"/>
        <v>4.4479174864369808E-2</v>
      </c>
      <c r="AX51" s="156">
        <f t="shared" si="27"/>
        <v>7.1187266282177974E-2</v>
      </c>
      <c r="AY51" s="156">
        <f t="shared" si="28"/>
        <v>7.1666040666756192E-2</v>
      </c>
      <c r="AZ51" s="156">
        <f t="shared" si="29"/>
        <v>7.00199517700828E-2</v>
      </c>
      <c r="BA51" s="156">
        <f t="shared" si="30"/>
        <v>7.00199517700828E-2</v>
      </c>
      <c r="BB51" s="156" t="str">
        <f t="shared" si="31"/>
        <v>n/a</v>
      </c>
      <c r="BC51" s="40"/>
      <c r="BD51" s="156">
        <f t="shared" si="32"/>
        <v>-0.1223276503277817</v>
      </c>
      <c r="BE51" s="156">
        <f t="shared" si="33"/>
        <v>-0.15931522101242157</v>
      </c>
      <c r="BF51" s="156">
        <f t="shared" si="34"/>
        <v>-0.17163287582004372</v>
      </c>
      <c r="BG51" s="156">
        <f t="shared" si="35"/>
        <v>-0.13451424871634365</v>
      </c>
      <c r="BH51" s="156">
        <f t="shared" si="36"/>
        <v>-0.13451424871634365</v>
      </c>
      <c r="BI51" s="156" t="str">
        <f t="shared" si="37"/>
        <v>n/a</v>
      </c>
    </row>
    <row r="52" spans="1:61" x14ac:dyDescent="0.25">
      <c r="A52" s="7" t="s">
        <v>46</v>
      </c>
      <c r="B52" s="7"/>
      <c r="C52" s="14">
        <v>3344</v>
      </c>
      <c r="E52" s="21">
        <f>'CAN LFS Emp'!$E52</f>
        <v>35.409999999999997</v>
      </c>
      <c r="F52" s="21">
        <f>'Ont LFS Emp'!$E52</f>
        <v>15.75</v>
      </c>
      <c r="G52" s="21">
        <f>'Emp RestOfOnt'!$E52</f>
        <v>8.32</v>
      </c>
      <c r="H52" s="21">
        <f>'Emp RestOfCMA'!$E52</f>
        <v>3.0658249769651071</v>
      </c>
      <c r="I52" s="21">
        <f>'CMA Emp Adj'!$E52</f>
        <v>7.43</v>
      </c>
      <c r="J52" s="21">
        <f>'Tor Emp Adj'!$E52</f>
        <v>4.3641750230348926</v>
      </c>
      <c r="L52" s="21">
        <f>'CAN LFS Emp'!$O52</f>
        <v>27.13</v>
      </c>
      <c r="M52" s="21">
        <f>'Ont LFS Emp'!$O52</f>
        <v>14.01</v>
      </c>
      <c r="N52" s="21">
        <f>'Emp RestOfOnt'!$O52</f>
        <v>6.2321206581352824</v>
      </c>
      <c r="O52" s="21">
        <f>'Emp RestOfCMA'!$O52</f>
        <v>6.1659704800198654</v>
      </c>
      <c r="P52" s="21">
        <f>'CMA Emp Adj'!$O52</f>
        <v>7.7778793418647174</v>
      </c>
      <c r="Q52" s="21">
        <f>'Tor Emp Adj'!$O52</f>
        <v>1.6119088618448523</v>
      </c>
      <c r="S52" s="21">
        <f>'CAN LFS Emp'!$Y52</f>
        <v>24.54</v>
      </c>
      <c r="T52" s="21">
        <f>'Ont LFS Emp'!$Y52</f>
        <v>12.4</v>
      </c>
      <c r="U52" s="21">
        <f>'Emp RestOfOnt'!$Y52</f>
        <v>4.2322500000000005</v>
      </c>
      <c r="V52" s="21">
        <f>'Emp RestOfCMA'!$Y52</f>
        <v>4.9599862827343761</v>
      </c>
      <c r="W52" s="21">
        <f>'CMA Emp Adj'!$Y52</f>
        <v>8.1677499999999998</v>
      </c>
      <c r="X52" s="21">
        <f>'Tor Emp Adj'!$Y52</f>
        <v>3.2077637172656237</v>
      </c>
      <c r="AA52" s="21">
        <f t="shared" si="8"/>
        <v>1</v>
      </c>
      <c r="AB52" s="21">
        <f t="shared" si="9"/>
        <v>1.1456019420748531</v>
      </c>
      <c r="AC52" s="21">
        <f t="shared" si="10"/>
        <v>1.0468675950275477</v>
      </c>
      <c r="AD52" s="21">
        <f t="shared" si="11"/>
        <v>1.1118177941920013</v>
      </c>
      <c r="AE52" s="21">
        <f t="shared" si="12"/>
        <v>1.2808772482967763</v>
      </c>
      <c r="AF52" s="21">
        <f t="shared" si="13"/>
        <v>1.4340633550998581</v>
      </c>
      <c r="AH52" s="21">
        <f t="shared" si="14"/>
        <v>1</v>
      </c>
      <c r="AI52" s="21">
        <f t="shared" si="15"/>
        <v>1.3288607527159391</v>
      </c>
      <c r="AJ52" s="21">
        <f t="shared" si="16"/>
        <v>1.1019852165639301</v>
      </c>
      <c r="AK52" s="21">
        <f t="shared" si="17"/>
        <v>2.6893895388777094</v>
      </c>
      <c r="AL52" s="21">
        <f t="shared" si="18"/>
        <v>1.5913794910979109</v>
      </c>
      <c r="AM52" s="21">
        <f t="shared" si="19"/>
        <v>0.62120617504990405</v>
      </c>
      <c r="AO52" s="21">
        <f t="shared" si="20"/>
        <v>1</v>
      </c>
      <c r="AP52" s="21">
        <f t="shared" si="21"/>
        <v>1.301732153184268</v>
      </c>
      <c r="AQ52" s="21">
        <f t="shared" si="22"/>
        <v>0.87507040325083818</v>
      </c>
      <c r="AR52" s="21">
        <f t="shared" si="23"/>
        <v>2.1973169793467813</v>
      </c>
      <c r="AS52" s="21">
        <f t="shared" si="24"/>
        <v>1.7417840557428217</v>
      </c>
      <c r="AT52" s="21">
        <f t="shared" si="25"/>
        <v>1.3189768817947469</v>
      </c>
      <c r="AW52" s="156">
        <f t="shared" si="26"/>
        <v>-2.6283819841908751E-2</v>
      </c>
      <c r="AX52" s="156">
        <f t="shared" si="27"/>
        <v>-1.1638641359986379E-2</v>
      </c>
      <c r="AY52" s="156">
        <f t="shared" si="28"/>
        <v>-2.8481102561953575E-2</v>
      </c>
      <c r="AZ52" s="156">
        <f t="shared" si="29"/>
        <v>7.2371857851438959E-2</v>
      </c>
      <c r="BA52" s="156">
        <f t="shared" si="30"/>
        <v>4.5862713105648822E-3</v>
      </c>
      <c r="BB52" s="156">
        <f t="shared" si="31"/>
        <v>-9.4801485963632914E-2</v>
      </c>
      <c r="BC52" s="40"/>
      <c r="BD52" s="156">
        <f t="shared" si="32"/>
        <v>-9.983400417289845E-3</v>
      </c>
      <c r="BE52" s="156">
        <f t="shared" si="33"/>
        <v>-1.2133279658631424E-2</v>
      </c>
      <c r="BF52" s="156">
        <f t="shared" si="34"/>
        <v>-3.7959077548902487E-2</v>
      </c>
      <c r="BG52" s="156">
        <f t="shared" si="35"/>
        <v>-2.1529124158757851E-2</v>
      </c>
      <c r="BH52" s="156">
        <f t="shared" si="36"/>
        <v>4.9029553701023243E-3</v>
      </c>
      <c r="BI52" s="156">
        <f t="shared" si="37"/>
        <v>7.1238539679377766E-2</v>
      </c>
    </row>
    <row r="53" spans="1:61" x14ac:dyDescent="0.25">
      <c r="A53" s="8" t="s">
        <v>47</v>
      </c>
      <c r="B53" s="8"/>
      <c r="C53" s="15" t="s">
        <v>193</v>
      </c>
      <c r="E53" s="22">
        <f>'CAN LFS Emp'!$E53</f>
        <v>18.75</v>
      </c>
      <c r="F53" s="22">
        <f>'Ont LFS Emp'!$E53</f>
        <v>9.31</v>
      </c>
      <c r="G53" s="22">
        <f>'Emp RestOfOnt'!$E53</f>
        <v>4.6100000000000003</v>
      </c>
      <c r="H53" s="22">
        <f>'Emp RestOfCMA'!$E53</f>
        <v>3.1685349116414256</v>
      </c>
      <c r="I53" s="22">
        <f>'CMA Emp Adj'!$E53</f>
        <v>4.7</v>
      </c>
      <c r="J53" s="22">
        <f>'Tor Emp Adj'!$E53</f>
        <v>1.5314650883585745</v>
      </c>
      <c r="L53" s="22">
        <f>'CAN LFS Emp'!$O53</f>
        <v>28.68</v>
      </c>
      <c r="M53" s="22">
        <f>'Ont LFS Emp'!$O53</f>
        <v>16.72</v>
      </c>
      <c r="N53" s="22">
        <f>'Emp RestOfOnt'!$O53</f>
        <v>9.17478202548625</v>
      </c>
      <c r="O53" s="22">
        <f>'Emp RestOfCMA'!$O53</f>
        <v>7.5452179745137489</v>
      </c>
      <c r="P53" s="22">
        <f>'CMA Emp Adj'!$O53</f>
        <v>7.5452179745137489</v>
      </c>
      <c r="Q53" s="22">
        <f>'Tor Emp Adj'!$O53</f>
        <v>0</v>
      </c>
      <c r="S53" s="22">
        <f>'CAN LFS Emp'!$Y53</f>
        <v>32.01</v>
      </c>
      <c r="T53" s="22">
        <f>'Ont LFS Emp'!$Y53</f>
        <v>13.82</v>
      </c>
      <c r="U53" s="22">
        <f>'Emp RestOfOnt'!$Y53</f>
        <v>7.0096055226824463</v>
      </c>
      <c r="V53" s="22">
        <f>'Emp RestOfCMA'!$Y53</f>
        <v>5.3131776700788844</v>
      </c>
      <c r="W53" s="22">
        <f>'CMA Emp Adj'!$Y53</f>
        <v>6.810394477317554</v>
      </c>
      <c r="X53" s="22">
        <f>'Tor Emp Adj'!$Y53</f>
        <v>1.49721680723867</v>
      </c>
      <c r="AA53" s="22">
        <f t="shared" si="8"/>
        <v>1</v>
      </c>
      <c r="AB53" s="22">
        <f t="shared" si="9"/>
        <v>1.2788732952319486</v>
      </c>
      <c r="AC53" s="22">
        <f t="shared" si="10"/>
        <v>1.0954536596093358</v>
      </c>
      <c r="AD53" s="22">
        <f t="shared" si="11"/>
        <v>2.1700483672413418</v>
      </c>
      <c r="AE53" s="22">
        <f t="shared" si="12"/>
        <v>1.5301753812636165</v>
      </c>
      <c r="AF53" s="22">
        <f t="shared" si="13"/>
        <v>0.95038141416821431</v>
      </c>
      <c r="AH53" s="22">
        <f t="shared" si="14"/>
        <v>1</v>
      </c>
      <c r="AI53" s="22">
        <f t="shared" si="15"/>
        <v>1.5001968855136025</v>
      </c>
      <c r="AJ53" s="22">
        <f t="shared" si="16"/>
        <v>1.5346393054430671</v>
      </c>
      <c r="AK53" s="22">
        <f t="shared" si="17"/>
        <v>3.1131117273871549</v>
      </c>
      <c r="AL53" s="22">
        <f t="shared" si="18"/>
        <v>1.4603434011756213</v>
      </c>
      <c r="AM53" s="22">
        <f t="shared" si="19"/>
        <v>0</v>
      </c>
      <c r="AO53" s="22">
        <f t="shared" si="20"/>
        <v>1</v>
      </c>
      <c r="AP53" s="22">
        <f t="shared" si="21"/>
        <v>1.1122358115935083</v>
      </c>
      <c r="AQ53" s="22">
        <f t="shared" si="22"/>
        <v>1.1111025489841351</v>
      </c>
      <c r="AR53" s="22">
        <f t="shared" si="23"/>
        <v>1.8044940701459717</v>
      </c>
      <c r="AS53" s="22">
        <f t="shared" si="24"/>
        <v>1.1134046399860953</v>
      </c>
      <c r="AT53" s="22">
        <f t="shared" si="25"/>
        <v>0.47196347564707292</v>
      </c>
      <c r="AW53" s="157">
        <f t="shared" si="26"/>
        <v>4.3416709898226546E-2</v>
      </c>
      <c r="AX53" s="157">
        <f t="shared" si="27"/>
        <v>6.0299750497806448E-2</v>
      </c>
      <c r="AY53" s="157">
        <f t="shared" si="28"/>
        <v>7.1246665194422354E-2</v>
      </c>
      <c r="AZ53" s="157">
        <f t="shared" si="29"/>
        <v>9.0639768206687288E-2</v>
      </c>
      <c r="BA53" s="157">
        <f t="shared" si="30"/>
        <v>4.8473343213740305E-2</v>
      </c>
      <c r="BB53" s="157">
        <f t="shared" si="31"/>
        <v>-1</v>
      </c>
      <c r="BC53" s="40"/>
      <c r="BD53" s="157">
        <f t="shared" si="32"/>
        <v>1.1045388637180853E-2</v>
      </c>
      <c r="BE53" s="157">
        <f t="shared" si="33"/>
        <v>-1.8868595584156433E-2</v>
      </c>
      <c r="BF53" s="157">
        <f t="shared" si="34"/>
        <v>-2.6558668017217846E-2</v>
      </c>
      <c r="BG53" s="157">
        <f t="shared" si="35"/>
        <v>-3.4464480827521071E-2</v>
      </c>
      <c r="BH53" s="157">
        <f t="shared" si="36"/>
        <v>-1.0194078248367044E-2</v>
      </c>
      <c r="BI53" s="157" t="str">
        <f t="shared" si="37"/>
        <v>n/a</v>
      </c>
    </row>
    <row r="54" spans="1:61" x14ac:dyDescent="0.25">
      <c r="A54" s="6" t="s">
        <v>48</v>
      </c>
      <c r="B54" s="6"/>
      <c r="C54" s="14">
        <v>335</v>
      </c>
      <c r="E54" s="21">
        <f>'CAN LFS Emp'!$E54</f>
        <v>51.07</v>
      </c>
      <c r="F54" s="21">
        <f>'Ont LFS Emp'!$E54</f>
        <v>31.56</v>
      </c>
      <c r="G54" s="21">
        <f>'Emp RestOfOnt'!$E54</f>
        <v>17.939999999999998</v>
      </c>
      <c r="H54" s="21">
        <f>'Emp RestOfCMA'!$E54</f>
        <v>6.763440617479584</v>
      </c>
      <c r="I54" s="21">
        <f>'CMA Emp Adj'!$E54</f>
        <v>13.62</v>
      </c>
      <c r="J54" s="21">
        <f>'Tor Emp Adj'!$E54</f>
        <v>6.8565593825204152</v>
      </c>
      <c r="L54" s="21">
        <f>'CAN LFS Emp'!$O54</f>
        <v>46.72</v>
      </c>
      <c r="M54" s="21">
        <f>'Ont LFS Emp'!$O54</f>
        <v>20.94</v>
      </c>
      <c r="N54" s="21">
        <f>'Emp RestOfOnt'!$O54</f>
        <v>9.5364149092692507</v>
      </c>
      <c r="O54" s="21">
        <f>'Emp RestOfCMA'!$O54</f>
        <v>5.7977481708467691</v>
      </c>
      <c r="P54" s="21">
        <f>'CMA Emp Adj'!$O54</f>
        <v>11.403585090730751</v>
      </c>
      <c r="Q54" s="21">
        <f>'Tor Emp Adj'!$O54</f>
        <v>5.6058369198839815</v>
      </c>
      <c r="S54" s="21">
        <f>'CAN LFS Emp'!$Y54</f>
        <v>41.39</v>
      </c>
      <c r="T54" s="21">
        <f>'Ont LFS Emp'!$Y54</f>
        <v>17.29</v>
      </c>
      <c r="U54" s="21">
        <f>'Emp RestOfOnt'!$Y54</f>
        <v>7.5022764227642273</v>
      </c>
      <c r="V54" s="21">
        <f>'Emp RestOfCMA'!$Y54</f>
        <v>7.3591480466408328</v>
      </c>
      <c r="W54" s="21">
        <f>'CMA Emp Adj'!$Y54</f>
        <v>9.7877235772357718</v>
      </c>
      <c r="X54" s="21">
        <f>'Tor Emp Adj'!$Y54</f>
        <v>2.4285755305949395</v>
      </c>
      <c r="AA54" s="21">
        <f t="shared" si="8"/>
        <v>1</v>
      </c>
      <c r="AB54" s="21">
        <f t="shared" si="9"/>
        <v>1.5916597960540366</v>
      </c>
      <c r="AC54" s="21">
        <f t="shared" si="10"/>
        <v>1.5651318816421436</v>
      </c>
      <c r="AD54" s="21">
        <f t="shared" si="11"/>
        <v>1.7006463551271835</v>
      </c>
      <c r="AE54" s="21">
        <f t="shared" si="12"/>
        <v>1.6280055242916316</v>
      </c>
      <c r="AF54" s="21">
        <f t="shared" si="13"/>
        <v>1.5621850936652373</v>
      </c>
      <c r="AH54" s="21">
        <f t="shared" si="14"/>
        <v>1</v>
      </c>
      <c r="AI54" s="21">
        <f t="shared" si="15"/>
        <v>1.1533602421820475</v>
      </c>
      <c r="AJ54" s="21">
        <f t="shared" si="16"/>
        <v>0.97920137150189834</v>
      </c>
      <c r="AK54" s="21">
        <f t="shared" si="17"/>
        <v>1.4684480174623191</v>
      </c>
      <c r="AL54" s="21">
        <f t="shared" si="18"/>
        <v>1.3548802816910617</v>
      </c>
      <c r="AM54" s="21">
        <f t="shared" si="19"/>
        <v>1.2545347638772202</v>
      </c>
      <c r="AO54" s="21">
        <f t="shared" si="20"/>
        <v>1</v>
      </c>
      <c r="AP54" s="21">
        <f t="shared" si="21"/>
        <v>1.076153127814035</v>
      </c>
      <c r="AQ54" s="21">
        <f t="shared" si="22"/>
        <v>0.91969510590384018</v>
      </c>
      <c r="AR54" s="21">
        <f t="shared" si="23"/>
        <v>1.932942379885128</v>
      </c>
      <c r="AS54" s="21">
        <f t="shared" si="24"/>
        <v>1.2375213550405708</v>
      </c>
      <c r="AT54" s="21">
        <f t="shared" si="25"/>
        <v>0.59205978029338568</v>
      </c>
      <c r="AW54" s="156">
        <f t="shared" si="26"/>
        <v>-8.8629803801857365E-3</v>
      </c>
      <c r="AX54" s="156">
        <f t="shared" si="27"/>
        <v>-4.0192877773390534E-2</v>
      </c>
      <c r="AY54" s="156">
        <f t="shared" si="28"/>
        <v>-6.1236339063734935E-2</v>
      </c>
      <c r="AZ54" s="156">
        <f t="shared" si="29"/>
        <v>-1.5288144595026698E-2</v>
      </c>
      <c r="BA54" s="156">
        <f t="shared" si="30"/>
        <v>-1.760435174967323E-2</v>
      </c>
      <c r="BB54" s="156">
        <f t="shared" si="31"/>
        <v>-1.9938290688223059E-2</v>
      </c>
      <c r="BC54" s="40"/>
      <c r="BD54" s="156">
        <f t="shared" si="32"/>
        <v>-1.2040232557982367E-2</v>
      </c>
      <c r="BE54" s="156">
        <f t="shared" si="33"/>
        <v>-1.8971031778247327E-2</v>
      </c>
      <c r="BF54" s="156">
        <f t="shared" si="34"/>
        <v>-2.3705613135620807E-2</v>
      </c>
      <c r="BG54" s="156">
        <f t="shared" si="35"/>
        <v>2.4134082078093311E-2</v>
      </c>
      <c r="BH54" s="156">
        <f t="shared" si="36"/>
        <v>-1.5163743161237586E-2</v>
      </c>
      <c r="BI54" s="156">
        <f t="shared" si="37"/>
        <v>-8.0247206530857484E-2</v>
      </c>
    </row>
    <row r="55" spans="1:61" x14ac:dyDescent="0.25">
      <c r="A55" s="6" t="s">
        <v>49</v>
      </c>
      <c r="B55" s="6"/>
      <c r="C55" s="14">
        <v>336</v>
      </c>
      <c r="E55" s="21">
        <f>'CAN LFS Emp'!$E55</f>
        <v>280.62</v>
      </c>
      <c r="F55" s="21">
        <f>'Ont LFS Emp'!$E55</f>
        <v>190.47</v>
      </c>
      <c r="G55" s="21">
        <f>'Emp RestOfOnt'!$E55</f>
        <v>130.11000000000001</v>
      </c>
      <c r="H55" s="21">
        <f>'Emp RestOfCMA'!$E55</f>
        <v>37.558186462216781</v>
      </c>
      <c r="I55" s="21">
        <f>'CMA Emp Adj'!$E55</f>
        <v>60.36</v>
      </c>
      <c r="J55" s="21">
        <f>'Tor Emp Adj'!$E55</f>
        <v>22.801813537783222</v>
      </c>
      <c r="L55" s="21">
        <f>'CAN LFS Emp'!$O55</f>
        <v>262.11</v>
      </c>
      <c r="M55" s="21">
        <f>'Ont LFS Emp'!$O55</f>
        <v>173.99</v>
      </c>
      <c r="N55" s="21">
        <f>'Emp RestOfOnt'!$O55</f>
        <v>108.24408544172543</v>
      </c>
      <c r="O55" s="21">
        <f>'Emp RestOfCMA'!$O55</f>
        <v>50.297385701683126</v>
      </c>
      <c r="P55" s="21">
        <f>'CMA Emp Adj'!$O55</f>
        <v>65.745914558274578</v>
      </c>
      <c r="Q55" s="21">
        <f>'Tor Emp Adj'!$O55</f>
        <v>15.448528856591448</v>
      </c>
      <c r="S55" s="21">
        <f>'CAN LFS Emp'!$Y55</f>
        <v>248.53</v>
      </c>
      <c r="T55" s="21">
        <f>'Ont LFS Emp'!$Y55</f>
        <v>155.37</v>
      </c>
      <c r="U55" s="21">
        <f>'Emp RestOfOnt'!$Y55</f>
        <v>100.43228557622615</v>
      </c>
      <c r="V55" s="21">
        <f>'Emp RestOfCMA'!$Y55</f>
        <v>43.261989010580812</v>
      </c>
      <c r="W55" s="21">
        <f>'CMA Emp Adj'!$Y55</f>
        <v>54.937714423773862</v>
      </c>
      <c r="X55" s="21">
        <f>'Tor Emp Adj'!$Y55</f>
        <v>11.675725413193051</v>
      </c>
      <c r="AA55" s="21">
        <f t="shared" si="8"/>
        <v>1</v>
      </c>
      <c r="AB55" s="21">
        <f t="shared" si="9"/>
        <v>1.7481837191630718</v>
      </c>
      <c r="AC55" s="21">
        <f t="shared" si="10"/>
        <v>2.0657911560184141</v>
      </c>
      <c r="AD55" s="21">
        <f t="shared" si="11"/>
        <v>1.7186925031425164</v>
      </c>
      <c r="AE55" s="21">
        <f t="shared" si="12"/>
        <v>1.3130317729170351</v>
      </c>
      <c r="AF55" s="21">
        <f t="shared" si="13"/>
        <v>0.94545938085415582</v>
      </c>
      <c r="AH55" s="21">
        <f t="shared" si="14"/>
        <v>1</v>
      </c>
      <c r="AI55" s="21">
        <f t="shared" si="15"/>
        <v>1.7081729139181028</v>
      </c>
      <c r="AJ55" s="21">
        <f t="shared" si="16"/>
        <v>1.9811177729928031</v>
      </c>
      <c r="AK55" s="21">
        <f t="shared" si="17"/>
        <v>2.2707215718735281</v>
      </c>
      <c r="AL55" s="21">
        <f t="shared" si="18"/>
        <v>1.3923471476524663</v>
      </c>
      <c r="AM55" s="21">
        <f t="shared" si="19"/>
        <v>0.61623819527864732</v>
      </c>
      <c r="AO55" s="21">
        <f t="shared" si="20"/>
        <v>1</v>
      </c>
      <c r="AP55" s="21">
        <f t="shared" si="21"/>
        <v>1.610507869716346</v>
      </c>
      <c r="AQ55" s="21">
        <f t="shared" si="22"/>
        <v>2.0504102604938268</v>
      </c>
      <c r="AR55" s="21">
        <f t="shared" si="23"/>
        <v>1.892406614966422</v>
      </c>
      <c r="AS55" s="21">
        <f t="shared" si="24"/>
        <v>1.1567997882398833</v>
      </c>
      <c r="AT55" s="21">
        <f t="shared" si="25"/>
        <v>0.47403938294465658</v>
      </c>
      <c r="AW55" s="156">
        <f t="shared" si="26"/>
        <v>-6.8004891018633717E-3</v>
      </c>
      <c r="AX55" s="156">
        <f t="shared" si="27"/>
        <v>-9.0088623772801579E-3</v>
      </c>
      <c r="AY55" s="156">
        <f t="shared" si="28"/>
        <v>-1.823092086181366E-2</v>
      </c>
      <c r="AZ55" s="156">
        <f t="shared" si="29"/>
        <v>2.9636856140398349E-2</v>
      </c>
      <c r="BA55" s="156">
        <f t="shared" si="30"/>
        <v>8.5837205837406838E-3</v>
      </c>
      <c r="BB55" s="156">
        <f t="shared" si="31"/>
        <v>-3.8184495021378551E-2</v>
      </c>
      <c r="BC55" s="40"/>
      <c r="BD55" s="156">
        <f t="shared" si="32"/>
        <v>-5.3059435280328193E-3</v>
      </c>
      <c r="BE55" s="156">
        <f t="shared" si="33"/>
        <v>-1.1255028590944849E-2</v>
      </c>
      <c r="BF55" s="156">
        <f t="shared" si="34"/>
        <v>-7.4625163566298669E-3</v>
      </c>
      <c r="BG55" s="156">
        <f t="shared" si="35"/>
        <v>-1.4954918080525403E-2</v>
      </c>
      <c r="BH55" s="156">
        <f t="shared" si="36"/>
        <v>-1.7799430409725092E-2</v>
      </c>
      <c r="BI55" s="156">
        <f t="shared" si="37"/>
        <v>-2.7611812473595676E-2</v>
      </c>
    </row>
    <row r="56" spans="1:61" x14ac:dyDescent="0.25">
      <c r="A56" s="8" t="s">
        <v>50</v>
      </c>
      <c r="B56" s="8"/>
      <c r="C56" s="15" t="s">
        <v>194</v>
      </c>
      <c r="E56" s="22">
        <f>'CAN LFS Emp'!$E56</f>
        <v>193.02</v>
      </c>
      <c r="F56" s="22">
        <f>'Ont LFS Emp'!$E56</f>
        <v>162.05000000000001</v>
      </c>
      <c r="G56" s="22">
        <f>'Emp RestOfOnt'!$E56</f>
        <v>116.05000000000001</v>
      </c>
      <c r="H56" s="22">
        <f>'Emp RestOfCMA'!$E56</f>
        <v>30.335013965482553</v>
      </c>
      <c r="I56" s="22">
        <f>'CMA Emp Adj'!$E56</f>
        <v>46</v>
      </c>
      <c r="J56" s="22">
        <f>'Tor Emp Adj'!$E56</f>
        <v>15.664986034517446</v>
      </c>
      <c r="L56" s="22">
        <f>'CAN LFS Emp'!$O56</f>
        <v>180.76</v>
      </c>
      <c r="M56" s="22">
        <f>'Ont LFS Emp'!$O56</f>
        <v>148.76</v>
      </c>
      <c r="N56" s="22">
        <f>'Emp RestOfOnt'!$O56</f>
        <v>95.201603139013429</v>
      </c>
      <c r="O56" s="22">
        <f>'Emp RestOfCMA'!$O56</f>
        <v>44.454235992396505</v>
      </c>
      <c r="P56" s="22">
        <f>'CMA Emp Adj'!$O56</f>
        <v>53.558396860986555</v>
      </c>
      <c r="Q56" s="22">
        <f>'Tor Emp Adj'!$O56</f>
        <v>9.1041608685900481</v>
      </c>
      <c r="S56" s="22">
        <f>'CAN LFS Emp'!$Y56</f>
        <v>163.82</v>
      </c>
      <c r="T56" s="22">
        <f>'Ont LFS Emp'!$Y56</f>
        <v>132.85</v>
      </c>
      <c r="U56" s="22">
        <f>'Emp RestOfOnt'!$Y56</f>
        <v>89.745545824210197</v>
      </c>
      <c r="V56" s="22">
        <f>'Emp RestOfCMA'!$Y56</f>
        <v>37.698108128620959</v>
      </c>
      <c r="W56" s="22">
        <f>'CMA Emp Adj'!$Y56</f>
        <v>43.104454175789797</v>
      </c>
      <c r="X56" s="22">
        <f>'Tor Emp Adj'!$Y56</f>
        <v>5.4063460471688387</v>
      </c>
      <c r="AA56" s="22">
        <f t="shared" si="8"/>
        <v>1</v>
      </c>
      <c r="AB56" s="22">
        <f t="shared" si="9"/>
        <v>2.1623492197684828</v>
      </c>
      <c r="AC56" s="22">
        <f t="shared" si="10"/>
        <v>2.6787808816819685</v>
      </c>
      <c r="AD56" s="22">
        <f t="shared" si="11"/>
        <v>2.0181529501372935</v>
      </c>
      <c r="AE56" s="22">
        <f t="shared" si="12"/>
        <v>1.4547894566541109</v>
      </c>
      <c r="AF56" s="22">
        <f t="shared" si="13"/>
        <v>0.94432134507374488</v>
      </c>
      <c r="AH56" s="22">
        <f t="shared" si="14"/>
        <v>1</v>
      </c>
      <c r="AI56" s="22">
        <f t="shared" si="15"/>
        <v>2.1177513654471061</v>
      </c>
      <c r="AJ56" s="22">
        <f t="shared" si="16"/>
        <v>2.5265717632980635</v>
      </c>
      <c r="AK56" s="22">
        <f t="shared" si="17"/>
        <v>2.9101332956280821</v>
      </c>
      <c r="AL56" s="22">
        <f t="shared" si="18"/>
        <v>1.6447033811252465</v>
      </c>
      <c r="AM56" s="22">
        <f t="shared" si="19"/>
        <v>0.52660219538293751</v>
      </c>
      <c r="AO56" s="22">
        <f t="shared" si="20"/>
        <v>1</v>
      </c>
      <c r="AP56" s="22">
        <f t="shared" si="21"/>
        <v>2.0891476877404811</v>
      </c>
      <c r="AQ56" s="22">
        <f t="shared" si="22"/>
        <v>2.7796634829977349</v>
      </c>
      <c r="AR56" s="22">
        <f t="shared" si="23"/>
        <v>2.5017241951858331</v>
      </c>
      <c r="AS56" s="22">
        <f t="shared" si="24"/>
        <v>1.3769610680186586</v>
      </c>
      <c r="AT56" s="22">
        <f t="shared" si="25"/>
        <v>0.33300157680084602</v>
      </c>
      <c r="AW56" s="157">
        <f t="shared" si="26"/>
        <v>-6.5408773159373323E-3</v>
      </c>
      <c r="AX56" s="157">
        <f t="shared" si="27"/>
        <v>-8.5205585698786557E-3</v>
      </c>
      <c r="AY56" s="157">
        <f t="shared" si="28"/>
        <v>-1.960765474582471E-2</v>
      </c>
      <c r="AZ56" s="157">
        <f t="shared" si="29"/>
        <v>3.8955377196172369E-2</v>
      </c>
      <c r="BA56" s="157">
        <f t="shared" si="30"/>
        <v>1.532942777896773E-2</v>
      </c>
      <c r="BB56" s="157">
        <f t="shared" si="31"/>
        <v>-5.2823332757359398E-2</v>
      </c>
      <c r="BC56" s="40"/>
      <c r="BD56" s="157">
        <f t="shared" si="32"/>
        <v>-9.7919357692010101E-3</v>
      </c>
      <c r="BE56" s="157">
        <f t="shared" si="33"/>
        <v>-1.124762678440383E-2</v>
      </c>
      <c r="BF56" s="157">
        <f t="shared" si="34"/>
        <v>-5.8844567545308646E-3</v>
      </c>
      <c r="BG56" s="157">
        <f t="shared" si="35"/>
        <v>-1.6349899845471527E-2</v>
      </c>
      <c r="BH56" s="157">
        <f t="shared" si="36"/>
        <v>-2.148055998184184E-2</v>
      </c>
      <c r="BI56" s="157">
        <f t="shared" si="37"/>
        <v>-5.0781067602581831E-2</v>
      </c>
    </row>
    <row r="57" spans="1:61" x14ac:dyDescent="0.25">
      <c r="A57" s="7" t="s">
        <v>51</v>
      </c>
      <c r="B57" s="7"/>
      <c r="C57" s="14">
        <v>3361</v>
      </c>
      <c r="E57" s="21">
        <f>'CAN LFS Emp'!$E57</f>
        <v>76.95</v>
      </c>
      <c r="F57" s="21">
        <f>'Ont LFS Emp'!$E57</f>
        <v>65.19</v>
      </c>
      <c r="G57" s="21">
        <f>'Emp RestOfOnt'!$E57</f>
        <v>50.8</v>
      </c>
      <c r="H57" s="21">
        <f>'Emp RestOfCMA'!$E57</f>
        <v>11.126878308464738</v>
      </c>
      <c r="I57" s="21">
        <f>'CMA Emp Adj'!$E57</f>
        <v>14.39</v>
      </c>
      <c r="J57" s="21">
        <f>'Tor Emp Adj'!$E57</f>
        <v>3.2631216915352632</v>
      </c>
      <c r="L57" s="21">
        <f>'CAN LFS Emp'!$O57</f>
        <v>62.57</v>
      </c>
      <c r="M57" s="21">
        <f>'Ont LFS Emp'!$O57</f>
        <v>58.47</v>
      </c>
      <c r="N57" s="21">
        <f>'Emp RestOfOnt'!$O57</f>
        <v>41.259995171414772</v>
      </c>
      <c r="O57" s="21">
        <f>'Emp RestOfCMA'!$O57</f>
        <v>15.353229647136368</v>
      </c>
      <c r="P57" s="21">
        <f>'CMA Emp Adj'!$O57</f>
        <v>17.210004828585227</v>
      </c>
      <c r="Q57" s="21">
        <f>'Tor Emp Adj'!$O57</f>
        <v>1.8567751814488591</v>
      </c>
      <c r="S57" s="21">
        <f>'CAN LFS Emp'!$Y57</f>
        <v>54.16</v>
      </c>
      <c r="T57" s="21">
        <f>'Ont LFS Emp'!$Y57</f>
        <v>47.33</v>
      </c>
      <c r="U57" s="21">
        <f>'Emp RestOfOnt'!$Y57</f>
        <v>32.496542056074766</v>
      </c>
      <c r="V57" s="21">
        <f>'Emp RestOfCMA'!$Y57</f>
        <v>13.25768863586312</v>
      </c>
      <c r="W57" s="21">
        <f>'CMA Emp Adj'!$Y57</f>
        <v>14.833457943925232</v>
      </c>
      <c r="X57" s="21">
        <f>'Tor Emp Adj'!$Y57</f>
        <v>1.5757693080621125</v>
      </c>
      <c r="AA57" s="21">
        <f t="shared" si="8"/>
        <v>1</v>
      </c>
      <c r="AB57" s="21">
        <f t="shared" si="9"/>
        <v>2.1819835228257234</v>
      </c>
      <c r="AC57" s="21">
        <f t="shared" si="10"/>
        <v>2.9413685557370757</v>
      </c>
      <c r="AD57" s="21">
        <f t="shared" si="11"/>
        <v>1.8568503477311842</v>
      </c>
      <c r="AE57" s="21">
        <f t="shared" si="12"/>
        <v>1.1415548782912075</v>
      </c>
      <c r="AF57" s="21">
        <f t="shared" si="13"/>
        <v>0.49342000315145734</v>
      </c>
      <c r="AH57" s="21">
        <f t="shared" si="14"/>
        <v>1</v>
      </c>
      <c r="AI57" s="21">
        <f t="shared" si="15"/>
        <v>2.4046843240610856</v>
      </c>
      <c r="AJ57" s="21">
        <f t="shared" si="16"/>
        <v>3.1633899240496977</v>
      </c>
      <c r="AK57" s="21">
        <f t="shared" si="17"/>
        <v>2.9035924254680006</v>
      </c>
      <c r="AL57" s="21">
        <f t="shared" si="18"/>
        <v>1.5267825445633707</v>
      </c>
      <c r="AM57" s="21">
        <f t="shared" si="19"/>
        <v>0.31026889751085818</v>
      </c>
      <c r="AO57" s="21">
        <f t="shared" si="20"/>
        <v>1</v>
      </c>
      <c r="AP57" s="21">
        <f t="shared" si="21"/>
        <v>2.2512947273350585</v>
      </c>
      <c r="AQ57" s="21">
        <f t="shared" si="22"/>
        <v>3.0444211803589476</v>
      </c>
      <c r="AR57" s="21">
        <f t="shared" si="23"/>
        <v>2.6611904368366588</v>
      </c>
      <c r="AS57" s="21">
        <f t="shared" si="24"/>
        <v>1.4332771649987697</v>
      </c>
      <c r="AT57" s="21">
        <f t="shared" si="25"/>
        <v>0.29357789537917328</v>
      </c>
      <c r="AW57" s="156">
        <f t="shared" si="26"/>
        <v>-2.0474485093294637E-2</v>
      </c>
      <c r="AX57" s="156">
        <f t="shared" si="27"/>
        <v>-1.0820263297273924E-2</v>
      </c>
      <c r="AY57" s="156">
        <f t="shared" si="28"/>
        <v>-2.0585462347473937E-2</v>
      </c>
      <c r="AZ57" s="156">
        <f t="shared" si="29"/>
        <v>3.2720125959518676E-2</v>
      </c>
      <c r="BA57" s="156">
        <f t="shared" si="30"/>
        <v>1.8056825186380854E-2</v>
      </c>
      <c r="BB57" s="156">
        <f t="shared" si="31"/>
        <v>-5.4824174599389042E-2</v>
      </c>
      <c r="BC57" s="40"/>
      <c r="BD57" s="156">
        <f t="shared" si="32"/>
        <v>-1.4330654625634875E-2</v>
      </c>
      <c r="BE57" s="156">
        <f t="shared" si="33"/>
        <v>-2.0915126199605671E-2</v>
      </c>
      <c r="BF57" s="156">
        <f t="shared" si="34"/>
        <v>-2.3593194525028172E-2</v>
      </c>
      <c r="BG57" s="156">
        <f t="shared" si="35"/>
        <v>-1.4567668998312522E-2</v>
      </c>
      <c r="BH57" s="156">
        <f t="shared" si="36"/>
        <v>-1.4750685786855233E-2</v>
      </c>
      <c r="BI57" s="156">
        <f t="shared" si="37"/>
        <v>-1.6275854035955439E-2</v>
      </c>
    </row>
    <row r="58" spans="1:61" x14ac:dyDescent="0.25">
      <c r="A58" s="7" t="s">
        <v>52</v>
      </c>
      <c r="B58" s="7"/>
      <c r="C58" s="14">
        <v>3362</v>
      </c>
      <c r="E58" s="21">
        <f>'CAN LFS Emp'!$E58</f>
        <v>13.27</v>
      </c>
      <c r="F58" s="21">
        <f>'Ont LFS Emp'!$E58</f>
        <v>3.8</v>
      </c>
      <c r="G58" s="21">
        <f>'Emp RestOfOnt'!$E58</f>
        <v>3.8</v>
      </c>
      <c r="H58" s="21">
        <f>'Emp RestOfCMA'!$E58</f>
        <v>0</v>
      </c>
      <c r="I58" s="21">
        <f>'CMA Emp Adj'!$E58</f>
        <v>0</v>
      </c>
      <c r="J58" s="21">
        <f>'Tor Emp Adj'!$E58</f>
        <v>0</v>
      </c>
      <c r="L58" s="21">
        <f>'CAN LFS Emp'!$O58</f>
        <v>23.02</v>
      </c>
      <c r="M58" s="21">
        <f>'Ont LFS Emp'!$O58</f>
        <v>6.48</v>
      </c>
      <c r="N58" s="21">
        <f>'Emp RestOfOnt'!$O58</f>
        <v>4.6660465116279077</v>
      </c>
      <c r="O58" s="21">
        <f>'Emp RestOfCMA'!$O58</f>
        <v>1.8139534883720929</v>
      </c>
      <c r="P58" s="21">
        <f>'CMA Emp Adj'!$O58</f>
        <v>1.8139534883720929</v>
      </c>
      <c r="Q58" s="21">
        <f>'Tor Emp Adj'!$O58</f>
        <v>0</v>
      </c>
      <c r="S58" s="21">
        <f>'CAN LFS Emp'!$Y58</f>
        <v>18.11</v>
      </c>
      <c r="T58" s="21">
        <f>'Ont LFS Emp'!$Y58</f>
        <v>4.6900000000000004</v>
      </c>
      <c r="U58" s="21">
        <f>'Emp RestOfOnt'!$Y58</f>
        <v>4.6900000000000004</v>
      </c>
      <c r="V58" s="21">
        <f>'Emp RestOfCMA'!$Y58</f>
        <v>0</v>
      </c>
      <c r="W58" s="21">
        <f>'CMA Emp Adj'!$Y58</f>
        <v>0</v>
      </c>
      <c r="X58" s="21">
        <f>'Tor Emp Adj'!$Y58</f>
        <v>0</v>
      </c>
      <c r="AA58" s="21">
        <f t="shared" si="8"/>
        <v>1</v>
      </c>
      <c r="AB58" s="21">
        <f t="shared" si="9"/>
        <v>0.73755053705916462</v>
      </c>
      <c r="AC58" s="21">
        <f t="shared" si="10"/>
        <v>1.2758717778291544</v>
      </c>
      <c r="AD58" s="21">
        <f t="shared" si="11"/>
        <v>0</v>
      </c>
      <c r="AE58" s="21">
        <f t="shared" si="12"/>
        <v>0</v>
      </c>
      <c r="AF58" s="21">
        <f t="shared" si="13"/>
        <v>0</v>
      </c>
      <c r="AH58" s="21">
        <f t="shared" si="14"/>
        <v>1</v>
      </c>
      <c r="AI58" s="21">
        <f t="shared" si="15"/>
        <v>0.72437060779246254</v>
      </c>
      <c r="AJ58" s="21">
        <f t="shared" si="16"/>
        <v>0.97237425874448458</v>
      </c>
      <c r="AK58" s="21">
        <f t="shared" si="17"/>
        <v>0.93244428531689605</v>
      </c>
      <c r="AL58" s="21">
        <f t="shared" si="18"/>
        <v>0.43740442948037633</v>
      </c>
      <c r="AM58" s="21">
        <f t="shared" si="19"/>
        <v>0</v>
      </c>
      <c r="AO58" s="21">
        <f t="shared" si="20"/>
        <v>1</v>
      </c>
      <c r="AP58" s="21">
        <f t="shared" si="21"/>
        <v>0.66715830682378174</v>
      </c>
      <c r="AQ58" s="21">
        <f t="shared" si="22"/>
        <v>1.3140159366102657</v>
      </c>
      <c r="AR58" s="21">
        <f t="shared" si="23"/>
        <v>0</v>
      </c>
      <c r="AS58" s="21">
        <f t="shared" si="24"/>
        <v>0</v>
      </c>
      <c r="AT58" s="21">
        <f t="shared" si="25"/>
        <v>0</v>
      </c>
      <c r="AW58" s="156">
        <f t="shared" si="26"/>
        <v>5.6631222723866781E-2</v>
      </c>
      <c r="AX58" s="156">
        <f t="shared" si="27"/>
        <v>5.4821907227550204E-2</v>
      </c>
      <c r="AY58" s="156">
        <f t="shared" si="28"/>
        <v>2.074332052407124E-2</v>
      </c>
      <c r="AZ58" s="156" t="str">
        <f t="shared" si="29"/>
        <v>n/a</v>
      </c>
      <c r="BA58" s="156" t="str">
        <f t="shared" si="30"/>
        <v>n/a</v>
      </c>
      <c r="BB58" s="156" t="str">
        <f t="shared" si="31"/>
        <v>n/a</v>
      </c>
      <c r="BC58" s="40"/>
      <c r="BD58" s="156">
        <f t="shared" si="32"/>
        <v>-2.3704442534995485E-2</v>
      </c>
      <c r="BE58" s="156">
        <f t="shared" si="33"/>
        <v>-3.1811803558318918E-2</v>
      </c>
      <c r="BF58" s="156">
        <f t="shared" si="34"/>
        <v>5.1217518766288883E-4</v>
      </c>
      <c r="BG58" s="156">
        <f t="shared" si="35"/>
        <v>-1</v>
      </c>
      <c r="BH58" s="156">
        <f t="shared" si="36"/>
        <v>-1</v>
      </c>
      <c r="BI58" s="156" t="str">
        <f t="shared" si="37"/>
        <v>n/a</v>
      </c>
    </row>
    <row r="59" spans="1:61" x14ac:dyDescent="0.25">
      <c r="A59" s="7" t="s">
        <v>53</v>
      </c>
      <c r="B59" s="7"/>
      <c r="C59" s="14">
        <v>3363</v>
      </c>
      <c r="E59" s="21">
        <f>'CAN LFS Emp'!$E59</f>
        <v>102.79</v>
      </c>
      <c r="F59" s="21">
        <f>'Ont LFS Emp'!$E59</f>
        <v>93.06</v>
      </c>
      <c r="G59" s="21">
        <f>'Emp RestOfOnt'!$E59</f>
        <v>61.69</v>
      </c>
      <c r="H59" s="21">
        <f>'Emp RestOfCMA'!$E59</f>
        <v>19.05822183868597</v>
      </c>
      <c r="I59" s="21">
        <f>'CMA Emp Adj'!$E59</f>
        <v>31.37</v>
      </c>
      <c r="J59" s="21">
        <f>'Tor Emp Adj'!$E59</f>
        <v>12.311778161314031</v>
      </c>
      <c r="L59" s="21">
        <f>'CAN LFS Emp'!$O59</f>
        <v>95.17</v>
      </c>
      <c r="M59" s="21">
        <f>'Ont LFS Emp'!$O59</f>
        <v>83.81</v>
      </c>
      <c r="N59" s="21">
        <f>'Emp RestOfOnt'!$O59</f>
        <v>49.33644548937653</v>
      </c>
      <c r="O59" s="21">
        <f>'Emp RestOfCMA'!$O59</f>
        <v>27.635810765498444</v>
      </c>
      <c r="P59" s="21">
        <f>'CMA Emp Adj'!$O59</f>
        <v>34.473554510623472</v>
      </c>
      <c r="Q59" s="21">
        <f>'Tor Emp Adj'!$O59</f>
        <v>6.837743745125028</v>
      </c>
      <c r="S59" s="21">
        <f>'CAN LFS Emp'!$Y59</f>
        <v>91.55</v>
      </c>
      <c r="T59" s="21">
        <f>'Ont LFS Emp'!$Y59</f>
        <v>80.83</v>
      </c>
      <c r="U59" s="21">
        <f>'Emp RestOfOnt'!$Y59</f>
        <v>54.863076142131973</v>
      </c>
      <c r="V59" s="21">
        <f>'Emp RestOfCMA'!$Y59</f>
        <v>22.25607412812791</v>
      </c>
      <c r="W59" s="21">
        <f>'CMA Emp Adj'!$Y59</f>
        <v>25.966923857868021</v>
      </c>
      <c r="X59" s="21">
        <f>'Tor Emp Adj'!$Y59</f>
        <v>3.7108497297401115</v>
      </c>
      <c r="AA59" s="21">
        <f t="shared" si="8"/>
        <v>1</v>
      </c>
      <c r="AB59" s="21">
        <f t="shared" si="9"/>
        <v>2.331799967812997</v>
      </c>
      <c r="AC59" s="21">
        <f t="shared" si="10"/>
        <v>2.6739806574433893</v>
      </c>
      <c r="AD59" s="21">
        <f t="shared" si="11"/>
        <v>2.3809139574932505</v>
      </c>
      <c r="AE59" s="21">
        <f t="shared" si="12"/>
        <v>1.8629803629109412</v>
      </c>
      <c r="AF59" s="21">
        <f t="shared" si="13"/>
        <v>1.3936766415856712</v>
      </c>
      <c r="AH59" s="21">
        <f t="shared" si="14"/>
        <v>1</v>
      </c>
      <c r="AI59" s="21">
        <f t="shared" si="15"/>
        <v>2.2661408770656117</v>
      </c>
      <c r="AJ59" s="21">
        <f t="shared" si="16"/>
        <v>2.4868952726894564</v>
      </c>
      <c r="AK59" s="21">
        <f t="shared" si="17"/>
        <v>3.4361665414750013</v>
      </c>
      <c r="AL59" s="21">
        <f t="shared" si="18"/>
        <v>2.010704938866362</v>
      </c>
      <c r="AM59" s="21">
        <f t="shared" si="19"/>
        <v>0.75120388721544518</v>
      </c>
      <c r="AO59" s="21">
        <f t="shared" si="20"/>
        <v>1</v>
      </c>
      <c r="AP59" s="21">
        <f t="shared" si="21"/>
        <v>2.2745146350256715</v>
      </c>
      <c r="AQ59" s="21">
        <f t="shared" si="22"/>
        <v>3.0406612954158931</v>
      </c>
      <c r="AR59" s="21">
        <f t="shared" si="23"/>
        <v>2.6428773267417376</v>
      </c>
      <c r="AS59" s="21">
        <f t="shared" si="24"/>
        <v>1.4843235865049123</v>
      </c>
      <c r="AT59" s="21">
        <f t="shared" si="25"/>
        <v>0.4090010194748826</v>
      </c>
      <c r="AW59" s="156">
        <f t="shared" si="26"/>
        <v>-7.672743657289649E-3</v>
      </c>
      <c r="AX59" s="156">
        <f t="shared" si="27"/>
        <v>-1.0414599982331185E-2</v>
      </c>
      <c r="AY59" s="156">
        <f t="shared" si="28"/>
        <v>-2.2098057813575878E-2</v>
      </c>
      <c r="AZ59" s="156">
        <f t="shared" si="29"/>
        <v>3.7860499551752413E-2</v>
      </c>
      <c r="BA59" s="156">
        <f t="shared" si="30"/>
        <v>9.478688091449694E-3</v>
      </c>
      <c r="BB59" s="156">
        <f t="shared" si="31"/>
        <v>-5.7113964037031617E-2</v>
      </c>
      <c r="BC59" s="40"/>
      <c r="BD59" s="156">
        <f t="shared" si="32"/>
        <v>-3.870439960561467E-3</v>
      </c>
      <c r="BE59" s="156">
        <f t="shared" si="33"/>
        <v>-3.6138690365984383E-3</v>
      </c>
      <c r="BF59" s="156">
        <f t="shared" si="34"/>
        <v>1.0674317245620735E-2</v>
      </c>
      <c r="BG59" s="156">
        <f t="shared" si="35"/>
        <v>-2.1417072121329594E-2</v>
      </c>
      <c r="BH59" s="156">
        <f t="shared" si="36"/>
        <v>-2.7939168405211712E-2</v>
      </c>
      <c r="BI59" s="156">
        <f t="shared" si="37"/>
        <v>-5.9289363190214495E-2</v>
      </c>
    </row>
    <row r="60" spans="1:61" x14ac:dyDescent="0.25">
      <c r="A60" s="7" t="s">
        <v>54</v>
      </c>
      <c r="B60" s="7"/>
      <c r="C60" s="14">
        <v>3364</v>
      </c>
      <c r="E60" s="21">
        <f>'CAN LFS Emp'!$E60</f>
        <v>56.8</v>
      </c>
      <c r="F60" s="21">
        <f>'Ont LFS Emp'!$E60</f>
        <v>17.72</v>
      </c>
      <c r="G60" s="21">
        <f>'Emp RestOfOnt'!$E60</f>
        <v>5.2499999999999982</v>
      </c>
      <c r="H60" s="21">
        <f>'Emp RestOfCMA'!$E60</f>
        <v>6.2740726163793621</v>
      </c>
      <c r="I60" s="21">
        <f>'CMA Emp Adj'!$E60</f>
        <v>12.47</v>
      </c>
      <c r="J60" s="21">
        <f>'Tor Emp Adj'!$E60</f>
        <v>6.1959273836206386</v>
      </c>
      <c r="L60" s="21">
        <f>'CAN LFS Emp'!$O60</f>
        <v>58.44</v>
      </c>
      <c r="M60" s="21">
        <f>'Ont LFS Emp'!$O60</f>
        <v>18.66</v>
      </c>
      <c r="N60" s="21">
        <f>'Emp RestOfOnt'!$O60</f>
        <v>8.2814332036316465</v>
      </c>
      <c r="O60" s="21">
        <f>'Emp RestOfCMA'!$O60</f>
        <v>3.8754347998296925</v>
      </c>
      <c r="P60" s="21">
        <f>'CMA Emp Adj'!$O60</f>
        <v>10.378566796368354</v>
      </c>
      <c r="Q60" s="21">
        <f>'Tor Emp Adj'!$O60</f>
        <v>6.5031319965386611</v>
      </c>
      <c r="S60" s="21">
        <f>'CAN LFS Emp'!$Y60</f>
        <v>57.97</v>
      </c>
      <c r="T60" s="21">
        <f>'Ont LFS Emp'!$Y60</f>
        <v>14.81</v>
      </c>
      <c r="U60" s="21">
        <f>'Emp RestOfOnt'!$Y60</f>
        <v>4.2437704918032786</v>
      </c>
      <c r="V60" s="21">
        <f>'Emp RestOfCMA'!$Y60</f>
        <v>5.028310788753914</v>
      </c>
      <c r="W60" s="21">
        <f>'CMA Emp Adj'!$Y60</f>
        <v>10.566229508196722</v>
      </c>
      <c r="X60" s="21">
        <f>'Tor Emp Adj'!$Y60</f>
        <v>5.5379187194428079</v>
      </c>
      <c r="AA60" s="21">
        <f t="shared" si="8"/>
        <v>1</v>
      </c>
      <c r="AB60" s="21">
        <f t="shared" si="9"/>
        <v>0.80351593081196748</v>
      </c>
      <c r="AC60" s="21">
        <f t="shared" si="10"/>
        <v>0.41181799982353873</v>
      </c>
      <c r="AD60" s="21">
        <f t="shared" si="11"/>
        <v>1.4184479187209296</v>
      </c>
      <c r="AE60" s="21">
        <f t="shared" si="12"/>
        <v>1.3401787958184725</v>
      </c>
      <c r="AF60" s="21">
        <f t="shared" si="13"/>
        <v>1.2692585252911075</v>
      </c>
      <c r="AH60" s="21">
        <f t="shared" si="14"/>
        <v>1</v>
      </c>
      <c r="AI60" s="21">
        <f t="shared" si="15"/>
        <v>0.82166079529494529</v>
      </c>
      <c r="AJ60" s="21">
        <f t="shared" si="16"/>
        <v>0.67980601846932631</v>
      </c>
      <c r="AK60" s="21">
        <f t="shared" si="17"/>
        <v>0.78471560884552216</v>
      </c>
      <c r="AL60" s="21">
        <f t="shared" si="18"/>
        <v>0.98580161751548978</v>
      </c>
      <c r="AM60" s="21">
        <f t="shared" si="19"/>
        <v>1.1634760206201553</v>
      </c>
      <c r="AO60" s="21">
        <f t="shared" si="20"/>
        <v>1</v>
      </c>
      <c r="AP60" s="21">
        <f t="shared" si="21"/>
        <v>0.65815208819034887</v>
      </c>
      <c r="AQ60" s="21">
        <f t="shared" si="22"/>
        <v>0.3714452665655536</v>
      </c>
      <c r="AR60" s="21">
        <f t="shared" si="23"/>
        <v>0.94298678565233218</v>
      </c>
      <c r="AS60" s="21">
        <f t="shared" si="24"/>
        <v>0.95385678248786232</v>
      </c>
      <c r="AT60" s="21">
        <f t="shared" si="25"/>
        <v>0.9639458724409975</v>
      </c>
      <c r="AW60" s="156">
        <f t="shared" si="26"/>
        <v>2.8504810327829588E-3</v>
      </c>
      <c r="AX60" s="156">
        <f t="shared" si="27"/>
        <v>5.1822064457665018E-3</v>
      </c>
      <c r="AY60" s="156">
        <f t="shared" si="28"/>
        <v>4.6633472842167789E-2</v>
      </c>
      <c r="AZ60" s="156">
        <f t="shared" si="29"/>
        <v>-4.7034695018306261E-2</v>
      </c>
      <c r="BA60" s="156">
        <f t="shared" si="30"/>
        <v>-1.819080947180185E-2</v>
      </c>
      <c r="BB60" s="156">
        <f t="shared" si="31"/>
        <v>4.8508980815344938E-3</v>
      </c>
      <c r="BC60" s="40"/>
      <c r="BD60" s="156">
        <f t="shared" si="32"/>
        <v>-8.0716921661116992E-4</v>
      </c>
      <c r="BE60" s="156">
        <f t="shared" si="33"/>
        <v>-2.284301257851451E-2</v>
      </c>
      <c r="BF60" s="156">
        <f t="shared" si="34"/>
        <v>-6.4670486069251076E-2</v>
      </c>
      <c r="BG60" s="156">
        <f t="shared" si="35"/>
        <v>2.6384695906314315E-2</v>
      </c>
      <c r="BH60" s="156">
        <f t="shared" si="36"/>
        <v>1.7936291577456132E-3</v>
      </c>
      <c r="BI60" s="156">
        <f t="shared" si="37"/>
        <v>-1.5938137853639955E-2</v>
      </c>
    </row>
    <row r="61" spans="1:61" x14ac:dyDescent="0.25">
      <c r="A61" s="7" t="s">
        <v>55</v>
      </c>
      <c r="B61" s="7"/>
      <c r="C61" s="14" t="s">
        <v>195</v>
      </c>
      <c r="E61" s="21">
        <f>'CAN LFS Emp'!$E61</f>
        <v>30.8</v>
      </c>
      <c r="F61" s="21">
        <f>'Ont LFS Emp'!$E61</f>
        <v>10.7</v>
      </c>
      <c r="G61" s="21">
        <f>'Emp RestOfOnt'!$E61</f>
        <v>8.82</v>
      </c>
      <c r="H61" s="21">
        <f>'Emp RestOfCMA'!$E61</f>
        <v>1.88</v>
      </c>
      <c r="I61" s="21">
        <f>'CMA Emp Adj'!$E61</f>
        <v>1.88</v>
      </c>
      <c r="J61" s="21">
        <f>'Tor Emp Adj'!$E61</f>
        <v>0</v>
      </c>
      <c r="L61" s="21">
        <f>'CAN LFS Emp'!$O61</f>
        <v>22.91</v>
      </c>
      <c r="M61" s="21">
        <f>'Ont LFS Emp'!$O61</f>
        <v>6.57</v>
      </c>
      <c r="N61" s="21">
        <f>'Emp RestOfOnt'!$O61</f>
        <v>5.0819178082191785</v>
      </c>
      <c r="O61" s="21">
        <f>'Emp RestOfCMA'!$O61</f>
        <v>1.488082191780822</v>
      </c>
      <c r="P61" s="21">
        <f>'CMA Emp Adj'!$O61</f>
        <v>1.488082191780822</v>
      </c>
      <c r="Q61" s="21">
        <f>'Tor Emp Adj'!$O61</f>
        <v>0</v>
      </c>
      <c r="S61" s="21">
        <f>'CAN LFS Emp'!$Y61</f>
        <v>26.73</v>
      </c>
      <c r="T61" s="21">
        <f>'Ont LFS Emp'!$Y61</f>
        <v>7.71</v>
      </c>
      <c r="U61" s="21">
        <f>'Emp RestOfOnt'!$Y61</f>
        <v>7.71</v>
      </c>
      <c r="V61" s="21">
        <f>'Emp RestOfCMA'!$Y61</f>
        <v>0</v>
      </c>
      <c r="W61" s="21">
        <f>'CMA Emp Adj'!$Y61</f>
        <v>0</v>
      </c>
      <c r="X61" s="21">
        <f>'Tor Emp Adj'!$Y61</f>
        <v>0</v>
      </c>
      <c r="AA61" s="21">
        <f t="shared" si="8"/>
        <v>1</v>
      </c>
      <c r="AB61" s="21">
        <f t="shared" si="9"/>
        <v>0.89477155849704149</v>
      </c>
      <c r="AC61" s="21">
        <f t="shared" si="10"/>
        <v>1.2758870394532913</v>
      </c>
      <c r="AD61" s="21">
        <f t="shared" si="11"/>
        <v>0.78382538046634087</v>
      </c>
      <c r="AE61" s="21">
        <f t="shared" si="12"/>
        <v>0.37260764154146508</v>
      </c>
      <c r="AF61" s="21">
        <f t="shared" si="13"/>
        <v>0</v>
      </c>
      <c r="AH61" s="21">
        <f t="shared" si="14"/>
        <v>1</v>
      </c>
      <c r="AI61" s="21">
        <f t="shared" si="15"/>
        <v>0.73795760680132505</v>
      </c>
      <c r="AJ61" s="21">
        <f t="shared" si="16"/>
        <v>1.0641240451987937</v>
      </c>
      <c r="AK61" s="21">
        <f t="shared" si="17"/>
        <v>0.7686062188310876</v>
      </c>
      <c r="AL61" s="21">
        <f t="shared" si="18"/>
        <v>0.36054890349681823</v>
      </c>
      <c r="AM61" s="21">
        <f t="shared" si="19"/>
        <v>0</v>
      </c>
      <c r="AO61" s="21">
        <f t="shared" si="20"/>
        <v>1</v>
      </c>
      <c r="AP61" s="21">
        <f t="shared" si="21"/>
        <v>0.74307033679623091</v>
      </c>
      <c r="AQ61" s="21">
        <f t="shared" si="22"/>
        <v>1.463530101605264</v>
      </c>
      <c r="AR61" s="21">
        <f t="shared" si="23"/>
        <v>0</v>
      </c>
      <c r="AS61" s="21">
        <f t="shared" si="24"/>
        <v>0</v>
      </c>
      <c r="AT61" s="21">
        <f t="shared" si="25"/>
        <v>0</v>
      </c>
      <c r="AW61" s="156">
        <f t="shared" si="26"/>
        <v>-2.9160501442938136E-2</v>
      </c>
      <c r="AX61" s="156">
        <f t="shared" si="27"/>
        <v>-4.7602691981181611E-2</v>
      </c>
      <c r="AY61" s="156">
        <f t="shared" si="28"/>
        <v>-5.3641025095467532E-2</v>
      </c>
      <c r="AZ61" s="156">
        <f t="shared" si="29"/>
        <v>-2.3107203859916048E-2</v>
      </c>
      <c r="BA61" s="156">
        <f t="shared" si="30"/>
        <v>-2.3107203859916048E-2</v>
      </c>
      <c r="BB61" s="156" t="str">
        <f t="shared" si="31"/>
        <v>n/a</v>
      </c>
      <c r="BC61" s="40"/>
      <c r="BD61" s="156">
        <f t="shared" si="32"/>
        <v>1.5540825271468384E-2</v>
      </c>
      <c r="BE61" s="156">
        <f t="shared" si="33"/>
        <v>1.6129127938232513E-2</v>
      </c>
      <c r="BF61" s="156">
        <f t="shared" si="34"/>
        <v>4.2563878957016632E-2</v>
      </c>
      <c r="BG61" s="156">
        <f t="shared" si="35"/>
        <v>-1</v>
      </c>
      <c r="BH61" s="156">
        <f t="shared" si="36"/>
        <v>-1</v>
      </c>
      <c r="BI61" s="156" t="str">
        <f t="shared" si="37"/>
        <v>n/a</v>
      </c>
    </row>
    <row r="62" spans="1:61" x14ac:dyDescent="0.25">
      <c r="A62" s="6" t="s">
        <v>56</v>
      </c>
      <c r="B62" s="6"/>
      <c r="C62" s="14">
        <v>337</v>
      </c>
      <c r="E62" s="21">
        <f>'CAN LFS Emp'!$E62</f>
        <v>71.75</v>
      </c>
      <c r="F62" s="21">
        <f>'Ont LFS Emp'!$E62</f>
        <v>25.1</v>
      </c>
      <c r="G62" s="21">
        <f>'Emp RestOfOnt'!$E62</f>
        <v>8.9500000000000028</v>
      </c>
      <c r="H62" s="21">
        <f>'Emp RestOfCMA'!$E62</f>
        <v>6.5207881372487009</v>
      </c>
      <c r="I62" s="21">
        <f>'CMA Emp Adj'!$E62</f>
        <v>16.149999999999999</v>
      </c>
      <c r="J62" s="21">
        <f>'Tor Emp Adj'!$E62</f>
        <v>9.6292118627512977</v>
      </c>
      <c r="L62" s="21">
        <f>'CAN LFS Emp'!$O62</f>
        <v>60.92</v>
      </c>
      <c r="M62" s="21">
        <f>'Ont LFS Emp'!$O62</f>
        <v>26.11</v>
      </c>
      <c r="N62" s="21">
        <f>'Emp RestOfOnt'!$O62</f>
        <v>7.8545619974608556</v>
      </c>
      <c r="O62" s="21">
        <f>'Emp RestOfCMA'!$O62</f>
        <v>10.30478646980502</v>
      </c>
      <c r="P62" s="21">
        <f>'CMA Emp Adj'!$O62</f>
        <v>18.255438002539144</v>
      </c>
      <c r="Q62" s="21">
        <f>'Tor Emp Adj'!$O62</f>
        <v>7.9506515327341241</v>
      </c>
      <c r="S62" s="21">
        <f>'CAN LFS Emp'!$Y62</f>
        <v>79.150000000000006</v>
      </c>
      <c r="T62" s="21">
        <f>'Ont LFS Emp'!$Y62</f>
        <v>36.26</v>
      </c>
      <c r="U62" s="21">
        <f>'Emp RestOfOnt'!$Y62</f>
        <v>10.823917225298747</v>
      </c>
      <c r="V62" s="21">
        <f>'Emp RestOfCMA'!$Y62</f>
        <v>12.019159910307348</v>
      </c>
      <c r="W62" s="21">
        <f>'CMA Emp Adj'!$Y62</f>
        <v>25.436082774701251</v>
      </c>
      <c r="X62" s="21">
        <f>'Tor Emp Adj'!$Y62</f>
        <v>13.416922864393904</v>
      </c>
      <c r="AA62" s="21">
        <f t="shared" si="8"/>
        <v>1</v>
      </c>
      <c r="AB62" s="21">
        <f t="shared" si="9"/>
        <v>0.90101272779041042</v>
      </c>
      <c r="AC62" s="21">
        <f t="shared" si="10"/>
        <v>0.55577049514596122</v>
      </c>
      <c r="AD62" s="21">
        <f t="shared" si="11"/>
        <v>1.167052447717966</v>
      </c>
      <c r="AE62" s="21">
        <f t="shared" si="12"/>
        <v>1.3740269334684228</v>
      </c>
      <c r="AF62" s="21">
        <f t="shared" si="13"/>
        <v>1.5615681499450398</v>
      </c>
      <c r="AH62" s="21">
        <f t="shared" si="14"/>
        <v>1</v>
      </c>
      <c r="AI62" s="21">
        <f t="shared" si="15"/>
        <v>1.1029050126177333</v>
      </c>
      <c r="AJ62" s="21">
        <f t="shared" si="16"/>
        <v>0.61851720756687201</v>
      </c>
      <c r="AK62" s="21">
        <f t="shared" si="17"/>
        <v>2.0016178538337432</v>
      </c>
      <c r="AL62" s="21">
        <f t="shared" si="18"/>
        <v>1.6633923953753231</v>
      </c>
      <c r="AM62" s="21">
        <f t="shared" si="19"/>
        <v>1.3645451168208473</v>
      </c>
      <c r="AO62" s="21">
        <f t="shared" si="20"/>
        <v>1</v>
      </c>
      <c r="AP62" s="21">
        <f t="shared" si="21"/>
        <v>1.1801885204076445</v>
      </c>
      <c r="AQ62" s="21">
        <f t="shared" si="22"/>
        <v>0.69387267198266711</v>
      </c>
      <c r="AR62" s="21">
        <f t="shared" si="23"/>
        <v>1.650859026794413</v>
      </c>
      <c r="AS62" s="21">
        <f t="shared" si="24"/>
        <v>1.6817666777587041</v>
      </c>
      <c r="AT62" s="21">
        <f t="shared" si="25"/>
        <v>1.7104539051366896</v>
      </c>
      <c r="AW62" s="156">
        <f t="shared" si="26"/>
        <v>-1.6229491954067421E-2</v>
      </c>
      <c r="AX62" s="156">
        <f t="shared" si="27"/>
        <v>3.9528456247164279E-3</v>
      </c>
      <c r="AY62" s="156">
        <f t="shared" si="28"/>
        <v>-1.2971043722588838E-2</v>
      </c>
      <c r="AZ62" s="156">
        <f t="shared" si="29"/>
        <v>4.682452971959461E-2</v>
      </c>
      <c r="BA62" s="156">
        <f t="shared" si="30"/>
        <v>1.2329687397267364E-2</v>
      </c>
      <c r="BB62" s="156">
        <f t="shared" si="31"/>
        <v>-1.8972463660415273E-2</v>
      </c>
      <c r="BC62" s="40"/>
      <c r="BD62" s="156">
        <f t="shared" si="32"/>
        <v>2.6523987894791157E-2</v>
      </c>
      <c r="BE62" s="156">
        <f t="shared" si="33"/>
        <v>3.3384856037630861E-2</v>
      </c>
      <c r="BF62" s="156">
        <f t="shared" si="34"/>
        <v>3.2586039312157977E-2</v>
      </c>
      <c r="BG62" s="156">
        <f t="shared" si="35"/>
        <v>1.5508380163230306E-2</v>
      </c>
      <c r="BH62" s="156">
        <f t="shared" si="36"/>
        <v>3.3726851050012829E-2</v>
      </c>
      <c r="BI62" s="156">
        <f t="shared" si="37"/>
        <v>5.3719507871569316E-2</v>
      </c>
    </row>
    <row r="63" spans="1:61" x14ac:dyDescent="0.25">
      <c r="A63" s="7" t="s">
        <v>57</v>
      </c>
      <c r="B63" s="7"/>
      <c r="C63" s="14">
        <v>3372</v>
      </c>
      <c r="E63" s="21">
        <f>'CAN LFS Emp'!$E63</f>
        <v>13.56</v>
      </c>
      <c r="F63" s="21">
        <f>'Ont LFS Emp'!$E63</f>
        <v>7.03</v>
      </c>
      <c r="G63" s="21">
        <f>'Emp RestOfOnt'!$E63</f>
        <v>1.7600000000000007</v>
      </c>
      <c r="H63" s="21">
        <f>'Emp RestOfCMA'!$E63</f>
        <v>2.27713685346919</v>
      </c>
      <c r="I63" s="21">
        <f>'CMA Emp Adj'!$E63</f>
        <v>5.27</v>
      </c>
      <c r="J63" s="21">
        <f>'Tor Emp Adj'!$E63</f>
        <v>2.9928631465308095</v>
      </c>
      <c r="L63" s="21">
        <f>'CAN LFS Emp'!$O63</f>
        <v>20.23</v>
      </c>
      <c r="M63" s="21">
        <f>'Ont LFS Emp'!$O63</f>
        <v>12.02</v>
      </c>
      <c r="N63" s="21">
        <f>'Emp RestOfOnt'!$O63</f>
        <v>2.3908042488619117</v>
      </c>
      <c r="O63" s="21">
        <f>'Emp RestOfCMA'!$O63</f>
        <v>4.7350032727691422</v>
      </c>
      <c r="P63" s="21">
        <f>'CMA Emp Adj'!$O63</f>
        <v>9.6291957511380879</v>
      </c>
      <c r="Q63" s="21">
        <f>'Tor Emp Adj'!$O63</f>
        <v>4.8941924783689457</v>
      </c>
      <c r="S63" s="21">
        <f>'CAN LFS Emp'!$Y63</f>
        <v>11.75</v>
      </c>
      <c r="T63" s="21">
        <f>'Ont LFS Emp'!$Y63</f>
        <v>6.89</v>
      </c>
      <c r="U63" s="21">
        <f>'Emp RestOfOnt'!$Y63</f>
        <v>1.8566554508748316</v>
      </c>
      <c r="V63" s="21">
        <f>'Emp RestOfCMA'!$Y63</f>
        <v>2.7943482033715408</v>
      </c>
      <c r="W63" s="21">
        <f>'CMA Emp Adj'!$Y63</f>
        <v>5.033344549125168</v>
      </c>
      <c r="X63" s="21">
        <f>'Tor Emp Adj'!$Y63</f>
        <v>2.2389963457536273</v>
      </c>
      <c r="AA63" s="21">
        <f t="shared" si="8"/>
        <v>1</v>
      </c>
      <c r="AB63" s="21">
        <f t="shared" si="9"/>
        <v>1.3352873827089944</v>
      </c>
      <c r="AC63" s="21">
        <f t="shared" si="10"/>
        <v>0.57829220124117919</v>
      </c>
      <c r="AD63" s="21">
        <f t="shared" si="11"/>
        <v>2.1564611162668657</v>
      </c>
      <c r="AE63" s="21">
        <f t="shared" si="12"/>
        <v>2.3724417068523049</v>
      </c>
      <c r="AF63" s="21">
        <f t="shared" si="13"/>
        <v>2.5681434260611526</v>
      </c>
      <c r="AH63" s="21">
        <f t="shared" si="14"/>
        <v>1</v>
      </c>
      <c r="AI63" s="21">
        <f t="shared" si="15"/>
        <v>1.5289726549344382</v>
      </c>
      <c r="AJ63" s="21">
        <f t="shared" si="16"/>
        <v>0.56694097382840103</v>
      </c>
      <c r="AK63" s="21">
        <f t="shared" si="17"/>
        <v>2.7696600361736894</v>
      </c>
      <c r="AL63" s="21">
        <f t="shared" si="18"/>
        <v>2.6421439888337082</v>
      </c>
      <c r="AM63" s="21">
        <f t="shared" si="19"/>
        <v>2.5294741032098798</v>
      </c>
      <c r="AO63" s="21">
        <f t="shared" si="20"/>
        <v>1</v>
      </c>
      <c r="AP63" s="21">
        <f t="shared" si="21"/>
        <v>1.5106221928599035</v>
      </c>
      <c r="AQ63" s="21">
        <f t="shared" si="22"/>
        <v>0.80175133250512298</v>
      </c>
      <c r="AR63" s="21">
        <f t="shared" si="23"/>
        <v>2.5854101565063941</v>
      </c>
      <c r="AS63" s="21">
        <f t="shared" si="24"/>
        <v>2.2417399244496474</v>
      </c>
      <c r="AT63" s="21">
        <f t="shared" si="25"/>
        <v>1.9227591613548567</v>
      </c>
      <c r="AW63" s="156">
        <f t="shared" si="26"/>
        <v>4.0815183978282432E-2</v>
      </c>
      <c r="AX63" s="156">
        <f t="shared" si="27"/>
        <v>5.5103136988458701E-2</v>
      </c>
      <c r="AY63" s="156">
        <f t="shared" si="28"/>
        <v>3.110557524189117E-2</v>
      </c>
      <c r="AZ63" s="156">
        <f t="shared" si="29"/>
        <v>7.5952540044554873E-2</v>
      </c>
      <c r="BA63" s="156">
        <f t="shared" si="30"/>
        <v>6.2130646421754809E-2</v>
      </c>
      <c r="BB63" s="156">
        <f t="shared" si="31"/>
        <v>5.0411381180251347E-2</v>
      </c>
      <c r="BC63" s="40"/>
      <c r="BD63" s="156">
        <f t="shared" si="32"/>
        <v>-5.2881764653579855E-2</v>
      </c>
      <c r="BE63" s="156">
        <f t="shared" si="33"/>
        <v>-5.4129947330156858E-2</v>
      </c>
      <c r="BF63" s="156">
        <f t="shared" si="34"/>
        <v>-2.4968313044320012E-2</v>
      </c>
      <c r="BG63" s="156">
        <f t="shared" si="35"/>
        <v>-5.1371815154392819E-2</v>
      </c>
      <c r="BH63" s="156">
        <f t="shared" si="36"/>
        <v>-6.2812117959387792E-2</v>
      </c>
      <c r="BI63" s="156">
        <f t="shared" si="37"/>
        <v>-7.5222544271967728E-2</v>
      </c>
    </row>
    <row r="64" spans="1:61" x14ac:dyDescent="0.25">
      <c r="A64" s="6" t="s">
        <v>58</v>
      </c>
      <c r="B64" s="6"/>
      <c r="C64" s="14">
        <v>339</v>
      </c>
      <c r="E64" s="21">
        <f>'CAN LFS Emp'!$E64</f>
        <v>91.02</v>
      </c>
      <c r="F64" s="21">
        <f>'Ont LFS Emp'!$E64</f>
        <v>47.02</v>
      </c>
      <c r="G64" s="21">
        <f>'Emp RestOfOnt'!$E64</f>
        <v>18.070000000000004</v>
      </c>
      <c r="H64" s="21">
        <f>'Emp RestOfCMA'!$E64</f>
        <v>14.155847054941351</v>
      </c>
      <c r="I64" s="21">
        <f>'CMA Emp Adj'!$E64</f>
        <v>28.95</v>
      </c>
      <c r="J64" s="21">
        <f>'Tor Emp Adj'!$E64</f>
        <v>14.794152945058649</v>
      </c>
      <c r="L64" s="21">
        <f>'CAN LFS Emp'!$O64</f>
        <v>82.88</v>
      </c>
      <c r="M64" s="21">
        <f>'Ont LFS Emp'!$O64</f>
        <v>39.83</v>
      </c>
      <c r="N64" s="21">
        <f>'Emp RestOfOnt'!$O64</f>
        <v>17.766615983026874</v>
      </c>
      <c r="O64" s="21">
        <f>'Emp RestOfCMA'!$O64</f>
        <v>13.644075955460755</v>
      </c>
      <c r="P64" s="21">
        <f>'CMA Emp Adj'!$O64</f>
        <v>22.063384016973124</v>
      </c>
      <c r="Q64" s="21">
        <f>'Tor Emp Adj'!$O64</f>
        <v>8.4193080615123694</v>
      </c>
      <c r="S64" s="21">
        <f>'CAN LFS Emp'!$Y64</f>
        <v>116.67</v>
      </c>
      <c r="T64" s="21">
        <f>'Ont LFS Emp'!$Y64</f>
        <v>64.2</v>
      </c>
      <c r="U64" s="21">
        <f>'Emp RestOfOnt'!$Y64</f>
        <v>26.607230490018146</v>
      </c>
      <c r="V64" s="21">
        <f>'Emp RestOfCMA'!$Y64</f>
        <v>21.664968410935593</v>
      </c>
      <c r="W64" s="21">
        <f>'CMA Emp Adj'!$Y64</f>
        <v>37.592769509981856</v>
      </c>
      <c r="X64" s="21">
        <f>'Tor Emp Adj'!$Y64</f>
        <v>15.927801099046263</v>
      </c>
      <c r="AA64" s="21">
        <f t="shared" si="8"/>
        <v>1</v>
      </c>
      <c r="AB64" s="21">
        <f t="shared" si="9"/>
        <v>1.3305307115005551</v>
      </c>
      <c r="AC64" s="21">
        <f t="shared" si="10"/>
        <v>0.88453633714596391</v>
      </c>
      <c r="AD64" s="21">
        <f t="shared" si="11"/>
        <v>1.9971524604880637</v>
      </c>
      <c r="AE64" s="21">
        <f t="shared" si="12"/>
        <v>1.9415847911428326</v>
      </c>
      <c r="AF64" s="21">
        <f t="shared" si="13"/>
        <v>1.8912344870075701</v>
      </c>
      <c r="AH64" s="21">
        <f t="shared" si="14"/>
        <v>1</v>
      </c>
      <c r="AI64" s="21">
        <f t="shared" si="15"/>
        <v>1.2366639402027855</v>
      </c>
      <c r="AJ64" s="21">
        <f t="shared" si="16"/>
        <v>1.0283588315182297</v>
      </c>
      <c r="AK64" s="21">
        <f t="shared" si="17"/>
        <v>1.948033628922357</v>
      </c>
      <c r="AL64" s="21">
        <f t="shared" si="18"/>
        <v>1.4776947505663593</v>
      </c>
      <c r="AM64" s="21">
        <f t="shared" si="19"/>
        <v>1.0621154667486856</v>
      </c>
      <c r="AO64" s="21">
        <f t="shared" si="20"/>
        <v>1</v>
      </c>
      <c r="AP64" s="21">
        <f t="shared" si="21"/>
        <v>1.4175890033876308</v>
      </c>
      <c r="AQ64" s="21">
        <f t="shared" si="22"/>
        <v>1.1571421513657505</v>
      </c>
      <c r="AR64" s="21">
        <f t="shared" si="23"/>
        <v>2.0187644900024941</v>
      </c>
      <c r="AS64" s="21">
        <f t="shared" si="24"/>
        <v>1.6862095974893907</v>
      </c>
      <c r="AT64" s="21">
        <f t="shared" si="25"/>
        <v>1.3775456414932827</v>
      </c>
      <c r="AW64" s="156">
        <f t="shared" si="26"/>
        <v>-9.3248002834981358E-3</v>
      </c>
      <c r="AX64" s="156">
        <f t="shared" si="27"/>
        <v>-1.6458321768989537E-2</v>
      </c>
      <c r="AY64" s="156">
        <f t="shared" si="28"/>
        <v>-1.6917588442125764E-3</v>
      </c>
      <c r="AZ64" s="156">
        <f t="shared" si="29"/>
        <v>-3.6754615625240739E-3</v>
      </c>
      <c r="BA64" s="156">
        <f t="shared" si="30"/>
        <v>-2.6799427820763388E-2</v>
      </c>
      <c r="BB64" s="156">
        <f t="shared" si="31"/>
        <v>-5.4811063295709728E-2</v>
      </c>
      <c r="BC64" s="40"/>
      <c r="BD64" s="156">
        <f t="shared" si="32"/>
        <v>3.4786955913630679E-2</v>
      </c>
      <c r="BE64" s="156">
        <f t="shared" si="33"/>
        <v>4.8896103726391305E-2</v>
      </c>
      <c r="BF64" s="156">
        <f t="shared" si="34"/>
        <v>4.1212793369513667E-2</v>
      </c>
      <c r="BG64" s="156">
        <f t="shared" si="35"/>
        <v>4.732481372795827E-2</v>
      </c>
      <c r="BH64" s="156">
        <f t="shared" si="36"/>
        <v>5.4734664971016089E-2</v>
      </c>
      <c r="BI64" s="156">
        <f t="shared" si="37"/>
        <v>6.5830005193289631E-2</v>
      </c>
    </row>
    <row r="65" spans="1:61" x14ac:dyDescent="0.25">
      <c r="A65" s="7" t="s">
        <v>59</v>
      </c>
      <c r="B65" s="7"/>
      <c r="C65" s="14">
        <v>3391</v>
      </c>
      <c r="E65" s="21">
        <f>'CAN LFS Emp'!$E65</f>
        <v>23.56</v>
      </c>
      <c r="F65" s="21">
        <f>'Ont LFS Emp'!$E65</f>
        <v>11.56</v>
      </c>
      <c r="G65" s="21">
        <f>'Emp RestOfOnt'!$E65</f>
        <v>5.8500000000000005</v>
      </c>
      <c r="H65" s="21">
        <f>'Emp RestOfCMA'!$E65</f>
        <v>2.7471655806919082</v>
      </c>
      <c r="I65" s="21">
        <f>'CMA Emp Adj'!$E65</f>
        <v>5.71</v>
      </c>
      <c r="J65" s="21">
        <f>'Tor Emp Adj'!$E65</f>
        <v>2.9628344193080918</v>
      </c>
      <c r="L65" s="21">
        <f>'CAN LFS Emp'!$O65</f>
        <v>23.58</v>
      </c>
      <c r="M65" s="21">
        <f>'Ont LFS Emp'!$O65</f>
        <v>11.03</v>
      </c>
      <c r="N65" s="21">
        <f>'Emp RestOfOnt'!$O65</f>
        <v>4.5609027777777778</v>
      </c>
      <c r="O65" s="21">
        <f>'Emp RestOfCMA'!$O65</f>
        <v>3.8932166715233487</v>
      </c>
      <c r="P65" s="21">
        <f>'CMA Emp Adj'!$O65</f>
        <v>6.4690972222222216</v>
      </c>
      <c r="Q65" s="21">
        <f>'Tor Emp Adj'!$O65</f>
        <v>2.5758805506988729</v>
      </c>
      <c r="S65" s="21">
        <f>'CAN LFS Emp'!$Y65</f>
        <v>20.64</v>
      </c>
      <c r="T65" s="21">
        <f>'Ont LFS Emp'!$Y65</f>
        <v>10.49</v>
      </c>
      <c r="U65" s="21">
        <f>'Emp RestOfOnt'!$Y65</f>
        <v>5.0121596244131457</v>
      </c>
      <c r="V65" s="21">
        <f>'Emp RestOfCMA'!$Y65</f>
        <v>3.968403337842167</v>
      </c>
      <c r="W65" s="21">
        <f>'CMA Emp Adj'!$Y65</f>
        <v>5.4778403755868545</v>
      </c>
      <c r="X65" s="21">
        <f>'Tor Emp Adj'!$Y65</f>
        <v>1.5094370377446875</v>
      </c>
      <c r="AA65" s="21">
        <f t="shared" si="8"/>
        <v>1</v>
      </c>
      <c r="AB65" s="21">
        <f t="shared" si="9"/>
        <v>1.2637514235269454</v>
      </c>
      <c r="AC65" s="21">
        <f t="shared" si="10"/>
        <v>1.1063051579057765</v>
      </c>
      <c r="AD65" s="21">
        <f t="shared" si="11"/>
        <v>1.497344527324713</v>
      </c>
      <c r="AE65" s="21">
        <f t="shared" si="12"/>
        <v>1.4794675591205431</v>
      </c>
      <c r="AF65" s="21">
        <f t="shared" si="13"/>
        <v>1.4632690970165423</v>
      </c>
      <c r="AH65" s="21">
        <f t="shared" si="14"/>
        <v>1</v>
      </c>
      <c r="AI65" s="21">
        <f t="shared" si="15"/>
        <v>1.2037127067230338</v>
      </c>
      <c r="AJ65" s="21">
        <f t="shared" si="16"/>
        <v>0.92789048888885683</v>
      </c>
      <c r="AK65" s="21">
        <f t="shared" si="17"/>
        <v>1.9537403119900767</v>
      </c>
      <c r="AL65" s="21">
        <f t="shared" si="18"/>
        <v>1.522867878195691</v>
      </c>
      <c r="AM65" s="21">
        <f t="shared" si="19"/>
        <v>1.142160125353882</v>
      </c>
      <c r="AO65" s="21">
        <f t="shared" si="20"/>
        <v>1</v>
      </c>
      <c r="AP65" s="21">
        <f t="shared" si="21"/>
        <v>1.3093034150748584</v>
      </c>
      <c r="AQ65" s="21">
        <f t="shared" si="22"/>
        <v>1.2321439269413483</v>
      </c>
      <c r="AR65" s="21">
        <f t="shared" si="23"/>
        <v>2.0902243749971325</v>
      </c>
      <c r="AS65" s="21">
        <f t="shared" si="24"/>
        <v>1.3888844404629859</v>
      </c>
      <c r="AT65" s="21">
        <f t="shared" si="25"/>
        <v>0.73792917393407342</v>
      </c>
      <c r="AW65" s="156">
        <f t="shared" si="26"/>
        <v>8.4857232755197742E-5</v>
      </c>
      <c r="AX65" s="156">
        <f t="shared" si="27"/>
        <v>-4.6822071293656231E-3</v>
      </c>
      <c r="AY65" s="156">
        <f t="shared" si="28"/>
        <v>-2.4584854131422307E-2</v>
      </c>
      <c r="AZ65" s="156">
        <f t="shared" si="29"/>
        <v>3.548157064856361E-2</v>
      </c>
      <c r="BA65" s="156">
        <f t="shared" si="30"/>
        <v>1.2559976427794384E-2</v>
      </c>
      <c r="BB65" s="156">
        <f t="shared" si="31"/>
        <v>-1.3898013076485527E-2</v>
      </c>
      <c r="BC65" s="40"/>
      <c r="BD65" s="156">
        <f t="shared" si="32"/>
        <v>-1.3228519215711221E-2</v>
      </c>
      <c r="BE65" s="156">
        <f t="shared" si="33"/>
        <v>-5.0070637407916285E-3</v>
      </c>
      <c r="BF65" s="156">
        <f t="shared" si="34"/>
        <v>9.4792767678033574E-3</v>
      </c>
      <c r="BG65" s="156">
        <f t="shared" si="35"/>
        <v>1.9146414017552349E-3</v>
      </c>
      <c r="BH65" s="156">
        <f t="shared" si="36"/>
        <v>-1.6495006081279295E-2</v>
      </c>
      <c r="BI65" s="156">
        <f t="shared" si="37"/>
        <v>-5.2042366235053539E-2</v>
      </c>
    </row>
    <row r="66" spans="1:61" x14ac:dyDescent="0.25">
      <c r="A66" s="9" t="s">
        <v>60</v>
      </c>
      <c r="B66" s="9"/>
      <c r="C66" s="15" t="s">
        <v>196</v>
      </c>
      <c r="E66" s="22">
        <f>'CAN LFS Emp'!$E66</f>
        <v>1193.3699999999999</v>
      </c>
      <c r="F66" s="22">
        <f>'Ont LFS Emp'!$E66</f>
        <v>608.05999999999995</v>
      </c>
      <c r="G66" s="22">
        <f>'Emp RestOfOnt'!$E66</f>
        <v>367.81999999999994</v>
      </c>
      <c r="H66" s="22">
        <f>'Emp RestOfCMA'!$E66</f>
        <v>131.36584466616853</v>
      </c>
      <c r="I66" s="22">
        <f>'CMA Emp Adj'!$E66</f>
        <v>240.24</v>
      </c>
      <c r="J66" s="22">
        <f>'Tor Emp Adj'!$E66</f>
        <v>108.87415533383147</v>
      </c>
      <c r="L66" s="22">
        <f>'CAN LFS Emp'!$O66</f>
        <v>1145.52</v>
      </c>
      <c r="M66" s="22">
        <f>'Ont LFS Emp'!$O66</f>
        <v>556.34</v>
      </c>
      <c r="N66" s="22">
        <f>'Emp RestOfOnt'!$O66</f>
        <v>317.68154266316145</v>
      </c>
      <c r="O66" s="22">
        <f>'Emp RestOfCMA'!$O66</f>
        <v>161.68221076839814</v>
      </c>
      <c r="P66" s="22">
        <f>'CMA Emp Adj'!$O66</f>
        <v>238.65845733683858</v>
      </c>
      <c r="Q66" s="22">
        <f>'Tor Emp Adj'!$O66</f>
        <v>76.976246568440459</v>
      </c>
      <c r="S66" s="22">
        <f>'CAN LFS Emp'!$Y66</f>
        <v>1042.5</v>
      </c>
      <c r="T66" s="22">
        <f>'Ont LFS Emp'!$Y66</f>
        <v>494.22</v>
      </c>
      <c r="U66" s="22">
        <f>'Emp RestOfOnt'!$Y66</f>
        <v>287.62593440173839</v>
      </c>
      <c r="V66" s="22">
        <f>'Emp RestOfCMA'!$Y66</f>
        <v>141.08892116564206</v>
      </c>
      <c r="W66" s="22">
        <f>'CMA Emp Adj'!$Y66</f>
        <v>206.59406559826161</v>
      </c>
      <c r="X66" s="22">
        <f>'Tor Emp Adj'!$Y66</f>
        <v>65.505144432619545</v>
      </c>
      <c r="AA66" s="22">
        <f t="shared" si="8"/>
        <v>1</v>
      </c>
      <c r="AB66" s="22">
        <f t="shared" si="9"/>
        <v>1.3123522767714599</v>
      </c>
      <c r="AC66" s="22">
        <f t="shared" si="10"/>
        <v>1.3732657268362212</v>
      </c>
      <c r="AD66" s="22">
        <f t="shared" si="11"/>
        <v>1.4135772134896578</v>
      </c>
      <c r="AE66" s="22">
        <f t="shared" si="12"/>
        <v>1.2288951429880521</v>
      </c>
      <c r="AF66" s="22">
        <f t="shared" si="13"/>
        <v>1.0615532600612325</v>
      </c>
      <c r="AH66" s="22">
        <f t="shared" si="14"/>
        <v>1</v>
      </c>
      <c r="AI66" s="22">
        <f t="shared" si="15"/>
        <v>1.2497661094397763</v>
      </c>
      <c r="AJ66" s="22">
        <f t="shared" si="16"/>
        <v>1.3303901355865591</v>
      </c>
      <c r="AK66" s="22">
        <f t="shared" si="17"/>
        <v>1.6701736461665737</v>
      </c>
      <c r="AL66" s="22">
        <f t="shared" si="18"/>
        <v>1.1564756736955388</v>
      </c>
      <c r="AM66" s="22">
        <f t="shared" si="19"/>
        <v>0.70258541430575483</v>
      </c>
      <c r="AO66" s="22">
        <f t="shared" si="20"/>
        <v>1</v>
      </c>
      <c r="AP66" s="22">
        <f t="shared" si="21"/>
        <v>1.221289879236074</v>
      </c>
      <c r="AQ66" s="22">
        <f t="shared" si="22"/>
        <v>1.3999038855727424</v>
      </c>
      <c r="AR66" s="22">
        <f t="shared" si="23"/>
        <v>1.4713081600900784</v>
      </c>
      <c r="AS66" s="22">
        <f t="shared" si="24"/>
        <v>1.0370703345397894</v>
      </c>
      <c r="AT66" s="22">
        <f t="shared" si="25"/>
        <v>0.6340284064399978</v>
      </c>
      <c r="AW66" s="157">
        <f t="shared" si="26"/>
        <v>-4.0838936471724319E-3</v>
      </c>
      <c r="AX66" s="157">
        <f t="shared" si="27"/>
        <v>-8.8500004661519194E-3</v>
      </c>
      <c r="AY66" s="157">
        <f t="shared" si="28"/>
        <v>-1.4547571039615792E-2</v>
      </c>
      <c r="AZ66" s="157">
        <f t="shared" si="29"/>
        <v>2.0981746387278788E-2</v>
      </c>
      <c r="BA66" s="157">
        <f t="shared" si="30"/>
        <v>-6.6027618242903152E-4</v>
      </c>
      <c r="BB66" s="157">
        <f t="shared" si="31"/>
        <v>-3.4075474609440493E-2</v>
      </c>
      <c r="BC66" s="40"/>
      <c r="BD66" s="157">
        <f t="shared" si="32"/>
        <v>-9.3794368536068706E-3</v>
      </c>
      <c r="BE66" s="157">
        <f t="shared" si="33"/>
        <v>-1.1770069958983886E-2</v>
      </c>
      <c r="BF66" s="157">
        <f t="shared" si="34"/>
        <v>-9.8896372891035256E-3</v>
      </c>
      <c r="BG66" s="157">
        <f t="shared" si="35"/>
        <v>-1.3531850943413803E-2</v>
      </c>
      <c r="BH66" s="157">
        <f t="shared" si="36"/>
        <v>-1.4324183438852778E-2</v>
      </c>
      <c r="BI66" s="157">
        <f t="shared" si="37"/>
        <v>-1.6007319784054563E-2</v>
      </c>
    </row>
    <row r="67" spans="1:61" x14ac:dyDescent="0.25">
      <c r="A67" s="9" t="s">
        <v>61</v>
      </c>
      <c r="B67" s="9"/>
      <c r="C67" s="15" t="s">
        <v>197</v>
      </c>
      <c r="E67" s="22">
        <f>'CAN LFS Emp'!$E67</f>
        <v>909.91</v>
      </c>
      <c r="F67" s="22">
        <f>'Ont LFS Emp'!$E67</f>
        <v>378.29</v>
      </c>
      <c r="G67" s="22">
        <f>'Emp RestOfOnt'!$E67</f>
        <v>183.65000000000003</v>
      </c>
      <c r="H67" s="22">
        <f>'Emp RestOfCMA'!$E67</f>
        <v>98.97848464416407</v>
      </c>
      <c r="I67" s="22">
        <f>'CMA Emp Adj'!$E67</f>
        <v>194.64</v>
      </c>
      <c r="J67" s="22">
        <f>'Tor Emp Adj'!$E67</f>
        <v>95.661515355835917</v>
      </c>
      <c r="L67" s="22">
        <f>'CAN LFS Emp'!$O67</f>
        <v>781.68</v>
      </c>
      <c r="M67" s="22">
        <f>'Ont LFS Emp'!$O67</f>
        <v>326.85000000000002</v>
      </c>
      <c r="N67" s="22">
        <f>'Emp RestOfOnt'!$O67</f>
        <v>148.87049344424085</v>
      </c>
      <c r="O67" s="22">
        <f>'Emp RestOfCMA'!$O67</f>
        <v>90.604211536876065</v>
      </c>
      <c r="P67" s="22">
        <f>'CMA Emp Adj'!$O67</f>
        <v>177.97950655575917</v>
      </c>
      <c r="Q67" s="22">
        <f>'Tor Emp Adj'!$O67</f>
        <v>87.375295018883108</v>
      </c>
      <c r="S67" s="22">
        <f>'CAN LFS Emp'!$Y67</f>
        <v>685.87</v>
      </c>
      <c r="T67" s="22">
        <f>'Ont LFS Emp'!$Y67</f>
        <v>273.39</v>
      </c>
      <c r="U67" s="22">
        <f>'Emp RestOfOnt'!$Y67</f>
        <v>125.94772495001109</v>
      </c>
      <c r="V67" s="22">
        <f>'Emp RestOfCMA'!$Y67</f>
        <v>80.553677788336614</v>
      </c>
      <c r="W67" s="22">
        <f>'CMA Emp Adj'!$Y67</f>
        <v>147.44227504998889</v>
      </c>
      <c r="X67" s="22">
        <f>'Tor Emp Adj'!$Y67</f>
        <v>66.888597261652279</v>
      </c>
      <c r="AA67" s="22">
        <f t="shared" si="8"/>
        <v>1</v>
      </c>
      <c r="AB67" s="22">
        <f t="shared" si="9"/>
        <v>1.0707930230961995</v>
      </c>
      <c r="AC67" s="22">
        <f t="shared" si="10"/>
        <v>0.89926326317344374</v>
      </c>
      <c r="AD67" s="22">
        <f t="shared" si="11"/>
        <v>1.3968653728397551</v>
      </c>
      <c r="AE67" s="22">
        <f t="shared" si="12"/>
        <v>1.3058048654149264</v>
      </c>
      <c r="AF67" s="22">
        <f t="shared" si="13"/>
        <v>1.2232942203298096</v>
      </c>
      <c r="AH67" s="22">
        <f t="shared" si="14"/>
        <v>1</v>
      </c>
      <c r="AI67" s="22">
        <f t="shared" si="15"/>
        <v>1.0759959147173526</v>
      </c>
      <c r="AJ67" s="22">
        <f t="shared" si="16"/>
        <v>0.91362786494977888</v>
      </c>
      <c r="AK67" s="22">
        <f t="shared" si="17"/>
        <v>1.3715809638046683</v>
      </c>
      <c r="AL67" s="22">
        <f t="shared" si="18"/>
        <v>1.2638727404936039</v>
      </c>
      <c r="AM67" s="22">
        <f t="shared" si="19"/>
        <v>1.1687045365353368</v>
      </c>
      <c r="AO67" s="22">
        <f t="shared" si="20"/>
        <v>1</v>
      </c>
      <c r="AP67" s="22">
        <f t="shared" si="21"/>
        <v>1.0268696620575393</v>
      </c>
      <c r="AQ67" s="22">
        <f t="shared" si="22"/>
        <v>0.931740041963801</v>
      </c>
      <c r="AR67" s="22">
        <f t="shared" si="23"/>
        <v>1.2768220113437267</v>
      </c>
      <c r="AS67" s="22">
        <f t="shared" si="24"/>
        <v>1.1249847856149082</v>
      </c>
      <c r="AT67" s="22">
        <f t="shared" si="25"/>
        <v>0.98405563431972942</v>
      </c>
      <c r="AW67" s="157">
        <f t="shared" si="26"/>
        <v>-1.5075237906142624E-2</v>
      </c>
      <c r="AX67" s="157">
        <f t="shared" si="27"/>
        <v>-1.4509679857708346E-2</v>
      </c>
      <c r="AY67" s="157">
        <f t="shared" si="28"/>
        <v>-2.0776630480887293E-2</v>
      </c>
      <c r="AZ67" s="157">
        <f t="shared" si="29"/>
        <v>-8.8012207704855072E-3</v>
      </c>
      <c r="BA67" s="157">
        <f t="shared" si="30"/>
        <v>-8.9084115118525098E-3</v>
      </c>
      <c r="BB67" s="157">
        <f t="shared" si="31"/>
        <v>-9.0194289243967773E-3</v>
      </c>
      <c r="BC67" s="40"/>
      <c r="BD67" s="157">
        <f t="shared" si="32"/>
        <v>-1.299061839753668E-2</v>
      </c>
      <c r="BE67" s="157">
        <f t="shared" si="33"/>
        <v>-1.7701652214387797E-2</v>
      </c>
      <c r="BF67" s="157">
        <f t="shared" si="34"/>
        <v>-1.6581962009224016E-2</v>
      </c>
      <c r="BG67" s="157">
        <f t="shared" si="35"/>
        <v>-1.1688841426157226E-2</v>
      </c>
      <c r="BH67" s="157">
        <f t="shared" si="36"/>
        <v>-1.8647117365245824E-2</v>
      </c>
      <c r="BI67" s="157">
        <f t="shared" si="37"/>
        <v>-2.6364628064497797E-2</v>
      </c>
    </row>
    <row r="68" spans="1:61" x14ac:dyDescent="0.25">
      <c r="A68" s="4" t="s">
        <v>62</v>
      </c>
      <c r="B68" s="4"/>
      <c r="C68" s="12" t="s">
        <v>198</v>
      </c>
      <c r="E68" s="19">
        <f>'CAN LFS Emp'!$E68</f>
        <v>10379.58</v>
      </c>
      <c r="F68" s="19">
        <f>'Ont LFS Emp'!$E68</f>
        <v>3992.08</v>
      </c>
      <c r="G68" s="19">
        <f>'Emp RestOfOnt'!$E68</f>
        <v>2263.14</v>
      </c>
      <c r="H68" s="19">
        <f>'Emp RestOfCMA'!$E68</f>
        <v>789.45123053433042</v>
      </c>
      <c r="I68" s="19">
        <f>'CMA Emp Adj'!$E68</f>
        <v>1728.94</v>
      </c>
      <c r="J68" s="19">
        <f>'Tor Emp Adj'!$E68</f>
        <v>939.48876946566963</v>
      </c>
      <c r="L68" s="19">
        <f>'CAN LFS Emp'!$O68</f>
        <v>13029.69</v>
      </c>
      <c r="M68" s="19">
        <f>'Ont LFS Emp'!$O68</f>
        <v>5108.3</v>
      </c>
      <c r="N68" s="19">
        <f>'Emp RestOfOnt'!$O68</f>
        <v>2693.3301475203775</v>
      </c>
      <c r="O68" s="19">
        <f>'Emp RestOfCMA'!$O68</f>
        <v>1052.8386889998619</v>
      </c>
      <c r="P68" s="19">
        <f>'CMA Emp Adj'!$O68</f>
        <v>2414.9698524796227</v>
      </c>
      <c r="Q68" s="19">
        <f>'Tor Emp Adj'!$O68</f>
        <v>1362.1311634797607</v>
      </c>
      <c r="S68" s="19">
        <f>'CAN LFS Emp'!$Y68</f>
        <v>14729.09</v>
      </c>
      <c r="T68" s="19">
        <f>'Ont LFS Emp'!$Y68</f>
        <v>5789.24</v>
      </c>
      <c r="U68" s="19">
        <f>'Emp RestOfOnt'!$Y68</f>
        <v>2847.9621701287479</v>
      </c>
      <c r="V68" s="19">
        <f>'Emp RestOfCMA'!$Y68</f>
        <v>1343.2176005902322</v>
      </c>
      <c r="W68" s="19">
        <f>'CMA Emp Adj'!$Y68</f>
        <v>2941.2778298712519</v>
      </c>
      <c r="X68" s="19">
        <f>'Tor Emp Adj'!$Y68</f>
        <v>1598.0602292810197</v>
      </c>
      <c r="AA68" s="19">
        <f t="shared" si="8"/>
        <v>1</v>
      </c>
      <c r="AB68" s="19">
        <f t="shared" si="9"/>
        <v>0.99060055076096276</v>
      </c>
      <c r="AC68" s="19">
        <f t="shared" si="10"/>
        <v>0.97146240278650697</v>
      </c>
      <c r="AD68" s="19">
        <f t="shared" si="11"/>
        <v>0.97669218930917712</v>
      </c>
      <c r="AE68" s="19">
        <f t="shared" si="12"/>
        <v>1.0168216066061451</v>
      </c>
      <c r="AF68" s="19">
        <f t="shared" si="13"/>
        <v>1.0531831886102425</v>
      </c>
      <c r="AH68" s="19">
        <f t="shared" si="14"/>
        <v>1</v>
      </c>
      <c r="AI68" s="19">
        <f t="shared" si="15"/>
        <v>1.0088659041862971</v>
      </c>
      <c r="AJ68" s="19">
        <f t="shared" si="16"/>
        <v>0.99161986492571752</v>
      </c>
      <c r="AK68" s="19">
        <f t="shared" si="17"/>
        <v>0.95615833752407864</v>
      </c>
      <c r="AL68" s="19">
        <f t="shared" si="18"/>
        <v>1.0288213764490266</v>
      </c>
      <c r="AM68" s="19">
        <f t="shared" si="19"/>
        <v>1.093024560719049</v>
      </c>
      <c r="AO68" s="19">
        <f t="shared" si="20"/>
        <v>1</v>
      </c>
      <c r="AP68" s="19">
        <f t="shared" si="21"/>
        <v>1.0125585465361517</v>
      </c>
      <c r="AQ68" s="19">
        <f t="shared" si="22"/>
        <v>0.98108026652476377</v>
      </c>
      <c r="AR68" s="19">
        <f t="shared" si="23"/>
        <v>0.99141903414267185</v>
      </c>
      <c r="AS68" s="19">
        <f t="shared" si="24"/>
        <v>1.0450247261513701</v>
      </c>
      <c r="AT68" s="19">
        <f t="shared" si="25"/>
        <v>1.0947793541295521</v>
      </c>
      <c r="AW68" s="154">
        <f t="shared" si="26"/>
        <v>2.299952076722156E-2</v>
      </c>
      <c r="AX68" s="154">
        <f t="shared" si="27"/>
        <v>2.4961885429209518E-2</v>
      </c>
      <c r="AY68" s="154">
        <f t="shared" si="28"/>
        <v>1.7554823170909062E-2</v>
      </c>
      <c r="AZ68" s="154">
        <f t="shared" si="29"/>
        <v>2.920918411964446E-2</v>
      </c>
      <c r="BA68" s="154">
        <f t="shared" si="30"/>
        <v>3.398247785624009E-2</v>
      </c>
      <c r="BB68" s="154">
        <f t="shared" si="31"/>
        <v>3.7845564532537068E-2</v>
      </c>
      <c r="BC68" s="40"/>
      <c r="BD68" s="154">
        <f t="shared" si="32"/>
        <v>1.2334839314461332E-2</v>
      </c>
      <c r="BE68" s="154">
        <f t="shared" si="33"/>
        <v>1.2592056061723866E-2</v>
      </c>
      <c r="BF68" s="154">
        <f t="shared" si="34"/>
        <v>5.5981423115076812E-3</v>
      </c>
      <c r="BG68" s="154">
        <f t="shared" si="35"/>
        <v>2.4656864353169716E-2</v>
      </c>
      <c r="BH68" s="154">
        <f t="shared" si="36"/>
        <v>1.9911370582703425E-2</v>
      </c>
      <c r="BI68" s="154">
        <f t="shared" si="37"/>
        <v>1.6102269639250544E-2</v>
      </c>
    </row>
    <row r="69" spans="1:61" x14ac:dyDescent="0.25">
      <c r="A69" s="5" t="s">
        <v>63</v>
      </c>
      <c r="B69" s="5"/>
      <c r="C69" s="13">
        <v>41</v>
      </c>
      <c r="E69" s="20">
        <f>'CAN LFS Emp'!$E69</f>
        <v>456.75</v>
      </c>
      <c r="F69" s="20">
        <f>'Ont LFS Emp'!$E69</f>
        <v>172.84</v>
      </c>
      <c r="G69" s="20">
        <f>'Emp RestOfOnt'!$E69</f>
        <v>86.740000000000009</v>
      </c>
      <c r="H69" s="20">
        <f>'Emp RestOfCMA'!$E69</f>
        <v>51.667059451284331</v>
      </c>
      <c r="I69" s="20">
        <f>'CMA Emp Adj'!$E69</f>
        <v>86.1</v>
      </c>
      <c r="J69" s="20">
        <f>'Tor Emp Adj'!$E69</f>
        <v>34.432940548715663</v>
      </c>
      <c r="L69" s="20">
        <f>'CAN LFS Emp'!$O69</f>
        <v>626.57000000000005</v>
      </c>
      <c r="M69" s="20">
        <f>'Ont LFS Emp'!$O69</f>
        <v>229.32</v>
      </c>
      <c r="N69" s="20">
        <f>'Emp RestOfOnt'!$O69</f>
        <v>96.876235139595195</v>
      </c>
      <c r="O69" s="20">
        <f>'Emp RestOfCMA'!$O69</f>
        <v>82.71721579988936</v>
      </c>
      <c r="P69" s="20">
        <f>'CMA Emp Adj'!$O69</f>
        <v>132.4437648604048</v>
      </c>
      <c r="Q69" s="20">
        <f>'Tor Emp Adj'!$O69</f>
        <v>49.726549060515438</v>
      </c>
      <c r="S69" s="20">
        <f>'CAN LFS Emp'!$Y69</f>
        <v>656.3</v>
      </c>
      <c r="T69" s="20">
        <f>'Ont LFS Emp'!$Y69</f>
        <v>260.01</v>
      </c>
      <c r="U69" s="20">
        <f>'Emp RestOfOnt'!$Y69</f>
        <v>121.20372956792309</v>
      </c>
      <c r="V69" s="20">
        <f>'Emp RestOfCMA'!$Y69</f>
        <v>95.399228151014626</v>
      </c>
      <c r="W69" s="20">
        <f>'CMA Emp Adj'!$Y69</f>
        <v>138.8062704320769</v>
      </c>
      <c r="X69" s="20">
        <f>'Tor Emp Adj'!$Y69</f>
        <v>43.407042281062282</v>
      </c>
      <c r="AA69" s="20">
        <f t="shared" si="8"/>
        <v>1</v>
      </c>
      <c r="AB69" s="20">
        <f t="shared" si="9"/>
        <v>0.97464130218178258</v>
      </c>
      <c r="AC69" s="20">
        <f t="shared" si="10"/>
        <v>0.84612634804143372</v>
      </c>
      <c r="AD69" s="20">
        <f t="shared" si="11"/>
        <v>1.4526044765689408</v>
      </c>
      <c r="AE69" s="20">
        <f t="shared" si="12"/>
        <v>1.1507188303706581</v>
      </c>
      <c r="AF69" s="20">
        <f t="shared" si="13"/>
        <v>0.87717786168760992</v>
      </c>
      <c r="AH69" s="20">
        <f t="shared" si="14"/>
        <v>1</v>
      </c>
      <c r="AI69" s="20">
        <f t="shared" si="15"/>
        <v>0.94181037290421077</v>
      </c>
      <c r="AJ69" s="20">
        <f t="shared" si="16"/>
        <v>0.74171551689313775</v>
      </c>
      <c r="AK69" s="20">
        <f t="shared" si="17"/>
        <v>1.5621702924491254</v>
      </c>
      <c r="AL69" s="20">
        <f t="shared" si="18"/>
        <v>1.1733410617024702</v>
      </c>
      <c r="AM69" s="20">
        <f t="shared" si="19"/>
        <v>0.82978159707584931</v>
      </c>
      <c r="AO69" s="20">
        <f t="shared" si="20"/>
        <v>1</v>
      </c>
      <c r="AP69" s="20">
        <f t="shared" si="21"/>
        <v>1.0206154830903569</v>
      </c>
      <c r="AQ69" s="20">
        <f t="shared" si="22"/>
        <v>0.93704364477361979</v>
      </c>
      <c r="AR69" s="20">
        <f t="shared" si="23"/>
        <v>1.5802625619289732</v>
      </c>
      <c r="AS69" s="20">
        <f t="shared" si="24"/>
        <v>1.106810100858024</v>
      </c>
      <c r="AT69" s="20">
        <f t="shared" si="25"/>
        <v>0.66737073941638059</v>
      </c>
      <c r="AW69" s="155">
        <f t="shared" si="26"/>
        <v>3.2117410516093292E-2</v>
      </c>
      <c r="AX69" s="155">
        <f t="shared" si="27"/>
        <v>2.8678747835905849E-2</v>
      </c>
      <c r="AY69" s="155">
        <f t="shared" si="28"/>
        <v>1.1113207869284158E-2</v>
      </c>
      <c r="AZ69" s="155">
        <f t="shared" si="29"/>
        <v>4.8185665722355386E-2</v>
      </c>
      <c r="BA69" s="155">
        <f t="shared" si="30"/>
        <v>4.4005620196009509E-2</v>
      </c>
      <c r="BB69" s="155">
        <f t="shared" si="31"/>
        <v>3.7436254357093857E-2</v>
      </c>
      <c r="BC69" s="40"/>
      <c r="BD69" s="155">
        <f t="shared" si="32"/>
        <v>4.6465118670087069E-3</v>
      </c>
      <c r="BE69" s="155">
        <f t="shared" si="33"/>
        <v>1.2639378575994176E-2</v>
      </c>
      <c r="BF69" s="155">
        <f t="shared" si="34"/>
        <v>2.2656712014891056E-2</v>
      </c>
      <c r="BG69" s="155">
        <f t="shared" si="35"/>
        <v>1.4366493773533051E-2</v>
      </c>
      <c r="BH69" s="155">
        <f t="shared" si="36"/>
        <v>4.7031335663516582E-3</v>
      </c>
      <c r="BI69" s="155">
        <f t="shared" si="37"/>
        <v>-1.3499777951251679E-2</v>
      </c>
    </row>
    <row r="70" spans="1:61" x14ac:dyDescent="0.25">
      <c r="A70" s="6" t="s">
        <v>64</v>
      </c>
      <c r="B70" s="6"/>
      <c r="C70" s="14">
        <v>411</v>
      </c>
      <c r="E70" s="21">
        <f>'CAN LFS Emp'!$E70</f>
        <v>9.84</v>
      </c>
      <c r="F70" s="21">
        <f>'Ont LFS Emp'!$E70</f>
        <v>2.86</v>
      </c>
      <c r="G70" s="21">
        <f>'Emp RestOfOnt'!$E70</f>
        <v>2.86</v>
      </c>
      <c r="H70" s="21">
        <f>'Emp RestOfCMA'!$E70</f>
        <v>0</v>
      </c>
      <c r="I70" s="21">
        <f>'CMA Emp Adj'!$E70</f>
        <v>0</v>
      </c>
      <c r="J70" s="21">
        <f>'Tor Emp Adj'!$E70</f>
        <v>0</v>
      </c>
      <c r="L70" s="21">
        <f>'CAN LFS Emp'!$O70</f>
        <v>10.43</v>
      </c>
      <c r="M70" s="21">
        <f>'Ont LFS Emp'!$O70</f>
        <v>3.08</v>
      </c>
      <c r="N70" s="21">
        <f>'Emp RestOfOnt'!$O70</f>
        <v>3.08</v>
      </c>
      <c r="O70" s="21">
        <f>'Emp RestOfCMA'!$O70</f>
        <v>0</v>
      </c>
      <c r="P70" s="21">
        <f>'CMA Emp Adj'!$O70</f>
        <v>0</v>
      </c>
      <c r="Q70" s="21">
        <f>'Tor Emp Adj'!$O70</f>
        <v>0</v>
      </c>
      <c r="S70" s="21">
        <f>'CAN LFS Emp'!$Y70</f>
        <v>11.2</v>
      </c>
      <c r="T70" s="21">
        <f>'Ont LFS Emp'!$Y70</f>
        <v>4.34</v>
      </c>
      <c r="U70" s="21">
        <f>'Emp RestOfOnt'!$Y70</f>
        <v>4.34</v>
      </c>
      <c r="V70" s="21">
        <f>'Emp RestOfCMA'!$Y70</f>
        <v>0</v>
      </c>
      <c r="W70" s="21">
        <f>'CMA Emp Adj'!$Y70</f>
        <v>0</v>
      </c>
      <c r="X70" s="21">
        <f>'Tor Emp Adj'!$Y70</f>
        <v>0</v>
      </c>
      <c r="AA70" s="21">
        <f t="shared" si="8"/>
        <v>1</v>
      </c>
      <c r="AB70" s="21">
        <f t="shared" si="9"/>
        <v>0.74860038223622261</v>
      </c>
      <c r="AC70" s="21">
        <f t="shared" si="10"/>
        <v>1.2949866518647741</v>
      </c>
      <c r="AD70" s="21">
        <f t="shared" si="11"/>
        <v>0</v>
      </c>
      <c r="AE70" s="21">
        <f t="shared" si="12"/>
        <v>0</v>
      </c>
      <c r="AF70" s="21">
        <f t="shared" si="13"/>
        <v>0</v>
      </c>
      <c r="AH70" s="21">
        <f t="shared" si="14"/>
        <v>1</v>
      </c>
      <c r="AI70" s="21">
        <f t="shared" si="15"/>
        <v>0.75990191940180363</v>
      </c>
      <c r="AJ70" s="21">
        <f t="shared" si="16"/>
        <v>1.4166289646779926</v>
      </c>
      <c r="AK70" s="21">
        <f t="shared" si="17"/>
        <v>0</v>
      </c>
      <c r="AL70" s="21">
        <f t="shared" si="18"/>
        <v>0</v>
      </c>
      <c r="AM70" s="21">
        <f t="shared" si="19"/>
        <v>0</v>
      </c>
      <c r="AO70" s="21">
        <f t="shared" si="20"/>
        <v>1</v>
      </c>
      <c r="AP70" s="21">
        <f t="shared" si="21"/>
        <v>0.99826584497318549</v>
      </c>
      <c r="AQ70" s="21">
        <f t="shared" si="22"/>
        <v>1.9661558821225193</v>
      </c>
      <c r="AR70" s="21">
        <f t="shared" si="23"/>
        <v>0</v>
      </c>
      <c r="AS70" s="21">
        <f t="shared" si="24"/>
        <v>0</v>
      </c>
      <c r="AT70" s="21">
        <f t="shared" si="25"/>
        <v>0</v>
      </c>
      <c r="AW70" s="156">
        <f t="shared" si="26"/>
        <v>5.8400427402176547E-3</v>
      </c>
      <c r="AX70" s="156">
        <f t="shared" si="27"/>
        <v>7.4383251323100197E-3</v>
      </c>
      <c r="AY70" s="156">
        <f t="shared" si="28"/>
        <v>7.4383251323100197E-3</v>
      </c>
      <c r="AZ70" s="156" t="str">
        <f t="shared" si="29"/>
        <v>n/a</v>
      </c>
      <c r="BA70" s="156" t="str">
        <f t="shared" si="30"/>
        <v>n/a</v>
      </c>
      <c r="BB70" s="156" t="str">
        <f t="shared" si="31"/>
        <v>n/a</v>
      </c>
      <c r="BC70" s="40"/>
      <c r="BD70" s="156">
        <f t="shared" si="32"/>
        <v>7.148178053742571E-3</v>
      </c>
      <c r="BE70" s="156">
        <f t="shared" si="33"/>
        <v>3.4889311008476032E-2</v>
      </c>
      <c r="BF70" s="156">
        <f t="shared" si="34"/>
        <v>3.4889311008476032E-2</v>
      </c>
      <c r="BG70" s="156" t="str">
        <f t="shared" si="35"/>
        <v>n/a</v>
      </c>
      <c r="BH70" s="156" t="str">
        <f t="shared" si="36"/>
        <v>n/a</v>
      </c>
      <c r="BI70" s="156" t="str">
        <f t="shared" si="37"/>
        <v>n/a</v>
      </c>
    </row>
    <row r="71" spans="1:61" x14ac:dyDescent="0.25">
      <c r="A71" s="6" t="s">
        <v>65</v>
      </c>
      <c r="B71" s="6"/>
      <c r="C71" s="14">
        <v>412</v>
      </c>
      <c r="E71" s="21">
        <f>'CAN LFS Emp'!$E71</f>
        <v>8.93</v>
      </c>
      <c r="F71" s="21">
        <f>'Ont LFS Emp'!$E71</f>
        <v>2.54</v>
      </c>
      <c r="G71" s="21">
        <f>'Emp RestOfOnt'!$E71</f>
        <v>2.54</v>
      </c>
      <c r="H71" s="21">
        <f>'Emp RestOfCMA'!$E71</f>
        <v>0</v>
      </c>
      <c r="I71" s="21">
        <f>'CMA Emp Adj'!$E71</f>
        <v>0</v>
      </c>
      <c r="J71" s="21">
        <f>'Tor Emp Adj'!$E71</f>
        <v>0</v>
      </c>
      <c r="L71" s="21">
        <f>'CAN LFS Emp'!$O71</f>
        <v>9.65</v>
      </c>
      <c r="M71" s="21">
        <f>'Ont LFS Emp'!$O71</f>
        <v>2.35</v>
      </c>
      <c r="N71" s="21">
        <f>'Emp RestOfOnt'!$O71</f>
        <v>2.35</v>
      </c>
      <c r="O71" s="21">
        <f>'Emp RestOfCMA'!$O71</f>
        <v>0</v>
      </c>
      <c r="P71" s="21">
        <f>'CMA Emp Adj'!$O71</f>
        <v>0</v>
      </c>
      <c r="Q71" s="21">
        <f>'Tor Emp Adj'!$O71</f>
        <v>0</v>
      </c>
      <c r="S71" s="21">
        <f>'CAN LFS Emp'!$Y71</f>
        <v>14.87</v>
      </c>
      <c r="T71" s="21">
        <f>'Ont LFS Emp'!$Y71</f>
        <v>5.48</v>
      </c>
      <c r="U71" s="21">
        <f>'Emp RestOfOnt'!$Y71</f>
        <v>2.4695238095238099</v>
      </c>
      <c r="V71" s="21">
        <f>'Emp RestOfCMA'!$Y71</f>
        <v>3.0104761904761905</v>
      </c>
      <c r="W71" s="21">
        <f>'CMA Emp Adj'!$Y71</f>
        <v>3.0104761904761905</v>
      </c>
      <c r="X71" s="21">
        <f>'Tor Emp Adj'!$Y71</f>
        <v>0</v>
      </c>
      <c r="AA71" s="21">
        <f t="shared" ref="AA71:AA134" si="38">IFERROR((E71/E$6)/($E71/$E$6),"n/a")</f>
        <v>1</v>
      </c>
      <c r="AB71" s="21">
        <f t="shared" ref="AB71:AB134" si="39">IFERROR((F71/F$6)/($E71/$E$6),"n/a")</f>
        <v>0.73259064336679425</v>
      </c>
      <c r="AC71" s="21">
        <f t="shared" ref="AC71:AC134" si="40">IFERROR((G71/G$6)/($E71/$E$6),"n/a")</f>
        <v>1.267291771354804</v>
      </c>
      <c r="AD71" s="21">
        <f t="shared" ref="AD71:AD134" si="41">IFERROR((H71/H$6)/($E71/$E$6),"n/a")</f>
        <v>0</v>
      </c>
      <c r="AE71" s="21">
        <f t="shared" ref="AE71:AE134" si="42">IFERROR((I71/I$6)/($E71/$E$6),"n/a")</f>
        <v>0</v>
      </c>
      <c r="AF71" s="21">
        <f t="shared" ref="AF71:AF134" si="43">IFERROR((J71/J$6)/($E71/$E$6),"n/a")</f>
        <v>0</v>
      </c>
      <c r="AH71" s="21">
        <f t="shared" ref="AH71:AH134" si="44">IFERROR((L71/L$6)/($L71/$L$6),"n/a")</f>
        <v>1</v>
      </c>
      <c r="AI71" s="21">
        <f t="shared" ref="AI71:AI134" si="45">IFERROR((M71/M$6)/($L71/$L$6),"n/a")</f>
        <v>0.62665957861173238</v>
      </c>
      <c r="AJ71" s="21">
        <f t="shared" ref="AJ71:AJ134" si="46">IFERROR((N71/N$6)/($L71/$L$6),"n/a")</f>
        <v>1.1682351200706527</v>
      </c>
      <c r="AK71" s="21">
        <f t="shared" ref="AK71:AK134" si="47">IFERROR((O71/O$6)/($L71/$L$6),"n/a")</f>
        <v>0</v>
      </c>
      <c r="AL71" s="21">
        <f t="shared" ref="AL71:AL134" si="48">IFERROR((P71/P$6)/($L71/$L$6),"n/a")</f>
        <v>0</v>
      </c>
      <c r="AM71" s="21">
        <f t="shared" ref="AM71:AM134" si="49">IFERROR((Q71/Q$6)/($L71/$L$6),"n/a")</f>
        <v>0</v>
      </c>
      <c r="AO71" s="21">
        <f t="shared" ref="AO71:AO134" si="50">IFERROR((S71/S$6)/($S71/$S$6),"n/a")</f>
        <v>1</v>
      </c>
      <c r="AP71" s="21">
        <f t="shared" ref="AP71:AP134" si="51">IFERROR((T71/T$6)/($S71/$S$6),"n/a")</f>
        <v>0.94938878112728509</v>
      </c>
      <c r="AQ71" s="21">
        <f t="shared" ref="AQ71:AQ134" si="52">IFERROR((U71/U$6)/($S71/$S$6),"n/a")</f>
        <v>0.84265245272132261</v>
      </c>
      <c r="AR71" s="21">
        <f t="shared" ref="AR71:AR134" si="53">IFERROR((V71/V$6)/($S71/$S$6),"n/a")</f>
        <v>2.2009542888628451</v>
      </c>
      <c r="AS71" s="21">
        <f t="shared" ref="AS71:AS134" si="54">IFERROR((W71/W$6)/($S71/$S$6),"n/a")</f>
        <v>1.0594748724970571</v>
      </c>
      <c r="AT71" s="21">
        <f t="shared" ref="AT71:AT134" si="55">IFERROR((X71/X$6)/($S71/$S$6),"n/a")</f>
        <v>0</v>
      </c>
      <c r="AW71" s="156">
        <f t="shared" ref="AW71:AW134" si="56">IFERROR((L71/E71)^(1/10)-1,"n/a")</f>
        <v>7.7842933395828595E-3</v>
      </c>
      <c r="AX71" s="156">
        <f t="shared" ref="AX71:AX134" si="57">IFERROR((M71/F71)^(1/10)-1,"n/a")</f>
        <v>-7.7447291227202841E-3</v>
      </c>
      <c r="AY71" s="156">
        <f t="shared" ref="AY71:AY134" si="58">IFERROR((N71/G71)^(1/10)-1,"n/a")</f>
        <v>-7.7447291227202841E-3</v>
      </c>
      <c r="AZ71" s="156" t="str">
        <f t="shared" ref="AZ71:AZ134" si="59">IFERROR((O71/H71)^(1/10)-1,"n/a")</f>
        <v>n/a</v>
      </c>
      <c r="BA71" s="156" t="str">
        <f t="shared" ref="BA71:BA134" si="60">IFERROR((P71/I71)^(1/10)-1,"n/a")</f>
        <v>n/a</v>
      </c>
      <c r="BB71" s="156" t="str">
        <f t="shared" ref="BB71:BB134" si="61">IFERROR((Q71/J71)^(1/10)-1,"n/a")</f>
        <v>n/a</v>
      </c>
      <c r="BC71" s="40"/>
      <c r="BD71" s="156">
        <f t="shared" ref="BD71:BD134" si="62">IFERROR((S71/L71)^(1/10)-1,"n/a")</f>
        <v>4.4187200815531957E-2</v>
      </c>
      <c r="BE71" s="156">
        <f t="shared" ref="BE71:BE134" si="63">IFERROR((T71/M71)^(1/10)-1,"n/a")</f>
        <v>8.8356736256161472E-2</v>
      </c>
      <c r="BF71" s="156">
        <f t="shared" ref="BF71:BF134" si="64">IFERROR((U71/N71)^(1/10)-1,"n/a")</f>
        <v>4.9733275655698961E-3</v>
      </c>
      <c r="BG71" s="156" t="str">
        <f t="shared" ref="BG71:BG134" si="65">IFERROR((V71/O71)^(1/10)-1,"n/a")</f>
        <v>n/a</v>
      </c>
      <c r="BH71" s="156" t="str">
        <f t="shared" ref="BH71:BH134" si="66">IFERROR((W71/P71)^(1/10)-1,"n/a")</f>
        <v>n/a</v>
      </c>
      <c r="BI71" s="156" t="str">
        <f t="shared" ref="BI71:BI134" si="67">IFERROR((X71/Q71)^(1/10)-1,"n/a")</f>
        <v>n/a</v>
      </c>
    </row>
    <row r="72" spans="1:61" x14ac:dyDescent="0.25">
      <c r="A72" s="6" t="s">
        <v>66</v>
      </c>
      <c r="B72" s="6"/>
      <c r="C72" s="14">
        <v>413</v>
      </c>
      <c r="E72" s="21">
        <f>'CAN LFS Emp'!$E72</f>
        <v>78.959999999999994</v>
      </c>
      <c r="F72" s="21">
        <f>'Ont LFS Emp'!$E72</f>
        <v>27.67</v>
      </c>
      <c r="G72" s="21">
        <f>'Emp RestOfOnt'!$E72</f>
        <v>12.670000000000002</v>
      </c>
      <c r="H72" s="21">
        <f>'Emp RestOfCMA'!$E72</f>
        <v>8.1934884961841128</v>
      </c>
      <c r="I72" s="21">
        <f>'CMA Emp Adj'!$E72</f>
        <v>15</v>
      </c>
      <c r="J72" s="21">
        <f>'Tor Emp Adj'!$E72</f>
        <v>6.8065115038158872</v>
      </c>
      <c r="L72" s="21">
        <f>'CAN LFS Emp'!$O72</f>
        <v>80.23</v>
      </c>
      <c r="M72" s="21">
        <f>'Ont LFS Emp'!$O72</f>
        <v>24.74</v>
      </c>
      <c r="N72" s="21">
        <f>'Emp RestOfOnt'!$O72</f>
        <v>11.971527392072707</v>
      </c>
      <c r="O72" s="21">
        <f>'Emp RestOfCMA'!$O72</f>
        <v>7.0873568485617975</v>
      </c>
      <c r="P72" s="21">
        <f>'CMA Emp Adj'!$O72</f>
        <v>12.768472607927292</v>
      </c>
      <c r="Q72" s="21">
        <f>'Tor Emp Adj'!$O72</f>
        <v>5.6811157593654942</v>
      </c>
      <c r="S72" s="21">
        <f>'CAN LFS Emp'!$Y72</f>
        <v>90.53</v>
      </c>
      <c r="T72" s="21">
        <f>'Ont LFS Emp'!$Y72</f>
        <v>30.87</v>
      </c>
      <c r="U72" s="21">
        <f>'Emp RestOfOnt'!$Y72</f>
        <v>13.647551984877126</v>
      </c>
      <c r="V72" s="21">
        <f>'Emp RestOfCMA'!$Y72</f>
        <v>9.6523435948855045</v>
      </c>
      <c r="W72" s="21">
        <f>'CMA Emp Adj'!$Y72</f>
        <v>17.222448015122875</v>
      </c>
      <c r="X72" s="21">
        <f>'Tor Emp Adj'!$Y72</f>
        <v>7.5701044202373717</v>
      </c>
      <c r="AA72" s="21">
        <f t="shared" si="38"/>
        <v>1</v>
      </c>
      <c r="AB72" s="21">
        <f t="shared" si="39"/>
        <v>0.90257048869803336</v>
      </c>
      <c r="AC72" s="21">
        <f t="shared" si="40"/>
        <v>0.71493051208811864</v>
      </c>
      <c r="AD72" s="21">
        <f t="shared" si="41"/>
        <v>1.3325204960115644</v>
      </c>
      <c r="AE72" s="21">
        <f t="shared" si="42"/>
        <v>1.1596548373008477</v>
      </c>
      <c r="AF72" s="21">
        <f t="shared" si="43"/>
        <v>1.0030198984382541</v>
      </c>
      <c r="AH72" s="21">
        <f t="shared" si="44"/>
        <v>1</v>
      </c>
      <c r="AI72" s="21">
        <f t="shared" si="45"/>
        <v>0.79351298239552537</v>
      </c>
      <c r="AJ72" s="21">
        <f t="shared" si="46"/>
        <v>0.71581777837633886</v>
      </c>
      <c r="AK72" s="21">
        <f t="shared" si="47"/>
        <v>1.0453207506581688</v>
      </c>
      <c r="AL72" s="21">
        <f t="shared" si="48"/>
        <v>0.88341446443006644</v>
      </c>
      <c r="AM72" s="21">
        <f t="shared" si="49"/>
        <v>0.74035825204243899</v>
      </c>
      <c r="AO72" s="21">
        <f t="shared" si="50"/>
        <v>1</v>
      </c>
      <c r="AP72" s="21">
        <f t="shared" si="51"/>
        <v>0.87845317030739389</v>
      </c>
      <c r="AQ72" s="21">
        <f t="shared" si="52"/>
        <v>0.7649067209697451</v>
      </c>
      <c r="AR72" s="21">
        <f t="shared" si="53"/>
        <v>1.1591163914430256</v>
      </c>
      <c r="AS72" s="21">
        <f t="shared" si="54"/>
        <v>0.99556310825612404</v>
      </c>
      <c r="AT72" s="21">
        <f t="shared" si="55"/>
        <v>0.84375958787149608</v>
      </c>
      <c r="AW72" s="156">
        <f t="shared" si="56"/>
        <v>1.5968851293408637E-3</v>
      </c>
      <c r="AX72" s="156">
        <f t="shared" si="57"/>
        <v>-1.1130336986368783E-2</v>
      </c>
      <c r="AY72" s="156">
        <f t="shared" si="58"/>
        <v>-5.6545406849680679E-3</v>
      </c>
      <c r="AZ72" s="156">
        <f t="shared" si="59"/>
        <v>-1.4398070177631173E-2</v>
      </c>
      <c r="BA72" s="156">
        <f t="shared" si="60"/>
        <v>-1.5978088708155536E-2</v>
      </c>
      <c r="BB72" s="156">
        <f t="shared" si="61"/>
        <v>-1.7910866872156372E-2</v>
      </c>
      <c r="BC72" s="40"/>
      <c r="BD72" s="156">
        <f t="shared" si="62"/>
        <v>1.2151615946061955E-2</v>
      </c>
      <c r="BE72" s="156">
        <f t="shared" si="63"/>
        <v>2.2383174004606543E-2</v>
      </c>
      <c r="BF72" s="156">
        <f t="shared" si="64"/>
        <v>1.3189124290524434E-2</v>
      </c>
      <c r="BG72" s="156">
        <f t="shared" si="65"/>
        <v>3.1370837368493554E-2</v>
      </c>
      <c r="BH72" s="156">
        <f t="shared" si="66"/>
        <v>3.0375665466440216E-2</v>
      </c>
      <c r="BI72" s="156">
        <f t="shared" si="67"/>
        <v>2.9121906968893052E-2</v>
      </c>
    </row>
    <row r="73" spans="1:61" x14ac:dyDescent="0.25">
      <c r="A73" s="6" t="s">
        <v>67</v>
      </c>
      <c r="B73" s="6"/>
      <c r="C73" s="14">
        <v>414</v>
      </c>
      <c r="E73" s="21">
        <f>'CAN LFS Emp'!$E73</f>
        <v>48.3</v>
      </c>
      <c r="F73" s="21">
        <f>'Ont LFS Emp'!$E73</f>
        <v>17.2</v>
      </c>
      <c r="G73" s="21">
        <f>'Emp RestOfOnt'!$E73</f>
        <v>5.83</v>
      </c>
      <c r="H73" s="21">
        <f>'Emp RestOfCMA'!$E73</f>
        <v>7.2260356432650328</v>
      </c>
      <c r="I73" s="21">
        <f>'CMA Emp Adj'!$E73</f>
        <v>11.37</v>
      </c>
      <c r="J73" s="21">
        <f>'Tor Emp Adj'!$E73</f>
        <v>4.1439643567349664</v>
      </c>
      <c r="L73" s="21">
        <f>'CAN LFS Emp'!$O73</f>
        <v>79.67</v>
      </c>
      <c r="M73" s="21">
        <f>'Ont LFS Emp'!$O73</f>
        <v>34.950000000000003</v>
      </c>
      <c r="N73" s="21">
        <f>'Emp RestOfOnt'!$O73</f>
        <v>9.336096589925571</v>
      </c>
      <c r="O73" s="21">
        <f>'Emp RestOfCMA'!$O73</f>
        <v>15.957384132306519</v>
      </c>
      <c r="P73" s="21">
        <f>'CMA Emp Adj'!$O73</f>
        <v>25.613903410074432</v>
      </c>
      <c r="Q73" s="21">
        <f>'Tor Emp Adj'!$O73</f>
        <v>9.656519277767913</v>
      </c>
      <c r="S73" s="21">
        <f>'CAN LFS Emp'!$Y73</f>
        <v>81.709999999999994</v>
      </c>
      <c r="T73" s="21">
        <f>'Ont LFS Emp'!$Y73</f>
        <v>35.92</v>
      </c>
      <c r="U73" s="21">
        <f>'Emp RestOfOnt'!$Y73</f>
        <v>11.52188539018189</v>
      </c>
      <c r="V73" s="21">
        <f>'Emp RestOfCMA'!$Y73</f>
        <v>19.320927508809827</v>
      </c>
      <c r="W73" s="21">
        <f>'CMA Emp Adj'!$Y73</f>
        <v>24.398114609818112</v>
      </c>
      <c r="X73" s="21">
        <f>'Tor Emp Adj'!$Y73</f>
        <v>5.0771871010082847</v>
      </c>
      <c r="AA73" s="21">
        <f t="shared" si="38"/>
        <v>1</v>
      </c>
      <c r="AB73" s="21">
        <f t="shared" si="39"/>
        <v>0.91719235469397409</v>
      </c>
      <c r="AC73" s="21">
        <f t="shared" si="40"/>
        <v>0.53779378776916476</v>
      </c>
      <c r="AD73" s="21">
        <f t="shared" si="41"/>
        <v>1.921167175787885</v>
      </c>
      <c r="AE73" s="21">
        <f t="shared" si="42"/>
        <v>1.4370039385627826</v>
      </c>
      <c r="AF73" s="21">
        <f t="shared" si="43"/>
        <v>0.99829980479854463</v>
      </c>
      <c r="AH73" s="21">
        <f t="shared" si="44"/>
        <v>1</v>
      </c>
      <c r="AI73" s="21">
        <f t="shared" si="45"/>
        <v>1.1288688682807668</v>
      </c>
      <c r="AJ73" s="21">
        <f t="shared" si="46"/>
        <v>0.56216037236032712</v>
      </c>
      <c r="AK73" s="21">
        <f t="shared" si="47"/>
        <v>2.3701124211600386</v>
      </c>
      <c r="AL73" s="21">
        <f t="shared" si="48"/>
        <v>1.7846099054267899</v>
      </c>
      <c r="AM73" s="21">
        <f t="shared" si="49"/>
        <v>1.2672750063591864</v>
      </c>
      <c r="AO73" s="21">
        <f t="shared" si="50"/>
        <v>1</v>
      </c>
      <c r="AP73" s="21">
        <f t="shared" si="51"/>
        <v>1.1324932519472668</v>
      </c>
      <c r="AQ73" s="21">
        <f t="shared" si="52"/>
        <v>0.71547519300903328</v>
      </c>
      <c r="AR73" s="21">
        <f t="shared" si="53"/>
        <v>2.5706299030154773</v>
      </c>
      <c r="AS73" s="21">
        <f t="shared" si="54"/>
        <v>1.5625988104269686</v>
      </c>
      <c r="AT73" s="21">
        <f t="shared" si="55"/>
        <v>0.62698525666399541</v>
      </c>
      <c r="AW73" s="156">
        <f t="shared" si="56"/>
        <v>5.1319618149332058E-2</v>
      </c>
      <c r="AX73" s="156">
        <f t="shared" si="57"/>
        <v>7.347484834997009E-2</v>
      </c>
      <c r="AY73" s="156">
        <f t="shared" si="58"/>
        <v>4.8213329695486751E-2</v>
      </c>
      <c r="AZ73" s="156">
        <f t="shared" si="59"/>
        <v>8.2445800885440734E-2</v>
      </c>
      <c r="BA73" s="156">
        <f t="shared" si="60"/>
        <v>8.4604820407427006E-2</v>
      </c>
      <c r="BB73" s="156">
        <f t="shared" si="61"/>
        <v>8.8279529175391946E-2</v>
      </c>
      <c r="BC73" s="40"/>
      <c r="BD73" s="156">
        <f t="shared" si="62"/>
        <v>2.5315279196065354E-3</v>
      </c>
      <c r="BE73" s="156">
        <f t="shared" si="63"/>
        <v>2.7413280623613812E-3</v>
      </c>
      <c r="BF73" s="156">
        <f t="shared" si="64"/>
        <v>2.1258822760101381E-2</v>
      </c>
      <c r="BG73" s="156">
        <f t="shared" si="65"/>
        <v>1.931080324165646E-2</v>
      </c>
      <c r="BH73" s="156">
        <f t="shared" si="66"/>
        <v>-4.8511397069993523E-3</v>
      </c>
      <c r="BI73" s="156">
        <f t="shared" si="67"/>
        <v>-6.2264719926439449E-2</v>
      </c>
    </row>
    <row r="74" spans="1:61" x14ac:dyDescent="0.25">
      <c r="A74" s="6" t="s">
        <v>68</v>
      </c>
      <c r="B74" s="6"/>
      <c r="C74" s="14">
        <v>415</v>
      </c>
      <c r="E74" s="21">
        <f>'CAN LFS Emp'!$E74</f>
        <v>36.369999999999997</v>
      </c>
      <c r="F74" s="21">
        <f>'Ont LFS Emp'!$E74</f>
        <v>15.16</v>
      </c>
      <c r="G74" s="21">
        <f>'Emp RestOfOnt'!$E74</f>
        <v>7.47</v>
      </c>
      <c r="H74" s="21">
        <f>'Emp RestOfCMA'!$E74</f>
        <v>4.8372709138418717</v>
      </c>
      <c r="I74" s="21">
        <f>'CMA Emp Adj'!$E74</f>
        <v>7.69</v>
      </c>
      <c r="J74" s="21">
        <f>'Tor Emp Adj'!$E74</f>
        <v>2.8527290861581291</v>
      </c>
      <c r="L74" s="21">
        <f>'CAN LFS Emp'!$O74</f>
        <v>52.92</v>
      </c>
      <c r="M74" s="21">
        <f>'Ont LFS Emp'!$O74</f>
        <v>18.62</v>
      </c>
      <c r="N74" s="21">
        <f>'Emp RestOfOnt'!$O74</f>
        <v>9.0391980360065478</v>
      </c>
      <c r="O74" s="21">
        <f>'Emp RestOfCMA'!$O74</f>
        <v>7.5042228213831716</v>
      </c>
      <c r="P74" s="21">
        <f>'CMA Emp Adj'!$O74</f>
        <v>9.5808019639934532</v>
      </c>
      <c r="Q74" s="21">
        <f>'Tor Emp Adj'!$O74</f>
        <v>2.0765791426102811</v>
      </c>
      <c r="S74" s="21">
        <f>'CAN LFS Emp'!$Y74</f>
        <v>45.01</v>
      </c>
      <c r="T74" s="21">
        <f>'Ont LFS Emp'!$Y74</f>
        <v>15.52</v>
      </c>
      <c r="U74" s="21">
        <f>'Emp RestOfOnt'!$Y74</f>
        <v>8.9874586939417789</v>
      </c>
      <c r="V74" s="21">
        <f>'Emp RestOfCMA'!$Y74</f>
        <v>6.5325413060582216</v>
      </c>
      <c r="W74" s="21">
        <f>'CMA Emp Adj'!$Y74</f>
        <v>6.5325413060582216</v>
      </c>
      <c r="X74" s="21">
        <f>'Tor Emp Adj'!$Y74</f>
        <v>0</v>
      </c>
      <c r="AA74" s="21">
        <f t="shared" si="38"/>
        <v>1</v>
      </c>
      <c r="AB74" s="21">
        <f t="shared" si="39"/>
        <v>1.0735814776631316</v>
      </c>
      <c r="AC74" s="21">
        <f t="shared" si="40"/>
        <v>0.91510653758659399</v>
      </c>
      <c r="AD74" s="21">
        <f t="shared" si="41"/>
        <v>1.7079269798787111</v>
      </c>
      <c r="AE74" s="21">
        <f t="shared" si="42"/>
        <v>1.2907069936407007</v>
      </c>
      <c r="AF74" s="21">
        <f t="shared" si="43"/>
        <v>0.91266066839570004</v>
      </c>
      <c r="AH74" s="21">
        <f t="shared" si="44"/>
        <v>1</v>
      </c>
      <c r="AI74" s="21">
        <f t="shared" si="45"/>
        <v>0.9054218576710884</v>
      </c>
      <c r="AJ74" s="21">
        <f t="shared" si="46"/>
        <v>0.81940719848778065</v>
      </c>
      <c r="AK74" s="21">
        <f t="shared" si="47"/>
        <v>1.6779845172519627</v>
      </c>
      <c r="AL74" s="21">
        <f t="shared" si="48"/>
        <v>1.0049498199809077</v>
      </c>
      <c r="AM74" s="21">
        <f t="shared" si="49"/>
        <v>0.41027374630824254</v>
      </c>
      <c r="AO74" s="21">
        <f t="shared" si="50"/>
        <v>1</v>
      </c>
      <c r="AP74" s="21">
        <f t="shared" si="51"/>
        <v>0.88829498327877487</v>
      </c>
      <c r="AQ74" s="21">
        <f t="shared" si="52"/>
        <v>1.0131508998818501</v>
      </c>
      <c r="AR74" s="21">
        <f t="shared" si="53"/>
        <v>1.5778290443443064</v>
      </c>
      <c r="AS74" s="21">
        <f t="shared" si="54"/>
        <v>0.75952064703830346</v>
      </c>
      <c r="AT74" s="21">
        <f t="shared" si="55"/>
        <v>0</v>
      </c>
      <c r="AW74" s="156">
        <f t="shared" si="56"/>
        <v>3.8215846804780629E-2</v>
      </c>
      <c r="AX74" s="156">
        <f t="shared" si="57"/>
        <v>2.0770351861185699E-2</v>
      </c>
      <c r="AY74" s="156">
        <f t="shared" si="58"/>
        <v>1.9250492432486555E-2</v>
      </c>
      <c r="AZ74" s="156">
        <f t="shared" si="59"/>
        <v>4.4889899360187169E-2</v>
      </c>
      <c r="BA74" s="156">
        <f t="shared" si="60"/>
        <v>2.2227481578328989E-2</v>
      </c>
      <c r="BB74" s="156">
        <f t="shared" si="61"/>
        <v>-3.1256512905306844E-2</v>
      </c>
      <c r="BC74" s="40"/>
      <c r="BD74" s="156">
        <f t="shared" si="62"/>
        <v>-1.6059316944151303E-2</v>
      </c>
      <c r="BE74" s="156">
        <f t="shared" si="63"/>
        <v>-1.8045863319209432E-2</v>
      </c>
      <c r="BF74" s="156">
        <f t="shared" si="64"/>
        <v>-5.7386832918826514E-4</v>
      </c>
      <c r="BG74" s="156">
        <f t="shared" si="65"/>
        <v>-1.3771282568874055E-2</v>
      </c>
      <c r="BH74" s="156">
        <f t="shared" si="66"/>
        <v>-3.7572486132866678E-2</v>
      </c>
      <c r="BI74" s="156">
        <f t="shared" si="67"/>
        <v>-1</v>
      </c>
    </row>
    <row r="75" spans="1:61" x14ac:dyDescent="0.25">
      <c r="A75" s="6" t="s">
        <v>69</v>
      </c>
      <c r="B75" s="6"/>
      <c r="C75" s="14">
        <v>416</v>
      </c>
      <c r="E75" s="21">
        <f>'CAN LFS Emp'!$E75</f>
        <v>57.14</v>
      </c>
      <c r="F75" s="21">
        <f>'Ont LFS Emp'!$E75</f>
        <v>21.69</v>
      </c>
      <c r="G75" s="21">
        <f>'Emp RestOfOnt'!$E75</f>
        <v>13.200000000000001</v>
      </c>
      <c r="H75" s="21">
        <f>'Emp RestOfCMA'!$E75</f>
        <v>4.8565240060512256</v>
      </c>
      <c r="I75" s="21">
        <f>'CMA Emp Adj'!$E75</f>
        <v>8.49</v>
      </c>
      <c r="J75" s="21">
        <f>'Tor Emp Adj'!$E75</f>
        <v>3.6334759939487751</v>
      </c>
      <c r="L75" s="21">
        <f>'CAN LFS Emp'!$O75</f>
        <v>92.93</v>
      </c>
      <c r="M75" s="21">
        <f>'Ont LFS Emp'!$O75</f>
        <v>33.909999999999997</v>
      </c>
      <c r="N75" s="21">
        <f>'Emp RestOfOnt'!$O75</f>
        <v>15.758164646179868</v>
      </c>
      <c r="O75" s="21">
        <f>'Emp RestOfCMA'!$O75</f>
        <v>12.255582897170935</v>
      </c>
      <c r="P75" s="21">
        <f>'CMA Emp Adj'!$O75</f>
        <v>18.151835353820129</v>
      </c>
      <c r="Q75" s="21">
        <f>'Tor Emp Adj'!$O75</f>
        <v>5.8962524566491936</v>
      </c>
      <c r="S75" s="21">
        <f>'CAN LFS Emp'!$Y75</f>
        <v>102.13</v>
      </c>
      <c r="T75" s="21">
        <f>'Ont LFS Emp'!$Y75</f>
        <v>39.15</v>
      </c>
      <c r="U75" s="21">
        <f>'Emp RestOfOnt'!$Y75</f>
        <v>20.978049893519923</v>
      </c>
      <c r="V75" s="21">
        <f>'Emp RestOfCMA'!$Y75</f>
        <v>11.661740092596052</v>
      </c>
      <c r="W75" s="21">
        <f>'CMA Emp Adj'!$Y75</f>
        <v>18.171950106480075</v>
      </c>
      <c r="X75" s="21">
        <f>'Tor Emp Adj'!$Y75</f>
        <v>6.5102100138840244</v>
      </c>
      <c r="AA75" s="21">
        <f t="shared" si="38"/>
        <v>1</v>
      </c>
      <c r="AB75" s="21">
        <f t="shared" si="39"/>
        <v>0.97768381512053626</v>
      </c>
      <c r="AC75" s="21">
        <f t="shared" si="40"/>
        <v>1.0292670085094138</v>
      </c>
      <c r="AD75" s="21">
        <f t="shared" si="41"/>
        <v>1.0914340358976478</v>
      </c>
      <c r="AE75" s="21">
        <f t="shared" si="42"/>
        <v>0.90701000716754654</v>
      </c>
      <c r="AF75" s="21">
        <f t="shared" si="43"/>
        <v>0.73990193792821768</v>
      </c>
      <c r="AH75" s="21">
        <f t="shared" si="44"/>
        <v>1</v>
      </c>
      <c r="AI75" s="21">
        <f t="shared" si="45"/>
        <v>0.93899436500356037</v>
      </c>
      <c r="AJ75" s="21">
        <f t="shared" si="46"/>
        <v>0.8134660002454257</v>
      </c>
      <c r="AK75" s="21">
        <f t="shared" si="47"/>
        <v>1.5605586618249443</v>
      </c>
      <c r="AL75" s="21">
        <f t="shared" si="48"/>
        <v>1.0842438198649174</v>
      </c>
      <c r="AM75" s="21">
        <f t="shared" si="49"/>
        <v>0.66338432896896948</v>
      </c>
      <c r="AO75" s="21">
        <f t="shared" si="50"/>
        <v>1</v>
      </c>
      <c r="AP75" s="21">
        <f t="shared" si="51"/>
        <v>0.98753600769923755</v>
      </c>
      <c r="AQ75" s="21">
        <f t="shared" si="52"/>
        <v>1.0422166863511435</v>
      </c>
      <c r="AR75" s="21">
        <f t="shared" si="53"/>
        <v>1.2413573520125885</v>
      </c>
      <c r="AS75" s="21">
        <f t="shared" si="54"/>
        <v>0.93113925622639415</v>
      </c>
      <c r="AT75" s="21">
        <f t="shared" si="55"/>
        <v>0.64320740851444558</v>
      </c>
      <c r="AW75" s="156">
        <f t="shared" si="56"/>
        <v>4.9836263490416366E-2</v>
      </c>
      <c r="AX75" s="156">
        <f t="shared" si="57"/>
        <v>4.5699315597385715E-2</v>
      </c>
      <c r="AY75" s="156">
        <f t="shared" si="58"/>
        <v>1.7872005776845779E-2</v>
      </c>
      <c r="AZ75" s="156">
        <f t="shared" si="59"/>
        <v>9.6985389156722723E-2</v>
      </c>
      <c r="BA75" s="156">
        <f t="shared" si="60"/>
        <v>7.8949915486324018E-2</v>
      </c>
      <c r="BB75" s="156">
        <f t="shared" si="61"/>
        <v>4.9603759254057911E-2</v>
      </c>
      <c r="BC75" s="40"/>
      <c r="BD75" s="156">
        <f t="shared" si="62"/>
        <v>9.4846963295187603E-3</v>
      </c>
      <c r="BE75" s="156">
        <f t="shared" si="63"/>
        <v>1.4472777623453448E-2</v>
      </c>
      <c r="BF75" s="156">
        <f t="shared" si="64"/>
        <v>2.9025052154096898E-2</v>
      </c>
      <c r="BG75" s="156">
        <f t="shared" si="65"/>
        <v>-4.9545031602264977E-3</v>
      </c>
      <c r="BH75" s="156">
        <f t="shared" si="66"/>
        <v>1.1075865789966777E-4</v>
      </c>
      <c r="BI75" s="156">
        <f t="shared" si="67"/>
        <v>9.9546959615413044E-3</v>
      </c>
    </row>
    <row r="76" spans="1:61" x14ac:dyDescent="0.25">
      <c r="A76" s="6" t="s">
        <v>70</v>
      </c>
      <c r="B76" s="6"/>
      <c r="C76" s="14">
        <v>417</v>
      </c>
      <c r="E76" s="21">
        <f>'CAN LFS Emp'!$E76</f>
        <v>126.19</v>
      </c>
      <c r="F76" s="21">
        <f>'Ont LFS Emp'!$E76</f>
        <v>46.41</v>
      </c>
      <c r="G76" s="21">
        <f>'Emp RestOfOnt'!$E76</f>
        <v>23.429999999999996</v>
      </c>
      <c r="H76" s="21">
        <f>'Emp RestOfCMA'!$E76</f>
        <v>16.563861950079435</v>
      </c>
      <c r="I76" s="21">
        <f>'CMA Emp Adj'!$E76</f>
        <v>22.98</v>
      </c>
      <c r="J76" s="21">
        <f>'Tor Emp Adj'!$E76</f>
        <v>6.4161380499205638</v>
      </c>
      <c r="L76" s="21">
        <f>'CAN LFS Emp'!$O76</f>
        <v>184.45</v>
      </c>
      <c r="M76" s="21">
        <f>'Ont LFS Emp'!$O76</f>
        <v>62.23</v>
      </c>
      <c r="N76" s="21">
        <f>'Emp RestOfOnt'!$O76</f>
        <v>28.723949022745451</v>
      </c>
      <c r="O76" s="21">
        <f>'Emp RestOfCMA'!$O76</f>
        <v>21.524599495700265</v>
      </c>
      <c r="P76" s="21">
        <f>'CMA Emp Adj'!$O76</f>
        <v>33.506050977254546</v>
      </c>
      <c r="Q76" s="21">
        <f>'Tor Emp Adj'!$O76</f>
        <v>11.981451481554279</v>
      </c>
      <c r="S76" s="21">
        <f>'CAN LFS Emp'!$Y76</f>
        <v>199.08</v>
      </c>
      <c r="T76" s="21">
        <f>'Ont LFS Emp'!$Y76</f>
        <v>82.43</v>
      </c>
      <c r="U76" s="21">
        <f>'Emp RestOfOnt'!$Y76</f>
        <v>41.292315500685874</v>
      </c>
      <c r="V76" s="21">
        <f>'Emp RestOfCMA'!$Y76</f>
        <v>29.333406396045746</v>
      </c>
      <c r="W76" s="21">
        <f>'CMA Emp Adj'!$Y76</f>
        <v>41.137684499314133</v>
      </c>
      <c r="X76" s="21">
        <f>'Tor Emp Adj'!$Y76</f>
        <v>11.804278103268388</v>
      </c>
      <c r="AA76" s="21">
        <f t="shared" si="38"/>
        <v>1</v>
      </c>
      <c r="AB76" s="21">
        <f t="shared" si="39"/>
        <v>0.94725245148008452</v>
      </c>
      <c r="AC76" s="21">
        <f t="shared" si="40"/>
        <v>0.82725939010662097</v>
      </c>
      <c r="AD76" s="21">
        <f t="shared" si="41"/>
        <v>1.6855779876275692</v>
      </c>
      <c r="AE76" s="21">
        <f t="shared" si="42"/>
        <v>1.1116541881323179</v>
      </c>
      <c r="AF76" s="21">
        <f t="shared" si="43"/>
        <v>0.59161729985617839</v>
      </c>
      <c r="AH76" s="21">
        <f t="shared" si="44"/>
        <v>1</v>
      </c>
      <c r="AI76" s="21">
        <f t="shared" si="45"/>
        <v>0.86818499349562106</v>
      </c>
      <c r="AJ76" s="21">
        <f t="shared" si="46"/>
        <v>0.74705950697007606</v>
      </c>
      <c r="AK76" s="21">
        <f t="shared" si="47"/>
        <v>1.3808880891211264</v>
      </c>
      <c r="AL76" s="21">
        <f t="shared" si="48"/>
        <v>1.0083398574703941</v>
      </c>
      <c r="AM76" s="21">
        <f t="shared" si="49"/>
        <v>0.67916586309826199</v>
      </c>
      <c r="AO76" s="21">
        <f t="shared" si="50"/>
        <v>1</v>
      </c>
      <c r="AP76" s="21">
        <f t="shared" si="51"/>
        <v>1.0666751392034284</v>
      </c>
      <c r="AQ76" s="21">
        <f t="shared" si="52"/>
        <v>1.0524169762602475</v>
      </c>
      <c r="AR76" s="21">
        <f t="shared" si="53"/>
        <v>1.6018493218963814</v>
      </c>
      <c r="AS76" s="21">
        <f t="shared" si="54"/>
        <v>1.0813807736576901</v>
      </c>
      <c r="AT76" s="21">
        <f t="shared" si="55"/>
        <v>0.59830298804196458</v>
      </c>
      <c r="AW76" s="156">
        <f t="shared" si="56"/>
        <v>3.8688616311482793E-2</v>
      </c>
      <c r="AX76" s="156">
        <f t="shared" si="57"/>
        <v>2.9766651396791799E-2</v>
      </c>
      <c r="AY76" s="156">
        <f t="shared" si="58"/>
        <v>2.0580311440405064E-2</v>
      </c>
      <c r="AZ76" s="156">
        <f t="shared" si="59"/>
        <v>2.6543477053986075E-2</v>
      </c>
      <c r="BA76" s="156">
        <f t="shared" si="60"/>
        <v>3.843022895029824E-2</v>
      </c>
      <c r="BB76" s="156">
        <f t="shared" si="61"/>
        <v>6.4445850658290116E-2</v>
      </c>
      <c r="BC76" s="40"/>
      <c r="BD76" s="156">
        <f t="shared" si="62"/>
        <v>7.6620373211586656E-3</v>
      </c>
      <c r="BE76" s="156">
        <f t="shared" si="63"/>
        <v>2.8510074066473656E-2</v>
      </c>
      <c r="BF76" s="156">
        <f t="shared" si="64"/>
        <v>3.696120544634196E-2</v>
      </c>
      <c r="BG76" s="156">
        <f t="shared" si="65"/>
        <v>3.1437084299377194E-2</v>
      </c>
      <c r="BH76" s="156">
        <f t="shared" si="66"/>
        <v>2.0731834723094256E-2</v>
      </c>
      <c r="BI76" s="156">
        <f t="shared" si="67"/>
        <v>-1.4886635580209084E-3</v>
      </c>
    </row>
    <row r="77" spans="1:61" x14ac:dyDescent="0.25">
      <c r="A77" s="6" t="s">
        <v>71</v>
      </c>
      <c r="B77" s="6"/>
      <c r="C77" s="14">
        <v>418</v>
      </c>
      <c r="E77" s="21">
        <f>'CAN LFS Emp'!$E77</f>
        <v>90.37</v>
      </c>
      <c r="F77" s="21">
        <f>'Ont LFS Emp'!$E77</f>
        <v>39.08</v>
      </c>
      <c r="G77" s="21">
        <f>'Emp RestOfOnt'!$E77</f>
        <v>19.559999999999999</v>
      </c>
      <c r="H77" s="21">
        <f>'Emp RestOfCMA'!$E77</f>
        <v>9.7606636526169268</v>
      </c>
      <c r="I77" s="21">
        <f>'CMA Emp Adj'!$E77</f>
        <v>19.52</v>
      </c>
      <c r="J77" s="21">
        <f>'Tor Emp Adj'!$E77</f>
        <v>9.7593363473830728</v>
      </c>
      <c r="L77" s="21">
        <f>'CAN LFS Emp'!$O77</f>
        <v>106.6</v>
      </c>
      <c r="M77" s="21">
        <f>'Ont LFS Emp'!$O77</f>
        <v>45.15</v>
      </c>
      <c r="N77" s="21">
        <f>'Emp RestOfOnt'!$O77</f>
        <v>17.280967741935484</v>
      </c>
      <c r="O77" s="21">
        <f>'Emp RestOfCMA'!$O77</f>
        <v>15.277039787209402</v>
      </c>
      <c r="P77" s="21">
        <f>'CMA Emp Adj'!$O77</f>
        <v>27.869032258064514</v>
      </c>
      <c r="Q77" s="21">
        <f>'Tor Emp Adj'!$O77</f>
        <v>12.591992470855113</v>
      </c>
      <c r="S77" s="21">
        <f>'CAN LFS Emp'!$Y77</f>
        <v>111.7</v>
      </c>
      <c r="T77" s="21">
        <f>'Ont LFS Emp'!$Y77</f>
        <v>46.31</v>
      </c>
      <c r="U77" s="21">
        <f>'Emp RestOfOnt'!$Y77</f>
        <v>18.612478038067351</v>
      </c>
      <c r="V77" s="21">
        <f>'Emp RestOfCMA'!$Y77</f>
        <v>18.373003495864005</v>
      </c>
      <c r="W77" s="21">
        <f>'CMA Emp Adj'!$Y77</f>
        <v>27.697521961932651</v>
      </c>
      <c r="X77" s="21">
        <f>'Tor Emp Adj'!$Y77</f>
        <v>9.3245184660686444</v>
      </c>
      <c r="AA77" s="21">
        <f t="shared" si="38"/>
        <v>1</v>
      </c>
      <c r="AB77" s="21">
        <f t="shared" si="39"/>
        <v>1.1138055627868222</v>
      </c>
      <c r="AC77" s="21">
        <f t="shared" si="40"/>
        <v>0.9643594162579241</v>
      </c>
      <c r="AD77" s="21">
        <f t="shared" si="41"/>
        <v>1.3869705969688828</v>
      </c>
      <c r="AE77" s="21">
        <f t="shared" si="42"/>
        <v>1.3185607856648052</v>
      </c>
      <c r="AF77" s="21">
        <f t="shared" si="43"/>
        <v>1.2565741152576566</v>
      </c>
      <c r="AH77" s="21">
        <f t="shared" si="44"/>
        <v>1</v>
      </c>
      <c r="AI77" s="21">
        <f t="shared" si="45"/>
        <v>1.0899126252532243</v>
      </c>
      <c r="AJ77" s="21">
        <f t="shared" si="46"/>
        <v>0.77767934434011721</v>
      </c>
      <c r="AK77" s="21">
        <f t="shared" si="47"/>
        <v>1.6958368527563348</v>
      </c>
      <c r="AL77" s="21">
        <f t="shared" si="48"/>
        <v>1.4511992072108919</v>
      </c>
      <c r="AM77" s="21">
        <f t="shared" si="49"/>
        <v>1.2350437027244727</v>
      </c>
      <c r="AO77" s="21">
        <f t="shared" si="50"/>
        <v>1</v>
      </c>
      <c r="AP77" s="21">
        <f t="shared" si="51"/>
        <v>1.0680611379722926</v>
      </c>
      <c r="AQ77" s="21">
        <f t="shared" si="52"/>
        <v>0.84546817628838355</v>
      </c>
      <c r="AR77" s="21">
        <f t="shared" si="53"/>
        <v>1.7881904830503494</v>
      </c>
      <c r="AS77" s="21">
        <f t="shared" si="54"/>
        <v>1.2976398529624</v>
      </c>
      <c r="AT77" s="21">
        <f t="shared" si="55"/>
        <v>0.84233066489094843</v>
      </c>
      <c r="AW77" s="156">
        <f t="shared" si="56"/>
        <v>1.6654277469908996E-2</v>
      </c>
      <c r="AX77" s="156">
        <f t="shared" si="57"/>
        <v>1.4542675824965601E-2</v>
      </c>
      <c r="AY77" s="156">
        <f t="shared" si="58"/>
        <v>-1.2311673412531698E-2</v>
      </c>
      <c r="AZ77" s="156">
        <f t="shared" si="59"/>
        <v>4.5817696208897862E-2</v>
      </c>
      <c r="BA77" s="156">
        <f t="shared" si="60"/>
        <v>3.6249198129797877E-2</v>
      </c>
      <c r="BB77" s="156">
        <f t="shared" si="61"/>
        <v>2.5811153901525774E-2</v>
      </c>
      <c r="BC77" s="40"/>
      <c r="BD77" s="156">
        <f t="shared" si="62"/>
        <v>4.6842564223177341E-3</v>
      </c>
      <c r="BE77" s="156">
        <f t="shared" si="63"/>
        <v>2.5399843714006831E-3</v>
      </c>
      <c r="BF77" s="156">
        <f t="shared" si="64"/>
        <v>7.4502613834368514E-3</v>
      </c>
      <c r="BG77" s="156">
        <f t="shared" si="65"/>
        <v>1.8624446434550412E-2</v>
      </c>
      <c r="BH77" s="156">
        <f t="shared" si="66"/>
        <v>-6.1712631213739488E-4</v>
      </c>
      <c r="BI77" s="156">
        <f t="shared" si="67"/>
        <v>-2.9594619607333672E-2</v>
      </c>
    </row>
    <row r="78" spans="1:61" x14ac:dyDescent="0.25">
      <c r="A78" s="6" t="s">
        <v>72</v>
      </c>
      <c r="B78" s="6"/>
      <c r="C78" s="14">
        <v>419</v>
      </c>
      <c r="E78" s="21">
        <f>'CAN LFS Emp'!$E78</f>
        <v>0</v>
      </c>
      <c r="F78" s="21">
        <f>'Ont LFS Emp'!$E78</f>
        <v>0</v>
      </c>
      <c r="G78" s="21">
        <f>'Emp RestOfOnt'!$E78</f>
        <v>0</v>
      </c>
      <c r="H78" s="21">
        <f>'Emp RestOfCMA'!$E78</f>
        <v>0</v>
      </c>
      <c r="I78" s="21">
        <f>'CMA Emp Adj'!$E78</f>
        <v>0</v>
      </c>
      <c r="J78" s="21">
        <f>'Tor Emp Adj'!$E78</f>
        <v>0</v>
      </c>
      <c r="L78" s="21">
        <f>'CAN LFS Emp'!$O78</f>
        <v>9.6999999999999993</v>
      </c>
      <c r="M78" s="21">
        <f>'Ont LFS Emp'!$O78</f>
        <v>4.29</v>
      </c>
      <c r="N78" s="21">
        <f>'Emp RestOfOnt'!$O78</f>
        <v>1.2883291614518146</v>
      </c>
      <c r="O78" s="21">
        <f>'Emp RestOfCMA'!$O78</f>
        <v>3.0016708385481854</v>
      </c>
      <c r="P78" s="21">
        <f>'CMA Emp Adj'!$O78</f>
        <v>3.0016708385481854</v>
      </c>
      <c r="Q78" s="21">
        <f>'Tor Emp Adj'!$O78</f>
        <v>0</v>
      </c>
      <c r="S78" s="21">
        <f>'CAN LFS Emp'!$Y78</f>
        <v>0</v>
      </c>
      <c r="T78" s="21">
        <f>'Ont LFS Emp'!$Y78</f>
        <v>0</v>
      </c>
      <c r="U78" s="21">
        <f>'Emp RestOfOnt'!$Y78</f>
        <v>0</v>
      </c>
      <c r="V78" s="21">
        <f>'Emp RestOfCMA'!$Y78</f>
        <v>0</v>
      </c>
      <c r="W78" s="21">
        <f>'CMA Emp Adj'!$Y78</f>
        <v>0</v>
      </c>
      <c r="X78" s="21">
        <f>'Tor Emp Adj'!$Y78</f>
        <v>0</v>
      </c>
      <c r="AA78" s="21" t="str">
        <f t="shared" si="38"/>
        <v>n/a</v>
      </c>
      <c r="AB78" s="21" t="str">
        <f t="shared" si="39"/>
        <v>n/a</v>
      </c>
      <c r="AC78" s="21" t="str">
        <f t="shared" si="40"/>
        <v>n/a</v>
      </c>
      <c r="AD78" s="21" t="str">
        <f t="shared" si="41"/>
        <v>n/a</v>
      </c>
      <c r="AE78" s="21" t="str">
        <f t="shared" si="42"/>
        <v>n/a</v>
      </c>
      <c r="AF78" s="21" t="str">
        <f t="shared" si="43"/>
        <v>n/a</v>
      </c>
      <c r="AH78" s="21">
        <f t="shared" si="44"/>
        <v>1</v>
      </c>
      <c r="AI78" s="21">
        <f t="shared" si="45"/>
        <v>1.1380902200113097</v>
      </c>
      <c r="AJ78" s="21">
        <f t="shared" si="46"/>
        <v>0.6371545841533286</v>
      </c>
      <c r="AK78" s="21">
        <f t="shared" si="47"/>
        <v>3.6617896733991429</v>
      </c>
      <c r="AL78" s="21">
        <f t="shared" si="48"/>
        <v>1.7177251747818321</v>
      </c>
      <c r="AM78" s="21">
        <f t="shared" si="49"/>
        <v>0</v>
      </c>
      <c r="AO78" s="21" t="str">
        <f t="shared" si="50"/>
        <v>n/a</v>
      </c>
      <c r="AP78" s="21" t="str">
        <f t="shared" si="51"/>
        <v>n/a</v>
      </c>
      <c r="AQ78" s="21" t="str">
        <f t="shared" si="52"/>
        <v>n/a</v>
      </c>
      <c r="AR78" s="21" t="str">
        <f t="shared" si="53"/>
        <v>n/a</v>
      </c>
      <c r="AS78" s="21" t="str">
        <f t="shared" si="54"/>
        <v>n/a</v>
      </c>
      <c r="AT78" s="21" t="str">
        <f t="shared" si="55"/>
        <v>n/a</v>
      </c>
      <c r="AW78" s="156" t="str">
        <f t="shared" si="56"/>
        <v>n/a</v>
      </c>
      <c r="AX78" s="156" t="str">
        <f t="shared" si="57"/>
        <v>n/a</v>
      </c>
      <c r="AY78" s="156" t="str">
        <f t="shared" si="58"/>
        <v>n/a</v>
      </c>
      <c r="AZ78" s="156" t="str">
        <f t="shared" si="59"/>
        <v>n/a</v>
      </c>
      <c r="BA78" s="156" t="str">
        <f t="shared" si="60"/>
        <v>n/a</v>
      </c>
      <c r="BB78" s="156" t="str">
        <f t="shared" si="61"/>
        <v>n/a</v>
      </c>
      <c r="BC78" s="40"/>
      <c r="BD78" s="156">
        <f t="shared" si="62"/>
        <v>-1</v>
      </c>
      <c r="BE78" s="156">
        <f t="shared" si="63"/>
        <v>-1</v>
      </c>
      <c r="BF78" s="156">
        <f t="shared" si="64"/>
        <v>-1</v>
      </c>
      <c r="BG78" s="156">
        <f t="shared" si="65"/>
        <v>-1</v>
      </c>
      <c r="BH78" s="156">
        <f t="shared" si="66"/>
        <v>-1</v>
      </c>
      <c r="BI78" s="156" t="str">
        <f t="shared" si="67"/>
        <v>n/a</v>
      </c>
    </row>
    <row r="79" spans="1:61" x14ac:dyDescent="0.25">
      <c r="A79" s="5" t="s">
        <v>73</v>
      </c>
      <c r="B79" s="5"/>
      <c r="C79" s="13" t="s">
        <v>199</v>
      </c>
      <c r="E79" s="20">
        <f>'CAN LFS Emp'!$E79</f>
        <v>1676.66</v>
      </c>
      <c r="F79" s="20">
        <f>'Ont LFS Emp'!$E79</f>
        <v>630.1</v>
      </c>
      <c r="G79" s="20">
        <f>'Emp RestOfOnt'!$E79</f>
        <v>382.17</v>
      </c>
      <c r="H79" s="20">
        <f>'Emp RestOfCMA'!$E79</f>
        <v>119.25690385065701</v>
      </c>
      <c r="I79" s="20">
        <f>'CMA Emp Adj'!$E79</f>
        <v>247.93</v>
      </c>
      <c r="J79" s="20">
        <f>'Tor Emp Adj'!$E79</f>
        <v>128.673096149343</v>
      </c>
      <c r="L79" s="20">
        <f>'CAN LFS Emp'!$O79</f>
        <v>2051.83</v>
      </c>
      <c r="M79" s="20">
        <f>'Ont LFS Emp'!$O79</f>
        <v>787.74</v>
      </c>
      <c r="N79" s="20">
        <f>'Emp RestOfOnt'!$O79</f>
        <v>445.0265152901701</v>
      </c>
      <c r="O79" s="20">
        <f>'Emp RestOfCMA'!$O79</f>
        <v>196.23704598841474</v>
      </c>
      <c r="P79" s="20">
        <f>'CMA Emp Adj'!$O79</f>
        <v>342.71348470982991</v>
      </c>
      <c r="Q79" s="20">
        <f>'Tor Emp Adj'!$O79</f>
        <v>146.47643872141518</v>
      </c>
      <c r="S79" s="20">
        <f>'CAN LFS Emp'!$Y79</f>
        <v>2138.25</v>
      </c>
      <c r="T79" s="20">
        <f>'Ont LFS Emp'!$Y79</f>
        <v>814.22</v>
      </c>
      <c r="U79" s="20">
        <f>'Emp RestOfOnt'!$Y79</f>
        <v>434.59001548683625</v>
      </c>
      <c r="V79" s="20">
        <f>'Emp RestOfCMA'!$Y79</f>
        <v>207.21816442861757</v>
      </c>
      <c r="W79" s="20">
        <f>'CMA Emp Adj'!$Y79</f>
        <v>379.62998451316378</v>
      </c>
      <c r="X79" s="20">
        <f>'Tor Emp Adj'!$Y79</f>
        <v>172.41182008454621</v>
      </c>
      <c r="AA79" s="20">
        <f t="shared" si="38"/>
        <v>1</v>
      </c>
      <c r="AB79" s="20">
        <f t="shared" si="39"/>
        <v>0.96792918729262512</v>
      </c>
      <c r="AC79" s="20">
        <f t="shared" si="40"/>
        <v>1.0155608397849365</v>
      </c>
      <c r="AD79" s="20">
        <f t="shared" si="41"/>
        <v>0.913378355120957</v>
      </c>
      <c r="AE79" s="20">
        <f t="shared" si="42"/>
        <v>0.90266936060165071</v>
      </c>
      <c r="AF79" s="20">
        <f t="shared" si="43"/>
        <v>0.89296585607494494</v>
      </c>
      <c r="AH79" s="20">
        <f t="shared" si="44"/>
        <v>1</v>
      </c>
      <c r="AI79" s="20">
        <f t="shared" si="45"/>
        <v>0.98794474777556596</v>
      </c>
      <c r="AJ79" s="20">
        <f t="shared" si="46"/>
        <v>1.0404811612721716</v>
      </c>
      <c r="AK79" s="20">
        <f t="shared" si="47"/>
        <v>1.1317270234356063</v>
      </c>
      <c r="AL79" s="20">
        <f t="shared" si="48"/>
        <v>0.9271546193017679</v>
      </c>
      <c r="AM79" s="20">
        <f t="shared" si="49"/>
        <v>0.7463997272206333</v>
      </c>
      <c r="AO79" s="20">
        <f t="shared" si="50"/>
        <v>1</v>
      </c>
      <c r="AP79" s="20">
        <f t="shared" si="51"/>
        <v>0.98097466353666329</v>
      </c>
      <c r="AQ79" s="20">
        <f t="shared" si="52"/>
        <v>1.0312584110595835</v>
      </c>
      <c r="AR79" s="20">
        <f t="shared" si="53"/>
        <v>1.053552389085159</v>
      </c>
      <c r="AS79" s="20">
        <f t="shared" si="54"/>
        <v>0.92911283442100545</v>
      </c>
      <c r="AT79" s="20">
        <f t="shared" si="55"/>
        <v>0.8136130895976208</v>
      </c>
      <c r="AW79" s="155">
        <f t="shared" si="56"/>
        <v>2.039809039716789E-2</v>
      </c>
      <c r="AX79" s="155">
        <f t="shared" si="57"/>
        <v>2.2580111910694312E-2</v>
      </c>
      <c r="AY79" s="155">
        <f t="shared" si="58"/>
        <v>1.5343351826466067E-2</v>
      </c>
      <c r="AZ79" s="155">
        <f t="shared" si="59"/>
        <v>5.1065416886919568E-2</v>
      </c>
      <c r="BA79" s="155">
        <f t="shared" si="60"/>
        <v>3.2904599305514814E-2</v>
      </c>
      <c r="BB79" s="155">
        <f t="shared" si="61"/>
        <v>1.3043284935403188E-2</v>
      </c>
      <c r="BC79" s="40"/>
      <c r="BD79" s="155">
        <f t="shared" si="62"/>
        <v>4.1340878229909617E-3</v>
      </c>
      <c r="BE79" s="155">
        <f t="shared" si="63"/>
        <v>3.3117230358379324E-3</v>
      </c>
      <c r="BF79" s="155">
        <f t="shared" si="64"/>
        <v>-2.3702636567414226E-3</v>
      </c>
      <c r="BG79" s="155">
        <f t="shared" si="65"/>
        <v>5.4597329059848931E-3</v>
      </c>
      <c r="BH79" s="155">
        <f t="shared" si="66"/>
        <v>1.0282735364867346E-2</v>
      </c>
      <c r="BI79" s="155">
        <f t="shared" si="67"/>
        <v>1.6435737814668006E-2</v>
      </c>
    </row>
    <row r="80" spans="1:61" x14ac:dyDescent="0.25">
      <c r="A80" s="6" t="s">
        <v>74</v>
      </c>
      <c r="B80" s="6"/>
      <c r="C80" s="14">
        <v>441</v>
      </c>
      <c r="E80" s="21">
        <f>'CAN LFS Emp'!$E80</f>
        <v>176.59</v>
      </c>
      <c r="F80" s="21">
        <f>'Ont LFS Emp'!$E80</f>
        <v>61.62</v>
      </c>
      <c r="G80" s="21">
        <f>'Emp RestOfOnt'!$E80</f>
        <v>39.51</v>
      </c>
      <c r="H80" s="21">
        <f>'Emp RestOfCMA'!$E80</f>
        <v>15.373555526370453</v>
      </c>
      <c r="I80" s="21">
        <f>'CMA Emp Adj'!$E80</f>
        <v>22.11</v>
      </c>
      <c r="J80" s="21">
        <f>'Tor Emp Adj'!$E80</f>
        <v>6.7364444736295477</v>
      </c>
      <c r="L80" s="21">
        <f>'CAN LFS Emp'!$O80</f>
        <v>220.63</v>
      </c>
      <c r="M80" s="21">
        <f>'Ont LFS Emp'!$O80</f>
        <v>73.05</v>
      </c>
      <c r="N80" s="21">
        <f>'Emp RestOfOnt'!$O80</f>
        <v>43.814403669724761</v>
      </c>
      <c r="O80" s="21">
        <f>'Emp RestOfCMA'!$O80</f>
        <v>17.655172794714758</v>
      </c>
      <c r="P80" s="21">
        <f>'CMA Emp Adj'!$O80</f>
        <v>29.235596330275236</v>
      </c>
      <c r="Q80" s="21">
        <f>'Tor Emp Adj'!$O80</f>
        <v>11.580423535560477</v>
      </c>
      <c r="S80" s="21">
        <f>'CAN LFS Emp'!$Y80</f>
        <v>251.22</v>
      </c>
      <c r="T80" s="21">
        <f>'Ont LFS Emp'!$Y80</f>
        <v>87.36</v>
      </c>
      <c r="U80" s="21">
        <f>'Emp RestOfOnt'!$Y80</f>
        <v>51.219499008830418</v>
      </c>
      <c r="V80" s="21">
        <f>'Emp RestOfCMA'!$Y80</f>
        <v>25.324919856190057</v>
      </c>
      <c r="W80" s="21">
        <f>'CMA Emp Adj'!$Y80</f>
        <v>36.140500991169581</v>
      </c>
      <c r="X80" s="21">
        <f>'Tor Emp Adj'!$Y80</f>
        <v>10.815581134979526</v>
      </c>
      <c r="AA80" s="21">
        <f t="shared" si="38"/>
        <v>1</v>
      </c>
      <c r="AB80" s="21">
        <f t="shared" si="39"/>
        <v>0.89874129565941119</v>
      </c>
      <c r="AC80" s="21">
        <f t="shared" si="40"/>
        <v>0.99686254900697213</v>
      </c>
      <c r="AD80" s="21">
        <f t="shared" si="41"/>
        <v>1.1179449111446826</v>
      </c>
      <c r="AE80" s="21">
        <f t="shared" si="42"/>
        <v>0.76430598524903581</v>
      </c>
      <c r="AF80" s="21">
        <f t="shared" si="43"/>
        <v>0.44387096102138129</v>
      </c>
      <c r="AH80" s="21">
        <f t="shared" si="44"/>
        <v>1</v>
      </c>
      <c r="AI80" s="21">
        <f t="shared" si="45"/>
        <v>0.85201411316281905</v>
      </c>
      <c r="AJ80" s="21">
        <f t="shared" si="46"/>
        <v>0.95266903484909415</v>
      </c>
      <c r="AK80" s="21">
        <f t="shared" si="47"/>
        <v>0.94691167506510765</v>
      </c>
      <c r="AL80" s="21">
        <f t="shared" si="48"/>
        <v>0.7355458349994437</v>
      </c>
      <c r="AM80" s="21">
        <f t="shared" si="49"/>
        <v>0.54878843840692892</v>
      </c>
      <c r="AO80" s="21">
        <f t="shared" si="50"/>
        <v>1</v>
      </c>
      <c r="AP80" s="21">
        <f t="shared" si="51"/>
        <v>0.89584509366531306</v>
      </c>
      <c r="AQ80" s="21">
        <f t="shared" si="52"/>
        <v>1.0344925204288797</v>
      </c>
      <c r="AR80" s="21">
        <f t="shared" si="53"/>
        <v>1.0959245683349639</v>
      </c>
      <c r="AS80" s="21">
        <f t="shared" si="54"/>
        <v>0.75284642096574594</v>
      </c>
      <c r="AT80" s="21">
        <f t="shared" si="55"/>
        <v>0.43441520685084289</v>
      </c>
      <c r="AW80" s="156">
        <f t="shared" si="56"/>
        <v>2.2515372334239059E-2</v>
      </c>
      <c r="AX80" s="156">
        <f t="shared" si="57"/>
        <v>1.7161357241932462E-2</v>
      </c>
      <c r="AY80" s="156">
        <f t="shared" si="58"/>
        <v>1.0394532666128553E-2</v>
      </c>
      <c r="AZ80" s="156">
        <f t="shared" si="59"/>
        <v>1.3934183919703802E-2</v>
      </c>
      <c r="BA80" s="156">
        <f t="shared" si="60"/>
        <v>2.832956321090796E-2</v>
      </c>
      <c r="BB80" s="156">
        <f t="shared" si="61"/>
        <v>5.5672894883235902E-2</v>
      </c>
      <c r="BC80" s="40"/>
      <c r="BD80" s="156">
        <f t="shared" si="62"/>
        <v>1.3068856585577882E-2</v>
      </c>
      <c r="BE80" s="156">
        <f t="shared" si="63"/>
        <v>1.8050310041319628E-2</v>
      </c>
      <c r="BF80" s="156">
        <f t="shared" si="64"/>
        <v>1.5738331788593518E-2</v>
      </c>
      <c r="BG80" s="156">
        <f t="shared" si="65"/>
        <v>3.6734642471117906E-2</v>
      </c>
      <c r="BH80" s="156">
        <f t="shared" si="66"/>
        <v>2.142908743743166E-2</v>
      </c>
      <c r="BI80" s="156">
        <f t="shared" si="67"/>
        <v>-6.8095347354039104E-3</v>
      </c>
    </row>
    <row r="81" spans="1:61" x14ac:dyDescent="0.25">
      <c r="A81" s="6" t="s">
        <v>75</v>
      </c>
      <c r="B81" s="6"/>
      <c r="C81" s="14">
        <v>442</v>
      </c>
      <c r="E81" s="21">
        <f>'CAN LFS Emp'!$E81</f>
        <v>60.7</v>
      </c>
      <c r="F81" s="21">
        <f>'Ont LFS Emp'!$E81</f>
        <v>20.420000000000002</v>
      </c>
      <c r="G81" s="21">
        <f>'Emp RestOfOnt'!$E81</f>
        <v>12.900000000000002</v>
      </c>
      <c r="H81" s="21">
        <f>'Emp RestOfCMA'!$E81</f>
        <v>4.0867155208693386</v>
      </c>
      <c r="I81" s="21">
        <f>'CMA Emp Adj'!$E81</f>
        <v>7.52</v>
      </c>
      <c r="J81" s="21">
        <f>'Tor Emp Adj'!$E81</f>
        <v>3.4332844791306609</v>
      </c>
      <c r="L81" s="21">
        <f>'CAN LFS Emp'!$O81</f>
        <v>83.39</v>
      </c>
      <c r="M81" s="21">
        <f>'Ont LFS Emp'!$O81</f>
        <v>34.22</v>
      </c>
      <c r="N81" s="21">
        <f>'Emp RestOfOnt'!$O81</f>
        <v>15.208739622641509</v>
      </c>
      <c r="O81" s="21">
        <f>'Emp RestOfCMA'!$O81</f>
        <v>10.437376527301328</v>
      </c>
      <c r="P81" s="21">
        <f>'CMA Emp Adj'!$O81</f>
        <v>19.011260377358489</v>
      </c>
      <c r="Q81" s="21">
        <f>'Tor Emp Adj'!$O81</f>
        <v>8.573883850057161</v>
      </c>
      <c r="S81" s="21">
        <f>'CAN LFS Emp'!$Y81</f>
        <v>75.42</v>
      </c>
      <c r="T81" s="21">
        <f>'Ont LFS Emp'!$Y81</f>
        <v>30.55</v>
      </c>
      <c r="U81" s="21">
        <f>'Emp RestOfOnt'!$Y81</f>
        <v>15.210195236235847</v>
      </c>
      <c r="V81" s="21">
        <f>'Emp RestOfCMA'!$Y81</f>
        <v>5.8979258429130574</v>
      </c>
      <c r="W81" s="21">
        <f>'CMA Emp Adj'!$Y81</f>
        <v>15.339804763764153</v>
      </c>
      <c r="X81" s="21">
        <f>'Tor Emp Adj'!$Y81</f>
        <v>9.4418789208510958</v>
      </c>
      <c r="AA81" s="21">
        <f t="shared" si="38"/>
        <v>1</v>
      </c>
      <c r="AB81" s="21">
        <f t="shared" si="39"/>
        <v>0.86645528786416326</v>
      </c>
      <c r="AC81" s="21">
        <f t="shared" si="40"/>
        <v>0.94688094400471767</v>
      </c>
      <c r="AD81" s="21">
        <f t="shared" si="41"/>
        <v>0.8645655080663166</v>
      </c>
      <c r="AE81" s="21">
        <f t="shared" si="42"/>
        <v>0.75626460358992587</v>
      </c>
      <c r="AF81" s="21">
        <f t="shared" si="43"/>
        <v>0.65813229855060551</v>
      </c>
      <c r="AH81" s="21">
        <f t="shared" si="44"/>
        <v>1</v>
      </c>
      <c r="AI81" s="21">
        <f t="shared" si="45"/>
        <v>1.0559835789683547</v>
      </c>
      <c r="AJ81" s="21">
        <f t="shared" si="46"/>
        <v>0.87492124049817699</v>
      </c>
      <c r="AK81" s="21">
        <f t="shared" si="47"/>
        <v>1.4810831492313661</v>
      </c>
      <c r="AL81" s="21">
        <f t="shared" si="48"/>
        <v>1.2654916531744402</v>
      </c>
      <c r="AM81" s="21">
        <f t="shared" si="49"/>
        <v>1.0750005760989367</v>
      </c>
      <c r="AO81" s="21">
        <f t="shared" si="50"/>
        <v>1</v>
      </c>
      <c r="AP81" s="21">
        <f t="shared" si="51"/>
        <v>1.0435161910995052</v>
      </c>
      <c r="AQ81" s="21">
        <f t="shared" si="52"/>
        <v>1.0232800346261206</v>
      </c>
      <c r="AR81" s="21">
        <f t="shared" si="53"/>
        <v>0.8501578597494085</v>
      </c>
      <c r="AS81" s="21">
        <f t="shared" si="54"/>
        <v>1.0643874296344218</v>
      </c>
      <c r="AT81" s="21">
        <f t="shared" si="55"/>
        <v>1.2632266228645963</v>
      </c>
      <c r="AW81" s="156">
        <f t="shared" si="56"/>
        <v>3.2268151469942552E-2</v>
      </c>
      <c r="AX81" s="156">
        <f t="shared" si="57"/>
        <v>5.298558707786194E-2</v>
      </c>
      <c r="AY81" s="156">
        <f t="shared" si="58"/>
        <v>1.6600576017601787E-2</v>
      </c>
      <c r="AZ81" s="156">
        <f t="shared" si="59"/>
        <v>9.8301797475023545E-2</v>
      </c>
      <c r="BA81" s="156">
        <f t="shared" si="60"/>
        <v>9.7183598769156054E-2</v>
      </c>
      <c r="BB81" s="156">
        <f t="shared" si="61"/>
        <v>9.5839070679855753E-2</v>
      </c>
      <c r="BC81" s="40"/>
      <c r="BD81" s="156">
        <f t="shared" si="62"/>
        <v>-9.9953022144871895E-3</v>
      </c>
      <c r="BE81" s="156">
        <f t="shared" si="63"/>
        <v>-1.1280451433616778E-2</v>
      </c>
      <c r="BF81" s="156">
        <f t="shared" si="64"/>
        <v>9.5704900100468393E-6</v>
      </c>
      <c r="BG81" s="156">
        <f t="shared" si="65"/>
        <v>-5.54807889511304E-2</v>
      </c>
      <c r="BH81" s="156">
        <f t="shared" si="66"/>
        <v>-2.1229452855518915E-2</v>
      </c>
      <c r="BI81" s="156">
        <f t="shared" si="67"/>
        <v>9.6900653051317232E-3</v>
      </c>
    </row>
    <row r="82" spans="1:61" x14ac:dyDescent="0.25">
      <c r="A82" s="6" t="s">
        <v>76</v>
      </c>
      <c r="B82" s="6"/>
      <c r="C82" s="14">
        <v>443</v>
      </c>
      <c r="E82" s="21">
        <f>'CAN LFS Emp'!$E82</f>
        <v>61.31</v>
      </c>
      <c r="F82" s="21">
        <f>'Ont LFS Emp'!$E82</f>
        <v>27.61</v>
      </c>
      <c r="G82" s="21">
        <f>'Emp RestOfOnt'!$E82</f>
        <v>12.19</v>
      </c>
      <c r="H82" s="21">
        <f>'Emp RestOfCMA'!$E82</f>
        <v>6.8718223172665187</v>
      </c>
      <c r="I82" s="21">
        <f>'CMA Emp Adj'!$E82</f>
        <v>15.42</v>
      </c>
      <c r="J82" s="21">
        <f>'Tor Emp Adj'!$E82</f>
        <v>8.5481776827334812</v>
      </c>
      <c r="L82" s="21">
        <f>'CAN LFS Emp'!$O82</f>
        <v>83.01</v>
      </c>
      <c r="M82" s="21">
        <f>'Ont LFS Emp'!$O82</f>
        <v>36.090000000000003</v>
      </c>
      <c r="N82" s="21">
        <f>'Emp RestOfOnt'!$O82</f>
        <v>16.068024645257658</v>
      </c>
      <c r="O82" s="21">
        <f>'Emp RestOfCMA'!$O82</f>
        <v>11.041017973406904</v>
      </c>
      <c r="P82" s="21">
        <f>'CMA Emp Adj'!$O82</f>
        <v>20.021975354742345</v>
      </c>
      <c r="Q82" s="21">
        <f>'Tor Emp Adj'!$O82</f>
        <v>8.9809573813354415</v>
      </c>
      <c r="S82" s="21">
        <f>'CAN LFS Emp'!$Y82</f>
        <v>83.68</v>
      </c>
      <c r="T82" s="21">
        <f>'Ont LFS Emp'!$Y82</f>
        <v>37.65</v>
      </c>
      <c r="U82" s="21">
        <f>'Emp RestOfOnt'!$Y82</f>
        <v>15.891170714026821</v>
      </c>
      <c r="V82" s="21">
        <f>'Emp RestOfCMA'!$Y82</f>
        <v>11.929738810751804</v>
      </c>
      <c r="W82" s="21">
        <f>'CMA Emp Adj'!$Y82</f>
        <v>21.758829285973178</v>
      </c>
      <c r="X82" s="21">
        <f>'Tor Emp Adj'!$Y82</f>
        <v>9.8290904752213741</v>
      </c>
      <c r="AA82" s="21">
        <f t="shared" si="38"/>
        <v>1</v>
      </c>
      <c r="AB82" s="21">
        <f t="shared" si="39"/>
        <v>1.1598830458466505</v>
      </c>
      <c r="AC82" s="21">
        <f t="shared" si="40"/>
        <v>0.88586337514681723</v>
      </c>
      <c r="AD82" s="21">
        <f t="shared" si="41"/>
        <v>1.4393048690793426</v>
      </c>
      <c r="AE82" s="21">
        <f t="shared" si="42"/>
        <v>1.5353156685690204</v>
      </c>
      <c r="AF82" s="21">
        <f t="shared" si="43"/>
        <v>1.6223118123975693</v>
      </c>
      <c r="AH82" s="21">
        <f t="shared" si="44"/>
        <v>1</v>
      </c>
      <c r="AI82" s="21">
        <f t="shared" si="45"/>
        <v>1.1187874901190582</v>
      </c>
      <c r="AJ82" s="21">
        <f t="shared" si="46"/>
        <v>0.92858525767080136</v>
      </c>
      <c r="AK82" s="21">
        <f t="shared" si="47"/>
        <v>1.5739131605204633</v>
      </c>
      <c r="AL82" s="21">
        <f t="shared" si="48"/>
        <v>1.3388713781690069</v>
      </c>
      <c r="AM82" s="21">
        <f t="shared" si="49"/>
        <v>1.1311945305346609</v>
      </c>
      <c r="AO82" s="21">
        <f t="shared" si="50"/>
        <v>1</v>
      </c>
      <c r="AP82" s="21">
        <f t="shared" si="51"/>
        <v>1.1590917493135269</v>
      </c>
      <c r="AQ82" s="21">
        <f t="shared" si="52"/>
        <v>0.96356376898775498</v>
      </c>
      <c r="AR82" s="21">
        <f t="shared" si="53"/>
        <v>1.5498728068357894</v>
      </c>
      <c r="AS82" s="21">
        <f t="shared" si="54"/>
        <v>1.3607560882405865</v>
      </c>
      <c r="AT82" s="21">
        <f t="shared" si="55"/>
        <v>1.1852256244862514</v>
      </c>
      <c r="AW82" s="156">
        <f t="shared" si="56"/>
        <v>3.076558450570599E-2</v>
      </c>
      <c r="AX82" s="156">
        <f t="shared" si="57"/>
        <v>2.7145688562207893E-2</v>
      </c>
      <c r="AY82" s="156">
        <f t="shared" si="58"/>
        <v>2.8006541851252731E-2</v>
      </c>
      <c r="AZ82" s="156">
        <f t="shared" si="59"/>
        <v>4.8561045702028238E-2</v>
      </c>
      <c r="BA82" s="156">
        <f t="shared" si="60"/>
        <v>2.646053133943238E-2</v>
      </c>
      <c r="BB82" s="156">
        <f t="shared" si="61"/>
        <v>4.9510527104552615E-3</v>
      </c>
      <c r="BC82" s="40"/>
      <c r="BD82" s="156">
        <f t="shared" si="62"/>
        <v>8.0421499256999596E-4</v>
      </c>
      <c r="BE82" s="156">
        <f t="shared" si="63"/>
        <v>4.2406799021474928E-3</v>
      </c>
      <c r="BF82" s="156">
        <f t="shared" si="64"/>
        <v>-1.1061473995331861E-3</v>
      </c>
      <c r="BG82" s="156">
        <f t="shared" si="65"/>
        <v>7.7717543226163421E-3</v>
      </c>
      <c r="BH82" s="156">
        <f t="shared" si="66"/>
        <v>8.3536164758966081E-3</v>
      </c>
      <c r="BI82" s="156">
        <f t="shared" si="67"/>
        <v>9.0648304841658423E-3</v>
      </c>
    </row>
    <row r="83" spans="1:61" x14ac:dyDescent="0.25">
      <c r="A83" s="6" t="s">
        <v>77</v>
      </c>
      <c r="B83" s="6"/>
      <c r="C83" s="14">
        <v>444</v>
      </c>
      <c r="E83" s="21">
        <f>'CAN LFS Emp'!$E83</f>
        <v>111.36</v>
      </c>
      <c r="F83" s="21">
        <f>'Ont LFS Emp'!$E83</f>
        <v>37.869999999999997</v>
      </c>
      <c r="G83" s="21">
        <f>'Emp RestOfOnt'!$E83</f>
        <v>26.769999999999996</v>
      </c>
      <c r="H83" s="21">
        <f>'Emp RestOfCMA'!$E83</f>
        <v>5.6547907969472897</v>
      </c>
      <c r="I83" s="21">
        <f>'CMA Emp Adj'!$E83</f>
        <v>11.1</v>
      </c>
      <c r="J83" s="21">
        <f>'Tor Emp Adj'!$E83</f>
        <v>5.4452092030527099</v>
      </c>
      <c r="L83" s="21">
        <f>'CAN LFS Emp'!$O83</f>
        <v>144.63999999999999</v>
      </c>
      <c r="M83" s="21">
        <f>'Ont LFS Emp'!$O83</f>
        <v>53.08</v>
      </c>
      <c r="N83" s="21">
        <f>'Emp RestOfOnt'!$O83</f>
        <v>36.46877937831691</v>
      </c>
      <c r="O83" s="21">
        <f>'Emp RestOfCMA'!$O83</f>
        <v>11.553194201303981</v>
      </c>
      <c r="P83" s="21">
        <f>'CMA Emp Adj'!$O83</f>
        <v>16.611220621683092</v>
      </c>
      <c r="Q83" s="21">
        <f>'Tor Emp Adj'!$O83</f>
        <v>5.0580264203791119</v>
      </c>
      <c r="S83" s="21">
        <f>'CAN LFS Emp'!$Y83</f>
        <v>170.02</v>
      </c>
      <c r="T83" s="21">
        <f>'Ont LFS Emp'!$Y83</f>
        <v>64.63</v>
      </c>
      <c r="U83" s="21">
        <f>'Emp RestOfOnt'!$Y83</f>
        <v>41.234294478527602</v>
      </c>
      <c r="V83" s="21">
        <f>'Emp RestOfCMA'!$Y83</f>
        <v>13.047134330299828</v>
      </c>
      <c r="W83" s="21">
        <f>'CMA Emp Adj'!$Y83</f>
        <v>23.395705521472394</v>
      </c>
      <c r="X83" s="21">
        <f>'Tor Emp Adj'!$Y83</f>
        <v>10.348571191172566</v>
      </c>
      <c r="AA83" s="21">
        <f t="shared" si="38"/>
        <v>1</v>
      </c>
      <c r="AB83" s="21">
        <f t="shared" si="39"/>
        <v>0.87588117576464586</v>
      </c>
      <c r="AC83" s="21">
        <f t="shared" si="40"/>
        <v>1.0710592743905383</v>
      </c>
      <c r="AD83" s="21">
        <f t="shared" si="41"/>
        <v>0.65207794193712831</v>
      </c>
      <c r="AE83" s="21">
        <f t="shared" si="42"/>
        <v>0.60846889372686286</v>
      </c>
      <c r="AF83" s="21">
        <f t="shared" si="43"/>
        <v>0.5689543906658372</v>
      </c>
      <c r="AH83" s="21">
        <f t="shared" si="44"/>
        <v>1</v>
      </c>
      <c r="AI83" s="21">
        <f t="shared" si="45"/>
        <v>0.94435141297442438</v>
      </c>
      <c r="AJ83" s="21">
        <f t="shared" si="46"/>
        <v>1.2095463732672507</v>
      </c>
      <c r="AK83" s="21">
        <f t="shared" si="47"/>
        <v>0.94518261356871458</v>
      </c>
      <c r="AL83" s="21">
        <f t="shared" si="48"/>
        <v>0.6374930906444024</v>
      </c>
      <c r="AM83" s="21">
        <f t="shared" si="49"/>
        <v>0.3656265759687784</v>
      </c>
      <c r="AO83" s="21">
        <f t="shared" si="50"/>
        <v>1</v>
      </c>
      <c r="AP83" s="21">
        <f t="shared" si="51"/>
        <v>0.97928397889609908</v>
      </c>
      <c r="AQ83" s="21">
        <f t="shared" si="52"/>
        <v>1.2305656736266952</v>
      </c>
      <c r="AR83" s="21">
        <f t="shared" si="53"/>
        <v>0.83426095181865401</v>
      </c>
      <c r="AS83" s="21">
        <f t="shared" si="54"/>
        <v>0.72011617709153297</v>
      </c>
      <c r="AT83" s="21">
        <f t="shared" si="55"/>
        <v>0.61417162923867141</v>
      </c>
      <c r="AW83" s="156">
        <f t="shared" si="56"/>
        <v>2.6492827386000117E-2</v>
      </c>
      <c r="AX83" s="156">
        <f t="shared" si="57"/>
        <v>3.4340573647424488E-2</v>
      </c>
      <c r="AY83" s="156">
        <f t="shared" si="58"/>
        <v>3.140037658299355E-2</v>
      </c>
      <c r="AZ83" s="156">
        <f t="shared" si="59"/>
        <v>7.4060025127187012E-2</v>
      </c>
      <c r="BA83" s="156">
        <f t="shared" si="60"/>
        <v>4.1136942504208518E-2</v>
      </c>
      <c r="BB83" s="156">
        <f t="shared" si="61"/>
        <v>-7.3488447203799989E-3</v>
      </c>
      <c r="BC83" s="40"/>
      <c r="BD83" s="156">
        <f t="shared" si="62"/>
        <v>1.6298208155885563E-2</v>
      </c>
      <c r="BE83" s="156">
        <f t="shared" si="63"/>
        <v>1.9882932837112399E-2</v>
      </c>
      <c r="BF83" s="156">
        <f t="shared" si="64"/>
        <v>1.2357102323341751E-2</v>
      </c>
      <c r="BG83" s="156">
        <f t="shared" si="65"/>
        <v>1.2234897934471523E-2</v>
      </c>
      <c r="BH83" s="156">
        <f t="shared" si="66"/>
        <v>3.4840602149068811E-2</v>
      </c>
      <c r="BI83" s="156">
        <f t="shared" si="67"/>
        <v>7.4211827480822112E-2</v>
      </c>
    </row>
    <row r="84" spans="1:61" x14ac:dyDescent="0.25">
      <c r="A84" s="6" t="s">
        <v>78</v>
      </c>
      <c r="B84" s="6"/>
      <c r="C84" s="14">
        <v>445</v>
      </c>
      <c r="E84" s="21">
        <f>'CAN LFS Emp'!$E84</f>
        <v>397.19</v>
      </c>
      <c r="F84" s="21">
        <f>'Ont LFS Emp'!$E84</f>
        <v>137.69</v>
      </c>
      <c r="G84" s="21">
        <f>'Emp RestOfOnt'!$E84</f>
        <v>87.99</v>
      </c>
      <c r="H84" s="21">
        <f>'Emp RestOfCMA'!$E84</f>
        <v>21.573092168054938</v>
      </c>
      <c r="I84" s="21">
        <f>'CMA Emp Adj'!$E84</f>
        <v>49.7</v>
      </c>
      <c r="J84" s="21">
        <f>'Tor Emp Adj'!$E84</f>
        <v>28.126907831945065</v>
      </c>
      <c r="L84" s="21">
        <f>'CAN LFS Emp'!$O84</f>
        <v>524.63</v>
      </c>
      <c r="M84" s="21">
        <f>'Ont LFS Emp'!$O84</f>
        <v>185.89</v>
      </c>
      <c r="N84" s="21">
        <f>'Emp RestOfOnt'!$O84</f>
        <v>107.51552553599441</v>
      </c>
      <c r="O84" s="21">
        <f>'Emp RestOfCMA'!$O84</f>
        <v>45.018826858507673</v>
      </c>
      <c r="P84" s="21">
        <f>'CMA Emp Adj'!$O84</f>
        <v>78.374474464005573</v>
      </c>
      <c r="Q84" s="21">
        <f>'Tor Emp Adj'!$O84</f>
        <v>33.3556476054979</v>
      </c>
      <c r="S84" s="21">
        <f>'CAN LFS Emp'!$Y84</f>
        <v>516.63</v>
      </c>
      <c r="T84" s="21">
        <f>'Ont LFS Emp'!$Y84</f>
        <v>176.72</v>
      </c>
      <c r="U84" s="21">
        <f>'Emp RestOfOnt'!$Y84</f>
        <v>100.85240011750881</v>
      </c>
      <c r="V84" s="21">
        <f>'Emp RestOfCMA'!$Y84</f>
        <v>42.365349002801338</v>
      </c>
      <c r="W84" s="21">
        <f>'CMA Emp Adj'!$Y84</f>
        <v>75.867599882491191</v>
      </c>
      <c r="X84" s="21">
        <f>'Tor Emp Adj'!$Y84</f>
        <v>33.502250879689853</v>
      </c>
      <c r="AA84" s="21">
        <f t="shared" si="38"/>
        <v>1</v>
      </c>
      <c r="AB84" s="21">
        <f t="shared" si="39"/>
        <v>0.89285966470419542</v>
      </c>
      <c r="AC84" s="21">
        <f t="shared" si="40"/>
        <v>0.98702776418342508</v>
      </c>
      <c r="AD84" s="21">
        <f t="shared" si="41"/>
        <v>0.69747120467427548</v>
      </c>
      <c r="AE84" s="21">
        <f t="shared" si="42"/>
        <v>0.76384054547827906</v>
      </c>
      <c r="AF84" s="21">
        <f t="shared" si="43"/>
        <v>0.82397832944717364</v>
      </c>
      <c r="AH84" s="21">
        <f t="shared" si="44"/>
        <v>1</v>
      </c>
      <c r="AI84" s="21">
        <f t="shared" si="45"/>
        <v>0.91178835135076097</v>
      </c>
      <c r="AJ84" s="21">
        <f t="shared" si="46"/>
        <v>0.98312280414088526</v>
      </c>
      <c r="AK84" s="21">
        <f t="shared" si="47"/>
        <v>1.0154139278825169</v>
      </c>
      <c r="AL84" s="21">
        <f t="shared" si="48"/>
        <v>0.82924692415569867</v>
      </c>
      <c r="AM84" s="21">
        <f t="shared" si="49"/>
        <v>0.6647545684531484</v>
      </c>
      <c r="AO84" s="21">
        <f t="shared" si="50"/>
        <v>1</v>
      </c>
      <c r="AP84" s="21">
        <f t="shared" si="51"/>
        <v>0.88121237385793094</v>
      </c>
      <c r="AQ84" s="21">
        <f t="shared" si="52"/>
        <v>0.99049629811670947</v>
      </c>
      <c r="AR84" s="21">
        <f t="shared" si="53"/>
        <v>0.89149304962218134</v>
      </c>
      <c r="AS84" s="21">
        <f t="shared" si="54"/>
        <v>0.76849873407971392</v>
      </c>
      <c r="AT84" s="21">
        <f t="shared" si="55"/>
        <v>0.65434040156059214</v>
      </c>
      <c r="AW84" s="156">
        <f t="shared" si="56"/>
        <v>2.8218660992969546E-2</v>
      </c>
      <c r="AX84" s="156">
        <f t="shared" si="57"/>
        <v>3.0470023807133373E-2</v>
      </c>
      <c r="AY84" s="156">
        <f t="shared" si="58"/>
        <v>2.024338227543665E-2</v>
      </c>
      <c r="AZ84" s="156">
        <f t="shared" si="59"/>
        <v>7.6336771219591704E-2</v>
      </c>
      <c r="BA84" s="156">
        <f t="shared" si="60"/>
        <v>4.6602638572444288E-2</v>
      </c>
      <c r="BB84" s="156">
        <f t="shared" si="61"/>
        <v>1.7196222493513158E-2</v>
      </c>
      <c r="BC84" s="40"/>
      <c r="BD84" s="156">
        <f t="shared" si="62"/>
        <v>-1.535450112474912E-3</v>
      </c>
      <c r="BE84" s="156">
        <f t="shared" si="63"/>
        <v>-5.0460797283502501E-3</v>
      </c>
      <c r="BF84" s="156">
        <f t="shared" si="64"/>
        <v>-6.3772979379898009E-3</v>
      </c>
      <c r="BG84" s="156">
        <f t="shared" si="65"/>
        <v>-6.0565834337154012E-3</v>
      </c>
      <c r="BH84" s="156">
        <f t="shared" si="66"/>
        <v>-3.2455796108937784E-3</v>
      </c>
      <c r="BI84" s="156">
        <f t="shared" si="67"/>
        <v>4.3864872767995777E-4</v>
      </c>
    </row>
    <row r="85" spans="1:61" x14ac:dyDescent="0.25">
      <c r="A85" s="6" t="s">
        <v>79</v>
      </c>
      <c r="B85" s="6"/>
      <c r="C85" s="14">
        <v>446</v>
      </c>
      <c r="E85" s="21">
        <f>'CAN LFS Emp'!$E85</f>
        <v>112.07</v>
      </c>
      <c r="F85" s="21">
        <f>'Ont LFS Emp'!$E85</f>
        <v>39.5</v>
      </c>
      <c r="G85" s="21">
        <f>'Emp RestOfOnt'!$E85</f>
        <v>24.2</v>
      </c>
      <c r="H85" s="21">
        <f>'Emp RestOfCMA'!$E85</f>
        <v>7.0220808622709736</v>
      </c>
      <c r="I85" s="21">
        <f>'CMA Emp Adj'!$E85</f>
        <v>15.3</v>
      </c>
      <c r="J85" s="21">
        <f>'Tor Emp Adj'!$E85</f>
        <v>8.2779191377290271</v>
      </c>
      <c r="L85" s="21">
        <f>'CAN LFS Emp'!$O85</f>
        <v>162.28</v>
      </c>
      <c r="M85" s="21">
        <f>'Ont LFS Emp'!$O85</f>
        <v>60.2</v>
      </c>
      <c r="N85" s="21">
        <f>'Emp RestOfOnt'!$O85</f>
        <v>36.906357411089019</v>
      </c>
      <c r="O85" s="21">
        <f>'Emp RestOfCMA'!$O85</f>
        <v>11.493829137864813</v>
      </c>
      <c r="P85" s="21">
        <f>'CMA Emp Adj'!$O85</f>
        <v>23.293642588910981</v>
      </c>
      <c r="Q85" s="21">
        <f>'Tor Emp Adj'!$O85</f>
        <v>11.799813451046168</v>
      </c>
      <c r="S85" s="21">
        <f>'CAN LFS Emp'!$Y85</f>
        <v>207.49</v>
      </c>
      <c r="T85" s="21">
        <f>'Ont LFS Emp'!$Y85</f>
        <v>72.489999999999995</v>
      </c>
      <c r="U85" s="21">
        <f>'Emp RestOfOnt'!$Y85</f>
        <v>34.905885532591412</v>
      </c>
      <c r="V85" s="21">
        <f>'Emp RestOfCMA'!$Y85</f>
        <v>18.20863223366139</v>
      </c>
      <c r="W85" s="21">
        <f>'CMA Emp Adj'!$Y85</f>
        <v>37.584114467408583</v>
      </c>
      <c r="X85" s="21">
        <f>'Tor Emp Adj'!$Y85</f>
        <v>19.375482233747192</v>
      </c>
      <c r="AA85" s="21">
        <f t="shared" si="38"/>
        <v>1</v>
      </c>
      <c r="AB85" s="21">
        <f t="shared" si="39"/>
        <v>0.90779300826461162</v>
      </c>
      <c r="AC85" s="21">
        <f t="shared" si="40"/>
        <v>0.96210030268062641</v>
      </c>
      <c r="AD85" s="21">
        <f t="shared" si="41"/>
        <v>0.80461596128595858</v>
      </c>
      <c r="AE85" s="21">
        <f t="shared" si="42"/>
        <v>0.83338692667386849</v>
      </c>
      <c r="AF85" s="21">
        <f t="shared" si="43"/>
        <v>0.85945652568019604</v>
      </c>
      <c r="AH85" s="21">
        <f t="shared" si="44"/>
        <v>1</v>
      </c>
      <c r="AI85" s="21">
        <f t="shared" si="45"/>
        <v>0.95460262798450179</v>
      </c>
      <c r="AJ85" s="21">
        <f t="shared" si="46"/>
        <v>1.0910028708106558</v>
      </c>
      <c r="AK85" s="21">
        <f t="shared" si="47"/>
        <v>0.83811150348790309</v>
      </c>
      <c r="AL85" s="21">
        <f t="shared" si="48"/>
        <v>0.79677327243104534</v>
      </c>
      <c r="AM85" s="21">
        <f t="shared" si="49"/>
        <v>0.7602478792571995</v>
      </c>
      <c r="AO85" s="21">
        <f t="shared" si="50"/>
        <v>1</v>
      </c>
      <c r="AP85" s="21">
        <f t="shared" si="51"/>
        <v>0.90002678530461577</v>
      </c>
      <c r="AQ85" s="21">
        <f t="shared" si="52"/>
        <v>0.85358687676327905</v>
      </c>
      <c r="AR85" s="21">
        <f t="shared" si="53"/>
        <v>0.95404080094752786</v>
      </c>
      <c r="AS85" s="21">
        <f t="shared" si="54"/>
        <v>0.94792414219552301</v>
      </c>
      <c r="AT85" s="21">
        <f t="shared" si="55"/>
        <v>0.94224690775881204</v>
      </c>
      <c r="AW85" s="156">
        <f t="shared" si="56"/>
        <v>3.7713729482717007E-2</v>
      </c>
      <c r="AX85" s="156">
        <f t="shared" si="57"/>
        <v>4.303754035465901E-2</v>
      </c>
      <c r="AY85" s="156">
        <f t="shared" si="58"/>
        <v>4.310633201273073E-2</v>
      </c>
      <c r="AZ85" s="156">
        <f t="shared" si="59"/>
        <v>5.0509274734411802E-2</v>
      </c>
      <c r="BA85" s="156">
        <f t="shared" si="60"/>
        <v>4.2928649193484159E-2</v>
      </c>
      <c r="BB85" s="156">
        <f t="shared" si="61"/>
        <v>3.6085023739970135E-2</v>
      </c>
      <c r="BC85" s="40"/>
      <c r="BD85" s="156">
        <f t="shared" si="62"/>
        <v>2.488046957344614E-2</v>
      </c>
      <c r="BE85" s="156">
        <f t="shared" si="63"/>
        <v>1.8751264602529405E-2</v>
      </c>
      <c r="BF85" s="156">
        <f t="shared" si="64"/>
        <v>-5.557337437593346E-3</v>
      </c>
      <c r="BG85" s="156">
        <f t="shared" si="65"/>
        <v>4.7083361968314863E-2</v>
      </c>
      <c r="BH85" s="156">
        <f t="shared" si="66"/>
        <v>4.9002906398293966E-2</v>
      </c>
      <c r="BI85" s="156">
        <f t="shared" si="67"/>
        <v>5.0842763597258367E-2</v>
      </c>
    </row>
    <row r="86" spans="1:61" x14ac:dyDescent="0.25">
      <c r="A86" s="6" t="s">
        <v>80</v>
      </c>
      <c r="B86" s="6"/>
      <c r="C86" s="14">
        <v>447</v>
      </c>
      <c r="E86" s="21">
        <f>'CAN LFS Emp'!$E86</f>
        <v>83.76</v>
      </c>
      <c r="F86" s="21">
        <f>'Ont LFS Emp'!$E86</f>
        <v>23.92</v>
      </c>
      <c r="G86" s="21">
        <f>'Emp RestOfOnt'!$E86</f>
        <v>17.310000000000002</v>
      </c>
      <c r="H86" s="21">
        <f>'Emp RestOfCMA'!$E86</f>
        <v>1.7353366141789168</v>
      </c>
      <c r="I86" s="21">
        <f>'CMA Emp Adj'!$E86</f>
        <v>6.61</v>
      </c>
      <c r="J86" s="21">
        <f>'Tor Emp Adj'!$E86</f>
        <v>4.8746633858210835</v>
      </c>
      <c r="L86" s="21">
        <f>'CAN LFS Emp'!$O86</f>
        <v>72.180000000000007</v>
      </c>
      <c r="M86" s="21">
        <f>'Ont LFS Emp'!$O86</f>
        <v>21.15</v>
      </c>
      <c r="N86" s="21">
        <f>'Emp RestOfOnt'!$O86</f>
        <v>15.45709189189189</v>
      </c>
      <c r="O86" s="21">
        <f>'Emp RestOfCMA'!$O86</f>
        <v>2.5725055631035856</v>
      </c>
      <c r="P86" s="21">
        <f>'CMA Emp Adj'!$O86</f>
        <v>5.6929081081081083</v>
      </c>
      <c r="Q86" s="21">
        <f>'Tor Emp Adj'!$O86</f>
        <v>3.1204025450045227</v>
      </c>
      <c r="S86" s="21">
        <f>'CAN LFS Emp'!$Y86</f>
        <v>58.98</v>
      </c>
      <c r="T86" s="21">
        <f>'Ont LFS Emp'!$Y86</f>
        <v>17.43</v>
      </c>
      <c r="U86" s="21">
        <f>'Emp RestOfOnt'!$Y86</f>
        <v>10.125797933409874</v>
      </c>
      <c r="V86" s="21">
        <f>'Emp RestOfCMA'!$Y86</f>
        <v>4.9336417233451551</v>
      </c>
      <c r="W86" s="21">
        <f>'CMA Emp Adj'!$Y86</f>
        <v>7.3042020665901264</v>
      </c>
      <c r="X86" s="21">
        <f>'Tor Emp Adj'!$Y86</f>
        <v>2.3705603432449713</v>
      </c>
      <c r="AA86" s="21">
        <f t="shared" si="38"/>
        <v>1</v>
      </c>
      <c r="AB86" s="21">
        <f t="shared" si="39"/>
        <v>0.73553546282756743</v>
      </c>
      <c r="AC86" s="21">
        <f t="shared" si="40"/>
        <v>0.92077762307386635</v>
      </c>
      <c r="AD86" s="21">
        <f t="shared" si="41"/>
        <v>0.26604754186769447</v>
      </c>
      <c r="AE86" s="21">
        <f t="shared" si="42"/>
        <v>0.48173634730272785</v>
      </c>
      <c r="AF86" s="21">
        <f t="shared" si="43"/>
        <v>0.67717367768191605</v>
      </c>
      <c r="AH86" s="21">
        <f t="shared" si="44"/>
        <v>1</v>
      </c>
      <c r="AI86" s="21">
        <f t="shared" si="45"/>
        <v>0.75402305905277012</v>
      </c>
      <c r="AJ86" s="21">
        <f t="shared" si="46"/>
        <v>1.027307881961059</v>
      </c>
      <c r="AK86" s="21">
        <f t="shared" si="47"/>
        <v>0.42173680997180596</v>
      </c>
      <c r="AL86" s="21">
        <f t="shared" si="48"/>
        <v>0.4378039190536635</v>
      </c>
      <c r="AM86" s="21">
        <f t="shared" si="49"/>
        <v>0.45200040161661437</v>
      </c>
      <c r="AO86" s="21">
        <f t="shared" si="50"/>
        <v>1</v>
      </c>
      <c r="AP86" s="21">
        <f t="shared" si="51"/>
        <v>0.76131979907383041</v>
      </c>
      <c r="AQ86" s="21">
        <f t="shared" si="52"/>
        <v>0.87110544494942521</v>
      </c>
      <c r="AR86" s="21">
        <f t="shared" si="53"/>
        <v>0.90938887012921055</v>
      </c>
      <c r="AS86" s="21">
        <f t="shared" si="54"/>
        <v>0.64808869188244778</v>
      </c>
      <c r="AT86" s="21">
        <f t="shared" si="55"/>
        <v>0.40556047011840918</v>
      </c>
      <c r="AW86" s="156">
        <f t="shared" si="56"/>
        <v>-1.4769107583495589E-2</v>
      </c>
      <c r="AX86" s="156">
        <f t="shared" si="57"/>
        <v>-1.2232074810543225E-2</v>
      </c>
      <c r="AY86" s="156">
        <f t="shared" si="58"/>
        <v>-1.125779626609158E-2</v>
      </c>
      <c r="AZ86" s="156">
        <f t="shared" si="59"/>
        <v>4.0153079630000033E-2</v>
      </c>
      <c r="BA86" s="156">
        <f t="shared" si="60"/>
        <v>-1.4825252113361609E-2</v>
      </c>
      <c r="BB86" s="156">
        <f t="shared" si="61"/>
        <v>-4.3628558126179162E-2</v>
      </c>
      <c r="BC86" s="40"/>
      <c r="BD86" s="156">
        <f t="shared" si="62"/>
        <v>-1.999387720080037E-2</v>
      </c>
      <c r="BE86" s="156">
        <f t="shared" si="63"/>
        <v>-1.91587965071085E-2</v>
      </c>
      <c r="BF86" s="156">
        <f t="shared" si="64"/>
        <v>-4.1416064032701483E-2</v>
      </c>
      <c r="BG86" s="156">
        <f t="shared" si="65"/>
        <v>6.7286776342440957E-2</v>
      </c>
      <c r="BH86" s="156">
        <f t="shared" si="66"/>
        <v>2.5236030712655566E-2</v>
      </c>
      <c r="BI86" s="156">
        <f t="shared" si="67"/>
        <v>-2.7109328643483588E-2</v>
      </c>
    </row>
    <row r="87" spans="1:61" x14ac:dyDescent="0.25">
      <c r="A87" s="6" t="s">
        <v>81</v>
      </c>
      <c r="B87" s="6"/>
      <c r="C87" s="14">
        <v>448</v>
      </c>
      <c r="E87" s="21">
        <f>'CAN LFS Emp'!$E87</f>
        <v>174.8</v>
      </c>
      <c r="F87" s="21">
        <f>'Ont LFS Emp'!$E87</f>
        <v>67.77</v>
      </c>
      <c r="G87" s="21">
        <f>'Emp RestOfOnt'!$E87</f>
        <v>33.599999999999994</v>
      </c>
      <c r="H87" s="21">
        <f>'Emp RestOfCMA'!$E87</f>
        <v>14.280973002820343</v>
      </c>
      <c r="I87" s="21">
        <f>'CMA Emp Adj'!$E87</f>
        <v>34.17</v>
      </c>
      <c r="J87" s="21">
        <f>'Tor Emp Adj'!$E87</f>
        <v>19.889026997179659</v>
      </c>
      <c r="L87" s="21">
        <f>'CAN LFS Emp'!$O87</f>
        <v>212.12</v>
      </c>
      <c r="M87" s="21">
        <f>'Ont LFS Emp'!$O87</f>
        <v>87.28</v>
      </c>
      <c r="N87" s="21">
        <f>'Emp RestOfOnt'!$O87</f>
        <v>35.330525234364963</v>
      </c>
      <c r="O87" s="21">
        <f>'Emp RestOfCMA'!$O87</f>
        <v>27.587318150564631</v>
      </c>
      <c r="P87" s="21">
        <f>'CMA Emp Adj'!$O87</f>
        <v>51.949474765635038</v>
      </c>
      <c r="Q87" s="21">
        <f>'Tor Emp Adj'!$O87</f>
        <v>24.362156615070408</v>
      </c>
      <c r="S87" s="21">
        <f>'CAN LFS Emp'!$Y87</f>
        <v>206.73</v>
      </c>
      <c r="T87" s="21">
        <f>'Ont LFS Emp'!$Y87</f>
        <v>79.53</v>
      </c>
      <c r="U87" s="21">
        <f>'Emp RestOfOnt'!$Y87</f>
        <v>41.400853080568723</v>
      </c>
      <c r="V87" s="21">
        <f>'Emp RestOfCMA'!$Y87</f>
        <v>18.592450814802319</v>
      </c>
      <c r="W87" s="21">
        <f>'CMA Emp Adj'!$Y87</f>
        <v>38.129146919431278</v>
      </c>
      <c r="X87" s="21">
        <f>'Tor Emp Adj'!$Y87</f>
        <v>19.536696104628959</v>
      </c>
      <c r="AA87" s="21">
        <f t="shared" si="38"/>
        <v>1</v>
      </c>
      <c r="AB87" s="21">
        <f t="shared" si="39"/>
        <v>0.99856230372538468</v>
      </c>
      <c r="AC87" s="21">
        <f t="shared" si="40"/>
        <v>0.8564306595872585</v>
      </c>
      <c r="AD87" s="21">
        <f t="shared" si="41"/>
        <v>1.0491281957460443</v>
      </c>
      <c r="AE87" s="21">
        <f t="shared" si="42"/>
        <v>1.1932959730066377</v>
      </c>
      <c r="AF87" s="21">
        <f t="shared" si="43"/>
        <v>1.3239275347962389</v>
      </c>
      <c r="AH87" s="21">
        <f t="shared" si="44"/>
        <v>1</v>
      </c>
      <c r="AI87" s="21">
        <f t="shared" si="45"/>
        <v>1.0588251599955238</v>
      </c>
      <c r="AJ87" s="21">
        <f t="shared" si="46"/>
        <v>0.79902098321907522</v>
      </c>
      <c r="AK87" s="21">
        <f t="shared" si="47"/>
        <v>1.5389692019964509</v>
      </c>
      <c r="AL87" s="21">
        <f t="shared" si="48"/>
        <v>1.3594457816390271</v>
      </c>
      <c r="AM87" s="21">
        <f t="shared" si="49"/>
        <v>1.2008235245944618</v>
      </c>
      <c r="AO87" s="21">
        <f t="shared" si="50"/>
        <v>1</v>
      </c>
      <c r="AP87" s="21">
        <f t="shared" si="51"/>
        <v>0.99106464440253172</v>
      </c>
      <c r="AQ87" s="21">
        <f t="shared" si="52"/>
        <v>1.016136438636656</v>
      </c>
      <c r="AR87" s="21">
        <f t="shared" si="53"/>
        <v>0.97773222941459326</v>
      </c>
      <c r="AS87" s="21">
        <f t="shared" si="54"/>
        <v>0.96520600871511775</v>
      </c>
      <c r="AT87" s="21">
        <f t="shared" si="55"/>
        <v>0.95357967898181473</v>
      </c>
      <c r="AW87" s="156">
        <f t="shared" si="56"/>
        <v>1.953941246268398E-2</v>
      </c>
      <c r="AX87" s="156">
        <f t="shared" si="57"/>
        <v>2.5622937855280359E-2</v>
      </c>
      <c r="AY87" s="156">
        <f t="shared" si="58"/>
        <v>5.0347580946008552E-3</v>
      </c>
      <c r="AZ87" s="156">
        <f t="shared" si="59"/>
        <v>6.8058814500293829E-2</v>
      </c>
      <c r="BA87" s="156">
        <f t="shared" si="60"/>
        <v>4.2782221476506788E-2</v>
      </c>
      <c r="BB87" s="156">
        <f t="shared" si="61"/>
        <v>2.0493444815735895E-2</v>
      </c>
      <c r="BC87" s="40"/>
      <c r="BD87" s="156">
        <f t="shared" si="62"/>
        <v>-2.5705462962949399E-3</v>
      </c>
      <c r="BE87" s="156">
        <f t="shared" si="63"/>
        <v>-9.2556040069535772E-3</v>
      </c>
      <c r="BF87" s="156">
        <f t="shared" si="64"/>
        <v>1.5981779938734064E-2</v>
      </c>
      <c r="BG87" s="156">
        <f t="shared" si="65"/>
        <v>-3.8691647474565216E-2</v>
      </c>
      <c r="BH87" s="156">
        <f t="shared" si="66"/>
        <v>-3.0455844420773759E-2</v>
      </c>
      <c r="BI87" s="156">
        <f t="shared" si="67"/>
        <v>-2.1831801990300326E-2</v>
      </c>
    </row>
    <row r="88" spans="1:61" x14ac:dyDescent="0.25">
      <c r="A88" s="6" t="s">
        <v>82</v>
      </c>
      <c r="B88" s="6"/>
      <c r="C88" s="14">
        <v>451</v>
      </c>
      <c r="E88" s="21">
        <f>'CAN LFS Emp'!$E88</f>
        <v>67.739999999999995</v>
      </c>
      <c r="F88" s="21">
        <f>'Ont LFS Emp'!$E88</f>
        <v>24.76</v>
      </c>
      <c r="G88" s="21">
        <f>'Emp RestOfOnt'!$E88</f>
        <v>14.8</v>
      </c>
      <c r="H88" s="21">
        <f>'Emp RestOfCMA'!$E88</f>
        <v>3.6139289802657766</v>
      </c>
      <c r="I88" s="21">
        <f>'CMA Emp Adj'!$E88</f>
        <v>9.9600000000000009</v>
      </c>
      <c r="J88" s="21">
        <f>'Tor Emp Adj'!$E88</f>
        <v>6.3460710197342243</v>
      </c>
      <c r="L88" s="21">
        <f>'CAN LFS Emp'!$O88</f>
        <v>84.49</v>
      </c>
      <c r="M88" s="21">
        <f>'Ont LFS Emp'!$O88</f>
        <v>33.1</v>
      </c>
      <c r="N88" s="21">
        <f>'Emp RestOfOnt'!$O88</f>
        <v>16.811439645625693</v>
      </c>
      <c r="O88" s="21">
        <f>'Emp RestOfCMA'!$O88</f>
        <v>8.753398785557291</v>
      </c>
      <c r="P88" s="21">
        <f>'CMA Emp Adj'!$O88</f>
        <v>16.288560354374308</v>
      </c>
      <c r="Q88" s="21">
        <f>'Tor Emp Adj'!$O88</f>
        <v>7.535161568817017</v>
      </c>
      <c r="S88" s="21">
        <f>'CAN LFS Emp'!$Y88</f>
        <v>104.48</v>
      </c>
      <c r="T88" s="21">
        <f>'Ont LFS Emp'!$Y88</f>
        <v>40.32</v>
      </c>
      <c r="U88" s="21">
        <f>'Emp RestOfOnt'!$Y88</f>
        <v>20.390540145985401</v>
      </c>
      <c r="V88" s="21">
        <f>'Emp RestOfCMA'!$Y88</f>
        <v>10.469655592772341</v>
      </c>
      <c r="W88" s="21">
        <f>'CMA Emp Adj'!$Y88</f>
        <v>19.929459854014599</v>
      </c>
      <c r="X88" s="21">
        <f>'Tor Emp Adj'!$Y88</f>
        <v>9.4598042612422581</v>
      </c>
      <c r="AA88" s="21">
        <f t="shared" si="38"/>
        <v>1</v>
      </c>
      <c r="AB88" s="21">
        <f t="shared" si="39"/>
        <v>0.9414224656152469</v>
      </c>
      <c r="AC88" s="21">
        <f t="shared" si="40"/>
        <v>0.97344379313526441</v>
      </c>
      <c r="AD88" s="21">
        <f t="shared" si="41"/>
        <v>0.68508839449021963</v>
      </c>
      <c r="AE88" s="21">
        <f t="shared" si="42"/>
        <v>0.89755024672238815</v>
      </c>
      <c r="AF88" s="21">
        <f t="shared" si="43"/>
        <v>1.0900636093140292</v>
      </c>
      <c r="AH88" s="21">
        <f t="shared" si="44"/>
        <v>1</v>
      </c>
      <c r="AI88" s="21">
        <f t="shared" si="45"/>
        <v>1.0081236822802471</v>
      </c>
      <c r="AJ88" s="21">
        <f t="shared" si="46"/>
        <v>0.95452938988192881</v>
      </c>
      <c r="AK88" s="21">
        <f t="shared" si="47"/>
        <v>1.2259520046388996</v>
      </c>
      <c r="AL88" s="21">
        <f t="shared" si="48"/>
        <v>1.0701378873528218</v>
      </c>
      <c r="AM88" s="21">
        <f t="shared" si="49"/>
        <v>0.93246455807847695</v>
      </c>
      <c r="AO88" s="21">
        <f t="shared" si="50"/>
        <v>1</v>
      </c>
      <c r="AP88" s="21">
        <f t="shared" si="51"/>
        <v>0.99417277254653058</v>
      </c>
      <c r="AQ88" s="21">
        <f t="shared" si="52"/>
        <v>0.990243058036965</v>
      </c>
      <c r="AR88" s="21">
        <f t="shared" si="53"/>
        <v>1.0893966267434152</v>
      </c>
      <c r="AS88" s="21">
        <f t="shared" si="54"/>
        <v>0.99822581537663224</v>
      </c>
      <c r="AT88" s="21">
        <f t="shared" si="55"/>
        <v>0.91360476802055601</v>
      </c>
      <c r="AW88" s="156">
        <f t="shared" si="56"/>
        <v>2.2341550077629391E-2</v>
      </c>
      <c r="AX88" s="156">
        <f t="shared" si="57"/>
        <v>2.9455872427847751E-2</v>
      </c>
      <c r="AY88" s="156">
        <f t="shared" si="58"/>
        <v>1.282478160702416E-2</v>
      </c>
      <c r="AZ88" s="156">
        <f t="shared" si="59"/>
        <v>9.2495634052446984E-2</v>
      </c>
      <c r="BA88" s="156">
        <f t="shared" si="60"/>
        <v>5.0418437939280247E-2</v>
      </c>
      <c r="BB88" s="156">
        <f t="shared" si="61"/>
        <v>1.7322767607714118E-2</v>
      </c>
      <c r="BC88" s="40"/>
      <c r="BD88" s="156">
        <f t="shared" si="62"/>
        <v>2.146334194508448E-2</v>
      </c>
      <c r="BE88" s="156">
        <f t="shared" si="63"/>
        <v>1.9927385563522693E-2</v>
      </c>
      <c r="BF88" s="156">
        <f t="shared" si="64"/>
        <v>1.9488620269311197E-2</v>
      </c>
      <c r="BG88" s="156">
        <f t="shared" si="65"/>
        <v>1.8065142967713221E-2</v>
      </c>
      <c r="BH88" s="156">
        <f t="shared" si="66"/>
        <v>2.0378461233599099E-2</v>
      </c>
      <c r="BI88" s="156">
        <f t="shared" si="67"/>
        <v>2.3007830855737987E-2</v>
      </c>
    </row>
    <row r="89" spans="1:61" x14ac:dyDescent="0.25">
      <c r="A89" s="6" t="s">
        <v>83</v>
      </c>
      <c r="B89" s="6"/>
      <c r="C89" s="14">
        <v>452</v>
      </c>
      <c r="E89" s="21">
        <f>'CAN LFS Emp'!$E89</f>
        <v>240.76</v>
      </c>
      <c r="F89" s="21">
        <f>'Ont LFS Emp'!$E89</f>
        <v>108.24</v>
      </c>
      <c r="G89" s="21">
        <f>'Emp RestOfOnt'!$E89</f>
        <v>61.08</v>
      </c>
      <c r="H89" s="21">
        <f>'Emp RestOfCMA'!$E89</f>
        <v>24.748559916112097</v>
      </c>
      <c r="I89" s="21">
        <f>'CMA Emp Adj'!$E89</f>
        <v>47.16</v>
      </c>
      <c r="J89" s="21">
        <f>'Tor Emp Adj'!$E89</f>
        <v>22.4114400838879</v>
      </c>
      <c r="L89" s="21">
        <f>'CAN LFS Emp'!$O89</f>
        <v>289.42</v>
      </c>
      <c r="M89" s="21">
        <f>'Ont LFS Emp'!$O89</f>
        <v>127.16</v>
      </c>
      <c r="N89" s="21">
        <f>'Emp RestOfOnt'!$O89</f>
        <v>74.771878133436175</v>
      </c>
      <c r="O89" s="21">
        <f>'Emp RestOfCMA'!$O89</f>
        <v>32.609443514743553</v>
      </c>
      <c r="P89" s="21">
        <f>'CMA Emp Adj'!$O89</f>
        <v>52.388121866563822</v>
      </c>
      <c r="Q89" s="21">
        <f>'Tor Emp Adj'!$O89</f>
        <v>19.778678351820268</v>
      </c>
      <c r="S89" s="21">
        <f>'CAN LFS Emp'!$Y89</f>
        <v>226.4</v>
      </c>
      <c r="T89" s="21">
        <f>'Ont LFS Emp'!$Y89</f>
        <v>94.22</v>
      </c>
      <c r="U89" s="21">
        <f>'Emp RestOfOnt'!$Y89</f>
        <v>54.982374649017245</v>
      </c>
      <c r="V89" s="21">
        <f>'Emp RestOfCMA'!$Y89</f>
        <v>26.358356495062765</v>
      </c>
      <c r="W89" s="21">
        <f>'CMA Emp Adj'!$Y89</f>
        <v>39.237625350982754</v>
      </c>
      <c r="X89" s="21">
        <f>'Tor Emp Adj'!$Y89</f>
        <v>12.879268855919991</v>
      </c>
      <c r="AA89" s="21">
        <f t="shared" si="38"/>
        <v>1</v>
      </c>
      <c r="AB89" s="21">
        <f t="shared" si="39"/>
        <v>1.1579306741832209</v>
      </c>
      <c r="AC89" s="21">
        <f t="shared" si="40"/>
        <v>1.1303398814704195</v>
      </c>
      <c r="AD89" s="21">
        <f t="shared" si="41"/>
        <v>1.320011721041636</v>
      </c>
      <c r="AE89" s="21">
        <f t="shared" si="42"/>
        <v>1.1957326452778552</v>
      </c>
      <c r="AF89" s="21">
        <f t="shared" si="43"/>
        <v>1.0831223930198532</v>
      </c>
      <c r="AH89" s="21">
        <f t="shared" si="44"/>
        <v>1</v>
      </c>
      <c r="AI89" s="21">
        <f t="shared" si="45"/>
        <v>1.1306107577693685</v>
      </c>
      <c r="AJ89" s="21">
        <f t="shared" si="46"/>
        <v>1.239365662184291</v>
      </c>
      <c r="AK89" s="21">
        <f t="shared" si="47"/>
        <v>1.3332663315873345</v>
      </c>
      <c r="AL89" s="21">
        <f t="shared" si="48"/>
        <v>1.0047699519068609</v>
      </c>
      <c r="AM89" s="21">
        <f t="shared" si="49"/>
        <v>0.71451903605341682</v>
      </c>
      <c r="AO89" s="21">
        <f t="shared" si="50"/>
        <v>1</v>
      </c>
      <c r="AP89" s="21">
        <f t="shared" si="51"/>
        <v>1.0721145322395251</v>
      </c>
      <c r="AQ89" s="21">
        <f t="shared" si="52"/>
        <v>1.2322343477627873</v>
      </c>
      <c r="AR89" s="21">
        <f t="shared" si="53"/>
        <v>1.2656939366663371</v>
      </c>
      <c r="AS89" s="21">
        <f t="shared" si="54"/>
        <v>0.90696959138337874</v>
      </c>
      <c r="AT89" s="21">
        <f t="shared" si="55"/>
        <v>0.57401621129504077</v>
      </c>
      <c r="AW89" s="156">
        <f t="shared" si="56"/>
        <v>1.8578301906609473E-2</v>
      </c>
      <c r="AX89" s="156">
        <f t="shared" si="57"/>
        <v>1.6239973054334556E-2</v>
      </c>
      <c r="AY89" s="156">
        <f t="shared" si="58"/>
        <v>2.0431663533960975E-2</v>
      </c>
      <c r="AZ89" s="156">
        <f t="shared" si="59"/>
        <v>2.796740801786668E-2</v>
      </c>
      <c r="BA89" s="156">
        <f t="shared" si="60"/>
        <v>1.0568840576705707E-2</v>
      </c>
      <c r="BB89" s="156">
        <f t="shared" si="61"/>
        <v>-1.2418944440160562E-2</v>
      </c>
      <c r="BC89" s="40"/>
      <c r="BD89" s="156">
        <f t="shared" si="62"/>
        <v>-2.425847384131441E-2</v>
      </c>
      <c r="BE89" s="156">
        <f t="shared" si="63"/>
        <v>-2.9536383269823774E-2</v>
      </c>
      <c r="BF89" s="156">
        <f t="shared" si="64"/>
        <v>-3.0275160219335073E-2</v>
      </c>
      <c r="BG89" s="156">
        <f t="shared" si="65"/>
        <v>-2.105680003263366E-2</v>
      </c>
      <c r="BH89" s="156">
        <f t="shared" si="66"/>
        <v>-2.8490641030318953E-2</v>
      </c>
      <c r="BI89" s="156">
        <f t="shared" si="67"/>
        <v>-4.199143000298533E-2</v>
      </c>
    </row>
    <row r="90" spans="1:61" x14ac:dyDescent="0.25">
      <c r="A90" s="6" t="s">
        <v>84</v>
      </c>
      <c r="B90" s="6"/>
      <c r="C90" s="14">
        <v>453</v>
      </c>
      <c r="E90" s="21">
        <f>'CAN LFS Emp'!$E90</f>
        <v>131.72</v>
      </c>
      <c r="F90" s="21">
        <f>'Ont LFS Emp'!$E90</f>
        <v>59.35</v>
      </c>
      <c r="G90" s="21">
        <f>'Emp RestOfOnt'!$E90</f>
        <v>36.770000000000003</v>
      </c>
      <c r="H90" s="21">
        <f>'Emp RestOfCMA'!$E90</f>
        <v>11.159074079626576</v>
      </c>
      <c r="I90" s="21">
        <f>'CMA Emp Adj'!$E90</f>
        <v>22.58</v>
      </c>
      <c r="J90" s="21">
        <f>'Tor Emp Adj'!$E90</f>
        <v>11.420925920373422</v>
      </c>
      <c r="L90" s="21">
        <f>'CAN LFS Emp'!$O90</f>
        <v>129.82</v>
      </c>
      <c r="M90" s="21">
        <f>'Ont LFS Emp'!$O90</f>
        <v>57.98</v>
      </c>
      <c r="N90" s="21">
        <f>'Emp RestOfOnt'!$O90</f>
        <v>35.935749063670414</v>
      </c>
      <c r="O90" s="21">
        <f>'Emp RestOfCMA'!$O90</f>
        <v>12.658410167128988</v>
      </c>
      <c r="P90" s="21">
        <f>'CMA Emp Adj'!$O90</f>
        <v>22.044250936329586</v>
      </c>
      <c r="Q90" s="21">
        <f>'Tor Emp Adj'!$O90</f>
        <v>9.3858407692005983</v>
      </c>
      <c r="S90" s="21">
        <f>'CAN LFS Emp'!$Y90</f>
        <v>176.38</v>
      </c>
      <c r="T90" s="21">
        <f>'Ont LFS Emp'!$Y90</f>
        <v>85.81</v>
      </c>
      <c r="U90" s="21">
        <f>'Emp RestOfOnt'!$Y90</f>
        <v>37.845781905332537</v>
      </c>
      <c r="V90" s="21">
        <f>'Emp RestOfCMA'!$Y90</f>
        <v>22.868539076056535</v>
      </c>
      <c r="W90" s="21">
        <f>'CMA Emp Adj'!$Y90</f>
        <v>47.964218094667466</v>
      </c>
      <c r="X90" s="21">
        <f>'Tor Emp Adj'!$Y90</f>
        <v>25.09567901861093</v>
      </c>
      <c r="AA90" s="21">
        <f t="shared" si="38"/>
        <v>1</v>
      </c>
      <c r="AB90" s="21">
        <f t="shared" si="39"/>
        <v>1.1605079264011042</v>
      </c>
      <c r="AC90" s="21">
        <f t="shared" si="40"/>
        <v>1.2437590821503834</v>
      </c>
      <c r="AD90" s="21">
        <f t="shared" si="41"/>
        <v>1.0878991258551094</v>
      </c>
      <c r="AE90" s="21">
        <f t="shared" si="42"/>
        <v>1.0464460429319506</v>
      </c>
      <c r="AF90" s="21">
        <f t="shared" si="43"/>
        <v>1.008885077048028</v>
      </c>
      <c r="AH90" s="21">
        <f t="shared" si="44"/>
        <v>1</v>
      </c>
      <c r="AI90" s="21">
        <f t="shared" si="45"/>
        <v>1.149285002967495</v>
      </c>
      <c r="AJ90" s="21">
        <f t="shared" si="46"/>
        <v>1.3279288500263193</v>
      </c>
      <c r="AK90" s="21">
        <f t="shared" si="47"/>
        <v>1.153824145326501</v>
      </c>
      <c r="AL90" s="21">
        <f t="shared" si="48"/>
        <v>0.94257537642511346</v>
      </c>
      <c r="AM90" s="21">
        <f t="shared" si="49"/>
        <v>0.75592142088934433</v>
      </c>
      <c r="AO90" s="21">
        <f t="shared" si="50"/>
        <v>1</v>
      </c>
      <c r="AP90" s="21">
        <f t="shared" si="51"/>
        <v>1.2533231718488902</v>
      </c>
      <c r="AQ90" s="21">
        <f t="shared" si="52"/>
        <v>1.0887154451231846</v>
      </c>
      <c r="AR90" s="21">
        <f t="shared" si="53"/>
        <v>1.4095350432260867</v>
      </c>
      <c r="AS90" s="21">
        <f t="shared" si="54"/>
        <v>1.4230968704117146</v>
      </c>
      <c r="AT90" s="21">
        <f t="shared" si="55"/>
        <v>1.4356844080600637</v>
      </c>
      <c r="AW90" s="156">
        <f t="shared" si="56"/>
        <v>-1.4519031575673802E-3</v>
      </c>
      <c r="AX90" s="156">
        <f t="shared" si="57"/>
        <v>-2.3326748318813761E-3</v>
      </c>
      <c r="AY90" s="156">
        <f t="shared" si="58"/>
        <v>-2.2923385347441982E-3</v>
      </c>
      <c r="AZ90" s="156">
        <f t="shared" si="59"/>
        <v>1.2686686152802773E-2</v>
      </c>
      <c r="BA90" s="156">
        <f t="shared" si="60"/>
        <v>-2.3983911863688645E-3</v>
      </c>
      <c r="BB90" s="156">
        <f t="shared" si="61"/>
        <v>-1.9433195652445723E-2</v>
      </c>
      <c r="BC90" s="40"/>
      <c r="BD90" s="156">
        <f t="shared" si="62"/>
        <v>3.1123710152843209E-2</v>
      </c>
      <c r="BE90" s="156">
        <f t="shared" si="63"/>
        <v>3.9982350808200007E-2</v>
      </c>
      <c r="BF90" s="156">
        <f t="shared" si="64"/>
        <v>5.1921261726619594E-3</v>
      </c>
      <c r="BG90" s="156">
        <f t="shared" si="65"/>
        <v>6.0928034871301051E-2</v>
      </c>
      <c r="BH90" s="156">
        <f t="shared" si="66"/>
        <v>8.0841974821294738E-2</v>
      </c>
      <c r="BI90" s="156">
        <f t="shared" si="67"/>
        <v>0.10334816454356655</v>
      </c>
    </row>
    <row r="91" spans="1:61" x14ac:dyDescent="0.25">
      <c r="A91" s="6" t="s">
        <v>85</v>
      </c>
      <c r="B91" s="6"/>
      <c r="C91" s="14">
        <v>454</v>
      </c>
      <c r="E91" s="21">
        <f>'CAN LFS Emp'!$E91</f>
        <v>58.66</v>
      </c>
      <c r="F91" s="21">
        <f>'Ont LFS Emp'!$E91</f>
        <v>21.33</v>
      </c>
      <c r="G91" s="21">
        <f>'Emp RestOfOnt'!$E91</f>
        <v>15.02</v>
      </c>
      <c r="H91" s="21">
        <f>'Emp RestOfCMA'!$E91</f>
        <v>3.1369644901328875</v>
      </c>
      <c r="I91" s="21">
        <f>'CMA Emp Adj'!$E91</f>
        <v>6.31</v>
      </c>
      <c r="J91" s="21">
        <f>'Tor Emp Adj'!$E91</f>
        <v>3.1730355098671121</v>
      </c>
      <c r="L91" s="21">
        <f>'CAN LFS Emp'!$O91</f>
        <v>45.23</v>
      </c>
      <c r="M91" s="21">
        <f>'Ont LFS Emp'!$O91</f>
        <v>18.55</v>
      </c>
      <c r="N91" s="21">
        <f>'Emp RestOfOnt'!$O91</f>
        <v>10.651891891891893</v>
      </c>
      <c r="O91" s="21">
        <f>'Emp RestOfCMA'!$O91</f>
        <v>5.0907076454013955</v>
      </c>
      <c r="P91" s="21">
        <f>'CMA Emp Adj'!$O91</f>
        <v>7.8981081081081079</v>
      </c>
      <c r="Q91" s="21">
        <f>'Tor Emp Adj'!$O91</f>
        <v>2.8074004627067124</v>
      </c>
      <c r="S91" s="21">
        <f>'CAN LFS Emp'!$Y91</f>
        <v>60.83</v>
      </c>
      <c r="T91" s="21">
        <f>'Ont LFS Emp'!$Y91</f>
        <v>27.51</v>
      </c>
      <c r="U91" s="21">
        <f>'Emp RestOfOnt'!$Y91</f>
        <v>10.349435107376284</v>
      </c>
      <c r="V91" s="21">
        <f>'Emp RestOfCMA'!$Y91</f>
        <v>9.4179357320512285</v>
      </c>
      <c r="W91" s="21">
        <f>'CMA Emp Adj'!$Y91</f>
        <v>17.160564892623718</v>
      </c>
      <c r="X91" s="21">
        <f>'Tor Emp Adj'!$Y91</f>
        <v>7.7426291605724895</v>
      </c>
      <c r="AA91" s="21">
        <f t="shared" si="38"/>
        <v>1</v>
      </c>
      <c r="AB91" s="21">
        <f t="shared" si="39"/>
        <v>0.93654339781036655</v>
      </c>
      <c r="AC91" s="21">
        <f t="shared" si="40"/>
        <v>1.1408334099571529</v>
      </c>
      <c r="AD91" s="21">
        <f t="shared" si="41"/>
        <v>0.68672005877382647</v>
      </c>
      <c r="AE91" s="21">
        <f t="shared" si="42"/>
        <v>0.65664694052183747</v>
      </c>
      <c r="AF91" s="21">
        <f t="shared" si="43"/>
        <v>0.62939745051936868</v>
      </c>
      <c r="AH91" s="21">
        <f t="shared" si="44"/>
        <v>1</v>
      </c>
      <c r="AI91" s="21">
        <f t="shared" si="45"/>
        <v>1.0553790274609649</v>
      </c>
      <c r="AJ91" s="21">
        <f t="shared" si="46"/>
        <v>1.1297695660654807</v>
      </c>
      <c r="AK91" s="21">
        <f t="shared" si="47"/>
        <v>1.3318448407502743</v>
      </c>
      <c r="AL91" s="21">
        <f t="shared" si="48"/>
        <v>0.96930138915214192</v>
      </c>
      <c r="AM91" s="21">
        <f t="shared" si="49"/>
        <v>0.64896736000581834</v>
      </c>
      <c r="AO91" s="21">
        <f t="shared" si="50"/>
        <v>1</v>
      </c>
      <c r="AP91" s="21">
        <f t="shared" si="51"/>
        <v>1.1650572837134623</v>
      </c>
      <c r="AQ91" s="21">
        <f t="shared" si="52"/>
        <v>0.86326686060096358</v>
      </c>
      <c r="AR91" s="21">
        <f t="shared" si="53"/>
        <v>1.6831572831861474</v>
      </c>
      <c r="AS91" s="21">
        <f t="shared" si="54"/>
        <v>1.4763189561866255</v>
      </c>
      <c r="AT91" s="21">
        <f t="shared" si="55"/>
        <v>1.2843400146626376</v>
      </c>
      <c r="AW91" s="156">
        <f t="shared" si="56"/>
        <v>-2.5664664864579634E-2</v>
      </c>
      <c r="AX91" s="156">
        <f t="shared" si="57"/>
        <v>-1.3867423351723307E-2</v>
      </c>
      <c r="AY91" s="156">
        <f t="shared" si="58"/>
        <v>-3.3780758796070232E-2</v>
      </c>
      <c r="AZ91" s="156">
        <f t="shared" si="59"/>
        <v>4.9607331058519E-2</v>
      </c>
      <c r="BA91" s="156">
        <f t="shared" si="60"/>
        <v>2.2702626906025092E-2</v>
      </c>
      <c r="BB91" s="156">
        <f t="shared" si="61"/>
        <v>-1.2168334783820511E-2</v>
      </c>
      <c r="BC91" s="40"/>
      <c r="BD91" s="156">
        <f t="shared" si="62"/>
        <v>3.0075654468334045E-2</v>
      </c>
      <c r="BE91" s="156">
        <f t="shared" si="63"/>
        <v>4.0194774289100232E-2</v>
      </c>
      <c r="BF91" s="156">
        <f t="shared" si="64"/>
        <v>-2.8764131322449593E-3</v>
      </c>
      <c r="BG91" s="156">
        <f t="shared" si="65"/>
        <v>6.3451667550953772E-2</v>
      </c>
      <c r="BH91" s="156">
        <f t="shared" si="66"/>
        <v>8.0689297728728571E-2</v>
      </c>
      <c r="BI91" s="156">
        <f t="shared" si="67"/>
        <v>0.1067726261318207</v>
      </c>
    </row>
    <row r="92" spans="1:61" x14ac:dyDescent="0.25">
      <c r="A92" s="5" t="s">
        <v>86</v>
      </c>
      <c r="B92" s="5"/>
      <c r="C92" s="13" t="s">
        <v>200</v>
      </c>
      <c r="E92" s="20">
        <f>'CAN LFS Emp'!$E92</f>
        <v>713.2</v>
      </c>
      <c r="F92" s="20">
        <f>'Ont LFS Emp'!$E92</f>
        <v>258.7</v>
      </c>
      <c r="G92" s="20">
        <f>'Emp RestOfOnt'!$E92</f>
        <v>144.07999999999998</v>
      </c>
      <c r="H92" s="20">
        <f>'Emp RestOfCMA'!$E92</f>
        <v>66.944390746066077</v>
      </c>
      <c r="I92" s="20">
        <f>'CMA Emp Adj'!$E92</f>
        <v>114.62</v>
      </c>
      <c r="J92" s="20">
        <f>'Tor Emp Adj'!$E92</f>
        <v>47.675609253933928</v>
      </c>
      <c r="L92" s="20">
        <f>'CAN LFS Emp'!$O92</f>
        <v>849.71</v>
      </c>
      <c r="M92" s="20">
        <f>'Ont LFS Emp'!$O92</f>
        <v>320.77999999999997</v>
      </c>
      <c r="N92" s="20">
        <f>'Emp RestOfOnt'!$O92</f>
        <v>146.56033116441679</v>
      </c>
      <c r="O92" s="20">
        <f>'Emp RestOfCMA'!$O92</f>
        <v>115.28414879605397</v>
      </c>
      <c r="P92" s="20">
        <f>'CMA Emp Adj'!$O92</f>
        <v>174.21966883558318</v>
      </c>
      <c r="Q92" s="20">
        <f>'Tor Emp Adj'!$O92</f>
        <v>58.935520039529209</v>
      </c>
      <c r="S92" s="20">
        <f>'CAN LFS Emp'!$Y92</f>
        <v>990.89</v>
      </c>
      <c r="T92" s="20">
        <f>'Ont LFS Emp'!$Y92</f>
        <v>379.13</v>
      </c>
      <c r="U92" s="20">
        <f>'Emp RestOfOnt'!$Y92</f>
        <v>147.42758550454045</v>
      </c>
      <c r="V92" s="20">
        <f>'Emp RestOfCMA'!$Y92</f>
        <v>160.62603967549705</v>
      </c>
      <c r="W92" s="20">
        <f>'CMA Emp Adj'!$Y92</f>
        <v>231.70241449545955</v>
      </c>
      <c r="X92" s="20">
        <f>'Tor Emp Adj'!$Y92</f>
        <v>71.076374819962481</v>
      </c>
      <c r="AA92" s="20">
        <f t="shared" si="38"/>
        <v>1</v>
      </c>
      <c r="AB92" s="20">
        <f t="shared" si="39"/>
        <v>0.93425236098485775</v>
      </c>
      <c r="AC92" s="20">
        <f t="shared" si="40"/>
        <v>0.90009162864831505</v>
      </c>
      <c r="AD92" s="20">
        <f t="shared" si="41"/>
        <v>1.2053552064086175</v>
      </c>
      <c r="AE92" s="20">
        <f t="shared" si="42"/>
        <v>0.9810557649246936</v>
      </c>
      <c r="AF92" s="20">
        <f t="shared" si="43"/>
        <v>0.77781626920425007</v>
      </c>
      <c r="AH92" s="20">
        <f t="shared" si="44"/>
        <v>1</v>
      </c>
      <c r="AI92" s="20">
        <f t="shared" si="45"/>
        <v>0.97146618253048012</v>
      </c>
      <c r="AJ92" s="20">
        <f t="shared" si="46"/>
        <v>0.82743791517764897</v>
      </c>
      <c r="AK92" s="20">
        <f t="shared" si="47"/>
        <v>1.6054653311397589</v>
      </c>
      <c r="AL92" s="20">
        <f t="shared" si="48"/>
        <v>1.1381219607518627</v>
      </c>
      <c r="AM92" s="20">
        <f t="shared" si="49"/>
        <v>0.72518943039927564</v>
      </c>
      <c r="AO92" s="20">
        <f t="shared" si="50"/>
        <v>1</v>
      </c>
      <c r="AP92" s="20">
        <f t="shared" si="51"/>
        <v>0.98568287370118257</v>
      </c>
      <c r="AQ92" s="20">
        <f t="shared" si="52"/>
        <v>0.75491759458179586</v>
      </c>
      <c r="AR92" s="20">
        <f t="shared" si="53"/>
        <v>1.7622896913457355</v>
      </c>
      <c r="AS92" s="20">
        <f t="shared" si="54"/>
        <v>1.2236903823114247</v>
      </c>
      <c r="AT92" s="20">
        <f t="shared" si="55"/>
        <v>0.72378436028003812</v>
      </c>
      <c r="AW92" s="155">
        <f t="shared" si="56"/>
        <v>1.7667580324602028E-2</v>
      </c>
      <c r="AX92" s="155">
        <f t="shared" si="57"/>
        <v>2.1741622307077435E-2</v>
      </c>
      <c r="AY92" s="155">
        <f t="shared" si="58"/>
        <v>1.7083034545020137E-3</v>
      </c>
      <c r="AZ92" s="155">
        <f t="shared" si="59"/>
        <v>5.5858062143457676E-2</v>
      </c>
      <c r="BA92" s="155">
        <f t="shared" si="60"/>
        <v>4.275835428325081E-2</v>
      </c>
      <c r="BB92" s="155">
        <f t="shared" si="61"/>
        <v>2.1428771461325935E-2</v>
      </c>
      <c r="BC92" s="40"/>
      <c r="BD92" s="155">
        <f t="shared" si="62"/>
        <v>1.5489580413684756E-2</v>
      </c>
      <c r="BE92" s="155">
        <f t="shared" si="63"/>
        <v>1.685279518676186E-2</v>
      </c>
      <c r="BF92" s="155">
        <f t="shared" si="64"/>
        <v>5.9016898010688656E-4</v>
      </c>
      <c r="BG92" s="155">
        <f t="shared" si="65"/>
        <v>3.3724085747721677E-2</v>
      </c>
      <c r="BH92" s="155">
        <f t="shared" si="66"/>
        <v>2.8924095126368288E-2</v>
      </c>
      <c r="BI92" s="155">
        <f t="shared" si="67"/>
        <v>1.8907631080860465E-2</v>
      </c>
    </row>
    <row r="93" spans="1:61" x14ac:dyDescent="0.25">
      <c r="A93" s="6" t="s">
        <v>87</v>
      </c>
      <c r="B93" s="6"/>
      <c r="C93" s="14">
        <v>481</v>
      </c>
      <c r="E93" s="21">
        <f>'CAN LFS Emp'!$E93</f>
        <v>68.7</v>
      </c>
      <c r="F93" s="21">
        <f>'Ont LFS Emp'!$E93</f>
        <v>19.95</v>
      </c>
      <c r="G93" s="21">
        <f>'Emp RestOfOnt'!$E93</f>
        <v>6.7899999999999991</v>
      </c>
      <c r="H93" s="21">
        <f>'Emp RestOfCMA'!$E93</f>
        <v>7.9350014632472163</v>
      </c>
      <c r="I93" s="21">
        <f>'CMA Emp Adj'!$E93</f>
        <v>13.16</v>
      </c>
      <c r="J93" s="21">
        <f>'Tor Emp Adj'!$E93</f>
        <v>5.2249985367527838</v>
      </c>
      <c r="L93" s="21">
        <f>'CAN LFS Emp'!$O93</f>
        <v>61.23</v>
      </c>
      <c r="M93" s="21">
        <f>'Ont LFS Emp'!$O93</f>
        <v>19.100000000000001</v>
      </c>
      <c r="N93" s="21">
        <f>'Emp RestOfOnt'!$O93</f>
        <v>2.9107569721115532</v>
      </c>
      <c r="O93" s="21">
        <f>'Emp RestOfCMA'!$O93</f>
        <v>13.902474768067218</v>
      </c>
      <c r="P93" s="21">
        <f>'CMA Emp Adj'!$O93</f>
        <v>16.189243027888448</v>
      </c>
      <c r="Q93" s="21">
        <f>'Tor Emp Adj'!$O93</f>
        <v>2.2867682598212293</v>
      </c>
      <c r="S93" s="21">
        <f>'CAN LFS Emp'!$Y93</f>
        <v>79</v>
      </c>
      <c r="T93" s="21">
        <f>'Ont LFS Emp'!$Y93</f>
        <v>26.02</v>
      </c>
      <c r="U93" s="21">
        <f>'Emp RestOfOnt'!$Y93</f>
        <v>5.2588028503562967</v>
      </c>
      <c r="V93" s="21">
        <f>'Emp RestOfCMA'!$Y93</f>
        <v>17.834401668320165</v>
      </c>
      <c r="W93" s="21">
        <f>'CMA Emp Adj'!$Y93</f>
        <v>20.761197149643703</v>
      </c>
      <c r="X93" s="21">
        <f>'Tor Emp Adj'!$Y93</f>
        <v>2.9267954813235377</v>
      </c>
      <c r="AA93" s="21">
        <f t="shared" si="38"/>
        <v>1</v>
      </c>
      <c r="AB93" s="21">
        <f t="shared" si="39"/>
        <v>0.74793743872735596</v>
      </c>
      <c r="AC93" s="21">
        <f t="shared" si="40"/>
        <v>0.44035952485740298</v>
      </c>
      <c r="AD93" s="21">
        <f t="shared" si="41"/>
        <v>1.4832093798249109</v>
      </c>
      <c r="AE93" s="21">
        <f t="shared" si="42"/>
        <v>1.1693479987822397</v>
      </c>
      <c r="AF93" s="21">
        <f t="shared" si="43"/>
        <v>0.88495572215766161</v>
      </c>
      <c r="AH93" s="21">
        <f t="shared" si="44"/>
        <v>1</v>
      </c>
      <c r="AI93" s="21">
        <f t="shared" si="45"/>
        <v>0.80271289787596423</v>
      </c>
      <c r="AJ93" s="21">
        <f t="shared" si="46"/>
        <v>0.22805069289375157</v>
      </c>
      <c r="AK93" s="21">
        <f t="shared" si="47"/>
        <v>2.6867664707080188</v>
      </c>
      <c r="AL93" s="21">
        <f t="shared" si="48"/>
        <v>1.4676572087806659</v>
      </c>
      <c r="AM93" s="21">
        <f t="shared" si="49"/>
        <v>0.39048375516752221</v>
      </c>
      <c r="AO93" s="21">
        <f t="shared" si="50"/>
        <v>1</v>
      </c>
      <c r="AP93" s="21">
        <f t="shared" si="51"/>
        <v>0.84850558713604862</v>
      </c>
      <c r="AQ93" s="21">
        <f t="shared" si="52"/>
        <v>0.33775830648103561</v>
      </c>
      <c r="AR93" s="21">
        <f t="shared" si="53"/>
        <v>2.4542468767332504</v>
      </c>
      <c r="AS93" s="21">
        <f t="shared" si="54"/>
        <v>1.3752819213490721</v>
      </c>
      <c r="AT93" s="21">
        <f t="shared" si="55"/>
        <v>0.37383043466880295</v>
      </c>
      <c r="AW93" s="156">
        <f t="shared" si="56"/>
        <v>-1.1445193077535221E-2</v>
      </c>
      <c r="AX93" s="156">
        <f t="shared" si="57"/>
        <v>-4.3446155608952708E-3</v>
      </c>
      <c r="AY93" s="156">
        <f t="shared" si="58"/>
        <v>-8.1215590495138601E-2</v>
      </c>
      <c r="AZ93" s="156">
        <f t="shared" si="59"/>
        <v>5.7680531439679772E-2</v>
      </c>
      <c r="BA93" s="156">
        <f t="shared" si="60"/>
        <v>2.093258491566985E-2</v>
      </c>
      <c r="BB93" s="156">
        <f t="shared" si="61"/>
        <v>-7.9309635106768583E-2</v>
      </c>
      <c r="BC93" s="40"/>
      <c r="BD93" s="156">
        <f t="shared" si="62"/>
        <v>2.5808475937998843E-2</v>
      </c>
      <c r="BE93" s="156">
        <f t="shared" si="63"/>
        <v>3.1400630359338155E-2</v>
      </c>
      <c r="BF93" s="156">
        <f t="shared" si="64"/>
        <v>6.0933332494763404E-2</v>
      </c>
      <c r="BG93" s="156">
        <f t="shared" si="65"/>
        <v>2.5218991989418127E-2</v>
      </c>
      <c r="BH93" s="156">
        <f t="shared" si="66"/>
        <v>2.5185806887399798E-2</v>
      </c>
      <c r="BI93" s="156">
        <f t="shared" si="67"/>
        <v>2.4983848756402027E-2</v>
      </c>
    </row>
    <row r="94" spans="1:61" x14ac:dyDescent="0.25">
      <c r="A94" s="6" t="s">
        <v>88</v>
      </c>
      <c r="B94" s="6"/>
      <c r="C94" s="14">
        <v>482</v>
      </c>
      <c r="E94" s="21">
        <f>'CAN LFS Emp'!$E94</f>
        <v>54.44</v>
      </c>
      <c r="F94" s="21">
        <f>'Ont LFS Emp'!$E94</f>
        <v>12.38</v>
      </c>
      <c r="G94" s="21">
        <f>'Emp RestOfOnt'!$E94</f>
        <v>7.94</v>
      </c>
      <c r="H94" s="21">
        <f>'Emp RestOfCMA'!$E94</f>
        <v>2.6683050938596886</v>
      </c>
      <c r="I94" s="21">
        <f>'CMA Emp Adj'!$E94</f>
        <v>4.4400000000000004</v>
      </c>
      <c r="J94" s="21">
        <f>'Tor Emp Adj'!$E94</f>
        <v>1.7716949061403118</v>
      </c>
      <c r="L94" s="21">
        <f>'CAN LFS Emp'!$O94</f>
        <v>38.07</v>
      </c>
      <c r="M94" s="21">
        <f>'Ont LFS Emp'!$O94</f>
        <v>10.37</v>
      </c>
      <c r="N94" s="21">
        <f>'Emp RestOfOnt'!$O94</f>
        <v>7.1019402985074622</v>
      </c>
      <c r="O94" s="21">
        <f>'Emp RestOfCMA'!$O94</f>
        <v>3.268059701492537</v>
      </c>
      <c r="P94" s="21">
        <f>'CMA Emp Adj'!$O94</f>
        <v>3.268059701492537</v>
      </c>
      <c r="Q94" s="21">
        <f>'Tor Emp Adj'!$O94</f>
        <v>0</v>
      </c>
      <c r="S94" s="21">
        <f>'CAN LFS Emp'!$Y94</f>
        <v>34.97</v>
      </c>
      <c r="T94" s="21">
        <f>'Ont LFS Emp'!$Y94</f>
        <v>7.34</v>
      </c>
      <c r="U94" s="21">
        <f>'Emp RestOfOnt'!$Y94</f>
        <v>7.34</v>
      </c>
      <c r="V94" s="21">
        <f>'Emp RestOfCMA'!$Y94</f>
        <v>0</v>
      </c>
      <c r="W94" s="21">
        <f>'CMA Emp Adj'!$Y94</f>
        <v>0</v>
      </c>
      <c r="X94" s="21">
        <f>'Tor Emp Adj'!$Y94</f>
        <v>0</v>
      </c>
      <c r="AA94" s="21">
        <f t="shared" si="38"/>
        <v>1</v>
      </c>
      <c r="AB94" s="21">
        <f t="shared" si="39"/>
        <v>0.58570865008061002</v>
      </c>
      <c r="AC94" s="21">
        <f t="shared" si="40"/>
        <v>0.64982549027821779</v>
      </c>
      <c r="AD94" s="21">
        <f t="shared" si="41"/>
        <v>0.62940408595605202</v>
      </c>
      <c r="AE94" s="21">
        <f t="shared" si="42"/>
        <v>0.49786257167835019</v>
      </c>
      <c r="AF94" s="21">
        <f t="shared" si="43"/>
        <v>0.37867176651524515</v>
      </c>
      <c r="AH94" s="21">
        <f t="shared" si="44"/>
        <v>1</v>
      </c>
      <c r="AI94" s="21">
        <f t="shared" si="45"/>
        <v>0.70094995625600487</v>
      </c>
      <c r="AJ94" s="21">
        <f t="shared" si="46"/>
        <v>0.89491924893715591</v>
      </c>
      <c r="AK94" s="21">
        <f t="shared" si="47"/>
        <v>1.0158022458968508</v>
      </c>
      <c r="AL94" s="21">
        <f t="shared" si="48"/>
        <v>0.47650718528495645</v>
      </c>
      <c r="AM94" s="21">
        <f t="shared" si="49"/>
        <v>0</v>
      </c>
      <c r="AO94" s="21">
        <f t="shared" si="50"/>
        <v>1</v>
      </c>
      <c r="AP94" s="21">
        <f t="shared" si="51"/>
        <v>0.54072311213137025</v>
      </c>
      <c r="AQ94" s="21">
        <f t="shared" si="52"/>
        <v>1.0649927901171909</v>
      </c>
      <c r="AR94" s="21">
        <f t="shared" si="53"/>
        <v>0</v>
      </c>
      <c r="AS94" s="21">
        <f t="shared" si="54"/>
        <v>0</v>
      </c>
      <c r="AT94" s="21">
        <f t="shared" si="55"/>
        <v>0</v>
      </c>
      <c r="AW94" s="156">
        <f t="shared" si="56"/>
        <v>-3.5135170719596598E-2</v>
      </c>
      <c r="AX94" s="156">
        <f t="shared" si="57"/>
        <v>-1.7560509587292494E-2</v>
      </c>
      <c r="AY94" s="156">
        <f t="shared" si="58"/>
        <v>-1.1092543666335941E-2</v>
      </c>
      <c r="AZ94" s="156">
        <f t="shared" si="59"/>
        <v>2.0482237140492465E-2</v>
      </c>
      <c r="BA94" s="156">
        <f t="shared" si="60"/>
        <v>-3.0180971172957483E-2</v>
      </c>
      <c r="BB94" s="156">
        <f t="shared" si="61"/>
        <v>-1</v>
      </c>
      <c r="BC94" s="40"/>
      <c r="BD94" s="156">
        <f t="shared" si="62"/>
        <v>-8.4576332017530786E-3</v>
      </c>
      <c r="BE94" s="156">
        <f t="shared" si="63"/>
        <v>-3.3967515957193828E-2</v>
      </c>
      <c r="BF94" s="156">
        <f t="shared" si="64"/>
        <v>3.3025227949530223E-3</v>
      </c>
      <c r="BG94" s="156">
        <f t="shared" si="65"/>
        <v>-1</v>
      </c>
      <c r="BH94" s="156">
        <f t="shared" si="66"/>
        <v>-1</v>
      </c>
      <c r="BI94" s="156" t="str">
        <f t="shared" si="67"/>
        <v>n/a</v>
      </c>
    </row>
    <row r="95" spans="1:61" x14ac:dyDescent="0.25">
      <c r="A95" s="6" t="s">
        <v>89</v>
      </c>
      <c r="B95" s="6"/>
      <c r="C95" s="14">
        <v>483</v>
      </c>
      <c r="E95" s="21">
        <f>'CAN LFS Emp'!$E95</f>
        <v>17.28</v>
      </c>
      <c r="F95" s="21">
        <f>'Ont LFS Emp'!$E95</f>
        <v>3.87</v>
      </c>
      <c r="G95" s="21">
        <f>'Emp RestOfOnt'!$E95</f>
        <v>1.8200000000000003</v>
      </c>
      <c r="H95" s="21">
        <f>'Emp RestOfCMA'!$E95</f>
        <v>2.0499999999999998</v>
      </c>
      <c r="I95" s="21">
        <f>'CMA Emp Adj'!$E95</f>
        <v>2.0499999999999998</v>
      </c>
      <c r="J95" s="21">
        <f>'Tor Emp Adj'!$E95</f>
        <v>0</v>
      </c>
      <c r="L95" s="21">
        <f>'CAN LFS Emp'!$O95</f>
        <v>10.72</v>
      </c>
      <c r="M95" s="21">
        <f>'Ont LFS Emp'!$O95</f>
        <v>0</v>
      </c>
      <c r="N95" s="21">
        <f>'Emp RestOfOnt'!$O95</f>
        <v>0</v>
      </c>
      <c r="O95" s="21">
        <f>'Emp RestOfCMA'!$O95</f>
        <v>0</v>
      </c>
      <c r="P95" s="21">
        <f>'CMA Emp Adj'!$O95</f>
        <v>0</v>
      </c>
      <c r="Q95" s="21">
        <f>'Tor Emp Adj'!$O95</f>
        <v>0</v>
      </c>
      <c r="S95" s="21">
        <f>'CAN LFS Emp'!$Y95</f>
        <v>14.17</v>
      </c>
      <c r="T95" s="21">
        <f>'Ont LFS Emp'!$Y95</f>
        <v>0</v>
      </c>
      <c r="U95" s="21">
        <f>'Emp RestOfOnt'!$Y95</f>
        <v>0</v>
      </c>
      <c r="V95" s="21">
        <f>'Emp RestOfCMA'!$Y95</f>
        <v>0</v>
      </c>
      <c r="W95" s="21">
        <f>'CMA Emp Adj'!$Y95</f>
        <v>0</v>
      </c>
      <c r="X95" s="21">
        <f>'Tor Emp Adj'!$Y95</f>
        <v>0</v>
      </c>
      <c r="AA95" s="21">
        <f t="shared" si="38"/>
        <v>1</v>
      </c>
      <c r="AB95" s="21">
        <f t="shared" si="39"/>
        <v>0.57682800431925707</v>
      </c>
      <c r="AC95" s="21">
        <f t="shared" si="40"/>
        <v>0.46926915288534121</v>
      </c>
      <c r="AD95" s="21">
        <f t="shared" si="41"/>
        <v>1.5234293280463442</v>
      </c>
      <c r="AE95" s="21">
        <f t="shared" si="42"/>
        <v>0.7241937083495894</v>
      </c>
      <c r="AF95" s="21">
        <f t="shared" si="43"/>
        <v>0</v>
      </c>
      <c r="AH95" s="21">
        <f t="shared" si="44"/>
        <v>1</v>
      </c>
      <c r="AI95" s="21">
        <f t="shared" si="45"/>
        <v>0</v>
      </c>
      <c r="AJ95" s="21">
        <f t="shared" si="46"/>
        <v>0</v>
      </c>
      <c r="AK95" s="21">
        <f t="shared" si="47"/>
        <v>0</v>
      </c>
      <c r="AL95" s="21">
        <f t="shared" si="48"/>
        <v>0</v>
      </c>
      <c r="AM95" s="21">
        <f t="shared" si="49"/>
        <v>0</v>
      </c>
      <c r="AO95" s="21">
        <f t="shared" si="50"/>
        <v>1</v>
      </c>
      <c r="AP95" s="21">
        <f t="shared" si="51"/>
        <v>0</v>
      </c>
      <c r="AQ95" s="21">
        <f t="shared" si="52"/>
        <v>0</v>
      </c>
      <c r="AR95" s="21">
        <f t="shared" si="53"/>
        <v>0</v>
      </c>
      <c r="AS95" s="21">
        <f t="shared" si="54"/>
        <v>0</v>
      </c>
      <c r="AT95" s="21">
        <f t="shared" si="55"/>
        <v>0</v>
      </c>
      <c r="AW95" s="156">
        <f t="shared" si="56"/>
        <v>-4.6622046702417319E-2</v>
      </c>
      <c r="AX95" s="156">
        <f t="shared" si="57"/>
        <v>-1</v>
      </c>
      <c r="AY95" s="156">
        <f t="shared" si="58"/>
        <v>-1</v>
      </c>
      <c r="AZ95" s="156">
        <f t="shared" si="59"/>
        <v>-1</v>
      </c>
      <c r="BA95" s="156">
        <f t="shared" si="60"/>
        <v>-1</v>
      </c>
      <c r="BB95" s="156" t="str">
        <f t="shared" si="61"/>
        <v>n/a</v>
      </c>
      <c r="BC95" s="40"/>
      <c r="BD95" s="156">
        <f t="shared" si="62"/>
        <v>2.8294484782225293E-2</v>
      </c>
      <c r="BE95" s="156" t="str">
        <f t="shared" si="63"/>
        <v>n/a</v>
      </c>
      <c r="BF95" s="156" t="str">
        <f t="shared" si="64"/>
        <v>n/a</v>
      </c>
      <c r="BG95" s="156" t="str">
        <f t="shared" si="65"/>
        <v>n/a</v>
      </c>
      <c r="BH95" s="156" t="str">
        <f t="shared" si="66"/>
        <v>n/a</v>
      </c>
      <c r="BI95" s="156" t="str">
        <f t="shared" si="67"/>
        <v>n/a</v>
      </c>
    </row>
    <row r="96" spans="1:61" x14ac:dyDescent="0.25">
      <c r="A96" s="6" t="s">
        <v>90</v>
      </c>
      <c r="B96" s="6"/>
      <c r="C96" s="14">
        <v>484</v>
      </c>
      <c r="E96" s="21">
        <f>'CAN LFS Emp'!$E96</f>
        <v>234.45</v>
      </c>
      <c r="F96" s="21">
        <f>'Ont LFS Emp'!$E96</f>
        <v>86.42</v>
      </c>
      <c r="G96" s="21">
        <f>'Emp RestOfOnt'!$E96</f>
        <v>59.16</v>
      </c>
      <c r="H96" s="21">
        <f>'Emp RestOfCMA'!$E96</f>
        <v>18.581697832634745</v>
      </c>
      <c r="I96" s="21">
        <f>'CMA Emp Adj'!$E96</f>
        <v>27.26</v>
      </c>
      <c r="J96" s="21">
        <f>'Tor Emp Adj'!$E96</f>
        <v>8.6783021673652563</v>
      </c>
      <c r="L96" s="21">
        <f>'CAN LFS Emp'!$O96</f>
        <v>288.26</v>
      </c>
      <c r="M96" s="21">
        <f>'Ont LFS Emp'!$O96</f>
        <v>106.81</v>
      </c>
      <c r="N96" s="21">
        <f>'Emp RestOfOnt'!$O96</f>
        <v>56.843975521305531</v>
      </c>
      <c r="O96" s="21">
        <f>'Emp RestOfCMA'!$O96</f>
        <v>37.485531174596005</v>
      </c>
      <c r="P96" s="21">
        <f>'CMA Emp Adj'!$O96</f>
        <v>49.966024478694472</v>
      </c>
      <c r="Q96" s="21">
        <f>'Tor Emp Adj'!$O96</f>
        <v>12.480493304098466</v>
      </c>
      <c r="S96" s="21">
        <f>'CAN LFS Emp'!$Y96</f>
        <v>312.86</v>
      </c>
      <c r="T96" s="21">
        <f>'Ont LFS Emp'!$Y96</f>
        <v>115.55</v>
      </c>
      <c r="U96" s="21">
        <f>'Emp RestOfOnt'!$Y96</f>
        <v>48.977854219450407</v>
      </c>
      <c r="V96" s="21">
        <f>'Emp RestOfCMA'!$Y96</f>
        <v>55.863278919551917</v>
      </c>
      <c r="W96" s="21">
        <f>'CMA Emp Adj'!$Y96</f>
        <v>66.57214578054959</v>
      </c>
      <c r="X96" s="21">
        <f>'Tor Emp Adj'!$Y96</f>
        <v>10.708866860997675</v>
      </c>
      <c r="AA96" s="21">
        <f t="shared" si="38"/>
        <v>1</v>
      </c>
      <c r="AB96" s="21">
        <f t="shared" si="39"/>
        <v>0.94938668110797442</v>
      </c>
      <c r="AC96" s="21">
        <f t="shared" si="40"/>
        <v>1.1242743060179667</v>
      </c>
      <c r="AD96" s="21">
        <f t="shared" si="41"/>
        <v>1.017764610473507</v>
      </c>
      <c r="AE96" s="21">
        <f t="shared" si="42"/>
        <v>0.70977424914659126</v>
      </c>
      <c r="AF96" s="21">
        <f t="shared" si="43"/>
        <v>0.43070174986296772</v>
      </c>
      <c r="AH96" s="21">
        <f t="shared" si="44"/>
        <v>1</v>
      </c>
      <c r="AI96" s="21">
        <f t="shared" si="45"/>
        <v>0.95349554045942486</v>
      </c>
      <c r="AJ96" s="21">
        <f t="shared" si="46"/>
        <v>0.94599702497495164</v>
      </c>
      <c r="AK96" s="21">
        <f t="shared" si="47"/>
        <v>1.5387970701688725</v>
      </c>
      <c r="AL96" s="21">
        <f t="shared" si="48"/>
        <v>0.96217210761209793</v>
      </c>
      <c r="AM96" s="21">
        <f t="shared" si="49"/>
        <v>0.45268118521941481</v>
      </c>
      <c r="AO96" s="21">
        <f t="shared" si="50"/>
        <v>1</v>
      </c>
      <c r="AP96" s="21">
        <f t="shared" si="51"/>
        <v>0.95146849883717199</v>
      </c>
      <c r="AQ96" s="21">
        <f t="shared" si="52"/>
        <v>0.79432083333006132</v>
      </c>
      <c r="AR96" s="21">
        <f t="shared" si="53"/>
        <v>1.9411682390851221</v>
      </c>
      <c r="AS96" s="21">
        <f t="shared" si="54"/>
        <v>1.1135480131124236</v>
      </c>
      <c r="AT96" s="21">
        <f t="shared" si="55"/>
        <v>0.34538450458409697</v>
      </c>
      <c r="AW96" s="156">
        <f t="shared" si="56"/>
        <v>2.0876988478221392E-2</v>
      </c>
      <c r="AX96" s="156">
        <f t="shared" si="57"/>
        <v>2.1409200024495645E-2</v>
      </c>
      <c r="AY96" s="156">
        <f t="shared" si="58"/>
        <v>-3.9855758999524094E-3</v>
      </c>
      <c r="AZ96" s="156">
        <f t="shared" si="59"/>
        <v>7.2698880978532276E-2</v>
      </c>
      <c r="BA96" s="156">
        <f t="shared" si="60"/>
        <v>6.2465641387777548E-2</v>
      </c>
      <c r="BB96" s="156">
        <f t="shared" si="61"/>
        <v>3.7002249313174751E-2</v>
      </c>
      <c r="BC96" s="40"/>
      <c r="BD96" s="156">
        <f t="shared" si="62"/>
        <v>8.2229195516141385E-3</v>
      </c>
      <c r="BE96" s="156">
        <f t="shared" si="63"/>
        <v>7.8961899266720703E-3</v>
      </c>
      <c r="BF96" s="156">
        <f t="shared" si="64"/>
        <v>-1.4783830222988903E-2</v>
      </c>
      <c r="BG96" s="156">
        <f t="shared" si="65"/>
        <v>4.0701727342905336E-2</v>
      </c>
      <c r="BH96" s="156">
        <f t="shared" si="66"/>
        <v>2.9109946907830198E-2</v>
      </c>
      <c r="BI96" s="156">
        <f t="shared" si="67"/>
        <v>-1.5192886932501093E-2</v>
      </c>
    </row>
    <row r="97" spans="1:61" x14ac:dyDescent="0.25">
      <c r="A97" s="6" t="s">
        <v>91</v>
      </c>
      <c r="B97" s="6"/>
      <c r="C97" s="14" t="s">
        <v>201</v>
      </c>
      <c r="E97" s="21">
        <f>'CAN LFS Emp'!$E97</f>
        <v>120.27</v>
      </c>
      <c r="F97" s="21">
        <f>'Ont LFS Emp'!$E97</f>
        <v>48.15</v>
      </c>
      <c r="G97" s="21">
        <f>'Emp RestOfOnt'!$E97</f>
        <v>24.779999999999998</v>
      </c>
      <c r="H97" s="21">
        <f>'Emp RestOfCMA'!$E97</f>
        <v>10.717896263495176</v>
      </c>
      <c r="I97" s="21">
        <f>'CMA Emp Adj'!$E97</f>
        <v>23.37</v>
      </c>
      <c r="J97" s="21">
        <f>'Tor Emp Adj'!$E97</f>
        <v>12.652103736504825</v>
      </c>
      <c r="L97" s="21">
        <f>'CAN LFS Emp'!$O97</f>
        <v>143.97</v>
      </c>
      <c r="M97" s="21">
        <f>'Ont LFS Emp'!$O97</f>
        <v>61.92</v>
      </c>
      <c r="N97" s="21">
        <f>'Emp RestOfOnt'!$O97</f>
        <v>27.204730893433798</v>
      </c>
      <c r="O97" s="21">
        <f>'Emp RestOfCMA'!$O97</f>
        <v>12.054024580945281</v>
      </c>
      <c r="P97" s="21">
        <f>'CMA Emp Adj'!$O97</f>
        <v>34.715269106566204</v>
      </c>
      <c r="Q97" s="21">
        <f>'Tor Emp Adj'!$O97</f>
        <v>22.661244525620923</v>
      </c>
      <c r="S97" s="21">
        <f>'CAN LFS Emp'!$Y97</f>
        <v>205.67999999999998</v>
      </c>
      <c r="T97" s="21">
        <f>'Ont LFS Emp'!$Y97</f>
        <v>88.74</v>
      </c>
      <c r="U97" s="21">
        <f>'Emp RestOfOnt'!$Y97</f>
        <v>36.270055762081775</v>
      </c>
      <c r="V97" s="21">
        <f>'Emp RestOfCMA'!$Y97</f>
        <v>13.706195798496275</v>
      </c>
      <c r="W97" s="21">
        <f>'CMA Emp Adj'!$Y97</f>
        <v>52.46994423791822</v>
      </c>
      <c r="X97" s="21">
        <f>'Tor Emp Adj'!$Y97</f>
        <v>38.763748439421946</v>
      </c>
      <c r="AA97" s="21">
        <f t="shared" si="38"/>
        <v>1</v>
      </c>
      <c r="AB97" s="21">
        <f t="shared" si="39"/>
        <v>1.0311410826281697</v>
      </c>
      <c r="AC97" s="21">
        <f t="shared" si="40"/>
        <v>0.91799084127954977</v>
      </c>
      <c r="AD97" s="21">
        <f t="shared" si="41"/>
        <v>1.1443646334276809</v>
      </c>
      <c r="AE97" s="21">
        <f t="shared" si="42"/>
        <v>1.1861675147185697</v>
      </c>
      <c r="AF97" s="21">
        <f t="shared" si="43"/>
        <v>1.2240454356666282</v>
      </c>
      <c r="AH97" s="21">
        <f t="shared" si="44"/>
        <v>1</v>
      </c>
      <c r="AI97" s="21">
        <f t="shared" si="45"/>
        <v>1.1067513908444613</v>
      </c>
      <c r="AJ97" s="21">
        <f t="shared" si="46"/>
        <v>0.90648816581522185</v>
      </c>
      <c r="AK97" s="21">
        <f t="shared" si="47"/>
        <v>0.99074555359014616</v>
      </c>
      <c r="AL97" s="21">
        <f t="shared" si="48"/>
        <v>1.3384769002169501</v>
      </c>
      <c r="AM97" s="21">
        <f t="shared" si="49"/>
        <v>1.6457233360149779</v>
      </c>
      <c r="AO97" s="21">
        <f t="shared" si="50"/>
        <v>1</v>
      </c>
      <c r="AP97" s="21">
        <f t="shared" si="51"/>
        <v>1.1114805470812223</v>
      </c>
      <c r="AQ97" s="21">
        <f t="shared" si="52"/>
        <v>0.89475142697743892</v>
      </c>
      <c r="AR97" s="21">
        <f t="shared" si="53"/>
        <v>0.72445541442272499</v>
      </c>
      <c r="AS97" s="21">
        <f t="shared" si="54"/>
        <v>1.3350113924321156</v>
      </c>
      <c r="AT97" s="21">
        <f t="shared" si="55"/>
        <v>1.9017046745705695</v>
      </c>
      <c r="AW97" s="156">
        <f t="shared" si="56"/>
        <v>1.8149305527439319E-2</v>
      </c>
      <c r="AX97" s="156">
        <f t="shared" si="57"/>
        <v>2.5471194697622268E-2</v>
      </c>
      <c r="AY97" s="156">
        <f t="shared" si="58"/>
        <v>9.3791119592410155E-3</v>
      </c>
      <c r="AZ97" s="156">
        <f t="shared" si="59"/>
        <v>1.1817653355413738E-2</v>
      </c>
      <c r="BA97" s="156">
        <f t="shared" si="60"/>
        <v>4.0366075978752747E-2</v>
      </c>
      <c r="BB97" s="156">
        <f t="shared" si="61"/>
        <v>6.001522064077669E-2</v>
      </c>
      <c r="BC97" s="40"/>
      <c r="BD97" s="156">
        <f t="shared" si="62"/>
        <v>3.6315528692458576E-2</v>
      </c>
      <c r="BE97" s="156">
        <f t="shared" si="63"/>
        <v>3.6642112619965195E-2</v>
      </c>
      <c r="BF97" s="156">
        <f t="shared" si="64"/>
        <v>2.9177727156216138E-2</v>
      </c>
      <c r="BG97" s="156">
        <f t="shared" si="65"/>
        <v>1.2927789015733326E-2</v>
      </c>
      <c r="BH97" s="156">
        <f t="shared" si="66"/>
        <v>4.217105412754929E-2</v>
      </c>
      <c r="BI97" s="156">
        <f t="shared" si="67"/>
        <v>5.5149994340266462E-2</v>
      </c>
    </row>
    <row r="98" spans="1:61" x14ac:dyDescent="0.25">
      <c r="A98" s="7" t="s">
        <v>92</v>
      </c>
      <c r="B98" s="7"/>
      <c r="C98" s="14">
        <v>4851</v>
      </c>
      <c r="E98" s="21">
        <f>'CAN LFS Emp'!$E98</f>
        <v>37.340000000000003</v>
      </c>
      <c r="F98" s="21">
        <f>'Ont LFS Emp'!$E98</f>
        <v>16.61</v>
      </c>
      <c r="G98" s="21">
        <f>'Emp RestOfOnt'!$E98</f>
        <v>6.7799999999999994</v>
      </c>
      <c r="H98" s="21">
        <f>'Emp RestOfCMA'!$E98</f>
        <v>4.935317462697105</v>
      </c>
      <c r="I98" s="21">
        <f>'CMA Emp Adj'!$E98</f>
        <v>9.83</v>
      </c>
      <c r="J98" s="21">
        <f>'Tor Emp Adj'!$E98</f>
        <v>4.894682537302895</v>
      </c>
      <c r="L98" s="21">
        <f>'CAN LFS Emp'!$O98</f>
        <v>53.41</v>
      </c>
      <c r="M98" s="21">
        <f>'Ont LFS Emp'!$O98</f>
        <v>24.06</v>
      </c>
      <c r="N98" s="21">
        <f>'Emp RestOfOnt'!$O98</f>
        <v>6.3377393879565638</v>
      </c>
      <c r="O98" s="21">
        <f>'Emp RestOfCMA'!$O98</f>
        <v>4.7897408551112832</v>
      </c>
      <c r="P98" s="21">
        <f>'CMA Emp Adj'!$O98</f>
        <v>17.722260612043435</v>
      </c>
      <c r="Q98" s="21">
        <f>'Tor Emp Adj'!$O98</f>
        <v>12.932519756932152</v>
      </c>
      <c r="S98" s="21">
        <f>'CAN LFS Emp'!$Y98</f>
        <v>77.64</v>
      </c>
      <c r="T98" s="21">
        <f>'Ont LFS Emp'!$Y98</f>
        <v>28.51</v>
      </c>
      <c r="U98" s="21">
        <f>'Emp RestOfOnt'!$Y98</f>
        <v>9.1920395738204022</v>
      </c>
      <c r="V98" s="21">
        <f>'Emp RestOfCMA'!$Y98</f>
        <v>7.9278758797639135</v>
      </c>
      <c r="W98" s="21">
        <f>'CMA Emp Adj'!$Y98</f>
        <v>19.317960426179599</v>
      </c>
      <c r="X98" s="21">
        <f>'Tor Emp Adj'!$Y98</f>
        <v>11.390084546415686</v>
      </c>
      <c r="AA98" s="21">
        <f t="shared" si="38"/>
        <v>1</v>
      </c>
      <c r="AB98" s="21">
        <f t="shared" si="39"/>
        <v>1.1457092743828734</v>
      </c>
      <c r="AC98" s="21">
        <f t="shared" si="40"/>
        <v>0.80900226492230509</v>
      </c>
      <c r="AD98" s="21">
        <f t="shared" si="41"/>
        <v>1.6972779505743458</v>
      </c>
      <c r="AE98" s="21">
        <f t="shared" si="42"/>
        <v>1.607029424603986</v>
      </c>
      <c r="AF98" s="21">
        <f t="shared" si="43"/>
        <v>1.5252545223287886</v>
      </c>
      <c r="AH98" s="21">
        <f t="shared" si="44"/>
        <v>1</v>
      </c>
      <c r="AI98" s="21">
        <f t="shared" si="45"/>
        <v>1.1592154971576236</v>
      </c>
      <c r="AJ98" s="21">
        <f t="shared" si="46"/>
        <v>0.56924799277732141</v>
      </c>
      <c r="AK98" s="21">
        <f t="shared" si="47"/>
        <v>1.0611859779221253</v>
      </c>
      <c r="AL98" s="21">
        <f t="shared" si="48"/>
        <v>1.8418696412011997</v>
      </c>
      <c r="AM98" s="21">
        <f t="shared" si="49"/>
        <v>2.5316615606098085</v>
      </c>
      <c r="AO98" s="21">
        <f t="shared" si="50"/>
        <v>1</v>
      </c>
      <c r="AP98" s="21">
        <f t="shared" si="51"/>
        <v>0.94598923867595741</v>
      </c>
      <c r="AQ98" s="21">
        <f t="shared" si="52"/>
        <v>0.60072070189193982</v>
      </c>
      <c r="AR98" s="21">
        <f t="shared" si="53"/>
        <v>1.1100897945669876</v>
      </c>
      <c r="AS98" s="21">
        <f t="shared" si="54"/>
        <v>1.3020935215865319</v>
      </c>
      <c r="AT98" s="21">
        <f t="shared" si="55"/>
        <v>1.4803035894041758</v>
      </c>
      <c r="AW98" s="156">
        <f t="shared" si="56"/>
        <v>3.6441576971350864E-2</v>
      </c>
      <c r="AX98" s="156">
        <f t="shared" si="57"/>
        <v>3.7749658311655443E-2</v>
      </c>
      <c r="AY98" s="156">
        <f t="shared" si="58"/>
        <v>-6.722796260724806E-3</v>
      </c>
      <c r="AZ98" s="156">
        <f t="shared" si="59"/>
        <v>-2.9895913352108172E-3</v>
      </c>
      <c r="BA98" s="156">
        <f t="shared" si="60"/>
        <v>6.0709748050813639E-2</v>
      </c>
      <c r="BB98" s="156">
        <f t="shared" si="61"/>
        <v>0.1020362039271101</v>
      </c>
      <c r="BC98" s="40"/>
      <c r="BD98" s="156">
        <f t="shared" si="62"/>
        <v>3.8116980525202848E-2</v>
      </c>
      <c r="BE98" s="156">
        <f t="shared" si="63"/>
        <v>1.7115234836350801E-2</v>
      </c>
      <c r="BF98" s="156">
        <f t="shared" si="64"/>
        <v>3.7881452315712938E-2</v>
      </c>
      <c r="BG98" s="156">
        <f t="shared" si="65"/>
        <v>5.1682100933875708E-2</v>
      </c>
      <c r="BH98" s="156">
        <f t="shared" si="66"/>
        <v>8.6586454932386925E-3</v>
      </c>
      <c r="BI98" s="156">
        <f t="shared" si="67"/>
        <v>-1.2619878010501351E-2</v>
      </c>
    </row>
    <row r="99" spans="1:61" x14ac:dyDescent="0.25">
      <c r="A99" s="7" t="s">
        <v>93</v>
      </c>
      <c r="B99" s="7"/>
      <c r="C99" s="14">
        <v>4853</v>
      </c>
      <c r="E99" s="21">
        <f>'CAN LFS Emp'!$E99</f>
        <v>34.979999999999997</v>
      </c>
      <c r="F99" s="21">
        <f>'Ont LFS Emp'!$E99</f>
        <v>14.64</v>
      </c>
      <c r="G99" s="21">
        <f>'Emp RestOfOnt'!$E99</f>
        <v>6.6400000000000006</v>
      </c>
      <c r="H99" s="21">
        <f>'Emp RestOfCMA'!$E99</f>
        <v>3.2554610988106907</v>
      </c>
      <c r="I99" s="21">
        <f>'CMA Emp Adj'!$E99</f>
        <v>8</v>
      </c>
      <c r="J99" s="21">
        <f>'Tor Emp Adj'!$E99</f>
        <v>4.7445389011893093</v>
      </c>
      <c r="L99" s="21">
        <f>'CAN LFS Emp'!$O99</f>
        <v>41.69</v>
      </c>
      <c r="M99" s="21">
        <f>'Ont LFS Emp'!$O99</f>
        <v>17.25</v>
      </c>
      <c r="N99" s="21">
        <f>'Emp RestOfOnt'!$O99</f>
        <v>8.0224438573315719</v>
      </c>
      <c r="O99" s="21">
        <f>'Emp RestOfCMA'!$O99</f>
        <v>4.1116761264599546</v>
      </c>
      <c r="P99" s="21">
        <f>'CMA Emp Adj'!$O99</f>
        <v>9.2275561426684281</v>
      </c>
      <c r="Q99" s="21">
        <f>'Tor Emp Adj'!$O99</f>
        <v>5.1158800162084734</v>
      </c>
      <c r="S99" s="21">
        <f>'CAN LFS Emp'!$Y99</f>
        <v>65.38</v>
      </c>
      <c r="T99" s="21">
        <f>'Ont LFS Emp'!$Y99</f>
        <v>33.369999999999997</v>
      </c>
      <c r="U99" s="21">
        <f>'Emp RestOfOnt'!$Y99</f>
        <v>10.80709090909091</v>
      </c>
      <c r="V99" s="21">
        <f>'Emp RestOfCMA'!$Y99</f>
        <v>5.5428696749880366</v>
      </c>
      <c r="W99" s="21">
        <f>'CMA Emp Adj'!$Y99</f>
        <v>22.562909090909088</v>
      </c>
      <c r="X99" s="21">
        <f>'Tor Emp Adj'!$Y99</f>
        <v>17.020039415921051</v>
      </c>
      <c r="AA99" s="21">
        <f t="shared" si="38"/>
        <v>1</v>
      </c>
      <c r="AB99" s="21">
        <f t="shared" si="39"/>
        <v>1.0779543797657889</v>
      </c>
      <c r="AC99" s="21">
        <f t="shared" si="40"/>
        <v>0.84575121712786816</v>
      </c>
      <c r="AD99" s="21">
        <f t="shared" si="41"/>
        <v>1.195101782455549</v>
      </c>
      <c r="AE99" s="21">
        <f t="shared" si="42"/>
        <v>1.3960944685080992</v>
      </c>
      <c r="AF99" s="21">
        <f t="shared" si="43"/>
        <v>1.5782155290268587</v>
      </c>
      <c r="AH99" s="21">
        <f t="shared" si="44"/>
        <v>1</v>
      </c>
      <c r="AI99" s="21">
        <f t="shared" si="45"/>
        <v>1.0647516890591189</v>
      </c>
      <c r="AJ99" s="21">
        <f t="shared" si="46"/>
        <v>0.92313347654443112</v>
      </c>
      <c r="AK99" s="21">
        <f t="shared" si="47"/>
        <v>1.1670489359412801</v>
      </c>
      <c r="AL99" s="21">
        <f t="shared" si="48"/>
        <v>1.2286187816149092</v>
      </c>
      <c r="AM99" s="21">
        <f t="shared" si="49"/>
        <v>1.2830203068710133</v>
      </c>
      <c r="AO99" s="21">
        <f t="shared" si="50"/>
        <v>1</v>
      </c>
      <c r="AP99" s="21">
        <f t="shared" si="51"/>
        <v>1.314879019795151</v>
      </c>
      <c r="AQ99" s="21">
        <f t="shared" si="52"/>
        <v>0.83870673125023532</v>
      </c>
      <c r="AR99" s="21">
        <f t="shared" si="53"/>
        <v>0.92167232231434981</v>
      </c>
      <c r="AS99" s="21">
        <f t="shared" si="54"/>
        <v>1.8059952765314164</v>
      </c>
      <c r="AT99" s="21">
        <f t="shared" si="55"/>
        <v>2.6267879563926813</v>
      </c>
      <c r="AW99" s="156">
        <f t="shared" si="56"/>
        <v>1.7703361483383917E-2</v>
      </c>
      <c r="AX99" s="156">
        <f t="shared" si="57"/>
        <v>1.6540772031056195E-2</v>
      </c>
      <c r="AY99" s="156">
        <f t="shared" si="58"/>
        <v>1.9093099066715746E-2</v>
      </c>
      <c r="AZ99" s="156">
        <f t="shared" si="59"/>
        <v>2.362442182601443E-2</v>
      </c>
      <c r="BA99" s="156">
        <f t="shared" si="60"/>
        <v>1.4377648093679696E-2</v>
      </c>
      <c r="BB99" s="156">
        <f t="shared" si="61"/>
        <v>7.5639813827661495E-3</v>
      </c>
      <c r="BC99" s="40"/>
      <c r="BD99" s="156">
        <f t="shared" si="62"/>
        <v>4.6023164237783076E-2</v>
      </c>
      <c r="BE99" s="156">
        <f t="shared" si="63"/>
        <v>6.8210175727070332E-2</v>
      </c>
      <c r="BF99" s="156">
        <f t="shared" si="64"/>
        <v>3.0244279671005181E-2</v>
      </c>
      <c r="BG99" s="156">
        <f t="shared" si="65"/>
        <v>3.0318687421537316E-2</v>
      </c>
      <c r="BH99" s="156">
        <f t="shared" si="66"/>
        <v>9.3530346779733708E-2</v>
      </c>
      <c r="BI99" s="156">
        <f t="shared" si="67"/>
        <v>0.12772711087166555</v>
      </c>
    </row>
    <row r="100" spans="1:61" x14ac:dyDescent="0.25">
      <c r="A100" s="8" t="s">
        <v>94</v>
      </c>
      <c r="B100" s="8"/>
      <c r="C100" s="15" t="s">
        <v>202</v>
      </c>
      <c r="E100" s="22">
        <f>'CAN LFS Emp'!$E100</f>
        <v>47.940000000000005</v>
      </c>
      <c r="F100" s="22">
        <f>'Ont LFS Emp'!$E100</f>
        <v>14.28</v>
      </c>
      <c r="G100" s="22">
        <f>'Emp RestOfOnt'!$E100</f>
        <v>10.23</v>
      </c>
      <c r="H100" s="22">
        <f>'Emp RestOfCMA'!$E100</f>
        <v>1.597653943478099</v>
      </c>
      <c r="I100" s="22">
        <f>'CMA Emp Adj'!$E100</f>
        <v>4.05</v>
      </c>
      <c r="J100" s="22">
        <f>'Tor Emp Adj'!$E100</f>
        <v>2.4523460565219009</v>
      </c>
      <c r="L100" s="22">
        <f>'CAN LFS Emp'!$O100</f>
        <v>48.88</v>
      </c>
      <c r="M100" s="22">
        <f>'Ont LFS Emp'!$O100</f>
        <v>18.47</v>
      </c>
      <c r="N100" s="22">
        <f>'Emp RestOfOnt'!$O100</f>
        <v>12.851498929336188</v>
      </c>
      <c r="O100" s="22">
        <f>'Emp RestOfCMA'!$O100</f>
        <v>3.1898966961496131</v>
      </c>
      <c r="P100" s="22">
        <f>'CMA Emp Adj'!$O100</f>
        <v>5.6185010706638119</v>
      </c>
      <c r="Q100" s="22">
        <f>'Tor Emp Adj'!$O100</f>
        <v>2.4286043745141987</v>
      </c>
      <c r="S100" s="22">
        <f>'CAN LFS Emp'!$Y100</f>
        <v>62.660000000000011</v>
      </c>
      <c r="T100" s="22">
        <f>'Ont LFS Emp'!$Y100</f>
        <v>25.98</v>
      </c>
      <c r="U100" s="22">
        <f>'Emp RestOfOnt'!$Y100</f>
        <v>18.795078043704475</v>
      </c>
      <c r="V100" s="22">
        <f>'Emp RestOfCMA'!$Y100</f>
        <v>5.3628764839004841</v>
      </c>
      <c r="W100" s="22">
        <f>'CMA Emp Adj'!$Y100</f>
        <v>7.1849219562955264</v>
      </c>
      <c r="X100" s="22">
        <f>'Tor Emp Adj'!$Y100</f>
        <v>1.8220454723950419</v>
      </c>
      <c r="AA100" s="22">
        <f t="shared" si="38"/>
        <v>1</v>
      </c>
      <c r="AB100" s="22">
        <f t="shared" si="39"/>
        <v>0.767201224943178</v>
      </c>
      <c r="AC100" s="22">
        <f t="shared" si="40"/>
        <v>0.95076231896801444</v>
      </c>
      <c r="AD100" s="22">
        <f t="shared" si="41"/>
        <v>0.42795378832459385</v>
      </c>
      <c r="AE100" s="22">
        <f t="shared" si="42"/>
        <v>0.51570532764672983</v>
      </c>
      <c r="AF100" s="22">
        <f t="shared" si="43"/>
        <v>0.59521769059571128</v>
      </c>
      <c r="AH100" s="22">
        <f t="shared" si="44"/>
        <v>1</v>
      </c>
      <c r="AI100" s="22">
        <f t="shared" si="45"/>
        <v>0.97235943277197656</v>
      </c>
      <c r="AJ100" s="22">
        <f t="shared" si="46"/>
        <v>1.26128228583965</v>
      </c>
      <c r="AK100" s="22">
        <f t="shared" si="47"/>
        <v>0.77223145103993118</v>
      </c>
      <c r="AL100" s="22">
        <f t="shared" si="48"/>
        <v>0.63804545532212675</v>
      </c>
      <c r="AM100" s="22">
        <f t="shared" si="49"/>
        <v>0.51948217559988719</v>
      </c>
      <c r="AO100" s="22">
        <f t="shared" si="50"/>
        <v>1</v>
      </c>
      <c r="AP100" s="22">
        <f t="shared" si="51"/>
        <v>1.068127905950325</v>
      </c>
      <c r="AQ100" s="22">
        <f t="shared" si="52"/>
        <v>1.5219485909859192</v>
      </c>
      <c r="AR100" s="22">
        <f t="shared" si="53"/>
        <v>0.93045248182590101</v>
      </c>
      <c r="AS100" s="22">
        <f t="shared" si="54"/>
        <v>0.60006472498437657</v>
      </c>
      <c r="AT100" s="22">
        <f t="shared" si="55"/>
        <v>0.29341221637523929</v>
      </c>
      <c r="AW100" s="157">
        <f t="shared" si="56"/>
        <v>1.9436951168985139E-3</v>
      </c>
      <c r="AX100" s="157">
        <f t="shared" si="57"/>
        <v>2.6062625854136545E-2</v>
      </c>
      <c r="AY100" s="157">
        <f t="shared" si="58"/>
        <v>2.307580742344939E-2</v>
      </c>
      <c r="AZ100" s="157">
        <f t="shared" si="59"/>
        <v>7.1591821351314033E-2</v>
      </c>
      <c r="BA100" s="157">
        <f t="shared" si="60"/>
        <v>3.3276481473707653E-2</v>
      </c>
      <c r="BB100" s="157">
        <f t="shared" si="61"/>
        <v>-9.7236490459651215E-4</v>
      </c>
      <c r="BC100" s="40"/>
      <c r="BD100" s="157">
        <f t="shared" si="62"/>
        <v>2.5146467051276211E-2</v>
      </c>
      <c r="BE100" s="157">
        <f t="shared" si="63"/>
        <v>3.4706613900481242E-2</v>
      </c>
      <c r="BF100" s="157">
        <f t="shared" si="64"/>
        <v>3.8745211868169038E-2</v>
      </c>
      <c r="BG100" s="157">
        <f t="shared" si="65"/>
        <v>5.3324334392280681E-2</v>
      </c>
      <c r="BH100" s="157">
        <f t="shared" si="66"/>
        <v>2.4896850892928812E-2</v>
      </c>
      <c r="BI100" s="157">
        <f t="shared" si="67"/>
        <v>-2.8326756711144929E-2</v>
      </c>
    </row>
    <row r="101" spans="1:61" x14ac:dyDescent="0.25">
      <c r="A101" s="6" t="s">
        <v>95</v>
      </c>
      <c r="B101" s="6"/>
      <c r="C101" s="14">
        <v>486</v>
      </c>
      <c r="E101" s="21">
        <f>'CAN LFS Emp'!$E101</f>
        <v>4.9000000000000004</v>
      </c>
      <c r="F101" s="21">
        <f>'Ont LFS Emp'!$E101</f>
        <v>0</v>
      </c>
      <c r="G101" s="21">
        <f>'Emp RestOfOnt'!$E101</f>
        <v>0</v>
      </c>
      <c r="H101" s="21">
        <f>'Emp RestOfCMA'!$E101</f>
        <v>0</v>
      </c>
      <c r="I101" s="21">
        <f>'CMA Emp Adj'!$E101</f>
        <v>0</v>
      </c>
      <c r="J101" s="21">
        <f>'Tor Emp Adj'!$E101</f>
        <v>0</v>
      </c>
      <c r="L101" s="21">
        <f>'CAN LFS Emp'!$O101</f>
        <v>4.8</v>
      </c>
      <c r="M101" s="21">
        <f>'Ont LFS Emp'!$O101</f>
        <v>0</v>
      </c>
      <c r="N101" s="21">
        <f>'Emp RestOfOnt'!$O101</f>
        <v>0</v>
      </c>
      <c r="O101" s="21">
        <f>'Emp RestOfCMA'!$O101</f>
        <v>0</v>
      </c>
      <c r="P101" s="21">
        <f>'CMA Emp Adj'!$O101</f>
        <v>0</v>
      </c>
      <c r="Q101" s="21">
        <f>'Tor Emp Adj'!$O101</f>
        <v>0</v>
      </c>
      <c r="S101" s="21">
        <f>'CAN LFS Emp'!$Y101</f>
        <v>18.940000000000001</v>
      </c>
      <c r="T101" s="21">
        <f>'Ont LFS Emp'!$Y101</f>
        <v>0</v>
      </c>
      <c r="U101" s="21">
        <f>'Emp RestOfOnt'!$Y101</f>
        <v>0</v>
      </c>
      <c r="V101" s="21">
        <f>'Emp RestOfCMA'!$Y101</f>
        <v>0</v>
      </c>
      <c r="W101" s="21">
        <f>'CMA Emp Adj'!$Y101</f>
        <v>0</v>
      </c>
      <c r="X101" s="21">
        <f>'Tor Emp Adj'!$Y101</f>
        <v>0</v>
      </c>
      <c r="AA101" s="21">
        <f t="shared" si="38"/>
        <v>1</v>
      </c>
      <c r="AB101" s="21">
        <f t="shared" si="39"/>
        <v>0</v>
      </c>
      <c r="AC101" s="21">
        <f t="shared" si="40"/>
        <v>0</v>
      </c>
      <c r="AD101" s="21">
        <f t="shared" si="41"/>
        <v>0</v>
      </c>
      <c r="AE101" s="21">
        <f t="shared" si="42"/>
        <v>0</v>
      </c>
      <c r="AF101" s="21">
        <f t="shared" si="43"/>
        <v>0</v>
      </c>
      <c r="AH101" s="21">
        <f t="shared" si="44"/>
        <v>1</v>
      </c>
      <c r="AI101" s="21">
        <f t="shared" si="45"/>
        <v>0</v>
      </c>
      <c r="AJ101" s="21">
        <f t="shared" si="46"/>
        <v>0</v>
      </c>
      <c r="AK101" s="21">
        <f t="shared" si="47"/>
        <v>0</v>
      </c>
      <c r="AL101" s="21">
        <f t="shared" si="48"/>
        <v>0</v>
      </c>
      <c r="AM101" s="21">
        <f t="shared" si="49"/>
        <v>0</v>
      </c>
      <c r="AO101" s="21">
        <f t="shared" si="50"/>
        <v>1</v>
      </c>
      <c r="AP101" s="21">
        <f t="shared" si="51"/>
        <v>0</v>
      </c>
      <c r="AQ101" s="21">
        <f t="shared" si="52"/>
        <v>0</v>
      </c>
      <c r="AR101" s="21">
        <f t="shared" si="53"/>
        <v>0</v>
      </c>
      <c r="AS101" s="21">
        <f t="shared" si="54"/>
        <v>0</v>
      </c>
      <c r="AT101" s="21">
        <f t="shared" si="55"/>
        <v>0</v>
      </c>
      <c r="AW101" s="156">
        <f t="shared" si="56"/>
        <v>-2.0598044055625264E-3</v>
      </c>
      <c r="AX101" s="156" t="str">
        <f t="shared" si="57"/>
        <v>n/a</v>
      </c>
      <c r="AY101" s="156" t="str">
        <f t="shared" si="58"/>
        <v>n/a</v>
      </c>
      <c r="AZ101" s="156" t="str">
        <f t="shared" si="59"/>
        <v>n/a</v>
      </c>
      <c r="BA101" s="156" t="str">
        <f t="shared" si="60"/>
        <v>n/a</v>
      </c>
      <c r="BB101" s="156" t="str">
        <f t="shared" si="61"/>
        <v>n/a</v>
      </c>
      <c r="BC101" s="40"/>
      <c r="BD101" s="156">
        <f t="shared" si="62"/>
        <v>0.14713326486736866</v>
      </c>
      <c r="BE101" s="156" t="str">
        <f t="shared" si="63"/>
        <v>n/a</v>
      </c>
      <c r="BF101" s="156" t="str">
        <f t="shared" si="64"/>
        <v>n/a</v>
      </c>
      <c r="BG101" s="156" t="str">
        <f t="shared" si="65"/>
        <v>n/a</v>
      </c>
      <c r="BH101" s="156" t="str">
        <f t="shared" si="66"/>
        <v>n/a</v>
      </c>
      <c r="BI101" s="156" t="str">
        <f t="shared" si="67"/>
        <v>n/a</v>
      </c>
    </row>
    <row r="102" spans="1:61" x14ac:dyDescent="0.25">
      <c r="A102" s="6" t="s">
        <v>96</v>
      </c>
      <c r="B102" s="6"/>
      <c r="C102" s="14">
        <v>488</v>
      </c>
      <c r="E102" s="21">
        <f>'CAN LFS Emp'!$E102</f>
        <v>51.19</v>
      </c>
      <c r="F102" s="21">
        <f>'Ont LFS Emp'!$E102</f>
        <v>15.5</v>
      </c>
      <c r="G102" s="21">
        <f>'Emp RestOfOnt'!$E102</f>
        <v>7.25</v>
      </c>
      <c r="H102" s="21">
        <f>'Emp RestOfCMA'!$E102</f>
        <v>4.3462654610467713</v>
      </c>
      <c r="I102" s="21">
        <f>'CMA Emp Adj'!$E102</f>
        <v>8.25</v>
      </c>
      <c r="J102" s="21">
        <f>'Tor Emp Adj'!$E102</f>
        <v>3.9037345389532292</v>
      </c>
      <c r="L102" s="21">
        <f>'CAN LFS Emp'!$O102</f>
        <v>106.34</v>
      </c>
      <c r="M102" s="21">
        <f>'Ont LFS Emp'!$O102</f>
        <v>36</v>
      </c>
      <c r="N102" s="21">
        <f>'Emp RestOfOnt'!$O102</f>
        <v>14.840230207748458</v>
      </c>
      <c r="O102" s="21">
        <f>'Emp RestOfCMA'!$O102</f>
        <v>17.980283722151661</v>
      </c>
      <c r="P102" s="21">
        <f>'CMA Emp Adj'!$O102</f>
        <v>21.159769792251542</v>
      </c>
      <c r="Q102" s="21">
        <f>'Tor Emp Adj'!$O102</f>
        <v>3.1794860700998808</v>
      </c>
      <c r="S102" s="21">
        <f>'CAN LFS Emp'!$Y102</f>
        <v>115.12</v>
      </c>
      <c r="T102" s="21">
        <f>'Ont LFS Emp'!$Y102</f>
        <v>33.869999999999997</v>
      </c>
      <c r="U102" s="21">
        <f>'Emp RestOfOnt'!$Y102</f>
        <v>17.379878772246578</v>
      </c>
      <c r="V102" s="21">
        <f>'Emp RestOfCMA'!$Y102</f>
        <v>13.584678154414796</v>
      </c>
      <c r="W102" s="21">
        <f>'CMA Emp Adj'!$Y102</f>
        <v>16.49012122775342</v>
      </c>
      <c r="X102" s="21">
        <f>'Tor Emp Adj'!$Y102</f>
        <v>2.9054430733386241</v>
      </c>
      <c r="AA102" s="21">
        <f t="shared" si="38"/>
        <v>1</v>
      </c>
      <c r="AB102" s="21">
        <f t="shared" si="39"/>
        <v>0.77987622076173546</v>
      </c>
      <c r="AC102" s="21">
        <f t="shared" si="40"/>
        <v>0.63102597169213959</v>
      </c>
      <c r="AD102" s="21">
        <f t="shared" si="41"/>
        <v>1.0902932119936077</v>
      </c>
      <c r="AE102" s="21">
        <f t="shared" si="42"/>
        <v>0.98381500828875201</v>
      </c>
      <c r="AF102" s="21">
        <f t="shared" si="43"/>
        <v>0.88733426681644423</v>
      </c>
      <c r="AH102" s="21">
        <f t="shared" si="44"/>
        <v>1</v>
      </c>
      <c r="AI102" s="21">
        <f t="shared" si="45"/>
        <v>0.87115809831058055</v>
      </c>
      <c r="AJ102" s="21">
        <f t="shared" si="46"/>
        <v>0.669473962859926</v>
      </c>
      <c r="AK102" s="21">
        <f t="shared" si="47"/>
        <v>2.0007920278995095</v>
      </c>
      <c r="AL102" s="21">
        <f t="shared" si="48"/>
        <v>1.104527749742237</v>
      </c>
      <c r="AM102" s="21">
        <f t="shared" si="49"/>
        <v>0.31261178453460736</v>
      </c>
      <c r="AO102" s="21">
        <f t="shared" si="50"/>
        <v>1</v>
      </c>
      <c r="AP102" s="21">
        <f t="shared" si="51"/>
        <v>0.75794714450540901</v>
      </c>
      <c r="AQ102" s="21">
        <f t="shared" si="52"/>
        <v>0.76602369204933796</v>
      </c>
      <c r="AR102" s="21">
        <f t="shared" si="53"/>
        <v>1.2828780290964958</v>
      </c>
      <c r="AS102" s="21">
        <f t="shared" si="54"/>
        <v>0.74961712637426636</v>
      </c>
      <c r="AT102" s="21">
        <f t="shared" si="55"/>
        <v>0.2546659964467054</v>
      </c>
      <c r="AW102" s="156">
        <f t="shared" si="56"/>
        <v>7.5848584121381624E-2</v>
      </c>
      <c r="AX102" s="156">
        <f t="shared" si="57"/>
        <v>8.7920299324393048E-2</v>
      </c>
      <c r="AY102" s="156">
        <f t="shared" si="58"/>
        <v>7.4262122407519948E-2</v>
      </c>
      <c r="AZ102" s="156">
        <f t="shared" si="59"/>
        <v>0.15257190536307008</v>
      </c>
      <c r="BA102" s="156">
        <f t="shared" si="60"/>
        <v>9.8767231504889086E-2</v>
      </c>
      <c r="BB102" s="156">
        <f t="shared" si="61"/>
        <v>-2.0312278716144605E-2</v>
      </c>
      <c r="BC102" s="40"/>
      <c r="BD102" s="156">
        <f t="shared" si="62"/>
        <v>7.9649078983792254E-3</v>
      </c>
      <c r="BE102" s="156">
        <f t="shared" si="63"/>
        <v>-6.0803664590052264E-3</v>
      </c>
      <c r="BF102" s="156">
        <f t="shared" si="64"/>
        <v>1.5922573879902036E-2</v>
      </c>
      <c r="BG102" s="156">
        <f t="shared" si="65"/>
        <v>-2.7644038224848844E-2</v>
      </c>
      <c r="BH102" s="156">
        <f t="shared" si="66"/>
        <v>-2.4625738744749825E-2</v>
      </c>
      <c r="BI102" s="156">
        <f t="shared" si="67"/>
        <v>-8.9728684683461069E-3</v>
      </c>
    </row>
    <row r="103" spans="1:61" x14ac:dyDescent="0.25">
      <c r="A103" s="6" t="s">
        <v>97</v>
      </c>
      <c r="B103" s="6"/>
      <c r="C103" s="14">
        <v>491</v>
      </c>
      <c r="E103" s="21">
        <f>'CAN LFS Emp'!$E103</f>
        <v>73.25</v>
      </c>
      <c r="F103" s="21">
        <f>'Ont LFS Emp'!$E103</f>
        <v>29.03</v>
      </c>
      <c r="G103" s="21">
        <f>'Emp RestOfOnt'!$E103</f>
        <v>16.520000000000003</v>
      </c>
      <c r="H103" s="21">
        <f>'Emp RestOfCMA'!$E103</f>
        <v>7.5652695839925759</v>
      </c>
      <c r="I103" s="21">
        <f>'CMA Emp Adj'!$E103</f>
        <v>12.51</v>
      </c>
      <c r="J103" s="21">
        <f>'Tor Emp Adj'!$E103</f>
        <v>4.9447304160074239</v>
      </c>
      <c r="L103" s="21">
        <f>'CAN LFS Emp'!$O103</f>
        <v>81.22</v>
      </c>
      <c r="M103" s="21">
        <f>'Ont LFS Emp'!$O103</f>
        <v>31.98</v>
      </c>
      <c r="N103" s="21">
        <f>'Emp RestOfOnt'!$O103</f>
        <v>16.223189233278958</v>
      </c>
      <c r="O103" s="21">
        <f>'Emp RestOfCMA'!$O103</f>
        <v>8.1365865564349029</v>
      </c>
      <c r="P103" s="21">
        <f>'CMA Emp Adj'!$O103</f>
        <v>15.756810766721044</v>
      </c>
      <c r="Q103" s="21">
        <f>'Tor Emp Adj'!$O103</f>
        <v>7.6202242102861417</v>
      </c>
      <c r="S103" s="21">
        <f>'CAN LFS Emp'!$Y103</f>
        <v>69.66</v>
      </c>
      <c r="T103" s="21">
        <f>'Ont LFS Emp'!$Y103</f>
        <v>32.26</v>
      </c>
      <c r="U103" s="21">
        <f>'Emp RestOfOnt'!$Y103</f>
        <v>12.431278796426895</v>
      </c>
      <c r="V103" s="21">
        <f>'Emp RestOfCMA'!$Y103</f>
        <v>11.515743409039224</v>
      </c>
      <c r="W103" s="21">
        <f>'CMA Emp Adj'!$Y103</f>
        <v>19.828721203573103</v>
      </c>
      <c r="X103" s="21">
        <f>'Tor Emp Adj'!$Y103</f>
        <v>8.3129777945338788</v>
      </c>
      <c r="AA103" s="21">
        <f t="shared" si="38"/>
        <v>1</v>
      </c>
      <c r="AB103" s="21">
        <f t="shared" si="39"/>
        <v>1.0207479505848092</v>
      </c>
      <c r="AC103" s="21">
        <f t="shared" si="40"/>
        <v>1.0048396676285916</v>
      </c>
      <c r="AD103" s="21">
        <f t="shared" si="41"/>
        <v>1.3262609073277558</v>
      </c>
      <c r="AE103" s="21">
        <f t="shared" si="42"/>
        <v>1.0425437887376285</v>
      </c>
      <c r="AF103" s="21">
        <f t="shared" si="43"/>
        <v>0.78546546643762627</v>
      </c>
      <c r="AH103" s="21">
        <f t="shared" si="44"/>
        <v>1</v>
      </c>
      <c r="AI103" s="21">
        <f t="shared" si="45"/>
        <v>1.0132266582312861</v>
      </c>
      <c r="AJ103" s="21">
        <f t="shared" si="46"/>
        <v>0.95821498436624242</v>
      </c>
      <c r="AK103" s="21">
        <f t="shared" si="47"/>
        <v>1.1854447768106176</v>
      </c>
      <c r="AL103" s="21">
        <f t="shared" si="48"/>
        <v>1.0768809219931386</v>
      </c>
      <c r="AM103" s="21">
        <f t="shared" si="49"/>
        <v>0.98095670413721003</v>
      </c>
      <c r="AO103" s="21">
        <f t="shared" si="50"/>
        <v>1</v>
      </c>
      <c r="AP103" s="21">
        <f t="shared" si="51"/>
        <v>1.1930410809678333</v>
      </c>
      <c r="AQ103" s="21">
        <f t="shared" si="52"/>
        <v>0.90547940421770967</v>
      </c>
      <c r="AR103" s="21">
        <f t="shared" si="53"/>
        <v>1.7971954233996243</v>
      </c>
      <c r="AS103" s="21">
        <f t="shared" si="54"/>
        <v>1.4896274587637417</v>
      </c>
      <c r="AT103" s="21">
        <f t="shared" si="55"/>
        <v>1.2041553552419391</v>
      </c>
      <c r="AW103" s="156">
        <f t="shared" si="56"/>
        <v>1.0381848712966546E-2</v>
      </c>
      <c r="AX103" s="156">
        <f t="shared" si="57"/>
        <v>9.7250771285093407E-3</v>
      </c>
      <c r="AY103" s="156">
        <f t="shared" si="58"/>
        <v>-1.8113690100622915E-3</v>
      </c>
      <c r="AZ103" s="156">
        <f t="shared" si="59"/>
        <v>7.3068424252491493E-3</v>
      </c>
      <c r="BA103" s="156">
        <f t="shared" si="60"/>
        <v>2.3342711985334885E-2</v>
      </c>
      <c r="BB103" s="156">
        <f t="shared" si="61"/>
        <v>4.4197172950926289E-2</v>
      </c>
      <c r="BC103" s="40"/>
      <c r="BD103" s="156">
        <f t="shared" si="62"/>
        <v>-1.5236261263906981E-2</v>
      </c>
      <c r="BE103" s="156">
        <f t="shared" si="63"/>
        <v>8.7211660184660644E-4</v>
      </c>
      <c r="BF103" s="156">
        <f t="shared" si="64"/>
        <v>-2.6271330229687528E-2</v>
      </c>
      <c r="BG103" s="156">
        <f t="shared" si="65"/>
        <v>3.5344720049481193E-2</v>
      </c>
      <c r="BH103" s="156">
        <f t="shared" si="66"/>
        <v>2.3252086116785087E-2</v>
      </c>
      <c r="BI103" s="156">
        <f t="shared" si="67"/>
        <v>8.7391745731129067E-3</v>
      </c>
    </row>
    <row r="104" spans="1:61" x14ac:dyDescent="0.25">
      <c r="A104" s="6" t="s">
        <v>98</v>
      </c>
      <c r="B104" s="6"/>
      <c r="C104" s="14">
        <v>492</v>
      </c>
      <c r="E104" s="21">
        <f>'CAN LFS Emp'!$E104</f>
        <v>60.93</v>
      </c>
      <c r="F104" s="21">
        <f>'Ont LFS Emp'!$E104</f>
        <v>28.59</v>
      </c>
      <c r="G104" s="21">
        <f>'Emp RestOfOnt'!$E104</f>
        <v>12.83</v>
      </c>
      <c r="H104" s="21">
        <f>'Emp RestOfCMA'!$E104</f>
        <v>7.6822723770890864</v>
      </c>
      <c r="I104" s="21">
        <f>'CMA Emp Adj'!$E104</f>
        <v>15.76</v>
      </c>
      <c r="J104" s="21">
        <f>'Tor Emp Adj'!$E104</f>
        <v>8.0777276229109134</v>
      </c>
      <c r="L104" s="21">
        <f>'CAN LFS Emp'!$O104</f>
        <v>70.069999999999993</v>
      </c>
      <c r="M104" s="21">
        <f>'Ont LFS Emp'!$O104</f>
        <v>29.88</v>
      </c>
      <c r="N104" s="21">
        <f>'Emp RestOfOnt'!$O104</f>
        <v>11.78347897774114</v>
      </c>
      <c r="O104" s="21">
        <f>'Emp RestOfCMA'!$O104</f>
        <v>10.81474607554499</v>
      </c>
      <c r="P104" s="21">
        <f>'CMA Emp Adj'!$O104</f>
        <v>18.096521022258859</v>
      </c>
      <c r="Q104" s="21">
        <f>'Tor Emp Adj'!$O104</f>
        <v>7.2817749467138686</v>
      </c>
      <c r="S104" s="21">
        <f>'CAN LFS Emp'!$Y104</f>
        <v>72.87</v>
      </c>
      <c r="T104" s="21">
        <f>'Ont LFS Emp'!$Y104</f>
        <v>34.39</v>
      </c>
      <c r="U104" s="21">
        <f>'Emp RestOfOnt'!$Y104</f>
        <v>13.909269089424253</v>
      </c>
      <c r="V104" s="21">
        <f>'Emp RestOfCMA'!$Y104</f>
        <v>14.712802906599414</v>
      </c>
      <c r="W104" s="21">
        <f>'CMA Emp Adj'!$Y104</f>
        <v>20.480730910575748</v>
      </c>
      <c r="X104" s="21">
        <f>'Tor Emp Adj'!$Y104</f>
        <v>5.7679280039763334</v>
      </c>
      <c r="AA104" s="21">
        <f t="shared" si="38"/>
        <v>1</v>
      </c>
      <c r="AB104" s="21">
        <f t="shared" si="39"/>
        <v>1.2085429438851338</v>
      </c>
      <c r="AC104" s="21">
        <f t="shared" si="40"/>
        <v>0.93818791732403306</v>
      </c>
      <c r="AD104" s="21">
        <f t="shared" si="41"/>
        <v>1.6190889625659701</v>
      </c>
      <c r="AE104" s="21">
        <f t="shared" si="42"/>
        <v>1.5789546607840832</v>
      </c>
      <c r="AF104" s="21">
        <f t="shared" si="43"/>
        <v>1.5425886529096171</v>
      </c>
      <c r="AH104" s="21">
        <f t="shared" si="44"/>
        <v>1</v>
      </c>
      <c r="AI104" s="21">
        <f t="shared" si="45"/>
        <v>1.097335954113146</v>
      </c>
      <c r="AJ104" s="21">
        <f t="shared" si="46"/>
        <v>0.80673541590124365</v>
      </c>
      <c r="AK104" s="21">
        <f t="shared" si="47"/>
        <v>1.8263595219428486</v>
      </c>
      <c r="AL104" s="21">
        <f t="shared" si="48"/>
        <v>1.4335911888485326</v>
      </c>
      <c r="AM104" s="21">
        <f t="shared" si="49"/>
        <v>1.0865512351365796</v>
      </c>
      <c r="AO104" s="21">
        <f t="shared" si="50"/>
        <v>1</v>
      </c>
      <c r="AP104" s="21">
        <f t="shared" si="51"/>
        <v>1.2157881657083662</v>
      </c>
      <c r="AQ104" s="21">
        <f t="shared" si="52"/>
        <v>0.96850480479852075</v>
      </c>
      <c r="AR104" s="21">
        <f t="shared" si="53"/>
        <v>2.1949945299270746</v>
      </c>
      <c r="AS104" s="21">
        <f t="shared" si="54"/>
        <v>1.4708321518553062</v>
      </c>
      <c r="AT104" s="21">
        <f t="shared" si="55"/>
        <v>0.79869401938030771</v>
      </c>
      <c r="AW104" s="156">
        <f t="shared" si="56"/>
        <v>1.4075041456816262E-2</v>
      </c>
      <c r="AX104" s="156">
        <f t="shared" si="57"/>
        <v>4.4229880580142211E-3</v>
      </c>
      <c r="AY104" s="156">
        <f t="shared" si="58"/>
        <v>-8.4726743397740556E-3</v>
      </c>
      <c r="AZ104" s="156">
        <f t="shared" si="59"/>
        <v>3.4791047061874414E-2</v>
      </c>
      <c r="BA104" s="156">
        <f t="shared" si="60"/>
        <v>1.39204624208209E-2</v>
      </c>
      <c r="BB104" s="156">
        <f t="shared" si="61"/>
        <v>-1.0319975264134973E-2</v>
      </c>
      <c r="BC104" s="40"/>
      <c r="BD104" s="156">
        <f t="shared" si="62"/>
        <v>3.9259152245572082E-3</v>
      </c>
      <c r="BE104" s="156">
        <f t="shared" si="63"/>
        <v>1.4156919767117193E-2</v>
      </c>
      <c r="BF104" s="156">
        <f t="shared" si="64"/>
        <v>1.672400579761657E-2</v>
      </c>
      <c r="BG104" s="156">
        <f t="shared" si="65"/>
        <v>3.1259373473513374E-2</v>
      </c>
      <c r="BH104" s="156">
        <f t="shared" si="66"/>
        <v>1.2453383290953468E-2</v>
      </c>
      <c r="BI104" s="156">
        <f t="shared" si="67"/>
        <v>-2.3036681414219218E-2</v>
      </c>
    </row>
    <row r="105" spans="1:61" x14ac:dyDescent="0.25">
      <c r="A105" s="6" t="s">
        <v>99</v>
      </c>
      <c r="B105" s="6"/>
      <c r="C105" s="14">
        <v>493</v>
      </c>
      <c r="E105" s="21">
        <f>'CAN LFS Emp'!$E105</f>
        <v>27.79</v>
      </c>
      <c r="F105" s="21">
        <f>'Ont LFS Emp'!$E105</f>
        <v>12.69</v>
      </c>
      <c r="G105" s="21">
        <f>'Emp RestOfOnt'!$E105</f>
        <v>5.22</v>
      </c>
      <c r="H105" s="21">
        <f>'Emp RestOfCMA'!$E105</f>
        <v>5.5681806092279142</v>
      </c>
      <c r="I105" s="21">
        <f>'CMA Emp Adj'!$E105</f>
        <v>7.47</v>
      </c>
      <c r="J105" s="21">
        <f>'Tor Emp Adj'!$E105</f>
        <v>1.9018193907720859</v>
      </c>
      <c r="L105" s="21">
        <f>'CAN LFS Emp'!$O105</f>
        <v>45.03</v>
      </c>
      <c r="M105" s="21">
        <f>'Ont LFS Emp'!$O105</f>
        <v>22.62</v>
      </c>
      <c r="N105" s="21">
        <f>'Emp RestOfOnt'!$O105</f>
        <v>8.0412086659065007</v>
      </c>
      <c r="O105" s="21">
        <f>'Emp RestOfCMA'!$O105</f>
        <v>11.357023209719113</v>
      </c>
      <c r="P105" s="21">
        <f>'CMA Emp Adj'!$O105</f>
        <v>14.5787913340935</v>
      </c>
      <c r="Q105" s="21">
        <f>'Tor Emp Adj'!$O105</f>
        <v>3.2217681243743863</v>
      </c>
      <c r="S105" s="21">
        <f>'CAN LFS Emp'!$Y105</f>
        <v>67.61</v>
      </c>
      <c r="T105" s="21">
        <f>'Ont LFS Emp'!$Y105</f>
        <v>37.93</v>
      </c>
      <c r="U105" s="21">
        <f>'Emp RestOfOnt'!$Y105</f>
        <v>6.567411497239366</v>
      </c>
      <c r="V105" s="21">
        <f>'Emp RestOfCMA'!$Y105</f>
        <v>24.878716070093322</v>
      </c>
      <c r="W105" s="21">
        <f>'CMA Emp Adj'!$Y105</f>
        <v>31.362588502760634</v>
      </c>
      <c r="X105" s="21">
        <f>'Tor Emp Adj'!$Y105</f>
        <v>6.4838724326673125</v>
      </c>
      <c r="AA105" s="21">
        <f t="shared" si="38"/>
        <v>1</v>
      </c>
      <c r="AB105" s="21">
        <f t="shared" si="39"/>
        <v>1.1761214892121004</v>
      </c>
      <c r="AC105" s="21">
        <f t="shared" si="40"/>
        <v>0.83690529087667687</v>
      </c>
      <c r="AD105" s="21">
        <f t="shared" si="41"/>
        <v>2.5729832322132529</v>
      </c>
      <c r="AE105" s="21">
        <f t="shared" si="42"/>
        <v>1.6408794632864669</v>
      </c>
      <c r="AF105" s="21">
        <f t="shared" si="43"/>
        <v>0.79629287536407833</v>
      </c>
      <c r="AH105" s="21">
        <f t="shared" si="44"/>
        <v>1</v>
      </c>
      <c r="AI105" s="21">
        <f t="shared" si="45"/>
        <v>1.2926524898115654</v>
      </c>
      <c r="AJ105" s="21">
        <f t="shared" si="46"/>
        <v>0.8566611940344222</v>
      </c>
      <c r="AK105" s="21">
        <f t="shared" si="47"/>
        <v>2.9844522185831051</v>
      </c>
      <c r="AL105" s="21">
        <f t="shared" si="48"/>
        <v>1.7971400465318719</v>
      </c>
      <c r="AM105" s="21">
        <f t="shared" si="49"/>
        <v>0.74806168019791008</v>
      </c>
      <c r="AO105" s="21">
        <f t="shared" si="50"/>
        <v>1</v>
      </c>
      <c r="AP105" s="21">
        <f t="shared" si="51"/>
        <v>1.4452614282038037</v>
      </c>
      <c r="AQ105" s="21">
        <f t="shared" si="52"/>
        <v>0.49286676414984387</v>
      </c>
      <c r="AR105" s="21">
        <f t="shared" si="53"/>
        <v>4.0004037195897348</v>
      </c>
      <c r="AS105" s="21">
        <f t="shared" si="54"/>
        <v>2.4275456005462979</v>
      </c>
      <c r="AT105" s="21">
        <f t="shared" si="55"/>
        <v>0.96768252177527858</v>
      </c>
      <c r="AW105" s="156">
        <f t="shared" si="56"/>
        <v>4.9449004750806047E-2</v>
      </c>
      <c r="AX105" s="156">
        <f t="shared" si="57"/>
        <v>5.9505212932887463E-2</v>
      </c>
      <c r="AY105" s="156">
        <f t="shared" si="58"/>
        <v>4.4155265512579867E-2</v>
      </c>
      <c r="AZ105" s="156">
        <f t="shared" si="59"/>
        <v>7.3878431926047261E-2</v>
      </c>
      <c r="BA105" s="156">
        <f t="shared" si="60"/>
        <v>6.9153573379852507E-2</v>
      </c>
      <c r="BB105" s="156">
        <f t="shared" si="61"/>
        <v>5.4125940764055747E-2</v>
      </c>
      <c r="BC105" s="40"/>
      <c r="BD105" s="156">
        <f t="shared" si="62"/>
        <v>4.147991482453417E-2</v>
      </c>
      <c r="BE105" s="156">
        <f t="shared" si="63"/>
        <v>5.3050076973669924E-2</v>
      </c>
      <c r="BF105" s="156">
        <f t="shared" si="64"/>
        <v>-2.0042390323641079E-2</v>
      </c>
      <c r="BG105" s="156">
        <f t="shared" si="65"/>
        <v>8.1574264825855947E-2</v>
      </c>
      <c r="BH105" s="156">
        <f t="shared" si="66"/>
        <v>7.9615318310467531E-2</v>
      </c>
      <c r="BI105" s="156">
        <f t="shared" si="67"/>
        <v>7.2442504334268909E-2</v>
      </c>
    </row>
    <row r="106" spans="1:61" x14ac:dyDescent="0.25">
      <c r="A106" s="5" t="s">
        <v>100</v>
      </c>
      <c r="B106" s="5"/>
      <c r="C106" s="13">
        <v>51</v>
      </c>
      <c r="E106" s="20">
        <f>'CAN LFS Emp'!$E106</f>
        <v>377.47</v>
      </c>
      <c r="F106" s="20">
        <f>'Ont LFS Emp'!$E106</f>
        <v>149.19999999999999</v>
      </c>
      <c r="G106" s="20">
        <f>'Emp RestOfOnt'!$E106</f>
        <v>67.679999999999993</v>
      </c>
      <c r="H106" s="20">
        <f>'Emp RestOfCMA'!$E106</f>
        <v>32.683279960121006</v>
      </c>
      <c r="I106" s="20">
        <f>'CMA Emp Adj'!$E106</f>
        <v>81.52</v>
      </c>
      <c r="J106" s="20">
        <f>'Tor Emp Adj'!$E106</f>
        <v>48.83672003987899</v>
      </c>
      <c r="L106" s="20">
        <f>'CAN LFS Emp'!$O106</f>
        <v>389.46</v>
      </c>
      <c r="M106" s="20">
        <f>'Ont LFS Emp'!$O106</f>
        <v>169.76</v>
      </c>
      <c r="N106" s="20">
        <f>'Emp RestOfOnt'!$O106</f>
        <v>64.301682464454984</v>
      </c>
      <c r="O106" s="20">
        <f>'Emp RestOfCMA'!$O106</f>
        <v>32.102872365217806</v>
      </c>
      <c r="P106" s="20">
        <f>'CMA Emp Adj'!$O106</f>
        <v>105.45831753554501</v>
      </c>
      <c r="Q106" s="20">
        <f>'Tor Emp Adj'!$O106</f>
        <v>73.355445170327201</v>
      </c>
      <c r="S106" s="20">
        <f>'CAN LFS Emp'!$Y106</f>
        <v>342.42</v>
      </c>
      <c r="T106" s="20">
        <f>'Ont LFS Emp'!$Y106</f>
        <v>144.77000000000001</v>
      </c>
      <c r="U106" s="20">
        <f>'Emp RestOfOnt'!$Y106</f>
        <v>49.380429037520415</v>
      </c>
      <c r="V106" s="20">
        <f>'Emp RestOfCMA'!$Y106</f>
        <v>36.398543478089955</v>
      </c>
      <c r="W106" s="20">
        <f>'CMA Emp Adj'!$Y106</f>
        <v>95.389570962479596</v>
      </c>
      <c r="X106" s="20">
        <f>'Tor Emp Adj'!$Y106</f>
        <v>58.99102748438964</v>
      </c>
      <c r="AA106" s="20">
        <f t="shared" si="38"/>
        <v>1</v>
      </c>
      <c r="AB106" s="20">
        <f t="shared" si="39"/>
        <v>1.0180415226548829</v>
      </c>
      <c r="AC106" s="20">
        <f t="shared" si="40"/>
        <v>0.79886292498988543</v>
      </c>
      <c r="AD106" s="20">
        <f t="shared" si="41"/>
        <v>1.1118735066004923</v>
      </c>
      <c r="AE106" s="20">
        <f t="shared" si="42"/>
        <v>1.3183367370671351</v>
      </c>
      <c r="AF106" s="20">
        <f t="shared" si="43"/>
        <v>1.5054147010925676</v>
      </c>
      <c r="AH106" s="20">
        <f t="shared" si="44"/>
        <v>1</v>
      </c>
      <c r="AI106" s="20">
        <f t="shared" si="45"/>
        <v>1.1216662188327122</v>
      </c>
      <c r="AJ106" s="20">
        <f t="shared" si="46"/>
        <v>0.79204377696883388</v>
      </c>
      <c r="AK106" s="20">
        <f t="shared" si="47"/>
        <v>0.97540077519662038</v>
      </c>
      <c r="AL106" s="20">
        <f t="shared" si="48"/>
        <v>1.5030738798266796</v>
      </c>
      <c r="AM106" s="20">
        <f t="shared" si="49"/>
        <v>1.9693122050072502</v>
      </c>
      <c r="AO106" s="20">
        <f t="shared" si="50"/>
        <v>1</v>
      </c>
      <c r="AP106" s="20">
        <f t="shared" si="51"/>
        <v>1.0891657020091763</v>
      </c>
      <c r="AQ106" s="20">
        <f t="shared" si="52"/>
        <v>0.7317150303163209</v>
      </c>
      <c r="AR106" s="20">
        <f t="shared" si="53"/>
        <v>1.1556110262152204</v>
      </c>
      <c r="AS106" s="20">
        <f t="shared" si="54"/>
        <v>1.4578344382476982</v>
      </c>
      <c r="AT106" s="20">
        <f t="shared" si="55"/>
        <v>1.7383459449274887</v>
      </c>
      <c r="AW106" s="155">
        <f t="shared" si="56"/>
        <v>3.1319010802079994E-3</v>
      </c>
      <c r="AX106" s="155">
        <f t="shared" si="57"/>
        <v>1.2993489918733392E-2</v>
      </c>
      <c r="AY106" s="155">
        <f t="shared" si="58"/>
        <v>-5.1074044832443155E-3</v>
      </c>
      <c r="AZ106" s="155">
        <f t="shared" si="59"/>
        <v>-1.7902079644094293E-3</v>
      </c>
      <c r="BA106" s="155">
        <f t="shared" si="60"/>
        <v>2.6081049403058776E-2</v>
      </c>
      <c r="BB106" s="155">
        <f t="shared" si="61"/>
        <v>4.1522333161335467E-2</v>
      </c>
      <c r="BC106" s="40"/>
      <c r="BD106" s="155">
        <f t="shared" si="62"/>
        <v>-1.2789817195346886E-2</v>
      </c>
      <c r="BE106" s="155">
        <f t="shared" si="63"/>
        <v>-1.5797824246056469E-2</v>
      </c>
      <c r="BF106" s="155">
        <f t="shared" si="64"/>
        <v>-2.6057646528731659E-2</v>
      </c>
      <c r="BG106" s="155">
        <f t="shared" si="65"/>
        <v>1.2637512062030343E-2</v>
      </c>
      <c r="BH106" s="155">
        <f t="shared" si="66"/>
        <v>-9.9844735532162998E-3</v>
      </c>
      <c r="BI106" s="155">
        <f t="shared" si="67"/>
        <v>-2.1557383430229726E-2</v>
      </c>
    </row>
    <row r="107" spans="1:61" x14ac:dyDescent="0.25">
      <c r="A107" s="6" t="s">
        <v>101</v>
      </c>
      <c r="B107" s="6"/>
      <c r="C107" s="14">
        <v>511</v>
      </c>
      <c r="E107" s="21">
        <f>'CAN LFS Emp'!$E107</f>
        <v>73.53</v>
      </c>
      <c r="F107" s="21">
        <f>'Ont LFS Emp'!$E107</f>
        <v>29.19</v>
      </c>
      <c r="G107" s="21">
        <f>'Emp RestOfOnt'!$E107</f>
        <v>15.090000000000002</v>
      </c>
      <c r="H107" s="21">
        <f>'Emp RestOfCMA'!$E107</f>
        <v>5.5017744385619896</v>
      </c>
      <c r="I107" s="21">
        <f>'CMA Emp Adj'!$E107</f>
        <v>14.1</v>
      </c>
      <c r="J107" s="21">
        <f>'Tor Emp Adj'!$E107</f>
        <v>8.5982255614380101</v>
      </c>
      <c r="L107" s="21">
        <f>'CAN LFS Emp'!$O107</f>
        <v>83.15</v>
      </c>
      <c r="M107" s="21">
        <f>'Ont LFS Emp'!$O107</f>
        <v>34</v>
      </c>
      <c r="N107" s="21">
        <f>'Emp RestOfOnt'!$O107</f>
        <v>15.505522549869909</v>
      </c>
      <c r="O107" s="21">
        <f>'Emp RestOfCMA'!$O107</f>
        <v>7.1050621682332782</v>
      </c>
      <c r="P107" s="21">
        <f>'CMA Emp Adj'!$O107</f>
        <v>18.494477450130091</v>
      </c>
      <c r="Q107" s="21">
        <f>'Tor Emp Adj'!$O107</f>
        <v>11.389415281896813</v>
      </c>
      <c r="S107" s="21">
        <f>'CAN LFS Emp'!$Y107</f>
        <v>67.98</v>
      </c>
      <c r="T107" s="21">
        <f>'Ont LFS Emp'!$Y107</f>
        <v>32.75</v>
      </c>
      <c r="U107" s="21">
        <f>'Emp RestOfOnt'!$Y107</f>
        <v>13.089248554913297</v>
      </c>
      <c r="V107" s="21">
        <f>'Emp RestOfCMA'!$Y107</f>
        <v>9.379734304274276</v>
      </c>
      <c r="W107" s="21">
        <f>'CMA Emp Adj'!$Y107</f>
        <v>19.660751445086703</v>
      </c>
      <c r="X107" s="21">
        <f>'Tor Emp Adj'!$Y107</f>
        <v>10.281017140812427</v>
      </c>
      <c r="AA107" s="21">
        <f t="shared" si="38"/>
        <v>1</v>
      </c>
      <c r="AB107" s="21">
        <f t="shared" si="39"/>
        <v>1.0224654431974263</v>
      </c>
      <c r="AC107" s="21">
        <f t="shared" si="40"/>
        <v>0.914363815131506</v>
      </c>
      <c r="AD107" s="21">
        <f t="shared" si="41"/>
        <v>0.96083851742675519</v>
      </c>
      <c r="AE107" s="21">
        <f t="shared" si="42"/>
        <v>1.1705748020682503</v>
      </c>
      <c r="AF107" s="21">
        <f t="shared" si="43"/>
        <v>1.3606185063361096</v>
      </c>
      <c r="AH107" s="21">
        <f t="shared" si="44"/>
        <v>1</v>
      </c>
      <c r="AI107" s="21">
        <f t="shared" si="45"/>
        <v>1.0522230152762084</v>
      </c>
      <c r="AJ107" s="21">
        <f t="shared" si="46"/>
        <v>0.89456903764702544</v>
      </c>
      <c r="AK107" s="21">
        <f t="shared" si="47"/>
        <v>1.0111316217198307</v>
      </c>
      <c r="AL107" s="21">
        <f t="shared" si="48"/>
        <v>1.234645166249696</v>
      </c>
      <c r="AM107" s="21">
        <f t="shared" si="49"/>
        <v>1.4321359607252588</v>
      </c>
      <c r="AO107" s="21">
        <f t="shared" si="50"/>
        <v>1</v>
      </c>
      <c r="AP107" s="21">
        <f t="shared" si="51"/>
        <v>1.2410939241284182</v>
      </c>
      <c r="AQ107" s="21">
        <f t="shared" si="52"/>
        <v>0.97696677538199905</v>
      </c>
      <c r="AR107" s="21">
        <f t="shared" si="53"/>
        <v>1.5000169648824868</v>
      </c>
      <c r="AS107" s="21">
        <f t="shared" si="54"/>
        <v>1.5135103156642489</v>
      </c>
      <c r="AT107" s="21">
        <f t="shared" si="55"/>
        <v>1.5260342962933346</v>
      </c>
      <c r="AW107" s="156">
        <f t="shared" si="56"/>
        <v>1.2371169540716487E-2</v>
      </c>
      <c r="AX107" s="156">
        <f t="shared" si="57"/>
        <v>1.5370361357263773E-2</v>
      </c>
      <c r="AY107" s="156">
        <f t="shared" si="58"/>
        <v>2.7200908750821817E-3</v>
      </c>
      <c r="AZ107" s="156">
        <f t="shared" si="59"/>
        <v>2.5903496778267421E-2</v>
      </c>
      <c r="BA107" s="156">
        <f t="shared" si="60"/>
        <v>2.7501099430069509E-2</v>
      </c>
      <c r="BB107" s="156">
        <f t="shared" si="61"/>
        <v>2.8511754488628194E-2</v>
      </c>
      <c r="BC107" s="40"/>
      <c r="BD107" s="156">
        <f t="shared" si="62"/>
        <v>-1.9941745911856934E-2</v>
      </c>
      <c r="BE107" s="156">
        <f t="shared" si="63"/>
        <v>-3.7387496595957526E-3</v>
      </c>
      <c r="BF107" s="156">
        <f t="shared" si="64"/>
        <v>-1.6797824615714885E-2</v>
      </c>
      <c r="BG107" s="156">
        <f t="shared" si="65"/>
        <v>2.8163696854115017E-2</v>
      </c>
      <c r="BH107" s="156">
        <f t="shared" si="66"/>
        <v>6.1339525792718508E-3</v>
      </c>
      <c r="BI107" s="156">
        <f t="shared" si="67"/>
        <v>-1.0186288860216663E-2</v>
      </c>
    </row>
    <row r="108" spans="1:61" x14ac:dyDescent="0.25">
      <c r="A108" s="7" t="s">
        <v>102</v>
      </c>
      <c r="B108" s="7"/>
      <c r="C108" s="14">
        <v>5111</v>
      </c>
      <c r="E108" s="21">
        <f>'CAN LFS Emp'!$E108</f>
        <v>72.650000000000006</v>
      </c>
      <c r="F108" s="21">
        <f>'Ont LFS Emp'!$E108</f>
        <v>28.87</v>
      </c>
      <c r="G108" s="21">
        <f>'Emp RestOfOnt'!$E108</f>
        <v>14.770000000000001</v>
      </c>
      <c r="H108" s="21">
        <f>'Emp RestOfCMA'!$E108</f>
        <v>5.5017744385619896</v>
      </c>
      <c r="I108" s="21">
        <f>'CMA Emp Adj'!$E108</f>
        <v>14.1</v>
      </c>
      <c r="J108" s="21">
        <f>'Tor Emp Adj'!$E108</f>
        <v>8.5982255614380101</v>
      </c>
      <c r="L108" s="21">
        <f>'CAN LFS Emp'!$O108</f>
        <v>69.069999999999993</v>
      </c>
      <c r="M108" s="21">
        <f>'Ont LFS Emp'!$O108</f>
        <v>31.42</v>
      </c>
      <c r="N108" s="21">
        <f>'Emp RestOfOnt'!$O108</f>
        <v>13.92253807106599</v>
      </c>
      <c r="O108" s="21">
        <f>'Emp RestOfCMA'!$O108</f>
        <v>6.1766812095178576</v>
      </c>
      <c r="P108" s="21">
        <f>'CMA Emp Adj'!$O108</f>
        <v>17.497461928934012</v>
      </c>
      <c r="Q108" s="21">
        <f>'Tor Emp Adj'!$O108</f>
        <v>11.320780719416154</v>
      </c>
      <c r="S108" s="21">
        <f>'CAN LFS Emp'!$Y108</f>
        <v>35.5</v>
      </c>
      <c r="T108" s="21">
        <f>'Ont LFS Emp'!$Y108</f>
        <v>20.22</v>
      </c>
      <c r="U108" s="21">
        <f>'Emp RestOfOnt'!$Y108</f>
        <v>6.4972151898734172</v>
      </c>
      <c r="V108" s="21">
        <f>'Emp RestOfCMA'!$Y108</f>
        <v>7.1386695949508461</v>
      </c>
      <c r="W108" s="21">
        <f>'CMA Emp Adj'!$Y108</f>
        <v>13.722784810126582</v>
      </c>
      <c r="X108" s="21">
        <f>'Tor Emp Adj'!$Y108</f>
        <v>6.5841152151757356</v>
      </c>
      <c r="AA108" s="21">
        <f t="shared" si="38"/>
        <v>1</v>
      </c>
      <c r="AB108" s="21">
        <f t="shared" si="39"/>
        <v>1.0235057222624611</v>
      </c>
      <c r="AC108" s="21">
        <f t="shared" si="40"/>
        <v>0.90581442794863931</v>
      </c>
      <c r="AD108" s="21">
        <f t="shared" si="41"/>
        <v>0.97247702940659742</v>
      </c>
      <c r="AE108" s="21">
        <f t="shared" si="42"/>
        <v>1.1847538223823597</v>
      </c>
      <c r="AF108" s="21">
        <f t="shared" si="43"/>
        <v>1.3770995013199467</v>
      </c>
      <c r="AH108" s="21">
        <f t="shared" si="44"/>
        <v>1</v>
      </c>
      <c r="AI108" s="21">
        <f t="shared" si="45"/>
        <v>1.1705982165106203</v>
      </c>
      <c r="AJ108" s="21">
        <f t="shared" si="46"/>
        <v>0.96698261753633263</v>
      </c>
      <c r="AK108" s="21">
        <f t="shared" si="47"/>
        <v>1.0582000919775445</v>
      </c>
      <c r="AL108" s="21">
        <f t="shared" si="48"/>
        <v>1.4062027733712832</v>
      </c>
      <c r="AM108" s="21">
        <f t="shared" si="49"/>
        <v>1.7136889535606565</v>
      </c>
      <c r="AO108" s="21">
        <f t="shared" si="50"/>
        <v>1</v>
      </c>
      <c r="AP108" s="21">
        <f t="shared" si="51"/>
        <v>1.4673283333290548</v>
      </c>
      <c r="AQ108" s="21">
        <f t="shared" si="52"/>
        <v>0.92863519222065605</v>
      </c>
      <c r="AR108" s="21">
        <f t="shared" si="53"/>
        <v>2.1861286868349823</v>
      </c>
      <c r="AS108" s="21">
        <f t="shared" si="54"/>
        <v>2.0229275677975314</v>
      </c>
      <c r="AT108" s="21">
        <f t="shared" si="55"/>
        <v>1.8714509118854354</v>
      </c>
      <c r="AW108" s="156">
        <f t="shared" si="56"/>
        <v>-5.0405442975840486E-3</v>
      </c>
      <c r="AX108" s="156">
        <f t="shared" si="57"/>
        <v>8.5000862299140501E-3</v>
      </c>
      <c r="AY108" s="156">
        <f t="shared" si="58"/>
        <v>-5.891489267263017E-3</v>
      </c>
      <c r="AZ108" s="156">
        <f t="shared" si="59"/>
        <v>1.1638247556073678E-2</v>
      </c>
      <c r="BA108" s="156">
        <f t="shared" si="60"/>
        <v>2.1822813089100945E-2</v>
      </c>
      <c r="BB108" s="156">
        <f t="shared" si="61"/>
        <v>2.7890268533422358E-2</v>
      </c>
      <c r="BC108" s="40"/>
      <c r="BD108" s="156">
        <f t="shared" si="62"/>
        <v>-6.439207954160675E-2</v>
      </c>
      <c r="BE108" s="156">
        <f t="shared" si="63"/>
        <v>-4.3119956636673118E-2</v>
      </c>
      <c r="BF108" s="156">
        <f t="shared" si="64"/>
        <v>-7.3381677064601636E-2</v>
      </c>
      <c r="BG108" s="156">
        <f t="shared" si="65"/>
        <v>1.4579795470704093E-2</v>
      </c>
      <c r="BH108" s="156">
        <f t="shared" si="66"/>
        <v>-2.4006962357855599E-2</v>
      </c>
      <c r="BI108" s="156">
        <f t="shared" si="67"/>
        <v>-5.2755473689144461E-2</v>
      </c>
    </row>
    <row r="109" spans="1:61" x14ac:dyDescent="0.25">
      <c r="A109" s="7" t="s">
        <v>103</v>
      </c>
      <c r="B109" s="7"/>
      <c r="C109" s="14">
        <v>5112</v>
      </c>
      <c r="E109" s="21">
        <f>'CAN LFS Emp'!$E109</f>
        <v>0</v>
      </c>
      <c r="F109" s="21">
        <f>'Ont LFS Emp'!$E109</f>
        <v>0</v>
      </c>
      <c r="G109" s="21">
        <f>'Emp RestOfOnt'!$E109</f>
        <v>0</v>
      </c>
      <c r="H109" s="21">
        <f>'Emp RestOfCMA'!$E109</f>
        <v>0</v>
      </c>
      <c r="I109" s="21">
        <f>'CMA Emp Adj'!$E109</f>
        <v>0</v>
      </c>
      <c r="J109" s="21">
        <f>'Tor Emp Adj'!$E109</f>
        <v>0</v>
      </c>
      <c r="L109" s="21">
        <f>'CAN LFS Emp'!$O109</f>
        <v>14.08</v>
      </c>
      <c r="M109" s="21">
        <f>'Ont LFS Emp'!$O109</f>
        <v>2.59</v>
      </c>
      <c r="N109" s="21">
        <f>'Emp RestOfOnt'!$O109</f>
        <v>2.59</v>
      </c>
      <c r="O109" s="21">
        <f>'Emp RestOfCMA'!$O109</f>
        <v>0</v>
      </c>
      <c r="P109" s="21">
        <f>'CMA Emp Adj'!$O109</f>
        <v>0</v>
      </c>
      <c r="Q109" s="21">
        <f>'Tor Emp Adj'!$O109</f>
        <v>0</v>
      </c>
      <c r="S109" s="21">
        <f>'CAN LFS Emp'!$Y109</f>
        <v>32.479999999999997</v>
      </c>
      <c r="T109" s="21">
        <f>'Ont LFS Emp'!$Y109</f>
        <v>12.54</v>
      </c>
      <c r="U109" s="21">
        <f>'Emp RestOfOnt'!$Y109</f>
        <v>6.5633974358974356</v>
      </c>
      <c r="V109" s="21">
        <f>'Emp RestOfCMA'!$Y109</f>
        <v>2.342031305437255</v>
      </c>
      <c r="W109" s="21">
        <f>'CMA Emp Adj'!$Y109</f>
        <v>5.9766025641025635</v>
      </c>
      <c r="X109" s="21">
        <f>'Tor Emp Adj'!$Y109</f>
        <v>3.6345712586653085</v>
      </c>
      <c r="AA109" s="21" t="str">
        <f t="shared" si="38"/>
        <v>n/a</v>
      </c>
      <c r="AB109" s="21" t="str">
        <f t="shared" si="39"/>
        <v>n/a</v>
      </c>
      <c r="AC109" s="21" t="str">
        <f t="shared" si="40"/>
        <v>n/a</v>
      </c>
      <c r="AD109" s="21" t="str">
        <f t="shared" si="41"/>
        <v>n/a</v>
      </c>
      <c r="AE109" s="21" t="str">
        <f t="shared" si="42"/>
        <v>n/a</v>
      </c>
      <c r="AF109" s="21" t="str">
        <f t="shared" si="43"/>
        <v>n/a</v>
      </c>
      <c r="AH109" s="21">
        <f t="shared" si="44"/>
        <v>1</v>
      </c>
      <c r="AI109" s="21">
        <f t="shared" si="45"/>
        <v>0.47335638835929428</v>
      </c>
      <c r="AJ109" s="21">
        <f t="shared" si="46"/>
        <v>0.88244331701782674</v>
      </c>
      <c r="AK109" s="21">
        <f t="shared" si="47"/>
        <v>0</v>
      </c>
      <c r="AL109" s="21">
        <f t="shared" si="48"/>
        <v>0</v>
      </c>
      <c r="AM109" s="21">
        <f t="shared" si="49"/>
        <v>0</v>
      </c>
      <c r="AO109" s="21">
        <f t="shared" si="50"/>
        <v>1</v>
      </c>
      <c r="AP109" s="21">
        <f t="shared" si="51"/>
        <v>0.99461732845731343</v>
      </c>
      <c r="AQ109" s="21">
        <f t="shared" si="52"/>
        <v>1.0253188046478312</v>
      </c>
      <c r="AR109" s="21">
        <f t="shared" si="53"/>
        <v>0.78390506395910542</v>
      </c>
      <c r="AS109" s="21">
        <f t="shared" si="54"/>
        <v>0.96295233151043114</v>
      </c>
      <c r="AT109" s="21">
        <f t="shared" si="55"/>
        <v>1.1291367394289171</v>
      </c>
      <c r="AW109" s="156" t="str">
        <f t="shared" si="56"/>
        <v>n/a</v>
      </c>
      <c r="AX109" s="156" t="str">
        <f t="shared" si="57"/>
        <v>n/a</v>
      </c>
      <c r="AY109" s="156" t="str">
        <f t="shared" si="58"/>
        <v>n/a</v>
      </c>
      <c r="AZ109" s="156" t="str">
        <f t="shared" si="59"/>
        <v>n/a</v>
      </c>
      <c r="BA109" s="156" t="str">
        <f t="shared" si="60"/>
        <v>n/a</v>
      </c>
      <c r="BB109" s="156" t="str">
        <f t="shared" si="61"/>
        <v>n/a</v>
      </c>
      <c r="BC109" s="40"/>
      <c r="BD109" s="156">
        <f t="shared" si="62"/>
        <v>8.7179704993845419E-2</v>
      </c>
      <c r="BE109" s="156">
        <f t="shared" si="63"/>
        <v>0.17084600176886711</v>
      </c>
      <c r="BF109" s="156">
        <f t="shared" si="64"/>
        <v>9.744532778832693E-2</v>
      </c>
      <c r="BG109" s="156" t="str">
        <f t="shared" si="65"/>
        <v>n/a</v>
      </c>
      <c r="BH109" s="156" t="str">
        <f t="shared" si="66"/>
        <v>n/a</v>
      </c>
      <c r="BI109" s="156" t="str">
        <f t="shared" si="67"/>
        <v>n/a</v>
      </c>
    </row>
    <row r="110" spans="1:61" x14ac:dyDescent="0.25">
      <c r="A110" s="6" t="s">
        <v>104</v>
      </c>
      <c r="B110" s="6"/>
      <c r="C110" s="14">
        <v>512</v>
      </c>
      <c r="E110" s="21">
        <f>'CAN LFS Emp'!$E110</f>
        <v>32.479999999999997</v>
      </c>
      <c r="F110" s="21">
        <f>'Ont LFS Emp'!$E110</f>
        <v>12.26</v>
      </c>
      <c r="G110" s="21">
        <f>'Emp RestOfOnt'!$E110</f>
        <v>3.629999999999999</v>
      </c>
      <c r="H110" s="21">
        <f>'Emp RestOfCMA'!$E110</f>
        <v>0.99269370968893966</v>
      </c>
      <c r="I110" s="21">
        <f>'CMA Emp Adj'!$E110</f>
        <v>8.6300000000000008</v>
      </c>
      <c r="J110" s="21">
        <f>'Tor Emp Adj'!$E110</f>
        <v>7.6373062903110611</v>
      </c>
      <c r="L110" s="21">
        <f>'CAN LFS Emp'!$O110</f>
        <v>61</v>
      </c>
      <c r="M110" s="21">
        <f>'Ont LFS Emp'!$O110</f>
        <v>26.65</v>
      </c>
      <c r="N110" s="21">
        <f>'Emp RestOfOnt'!$O110</f>
        <v>8.0619979079497881</v>
      </c>
      <c r="O110" s="21">
        <f>'Emp RestOfCMA'!$O110</f>
        <v>2.8187479402005895</v>
      </c>
      <c r="P110" s="21">
        <f>'CMA Emp Adj'!$O110</f>
        <v>18.58800209205021</v>
      </c>
      <c r="Q110" s="21">
        <f>'Tor Emp Adj'!$O110</f>
        <v>15.769254151849621</v>
      </c>
      <c r="S110" s="21">
        <f>'CAN LFS Emp'!$Y110</f>
        <v>81.14</v>
      </c>
      <c r="T110" s="21">
        <f>'Ont LFS Emp'!$Y110</f>
        <v>29.73</v>
      </c>
      <c r="U110" s="21">
        <f>'Emp RestOfOnt'!$Y110</f>
        <v>7.3103220611916271</v>
      </c>
      <c r="V110" s="21">
        <f>'Emp RestOfCMA'!$Y110</f>
        <v>3.6516377089047971</v>
      </c>
      <c r="W110" s="21">
        <f>'CMA Emp Adj'!$Y110</f>
        <v>22.419677938808373</v>
      </c>
      <c r="X110" s="21">
        <f>'Tor Emp Adj'!$Y110</f>
        <v>18.768040229903576</v>
      </c>
      <c r="AA110" s="21">
        <f t="shared" si="38"/>
        <v>1</v>
      </c>
      <c r="AB110" s="21">
        <f t="shared" si="39"/>
        <v>0.97219539460933802</v>
      </c>
      <c r="AC110" s="21">
        <f t="shared" si="40"/>
        <v>0.49794911139817322</v>
      </c>
      <c r="AD110" s="21">
        <f t="shared" si="41"/>
        <v>0.39247449429192233</v>
      </c>
      <c r="AE110" s="21">
        <f t="shared" si="42"/>
        <v>1.6219572364055064</v>
      </c>
      <c r="AF110" s="21">
        <f t="shared" si="43"/>
        <v>2.7360012609960109</v>
      </c>
      <c r="AH110" s="21">
        <f t="shared" si="44"/>
        <v>1</v>
      </c>
      <c r="AI110" s="21">
        <f t="shared" si="45"/>
        <v>1.1242386500211072</v>
      </c>
      <c r="AJ110" s="21">
        <f t="shared" si="46"/>
        <v>0.63401941232737791</v>
      </c>
      <c r="AK110" s="21">
        <f t="shared" si="47"/>
        <v>0.54679995564222794</v>
      </c>
      <c r="AL110" s="21">
        <f t="shared" si="48"/>
        <v>1.6914736106195241</v>
      </c>
      <c r="AM110" s="21">
        <f t="shared" si="49"/>
        <v>2.7028776846420128</v>
      </c>
      <c r="AO110" s="21">
        <f t="shared" si="50"/>
        <v>1</v>
      </c>
      <c r="AP110" s="21">
        <f t="shared" si="51"/>
        <v>0.94391831151423855</v>
      </c>
      <c r="AQ110" s="21">
        <f t="shared" si="52"/>
        <v>0.45713844556431932</v>
      </c>
      <c r="AR110" s="21">
        <f t="shared" si="53"/>
        <v>0.4892597335545143</v>
      </c>
      <c r="AS110" s="21">
        <f t="shared" si="54"/>
        <v>1.4459750488990206</v>
      </c>
      <c r="AT110" s="21">
        <f t="shared" si="55"/>
        <v>2.3339593806425798</v>
      </c>
      <c r="AW110" s="156">
        <f t="shared" si="56"/>
        <v>6.5053395887333387E-2</v>
      </c>
      <c r="AX110" s="156">
        <f t="shared" si="57"/>
        <v>8.0738627808272678E-2</v>
      </c>
      <c r="AY110" s="156">
        <f t="shared" si="58"/>
        <v>8.306271582618785E-2</v>
      </c>
      <c r="AZ110" s="156">
        <f t="shared" si="59"/>
        <v>0.11000285850359326</v>
      </c>
      <c r="BA110" s="156">
        <f t="shared" si="60"/>
        <v>7.9747461520352836E-2</v>
      </c>
      <c r="BB110" s="156">
        <f t="shared" si="61"/>
        <v>7.5194649323862883E-2</v>
      </c>
      <c r="BC110" s="40"/>
      <c r="BD110" s="156">
        <f t="shared" si="62"/>
        <v>2.8941104306872356E-2</v>
      </c>
      <c r="BE110" s="156">
        <f t="shared" si="63"/>
        <v>1.0996773501245727E-2</v>
      </c>
      <c r="BF110" s="156">
        <f t="shared" si="64"/>
        <v>-9.7396666862377135E-3</v>
      </c>
      <c r="BG110" s="156">
        <f t="shared" si="65"/>
        <v>2.6226308570881152E-2</v>
      </c>
      <c r="BH110" s="156">
        <f t="shared" si="66"/>
        <v>1.89190117186262E-2</v>
      </c>
      <c r="BI110" s="156">
        <f t="shared" si="67"/>
        <v>1.7561758794916615E-2</v>
      </c>
    </row>
    <row r="111" spans="1:61" x14ac:dyDescent="0.25">
      <c r="A111" s="7" t="s">
        <v>105</v>
      </c>
      <c r="B111" s="7"/>
      <c r="C111" s="14">
        <v>5121</v>
      </c>
      <c r="E111" s="21">
        <f>'CAN LFS Emp'!$E111</f>
        <v>28.89</v>
      </c>
      <c r="F111" s="21">
        <f>'Ont LFS Emp'!$E111</f>
        <v>11.1</v>
      </c>
      <c r="G111" s="21">
        <f>'Emp RestOfOnt'!$E111</f>
        <v>3.4899999999999993</v>
      </c>
      <c r="H111" s="21">
        <f>'Emp RestOfCMA'!$E111</f>
        <v>0.99367043526132193</v>
      </c>
      <c r="I111" s="21">
        <f>'CMA Emp Adj'!$E111</f>
        <v>7.61</v>
      </c>
      <c r="J111" s="21">
        <f>'Tor Emp Adj'!$E111</f>
        <v>6.6163295647386784</v>
      </c>
      <c r="L111" s="21">
        <f>'CAN LFS Emp'!$O111</f>
        <v>56.1</v>
      </c>
      <c r="M111" s="21">
        <f>'Ont LFS Emp'!$O111</f>
        <v>24.04</v>
      </c>
      <c r="N111" s="21">
        <f>'Emp RestOfOnt'!$O111</f>
        <v>6.8961373390557945</v>
      </c>
      <c r="O111" s="21">
        <f>'Emp RestOfCMA'!$O111</f>
        <v>2.373508737872335</v>
      </c>
      <c r="P111" s="21">
        <f>'CMA Emp Adj'!$O111</f>
        <v>17.143862660944205</v>
      </c>
      <c r="Q111" s="21">
        <f>'Tor Emp Adj'!$O111</f>
        <v>14.77035392307187</v>
      </c>
      <c r="S111" s="21">
        <f>'CAN LFS Emp'!$Y111</f>
        <v>75</v>
      </c>
      <c r="T111" s="21">
        <f>'Ont LFS Emp'!$Y111</f>
        <v>27.72</v>
      </c>
      <c r="U111" s="21">
        <f>'Emp RestOfOnt'!$Y111</f>
        <v>6.4636205370315736</v>
      </c>
      <c r="V111" s="21">
        <f>'Emp RestOfCMA'!$Y111</f>
        <v>3.79954269501388</v>
      </c>
      <c r="W111" s="21">
        <f>'CMA Emp Adj'!$Y111</f>
        <v>21.256379462968425</v>
      </c>
      <c r="X111" s="21">
        <f>'Tor Emp Adj'!$Y111</f>
        <v>17.456836767954545</v>
      </c>
      <c r="AA111" s="21">
        <f t="shared" si="38"/>
        <v>1</v>
      </c>
      <c r="AB111" s="21">
        <f t="shared" si="39"/>
        <v>0.98958828821850364</v>
      </c>
      <c r="AC111" s="21">
        <f t="shared" si="40"/>
        <v>0.53823538044813479</v>
      </c>
      <c r="AD111" s="21">
        <f t="shared" si="41"/>
        <v>0.44167926940204766</v>
      </c>
      <c r="AE111" s="21">
        <f t="shared" si="42"/>
        <v>1.6079840607001783</v>
      </c>
      <c r="AF111" s="21">
        <f t="shared" si="43"/>
        <v>2.6647820449999222</v>
      </c>
      <c r="AH111" s="21">
        <f t="shared" si="44"/>
        <v>1</v>
      </c>
      <c r="AI111" s="21">
        <f t="shared" si="45"/>
        <v>1.1027136117405947</v>
      </c>
      <c r="AJ111" s="21">
        <f t="shared" si="46"/>
        <v>0.58970220261573258</v>
      </c>
      <c r="AK111" s="21">
        <f t="shared" si="47"/>
        <v>0.50064517782777096</v>
      </c>
      <c r="AL111" s="21">
        <f t="shared" si="48"/>
        <v>1.6963214999387406</v>
      </c>
      <c r="AM111" s="21">
        <f t="shared" si="49"/>
        <v>2.7527902132151425</v>
      </c>
      <c r="AO111" s="21">
        <f t="shared" si="50"/>
        <v>1</v>
      </c>
      <c r="AP111" s="21">
        <f t="shared" si="51"/>
        <v>0.95215240336023066</v>
      </c>
      <c r="AQ111" s="21">
        <f t="shared" si="52"/>
        <v>0.43728122283673276</v>
      </c>
      <c r="AR111" s="21">
        <f t="shared" si="53"/>
        <v>0.55075298574703591</v>
      </c>
      <c r="AS111" s="21">
        <f t="shared" si="54"/>
        <v>1.4831820599846748</v>
      </c>
      <c r="AT111" s="21">
        <f t="shared" si="55"/>
        <v>2.3486248882799705</v>
      </c>
      <c r="AW111" s="156">
        <f t="shared" si="56"/>
        <v>6.8615654317655927E-2</v>
      </c>
      <c r="AX111" s="156">
        <f t="shared" si="57"/>
        <v>8.0341721769171315E-2</v>
      </c>
      <c r="AY111" s="156">
        <f t="shared" si="58"/>
        <v>7.0478742460688082E-2</v>
      </c>
      <c r="AZ111" s="156">
        <f t="shared" si="59"/>
        <v>9.0975120387319919E-2</v>
      </c>
      <c r="BA111" s="156">
        <f t="shared" si="60"/>
        <v>8.4606997981786947E-2</v>
      </c>
      <c r="BB111" s="156">
        <f t="shared" si="61"/>
        <v>8.3620911134103082E-2</v>
      </c>
      <c r="BC111" s="40"/>
      <c r="BD111" s="156">
        <f t="shared" si="62"/>
        <v>2.9460861846172914E-2</v>
      </c>
      <c r="BE111" s="156">
        <f t="shared" si="63"/>
        <v>1.4345428537993365E-2</v>
      </c>
      <c r="BF111" s="156">
        <f t="shared" si="64"/>
        <v>-6.4562516124325731E-3</v>
      </c>
      <c r="BG111" s="156">
        <f t="shared" si="65"/>
        <v>4.8175608856588337E-2</v>
      </c>
      <c r="BH111" s="156">
        <f t="shared" si="66"/>
        <v>2.1734508189418911E-2</v>
      </c>
      <c r="BI111" s="156">
        <f t="shared" si="67"/>
        <v>1.6851339151550793E-2</v>
      </c>
    </row>
    <row r="112" spans="1:61" x14ac:dyDescent="0.25">
      <c r="A112" s="7" t="s">
        <v>106</v>
      </c>
      <c r="B112" s="7"/>
      <c r="C112" s="14">
        <v>5122</v>
      </c>
      <c r="E112" s="21">
        <f>'CAN LFS Emp'!$E112</f>
        <v>3.59</v>
      </c>
      <c r="F112" s="21">
        <f>'Ont LFS Emp'!$E112</f>
        <v>0</v>
      </c>
      <c r="G112" s="21">
        <f>'Emp RestOfOnt'!$E112</f>
        <v>0</v>
      </c>
      <c r="H112" s="21">
        <f>'Emp RestOfCMA'!$E112</f>
        <v>0</v>
      </c>
      <c r="I112" s="21">
        <f>'CMA Emp Adj'!$E112</f>
        <v>0</v>
      </c>
      <c r="J112" s="21">
        <f>'Tor Emp Adj'!$E112</f>
        <v>0</v>
      </c>
      <c r="L112" s="21">
        <f>'CAN LFS Emp'!$O112</f>
        <v>4.9000000000000004</v>
      </c>
      <c r="M112" s="21">
        <f>'Ont LFS Emp'!$O112</f>
        <v>2.62</v>
      </c>
      <c r="N112" s="21">
        <f>'Emp RestOfOnt'!$O112</f>
        <v>2.62</v>
      </c>
      <c r="O112" s="21">
        <f>'Emp RestOfCMA'!$O112</f>
        <v>0</v>
      </c>
      <c r="P112" s="21">
        <f>'CMA Emp Adj'!$O112</f>
        <v>0</v>
      </c>
      <c r="Q112" s="21">
        <f>'Tor Emp Adj'!$O112</f>
        <v>0</v>
      </c>
      <c r="S112" s="21">
        <f>'CAN LFS Emp'!$Y112</f>
        <v>6.15</v>
      </c>
      <c r="T112" s="21">
        <f>'Ont LFS Emp'!$Y112</f>
        <v>2</v>
      </c>
      <c r="U112" s="21">
        <f>'Emp RestOfOnt'!$Y112</f>
        <v>2</v>
      </c>
      <c r="V112" s="21">
        <f>'Emp RestOfCMA'!$Y112</f>
        <v>0</v>
      </c>
      <c r="W112" s="21">
        <f>'CMA Emp Adj'!$Y112</f>
        <v>0</v>
      </c>
      <c r="X112" s="21">
        <f>'Tor Emp Adj'!$Y112</f>
        <v>0</v>
      </c>
      <c r="AA112" s="21">
        <f t="shared" si="38"/>
        <v>1</v>
      </c>
      <c r="AB112" s="21">
        <f t="shared" si="39"/>
        <v>0</v>
      </c>
      <c r="AC112" s="21">
        <f t="shared" si="40"/>
        <v>0</v>
      </c>
      <c r="AD112" s="21">
        <f t="shared" si="41"/>
        <v>0</v>
      </c>
      <c r="AE112" s="21">
        <f t="shared" si="42"/>
        <v>0</v>
      </c>
      <c r="AF112" s="21">
        <f t="shared" si="43"/>
        <v>0</v>
      </c>
      <c r="AH112" s="21">
        <f t="shared" si="44"/>
        <v>1</v>
      </c>
      <c r="AI112" s="21">
        <f t="shared" si="45"/>
        <v>1.3759300152879224</v>
      </c>
      <c r="AJ112" s="21">
        <f t="shared" si="46"/>
        <v>2.5650445975463572</v>
      </c>
      <c r="AK112" s="21">
        <f t="shared" si="47"/>
        <v>0</v>
      </c>
      <c r="AL112" s="21">
        <f t="shared" si="48"/>
        <v>0</v>
      </c>
      <c r="AM112" s="21">
        <f t="shared" si="49"/>
        <v>0</v>
      </c>
      <c r="AO112" s="21">
        <f t="shared" si="50"/>
        <v>1</v>
      </c>
      <c r="AP112" s="21">
        <f t="shared" si="51"/>
        <v>0.83777883658908825</v>
      </c>
      <c r="AQ112" s="21">
        <f t="shared" si="52"/>
        <v>1.6500652564364178</v>
      </c>
      <c r="AR112" s="21">
        <f t="shared" si="53"/>
        <v>0</v>
      </c>
      <c r="AS112" s="21">
        <f t="shared" si="54"/>
        <v>0</v>
      </c>
      <c r="AT112" s="21">
        <f t="shared" si="55"/>
        <v>0</v>
      </c>
      <c r="AW112" s="156">
        <f t="shared" si="56"/>
        <v>3.1597220085808342E-2</v>
      </c>
      <c r="AX112" s="156" t="str">
        <f t="shared" si="57"/>
        <v>n/a</v>
      </c>
      <c r="AY112" s="156" t="str">
        <f t="shared" si="58"/>
        <v>n/a</v>
      </c>
      <c r="AZ112" s="156" t="str">
        <f t="shared" si="59"/>
        <v>n/a</v>
      </c>
      <c r="BA112" s="156" t="str">
        <f t="shared" si="60"/>
        <v>n/a</v>
      </c>
      <c r="BB112" s="156" t="str">
        <f t="shared" si="61"/>
        <v>n/a</v>
      </c>
      <c r="BC112" s="40"/>
      <c r="BD112" s="156">
        <f t="shared" si="62"/>
        <v>2.2981791478861036E-2</v>
      </c>
      <c r="BE112" s="156">
        <f t="shared" si="63"/>
        <v>-2.6641399903218788E-2</v>
      </c>
      <c r="BF112" s="156">
        <f t="shared" si="64"/>
        <v>-2.6641399903218788E-2</v>
      </c>
      <c r="BG112" s="156" t="str">
        <f t="shared" si="65"/>
        <v>n/a</v>
      </c>
      <c r="BH112" s="156" t="str">
        <f t="shared" si="66"/>
        <v>n/a</v>
      </c>
      <c r="BI112" s="156" t="str">
        <f t="shared" si="67"/>
        <v>n/a</v>
      </c>
    </row>
    <row r="113" spans="1:61" x14ac:dyDescent="0.25">
      <c r="A113" s="6" t="s">
        <v>107</v>
      </c>
      <c r="B113" s="6"/>
      <c r="C113" s="14">
        <v>515</v>
      </c>
      <c r="E113" s="21">
        <f>'CAN LFS Emp'!$E113</f>
        <v>42.9</v>
      </c>
      <c r="F113" s="21">
        <f>'Ont LFS Emp'!$E113</f>
        <v>15.61</v>
      </c>
      <c r="G113" s="21">
        <f>'Emp RestOfOnt'!$E113</f>
        <v>5.6099999999999994</v>
      </c>
      <c r="H113" s="21">
        <f>'Emp RestOfCMA'!$E113</f>
        <v>3.4837661926703793</v>
      </c>
      <c r="I113" s="21">
        <f>'CMA Emp Adj'!$E113</f>
        <v>10</v>
      </c>
      <c r="J113" s="21">
        <f>'Tor Emp Adj'!$E113</f>
        <v>6.5162338073296207</v>
      </c>
      <c r="L113" s="21">
        <f>'CAN LFS Emp'!$O113</f>
        <v>43.18</v>
      </c>
      <c r="M113" s="21">
        <f>'Ont LFS Emp'!$O113</f>
        <v>21.73</v>
      </c>
      <c r="N113" s="21">
        <f>'Emp RestOfOnt'!$O113</f>
        <v>6.2843792021515021</v>
      </c>
      <c r="O113" s="21">
        <f>'Emp RestOfCMA'!$O113</f>
        <v>4.2161500243511316</v>
      </c>
      <c r="P113" s="21">
        <f>'CMA Emp Adj'!$O113</f>
        <v>15.445620797848498</v>
      </c>
      <c r="Q113" s="21">
        <f>'Tor Emp Adj'!$O113</f>
        <v>11.229470773497367</v>
      </c>
      <c r="S113" s="21">
        <f>'CAN LFS Emp'!$Y113</f>
        <v>30.39</v>
      </c>
      <c r="T113" s="21">
        <f>'Ont LFS Emp'!$Y113</f>
        <v>13.97</v>
      </c>
      <c r="U113" s="21">
        <f>'Emp RestOfOnt'!$Y113</f>
        <v>4.1621679253665054</v>
      </c>
      <c r="V113" s="21">
        <f>'Emp RestOfCMA'!$Y113</f>
        <v>0.68031786938245986</v>
      </c>
      <c r="W113" s="21">
        <f>'CMA Emp Adj'!$Y113</f>
        <v>9.8078320746334953</v>
      </c>
      <c r="X113" s="21">
        <f>'Tor Emp Adj'!$Y113</f>
        <v>9.1275142052510354</v>
      </c>
      <c r="AA113" s="21">
        <f t="shared" si="38"/>
        <v>1</v>
      </c>
      <c r="AB113" s="21">
        <f t="shared" si="39"/>
        <v>0.93718368748594993</v>
      </c>
      <c r="AC113" s="21">
        <f t="shared" si="40"/>
        <v>0.58263950275400589</v>
      </c>
      <c r="AD113" s="21">
        <f t="shared" si="41"/>
        <v>1.0428069028903137</v>
      </c>
      <c r="AE113" s="21">
        <f t="shared" si="42"/>
        <v>1.4229424390563317</v>
      </c>
      <c r="AF113" s="21">
        <f t="shared" si="43"/>
        <v>1.7673862511526679</v>
      </c>
      <c r="AH113" s="21">
        <f t="shared" si="44"/>
        <v>1</v>
      </c>
      <c r="AI113" s="21">
        <f t="shared" si="45"/>
        <v>1.2949953880066412</v>
      </c>
      <c r="AJ113" s="21">
        <f t="shared" si="46"/>
        <v>0.6981832955152748</v>
      </c>
      <c r="AK113" s="21">
        <f t="shared" si="47"/>
        <v>1.1554082970460509</v>
      </c>
      <c r="AL113" s="21">
        <f t="shared" si="48"/>
        <v>1.9855694367968311</v>
      </c>
      <c r="AM113" s="21">
        <f t="shared" si="49"/>
        <v>2.7190783763869057</v>
      </c>
      <c r="AO113" s="21">
        <f t="shared" si="50"/>
        <v>1</v>
      </c>
      <c r="AP113" s="21">
        <f t="shared" si="51"/>
        <v>1.1842413233789046</v>
      </c>
      <c r="AQ113" s="21">
        <f t="shared" si="52"/>
        <v>0.69492052341844512</v>
      </c>
      <c r="AR113" s="21">
        <f t="shared" si="53"/>
        <v>0.2433705216217672</v>
      </c>
      <c r="AS113" s="21">
        <f t="shared" si="54"/>
        <v>1.6889187382577167</v>
      </c>
      <c r="AT113" s="21">
        <f t="shared" si="55"/>
        <v>3.0306179319100557</v>
      </c>
      <c r="AW113" s="156">
        <f t="shared" si="56"/>
        <v>6.5077157526727269E-4</v>
      </c>
      <c r="AX113" s="156">
        <f t="shared" si="57"/>
        <v>3.3631372228778211E-2</v>
      </c>
      <c r="AY113" s="156">
        <f t="shared" si="58"/>
        <v>1.1416308599781155E-2</v>
      </c>
      <c r="AZ113" s="156">
        <f t="shared" si="59"/>
        <v>1.9264047410132878E-2</v>
      </c>
      <c r="BA113" s="156">
        <f t="shared" si="60"/>
        <v>4.4432883267707668E-2</v>
      </c>
      <c r="BB113" s="156">
        <f t="shared" si="61"/>
        <v>5.5932757806964384E-2</v>
      </c>
      <c r="BC113" s="40"/>
      <c r="BD113" s="156">
        <f t="shared" si="62"/>
        <v>-3.4516610997107122E-2</v>
      </c>
      <c r="BE113" s="156">
        <f t="shared" si="63"/>
        <v>-4.3216520266782132E-2</v>
      </c>
      <c r="BF113" s="156">
        <f t="shared" si="64"/>
        <v>-4.0365790422213554E-2</v>
      </c>
      <c r="BG113" s="156">
        <f t="shared" si="65"/>
        <v>-0.16674182679793004</v>
      </c>
      <c r="BH113" s="156">
        <f t="shared" si="66"/>
        <v>-4.4398626474417391E-2</v>
      </c>
      <c r="BI113" s="156">
        <f t="shared" si="67"/>
        <v>-2.051154183782522E-2</v>
      </c>
    </row>
    <row r="114" spans="1:61" x14ac:dyDescent="0.25">
      <c r="A114" s="6" t="s">
        <v>108</v>
      </c>
      <c r="B114" s="6"/>
      <c r="C114" s="14">
        <v>517</v>
      </c>
      <c r="E114" s="21">
        <f>'CAN LFS Emp'!$E114</f>
        <v>196.75</v>
      </c>
      <c r="F114" s="21">
        <f>'Ont LFS Emp'!$E114</f>
        <v>77.13</v>
      </c>
      <c r="G114" s="21">
        <f>'Emp RestOfOnt'!$E114</f>
        <v>35.739999999999995</v>
      </c>
      <c r="H114" s="21">
        <f>'Emp RestOfCMA'!$E114</f>
        <v>19.318885491302897</v>
      </c>
      <c r="I114" s="21">
        <f>'CMA Emp Adj'!$E114</f>
        <v>41.39</v>
      </c>
      <c r="J114" s="21">
        <f>'Tor Emp Adj'!$E114</f>
        <v>22.071114508697104</v>
      </c>
      <c r="L114" s="21">
        <f>'CAN LFS Emp'!$O114</f>
        <v>158.44</v>
      </c>
      <c r="M114" s="21">
        <f>'Ont LFS Emp'!$O114</f>
        <v>65.709999999999994</v>
      </c>
      <c r="N114" s="21">
        <f>'Emp RestOfOnt'!$O114</f>
        <v>24.702377761680545</v>
      </c>
      <c r="O114" s="21">
        <f>'Emp RestOfCMA'!$O114</f>
        <v>13.088557456195222</v>
      </c>
      <c r="P114" s="21">
        <f>'CMA Emp Adj'!$O114</f>
        <v>41.007622238319449</v>
      </c>
      <c r="Q114" s="21">
        <f>'Tor Emp Adj'!$O114</f>
        <v>27.919064782124227</v>
      </c>
      <c r="S114" s="21">
        <f>'CAN LFS Emp'!$Y114</f>
        <v>119.95</v>
      </c>
      <c r="T114" s="21">
        <f>'Ont LFS Emp'!$Y114</f>
        <v>45.05</v>
      </c>
      <c r="U114" s="21">
        <f>'Emp RestOfOnt'!$Y114</f>
        <v>14.985477089834124</v>
      </c>
      <c r="V114" s="21">
        <f>'Emp RestOfCMA'!$Y114</f>
        <v>16.069246667142384</v>
      </c>
      <c r="W114" s="21">
        <f>'CMA Emp Adj'!$Y114</f>
        <v>30.064522910165874</v>
      </c>
      <c r="X114" s="21">
        <f>'Tor Emp Adj'!$Y114</f>
        <v>13.99527624302349</v>
      </c>
      <c r="AA114" s="21">
        <f t="shared" si="38"/>
        <v>1</v>
      </c>
      <c r="AB114" s="21">
        <f t="shared" si="39"/>
        <v>1.0096891750059047</v>
      </c>
      <c r="AC114" s="21">
        <f t="shared" si="40"/>
        <v>0.80934588764351956</v>
      </c>
      <c r="AD114" s="21">
        <f t="shared" si="41"/>
        <v>1.2608967242383138</v>
      </c>
      <c r="AE114" s="21">
        <f t="shared" si="42"/>
        <v>1.2841782495573231</v>
      </c>
      <c r="AF114" s="21">
        <f t="shared" si="43"/>
        <v>1.3052738235548949</v>
      </c>
      <c r="AH114" s="21">
        <f t="shared" si="44"/>
        <v>1</v>
      </c>
      <c r="AI114" s="21">
        <f t="shared" si="45"/>
        <v>1.0672293660720409</v>
      </c>
      <c r="AJ114" s="21">
        <f t="shared" si="46"/>
        <v>0.7479346169482729</v>
      </c>
      <c r="AK114" s="21">
        <f t="shared" si="47"/>
        <v>0.97752756749751912</v>
      </c>
      <c r="AL114" s="21">
        <f t="shared" si="48"/>
        <v>1.4366868057485638</v>
      </c>
      <c r="AM114" s="21">
        <f t="shared" si="49"/>
        <v>1.8423880483454156</v>
      </c>
      <c r="AO114" s="21">
        <f t="shared" si="50"/>
        <v>1</v>
      </c>
      <c r="AP114" s="21">
        <f t="shared" si="51"/>
        <v>0.96754026685402794</v>
      </c>
      <c r="AQ114" s="21">
        <f t="shared" si="52"/>
        <v>0.63389388431393967</v>
      </c>
      <c r="AR114" s="21">
        <f t="shared" si="53"/>
        <v>1.4564046593537188</v>
      </c>
      <c r="AS114" s="21">
        <f t="shared" si="54"/>
        <v>1.311657651272605</v>
      </c>
      <c r="AT114" s="21">
        <f t="shared" si="55"/>
        <v>1.1773093522736455</v>
      </c>
      <c r="AW114" s="156">
        <f t="shared" si="56"/>
        <v>-2.1422988342847948E-2</v>
      </c>
      <c r="AX114" s="156">
        <f t="shared" si="57"/>
        <v>-1.5896415730448643E-2</v>
      </c>
      <c r="AY114" s="156">
        <f t="shared" si="58"/>
        <v>-3.6263248004789528E-2</v>
      </c>
      <c r="AZ114" s="156">
        <f t="shared" si="59"/>
        <v>-3.8186271848947184E-2</v>
      </c>
      <c r="BA114" s="156">
        <f t="shared" si="60"/>
        <v>-9.2770422445609402E-4</v>
      </c>
      <c r="BB114" s="156">
        <f t="shared" si="61"/>
        <v>2.3782402337208408E-2</v>
      </c>
      <c r="BC114" s="40"/>
      <c r="BD114" s="156">
        <f t="shared" si="62"/>
        <v>-2.7446408772128117E-2</v>
      </c>
      <c r="BE114" s="156">
        <f t="shared" si="63"/>
        <v>-3.704424546450491E-2</v>
      </c>
      <c r="BF114" s="156">
        <f t="shared" si="64"/>
        <v>-4.875325978593148E-2</v>
      </c>
      <c r="BG114" s="156">
        <f t="shared" si="65"/>
        <v>2.0728811122515456E-2</v>
      </c>
      <c r="BH114" s="156">
        <f t="shared" si="66"/>
        <v>-3.0564380314535233E-2</v>
      </c>
      <c r="BI114" s="156">
        <f t="shared" si="67"/>
        <v>-6.6728377060923494E-2</v>
      </c>
    </row>
    <row r="115" spans="1:61" x14ac:dyDescent="0.25">
      <c r="A115" s="6" t="s">
        <v>109</v>
      </c>
      <c r="B115" s="6"/>
      <c r="C115" s="14">
        <v>518</v>
      </c>
      <c r="E115" s="21">
        <f>'CAN LFS Emp'!$E115</f>
        <v>7.9</v>
      </c>
      <c r="F115" s="21">
        <f>'Ont LFS Emp'!$E115</f>
        <v>3.73</v>
      </c>
      <c r="G115" s="21">
        <f>'Emp RestOfOnt'!$E115</f>
        <v>1.33</v>
      </c>
      <c r="H115" s="21">
        <f>'Emp RestOfCMA'!$E115</f>
        <v>2.4</v>
      </c>
      <c r="I115" s="21">
        <f>'CMA Emp Adj'!$E115</f>
        <v>2.4</v>
      </c>
      <c r="J115" s="21">
        <f>'Tor Emp Adj'!$E115</f>
        <v>0</v>
      </c>
      <c r="L115" s="21">
        <f>'CAN LFS Emp'!$O115</f>
        <v>9.73</v>
      </c>
      <c r="M115" s="21">
        <f>'Ont LFS Emp'!$O115</f>
        <v>5.2</v>
      </c>
      <c r="N115" s="21">
        <f>'Emp RestOfOnt'!$O115</f>
        <v>1.4547976878612716</v>
      </c>
      <c r="O115" s="21">
        <f>'Emp RestOfCMA'!$O115</f>
        <v>1.8512430448381716</v>
      </c>
      <c r="P115" s="21">
        <f>'CMA Emp Adj'!$O115</f>
        <v>3.7452023121387286</v>
      </c>
      <c r="Q115" s="21">
        <f>'Tor Emp Adj'!$O115</f>
        <v>1.893959267300557</v>
      </c>
      <c r="S115" s="21">
        <f>'CAN LFS Emp'!$Y115</f>
        <v>6.97</v>
      </c>
      <c r="T115" s="21">
        <f>'Ont LFS Emp'!$Y115</f>
        <v>4.2699999999999996</v>
      </c>
      <c r="U115" s="21">
        <f>'Emp RestOfOnt'!$Y115</f>
        <v>1.4373929961089491</v>
      </c>
      <c r="V115" s="21">
        <f>'Emp RestOfCMA'!$Y115</f>
        <v>2.8326070038910505</v>
      </c>
      <c r="W115" s="21">
        <f>'CMA Emp Adj'!$Y115</f>
        <v>2.8326070038910505</v>
      </c>
      <c r="X115" s="21">
        <f>'Tor Emp Adj'!$Y115</f>
        <v>0</v>
      </c>
      <c r="AA115" s="21">
        <f t="shared" si="38"/>
        <v>1</v>
      </c>
      <c r="AB115" s="21">
        <f t="shared" si="39"/>
        <v>1.216076372014363</v>
      </c>
      <c r="AC115" s="21">
        <f t="shared" si="40"/>
        <v>0.7500995534338617</v>
      </c>
      <c r="AD115" s="21">
        <f t="shared" si="41"/>
        <v>3.9011831486716879</v>
      </c>
      <c r="AE115" s="21">
        <f t="shared" si="42"/>
        <v>1.8545082724713908</v>
      </c>
      <c r="AF115" s="21">
        <f t="shared" si="43"/>
        <v>0</v>
      </c>
      <c r="AH115" s="21">
        <f t="shared" si="44"/>
        <v>1</v>
      </c>
      <c r="AI115" s="21">
        <f t="shared" si="45"/>
        <v>1.3752499466329942</v>
      </c>
      <c r="AJ115" s="21">
        <f t="shared" si="46"/>
        <v>0.71726472207151437</v>
      </c>
      <c r="AK115" s="21">
        <f t="shared" si="47"/>
        <v>2.2514000086612622</v>
      </c>
      <c r="AL115" s="21">
        <f t="shared" si="48"/>
        <v>2.1366077111392765</v>
      </c>
      <c r="AM115" s="21">
        <f t="shared" si="49"/>
        <v>2.0351802021935579</v>
      </c>
      <c r="AO115" s="21">
        <f t="shared" si="50"/>
        <v>1</v>
      </c>
      <c r="AP115" s="21">
        <f t="shared" si="51"/>
        <v>1.5782274848097386</v>
      </c>
      <c r="AQ115" s="21">
        <f t="shared" si="52"/>
        <v>1.0463789306137168</v>
      </c>
      <c r="AR115" s="21">
        <f t="shared" si="53"/>
        <v>4.4181488273142246</v>
      </c>
      <c r="AS115" s="21">
        <f t="shared" si="54"/>
        <v>2.1267673250543626</v>
      </c>
      <c r="AT115" s="21">
        <f t="shared" si="55"/>
        <v>0</v>
      </c>
      <c r="AW115" s="156">
        <f t="shared" si="56"/>
        <v>2.1053679965340688E-2</v>
      </c>
      <c r="AX115" s="156">
        <f t="shared" si="57"/>
        <v>3.378315479357874E-2</v>
      </c>
      <c r="AY115" s="156">
        <f t="shared" si="58"/>
        <v>9.0091303676678169E-3</v>
      </c>
      <c r="AZ115" s="156">
        <f t="shared" si="59"/>
        <v>-2.5627047751026644E-2</v>
      </c>
      <c r="BA115" s="156">
        <f t="shared" si="60"/>
        <v>4.5505698118449178E-2</v>
      </c>
      <c r="BB115" s="156" t="str">
        <f t="shared" si="61"/>
        <v>n/a</v>
      </c>
      <c r="BC115" s="40"/>
      <c r="BD115" s="156">
        <f t="shared" si="62"/>
        <v>-3.2809563104995942E-2</v>
      </c>
      <c r="BE115" s="156">
        <f t="shared" si="63"/>
        <v>-1.9511615413613237E-2</v>
      </c>
      <c r="BF115" s="156">
        <f t="shared" si="64"/>
        <v>-1.202855127411695E-3</v>
      </c>
      <c r="BG115" s="156">
        <f t="shared" si="65"/>
        <v>4.3451549902671749E-2</v>
      </c>
      <c r="BH115" s="156">
        <f t="shared" si="66"/>
        <v>-2.7541438523803752E-2</v>
      </c>
      <c r="BI115" s="156">
        <f t="shared" si="67"/>
        <v>-1</v>
      </c>
    </row>
    <row r="116" spans="1:61" x14ac:dyDescent="0.25">
      <c r="A116" s="6" t="s">
        <v>110</v>
      </c>
      <c r="B116" s="6"/>
      <c r="C116" s="14">
        <v>519</v>
      </c>
      <c r="E116" s="21">
        <f>'CAN LFS Emp'!$E116</f>
        <v>23.9</v>
      </c>
      <c r="F116" s="21">
        <f>'Ont LFS Emp'!$E116</f>
        <v>11.28</v>
      </c>
      <c r="G116" s="21">
        <f>'Emp RestOfOnt'!$E116</f>
        <v>6.27</v>
      </c>
      <c r="H116" s="21">
        <f>'Emp RestOfCMA'!$E116</f>
        <v>2.2073187925463995</v>
      </c>
      <c r="I116" s="21">
        <f>'CMA Emp Adj'!$E116</f>
        <v>5.01</v>
      </c>
      <c r="J116" s="21">
        <f>'Tor Emp Adj'!$E116</f>
        <v>2.8026812074536003</v>
      </c>
      <c r="L116" s="21">
        <f>'CAN LFS Emp'!$O116</f>
        <v>33.96</v>
      </c>
      <c r="M116" s="21">
        <f>'Ont LFS Emp'!$O116</f>
        <v>16.45</v>
      </c>
      <c r="N116" s="21">
        <f>'Emp RestOfOnt'!$O116</f>
        <v>8.1067159763313601</v>
      </c>
      <c r="O116" s="21">
        <f>'Emp RestOfCMA'!$O116</f>
        <v>2.1044114538034089</v>
      </c>
      <c r="P116" s="21">
        <f>'CMA Emp Adj'!$O116</f>
        <v>8.3432840236686392</v>
      </c>
      <c r="Q116" s="21">
        <f>'Tor Emp Adj'!$O116</f>
        <v>6.2388725698652303</v>
      </c>
      <c r="S116" s="21">
        <f>'CAN LFS Emp'!$Y116</f>
        <v>35.99</v>
      </c>
      <c r="T116" s="21">
        <f>'Ont LFS Emp'!$Y116</f>
        <v>18.989999999999998</v>
      </c>
      <c r="U116" s="21">
        <f>'Emp RestOfOnt'!$Y116</f>
        <v>8.6414161220043546</v>
      </c>
      <c r="V116" s="21">
        <f>'Emp RestOfCMA'!$Y116</f>
        <v>5.5161157619150032</v>
      </c>
      <c r="W116" s="21">
        <f>'CMA Emp Adj'!$Y116</f>
        <v>10.348583877995644</v>
      </c>
      <c r="X116" s="21">
        <f>'Tor Emp Adj'!$Y116</f>
        <v>4.8324681160806406</v>
      </c>
      <c r="AA116" s="21">
        <f t="shared" si="38"/>
        <v>1</v>
      </c>
      <c r="AB116" s="21">
        <f t="shared" si="39"/>
        <v>1.2155989283200099</v>
      </c>
      <c r="AC116" s="21">
        <f t="shared" si="40"/>
        <v>1.1688640381363284</v>
      </c>
      <c r="AD116" s="21">
        <f t="shared" si="41"/>
        <v>1.1859854171914923</v>
      </c>
      <c r="AE116" s="21">
        <f t="shared" si="42"/>
        <v>1.2796301066273568</v>
      </c>
      <c r="AF116" s="21">
        <f t="shared" si="43"/>
        <v>1.3644822994457093</v>
      </c>
      <c r="AH116" s="21">
        <f t="shared" si="44"/>
        <v>1</v>
      </c>
      <c r="AI116" s="21">
        <f t="shared" si="45"/>
        <v>1.2464915940878241</v>
      </c>
      <c r="AJ116" s="21">
        <f t="shared" si="46"/>
        <v>1.1451621495963409</v>
      </c>
      <c r="AK116" s="21">
        <f t="shared" si="47"/>
        <v>0.73327189423948902</v>
      </c>
      <c r="AL116" s="21">
        <f t="shared" si="48"/>
        <v>1.3637403657272105</v>
      </c>
      <c r="AM116" s="21">
        <f t="shared" si="49"/>
        <v>1.9208060218054575</v>
      </c>
      <c r="AO116" s="21">
        <f t="shared" si="50"/>
        <v>1</v>
      </c>
      <c r="AP116" s="21">
        <f t="shared" si="51"/>
        <v>1.3593072194635276</v>
      </c>
      <c r="AQ116" s="21">
        <f t="shared" si="52"/>
        <v>1.2182861646620282</v>
      </c>
      <c r="AR116" s="21">
        <f t="shared" si="53"/>
        <v>1.6662429302252368</v>
      </c>
      <c r="AS116" s="21">
        <f t="shared" si="54"/>
        <v>1.5047540130321948</v>
      </c>
      <c r="AT116" s="21">
        <f t="shared" si="55"/>
        <v>1.3548665533901201</v>
      </c>
      <c r="AW116" s="156">
        <f t="shared" si="56"/>
        <v>3.5754855892415005E-2</v>
      </c>
      <c r="AX116" s="156">
        <f t="shared" si="57"/>
        <v>3.8450214236555924E-2</v>
      </c>
      <c r="AY116" s="156">
        <f t="shared" si="58"/>
        <v>2.6024524656952597E-2</v>
      </c>
      <c r="AZ116" s="156">
        <f t="shared" si="59"/>
        <v>-4.7628942042864386E-3</v>
      </c>
      <c r="BA116" s="156">
        <f t="shared" si="60"/>
        <v>5.2325102278979241E-2</v>
      </c>
      <c r="BB116" s="156">
        <f t="shared" si="61"/>
        <v>8.3311220377606521E-2</v>
      </c>
      <c r="BC116" s="40"/>
      <c r="BD116" s="156">
        <f t="shared" si="62"/>
        <v>5.8226622459485178E-3</v>
      </c>
      <c r="BE116" s="156">
        <f t="shared" si="63"/>
        <v>1.4462286133494207E-2</v>
      </c>
      <c r="BF116" s="156">
        <f t="shared" si="64"/>
        <v>6.4078048370437291E-3</v>
      </c>
      <c r="BG116" s="156">
        <f t="shared" si="65"/>
        <v>0.10115960539585345</v>
      </c>
      <c r="BH116" s="156">
        <f t="shared" si="66"/>
        <v>2.1772922774452308E-2</v>
      </c>
      <c r="BI116" s="156">
        <f t="shared" si="67"/>
        <v>-2.5220722231378168E-2</v>
      </c>
    </row>
    <row r="117" spans="1:61" x14ac:dyDescent="0.25">
      <c r="A117" s="4" t="s">
        <v>111</v>
      </c>
      <c r="B117" s="4"/>
      <c r="C117" s="12" t="s">
        <v>203</v>
      </c>
      <c r="E117" s="19">
        <f>'CAN LFS Emp'!$E117</f>
        <v>846.96</v>
      </c>
      <c r="F117" s="19">
        <f>'Ont LFS Emp'!$E117</f>
        <v>370.8</v>
      </c>
      <c r="G117" s="19">
        <f>'Emp RestOfOnt'!$E117</f>
        <v>161.80000000000001</v>
      </c>
      <c r="H117" s="19">
        <f>'Emp RestOfCMA'!$E117</f>
        <v>85.59194069037342</v>
      </c>
      <c r="I117" s="19">
        <f>'CMA Emp Adj'!$E117</f>
        <v>209</v>
      </c>
      <c r="J117" s="19">
        <f>'Tor Emp Adj'!$E117</f>
        <v>123.40805930962658</v>
      </c>
      <c r="L117" s="19">
        <f>'CAN LFS Emp'!$O117</f>
        <v>1060.82</v>
      </c>
      <c r="M117" s="19">
        <f>'Ont LFS Emp'!$O117</f>
        <v>469.09</v>
      </c>
      <c r="N117" s="19">
        <f>'Emp RestOfOnt'!$O117</f>
        <v>168.14362775503452</v>
      </c>
      <c r="O117" s="19">
        <f>'Emp RestOfCMA'!$O117</f>
        <v>81.650486439602275</v>
      </c>
      <c r="P117" s="19">
        <f>'CMA Emp Adj'!$O117</f>
        <v>300.94637224496546</v>
      </c>
      <c r="Q117" s="19">
        <f>'Tor Emp Adj'!$O117</f>
        <v>219.29588580536318</v>
      </c>
      <c r="S117" s="19">
        <f>'CAN LFS Emp'!$Y117</f>
        <v>1173.9100000000001</v>
      </c>
      <c r="T117" s="19">
        <f>'Ont LFS Emp'!$Y117</f>
        <v>563.87</v>
      </c>
      <c r="U117" s="19">
        <f>'Emp RestOfOnt'!$Y117</f>
        <v>169.5590111961896</v>
      </c>
      <c r="V117" s="19">
        <f>'Emp RestOfCMA'!$Y117</f>
        <v>150.50178045584082</v>
      </c>
      <c r="W117" s="19">
        <f>'CMA Emp Adj'!$Y117</f>
        <v>394.3109888038104</v>
      </c>
      <c r="X117" s="19">
        <f>'Tor Emp Adj'!$Y117</f>
        <v>243.80920834796959</v>
      </c>
      <c r="AA117" s="19">
        <f t="shared" si="38"/>
        <v>1</v>
      </c>
      <c r="AB117" s="19">
        <f t="shared" si="39"/>
        <v>1.1276022537596424</v>
      </c>
      <c r="AC117" s="19">
        <f t="shared" si="40"/>
        <v>0.85115758650507567</v>
      </c>
      <c r="AD117" s="19">
        <f t="shared" si="41"/>
        <v>1.2977234805455158</v>
      </c>
      <c r="AE117" s="19">
        <f t="shared" si="42"/>
        <v>1.5063573489684252</v>
      </c>
      <c r="AF117" s="19">
        <f t="shared" si="43"/>
        <v>1.6954021451923897</v>
      </c>
      <c r="AH117" s="19">
        <f t="shared" si="44"/>
        <v>1</v>
      </c>
      <c r="AI117" s="19">
        <f t="shared" si="45"/>
        <v>1.1379039609679436</v>
      </c>
      <c r="AJ117" s="19">
        <f t="shared" si="46"/>
        <v>0.76037603976744905</v>
      </c>
      <c r="AK117" s="19">
        <f t="shared" si="47"/>
        <v>0.91079186136469636</v>
      </c>
      <c r="AL117" s="19">
        <f t="shared" si="48"/>
        <v>1.5747432749745391</v>
      </c>
      <c r="AM117" s="19">
        <f t="shared" si="49"/>
        <v>2.1613935938300952</v>
      </c>
      <c r="AO117" s="19">
        <f t="shared" si="50"/>
        <v>1</v>
      </c>
      <c r="AP117" s="19">
        <f t="shared" si="51"/>
        <v>1.2374244483874652</v>
      </c>
      <c r="AQ117" s="19">
        <f t="shared" si="52"/>
        <v>0.73287906003733605</v>
      </c>
      <c r="AR117" s="19">
        <f t="shared" si="53"/>
        <v>1.3937780802893922</v>
      </c>
      <c r="AS117" s="19">
        <f t="shared" si="54"/>
        <v>1.7578042530108242</v>
      </c>
      <c r="AT117" s="19">
        <f t="shared" si="55"/>
        <v>2.0956785741768931</v>
      </c>
      <c r="AW117" s="154">
        <f t="shared" si="56"/>
        <v>2.2769762445573827E-2</v>
      </c>
      <c r="AX117" s="154">
        <f t="shared" si="57"/>
        <v>2.3791795666777915E-2</v>
      </c>
      <c r="AY117" s="154">
        <f t="shared" si="58"/>
        <v>3.8531580644292074E-3</v>
      </c>
      <c r="AZ117" s="154">
        <f t="shared" si="59"/>
        <v>-4.7032400528205232E-3</v>
      </c>
      <c r="BA117" s="154">
        <f t="shared" si="60"/>
        <v>3.713259298466709E-2</v>
      </c>
      <c r="BB117" s="154">
        <f t="shared" si="61"/>
        <v>5.917737709330817E-2</v>
      </c>
      <c r="BC117" s="40"/>
      <c r="BD117" s="154">
        <f t="shared" si="62"/>
        <v>1.018126631716143E-2</v>
      </c>
      <c r="BE117" s="154">
        <f t="shared" si="63"/>
        <v>1.8573285131003647E-2</v>
      </c>
      <c r="BF117" s="154">
        <f t="shared" si="64"/>
        <v>8.3859878814451783E-4</v>
      </c>
      <c r="BG117" s="154">
        <f t="shared" si="65"/>
        <v>6.3061245847517267E-2</v>
      </c>
      <c r="BH117" s="154">
        <f t="shared" si="66"/>
        <v>2.7389154365996315E-2</v>
      </c>
      <c r="BI117" s="154">
        <f t="shared" si="67"/>
        <v>1.0652749946504336E-2</v>
      </c>
    </row>
    <row r="118" spans="1:61" x14ac:dyDescent="0.25">
      <c r="A118" s="5" t="s">
        <v>112</v>
      </c>
      <c r="B118" s="5"/>
      <c r="C118" s="13">
        <v>52</v>
      </c>
      <c r="E118" s="20">
        <f>'CAN LFS Emp'!$E118</f>
        <v>596.19000000000005</v>
      </c>
      <c r="F118" s="20">
        <f>'Ont LFS Emp'!$E118</f>
        <v>270.48</v>
      </c>
      <c r="G118" s="20">
        <f>'Emp RestOfOnt'!$E118</f>
        <v>109.38000000000002</v>
      </c>
      <c r="H118" s="20">
        <f>'Emp RestOfCMA'!$E118</f>
        <v>66.129145370286565</v>
      </c>
      <c r="I118" s="20">
        <f>'CMA Emp Adj'!$E118</f>
        <v>161.1</v>
      </c>
      <c r="J118" s="20">
        <f>'Tor Emp Adj'!$E118</f>
        <v>94.970854629713429</v>
      </c>
      <c r="L118" s="20">
        <f>'CAN LFS Emp'!$O118</f>
        <v>762.35</v>
      </c>
      <c r="M118" s="20">
        <f>'Ont LFS Emp'!$O118</f>
        <v>347.34</v>
      </c>
      <c r="N118" s="20">
        <f>'Emp RestOfOnt'!$O118</f>
        <v>114.03125674971906</v>
      </c>
      <c r="O118" s="20">
        <f>'Emp RestOfCMA'!$O118</f>
        <v>51.079169291939536</v>
      </c>
      <c r="P118" s="20">
        <f>'CMA Emp Adj'!$O118</f>
        <v>233.30874325028091</v>
      </c>
      <c r="Q118" s="20">
        <f>'Tor Emp Adj'!$O118</f>
        <v>182.22957395834138</v>
      </c>
      <c r="S118" s="20">
        <f>'CAN LFS Emp'!$Y118</f>
        <v>828.82</v>
      </c>
      <c r="T118" s="20">
        <f>'Ont LFS Emp'!$Y118</f>
        <v>413.13</v>
      </c>
      <c r="U118" s="20">
        <f>'Emp RestOfOnt'!$Y118</f>
        <v>117.50001231979593</v>
      </c>
      <c r="V118" s="20">
        <f>'Emp RestOfCMA'!$Y118</f>
        <v>102.69774509478134</v>
      </c>
      <c r="W118" s="20">
        <f>'CMA Emp Adj'!$Y118</f>
        <v>295.62998768020407</v>
      </c>
      <c r="X118" s="20">
        <f>'Tor Emp Adj'!$Y118</f>
        <v>192.93224258542273</v>
      </c>
      <c r="AA118" s="20">
        <f t="shared" si="38"/>
        <v>1</v>
      </c>
      <c r="AB118" s="20">
        <f t="shared" si="39"/>
        <v>1.1685023235837626</v>
      </c>
      <c r="AC118" s="20">
        <f t="shared" si="40"/>
        <v>0.81742438459317779</v>
      </c>
      <c r="AD118" s="20">
        <f t="shared" si="41"/>
        <v>1.4243621088925205</v>
      </c>
      <c r="AE118" s="20">
        <f t="shared" si="42"/>
        <v>1.649511993723767</v>
      </c>
      <c r="AF118" s="20">
        <f t="shared" si="43"/>
        <v>1.8535220828790633</v>
      </c>
      <c r="AH118" s="20">
        <f t="shared" si="44"/>
        <v>1</v>
      </c>
      <c r="AI118" s="20">
        <f t="shared" si="45"/>
        <v>1.1724424348774525</v>
      </c>
      <c r="AJ118" s="20">
        <f t="shared" si="46"/>
        <v>0.71756164244985421</v>
      </c>
      <c r="AK118" s="20">
        <f t="shared" si="47"/>
        <v>0.79285082938253615</v>
      </c>
      <c r="AL118" s="20">
        <f t="shared" si="48"/>
        <v>1.6987871160522239</v>
      </c>
      <c r="AM118" s="20">
        <f t="shared" si="49"/>
        <v>2.4992490181484164</v>
      </c>
      <c r="AO118" s="20">
        <f t="shared" si="50"/>
        <v>1</v>
      </c>
      <c r="AP118" s="20">
        <f t="shared" si="51"/>
        <v>1.2841064164561109</v>
      </c>
      <c r="AQ118" s="20">
        <f t="shared" si="52"/>
        <v>0.71932297178666049</v>
      </c>
      <c r="AR118" s="20">
        <f t="shared" si="53"/>
        <v>1.3470616750601547</v>
      </c>
      <c r="AS118" s="20">
        <f t="shared" si="54"/>
        <v>1.8666147603588461</v>
      </c>
      <c r="AT118" s="20">
        <f t="shared" si="55"/>
        <v>2.3488428504235821</v>
      </c>
      <c r="AW118" s="155">
        <f t="shared" si="56"/>
        <v>2.488932992985271E-2</v>
      </c>
      <c r="AX118" s="155">
        <f t="shared" si="57"/>
        <v>2.532598573552769E-2</v>
      </c>
      <c r="AY118" s="155">
        <f t="shared" si="58"/>
        <v>4.173136877100303E-3</v>
      </c>
      <c r="AZ118" s="155">
        <f t="shared" si="59"/>
        <v>-2.5492711651088684E-2</v>
      </c>
      <c r="BA118" s="155">
        <f t="shared" si="60"/>
        <v>3.7728029514523698E-2</v>
      </c>
      <c r="BB118" s="155">
        <f t="shared" si="61"/>
        <v>6.7340161869826831E-2</v>
      </c>
      <c r="BC118" s="40"/>
      <c r="BD118" s="155">
        <f t="shared" si="62"/>
        <v>8.3947635289336464E-3</v>
      </c>
      <c r="BE118" s="155">
        <f t="shared" si="63"/>
        <v>1.7497130933048277E-2</v>
      </c>
      <c r="BF118" s="155">
        <f t="shared" si="64"/>
        <v>3.0010788080216955E-3</v>
      </c>
      <c r="BG118" s="155">
        <f t="shared" si="65"/>
        <v>7.233802978000603E-2</v>
      </c>
      <c r="BH118" s="155">
        <f t="shared" si="66"/>
        <v>2.395706558614985E-2</v>
      </c>
      <c r="BI118" s="155">
        <f t="shared" si="67"/>
        <v>5.7234934598229259E-3</v>
      </c>
    </row>
    <row r="119" spans="1:61" x14ac:dyDescent="0.25">
      <c r="A119" s="6" t="s">
        <v>113</v>
      </c>
      <c r="B119" s="6"/>
      <c r="C119" s="14">
        <v>521</v>
      </c>
      <c r="E119" s="21">
        <f>'CAN LFS Emp'!$E119</f>
        <v>1.74</v>
      </c>
      <c r="F119" s="21">
        <f>'Ont LFS Emp'!$E119</f>
        <v>0</v>
      </c>
      <c r="G119" s="21">
        <f>'Emp RestOfOnt'!$E119</f>
        <v>0</v>
      </c>
      <c r="H119" s="21">
        <f>'Emp RestOfCMA'!$E119</f>
        <v>0</v>
      </c>
      <c r="I119" s="21">
        <f>'CMA Emp Adj'!$E119</f>
        <v>0</v>
      </c>
      <c r="J119" s="21">
        <f>'Tor Emp Adj'!$E119</f>
        <v>0</v>
      </c>
      <c r="L119" s="21">
        <f>'CAN LFS Emp'!$O119</f>
        <v>0</v>
      </c>
      <c r="M119" s="21">
        <f>'Ont LFS Emp'!$O119</f>
        <v>0</v>
      </c>
      <c r="N119" s="21">
        <f>'Emp RestOfOnt'!$O119</f>
        <v>0</v>
      </c>
      <c r="O119" s="21">
        <f>'Emp RestOfCMA'!$O119</f>
        <v>0</v>
      </c>
      <c r="P119" s="21">
        <f>'CMA Emp Adj'!$O119</f>
        <v>0</v>
      </c>
      <c r="Q119" s="21">
        <f>'Tor Emp Adj'!$O119</f>
        <v>0</v>
      </c>
      <c r="S119" s="21">
        <f>'CAN LFS Emp'!$Y119</f>
        <v>0</v>
      </c>
      <c r="T119" s="21">
        <f>'Ont LFS Emp'!$Y119</f>
        <v>0</v>
      </c>
      <c r="U119" s="21">
        <f>'Emp RestOfOnt'!$Y119</f>
        <v>0</v>
      </c>
      <c r="V119" s="21">
        <f>'Emp RestOfCMA'!$Y119</f>
        <v>0</v>
      </c>
      <c r="W119" s="21">
        <f>'CMA Emp Adj'!$Y119</f>
        <v>0</v>
      </c>
      <c r="X119" s="21">
        <f>'Tor Emp Adj'!$Y119</f>
        <v>0</v>
      </c>
      <c r="AA119" s="21">
        <f t="shared" si="38"/>
        <v>1</v>
      </c>
      <c r="AB119" s="21">
        <f t="shared" si="39"/>
        <v>0</v>
      </c>
      <c r="AC119" s="21">
        <f t="shared" si="40"/>
        <v>0</v>
      </c>
      <c r="AD119" s="21">
        <f t="shared" si="41"/>
        <v>0</v>
      </c>
      <c r="AE119" s="21">
        <f t="shared" si="42"/>
        <v>0</v>
      </c>
      <c r="AF119" s="21">
        <f t="shared" si="43"/>
        <v>0</v>
      </c>
      <c r="AH119" s="21" t="str">
        <f t="shared" si="44"/>
        <v>n/a</v>
      </c>
      <c r="AI119" s="21" t="str">
        <f t="shared" si="45"/>
        <v>n/a</v>
      </c>
      <c r="AJ119" s="21" t="str">
        <f t="shared" si="46"/>
        <v>n/a</v>
      </c>
      <c r="AK119" s="21" t="str">
        <f t="shared" si="47"/>
        <v>n/a</v>
      </c>
      <c r="AL119" s="21" t="str">
        <f t="shared" si="48"/>
        <v>n/a</v>
      </c>
      <c r="AM119" s="21" t="str">
        <f t="shared" si="49"/>
        <v>n/a</v>
      </c>
      <c r="AO119" s="21" t="str">
        <f t="shared" si="50"/>
        <v>n/a</v>
      </c>
      <c r="AP119" s="21" t="str">
        <f t="shared" si="51"/>
        <v>n/a</v>
      </c>
      <c r="AQ119" s="21" t="str">
        <f t="shared" si="52"/>
        <v>n/a</v>
      </c>
      <c r="AR119" s="21" t="str">
        <f t="shared" si="53"/>
        <v>n/a</v>
      </c>
      <c r="AS119" s="21" t="str">
        <f t="shared" si="54"/>
        <v>n/a</v>
      </c>
      <c r="AT119" s="21" t="str">
        <f t="shared" si="55"/>
        <v>n/a</v>
      </c>
      <c r="AW119" s="156">
        <f t="shared" si="56"/>
        <v>-1</v>
      </c>
      <c r="AX119" s="156" t="str">
        <f t="shared" si="57"/>
        <v>n/a</v>
      </c>
      <c r="AY119" s="156" t="str">
        <f t="shared" si="58"/>
        <v>n/a</v>
      </c>
      <c r="AZ119" s="156" t="str">
        <f t="shared" si="59"/>
        <v>n/a</v>
      </c>
      <c r="BA119" s="156" t="str">
        <f t="shared" si="60"/>
        <v>n/a</v>
      </c>
      <c r="BB119" s="156" t="str">
        <f t="shared" si="61"/>
        <v>n/a</v>
      </c>
      <c r="BC119" s="40"/>
      <c r="BD119" s="156" t="str">
        <f t="shared" si="62"/>
        <v>n/a</v>
      </c>
      <c r="BE119" s="156" t="str">
        <f t="shared" si="63"/>
        <v>n/a</v>
      </c>
      <c r="BF119" s="156" t="str">
        <f t="shared" si="64"/>
        <v>n/a</v>
      </c>
      <c r="BG119" s="156" t="str">
        <f t="shared" si="65"/>
        <v>n/a</v>
      </c>
      <c r="BH119" s="156" t="str">
        <f t="shared" si="66"/>
        <v>n/a</v>
      </c>
      <c r="BI119" s="156" t="str">
        <f t="shared" si="67"/>
        <v>n/a</v>
      </c>
    </row>
    <row r="120" spans="1:61" x14ac:dyDescent="0.25">
      <c r="A120" s="6" t="s">
        <v>114</v>
      </c>
      <c r="B120" s="6"/>
      <c r="C120" s="14">
        <v>522</v>
      </c>
      <c r="E120" s="21">
        <f>'CAN LFS Emp'!$E120</f>
        <v>318.87</v>
      </c>
      <c r="F120" s="21">
        <f>'Ont LFS Emp'!$E120</f>
        <v>143.86000000000001</v>
      </c>
      <c r="G120" s="21">
        <f>'Emp RestOfOnt'!$E120</f>
        <v>55.080000000000013</v>
      </c>
      <c r="H120" s="21">
        <f>'Emp RestOfCMA'!$E120</f>
        <v>40.673978989207129</v>
      </c>
      <c r="I120" s="21">
        <f>'CMA Emp Adj'!$E120</f>
        <v>88.78</v>
      </c>
      <c r="J120" s="21">
        <f>'Tor Emp Adj'!$E120</f>
        <v>48.106021010792873</v>
      </c>
      <c r="L120" s="21">
        <f>'CAN LFS Emp'!$O120</f>
        <v>402.93</v>
      </c>
      <c r="M120" s="21">
        <f>'Ont LFS Emp'!$O120</f>
        <v>190.91</v>
      </c>
      <c r="N120" s="21">
        <f>'Emp RestOfOnt'!$O120</f>
        <v>57.990300005395795</v>
      </c>
      <c r="O120" s="21">
        <f>'Emp RestOfCMA'!$O120</f>
        <v>25.742096768860023</v>
      </c>
      <c r="P120" s="21">
        <f>'CMA Emp Adj'!$O120</f>
        <v>132.9196999946042</v>
      </c>
      <c r="Q120" s="21">
        <f>'Tor Emp Adj'!$O120</f>
        <v>107.17760322574418</v>
      </c>
      <c r="S120" s="21">
        <f>'CAN LFS Emp'!$Y120</f>
        <v>403.04</v>
      </c>
      <c r="T120" s="21">
        <f>'Ont LFS Emp'!$Y120</f>
        <v>206.61</v>
      </c>
      <c r="U120" s="21">
        <f>'Emp RestOfOnt'!$Y120</f>
        <v>49.353933623503821</v>
      </c>
      <c r="V120" s="21">
        <f>'Emp RestOfCMA'!$Y120</f>
        <v>47.870878288647731</v>
      </c>
      <c r="W120" s="21">
        <f>'CMA Emp Adj'!$Y120</f>
        <v>157.25606637649619</v>
      </c>
      <c r="X120" s="21">
        <f>'Tor Emp Adj'!$Y120</f>
        <v>109.38518808784846</v>
      </c>
      <c r="AA120" s="21">
        <f t="shared" si="38"/>
        <v>1</v>
      </c>
      <c r="AB120" s="21">
        <f t="shared" si="39"/>
        <v>1.1619983303440506</v>
      </c>
      <c r="AC120" s="21">
        <f t="shared" si="40"/>
        <v>0.76961695537362362</v>
      </c>
      <c r="AD120" s="21">
        <f t="shared" si="41"/>
        <v>1.6380048651419561</v>
      </c>
      <c r="AE120" s="21">
        <f t="shared" si="42"/>
        <v>1.6995975776401562</v>
      </c>
      <c r="AF120" s="21">
        <f t="shared" si="43"/>
        <v>1.7554072209694982</v>
      </c>
      <c r="AH120" s="21">
        <f t="shared" si="44"/>
        <v>1</v>
      </c>
      <c r="AI120" s="21">
        <f t="shared" si="45"/>
        <v>1.2192428213064725</v>
      </c>
      <c r="AJ120" s="21">
        <f t="shared" si="46"/>
        <v>0.69042333430595282</v>
      </c>
      <c r="AK120" s="21">
        <f t="shared" si="47"/>
        <v>0.75599057048188334</v>
      </c>
      <c r="AL120" s="21">
        <f t="shared" si="48"/>
        <v>1.8311423099589803</v>
      </c>
      <c r="AM120" s="21">
        <f t="shared" si="49"/>
        <v>2.7811186152327037</v>
      </c>
      <c r="AO120" s="21">
        <f t="shared" si="50"/>
        <v>1</v>
      </c>
      <c r="AP120" s="21">
        <f t="shared" si="51"/>
        <v>1.3206194613191988</v>
      </c>
      <c r="AQ120" s="21">
        <f t="shared" si="52"/>
        <v>0.6213264794000205</v>
      </c>
      <c r="AR120" s="21">
        <f t="shared" si="53"/>
        <v>1.2912491244530881</v>
      </c>
      <c r="AS120" s="21">
        <f t="shared" si="54"/>
        <v>2.0418587268202466</v>
      </c>
      <c r="AT120" s="21">
        <f t="shared" si="55"/>
        <v>2.7385440996453774</v>
      </c>
      <c r="AW120" s="156">
        <f t="shared" si="56"/>
        <v>2.3673814492207068E-2</v>
      </c>
      <c r="AX120" s="156">
        <f t="shared" si="57"/>
        <v>2.8700289766199427E-2</v>
      </c>
      <c r="AY120" s="156">
        <f t="shared" si="58"/>
        <v>5.1621865488391538E-3</v>
      </c>
      <c r="AZ120" s="156">
        <f t="shared" si="59"/>
        <v>-4.4715511619652037E-2</v>
      </c>
      <c r="BA120" s="156">
        <f t="shared" si="60"/>
        <v>4.1183845455227575E-2</v>
      </c>
      <c r="BB120" s="156">
        <f t="shared" si="61"/>
        <v>8.3404064170583547E-2</v>
      </c>
      <c r="BC120" s="40"/>
      <c r="BD120" s="156">
        <f t="shared" si="62"/>
        <v>2.7296674067978088E-5</v>
      </c>
      <c r="BE120" s="156">
        <f t="shared" si="63"/>
        <v>7.9343963467126688E-3</v>
      </c>
      <c r="BF120" s="156">
        <f t="shared" si="64"/>
        <v>-1.5996503309348986E-2</v>
      </c>
      <c r="BG120" s="156">
        <f t="shared" si="65"/>
        <v>6.4002743315857424E-2</v>
      </c>
      <c r="BH120" s="156">
        <f t="shared" si="66"/>
        <v>1.6955163048644639E-2</v>
      </c>
      <c r="BI120" s="156">
        <f t="shared" si="67"/>
        <v>2.0408984936006735E-3</v>
      </c>
    </row>
    <row r="121" spans="1:61" x14ac:dyDescent="0.25">
      <c r="A121" s="7" t="s">
        <v>115</v>
      </c>
      <c r="B121" s="7"/>
      <c r="C121" s="14">
        <v>5221</v>
      </c>
      <c r="E121" s="21">
        <f>'CAN LFS Emp'!$E121</f>
        <v>293.32</v>
      </c>
      <c r="F121" s="21">
        <f>'Ont LFS Emp'!$E121</f>
        <v>132.47999999999999</v>
      </c>
      <c r="G121" s="21">
        <f>'Emp RestOfOnt'!$E121</f>
        <v>49.72999999999999</v>
      </c>
      <c r="H121" s="21">
        <f>'Emp RestOfCMA'!$E121</f>
        <v>38.197378377228659</v>
      </c>
      <c r="I121" s="21">
        <f>'CMA Emp Adj'!$E121</f>
        <v>82.75</v>
      </c>
      <c r="J121" s="21">
        <f>'Tor Emp Adj'!$E121</f>
        <v>44.552621622771341</v>
      </c>
      <c r="L121" s="21">
        <f>'CAN LFS Emp'!$O121</f>
        <v>347.68</v>
      </c>
      <c r="M121" s="21">
        <f>'Ont LFS Emp'!$O121</f>
        <v>162.96</v>
      </c>
      <c r="N121" s="21">
        <f>'Emp RestOfOnt'!$O121</f>
        <v>46.477429022082035</v>
      </c>
      <c r="O121" s="21">
        <f>'Emp RestOfCMA'!$O121</f>
        <v>18.929017994805051</v>
      </c>
      <c r="P121" s="21">
        <f>'CMA Emp Adj'!$O121</f>
        <v>116.48257097791797</v>
      </c>
      <c r="Q121" s="21">
        <f>'Tor Emp Adj'!$O121</f>
        <v>97.553552983112922</v>
      </c>
      <c r="S121" s="21">
        <f>'CAN LFS Emp'!$Y121</f>
        <v>349.5</v>
      </c>
      <c r="T121" s="21">
        <f>'Ont LFS Emp'!$Y121</f>
        <v>179.67</v>
      </c>
      <c r="U121" s="21">
        <f>'Emp RestOfOnt'!$Y121</f>
        <v>41.438922829581998</v>
      </c>
      <c r="V121" s="21">
        <f>'Emp RestOfCMA'!$Y121</f>
        <v>41.60171028236806</v>
      </c>
      <c r="W121" s="21">
        <f>'CMA Emp Adj'!$Y121</f>
        <v>138.23107717041799</v>
      </c>
      <c r="X121" s="21">
        <f>'Tor Emp Adj'!$Y121</f>
        <v>96.62936688804993</v>
      </c>
      <c r="AA121" s="21">
        <f t="shared" si="38"/>
        <v>1</v>
      </c>
      <c r="AB121" s="21">
        <f t="shared" si="39"/>
        <v>1.163289352238948</v>
      </c>
      <c r="AC121" s="21">
        <f t="shared" si="40"/>
        <v>0.75538984152107969</v>
      </c>
      <c r="AD121" s="21">
        <f t="shared" si="41"/>
        <v>1.6722610316158946</v>
      </c>
      <c r="AE121" s="21">
        <f t="shared" si="42"/>
        <v>1.722149899457589</v>
      </c>
      <c r="AF121" s="21">
        <f t="shared" si="43"/>
        <v>1.7673545966923636</v>
      </c>
      <c r="AH121" s="21">
        <f t="shared" si="44"/>
        <v>1</v>
      </c>
      <c r="AI121" s="21">
        <f t="shared" si="45"/>
        <v>1.2061253360634627</v>
      </c>
      <c r="AJ121" s="21">
        <f t="shared" si="46"/>
        <v>0.64128649851160135</v>
      </c>
      <c r="AK121" s="21">
        <f t="shared" si="47"/>
        <v>0.64424408362927532</v>
      </c>
      <c r="AL121" s="21">
        <f t="shared" si="48"/>
        <v>1.8597029828129312</v>
      </c>
      <c r="AM121" s="21">
        <f t="shared" si="49"/>
        <v>2.9336510701965106</v>
      </c>
      <c r="AO121" s="21">
        <f t="shared" si="50"/>
        <v>1</v>
      </c>
      <c r="AP121" s="21">
        <f t="shared" si="51"/>
        <v>1.3243503575897901</v>
      </c>
      <c r="AQ121" s="21">
        <f t="shared" si="52"/>
        <v>0.60159957078003634</v>
      </c>
      <c r="AR121" s="21">
        <f t="shared" si="53"/>
        <v>1.2940492332546853</v>
      </c>
      <c r="AS121" s="21">
        <f t="shared" si="54"/>
        <v>2.0697836167487074</v>
      </c>
      <c r="AT121" s="21">
        <f t="shared" si="55"/>
        <v>2.7897887918403121</v>
      </c>
      <c r="AW121" s="156">
        <f t="shared" si="56"/>
        <v>1.714718912250035E-2</v>
      </c>
      <c r="AX121" s="156">
        <f t="shared" si="57"/>
        <v>2.0923191982700207E-2</v>
      </c>
      <c r="AY121" s="156">
        <f t="shared" si="58"/>
        <v>-6.741332115463794E-3</v>
      </c>
      <c r="AZ121" s="156">
        <f t="shared" si="59"/>
        <v>-6.7799239854267168E-2</v>
      </c>
      <c r="BA121" s="156">
        <f t="shared" si="60"/>
        <v>3.4783022063865188E-2</v>
      </c>
      <c r="BB121" s="156">
        <f t="shared" si="61"/>
        <v>8.152604559509613E-2</v>
      </c>
      <c r="BC121" s="40"/>
      <c r="BD121" s="156">
        <f t="shared" si="62"/>
        <v>5.2224083686103207E-4</v>
      </c>
      <c r="BE121" s="156">
        <f t="shared" si="63"/>
        <v>9.8095071702961611E-3</v>
      </c>
      <c r="BF121" s="156">
        <f t="shared" si="64"/>
        <v>-1.14090369652049E-2</v>
      </c>
      <c r="BG121" s="156">
        <f t="shared" si="65"/>
        <v>8.1927874819530899E-2</v>
      </c>
      <c r="BH121" s="156">
        <f t="shared" si="66"/>
        <v>1.7265871418058909E-2</v>
      </c>
      <c r="BI121" s="156">
        <f t="shared" si="67"/>
        <v>-9.5142595800512542E-4</v>
      </c>
    </row>
    <row r="122" spans="1:61" x14ac:dyDescent="0.25">
      <c r="A122" s="6" t="s">
        <v>116</v>
      </c>
      <c r="B122" s="6"/>
      <c r="C122" s="14">
        <v>524</v>
      </c>
      <c r="E122" s="21">
        <f>'CAN LFS Emp'!$E122</f>
        <v>195.71</v>
      </c>
      <c r="F122" s="21">
        <f>'Ont LFS Emp'!$E122</f>
        <v>83.72</v>
      </c>
      <c r="G122" s="21">
        <f>'Emp RestOfOnt'!$E122</f>
        <v>39.339999999999996</v>
      </c>
      <c r="H122" s="21">
        <f>'Emp RestOfCMA'!$E122</f>
        <v>17.003810348622867</v>
      </c>
      <c r="I122" s="21">
        <f>'CMA Emp Adj'!$E122</f>
        <v>44.38</v>
      </c>
      <c r="J122" s="21">
        <f>'Tor Emp Adj'!$E122</f>
        <v>27.376189651377135</v>
      </c>
      <c r="L122" s="21">
        <f>'CAN LFS Emp'!$O122</f>
        <v>244.59</v>
      </c>
      <c r="M122" s="21">
        <f>'Ont LFS Emp'!$O122</f>
        <v>102.06</v>
      </c>
      <c r="N122" s="21">
        <f>'Emp RestOfOnt'!$O122</f>
        <v>39.906632067137807</v>
      </c>
      <c r="O122" s="21">
        <f>'Emp RestOfCMA'!$O122</f>
        <v>21.131028933008004</v>
      </c>
      <c r="P122" s="21">
        <f>'CMA Emp Adj'!$O122</f>
        <v>62.153367932862196</v>
      </c>
      <c r="Q122" s="21">
        <f>'Tor Emp Adj'!$O122</f>
        <v>41.022338999854192</v>
      </c>
      <c r="S122" s="21">
        <f>'CAN LFS Emp'!$Y122</f>
        <v>254.93</v>
      </c>
      <c r="T122" s="21">
        <f>'Ont LFS Emp'!$Y122</f>
        <v>114.72</v>
      </c>
      <c r="U122" s="21">
        <f>'Emp RestOfOnt'!$Y122</f>
        <v>47.844113746493235</v>
      </c>
      <c r="V122" s="21">
        <f>'Emp RestOfCMA'!$Y122</f>
        <v>34.983281233346027</v>
      </c>
      <c r="W122" s="21">
        <f>'CMA Emp Adj'!$Y122</f>
        <v>66.875886253506764</v>
      </c>
      <c r="X122" s="21">
        <f>'Tor Emp Adj'!$Y122</f>
        <v>31.892605020160737</v>
      </c>
      <c r="AA122" s="21">
        <f t="shared" si="38"/>
        <v>1</v>
      </c>
      <c r="AB122" s="21">
        <f t="shared" si="39"/>
        <v>1.1017810857009334</v>
      </c>
      <c r="AC122" s="21">
        <f t="shared" si="40"/>
        <v>0.89560332213765781</v>
      </c>
      <c r="AD122" s="21">
        <f t="shared" si="41"/>
        <v>1.1156948404155143</v>
      </c>
      <c r="AE122" s="21">
        <f t="shared" si="42"/>
        <v>1.3842639393001011</v>
      </c>
      <c r="AF122" s="21">
        <f t="shared" si="43"/>
        <v>1.6276165212872902</v>
      </c>
      <c r="AH122" s="21">
        <f t="shared" si="44"/>
        <v>1</v>
      </c>
      <c r="AI122" s="21">
        <f t="shared" si="45"/>
        <v>1.0737619257298914</v>
      </c>
      <c r="AJ122" s="21">
        <f t="shared" si="46"/>
        <v>0.78270136104289512</v>
      </c>
      <c r="AK122" s="21">
        <f t="shared" si="47"/>
        <v>1.0223133013138053</v>
      </c>
      <c r="AL122" s="21">
        <f t="shared" si="48"/>
        <v>1.4105494592398056</v>
      </c>
      <c r="AM122" s="21">
        <f t="shared" si="49"/>
        <v>1.7535849000414752</v>
      </c>
      <c r="AO122" s="21">
        <f t="shared" si="50"/>
        <v>1</v>
      </c>
      <c r="AP122" s="21">
        <f t="shared" si="51"/>
        <v>1.1592916232319193</v>
      </c>
      <c r="AQ122" s="21">
        <f t="shared" si="52"/>
        <v>0.95225619852742938</v>
      </c>
      <c r="AR122" s="21">
        <f t="shared" si="53"/>
        <v>1.4918542301469175</v>
      </c>
      <c r="AS122" s="21">
        <f t="shared" si="54"/>
        <v>1.3728245507850541</v>
      </c>
      <c r="AT122" s="21">
        <f t="shared" si="55"/>
        <v>1.2623460326819613</v>
      </c>
      <c r="AW122" s="156">
        <f t="shared" si="56"/>
        <v>2.2545326208509353E-2</v>
      </c>
      <c r="AX122" s="156">
        <f t="shared" si="57"/>
        <v>2.0005783936214216E-2</v>
      </c>
      <c r="AY122" s="156">
        <f t="shared" si="58"/>
        <v>1.4310944741540155E-3</v>
      </c>
      <c r="AZ122" s="156">
        <f t="shared" si="59"/>
        <v>2.196833391199382E-2</v>
      </c>
      <c r="BA122" s="156">
        <f t="shared" si="60"/>
        <v>3.4255256669880385E-2</v>
      </c>
      <c r="BB122" s="156">
        <f t="shared" si="61"/>
        <v>4.127332240925452E-2</v>
      </c>
      <c r="BC122" s="40"/>
      <c r="BD122" s="156">
        <f t="shared" si="62"/>
        <v>4.1491498188244158E-3</v>
      </c>
      <c r="BE122" s="156">
        <f t="shared" si="63"/>
        <v>1.1761984601526887E-2</v>
      </c>
      <c r="BF122" s="156">
        <f t="shared" si="64"/>
        <v>1.8306096210715772E-2</v>
      </c>
      <c r="BG122" s="156">
        <f t="shared" si="65"/>
        <v>5.170512358714352E-2</v>
      </c>
      <c r="BH122" s="156">
        <f t="shared" si="66"/>
        <v>7.350226335348875E-3</v>
      </c>
      <c r="BI122" s="156">
        <f t="shared" si="67"/>
        <v>-2.48600313142886E-2</v>
      </c>
    </row>
    <row r="123" spans="1:61" x14ac:dyDescent="0.25">
      <c r="A123" s="7" t="s">
        <v>117</v>
      </c>
      <c r="B123" s="7"/>
      <c r="C123" s="14">
        <v>5241</v>
      </c>
      <c r="E123" s="21">
        <f>'CAN LFS Emp'!$E123</f>
        <v>156</v>
      </c>
      <c r="F123" s="21">
        <f>'Ont LFS Emp'!$E123</f>
        <v>70.67</v>
      </c>
      <c r="G123" s="21">
        <f>'Emp RestOfOnt'!$E123</f>
        <v>31.740000000000002</v>
      </c>
      <c r="H123" s="21">
        <f>'Emp RestOfCMA'!$E123</f>
        <v>15.567650220726058</v>
      </c>
      <c r="I123" s="21">
        <f>'CMA Emp Adj'!$E123</f>
        <v>38.93</v>
      </c>
      <c r="J123" s="21">
        <f>'Tor Emp Adj'!$E123</f>
        <v>23.362349779273941</v>
      </c>
      <c r="L123" s="21">
        <f>'CAN LFS Emp'!$O123</f>
        <v>160.62</v>
      </c>
      <c r="M123" s="21">
        <f>'Ont LFS Emp'!$O123</f>
        <v>66.650000000000006</v>
      </c>
      <c r="N123" s="21">
        <f>'Emp RestOfOnt'!$O123</f>
        <v>26.02354752851712</v>
      </c>
      <c r="O123" s="21">
        <f>'Emp RestOfCMA'!$O123</f>
        <v>10.0750948529144</v>
      </c>
      <c r="P123" s="21">
        <f>'CMA Emp Adj'!$O123</f>
        <v>40.626452471482885</v>
      </c>
      <c r="Q123" s="21">
        <f>'Tor Emp Adj'!$O123</f>
        <v>30.551357618568485</v>
      </c>
      <c r="S123" s="21">
        <f>'CAN LFS Emp'!$Y123</f>
        <v>152.1</v>
      </c>
      <c r="T123" s="21">
        <f>'Ont LFS Emp'!$Y123</f>
        <v>64.87</v>
      </c>
      <c r="U123" s="21">
        <f>'Emp RestOfOnt'!$Y123</f>
        <v>23.654078212290507</v>
      </c>
      <c r="V123" s="21">
        <f>'Emp RestOfCMA'!$Y123</f>
        <v>17.584856101418634</v>
      </c>
      <c r="W123" s="21">
        <f>'CMA Emp Adj'!$Y123</f>
        <v>41.215921787709497</v>
      </c>
      <c r="X123" s="21">
        <f>'Tor Emp Adj'!$Y123</f>
        <v>23.631065686290864</v>
      </c>
      <c r="AA123" s="21">
        <f t="shared" si="38"/>
        <v>1</v>
      </c>
      <c r="AB123" s="21">
        <f t="shared" si="39"/>
        <v>1.1667816834416287</v>
      </c>
      <c r="AC123" s="21">
        <f t="shared" si="40"/>
        <v>0.90651852046137993</v>
      </c>
      <c r="AD123" s="21">
        <f t="shared" si="41"/>
        <v>1.281476528241297</v>
      </c>
      <c r="AE123" s="21">
        <f t="shared" si="42"/>
        <v>1.5233666016927321</v>
      </c>
      <c r="AF123" s="21">
        <f t="shared" si="43"/>
        <v>1.7425451079913055</v>
      </c>
      <c r="AH123" s="21">
        <f t="shared" si="44"/>
        <v>1</v>
      </c>
      <c r="AI123" s="21">
        <f t="shared" si="45"/>
        <v>1.0678043004227089</v>
      </c>
      <c r="AJ123" s="21">
        <f t="shared" si="46"/>
        <v>0.77724258380779998</v>
      </c>
      <c r="AK123" s="21">
        <f t="shared" si="47"/>
        <v>0.74225235772141773</v>
      </c>
      <c r="AL123" s="21">
        <f t="shared" si="48"/>
        <v>1.4040146145076031</v>
      </c>
      <c r="AM123" s="21">
        <f t="shared" si="49"/>
        <v>1.9887306509408342</v>
      </c>
      <c r="AO123" s="21">
        <f t="shared" si="50"/>
        <v>1</v>
      </c>
      <c r="AP123" s="21">
        <f t="shared" si="51"/>
        <v>1.098725462677959</v>
      </c>
      <c r="AQ123" s="21">
        <f t="shared" si="52"/>
        <v>0.78908366759188331</v>
      </c>
      <c r="AR123" s="21">
        <f t="shared" si="53"/>
        <v>1.256887477612737</v>
      </c>
      <c r="AS123" s="21">
        <f t="shared" si="54"/>
        <v>1.4180849109072255</v>
      </c>
      <c r="AT123" s="21">
        <f t="shared" si="55"/>
        <v>1.5677018270232168</v>
      </c>
      <c r="AW123" s="156">
        <f t="shared" si="56"/>
        <v>2.9227950117367563E-3</v>
      </c>
      <c r="AX123" s="156">
        <f t="shared" si="57"/>
        <v>-5.8394942939492545E-3</v>
      </c>
      <c r="AY123" s="156">
        <f t="shared" si="58"/>
        <v>-1.9661727912914317E-2</v>
      </c>
      <c r="AZ123" s="156">
        <f t="shared" si="59"/>
        <v>-4.2579752178294572E-2</v>
      </c>
      <c r="BA123" s="156">
        <f t="shared" si="60"/>
        <v>4.2745330184699171E-3</v>
      </c>
      <c r="BB123" s="156">
        <f t="shared" si="61"/>
        <v>2.7191458000584978E-2</v>
      </c>
      <c r="BC123" s="40"/>
      <c r="BD123" s="156">
        <f t="shared" si="62"/>
        <v>-5.4354867426607001E-3</v>
      </c>
      <c r="BE123" s="156">
        <f t="shared" si="63"/>
        <v>-2.7033173789559051E-3</v>
      </c>
      <c r="BF123" s="156">
        <f t="shared" si="64"/>
        <v>-9.5012018270709264E-3</v>
      </c>
      <c r="BG123" s="156">
        <f t="shared" si="65"/>
        <v>5.7277445158824492E-2</v>
      </c>
      <c r="BH123" s="156">
        <f t="shared" si="66"/>
        <v>1.4415620235912474E-3</v>
      </c>
      <c r="BI123" s="156">
        <f t="shared" si="67"/>
        <v>-2.5357647747554224E-2</v>
      </c>
    </row>
    <row r="124" spans="1:61" x14ac:dyDescent="0.25">
      <c r="A124" s="7" t="s">
        <v>118</v>
      </c>
      <c r="B124" s="7"/>
      <c r="C124" s="14">
        <v>5242</v>
      </c>
      <c r="E124" s="21">
        <f>'CAN LFS Emp'!$E124</f>
        <v>39.71</v>
      </c>
      <c r="F124" s="21">
        <f>'Ont LFS Emp'!$E124</f>
        <v>13.05</v>
      </c>
      <c r="G124" s="21">
        <f>'Emp RestOfOnt'!$E124</f>
        <v>7.6000000000000005</v>
      </c>
      <c r="H124" s="21">
        <f>'Emp RestOfCMA'!$E124</f>
        <v>1.4461697036377137</v>
      </c>
      <c r="I124" s="21">
        <f>'CMA Emp Adj'!$E124</f>
        <v>5.45</v>
      </c>
      <c r="J124" s="21">
        <f>'Tor Emp Adj'!$E124</f>
        <v>4.0038302963622865</v>
      </c>
      <c r="L124" s="21">
        <f>'CAN LFS Emp'!$O124</f>
        <v>83.97</v>
      </c>
      <c r="M124" s="21">
        <f>'Ont LFS Emp'!$O124</f>
        <v>35.409999999999997</v>
      </c>
      <c r="N124" s="21">
        <f>'Emp RestOfOnt'!$O124</f>
        <v>13.781974169741694</v>
      </c>
      <c r="O124" s="21">
        <f>'Emp RestOfCMA'!$O124</f>
        <v>10.562578975693295</v>
      </c>
      <c r="P124" s="21">
        <f>'CMA Emp Adj'!$O124</f>
        <v>21.628025830258302</v>
      </c>
      <c r="Q124" s="21">
        <f>'Tor Emp Adj'!$O124</f>
        <v>11.065446854565007</v>
      </c>
      <c r="S124" s="21">
        <f>'CAN LFS Emp'!$Y124</f>
        <v>102.83</v>
      </c>
      <c r="T124" s="21">
        <f>'Ont LFS Emp'!$Y124</f>
        <v>49.85</v>
      </c>
      <c r="U124" s="21">
        <f>'Emp RestOfOnt'!$Y124</f>
        <v>24.097192060712207</v>
      </c>
      <c r="V124" s="21">
        <f>'Emp RestOfCMA'!$Y124</f>
        <v>17.039297351659645</v>
      </c>
      <c r="W124" s="21">
        <f>'CMA Emp Adj'!$Y124</f>
        <v>25.752807939287795</v>
      </c>
      <c r="X124" s="21">
        <f>'Tor Emp Adj'!$Y124</f>
        <v>8.71351058762815</v>
      </c>
      <c r="AA124" s="21">
        <f t="shared" si="38"/>
        <v>1</v>
      </c>
      <c r="AB124" s="21">
        <f t="shared" si="39"/>
        <v>0.84642744058513208</v>
      </c>
      <c r="AC124" s="21">
        <f t="shared" si="40"/>
        <v>0.85272316755441346</v>
      </c>
      <c r="AD124" s="21">
        <f t="shared" si="41"/>
        <v>0.46766143851058434</v>
      </c>
      <c r="AE124" s="21">
        <f t="shared" si="42"/>
        <v>0.83780170476848548</v>
      </c>
      <c r="AF124" s="21">
        <f t="shared" si="43"/>
        <v>1.1731887238461867</v>
      </c>
      <c r="AH124" s="21">
        <f t="shared" si="44"/>
        <v>1</v>
      </c>
      <c r="AI124" s="21">
        <f t="shared" si="45"/>
        <v>1.0851578263710691</v>
      </c>
      <c r="AJ124" s="21">
        <f t="shared" si="46"/>
        <v>0.78736659902771056</v>
      </c>
      <c r="AK124" s="21">
        <f t="shared" si="47"/>
        <v>1.4884967124638677</v>
      </c>
      <c r="AL124" s="21">
        <f t="shared" si="48"/>
        <v>1.4297334409539419</v>
      </c>
      <c r="AM124" s="21">
        <f t="shared" si="49"/>
        <v>1.3778117321336165</v>
      </c>
      <c r="AO124" s="21">
        <f t="shared" si="50"/>
        <v>1</v>
      </c>
      <c r="AP124" s="21">
        <f t="shared" si="51"/>
        <v>1.248877473861671</v>
      </c>
      <c r="AQ124" s="21">
        <f t="shared" si="52"/>
        <v>1.1890300850525077</v>
      </c>
      <c r="AR124" s="21">
        <f t="shared" si="53"/>
        <v>1.8014351836641465</v>
      </c>
      <c r="AS124" s="21">
        <f t="shared" si="54"/>
        <v>1.3106030851046355</v>
      </c>
      <c r="AT124" s="21">
        <f t="shared" si="55"/>
        <v>0.85503264942000401</v>
      </c>
      <c r="AW124" s="156">
        <f t="shared" si="56"/>
        <v>7.7760906949988273E-2</v>
      </c>
      <c r="AX124" s="156">
        <f t="shared" si="57"/>
        <v>0.10497268282136862</v>
      </c>
      <c r="AY124" s="156">
        <f t="shared" si="58"/>
        <v>6.1328395841538708E-2</v>
      </c>
      <c r="AZ124" s="156">
        <f t="shared" si="59"/>
        <v>0.21998662943407199</v>
      </c>
      <c r="BA124" s="156">
        <f t="shared" si="60"/>
        <v>0.14778894561665745</v>
      </c>
      <c r="BB124" s="156">
        <f t="shared" si="61"/>
        <v>0.10700435526762742</v>
      </c>
      <c r="BC124" s="40"/>
      <c r="BD124" s="156">
        <f t="shared" si="62"/>
        <v>2.0468417479974077E-2</v>
      </c>
      <c r="BE124" s="156">
        <f t="shared" si="63"/>
        <v>3.4794051674876592E-2</v>
      </c>
      <c r="BF124" s="156">
        <f t="shared" si="64"/>
        <v>5.7463779510073865E-2</v>
      </c>
      <c r="BG124" s="156">
        <f t="shared" si="65"/>
        <v>4.8982326757803119E-2</v>
      </c>
      <c r="BH124" s="156">
        <f t="shared" si="66"/>
        <v>1.7608605421380652E-2</v>
      </c>
      <c r="BI124" s="156">
        <f t="shared" si="67"/>
        <v>-2.3612028232634086E-2</v>
      </c>
    </row>
    <row r="125" spans="1:61" x14ac:dyDescent="0.25">
      <c r="A125" s="6" t="s">
        <v>119</v>
      </c>
      <c r="B125" s="6"/>
      <c r="C125" s="14" t="s">
        <v>204</v>
      </c>
      <c r="E125" s="21">
        <f>'CAN LFS Emp'!$E125</f>
        <v>79.63</v>
      </c>
      <c r="F125" s="21">
        <f>'Ont LFS Emp'!$E125</f>
        <v>41.46</v>
      </c>
      <c r="G125" s="21">
        <f>'Emp RestOfOnt'!$E125</f>
        <v>13.57</v>
      </c>
      <c r="H125" s="21">
        <f>'Emp RestOfCMA'!$E125</f>
        <v>8.4013560324565724</v>
      </c>
      <c r="I125" s="21">
        <f>'CMA Emp Adj'!$E125</f>
        <v>27.89</v>
      </c>
      <c r="J125" s="21">
        <f>'Tor Emp Adj'!$E125</f>
        <v>19.488643967543428</v>
      </c>
      <c r="L125" s="21">
        <f>'CAN LFS Emp'!$O125</f>
        <v>112.95</v>
      </c>
      <c r="M125" s="21">
        <f>'Ont LFS Emp'!$O125</f>
        <v>53.12</v>
      </c>
      <c r="N125" s="21">
        <f>'Emp RestOfOnt'!$O125</f>
        <v>15.234901274963327</v>
      </c>
      <c r="O125" s="21">
        <f>'Emp RestOfCMA'!$O125</f>
        <v>3.2646746417954162</v>
      </c>
      <c r="P125" s="21">
        <f>'CMA Emp Adj'!$O125</f>
        <v>37.88509872503667</v>
      </c>
      <c r="Q125" s="21">
        <f>'Tor Emp Adj'!$O125</f>
        <v>34.620424083241254</v>
      </c>
      <c r="S125" s="21">
        <f>'CAN LFS Emp'!$Y125</f>
        <v>169.85000000000002</v>
      </c>
      <c r="T125" s="21">
        <f>'Ont LFS Emp'!$Y125</f>
        <v>91.37</v>
      </c>
      <c r="U125" s="21">
        <f>'Emp RestOfOnt'!$Y125</f>
        <v>20.27715101667809</v>
      </c>
      <c r="V125" s="21">
        <f>'Emp RestOfCMA'!$Y125</f>
        <v>20.54517821373792</v>
      </c>
      <c r="W125" s="21">
        <f>'CMA Emp Adj'!$Y125</f>
        <v>71.092848983321915</v>
      </c>
      <c r="X125" s="21">
        <f>'Tor Emp Adj'!$Y125</f>
        <v>50.547670769583995</v>
      </c>
      <c r="AA125" s="21">
        <f t="shared" si="38"/>
        <v>1</v>
      </c>
      <c r="AB125" s="21">
        <f t="shared" si="39"/>
        <v>1.3410089978191782</v>
      </c>
      <c r="AC125" s="21">
        <f t="shared" si="40"/>
        <v>0.7592721829700172</v>
      </c>
      <c r="AD125" s="21">
        <f t="shared" si="41"/>
        <v>1.3548301821994719</v>
      </c>
      <c r="AE125" s="21">
        <f t="shared" si="42"/>
        <v>2.1380429391241478</v>
      </c>
      <c r="AF125" s="21">
        <f t="shared" si="43"/>
        <v>2.8477182049477512</v>
      </c>
      <c r="AH125" s="21">
        <f t="shared" si="44"/>
        <v>1</v>
      </c>
      <c r="AI125" s="21">
        <f t="shared" si="45"/>
        <v>1.2102162066551867</v>
      </c>
      <c r="AJ125" s="21">
        <f t="shared" si="46"/>
        <v>0.64705786160374379</v>
      </c>
      <c r="AK125" s="21">
        <f t="shared" si="47"/>
        <v>0.34202333267723023</v>
      </c>
      <c r="AL125" s="21">
        <f t="shared" si="48"/>
        <v>1.8618493477142102</v>
      </c>
      <c r="AM125" s="21">
        <f t="shared" si="49"/>
        <v>3.2047283567049902</v>
      </c>
      <c r="AO125" s="21">
        <f t="shared" si="50"/>
        <v>1</v>
      </c>
      <c r="AP125" s="21">
        <f t="shared" si="51"/>
        <v>1.3858383622011825</v>
      </c>
      <c r="AQ125" s="21">
        <f t="shared" si="52"/>
        <v>0.60574191260414956</v>
      </c>
      <c r="AR125" s="21">
        <f t="shared" si="53"/>
        <v>1.3150163610168961</v>
      </c>
      <c r="AS125" s="21">
        <f t="shared" si="54"/>
        <v>2.1904169935828519</v>
      </c>
      <c r="AT125" s="21">
        <f t="shared" si="55"/>
        <v>3.0029283365595805</v>
      </c>
      <c r="AW125" s="156">
        <f t="shared" si="56"/>
        <v>3.5573556052632238E-2</v>
      </c>
      <c r="AX125" s="156">
        <f t="shared" si="57"/>
        <v>2.509207704177574E-2</v>
      </c>
      <c r="AY125" s="156">
        <f t="shared" si="58"/>
        <v>1.1639969134553452E-2</v>
      </c>
      <c r="AZ125" s="156">
        <f t="shared" si="59"/>
        <v>-9.0193465731325584E-2</v>
      </c>
      <c r="BA125" s="156">
        <f t="shared" si="60"/>
        <v>3.1102858649991738E-2</v>
      </c>
      <c r="BB125" s="156">
        <f t="shared" si="61"/>
        <v>5.9144160663398448E-2</v>
      </c>
      <c r="BC125" s="40"/>
      <c r="BD125" s="156">
        <f t="shared" si="62"/>
        <v>4.164067808357852E-2</v>
      </c>
      <c r="BE125" s="156">
        <f t="shared" si="63"/>
        <v>5.5734115676956186E-2</v>
      </c>
      <c r="BF125" s="156">
        <f t="shared" si="64"/>
        <v>2.9003209008706898E-2</v>
      </c>
      <c r="BG125" s="156">
        <f t="shared" si="65"/>
        <v>0.2019516574948228</v>
      </c>
      <c r="BH125" s="156">
        <f t="shared" si="66"/>
        <v>6.4966016600561671E-2</v>
      </c>
      <c r="BI125" s="156">
        <f t="shared" si="67"/>
        <v>3.8572637720329039E-2</v>
      </c>
    </row>
    <row r="126" spans="1:61" x14ac:dyDescent="0.25">
      <c r="A126" s="5" t="s">
        <v>120</v>
      </c>
      <c r="B126" s="5"/>
      <c r="C126" s="13">
        <v>53</v>
      </c>
      <c r="E126" s="20">
        <f>'CAN LFS Emp'!$E126</f>
        <v>250.77</v>
      </c>
      <c r="F126" s="20">
        <f>'Ont LFS Emp'!$E126</f>
        <v>100.32</v>
      </c>
      <c r="G126" s="20">
        <f>'Emp RestOfOnt'!$E126</f>
        <v>52.419999999999995</v>
      </c>
      <c r="H126" s="20">
        <f>'Emp RestOfCMA'!$E126</f>
        <v>19.462795320086858</v>
      </c>
      <c r="I126" s="20">
        <f>'CMA Emp Adj'!$E126</f>
        <v>47.9</v>
      </c>
      <c r="J126" s="20">
        <f>'Tor Emp Adj'!$E126</f>
        <v>28.43720467991314</v>
      </c>
      <c r="L126" s="20">
        <f>'CAN LFS Emp'!$O126</f>
        <v>298.47000000000003</v>
      </c>
      <c r="M126" s="20">
        <f>'Ont LFS Emp'!$O126</f>
        <v>121.75</v>
      </c>
      <c r="N126" s="20">
        <f>'Emp RestOfOnt'!$O126</f>
        <v>53.995785576033001</v>
      </c>
      <c r="O126" s="20">
        <f>'Emp RestOfCMA'!$O126</f>
        <v>29.069846091590193</v>
      </c>
      <c r="P126" s="20">
        <f>'CMA Emp Adj'!$O126</f>
        <v>67.754214423966999</v>
      </c>
      <c r="Q126" s="20">
        <f>'Tor Emp Adj'!$O126</f>
        <v>38.684368332376806</v>
      </c>
      <c r="S126" s="20">
        <f>'CAN LFS Emp'!$Y126</f>
        <v>345.08</v>
      </c>
      <c r="T126" s="20">
        <f>'Ont LFS Emp'!$Y126</f>
        <v>150.74</v>
      </c>
      <c r="U126" s="20">
        <f>'Emp RestOfOnt'!$Y126</f>
        <v>52.277211267605637</v>
      </c>
      <c r="V126" s="20">
        <f>'Emp RestOfCMA'!$Y126</f>
        <v>48.589299166050644</v>
      </c>
      <c r="W126" s="20">
        <f>'CMA Emp Adj'!$Y126</f>
        <v>98.462788732394372</v>
      </c>
      <c r="X126" s="20">
        <f>'Tor Emp Adj'!$Y126</f>
        <v>49.873489566343729</v>
      </c>
      <c r="AA126" s="20">
        <f t="shared" si="38"/>
        <v>1</v>
      </c>
      <c r="AB126" s="20">
        <f t="shared" si="39"/>
        <v>1.0303648943129682</v>
      </c>
      <c r="AC126" s="20">
        <f t="shared" si="40"/>
        <v>0.93135616547327149</v>
      </c>
      <c r="AD126" s="20">
        <f t="shared" si="41"/>
        <v>0.99664805751165653</v>
      </c>
      <c r="AE126" s="20">
        <f t="shared" si="42"/>
        <v>1.1660161292982598</v>
      </c>
      <c r="AF126" s="20">
        <f t="shared" si="43"/>
        <v>1.3194818770206866</v>
      </c>
      <c r="AH126" s="20">
        <f t="shared" si="44"/>
        <v>1</v>
      </c>
      <c r="AI126" s="20">
        <f t="shared" si="45"/>
        <v>1.0496860309082583</v>
      </c>
      <c r="AJ126" s="20">
        <f t="shared" si="46"/>
        <v>0.86785843246123606</v>
      </c>
      <c r="AK126" s="20">
        <f t="shared" si="47"/>
        <v>1.1525084298663648</v>
      </c>
      <c r="AL126" s="20">
        <f t="shared" si="48"/>
        <v>1.260079590993795</v>
      </c>
      <c r="AM126" s="20">
        <f t="shared" si="49"/>
        <v>1.3551266903469905</v>
      </c>
      <c r="AO126" s="20">
        <f t="shared" si="50"/>
        <v>1</v>
      </c>
      <c r="AP126" s="20">
        <f t="shared" si="51"/>
        <v>1.1253386290697101</v>
      </c>
      <c r="AQ126" s="20">
        <f t="shared" si="52"/>
        <v>0.76866810826298881</v>
      </c>
      <c r="AR126" s="20">
        <f t="shared" si="53"/>
        <v>1.5307618858565235</v>
      </c>
      <c r="AS126" s="20">
        <f t="shared" si="54"/>
        <v>1.4932027305319024</v>
      </c>
      <c r="AT126" s="20">
        <f t="shared" si="55"/>
        <v>1.4583418467278455</v>
      </c>
      <c r="AW126" s="155">
        <f t="shared" si="56"/>
        <v>1.7565819883891054E-2</v>
      </c>
      <c r="AX126" s="155">
        <f t="shared" si="57"/>
        <v>1.954909772840896E-2</v>
      </c>
      <c r="AY126" s="155">
        <f t="shared" si="58"/>
        <v>2.9661704775099107E-3</v>
      </c>
      <c r="AZ126" s="155">
        <f t="shared" si="59"/>
        <v>4.0935336439260617E-2</v>
      </c>
      <c r="BA126" s="155">
        <f t="shared" si="60"/>
        <v>3.5285377632570336E-2</v>
      </c>
      <c r="BB126" s="155">
        <f t="shared" si="61"/>
        <v>3.1252134786216246E-2</v>
      </c>
      <c r="BC126" s="40"/>
      <c r="BD126" s="155">
        <f t="shared" si="62"/>
        <v>1.4616475962875963E-2</v>
      </c>
      <c r="BE126" s="155">
        <f t="shared" si="63"/>
        <v>2.1588402769732395E-2</v>
      </c>
      <c r="BF126" s="155">
        <f t="shared" si="64"/>
        <v>-3.2293198476137652E-3</v>
      </c>
      <c r="BG126" s="155">
        <f t="shared" si="65"/>
        <v>5.2712525308931113E-2</v>
      </c>
      <c r="BH126" s="155">
        <f t="shared" si="66"/>
        <v>3.8086592186231671E-2</v>
      </c>
      <c r="BI126" s="155">
        <f t="shared" si="67"/>
        <v>2.5730866616222592E-2</v>
      </c>
    </row>
    <row r="127" spans="1:61" x14ac:dyDescent="0.25">
      <c r="A127" s="10" t="s">
        <v>121</v>
      </c>
      <c r="B127" s="10"/>
      <c r="C127" s="14">
        <v>531</v>
      </c>
      <c r="E127" s="21">
        <f>'CAN LFS Emp'!$E127</f>
        <v>188.87</v>
      </c>
      <c r="F127" s="21">
        <f>'Ont LFS Emp'!$E127</f>
        <v>76.08</v>
      </c>
      <c r="G127" s="21">
        <f>'Emp RestOfOnt'!$E127</f>
        <v>39.839999999999996</v>
      </c>
      <c r="H127" s="21">
        <f>'Emp RestOfCMA'!$E127</f>
        <v>13.007774705357832</v>
      </c>
      <c r="I127" s="21">
        <f>'CMA Emp Adj'!$E127</f>
        <v>36.24</v>
      </c>
      <c r="J127" s="21">
        <f>'Tor Emp Adj'!$E127</f>
        <v>23.23222529464217</v>
      </c>
      <c r="L127" s="21">
        <f>'CAN LFS Emp'!$O127</f>
        <v>223.28</v>
      </c>
      <c r="M127" s="21">
        <f>'Ont LFS Emp'!$O127</f>
        <v>97.59</v>
      </c>
      <c r="N127" s="21">
        <f>'Emp RestOfOnt'!$O127</f>
        <v>40.776015325670507</v>
      </c>
      <c r="O127" s="21">
        <f>'Emp RestOfCMA'!$O127</f>
        <v>22.529806553970928</v>
      </c>
      <c r="P127" s="21">
        <f>'CMA Emp Adj'!$O127</f>
        <v>56.813984674329497</v>
      </c>
      <c r="Q127" s="21">
        <f>'Tor Emp Adj'!$O127</f>
        <v>34.284178120358568</v>
      </c>
      <c r="S127" s="21">
        <f>'CAN LFS Emp'!$Y127</f>
        <v>289.89999999999998</v>
      </c>
      <c r="T127" s="21">
        <f>'Ont LFS Emp'!$Y127</f>
        <v>130.85</v>
      </c>
      <c r="U127" s="21">
        <f>'Emp RestOfOnt'!$Y127</f>
        <v>45.409599431144812</v>
      </c>
      <c r="V127" s="21">
        <f>'Emp RestOfCMA'!$Y127</f>
        <v>42.521523706763006</v>
      </c>
      <c r="W127" s="21">
        <f>'CMA Emp Adj'!$Y127</f>
        <v>85.440400568855182</v>
      </c>
      <c r="X127" s="21">
        <f>'Tor Emp Adj'!$Y127</f>
        <v>42.918876862092176</v>
      </c>
      <c r="AA127" s="21">
        <f t="shared" si="38"/>
        <v>1</v>
      </c>
      <c r="AB127" s="21">
        <f t="shared" si="39"/>
        <v>1.0374964836368246</v>
      </c>
      <c r="AC127" s="21">
        <f t="shared" si="40"/>
        <v>0.93983303569014087</v>
      </c>
      <c r="AD127" s="21">
        <f t="shared" si="41"/>
        <v>0.88440708933360801</v>
      </c>
      <c r="AE127" s="21">
        <f t="shared" si="42"/>
        <v>1.1713045577546048</v>
      </c>
      <c r="AF127" s="21">
        <f t="shared" si="43"/>
        <v>1.431264620158659</v>
      </c>
      <c r="AH127" s="21">
        <f t="shared" si="44"/>
        <v>1</v>
      </c>
      <c r="AI127" s="21">
        <f t="shared" si="45"/>
        <v>1.1247257233934644</v>
      </c>
      <c r="AJ127" s="21">
        <f t="shared" si="46"/>
        <v>0.87608182264017109</v>
      </c>
      <c r="AK127" s="21">
        <f t="shared" si="47"/>
        <v>1.1940147811605992</v>
      </c>
      <c r="AL127" s="21">
        <f t="shared" si="48"/>
        <v>1.4124327377292567</v>
      </c>
      <c r="AM127" s="21">
        <f t="shared" si="49"/>
        <v>1.6054212023039822</v>
      </c>
      <c r="AO127" s="21">
        <f t="shared" si="50"/>
        <v>1</v>
      </c>
      <c r="AP127" s="21">
        <f t="shared" si="51"/>
        <v>1.1627865966216724</v>
      </c>
      <c r="AQ127" s="21">
        <f t="shared" si="52"/>
        <v>0.79477774116879263</v>
      </c>
      <c r="AR127" s="21">
        <f t="shared" si="53"/>
        <v>1.5945839843410987</v>
      </c>
      <c r="AS127" s="21">
        <f t="shared" si="54"/>
        <v>1.5423448697167006</v>
      </c>
      <c r="AT127" s="21">
        <f t="shared" si="55"/>
        <v>1.4938586434102703</v>
      </c>
      <c r="AW127" s="156">
        <f t="shared" si="56"/>
        <v>1.6877608451301152E-2</v>
      </c>
      <c r="AX127" s="156">
        <f t="shared" si="57"/>
        <v>2.5211529037382663E-2</v>
      </c>
      <c r="AY127" s="156">
        <f t="shared" si="58"/>
        <v>2.324960155162703E-3</v>
      </c>
      <c r="AZ127" s="156">
        <f t="shared" si="59"/>
        <v>5.6465807412348967E-2</v>
      </c>
      <c r="BA127" s="156">
        <f t="shared" si="60"/>
        <v>4.5988009443917566E-2</v>
      </c>
      <c r="BB127" s="156">
        <f t="shared" si="61"/>
        <v>3.9681444873279181E-2</v>
      </c>
      <c r="BC127" s="40"/>
      <c r="BD127" s="156">
        <f t="shared" si="62"/>
        <v>2.6454821847936349E-2</v>
      </c>
      <c r="BE127" s="156">
        <f t="shared" si="63"/>
        <v>2.976195098560952E-2</v>
      </c>
      <c r="BF127" s="156">
        <f t="shared" si="64"/>
        <v>1.0821076380655992E-2</v>
      </c>
      <c r="BG127" s="156">
        <f t="shared" si="65"/>
        <v>6.5577730428575398E-2</v>
      </c>
      <c r="BH127" s="156">
        <f t="shared" si="66"/>
        <v>4.1647564115418811E-2</v>
      </c>
      <c r="BI127" s="156">
        <f t="shared" si="67"/>
        <v>2.2716965965736469E-2</v>
      </c>
    </row>
    <row r="128" spans="1:61" x14ac:dyDescent="0.25">
      <c r="A128" s="6" t="s">
        <v>122</v>
      </c>
      <c r="B128" s="6"/>
      <c r="C128" s="14">
        <v>5311</v>
      </c>
      <c r="E128" s="21">
        <f>'CAN LFS Emp'!$E128</f>
        <v>44.12</v>
      </c>
      <c r="F128" s="21">
        <f>'Ont LFS Emp'!$E128</f>
        <v>15.03</v>
      </c>
      <c r="G128" s="21">
        <f>'Emp RestOfOnt'!$E128</f>
        <v>7.879999999999999</v>
      </c>
      <c r="H128" s="21">
        <f>'Emp RestOfCMA'!$E128</f>
        <v>2.0250972206562734</v>
      </c>
      <c r="I128" s="21">
        <f>'CMA Emp Adj'!$E128</f>
        <v>7.15</v>
      </c>
      <c r="J128" s="21">
        <f>'Tor Emp Adj'!$E128</f>
        <v>5.124902779343727</v>
      </c>
      <c r="L128" s="21">
        <f>'CAN LFS Emp'!$O128</f>
        <v>75.14</v>
      </c>
      <c r="M128" s="21">
        <f>'Ont LFS Emp'!$O128</f>
        <v>28.81</v>
      </c>
      <c r="N128" s="21">
        <f>'Emp RestOfOnt'!$O128</f>
        <v>13.45092619392185</v>
      </c>
      <c r="O128" s="21">
        <f>'Emp RestOfCMA'!$O128</f>
        <v>4.577681056479431</v>
      </c>
      <c r="P128" s="21">
        <f>'CMA Emp Adj'!$O128</f>
        <v>15.359073806078149</v>
      </c>
      <c r="Q128" s="21">
        <f>'Tor Emp Adj'!$O128</f>
        <v>10.781392749598718</v>
      </c>
      <c r="S128" s="21">
        <f>'CAN LFS Emp'!$Y128</f>
        <v>106.59</v>
      </c>
      <c r="T128" s="21">
        <f>'Ont LFS Emp'!$Y128</f>
        <v>38.53</v>
      </c>
      <c r="U128" s="21">
        <f>'Emp RestOfOnt'!$Y128</f>
        <v>17.137170556552963</v>
      </c>
      <c r="V128" s="21">
        <f>'Emp RestOfCMA'!$Y128</f>
        <v>5.4590847755356133</v>
      </c>
      <c r="W128" s="21">
        <f>'CMA Emp Adj'!$Y128</f>
        <v>21.392829443447038</v>
      </c>
      <c r="X128" s="21">
        <f>'Tor Emp Adj'!$Y128</f>
        <v>15.933744667911425</v>
      </c>
      <c r="AA128" s="21">
        <f t="shared" si="38"/>
        <v>1</v>
      </c>
      <c r="AB128" s="21">
        <f t="shared" si="39"/>
        <v>0.87741001378077732</v>
      </c>
      <c r="AC128" s="21">
        <f t="shared" si="40"/>
        <v>0.79576543467175576</v>
      </c>
      <c r="AD128" s="21">
        <f t="shared" si="41"/>
        <v>0.58941687158133504</v>
      </c>
      <c r="AE128" s="21">
        <f t="shared" si="42"/>
        <v>0.98927073672698085</v>
      </c>
      <c r="AF128" s="21">
        <f t="shared" si="43"/>
        <v>1.3515814824712846</v>
      </c>
      <c r="AH128" s="21">
        <f t="shared" si="44"/>
        <v>1</v>
      </c>
      <c r="AI128" s="21">
        <f t="shared" si="45"/>
        <v>0.98665018341427158</v>
      </c>
      <c r="AJ128" s="21">
        <f t="shared" si="46"/>
        <v>0.8587578264694643</v>
      </c>
      <c r="AK128" s="21">
        <f t="shared" si="47"/>
        <v>0.72090228755054209</v>
      </c>
      <c r="AL128" s="21">
        <f t="shared" si="48"/>
        <v>1.1346350246329056</v>
      </c>
      <c r="AM128" s="21">
        <f t="shared" si="49"/>
        <v>1.5001985841872463</v>
      </c>
      <c r="AO128" s="21">
        <f t="shared" si="50"/>
        <v>1</v>
      </c>
      <c r="AP128" s="21">
        <f t="shared" si="51"/>
        <v>0.93123020090408137</v>
      </c>
      <c r="AQ128" s="21">
        <f t="shared" si="52"/>
        <v>0.81577219173143889</v>
      </c>
      <c r="AR128" s="21">
        <f t="shared" si="53"/>
        <v>0.55678839018749182</v>
      </c>
      <c r="AS128" s="21">
        <f t="shared" si="54"/>
        <v>1.0503116901868013</v>
      </c>
      <c r="AT128" s="21">
        <f t="shared" si="55"/>
        <v>1.5083799898376289</v>
      </c>
      <c r="AW128" s="156">
        <f t="shared" si="56"/>
        <v>5.4686941076143247E-2</v>
      </c>
      <c r="AX128" s="156">
        <f t="shared" si="57"/>
        <v>6.7230990181267325E-2</v>
      </c>
      <c r="AY128" s="156">
        <f t="shared" si="58"/>
        <v>5.492745990574166E-2</v>
      </c>
      <c r="AZ128" s="156">
        <f t="shared" si="59"/>
        <v>8.4975584609350951E-2</v>
      </c>
      <c r="BA128" s="156">
        <f t="shared" si="60"/>
        <v>7.9458371006238426E-2</v>
      </c>
      <c r="BB128" s="156">
        <f t="shared" si="61"/>
        <v>7.7206396451227732E-2</v>
      </c>
      <c r="BC128" s="40"/>
      <c r="BD128" s="156">
        <f t="shared" si="62"/>
        <v>3.5582081127088605E-2</v>
      </c>
      <c r="BE128" s="156">
        <f t="shared" si="63"/>
        <v>2.9498160767418291E-2</v>
      </c>
      <c r="BF128" s="156">
        <f t="shared" si="64"/>
        <v>2.4515876647392965E-2</v>
      </c>
      <c r="BG128" s="156">
        <f t="shared" si="65"/>
        <v>1.7764810183026336E-2</v>
      </c>
      <c r="BH128" s="156">
        <f t="shared" si="66"/>
        <v>3.3690012480326104E-2</v>
      </c>
      <c r="BI128" s="156">
        <f t="shared" si="67"/>
        <v>3.9834682287257506E-2</v>
      </c>
    </row>
    <row r="129" spans="1:61" x14ac:dyDescent="0.25">
      <c r="A129" s="6" t="s">
        <v>309</v>
      </c>
      <c r="B129" s="6"/>
      <c r="C129" s="14" t="s">
        <v>310</v>
      </c>
      <c r="E129" s="21">
        <f>'CAN LFS Emp'!$E129</f>
        <v>0</v>
      </c>
      <c r="F129" s="21">
        <f>'Ont LFS Emp'!$E129</f>
        <v>0</v>
      </c>
      <c r="G129" s="21">
        <f>'Emp RestOfOnt'!$E129</f>
        <v>0</v>
      </c>
      <c r="H129" s="21">
        <f>'Emp RestOfCMA'!$E129</f>
        <v>0</v>
      </c>
      <c r="I129" s="21">
        <f>'CMA Emp Adj'!$E129</f>
        <v>0</v>
      </c>
      <c r="J129" s="21">
        <f>'Tor Emp Adj'!$E129</f>
        <v>0</v>
      </c>
      <c r="L129" s="21">
        <f>'CAN LFS Emp'!$O129</f>
        <v>0</v>
      </c>
      <c r="M129" s="21">
        <f>'Ont LFS Emp'!$O129</f>
        <v>0</v>
      </c>
      <c r="N129" s="21">
        <f>'Emp RestOfOnt'!$O129</f>
        <v>0</v>
      </c>
      <c r="O129" s="21">
        <f>'Emp RestOfCMA'!$O129</f>
        <v>0</v>
      </c>
      <c r="P129" s="21">
        <f>'CMA Emp Adj'!$O129</f>
        <v>0</v>
      </c>
      <c r="Q129" s="21">
        <f>'Tor Emp Adj'!$O129</f>
        <v>0</v>
      </c>
      <c r="S129" s="21">
        <f>'CAN LFS Emp'!$Y129</f>
        <v>0</v>
      </c>
      <c r="T129" s="21">
        <f>'Ont LFS Emp'!$Y129</f>
        <v>0</v>
      </c>
      <c r="U129" s="21">
        <f>'Emp RestOfOnt'!$Y129</f>
        <v>0</v>
      </c>
      <c r="V129" s="21">
        <f>'Emp RestOfCMA'!$Y129</f>
        <v>0</v>
      </c>
      <c r="W129" s="21">
        <f>'CMA Emp Adj'!$Y129</f>
        <v>0</v>
      </c>
      <c r="X129" s="21">
        <f>'Tor Emp Adj'!$Y129</f>
        <v>0</v>
      </c>
      <c r="AA129" s="21" t="str">
        <f t="shared" si="38"/>
        <v>n/a</v>
      </c>
      <c r="AB129" s="21" t="str">
        <f t="shared" si="39"/>
        <v>n/a</v>
      </c>
      <c r="AC129" s="21" t="str">
        <f t="shared" si="40"/>
        <v>n/a</v>
      </c>
      <c r="AD129" s="21" t="str">
        <f t="shared" si="41"/>
        <v>n/a</v>
      </c>
      <c r="AE129" s="21" t="str">
        <f t="shared" si="42"/>
        <v>n/a</v>
      </c>
      <c r="AF129" s="21" t="str">
        <f t="shared" si="43"/>
        <v>n/a</v>
      </c>
      <c r="AH129" s="21" t="str">
        <f t="shared" si="44"/>
        <v>n/a</v>
      </c>
      <c r="AI129" s="21" t="str">
        <f t="shared" si="45"/>
        <v>n/a</v>
      </c>
      <c r="AJ129" s="21" t="str">
        <f t="shared" si="46"/>
        <v>n/a</v>
      </c>
      <c r="AK129" s="21" t="str">
        <f t="shared" si="47"/>
        <v>n/a</v>
      </c>
      <c r="AL129" s="21" t="str">
        <f t="shared" si="48"/>
        <v>n/a</v>
      </c>
      <c r="AM129" s="21" t="str">
        <f t="shared" si="49"/>
        <v>n/a</v>
      </c>
      <c r="AO129" s="21" t="str">
        <f t="shared" si="50"/>
        <v>n/a</v>
      </c>
      <c r="AP129" s="21" t="str">
        <f t="shared" si="51"/>
        <v>n/a</v>
      </c>
      <c r="AQ129" s="21" t="str">
        <f t="shared" si="52"/>
        <v>n/a</v>
      </c>
      <c r="AR129" s="21" t="str">
        <f t="shared" si="53"/>
        <v>n/a</v>
      </c>
      <c r="AS129" s="21" t="str">
        <f t="shared" si="54"/>
        <v>n/a</v>
      </c>
      <c r="AT129" s="21" t="str">
        <f t="shared" si="55"/>
        <v>n/a</v>
      </c>
      <c r="AW129" s="156" t="str">
        <f t="shared" si="56"/>
        <v>n/a</v>
      </c>
      <c r="AX129" s="156" t="str">
        <f t="shared" si="57"/>
        <v>n/a</v>
      </c>
      <c r="AY129" s="156" t="str">
        <f t="shared" si="58"/>
        <v>n/a</v>
      </c>
      <c r="AZ129" s="156" t="str">
        <f t="shared" si="59"/>
        <v>n/a</v>
      </c>
      <c r="BA129" s="156" t="str">
        <f t="shared" si="60"/>
        <v>n/a</v>
      </c>
      <c r="BB129" s="156" t="str">
        <f t="shared" si="61"/>
        <v>n/a</v>
      </c>
      <c r="BC129" s="40"/>
      <c r="BD129" s="156" t="str">
        <f t="shared" si="62"/>
        <v>n/a</v>
      </c>
      <c r="BE129" s="156" t="str">
        <f t="shared" si="63"/>
        <v>n/a</v>
      </c>
      <c r="BF129" s="156" t="str">
        <f t="shared" si="64"/>
        <v>n/a</v>
      </c>
      <c r="BG129" s="156" t="str">
        <f t="shared" si="65"/>
        <v>n/a</v>
      </c>
      <c r="BH129" s="156" t="str">
        <f t="shared" si="66"/>
        <v>n/a</v>
      </c>
      <c r="BI129" s="156" t="str">
        <f t="shared" si="67"/>
        <v>n/a</v>
      </c>
    </row>
    <row r="130" spans="1:61" x14ac:dyDescent="0.25">
      <c r="A130" s="6" t="s">
        <v>123</v>
      </c>
      <c r="B130" s="6"/>
      <c r="C130" s="14" t="s">
        <v>205</v>
      </c>
      <c r="E130" s="21">
        <f>'CAN LFS Emp'!$E130</f>
        <v>144.74</v>
      </c>
      <c r="F130" s="21">
        <f>'Ont LFS Emp'!$E130</f>
        <v>61.04</v>
      </c>
      <c r="G130" s="21">
        <f>'Emp RestOfOnt'!$E130</f>
        <v>31.950000000000003</v>
      </c>
      <c r="H130" s="21">
        <f>'Emp RestOfCMA'!$E130</f>
        <v>10.982677484701554</v>
      </c>
      <c r="I130" s="21">
        <f>'CMA Emp Adj'!$E130</f>
        <v>29.089999999999996</v>
      </c>
      <c r="J130" s="21">
        <f>'Tor Emp Adj'!$E130</f>
        <v>18.107322515298442</v>
      </c>
      <c r="L130" s="21">
        <f>'CAN LFS Emp'!$O130</f>
        <v>148.13999999999999</v>
      </c>
      <c r="M130" s="21">
        <f>'Ont LFS Emp'!$O130</f>
        <v>68.78</v>
      </c>
      <c r="N130" s="21">
        <f>'Emp RestOfOnt'!$O130</f>
        <v>27.324523522316049</v>
      </c>
      <c r="O130" s="21">
        <f>'Emp RestOfCMA'!$O130</f>
        <v>18.005385044309968</v>
      </c>
      <c r="P130" s="21">
        <f>'CMA Emp Adj'!$O130</f>
        <v>41.455476477683952</v>
      </c>
      <c r="Q130" s="21">
        <f>'Tor Emp Adj'!$O130</f>
        <v>23.450091433373984</v>
      </c>
      <c r="S130" s="21">
        <f>'CAN LFS Emp'!$Y130</f>
        <v>183.32</v>
      </c>
      <c r="T130" s="21">
        <f>'Ont LFS Emp'!$Y130</f>
        <v>92.32</v>
      </c>
      <c r="U130" s="21">
        <f>'Emp RestOfOnt'!$Y130</f>
        <v>28.279232249569532</v>
      </c>
      <c r="V130" s="21">
        <f>'Emp RestOfCMA'!$Y130</f>
        <v>36.828984791600519</v>
      </c>
      <c r="W130" s="21">
        <f>'CMA Emp Adj'!$Y130</f>
        <v>64.040767750430462</v>
      </c>
      <c r="X130" s="21">
        <f>'Tor Emp Adj'!$Y130</f>
        <v>27.211782958829939</v>
      </c>
      <c r="AA130" s="21">
        <f t="shared" si="38"/>
        <v>1</v>
      </c>
      <c r="AB130" s="21">
        <f t="shared" si="39"/>
        <v>1.0861881650915854</v>
      </c>
      <c r="AC130" s="21">
        <f t="shared" si="40"/>
        <v>0.98350517954659633</v>
      </c>
      <c r="AD130" s="21">
        <f t="shared" si="41"/>
        <v>0.97438783051174516</v>
      </c>
      <c r="AE130" s="21">
        <f t="shared" si="42"/>
        <v>1.2268734760171192</v>
      </c>
      <c r="AF130" s="21">
        <f t="shared" si="43"/>
        <v>1.455652713850579</v>
      </c>
      <c r="AH130" s="21">
        <f t="shared" si="44"/>
        <v>1</v>
      </c>
      <c r="AI130" s="21">
        <f t="shared" si="45"/>
        <v>1.1947607988223596</v>
      </c>
      <c r="AJ130" s="21">
        <f t="shared" si="46"/>
        <v>0.8848506340275426</v>
      </c>
      <c r="AK130" s="21">
        <f t="shared" si="47"/>
        <v>1.4382425618721404</v>
      </c>
      <c r="AL130" s="21">
        <f t="shared" si="48"/>
        <v>1.5533592923116444</v>
      </c>
      <c r="AM130" s="21">
        <f t="shared" si="49"/>
        <v>1.6550734618030112</v>
      </c>
      <c r="AO130" s="21">
        <f t="shared" si="50"/>
        <v>1</v>
      </c>
      <c r="AP130" s="21">
        <f t="shared" si="51"/>
        <v>1.297359847513947</v>
      </c>
      <c r="AQ130" s="21">
        <f t="shared" si="52"/>
        <v>0.78271562970303965</v>
      </c>
      <c r="AR130" s="21">
        <f t="shared" si="53"/>
        <v>2.1840707042725764</v>
      </c>
      <c r="AS130" s="21">
        <f t="shared" si="54"/>
        <v>1.8281554185342772</v>
      </c>
      <c r="AT130" s="21">
        <f t="shared" si="55"/>
        <v>1.4978092935223291</v>
      </c>
      <c r="AW130" s="156">
        <f t="shared" si="56"/>
        <v>2.3245719523372621E-3</v>
      </c>
      <c r="AX130" s="156">
        <f t="shared" si="57"/>
        <v>1.20099084772749E-2</v>
      </c>
      <c r="AY130" s="156">
        <f t="shared" si="58"/>
        <v>-1.5517108030629667E-2</v>
      </c>
      <c r="AZ130" s="156">
        <f t="shared" si="59"/>
        <v>5.0677466691565254E-2</v>
      </c>
      <c r="BA130" s="156">
        <f t="shared" si="60"/>
        <v>3.6057404741979493E-2</v>
      </c>
      <c r="BB130" s="156">
        <f t="shared" si="61"/>
        <v>2.6192958587538895E-2</v>
      </c>
      <c r="BC130" s="40"/>
      <c r="BD130" s="156">
        <f t="shared" si="62"/>
        <v>2.1536175459328843E-2</v>
      </c>
      <c r="BE130" s="156">
        <f t="shared" si="63"/>
        <v>2.9872264781225288E-2</v>
      </c>
      <c r="BF130" s="156">
        <f t="shared" si="64"/>
        <v>3.4402135979478832E-3</v>
      </c>
      <c r="BG130" s="156">
        <f t="shared" si="65"/>
        <v>7.4184133988631329E-2</v>
      </c>
      <c r="BH130" s="156">
        <f t="shared" si="66"/>
        <v>4.4449537367622582E-2</v>
      </c>
      <c r="BI130" s="156">
        <f t="shared" si="67"/>
        <v>1.4988790159829124E-2</v>
      </c>
    </row>
    <row r="131" spans="1:61" x14ac:dyDescent="0.25">
      <c r="A131" s="10" t="s">
        <v>124</v>
      </c>
      <c r="B131" s="10"/>
      <c r="C131" s="14">
        <v>532</v>
      </c>
      <c r="E131" s="21">
        <f>'CAN LFS Emp'!$E131</f>
        <v>61.72</v>
      </c>
      <c r="F131" s="21">
        <f>'Ont LFS Emp'!$E131</f>
        <v>24.24</v>
      </c>
      <c r="G131" s="21">
        <f>'Emp RestOfOnt'!$E131</f>
        <v>12.579999999999998</v>
      </c>
      <c r="H131" s="21">
        <f>'Emp RestOfCMA'!$E131</f>
        <v>6.4550206147290279</v>
      </c>
      <c r="I131" s="21">
        <f>'CMA Emp Adj'!$E131</f>
        <v>11.66</v>
      </c>
      <c r="J131" s="21">
        <f>'Tor Emp Adj'!$E131</f>
        <v>5.2049793852709723</v>
      </c>
      <c r="L131" s="21">
        <f>'CAN LFS Emp'!$O131</f>
        <v>74.27</v>
      </c>
      <c r="M131" s="21">
        <f>'Ont LFS Emp'!$O131</f>
        <v>24.12</v>
      </c>
      <c r="N131" s="21">
        <f>'Emp RestOfOnt'!$O131</f>
        <v>13.321983050847459</v>
      </c>
      <c r="O131" s="21">
        <f>'Emp RestOfCMA'!$O131</f>
        <v>6.5449959696971227</v>
      </c>
      <c r="P131" s="21">
        <f>'CMA Emp Adj'!$O131</f>
        <v>10.798016949152542</v>
      </c>
      <c r="Q131" s="21">
        <f>'Tor Emp Adj'!$O131</f>
        <v>4.2530209794554192</v>
      </c>
      <c r="S131" s="21">
        <f>'CAN LFS Emp'!$Y131</f>
        <v>54.78</v>
      </c>
      <c r="T131" s="21">
        <f>'Ont LFS Emp'!$Y131</f>
        <v>19.89</v>
      </c>
      <c r="U131" s="21">
        <f>'Emp RestOfOnt'!$Y131</f>
        <v>6.7659698423577801</v>
      </c>
      <c r="V131" s="21">
        <f>'Emp RestOfCMA'!$Y131</f>
        <v>5.8647333157317041</v>
      </c>
      <c r="W131" s="21">
        <f>'CMA Emp Adj'!$Y131</f>
        <v>13.12403015764222</v>
      </c>
      <c r="X131" s="21">
        <f>'Tor Emp Adj'!$Y131</f>
        <v>7.2592968419105164</v>
      </c>
      <c r="AA131" s="21">
        <f t="shared" si="38"/>
        <v>1</v>
      </c>
      <c r="AB131" s="21">
        <f t="shared" si="39"/>
        <v>1.0115463979646144</v>
      </c>
      <c r="AC131" s="21">
        <f t="shared" si="40"/>
        <v>0.90813221265287369</v>
      </c>
      <c r="AD131" s="21">
        <f t="shared" si="41"/>
        <v>1.343024407319501</v>
      </c>
      <c r="AE131" s="21">
        <f t="shared" si="42"/>
        <v>1.1532335210792672</v>
      </c>
      <c r="AF131" s="21">
        <f t="shared" si="43"/>
        <v>0.9812624998559899</v>
      </c>
      <c r="AH131" s="21">
        <f t="shared" si="44"/>
        <v>1</v>
      </c>
      <c r="AI131" s="21">
        <f t="shared" si="45"/>
        <v>0.83570887244934156</v>
      </c>
      <c r="AJ131" s="21">
        <f t="shared" si="46"/>
        <v>0.86048868118174182</v>
      </c>
      <c r="AK131" s="21">
        <f t="shared" si="47"/>
        <v>1.0427927986763514</v>
      </c>
      <c r="AL131" s="21">
        <f t="shared" si="48"/>
        <v>0.80703604048116606</v>
      </c>
      <c r="AM131" s="21">
        <f t="shared" si="49"/>
        <v>0.5987274586594985</v>
      </c>
      <c r="AO131" s="21">
        <f t="shared" si="50"/>
        <v>1</v>
      </c>
      <c r="AP131" s="21">
        <f t="shared" si="51"/>
        <v>0.93537823582973112</v>
      </c>
      <c r="AQ131" s="21">
        <f t="shared" si="52"/>
        <v>0.62669217179876446</v>
      </c>
      <c r="AR131" s="21">
        <f t="shared" si="53"/>
        <v>1.1638929435222325</v>
      </c>
      <c r="AS131" s="21">
        <f t="shared" si="54"/>
        <v>1.2537519587878649</v>
      </c>
      <c r="AT131" s="21">
        <f t="shared" si="55"/>
        <v>1.3371554502361582</v>
      </c>
      <c r="AW131" s="156">
        <f t="shared" si="56"/>
        <v>1.8682277631349775E-2</v>
      </c>
      <c r="AX131" s="156">
        <f t="shared" si="57"/>
        <v>-4.9615580819173388E-4</v>
      </c>
      <c r="AY131" s="156">
        <f t="shared" si="58"/>
        <v>5.7471800793285066E-3</v>
      </c>
      <c r="AZ131" s="156">
        <f t="shared" si="59"/>
        <v>1.3852150931865648E-3</v>
      </c>
      <c r="BA131" s="156">
        <f t="shared" si="60"/>
        <v>-7.6507508149149528E-3</v>
      </c>
      <c r="BB131" s="156">
        <f t="shared" si="61"/>
        <v>-1.9995993673547985E-2</v>
      </c>
      <c r="BC131" s="40"/>
      <c r="BD131" s="156">
        <f t="shared" si="62"/>
        <v>-2.9979616496755512E-2</v>
      </c>
      <c r="BE131" s="156">
        <f t="shared" si="63"/>
        <v>-1.9097711054862465E-2</v>
      </c>
      <c r="BF131" s="156">
        <f t="shared" si="64"/>
        <v>-6.5506858993826023E-2</v>
      </c>
      <c r="BG131" s="156">
        <f t="shared" si="65"/>
        <v>-1.0914378502190458E-2</v>
      </c>
      <c r="BH131" s="156">
        <f t="shared" si="66"/>
        <v>1.9699770329371757E-2</v>
      </c>
      <c r="BI131" s="156">
        <f t="shared" si="67"/>
        <v>5.4920429838368756E-2</v>
      </c>
    </row>
    <row r="132" spans="1:61" x14ac:dyDescent="0.25">
      <c r="A132" s="6" t="s">
        <v>125</v>
      </c>
      <c r="B132" s="6"/>
      <c r="C132" s="14">
        <v>5321</v>
      </c>
      <c r="E132" s="21">
        <f>'CAN LFS Emp'!$E132</f>
        <v>19.45</v>
      </c>
      <c r="F132" s="21">
        <f>'Ont LFS Emp'!$E132</f>
        <v>9.9499999999999993</v>
      </c>
      <c r="G132" s="21">
        <f>'Emp RestOfOnt'!$E132</f>
        <v>3.7199999999999989</v>
      </c>
      <c r="H132" s="21">
        <f>'Emp RestOfCMA'!$E132</f>
        <v>3.3072038836555313</v>
      </c>
      <c r="I132" s="21">
        <f>'CMA Emp Adj'!$E132</f>
        <v>6.23</v>
      </c>
      <c r="J132" s="21">
        <f>'Tor Emp Adj'!$E132</f>
        <v>2.9227961163444691</v>
      </c>
      <c r="L132" s="21">
        <f>'CAN LFS Emp'!$O132</f>
        <v>19.420000000000002</v>
      </c>
      <c r="M132" s="21">
        <f>'Ont LFS Emp'!$O132</f>
        <v>8.42</v>
      </c>
      <c r="N132" s="21">
        <f>'Emp RestOfOnt'!$O132</f>
        <v>3.6417176470588233</v>
      </c>
      <c r="O132" s="21">
        <f>'Emp RestOfCMA'!$O132</f>
        <v>2.6576844614138144</v>
      </c>
      <c r="P132" s="21">
        <f>'CMA Emp Adj'!$O132</f>
        <v>4.7782823529411766</v>
      </c>
      <c r="Q132" s="21">
        <f>'Tor Emp Adj'!$O132</f>
        <v>2.1205978915273622</v>
      </c>
      <c r="S132" s="21">
        <f>'CAN LFS Emp'!$Y132</f>
        <v>18.96</v>
      </c>
      <c r="T132" s="21">
        <f>'Ont LFS Emp'!$Y132</f>
        <v>5.58</v>
      </c>
      <c r="U132" s="21">
        <f>'Emp RestOfOnt'!$Y132</f>
        <v>2.1605006954102919</v>
      </c>
      <c r="V132" s="21">
        <f>'Emp RestOfCMA'!$Y132</f>
        <v>3.4194993045897082</v>
      </c>
      <c r="W132" s="21">
        <f>'CMA Emp Adj'!$Y132</f>
        <v>3.4194993045897082</v>
      </c>
      <c r="X132" s="21">
        <f>'Tor Emp Adj'!$Y132</f>
        <v>0</v>
      </c>
      <c r="AA132" s="21">
        <f t="shared" si="38"/>
        <v>1</v>
      </c>
      <c r="AB132" s="21">
        <f t="shared" si="39"/>
        <v>1.3175969623381463</v>
      </c>
      <c r="AC132" s="21">
        <f t="shared" si="40"/>
        <v>0.85215322404910698</v>
      </c>
      <c r="AD132" s="21">
        <f t="shared" si="41"/>
        <v>2.1835017925255853</v>
      </c>
      <c r="AE132" s="21">
        <f t="shared" si="42"/>
        <v>1.9552984928497099</v>
      </c>
      <c r="AF132" s="21">
        <f t="shared" si="43"/>
        <v>1.7485216803840833</v>
      </c>
      <c r="AH132" s="21">
        <f t="shared" si="44"/>
        <v>1</v>
      </c>
      <c r="AI132" s="21">
        <f t="shared" si="45"/>
        <v>1.1157168687893391</v>
      </c>
      <c r="AJ132" s="21">
        <f t="shared" si="46"/>
        <v>0.89959442269026146</v>
      </c>
      <c r="AK132" s="21">
        <f t="shared" si="47"/>
        <v>1.6194079071022895</v>
      </c>
      <c r="AL132" s="21">
        <f t="shared" si="48"/>
        <v>1.3657931566441108</v>
      </c>
      <c r="AM132" s="21">
        <f t="shared" si="49"/>
        <v>1.1417057141400846</v>
      </c>
      <c r="AO132" s="21">
        <f t="shared" si="50"/>
        <v>1</v>
      </c>
      <c r="AP132" s="21">
        <f t="shared" si="51"/>
        <v>0.75817659111887503</v>
      </c>
      <c r="AQ132" s="21">
        <f t="shared" si="52"/>
        <v>0.57817900511919673</v>
      </c>
      <c r="AR132" s="21">
        <f t="shared" si="53"/>
        <v>1.9606992439758348</v>
      </c>
      <c r="AS132" s="21">
        <f t="shared" si="54"/>
        <v>0.94382313709461307</v>
      </c>
      <c r="AT132" s="21">
        <f t="shared" si="55"/>
        <v>0</v>
      </c>
      <c r="AW132" s="156">
        <f t="shared" si="56"/>
        <v>-1.5434880712461574E-4</v>
      </c>
      <c r="AX132" s="156">
        <f t="shared" si="57"/>
        <v>-1.6557662034404452E-2</v>
      </c>
      <c r="AY132" s="156">
        <f t="shared" si="58"/>
        <v>-2.1245616050169502E-3</v>
      </c>
      <c r="AZ132" s="156">
        <f t="shared" si="59"/>
        <v>-2.1627482644816287E-2</v>
      </c>
      <c r="BA132" s="156">
        <f t="shared" si="60"/>
        <v>-2.6180702883586648E-2</v>
      </c>
      <c r="BB132" s="156">
        <f t="shared" si="61"/>
        <v>-3.1575026557384755E-2</v>
      </c>
      <c r="BC132" s="40"/>
      <c r="BD132" s="156">
        <f t="shared" si="62"/>
        <v>-2.3943256224124854E-3</v>
      </c>
      <c r="BE132" s="156">
        <f t="shared" si="63"/>
        <v>-4.0307257058458057E-2</v>
      </c>
      <c r="BF132" s="156">
        <f t="shared" si="64"/>
        <v>-5.0871937990250138E-2</v>
      </c>
      <c r="BG132" s="156">
        <f t="shared" si="65"/>
        <v>2.5524193104983883E-2</v>
      </c>
      <c r="BH132" s="156">
        <f t="shared" si="66"/>
        <v>-3.2905148899627035E-2</v>
      </c>
      <c r="BI132" s="156">
        <f t="shared" si="67"/>
        <v>-1</v>
      </c>
    </row>
    <row r="133" spans="1:61" x14ac:dyDescent="0.25">
      <c r="A133" s="10" t="s">
        <v>126</v>
      </c>
      <c r="B133" s="10"/>
      <c r="C133" s="14">
        <v>533</v>
      </c>
      <c r="E133" s="21">
        <f>'CAN LFS Emp'!$E133</f>
        <v>0</v>
      </c>
      <c r="F133" s="21">
        <f>'Ont LFS Emp'!$E133</f>
        <v>0</v>
      </c>
      <c r="G133" s="21">
        <f>'Emp RestOfOnt'!$E133</f>
        <v>0</v>
      </c>
      <c r="H133" s="21">
        <f>'Emp RestOfCMA'!$E133</f>
        <v>0</v>
      </c>
      <c r="I133" s="21">
        <f>'CMA Emp Adj'!$E133</f>
        <v>0</v>
      </c>
      <c r="J133" s="21">
        <f>'Tor Emp Adj'!$E133</f>
        <v>0</v>
      </c>
      <c r="L133" s="21">
        <f>'CAN LFS Emp'!$O133</f>
        <v>0</v>
      </c>
      <c r="M133" s="21">
        <f>'Ont LFS Emp'!$O133</f>
        <v>0</v>
      </c>
      <c r="N133" s="21">
        <f>'Emp RestOfOnt'!$O133</f>
        <v>0</v>
      </c>
      <c r="O133" s="21">
        <f>'Emp RestOfCMA'!$O133</f>
        <v>0</v>
      </c>
      <c r="P133" s="21">
        <f>'CMA Emp Adj'!$O133</f>
        <v>0</v>
      </c>
      <c r="Q133" s="21">
        <f>'Tor Emp Adj'!$O133</f>
        <v>0</v>
      </c>
      <c r="S133" s="21">
        <f>'CAN LFS Emp'!$Y133</f>
        <v>0</v>
      </c>
      <c r="T133" s="21">
        <f>'Ont LFS Emp'!$Y133</f>
        <v>0</v>
      </c>
      <c r="U133" s="21">
        <f>'Emp RestOfOnt'!$Y133</f>
        <v>0</v>
      </c>
      <c r="V133" s="21">
        <f>'Emp RestOfCMA'!$Y133</f>
        <v>0</v>
      </c>
      <c r="W133" s="21">
        <f>'CMA Emp Adj'!$Y133</f>
        <v>0</v>
      </c>
      <c r="X133" s="21">
        <f>'Tor Emp Adj'!$Y133</f>
        <v>0</v>
      </c>
      <c r="AA133" s="21" t="str">
        <f t="shared" si="38"/>
        <v>n/a</v>
      </c>
      <c r="AB133" s="21" t="str">
        <f t="shared" si="39"/>
        <v>n/a</v>
      </c>
      <c r="AC133" s="21" t="str">
        <f t="shared" si="40"/>
        <v>n/a</v>
      </c>
      <c r="AD133" s="21" t="str">
        <f t="shared" si="41"/>
        <v>n/a</v>
      </c>
      <c r="AE133" s="21" t="str">
        <f t="shared" si="42"/>
        <v>n/a</v>
      </c>
      <c r="AF133" s="21" t="str">
        <f t="shared" si="43"/>
        <v>n/a</v>
      </c>
      <c r="AH133" s="21" t="str">
        <f t="shared" si="44"/>
        <v>n/a</v>
      </c>
      <c r="AI133" s="21" t="str">
        <f t="shared" si="45"/>
        <v>n/a</v>
      </c>
      <c r="AJ133" s="21" t="str">
        <f t="shared" si="46"/>
        <v>n/a</v>
      </c>
      <c r="AK133" s="21" t="str">
        <f t="shared" si="47"/>
        <v>n/a</v>
      </c>
      <c r="AL133" s="21" t="str">
        <f t="shared" si="48"/>
        <v>n/a</v>
      </c>
      <c r="AM133" s="21" t="str">
        <f t="shared" si="49"/>
        <v>n/a</v>
      </c>
      <c r="AO133" s="21" t="str">
        <f t="shared" si="50"/>
        <v>n/a</v>
      </c>
      <c r="AP133" s="21" t="str">
        <f t="shared" si="51"/>
        <v>n/a</v>
      </c>
      <c r="AQ133" s="21" t="str">
        <f t="shared" si="52"/>
        <v>n/a</v>
      </c>
      <c r="AR133" s="21" t="str">
        <f t="shared" si="53"/>
        <v>n/a</v>
      </c>
      <c r="AS133" s="21" t="str">
        <f t="shared" si="54"/>
        <v>n/a</v>
      </c>
      <c r="AT133" s="21" t="str">
        <f t="shared" si="55"/>
        <v>n/a</v>
      </c>
      <c r="AW133" s="156" t="str">
        <f t="shared" si="56"/>
        <v>n/a</v>
      </c>
      <c r="AX133" s="156" t="str">
        <f t="shared" si="57"/>
        <v>n/a</v>
      </c>
      <c r="AY133" s="156" t="str">
        <f t="shared" si="58"/>
        <v>n/a</v>
      </c>
      <c r="AZ133" s="156" t="str">
        <f t="shared" si="59"/>
        <v>n/a</v>
      </c>
      <c r="BA133" s="156" t="str">
        <f t="shared" si="60"/>
        <v>n/a</v>
      </c>
      <c r="BB133" s="156" t="str">
        <f t="shared" si="61"/>
        <v>n/a</v>
      </c>
      <c r="BC133" s="40"/>
      <c r="BD133" s="156" t="str">
        <f t="shared" si="62"/>
        <v>n/a</v>
      </c>
      <c r="BE133" s="156" t="str">
        <f t="shared" si="63"/>
        <v>n/a</v>
      </c>
      <c r="BF133" s="156" t="str">
        <f t="shared" si="64"/>
        <v>n/a</v>
      </c>
      <c r="BG133" s="156" t="str">
        <f t="shared" si="65"/>
        <v>n/a</v>
      </c>
      <c r="BH133" s="156" t="str">
        <f t="shared" si="66"/>
        <v>n/a</v>
      </c>
      <c r="BI133" s="156" t="str">
        <f t="shared" si="67"/>
        <v>n/a</v>
      </c>
    </row>
    <row r="134" spans="1:61" x14ac:dyDescent="0.25">
      <c r="A134" s="5" t="s">
        <v>127</v>
      </c>
      <c r="B134" s="5"/>
      <c r="C134" s="13">
        <v>54</v>
      </c>
      <c r="E134" s="20">
        <f>'CAN LFS Emp'!$E134</f>
        <v>849.37</v>
      </c>
      <c r="F134" s="20">
        <f>'Ont LFS Emp'!$E134</f>
        <v>372.18</v>
      </c>
      <c r="G134" s="20">
        <f>'Emp RestOfOnt'!$E134</f>
        <v>164.4</v>
      </c>
      <c r="H134" s="20">
        <f>'Emp RestOfCMA'!$E134</f>
        <v>86.053549414845591</v>
      </c>
      <c r="I134" s="20">
        <f>'CMA Emp Adj'!$E134</f>
        <v>207.78</v>
      </c>
      <c r="J134" s="20">
        <f>'Tor Emp Adj'!$E134</f>
        <v>121.72645058515441</v>
      </c>
      <c r="L134" s="20">
        <f>'CAN LFS Emp'!$O134</f>
        <v>1173.3800000000001</v>
      </c>
      <c r="M134" s="20">
        <f>'Ont LFS Emp'!$O134</f>
        <v>488.8</v>
      </c>
      <c r="N134" s="20">
        <f>'Emp RestOfOnt'!$O134</f>
        <v>191.67875570046459</v>
      </c>
      <c r="O134" s="20">
        <f>'Emp RestOfCMA'!$O134</f>
        <v>118.85607183473726</v>
      </c>
      <c r="P134" s="20">
        <f>'CMA Emp Adj'!$O134</f>
        <v>297.12124429953542</v>
      </c>
      <c r="Q134" s="20">
        <f>'Tor Emp Adj'!$O134</f>
        <v>178.26517246479816</v>
      </c>
      <c r="S134" s="20">
        <f>'CAN LFS Emp'!$Y134</f>
        <v>1466.84</v>
      </c>
      <c r="T134" s="20">
        <f>'Ont LFS Emp'!$Y134</f>
        <v>637.84</v>
      </c>
      <c r="U134" s="20">
        <f>'Emp RestOfOnt'!$Y134</f>
        <v>235.86957908098503</v>
      </c>
      <c r="V134" s="20">
        <f>'Emp RestOfCMA'!$Y134</f>
        <v>156.812258837765</v>
      </c>
      <c r="W134" s="20">
        <f>'CMA Emp Adj'!$Y134</f>
        <v>401.970420919015</v>
      </c>
      <c r="X134" s="20">
        <f>'Tor Emp Adj'!$Y134</f>
        <v>245.15816208125</v>
      </c>
      <c r="AA134" s="20">
        <f t="shared" si="38"/>
        <v>1</v>
      </c>
      <c r="AB134" s="20">
        <f t="shared" si="39"/>
        <v>1.1285874689702406</v>
      </c>
      <c r="AC134" s="20">
        <f t="shared" si="40"/>
        <v>0.86238114566980895</v>
      </c>
      <c r="AD134" s="20">
        <f t="shared" si="41"/>
        <v>1.3010202607023431</v>
      </c>
      <c r="AE134" s="20">
        <f t="shared" si="42"/>
        <v>1.4933150736955207</v>
      </c>
      <c r="AF134" s="20">
        <f t="shared" si="43"/>
        <v>1.6675549227287223</v>
      </c>
      <c r="AH134" s="20">
        <f t="shared" si="44"/>
        <v>1</v>
      </c>
      <c r="AI134" s="20">
        <f t="shared" si="45"/>
        <v>1.0719725120502044</v>
      </c>
      <c r="AJ134" s="20">
        <f t="shared" si="46"/>
        <v>0.78365518084834418</v>
      </c>
      <c r="AK134" s="20">
        <f t="shared" si="47"/>
        <v>1.1986289288193304</v>
      </c>
      <c r="AL134" s="20">
        <f t="shared" si="48"/>
        <v>1.4055858373320325</v>
      </c>
      <c r="AM134" s="20">
        <f t="shared" si="49"/>
        <v>1.5884476158893437</v>
      </c>
      <c r="AO134" s="20">
        <f t="shared" si="50"/>
        <v>1</v>
      </c>
      <c r="AP134" s="20">
        <f t="shared" si="51"/>
        <v>1.1202204898794015</v>
      </c>
      <c r="AQ134" s="20">
        <f t="shared" si="52"/>
        <v>0.81589717166652997</v>
      </c>
      <c r="AR134" s="20">
        <f t="shared" si="53"/>
        <v>1.1622085362490797</v>
      </c>
      <c r="AS134" s="20">
        <f t="shared" si="54"/>
        <v>1.4340945486470338</v>
      </c>
      <c r="AT134" s="20">
        <f t="shared" si="55"/>
        <v>1.6864481120920602</v>
      </c>
      <c r="AW134" s="155">
        <f t="shared" si="56"/>
        <v>3.2842681150897279E-2</v>
      </c>
      <c r="AX134" s="155">
        <f t="shared" si="57"/>
        <v>2.76324662101195E-2</v>
      </c>
      <c r="AY134" s="155">
        <f t="shared" si="58"/>
        <v>1.5470278816983596E-2</v>
      </c>
      <c r="AZ134" s="155">
        <f t="shared" si="59"/>
        <v>3.2821472664582574E-2</v>
      </c>
      <c r="BA134" s="155">
        <f t="shared" si="60"/>
        <v>3.6413344851466301E-2</v>
      </c>
      <c r="BB134" s="155">
        <f t="shared" si="61"/>
        <v>3.8886623712927282E-2</v>
      </c>
      <c r="BC134" s="40"/>
      <c r="BD134" s="155">
        <f t="shared" si="62"/>
        <v>2.2573199802464528E-2</v>
      </c>
      <c r="BE134" s="155">
        <f t="shared" si="63"/>
        <v>2.6970705332436395E-2</v>
      </c>
      <c r="BF134" s="155">
        <f t="shared" si="64"/>
        <v>2.0962510188127004E-2</v>
      </c>
      <c r="BG134" s="155">
        <f t="shared" si="65"/>
        <v>2.8101194636317439E-2</v>
      </c>
      <c r="BH134" s="155">
        <f t="shared" si="66"/>
        <v>3.0685198227507815E-2</v>
      </c>
      <c r="BI134" s="155">
        <f t="shared" si="67"/>
        <v>3.2376203295664485E-2</v>
      </c>
    </row>
    <row r="135" spans="1:61" x14ac:dyDescent="0.25">
      <c r="A135" s="7" t="s">
        <v>128</v>
      </c>
      <c r="B135" s="7"/>
      <c r="C135" s="14">
        <v>5411</v>
      </c>
      <c r="E135" s="21">
        <f>'CAN LFS Emp'!$E135</f>
        <v>116.16</v>
      </c>
      <c r="F135" s="21">
        <f>'Ont LFS Emp'!$E135</f>
        <v>49.75</v>
      </c>
      <c r="G135" s="21">
        <f>'Emp RestOfOnt'!$E135</f>
        <v>21.76</v>
      </c>
      <c r="H135" s="21">
        <f>'Emp RestOfCMA'!$E135</f>
        <v>10.102888151001483</v>
      </c>
      <c r="I135" s="21">
        <f>'CMA Emp Adj'!$E135</f>
        <v>27.99</v>
      </c>
      <c r="J135" s="21">
        <f>'Tor Emp Adj'!$E135</f>
        <v>17.887111848998515</v>
      </c>
      <c r="L135" s="21">
        <f>'CAN LFS Emp'!$O135</f>
        <v>129.81</v>
      </c>
      <c r="M135" s="21">
        <f>'Ont LFS Emp'!$O135</f>
        <v>53.58</v>
      </c>
      <c r="N135" s="21">
        <f>'Emp RestOfOnt'!$O135</f>
        <v>20.77404939006248</v>
      </c>
      <c r="O135" s="21">
        <f>'Emp RestOfCMA'!$O135</f>
        <v>9.5352155594070602</v>
      </c>
      <c r="P135" s="21">
        <f>'CMA Emp Adj'!$O135</f>
        <v>32.805950609937518</v>
      </c>
      <c r="Q135" s="21">
        <f>'Tor Emp Adj'!$O135</f>
        <v>23.270735050530458</v>
      </c>
      <c r="S135" s="21">
        <f>'CAN LFS Emp'!$Y135</f>
        <v>153.99</v>
      </c>
      <c r="T135" s="21">
        <f>'Ont LFS Emp'!$Y135</f>
        <v>68.89</v>
      </c>
      <c r="U135" s="21">
        <f>'Emp RestOfOnt'!$Y135</f>
        <v>25.327316006497561</v>
      </c>
      <c r="V135" s="21">
        <f>'Emp RestOfCMA'!$Y135</f>
        <v>9.87809031270519</v>
      </c>
      <c r="W135" s="21">
        <f>'CMA Emp Adj'!$Y135</f>
        <v>43.562683993502439</v>
      </c>
      <c r="X135" s="21">
        <f>'Tor Emp Adj'!$Y135</f>
        <v>33.684593680797249</v>
      </c>
      <c r="AA135" s="21">
        <f t="shared" ref="AA135:AA195" si="68">IFERROR((E135/E$6)/($E135/$E$6),"n/a")</f>
        <v>1</v>
      </c>
      <c r="AB135" s="21">
        <f t="shared" ref="AB135:AB195" si="69">IFERROR((F135/F$6)/($E135/$E$6),"n/a")</f>
        <v>1.1031017956902955</v>
      </c>
      <c r="AC135" s="21">
        <f t="shared" ref="AC135:AC195" si="70">IFERROR((G135/G$6)/($E135/$E$6),"n/a")</f>
        <v>0.83463510036386535</v>
      </c>
      <c r="AD135" s="21">
        <f t="shared" ref="AD135:AD195" si="71">IFERROR((H135/H$6)/($E135/$E$6),"n/a")</f>
        <v>1.1168661557336672</v>
      </c>
      <c r="AE135" s="21">
        <f t="shared" ref="AE135:AE195" si="72">IFERROR((I135/I$6)/($E135/$E$6),"n/a")</f>
        <v>1.470926321873373</v>
      </c>
      <c r="AF135" s="21">
        <f t="shared" ref="AF135:AF195" si="73">IFERROR((J135/J$6)/($E135/$E$6),"n/a")</f>
        <v>1.791743035213641</v>
      </c>
      <c r="AH135" s="21">
        <f t="shared" ref="AH135:AH195" si="74">IFERROR((L135/L$6)/($L135/$L$6),"n/a")</f>
        <v>1</v>
      </c>
      <c r="AI135" s="21">
        <f t="shared" ref="AI135:AI195" si="75">IFERROR((M135/M$6)/($L135/$L$6),"n/a")</f>
        <v>1.0621496070114269</v>
      </c>
      <c r="AJ135" s="21">
        <f t="shared" ref="AJ135:AJ195" si="76">IFERROR((N135/N$6)/($L135/$L$6),"n/a")</f>
        <v>0.76771976032495748</v>
      </c>
      <c r="AK135" s="21">
        <f t="shared" ref="AK135:AK195" si="77">IFERROR((O135/O$6)/($L135/$L$6),"n/a")</f>
        <v>0.86920943005867102</v>
      </c>
      <c r="AL135" s="21">
        <f t="shared" ref="AL135:AL195" si="78">IFERROR((P135/P$6)/($L135/$L$6),"n/a")</f>
        <v>1.4028357523979522</v>
      </c>
      <c r="AM135" s="21">
        <f t="shared" ref="AM135:AM195" si="79">IFERROR((Q135/Q$6)/($L135/$L$6),"n/a")</f>
        <v>1.8743341869716836</v>
      </c>
      <c r="AO135" s="21">
        <f t="shared" ref="AO135:AO195" si="80">IFERROR((S135/S$6)/($S135/$S$6),"n/a")</f>
        <v>1</v>
      </c>
      <c r="AP135" s="21">
        <f t="shared" ref="AP135:AP195" si="81">IFERROR((T135/T$6)/($S135/$S$6),"n/a")</f>
        <v>1.1524926681071082</v>
      </c>
      <c r="AQ135" s="21">
        <f t="shared" ref="AQ135:AQ195" si="82">IFERROR((U135/U$6)/($S135/$S$6),"n/a")</f>
        <v>0.83453179983704029</v>
      </c>
      <c r="AR135" s="21">
        <f t="shared" ref="AR135:AR195" si="83">IFERROR((V135/V$6)/($S135/$S$6),"n/a")</f>
        <v>0.69737643509658276</v>
      </c>
      <c r="AS135" s="21">
        <f t="shared" ref="AS135:AS195" si="84">IFERROR((W135/W$6)/($S135/$S$6),"n/a")</f>
        <v>1.4804322714187332</v>
      </c>
      <c r="AT135" s="21">
        <f t="shared" ref="AT135:AT195" si="85">IFERROR((X135/X$6)/($S135/$S$6),"n/a")</f>
        <v>2.2072329219173943</v>
      </c>
      <c r="AW135" s="156">
        <f t="shared" ref="AW135:AW195" si="86">IFERROR((L135/E135)^(1/10)-1,"n/a")</f>
        <v>1.1172278101839295E-2</v>
      </c>
      <c r="AX135" s="156">
        <f t="shared" ref="AX135:AX195" si="87">IFERROR((M135/F135)^(1/10)-1,"n/a")</f>
        <v>7.4441107018166086E-3</v>
      </c>
      <c r="AY135" s="156">
        <f t="shared" ref="AY135:AY195" si="88">IFERROR((N135/G135)^(1/10)-1,"n/a")</f>
        <v>-4.6261502194058224E-3</v>
      </c>
      <c r="AZ135" s="156">
        <f t="shared" ref="AZ135:AZ195" si="89">IFERROR((O135/H135)^(1/10)-1,"n/a")</f>
        <v>-5.7662601894566956E-3</v>
      </c>
      <c r="BA135" s="156">
        <f t="shared" ref="BA135:BA195" si="90">IFERROR((P135/I135)^(1/10)-1,"n/a")</f>
        <v>1.6002959092087599E-2</v>
      </c>
      <c r="BB135" s="156">
        <f t="shared" ref="BB135:BB195" si="91">IFERROR((Q135/J135)^(1/10)-1,"n/a")</f>
        <v>2.6660818427110433E-2</v>
      </c>
      <c r="BC135" s="40"/>
      <c r="BD135" s="156">
        <f t="shared" ref="BD135:BD195" si="92">IFERROR((S135/L135)^(1/10)-1,"n/a")</f>
        <v>1.7228306697451901E-2</v>
      </c>
      <c r="BE135" s="156">
        <f t="shared" ref="BE135:BE195" si="93">IFERROR((T135/M135)^(1/10)-1,"n/a")</f>
        <v>2.5452026200202926E-2</v>
      </c>
      <c r="BF135" s="156">
        <f t="shared" ref="BF135:BF195" si="94">IFERROR((U135/N135)^(1/10)-1,"n/a")</f>
        <v>2.0015569611645523E-2</v>
      </c>
      <c r="BG135" s="156">
        <f t="shared" ref="BG135:BG195" si="95">IFERROR((V135/O135)^(1/10)-1,"n/a")</f>
        <v>3.5389833579888563E-3</v>
      </c>
      <c r="BH135" s="156">
        <f t="shared" ref="BH135:BH195" si="96">IFERROR((W135/P135)^(1/10)-1,"n/a")</f>
        <v>2.8765046825389495E-2</v>
      </c>
      <c r="BI135" s="156">
        <f t="shared" ref="BI135:BI195" si="97">IFERROR((X135/Q135)^(1/10)-1,"n/a")</f>
        <v>3.7676833710983626E-2</v>
      </c>
    </row>
    <row r="136" spans="1:61" x14ac:dyDescent="0.25">
      <c r="A136" s="7" t="s">
        <v>129</v>
      </c>
      <c r="B136" s="7"/>
      <c r="C136" s="14">
        <v>5412</v>
      </c>
      <c r="E136" s="21">
        <f>'CAN LFS Emp'!$E136</f>
        <v>106.4</v>
      </c>
      <c r="F136" s="21">
        <f>'Ont LFS Emp'!$E136</f>
        <v>39.619999999999997</v>
      </c>
      <c r="G136" s="21">
        <f>'Emp RestOfOnt'!$E136</f>
        <v>17.939999999999998</v>
      </c>
      <c r="H136" s="21">
        <f>'Emp RestOfCMA'!$E136</f>
        <v>9.998825110363029</v>
      </c>
      <c r="I136" s="21">
        <f>'CMA Emp Adj'!$E136</f>
        <v>21.68</v>
      </c>
      <c r="J136" s="21">
        <f>'Tor Emp Adj'!$E136</f>
        <v>11.681174889636971</v>
      </c>
      <c r="L136" s="21">
        <f>'CAN LFS Emp'!$O136</f>
        <v>143.24</v>
      </c>
      <c r="M136" s="21">
        <f>'Ont LFS Emp'!$O136</f>
        <v>51.42</v>
      </c>
      <c r="N136" s="21">
        <f>'Emp RestOfOnt'!$O136</f>
        <v>24.621700640652303</v>
      </c>
      <c r="O136" s="21">
        <f>'Emp RestOfCMA'!$O136</f>
        <v>8.9775497256386068</v>
      </c>
      <c r="P136" s="21">
        <f>'CMA Emp Adj'!$O136</f>
        <v>26.798299359347698</v>
      </c>
      <c r="Q136" s="21">
        <f>'Tor Emp Adj'!$O136</f>
        <v>17.820749633709092</v>
      </c>
      <c r="S136" s="21">
        <f>'CAN LFS Emp'!$Y136</f>
        <v>167.22</v>
      </c>
      <c r="T136" s="21">
        <f>'Ont LFS Emp'!$Y136</f>
        <v>67.319999999999993</v>
      </c>
      <c r="U136" s="21">
        <f>'Emp RestOfOnt'!$Y136</f>
        <v>25.137823149236183</v>
      </c>
      <c r="V136" s="21">
        <f>'Emp RestOfCMA'!$Y136</f>
        <v>15.583457749951577</v>
      </c>
      <c r="W136" s="21">
        <f>'CMA Emp Adj'!$Y136</f>
        <v>42.18217685076381</v>
      </c>
      <c r="X136" s="21">
        <f>'Tor Emp Adj'!$Y136</f>
        <v>26.598719100812232</v>
      </c>
      <c r="AA136" s="21">
        <f t="shared" si="68"/>
        <v>1</v>
      </c>
      <c r="AB136" s="21">
        <f t="shared" si="69"/>
        <v>0.95907363655725675</v>
      </c>
      <c r="AC136" s="21">
        <f t="shared" si="70"/>
        <v>0.75123388341601749</v>
      </c>
      <c r="AD136" s="21">
        <f t="shared" si="71"/>
        <v>1.2067561850477846</v>
      </c>
      <c r="AE136" s="21">
        <f t="shared" si="72"/>
        <v>1.2438335715958651</v>
      </c>
      <c r="AF136" s="21">
        <f t="shared" si="73"/>
        <v>1.2774296844297162</v>
      </c>
      <c r="AH136" s="21">
        <f t="shared" si="74"/>
        <v>1</v>
      </c>
      <c r="AI136" s="21">
        <f t="shared" si="75"/>
        <v>0.92375944816875522</v>
      </c>
      <c r="AJ136" s="21">
        <f t="shared" si="76"/>
        <v>0.82460021464129352</v>
      </c>
      <c r="AK136" s="21">
        <f t="shared" si="77"/>
        <v>0.74164414210241469</v>
      </c>
      <c r="AL136" s="21">
        <f t="shared" si="78"/>
        <v>1.0384970586051285</v>
      </c>
      <c r="AM136" s="21">
        <f t="shared" si="79"/>
        <v>1.3007886277618042</v>
      </c>
      <c r="AO136" s="21">
        <f t="shared" si="80"/>
        <v>1</v>
      </c>
      <c r="AP136" s="21">
        <f t="shared" si="81"/>
        <v>1.0371233057258138</v>
      </c>
      <c r="AQ136" s="21">
        <f t="shared" si="82"/>
        <v>0.76275609644820008</v>
      </c>
      <c r="AR136" s="21">
        <f t="shared" si="83"/>
        <v>1.0131235331443111</v>
      </c>
      <c r="AS136" s="21">
        <f t="shared" si="84"/>
        <v>1.3201011270588312</v>
      </c>
      <c r="AT136" s="21">
        <f t="shared" si="85"/>
        <v>1.6050252724345877</v>
      </c>
      <c r="AW136" s="156">
        <f t="shared" si="86"/>
        <v>3.0177993795884817E-2</v>
      </c>
      <c r="AX136" s="156">
        <f t="shared" si="87"/>
        <v>2.6412092846550106E-2</v>
      </c>
      <c r="AY136" s="156">
        <f t="shared" si="88"/>
        <v>3.2166027759433113E-2</v>
      </c>
      <c r="AZ136" s="156">
        <f t="shared" si="89"/>
        <v>-1.0716228796926019E-2</v>
      </c>
      <c r="BA136" s="156">
        <f t="shared" si="90"/>
        <v>2.1421030829956278E-2</v>
      </c>
      <c r="BB136" s="156">
        <f t="shared" si="91"/>
        <v>4.3143231021613548E-2</v>
      </c>
      <c r="BC136" s="40"/>
      <c r="BD136" s="156">
        <f t="shared" si="92"/>
        <v>1.5599294880114689E-2</v>
      </c>
      <c r="BE136" s="156">
        <f t="shared" si="93"/>
        <v>2.730926167353398E-2</v>
      </c>
      <c r="BF136" s="156">
        <f t="shared" si="94"/>
        <v>2.0766949839190474E-3</v>
      </c>
      <c r="BG136" s="156">
        <f t="shared" si="95"/>
        <v>5.6697307565574118E-2</v>
      </c>
      <c r="BH136" s="156">
        <f t="shared" si="96"/>
        <v>4.6410708530328249E-2</v>
      </c>
      <c r="BI136" s="156">
        <f t="shared" si="97"/>
        <v>4.0862771522601093E-2</v>
      </c>
    </row>
    <row r="137" spans="1:61" x14ac:dyDescent="0.25">
      <c r="A137" s="7" t="s">
        <v>130</v>
      </c>
      <c r="B137" s="7"/>
      <c r="C137" s="14">
        <v>5413</v>
      </c>
      <c r="E137" s="21">
        <f>'CAN LFS Emp'!$E137</f>
        <v>155.33000000000001</v>
      </c>
      <c r="F137" s="21">
        <f>'Ont LFS Emp'!$E137</f>
        <v>55.37</v>
      </c>
      <c r="G137" s="21">
        <f>'Emp RestOfOnt'!$E137</f>
        <v>26.639999999999997</v>
      </c>
      <c r="H137" s="21">
        <f>'Emp RestOfCMA'!$E137</f>
        <v>12.494468148250931</v>
      </c>
      <c r="I137" s="21">
        <f>'CMA Emp Adj'!$E137</f>
        <v>28.73</v>
      </c>
      <c r="J137" s="21">
        <f>'Tor Emp Adj'!$E137</f>
        <v>16.235531851749069</v>
      </c>
      <c r="L137" s="21">
        <f>'CAN LFS Emp'!$O137</f>
        <v>247.05</v>
      </c>
      <c r="M137" s="21">
        <f>'Ont LFS Emp'!$O137</f>
        <v>85.86</v>
      </c>
      <c r="N137" s="21">
        <f>'Emp RestOfOnt'!$O137</f>
        <v>38.556039636663904</v>
      </c>
      <c r="O137" s="21">
        <f>'Emp RestOfCMA'!$O137</f>
        <v>25.259491206304073</v>
      </c>
      <c r="P137" s="21">
        <f>'CMA Emp Adj'!$O137</f>
        <v>47.303960363336095</v>
      </c>
      <c r="Q137" s="21">
        <f>'Tor Emp Adj'!$O137</f>
        <v>22.044469157032022</v>
      </c>
      <c r="S137" s="21">
        <f>'CAN LFS Emp'!$Y137</f>
        <v>281.24</v>
      </c>
      <c r="T137" s="21">
        <f>'Ont LFS Emp'!$Y137</f>
        <v>95.98</v>
      </c>
      <c r="U137" s="21">
        <f>'Emp RestOfOnt'!$Y137</f>
        <v>46.744766534476142</v>
      </c>
      <c r="V137" s="21">
        <f>'Emp RestOfCMA'!$Y137</f>
        <v>25.999505131017109</v>
      </c>
      <c r="W137" s="21">
        <f>'CMA Emp Adj'!$Y137</f>
        <v>49.235233465523862</v>
      </c>
      <c r="X137" s="21">
        <f>'Tor Emp Adj'!$Y137</f>
        <v>23.235728334506753</v>
      </c>
      <c r="AA137" s="21">
        <f t="shared" si="68"/>
        <v>1</v>
      </c>
      <c r="AB137" s="21">
        <f t="shared" si="69"/>
        <v>0.91811755423010788</v>
      </c>
      <c r="AC137" s="21">
        <f t="shared" si="70"/>
        <v>0.76414053038414342</v>
      </c>
      <c r="AD137" s="21">
        <f t="shared" si="71"/>
        <v>1.0329388717392443</v>
      </c>
      <c r="AE137" s="21">
        <f t="shared" si="72"/>
        <v>1.1290805035462514</v>
      </c>
      <c r="AF137" s="21">
        <f t="shared" si="73"/>
        <v>1.2161951955710071</v>
      </c>
      <c r="AH137" s="21">
        <f t="shared" si="74"/>
        <v>1</v>
      </c>
      <c r="AI137" s="21">
        <f t="shared" si="75"/>
        <v>0.89432868219315087</v>
      </c>
      <c r="AJ137" s="21">
        <f t="shared" si="76"/>
        <v>0.74868178822588838</v>
      </c>
      <c r="AK137" s="21">
        <f t="shared" si="77"/>
        <v>1.2098786248774391</v>
      </c>
      <c r="AL137" s="21">
        <f t="shared" si="78"/>
        <v>1.0628573808004815</v>
      </c>
      <c r="AM137" s="21">
        <f t="shared" si="79"/>
        <v>0.93295320716923058</v>
      </c>
      <c r="AO137" s="21">
        <f t="shared" si="80"/>
        <v>1</v>
      </c>
      <c r="AP137" s="21">
        <f t="shared" si="81"/>
        <v>0.87918073233767835</v>
      </c>
      <c r="AQ137" s="21">
        <f t="shared" si="82"/>
        <v>0.84333892467188309</v>
      </c>
      <c r="AR137" s="21">
        <f t="shared" si="83"/>
        <v>1.0050201916207926</v>
      </c>
      <c r="AS137" s="21">
        <f t="shared" si="84"/>
        <v>0.91614738251649519</v>
      </c>
      <c r="AT137" s="21">
        <f t="shared" si="85"/>
        <v>0.83365924760644117</v>
      </c>
      <c r="AW137" s="156">
        <f t="shared" si="86"/>
        <v>4.7497394991242059E-2</v>
      </c>
      <c r="AX137" s="156">
        <f t="shared" si="87"/>
        <v>4.4844440109012229E-2</v>
      </c>
      <c r="AY137" s="156">
        <f t="shared" si="88"/>
        <v>3.7661777645669359E-2</v>
      </c>
      <c r="AZ137" s="156">
        <f t="shared" si="89"/>
        <v>7.2928255153914989E-2</v>
      </c>
      <c r="BA137" s="156">
        <f t="shared" si="90"/>
        <v>5.1129410099226558E-2</v>
      </c>
      <c r="BB137" s="156">
        <f t="shared" si="91"/>
        <v>3.1058513343959815E-2</v>
      </c>
      <c r="BC137" s="40"/>
      <c r="BD137" s="156">
        <f t="shared" si="92"/>
        <v>1.3046133006998861E-2</v>
      </c>
      <c r="BE137" s="156">
        <f t="shared" si="93"/>
        <v>1.1204482611920863E-2</v>
      </c>
      <c r="BF137" s="156">
        <f t="shared" si="94"/>
        <v>1.9445604541068473E-2</v>
      </c>
      <c r="BG137" s="156">
        <f t="shared" si="95"/>
        <v>2.8917259934393424E-3</v>
      </c>
      <c r="BH137" s="156">
        <f t="shared" si="96"/>
        <v>4.0095642750048732E-3</v>
      </c>
      <c r="BI137" s="156">
        <f t="shared" si="97"/>
        <v>5.2768105744012139E-3</v>
      </c>
    </row>
    <row r="138" spans="1:61" x14ac:dyDescent="0.25">
      <c r="A138" s="7" t="s">
        <v>131</v>
      </c>
      <c r="B138" s="7"/>
      <c r="C138" s="14">
        <v>5414</v>
      </c>
      <c r="E138" s="21">
        <f>'CAN LFS Emp'!$E138</f>
        <v>42.73</v>
      </c>
      <c r="F138" s="21">
        <f>'Ont LFS Emp'!$E138</f>
        <v>19.920000000000002</v>
      </c>
      <c r="G138" s="21">
        <f>'Emp RestOfOnt'!$E138</f>
        <v>7.6800000000000015</v>
      </c>
      <c r="H138" s="21">
        <f>'Emp RestOfCMA'!$E138</f>
        <v>4.4025021948708245</v>
      </c>
      <c r="I138" s="21">
        <f>'CMA Emp Adj'!$E138</f>
        <v>12.24</v>
      </c>
      <c r="J138" s="21">
        <f>'Tor Emp Adj'!$E138</f>
        <v>7.8374978051291757</v>
      </c>
      <c r="L138" s="21">
        <f>'CAN LFS Emp'!$O138</f>
        <v>58.56</v>
      </c>
      <c r="M138" s="21">
        <f>'Ont LFS Emp'!$O138</f>
        <v>23.11</v>
      </c>
      <c r="N138" s="21">
        <f>'Emp RestOfOnt'!$O138</f>
        <v>6.1305750092148905</v>
      </c>
      <c r="O138" s="21">
        <f>'Emp RestOfCMA'!$O138</f>
        <v>5.4774430549107169</v>
      </c>
      <c r="P138" s="21">
        <f>'CMA Emp Adj'!$O138</f>
        <v>16.979424990785109</v>
      </c>
      <c r="Q138" s="21">
        <f>'Tor Emp Adj'!$O138</f>
        <v>11.501981935874392</v>
      </c>
      <c r="S138" s="21">
        <f>'CAN LFS Emp'!$Y138</f>
        <v>63.06</v>
      </c>
      <c r="T138" s="21">
        <f>'Ont LFS Emp'!$Y138</f>
        <v>30.89</v>
      </c>
      <c r="U138" s="21">
        <f>'Emp RestOfOnt'!$Y138</f>
        <v>11.584676731211029</v>
      </c>
      <c r="V138" s="21">
        <f>'Emp RestOfCMA'!$Y138</f>
        <v>4.7324896378942647</v>
      </c>
      <c r="W138" s="21">
        <f>'CMA Emp Adj'!$Y138</f>
        <v>19.305323268788971</v>
      </c>
      <c r="X138" s="21">
        <f>'Tor Emp Adj'!$Y138</f>
        <v>14.572833630894706</v>
      </c>
      <c r="AA138" s="21">
        <f t="shared" si="68"/>
        <v>1</v>
      </c>
      <c r="AB138" s="21">
        <f t="shared" si="69"/>
        <v>1.2007028766019212</v>
      </c>
      <c r="AC138" s="21">
        <f t="shared" si="70"/>
        <v>0.80079745536212288</v>
      </c>
      <c r="AD138" s="21">
        <f t="shared" si="71"/>
        <v>1.3230579828720985</v>
      </c>
      <c r="AE138" s="21">
        <f t="shared" si="72"/>
        <v>1.7486107722413375</v>
      </c>
      <c r="AF138" s="21">
        <f t="shared" si="73"/>
        <v>2.1342075162262355</v>
      </c>
      <c r="AH138" s="21">
        <f t="shared" si="74"/>
        <v>1</v>
      </c>
      <c r="AI138" s="21">
        <f t="shared" si="75"/>
        <v>1.0155235773134688</v>
      </c>
      <c r="AJ138" s="21">
        <f t="shared" si="76"/>
        <v>0.50221519851416763</v>
      </c>
      <c r="AK138" s="21">
        <f t="shared" si="77"/>
        <v>1.1068247627869636</v>
      </c>
      <c r="AL138" s="21">
        <f t="shared" si="78"/>
        <v>1.60947509050351</v>
      </c>
      <c r="AM138" s="21">
        <f t="shared" si="79"/>
        <v>2.0536039363546337</v>
      </c>
      <c r="AO138" s="21">
        <f t="shared" si="80"/>
        <v>1</v>
      </c>
      <c r="AP138" s="21">
        <f t="shared" si="81"/>
        <v>1.2619392468502788</v>
      </c>
      <c r="AQ138" s="21">
        <f t="shared" si="82"/>
        <v>0.9321293718244148</v>
      </c>
      <c r="AR138" s="21">
        <f t="shared" si="83"/>
        <v>0.81587288511869194</v>
      </c>
      <c r="AS138" s="21">
        <f t="shared" si="84"/>
        <v>1.6020997205988039</v>
      </c>
      <c r="AT138" s="21">
        <f t="shared" si="85"/>
        <v>2.3318435638352417</v>
      </c>
      <c r="AW138" s="156">
        <f t="shared" si="86"/>
        <v>3.2016919717130721E-2</v>
      </c>
      <c r="AX138" s="156">
        <f t="shared" si="87"/>
        <v>1.4964987893901327E-2</v>
      </c>
      <c r="AY138" s="156">
        <f t="shared" si="88"/>
        <v>-2.2281125751805297E-2</v>
      </c>
      <c r="AZ138" s="156">
        <f t="shared" si="89"/>
        <v>2.2086916466086182E-2</v>
      </c>
      <c r="BA138" s="156">
        <f t="shared" si="90"/>
        <v>3.3270799037655729E-2</v>
      </c>
      <c r="BB138" s="156">
        <f t="shared" si="91"/>
        <v>3.9105216096998463E-2</v>
      </c>
      <c r="BC138" s="40"/>
      <c r="BD138" s="156">
        <f t="shared" si="92"/>
        <v>7.4309519509216937E-3</v>
      </c>
      <c r="BE138" s="156">
        <f t="shared" si="93"/>
        <v>2.9441794517147013E-2</v>
      </c>
      <c r="BF138" s="156">
        <f t="shared" si="94"/>
        <v>6.5708110320578328E-2</v>
      </c>
      <c r="BG138" s="156">
        <f t="shared" si="95"/>
        <v>-1.4512363790722294E-2</v>
      </c>
      <c r="BH138" s="156">
        <f t="shared" si="96"/>
        <v>1.2920614893540794E-2</v>
      </c>
      <c r="BI138" s="156">
        <f t="shared" si="97"/>
        <v>2.3946185737872883E-2</v>
      </c>
    </row>
    <row r="139" spans="1:61" x14ac:dyDescent="0.25">
      <c r="A139" s="7" t="s">
        <v>132</v>
      </c>
      <c r="B139" s="7"/>
      <c r="C139" s="14">
        <v>5415</v>
      </c>
      <c r="E139" s="21">
        <f>'CAN LFS Emp'!$E139</f>
        <v>179.18</v>
      </c>
      <c r="F139" s="21">
        <f>'Ont LFS Emp'!$E139</f>
        <v>91.26</v>
      </c>
      <c r="G139" s="21">
        <f>'Emp RestOfOnt'!$E139</f>
        <v>39.42</v>
      </c>
      <c r="H139" s="21">
        <f>'Emp RestOfCMA'!$E139</f>
        <v>25.144461499004457</v>
      </c>
      <c r="I139" s="21">
        <f>'CMA Emp Adj'!$E139</f>
        <v>51.84</v>
      </c>
      <c r="J139" s="21">
        <f>'Tor Emp Adj'!$E139</f>
        <v>26.695538500995546</v>
      </c>
      <c r="L139" s="21">
        <f>'CAN LFS Emp'!$O139</f>
        <v>275.66000000000003</v>
      </c>
      <c r="M139" s="21">
        <f>'Ont LFS Emp'!$O139</f>
        <v>141.53</v>
      </c>
      <c r="N139" s="21">
        <f>'Emp RestOfOnt'!$O139</f>
        <v>46.982508960573483</v>
      </c>
      <c r="O139" s="21">
        <f>'Emp RestOfCMA'!$O139</f>
        <v>49.03646277545721</v>
      </c>
      <c r="P139" s="21">
        <f>'CMA Emp Adj'!$O139</f>
        <v>94.547491039426518</v>
      </c>
      <c r="Q139" s="21">
        <f>'Tor Emp Adj'!$O139</f>
        <v>45.511028263969308</v>
      </c>
      <c r="S139" s="21">
        <f>'CAN LFS Emp'!$Y139</f>
        <v>409.13</v>
      </c>
      <c r="T139" s="21">
        <f>'Ont LFS Emp'!$Y139</f>
        <v>196.73</v>
      </c>
      <c r="U139" s="21">
        <f>'Emp RestOfOnt'!$Y139</f>
        <v>63.441043199144019</v>
      </c>
      <c r="V139" s="21">
        <f>'Emp RestOfCMA'!$Y139</f>
        <v>62.744710122453753</v>
      </c>
      <c r="W139" s="21">
        <f>'CMA Emp Adj'!$Y139</f>
        <v>133.28895680085597</v>
      </c>
      <c r="X139" s="21">
        <f>'Tor Emp Adj'!$Y139</f>
        <v>70.544246678402217</v>
      </c>
      <c r="AA139" s="21">
        <f t="shared" si="68"/>
        <v>1</v>
      </c>
      <c r="AB139" s="21">
        <f t="shared" si="69"/>
        <v>1.3118072959556946</v>
      </c>
      <c r="AC139" s="21">
        <f t="shared" si="70"/>
        <v>0.98021522747850631</v>
      </c>
      <c r="AD139" s="21">
        <f t="shared" si="71"/>
        <v>1.8020423617556089</v>
      </c>
      <c r="AE139" s="21">
        <f t="shared" si="72"/>
        <v>1.7661194977928238</v>
      </c>
      <c r="AF139" s="21">
        <f t="shared" si="73"/>
        <v>1.7335695069933426</v>
      </c>
      <c r="AH139" s="21">
        <f t="shared" si="74"/>
        <v>1</v>
      </c>
      <c r="AI139" s="21">
        <f t="shared" si="75"/>
        <v>1.3211918568400836</v>
      </c>
      <c r="AJ139" s="21">
        <f t="shared" si="76"/>
        <v>0.81762123556291044</v>
      </c>
      <c r="AK139" s="21">
        <f t="shared" si="77"/>
        <v>2.1049774464143987</v>
      </c>
      <c r="AL139" s="21">
        <f t="shared" si="78"/>
        <v>1.9038757654979825</v>
      </c>
      <c r="AM139" s="21">
        <f t="shared" si="79"/>
        <v>1.7261875148011776</v>
      </c>
      <c r="AO139" s="21">
        <f t="shared" si="80"/>
        <v>1</v>
      </c>
      <c r="AP139" s="21">
        <f t="shared" si="81"/>
        <v>1.2387502966188666</v>
      </c>
      <c r="AQ139" s="21">
        <f t="shared" si="82"/>
        <v>0.78678347526725634</v>
      </c>
      <c r="AR139" s="21">
        <f t="shared" si="83"/>
        <v>1.667257140059216</v>
      </c>
      <c r="AS139" s="21">
        <f t="shared" si="84"/>
        <v>1.7049014331108294</v>
      </c>
      <c r="AT139" s="21">
        <f t="shared" si="85"/>
        <v>1.7398413382981512</v>
      </c>
      <c r="AW139" s="156">
        <f t="shared" si="86"/>
        <v>4.4019046961151886E-2</v>
      </c>
      <c r="AX139" s="156">
        <f t="shared" si="87"/>
        <v>4.4856873966089061E-2</v>
      </c>
      <c r="AY139" s="156">
        <f t="shared" si="88"/>
        <v>1.7705117902828693E-2</v>
      </c>
      <c r="AZ139" s="156">
        <f t="shared" si="89"/>
        <v>6.9073783392807675E-2</v>
      </c>
      <c r="BA139" s="156">
        <f t="shared" si="90"/>
        <v>6.1936385843660124E-2</v>
      </c>
      <c r="BB139" s="156">
        <f t="shared" si="91"/>
        <v>5.4794353348241787E-2</v>
      </c>
      <c r="BC139" s="40"/>
      <c r="BD139" s="156">
        <f t="shared" si="92"/>
        <v>4.0276427145754523E-2</v>
      </c>
      <c r="BE139" s="156">
        <f t="shared" si="93"/>
        <v>3.3480314094533448E-2</v>
      </c>
      <c r="BF139" s="156">
        <f t="shared" si="94"/>
        <v>3.0489120544199944E-2</v>
      </c>
      <c r="BG139" s="156">
        <f t="shared" si="95"/>
        <v>2.4957359663676515E-2</v>
      </c>
      <c r="BH139" s="156">
        <f t="shared" si="96"/>
        <v>3.4938197123503656E-2</v>
      </c>
      <c r="BI139" s="156">
        <f t="shared" si="97"/>
        <v>4.4803202734363445E-2</v>
      </c>
    </row>
    <row r="140" spans="1:61" x14ac:dyDescent="0.25">
      <c r="A140" s="7" t="s">
        <v>133</v>
      </c>
      <c r="B140" s="7"/>
      <c r="C140" s="14">
        <v>5416</v>
      </c>
      <c r="E140" s="21">
        <f>'CAN LFS Emp'!$E140</f>
        <v>113.81</v>
      </c>
      <c r="F140" s="21">
        <f>'Ont LFS Emp'!$E140</f>
        <v>54.12</v>
      </c>
      <c r="G140" s="21">
        <f>'Emp RestOfOnt'!$E140</f>
        <v>23.759999999999998</v>
      </c>
      <c r="H140" s="21">
        <f>'Emp RestOfCMA'!$E140</f>
        <v>10.631126214674833</v>
      </c>
      <c r="I140" s="21">
        <f>'CMA Emp Adj'!$E140</f>
        <v>30.36</v>
      </c>
      <c r="J140" s="21">
        <f>'Tor Emp Adj'!$E140</f>
        <v>19.728873785325167</v>
      </c>
      <c r="L140" s="21">
        <f>'CAN LFS Emp'!$O140</f>
        <v>134.62</v>
      </c>
      <c r="M140" s="21">
        <f>'Ont LFS Emp'!$O140</f>
        <v>56.89</v>
      </c>
      <c r="N140" s="21">
        <f>'Emp RestOfOnt'!$O140</f>
        <v>25.133302263648471</v>
      </c>
      <c r="O140" s="21">
        <f>'Emp RestOfCMA'!$O140</f>
        <v>11.920810862499923</v>
      </c>
      <c r="P140" s="21">
        <f>'CMA Emp Adj'!$O140</f>
        <v>31.75669773635153</v>
      </c>
      <c r="Q140" s="21">
        <f>'Tor Emp Adj'!$O140</f>
        <v>19.835886873851607</v>
      </c>
      <c r="S140" s="21">
        <f>'CAN LFS Emp'!$Y140</f>
        <v>158.38999999999999</v>
      </c>
      <c r="T140" s="21">
        <f>'Ont LFS Emp'!$Y140</f>
        <v>70.150000000000006</v>
      </c>
      <c r="U140" s="21">
        <f>'Emp RestOfOnt'!$Y140</f>
        <v>24.677768924302796</v>
      </c>
      <c r="V140" s="21">
        <f>'Emp RestOfCMA'!$Y140</f>
        <v>15.145367437790362</v>
      </c>
      <c r="W140" s="21">
        <f>'CMA Emp Adj'!$Y140</f>
        <v>45.472231075697209</v>
      </c>
      <c r="X140" s="21">
        <f>'Tor Emp Adj'!$Y140</f>
        <v>30.326863637906847</v>
      </c>
      <c r="AA140" s="21">
        <f t="shared" si="68"/>
        <v>1</v>
      </c>
      <c r="AB140" s="21">
        <f t="shared" si="69"/>
        <v>1.2247754552163792</v>
      </c>
      <c r="AC140" s="21">
        <f t="shared" si="70"/>
        <v>0.93016580580977259</v>
      </c>
      <c r="AD140" s="21">
        <f t="shared" si="71"/>
        <v>1.1995297955537052</v>
      </c>
      <c r="AE140" s="21">
        <f t="shared" si="72"/>
        <v>1.6284182779143175</v>
      </c>
      <c r="AF140" s="21">
        <f t="shared" si="73"/>
        <v>2.0170375196680901</v>
      </c>
      <c r="AH140" s="21">
        <f t="shared" si="74"/>
        <v>1</v>
      </c>
      <c r="AI140" s="21">
        <f t="shared" si="75"/>
        <v>1.0874704908463759</v>
      </c>
      <c r="AJ140" s="21">
        <f t="shared" si="76"/>
        <v>0.89563215494439141</v>
      </c>
      <c r="AK140" s="21">
        <f t="shared" si="77"/>
        <v>1.0478479667893006</v>
      </c>
      <c r="AL140" s="21">
        <f t="shared" si="78"/>
        <v>1.3094475218143307</v>
      </c>
      <c r="AM140" s="21">
        <f t="shared" si="79"/>
        <v>1.5405901313819748</v>
      </c>
      <c r="AO140" s="21">
        <f t="shared" si="80"/>
        <v>1</v>
      </c>
      <c r="AP140" s="21">
        <f t="shared" si="81"/>
        <v>1.1409705162205823</v>
      </c>
      <c r="AQ140" s="21">
        <f t="shared" si="82"/>
        <v>0.79054095592020945</v>
      </c>
      <c r="AR140" s="21">
        <f t="shared" si="83"/>
        <v>1.0395343628084275</v>
      </c>
      <c r="AS140" s="21">
        <f t="shared" si="84"/>
        <v>1.5023977937934996</v>
      </c>
      <c r="AT140" s="21">
        <f t="shared" si="85"/>
        <v>1.9320088472172725</v>
      </c>
      <c r="AW140" s="156">
        <f t="shared" si="86"/>
        <v>1.6934347917080705E-2</v>
      </c>
      <c r="AX140" s="156">
        <f t="shared" si="87"/>
        <v>5.0040562233180097E-3</v>
      </c>
      <c r="AY140" s="156">
        <f t="shared" si="88"/>
        <v>5.6348419000293859E-3</v>
      </c>
      <c r="AZ140" s="156">
        <f t="shared" si="89"/>
        <v>1.1515756752304318E-2</v>
      </c>
      <c r="BA140" s="156">
        <f t="shared" si="90"/>
        <v>4.507900439788104E-3</v>
      </c>
      <c r="BB140" s="156">
        <f t="shared" si="91"/>
        <v>5.4109918781852784E-4</v>
      </c>
      <c r="BC140" s="40"/>
      <c r="BD140" s="156">
        <f t="shared" si="92"/>
        <v>1.6393355495061934E-2</v>
      </c>
      <c r="BE140" s="156">
        <f t="shared" si="93"/>
        <v>2.1172648947221262E-2</v>
      </c>
      <c r="BF140" s="156">
        <f t="shared" si="94"/>
        <v>-1.8274237591602294E-3</v>
      </c>
      <c r="BG140" s="156">
        <f t="shared" si="95"/>
        <v>2.4229786253081809E-2</v>
      </c>
      <c r="BH140" s="156">
        <f t="shared" si="96"/>
        <v>3.6551997250146684E-2</v>
      </c>
      <c r="BI140" s="156">
        <f t="shared" si="97"/>
        <v>4.3368179585490774E-2</v>
      </c>
    </row>
    <row r="141" spans="1:61" x14ac:dyDescent="0.25">
      <c r="A141" s="7" t="s">
        <v>134</v>
      </c>
      <c r="B141" s="7"/>
      <c r="C141" s="14">
        <v>5417</v>
      </c>
      <c r="E141" s="21">
        <f>'CAN LFS Emp'!$E141</f>
        <v>16.43</v>
      </c>
      <c r="F141" s="21">
        <f>'Ont LFS Emp'!$E141</f>
        <v>6.46</v>
      </c>
      <c r="G141" s="21">
        <f>'Emp RestOfOnt'!$E141</f>
        <v>3.96</v>
      </c>
      <c r="H141" s="21">
        <f>'Emp RestOfCMA'!$E141</f>
        <v>2.5</v>
      </c>
      <c r="I141" s="21">
        <f>'CMA Emp Adj'!$E141</f>
        <v>2.5</v>
      </c>
      <c r="J141" s="21">
        <f>'Tor Emp Adj'!$E141</f>
        <v>0</v>
      </c>
      <c r="L141" s="21">
        <f>'CAN LFS Emp'!$O141</f>
        <v>39.14</v>
      </c>
      <c r="M141" s="21">
        <f>'Ont LFS Emp'!$O141</f>
        <v>12.6</v>
      </c>
      <c r="N141" s="21">
        <f>'Emp RestOfOnt'!$O141</f>
        <v>5.8116815144766134</v>
      </c>
      <c r="O141" s="21">
        <f>'Emp RestOfCMA'!$O141</f>
        <v>2.4776840423756292</v>
      </c>
      <c r="P141" s="21">
        <f>'CMA Emp Adj'!$O141</f>
        <v>6.7883184855233862</v>
      </c>
      <c r="Q141" s="21">
        <f>'Tor Emp Adj'!$O141</f>
        <v>4.310634443147757</v>
      </c>
      <c r="S141" s="21">
        <f>'CAN LFS Emp'!$Y141</f>
        <v>39.86</v>
      </c>
      <c r="T141" s="21">
        <f>'Ont LFS Emp'!$Y141</f>
        <v>14.72</v>
      </c>
      <c r="U141" s="21">
        <f>'Emp RestOfOnt'!$Y141</f>
        <v>8.2792123287671231</v>
      </c>
      <c r="V141" s="21">
        <f>'Emp RestOfCMA'!$Y141</f>
        <v>2.8571532842500709</v>
      </c>
      <c r="W141" s="21">
        <f>'CMA Emp Adj'!$Y141</f>
        <v>6.4407876712328767</v>
      </c>
      <c r="X141" s="21">
        <f>'Tor Emp Adj'!$Y141</f>
        <v>3.5836343869828058</v>
      </c>
      <c r="AA141" s="21">
        <f t="shared" si="68"/>
        <v>1</v>
      </c>
      <c r="AB141" s="21">
        <f t="shared" si="69"/>
        <v>1.0126842705732013</v>
      </c>
      <c r="AC141" s="21">
        <f t="shared" si="70"/>
        <v>1.0738706670644169</v>
      </c>
      <c r="AD141" s="21">
        <f t="shared" si="71"/>
        <v>1.95395534556365</v>
      </c>
      <c r="AE141" s="21">
        <f t="shared" si="72"/>
        <v>0.92885317461224315</v>
      </c>
      <c r="AF141" s="21">
        <f t="shared" si="73"/>
        <v>0</v>
      </c>
      <c r="AH141" s="21">
        <f t="shared" si="74"/>
        <v>1</v>
      </c>
      <c r="AI141" s="21">
        <f t="shared" si="75"/>
        <v>0.82840146297959893</v>
      </c>
      <c r="AJ141" s="21">
        <f t="shared" si="76"/>
        <v>0.71231271116899331</v>
      </c>
      <c r="AK141" s="21">
        <f t="shared" si="77"/>
        <v>0.74907821382382189</v>
      </c>
      <c r="AL141" s="21">
        <f t="shared" si="78"/>
        <v>0.96272829778314994</v>
      </c>
      <c r="AM141" s="21">
        <f t="shared" si="79"/>
        <v>1.1515039932768991</v>
      </c>
      <c r="AO141" s="21">
        <f t="shared" si="80"/>
        <v>1</v>
      </c>
      <c r="AP141" s="21">
        <f t="shared" si="81"/>
        <v>0.95136029250799048</v>
      </c>
      <c r="AQ141" s="21">
        <f t="shared" si="82"/>
        <v>1.053896510013872</v>
      </c>
      <c r="AR141" s="21">
        <f t="shared" si="83"/>
        <v>0.77926117835659447</v>
      </c>
      <c r="AS141" s="21">
        <f t="shared" si="84"/>
        <v>0.84560612635257359</v>
      </c>
      <c r="AT141" s="21">
        <f t="shared" si="85"/>
        <v>0.90718481477312685</v>
      </c>
      <c r="AW141" s="156">
        <f t="shared" si="86"/>
        <v>9.068245191174662E-2</v>
      </c>
      <c r="AX141" s="156">
        <f t="shared" si="87"/>
        <v>6.908885637865958E-2</v>
      </c>
      <c r="AY141" s="156">
        <f t="shared" si="88"/>
        <v>3.9107936910264929E-2</v>
      </c>
      <c r="AZ141" s="156">
        <f t="shared" si="89"/>
        <v>-8.9624432205070992E-4</v>
      </c>
      <c r="BA141" s="156">
        <f t="shared" si="90"/>
        <v>0.10505074095325373</v>
      </c>
      <c r="BB141" s="156" t="str">
        <f t="shared" si="91"/>
        <v>n/a</v>
      </c>
      <c r="BC141" s="40"/>
      <c r="BD141" s="156">
        <f t="shared" si="92"/>
        <v>1.8244976558285941E-3</v>
      </c>
      <c r="BE141" s="156">
        <f t="shared" si="93"/>
        <v>1.5672576440776353E-2</v>
      </c>
      <c r="BF141" s="156">
        <f t="shared" si="94"/>
        <v>3.6021388424077205E-2</v>
      </c>
      <c r="BG141" s="156">
        <f t="shared" si="95"/>
        <v>1.4352167804658533E-2</v>
      </c>
      <c r="BH141" s="156">
        <f t="shared" si="96"/>
        <v>-5.241457705865038E-3</v>
      </c>
      <c r="BI141" s="156">
        <f t="shared" si="97"/>
        <v>-1.8301222773721482E-2</v>
      </c>
    </row>
    <row r="142" spans="1:61" x14ac:dyDescent="0.25">
      <c r="A142" s="7" t="s">
        <v>135</v>
      </c>
      <c r="B142" s="7"/>
      <c r="C142" s="14">
        <v>5418</v>
      </c>
      <c r="E142" s="21">
        <f>'CAN LFS Emp'!$E142</f>
        <v>64.290000000000006</v>
      </c>
      <c r="F142" s="21">
        <f>'Ont LFS Emp'!$E142</f>
        <v>34.08</v>
      </c>
      <c r="G142" s="21">
        <f>'Emp RestOfOnt'!$E142</f>
        <v>12.209999999999997</v>
      </c>
      <c r="H142" s="21">
        <f>'Emp RestOfCMA'!$E142</f>
        <v>8.1969195379227919</v>
      </c>
      <c r="I142" s="21">
        <f>'CMA Emp Adj'!$E142</f>
        <v>21.87</v>
      </c>
      <c r="J142" s="21">
        <f>'Tor Emp Adj'!$E142</f>
        <v>13.673080462077209</v>
      </c>
      <c r="L142" s="21">
        <f>'CAN LFS Emp'!$O142</f>
        <v>71.77</v>
      </c>
      <c r="M142" s="21">
        <f>'Ont LFS Emp'!$O142</f>
        <v>33.04</v>
      </c>
      <c r="N142" s="21">
        <f>'Emp RestOfOnt'!$O142</f>
        <v>7.7539326387206202</v>
      </c>
      <c r="O142" s="21">
        <f>'Emp RestOfCMA'!$O142</f>
        <v>4.8622098125585751</v>
      </c>
      <c r="P142" s="21">
        <f>'CMA Emp Adj'!$O142</f>
        <v>25.286067361279379</v>
      </c>
      <c r="Q142" s="21">
        <f>'Tor Emp Adj'!$O142</f>
        <v>20.423857548720804</v>
      </c>
      <c r="S142" s="21">
        <f>'CAN LFS Emp'!$Y142</f>
        <v>109.93</v>
      </c>
      <c r="T142" s="21">
        <f>'Ont LFS Emp'!$Y142</f>
        <v>61.33</v>
      </c>
      <c r="U142" s="21">
        <f>'Emp RestOfOnt'!$Y142</f>
        <v>14.027327885952701</v>
      </c>
      <c r="V142" s="21">
        <f>'Emp RestOfCMA'!$Y142</f>
        <v>15.089467519766991</v>
      </c>
      <c r="W142" s="21">
        <f>'CMA Emp Adj'!$Y142</f>
        <v>47.302672114047297</v>
      </c>
      <c r="X142" s="21">
        <f>'Tor Emp Adj'!$Y142</f>
        <v>32.213204594280306</v>
      </c>
      <c r="AA142" s="21">
        <f t="shared" si="68"/>
        <v>1</v>
      </c>
      <c r="AB142" s="21">
        <f t="shared" si="69"/>
        <v>1.3653225719007451</v>
      </c>
      <c r="AC142" s="21">
        <f t="shared" si="70"/>
        <v>0.84618748018759971</v>
      </c>
      <c r="AD142" s="21">
        <f t="shared" si="71"/>
        <v>1.6372667246180115</v>
      </c>
      <c r="AE142" s="21">
        <f t="shared" si="72"/>
        <v>2.0765862871344662</v>
      </c>
      <c r="AF142" s="21">
        <f t="shared" si="73"/>
        <v>2.4746572130149018</v>
      </c>
      <c r="AH142" s="21">
        <f t="shared" si="74"/>
        <v>1</v>
      </c>
      <c r="AI142" s="21">
        <f t="shared" si="75"/>
        <v>1.1846450001704634</v>
      </c>
      <c r="AJ142" s="21">
        <f t="shared" si="76"/>
        <v>0.5182851752947798</v>
      </c>
      <c r="AK142" s="21">
        <f t="shared" si="77"/>
        <v>0.80166479684553882</v>
      </c>
      <c r="AL142" s="21">
        <f t="shared" si="78"/>
        <v>1.9556930536617381</v>
      </c>
      <c r="AM142" s="21">
        <f t="shared" si="79"/>
        <v>2.975362612234854</v>
      </c>
      <c r="AO142" s="21">
        <f t="shared" si="80"/>
        <v>1</v>
      </c>
      <c r="AP142" s="21">
        <f t="shared" si="81"/>
        <v>1.4372464418050304</v>
      </c>
      <c r="AQ142" s="21">
        <f t="shared" si="82"/>
        <v>0.64744810001501585</v>
      </c>
      <c r="AR142" s="21">
        <f t="shared" si="83"/>
        <v>1.4922599427852576</v>
      </c>
      <c r="AS142" s="21">
        <f t="shared" si="84"/>
        <v>2.2518314450224821</v>
      </c>
      <c r="AT142" s="21">
        <f t="shared" si="85"/>
        <v>2.9568348896288805</v>
      </c>
      <c r="AW142" s="156">
        <f t="shared" si="86"/>
        <v>1.1067037882191766E-2</v>
      </c>
      <c r="AX142" s="156">
        <f t="shared" si="87"/>
        <v>-3.0943778443317527E-3</v>
      </c>
      <c r="AY142" s="156">
        <f t="shared" si="88"/>
        <v>-4.4390109574917513E-2</v>
      </c>
      <c r="AZ142" s="156">
        <f t="shared" si="89"/>
        <v>-5.0886168723156433E-2</v>
      </c>
      <c r="BA142" s="156">
        <f t="shared" si="90"/>
        <v>1.461960740225754E-2</v>
      </c>
      <c r="BB142" s="156">
        <f t="shared" si="91"/>
        <v>4.0943458458255311E-2</v>
      </c>
      <c r="BC142" s="40"/>
      <c r="BD142" s="156">
        <f t="shared" si="92"/>
        <v>4.355976950960172E-2</v>
      </c>
      <c r="BE142" s="156">
        <f t="shared" si="93"/>
        <v>6.3808099561946552E-2</v>
      </c>
      <c r="BF142" s="156">
        <f t="shared" si="94"/>
        <v>6.1073070463868229E-2</v>
      </c>
      <c r="BG142" s="156">
        <f t="shared" si="95"/>
        <v>0.11991231903708588</v>
      </c>
      <c r="BH142" s="156">
        <f t="shared" si="96"/>
        <v>6.463426176113396E-2</v>
      </c>
      <c r="BI142" s="156">
        <f t="shared" si="97"/>
        <v>4.6621413056787908E-2</v>
      </c>
    </row>
    <row r="143" spans="1:61" x14ac:dyDescent="0.25">
      <c r="A143" s="7" t="s">
        <v>136</v>
      </c>
      <c r="B143" s="7"/>
      <c r="C143" s="14">
        <v>5419</v>
      </c>
      <c r="E143" s="21">
        <f>'CAN LFS Emp'!$E143</f>
        <v>55.05</v>
      </c>
      <c r="F143" s="21">
        <f>'Ont LFS Emp'!$E143</f>
        <v>21.59</v>
      </c>
      <c r="G143" s="21">
        <f>'Emp RestOfOnt'!$E143</f>
        <v>11.02</v>
      </c>
      <c r="H143" s="21">
        <f>'Emp RestOfCMA'!$E143</f>
        <v>4.0437566169294739</v>
      </c>
      <c r="I143" s="21">
        <f>'CMA Emp Adj'!$E143</f>
        <v>10.57</v>
      </c>
      <c r="J143" s="21">
        <f>'Tor Emp Adj'!$E143</f>
        <v>6.5262433830705264</v>
      </c>
      <c r="L143" s="21">
        <f>'CAN LFS Emp'!$O143</f>
        <v>73.52</v>
      </c>
      <c r="M143" s="21">
        <f>'Ont LFS Emp'!$O143</f>
        <v>30.78</v>
      </c>
      <c r="N143" s="21">
        <f>'Emp RestOfOnt'!$O143</f>
        <v>15.753725367532063</v>
      </c>
      <c r="O143" s="21">
        <f>'Emp RestOfCMA'!$O143</f>
        <v>4.4157766423898774</v>
      </c>
      <c r="P143" s="21">
        <f>'CMA Emp Adj'!$O143</f>
        <v>15.026274632467938</v>
      </c>
      <c r="Q143" s="21">
        <f>'Tor Emp Adj'!$O143</f>
        <v>10.610497990078061</v>
      </c>
      <c r="S143" s="21">
        <f>'CAN LFS Emp'!$Y143</f>
        <v>84.03</v>
      </c>
      <c r="T143" s="21">
        <f>'Ont LFS Emp'!$Y143</f>
        <v>31.82</v>
      </c>
      <c r="U143" s="21">
        <f>'Emp RestOfOnt'!$Y143</f>
        <v>16.880018909549321</v>
      </c>
      <c r="V143" s="21">
        <f>'Emp RestOfCMA'!$Y143</f>
        <v>5.1101764342070055</v>
      </c>
      <c r="W143" s="21">
        <f>'CMA Emp Adj'!$Y143</f>
        <v>14.939981090450679</v>
      </c>
      <c r="X143" s="21">
        <f>'Tor Emp Adj'!$Y143</f>
        <v>9.8298046562436738</v>
      </c>
      <c r="AA143" s="21">
        <f t="shared" si="68"/>
        <v>1</v>
      </c>
      <c r="AB143" s="21">
        <f t="shared" si="69"/>
        <v>1.0101233930019349</v>
      </c>
      <c r="AC143" s="21">
        <f t="shared" si="70"/>
        <v>0.89190506132968839</v>
      </c>
      <c r="AD143" s="21">
        <f t="shared" si="71"/>
        <v>0.94327836703928025</v>
      </c>
      <c r="AE143" s="21">
        <f t="shared" si="72"/>
        <v>1.1720935836828532</v>
      </c>
      <c r="AF143" s="21">
        <f t="shared" si="73"/>
        <v>1.379424858946581</v>
      </c>
      <c r="AH143" s="21">
        <f t="shared" si="74"/>
        <v>1</v>
      </c>
      <c r="AI143" s="21">
        <f t="shared" si="75"/>
        <v>1.0773436358686999</v>
      </c>
      <c r="AJ143" s="21">
        <f t="shared" si="76"/>
        <v>1.0279393253929132</v>
      </c>
      <c r="AK143" s="21">
        <f t="shared" si="77"/>
        <v>0.71072838949816342</v>
      </c>
      <c r="AL143" s="21">
        <f t="shared" si="78"/>
        <v>1.1345095933655229</v>
      </c>
      <c r="AM143" s="21">
        <f t="shared" si="79"/>
        <v>1.508951718613966</v>
      </c>
      <c r="AO143" s="21">
        <f t="shared" si="80"/>
        <v>1</v>
      </c>
      <c r="AP143" s="21">
        <f t="shared" si="81"/>
        <v>0.97552929827816515</v>
      </c>
      <c r="AQ143" s="21">
        <f t="shared" si="82"/>
        <v>1.0192595876081045</v>
      </c>
      <c r="AR143" s="21">
        <f t="shared" si="83"/>
        <v>0.66113222475048405</v>
      </c>
      <c r="AS143" s="21">
        <f t="shared" si="84"/>
        <v>0.93042659801952154</v>
      </c>
      <c r="AT143" s="21">
        <f t="shared" si="85"/>
        <v>1.1803747071950272</v>
      </c>
      <c r="AW143" s="156">
        <f t="shared" si="86"/>
        <v>2.9354144598309206E-2</v>
      </c>
      <c r="AX143" s="156">
        <f t="shared" si="87"/>
        <v>3.6099817763322051E-2</v>
      </c>
      <c r="AY143" s="156">
        <f t="shared" si="88"/>
        <v>3.6382730381791184E-2</v>
      </c>
      <c r="AZ143" s="156">
        <f t="shared" si="89"/>
        <v>8.8398036187493645E-3</v>
      </c>
      <c r="BA143" s="156">
        <f t="shared" si="90"/>
        <v>3.5804118449673572E-2</v>
      </c>
      <c r="BB143" s="156">
        <f t="shared" si="91"/>
        <v>4.9801647896829948E-2</v>
      </c>
      <c r="BC143" s="40"/>
      <c r="BD143" s="156">
        <f t="shared" si="92"/>
        <v>1.345130561574015E-2</v>
      </c>
      <c r="BE143" s="156">
        <f t="shared" si="93"/>
        <v>3.3285166999683646E-3</v>
      </c>
      <c r="BF143" s="156">
        <f t="shared" si="94"/>
        <v>6.9292711526864892E-3</v>
      </c>
      <c r="BG143" s="156">
        <f t="shared" si="95"/>
        <v>1.4712194667453993E-2</v>
      </c>
      <c r="BH143" s="156">
        <f t="shared" si="96"/>
        <v>-5.7577387120055779E-4</v>
      </c>
      <c r="BI143" s="156">
        <f t="shared" si="97"/>
        <v>-7.6133530528822435E-3</v>
      </c>
    </row>
    <row r="144" spans="1:61" x14ac:dyDescent="0.25">
      <c r="A144" s="5" t="s">
        <v>137</v>
      </c>
      <c r="B144" s="5"/>
      <c r="C144" s="13">
        <v>55</v>
      </c>
      <c r="E144" s="20">
        <f>'CAN LFS Emp'!$E144</f>
        <v>5.26</v>
      </c>
      <c r="F144" s="20">
        <f>'Ont LFS Emp'!$E144</f>
        <v>2.42</v>
      </c>
      <c r="G144" s="20">
        <f>'Emp RestOfOnt'!$E144</f>
        <v>0.39999999999999991</v>
      </c>
      <c r="H144" s="20">
        <f>'Emp RestOfCMA'!$E144</f>
        <v>0.41846788145508529</v>
      </c>
      <c r="I144" s="20">
        <f>'CMA Emp Adj'!$E144</f>
        <v>2.02</v>
      </c>
      <c r="J144" s="20">
        <f>'Tor Emp Adj'!$E144</f>
        <v>1.6015321185449147</v>
      </c>
      <c r="L144" s="20">
        <f>'CAN LFS Emp'!$O144</f>
        <v>7.02</v>
      </c>
      <c r="M144" s="20">
        <f>'Ont LFS Emp'!$O144</f>
        <v>5.72</v>
      </c>
      <c r="N144" s="20">
        <f>'Emp RestOfOnt'!$O144</f>
        <v>0.54263157894736747</v>
      </c>
      <c r="O144" s="20">
        <f>'Emp RestOfCMA'!$O144</f>
        <v>2.9094963560262337</v>
      </c>
      <c r="P144" s="20">
        <f>'CMA Emp Adj'!$O144</f>
        <v>5.1773684210526323</v>
      </c>
      <c r="Q144" s="20">
        <f>'Tor Emp Adj'!$O144</f>
        <v>2.2678720650263986</v>
      </c>
      <c r="S144" s="20">
        <f>'CAN LFS Emp'!$Y144</f>
        <v>0</v>
      </c>
      <c r="T144" s="20">
        <f>'Ont LFS Emp'!$Y144</f>
        <v>0</v>
      </c>
      <c r="U144" s="20">
        <f>'Emp RestOfOnt'!$Y144</f>
        <v>0</v>
      </c>
      <c r="V144" s="20">
        <f>'Emp RestOfCMA'!$Y144</f>
        <v>0</v>
      </c>
      <c r="W144" s="20">
        <f>'CMA Emp Adj'!$Y144</f>
        <v>0</v>
      </c>
      <c r="X144" s="20">
        <f>'Tor Emp Adj'!$Y144</f>
        <v>0</v>
      </c>
      <c r="AA144" s="20">
        <f t="shared" si="68"/>
        <v>1</v>
      </c>
      <c r="AB144" s="20">
        <f t="shared" si="69"/>
        <v>1.1849737550928447</v>
      </c>
      <c r="AC144" s="20">
        <f t="shared" si="70"/>
        <v>0.33881966163283728</v>
      </c>
      <c r="AD144" s="20">
        <f t="shared" si="71"/>
        <v>1.0216180920789031</v>
      </c>
      <c r="AE144" s="20">
        <f t="shared" si="72"/>
        <v>2.3442841422764937</v>
      </c>
      <c r="AF144" s="20">
        <f t="shared" si="73"/>
        <v>3.5427622983978768</v>
      </c>
      <c r="AH144" s="20">
        <f t="shared" si="74"/>
        <v>1</v>
      </c>
      <c r="AI144" s="20">
        <f t="shared" si="75"/>
        <v>2.0967664072383099</v>
      </c>
      <c r="AJ144" s="20">
        <f t="shared" si="76"/>
        <v>0.37081531394387218</v>
      </c>
      <c r="AK144" s="20">
        <f t="shared" si="77"/>
        <v>4.9043648290026276</v>
      </c>
      <c r="AL144" s="20">
        <f t="shared" si="78"/>
        <v>4.0938724469880601</v>
      </c>
      <c r="AM144" s="20">
        <f t="shared" si="79"/>
        <v>3.3777423136794678</v>
      </c>
      <c r="AO144" s="20" t="str">
        <f t="shared" si="80"/>
        <v>n/a</v>
      </c>
      <c r="AP144" s="20" t="str">
        <f t="shared" si="81"/>
        <v>n/a</v>
      </c>
      <c r="AQ144" s="20" t="str">
        <f t="shared" si="82"/>
        <v>n/a</v>
      </c>
      <c r="AR144" s="20" t="str">
        <f t="shared" si="83"/>
        <v>n/a</v>
      </c>
      <c r="AS144" s="20" t="str">
        <f t="shared" si="84"/>
        <v>n/a</v>
      </c>
      <c r="AT144" s="20" t="str">
        <f t="shared" si="85"/>
        <v>n/a</v>
      </c>
      <c r="AW144" s="155">
        <f t="shared" si="86"/>
        <v>2.9283798511591019E-2</v>
      </c>
      <c r="AX144" s="155">
        <f t="shared" si="87"/>
        <v>8.9828262537239301E-2</v>
      </c>
      <c r="AY144" s="155">
        <f t="shared" si="88"/>
        <v>3.0966389987884702E-2</v>
      </c>
      <c r="AZ144" s="155">
        <f t="shared" si="89"/>
        <v>0.21399128413291102</v>
      </c>
      <c r="BA144" s="155">
        <f t="shared" si="90"/>
        <v>9.869151386054642E-2</v>
      </c>
      <c r="BB144" s="155">
        <f t="shared" si="91"/>
        <v>3.5400308087934373E-2</v>
      </c>
      <c r="BC144" s="40"/>
      <c r="BD144" s="155">
        <f t="shared" si="92"/>
        <v>-1</v>
      </c>
      <c r="BE144" s="155">
        <f t="shared" si="93"/>
        <v>-1</v>
      </c>
      <c r="BF144" s="155">
        <f t="shared" si="94"/>
        <v>-1</v>
      </c>
      <c r="BG144" s="155">
        <f t="shared" si="95"/>
        <v>-1</v>
      </c>
      <c r="BH144" s="155">
        <f t="shared" si="96"/>
        <v>-1</v>
      </c>
      <c r="BI144" s="155">
        <f t="shared" si="97"/>
        <v>-1</v>
      </c>
    </row>
    <row r="145" spans="1:61" x14ac:dyDescent="0.25">
      <c r="A145" s="5" t="s">
        <v>138</v>
      </c>
      <c r="B145" s="5"/>
      <c r="C145" s="13">
        <v>56</v>
      </c>
      <c r="E145" s="20">
        <f>'CAN LFS Emp'!$E145</f>
        <v>471.38</v>
      </c>
      <c r="F145" s="20">
        <f>'Ont LFS Emp'!$E145</f>
        <v>205.56</v>
      </c>
      <c r="G145" s="20">
        <f>'Emp RestOfOnt'!$E145</f>
        <v>102.34</v>
      </c>
      <c r="H145" s="20">
        <f>'Emp RestOfCMA'!$E145</f>
        <v>44.653972339960653</v>
      </c>
      <c r="I145" s="20">
        <f>'CMA Emp Adj'!$E145</f>
        <v>103.22</v>
      </c>
      <c r="J145" s="20">
        <f>'Tor Emp Adj'!$E145</f>
        <v>58.566027660039346</v>
      </c>
      <c r="L145" s="20">
        <f>'CAN LFS Emp'!$O145</f>
        <v>697.26</v>
      </c>
      <c r="M145" s="20">
        <f>'Ont LFS Emp'!$O145</f>
        <v>300.98</v>
      </c>
      <c r="N145" s="20">
        <f>'Emp RestOfOnt'!$O145</f>
        <v>155.35946545178436</v>
      </c>
      <c r="O145" s="20">
        <f>'Emp RestOfCMA'!$O145</f>
        <v>62.26062833909063</v>
      </c>
      <c r="P145" s="20">
        <f>'CMA Emp Adj'!$O145</f>
        <v>145.62053454821566</v>
      </c>
      <c r="Q145" s="20">
        <f>'Tor Emp Adj'!$O145</f>
        <v>83.359906209125029</v>
      </c>
      <c r="S145" s="20">
        <f>'CAN LFS Emp'!$Y145</f>
        <v>776.72</v>
      </c>
      <c r="T145" s="20">
        <f>'Ont LFS Emp'!$Y145</f>
        <v>319.66000000000003</v>
      </c>
      <c r="U145" s="20">
        <f>'Emp RestOfOnt'!$Y145</f>
        <v>155.49027571580066</v>
      </c>
      <c r="V145" s="20">
        <f>'Emp RestOfCMA'!$Y145</f>
        <v>71.389429858866222</v>
      </c>
      <c r="W145" s="20">
        <f>'CMA Emp Adj'!$Y145</f>
        <v>164.16972428419936</v>
      </c>
      <c r="X145" s="20">
        <f>'Tor Emp Adj'!$Y145</f>
        <v>92.780294425333139</v>
      </c>
      <c r="AA145" s="20">
        <f t="shared" si="68"/>
        <v>1</v>
      </c>
      <c r="AB145" s="20">
        <f t="shared" si="69"/>
        <v>1.1231727721292537</v>
      </c>
      <c r="AC145" s="20">
        <f t="shared" si="70"/>
        <v>0.96731654897383246</v>
      </c>
      <c r="AD145" s="20">
        <f t="shared" si="71"/>
        <v>1.2164692523988598</v>
      </c>
      <c r="AE145" s="20">
        <f t="shared" si="72"/>
        <v>1.3367104005681247</v>
      </c>
      <c r="AF145" s="20">
        <f t="shared" si="73"/>
        <v>1.445661854736235</v>
      </c>
      <c r="AH145" s="20">
        <f t="shared" si="74"/>
        <v>1</v>
      </c>
      <c r="AI145" s="20">
        <f t="shared" si="75"/>
        <v>1.1107952646962158</v>
      </c>
      <c r="AJ145" s="20">
        <f t="shared" si="76"/>
        <v>1.0688891676538832</v>
      </c>
      <c r="AK145" s="20">
        <f t="shared" si="77"/>
        <v>1.0566248286273798</v>
      </c>
      <c r="AL145" s="20">
        <f t="shared" si="78"/>
        <v>1.1592850045450056</v>
      </c>
      <c r="AM145" s="20">
        <f t="shared" si="79"/>
        <v>1.2499928842201182</v>
      </c>
      <c r="AO145" s="20">
        <f t="shared" si="80"/>
        <v>1</v>
      </c>
      <c r="AP145" s="20">
        <f t="shared" si="81"/>
        <v>1.0602256635982195</v>
      </c>
      <c r="AQ145" s="20">
        <f t="shared" si="82"/>
        <v>1.0157456839562686</v>
      </c>
      <c r="AR145" s="20">
        <f t="shared" si="83"/>
        <v>0.99920873073809824</v>
      </c>
      <c r="AS145" s="20">
        <f t="shared" si="84"/>
        <v>1.1061015820986715</v>
      </c>
      <c r="AT145" s="20">
        <f t="shared" si="85"/>
        <v>1.2053151889691778</v>
      </c>
      <c r="AW145" s="155">
        <f t="shared" si="86"/>
        <v>3.9925816756618104E-2</v>
      </c>
      <c r="AX145" s="155">
        <f t="shared" si="87"/>
        <v>3.8866884997180273E-2</v>
      </c>
      <c r="AY145" s="155">
        <f t="shared" si="88"/>
        <v>4.262763207436393E-2</v>
      </c>
      <c r="AZ145" s="155">
        <f t="shared" si="89"/>
        <v>3.379717253999992E-2</v>
      </c>
      <c r="BA145" s="155">
        <f t="shared" si="90"/>
        <v>3.5013171484424621E-2</v>
      </c>
      <c r="BB145" s="155">
        <f t="shared" si="91"/>
        <v>3.5931752514877013E-2</v>
      </c>
      <c r="BC145" s="40"/>
      <c r="BD145" s="155">
        <f t="shared" si="92"/>
        <v>1.0850601033096874E-2</v>
      </c>
      <c r="BE145" s="155">
        <f t="shared" si="93"/>
        <v>6.039576497188115E-3</v>
      </c>
      <c r="BF145" s="155">
        <f t="shared" si="94"/>
        <v>8.416656619680829E-5</v>
      </c>
      <c r="BG145" s="155">
        <f t="shared" si="95"/>
        <v>1.3776083674697626E-2</v>
      </c>
      <c r="BH145" s="155">
        <f t="shared" si="96"/>
        <v>1.2061827842279493E-2</v>
      </c>
      <c r="BI145" s="155">
        <f t="shared" si="97"/>
        <v>1.0764203606343337E-2</v>
      </c>
    </row>
    <row r="146" spans="1:61" x14ac:dyDescent="0.25">
      <c r="A146" s="6" t="s">
        <v>139</v>
      </c>
      <c r="B146" s="6"/>
      <c r="C146" s="14">
        <v>561</v>
      </c>
      <c r="E146" s="21">
        <f>'CAN LFS Emp'!$E146</f>
        <v>452.51</v>
      </c>
      <c r="F146" s="21">
        <f>'Ont LFS Emp'!$E146</f>
        <v>199.6</v>
      </c>
      <c r="G146" s="21">
        <f>'Emp RestOfOnt'!$E146</f>
        <v>98.05</v>
      </c>
      <c r="H146" s="21">
        <f>'Emp RestOfCMA'!$E146</f>
        <v>43.784738399233106</v>
      </c>
      <c r="I146" s="21">
        <f>'CMA Emp Adj'!$E146</f>
        <v>101.55</v>
      </c>
      <c r="J146" s="21">
        <f>'Tor Emp Adj'!$E146</f>
        <v>57.765261600766891</v>
      </c>
      <c r="L146" s="21">
        <f>'CAN LFS Emp'!$O146</f>
        <v>660.09</v>
      </c>
      <c r="M146" s="21">
        <f>'Ont LFS Emp'!$O146</f>
        <v>288.27999999999997</v>
      </c>
      <c r="N146" s="21">
        <f>'Emp RestOfOnt'!$O146</f>
        <v>146.84445443143812</v>
      </c>
      <c r="O146" s="21">
        <f>'Emp RestOfCMA'!$O146</f>
        <v>59.108516051732622</v>
      </c>
      <c r="P146" s="21">
        <f>'CMA Emp Adj'!$O146</f>
        <v>141.43554556856185</v>
      </c>
      <c r="Q146" s="21">
        <f>'Tor Emp Adj'!$O146</f>
        <v>82.327029516829228</v>
      </c>
      <c r="S146" s="21">
        <f>'CAN LFS Emp'!$Y146</f>
        <v>728.62</v>
      </c>
      <c r="T146" s="21">
        <f>'Ont LFS Emp'!$Y146</f>
        <v>304.37</v>
      </c>
      <c r="U146" s="21">
        <f>'Emp RestOfOnt'!$Y146</f>
        <v>145.76473744455572</v>
      </c>
      <c r="V146" s="21">
        <f>'Emp RestOfCMA'!$Y146</f>
        <v>69.867789761185719</v>
      </c>
      <c r="W146" s="21">
        <f>'CMA Emp Adj'!$Y146</f>
        <v>158.60526255544428</v>
      </c>
      <c r="X146" s="21">
        <f>'Tor Emp Adj'!$Y146</f>
        <v>88.737472794258565</v>
      </c>
      <c r="AA146" s="21">
        <f t="shared" si="68"/>
        <v>1</v>
      </c>
      <c r="AB146" s="21">
        <f t="shared" si="69"/>
        <v>1.1360866739230615</v>
      </c>
      <c r="AC146" s="21">
        <f t="shared" si="70"/>
        <v>0.9654144038225918</v>
      </c>
      <c r="AD146" s="21">
        <f t="shared" si="71"/>
        <v>1.2425296683457112</v>
      </c>
      <c r="AE146" s="21">
        <f t="shared" si="72"/>
        <v>1.3699236748440284</v>
      </c>
      <c r="AF146" s="21">
        <f t="shared" si="73"/>
        <v>1.4853563904461342</v>
      </c>
      <c r="AH146" s="21">
        <f t="shared" si="74"/>
        <v>1</v>
      </c>
      <c r="AI146" s="21">
        <f t="shared" si="75"/>
        <v>1.1238348446096067</v>
      </c>
      <c r="AJ146" s="21">
        <f t="shared" si="76"/>
        <v>1.0671957959602276</v>
      </c>
      <c r="AK146" s="21">
        <f t="shared" si="77"/>
        <v>1.059617120396932</v>
      </c>
      <c r="AL146" s="21">
        <f t="shared" si="78"/>
        <v>1.1893721513055029</v>
      </c>
      <c r="AM146" s="21">
        <f t="shared" si="79"/>
        <v>1.3040203449764278</v>
      </c>
      <c r="AO146" s="21">
        <f t="shared" si="80"/>
        <v>1</v>
      </c>
      <c r="AP146" s="21">
        <f t="shared" si="81"/>
        <v>1.0761560749290564</v>
      </c>
      <c r="AQ146" s="21">
        <f t="shared" si="82"/>
        <v>1.0150738193816073</v>
      </c>
      <c r="AR146" s="21">
        <f t="shared" si="83"/>
        <v>1.0424679489036628</v>
      </c>
      <c r="AS146" s="21">
        <f t="shared" si="84"/>
        <v>1.1391553073899379</v>
      </c>
      <c r="AT146" s="21">
        <f t="shared" si="85"/>
        <v>1.22889658991824</v>
      </c>
      <c r="AW146" s="156">
        <f t="shared" si="86"/>
        <v>3.847847042298258E-2</v>
      </c>
      <c r="AX146" s="156">
        <f t="shared" si="87"/>
        <v>3.7445754169415091E-2</v>
      </c>
      <c r="AY146" s="156">
        <f t="shared" si="88"/>
        <v>4.1216388556182038E-2</v>
      </c>
      <c r="AZ146" s="156">
        <f t="shared" si="89"/>
        <v>3.0463776282985577E-2</v>
      </c>
      <c r="BA146" s="156">
        <f t="shared" si="90"/>
        <v>3.3684167042661528E-2</v>
      </c>
      <c r="BB146" s="156">
        <f t="shared" si="91"/>
        <v>3.6066353516727379E-2</v>
      </c>
      <c r="BC146" s="40"/>
      <c r="BD146" s="156">
        <f t="shared" si="92"/>
        <v>9.9265591274000364E-3</v>
      </c>
      <c r="BE146" s="156">
        <f t="shared" si="93"/>
        <v>5.4459592696214365E-3</v>
      </c>
      <c r="BF146" s="156">
        <f t="shared" si="94"/>
        <v>-7.377236260113218E-4</v>
      </c>
      <c r="BG146" s="156">
        <f t="shared" si="95"/>
        <v>1.6863584513753471E-2</v>
      </c>
      <c r="BH146" s="156">
        <f t="shared" si="96"/>
        <v>1.1523326343330309E-2</v>
      </c>
      <c r="BI146" s="156">
        <f t="shared" si="97"/>
        <v>7.5264611195324793E-3</v>
      </c>
    </row>
    <row r="147" spans="1:61" x14ac:dyDescent="0.25">
      <c r="A147" s="7" t="s">
        <v>140</v>
      </c>
      <c r="B147" s="7"/>
      <c r="C147" s="14">
        <v>5611</v>
      </c>
      <c r="E147" s="21">
        <f>'CAN LFS Emp'!$E147</f>
        <v>0</v>
      </c>
      <c r="F147" s="21">
        <f>'Ont LFS Emp'!$E147</f>
        <v>0</v>
      </c>
      <c r="G147" s="21">
        <f>'Emp RestOfOnt'!$E147</f>
        <v>0</v>
      </c>
      <c r="H147" s="21">
        <f>'Emp RestOfCMA'!$E147</f>
        <v>0</v>
      </c>
      <c r="I147" s="21">
        <f>'CMA Emp Adj'!$E147</f>
        <v>0</v>
      </c>
      <c r="J147" s="21">
        <f>'Tor Emp Adj'!$E147</f>
        <v>0</v>
      </c>
      <c r="L147" s="21">
        <f>'CAN LFS Emp'!$O147</f>
        <v>10.31</v>
      </c>
      <c r="M147" s="21">
        <f>'Ont LFS Emp'!$O147</f>
        <v>6.64</v>
      </c>
      <c r="N147" s="21">
        <f>'Emp RestOfOnt'!$O147</f>
        <v>2.1274839890210417</v>
      </c>
      <c r="O147" s="21">
        <f>'Emp RestOfCMA'!$O147</f>
        <v>2.5622252359460469</v>
      </c>
      <c r="P147" s="21">
        <f>'CMA Emp Adj'!$O147</f>
        <v>4.5125160109789579</v>
      </c>
      <c r="Q147" s="21">
        <f>'Tor Emp Adj'!$O147</f>
        <v>1.950290775032911</v>
      </c>
      <c r="S147" s="21">
        <f>'CAN LFS Emp'!$Y147</f>
        <v>0</v>
      </c>
      <c r="T147" s="21">
        <f>'Ont LFS Emp'!$Y147</f>
        <v>0</v>
      </c>
      <c r="U147" s="21">
        <f>'Emp RestOfOnt'!$Y147</f>
        <v>0</v>
      </c>
      <c r="V147" s="21">
        <f>'Emp RestOfCMA'!$Y147</f>
        <v>0</v>
      </c>
      <c r="W147" s="21">
        <f>'CMA Emp Adj'!$Y147</f>
        <v>0</v>
      </c>
      <c r="X147" s="21">
        <f>'Tor Emp Adj'!$Y147</f>
        <v>0</v>
      </c>
      <c r="AA147" s="21" t="str">
        <f t="shared" si="68"/>
        <v>n/a</v>
      </c>
      <c r="AB147" s="21" t="str">
        <f t="shared" si="69"/>
        <v>n/a</v>
      </c>
      <c r="AC147" s="21" t="str">
        <f t="shared" si="70"/>
        <v>n/a</v>
      </c>
      <c r="AD147" s="21" t="str">
        <f t="shared" si="71"/>
        <v>n/a</v>
      </c>
      <c r="AE147" s="21" t="str">
        <f t="shared" si="72"/>
        <v>n/a</v>
      </c>
      <c r="AF147" s="21" t="str">
        <f t="shared" si="73"/>
        <v>n/a</v>
      </c>
      <c r="AH147" s="21">
        <f t="shared" si="74"/>
        <v>1</v>
      </c>
      <c r="AI147" s="21">
        <f t="shared" si="75"/>
        <v>1.6572977757238521</v>
      </c>
      <c r="AJ147" s="21">
        <f t="shared" si="76"/>
        <v>0.98991372160666302</v>
      </c>
      <c r="AK147" s="21">
        <f t="shared" si="77"/>
        <v>2.940767586416035</v>
      </c>
      <c r="AL147" s="21">
        <f t="shared" si="78"/>
        <v>2.4295309696355281</v>
      </c>
      <c r="AM147" s="21">
        <f t="shared" si="79"/>
        <v>1.9778155005557978</v>
      </c>
      <c r="AO147" s="21" t="str">
        <f t="shared" si="80"/>
        <v>n/a</v>
      </c>
      <c r="AP147" s="21" t="str">
        <f t="shared" si="81"/>
        <v>n/a</v>
      </c>
      <c r="AQ147" s="21" t="str">
        <f t="shared" si="82"/>
        <v>n/a</v>
      </c>
      <c r="AR147" s="21" t="str">
        <f t="shared" si="83"/>
        <v>n/a</v>
      </c>
      <c r="AS147" s="21" t="str">
        <f t="shared" si="84"/>
        <v>n/a</v>
      </c>
      <c r="AT147" s="21" t="str">
        <f t="shared" si="85"/>
        <v>n/a</v>
      </c>
      <c r="AW147" s="156" t="str">
        <f t="shared" si="86"/>
        <v>n/a</v>
      </c>
      <c r="AX147" s="156" t="str">
        <f t="shared" si="87"/>
        <v>n/a</v>
      </c>
      <c r="AY147" s="156" t="str">
        <f t="shared" si="88"/>
        <v>n/a</v>
      </c>
      <c r="AZ147" s="156" t="str">
        <f t="shared" si="89"/>
        <v>n/a</v>
      </c>
      <c r="BA147" s="156" t="str">
        <f t="shared" si="90"/>
        <v>n/a</v>
      </c>
      <c r="BB147" s="156" t="str">
        <f t="shared" si="91"/>
        <v>n/a</v>
      </c>
      <c r="BC147" s="40"/>
      <c r="BD147" s="156">
        <f t="shared" si="92"/>
        <v>-1</v>
      </c>
      <c r="BE147" s="156">
        <f t="shared" si="93"/>
        <v>-1</v>
      </c>
      <c r="BF147" s="156">
        <f t="shared" si="94"/>
        <v>-1</v>
      </c>
      <c r="BG147" s="156">
        <f t="shared" si="95"/>
        <v>-1</v>
      </c>
      <c r="BH147" s="156">
        <f t="shared" si="96"/>
        <v>-1</v>
      </c>
      <c r="BI147" s="156">
        <f t="shared" si="97"/>
        <v>-1</v>
      </c>
    </row>
    <row r="148" spans="1:61" x14ac:dyDescent="0.25">
      <c r="A148" s="7" t="s">
        <v>141</v>
      </c>
      <c r="B148" s="7"/>
      <c r="C148" s="14">
        <v>5613</v>
      </c>
      <c r="E148" s="21">
        <f>'CAN LFS Emp'!$E148</f>
        <v>65.69</v>
      </c>
      <c r="F148" s="21">
        <f>'Ont LFS Emp'!$E148</f>
        <v>39.69</v>
      </c>
      <c r="G148" s="21">
        <f>'Emp RestOfOnt'!$E148</f>
        <v>15.54</v>
      </c>
      <c r="H148" s="21">
        <f>'Emp RestOfCMA'!$E148</f>
        <v>11.147561112563473</v>
      </c>
      <c r="I148" s="21">
        <f>'CMA Emp Adj'!$E148</f>
        <v>24.15</v>
      </c>
      <c r="J148" s="21">
        <f>'Tor Emp Adj'!$E148</f>
        <v>13.002438887436526</v>
      </c>
      <c r="L148" s="21">
        <f>'CAN LFS Emp'!$O148</f>
        <v>89.83</v>
      </c>
      <c r="M148" s="21">
        <f>'Ont LFS Emp'!$O148</f>
        <v>54.31</v>
      </c>
      <c r="N148" s="21">
        <f>'Emp RestOfOnt'!$O148</f>
        <v>17.875676567656768</v>
      </c>
      <c r="O148" s="21">
        <f>'Emp RestOfCMA'!$O148</f>
        <v>15.059702863811523</v>
      </c>
      <c r="P148" s="21">
        <f>'CMA Emp Adj'!$O148</f>
        <v>36.434323432343234</v>
      </c>
      <c r="Q148" s="21">
        <f>'Tor Emp Adj'!$O148</f>
        <v>21.374620568531711</v>
      </c>
      <c r="S148" s="21">
        <f>'CAN LFS Emp'!$Y148</f>
        <v>104.32</v>
      </c>
      <c r="T148" s="21">
        <f>'Ont LFS Emp'!$Y148</f>
        <v>48.95</v>
      </c>
      <c r="U148" s="21">
        <f>'Emp RestOfOnt'!$Y148</f>
        <v>15.200000000000003</v>
      </c>
      <c r="V148" s="21">
        <f>'Emp RestOfCMA'!$Y148</f>
        <v>16.084843651832298</v>
      </c>
      <c r="W148" s="21">
        <f>'CMA Emp Adj'!$Y148</f>
        <v>33.75</v>
      </c>
      <c r="X148" s="21">
        <f>'Tor Emp Adj'!$Y148</f>
        <v>17.665156348167702</v>
      </c>
      <c r="AA148" s="21">
        <f t="shared" si="68"/>
        <v>1</v>
      </c>
      <c r="AB148" s="21">
        <f t="shared" si="69"/>
        <v>1.5561840039207455</v>
      </c>
      <c r="AC148" s="21">
        <f t="shared" si="70"/>
        <v>1.0540133456284355</v>
      </c>
      <c r="AD148" s="21">
        <f t="shared" si="71"/>
        <v>2.1791784184100287</v>
      </c>
      <c r="AE148" s="21">
        <f t="shared" si="72"/>
        <v>2.2442048559106809</v>
      </c>
      <c r="AF148" s="21">
        <f t="shared" si="73"/>
        <v>2.3031258245885131</v>
      </c>
      <c r="AH148" s="21">
        <f t="shared" si="74"/>
        <v>1</v>
      </c>
      <c r="AI148" s="21">
        <f t="shared" si="75"/>
        <v>1.5557848443939768</v>
      </c>
      <c r="AJ148" s="21">
        <f t="shared" si="76"/>
        <v>0.95462059070030758</v>
      </c>
      <c r="AK148" s="21">
        <f t="shared" si="77"/>
        <v>1.9837962602365551</v>
      </c>
      <c r="AL148" s="21">
        <f t="shared" si="78"/>
        <v>2.2513947991590531</v>
      </c>
      <c r="AM148" s="21">
        <f t="shared" si="79"/>
        <v>2.4878379559416279</v>
      </c>
      <c r="AO148" s="21">
        <f t="shared" si="80"/>
        <v>1</v>
      </c>
      <c r="AP148" s="21">
        <f t="shared" si="81"/>
        <v>1.2088143951968493</v>
      </c>
      <c r="AQ148" s="21">
        <f t="shared" si="82"/>
        <v>0.7393026273565777</v>
      </c>
      <c r="AR148" s="21">
        <f t="shared" si="83"/>
        <v>1.6762394599684891</v>
      </c>
      <c r="AS148" s="21">
        <f t="shared" si="84"/>
        <v>1.6930611005646912</v>
      </c>
      <c r="AT148" s="21">
        <f t="shared" si="85"/>
        <v>1.7086742647359681</v>
      </c>
      <c r="AW148" s="156">
        <f t="shared" si="86"/>
        <v>3.1792136687591288E-2</v>
      </c>
      <c r="AX148" s="156">
        <f t="shared" si="87"/>
        <v>3.1857845048324451E-2</v>
      </c>
      <c r="AY148" s="156">
        <f t="shared" si="88"/>
        <v>1.4100851489927901E-2</v>
      </c>
      <c r="AZ148" s="156">
        <f t="shared" si="89"/>
        <v>3.0537154198645222E-2</v>
      </c>
      <c r="BA148" s="156">
        <f t="shared" si="90"/>
        <v>4.1979938397376682E-2</v>
      </c>
      <c r="BB148" s="156">
        <f t="shared" si="91"/>
        <v>5.0962837081156342E-2</v>
      </c>
      <c r="BC148" s="40"/>
      <c r="BD148" s="156">
        <f t="shared" si="92"/>
        <v>1.5066786964165191E-2</v>
      </c>
      <c r="BE148" s="156">
        <f t="shared" si="93"/>
        <v>-1.0337101403350979E-2</v>
      </c>
      <c r="BF148" s="156">
        <f t="shared" si="94"/>
        <v>-1.6083802791359458E-2</v>
      </c>
      <c r="BG148" s="156">
        <f t="shared" si="95"/>
        <v>6.6072269007462214E-3</v>
      </c>
      <c r="BH148" s="156">
        <f t="shared" si="96"/>
        <v>-7.6238761440177161E-3</v>
      </c>
      <c r="BI148" s="156">
        <f t="shared" si="97"/>
        <v>-1.8880500821881308E-2</v>
      </c>
    </row>
    <row r="149" spans="1:61" x14ac:dyDescent="0.25">
      <c r="A149" s="7" t="s">
        <v>142</v>
      </c>
      <c r="B149" s="7"/>
      <c r="C149" s="14">
        <v>5614</v>
      </c>
      <c r="E149" s="21">
        <f>'CAN LFS Emp'!$E149</f>
        <v>51.13</v>
      </c>
      <c r="F149" s="21">
        <f>'Ont LFS Emp'!$E149</f>
        <v>21.47</v>
      </c>
      <c r="G149" s="21">
        <f>'Emp RestOfOnt'!$E149</f>
        <v>10.309999999999999</v>
      </c>
      <c r="H149" s="21">
        <f>'Emp RestOfCMA'!$E149</f>
        <v>4.1532969813659992</v>
      </c>
      <c r="I149" s="21">
        <f>'CMA Emp Adj'!$E149</f>
        <v>11.16</v>
      </c>
      <c r="J149" s="21">
        <f>'Tor Emp Adj'!$E149</f>
        <v>7.0067030186340009</v>
      </c>
      <c r="L149" s="21">
        <f>'CAN LFS Emp'!$O149</f>
        <v>127.95</v>
      </c>
      <c r="M149" s="21">
        <f>'Ont LFS Emp'!$O149</f>
        <v>57.38</v>
      </c>
      <c r="N149" s="21">
        <f>'Emp RestOfOnt'!$O149</f>
        <v>39.66498842209726</v>
      </c>
      <c r="O149" s="21">
        <f>'Emp RestOfCMA'!$O149</f>
        <v>5.8865421861294678</v>
      </c>
      <c r="P149" s="21">
        <f>'CMA Emp Adj'!$O149</f>
        <v>17.715011577902743</v>
      </c>
      <c r="Q149" s="21">
        <f>'Tor Emp Adj'!$O149</f>
        <v>11.828469391773275</v>
      </c>
      <c r="S149" s="21">
        <f>'CAN LFS Emp'!$Y149</f>
        <v>104.95</v>
      </c>
      <c r="T149" s="21">
        <f>'Ont LFS Emp'!$Y149</f>
        <v>49.17</v>
      </c>
      <c r="U149" s="21">
        <f>'Emp RestOfOnt'!$Y149</f>
        <v>27.372283849918436</v>
      </c>
      <c r="V149" s="21">
        <f>'Emp RestOfCMA'!$Y149</f>
        <v>5.3762969048548861</v>
      </c>
      <c r="W149" s="21">
        <f>'CMA Emp Adj'!$Y149</f>
        <v>21.797716150081566</v>
      </c>
      <c r="X149" s="21">
        <f>'Tor Emp Adj'!$Y149</f>
        <v>16.42141924522668</v>
      </c>
      <c r="AA149" s="21">
        <f t="shared" si="68"/>
        <v>1</v>
      </c>
      <c r="AB149" s="21">
        <f t="shared" si="69"/>
        <v>1.0815220084349579</v>
      </c>
      <c r="AC149" s="21">
        <f t="shared" si="70"/>
        <v>0.89841548709885299</v>
      </c>
      <c r="AD149" s="21">
        <f t="shared" si="71"/>
        <v>1.0431082562549614</v>
      </c>
      <c r="AE149" s="21">
        <f t="shared" si="72"/>
        <v>1.3323950985573352</v>
      </c>
      <c r="AF149" s="21">
        <f t="shared" si="73"/>
        <v>1.5945201915095077</v>
      </c>
      <c r="AH149" s="21">
        <f t="shared" si="74"/>
        <v>1</v>
      </c>
      <c r="AI149" s="21">
        <f t="shared" si="75"/>
        <v>1.1540148225791411</v>
      </c>
      <c r="AJ149" s="21">
        <f t="shared" si="76"/>
        <v>1.4871567641606576</v>
      </c>
      <c r="AK149" s="21">
        <f t="shared" si="77"/>
        <v>0.54440491110799238</v>
      </c>
      <c r="AL149" s="21">
        <f t="shared" si="78"/>
        <v>0.76853473208801071</v>
      </c>
      <c r="AM149" s="21">
        <f t="shared" si="79"/>
        <v>0.96657005251618799</v>
      </c>
      <c r="AO149" s="21">
        <f t="shared" si="80"/>
        <v>1</v>
      </c>
      <c r="AP149" s="21">
        <f t="shared" si="81"/>
        <v>1.2069583143390932</v>
      </c>
      <c r="AQ149" s="21">
        <f t="shared" si="82"/>
        <v>1.3233503363787824</v>
      </c>
      <c r="AR149" s="21">
        <f t="shared" si="83"/>
        <v>0.55691330842088516</v>
      </c>
      <c r="AS149" s="21">
        <f t="shared" si="84"/>
        <v>1.0869134995667502</v>
      </c>
      <c r="AT149" s="21">
        <f t="shared" si="85"/>
        <v>1.578838169330345</v>
      </c>
      <c r="AW149" s="156">
        <f t="shared" si="86"/>
        <v>9.6065352949194605E-2</v>
      </c>
      <c r="AX149" s="156">
        <f t="shared" si="87"/>
        <v>0.10329804835463974</v>
      </c>
      <c r="AY149" s="156">
        <f t="shared" si="88"/>
        <v>0.14423404827260944</v>
      </c>
      <c r="AZ149" s="156">
        <f t="shared" si="89"/>
        <v>3.5491951026843216E-2</v>
      </c>
      <c r="BA149" s="156">
        <f t="shared" si="90"/>
        <v>4.7291851719251543E-2</v>
      </c>
      <c r="BB149" s="156">
        <f t="shared" si="91"/>
        <v>5.3759454044600918E-2</v>
      </c>
      <c r="BC149" s="40"/>
      <c r="BD149" s="156">
        <f t="shared" si="92"/>
        <v>-1.9620513974722531E-2</v>
      </c>
      <c r="BE149" s="156">
        <f t="shared" si="93"/>
        <v>-1.5322608634182555E-2</v>
      </c>
      <c r="BF149" s="156">
        <f t="shared" si="94"/>
        <v>-3.641424665591142E-2</v>
      </c>
      <c r="BG149" s="156">
        <f t="shared" si="95"/>
        <v>-9.0259127300766906E-3</v>
      </c>
      <c r="BH149" s="156">
        <f t="shared" si="96"/>
        <v>2.0955834214820834E-2</v>
      </c>
      <c r="BI149" s="156">
        <f t="shared" si="97"/>
        <v>3.3351832231804934E-2</v>
      </c>
    </row>
    <row r="150" spans="1:61" x14ac:dyDescent="0.25">
      <c r="A150" s="7" t="s">
        <v>143</v>
      </c>
      <c r="B150" s="7"/>
      <c r="C150" s="14" t="s">
        <v>206</v>
      </c>
      <c r="E150" s="21">
        <f>'CAN LFS Emp'!$E150</f>
        <v>21.38</v>
      </c>
      <c r="F150" s="21">
        <f>'Ont LFS Emp'!$E150</f>
        <v>11.54</v>
      </c>
      <c r="G150" s="21">
        <f>'Emp RestOfOnt'!$E150</f>
        <v>5.4699999999999989</v>
      </c>
      <c r="H150" s="21">
        <f>'Emp RestOfCMA'!$E150</f>
        <v>2.0361409764149965</v>
      </c>
      <c r="I150" s="21">
        <f>'CMA Emp Adj'!$E150</f>
        <v>6.07</v>
      </c>
      <c r="J150" s="21">
        <f>'Tor Emp Adj'!$E150</f>
        <v>4.0338590235850038</v>
      </c>
      <c r="L150" s="21">
        <f>'CAN LFS Emp'!$O150</f>
        <v>40.1</v>
      </c>
      <c r="M150" s="21">
        <f>'Ont LFS Emp'!$O150</f>
        <v>20.9</v>
      </c>
      <c r="N150" s="21">
        <f>'Emp RestOfOnt'!$O150</f>
        <v>7.1471493902439018</v>
      </c>
      <c r="O150" s="21">
        <f>'Emp RestOfCMA'!$O150</f>
        <v>7.9297163861017292</v>
      </c>
      <c r="P150" s="21">
        <f>'CMA Emp Adj'!$O150</f>
        <v>13.752850609756097</v>
      </c>
      <c r="Q150" s="21">
        <f>'Tor Emp Adj'!$O150</f>
        <v>5.8231342236543675</v>
      </c>
      <c r="S150" s="21">
        <f>'CAN LFS Emp'!$Y150</f>
        <v>27.67</v>
      </c>
      <c r="T150" s="21">
        <f>'Ont LFS Emp'!$Y150</f>
        <v>10.07</v>
      </c>
      <c r="U150" s="21">
        <f>'Emp RestOfOnt'!$Y150</f>
        <v>3.8325199754148738</v>
      </c>
      <c r="V150" s="21">
        <f>'Emp RestOfCMA'!$Y150</f>
        <v>3.4348896153823647</v>
      </c>
      <c r="W150" s="21">
        <f>'CMA Emp Adj'!$Y150</f>
        <v>6.2374800245851265</v>
      </c>
      <c r="X150" s="21">
        <f>'Tor Emp Adj'!$Y150</f>
        <v>2.8025904092027618</v>
      </c>
      <c r="AA150" s="21">
        <f t="shared" si="68"/>
        <v>1</v>
      </c>
      <c r="AB150" s="21">
        <f t="shared" si="69"/>
        <v>1.3901997874671954</v>
      </c>
      <c r="AC150" s="21">
        <f t="shared" si="70"/>
        <v>1.1399189743255751</v>
      </c>
      <c r="AD150" s="21">
        <f t="shared" si="71"/>
        <v>1.222960224460746</v>
      </c>
      <c r="AE150" s="21">
        <f t="shared" si="72"/>
        <v>1.7331079511580259</v>
      </c>
      <c r="AF150" s="21">
        <f t="shared" si="73"/>
        <v>2.1953568360903448</v>
      </c>
      <c r="AH150" s="21">
        <f t="shared" si="74"/>
        <v>1</v>
      </c>
      <c r="AI150" s="21">
        <f t="shared" si="75"/>
        <v>1.3411984624853528</v>
      </c>
      <c r="AJ150" s="21">
        <f t="shared" si="76"/>
        <v>0.85502378560639558</v>
      </c>
      <c r="AK150" s="21">
        <f t="shared" si="77"/>
        <v>2.3399972435891954</v>
      </c>
      <c r="AL150" s="21">
        <f t="shared" si="78"/>
        <v>1.9037534429483542</v>
      </c>
      <c r="AM150" s="21">
        <f t="shared" si="79"/>
        <v>1.5182996891062144</v>
      </c>
      <c r="AO150" s="21">
        <f t="shared" si="80"/>
        <v>1</v>
      </c>
      <c r="AP150" s="21">
        <f t="shared" si="81"/>
        <v>0.93755081748067448</v>
      </c>
      <c r="AQ150" s="21">
        <f t="shared" si="82"/>
        <v>0.70278342147792594</v>
      </c>
      <c r="AR150" s="21">
        <f t="shared" si="83"/>
        <v>1.3495544777298221</v>
      </c>
      <c r="AS150" s="21">
        <f t="shared" si="84"/>
        <v>1.1796860435370198</v>
      </c>
      <c r="AT150" s="21">
        <f t="shared" si="85"/>
        <v>1.0220210562605241</v>
      </c>
      <c r="AW150" s="156">
        <f t="shared" si="86"/>
        <v>6.4911868198116007E-2</v>
      </c>
      <c r="AX150" s="156">
        <f t="shared" si="87"/>
        <v>6.1192196502592333E-2</v>
      </c>
      <c r="AY150" s="156">
        <f t="shared" si="88"/>
        <v>2.7104314055019119E-2</v>
      </c>
      <c r="AZ150" s="156">
        <f t="shared" si="89"/>
        <v>0.14563159149444904</v>
      </c>
      <c r="BA150" s="156">
        <f t="shared" si="90"/>
        <v>8.5226533095472901E-2</v>
      </c>
      <c r="BB150" s="156">
        <f t="shared" si="91"/>
        <v>3.7393705280466927E-2</v>
      </c>
      <c r="BC150" s="40"/>
      <c r="BD150" s="156">
        <f t="shared" si="92"/>
        <v>-3.6422881190798728E-2</v>
      </c>
      <c r="BE150" s="156">
        <f t="shared" si="93"/>
        <v>-7.0416688345037781E-2</v>
      </c>
      <c r="BF150" s="156">
        <f t="shared" si="94"/>
        <v>-6.0416986376414239E-2</v>
      </c>
      <c r="BG150" s="156">
        <f t="shared" si="95"/>
        <v>-8.0259071491668998E-2</v>
      </c>
      <c r="BH150" s="156">
        <f t="shared" si="96"/>
        <v>-7.6021971321590054E-2</v>
      </c>
      <c r="BI150" s="156">
        <f t="shared" si="97"/>
        <v>-7.0519499714953193E-2</v>
      </c>
    </row>
    <row r="151" spans="1:61" x14ac:dyDescent="0.25">
      <c r="A151" s="7" t="s">
        <v>144</v>
      </c>
      <c r="B151" s="7"/>
      <c r="C151" s="14">
        <v>5615</v>
      </c>
      <c r="E151" s="21">
        <f>'CAN LFS Emp'!$E151</f>
        <v>46.8</v>
      </c>
      <c r="F151" s="21">
        <f>'Ont LFS Emp'!$E151</f>
        <v>22</v>
      </c>
      <c r="G151" s="21">
        <f>'Emp RestOfOnt'!$E151</f>
        <v>7.17</v>
      </c>
      <c r="H151" s="21">
        <f>'Emp RestOfCMA'!$E151</f>
        <v>6.6621861954209347</v>
      </c>
      <c r="I151" s="21">
        <f>'CMA Emp Adj'!$E151</f>
        <v>14.83</v>
      </c>
      <c r="J151" s="21">
        <f>'Tor Emp Adj'!$E151</f>
        <v>8.1678138045790654</v>
      </c>
      <c r="L151" s="21">
        <f>'CAN LFS Emp'!$O151</f>
        <v>46.8</v>
      </c>
      <c r="M151" s="21">
        <f>'Ont LFS Emp'!$O151</f>
        <v>18.11</v>
      </c>
      <c r="N151" s="21">
        <f>'Emp RestOfOnt'!$O151</f>
        <v>7.2152254765225461</v>
      </c>
      <c r="O151" s="21">
        <f>'Emp RestOfCMA'!$O151</f>
        <v>3.3431303559660988</v>
      </c>
      <c r="P151" s="21">
        <f>'CMA Emp Adj'!$O151</f>
        <v>10.894774523477453</v>
      </c>
      <c r="Q151" s="21">
        <f>'Tor Emp Adj'!$O151</f>
        <v>7.5516441675113546</v>
      </c>
      <c r="S151" s="21">
        <f>'CAN LFS Emp'!$Y151</f>
        <v>50.36</v>
      </c>
      <c r="T151" s="21">
        <f>'Ont LFS Emp'!$Y151</f>
        <v>21.86</v>
      </c>
      <c r="U151" s="21">
        <f>'Emp RestOfOnt'!$Y151</f>
        <v>6.6834554973821962</v>
      </c>
      <c r="V151" s="21">
        <f>'Emp RestOfCMA'!$Y151</f>
        <v>7.0624589330747778</v>
      </c>
      <c r="W151" s="21">
        <f>'CMA Emp Adj'!$Y151</f>
        <v>15.176544502617803</v>
      </c>
      <c r="X151" s="21">
        <f>'Tor Emp Adj'!$Y151</f>
        <v>8.1140855695430254</v>
      </c>
      <c r="AA151" s="21">
        <f t="shared" si="68"/>
        <v>1</v>
      </c>
      <c r="AB151" s="21">
        <f t="shared" si="69"/>
        <v>1.2107540698889596</v>
      </c>
      <c r="AC151" s="21">
        <f t="shared" si="70"/>
        <v>0.68260216254023254</v>
      </c>
      <c r="AD151" s="21">
        <f t="shared" si="71"/>
        <v>1.828029089202506</v>
      </c>
      <c r="AE151" s="21">
        <f t="shared" si="72"/>
        <v>1.9343716673604947</v>
      </c>
      <c r="AF151" s="21">
        <f t="shared" si="73"/>
        <v>2.0307295174534499</v>
      </c>
      <c r="AH151" s="21">
        <f t="shared" si="74"/>
        <v>1</v>
      </c>
      <c r="AI151" s="21">
        <f t="shared" si="75"/>
        <v>0.99578075966134072</v>
      </c>
      <c r="AJ151" s="21">
        <f t="shared" si="76"/>
        <v>0.73959465428901372</v>
      </c>
      <c r="AK151" s="21">
        <f t="shared" si="77"/>
        <v>0.84529737780620218</v>
      </c>
      <c r="AL151" s="21">
        <f t="shared" si="78"/>
        <v>1.2922148940506626</v>
      </c>
      <c r="AM151" s="21">
        <f t="shared" si="79"/>
        <v>1.6870996672925385</v>
      </c>
      <c r="AO151" s="21">
        <f t="shared" si="80"/>
        <v>1</v>
      </c>
      <c r="AP151" s="21">
        <f t="shared" si="81"/>
        <v>1.1182500894777645</v>
      </c>
      <c r="AQ151" s="21">
        <f t="shared" si="82"/>
        <v>0.67338211786528446</v>
      </c>
      <c r="AR151" s="21">
        <f t="shared" si="83"/>
        <v>1.5246038378938513</v>
      </c>
      <c r="AS151" s="21">
        <f t="shared" si="84"/>
        <v>1.5770795892535958</v>
      </c>
      <c r="AT151" s="21">
        <f t="shared" si="85"/>
        <v>1.6257854521749442</v>
      </c>
      <c r="AW151" s="156">
        <f t="shared" si="86"/>
        <v>0</v>
      </c>
      <c r="AX151" s="156">
        <f t="shared" si="87"/>
        <v>-1.9269736663344639E-2</v>
      </c>
      <c r="AY151" s="156">
        <f t="shared" si="88"/>
        <v>6.2897654316929064E-4</v>
      </c>
      <c r="AZ151" s="156">
        <f t="shared" si="89"/>
        <v>-6.663039410878957E-2</v>
      </c>
      <c r="BA151" s="156">
        <f t="shared" si="90"/>
        <v>-3.0366281254651573E-2</v>
      </c>
      <c r="BB151" s="156">
        <f t="shared" si="91"/>
        <v>-7.8129167376184139E-3</v>
      </c>
      <c r="BC151" s="40"/>
      <c r="BD151" s="156">
        <f t="shared" si="92"/>
        <v>7.358341139810598E-3</v>
      </c>
      <c r="BE151" s="156">
        <f t="shared" si="93"/>
        <v>1.8997622517542556E-2</v>
      </c>
      <c r="BF151" s="156">
        <f t="shared" si="94"/>
        <v>-7.6265986770024385E-3</v>
      </c>
      <c r="BG151" s="156">
        <f t="shared" si="95"/>
        <v>7.7656275912104444E-2</v>
      </c>
      <c r="BH151" s="156">
        <f t="shared" si="96"/>
        <v>3.370225889419709E-2</v>
      </c>
      <c r="BI151" s="156">
        <f t="shared" si="97"/>
        <v>7.2094841499268369E-3</v>
      </c>
    </row>
    <row r="152" spans="1:61" x14ac:dyDescent="0.25">
      <c r="A152" s="7" t="s">
        <v>145</v>
      </c>
      <c r="B152" s="7"/>
      <c r="C152" s="14">
        <v>5616</v>
      </c>
      <c r="E152" s="21">
        <f>'CAN LFS Emp'!$E152</f>
        <v>71.099999999999994</v>
      </c>
      <c r="F152" s="21">
        <f>'Ont LFS Emp'!$E152</f>
        <v>31.37</v>
      </c>
      <c r="G152" s="21">
        <f>'Emp RestOfOnt'!$E152</f>
        <v>14.620000000000001</v>
      </c>
      <c r="H152" s="21">
        <f>'Emp RestOfCMA'!$E152</f>
        <v>8.4120234078255383</v>
      </c>
      <c r="I152" s="21">
        <f>'CMA Emp Adj'!$E152</f>
        <v>16.75</v>
      </c>
      <c r="J152" s="21">
        <f>'Tor Emp Adj'!$E152</f>
        <v>8.3379765921744617</v>
      </c>
      <c r="L152" s="21">
        <f>'CAN LFS Emp'!$O152</f>
        <v>93.1</v>
      </c>
      <c r="M152" s="21">
        <f>'Ont LFS Emp'!$O152</f>
        <v>36.520000000000003</v>
      </c>
      <c r="N152" s="21">
        <f>'Emp RestOfOnt'!$O152</f>
        <v>16.915859030837009</v>
      </c>
      <c r="O152" s="21">
        <f>'Emp RestOfCMA'!$O152</f>
        <v>8.4171641725581026</v>
      </c>
      <c r="P152" s="21">
        <f>'CMA Emp Adj'!$O152</f>
        <v>19.604140969162994</v>
      </c>
      <c r="Q152" s="21">
        <f>'Tor Emp Adj'!$O152</f>
        <v>11.186976796604892</v>
      </c>
      <c r="S152" s="21">
        <f>'CAN LFS Emp'!$Y152</f>
        <v>107.52</v>
      </c>
      <c r="T152" s="21">
        <f>'Ont LFS Emp'!$Y152</f>
        <v>42.29</v>
      </c>
      <c r="U152" s="21">
        <f>'Emp RestOfOnt'!$Y152</f>
        <v>17.405970187612439</v>
      </c>
      <c r="V152" s="21">
        <f>'Emp RestOfCMA'!$Y152</f>
        <v>10.261434692027352</v>
      </c>
      <c r="W152" s="21">
        <f>'CMA Emp Adj'!$Y152</f>
        <v>24.88402981238756</v>
      </c>
      <c r="X152" s="21">
        <f>'Tor Emp Adj'!$Y152</f>
        <v>14.622595120360208</v>
      </c>
      <c r="AA152" s="21">
        <f t="shared" si="68"/>
        <v>1</v>
      </c>
      <c r="AB152" s="21">
        <f t="shared" si="69"/>
        <v>1.1363811674140774</v>
      </c>
      <c r="AC152" s="21">
        <f t="shared" si="70"/>
        <v>0.91616169350067345</v>
      </c>
      <c r="AD152" s="21">
        <f t="shared" si="71"/>
        <v>1.5192983317055917</v>
      </c>
      <c r="AE152" s="21">
        <f t="shared" si="72"/>
        <v>1.4381024798099908</v>
      </c>
      <c r="AF152" s="21">
        <f t="shared" si="73"/>
        <v>1.3645302770230459</v>
      </c>
      <c r="AH152" s="21">
        <f t="shared" si="74"/>
        <v>1</v>
      </c>
      <c r="AI152" s="21">
        <f t="shared" si="75"/>
        <v>1.0094207343976485</v>
      </c>
      <c r="AJ152" s="21">
        <f t="shared" si="76"/>
        <v>0.87163384531748167</v>
      </c>
      <c r="AK152" s="21">
        <f t="shared" si="77"/>
        <v>1.069838396793465</v>
      </c>
      <c r="AL152" s="21">
        <f t="shared" si="78"/>
        <v>1.1688545847827627</v>
      </c>
      <c r="AM152" s="21">
        <f t="shared" si="79"/>
        <v>1.2563427308505069</v>
      </c>
      <c r="AO152" s="21">
        <f t="shared" si="80"/>
        <v>1</v>
      </c>
      <c r="AP152" s="21">
        <f t="shared" si="81"/>
        <v>1.0132647509580457</v>
      </c>
      <c r="AQ152" s="21">
        <f t="shared" si="82"/>
        <v>0.82140098570524678</v>
      </c>
      <c r="AR152" s="21">
        <f t="shared" si="83"/>
        <v>1.0375418525435864</v>
      </c>
      <c r="AS152" s="21">
        <f t="shared" si="84"/>
        <v>1.2111498788016244</v>
      </c>
      <c r="AT152" s="21">
        <f t="shared" si="85"/>
        <v>1.3722858036786605</v>
      </c>
      <c r="AW152" s="156">
        <f t="shared" si="86"/>
        <v>2.7325357680007878E-2</v>
      </c>
      <c r="AX152" s="156">
        <f t="shared" si="87"/>
        <v>1.5316923189234721E-2</v>
      </c>
      <c r="AY152" s="156">
        <f t="shared" si="88"/>
        <v>1.4693009628330422E-2</v>
      </c>
      <c r="AZ152" s="156">
        <f t="shared" si="89"/>
        <v>6.1095307240632835E-5</v>
      </c>
      <c r="BA152" s="156">
        <f t="shared" si="90"/>
        <v>1.585869113903593E-2</v>
      </c>
      <c r="BB152" s="156">
        <f t="shared" si="91"/>
        <v>2.9829211446832371E-2</v>
      </c>
      <c r="BC152" s="40"/>
      <c r="BD152" s="156">
        <f t="shared" si="92"/>
        <v>1.4504452615219598E-2</v>
      </c>
      <c r="BE152" s="156">
        <f t="shared" si="93"/>
        <v>1.4777178249720357E-2</v>
      </c>
      <c r="BF152" s="156">
        <f t="shared" si="94"/>
        <v>2.8602502832271171E-3</v>
      </c>
      <c r="BG152" s="156">
        <f t="shared" si="95"/>
        <v>2.0009528437616941E-2</v>
      </c>
      <c r="BH152" s="156">
        <f t="shared" si="96"/>
        <v>2.4135191328523486E-2</v>
      </c>
      <c r="BI152" s="156">
        <f t="shared" si="97"/>
        <v>2.714361731947168E-2</v>
      </c>
    </row>
    <row r="153" spans="1:61" x14ac:dyDescent="0.25">
      <c r="A153" s="7" t="s">
        <v>146</v>
      </c>
      <c r="B153" s="7"/>
      <c r="C153" s="14">
        <v>5617</v>
      </c>
      <c r="E153" s="21">
        <f>'CAN LFS Emp'!$E153</f>
        <v>196.41</v>
      </c>
      <c r="F153" s="21">
        <f>'Ont LFS Emp'!$E153</f>
        <v>73.53</v>
      </c>
      <c r="G153" s="21">
        <f>'Emp RestOfOnt'!$E153</f>
        <v>44.94</v>
      </c>
      <c r="H153" s="21">
        <f>'Emp RestOfCMA'!$E153</f>
        <v>11.373529725642168</v>
      </c>
      <c r="I153" s="21">
        <f>'CMA Emp Adj'!$E153</f>
        <v>28.59</v>
      </c>
      <c r="J153" s="21">
        <f>'Tor Emp Adj'!$E153</f>
        <v>17.216470274357832</v>
      </c>
      <c r="L153" s="21">
        <f>'CAN LFS Emp'!$O153</f>
        <v>262.3</v>
      </c>
      <c r="M153" s="21">
        <f>'Ont LFS Emp'!$O153</f>
        <v>101.06</v>
      </c>
      <c r="N153" s="21">
        <f>'Emp RestOfOnt'!$O153</f>
        <v>57.89317876188268</v>
      </c>
      <c r="O153" s="21">
        <f>'Emp RestOfCMA'!$O153</f>
        <v>20.411797736089905</v>
      </c>
      <c r="P153" s="21">
        <f>'CMA Emp Adj'!$O153</f>
        <v>43.166821238117322</v>
      </c>
      <c r="Q153" s="21">
        <f>'Tor Emp Adj'!$O153</f>
        <v>22.755023502027417</v>
      </c>
      <c r="S153" s="21">
        <f>'CAN LFS Emp'!$Y153</f>
        <v>333.8</v>
      </c>
      <c r="T153" s="21">
        <f>'Ont LFS Emp'!$Y153</f>
        <v>132.03</v>
      </c>
      <c r="U153" s="21">
        <f>'Emp RestOfOnt'!$Y153</f>
        <v>75.611536210680327</v>
      </c>
      <c r="V153" s="21">
        <f>'Emp RestOfCMA'!$Y153</f>
        <v>28.225489713139474</v>
      </c>
      <c r="W153" s="21">
        <f>'CMA Emp Adj'!$Y153</f>
        <v>56.418463789319674</v>
      </c>
      <c r="X153" s="21">
        <f>'Tor Emp Adj'!$Y153</f>
        <v>28.192974076180199</v>
      </c>
      <c r="AA153" s="21">
        <f t="shared" si="68"/>
        <v>1</v>
      </c>
      <c r="AB153" s="21">
        <f t="shared" si="69"/>
        <v>0.96422875809835795</v>
      </c>
      <c r="AC153" s="21">
        <f t="shared" si="70"/>
        <v>1.0194450692846757</v>
      </c>
      <c r="AD153" s="21">
        <f t="shared" si="71"/>
        <v>0.74360766975984527</v>
      </c>
      <c r="AE153" s="21">
        <f t="shared" si="72"/>
        <v>0.88857723836333191</v>
      </c>
      <c r="AF153" s="21">
        <f t="shared" si="73"/>
        <v>1.0199353096222592</v>
      </c>
      <c r="AH153" s="21">
        <f t="shared" si="74"/>
        <v>1</v>
      </c>
      <c r="AI153" s="21">
        <f t="shared" si="75"/>
        <v>0.99145301253224916</v>
      </c>
      <c r="AJ153" s="21">
        <f t="shared" si="76"/>
        <v>1.0588119025589371</v>
      </c>
      <c r="AK153" s="21">
        <f t="shared" si="77"/>
        <v>0.92084180912243185</v>
      </c>
      <c r="AL153" s="21">
        <f t="shared" si="78"/>
        <v>0.91351172750639975</v>
      </c>
      <c r="AM153" s="21">
        <f t="shared" si="79"/>
        <v>0.90703505673029194</v>
      </c>
      <c r="AO153" s="21">
        <f t="shared" si="80"/>
        <v>1</v>
      </c>
      <c r="AP153" s="21">
        <f t="shared" si="81"/>
        <v>1.0189685885835418</v>
      </c>
      <c r="AQ153" s="21">
        <f t="shared" si="82"/>
        <v>1.1493385390281914</v>
      </c>
      <c r="AR153" s="21">
        <f t="shared" si="83"/>
        <v>0.9192675883422412</v>
      </c>
      <c r="AS153" s="21">
        <f t="shared" si="84"/>
        <v>0.88450716864471812</v>
      </c>
      <c r="AT153" s="21">
        <f t="shared" si="85"/>
        <v>0.85224395767572059</v>
      </c>
      <c r="AW153" s="156">
        <f t="shared" si="86"/>
        <v>2.9350949577862995E-2</v>
      </c>
      <c r="AX153" s="156">
        <f t="shared" si="87"/>
        <v>3.231318139501127E-2</v>
      </c>
      <c r="AY153" s="156">
        <f t="shared" si="88"/>
        <v>2.5650586748466431E-2</v>
      </c>
      <c r="AZ153" s="156">
        <f t="shared" si="89"/>
        <v>6.0226362918941234E-2</v>
      </c>
      <c r="BA153" s="156">
        <f t="shared" si="90"/>
        <v>4.2062077292773337E-2</v>
      </c>
      <c r="BB153" s="156">
        <f t="shared" si="91"/>
        <v>2.82845655424806E-2</v>
      </c>
      <c r="BC153" s="40"/>
      <c r="BD153" s="156">
        <f t="shared" si="92"/>
        <v>2.4398194078900426E-2</v>
      </c>
      <c r="BE153" s="156">
        <f t="shared" si="93"/>
        <v>2.7091967876371026E-2</v>
      </c>
      <c r="BF153" s="156">
        <f t="shared" si="94"/>
        <v>2.7060593811413236E-2</v>
      </c>
      <c r="BG153" s="156">
        <f t="shared" si="95"/>
        <v>3.2942205758391685E-2</v>
      </c>
      <c r="BH153" s="156">
        <f t="shared" si="96"/>
        <v>2.7134031664611591E-2</v>
      </c>
      <c r="BI153" s="156">
        <f t="shared" si="97"/>
        <v>2.1659929734015648E-2</v>
      </c>
    </row>
    <row r="154" spans="1:61" x14ac:dyDescent="0.25">
      <c r="A154" s="6" t="s">
        <v>147</v>
      </c>
      <c r="B154" s="6"/>
      <c r="C154" s="14">
        <v>562</v>
      </c>
      <c r="E154" s="21">
        <f>'CAN LFS Emp'!$E154</f>
        <v>18.87</v>
      </c>
      <c r="F154" s="21">
        <f>'Ont LFS Emp'!$E154</f>
        <v>5.96</v>
      </c>
      <c r="G154" s="21">
        <f>'Emp RestOfOnt'!$E154</f>
        <v>4.29</v>
      </c>
      <c r="H154" s="21">
        <f>'Emp RestOfCMA'!$E154</f>
        <v>1.67</v>
      </c>
      <c r="I154" s="21">
        <f>'CMA Emp Adj'!$E154</f>
        <v>1.67</v>
      </c>
      <c r="J154" s="21">
        <f>'Tor Emp Adj'!$E154</f>
        <v>0</v>
      </c>
      <c r="L154" s="21">
        <f>'CAN LFS Emp'!$O154</f>
        <v>37.18</v>
      </c>
      <c r="M154" s="21">
        <f>'Ont LFS Emp'!$O154</f>
        <v>12.69</v>
      </c>
      <c r="N154" s="21">
        <f>'Emp RestOfOnt'!$O154</f>
        <v>8.5667851373182557</v>
      </c>
      <c r="O154" s="21">
        <f>'Emp RestOfCMA'!$O154</f>
        <v>4.1232148626817446</v>
      </c>
      <c r="P154" s="21">
        <f>'CMA Emp Adj'!$O154</f>
        <v>4.1232148626817446</v>
      </c>
      <c r="Q154" s="21">
        <f>'Tor Emp Adj'!$O154</f>
        <v>0</v>
      </c>
      <c r="S154" s="21">
        <f>'CAN LFS Emp'!$Y154</f>
        <v>48.1</v>
      </c>
      <c r="T154" s="21">
        <f>'Ont LFS Emp'!$Y154</f>
        <v>15.29</v>
      </c>
      <c r="U154" s="21">
        <f>'Emp RestOfOnt'!$Y154</f>
        <v>9.7647850208044389</v>
      </c>
      <c r="V154" s="21">
        <f>'Emp RestOfCMA'!$Y154</f>
        <v>1.5088856198015623</v>
      </c>
      <c r="W154" s="21">
        <f>'CMA Emp Adj'!$Y154</f>
        <v>5.5252149791955611</v>
      </c>
      <c r="X154" s="21">
        <f>'Tor Emp Adj'!$Y154</f>
        <v>4.0163293593939988</v>
      </c>
      <c r="AA154" s="21">
        <f t="shared" si="68"/>
        <v>1</v>
      </c>
      <c r="AB154" s="21">
        <f t="shared" si="69"/>
        <v>0.81349234283853067</v>
      </c>
      <c r="AC154" s="21">
        <f t="shared" si="70"/>
        <v>1.0129307356398549</v>
      </c>
      <c r="AD154" s="21">
        <f t="shared" si="71"/>
        <v>1.1364668185926863</v>
      </c>
      <c r="AE154" s="21">
        <f t="shared" si="72"/>
        <v>0.54024305861850952</v>
      </c>
      <c r="AF154" s="21">
        <f t="shared" si="73"/>
        <v>0</v>
      </c>
      <c r="AH154" s="21">
        <f t="shared" si="74"/>
        <v>1</v>
      </c>
      <c r="AI154" s="21">
        <f t="shared" si="75"/>
        <v>0.87830098551526004</v>
      </c>
      <c r="AJ154" s="21">
        <f t="shared" si="76"/>
        <v>1.1053458836587353</v>
      </c>
      <c r="AK154" s="21">
        <f t="shared" si="77"/>
        <v>1.3122864515468242</v>
      </c>
      <c r="AL154" s="21">
        <f t="shared" si="78"/>
        <v>0.61558627758503492</v>
      </c>
      <c r="AM154" s="21">
        <f t="shared" si="79"/>
        <v>0</v>
      </c>
      <c r="AO154" s="21">
        <f t="shared" si="80"/>
        <v>1</v>
      </c>
      <c r="AP154" s="21">
        <f t="shared" si="81"/>
        <v>0.81891139532640356</v>
      </c>
      <c r="AQ154" s="21">
        <f t="shared" si="82"/>
        <v>1.0300631483504266</v>
      </c>
      <c r="AR154" s="21">
        <f t="shared" si="83"/>
        <v>0.34103428184388196</v>
      </c>
      <c r="AS154" s="21">
        <f t="shared" si="84"/>
        <v>0.60113295453274773</v>
      </c>
      <c r="AT154" s="21">
        <f t="shared" si="85"/>
        <v>0.84254598759560917</v>
      </c>
      <c r="AW154" s="156">
        <f t="shared" si="86"/>
        <v>7.0172405672787042E-2</v>
      </c>
      <c r="AX154" s="156">
        <f t="shared" si="87"/>
        <v>7.8503443890928004E-2</v>
      </c>
      <c r="AY154" s="156">
        <f t="shared" si="88"/>
        <v>7.1608274131297112E-2</v>
      </c>
      <c r="AZ154" s="156">
        <f t="shared" si="89"/>
        <v>9.4591193086472236E-2</v>
      </c>
      <c r="BA154" s="156">
        <f t="shared" si="90"/>
        <v>9.4591193086472236E-2</v>
      </c>
      <c r="BB154" s="156" t="str">
        <f t="shared" si="91"/>
        <v>n/a</v>
      </c>
      <c r="BC154" s="40"/>
      <c r="BD154" s="156">
        <f t="shared" si="92"/>
        <v>2.6085543990297388E-2</v>
      </c>
      <c r="BE154" s="156">
        <f t="shared" si="93"/>
        <v>1.881325436684822E-2</v>
      </c>
      <c r="BF154" s="156">
        <f t="shared" si="94"/>
        <v>1.3175037588199601E-2</v>
      </c>
      <c r="BG154" s="156">
        <f t="shared" si="95"/>
        <v>-9.5638562932589766E-2</v>
      </c>
      <c r="BH154" s="156">
        <f t="shared" si="96"/>
        <v>2.9701443078815393E-2</v>
      </c>
      <c r="BI154" s="156" t="str">
        <f t="shared" si="97"/>
        <v>n/a</v>
      </c>
    </row>
    <row r="155" spans="1:61" x14ac:dyDescent="0.25">
      <c r="A155" s="5" t="s">
        <v>148</v>
      </c>
      <c r="B155" s="5"/>
      <c r="C155" s="13">
        <v>61</v>
      </c>
      <c r="E155" s="20">
        <f>'CAN LFS Emp'!$E155</f>
        <v>930.51</v>
      </c>
      <c r="F155" s="20">
        <f>'Ont LFS Emp'!$E155</f>
        <v>345.23</v>
      </c>
      <c r="G155" s="20">
        <f>'Emp RestOfOnt'!$E155</f>
        <v>215.36</v>
      </c>
      <c r="H155" s="20">
        <f>'Emp RestOfCMA'!$E155</f>
        <v>55.538890548034146</v>
      </c>
      <c r="I155" s="20">
        <f>'CMA Emp Adj'!$E155</f>
        <v>129.87</v>
      </c>
      <c r="J155" s="20">
        <f>'Tor Emp Adj'!$E155</f>
        <v>74.331109451965858</v>
      </c>
      <c r="L155" s="20">
        <f>'CAN LFS Emp'!$O155</f>
        <v>1163.54</v>
      </c>
      <c r="M155" s="20">
        <f>'Ont LFS Emp'!$O155</f>
        <v>473.05</v>
      </c>
      <c r="N155" s="20">
        <f>'Emp RestOfOnt'!$O155</f>
        <v>278.77872090716744</v>
      </c>
      <c r="O155" s="20">
        <f>'Emp RestOfCMA'!$O155</f>
        <v>84.196074495110352</v>
      </c>
      <c r="P155" s="20">
        <f>'CMA Emp Adj'!$O155</f>
        <v>194.27127909283257</v>
      </c>
      <c r="Q155" s="20">
        <f>'Tor Emp Adj'!$O155</f>
        <v>110.07520459772222</v>
      </c>
      <c r="S155" s="20">
        <f>'CAN LFS Emp'!$Y155</f>
        <v>1325.35</v>
      </c>
      <c r="T155" s="20">
        <f>'Ont LFS Emp'!$Y155</f>
        <v>521.19000000000005</v>
      </c>
      <c r="U155" s="20">
        <f>'Emp RestOfOnt'!$Y155</f>
        <v>282.59793232889399</v>
      </c>
      <c r="V155" s="20">
        <f>'Emp RestOfCMA'!$Y155</f>
        <v>106.25595259088172</v>
      </c>
      <c r="W155" s="20">
        <f>'CMA Emp Adj'!$Y155</f>
        <v>238.59206767110607</v>
      </c>
      <c r="X155" s="20">
        <f>'Tor Emp Adj'!$Y155</f>
        <v>132.33611508022435</v>
      </c>
      <c r="AA155" s="20">
        <f t="shared" si="68"/>
        <v>1</v>
      </c>
      <c r="AB155" s="20">
        <f t="shared" si="69"/>
        <v>0.95557899183514339</v>
      </c>
      <c r="AC155" s="20">
        <f t="shared" si="70"/>
        <v>1.0311891979985266</v>
      </c>
      <c r="AD155" s="20">
        <f t="shared" si="71"/>
        <v>0.76645796965512891</v>
      </c>
      <c r="AE155" s="20">
        <f t="shared" si="72"/>
        <v>0.85198592520602068</v>
      </c>
      <c r="AF155" s="20">
        <f t="shared" si="73"/>
        <v>0.92948348133528813</v>
      </c>
      <c r="AH155" s="20">
        <f t="shared" si="74"/>
        <v>1</v>
      </c>
      <c r="AI155" s="20">
        <f t="shared" si="75"/>
        <v>1.0462051709551816</v>
      </c>
      <c r="AJ155" s="20">
        <f t="shared" si="76"/>
        <v>1.1493915825289704</v>
      </c>
      <c r="AK155" s="20">
        <f t="shared" si="77"/>
        <v>0.85627366929303739</v>
      </c>
      <c r="AL155" s="20">
        <f t="shared" si="78"/>
        <v>0.92680769406563102</v>
      </c>
      <c r="AM155" s="20">
        <f t="shared" si="79"/>
        <v>0.98912973642417523</v>
      </c>
      <c r="AO155" s="20">
        <f t="shared" si="80"/>
        <v>1</v>
      </c>
      <c r="AP155" s="20">
        <f t="shared" si="81"/>
        <v>1.0130712656383152</v>
      </c>
      <c r="AQ155" s="20">
        <f t="shared" si="82"/>
        <v>1.0818938139025802</v>
      </c>
      <c r="AR155" s="20">
        <f t="shared" si="83"/>
        <v>0.87158446599241024</v>
      </c>
      <c r="AS155" s="20">
        <f t="shared" si="84"/>
        <v>0.94208882273748562</v>
      </c>
      <c r="AT155" s="20">
        <f t="shared" si="85"/>
        <v>1.0075281055681793</v>
      </c>
      <c r="AW155" s="155">
        <f t="shared" si="86"/>
        <v>2.2600562594563778E-2</v>
      </c>
      <c r="AX155" s="155">
        <f t="shared" si="87"/>
        <v>3.2000367287030818E-2</v>
      </c>
      <c r="AY155" s="155">
        <f t="shared" si="88"/>
        <v>2.6146711884605045E-2</v>
      </c>
      <c r="AZ155" s="155">
        <f t="shared" si="89"/>
        <v>4.2484158926752613E-2</v>
      </c>
      <c r="BA155" s="155">
        <f t="shared" si="90"/>
        <v>4.1094077513347482E-2</v>
      </c>
      <c r="BB155" s="155">
        <f t="shared" si="91"/>
        <v>4.0044420821412574E-2</v>
      </c>
      <c r="BC155" s="40"/>
      <c r="BD155" s="155">
        <f t="shared" si="92"/>
        <v>1.3106091031506617E-2</v>
      </c>
      <c r="BE155" s="155">
        <f t="shared" si="93"/>
        <v>9.7384700142795211E-3</v>
      </c>
      <c r="BF155" s="155">
        <f t="shared" si="94"/>
        <v>1.3616062965200459E-3</v>
      </c>
      <c r="BG155" s="155">
        <f t="shared" si="95"/>
        <v>2.3543117940266534E-2</v>
      </c>
      <c r="BH155" s="155">
        <f t="shared" si="96"/>
        <v>2.0762578116950481E-2</v>
      </c>
      <c r="BI155" s="155">
        <f t="shared" si="97"/>
        <v>1.8588779930158728E-2</v>
      </c>
    </row>
    <row r="156" spans="1:61" x14ac:dyDescent="0.25">
      <c r="A156" s="7" t="s">
        <v>149</v>
      </c>
      <c r="B156" s="7"/>
      <c r="C156" s="14">
        <v>6111</v>
      </c>
      <c r="E156" s="21">
        <f>'CAN LFS Emp'!$E156</f>
        <v>604.61</v>
      </c>
      <c r="F156" s="21">
        <f>'Ont LFS Emp'!$E156</f>
        <v>230.95</v>
      </c>
      <c r="G156" s="21">
        <f>'Emp RestOfOnt'!$E156</f>
        <v>146.96999999999997</v>
      </c>
      <c r="H156" s="21">
        <f>'Emp RestOfCMA'!$E156</f>
        <v>40.078000800387535</v>
      </c>
      <c r="I156" s="21">
        <f>'CMA Emp Adj'!$E156</f>
        <v>83.98</v>
      </c>
      <c r="J156" s="21">
        <f>'Tor Emp Adj'!$E156</f>
        <v>43.901999199612469</v>
      </c>
      <c r="L156" s="21">
        <f>'CAN LFS Emp'!$O156</f>
        <v>727.06</v>
      </c>
      <c r="M156" s="21">
        <f>'Ont LFS Emp'!$O156</f>
        <v>303.14</v>
      </c>
      <c r="N156" s="21">
        <f>'Emp RestOfOnt'!$O156</f>
        <v>175.37645403280044</v>
      </c>
      <c r="O156" s="21">
        <f>'Emp RestOfCMA'!$O156</f>
        <v>70.704730368294733</v>
      </c>
      <c r="P156" s="21">
        <f>'CMA Emp Adj'!$O156</f>
        <v>127.76354596719955</v>
      </c>
      <c r="Q156" s="21">
        <f>'Tor Emp Adj'!$O156</f>
        <v>57.058815598904815</v>
      </c>
      <c r="S156" s="21">
        <f>'CAN LFS Emp'!$Y156</f>
        <v>782.27</v>
      </c>
      <c r="T156" s="21">
        <f>'Ont LFS Emp'!$Y156</f>
        <v>304.94</v>
      </c>
      <c r="U156" s="21">
        <f>'Emp RestOfOnt'!$Y156</f>
        <v>171.02572243733442</v>
      </c>
      <c r="V156" s="21">
        <f>'Emp RestOfCMA'!$Y156</f>
        <v>75.087063216659658</v>
      </c>
      <c r="W156" s="21">
        <f>'CMA Emp Adj'!$Y156</f>
        <v>133.91427756266557</v>
      </c>
      <c r="X156" s="21">
        <f>'Tor Emp Adj'!$Y156</f>
        <v>58.827214346005917</v>
      </c>
      <c r="AA156" s="21">
        <f t="shared" si="68"/>
        <v>1</v>
      </c>
      <c r="AB156" s="21">
        <f t="shared" si="69"/>
        <v>0.98383382633072425</v>
      </c>
      <c r="AC156" s="21">
        <f t="shared" si="70"/>
        <v>1.0830480517405301</v>
      </c>
      <c r="AD156" s="21">
        <f t="shared" si="71"/>
        <v>0.8512221436848314</v>
      </c>
      <c r="AE156" s="21">
        <f t="shared" si="72"/>
        <v>0.84790104179068926</v>
      </c>
      <c r="AF156" s="21">
        <f t="shared" si="73"/>
        <v>0.84489176513027442</v>
      </c>
      <c r="AH156" s="21">
        <f t="shared" si="74"/>
        <v>1</v>
      </c>
      <c r="AI156" s="21">
        <f t="shared" si="75"/>
        <v>1.0729120614427203</v>
      </c>
      <c r="AJ156" s="21">
        <f t="shared" si="76"/>
        <v>1.1571528831965276</v>
      </c>
      <c r="AK156" s="21">
        <f t="shared" si="77"/>
        <v>1.1507481414077874</v>
      </c>
      <c r="AL156" s="21">
        <f t="shared" si="78"/>
        <v>0.97543661467505827</v>
      </c>
      <c r="AM156" s="21">
        <f t="shared" si="79"/>
        <v>0.820535878041872</v>
      </c>
      <c r="AO156" s="21">
        <f t="shared" si="80"/>
        <v>1</v>
      </c>
      <c r="AP156" s="21">
        <f t="shared" si="81"/>
        <v>1.0042277681243568</v>
      </c>
      <c r="AQ156" s="21">
        <f t="shared" si="82"/>
        <v>1.1093050709392669</v>
      </c>
      <c r="AR156" s="21">
        <f t="shared" si="83"/>
        <v>1.0435066904467785</v>
      </c>
      <c r="AS156" s="21">
        <f t="shared" si="84"/>
        <v>0.89585276842814066</v>
      </c>
      <c r="AT156" s="21">
        <f t="shared" si="85"/>
        <v>0.75880638987631133</v>
      </c>
      <c r="AW156" s="156">
        <f t="shared" si="86"/>
        <v>1.8613652216553422E-2</v>
      </c>
      <c r="AX156" s="156">
        <f t="shared" si="87"/>
        <v>2.7572629785439728E-2</v>
      </c>
      <c r="AY156" s="156">
        <f t="shared" si="88"/>
        <v>1.7827683858243626E-2</v>
      </c>
      <c r="AZ156" s="156">
        <f t="shared" si="89"/>
        <v>5.8410749671890194E-2</v>
      </c>
      <c r="BA156" s="156">
        <f t="shared" si="90"/>
        <v>4.2853033193045231E-2</v>
      </c>
      <c r="BB156" s="156">
        <f t="shared" si="91"/>
        <v>2.6558836024844323E-2</v>
      </c>
      <c r="BC156" s="40"/>
      <c r="BD156" s="156">
        <f t="shared" si="92"/>
        <v>7.3459444796297735E-3</v>
      </c>
      <c r="BE156" s="156">
        <f t="shared" si="93"/>
        <v>5.9220437783835678E-4</v>
      </c>
      <c r="BF156" s="156">
        <f t="shared" si="94"/>
        <v>-2.5089334103181038E-3</v>
      </c>
      <c r="BG156" s="156">
        <f t="shared" si="95"/>
        <v>6.0316983636954369E-3</v>
      </c>
      <c r="BH156" s="156">
        <f t="shared" si="96"/>
        <v>4.7129328096287004E-3</v>
      </c>
      <c r="BI156" s="156">
        <f t="shared" si="97"/>
        <v>3.0568615408050892E-3</v>
      </c>
    </row>
    <row r="157" spans="1:61" x14ac:dyDescent="0.25">
      <c r="A157" s="7" t="s">
        <v>150</v>
      </c>
      <c r="B157" s="7"/>
      <c r="C157" s="14">
        <v>6112</v>
      </c>
      <c r="E157" s="21">
        <f>'CAN LFS Emp'!$E157</f>
        <v>78.959999999999994</v>
      </c>
      <c r="F157" s="21">
        <f>'Ont LFS Emp'!$E157</f>
        <v>25.73</v>
      </c>
      <c r="G157" s="21">
        <f>'Emp RestOfOnt'!$E157</f>
        <v>15.97</v>
      </c>
      <c r="H157" s="21">
        <f>'Emp RestOfCMA'!$E157</f>
        <v>3.6441492223066065</v>
      </c>
      <c r="I157" s="21">
        <f>'CMA Emp Adj'!$E157</f>
        <v>9.76</v>
      </c>
      <c r="J157" s="21">
        <f>'Tor Emp Adj'!$E157</f>
        <v>6.1158507776933932</v>
      </c>
      <c r="L157" s="21">
        <f>'CAN LFS Emp'!$O157</f>
        <v>94.65</v>
      </c>
      <c r="M157" s="21">
        <f>'Ont LFS Emp'!$O157</f>
        <v>29.27</v>
      </c>
      <c r="N157" s="21">
        <f>'Emp RestOfOnt'!$O157</f>
        <v>16.878480749219563</v>
      </c>
      <c r="O157" s="21">
        <f>'Emp RestOfCMA'!$O157</f>
        <v>-0.35344778009286593</v>
      </c>
      <c r="P157" s="21">
        <f>'CMA Emp Adj'!$O157</f>
        <v>12.391519250780435</v>
      </c>
      <c r="Q157" s="21">
        <f>'Tor Emp Adj'!$O157</f>
        <v>12.744967030873301</v>
      </c>
      <c r="S157" s="21">
        <f>'CAN LFS Emp'!$Y157</f>
        <v>114.39</v>
      </c>
      <c r="T157" s="21">
        <f>'Ont LFS Emp'!$Y157</f>
        <v>41.24</v>
      </c>
      <c r="U157" s="21">
        <f>'Emp RestOfOnt'!$Y157</f>
        <v>24.569902280130297</v>
      </c>
      <c r="V157" s="21">
        <f>'Emp RestOfCMA'!$Y157</f>
        <v>1.6105796544543178</v>
      </c>
      <c r="W157" s="21">
        <f>'CMA Emp Adj'!$Y157</f>
        <v>16.670097719869705</v>
      </c>
      <c r="X157" s="21">
        <f>'Tor Emp Adj'!$Y157</f>
        <v>15.059518065415388</v>
      </c>
      <c r="AA157" s="21">
        <f t="shared" si="68"/>
        <v>1</v>
      </c>
      <c r="AB157" s="21">
        <f t="shared" si="69"/>
        <v>0.83928943528010103</v>
      </c>
      <c r="AC157" s="21">
        <f t="shared" si="70"/>
        <v>0.90113972202425052</v>
      </c>
      <c r="AD157" s="21">
        <f t="shared" si="71"/>
        <v>0.59265397535001807</v>
      </c>
      <c r="AE157" s="21">
        <f t="shared" si="72"/>
        <v>0.75454874747041834</v>
      </c>
      <c r="AF157" s="21">
        <f t="shared" si="73"/>
        <v>0.90124287933201952</v>
      </c>
      <c r="AH157" s="21">
        <f t="shared" si="74"/>
        <v>1</v>
      </c>
      <c r="AI157" s="21">
        <f t="shared" si="75"/>
        <v>0.79578039858635341</v>
      </c>
      <c r="AJ157" s="21">
        <f t="shared" si="76"/>
        <v>0.85546538963082774</v>
      </c>
      <c r="AK157" s="21">
        <f t="shared" si="77"/>
        <v>-4.4188239970160192E-2</v>
      </c>
      <c r="AL157" s="21">
        <f t="shared" si="78"/>
        <v>0.72671861777435487</v>
      </c>
      <c r="AM157" s="21">
        <f t="shared" si="79"/>
        <v>1.4078720043525952</v>
      </c>
      <c r="AO157" s="21">
        <f t="shared" si="80"/>
        <v>1</v>
      </c>
      <c r="AP157" s="21">
        <f t="shared" si="81"/>
        <v>0.92876341991758071</v>
      </c>
      <c r="AQ157" s="21">
        <f t="shared" si="82"/>
        <v>1.0898371534000251</v>
      </c>
      <c r="AR157" s="21">
        <f t="shared" si="83"/>
        <v>0.15306677894368401</v>
      </c>
      <c r="AS157" s="21">
        <f t="shared" si="84"/>
        <v>0.76263462378758284</v>
      </c>
      <c r="AT157" s="21">
        <f t="shared" si="85"/>
        <v>1.3284107608207374</v>
      </c>
      <c r="AW157" s="156">
        <f t="shared" si="86"/>
        <v>1.8289692878144859E-2</v>
      </c>
      <c r="AX157" s="156">
        <f t="shared" si="87"/>
        <v>1.2973988696694194E-2</v>
      </c>
      <c r="AY157" s="156">
        <f t="shared" si="88"/>
        <v>5.5480859270706784E-3</v>
      </c>
      <c r="AZ157" s="156" t="str">
        <f t="shared" si="89"/>
        <v>n/a</v>
      </c>
      <c r="BA157" s="156">
        <f t="shared" si="90"/>
        <v>2.4159207576373909E-2</v>
      </c>
      <c r="BB157" s="156">
        <f t="shared" si="91"/>
        <v>7.6188095267589295E-2</v>
      </c>
      <c r="BC157" s="40"/>
      <c r="BD157" s="156">
        <f t="shared" si="92"/>
        <v>1.912333117122289E-2</v>
      </c>
      <c r="BE157" s="156">
        <f t="shared" si="93"/>
        <v>3.4879045714768964E-2</v>
      </c>
      <c r="BF157" s="156">
        <f t="shared" si="94"/>
        <v>3.8262115609934311E-2</v>
      </c>
      <c r="BG157" s="156" t="str">
        <f t="shared" si="95"/>
        <v>n/a</v>
      </c>
      <c r="BH157" s="156">
        <f t="shared" si="96"/>
        <v>3.0104676917572792E-2</v>
      </c>
      <c r="BI157" s="156">
        <f t="shared" si="97"/>
        <v>1.6827388991670578E-2</v>
      </c>
    </row>
    <row r="158" spans="1:61" x14ac:dyDescent="0.25">
      <c r="A158" s="7" t="s">
        <v>151</v>
      </c>
      <c r="B158" s="7"/>
      <c r="C158" s="14">
        <v>6113</v>
      </c>
      <c r="E158" s="21">
        <f>'CAN LFS Emp'!$E158</f>
        <v>158.71</v>
      </c>
      <c r="F158" s="21">
        <f>'Ont LFS Emp'!$E158</f>
        <v>56.51</v>
      </c>
      <c r="G158" s="21">
        <f>'Emp RestOfOnt'!$E158</f>
        <v>37.68</v>
      </c>
      <c r="H158" s="21">
        <f>'Emp RestOfCMA'!$E158</f>
        <v>4.7465269325456561</v>
      </c>
      <c r="I158" s="21">
        <f>'CMA Emp Adj'!$E158</f>
        <v>18.829999999999998</v>
      </c>
      <c r="J158" s="21">
        <f>'Tor Emp Adj'!$E158</f>
        <v>14.083473067454342</v>
      </c>
      <c r="L158" s="21">
        <f>'CAN LFS Emp'!$O158</f>
        <v>235.72</v>
      </c>
      <c r="M158" s="21">
        <f>'Ont LFS Emp'!$O158</f>
        <v>95.35</v>
      </c>
      <c r="N158" s="21">
        <f>'Emp RestOfOnt'!$O158</f>
        <v>64.389353626456213</v>
      </c>
      <c r="O158" s="21">
        <f>'Emp RestOfCMA'!$O158</f>
        <v>3.6012510150965404</v>
      </c>
      <c r="P158" s="21">
        <f>'CMA Emp Adj'!$O158</f>
        <v>30.960646373543778</v>
      </c>
      <c r="Q158" s="21">
        <f>'Tor Emp Adj'!$O158</f>
        <v>27.359395358447237</v>
      </c>
      <c r="S158" s="21">
        <f>'CAN LFS Emp'!$Y158</f>
        <v>262.35000000000002</v>
      </c>
      <c r="T158" s="21">
        <f>'Ont LFS Emp'!$Y158</f>
        <v>100.01</v>
      </c>
      <c r="U158" s="21">
        <f>'Emp RestOfOnt'!$Y158</f>
        <v>59.979439637960873</v>
      </c>
      <c r="V158" s="21">
        <f>'Emp RestOfCMA'!$Y158</f>
        <v>2.717903857846828</v>
      </c>
      <c r="W158" s="21">
        <f>'CMA Emp Adj'!$Y158</f>
        <v>40.030560362039132</v>
      </c>
      <c r="X158" s="21">
        <f>'Tor Emp Adj'!$Y158</f>
        <v>37.312656504192304</v>
      </c>
      <c r="AA158" s="21">
        <f t="shared" si="68"/>
        <v>1</v>
      </c>
      <c r="AB158" s="21">
        <f t="shared" si="69"/>
        <v>0.91706501409233943</v>
      </c>
      <c r="AC158" s="21">
        <f t="shared" si="70"/>
        <v>1.0577936600200226</v>
      </c>
      <c r="AD158" s="21">
        <f t="shared" si="71"/>
        <v>0.38404653136567513</v>
      </c>
      <c r="AE158" s="21">
        <f t="shared" si="72"/>
        <v>0.72425358381121407</v>
      </c>
      <c r="AF158" s="21">
        <f t="shared" si="73"/>
        <v>1.032517881404329</v>
      </c>
      <c r="AH158" s="21">
        <f t="shared" si="74"/>
        <v>1</v>
      </c>
      <c r="AI158" s="21">
        <f t="shared" si="75"/>
        <v>1.040915314995192</v>
      </c>
      <c r="AJ158" s="21">
        <f t="shared" si="76"/>
        <v>1.3104104331463795</v>
      </c>
      <c r="AK158" s="21">
        <f t="shared" si="77"/>
        <v>0.18078359779846323</v>
      </c>
      <c r="AL158" s="21">
        <f t="shared" si="78"/>
        <v>0.7290812600014952</v>
      </c>
      <c r="AM158" s="21">
        <f t="shared" si="79"/>
        <v>1.2135429115105028</v>
      </c>
      <c r="AO158" s="21">
        <f t="shared" si="80"/>
        <v>1</v>
      </c>
      <c r="AP158" s="21">
        <f t="shared" si="81"/>
        <v>0.98205738117160191</v>
      </c>
      <c r="AQ158" s="21">
        <f t="shared" si="82"/>
        <v>1.1600256052979148</v>
      </c>
      <c r="AR158" s="21">
        <f t="shared" si="83"/>
        <v>0.11262629981516119</v>
      </c>
      <c r="AS158" s="21">
        <f t="shared" si="84"/>
        <v>0.79850388561225005</v>
      </c>
      <c r="AT158" s="21">
        <f t="shared" si="85"/>
        <v>1.435107627512838</v>
      </c>
      <c r="AW158" s="156">
        <f t="shared" si="86"/>
        <v>4.0349383329152611E-2</v>
      </c>
      <c r="AX158" s="156">
        <f t="shared" si="87"/>
        <v>5.3706208647473552E-2</v>
      </c>
      <c r="AY158" s="156">
        <f t="shared" si="88"/>
        <v>5.5043380814019827E-2</v>
      </c>
      <c r="AZ158" s="156">
        <f t="shared" si="89"/>
        <v>-2.7235429851650172E-2</v>
      </c>
      <c r="BA158" s="156">
        <f t="shared" si="90"/>
        <v>5.0983674374663446E-2</v>
      </c>
      <c r="BB158" s="156">
        <f t="shared" si="91"/>
        <v>6.8660292175617199E-2</v>
      </c>
      <c r="BC158" s="40"/>
      <c r="BD158" s="156">
        <f t="shared" si="92"/>
        <v>1.0760970211973753E-2</v>
      </c>
      <c r="BE158" s="156">
        <f t="shared" si="93"/>
        <v>4.7829870336129066E-3</v>
      </c>
      <c r="BF158" s="156">
        <f t="shared" si="94"/>
        <v>-7.0695396308472214E-3</v>
      </c>
      <c r="BG158" s="156">
        <f t="shared" si="95"/>
        <v>-2.774973623950272E-2</v>
      </c>
      <c r="BH158" s="156">
        <f t="shared" si="96"/>
        <v>2.6025524916780007E-2</v>
      </c>
      <c r="BI158" s="156">
        <f t="shared" si="97"/>
        <v>3.1513621793356261E-2</v>
      </c>
    </row>
    <row r="159" spans="1:61" x14ac:dyDescent="0.25">
      <c r="A159" s="7" t="s">
        <v>152</v>
      </c>
      <c r="B159" s="7"/>
      <c r="C159" s="14" t="s">
        <v>207</v>
      </c>
      <c r="E159" s="21">
        <f>'CAN LFS Emp'!$E159</f>
        <v>88.23</v>
      </c>
      <c r="F159" s="21">
        <f>'Ont LFS Emp'!$E159</f>
        <v>30.94</v>
      </c>
      <c r="G159" s="21">
        <f>'Emp RestOfOnt'!$E159</f>
        <v>14.420000000000002</v>
      </c>
      <c r="H159" s="21">
        <f>'Emp RestOfCMA'!$E159</f>
        <v>7.9918414687483299</v>
      </c>
      <c r="I159" s="21">
        <f>'CMA Emp Adj'!$E159</f>
        <v>16.52</v>
      </c>
      <c r="J159" s="21">
        <f>'Tor Emp Adj'!$E159</f>
        <v>8.5281585312516697</v>
      </c>
      <c r="L159" s="21">
        <f>'CAN LFS Emp'!$O159</f>
        <v>106.10000000000001</v>
      </c>
      <c r="M159" s="21">
        <f>'Ont LFS Emp'!$O159</f>
        <v>45.28</v>
      </c>
      <c r="N159" s="21">
        <f>'Emp RestOfOnt'!$O159</f>
        <v>23.229463799673383</v>
      </c>
      <c r="O159" s="21">
        <f>'Emp RestOfCMA'!$O159</f>
        <v>9.1516457329965046</v>
      </c>
      <c r="P159" s="21">
        <f>'CMA Emp Adj'!$O159</f>
        <v>22.050536200326619</v>
      </c>
      <c r="Q159" s="21">
        <f>'Tor Emp Adj'!$O159</f>
        <v>12.898890467330114</v>
      </c>
      <c r="S159" s="21">
        <f>'CAN LFS Emp'!$Y159</f>
        <v>166.35000000000002</v>
      </c>
      <c r="T159" s="21">
        <f>'Ont LFS Emp'!$Y159</f>
        <v>75.02</v>
      </c>
      <c r="U159" s="21">
        <f>'Emp RestOfOnt'!$Y159</f>
        <v>27.845774487471523</v>
      </c>
      <c r="V159" s="21">
        <f>'Emp RestOfCMA'!$Y159</f>
        <v>27.251028981489199</v>
      </c>
      <c r="W159" s="21">
        <f>'CMA Emp Adj'!$Y159</f>
        <v>47.174225512528473</v>
      </c>
      <c r="X159" s="21">
        <f>'Tor Emp Adj'!$Y159</f>
        <v>19.923196531039274</v>
      </c>
      <c r="AA159" s="21">
        <f t="shared" si="68"/>
        <v>1</v>
      </c>
      <c r="AB159" s="21">
        <f t="shared" si="69"/>
        <v>0.90319835922983027</v>
      </c>
      <c r="AC159" s="21">
        <f t="shared" si="70"/>
        <v>0.72818769917039006</v>
      </c>
      <c r="AD159" s="21">
        <f t="shared" si="71"/>
        <v>1.1631688692027418</v>
      </c>
      <c r="AE159" s="21">
        <f t="shared" si="72"/>
        <v>1.1429793608735515</v>
      </c>
      <c r="AF159" s="21">
        <f t="shared" si="73"/>
        <v>1.1246854878949939</v>
      </c>
      <c r="AH159" s="21">
        <f t="shared" si="74"/>
        <v>1</v>
      </c>
      <c r="AI159" s="21">
        <f t="shared" si="75"/>
        <v>1.0982018416730648</v>
      </c>
      <c r="AJ159" s="21">
        <f t="shared" si="76"/>
        <v>1.0503003505764017</v>
      </c>
      <c r="AK159" s="21">
        <f t="shared" si="77"/>
        <v>1.0206712452403965</v>
      </c>
      <c r="AL159" s="21">
        <f t="shared" si="78"/>
        <v>1.1536288798746881</v>
      </c>
      <c r="AM159" s="21">
        <f t="shared" si="79"/>
        <v>1.2711068114727411</v>
      </c>
      <c r="AO159" s="21">
        <f t="shared" si="80"/>
        <v>1</v>
      </c>
      <c r="AP159" s="21">
        <f t="shared" si="81"/>
        <v>1.1617930122441158</v>
      </c>
      <c r="AQ159" s="21">
        <f t="shared" si="82"/>
        <v>0.84934226593054762</v>
      </c>
      <c r="AR159" s="21">
        <f t="shared" si="83"/>
        <v>1.7809301858124125</v>
      </c>
      <c r="AS159" s="21">
        <f t="shared" si="84"/>
        <v>1.4840495665112334</v>
      </c>
      <c r="AT159" s="21">
        <f t="shared" si="85"/>
        <v>1.208497023231583</v>
      </c>
      <c r="AW159" s="156">
        <f t="shared" si="86"/>
        <v>1.861463226376725E-2</v>
      </c>
      <c r="AX159" s="156">
        <f t="shared" si="87"/>
        <v>3.8815954084115534E-2</v>
      </c>
      <c r="AY159" s="156">
        <f t="shared" si="88"/>
        <v>4.8835533709980838E-2</v>
      </c>
      <c r="AZ159" s="156">
        <f t="shared" si="89"/>
        <v>1.3643486348245748E-2</v>
      </c>
      <c r="BA159" s="156">
        <f t="shared" si="90"/>
        <v>2.9297483928191204E-2</v>
      </c>
      <c r="BB159" s="156">
        <f t="shared" si="91"/>
        <v>4.2244732778449645E-2</v>
      </c>
      <c r="BC159" s="40"/>
      <c r="BD159" s="156">
        <f t="shared" si="92"/>
        <v>4.5997730226105649E-2</v>
      </c>
      <c r="BE159" s="156">
        <f t="shared" si="93"/>
        <v>5.1785221159768025E-2</v>
      </c>
      <c r="BF159" s="156">
        <f t="shared" si="94"/>
        <v>1.829124924171599E-2</v>
      </c>
      <c r="BG159" s="156">
        <f t="shared" si="95"/>
        <v>0.11529144416026149</v>
      </c>
      <c r="BH159" s="156">
        <f t="shared" si="96"/>
        <v>7.9017684087296258E-2</v>
      </c>
      <c r="BI159" s="156">
        <f t="shared" si="97"/>
        <v>4.4433194890738159E-2</v>
      </c>
    </row>
    <row r="160" spans="1:61" x14ac:dyDescent="0.25">
      <c r="A160" s="5" t="s">
        <v>153</v>
      </c>
      <c r="B160" s="5"/>
      <c r="C160" s="13">
        <v>62</v>
      </c>
      <c r="E160" s="20">
        <f>'CAN LFS Emp'!$E160</f>
        <v>1425.15</v>
      </c>
      <c r="F160" s="20">
        <f>'Ont LFS Emp'!$E160</f>
        <v>516.04999999999995</v>
      </c>
      <c r="G160" s="20">
        <f>'Emp RestOfOnt'!$E160</f>
        <v>322.18999999999994</v>
      </c>
      <c r="H160" s="20">
        <f>'Emp RestOfCMA'!$E160</f>
        <v>84.024925395041592</v>
      </c>
      <c r="I160" s="20">
        <f>'CMA Emp Adj'!$E160</f>
        <v>193.86</v>
      </c>
      <c r="J160" s="20">
        <f>'Tor Emp Adj'!$E160</f>
        <v>109.83507460495842</v>
      </c>
      <c r="L160" s="20">
        <f>'CAN LFS Emp'!$O160</f>
        <v>1890.09</v>
      </c>
      <c r="M160" s="20">
        <f>'Ont LFS Emp'!$O160</f>
        <v>682.94</v>
      </c>
      <c r="N160" s="20">
        <f>'Emp RestOfOnt'!$O160</f>
        <v>430.13181730555357</v>
      </c>
      <c r="O160" s="20">
        <f>'Emp RestOfCMA'!$O160</f>
        <v>88.563723398461548</v>
      </c>
      <c r="P160" s="20">
        <f>'CMA Emp Adj'!$O160</f>
        <v>252.80818269444651</v>
      </c>
      <c r="Q160" s="20">
        <f>'Tor Emp Adj'!$O160</f>
        <v>164.24445929598497</v>
      </c>
      <c r="S160" s="20">
        <f>'CAN LFS Emp'!$Y160</f>
        <v>2406.6999999999998</v>
      </c>
      <c r="T160" s="20">
        <f>'Ont LFS Emp'!$Y160</f>
        <v>851.61</v>
      </c>
      <c r="U160" s="20">
        <f>'Emp RestOfOnt'!$Y160</f>
        <v>502.20200031257934</v>
      </c>
      <c r="V160" s="20">
        <f>'Emp RestOfCMA'!$Y160</f>
        <v>138.66048594094167</v>
      </c>
      <c r="W160" s="20">
        <f>'CMA Emp Adj'!$Y160</f>
        <v>349.40799968742067</v>
      </c>
      <c r="X160" s="20">
        <f>'Tor Emp Adj'!$Y160</f>
        <v>210.747513746479</v>
      </c>
      <c r="AA160" s="20">
        <f t="shared" si="68"/>
        <v>1</v>
      </c>
      <c r="AB160" s="20">
        <f t="shared" si="69"/>
        <v>0.93263200516239242</v>
      </c>
      <c r="AC160" s="20">
        <f t="shared" si="70"/>
        <v>1.0072698552268267</v>
      </c>
      <c r="AD160" s="20">
        <f t="shared" si="71"/>
        <v>0.75711133385208085</v>
      </c>
      <c r="AE160" s="20">
        <f t="shared" si="72"/>
        <v>0.83037115749228163</v>
      </c>
      <c r="AF160" s="20">
        <f t="shared" si="73"/>
        <v>0.89675246238853212</v>
      </c>
      <c r="AH160" s="20">
        <f t="shared" si="74"/>
        <v>1</v>
      </c>
      <c r="AI160" s="20">
        <f t="shared" si="75"/>
        <v>0.9298035484193381</v>
      </c>
      <c r="AJ160" s="20">
        <f t="shared" si="76"/>
        <v>1.0917137839837092</v>
      </c>
      <c r="AK160" s="20">
        <f t="shared" si="77"/>
        <v>0.55446667163387831</v>
      </c>
      <c r="AL160" s="20">
        <f t="shared" si="78"/>
        <v>0.74245646158751666</v>
      </c>
      <c r="AM160" s="20">
        <f t="shared" si="79"/>
        <v>0.90855938411656967</v>
      </c>
      <c r="AO160" s="20">
        <f t="shared" si="80"/>
        <v>1</v>
      </c>
      <c r="AP160" s="20">
        <f t="shared" si="81"/>
        <v>0.91157687610004279</v>
      </c>
      <c r="AQ160" s="20">
        <f t="shared" si="82"/>
        <v>1.0587726649429194</v>
      </c>
      <c r="AR160" s="20">
        <f t="shared" si="83"/>
        <v>0.62635068184452847</v>
      </c>
      <c r="AS160" s="20">
        <f t="shared" si="84"/>
        <v>0.75976156352744562</v>
      </c>
      <c r="AT160" s="20">
        <f t="shared" si="85"/>
        <v>0.88358813002896053</v>
      </c>
      <c r="AW160" s="155">
        <f t="shared" si="86"/>
        <v>2.8637115855306927E-2</v>
      </c>
      <c r="AX160" s="155">
        <f t="shared" si="87"/>
        <v>2.8416596851466913E-2</v>
      </c>
      <c r="AY160" s="155">
        <f t="shared" si="88"/>
        <v>2.9316539382473472E-2</v>
      </c>
      <c r="AZ160" s="155">
        <f t="shared" si="89"/>
        <v>5.2747473116778743E-3</v>
      </c>
      <c r="BA160" s="155">
        <f t="shared" si="90"/>
        <v>2.6905055309353498E-2</v>
      </c>
      <c r="BB160" s="155">
        <f t="shared" si="91"/>
        <v>4.1058100684715937E-2</v>
      </c>
      <c r="BC160" s="40"/>
      <c r="BD160" s="155">
        <f t="shared" si="92"/>
        <v>2.4457502634182005E-2</v>
      </c>
      <c r="BE160" s="155">
        <f t="shared" si="93"/>
        <v>2.2317559151356248E-2</v>
      </c>
      <c r="BF160" s="155">
        <f t="shared" si="94"/>
        <v>1.5611680254016713E-2</v>
      </c>
      <c r="BG160" s="155">
        <f t="shared" si="95"/>
        <v>4.5850684777755779E-2</v>
      </c>
      <c r="BH160" s="155">
        <f t="shared" si="96"/>
        <v>3.2890235281244573E-2</v>
      </c>
      <c r="BI160" s="155">
        <f t="shared" si="97"/>
        <v>2.5243850907720633E-2</v>
      </c>
    </row>
    <row r="161" spans="1:61" x14ac:dyDescent="0.25">
      <c r="A161" s="6" t="s">
        <v>154</v>
      </c>
      <c r="B161" s="6"/>
      <c r="C161" s="14">
        <v>621</v>
      </c>
      <c r="E161" s="21">
        <f>'CAN LFS Emp'!$E161</f>
        <v>303.25</v>
      </c>
      <c r="F161" s="21">
        <f>'Ont LFS Emp'!$E161</f>
        <v>128.76</v>
      </c>
      <c r="G161" s="21">
        <f>'Emp RestOfOnt'!$E161</f>
        <v>73.949999999999989</v>
      </c>
      <c r="H161" s="21">
        <f>'Emp RestOfCMA'!$E161</f>
        <v>22.579166114283595</v>
      </c>
      <c r="I161" s="21">
        <f>'CMA Emp Adj'!$E161</f>
        <v>54.81</v>
      </c>
      <c r="J161" s="21">
        <f>'Tor Emp Adj'!$E161</f>
        <v>32.230833885716407</v>
      </c>
      <c r="L161" s="21">
        <f>'CAN LFS Emp'!$O161</f>
        <v>457.71</v>
      </c>
      <c r="M161" s="21">
        <f>'Ont LFS Emp'!$O161</f>
        <v>203.75</v>
      </c>
      <c r="N161" s="21">
        <f>'Emp RestOfOnt'!$O161</f>
        <v>112.68620543356904</v>
      </c>
      <c r="O161" s="21">
        <f>'Emp RestOfCMA'!$O161</f>
        <v>36.489275446090041</v>
      </c>
      <c r="P161" s="21">
        <f>'CMA Emp Adj'!$O161</f>
        <v>91.063794566430957</v>
      </c>
      <c r="Q161" s="21">
        <f>'Tor Emp Adj'!$O161</f>
        <v>54.574519120340916</v>
      </c>
      <c r="S161" s="21">
        <f>'CAN LFS Emp'!$Y161</f>
        <v>618.72</v>
      </c>
      <c r="T161" s="21">
        <f>'Ont LFS Emp'!$Y161</f>
        <v>261.70999999999998</v>
      </c>
      <c r="U161" s="21">
        <f>'Emp RestOfOnt'!$Y161</f>
        <v>138.61374061938483</v>
      </c>
      <c r="V161" s="21">
        <f>'Emp RestOfCMA'!$Y161</f>
        <v>57.141244078692125</v>
      </c>
      <c r="W161" s="21">
        <f>'CMA Emp Adj'!$Y161</f>
        <v>123.09625938061517</v>
      </c>
      <c r="X161" s="21">
        <f>'Tor Emp Adj'!$Y161</f>
        <v>65.955015301923041</v>
      </c>
      <c r="AA161" s="21">
        <f t="shared" si="68"/>
        <v>1</v>
      </c>
      <c r="AB161" s="21">
        <f t="shared" si="69"/>
        <v>1.0936019307532987</v>
      </c>
      <c r="AC161" s="21">
        <f t="shared" si="70"/>
        <v>1.0865049919452279</v>
      </c>
      <c r="AD161" s="21">
        <f t="shared" si="71"/>
        <v>0.9561351368689277</v>
      </c>
      <c r="AE161" s="21">
        <f t="shared" si="72"/>
        <v>1.1033254018574332</v>
      </c>
      <c r="AF161" s="21">
        <f t="shared" si="73"/>
        <v>1.2366956636526076</v>
      </c>
      <c r="AH161" s="21">
        <f t="shared" si="74"/>
        <v>1</v>
      </c>
      <c r="AI161" s="21">
        <f t="shared" si="75"/>
        <v>1.1455085889854584</v>
      </c>
      <c r="AJ161" s="21">
        <f t="shared" si="76"/>
        <v>1.1810548381165538</v>
      </c>
      <c r="AK161" s="21">
        <f t="shared" si="77"/>
        <v>0.94335879484543927</v>
      </c>
      <c r="AL161" s="21">
        <f t="shared" si="78"/>
        <v>1.1043778587428899</v>
      </c>
      <c r="AM161" s="21">
        <f t="shared" si="79"/>
        <v>1.2466501443965674</v>
      </c>
      <c r="AO161" s="21">
        <f t="shared" si="80"/>
        <v>1</v>
      </c>
      <c r="AP161" s="21">
        <f t="shared" si="81"/>
        <v>1.0896842358748233</v>
      </c>
      <c r="AQ161" s="21">
        <f t="shared" si="82"/>
        <v>1.1367327404831979</v>
      </c>
      <c r="AR161" s="21">
        <f t="shared" si="83"/>
        <v>1.0040199248689059</v>
      </c>
      <c r="AS161" s="21">
        <f t="shared" si="84"/>
        <v>1.0411591830228146</v>
      </c>
      <c r="AT161" s="21">
        <f t="shared" si="85"/>
        <v>1.0756303353126415</v>
      </c>
      <c r="AW161" s="156">
        <f t="shared" si="86"/>
        <v>4.2026968836286649E-2</v>
      </c>
      <c r="AX161" s="156">
        <f t="shared" si="87"/>
        <v>4.6963798172511284E-2</v>
      </c>
      <c r="AY161" s="156">
        <f t="shared" si="88"/>
        <v>4.3021492638658287E-2</v>
      </c>
      <c r="AZ161" s="156">
        <f t="shared" si="89"/>
        <v>4.9169686547935409E-2</v>
      </c>
      <c r="BA161" s="156">
        <f t="shared" si="90"/>
        <v>5.207958658750278E-2</v>
      </c>
      <c r="BB161" s="156">
        <f t="shared" si="91"/>
        <v>5.4075787579315859E-2</v>
      </c>
      <c r="BC161" s="40"/>
      <c r="BD161" s="156">
        <f t="shared" si="92"/>
        <v>3.0600563011358162E-2</v>
      </c>
      <c r="BE161" s="156">
        <f t="shared" si="93"/>
        <v>2.5350316954338092E-2</v>
      </c>
      <c r="BF161" s="156">
        <f t="shared" si="94"/>
        <v>2.0924327907503759E-2</v>
      </c>
      <c r="BG161" s="156">
        <f t="shared" si="95"/>
        <v>4.5871780663229611E-2</v>
      </c>
      <c r="BH161" s="156">
        <f t="shared" si="96"/>
        <v>3.0599461684644558E-2</v>
      </c>
      <c r="BI161" s="156">
        <f t="shared" si="97"/>
        <v>1.9121093931077526E-2</v>
      </c>
    </row>
    <row r="162" spans="1:61" x14ac:dyDescent="0.25">
      <c r="A162" s="6" t="s">
        <v>155</v>
      </c>
      <c r="B162" s="6"/>
      <c r="C162" s="14">
        <v>622</v>
      </c>
      <c r="E162" s="21">
        <f>'CAN LFS Emp'!$E162</f>
        <v>496.89</v>
      </c>
      <c r="F162" s="21">
        <f>'Ont LFS Emp'!$E162</f>
        <v>157.07</v>
      </c>
      <c r="G162" s="21">
        <f>'Emp RestOfOnt'!$E162</f>
        <v>98.049999999999983</v>
      </c>
      <c r="H162" s="21">
        <f>'Emp RestOfCMA'!$E162</f>
        <v>22.965508181257611</v>
      </c>
      <c r="I162" s="21">
        <f>'CMA Emp Adj'!$E162</f>
        <v>59.02</v>
      </c>
      <c r="J162" s="21">
        <f>'Tor Emp Adj'!$E162</f>
        <v>36.054491818742392</v>
      </c>
      <c r="L162" s="21">
        <f>'CAN LFS Emp'!$O162</f>
        <v>661.61</v>
      </c>
      <c r="M162" s="21">
        <f>'Ont LFS Emp'!$O162</f>
        <v>206.09</v>
      </c>
      <c r="N162" s="21">
        <f>'Emp RestOfOnt'!$O162</f>
        <v>130.82189617314933</v>
      </c>
      <c r="O162" s="21">
        <f>'Emp RestOfCMA'!$O162</f>
        <v>18.963436423175438</v>
      </c>
      <c r="P162" s="21">
        <f>'CMA Emp Adj'!$O162</f>
        <v>75.268103826850677</v>
      </c>
      <c r="Q162" s="21">
        <f>'Tor Emp Adj'!$O162</f>
        <v>56.304667403675239</v>
      </c>
      <c r="S162" s="21">
        <f>'CAN LFS Emp'!$Y162</f>
        <v>868</v>
      </c>
      <c r="T162" s="21">
        <f>'Ont LFS Emp'!$Y162</f>
        <v>267.43</v>
      </c>
      <c r="U162" s="21">
        <f>'Emp RestOfOnt'!$Y162</f>
        <v>146.81126184673707</v>
      </c>
      <c r="V162" s="21">
        <f>'Emp RestOfCMA'!$Y162</f>
        <v>32.851823825455241</v>
      </c>
      <c r="W162" s="21">
        <f>'CMA Emp Adj'!$Y162</f>
        <v>120.61873815326294</v>
      </c>
      <c r="X162" s="21">
        <f>'Tor Emp Adj'!$Y162</f>
        <v>87.766914327807697</v>
      </c>
      <c r="AA162" s="21">
        <f t="shared" si="68"/>
        <v>1</v>
      </c>
      <c r="AB162" s="21">
        <f t="shared" si="69"/>
        <v>0.81416437827368715</v>
      </c>
      <c r="AC162" s="21">
        <f t="shared" si="70"/>
        <v>0.87918789243848927</v>
      </c>
      <c r="AD162" s="21">
        <f t="shared" si="71"/>
        <v>0.59350993411309294</v>
      </c>
      <c r="AE162" s="21">
        <f t="shared" si="72"/>
        <v>0.72507607158690879</v>
      </c>
      <c r="AF162" s="21">
        <f t="shared" si="73"/>
        <v>0.84428918802251685</v>
      </c>
      <c r="AH162" s="21">
        <f t="shared" si="74"/>
        <v>1</v>
      </c>
      <c r="AI162" s="21">
        <f t="shared" si="75"/>
        <v>0.8015783742021233</v>
      </c>
      <c r="AJ162" s="21">
        <f t="shared" si="76"/>
        <v>0.94856716647867512</v>
      </c>
      <c r="AK162" s="21">
        <f t="shared" si="77"/>
        <v>0.33916969666503943</v>
      </c>
      <c r="AL162" s="21">
        <f t="shared" si="78"/>
        <v>0.63149695881815637</v>
      </c>
      <c r="AM162" s="21">
        <f t="shared" si="79"/>
        <v>0.88978977669153236</v>
      </c>
      <c r="AO162" s="21">
        <f t="shared" si="80"/>
        <v>1</v>
      </c>
      <c r="AP162" s="21">
        <f t="shared" si="81"/>
        <v>0.79371557877561782</v>
      </c>
      <c r="AQ162" s="21">
        <f t="shared" si="82"/>
        <v>0.85819481504917927</v>
      </c>
      <c r="AR162" s="21">
        <f t="shared" si="83"/>
        <v>0.41145898898359529</v>
      </c>
      <c r="AS162" s="21">
        <f t="shared" si="84"/>
        <v>0.72721275633575655</v>
      </c>
      <c r="AT162" s="21">
        <f t="shared" si="85"/>
        <v>1.0202825897550698</v>
      </c>
      <c r="AW162" s="156">
        <f t="shared" si="86"/>
        <v>2.904455834373576E-2</v>
      </c>
      <c r="AX162" s="156">
        <f t="shared" si="87"/>
        <v>2.7534393759043763E-2</v>
      </c>
      <c r="AY162" s="156">
        <f t="shared" si="88"/>
        <v>2.9255707992109636E-2</v>
      </c>
      <c r="AZ162" s="156">
        <f t="shared" si="89"/>
        <v>-1.8965912161715281E-2</v>
      </c>
      <c r="BA162" s="156">
        <f t="shared" si="90"/>
        <v>2.4616102982544241E-2</v>
      </c>
      <c r="BB162" s="156">
        <f t="shared" si="91"/>
        <v>4.5582972035354219E-2</v>
      </c>
      <c r="BC162" s="40"/>
      <c r="BD162" s="156">
        <f t="shared" si="92"/>
        <v>2.7523507651210588E-2</v>
      </c>
      <c r="BE162" s="156">
        <f t="shared" si="93"/>
        <v>2.6396873597750004E-2</v>
      </c>
      <c r="BF162" s="156">
        <f t="shared" si="94"/>
        <v>1.1597839602041082E-2</v>
      </c>
      <c r="BG162" s="156">
        <f t="shared" si="95"/>
        <v>5.6487211789213232E-2</v>
      </c>
      <c r="BH162" s="156">
        <f t="shared" si="96"/>
        <v>4.8287435649930766E-2</v>
      </c>
      <c r="BI162" s="156">
        <f t="shared" si="97"/>
        <v>4.5390726568780959E-2</v>
      </c>
    </row>
    <row r="163" spans="1:61" x14ac:dyDescent="0.25">
      <c r="A163" s="6" t="s">
        <v>156</v>
      </c>
      <c r="B163" s="6"/>
      <c r="C163" s="14">
        <v>623</v>
      </c>
      <c r="E163" s="21">
        <f>'CAN LFS Emp'!$E163</f>
        <v>260.02999999999997</v>
      </c>
      <c r="F163" s="21">
        <f>'Ont LFS Emp'!$E163</f>
        <v>99.53</v>
      </c>
      <c r="G163" s="21">
        <f>'Emp RestOfOnt'!$E163</f>
        <v>67.569999999999993</v>
      </c>
      <c r="H163" s="21">
        <f>'Emp RestOfCMA'!$E163</f>
        <v>14.863644634533038</v>
      </c>
      <c r="I163" s="21">
        <f>'CMA Emp Adj'!$E163</f>
        <v>31.96</v>
      </c>
      <c r="J163" s="21">
        <f>'Tor Emp Adj'!$E163</f>
        <v>17.096355365466962</v>
      </c>
      <c r="L163" s="21">
        <f>'CAN LFS Emp'!$O163</f>
        <v>330.89</v>
      </c>
      <c r="M163" s="21">
        <f>'Ont LFS Emp'!$O163</f>
        <v>122.68</v>
      </c>
      <c r="N163" s="21">
        <f>'Emp RestOfOnt'!$O163</f>
        <v>90.34186846303848</v>
      </c>
      <c r="O163" s="21">
        <f>'Emp RestOfCMA'!$O163</f>
        <v>12.840138542807004</v>
      </c>
      <c r="P163" s="21">
        <f>'CMA Emp Adj'!$O163</f>
        <v>32.338131536961534</v>
      </c>
      <c r="Q163" s="21">
        <f>'Tor Emp Adj'!$O163</f>
        <v>19.497992994154529</v>
      </c>
      <c r="S163" s="21">
        <f>'CAN LFS Emp'!$Y163</f>
        <v>417.08</v>
      </c>
      <c r="T163" s="21">
        <f>'Ont LFS Emp'!$Y163</f>
        <v>162.03</v>
      </c>
      <c r="U163" s="21">
        <f>'Emp RestOfOnt'!$Y163</f>
        <v>116.81141454099031</v>
      </c>
      <c r="V163" s="21">
        <f>'Emp RestOfCMA'!$Y163</f>
        <v>20.594475214141731</v>
      </c>
      <c r="W163" s="21">
        <f>'CMA Emp Adj'!$Y163</f>
        <v>45.218585459009688</v>
      </c>
      <c r="X163" s="21">
        <f>'Tor Emp Adj'!$Y163</f>
        <v>24.624110244867957</v>
      </c>
      <c r="AA163" s="21">
        <f t="shared" si="68"/>
        <v>1</v>
      </c>
      <c r="AB163" s="21">
        <f t="shared" si="69"/>
        <v>0.98584731491804345</v>
      </c>
      <c r="AC163" s="21">
        <f t="shared" si="70"/>
        <v>1.1577767398199448</v>
      </c>
      <c r="AD163" s="21">
        <f t="shared" si="71"/>
        <v>0.73403040003568309</v>
      </c>
      <c r="AE163" s="21">
        <f t="shared" si="72"/>
        <v>0.75028789413187391</v>
      </c>
      <c r="AF163" s="21">
        <f t="shared" si="73"/>
        <v>0.76501893795404374</v>
      </c>
      <c r="AH163" s="21">
        <f t="shared" si="74"/>
        <v>1</v>
      </c>
      <c r="AI163" s="21">
        <f t="shared" si="75"/>
        <v>0.95407223722795664</v>
      </c>
      <c r="AJ163" s="21">
        <f t="shared" si="76"/>
        <v>1.3097702910465003</v>
      </c>
      <c r="AK163" s="21">
        <f t="shared" si="77"/>
        <v>0.45918546363751928</v>
      </c>
      <c r="AL163" s="21">
        <f t="shared" si="78"/>
        <v>0.54249236432882308</v>
      </c>
      <c r="AM163" s="21">
        <f t="shared" si="79"/>
        <v>0.61610018991911553</v>
      </c>
      <c r="AO163" s="21">
        <f t="shared" si="80"/>
        <v>1</v>
      </c>
      <c r="AP163" s="21">
        <f t="shared" si="81"/>
        <v>1.0008075490182451</v>
      </c>
      <c r="AQ163" s="21">
        <f t="shared" si="82"/>
        <v>1.4210591596804827</v>
      </c>
      <c r="AR163" s="21">
        <f t="shared" si="83"/>
        <v>0.53680698656588322</v>
      </c>
      <c r="AS163" s="21">
        <f t="shared" si="84"/>
        <v>0.5673669585409683</v>
      </c>
      <c r="AT163" s="21">
        <f t="shared" si="85"/>
        <v>0.59573148439015056</v>
      </c>
      <c r="AW163" s="156">
        <f t="shared" si="86"/>
        <v>2.4391623664343332E-2</v>
      </c>
      <c r="AX163" s="156">
        <f t="shared" si="87"/>
        <v>2.1132211842203263E-2</v>
      </c>
      <c r="AY163" s="156">
        <f t="shared" si="88"/>
        <v>2.946957256389493E-2</v>
      </c>
      <c r="AZ163" s="156">
        <f t="shared" si="89"/>
        <v>-1.4527658847532043E-2</v>
      </c>
      <c r="BA163" s="156">
        <f t="shared" si="90"/>
        <v>1.1768875870858952E-3</v>
      </c>
      <c r="BB163" s="156">
        <f t="shared" si="91"/>
        <v>1.3231393593977625E-2</v>
      </c>
      <c r="BC163" s="40"/>
      <c r="BD163" s="156">
        <f t="shared" si="92"/>
        <v>2.3419228042152129E-2</v>
      </c>
      <c r="BE163" s="156">
        <f t="shared" si="93"/>
        <v>2.8210812364797055E-2</v>
      </c>
      <c r="BF163" s="156">
        <f t="shared" si="94"/>
        <v>2.6028965701018425E-2</v>
      </c>
      <c r="BG163" s="156">
        <f t="shared" si="95"/>
        <v>4.8378490567305255E-2</v>
      </c>
      <c r="BH163" s="156">
        <f t="shared" si="96"/>
        <v>3.4094444424721981E-2</v>
      </c>
      <c r="BI163" s="156">
        <f t="shared" si="97"/>
        <v>2.3615995337316509E-2</v>
      </c>
    </row>
    <row r="164" spans="1:61" x14ac:dyDescent="0.25">
      <c r="A164" s="6" t="s">
        <v>157</v>
      </c>
      <c r="B164" s="6"/>
      <c r="C164" s="14">
        <v>624</v>
      </c>
      <c r="E164" s="21">
        <f>'CAN LFS Emp'!$E164</f>
        <v>364.98</v>
      </c>
      <c r="F164" s="21">
        <f>'Ont LFS Emp'!$E164</f>
        <v>130.69999999999999</v>
      </c>
      <c r="G164" s="21">
        <f>'Emp RestOfOnt'!$E164</f>
        <v>82.63</v>
      </c>
      <c r="H164" s="21">
        <f>'Emp RestOfCMA'!$E164</f>
        <v>23.626616040708239</v>
      </c>
      <c r="I164" s="21">
        <f>'CMA Emp Adj'!$E164</f>
        <v>48.07</v>
      </c>
      <c r="J164" s="21">
        <f>'Tor Emp Adj'!$E164</f>
        <v>24.443383959291761</v>
      </c>
      <c r="L164" s="21">
        <f>'CAN LFS Emp'!$O164</f>
        <v>439.88</v>
      </c>
      <c r="M164" s="21">
        <f>'Ont LFS Emp'!$O164</f>
        <v>150.43</v>
      </c>
      <c r="N164" s="21">
        <f>'Emp RestOfOnt'!$O164</f>
        <v>96.506553161917992</v>
      </c>
      <c r="O164" s="21">
        <f>'Emp RestOfCMA'!$O164</f>
        <v>21.022064824792054</v>
      </c>
      <c r="P164" s="21">
        <f>'CMA Emp Adj'!$O164</f>
        <v>53.923446838082008</v>
      </c>
      <c r="Q164" s="21">
        <f>'Tor Emp Adj'!$O164</f>
        <v>32.901382013289954</v>
      </c>
      <c r="S164" s="21">
        <f>'CAN LFS Emp'!$Y164</f>
        <v>502.89</v>
      </c>
      <c r="T164" s="21">
        <f>'Ont LFS Emp'!$Y164</f>
        <v>160.43</v>
      </c>
      <c r="U164" s="21">
        <f>'Emp RestOfOnt'!$Y164</f>
        <v>99.524548317260383</v>
      </c>
      <c r="V164" s="21">
        <f>'Emp RestOfCMA'!$Y164</f>
        <v>25.917285427653312</v>
      </c>
      <c r="W164" s="21">
        <f>'CMA Emp Adj'!$Y164</f>
        <v>60.905451682739624</v>
      </c>
      <c r="X164" s="21">
        <f>'Tor Emp Adj'!$Y164</f>
        <v>34.988166255086313</v>
      </c>
      <c r="AA164" s="21">
        <f t="shared" si="68"/>
        <v>1</v>
      </c>
      <c r="AB164" s="21">
        <f t="shared" si="69"/>
        <v>0.92232850424356883</v>
      </c>
      <c r="AC164" s="21">
        <f t="shared" si="70"/>
        <v>1.0087023744465058</v>
      </c>
      <c r="AD164" s="21">
        <f t="shared" si="71"/>
        <v>0.83127485892989883</v>
      </c>
      <c r="AE164" s="21">
        <f t="shared" si="72"/>
        <v>0.80398820939483917</v>
      </c>
      <c r="AF164" s="21">
        <f t="shared" si="73"/>
        <v>0.77926356070772473</v>
      </c>
      <c r="AH164" s="21">
        <f t="shared" si="74"/>
        <v>1</v>
      </c>
      <c r="AI164" s="21">
        <f t="shared" si="75"/>
        <v>0.88001762952945761</v>
      </c>
      <c r="AJ164" s="21">
        <f t="shared" si="76"/>
        <v>1.052476232932898</v>
      </c>
      <c r="AK164" s="21">
        <f t="shared" si="77"/>
        <v>0.56551381445332105</v>
      </c>
      <c r="AL164" s="21">
        <f t="shared" si="78"/>
        <v>0.68046497719653198</v>
      </c>
      <c r="AM164" s="21">
        <f t="shared" si="79"/>
        <v>0.78203285534815392</v>
      </c>
      <c r="AO164" s="21">
        <f t="shared" si="80"/>
        <v>1</v>
      </c>
      <c r="AP164" s="21">
        <f t="shared" si="81"/>
        <v>0.82183964817059685</v>
      </c>
      <c r="AQ164" s="21">
        <f t="shared" si="82"/>
        <v>1.0041612439560932</v>
      </c>
      <c r="AR164" s="21">
        <f t="shared" si="83"/>
        <v>0.56027766050836436</v>
      </c>
      <c r="AS164" s="21">
        <f t="shared" si="84"/>
        <v>0.63379615677387013</v>
      </c>
      <c r="AT164" s="21">
        <f t="shared" si="85"/>
        <v>0.70203304159222224</v>
      </c>
      <c r="AW164" s="156">
        <f t="shared" si="86"/>
        <v>1.8841238155284046E-2</v>
      </c>
      <c r="AX164" s="156">
        <f t="shared" si="87"/>
        <v>1.4158621006635119E-2</v>
      </c>
      <c r="AY164" s="156">
        <f t="shared" si="88"/>
        <v>1.5644930656044442E-2</v>
      </c>
      <c r="AZ164" s="156">
        <f t="shared" si="89"/>
        <v>-1.1612180387571835E-2</v>
      </c>
      <c r="BA164" s="156">
        <f t="shared" si="90"/>
        <v>1.1556982579846053E-2</v>
      </c>
      <c r="BB164" s="156">
        <f t="shared" si="91"/>
        <v>3.0161419452941818E-2</v>
      </c>
      <c r="BC164" s="40"/>
      <c r="BD164" s="156">
        <f t="shared" si="92"/>
        <v>1.3476955985057826E-2</v>
      </c>
      <c r="BE164" s="156">
        <f t="shared" si="93"/>
        <v>6.4567405205808726E-3</v>
      </c>
      <c r="BF164" s="156">
        <f t="shared" si="94"/>
        <v>3.0840876465116907E-3</v>
      </c>
      <c r="BG164" s="156">
        <f t="shared" si="95"/>
        <v>2.115440251974543E-2</v>
      </c>
      <c r="BH164" s="156">
        <f t="shared" si="96"/>
        <v>1.2250155927853612E-2</v>
      </c>
      <c r="BI164" s="156">
        <f t="shared" si="97"/>
        <v>6.1684705325795175E-3</v>
      </c>
    </row>
    <row r="165" spans="1:61" x14ac:dyDescent="0.25">
      <c r="A165" s="5" t="s">
        <v>158</v>
      </c>
      <c r="B165" s="5"/>
      <c r="C165" s="13">
        <v>71</v>
      </c>
      <c r="E165" s="20">
        <f>'CAN LFS Emp'!$E165</f>
        <v>236.12</v>
      </c>
      <c r="F165" s="20">
        <f>'Ont LFS Emp'!$E165</f>
        <v>94.74</v>
      </c>
      <c r="G165" s="20">
        <f>'Emp RestOfOnt'!$E165</f>
        <v>55.73</v>
      </c>
      <c r="H165" s="20">
        <f>'Emp RestOfCMA'!$E165</f>
        <v>12.985103073645135</v>
      </c>
      <c r="I165" s="20">
        <f>'CMA Emp Adj'!$E165</f>
        <v>39.01</v>
      </c>
      <c r="J165" s="20">
        <f>'Tor Emp Adj'!$E165</f>
        <v>26.024896926354863</v>
      </c>
      <c r="L165" s="20">
        <f>'CAN LFS Emp'!$O165</f>
        <v>360.14</v>
      </c>
      <c r="M165" s="20">
        <f>'Ont LFS Emp'!$O165</f>
        <v>141.41</v>
      </c>
      <c r="N165" s="20">
        <f>'Emp RestOfOnt'!$O165</f>
        <v>83.371741515255394</v>
      </c>
      <c r="O165" s="20">
        <f>'Emp RestOfCMA'!$O165</f>
        <v>24.340478822206414</v>
      </c>
      <c r="P165" s="20">
        <f>'CMA Emp Adj'!$O165</f>
        <v>58.038258484744603</v>
      </c>
      <c r="Q165" s="20">
        <f>'Tor Emp Adj'!$O165</f>
        <v>33.697779662538188</v>
      </c>
      <c r="S165" s="20">
        <f>'CAN LFS Emp'!$Y165</f>
        <v>444.49</v>
      </c>
      <c r="T165" s="20">
        <f>'Ont LFS Emp'!$Y165</f>
        <v>173.36</v>
      </c>
      <c r="U165" s="20">
        <f>'Emp RestOfOnt'!$Y165</f>
        <v>94.047230769230779</v>
      </c>
      <c r="V165" s="20">
        <f>'Emp RestOfCMA'!$Y165</f>
        <v>32.882049825903565</v>
      </c>
      <c r="W165" s="20">
        <f>'CMA Emp Adj'!$Y165</f>
        <v>79.312769230769234</v>
      </c>
      <c r="X165" s="20">
        <f>'Tor Emp Adj'!$Y165</f>
        <v>46.43071940486567</v>
      </c>
      <c r="AA165" s="20">
        <f t="shared" si="68"/>
        <v>1</v>
      </c>
      <c r="AB165" s="20">
        <f t="shared" si="69"/>
        <v>1.0334267897686662</v>
      </c>
      <c r="AC165" s="20">
        <f t="shared" si="70"/>
        <v>1.0516001169650768</v>
      </c>
      <c r="AD165" s="20">
        <f t="shared" si="71"/>
        <v>0.70619528881481131</v>
      </c>
      <c r="AE165" s="20">
        <f t="shared" si="72"/>
        <v>1.008527628786847</v>
      </c>
      <c r="AF165" s="20">
        <f t="shared" si="73"/>
        <v>1.2824733502268275</v>
      </c>
      <c r="AH165" s="20">
        <f t="shared" si="74"/>
        <v>1</v>
      </c>
      <c r="AI165" s="20">
        <f t="shared" si="75"/>
        <v>1.010415257259093</v>
      </c>
      <c r="AJ165" s="20">
        <f t="shared" si="76"/>
        <v>1.1105477135190773</v>
      </c>
      <c r="AK165" s="20">
        <f t="shared" si="77"/>
        <v>0.7997602611873772</v>
      </c>
      <c r="AL165" s="20">
        <f t="shared" si="78"/>
        <v>0.89455152627116175</v>
      </c>
      <c r="AM165" s="20">
        <f t="shared" si="79"/>
        <v>0.97830663959154918</v>
      </c>
      <c r="AO165" s="20">
        <f t="shared" si="80"/>
        <v>1</v>
      </c>
      <c r="AP165" s="20">
        <f t="shared" si="81"/>
        <v>1.0047578522949547</v>
      </c>
      <c r="AQ165" s="20">
        <f t="shared" si="82"/>
        <v>1.073569729275855</v>
      </c>
      <c r="AR165" s="20">
        <f t="shared" si="83"/>
        <v>0.80423632112583165</v>
      </c>
      <c r="AS165" s="20">
        <f t="shared" si="84"/>
        <v>0.9337864155800516</v>
      </c>
      <c r="AT165" s="20">
        <f t="shared" si="85"/>
        <v>1.0540295560484583</v>
      </c>
      <c r="AW165" s="155">
        <f t="shared" si="86"/>
        <v>4.3119006224020762E-2</v>
      </c>
      <c r="AX165" s="155">
        <f t="shared" si="87"/>
        <v>4.0865644562367853E-2</v>
      </c>
      <c r="AY165" s="155">
        <f t="shared" si="88"/>
        <v>4.1101286241231438E-2</v>
      </c>
      <c r="AZ165" s="155">
        <f t="shared" si="89"/>
        <v>6.4849843989180922E-2</v>
      </c>
      <c r="BA165" s="155">
        <f t="shared" si="90"/>
        <v>4.052816984822849E-2</v>
      </c>
      <c r="BB165" s="155">
        <f t="shared" si="91"/>
        <v>2.6174519833491727E-2</v>
      </c>
      <c r="BC165" s="40"/>
      <c r="BD165" s="155">
        <f t="shared" si="92"/>
        <v>2.1266446429327956E-2</v>
      </c>
      <c r="BE165" s="155">
        <f t="shared" si="93"/>
        <v>2.0579587023418E-2</v>
      </c>
      <c r="BF165" s="155">
        <f t="shared" si="94"/>
        <v>1.2121647810700464E-2</v>
      </c>
      <c r="BG165" s="155">
        <f t="shared" si="95"/>
        <v>3.0535546453023255E-2</v>
      </c>
      <c r="BH165" s="155">
        <f t="shared" si="96"/>
        <v>3.1722434214727535E-2</v>
      </c>
      <c r="BI165" s="155">
        <f t="shared" si="97"/>
        <v>3.2572162705114094E-2</v>
      </c>
    </row>
    <row r="166" spans="1:61" x14ac:dyDescent="0.25">
      <c r="A166" s="6" t="s">
        <v>159</v>
      </c>
      <c r="B166" s="6"/>
      <c r="C166" s="14" t="s">
        <v>208</v>
      </c>
      <c r="E166" s="21">
        <f>'CAN LFS Emp'!$E166</f>
        <v>112.94</v>
      </c>
      <c r="F166" s="21">
        <f>'Ont LFS Emp'!$E166</f>
        <v>44.699999999999996</v>
      </c>
      <c r="G166" s="21">
        <f>'Emp RestOfOnt'!$E166</f>
        <v>19.389999999999993</v>
      </c>
      <c r="H166" s="21">
        <f>'Emp RestOfCMA'!$E166</f>
        <v>5.9514805170883456</v>
      </c>
      <c r="I166" s="21">
        <f>'CMA Emp Adj'!$E166</f>
        <v>25.310000000000002</v>
      </c>
      <c r="J166" s="21">
        <f>'Tor Emp Adj'!$E166</f>
        <v>19.358519482911657</v>
      </c>
      <c r="L166" s="21">
        <f>'CAN LFS Emp'!$O166</f>
        <v>153.97999999999999</v>
      </c>
      <c r="M166" s="21">
        <f>'Ont LFS Emp'!$O166</f>
        <v>63.29</v>
      </c>
      <c r="N166" s="21">
        <f>'Emp RestOfOnt'!$O166</f>
        <v>30.862089195646398</v>
      </c>
      <c r="O166" s="21">
        <f>'Emp RestOfCMA'!$O166</f>
        <v>7.341747562226189</v>
      </c>
      <c r="P166" s="21">
        <f>'CMA Emp Adj'!$O166</f>
        <v>32.427910804353601</v>
      </c>
      <c r="Q166" s="21">
        <f>'Tor Emp Adj'!$O166</f>
        <v>25.086163242127412</v>
      </c>
      <c r="S166" s="21">
        <f>'CAN LFS Emp'!$Y166</f>
        <v>171.58999999999997</v>
      </c>
      <c r="T166" s="21">
        <f>'Ont LFS Emp'!$Y166</f>
        <v>64.86</v>
      </c>
      <c r="U166" s="21">
        <f>'Emp RestOfOnt'!$Y166</f>
        <v>30.990799818223131</v>
      </c>
      <c r="V166" s="21">
        <f>'Emp RestOfCMA'!$Y166</f>
        <v>7.9649720153613082</v>
      </c>
      <c r="W166" s="21">
        <f>'CMA Emp Adj'!$Y166</f>
        <v>33.869200181776868</v>
      </c>
      <c r="X166" s="21">
        <f>'Tor Emp Adj'!$Y166</f>
        <v>25.90422816641556</v>
      </c>
      <c r="AA166" s="21">
        <f t="shared" si="68"/>
        <v>1</v>
      </c>
      <c r="AB166" s="21">
        <f t="shared" si="69"/>
        <v>1.0193864336835758</v>
      </c>
      <c r="AC166" s="21">
        <f t="shared" si="70"/>
        <v>0.76493473608684592</v>
      </c>
      <c r="AD166" s="21">
        <f t="shared" si="71"/>
        <v>0.6766894755069508</v>
      </c>
      <c r="AE166" s="21">
        <f t="shared" si="72"/>
        <v>1.3680090998626933</v>
      </c>
      <c r="AF166" s="21">
        <f t="shared" si="73"/>
        <v>1.9944192723810128</v>
      </c>
      <c r="AH166" s="21">
        <f t="shared" si="74"/>
        <v>1</v>
      </c>
      <c r="AI166" s="21">
        <f t="shared" si="75"/>
        <v>1.0576985617025354</v>
      </c>
      <c r="AJ166" s="21">
        <f t="shared" si="76"/>
        <v>0.96150316013432002</v>
      </c>
      <c r="AK166" s="21">
        <f t="shared" si="77"/>
        <v>0.56420534511412423</v>
      </c>
      <c r="AL166" s="21">
        <f t="shared" si="78"/>
        <v>1.1690067083901325</v>
      </c>
      <c r="AM166" s="21">
        <f t="shared" si="79"/>
        <v>1.7033935706472556</v>
      </c>
      <c r="AO166" s="21">
        <f t="shared" si="80"/>
        <v>1</v>
      </c>
      <c r="AP166" s="21">
        <f t="shared" si="81"/>
        <v>0.9737769169187741</v>
      </c>
      <c r="AQ166" s="21">
        <f t="shared" si="82"/>
        <v>0.91640415701014122</v>
      </c>
      <c r="AR166" s="21">
        <f t="shared" si="83"/>
        <v>0.50463698236366172</v>
      </c>
      <c r="AS166" s="21">
        <f t="shared" si="84"/>
        <v>1.0329502366662515</v>
      </c>
      <c r="AT166" s="21">
        <f t="shared" si="85"/>
        <v>1.5233091601086117</v>
      </c>
      <c r="AW166" s="156">
        <f t="shared" si="86"/>
        <v>3.1481998864013816E-2</v>
      </c>
      <c r="AX166" s="156">
        <f t="shared" si="87"/>
        <v>3.5387117872624607E-2</v>
      </c>
      <c r="AY166" s="156">
        <f t="shared" si="88"/>
        <v>4.757409715529981E-2</v>
      </c>
      <c r="AZ166" s="156">
        <f t="shared" si="89"/>
        <v>2.1215606396468578E-2</v>
      </c>
      <c r="BA166" s="156">
        <f t="shared" si="90"/>
        <v>2.5091618193145093E-2</v>
      </c>
      <c r="BB166" s="156">
        <f t="shared" si="91"/>
        <v>2.6257184298756453E-2</v>
      </c>
      <c r="BC166" s="40"/>
      <c r="BD166" s="156">
        <f t="shared" si="92"/>
        <v>1.0887359246510409E-2</v>
      </c>
      <c r="BE166" s="156">
        <f t="shared" si="93"/>
        <v>2.4533808346320907E-3</v>
      </c>
      <c r="BF166" s="156">
        <f t="shared" si="94"/>
        <v>4.1627027546997653E-4</v>
      </c>
      <c r="BG166" s="156">
        <f t="shared" si="95"/>
        <v>8.1809352650370482E-3</v>
      </c>
      <c r="BH166" s="156">
        <f t="shared" si="96"/>
        <v>4.3581246884829561E-3</v>
      </c>
      <c r="BI166" s="156">
        <f t="shared" si="97"/>
        <v>3.214131897419259E-3</v>
      </c>
    </row>
    <row r="167" spans="1:61" x14ac:dyDescent="0.25">
      <c r="A167" s="6" t="s">
        <v>160</v>
      </c>
      <c r="B167" s="6"/>
      <c r="C167" s="14">
        <v>713</v>
      </c>
      <c r="E167" s="21">
        <f>'CAN LFS Emp'!$E167</f>
        <v>123.19</v>
      </c>
      <c r="F167" s="21">
        <f>'Ont LFS Emp'!$E167</f>
        <v>50.05</v>
      </c>
      <c r="G167" s="21">
        <f>'Emp RestOfOnt'!$E167</f>
        <v>36.339999999999996</v>
      </c>
      <c r="H167" s="21">
        <f>'Emp RestOfCMA'!$E167</f>
        <v>7.0436225565567936</v>
      </c>
      <c r="I167" s="21">
        <f>'CMA Emp Adj'!$E167</f>
        <v>13.71</v>
      </c>
      <c r="J167" s="21">
        <f>'Tor Emp Adj'!$E167</f>
        <v>6.6663774434432073</v>
      </c>
      <c r="L167" s="21">
        <f>'CAN LFS Emp'!$O167</f>
        <v>206.17</v>
      </c>
      <c r="M167" s="21">
        <f>'Ont LFS Emp'!$O167</f>
        <v>78.12</v>
      </c>
      <c r="N167" s="21">
        <f>'Emp RestOfOnt'!$O167</f>
        <v>52.549598715890852</v>
      </c>
      <c r="O167" s="21">
        <f>'Emp RestOfCMA'!$O167</f>
        <v>16.433655959797477</v>
      </c>
      <c r="P167" s="21">
        <f>'CMA Emp Adj'!$O167</f>
        <v>25.570401284109149</v>
      </c>
      <c r="Q167" s="21">
        <f>'Tor Emp Adj'!$O167</f>
        <v>9.1367453243116721</v>
      </c>
      <c r="S167" s="21">
        <f>'CAN LFS Emp'!$Y167</f>
        <v>272.89999999999998</v>
      </c>
      <c r="T167" s="21">
        <f>'Ont LFS Emp'!$Y167</f>
        <v>108.5</v>
      </c>
      <c r="U167" s="21">
        <f>'Emp RestOfOnt'!$Y167</f>
        <v>63.045728715728714</v>
      </c>
      <c r="V167" s="21">
        <f>'Emp RestOfCMA'!$Y167</f>
        <v>26.51755486973277</v>
      </c>
      <c r="W167" s="21">
        <f>'CMA Emp Adj'!$Y167</f>
        <v>45.454271284271286</v>
      </c>
      <c r="X167" s="21">
        <f>'Tor Emp Adj'!$Y167</f>
        <v>18.936716414538516</v>
      </c>
      <c r="AA167" s="21">
        <f t="shared" si="68"/>
        <v>1</v>
      </c>
      <c r="AB167" s="21">
        <f t="shared" si="69"/>
        <v>1.0464241076473537</v>
      </c>
      <c r="AC167" s="21">
        <f t="shared" si="70"/>
        <v>1.3143281964781686</v>
      </c>
      <c r="AD167" s="21">
        <f t="shared" si="71"/>
        <v>0.73423115655904492</v>
      </c>
      <c r="AE167" s="21">
        <f t="shared" si="72"/>
        <v>0.67937040507584467</v>
      </c>
      <c r="AF167" s="21">
        <f t="shared" si="73"/>
        <v>0.6296606447994717</v>
      </c>
      <c r="AH167" s="21">
        <f t="shared" si="74"/>
        <v>1</v>
      </c>
      <c r="AI167" s="21">
        <f t="shared" si="75"/>
        <v>0.97505226860519623</v>
      </c>
      <c r="AJ167" s="21">
        <f t="shared" si="76"/>
        <v>1.2227386556380355</v>
      </c>
      <c r="AK167" s="21">
        <f t="shared" si="77"/>
        <v>0.94321518432692553</v>
      </c>
      <c r="AL167" s="21">
        <f t="shared" si="78"/>
        <v>0.68845319785001358</v>
      </c>
      <c r="AM167" s="21">
        <f t="shared" si="79"/>
        <v>0.46335208723353682</v>
      </c>
      <c r="AO167" s="21">
        <f t="shared" si="80"/>
        <v>1</v>
      </c>
      <c r="AP167" s="21">
        <f t="shared" si="81"/>
        <v>1.0242375837027922</v>
      </c>
      <c r="AQ167" s="21">
        <f t="shared" si="82"/>
        <v>1.1721909749016479</v>
      </c>
      <c r="AR167" s="21">
        <f t="shared" si="83"/>
        <v>1.0563716442983815</v>
      </c>
      <c r="AS167" s="21">
        <f t="shared" si="84"/>
        <v>0.87164089253653487</v>
      </c>
      <c r="AT167" s="21">
        <f t="shared" si="85"/>
        <v>0.70018130521231647</v>
      </c>
      <c r="AW167" s="156">
        <f t="shared" si="86"/>
        <v>5.2846363839779587E-2</v>
      </c>
      <c r="AX167" s="156">
        <f t="shared" si="87"/>
        <v>4.5528354488947542E-2</v>
      </c>
      <c r="AY167" s="156">
        <f t="shared" si="88"/>
        <v>3.7572489219440675E-2</v>
      </c>
      <c r="AZ167" s="156">
        <f t="shared" si="89"/>
        <v>8.8413228476813766E-2</v>
      </c>
      <c r="BA167" s="156">
        <f t="shared" si="90"/>
        <v>6.4314573400936048E-2</v>
      </c>
      <c r="BB167" s="156">
        <f t="shared" si="91"/>
        <v>3.202486732655152E-2</v>
      </c>
      <c r="BC167" s="40"/>
      <c r="BD167" s="156">
        <f t="shared" si="92"/>
        <v>2.8437269113400276E-2</v>
      </c>
      <c r="BE167" s="156">
        <f t="shared" si="93"/>
        <v>3.3395938566434413E-2</v>
      </c>
      <c r="BF167" s="156">
        <f t="shared" si="94"/>
        <v>1.8377103778792314E-2</v>
      </c>
      <c r="BG167" s="156">
        <f t="shared" si="95"/>
        <v>4.9010725325954629E-2</v>
      </c>
      <c r="BH167" s="156">
        <f t="shared" si="96"/>
        <v>5.921400791964837E-2</v>
      </c>
      <c r="BI167" s="156">
        <f t="shared" si="97"/>
        <v>7.5601292895555838E-2</v>
      </c>
    </row>
    <row r="168" spans="1:61" x14ac:dyDescent="0.25">
      <c r="A168" s="5" t="s">
        <v>161</v>
      </c>
      <c r="B168" s="5"/>
      <c r="C168" s="13">
        <v>72</v>
      </c>
      <c r="E168" s="20">
        <f>'CAN LFS Emp'!$E168</f>
        <v>907.97</v>
      </c>
      <c r="F168" s="20">
        <f>'Ont LFS Emp'!$E168</f>
        <v>331.84</v>
      </c>
      <c r="G168" s="20">
        <f>'Emp RestOfOnt'!$E168</f>
        <v>210.01</v>
      </c>
      <c r="H168" s="20">
        <f>'Emp RestOfCMA'!$E168</f>
        <v>54.795871263154424</v>
      </c>
      <c r="I168" s="20">
        <f>'CMA Emp Adj'!$E168</f>
        <v>121.83</v>
      </c>
      <c r="J168" s="20">
        <f>'Tor Emp Adj'!$E168</f>
        <v>67.034128736845574</v>
      </c>
      <c r="L168" s="20">
        <f>'CAN LFS Emp'!$O168</f>
        <v>1088.52</v>
      </c>
      <c r="M168" s="20">
        <f>'Ont LFS Emp'!$O168</f>
        <v>397.04</v>
      </c>
      <c r="N168" s="20">
        <f>'Emp RestOfOnt'!$O168</f>
        <v>241.85557414006257</v>
      </c>
      <c r="O168" s="20">
        <f>'Emp RestOfCMA'!$O168</f>
        <v>62.325151134129442</v>
      </c>
      <c r="P168" s="20">
        <f>'CMA Emp Adj'!$O168</f>
        <v>155.18442585993745</v>
      </c>
      <c r="Q168" s="20">
        <f>'Tor Emp Adj'!$O168</f>
        <v>92.859274725808007</v>
      </c>
      <c r="S168" s="20">
        <f>'CAN LFS Emp'!$Y168</f>
        <v>1234.96</v>
      </c>
      <c r="T168" s="20">
        <f>'Ont LFS Emp'!$Y168</f>
        <v>468.16</v>
      </c>
      <c r="U168" s="20">
        <f>'Emp RestOfOnt'!$Y168</f>
        <v>257.88263261573104</v>
      </c>
      <c r="V168" s="20">
        <f>'Emp RestOfCMA'!$Y168</f>
        <v>94.995432161884295</v>
      </c>
      <c r="W168" s="20">
        <f>'CMA Emp Adj'!$Y168</f>
        <v>210.27736738426901</v>
      </c>
      <c r="X168" s="20">
        <f>'Tor Emp Adj'!$Y168</f>
        <v>115.28193522238472</v>
      </c>
      <c r="AA168" s="20">
        <f t="shared" si="68"/>
        <v>1</v>
      </c>
      <c r="AB168" s="20">
        <f t="shared" si="69"/>
        <v>0.9413179605369103</v>
      </c>
      <c r="AC168" s="20">
        <f t="shared" si="70"/>
        <v>1.0305352053312167</v>
      </c>
      <c r="AD168" s="20">
        <f t="shared" si="71"/>
        <v>0.7749764877280958</v>
      </c>
      <c r="AE168" s="20">
        <f t="shared" si="72"/>
        <v>0.81908197609227062</v>
      </c>
      <c r="AF168" s="20">
        <f t="shared" si="73"/>
        <v>0.85904630749824629</v>
      </c>
      <c r="AH168" s="20">
        <f t="shared" si="74"/>
        <v>1</v>
      </c>
      <c r="AI168" s="20">
        <f t="shared" si="75"/>
        <v>0.93861822503396031</v>
      </c>
      <c r="AJ168" s="20">
        <f t="shared" si="76"/>
        <v>1.0658826606883682</v>
      </c>
      <c r="AK168" s="20">
        <f t="shared" si="77"/>
        <v>0.67753071960003841</v>
      </c>
      <c r="AL168" s="20">
        <f t="shared" si="78"/>
        <v>0.79135995446174612</v>
      </c>
      <c r="AM168" s="20">
        <f t="shared" si="79"/>
        <v>0.89193652611725216</v>
      </c>
      <c r="AO168" s="20">
        <f t="shared" si="80"/>
        <v>1</v>
      </c>
      <c r="AP168" s="20">
        <f t="shared" si="81"/>
        <v>0.97659819825982952</v>
      </c>
      <c r="AQ168" s="20">
        <f t="shared" si="82"/>
        <v>1.0595353330282298</v>
      </c>
      <c r="AR168" s="20">
        <f t="shared" si="83"/>
        <v>0.83625095415459372</v>
      </c>
      <c r="AS168" s="20">
        <f t="shared" si="84"/>
        <v>0.891058203279534</v>
      </c>
      <c r="AT168" s="20">
        <f t="shared" si="85"/>
        <v>0.94192806781325666</v>
      </c>
      <c r="AW168" s="155">
        <f t="shared" si="86"/>
        <v>1.8301752908437274E-2</v>
      </c>
      <c r="AX168" s="155">
        <f t="shared" si="87"/>
        <v>1.8100270298244681E-2</v>
      </c>
      <c r="AY168" s="155">
        <f t="shared" si="88"/>
        <v>1.421869740642312E-2</v>
      </c>
      <c r="AZ168" s="155">
        <f t="shared" si="89"/>
        <v>1.2958260445629532E-2</v>
      </c>
      <c r="BA168" s="155">
        <f t="shared" si="90"/>
        <v>2.4493928476384541E-2</v>
      </c>
      <c r="BB168" s="155">
        <f t="shared" si="91"/>
        <v>3.3125144884840418E-2</v>
      </c>
      <c r="BC168" s="40"/>
      <c r="BD168" s="155">
        <f t="shared" si="92"/>
        <v>1.2701953692365597E-2</v>
      </c>
      <c r="BE168" s="155">
        <f t="shared" si="93"/>
        <v>1.6613808189936075E-2</v>
      </c>
      <c r="BF168" s="155">
        <f t="shared" si="94"/>
        <v>6.4370112930685064E-3</v>
      </c>
      <c r="BG168" s="155">
        <f t="shared" si="95"/>
        <v>4.3047143978002911E-2</v>
      </c>
      <c r="BH168" s="155">
        <f t="shared" si="96"/>
        <v>3.0847542052707899E-2</v>
      </c>
      <c r="BI168" s="155">
        <f t="shared" si="97"/>
        <v>2.1865171194368482E-2</v>
      </c>
    </row>
    <row r="169" spans="1:61" x14ac:dyDescent="0.25">
      <c r="A169" s="6" t="s">
        <v>162</v>
      </c>
      <c r="B169" s="6"/>
      <c r="C169" s="14">
        <v>721</v>
      </c>
      <c r="E169" s="21">
        <f>'CAN LFS Emp'!$E169</f>
        <v>192.56</v>
      </c>
      <c r="F169" s="21">
        <f>'Ont LFS Emp'!$E169</f>
        <v>64.09</v>
      </c>
      <c r="G169" s="21">
        <f>'Emp RestOfOnt'!$E169</f>
        <v>41.540000000000006</v>
      </c>
      <c r="H169" s="21">
        <f>'Emp RestOfCMA'!$E169</f>
        <v>8.4865460840274682</v>
      </c>
      <c r="I169" s="21">
        <f>'CMA Emp Adj'!$E169</f>
        <v>22.55</v>
      </c>
      <c r="J169" s="21">
        <f>'Tor Emp Adj'!$E169</f>
        <v>14.063453915972532</v>
      </c>
      <c r="L169" s="21">
        <f>'CAN LFS Emp'!$O169</f>
        <v>199.48</v>
      </c>
      <c r="M169" s="21">
        <f>'Ont LFS Emp'!$O169</f>
        <v>59.76</v>
      </c>
      <c r="N169" s="21">
        <f>'Emp RestOfOnt'!$O169</f>
        <v>41.537532077532077</v>
      </c>
      <c r="O169" s="21">
        <f>'Emp RestOfCMA'!$O169</f>
        <v>4.448339550443432</v>
      </c>
      <c r="P169" s="21">
        <f>'CMA Emp Adj'!$O169</f>
        <v>18.222467922467921</v>
      </c>
      <c r="Q169" s="21">
        <f>'Tor Emp Adj'!$O169</f>
        <v>13.774128372024489</v>
      </c>
      <c r="S169" s="21">
        <f>'CAN LFS Emp'!$Y169</f>
        <v>189.26</v>
      </c>
      <c r="T169" s="21">
        <f>'Ont LFS Emp'!$Y169</f>
        <v>64.86</v>
      </c>
      <c r="U169" s="21">
        <f>'Emp RestOfOnt'!$Y169</f>
        <v>39.409725158562367</v>
      </c>
      <c r="V169" s="21">
        <f>'Emp RestOfCMA'!$Y169</f>
        <v>6.0954093275481966</v>
      </c>
      <c r="W169" s="21">
        <f>'CMA Emp Adj'!$Y169</f>
        <v>25.450274841437633</v>
      </c>
      <c r="X169" s="21">
        <f>'Tor Emp Adj'!$Y169</f>
        <v>19.354865513889436</v>
      </c>
      <c r="AA169" s="21">
        <f t="shared" si="68"/>
        <v>1</v>
      </c>
      <c r="AB169" s="21">
        <f t="shared" si="69"/>
        <v>0.85724173015111793</v>
      </c>
      <c r="AC169" s="21">
        <f t="shared" si="70"/>
        <v>0.96115797147174398</v>
      </c>
      <c r="AD169" s="21">
        <f t="shared" si="71"/>
        <v>0.56594872492150927</v>
      </c>
      <c r="AE169" s="21">
        <f t="shared" si="72"/>
        <v>0.71486674326490429</v>
      </c>
      <c r="AF169" s="21">
        <f t="shared" si="73"/>
        <v>0.84980253602285749</v>
      </c>
      <c r="AH169" s="21">
        <f t="shared" si="74"/>
        <v>1</v>
      </c>
      <c r="AI169" s="21">
        <f t="shared" si="75"/>
        <v>0.77090766297080537</v>
      </c>
      <c r="AJ169" s="21">
        <f t="shared" si="76"/>
        <v>0.99892076082800529</v>
      </c>
      <c r="AK169" s="21">
        <f t="shared" si="77"/>
        <v>0.26387645114473868</v>
      </c>
      <c r="AL169" s="21">
        <f t="shared" si="78"/>
        <v>0.50707264664744189</v>
      </c>
      <c r="AM169" s="21">
        <f t="shared" si="79"/>
        <v>0.72195452310949992</v>
      </c>
      <c r="AO169" s="21">
        <f t="shared" si="80"/>
        <v>1</v>
      </c>
      <c r="AP169" s="21">
        <f t="shared" si="81"/>
        <v>0.88286157230314077</v>
      </c>
      <c r="AQ169" s="21">
        <f t="shared" si="82"/>
        <v>1.0565518393653957</v>
      </c>
      <c r="AR169" s="21">
        <f t="shared" si="83"/>
        <v>0.35013121768401118</v>
      </c>
      <c r="AS169" s="21">
        <f t="shared" si="84"/>
        <v>0.70372029120968915</v>
      </c>
      <c r="AT169" s="21">
        <f t="shared" si="85"/>
        <v>1.0319073204446723</v>
      </c>
      <c r="AW169" s="156">
        <f t="shared" si="86"/>
        <v>3.5368586960820014E-3</v>
      </c>
      <c r="AX169" s="156">
        <f t="shared" si="87"/>
        <v>-6.9707711433018016E-3</v>
      </c>
      <c r="AY169" s="156">
        <f t="shared" si="88"/>
        <v>-5.9412336300690427E-6</v>
      </c>
      <c r="AZ169" s="156">
        <f t="shared" si="89"/>
        <v>-6.2553060313047304E-2</v>
      </c>
      <c r="BA169" s="156">
        <f t="shared" si="90"/>
        <v>-2.1082562195245957E-2</v>
      </c>
      <c r="BB169" s="156">
        <f t="shared" si="91"/>
        <v>-2.0765843820955698E-3</v>
      </c>
      <c r="BC169" s="40"/>
      <c r="BD169" s="156">
        <f t="shared" si="92"/>
        <v>-5.2454194488937844E-3</v>
      </c>
      <c r="BE169" s="156">
        <f t="shared" si="93"/>
        <v>8.2230813286512383E-3</v>
      </c>
      <c r="BF169" s="156">
        <f t="shared" si="94"/>
        <v>-5.2446772677676723E-3</v>
      </c>
      <c r="BG169" s="156">
        <f t="shared" si="95"/>
        <v>3.2001894361012528E-2</v>
      </c>
      <c r="BH169" s="156">
        <f t="shared" si="96"/>
        <v>3.3971404856496079E-2</v>
      </c>
      <c r="BI169" s="156">
        <f t="shared" si="97"/>
        <v>3.4600307564140342E-2</v>
      </c>
    </row>
    <row r="170" spans="1:61" x14ac:dyDescent="0.25">
      <c r="A170" s="6" t="s">
        <v>163</v>
      </c>
      <c r="B170" s="6"/>
      <c r="C170" s="14">
        <v>722</v>
      </c>
      <c r="E170" s="21">
        <f>'CAN LFS Emp'!$E170</f>
        <v>715.41</v>
      </c>
      <c r="F170" s="21">
        <f>'Ont LFS Emp'!$E170</f>
        <v>267.74</v>
      </c>
      <c r="G170" s="21">
        <f>'Emp RestOfOnt'!$E170</f>
        <v>168.46</v>
      </c>
      <c r="H170" s="21">
        <f>'Emp RestOfCMA'!$E170</f>
        <v>46.299315603386049</v>
      </c>
      <c r="I170" s="21">
        <f>'CMA Emp Adj'!$E170</f>
        <v>99.28</v>
      </c>
      <c r="J170" s="21">
        <f>'Tor Emp Adj'!$E170</f>
        <v>52.980684396613952</v>
      </c>
      <c r="L170" s="21">
        <f>'CAN LFS Emp'!$O170</f>
        <v>889.04</v>
      </c>
      <c r="M170" s="21">
        <f>'Ont LFS Emp'!$O170</f>
        <v>337.28</v>
      </c>
      <c r="N170" s="21">
        <f>'Emp RestOfOnt'!$O170</f>
        <v>200.27899832214763</v>
      </c>
      <c r="O170" s="21">
        <f>'Emp RestOfCMA'!$O170</f>
        <v>58.071121071608744</v>
      </c>
      <c r="P170" s="21">
        <f>'CMA Emp Adj'!$O170</f>
        <v>137.00100167785234</v>
      </c>
      <c r="Q170" s="21">
        <f>'Tor Emp Adj'!$O170</f>
        <v>78.9298806062436</v>
      </c>
      <c r="S170" s="21">
        <f>'CAN LFS Emp'!$Y170</f>
        <v>1045.7</v>
      </c>
      <c r="T170" s="21">
        <f>'Ont LFS Emp'!$Y170</f>
        <v>403.3</v>
      </c>
      <c r="U170" s="21">
        <f>'Emp RestOfOnt'!$Y170</f>
        <v>218.51744653374908</v>
      </c>
      <c r="V170" s="21">
        <f>'Emp RestOfCMA'!$Y170</f>
        <v>88.620747070364899</v>
      </c>
      <c r="W170" s="21">
        <f>'CMA Emp Adj'!$Y170</f>
        <v>184.78255346625093</v>
      </c>
      <c r="X170" s="21">
        <f>'Tor Emp Adj'!$Y170</f>
        <v>96.161806395886032</v>
      </c>
      <c r="AA170" s="21">
        <f t="shared" si="68"/>
        <v>1</v>
      </c>
      <c r="AB170" s="21">
        <f t="shared" si="69"/>
        <v>0.96391194563911076</v>
      </c>
      <c r="AC170" s="21">
        <f t="shared" si="70"/>
        <v>1.0491465266245668</v>
      </c>
      <c r="AD170" s="21">
        <f t="shared" si="71"/>
        <v>0.83105880289682288</v>
      </c>
      <c r="AE170" s="21">
        <f t="shared" si="72"/>
        <v>0.84713258376233069</v>
      </c>
      <c r="AF170" s="21">
        <f t="shared" si="73"/>
        <v>0.8616971635749866</v>
      </c>
      <c r="AH170" s="21">
        <f t="shared" si="74"/>
        <v>1</v>
      </c>
      <c r="AI170" s="21">
        <f t="shared" si="75"/>
        <v>0.97624859365669714</v>
      </c>
      <c r="AJ170" s="21">
        <f t="shared" si="76"/>
        <v>1.0806966829373041</v>
      </c>
      <c r="AK170" s="21">
        <f t="shared" si="77"/>
        <v>0.77293143920462692</v>
      </c>
      <c r="AL170" s="21">
        <f t="shared" si="78"/>
        <v>0.85539122362284292</v>
      </c>
      <c r="AM170" s="21">
        <f t="shared" si="79"/>
        <v>0.92825055915568866</v>
      </c>
      <c r="AO170" s="21">
        <f t="shared" si="80"/>
        <v>1</v>
      </c>
      <c r="AP170" s="21">
        <f t="shared" si="81"/>
        <v>0.99356347876911766</v>
      </c>
      <c r="AQ170" s="21">
        <f t="shared" si="82"/>
        <v>1.0602914247254627</v>
      </c>
      <c r="AR170" s="21">
        <f t="shared" si="83"/>
        <v>0.92132974688784131</v>
      </c>
      <c r="AS170" s="21">
        <f t="shared" si="84"/>
        <v>0.92474137419448577</v>
      </c>
      <c r="AT170" s="21">
        <f t="shared" si="85"/>
        <v>0.9279079082150663</v>
      </c>
      <c r="AW170" s="156">
        <f t="shared" si="86"/>
        <v>2.196642847901753E-2</v>
      </c>
      <c r="AX170" s="156">
        <f t="shared" si="87"/>
        <v>2.3358339427947072E-2</v>
      </c>
      <c r="AY170" s="156">
        <f t="shared" si="88"/>
        <v>1.7451839794849766E-2</v>
      </c>
      <c r="AZ170" s="156">
        <f t="shared" si="89"/>
        <v>2.2912684111453752E-2</v>
      </c>
      <c r="BA170" s="156">
        <f t="shared" si="90"/>
        <v>3.2728583411430368E-2</v>
      </c>
      <c r="BB170" s="156">
        <f t="shared" si="91"/>
        <v>4.0668449854200484E-2</v>
      </c>
      <c r="BC170" s="40"/>
      <c r="BD170" s="156">
        <f t="shared" si="92"/>
        <v>1.6362377947815698E-2</v>
      </c>
      <c r="BE170" s="156">
        <f t="shared" si="93"/>
        <v>1.8037470692332969E-2</v>
      </c>
      <c r="BF170" s="156">
        <f t="shared" si="94"/>
        <v>8.7535372992717519E-3</v>
      </c>
      <c r="BG170" s="156">
        <f t="shared" si="95"/>
        <v>4.3175838636671182E-2</v>
      </c>
      <c r="BH170" s="156">
        <f t="shared" si="96"/>
        <v>3.0371226080180946E-2</v>
      </c>
      <c r="BI170" s="156">
        <f t="shared" si="97"/>
        <v>1.9943504978221283E-2</v>
      </c>
    </row>
    <row r="171" spans="1:61" x14ac:dyDescent="0.25">
      <c r="A171" s="5" t="s">
        <v>164</v>
      </c>
      <c r="B171" s="5"/>
      <c r="C171" s="13">
        <v>81</v>
      </c>
      <c r="E171" s="20">
        <f>'CAN LFS Emp'!$E171</f>
        <v>701.15</v>
      </c>
      <c r="F171" s="20">
        <f>'Ont LFS Emp'!$E171</f>
        <v>259.77999999999997</v>
      </c>
      <c r="G171" s="20">
        <f>'Emp RestOfOnt'!$E171</f>
        <v>153.33999999999997</v>
      </c>
      <c r="H171" s="20">
        <f>'Emp RestOfCMA'!$E171</f>
        <v>51.437381303723086</v>
      </c>
      <c r="I171" s="20">
        <f>'CMA Emp Adj'!$E171</f>
        <v>106.44</v>
      </c>
      <c r="J171" s="20">
        <f>'Tor Emp Adj'!$E171</f>
        <v>55.002618696276912</v>
      </c>
      <c r="L171" s="20">
        <f>'CAN LFS Emp'!$O171</f>
        <v>761.07</v>
      </c>
      <c r="M171" s="20">
        <f>'Ont LFS Emp'!$O171</f>
        <v>285.8</v>
      </c>
      <c r="N171" s="20">
        <f>'Emp RestOfOnt'!$O171</f>
        <v>151.52797046967709</v>
      </c>
      <c r="O171" s="20">
        <f>'Emp RestOfCMA'!$O171</f>
        <v>60.526377994086303</v>
      </c>
      <c r="P171" s="20">
        <f>'CMA Emp Adj'!$O171</f>
        <v>134.27202953032292</v>
      </c>
      <c r="Q171" s="20">
        <f>'Tor Emp Adj'!$O171</f>
        <v>73.745651536236622</v>
      </c>
      <c r="S171" s="20">
        <f>'CAN LFS Emp'!$Y171</f>
        <v>802.9</v>
      </c>
      <c r="T171" s="20">
        <f>'Ont LFS Emp'!$Y171</f>
        <v>290.41000000000003</v>
      </c>
      <c r="U171" s="20">
        <f>'Emp RestOfOnt'!$Y171</f>
        <v>155.45614293221232</v>
      </c>
      <c r="V171" s="20">
        <f>'Emp RestOfCMA'!$Y171</f>
        <v>60.283181778326352</v>
      </c>
      <c r="W171" s="20">
        <f>'CMA Emp Adj'!$Y171</f>
        <v>134.95385706778771</v>
      </c>
      <c r="X171" s="20">
        <f>'Tor Emp Adj'!$Y171</f>
        <v>74.670675289461357</v>
      </c>
      <c r="AA171" s="20">
        <f t="shared" si="68"/>
        <v>1</v>
      </c>
      <c r="AB171" s="20">
        <f t="shared" si="69"/>
        <v>0.95427574170390739</v>
      </c>
      <c r="AC171" s="20">
        <f t="shared" si="70"/>
        <v>0.97440359542087618</v>
      </c>
      <c r="AD171" s="20">
        <f t="shared" si="71"/>
        <v>0.94206333447175417</v>
      </c>
      <c r="AE171" s="20">
        <f t="shared" si="72"/>
        <v>0.92669869626248158</v>
      </c>
      <c r="AF171" s="20">
        <f t="shared" si="73"/>
        <v>0.91277667621231828</v>
      </c>
      <c r="AH171" s="20">
        <f t="shared" si="74"/>
        <v>1</v>
      </c>
      <c r="AI171" s="20">
        <f t="shared" si="75"/>
        <v>0.96633732520692406</v>
      </c>
      <c r="AJ171" s="20">
        <f t="shared" si="76"/>
        <v>0.95511994109388432</v>
      </c>
      <c r="AK171" s="20">
        <f t="shared" si="77"/>
        <v>0.94107047116631881</v>
      </c>
      <c r="AL171" s="20">
        <f t="shared" si="78"/>
        <v>0.97931701255112569</v>
      </c>
      <c r="AM171" s="20">
        <f t="shared" si="79"/>
        <v>1.0131106685906983</v>
      </c>
      <c r="AO171" s="20">
        <f t="shared" si="80"/>
        <v>1</v>
      </c>
      <c r="AP171" s="20">
        <f t="shared" si="81"/>
        <v>0.93180409415437704</v>
      </c>
      <c r="AQ171" s="20">
        <f t="shared" si="82"/>
        <v>0.98240976408341807</v>
      </c>
      <c r="AR171" s="20">
        <f t="shared" si="83"/>
        <v>0.8162468217490817</v>
      </c>
      <c r="AS171" s="20">
        <f t="shared" si="84"/>
        <v>0.87961023957050744</v>
      </c>
      <c r="AT171" s="20">
        <f t="shared" si="85"/>
        <v>0.93842159267494252</v>
      </c>
      <c r="AW171" s="155">
        <f t="shared" si="86"/>
        <v>8.2340643290264026E-3</v>
      </c>
      <c r="AX171" s="155">
        <f t="shared" si="87"/>
        <v>9.5914203010369903E-3</v>
      </c>
      <c r="AY171" s="155">
        <f t="shared" si="88"/>
        <v>-1.188038388941437E-3</v>
      </c>
      <c r="AZ171" s="155">
        <f t="shared" si="89"/>
        <v>1.640451022685907E-2</v>
      </c>
      <c r="BA171" s="155">
        <f t="shared" si="90"/>
        <v>2.3500522595273798E-2</v>
      </c>
      <c r="BB171" s="155">
        <f t="shared" si="91"/>
        <v>2.9758309205924149E-2</v>
      </c>
      <c r="BC171" s="40"/>
      <c r="BD171" s="155">
        <f t="shared" si="92"/>
        <v>5.3648229326481722E-3</v>
      </c>
      <c r="BE171" s="155">
        <f t="shared" si="93"/>
        <v>1.601426127846306E-3</v>
      </c>
      <c r="BF171" s="155">
        <f t="shared" si="94"/>
        <v>2.5626200466017934E-3</v>
      </c>
      <c r="BG171" s="155">
        <f t="shared" si="95"/>
        <v>-4.0253038657434015E-4</v>
      </c>
      <c r="BH171" s="155">
        <f t="shared" si="96"/>
        <v>5.0663902331038457E-4</v>
      </c>
      <c r="BI171" s="155">
        <f t="shared" si="97"/>
        <v>1.2473189958015496E-3</v>
      </c>
    </row>
    <row r="172" spans="1:61" x14ac:dyDescent="0.25">
      <c r="A172" s="6" t="s">
        <v>165</v>
      </c>
      <c r="B172" s="6"/>
      <c r="C172" s="14">
        <v>811</v>
      </c>
      <c r="E172" s="21">
        <f>'CAN LFS Emp'!$E172</f>
        <v>262.17</v>
      </c>
      <c r="F172" s="21">
        <f>'Ont LFS Emp'!$E172</f>
        <v>94.04</v>
      </c>
      <c r="G172" s="21">
        <f>'Emp RestOfOnt'!$E172</f>
        <v>53.960000000000008</v>
      </c>
      <c r="H172" s="21">
        <f>'Emp RestOfCMA'!$E172</f>
        <v>22.773443543974015</v>
      </c>
      <c r="I172" s="21">
        <f>'CMA Emp Adj'!$E172</f>
        <v>40.08</v>
      </c>
      <c r="J172" s="21">
        <f>'Tor Emp Adj'!$E172</f>
        <v>17.306556456025984</v>
      </c>
      <c r="L172" s="21">
        <f>'CAN LFS Emp'!$O172</f>
        <v>276.43</v>
      </c>
      <c r="M172" s="21">
        <f>'Ont LFS Emp'!$O172</f>
        <v>91.62</v>
      </c>
      <c r="N172" s="21">
        <f>'Emp RestOfOnt'!$O172</f>
        <v>50.319768326989909</v>
      </c>
      <c r="O172" s="21">
        <f>'Emp RestOfCMA'!$O172</f>
        <v>25.595244804829729</v>
      </c>
      <c r="P172" s="21">
        <f>'CMA Emp Adj'!$O172</f>
        <v>41.300231673010096</v>
      </c>
      <c r="Q172" s="21">
        <f>'Tor Emp Adj'!$O172</f>
        <v>15.704986868180367</v>
      </c>
      <c r="S172" s="21">
        <f>'CAN LFS Emp'!$Y172</f>
        <v>292.31</v>
      </c>
      <c r="T172" s="21">
        <f>'Ont LFS Emp'!$Y172</f>
        <v>95.22</v>
      </c>
      <c r="U172" s="21">
        <f>'Emp RestOfOnt'!$Y172</f>
        <v>54.924485666104552</v>
      </c>
      <c r="V172" s="21">
        <f>'Emp RestOfCMA'!$Y172</f>
        <v>26.447851856652015</v>
      </c>
      <c r="W172" s="21">
        <f>'CMA Emp Adj'!$Y172</f>
        <v>40.295514333895447</v>
      </c>
      <c r="X172" s="21">
        <f>'Tor Emp Adj'!$Y172</f>
        <v>13.84766247724343</v>
      </c>
      <c r="AA172" s="21">
        <f t="shared" si="68"/>
        <v>1</v>
      </c>
      <c r="AB172" s="21">
        <f t="shared" si="69"/>
        <v>0.92386547172277911</v>
      </c>
      <c r="AC172" s="21">
        <f t="shared" si="70"/>
        <v>0.91702949453964566</v>
      </c>
      <c r="AD172" s="21">
        <f t="shared" si="71"/>
        <v>1.1154700132686204</v>
      </c>
      <c r="AE172" s="21">
        <f t="shared" si="72"/>
        <v>0.93323140095033974</v>
      </c>
      <c r="AF172" s="21">
        <f t="shared" si="73"/>
        <v>0.76810355478485859</v>
      </c>
      <c r="AH172" s="21">
        <f t="shared" si="74"/>
        <v>1</v>
      </c>
      <c r="AI172" s="21">
        <f t="shared" si="75"/>
        <v>0.85289633282825128</v>
      </c>
      <c r="AJ172" s="21">
        <f t="shared" si="76"/>
        <v>0.87325919720569756</v>
      </c>
      <c r="AK172" s="21">
        <f t="shared" si="77"/>
        <v>1.0956609357443863</v>
      </c>
      <c r="AL172" s="21">
        <f t="shared" si="78"/>
        <v>0.82933436772228786</v>
      </c>
      <c r="AM172" s="21">
        <f t="shared" si="79"/>
        <v>0.59401509157163668</v>
      </c>
      <c r="AO172" s="21">
        <f t="shared" si="80"/>
        <v>1</v>
      </c>
      <c r="AP172" s="21">
        <f t="shared" si="81"/>
        <v>0.83918750648811169</v>
      </c>
      <c r="AQ172" s="21">
        <f t="shared" si="82"/>
        <v>0.95338555126486757</v>
      </c>
      <c r="AR172" s="21">
        <f t="shared" si="83"/>
        <v>0.98363398477897879</v>
      </c>
      <c r="AS172" s="21">
        <f t="shared" si="84"/>
        <v>0.72140552373404698</v>
      </c>
      <c r="AT172" s="21">
        <f t="shared" si="85"/>
        <v>0.47801570754690204</v>
      </c>
      <c r="AW172" s="156">
        <f t="shared" si="86"/>
        <v>5.3104985790421999E-3</v>
      </c>
      <c r="AX172" s="156">
        <f t="shared" si="87"/>
        <v>-2.6036680825742842E-3</v>
      </c>
      <c r="AY172" s="156">
        <f t="shared" si="88"/>
        <v>-6.9601673478968396E-3</v>
      </c>
      <c r="AZ172" s="156">
        <f t="shared" si="89"/>
        <v>1.1749639455004957E-2</v>
      </c>
      <c r="BA172" s="156">
        <f t="shared" si="90"/>
        <v>3.0035669644745688E-3</v>
      </c>
      <c r="BB172" s="156">
        <f t="shared" si="91"/>
        <v>-9.663715161224995E-3</v>
      </c>
      <c r="BC172" s="40"/>
      <c r="BD172" s="156">
        <f t="shared" si="92"/>
        <v>5.6013551138600626E-3</v>
      </c>
      <c r="BE172" s="156">
        <f t="shared" si="93"/>
        <v>3.8614778991266085E-3</v>
      </c>
      <c r="BF172" s="156">
        <f t="shared" si="94"/>
        <v>8.7945715467303565E-3</v>
      </c>
      <c r="BG172" s="156">
        <f t="shared" si="95"/>
        <v>3.2822102282346055E-3</v>
      </c>
      <c r="BH172" s="156">
        <f t="shared" si="96"/>
        <v>-2.4597651636983908E-3</v>
      </c>
      <c r="BI172" s="156">
        <f t="shared" si="97"/>
        <v>-1.2507310493029999E-2</v>
      </c>
    </row>
    <row r="173" spans="1:61" x14ac:dyDescent="0.25">
      <c r="A173" s="7" t="s">
        <v>166</v>
      </c>
      <c r="B173" s="7"/>
      <c r="C173" s="14">
        <v>8111</v>
      </c>
      <c r="E173" s="21">
        <f>'CAN LFS Emp'!$E173</f>
        <v>140.63</v>
      </c>
      <c r="F173" s="21">
        <f>'Ont LFS Emp'!$E173</f>
        <v>52.34</v>
      </c>
      <c r="G173" s="21">
        <f>'Emp RestOfOnt'!$E173</f>
        <v>31.710000000000004</v>
      </c>
      <c r="H173" s="21">
        <f>'Emp RestOfCMA'!$E173</f>
        <v>11.7014584391121</v>
      </c>
      <c r="I173" s="21">
        <f>'CMA Emp Adj'!$E173</f>
        <v>20.63</v>
      </c>
      <c r="J173" s="21">
        <f>'Tor Emp Adj'!$E173</f>
        <v>8.9285415608878989</v>
      </c>
      <c r="L173" s="21">
        <f>'CAN LFS Emp'!$O173</f>
        <v>146.44999999999999</v>
      </c>
      <c r="M173" s="21">
        <f>'Ont LFS Emp'!$O173</f>
        <v>50.23</v>
      </c>
      <c r="N173" s="21">
        <f>'Emp RestOfOnt'!$O173</f>
        <v>30.56656057769457</v>
      </c>
      <c r="O173" s="21">
        <f>'Emp RestOfCMA'!$O173</f>
        <v>13.82424028242793</v>
      </c>
      <c r="P173" s="21">
        <f>'CMA Emp Adj'!$O173</f>
        <v>19.663439422305427</v>
      </c>
      <c r="Q173" s="21">
        <f>'Tor Emp Adj'!$O173</f>
        <v>5.8391991398774978</v>
      </c>
      <c r="S173" s="21">
        <f>'CAN LFS Emp'!$Y173</f>
        <v>165.17</v>
      </c>
      <c r="T173" s="21">
        <f>'Ont LFS Emp'!$Y173</f>
        <v>57.38</v>
      </c>
      <c r="U173" s="21">
        <f>'Emp RestOfOnt'!$Y173</f>
        <v>33.88164329781268</v>
      </c>
      <c r="V173" s="21">
        <f>'Emp RestOfCMA'!$Y173</f>
        <v>15.753755734500817</v>
      </c>
      <c r="W173" s="21">
        <f>'CMA Emp Adj'!$Y173</f>
        <v>23.498356702187323</v>
      </c>
      <c r="X173" s="21">
        <f>'Tor Emp Adj'!$Y173</f>
        <v>7.7446009676865053</v>
      </c>
      <c r="AA173" s="21">
        <f t="shared" si="68"/>
        <v>1</v>
      </c>
      <c r="AB173" s="21">
        <f t="shared" si="69"/>
        <v>0.95859432011850731</v>
      </c>
      <c r="AC173" s="21">
        <f t="shared" si="70"/>
        <v>1.0046449892303286</v>
      </c>
      <c r="AD173" s="21">
        <f t="shared" si="71"/>
        <v>1.0684992135764515</v>
      </c>
      <c r="AE173" s="21">
        <f t="shared" si="72"/>
        <v>0.89550058878667993</v>
      </c>
      <c r="AF173" s="21">
        <f t="shared" si="73"/>
        <v>0.73874516830952519</v>
      </c>
      <c r="AH173" s="21">
        <f t="shared" si="74"/>
        <v>1</v>
      </c>
      <c r="AI173" s="21">
        <f t="shared" si="75"/>
        <v>0.88260205753147769</v>
      </c>
      <c r="AJ173" s="21">
        <f t="shared" si="76"/>
        <v>1.0012600925970767</v>
      </c>
      <c r="AK173" s="21">
        <f t="shared" si="77"/>
        <v>1.1170020279045576</v>
      </c>
      <c r="AL173" s="21">
        <f t="shared" si="78"/>
        <v>0.74530229312041318</v>
      </c>
      <c r="AM173" s="21">
        <f t="shared" si="79"/>
        <v>0.4168780086624832</v>
      </c>
      <c r="AO173" s="21">
        <f t="shared" si="80"/>
        <v>1</v>
      </c>
      <c r="AP173" s="21">
        <f t="shared" si="81"/>
        <v>0.89496052644975987</v>
      </c>
      <c r="AQ173" s="21">
        <f t="shared" si="82"/>
        <v>1.0408293666696706</v>
      </c>
      <c r="AR173" s="21">
        <f t="shared" si="83"/>
        <v>1.0369068253651204</v>
      </c>
      <c r="AS173" s="21">
        <f t="shared" si="84"/>
        <v>0.74451380683452184</v>
      </c>
      <c r="AT173" s="21">
        <f t="shared" si="85"/>
        <v>0.47312647248116607</v>
      </c>
      <c r="AW173" s="156">
        <f t="shared" si="86"/>
        <v>4.0634078848862387E-3</v>
      </c>
      <c r="AX173" s="156">
        <f t="shared" si="87"/>
        <v>-4.1063895638172587E-3</v>
      </c>
      <c r="AY173" s="156">
        <f t="shared" si="88"/>
        <v>-3.6658113180699781E-3</v>
      </c>
      <c r="AZ173" s="156">
        <f t="shared" si="89"/>
        <v>1.681074738573618E-2</v>
      </c>
      <c r="BA173" s="156">
        <f t="shared" si="90"/>
        <v>-4.7870337044937372E-3</v>
      </c>
      <c r="BB173" s="156">
        <f t="shared" si="91"/>
        <v>-4.1576891972637475E-2</v>
      </c>
      <c r="BC173" s="40"/>
      <c r="BD173" s="156">
        <f t="shared" si="92"/>
        <v>1.2101758133804097E-2</v>
      </c>
      <c r="BE173" s="156">
        <f t="shared" si="93"/>
        <v>1.3397285327430897E-2</v>
      </c>
      <c r="BF173" s="156">
        <f t="shared" si="94"/>
        <v>1.0349868398245254E-2</v>
      </c>
      <c r="BG173" s="156">
        <f t="shared" si="95"/>
        <v>1.3151247131082622E-2</v>
      </c>
      <c r="BH173" s="156">
        <f t="shared" si="96"/>
        <v>1.7976613271492914E-2</v>
      </c>
      <c r="BI173" s="156">
        <f t="shared" si="97"/>
        <v>2.8642765327008712E-2</v>
      </c>
    </row>
    <row r="174" spans="1:61" x14ac:dyDescent="0.25">
      <c r="A174" s="7" t="s">
        <v>167</v>
      </c>
      <c r="B174" s="7"/>
      <c r="C174" s="14" t="s">
        <v>209</v>
      </c>
      <c r="E174" s="21">
        <f>'CAN LFS Emp'!$E174</f>
        <v>121.53999999999999</v>
      </c>
      <c r="F174" s="21">
        <f>'Ont LFS Emp'!$E174</f>
        <v>41.7</v>
      </c>
      <c r="G174" s="21">
        <f>'Emp RestOfOnt'!$E174</f>
        <v>22.240000000000002</v>
      </c>
      <c r="H174" s="21">
        <f>'Emp RestOfCMA'!$E174</f>
        <v>12.313162920993319</v>
      </c>
      <c r="I174" s="21">
        <f>'CMA Emp Adj'!$E174</f>
        <v>19.46</v>
      </c>
      <c r="J174" s="21">
        <f>'Tor Emp Adj'!$E174</f>
        <v>7.1468370790066817</v>
      </c>
      <c r="L174" s="21">
        <f>'CAN LFS Emp'!$O174</f>
        <v>129.97999999999999</v>
      </c>
      <c r="M174" s="21">
        <f>'Ont LFS Emp'!$O174</f>
        <v>41.39</v>
      </c>
      <c r="N174" s="21">
        <f>'Emp RestOfOnt'!$O174</f>
        <v>19.880907511940947</v>
      </c>
      <c r="O174" s="21">
        <f>'Emp RestOfCMA'!$O174</f>
        <v>12.988583474359343</v>
      </c>
      <c r="P174" s="21">
        <f>'CMA Emp Adj'!$O174</f>
        <v>21.509092488059053</v>
      </c>
      <c r="Q174" s="21">
        <f>'Tor Emp Adj'!$O174</f>
        <v>8.5205090136997104</v>
      </c>
      <c r="S174" s="21">
        <f>'CAN LFS Emp'!$Y174</f>
        <v>127.14000000000001</v>
      </c>
      <c r="T174" s="21">
        <f>'Ont LFS Emp'!$Y174</f>
        <v>37.840000000000003</v>
      </c>
      <c r="U174" s="21">
        <f>'Emp RestOfOnt'!$Y174</f>
        <v>21.123812746756911</v>
      </c>
      <c r="V174" s="21">
        <f>'Emp RestOfCMA'!$Y174</f>
        <v>13.804932048283092</v>
      </c>
      <c r="W174" s="21">
        <f>'CMA Emp Adj'!$Y174</f>
        <v>16.716187253243092</v>
      </c>
      <c r="X174" s="21">
        <f>'Tor Emp Adj'!$Y174</f>
        <v>2.9112552049600007</v>
      </c>
      <c r="AA174" s="21">
        <f t="shared" si="68"/>
        <v>1</v>
      </c>
      <c r="AB174" s="21">
        <f t="shared" si="69"/>
        <v>0.88368184534552718</v>
      </c>
      <c r="AC174" s="21">
        <f t="shared" si="70"/>
        <v>0.81528585619954819</v>
      </c>
      <c r="AD174" s="21">
        <f t="shared" si="71"/>
        <v>1.3009559239221753</v>
      </c>
      <c r="AE174" s="21">
        <f t="shared" si="72"/>
        <v>0.97739075873552217</v>
      </c>
      <c r="AF174" s="21">
        <f t="shared" si="73"/>
        <v>0.68420580664570319</v>
      </c>
      <c r="AH174" s="21">
        <f t="shared" si="74"/>
        <v>1</v>
      </c>
      <c r="AI174" s="21">
        <f t="shared" si="75"/>
        <v>0.81942654222363887</v>
      </c>
      <c r="AJ174" s="21">
        <f t="shared" si="76"/>
        <v>0.73375214095865693</v>
      </c>
      <c r="AK174" s="21">
        <f t="shared" si="77"/>
        <v>1.1824623484891821</v>
      </c>
      <c r="AL174" s="21">
        <f t="shared" si="78"/>
        <v>0.91856079051317008</v>
      </c>
      <c r="AM174" s="21">
        <f t="shared" si="79"/>
        <v>0.68538419059997113</v>
      </c>
      <c r="AO174" s="21">
        <f t="shared" si="80"/>
        <v>1</v>
      </c>
      <c r="AP174" s="21">
        <f t="shared" si="81"/>
        <v>0.76673171203266577</v>
      </c>
      <c r="AQ174" s="21">
        <f t="shared" si="82"/>
        <v>0.84301701827075559</v>
      </c>
      <c r="AR174" s="21">
        <f t="shared" si="83"/>
        <v>1.1804262558209342</v>
      </c>
      <c r="AS174" s="21">
        <f t="shared" si="84"/>
        <v>0.68805230345533042</v>
      </c>
      <c r="AT174" s="21">
        <f t="shared" si="85"/>
        <v>0.23105078163703885</v>
      </c>
      <c r="AW174" s="156">
        <f t="shared" si="86"/>
        <v>6.7363040914625305E-3</v>
      </c>
      <c r="AX174" s="156">
        <f t="shared" si="87"/>
        <v>-7.4590397962703836E-4</v>
      </c>
      <c r="AY174" s="156">
        <f t="shared" si="88"/>
        <v>-1.1150627678352287E-2</v>
      </c>
      <c r="AZ174" s="156">
        <f t="shared" si="89"/>
        <v>5.3544773462506079E-3</v>
      </c>
      <c r="BA174" s="156">
        <f t="shared" si="90"/>
        <v>1.0061749941011167E-2</v>
      </c>
      <c r="BB174" s="156">
        <f t="shared" si="91"/>
        <v>1.7736067726696003E-2</v>
      </c>
      <c r="BC174" s="40"/>
      <c r="BD174" s="156">
        <f t="shared" si="92"/>
        <v>-2.2067366644631381E-3</v>
      </c>
      <c r="BE174" s="156">
        <f t="shared" si="93"/>
        <v>-8.9271702259549057E-3</v>
      </c>
      <c r="BF174" s="156">
        <f t="shared" si="94"/>
        <v>6.0825360150120744E-3</v>
      </c>
      <c r="BG174" s="156">
        <f t="shared" si="95"/>
        <v>6.1141300306486457E-3</v>
      </c>
      <c r="BH174" s="156">
        <f t="shared" si="96"/>
        <v>-2.4894706575824266E-2</v>
      </c>
      <c r="BI174" s="156">
        <f t="shared" si="97"/>
        <v>-0.10182394291481356</v>
      </c>
    </row>
    <row r="175" spans="1:61" x14ac:dyDescent="0.25">
      <c r="A175" s="6" t="s">
        <v>168</v>
      </c>
      <c r="B175" s="6"/>
      <c r="C175" s="14">
        <v>812</v>
      </c>
      <c r="E175" s="21">
        <f>'CAN LFS Emp'!$E175</f>
        <v>186.38</v>
      </c>
      <c r="F175" s="21">
        <f>'Ont LFS Emp'!$E175</f>
        <v>70.510000000000005</v>
      </c>
      <c r="G175" s="21">
        <f>'Emp RestOfOnt'!$E175</f>
        <v>40.78</v>
      </c>
      <c r="H175" s="21">
        <f>'Emp RestOfCMA'!$E175</f>
        <v>14.995904509386785</v>
      </c>
      <c r="I175" s="21">
        <f>'CMA Emp Adj'!$E175</f>
        <v>29.73</v>
      </c>
      <c r="J175" s="21">
        <f>'Tor Emp Adj'!$E175</f>
        <v>14.734095490613216</v>
      </c>
      <c r="L175" s="21">
        <f>'CAN LFS Emp'!$O175</f>
        <v>233.02</v>
      </c>
      <c r="M175" s="21">
        <f>'Ont LFS Emp'!$O175</f>
        <v>90.36</v>
      </c>
      <c r="N175" s="21">
        <f>'Emp RestOfOnt'!$O175</f>
        <v>50.59428656009473</v>
      </c>
      <c r="O175" s="21">
        <f>'Emp RestOfCMA'!$O175</f>
        <v>18.119298667055169</v>
      </c>
      <c r="P175" s="21">
        <f>'CMA Emp Adj'!$O175</f>
        <v>39.765713439905269</v>
      </c>
      <c r="Q175" s="21">
        <f>'Tor Emp Adj'!$O175</f>
        <v>21.6464147728501</v>
      </c>
      <c r="S175" s="21">
        <f>'CAN LFS Emp'!$Y175</f>
        <v>260.47000000000003</v>
      </c>
      <c r="T175" s="21">
        <f>'Ont LFS Emp'!$Y175</f>
        <v>89.86</v>
      </c>
      <c r="U175" s="21">
        <f>'Emp RestOfOnt'!$Y175</f>
        <v>51.213584104938271</v>
      </c>
      <c r="V175" s="21">
        <f>'Emp RestOfCMA'!$Y175</f>
        <v>18.087835996600774</v>
      </c>
      <c r="W175" s="21">
        <f>'CMA Emp Adj'!$Y175</f>
        <v>38.646415895061729</v>
      </c>
      <c r="X175" s="21">
        <f>'Tor Emp Adj'!$Y175</f>
        <v>20.558579898460955</v>
      </c>
      <c r="AA175" s="21">
        <f t="shared" si="68"/>
        <v>1</v>
      </c>
      <c r="AB175" s="21">
        <f t="shared" si="69"/>
        <v>0.97438483720852342</v>
      </c>
      <c r="AC175" s="21">
        <f t="shared" si="70"/>
        <v>0.97486004554265715</v>
      </c>
      <c r="AD175" s="21">
        <f t="shared" si="71"/>
        <v>1.0332027371762107</v>
      </c>
      <c r="AE175" s="21">
        <f t="shared" si="72"/>
        <v>0.97373375726682543</v>
      </c>
      <c r="AF175" s="21">
        <f t="shared" si="73"/>
        <v>0.91984844481205097</v>
      </c>
      <c r="AH175" s="21">
        <f t="shared" si="74"/>
        <v>1</v>
      </c>
      <c r="AI175" s="21">
        <f t="shared" si="75"/>
        <v>0.99787044012364312</v>
      </c>
      <c r="AJ175" s="21">
        <f t="shared" si="76"/>
        <v>1.0415928438106221</v>
      </c>
      <c r="AK175" s="21">
        <f t="shared" si="77"/>
        <v>0.9201322434068463</v>
      </c>
      <c r="AL175" s="21">
        <f t="shared" si="78"/>
        <v>0.94727904340627023</v>
      </c>
      <c r="AM175" s="21">
        <f t="shared" si="79"/>
        <v>0.97126525466980773</v>
      </c>
      <c r="AO175" s="21">
        <f t="shared" si="80"/>
        <v>1</v>
      </c>
      <c r="AP175" s="21">
        <f t="shared" si="81"/>
        <v>0.88875735876253914</v>
      </c>
      <c r="AQ175" s="21">
        <f t="shared" si="82"/>
        <v>0.9976396477583398</v>
      </c>
      <c r="AR175" s="21">
        <f t="shared" si="83"/>
        <v>0.75494566586491929</v>
      </c>
      <c r="AS175" s="21">
        <f t="shared" si="84"/>
        <v>0.77645795898037406</v>
      </c>
      <c r="AT175" s="21">
        <f t="shared" si="85"/>
        <v>0.79642479647112752</v>
      </c>
      <c r="AW175" s="156">
        <f t="shared" si="86"/>
        <v>2.2584932079220632E-2</v>
      </c>
      <c r="AX175" s="156">
        <f t="shared" si="87"/>
        <v>2.5114911192204881E-2</v>
      </c>
      <c r="AY175" s="156">
        <f t="shared" si="88"/>
        <v>2.1798887443730708E-2</v>
      </c>
      <c r="AZ175" s="156">
        <f t="shared" si="89"/>
        <v>1.9100164617026794E-2</v>
      </c>
      <c r="BA175" s="156">
        <f t="shared" si="90"/>
        <v>2.9511937923124121E-2</v>
      </c>
      <c r="BB175" s="156">
        <f t="shared" si="91"/>
        <v>3.9217016870631616E-2</v>
      </c>
      <c r="BC175" s="40"/>
      <c r="BD175" s="156">
        <f t="shared" si="92"/>
        <v>1.1198580328525276E-2</v>
      </c>
      <c r="BE175" s="156">
        <f t="shared" si="93"/>
        <v>-5.5472487900953826E-4</v>
      </c>
      <c r="BF175" s="156">
        <f t="shared" si="94"/>
        <v>1.2173559088275443E-3</v>
      </c>
      <c r="BG175" s="156">
        <f t="shared" si="95"/>
        <v>-1.7377759843328899E-4</v>
      </c>
      <c r="BH175" s="156">
        <f t="shared" si="96"/>
        <v>-2.8510311950469269E-3</v>
      </c>
      <c r="BI175" s="156">
        <f t="shared" si="97"/>
        <v>-5.1428773106324543E-3</v>
      </c>
    </row>
    <row r="176" spans="1:61" x14ac:dyDescent="0.25">
      <c r="A176" s="6" t="s">
        <v>169</v>
      </c>
      <c r="B176" s="6"/>
      <c r="C176" s="14">
        <v>813</v>
      </c>
      <c r="E176" s="21">
        <f>'CAN LFS Emp'!$E176</f>
        <v>163.25</v>
      </c>
      <c r="F176" s="21">
        <f>'Ont LFS Emp'!$E176</f>
        <v>63.37</v>
      </c>
      <c r="G176" s="21">
        <f>'Emp RestOfOnt'!$E176</f>
        <v>39.29</v>
      </c>
      <c r="H176" s="21">
        <f>'Emp RestOfCMA'!$E176</f>
        <v>9.3358949336458785</v>
      </c>
      <c r="I176" s="21">
        <f>'CMA Emp Adj'!$E176</f>
        <v>24.08</v>
      </c>
      <c r="J176" s="21">
        <f>'Tor Emp Adj'!$E176</f>
        <v>14.74410506635412</v>
      </c>
      <c r="L176" s="21">
        <f>'CAN LFS Emp'!$O176</f>
        <v>178.79</v>
      </c>
      <c r="M176" s="21">
        <f>'Ont LFS Emp'!$O176</f>
        <v>71.06</v>
      </c>
      <c r="N176" s="21">
        <f>'Emp RestOfOnt'!$O176</f>
        <v>38.3450936329588</v>
      </c>
      <c r="O176" s="21">
        <f>'Emp RestOfCMA'!$O176</f>
        <v>10.653250558014843</v>
      </c>
      <c r="P176" s="21">
        <f>'CMA Emp Adj'!$O176</f>
        <v>32.714906367041202</v>
      </c>
      <c r="Q176" s="21">
        <f>'Tor Emp Adj'!$O176</f>
        <v>22.061655809026359</v>
      </c>
      <c r="S176" s="21">
        <f>'CAN LFS Emp'!$Y176</f>
        <v>195.47</v>
      </c>
      <c r="T176" s="21">
        <f>'Ont LFS Emp'!$Y176</f>
        <v>81.56</v>
      </c>
      <c r="U176" s="21">
        <f>'Emp RestOfOnt'!$Y176</f>
        <v>41.739411583011581</v>
      </c>
      <c r="V176" s="21">
        <f>'Emp RestOfCMA'!$Y176</f>
        <v>12.791211245672542</v>
      </c>
      <c r="W176" s="21">
        <f>'CMA Emp Adj'!$Y176</f>
        <v>39.820588416988421</v>
      </c>
      <c r="X176" s="21">
        <f>'Tor Emp Adj'!$Y176</f>
        <v>27.029377171315879</v>
      </c>
      <c r="AA176" s="21">
        <f t="shared" si="68"/>
        <v>1</v>
      </c>
      <c r="AB176" s="21">
        <f t="shared" si="69"/>
        <v>0.99979193015030077</v>
      </c>
      <c r="AC176" s="21">
        <f t="shared" si="70"/>
        <v>1.0723170122391268</v>
      </c>
      <c r="AD176" s="21">
        <f t="shared" si="71"/>
        <v>0.7343700468197516</v>
      </c>
      <c r="AE176" s="21">
        <f t="shared" si="72"/>
        <v>0.90042577255941203</v>
      </c>
      <c r="AF176" s="21">
        <f t="shared" si="73"/>
        <v>1.0508901773637358</v>
      </c>
      <c r="AH176" s="21">
        <f t="shared" si="74"/>
        <v>1</v>
      </c>
      <c r="AI176" s="21">
        <f t="shared" si="75"/>
        <v>1.0227585344552437</v>
      </c>
      <c r="AJ176" s="21">
        <f t="shared" si="76"/>
        <v>1.0288600101906158</v>
      </c>
      <c r="AK176" s="21">
        <f t="shared" si="77"/>
        <v>0.7050841969074787</v>
      </c>
      <c r="AL176" s="21">
        <f t="shared" si="78"/>
        <v>1.0156984884957496</v>
      </c>
      <c r="AM176" s="21">
        <f t="shared" si="79"/>
        <v>1.2901492532145529</v>
      </c>
      <c r="AO176" s="21">
        <f t="shared" si="80"/>
        <v>1</v>
      </c>
      <c r="AP176" s="21">
        <f t="shared" si="81"/>
        <v>1.0749087782270097</v>
      </c>
      <c r="AQ176" s="21">
        <f t="shared" si="82"/>
        <v>1.0834589200259561</v>
      </c>
      <c r="AR176" s="21">
        <f t="shared" si="83"/>
        <v>0.71140735844048997</v>
      </c>
      <c r="AS176" s="21">
        <f t="shared" si="84"/>
        <v>1.0660903027804556</v>
      </c>
      <c r="AT176" s="21">
        <f t="shared" si="85"/>
        <v>1.3952926185154664</v>
      </c>
      <c r="AW176" s="156">
        <f t="shared" si="86"/>
        <v>9.1343826130598771E-3</v>
      </c>
      <c r="AX176" s="156">
        <f t="shared" si="87"/>
        <v>1.1519244071793056E-2</v>
      </c>
      <c r="AY176" s="156">
        <f t="shared" si="88"/>
        <v>-2.4313844350395408E-3</v>
      </c>
      <c r="AZ176" s="156">
        <f t="shared" si="89"/>
        <v>1.3287344626043529E-2</v>
      </c>
      <c r="BA176" s="156">
        <f t="shared" si="90"/>
        <v>3.1119309629586533E-2</v>
      </c>
      <c r="BB176" s="156">
        <f t="shared" si="91"/>
        <v>4.1122827302525478E-2</v>
      </c>
      <c r="BC176" s="40"/>
      <c r="BD176" s="156">
        <f t="shared" si="92"/>
        <v>8.9593954773186102E-3</v>
      </c>
      <c r="BE176" s="156">
        <f t="shared" si="93"/>
        <v>1.3876837247558838E-2</v>
      </c>
      <c r="BF176" s="156">
        <f t="shared" si="94"/>
        <v>8.5179955483556391E-3</v>
      </c>
      <c r="BG176" s="156">
        <f t="shared" si="95"/>
        <v>1.8457599150236703E-2</v>
      </c>
      <c r="BH176" s="156">
        <f t="shared" si="96"/>
        <v>1.9849762642796698E-2</v>
      </c>
      <c r="BI176" s="156">
        <f t="shared" si="97"/>
        <v>2.0515941852069286E-2</v>
      </c>
    </row>
    <row r="177" spans="1:61" x14ac:dyDescent="0.25">
      <c r="A177" s="6" t="s">
        <v>170</v>
      </c>
      <c r="B177" s="6"/>
      <c r="C177" s="14">
        <v>814</v>
      </c>
      <c r="E177" s="21">
        <f>'CAN LFS Emp'!$E177</f>
        <v>89.36</v>
      </c>
      <c r="F177" s="21">
        <f>'Ont LFS Emp'!$E177</f>
        <v>31.85</v>
      </c>
      <c r="G177" s="21">
        <f>'Emp RestOfOnt'!$E177</f>
        <v>19.3</v>
      </c>
      <c r="H177" s="21">
        <f>'Emp RestOfCMA'!$E177</f>
        <v>4.3321383167164065</v>
      </c>
      <c r="I177" s="21">
        <f>'CMA Emp Adj'!$E177</f>
        <v>12.55</v>
      </c>
      <c r="J177" s="21">
        <f>'Tor Emp Adj'!$E177</f>
        <v>8.2178616832835942</v>
      </c>
      <c r="L177" s="21">
        <f>'CAN LFS Emp'!$O177</f>
        <v>72.819999999999993</v>
      </c>
      <c r="M177" s="21">
        <f>'Ont LFS Emp'!$O177</f>
        <v>32.76</v>
      </c>
      <c r="N177" s="21">
        <f>'Emp RestOfOnt'!$O177</f>
        <v>12.459044879171461</v>
      </c>
      <c r="O177" s="21">
        <f>'Emp RestOfCMA'!$O177</f>
        <v>7.4993468386083819</v>
      </c>
      <c r="P177" s="21">
        <f>'CMA Emp Adj'!$O177</f>
        <v>20.300955120828537</v>
      </c>
      <c r="Q177" s="21">
        <f>'Tor Emp Adj'!$O177</f>
        <v>12.801608282220155</v>
      </c>
      <c r="S177" s="21">
        <f>'CAN LFS Emp'!$Y177</f>
        <v>54.65</v>
      </c>
      <c r="T177" s="21">
        <f>'Ont LFS Emp'!$Y177</f>
        <v>23.76</v>
      </c>
      <c r="U177" s="21">
        <f>'Emp RestOfOnt'!$Y177</f>
        <v>7.1530357142857142</v>
      </c>
      <c r="V177" s="21">
        <f>'Emp RestOfCMA'!$Y177</f>
        <v>3.6288474765241414</v>
      </c>
      <c r="W177" s="21">
        <f>'CMA Emp Adj'!$Y177</f>
        <v>16.606964285714287</v>
      </c>
      <c r="X177" s="21">
        <f>'Tor Emp Adj'!$Y177</f>
        <v>12.978116809190146</v>
      </c>
      <c r="AA177" s="21">
        <f t="shared" si="68"/>
        <v>1</v>
      </c>
      <c r="AB177" s="21">
        <f t="shared" si="69"/>
        <v>0.9180057181854222</v>
      </c>
      <c r="AC177" s="21">
        <f t="shared" si="70"/>
        <v>0.9622956135195383</v>
      </c>
      <c r="AD177" s="21">
        <f t="shared" si="71"/>
        <v>0.62254585147727792</v>
      </c>
      <c r="AE177" s="21">
        <f t="shared" si="72"/>
        <v>0.85732441190211917</v>
      </c>
      <c r="AF177" s="21">
        <f t="shared" si="73"/>
        <v>1.070059120071851</v>
      </c>
      <c r="AH177" s="21">
        <f t="shared" si="74"/>
        <v>1</v>
      </c>
      <c r="AI177" s="21">
        <f t="shared" si="75"/>
        <v>1.1576688612833825</v>
      </c>
      <c r="AJ177" s="21">
        <f t="shared" si="76"/>
        <v>0.82077436685742544</v>
      </c>
      <c r="AK177" s="21">
        <f t="shared" si="77"/>
        <v>1.218638316291411</v>
      </c>
      <c r="AL177" s="21">
        <f t="shared" si="78"/>
        <v>1.5474910481289392</v>
      </c>
      <c r="AM177" s="21">
        <f t="shared" si="79"/>
        <v>1.8380568275435951</v>
      </c>
      <c r="AO177" s="21">
        <f t="shared" si="80"/>
        <v>1</v>
      </c>
      <c r="AP177" s="21">
        <f t="shared" si="81"/>
        <v>1.1200328885429456</v>
      </c>
      <c r="AQ177" s="21">
        <f t="shared" si="82"/>
        <v>0.66411985926513295</v>
      </c>
      <c r="AR177" s="21">
        <f t="shared" si="83"/>
        <v>0.72188055435834331</v>
      </c>
      <c r="AS177" s="21">
        <f t="shared" si="84"/>
        <v>1.5902540789033133</v>
      </c>
      <c r="AT177" s="21">
        <f t="shared" si="85"/>
        <v>2.3962431453783246</v>
      </c>
      <c r="AW177" s="156">
        <f t="shared" si="86"/>
        <v>-2.0260198457585976E-2</v>
      </c>
      <c r="AX177" s="156">
        <f t="shared" si="87"/>
        <v>2.8210594169006953E-3</v>
      </c>
      <c r="AY177" s="156">
        <f t="shared" si="88"/>
        <v>-4.2821920679297132E-2</v>
      </c>
      <c r="AZ177" s="156">
        <f t="shared" si="89"/>
        <v>5.6409048787222638E-2</v>
      </c>
      <c r="BA177" s="156">
        <f t="shared" si="90"/>
        <v>4.927004478379815E-2</v>
      </c>
      <c r="BB177" s="156">
        <f t="shared" si="91"/>
        <v>4.5323155234310075E-2</v>
      </c>
      <c r="BC177" s="40"/>
      <c r="BD177" s="156">
        <f t="shared" si="92"/>
        <v>-2.8296092471350343E-2</v>
      </c>
      <c r="BE177" s="156">
        <f t="shared" si="93"/>
        <v>-3.1610093126237193E-2</v>
      </c>
      <c r="BF177" s="156">
        <f t="shared" si="94"/>
        <v>-5.3979463454031817E-2</v>
      </c>
      <c r="BG177" s="156">
        <f t="shared" si="95"/>
        <v>-7.0018032704939115E-2</v>
      </c>
      <c r="BH177" s="156">
        <f t="shared" si="96"/>
        <v>-1.9884227662047116E-2</v>
      </c>
      <c r="BI177" s="156">
        <f t="shared" si="97"/>
        <v>1.3703186929652222E-3</v>
      </c>
    </row>
    <row r="178" spans="1:61" x14ac:dyDescent="0.25">
      <c r="A178" s="5" t="s">
        <v>171</v>
      </c>
      <c r="B178" s="5"/>
      <c r="C178" s="13">
        <v>91</v>
      </c>
      <c r="E178" s="20">
        <f>'CAN LFS Emp'!$E178</f>
        <v>781.63</v>
      </c>
      <c r="F178" s="20">
        <f>'Ont LFS Emp'!$E178</f>
        <v>282.62</v>
      </c>
      <c r="G178" s="20">
        <f>'Emp RestOfOnt'!$E178</f>
        <v>196.88</v>
      </c>
      <c r="H178" s="20">
        <f>'Emp RestOfCMA'!$E178</f>
        <v>43.409504191709722</v>
      </c>
      <c r="I178" s="20">
        <f>'CMA Emp Adj'!$E178</f>
        <v>85.74</v>
      </c>
      <c r="J178" s="20">
        <f>'Tor Emp Adj'!$E178</f>
        <v>42.330495808290273</v>
      </c>
      <c r="L178" s="20">
        <f>'CAN LFS Emp'!$O178</f>
        <v>910.27</v>
      </c>
      <c r="M178" s="20">
        <f>'Ont LFS Emp'!$O178</f>
        <v>355.86</v>
      </c>
      <c r="N178" s="20">
        <f>'Emp RestOfOnt'!$O178</f>
        <v>239.36092085235921</v>
      </c>
      <c r="O178" s="20">
        <f>'Emp RestOfCMA'!$O178</f>
        <v>40.63955796219922</v>
      </c>
      <c r="P178" s="20">
        <f>'CMA Emp Adj'!$O178</f>
        <v>116.4990791476408</v>
      </c>
      <c r="Q178" s="20">
        <f>'Tor Emp Adj'!$O178</f>
        <v>75.859521185441579</v>
      </c>
      <c r="S178" s="20">
        <f>'CAN LFS Emp'!$Y178</f>
        <v>968.97</v>
      </c>
      <c r="T178" s="20">
        <f>'Ont LFS Emp'!$Y178</f>
        <v>365</v>
      </c>
      <c r="U178" s="20">
        <f>'Emp RestOfOnt'!$Y178</f>
        <v>242.22190000000001</v>
      </c>
      <c r="V178" s="20">
        <f>'Emp RestOfCMA'!$Y178</f>
        <v>46.848022994686914</v>
      </c>
      <c r="W178" s="20">
        <f>'CMA Emp Adj'!$Y178</f>
        <v>122.77809999999999</v>
      </c>
      <c r="X178" s="20">
        <f>'Tor Emp Adj'!$Y178</f>
        <v>75.93007700531308</v>
      </c>
      <c r="AA178" s="20">
        <f t="shared" si="68"/>
        <v>1</v>
      </c>
      <c r="AB178" s="20">
        <f t="shared" si="69"/>
        <v>0.93128108468308246</v>
      </c>
      <c r="AC178" s="20">
        <f t="shared" si="70"/>
        <v>1.1222632409412254</v>
      </c>
      <c r="AD178" s="20">
        <f t="shared" si="71"/>
        <v>0.71317448117749604</v>
      </c>
      <c r="AE178" s="20">
        <f t="shared" si="72"/>
        <v>0.66961763682166697</v>
      </c>
      <c r="AF178" s="20">
        <f t="shared" si="73"/>
        <v>0.63015043608551602</v>
      </c>
      <c r="AH178" s="20">
        <f t="shared" si="74"/>
        <v>1</v>
      </c>
      <c r="AI178" s="20">
        <f t="shared" si="75"/>
        <v>1.0060048581667214</v>
      </c>
      <c r="AJ178" s="20">
        <f t="shared" si="76"/>
        <v>1.2614577994897076</v>
      </c>
      <c r="AK178" s="20">
        <f t="shared" si="77"/>
        <v>0.52830024180708979</v>
      </c>
      <c r="AL178" s="20">
        <f t="shared" si="78"/>
        <v>0.71041907130981508</v>
      </c>
      <c r="AM178" s="20">
        <f t="shared" si="79"/>
        <v>0.87133456483440108</v>
      </c>
      <c r="AO178" s="20">
        <f t="shared" si="80"/>
        <v>1</v>
      </c>
      <c r="AP178" s="20">
        <f t="shared" si="81"/>
        <v>0.97041396711629657</v>
      </c>
      <c r="AQ178" s="20">
        <f t="shared" si="82"/>
        <v>1.2683797952768407</v>
      </c>
      <c r="AR178" s="20">
        <f t="shared" si="83"/>
        <v>0.52561497703534477</v>
      </c>
      <c r="AS178" s="20">
        <f t="shared" si="84"/>
        <v>0.663096918892638</v>
      </c>
      <c r="AT178" s="20">
        <f t="shared" si="85"/>
        <v>0.79070207824246463</v>
      </c>
      <c r="AW178" s="155">
        <f t="shared" si="86"/>
        <v>1.5352636826507338E-2</v>
      </c>
      <c r="AX178" s="155">
        <f t="shared" si="87"/>
        <v>2.3310966234622699E-2</v>
      </c>
      <c r="AY178" s="155">
        <f t="shared" si="88"/>
        <v>1.9729925774812918E-2</v>
      </c>
      <c r="AZ178" s="155">
        <f t="shared" si="89"/>
        <v>-6.5719577439335986E-3</v>
      </c>
      <c r="BA178" s="155">
        <f t="shared" si="90"/>
        <v>3.1131136810771176E-2</v>
      </c>
      <c r="BB178" s="155">
        <f t="shared" si="91"/>
        <v>6.0072758330595111E-2</v>
      </c>
      <c r="BC178" s="40"/>
      <c r="BD178" s="155">
        <f t="shared" si="92"/>
        <v>6.2688065206315535E-3</v>
      </c>
      <c r="BE178" s="155">
        <f t="shared" si="93"/>
        <v>2.5392142078619617E-3</v>
      </c>
      <c r="BF178" s="155">
        <f t="shared" si="94"/>
        <v>1.1888767791872201E-3</v>
      </c>
      <c r="BG178" s="155">
        <f t="shared" si="95"/>
        <v>1.4318226006843959E-2</v>
      </c>
      <c r="BH178" s="155">
        <f t="shared" si="96"/>
        <v>5.2633321594044435E-3</v>
      </c>
      <c r="BI178" s="155">
        <f t="shared" si="97"/>
        <v>9.2969617835780838E-5</v>
      </c>
    </row>
    <row r="179" spans="1:61" x14ac:dyDescent="0.25">
      <c r="A179" s="6" t="s">
        <v>172</v>
      </c>
      <c r="B179" s="6"/>
      <c r="C179" s="14">
        <v>911</v>
      </c>
      <c r="E179" s="21">
        <f>'CAN LFS Emp'!$E179</f>
        <v>246.22</v>
      </c>
      <c r="F179" s="21">
        <f>'Ont LFS Emp'!$E179</f>
        <v>103.01</v>
      </c>
      <c r="G179" s="21">
        <f>'Emp RestOfOnt'!$E179</f>
        <v>86.45</v>
      </c>
      <c r="H179" s="21">
        <f>'Emp RestOfCMA'!$E179</f>
        <v>6.6405104407624336</v>
      </c>
      <c r="I179" s="21">
        <f>'CMA Emp Adj'!$E179</f>
        <v>16.559999999999999</v>
      </c>
      <c r="J179" s="21">
        <f>'Tor Emp Adj'!$E179</f>
        <v>9.9194895592375651</v>
      </c>
      <c r="L179" s="21">
        <f>'CAN LFS Emp'!$O179</f>
        <v>349.13</v>
      </c>
      <c r="M179" s="21">
        <f>'Ont LFS Emp'!$O179</f>
        <v>148.29</v>
      </c>
      <c r="N179" s="21">
        <f>'Emp RestOfOnt'!$O179</f>
        <v>123.94870456408854</v>
      </c>
      <c r="O179" s="21">
        <f>'Emp RestOfCMA'!$O179</f>
        <v>6.3283576531266483</v>
      </c>
      <c r="P179" s="21">
        <f>'CMA Emp Adj'!$O179</f>
        <v>24.341295435911452</v>
      </c>
      <c r="Q179" s="21">
        <f>'Tor Emp Adj'!$O179</f>
        <v>18.012937782784803</v>
      </c>
      <c r="S179" s="21">
        <f>'CAN LFS Emp'!$Y179</f>
        <v>354.35</v>
      </c>
      <c r="T179" s="21">
        <f>'Ont LFS Emp'!$Y179</f>
        <v>160.19</v>
      </c>
      <c r="U179" s="21">
        <f>'Emp RestOfOnt'!$Y179</f>
        <v>131.16241379310344</v>
      </c>
      <c r="V179" s="21">
        <f>'Emp RestOfCMA'!$Y179</f>
        <v>8.6830397313862342</v>
      </c>
      <c r="W179" s="21">
        <f>'CMA Emp Adj'!$Y179</f>
        <v>29.027586206896551</v>
      </c>
      <c r="X179" s="21">
        <f>'Tor Emp Adj'!$Y179</f>
        <v>20.344546475510317</v>
      </c>
      <c r="AA179" s="21">
        <f t="shared" si="68"/>
        <v>1</v>
      </c>
      <c r="AB179" s="21">
        <f t="shared" si="69"/>
        <v>1.077544389606754</v>
      </c>
      <c r="AC179" s="21">
        <f t="shared" si="70"/>
        <v>1.5643575691994478</v>
      </c>
      <c r="AD179" s="21">
        <f t="shared" si="71"/>
        <v>0.34633016999979427</v>
      </c>
      <c r="AE179" s="21">
        <f t="shared" si="72"/>
        <v>0.41056472233131153</v>
      </c>
      <c r="AF179" s="21">
        <f t="shared" si="73"/>
        <v>0.46876815760211082</v>
      </c>
      <c r="AH179" s="21">
        <f t="shared" si="74"/>
        <v>1</v>
      </c>
      <c r="AI179" s="21">
        <f t="shared" si="75"/>
        <v>1.0929890981339279</v>
      </c>
      <c r="AJ179" s="21">
        <f t="shared" si="76"/>
        <v>1.7031171918216621</v>
      </c>
      <c r="AK179" s="21">
        <f t="shared" si="77"/>
        <v>0.21448943792439076</v>
      </c>
      <c r="AL179" s="21">
        <f t="shared" si="78"/>
        <v>0.38700704240895284</v>
      </c>
      <c r="AM179" s="21">
        <f t="shared" si="79"/>
        <v>0.53943914151212224</v>
      </c>
      <c r="AO179" s="21">
        <f t="shared" si="80"/>
        <v>1</v>
      </c>
      <c r="AP179" s="21">
        <f t="shared" si="81"/>
        <v>1.1646018340259874</v>
      </c>
      <c r="AQ179" s="21">
        <f t="shared" si="82"/>
        <v>1.8781194200572473</v>
      </c>
      <c r="AR179" s="21">
        <f t="shared" si="83"/>
        <v>0.26639504694598437</v>
      </c>
      <c r="AS179" s="21">
        <f t="shared" si="84"/>
        <v>0.42869154609642229</v>
      </c>
      <c r="AT179" s="21">
        <f t="shared" si="85"/>
        <v>0.57932857053929476</v>
      </c>
      <c r="AW179" s="156">
        <f t="shared" si="86"/>
        <v>3.5538819751113504E-2</v>
      </c>
      <c r="AX179" s="156">
        <f t="shared" si="87"/>
        <v>3.7106241178291643E-2</v>
      </c>
      <c r="AY179" s="156">
        <f t="shared" si="88"/>
        <v>3.6687111986395848E-2</v>
      </c>
      <c r="AZ179" s="156">
        <f t="shared" si="89"/>
        <v>-4.8032360030529908E-3</v>
      </c>
      <c r="BA179" s="156">
        <f t="shared" si="90"/>
        <v>3.9269867344112308E-2</v>
      </c>
      <c r="BB179" s="156">
        <f t="shared" si="91"/>
        <v>6.1474394758638695E-2</v>
      </c>
      <c r="BC179" s="40"/>
      <c r="BD179" s="156">
        <f t="shared" si="92"/>
        <v>1.485179746210985E-3</v>
      </c>
      <c r="BE179" s="156">
        <f t="shared" si="93"/>
        <v>7.7489483705976969E-3</v>
      </c>
      <c r="BF179" s="156">
        <f t="shared" si="94"/>
        <v>5.6728850240379547E-3</v>
      </c>
      <c r="BG179" s="156">
        <f t="shared" si="95"/>
        <v>3.2138735742087254E-2</v>
      </c>
      <c r="BH179" s="156">
        <f t="shared" si="96"/>
        <v>1.7763152843446095E-2</v>
      </c>
      <c r="BI179" s="156">
        <f t="shared" si="97"/>
        <v>1.2246645894228747E-2</v>
      </c>
    </row>
    <row r="180" spans="1:61" x14ac:dyDescent="0.25">
      <c r="A180" s="6" t="s">
        <v>173</v>
      </c>
      <c r="B180" s="6"/>
      <c r="C180" s="14">
        <v>912</v>
      </c>
      <c r="E180" s="21">
        <f>'CAN LFS Emp'!$E180</f>
        <v>234.98</v>
      </c>
      <c r="F180" s="21">
        <f>'Ont LFS Emp'!$E180</f>
        <v>58.84</v>
      </c>
      <c r="G180" s="21">
        <f>'Emp RestOfOnt'!$E180</f>
        <v>37.590000000000003</v>
      </c>
      <c r="H180" s="21">
        <f>'Emp RestOfCMA'!$E180</f>
        <v>8.6179154149769861</v>
      </c>
      <c r="I180" s="21">
        <f>'CMA Emp Adj'!$E180</f>
        <v>21.25</v>
      </c>
      <c r="J180" s="21">
        <f>'Tor Emp Adj'!$E180</f>
        <v>12.632084585023014</v>
      </c>
      <c r="L180" s="21">
        <f>'CAN LFS Emp'!$O180</f>
        <v>262.24</v>
      </c>
      <c r="M180" s="21">
        <f>'Ont LFS Emp'!$O180</f>
        <v>79.69</v>
      </c>
      <c r="N180" s="21">
        <f>'Emp RestOfOnt'!$O180</f>
        <v>43.516407407407407</v>
      </c>
      <c r="O180" s="21">
        <f>'Emp RestOfCMA'!$O180</f>
        <v>7.6869079474553317</v>
      </c>
      <c r="P180" s="21">
        <f>'CMA Emp Adj'!$O180</f>
        <v>36.173592592592591</v>
      </c>
      <c r="Q180" s="21">
        <f>'Tor Emp Adj'!$O180</f>
        <v>28.48668464513726</v>
      </c>
      <c r="S180" s="21">
        <f>'CAN LFS Emp'!$Y180</f>
        <v>276.3</v>
      </c>
      <c r="T180" s="21">
        <f>'Ont LFS Emp'!$Y180</f>
        <v>74.97</v>
      </c>
      <c r="U180" s="21">
        <f>'Emp RestOfOnt'!$Y180</f>
        <v>38.716557482337826</v>
      </c>
      <c r="V180" s="21">
        <f>'Emp RestOfCMA'!$Y180</f>
        <v>5.9730832028765448</v>
      </c>
      <c r="W180" s="21">
        <f>'CMA Emp Adj'!$Y180</f>
        <v>36.253442517662172</v>
      </c>
      <c r="X180" s="21">
        <f>'Tor Emp Adj'!$Y180</f>
        <v>30.280359314785628</v>
      </c>
      <c r="AA180" s="21">
        <f t="shared" si="68"/>
        <v>1</v>
      </c>
      <c r="AB180" s="21">
        <f t="shared" si="69"/>
        <v>0.64494231836018279</v>
      </c>
      <c r="AC180" s="21">
        <f t="shared" si="70"/>
        <v>0.71274763261654339</v>
      </c>
      <c r="AD180" s="21">
        <f t="shared" si="71"/>
        <v>0.47095945135282957</v>
      </c>
      <c r="AE180" s="21">
        <f t="shared" si="72"/>
        <v>0.55204268491136621</v>
      </c>
      <c r="AF180" s="21">
        <f t="shared" si="73"/>
        <v>0.62551284333349944</v>
      </c>
      <c r="AH180" s="21">
        <f t="shared" si="74"/>
        <v>1</v>
      </c>
      <c r="AI180" s="21">
        <f t="shared" si="75"/>
        <v>0.78198068126458831</v>
      </c>
      <c r="AJ180" s="21">
        <f t="shared" si="76"/>
        <v>0.7960563426144277</v>
      </c>
      <c r="AK180" s="21">
        <f t="shared" si="77"/>
        <v>0.34686046974067136</v>
      </c>
      <c r="AL180" s="21">
        <f t="shared" si="78"/>
        <v>0.76569366803202943</v>
      </c>
      <c r="AM180" s="21">
        <f t="shared" si="79"/>
        <v>1.1357638633630736</v>
      </c>
      <c r="AO180" s="21">
        <f t="shared" si="80"/>
        <v>1</v>
      </c>
      <c r="AP180" s="21">
        <f t="shared" si="81"/>
        <v>0.69900636659675397</v>
      </c>
      <c r="AQ180" s="21">
        <f t="shared" si="82"/>
        <v>0.7109877036828427</v>
      </c>
      <c r="AR180" s="21">
        <f t="shared" si="83"/>
        <v>0.23501981175320721</v>
      </c>
      <c r="AS180" s="21">
        <f t="shared" si="84"/>
        <v>0.68664901283642454</v>
      </c>
      <c r="AT180" s="21">
        <f t="shared" si="85"/>
        <v>1.1058329099556494</v>
      </c>
      <c r="AW180" s="156">
        <f t="shared" si="86"/>
        <v>1.103642804506122E-2</v>
      </c>
      <c r="AX180" s="156">
        <f t="shared" si="87"/>
        <v>3.0796929634386183E-2</v>
      </c>
      <c r="AY180" s="156">
        <f t="shared" si="88"/>
        <v>1.4747688789174429E-2</v>
      </c>
      <c r="AZ180" s="156">
        <f t="shared" si="89"/>
        <v>-1.1367358649914117E-2</v>
      </c>
      <c r="BA180" s="156">
        <f t="shared" si="90"/>
        <v>5.4637648808072869E-2</v>
      </c>
      <c r="BB180" s="156">
        <f t="shared" si="91"/>
        <v>8.4717603631104144E-2</v>
      </c>
      <c r="BC180" s="40"/>
      <c r="BD180" s="156">
        <f t="shared" si="92"/>
        <v>5.2363738262062309E-3</v>
      </c>
      <c r="BE180" s="156">
        <f t="shared" si="93"/>
        <v>-6.0870060454267794E-3</v>
      </c>
      <c r="BF180" s="156">
        <f t="shared" si="94"/>
        <v>-1.1619041305398814E-2</v>
      </c>
      <c r="BG180" s="156">
        <f t="shared" si="95"/>
        <v>-2.4910031807186095E-2</v>
      </c>
      <c r="BH180" s="156">
        <f t="shared" si="96"/>
        <v>2.2052196755351083E-4</v>
      </c>
      <c r="BI180" s="156">
        <f t="shared" si="97"/>
        <v>6.124933386605802E-3</v>
      </c>
    </row>
    <row r="181" spans="1:61" x14ac:dyDescent="0.25">
      <c r="A181" s="6" t="s">
        <v>174</v>
      </c>
      <c r="B181" s="6"/>
      <c r="C181" s="14">
        <v>913</v>
      </c>
      <c r="E181" s="21">
        <f>'CAN LFS Emp'!$E181</f>
        <v>293.2</v>
      </c>
      <c r="F181" s="21">
        <f>'Ont LFS Emp'!$E181</f>
        <v>117.81</v>
      </c>
      <c r="G181" s="21">
        <f>'Emp RestOfOnt'!$E181</f>
        <v>71.25</v>
      </c>
      <c r="H181" s="21">
        <f>'Emp RestOfCMA'!$E181</f>
        <v>27.131413486902009</v>
      </c>
      <c r="I181" s="21">
        <f>'CMA Emp Adj'!$E181</f>
        <v>46.56</v>
      </c>
      <c r="J181" s="21">
        <f>'Tor Emp Adj'!$E181</f>
        <v>19.428586513097994</v>
      </c>
      <c r="L181" s="21">
        <f>'CAN LFS Emp'!$O181</f>
        <v>291.58999999999997</v>
      </c>
      <c r="M181" s="21">
        <f>'Ont LFS Emp'!$O181</f>
        <v>124.77</v>
      </c>
      <c r="N181" s="21">
        <f>'Emp RestOfOnt'!$O181</f>
        <v>69.875146761133607</v>
      </c>
      <c r="O181" s="21">
        <f>'Emp RestOfCMA'!$O181</f>
        <v>27.209737681686917</v>
      </c>
      <c r="P181" s="21">
        <f>'CMA Emp Adj'!$O181</f>
        <v>54.894853238866396</v>
      </c>
      <c r="Q181" s="21">
        <f>'Tor Emp Adj'!$O181</f>
        <v>27.685115557179479</v>
      </c>
      <c r="S181" s="21">
        <f>'CAN LFS Emp'!$Y181</f>
        <v>329.29</v>
      </c>
      <c r="T181" s="21">
        <f>'Ont LFS Emp'!$Y181</f>
        <v>127.83</v>
      </c>
      <c r="U181" s="21">
        <f>'Emp RestOfOnt'!$Y181</f>
        <v>71.206835999625781</v>
      </c>
      <c r="V181" s="21">
        <f>'Emp RestOfCMA'!$Y181</f>
        <v>32.017962066355153</v>
      </c>
      <c r="W181" s="21">
        <f>'CMA Emp Adj'!$Y181</f>
        <v>56.62316400037421</v>
      </c>
      <c r="X181" s="21">
        <f>'Tor Emp Adj'!$Y181</f>
        <v>24.60520193401906</v>
      </c>
      <c r="AA181" s="21">
        <f t="shared" si="68"/>
        <v>1</v>
      </c>
      <c r="AB181" s="21">
        <f t="shared" si="69"/>
        <v>1.0348974095196168</v>
      </c>
      <c r="AC181" s="21">
        <f t="shared" si="70"/>
        <v>1.0827177582575596</v>
      </c>
      <c r="AD181" s="21">
        <f t="shared" si="71"/>
        <v>1.1882850776610001</v>
      </c>
      <c r="AE181" s="21">
        <f t="shared" si="72"/>
        <v>0.969379051292515</v>
      </c>
      <c r="AF181" s="21">
        <f t="shared" si="73"/>
        <v>0.77102657161197263</v>
      </c>
      <c r="AH181" s="21">
        <f t="shared" si="74"/>
        <v>1</v>
      </c>
      <c r="AI181" s="21">
        <f t="shared" si="75"/>
        <v>1.1011048678312865</v>
      </c>
      <c r="AJ181" s="21">
        <f t="shared" si="76"/>
        <v>1.1495816327665227</v>
      </c>
      <c r="AK181" s="21">
        <f t="shared" si="77"/>
        <v>1.1042153824689431</v>
      </c>
      <c r="AL181" s="21">
        <f t="shared" si="78"/>
        <v>1.045012177594685</v>
      </c>
      <c r="AM181" s="21">
        <f t="shared" si="79"/>
        <v>0.99270175501734303</v>
      </c>
      <c r="AO181" s="21">
        <f t="shared" si="80"/>
        <v>1</v>
      </c>
      <c r="AP181" s="21">
        <f t="shared" si="81"/>
        <v>1.0000662066708319</v>
      </c>
      <c r="AQ181" s="21">
        <f t="shared" si="82"/>
        <v>1.0972090642565111</v>
      </c>
      <c r="AR181" s="21">
        <f t="shared" si="83"/>
        <v>1.057065596198947</v>
      </c>
      <c r="AS181" s="21">
        <f t="shared" si="84"/>
        <v>0.8998746631185387</v>
      </c>
      <c r="AT181" s="21">
        <f t="shared" si="85"/>
        <v>0.75397641791558634</v>
      </c>
      <c r="AW181" s="156">
        <f t="shared" si="86"/>
        <v>-5.5047483498726901E-4</v>
      </c>
      <c r="AX181" s="156">
        <f t="shared" si="87"/>
        <v>5.7563932398947415E-3</v>
      </c>
      <c r="AY181" s="156">
        <f t="shared" si="88"/>
        <v>-1.9465816813817316E-3</v>
      </c>
      <c r="AZ181" s="156">
        <f t="shared" si="89"/>
        <v>2.8831019452590922E-4</v>
      </c>
      <c r="BA181" s="156">
        <f t="shared" si="90"/>
        <v>1.6604120538753708E-2</v>
      </c>
      <c r="BB181" s="156">
        <f t="shared" si="91"/>
        <v>3.6049519165825661E-2</v>
      </c>
      <c r="BC181" s="40"/>
      <c r="BD181" s="156">
        <f t="shared" si="92"/>
        <v>1.2233232843203101E-2</v>
      </c>
      <c r="BE181" s="156">
        <f t="shared" si="93"/>
        <v>2.4258590217791642E-3</v>
      </c>
      <c r="BF181" s="156">
        <f t="shared" si="94"/>
        <v>1.8896624889825908E-3</v>
      </c>
      <c r="BG181" s="156">
        <f t="shared" si="95"/>
        <v>1.6405328289632148E-2</v>
      </c>
      <c r="BH181" s="156">
        <f t="shared" si="96"/>
        <v>3.1046658477573708E-3</v>
      </c>
      <c r="BI181" s="156">
        <f t="shared" si="97"/>
        <v>-1.1724431160862081E-2</v>
      </c>
    </row>
    <row r="182" spans="1:61" x14ac:dyDescent="0.25">
      <c r="A182" s="6" t="s">
        <v>175</v>
      </c>
      <c r="B182" s="6"/>
      <c r="C182" s="14" t="s">
        <v>210</v>
      </c>
      <c r="E182" s="21">
        <f>'CAN LFS Emp'!$E182</f>
        <v>7.23</v>
      </c>
      <c r="F182" s="21">
        <f>'Ont LFS Emp'!$E182</f>
        <v>2.95</v>
      </c>
      <c r="G182" s="21">
        <f>'Emp RestOfOnt'!$E182</f>
        <v>2.95</v>
      </c>
      <c r="H182" s="21">
        <f>'Emp RestOfCMA'!$E182</f>
        <v>0</v>
      </c>
      <c r="I182" s="21">
        <f>'CMA Emp Adj'!$E182</f>
        <v>0</v>
      </c>
      <c r="J182" s="21">
        <f>'Tor Emp Adj'!$E182</f>
        <v>0</v>
      </c>
      <c r="L182" s="21">
        <f>'CAN LFS Emp'!$O182</f>
        <v>7.31</v>
      </c>
      <c r="M182" s="21">
        <f>'Ont LFS Emp'!$O182</f>
        <v>3.12</v>
      </c>
      <c r="N182" s="21">
        <f>'Emp RestOfOnt'!$O182</f>
        <v>3.12</v>
      </c>
      <c r="O182" s="21">
        <f>'Emp RestOfCMA'!$O182</f>
        <v>0</v>
      </c>
      <c r="P182" s="21">
        <f>'CMA Emp Adj'!$O182</f>
        <v>0</v>
      </c>
      <c r="Q182" s="21">
        <f>'Tor Emp Adj'!$O182</f>
        <v>0</v>
      </c>
      <c r="S182" s="21">
        <f>'CAN LFS Emp'!$Y182</f>
        <v>9.0299999999999994</v>
      </c>
      <c r="T182" s="21">
        <f>'Ont LFS Emp'!$Y182</f>
        <v>2.0099999999999998</v>
      </c>
      <c r="U182" s="21">
        <f>'Emp RestOfOnt'!$Y182</f>
        <v>2.0099999999999998</v>
      </c>
      <c r="V182" s="21">
        <f>'Emp RestOfCMA'!$Y182</f>
        <v>0</v>
      </c>
      <c r="W182" s="21">
        <f>'CMA Emp Adj'!$Y182</f>
        <v>0</v>
      </c>
      <c r="X182" s="21">
        <f>'Tor Emp Adj'!$Y182</f>
        <v>0</v>
      </c>
      <c r="AA182" s="21">
        <f t="shared" si="68"/>
        <v>1</v>
      </c>
      <c r="AB182" s="21">
        <f t="shared" si="69"/>
        <v>1.0509034759767997</v>
      </c>
      <c r="AC182" s="21">
        <f t="shared" si="70"/>
        <v>1.8179338483944454</v>
      </c>
      <c r="AD182" s="21">
        <f t="shared" si="71"/>
        <v>0</v>
      </c>
      <c r="AE182" s="21">
        <f t="shared" si="72"/>
        <v>0</v>
      </c>
      <c r="AF182" s="21">
        <f t="shared" si="73"/>
        <v>0</v>
      </c>
      <c r="AH182" s="21">
        <f t="shared" si="74"/>
        <v>1</v>
      </c>
      <c r="AI182" s="21">
        <f t="shared" si="75"/>
        <v>1.0983186304300163</v>
      </c>
      <c r="AJ182" s="21">
        <f t="shared" si="76"/>
        <v>2.0475142180683537</v>
      </c>
      <c r="AK182" s="21">
        <f t="shared" si="77"/>
        <v>0</v>
      </c>
      <c r="AL182" s="21">
        <f t="shared" si="78"/>
        <v>0</v>
      </c>
      <c r="AM182" s="21">
        <f t="shared" si="79"/>
        <v>0</v>
      </c>
      <c r="AO182" s="21">
        <f t="shared" si="80"/>
        <v>1</v>
      </c>
      <c r="AP182" s="21">
        <f t="shared" si="81"/>
        <v>0.57343317212048817</v>
      </c>
      <c r="AQ182" s="21">
        <f t="shared" si="82"/>
        <v>1.1294175895591794</v>
      </c>
      <c r="AR182" s="21">
        <f t="shared" si="83"/>
        <v>0</v>
      </c>
      <c r="AS182" s="21">
        <f t="shared" si="84"/>
        <v>0</v>
      </c>
      <c r="AT182" s="21">
        <f t="shared" si="85"/>
        <v>0</v>
      </c>
      <c r="AW182" s="156">
        <f t="shared" si="86"/>
        <v>1.101029447477142E-3</v>
      </c>
      <c r="AX182" s="156">
        <f t="shared" si="87"/>
        <v>5.6185080905615248E-3</v>
      </c>
      <c r="AY182" s="156">
        <f t="shared" si="88"/>
        <v>5.6185080905615248E-3</v>
      </c>
      <c r="AZ182" s="156" t="str">
        <f t="shared" si="89"/>
        <v>n/a</v>
      </c>
      <c r="BA182" s="156" t="str">
        <f t="shared" si="90"/>
        <v>n/a</v>
      </c>
      <c r="BB182" s="156" t="str">
        <f t="shared" si="91"/>
        <v>n/a</v>
      </c>
      <c r="BC182" s="40"/>
      <c r="BD182" s="156">
        <f t="shared" si="92"/>
        <v>2.1355747920446699E-2</v>
      </c>
      <c r="BE182" s="156">
        <f t="shared" si="93"/>
        <v>-4.3017168852677146E-2</v>
      </c>
      <c r="BF182" s="156">
        <f t="shared" si="94"/>
        <v>-4.3017168852677146E-2</v>
      </c>
      <c r="BG182" s="156" t="str">
        <f t="shared" si="95"/>
        <v>n/a</v>
      </c>
      <c r="BH182" s="156" t="str">
        <f t="shared" si="96"/>
        <v>n/a</v>
      </c>
      <c r="BI182" s="156" t="str">
        <f t="shared" si="97"/>
        <v>n/a</v>
      </c>
    </row>
    <row r="183" spans="1:61" x14ac:dyDescent="0.25">
      <c r="AW183" s="40"/>
      <c r="AX183" s="40"/>
      <c r="AY183" s="40"/>
      <c r="AZ183" s="40"/>
      <c r="BA183" s="40"/>
      <c r="BB183" s="40"/>
      <c r="BC183" s="40"/>
      <c r="BD183" s="40"/>
      <c r="BE183" s="40"/>
      <c r="BF183" s="40"/>
      <c r="BG183" s="40"/>
      <c r="BH183" s="40"/>
      <c r="BI183" s="40"/>
    </row>
    <row r="184" spans="1:61" x14ac:dyDescent="0.25">
      <c r="AW184" s="40"/>
      <c r="AX184" s="40"/>
      <c r="AY184" s="40"/>
      <c r="AZ184" s="40"/>
      <c r="BA184" s="40"/>
      <c r="BB184" s="40"/>
      <c r="BC184" s="40"/>
      <c r="BD184" s="40"/>
      <c r="BE184" s="40"/>
      <c r="BF184" s="40"/>
      <c r="BG184" s="40"/>
      <c r="BH184" s="40"/>
      <c r="BI184" s="40"/>
    </row>
    <row r="185" spans="1:61" x14ac:dyDescent="0.25">
      <c r="AW185" s="40"/>
      <c r="AX185" s="40"/>
      <c r="AY185" s="40"/>
      <c r="AZ185" s="40"/>
      <c r="BA185" s="40"/>
      <c r="BB185" s="40"/>
      <c r="BC185" s="40"/>
      <c r="BD185" s="40"/>
      <c r="BE185" s="40"/>
      <c r="BF185" s="40"/>
      <c r="BG185" s="40"/>
      <c r="BH185" s="40"/>
      <c r="BI185" s="40"/>
    </row>
    <row r="186" spans="1:61" x14ac:dyDescent="0.25">
      <c r="AW186" s="40"/>
      <c r="AX186" s="40"/>
      <c r="AY186" s="40"/>
      <c r="AZ186" s="40"/>
      <c r="BA186" s="40"/>
      <c r="BB186" s="40"/>
      <c r="BC186" s="40"/>
      <c r="BD186" s="40"/>
      <c r="BE186" s="40"/>
      <c r="BF186" s="40"/>
      <c r="BG186" s="40"/>
      <c r="BH186" s="40"/>
      <c r="BI186" s="40"/>
    </row>
    <row r="187" spans="1:61" x14ac:dyDescent="0.25">
      <c r="A187" s="123" t="s">
        <v>532</v>
      </c>
      <c r="B187" s="124"/>
      <c r="C187" s="124"/>
      <c r="AW187" s="40"/>
      <c r="AX187" s="40"/>
      <c r="AY187" s="40"/>
      <c r="AZ187" s="40"/>
      <c r="BA187" s="40"/>
      <c r="BB187" s="40"/>
      <c r="BC187" s="40"/>
      <c r="BD187" s="40"/>
      <c r="BE187" s="40"/>
      <c r="BF187" s="40"/>
      <c r="BG187" s="40"/>
      <c r="BH187" s="40"/>
      <c r="BI187" s="40"/>
    </row>
    <row r="188" spans="1:61" x14ac:dyDescent="0.25">
      <c r="A188" s="125" t="s">
        <v>380</v>
      </c>
      <c r="B188" s="126"/>
      <c r="C188" s="127" t="s">
        <v>533</v>
      </c>
      <c r="E188" s="128">
        <f>'CAN LFS Emp'!$E188</f>
        <v>68.744824844959311</v>
      </c>
      <c r="F188" s="128">
        <f>'Ont LFS Emp'!$E188</f>
        <v>22.506091844527742</v>
      </c>
      <c r="G188" s="128">
        <f>'Emp RestOfOnt'!$E188</f>
        <v>7.4495158396855388</v>
      </c>
      <c r="H188" s="128">
        <f>'Emp RestOfCMA'!$E188</f>
        <v>7.7004616013512193</v>
      </c>
      <c r="I188" s="128">
        <f>'CMA Emp Adj'!$E188</f>
        <v>15.056576004842205</v>
      </c>
      <c r="J188" s="128">
        <f>'Tor Emp Adj'!$E188</f>
        <v>7.3561144034909862</v>
      </c>
      <c r="L188" s="128">
        <f>'CAN LFS Emp'!$O188</f>
        <v>77.353414658197352</v>
      </c>
      <c r="M188" s="128">
        <f>'Ont LFS Emp'!$O188</f>
        <v>27.211121089482042</v>
      </c>
      <c r="N188" s="128">
        <f>'Emp RestOfOnt'!$O188</f>
        <v>12.291837125194949</v>
      </c>
      <c r="O188" s="128">
        <f>'Emp RestOfCMA'!$O188</f>
        <v>8.41615196774843</v>
      </c>
      <c r="P188" s="128">
        <f>'CMA Emp Adj'!$O188</f>
        <v>14.919283964287091</v>
      </c>
      <c r="Q188" s="128">
        <f>'Tor Emp Adj'!$O188</f>
        <v>6.5031319965386611</v>
      </c>
      <c r="S188" s="128">
        <f>'CAN LFS Emp'!$Y188</f>
        <v>77.206801581340741</v>
      </c>
      <c r="T188" s="128">
        <f>'Ont LFS Emp'!$Y188</f>
        <v>22.752757124578284</v>
      </c>
      <c r="U188" s="128">
        <f>'Emp RestOfOnt'!$Y188</f>
        <v>8.3840821968919386</v>
      </c>
      <c r="V188" s="128">
        <f>'Emp RestOfCMA'!$Y188</f>
        <v>8.4473551871998218</v>
      </c>
      <c r="W188" s="128">
        <f>'CMA Emp Adj'!$Y188</f>
        <v>14.368674927686344</v>
      </c>
      <c r="X188" s="128">
        <f>'Tor Emp Adj'!$Y188</f>
        <v>5.9213197404865223</v>
      </c>
      <c r="AA188" s="128">
        <f t="shared" si="68"/>
        <v>1</v>
      </c>
      <c r="AB188" s="128">
        <f t="shared" si="69"/>
        <v>0.84321667612810158</v>
      </c>
      <c r="AC188" s="128">
        <f t="shared" si="70"/>
        <v>0.48281682453879493</v>
      </c>
      <c r="AD188" s="128">
        <f t="shared" si="71"/>
        <v>1.4384306850315427</v>
      </c>
      <c r="AE188" s="128">
        <f t="shared" si="72"/>
        <v>1.3369982399310265</v>
      </c>
      <c r="AF188" s="128">
        <f t="shared" si="73"/>
        <v>1.2450895001876954</v>
      </c>
      <c r="AH188" s="128">
        <f t="shared" si="74"/>
        <v>1</v>
      </c>
      <c r="AI188" s="128">
        <f t="shared" si="75"/>
        <v>0.90522820785813396</v>
      </c>
      <c r="AJ188" s="128">
        <f t="shared" si="76"/>
        <v>0.7623019247149766</v>
      </c>
      <c r="AK188" s="128">
        <f t="shared" si="77"/>
        <v>1.2874671087691099</v>
      </c>
      <c r="AL188" s="128">
        <f t="shared" si="78"/>
        <v>1.0706088750237059</v>
      </c>
      <c r="AM188" s="128">
        <f t="shared" si="79"/>
        <v>0.87899854124715626</v>
      </c>
      <c r="AO188" s="128">
        <f t="shared" si="80"/>
        <v>1</v>
      </c>
      <c r="AP188" s="128">
        <f t="shared" si="81"/>
        <v>0.75919436316492361</v>
      </c>
      <c r="AQ188" s="128">
        <f t="shared" si="82"/>
        <v>0.55099315804828675</v>
      </c>
      <c r="AR188" s="128">
        <f t="shared" si="83"/>
        <v>1.1894658795264419</v>
      </c>
      <c r="AS188" s="128">
        <f t="shared" si="84"/>
        <v>0.97392965743691906</v>
      </c>
      <c r="AT188" s="128">
        <f t="shared" si="85"/>
        <v>0.77387768265508228</v>
      </c>
      <c r="AW188" s="158">
        <f t="shared" si="86"/>
        <v>1.1868201069261453E-2</v>
      </c>
      <c r="AX188" s="158">
        <f t="shared" si="87"/>
        <v>1.9165314539437706E-2</v>
      </c>
      <c r="AY188" s="158">
        <f t="shared" si="88"/>
        <v>5.1353766475180196E-2</v>
      </c>
      <c r="AZ188" s="158">
        <f t="shared" si="89"/>
        <v>8.9268525561574386E-3</v>
      </c>
      <c r="BA188" s="158">
        <f t="shared" si="90"/>
        <v>-9.1560434349191588E-4</v>
      </c>
      <c r="BB188" s="158">
        <f t="shared" si="91"/>
        <v>-1.2249156031185815E-2</v>
      </c>
      <c r="BC188" s="40"/>
      <c r="BD188" s="158">
        <f t="shared" si="92"/>
        <v>-1.8969851079775335E-4</v>
      </c>
      <c r="BE188" s="158">
        <f t="shared" si="93"/>
        <v>-1.7734796375725614E-2</v>
      </c>
      <c r="BF188" s="158">
        <f t="shared" si="94"/>
        <v>-3.7537376417628332E-2</v>
      </c>
      <c r="BG188" s="158">
        <f t="shared" si="95"/>
        <v>3.701368778983305E-4</v>
      </c>
      <c r="BH188" s="158">
        <f t="shared" si="96"/>
        <v>-3.7533502192147461E-3</v>
      </c>
      <c r="BI188" s="158">
        <f t="shared" si="97"/>
        <v>-9.3286707654943735E-3</v>
      </c>
    </row>
    <row r="189" spans="1:61" x14ac:dyDescent="0.25">
      <c r="A189" s="125" t="s">
        <v>407</v>
      </c>
      <c r="B189" s="126"/>
      <c r="C189" s="127" t="s">
        <v>596</v>
      </c>
      <c r="E189" s="128">
        <f>'CAN LFS Emp'!$E189</f>
        <v>61.107435115460028</v>
      </c>
      <c r="F189" s="128">
        <f>'Ont LFS Emp'!$E189</f>
        <v>27.721782162989399</v>
      </c>
      <c r="G189" s="128">
        <f>'Emp RestOfOnt'!$E189</f>
        <v>9.254583631245163</v>
      </c>
      <c r="H189" s="128">
        <f>'Emp RestOfCMA'!$E189</f>
        <v>7.1106655679203641</v>
      </c>
      <c r="I189" s="128">
        <f>'CMA Emp Adj'!$E189</f>
        <v>18.467198531744231</v>
      </c>
      <c r="J189" s="128">
        <f>'Tor Emp Adj'!$E189</f>
        <v>11.35653296382387</v>
      </c>
      <c r="L189" s="128">
        <f>'CAN LFS Emp'!$O189</f>
        <v>87.789030742769597</v>
      </c>
      <c r="M189" s="128">
        <f>'Ont LFS Emp'!$O189</f>
        <v>35.207905300962061</v>
      </c>
      <c r="N189" s="128">
        <f>'Emp RestOfOnt'!$O189</f>
        <v>7.9753945976724694</v>
      </c>
      <c r="O189" s="128">
        <f>'Emp RestOfCMA'!$O189</f>
        <v>10.952412304910823</v>
      </c>
      <c r="P189" s="128">
        <f>'CMA Emp Adj'!$O189</f>
        <v>27.232510703289595</v>
      </c>
      <c r="Q189" s="128">
        <f>'Tor Emp Adj'!$O189</f>
        <v>16.280098398378772</v>
      </c>
      <c r="S189" s="128">
        <f>'CAN LFS Emp'!$Y189</f>
        <v>96.010948392036752</v>
      </c>
      <c r="T189" s="128">
        <f>'Ont LFS Emp'!$Y189</f>
        <v>44.881150696636688</v>
      </c>
      <c r="U189" s="128">
        <f>'Emp RestOfOnt'!$Y189</f>
        <v>15.878627863344883</v>
      </c>
      <c r="V189" s="128">
        <f>'Emp RestOfCMA'!$Y189</f>
        <v>9.8532613310016526</v>
      </c>
      <c r="W189" s="128">
        <f>'CMA Emp Adj'!$Y189</f>
        <v>29.002522833291799</v>
      </c>
      <c r="X189" s="128">
        <f>'Tor Emp Adj'!$Y189</f>
        <v>19.149261502290145</v>
      </c>
      <c r="AA189" s="128">
        <f t="shared" si="68"/>
        <v>1</v>
      </c>
      <c r="AB189" s="128">
        <f t="shared" si="69"/>
        <v>1.1684394215634877</v>
      </c>
      <c r="AC189" s="128">
        <f t="shared" si="70"/>
        <v>0.67477220709151231</v>
      </c>
      <c r="AD189" s="128">
        <f t="shared" si="71"/>
        <v>1.4942676249371203</v>
      </c>
      <c r="AE189" s="128">
        <f t="shared" si="72"/>
        <v>1.8448097588021015</v>
      </c>
      <c r="AF189" s="128">
        <f t="shared" si="73"/>
        <v>2.1624387553085125</v>
      </c>
      <c r="AH189" s="128">
        <f t="shared" si="74"/>
        <v>1</v>
      </c>
      <c r="AI189" s="128">
        <f t="shared" si="75"/>
        <v>1.0320270171628345</v>
      </c>
      <c r="AJ189" s="128">
        <f t="shared" si="76"/>
        <v>0.43581445911627142</v>
      </c>
      <c r="AK189" s="128">
        <f t="shared" si="77"/>
        <v>1.4762897152674326</v>
      </c>
      <c r="AL189" s="128">
        <f t="shared" si="78"/>
        <v>1.7219073418577091</v>
      </c>
      <c r="AM189" s="128">
        <f t="shared" si="79"/>
        <v>1.9389287322819226</v>
      </c>
      <c r="AO189" s="128">
        <f t="shared" si="80"/>
        <v>1</v>
      </c>
      <c r="AP189" s="128">
        <f t="shared" si="81"/>
        <v>1.2042529779027664</v>
      </c>
      <c r="AQ189" s="128">
        <f t="shared" si="82"/>
        <v>0.83914778192147688</v>
      </c>
      <c r="AR189" s="128">
        <f t="shared" si="83"/>
        <v>1.1156964119496282</v>
      </c>
      <c r="AS189" s="128">
        <f t="shared" si="84"/>
        <v>1.5808164644366494</v>
      </c>
      <c r="AT189" s="128">
        <f t="shared" si="85"/>
        <v>2.0125220223637648</v>
      </c>
      <c r="AW189" s="158">
        <f t="shared" si="86"/>
        <v>3.6894617051063117E-2</v>
      </c>
      <c r="AX189" s="158">
        <f t="shared" si="87"/>
        <v>2.4193237792064837E-2</v>
      </c>
      <c r="AY189" s="158">
        <f t="shared" si="88"/>
        <v>-1.4765685118610317E-2</v>
      </c>
      <c r="AZ189" s="158">
        <f t="shared" si="89"/>
        <v>4.4142932304353177E-2</v>
      </c>
      <c r="BA189" s="158">
        <f t="shared" si="90"/>
        <v>3.960573467061379E-2</v>
      </c>
      <c r="BB189" s="158">
        <f t="shared" si="91"/>
        <v>3.6671420788167541E-2</v>
      </c>
      <c r="BC189" s="40"/>
      <c r="BD189" s="158">
        <f t="shared" si="92"/>
        <v>8.9927613345754942E-3</v>
      </c>
      <c r="BE189" s="158">
        <f t="shared" si="93"/>
        <v>2.4571755780175675E-2</v>
      </c>
      <c r="BF189" s="158">
        <f t="shared" si="94"/>
        <v>7.1287602543842921E-2</v>
      </c>
      <c r="BG189" s="158">
        <f t="shared" si="95"/>
        <v>-1.0519997043376472E-2</v>
      </c>
      <c r="BH189" s="158">
        <f t="shared" si="96"/>
        <v>6.3170000600225595E-3</v>
      </c>
      <c r="BI189" s="158">
        <f t="shared" si="97"/>
        <v>1.6364530465783567E-2</v>
      </c>
    </row>
    <row r="190" spans="1:61" x14ac:dyDescent="0.25">
      <c r="A190" s="125" t="s">
        <v>420</v>
      </c>
      <c r="B190" s="126"/>
      <c r="C190" s="127">
        <v>61</v>
      </c>
      <c r="E190" s="128">
        <f>'CAN LFS Emp'!$E190</f>
        <v>930.51</v>
      </c>
      <c r="F190" s="128">
        <f>'Ont LFS Emp'!$E190</f>
        <v>345.23</v>
      </c>
      <c r="G190" s="128">
        <f>'Emp RestOfOnt'!$E190</f>
        <v>215.36</v>
      </c>
      <c r="H190" s="128">
        <f>'Emp RestOfCMA'!$E190</f>
        <v>55.538890548034146</v>
      </c>
      <c r="I190" s="128">
        <f>'CMA Emp Adj'!$E190</f>
        <v>129.87</v>
      </c>
      <c r="J190" s="128">
        <f>'Tor Emp Adj'!$E190</f>
        <v>74.331109451965858</v>
      </c>
      <c r="L190" s="128">
        <f>'CAN LFS Emp'!$O190</f>
        <v>1163.54</v>
      </c>
      <c r="M190" s="128">
        <f>'Ont LFS Emp'!$O190</f>
        <v>473.05</v>
      </c>
      <c r="N190" s="128">
        <f>'Emp RestOfOnt'!$O190</f>
        <v>278.77872090716744</v>
      </c>
      <c r="O190" s="128">
        <f>'Emp RestOfCMA'!$O190</f>
        <v>84.196074495110352</v>
      </c>
      <c r="P190" s="128">
        <f>'CMA Emp Adj'!$O190</f>
        <v>194.27127909283257</v>
      </c>
      <c r="Q190" s="128">
        <f>'Tor Emp Adj'!$O190</f>
        <v>110.07520459772222</v>
      </c>
      <c r="S190" s="128">
        <f>'CAN LFS Emp'!$Y190</f>
        <v>1325.35</v>
      </c>
      <c r="T190" s="128">
        <f>'Ont LFS Emp'!$Y190</f>
        <v>521.19000000000005</v>
      </c>
      <c r="U190" s="128">
        <f>'Emp RestOfOnt'!$Y190</f>
        <v>282.59793232889399</v>
      </c>
      <c r="V190" s="128">
        <f>'Emp RestOfCMA'!$Y190</f>
        <v>106.25595259088172</v>
      </c>
      <c r="W190" s="128">
        <f>'CMA Emp Adj'!$Y190</f>
        <v>238.59206767110607</v>
      </c>
      <c r="X190" s="128">
        <f>'Tor Emp Adj'!$Y190</f>
        <v>132.33611508022435</v>
      </c>
      <c r="AA190" s="128">
        <f t="shared" si="68"/>
        <v>1</v>
      </c>
      <c r="AB190" s="128">
        <f t="shared" si="69"/>
        <v>0.95557899183514339</v>
      </c>
      <c r="AC190" s="128">
        <f t="shared" si="70"/>
        <v>1.0311891979985266</v>
      </c>
      <c r="AD190" s="128">
        <f t="shared" si="71"/>
        <v>0.76645796965512891</v>
      </c>
      <c r="AE190" s="128">
        <f t="shared" si="72"/>
        <v>0.85198592520602068</v>
      </c>
      <c r="AF190" s="128">
        <f t="shared" si="73"/>
        <v>0.92948348133528813</v>
      </c>
      <c r="AH190" s="128">
        <f t="shared" si="74"/>
        <v>1</v>
      </c>
      <c r="AI190" s="128">
        <f t="shared" si="75"/>
        <v>1.0462051709551816</v>
      </c>
      <c r="AJ190" s="128">
        <f t="shared" si="76"/>
        <v>1.1493915825289704</v>
      </c>
      <c r="AK190" s="128">
        <f t="shared" si="77"/>
        <v>0.85627366929303739</v>
      </c>
      <c r="AL190" s="128">
        <f t="shared" si="78"/>
        <v>0.92680769406563102</v>
      </c>
      <c r="AM190" s="128">
        <f t="shared" si="79"/>
        <v>0.98912973642417523</v>
      </c>
      <c r="AO190" s="128">
        <f t="shared" si="80"/>
        <v>1</v>
      </c>
      <c r="AP190" s="128">
        <f t="shared" si="81"/>
        <v>1.0130712656383152</v>
      </c>
      <c r="AQ190" s="128">
        <f t="shared" si="82"/>
        <v>1.0818938139025802</v>
      </c>
      <c r="AR190" s="128">
        <f t="shared" si="83"/>
        <v>0.87158446599241024</v>
      </c>
      <c r="AS190" s="128">
        <f t="shared" si="84"/>
        <v>0.94208882273748562</v>
      </c>
      <c r="AT190" s="128">
        <f t="shared" si="85"/>
        <v>1.0075281055681793</v>
      </c>
      <c r="AW190" s="158">
        <f t="shared" si="86"/>
        <v>2.2600562594563778E-2</v>
      </c>
      <c r="AX190" s="158">
        <f t="shared" si="87"/>
        <v>3.2000367287030818E-2</v>
      </c>
      <c r="AY190" s="158">
        <f t="shared" si="88"/>
        <v>2.6146711884605045E-2</v>
      </c>
      <c r="AZ190" s="158">
        <f t="shared" si="89"/>
        <v>4.2484158926752613E-2</v>
      </c>
      <c r="BA190" s="158">
        <f t="shared" si="90"/>
        <v>4.1094077513347482E-2</v>
      </c>
      <c r="BB190" s="158">
        <f t="shared" si="91"/>
        <v>4.0044420821412574E-2</v>
      </c>
      <c r="BC190" s="40"/>
      <c r="BD190" s="158">
        <f t="shared" si="92"/>
        <v>1.3106091031506617E-2</v>
      </c>
      <c r="BE190" s="158">
        <f t="shared" si="93"/>
        <v>9.7384700142795211E-3</v>
      </c>
      <c r="BF190" s="158">
        <f t="shared" si="94"/>
        <v>1.3616062965200459E-3</v>
      </c>
      <c r="BG190" s="158">
        <f t="shared" si="95"/>
        <v>2.3543117940266534E-2</v>
      </c>
      <c r="BH190" s="158">
        <f t="shared" si="96"/>
        <v>2.0762578116950481E-2</v>
      </c>
      <c r="BI190" s="158">
        <f t="shared" si="97"/>
        <v>1.8588779930158728E-2</v>
      </c>
    </row>
    <row r="191" spans="1:61" x14ac:dyDescent="0.25">
      <c r="A191" s="125" t="s">
        <v>430</v>
      </c>
      <c r="B191" s="126"/>
      <c r="C191" s="127" t="s">
        <v>534</v>
      </c>
      <c r="E191" s="128">
        <f>'CAN LFS Emp'!$E191</f>
        <v>359.58000000000004</v>
      </c>
      <c r="F191" s="128">
        <f>'Ont LFS Emp'!$E191</f>
        <v>120.38999999999999</v>
      </c>
      <c r="G191" s="128">
        <f>'Emp RestOfOnt'!$E191</f>
        <v>56.969999999999992</v>
      </c>
      <c r="H191" s="128">
        <f>'Emp RestOfCMA'!$E191</f>
        <v>26.514694243280623</v>
      </c>
      <c r="I191" s="128">
        <f>'CMA Emp Adj'!$E191</f>
        <v>63.42</v>
      </c>
      <c r="J191" s="128">
        <f>'Tor Emp Adj'!$E191</f>
        <v>36.905305756719372</v>
      </c>
      <c r="L191" s="128">
        <f>'CAN LFS Emp'!$O191</f>
        <v>301.31</v>
      </c>
      <c r="M191" s="128">
        <f>'Ont LFS Emp'!$O191</f>
        <v>118.64</v>
      </c>
      <c r="N191" s="128">
        <f>'Emp RestOfOnt'!$O191</f>
        <v>45.590846251529868</v>
      </c>
      <c r="O191" s="128">
        <f>'Emp RestOfCMA'!$O191</f>
        <v>37.809115491268159</v>
      </c>
      <c r="P191" s="128">
        <f>'CMA Emp Adj'!$O191</f>
        <v>73.049153748470133</v>
      </c>
      <c r="Q191" s="128">
        <f>'Tor Emp Adj'!$O191</f>
        <v>35.240038257201981</v>
      </c>
      <c r="S191" s="128">
        <f>'CAN LFS Emp'!$Y191</f>
        <v>267.02999999999997</v>
      </c>
      <c r="T191" s="128">
        <f>'Ont LFS Emp'!$Y191</f>
        <v>99.72</v>
      </c>
      <c r="U191" s="128">
        <f>'Emp RestOfOnt'!$Y191</f>
        <v>48.646454167155291</v>
      </c>
      <c r="V191" s="128">
        <f>'Emp RestOfCMA'!$Y191</f>
        <v>25.148724911369907</v>
      </c>
      <c r="W191" s="128">
        <f>'CMA Emp Adj'!$Y191</f>
        <v>51.073545832844715</v>
      </c>
      <c r="X191" s="128">
        <f>'Tor Emp Adj'!$Y191</f>
        <v>25.924820921474804</v>
      </c>
      <c r="AA191" s="128">
        <f t="shared" si="68"/>
        <v>1</v>
      </c>
      <c r="AB191" s="128">
        <f t="shared" si="69"/>
        <v>0.86233099471858676</v>
      </c>
      <c r="AC191" s="128">
        <f t="shared" si="70"/>
        <v>0.70590303415200784</v>
      </c>
      <c r="AD191" s="128">
        <f t="shared" si="71"/>
        <v>0.9468981857944706</v>
      </c>
      <c r="AE191" s="128">
        <f t="shared" si="72"/>
        <v>1.0766519569788262</v>
      </c>
      <c r="AF191" s="128">
        <f t="shared" si="73"/>
        <v>1.1942228740032643</v>
      </c>
      <c r="AH191" s="128">
        <f t="shared" si="74"/>
        <v>1</v>
      </c>
      <c r="AI191" s="128">
        <f t="shared" si="75"/>
        <v>1.0132316003418909</v>
      </c>
      <c r="AJ191" s="128">
        <f t="shared" si="76"/>
        <v>0.72586159265831973</v>
      </c>
      <c r="AK191" s="128">
        <f t="shared" si="77"/>
        <v>1.4848583855147965</v>
      </c>
      <c r="AL191" s="128">
        <f t="shared" si="78"/>
        <v>1.3457487731734425</v>
      </c>
      <c r="AM191" s="128">
        <f t="shared" si="79"/>
        <v>1.2228351129822115</v>
      </c>
      <c r="AO191" s="128">
        <f t="shared" si="80"/>
        <v>1</v>
      </c>
      <c r="AP191" s="128">
        <f t="shared" si="81"/>
        <v>0.96204795218829897</v>
      </c>
      <c r="AQ191" s="128">
        <f t="shared" si="82"/>
        <v>0.9243519769329378</v>
      </c>
      <c r="AR191" s="128">
        <f t="shared" si="83"/>
        <v>1.0238650283313242</v>
      </c>
      <c r="AS191" s="128">
        <f t="shared" si="84"/>
        <v>1.0009269602843143</v>
      </c>
      <c r="AT191" s="128">
        <f t="shared" si="85"/>
        <v>0.97963677636071111</v>
      </c>
      <c r="AW191" s="158">
        <f t="shared" si="86"/>
        <v>-1.7524335851563655E-2</v>
      </c>
      <c r="AX191" s="158">
        <f t="shared" si="87"/>
        <v>-1.463205980480331E-3</v>
      </c>
      <c r="AY191" s="158">
        <f t="shared" si="88"/>
        <v>-2.2035380245758018E-2</v>
      </c>
      <c r="AZ191" s="158">
        <f t="shared" si="89"/>
        <v>3.6122224821659721E-2</v>
      </c>
      <c r="BA191" s="158">
        <f t="shared" si="90"/>
        <v>1.4235704594184995E-2</v>
      </c>
      <c r="BB191" s="158">
        <f t="shared" si="91"/>
        <v>-4.6066010620151587E-3</v>
      </c>
      <c r="BC191" s="40"/>
      <c r="BD191" s="158">
        <f t="shared" si="92"/>
        <v>-1.2005217724479933E-2</v>
      </c>
      <c r="BE191" s="158">
        <f t="shared" si="93"/>
        <v>-1.7222707903962409E-2</v>
      </c>
      <c r="BF191" s="158">
        <f t="shared" si="94"/>
        <v>6.5082839506058754E-3</v>
      </c>
      <c r="BG191" s="158">
        <f t="shared" si="95"/>
        <v>-3.9954214876428362E-2</v>
      </c>
      <c r="BH191" s="158">
        <f t="shared" si="96"/>
        <v>-3.515381916721505E-2</v>
      </c>
      <c r="BI191" s="158">
        <f t="shared" si="97"/>
        <v>-3.0231798934248988E-2</v>
      </c>
    </row>
    <row r="192" spans="1:61" x14ac:dyDescent="0.25">
      <c r="A192" s="125" t="s">
        <v>535</v>
      </c>
      <c r="B192" s="126"/>
      <c r="C192" s="127">
        <v>52</v>
      </c>
      <c r="E192" s="128">
        <f>'CAN LFS Emp'!$E192</f>
        <v>596.19000000000005</v>
      </c>
      <c r="F192" s="128">
        <f>'Ont LFS Emp'!$E192</f>
        <v>270.48</v>
      </c>
      <c r="G192" s="128">
        <f>'Emp RestOfOnt'!$E192</f>
        <v>109.38000000000002</v>
      </c>
      <c r="H192" s="128">
        <f>'Emp RestOfCMA'!$E192</f>
        <v>66.129145370286565</v>
      </c>
      <c r="I192" s="128">
        <f>'CMA Emp Adj'!$E192</f>
        <v>161.1</v>
      </c>
      <c r="J192" s="128">
        <f>'Tor Emp Adj'!$E192</f>
        <v>94.970854629713429</v>
      </c>
      <c r="L192" s="128">
        <f>'CAN LFS Emp'!$O192</f>
        <v>762.35</v>
      </c>
      <c r="M192" s="128">
        <f>'Ont LFS Emp'!$O192</f>
        <v>347.34</v>
      </c>
      <c r="N192" s="128">
        <f>'Emp RestOfOnt'!$O192</f>
        <v>114.03125674971906</v>
      </c>
      <c r="O192" s="128">
        <f>'Emp RestOfCMA'!$O192</f>
        <v>51.079169291939536</v>
      </c>
      <c r="P192" s="128">
        <f>'CMA Emp Adj'!$O192</f>
        <v>233.30874325028091</v>
      </c>
      <c r="Q192" s="128">
        <f>'Tor Emp Adj'!$O192</f>
        <v>182.22957395834138</v>
      </c>
      <c r="S192" s="128">
        <f>'CAN LFS Emp'!$Y192</f>
        <v>828.82</v>
      </c>
      <c r="T192" s="128">
        <f>'Ont LFS Emp'!$Y192</f>
        <v>413.13</v>
      </c>
      <c r="U192" s="128">
        <f>'Emp RestOfOnt'!$Y192</f>
        <v>117.50001231979593</v>
      </c>
      <c r="V192" s="128">
        <f>'Emp RestOfCMA'!$Y192</f>
        <v>102.69774509478134</v>
      </c>
      <c r="W192" s="128">
        <f>'CMA Emp Adj'!$Y192</f>
        <v>295.62998768020407</v>
      </c>
      <c r="X192" s="128">
        <f>'Tor Emp Adj'!$Y192</f>
        <v>192.93224258542273</v>
      </c>
      <c r="AA192" s="128">
        <f t="shared" si="68"/>
        <v>1</v>
      </c>
      <c r="AB192" s="128">
        <f t="shared" si="69"/>
        <v>1.1685023235837626</v>
      </c>
      <c r="AC192" s="128">
        <f t="shared" si="70"/>
        <v>0.81742438459317779</v>
      </c>
      <c r="AD192" s="128">
        <f t="shared" si="71"/>
        <v>1.4243621088925205</v>
      </c>
      <c r="AE192" s="128">
        <f t="shared" si="72"/>
        <v>1.649511993723767</v>
      </c>
      <c r="AF192" s="128">
        <f t="shared" si="73"/>
        <v>1.8535220828790633</v>
      </c>
      <c r="AH192" s="128">
        <f t="shared" si="74"/>
        <v>1</v>
      </c>
      <c r="AI192" s="128">
        <f t="shared" si="75"/>
        <v>1.1724424348774525</v>
      </c>
      <c r="AJ192" s="128">
        <f t="shared" si="76"/>
        <v>0.71756164244985421</v>
      </c>
      <c r="AK192" s="128">
        <f t="shared" si="77"/>
        <v>0.79285082938253615</v>
      </c>
      <c r="AL192" s="128">
        <f t="shared" si="78"/>
        <v>1.6987871160522239</v>
      </c>
      <c r="AM192" s="128">
        <f t="shared" si="79"/>
        <v>2.4992490181484164</v>
      </c>
      <c r="AO192" s="128">
        <f t="shared" si="80"/>
        <v>1</v>
      </c>
      <c r="AP192" s="128">
        <f t="shared" si="81"/>
        <v>1.2841064164561109</v>
      </c>
      <c r="AQ192" s="128">
        <f t="shared" si="82"/>
        <v>0.71932297178666049</v>
      </c>
      <c r="AR192" s="128">
        <f t="shared" si="83"/>
        <v>1.3470616750601547</v>
      </c>
      <c r="AS192" s="128">
        <f t="shared" si="84"/>
        <v>1.8666147603588461</v>
      </c>
      <c r="AT192" s="128">
        <f t="shared" si="85"/>
        <v>2.3488428504235821</v>
      </c>
      <c r="AW192" s="158">
        <f t="shared" si="86"/>
        <v>2.488932992985271E-2</v>
      </c>
      <c r="AX192" s="158">
        <f t="shared" si="87"/>
        <v>2.532598573552769E-2</v>
      </c>
      <c r="AY192" s="158">
        <f t="shared" si="88"/>
        <v>4.173136877100303E-3</v>
      </c>
      <c r="AZ192" s="158">
        <f t="shared" si="89"/>
        <v>-2.5492711651088684E-2</v>
      </c>
      <c r="BA192" s="158">
        <f t="shared" si="90"/>
        <v>3.7728029514523698E-2</v>
      </c>
      <c r="BB192" s="158">
        <f t="shared" si="91"/>
        <v>6.7340161869826831E-2</v>
      </c>
      <c r="BC192" s="40"/>
      <c r="BD192" s="158">
        <f t="shared" si="92"/>
        <v>8.3947635289336464E-3</v>
      </c>
      <c r="BE192" s="158">
        <f t="shared" si="93"/>
        <v>1.7497130933048277E-2</v>
      </c>
      <c r="BF192" s="158">
        <f t="shared" si="94"/>
        <v>3.0010788080216955E-3</v>
      </c>
      <c r="BG192" s="158">
        <f t="shared" si="95"/>
        <v>7.233802978000603E-2</v>
      </c>
      <c r="BH192" s="158">
        <f t="shared" si="96"/>
        <v>2.395706558614985E-2</v>
      </c>
      <c r="BI192" s="158">
        <f t="shared" si="97"/>
        <v>5.7234934598229259E-3</v>
      </c>
    </row>
    <row r="193" spans="1:61" x14ac:dyDescent="0.25">
      <c r="A193" s="125" t="s">
        <v>492</v>
      </c>
      <c r="B193" s="126"/>
      <c r="C193" s="127" t="s">
        <v>536</v>
      </c>
      <c r="E193" s="128">
        <f>'CAN LFS Emp'!$E193</f>
        <v>261.36</v>
      </c>
      <c r="F193" s="128">
        <f>'Ont LFS Emp'!$E193</f>
        <v>105.54</v>
      </c>
      <c r="G193" s="128">
        <f>'Emp RestOfOnt'!$E193</f>
        <v>53.03</v>
      </c>
      <c r="H193" s="128">
        <f>'Emp RestOfCMA'!$E193</f>
        <v>26.985581860690424</v>
      </c>
      <c r="I193" s="128">
        <f>'CMA Emp Adj'!$E193</f>
        <v>52.51</v>
      </c>
      <c r="J193" s="128">
        <f>'Tor Emp Adj'!$E193</f>
        <v>25.524418139309574</v>
      </c>
      <c r="L193" s="128">
        <f>'CAN LFS Emp'!$O193</f>
        <v>288.65000000000003</v>
      </c>
      <c r="M193" s="128">
        <f>'Ont LFS Emp'!$O193</f>
        <v>114.12</v>
      </c>
      <c r="N193" s="128">
        <f>'Emp RestOfOnt'!$O193</f>
        <v>54.262822269701701</v>
      </c>
      <c r="O193" s="128">
        <f>'Emp RestOfCMA'!$O193</f>
        <v>23.319820602203059</v>
      </c>
      <c r="P193" s="128">
        <f>'CMA Emp Adj'!$O193</f>
        <v>59.857177730298297</v>
      </c>
      <c r="Q193" s="128">
        <f>'Tor Emp Adj'!$O193</f>
        <v>36.537357128095238</v>
      </c>
      <c r="S193" s="128">
        <f>'CAN LFS Emp'!$Y193</f>
        <v>298.17</v>
      </c>
      <c r="T193" s="128">
        <f>'Ont LFS Emp'!$Y193</f>
        <v>109.51</v>
      </c>
      <c r="U193" s="128">
        <f>'Emp RestOfOnt'!$Y193</f>
        <v>54.169733597707747</v>
      </c>
      <c r="V193" s="128">
        <f>'Emp RestOfCMA'!$Y193</f>
        <v>33.128420270481016</v>
      </c>
      <c r="W193" s="128">
        <f>'CMA Emp Adj'!$Y193</f>
        <v>55.340266402292251</v>
      </c>
      <c r="X193" s="128">
        <f>'Tor Emp Adj'!$Y193</f>
        <v>22.211846131811232</v>
      </c>
      <c r="AA193" s="128">
        <f t="shared" si="68"/>
        <v>1</v>
      </c>
      <c r="AB193" s="128">
        <f t="shared" si="69"/>
        <v>1.0400568488411284</v>
      </c>
      <c r="AC193" s="128">
        <f t="shared" si="70"/>
        <v>0.90401755253872107</v>
      </c>
      <c r="AD193" s="128">
        <f t="shared" si="71"/>
        <v>1.3258819380276956</v>
      </c>
      <c r="AE193" s="128">
        <f t="shared" si="72"/>
        <v>1.2264434307740195</v>
      </c>
      <c r="AF193" s="128">
        <f t="shared" si="73"/>
        <v>1.1363414138642753</v>
      </c>
      <c r="AH193" s="128">
        <f t="shared" si="74"/>
        <v>1</v>
      </c>
      <c r="AI193" s="128">
        <f t="shared" si="75"/>
        <v>1.0173756396767033</v>
      </c>
      <c r="AJ193" s="128">
        <f t="shared" si="76"/>
        <v>0.90182137648084182</v>
      </c>
      <c r="AK193" s="128">
        <f t="shared" si="77"/>
        <v>0.95599518980507581</v>
      </c>
      <c r="AL193" s="128">
        <f t="shared" si="78"/>
        <v>1.1510840152175148</v>
      </c>
      <c r="AM193" s="128">
        <f t="shared" si="79"/>
        <v>1.3234594621061886</v>
      </c>
      <c r="AO193" s="128">
        <f t="shared" si="80"/>
        <v>1</v>
      </c>
      <c r="AP193" s="128">
        <f t="shared" si="81"/>
        <v>0.94615946679487706</v>
      </c>
      <c r="AQ193" s="128">
        <f t="shared" si="82"/>
        <v>0.92180486209874146</v>
      </c>
      <c r="AR193" s="128">
        <f t="shared" si="83"/>
        <v>1.2078794049185391</v>
      </c>
      <c r="AS193" s="128">
        <f t="shared" si="84"/>
        <v>0.97127840500358231</v>
      </c>
      <c r="AT193" s="128">
        <f t="shared" si="85"/>
        <v>0.75167495826280739</v>
      </c>
      <c r="AW193" s="158">
        <f t="shared" si="86"/>
        <v>9.9810935508866105E-3</v>
      </c>
      <c r="AX193" s="158">
        <f t="shared" si="87"/>
        <v>7.8466748912906503E-3</v>
      </c>
      <c r="AY193" s="158">
        <f t="shared" si="88"/>
        <v>2.3007956319773815E-3</v>
      </c>
      <c r="AZ193" s="158">
        <f t="shared" si="89"/>
        <v>-1.4493843142424745E-2</v>
      </c>
      <c r="BA193" s="158">
        <f t="shared" si="90"/>
        <v>1.3181897760027761E-2</v>
      </c>
      <c r="BB193" s="158">
        <f t="shared" si="91"/>
        <v>3.6521053927084601E-2</v>
      </c>
      <c r="BC193" s="40"/>
      <c r="BD193" s="158">
        <f t="shared" si="92"/>
        <v>3.2501615726421296E-3</v>
      </c>
      <c r="BE193" s="158">
        <f t="shared" si="93"/>
        <v>-4.1149758942075065E-3</v>
      </c>
      <c r="BF193" s="158">
        <f t="shared" si="94"/>
        <v>-1.716840536821751E-4</v>
      </c>
      <c r="BG193" s="158">
        <f t="shared" si="95"/>
        <v>3.5732376251675024E-2</v>
      </c>
      <c r="BH193" s="158">
        <f t="shared" si="96"/>
        <v>-7.8153565628695798E-3</v>
      </c>
      <c r="BI193" s="158">
        <f t="shared" si="97"/>
        <v>-4.8552668024454904E-2</v>
      </c>
    </row>
    <row r="194" spans="1:61" x14ac:dyDescent="0.25">
      <c r="A194" s="125" t="s">
        <v>537</v>
      </c>
      <c r="B194" s="126"/>
      <c r="C194" s="127" t="s">
        <v>538</v>
      </c>
      <c r="E194" s="128">
        <f>'CAN LFS Emp'!$E194</f>
        <v>112.15213422785581</v>
      </c>
      <c r="F194" s="128">
        <f>'Ont LFS Emp'!$E194</f>
        <v>59.143902786341378</v>
      </c>
      <c r="G194" s="128">
        <f>'Emp RestOfOnt'!$E194</f>
        <v>20.98255351583753</v>
      </c>
      <c r="H194" s="128">
        <f>'Emp RestOfCMA'!$E194</f>
        <v>24.8234705730464</v>
      </c>
      <c r="I194" s="128">
        <f>'CMA Emp Adj'!$E194</f>
        <v>38.161349270503848</v>
      </c>
      <c r="J194" s="128">
        <f>'Tor Emp Adj'!$E194</f>
        <v>13.337878697457445</v>
      </c>
      <c r="L194" s="128">
        <f>'CAN LFS Emp'!$O194</f>
        <v>158.98521182453825</v>
      </c>
      <c r="M194" s="128">
        <f>'Ont LFS Emp'!$O194</f>
        <v>73.558115352914299</v>
      </c>
      <c r="N194" s="128">
        <f>'Emp RestOfOnt'!$O194</f>
        <v>27.446576583765168</v>
      </c>
      <c r="O194" s="128">
        <f>'Emp RestOfCMA'!$O194</f>
        <v>25.506672069073613</v>
      </c>
      <c r="P194" s="128">
        <f>'CMA Emp Adj'!$O194</f>
        <v>46.111538769149128</v>
      </c>
      <c r="Q194" s="128">
        <f>'Tor Emp Adj'!$O194</f>
        <v>20.604866700075512</v>
      </c>
      <c r="S194" s="128">
        <f>'CAN LFS Emp'!$Y194</f>
        <v>180.03012307930379</v>
      </c>
      <c r="T194" s="128">
        <f>'Ont LFS Emp'!$Y194</f>
        <v>82.205862475661434</v>
      </c>
      <c r="U194" s="128">
        <f>'Emp RestOfOnt'!$Y194</f>
        <v>34.359419603949966</v>
      </c>
      <c r="V194" s="128">
        <f>'Emp RestOfCMA'!$Y194</f>
        <v>28.202050100789439</v>
      </c>
      <c r="W194" s="128">
        <f>'CMA Emp Adj'!$Y194</f>
        <v>47.846442871711474</v>
      </c>
      <c r="X194" s="128">
        <f>'Tor Emp Adj'!$Y194</f>
        <v>19.644392770922035</v>
      </c>
      <c r="AA194" s="128">
        <f t="shared" si="68"/>
        <v>1</v>
      </c>
      <c r="AB194" s="128">
        <f t="shared" si="69"/>
        <v>1.3582557325661977</v>
      </c>
      <c r="AC194" s="128">
        <f t="shared" si="70"/>
        <v>0.83357590800729542</v>
      </c>
      <c r="AD194" s="128">
        <f t="shared" si="71"/>
        <v>2.842281883023527</v>
      </c>
      <c r="AE194" s="128">
        <f t="shared" si="72"/>
        <v>2.0771162513040644</v>
      </c>
      <c r="AF194" s="128">
        <f t="shared" si="73"/>
        <v>1.3837936281872152</v>
      </c>
      <c r="AH194" s="128">
        <f t="shared" si="74"/>
        <v>1</v>
      </c>
      <c r="AI194" s="128">
        <f t="shared" si="75"/>
        <v>1.1905975845194217</v>
      </c>
      <c r="AJ194" s="128">
        <f t="shared" si="76"/>
        <v>0.82817317975919635</v>
      </c>
      <c r="AK194" s="128">
        <f t="shared" si="77"/>
        <v>1.8984498649128541</v>
      </c>
      <c r="AL194" s="128">
        <f t="shared" si="78"/>
        <v>1.6099605493863975</v>
      </c>
      <c r="AM194" s="128">
        <f t="shared" si="79"/>
        <v>1.355058842016182</v>
      </c>
      <c r="AO194" s="128">
        <f t="shared" si="80"/>
        <v>1</v>
      </c>
      <c r="AP194" s="128">
        <f t="shared" si="81"/>
        <v>1.176337974676734</v>
      </c>
      <c r="AQ194" s="128">
        <f t="shared" si="82"/>
        <v>0.96838238466116588</v>
      </c>
      <c r="AR194" s="128">
        <f t="shared" si="83"/>
        <v>1.7030299905855713</v>
      </c>
      <c r="AS194" s="128">
        <f t="shared" si="84"/>
        <v>1.3908199455783095</v>
      </c>
      <c r="AT194" s="128">
        <f t="shared" si="85"/>
        <v>1.101039251433606</v>
      </c>
      <c r="AW194" s="158">
        <f t="shared" si="86"/>
        <v>3.5511481797696254E-2</v>
      </c>
      <c r="AX194" s="158">
        <f t="shared" si="87"/>
        <v>2.2049809045427748E-2</v>
      </c>
      <c r="AY194" s="158">
        <f t="shared" si="88"/>
        <v>2.7218859416724861E-2</v>
      </c>
      <c r="AZ194" s="158">
        <f t="shared" si="89"/>
        <v>2.7187358785609739E-3</v>
      </c>
      <c r="BA194" s="158">
        <f t="shared" si="90"/>
        <v>1.9104195097231047E-2</v>
      </c>
      <c r="BB194" s="158">
        <f t="shared" si="91"/>
        <v>4.4451564071680716E-2</v>
      </c>
      <c r="BC194" s="40"/>
      <c r="BD194" s="158">
        <f t="shared" si="92"/>
        <v>1.2508889469251327E-2</v>
      </c>
      <c r="BE194" s="158">
        <f t="shared" si="93"/>
        <v>1.1177086083769439E-2</v>
      </c>
      <c r="BF194" s="158">
        <f t="shared" si="94"/>
        <v>2.2717679720545947E-2</v>
      </c>
      <c r="BG194" s="158">
        <f t="shared" si="95"/>
        <v>1.0096085635089791E-2</v>
      </c>
      <c r="BH194" s="158">
        <f t="shared" si="96"/>
        <v>3.7001847056257198E-3</v>
      </c>
      <c r="BI194" s="158">
        <f t="shared" si="97"/>
        <v>-4.7621600920964013E-3</v>
      </c>
    </row>
    <row r="195" spans="1:61" x14ac:dyDescent="0.25">
      <c r="A195" s="125" t="s">
        <v>539</v>
      </c>
      <c r="B195" s="126"/>
      <c r="C195" s="127" t="s">
        <v>540</v>
      </c>
      <c r="E195" s="128">
        <f>'CAN LFS Emp'!$E195</f>
        <v>537.36999999999989</v>
      </c>
      <c r="F195" s="128">
        <f>'Ont LFS Emp'!$E195</f>
        <v>254.1</v>
      </c>
      <c r="G195" s="128">
        <f>'Emp RestOfOnt'!$E195</f>
        <v>117.21</v>
      </c>
      <c r="H195" s="128">
        <f>'Emp RestOfCMA'!$E195</f>
        <v>71.347298048549376</v>
      </c>
      <c r="I195" s="128">
        <f>'CMA Emp Adj'!$E195</f>
        <v>136.89000000000001</v>
      </c>
      <c r="J195" s="128">
        <f>'Tor Emp Adj'!$E195</f>
        <v>65.542701951450638</v>
      </c>
      <c r="L195" s="128">
        <f>'CAN LFS Emp'!$O195</f>
        <v>616.30000000000007</v>
      </c>
      <c r="M195" s="128">
        <f>'Ont LFS Emp'!$O195</f>
        <v>308.38</v>
      </c>
      <c r="N195" s="128">
        <f>'Emp RestOfOnt'!$O195</f>
        <v>122.10574297195643</v>
      </c>
      <c r="O195" s="128">
        <f>'Emp RestOfCMA'!$O195</f>
        <v>98.267843853496501</v>
      </c>
      <c r="P195" s="128">
        <f>'CMA Emp Adj'!$O195</f>
        <v>186.27425702804356</v>
      </c>
      <c r="Q195" s="128">
        <f>'Tor Emp Adj'!$O195</f>
        <v>88.006413174547077</v>
      </c>
      <c r="S195" s="128">
        <f>'CAN LFS Emp'!$Y195</f>
        <v>701.06999999999994</v>
      </c>
      <c r="T195" s="128">
        <f>'Ont LFS Emp'!$Y195</f>
        <v>326.47999999999996</v>
      </c>
      <c r="U195" s="128">
        <f>'Emp RestOfOnt'!$Y195</f>
        <v>112.54268350132675</v>
      </c>
      <c r="V195" s="128">
        <f>'Emp RestOfCMA'!$Y195</f>
        <v>113.79430672784754</v>
      </c>
      <c r="W195" s="128">
        <f>'CMA Emp Adj'!$Y195</f>
        <v>213.93731649867323</v>
      </c>
      <c r="X195" s="128">
        <f>'Tor Emp Adj'!$Y195</f>
        <v>100.14300977082569</v>
      </c>
      <c r="AA195" s="128">
        <f t="shared" si="68"/>
        <v>1</v>
      </c>
      <c r="AB195" s="128">
        <f t="shared" si="69"/>
        <v>1.2178964306488609</v>
      </c>
      <c r="AC195" s="128">
        <f t="shared" si="70"/>
        <v>0.97181949290209912</v>
      </c>
      <c r="AD195" s="128">
        <f t="shared" si="71"/>
        <v>1.7049682769142871</v>
      </c>
      <c r="AE195" s="128">
        <f t="shared" si="72"/>
        <v>1.5550448911729113</v>
      </c>
      <c r="AF195" s="128">
        <f t="shared" si="73"/>
        <v>1.4191981270740242</v>
      </c>
      <c r="AH195" s="128">
        <f t="shared" si="74"/>
        <v>1</v>
      </c>
      <c r="AI195" s="128">
        <f t="shared" si="75"/>
        <v>1.2876124574758492</v>
      </c>
      <c r="AJ195" s="128">
        <f t="shared" si="76"/>
        <v>0.95045953508814884</v>
      </c>
      <c r="AK195" s="128">
        <f t="shared" si="77"/>
        <v>1.8867802568007046</v>
      </c>
      <c r="AL195" s="128">
        <f t="shared" si="78"/>
        <v>1.6777336725182319</v>
      </c>
      <c r="AM195" s="128">
        <f t="shared" si="79"/>
        <v>1.4930255104281631</v>
      </c>
      <c r="AO195" s="128">
        <f t="shared" si="80"/>
        <v>1</v>
      </c>
      <c r="AP195" s="128">
        <f t="shared" si="81"/>
        <v>1.1996918371939136</v>
      </c>
      <c r="AQ195" s="128">
        <f t="shared" si="82"/>
        <v>0.8145206949781798</v>
      </c>
      <c r="AR195" s="128">
        <f t="shared" si="83"/>
        <v>1.7645986622091432</v>
      </c>
      <c r="AS195" s="128">
        <f t="shared" si="84"/>
        <v>1.596951010225315</v>
      </c>
      <c r="AT195" s="128">
        <f t="shared" si="85"/>
        <v>1.4413472628747979</v>
      </c>
      <c r="AW195" s="158">
        <f t="shared" si="86"/>
        <v>1.3799038626419735E-2</v>
      </c>
      <c r="AX195" s="158">
        <f t="shared" si="87"/>
        <v>1.9549119479367549E-2</v>
      </c>
      <c r="AY195" s="158">
        <f t="shared" si="88"/>
        <v>4.1004054787845412E-3</v>
      </c>
      <c r="AZ195" s="158">
        <f t="shared" si="89"/>
        <v>3.2531689803712682E-2</v>
      </c>
      <c r="BA195" s="158">
        <f t="shared" si="90"/>
        <v>3.1283600485427554E-2</v>
      </c>
      <c r="BB195" s="158">
        <f t="shared" si="91"/>
        <v>2.9909343181705683E-2</v>
      </c>
      <c r="BC195" s="40"/>
      <c r="BD195" s="158">
        <f t="shared" si="92"/>
        <v>1.2970788414798262E-2</v>
      </c>
      <c r="BE195" s="158">
        <f t="shared" si="93"/>
        <v>5.7198866742258492E-3</v>
      </c>
      <c r="BF195" s="158">
        <f t="shared" si="94"/>
        <v>-8.1223198901674287E-3</v>
      </c>
      <c r="BG195" s="158">
        <f t="shared" si="95"/>
        <v>1.4777690188808368E-2</v>
      </c>
      <c r="BH195" s="158">
        <f t="shared" si="96"/>
        <v>1.3942601012328026E-2</v>
      </c>
      <c r="BI195" s="158">
        <f t="shared" si="97"/>
        <v>1.3002767581447028E-2</v>
      </c>
    </row>
    <row r="196" spans="1:61" x14ac:dyDescent="0.25">
      <c r="B196" s="124"/>
      <c r="C196" s="124"/>
      <c r="AW196" s="40"/>
      <c r="AX196" s="40"/>
      <c r="AY196" s="40"/>
      <c r="AZ196" s="40"/>
      <c r="BA196" s="40"/>
      <c r="BB196" s="40"/>
      <c r="BC196" s="40"/>
      <c r="BD196" s="40"/>
      <c r="BE196" s="40"/>
      <c r="BF196" s="40"/>
      <c r="BG196" s="40"/>
      <c r="BH196" s="40"/>
      <c r="BI196" s="40"/>
    </row>
    <row r="197" spans="1:61" x14ac:dyDescent="0.25">
      <c r="A197" s="138" t="s">
        <v>593</v>
      </c>
      <c r="B197" s="124"/>
      <c r="C197" s="124"/>
      <c r="AW197" s="40"/>
      <c r="AX197" s="40"/>
      <c r="AY197" s="40"/>
      <c r="AZ197" s="40"/>
      <c r="BA197" s="40"/>
      <c r="BB197" s="40"/>
      <c r="BC197" s="40"/>
      <c r="BD197" s="40"/>
      <c r="BE197" s="40"/>
      <c r="BF197" s="40"/>
      <c r="BG197" s="40"/>
      <c r="BH197" s="40"/>
      <c r="BI197" s="40"/>
    </row>
    <row r="198" spans="1:61" x14ac:dyDescent="0.25">
      <c r="A198" s="106" t="s">
        <v>380</v>
      </c>
      <c r="B198" s="129"/>
      <c r="C198" s="130"/>
      <c r="E198" s="131"/>
      <c r="F198" s="131"/>
      <c r="G198" s="131"/>
      <c r="H198" s="131"/>
      <c r="I198" s="131"/>
      <c r="J198" s="131"/>
      <c r="L198" s="131"/>
      <c r="M198" s="131"/>
      <c r="N198" s="131"/>
      <c r="O198" s="131"/>
      <c r="P198" s="131"/>
      <c r="Q198" s="131"/>
      <c r="S198" s="131"/>
      <c r="T198" s="131"/>
      <c r="U198" s="131"/>
      <c r="V198" s="131"/>
      <c r="W198" s="131"/>
      <c r="X198" s="131"/>
      <c r="AA198" s="131"/>
      <c r="AB198" s="131"/>
      <c r="AC198" s="131"/>
      <c r="AD198" s="131"/>
      <c r="AE198" s="131"/>
      <c r="AF198" s="131"/>
      <c r="AH198" s="131"/>
      <c r="AI198" s="131"/>
      <c r="AJ198" s="131"/>
      <c r="AK198" s="131"/>
      <c r="AL198" s="131"/>
      <c r="AM198" s="131"/>
      <c r="AO198" s="131"/>
      <c r="AP198" s="131"/>
      <c r="AQ198" s="131"/>
      <c r="AR198" s="131"/>
      <c r="AS198" s="131"/>
      <c r="AT198" s="131"/>
      <c r="AW198" s="179"/>
      <c r="AX198" s="179"/>
      <c r="AY198" s="179"/>
      <c r="AZ198" s="179"/>
      <c r="BA198" s="179"/>
      <c r="BB198" s="179"/>
      <c r="BC198" s="40"/>
      <c r="BD198" s="179"/>
      <c r="BE198" s="179"/>
      <c r="BF198" s="179"/>
      <c r="BG198" s="179"/>
      <c r="BH198" s="179"/>
      <c r="BI198" s="179"/>
    </row>
    <row r="199" spans="1:61" x14ac:dyDescent="0.25">
      <c r="A199" t="s">
        <v>382</v>
      </c>
      <c r="B199" s="137" t="s">
        <v>193</v>
      </c>
      <c r="C199" s="133">
        <v>334511</v>
      </c>
      <c r="E199" s="30">
        <f>'CAN LFS Emp'!$E199</f>
        <v>3.5590566315789474</v>
      </c>
      <c r="F199" s="30">
        <f>'Ont LFS Emp'!$E199</f>
        <v>2.2135381273756884</v>
      </c>
      <c r="G199" s="30">
        <f>'Emp RestOfOnt'!$E199</f>
        <v>1.4305700695533523</v>
      </c>
      <c r="H199" s="30">
        <f>'Emp RestOfCMA'!$E199</f>
        <v>0.52784289912982008</v>
      </c>
      <c r="I199" s="30">
        <f>'CMA Emp Adj'!$E199</f>
        <v>0.78296805782233614</v>
      </c>
      <c r="J199" s="30">
        <f>'Tor Emp Adj'!$E199</f>
        <v>0.25512515869251606</v>
      </c>
      <c r="L199" s="30">
        <f>'CAN LFS Emp'!$O199</f>
        <v>5.9906943157894732</v>
      </c>
      <c r="M199" s="30">
        <f>'Ont LFS Emp'!$O199</f>
        <v>4.3609107129004734</v>
      </c>
      <c r="N199" s="30">
        <f>'Emp RestOfOnt'!$O199</f>
        <v>3.3699007423132978</v>
      </c>
      <c r="O199" s="30">
        <f>'Emp RestOfCMA'!$O199</f>
        <v>0.99100997058717555</v>
      </c>
      <c r="P199" s="30">
        <f>'CMA Emp Adj'!$O199</f>
        <v>0.99100997058717555</v>
      </c>
      <c r="Q199" s="30">
        <f>'Tor Emp Adj'!$O199</f>
        <v>0</v>
      </c>
      <c r="S199" s="30">
        <f>'CAN LFS Emp'!$Y199</f>
        <v>5.5074467562071199</v>
      </c>
      <c r="T199" s="30">
        <f>'Ont LFS Emp'!$Y199</f>
        <v>3.1738960684382964</v>
      </c>
      <c r="U199" s="30">
        <f>'Emp RestOfOnt'!$Y199</f>
        <v>2.289065781119926</v>
      </c>
      <c r="V199" s="30">
        <f>'Emp RestOfCMA'!$Y199</f>
        <v>0.68562615103796221</v>
      </c>
      <c r="W199" s="30">
        <f>'CMA Emp Adj'!$Y199</f>
        <v>0.88483028731837055</v>
      </c>
      <c r="X199" s="30">
        <f>'Tor Emp Adj'!$Y199</f>
        <v>0.19920413628040834</v>
      </c>
      <c r="AA199" s="30">
        <f t="shared" ref="AA199:AA262" si="98">IFERROR((E199/E$6)/($E199/$E$6),"n/a")</f>
        <v>1</v>
      </c>
      <c r="AB199" s="30">
        <f t="shared" ref="AB199:AB262" si="99">IFERROR((F199/F$6)/($E199/$E$6),"n/a")</f>
        <v>1.6018845704887894</v>
      </c>
      <c r="AC199" s="30">
        <f t="shared" ref="AC199:AC262" si="100">IFERROR((G199/G$6)/($E199/$E$6),"n/a")</f>
        <v>1.7908886875492644</v>
      </c>
      <c r="AD199" s="30">
        <f t="shared" ref="AD199:AD262" si="101">IFERROR((H199/H$6)/($E199/$E$6),"n/a")</f>
        <v>1.9045043728706086</v>
      </c>
      <c r="AE199" s="30">
        <f t="shared" ref="AE199:AE262" si="102">IFERROR((I199/I$6)/($E199/$E$6),"n/a")</f>
        <v>1.3429312216576061</v>
      </c>
      <c r="AF199" s="30">
        <f t="shared" ref="AF199:AF262" si="103">IFERROR((J199/J$6)/($E199/$E$6),"n/a")</f>
        <v>0.83408535335056766</v>
      </c>
      <c r="AH199" s="30">
        <f t="shared" ref="AH199:AH262" si="104">IFERROR((L199/L$6)/($L199/$L$6),"n/a")</f>
        <v>1</v>
      </c>
      <c r="AI199" s="30">
        <f t="shared" ref="AI199:AI262" si="105">IFERROR((M199/M$6)/($L199/$L$6),"n/a")</f>
        <v>1.8732302767950246</v>
      </c>
      <c r="AJ199" s="30">
        <f t="shared" ref="AJ199:AJ262" si="106">IFERROR((N199/N$6)/($L199/$L$6),"n/a")</f>
        <v>2.698544963892064</v>
      </c>
      <c r="AK199" s="30">
        <f t="shared" ref="AK199:AK262" si="107">IFERROR((O199/O$6)/($L199/$L$6),"n/a")</f>
        <v>1.9575052168525446</v>
      </c>
      <c r="AL199" s="30">
        <f t="shared" ref="AL199:AL262" si="108">IFERROR((P199/P$6)/($L199/$L$6),"n/a")</f>
        <v>0.91825481271651144</v>
      </c>
      <c r="AM199" s="30">
        <f t="shared" ref="AM199:AM262" si="109">IFERROR((Q199/Q$6)/($L199/$L$6),"n/a")</f>
        <v>0</v>
      </c>
      <c r="AO199" s="30">
        <f t="shared" ref="AO199:AO262" si="110">IFERROR((S199/S$6)/($S199/$S$6),"n/a")</f>
        <v>1</v>
      </c>
      <c r="AP199" s="30">
        <f t="shared" ref="AP199:AP262" si="111">IFERROR((T199/T$6)/($S199/$S$6),"n/a")</f>
        <v>1.4846254445352238</v>
      </c>
      <c r="AQ199" s="30">
        <f t="shared" ref="AQ199:AQ262" si="112">IFERROR((U199/U$6)/($S199/$S$6),"n/a")</f>
        <v>2.1088913525881225</v>
      </c>
      <c r="AR199" s="30">
        <f t="shared" ref="AR199:AR262" si="113">IFERROR((V199/V$6)/($S199/$S$6),"n/a")</f>
        <v>1.3533927989727095</v>
      </c>
      <c r="AS199" s="30">
        <f t="shared" ref="AS199:AS262" si="114">IFERROR((W199/W$6)/($S199/$S$6),"n/a")</f>
        <v>0.84076786746396559</v>
      </c>
      <c r="AT199" s="30">
        <f t="shared" ref="AT199:AT262" si="115">IFERROR((X199/X$6)/($S199/$S$6),"n/a")</f>
        <v>0.36497020859930684</v>
      </c>
      <c r="AW199" s="35">
        <f t="shared" ref="AW199:AW262" si="116">IFERROR((L199/E199)^(1/10)-1,"n/a")</f>
        <v>5.3450724391199023E-2</v>
      </c>
      <c r="AX199" s="35">
        <f t="shared" ref="AX199:AX262" si="117">IFERROR((M199/F199)^(1/10)-1,"n/a")</f>
        <v>7.0160750892346746E-2</v>
      </c>
      <c r="AY199" s="35">
        <f t="shared" ref="AY199:AY262" si="118">IFERROR((N199/G199)^(1/10)-1,"n/a")</f>
        <v>8.9458765571315935E-2</v>
      </c>
      <c r="AZ199" s="35">
        <f t="shared" ref="AZ199:AZ262" si="119">IFERROR((O199/H199)^(1/10)-1,"n/a")</f>
        <v>6.5018946933584232E-2</v>
      </c>
      <c r="BA199" s="35">
        <f t="shared" ref="BA199:BA262" si="120">IFERROR((P199/I199)^(1/10)-1,"n/a")</f>
        <v>2.384307672321806E-2</v>
      </c>
      <c r="BB199" s="35">
        <f t="shared" ref="BB199:BB262" si="121">IFERROR((Q199/J199)^(1/10)-1,"n/a")</f>
        <v>-1</v>
      </c>
      <c r="BC199" s="40"/>
      <c r="BD199" s="35">
        <f t="shared" ref="BD199:BD262" si="122">IFERROR((S199/L199)^(1/10)-1,"n/a")</f>
        <v>-8.3753482740156482E-3</v>
      </c>
      <c r="BE199" s="35">
        <f t="shared" ref="BE199:BE262" si="123">IFERROR((T199/M199)^(1/10)-1,"n/a")</f>
        <v>-3.1272673774404125E-2</v>
      </c>
      <c r="BF199" s="35">
        <f t="shared" ref="BF199:BF262" si="124">IFERROR((U199/N199)^(1/10)-1,"n/a")</f>
        <v>-3.7935662074610188E-2</v>
      </c>
      <c r="BG199" s="35">
        <f t="shared" ref="BG199:BG262" si="125">IFERROR((V199/O199)^(1/10)-1,"n/a")</f>
        <v>-3.6168901316800506E-2</v>
      </c>
      <c r="BH199" s="35">
        <f t="shared" ref="BH199:BH262" si="126">IFERROR((W199/P199)^(1/10)-1,"n/a")</f>
        <v>-1.1268898345660361E-2</v>
      </c>
      <c r="BI199" s="35" t="str">
        <f t="shared" ref="BI199:BI262" si="127">IFERROR((X199/Q199)^(1/10)-1,"n/a")</f>
        <v>n/a</v>
      </c>
    </row>
    <row r="200" spans="1:61" x14ac:dyDescent="0.25">
      <c r="A200" t="s">
        <v>544</v>
      </c>
      <c r="B200" s="137">
        <f t="shared" ref="B200:B206" si="128">VALUE(LEFT(C200,4))</f>
        <v>3364</v>
      </c>
      <c r="C200" s="133">
        <v>3364</v>
      </c>
      <c r="E200" s="30">
        <f>'CAN LFS Emp'!$E200</f>
        <v>56.8</v>
      </c>
      <c r="F200" s="30">
        <f>'Ont LFS Emp'!$E200</f>
        <v>17.72</v>
      </c>
      <c r="G200" s="30">
        <f>'Emp RestOfOnt'!$E200</f>
        <v>5.2499999999999982</v>
      </c>
      <c r="H200" s="30">
        <f>'Emp RestOfCMA'!$E200</f>
        <v>6.2740726163793621</v>
      </c>
      <c r="I200" s="30">
        <f>'CMA Emp Adj'!$E200</f>
        <v>12.47</v>
      </c>
      <c r="J200" s="30">
        <f>'Tor Emp Adj'!$E200</f>
        <v>6.1959273836206386</v>
      </c>
      <c r="L200" s="30">
        <f>'CAN LFS Emp'!$O200</f>
        <v>58.44</v>
      </c>
      <c r="M200" s="30">
        <f>'Ont LFS Emp'!$O200</f>
        <v>18.66</v>
      </c>
      <c r="N200" s="30">
        <f>'Emp RestOfOnt'!$O200</f>
        <v>8.2814332036316465</v>
      </c>
      <c r="O200" s="30">
        <f>'Emp RestOfCMA'!$O200</f>
        <v>3.8754347998296925</v>
      </c>
      <c r="P200" s="30">
        <f>'CMA Emp Adj'!$O200</f>
        <v>10.378566796368354</v>
      </c>
      <c r="Q200" s="30">
        <f>'Tor Emp Adj'!$O200</f>
        <v>6.5031319965386611</v>
      </c>
      <c r="S200" s="30">
        <f>'CAN LFS Emp'!$Y200</f>
        <v>57.97</v>
      </c>
      <c r="T200" s="30">
        <f>'Ont LFS Emp'!$Y200</f>
        <v>14.81</v>
      </c>
      <c r="U200" s="30">
        <f>'Emp RestOfOnt'!$Y200</f>
        <v>4.2437704918032786</v>
      </c>
      <c r="V200" s="30">
        <f>'Emp RestOfCMA'!$Y200</f>
        <v>5.028310788753914</v>
      </c>
      <c r="W200" s="30">
        <f>'CMA Emp Adj'!$Y200</f>
        <v>10.566229508196722</v>
      </c>
      <c r="X200" s="30">
        <f>'Tor Emp Adj'!$Y200</f>
        <v>5.5379187194428079</v>
      </c>
      <c r="AA200" s="30">
        <f t="shared" si="98"/>
        <v>1</v>
      </c>
      <c r="AB200" s="30">
        <f t="shared" si="99"/>
        <v>0.80351593081196748</v>
      </c>
      <c r="AC200" s="30">
        <f t="shared" si="100"/>
        <v>0.41181799982353873</v>
      </c>
      <c r="AD200" s="30">
        <f t="shared" si="101"/>
        <v>1.4184479187209296</v>
      </c>
      <c r="AE200" s="30">
        <f t="shared" si="102"/>
        <v>1.3401787958184725</v>
      </c>
      <c r="AF200" s="30">
        <f t="shared" si="103"/>
        <v>1.2692585252911075</v>
      </c>
      <c r="AH200" s="30">
        <f t="shared" si="104"/>
        <v>1</v>
      </c>
      <c r="AI200" s="30">
        <f t="shared" si="105"/>
        <v>0.82166079529494529</v>
      </c>
      <c r="AJ200" s="30">
        <f t="shared" si="106"/>
        <v>0.67980601846932631</v>
      </c>
      <c r="AK200" s="30">
        <f t="shared" si="107"/>
        <v>0.78471560884552216</v>
      </c>
      <c r="AL200" s="30">
        <f t="shared" si="108"/>
        <v>0.98580161751548978</v>
      </c>
      <c r="AM200" s="30">
        <f t="shared" si="109"/>
        <v>1.1634760206201553</v>
      </c>
      <c r="AO200" s="30">
        <f t="shared" si="110"/>
        <v>1</v>
      </c>
      <c r="AP200" s="30">
        <f t="shared" si="111"/>
        <v>0.65815208819034887</v>
      </c>
      <c r="AQ200" s="30">
        <f t="shared" si="112"/>
        <v>0.3714452665655536</v>
      </c>
      <c r="AR200" s="30">
        <f t="shared" si="113"/>
        <v>0.94298678565233218</v>
      </c>
      <c r="AS200" s="30">
        <f t="shared" si="114"/>
        <v>0.95385678248786232</v>
      </c>
      <c r="AT200" s="30">
        <f t="shared" si="115"/>
        <v>0.9639458724409975</v>
      </c>
      <c r="AW200" s="35">
        <f t="shared" si="116"/>
        <v>2.8504810327829588E-3</v>
      </c>
      <c r="AX200" s="35">
        <f t="shared" si="117"/>
        <v>5.1822064457665018E-3</v>
      </c>
      <c r="AY200" s="35">
        <f t="shared" si="118"/>
        <v>4.6633472842167789E-2</v>
      </c>
      <c r="AZ200" s="35">
        <f t="shared" si="119"/>
        <v>-4.7034695018306261E-2</v>
      </c>
      <c r="BA200" s="35">
        <f t="shared" si="120"/>
        <v>-1.819080947180185E-2</v>
      </c>
      <c r="BB200" s="35">
        <f t="shared" si="121"/>
        <v>4.8508980815344938E-3</v>
      </c>
      <c r="BC200" s="40"/>
      <c r="BD200" s="35">
        <f t="shared" si="122"/>
        <v>-8.0716921661116992E-4</v>
      </c>
      <c r="BE200" s="35">
        <f t="shared" si="123"/>
        <v>-2.284301257851451E-2</v>
      </c>
      <c r="BF200" s="35">
        <f t="shared" si="124"/>
        <v>-6.4670486069251076E-2</v>
      </c>
      <c r="BG200" s="35">
        <f t="shared" si="125"/>
        <v>2.6384695906314315E-2</v>
      </c>
      <c r="BH200" s="35">
        <f t="shared" si="126"/>
        <v>1.7936291577456132E-3</v>
      </c>
      <c r="BI200" s="35">
        <f t="shared" si="127"/>
        <v>-1.5938137853639955E-2</v>
      </c>
    </row>
    <row r="201" spans="1:61" x14ac:dyDescent="0.25">
      <c r="A201" t="s">
        <v>386</v>
      </c>
      <c r="B201" s="137">
        <f t="shared" si="128"/>
        <v>3364</v>
      </c>
      <c r="C201" s="133">
        <v>336411</v>
      </c>
      <c r="E201" s="30">
        <f>'CAN LFS Emp'!$E201</f>
        <v>0</v>
      </c>
      <c r="F201" s="30">
        <f>'Ont LFS Emp'!$E201</f>
        <v>0</v>
      </c>
      <c r="G201" s="30">
        <f>'Emp RestOfOnt'!$E201</f>
        <v>0</v>
      </c>
      <c r="H201" s="30">
        <f>'Emp RestOfCMA'!$E201</f>
        <v>0</v>
      </c>
      <c r="I201" s="30">
        <f>'CMA Emp Adj'!$E201</f>
        <v>0</v>
      </c>
      <c r="J201" s="30">
        <f>'Tor Emp Adj'!$E201</f>
        <v>0</v>
      </c>
      <c r="L201" s="30">
        <f>'CAN LFS Emp'!$O201</f>
        <v>0</v>
      </c>
      <c r="M201" s="30">
        <f>'Ont LFS Emp'!$O201</f>
        <v>0</v>
      </c>
      <c r="N201" s="30">
        <f>'Emp RestOfOnt'!$O201</f>
        <v>0</v>
      </c>
      <c r="O201" s="30">
        <f>'Emp RestOfCMA'!$O201</f>
        <v>0</v>
      </c>
      <c r="P201" s="30">
        <f>'CMA Emp Adj'!$O201</f>
        <v>0</v>
      </c>
      <c r="Q201" s="30">
        <f>'Tor Emp Adj'!$O201</f>
        <v>0</v>
      </c>
      <c r="S201" s="30">
        <f>'CAN LFS Emp'!$Y201</f>
        <v>0</v>
      </c>
      <c r="T201" s="30">
        <f>'Ont LFS Emp'!$Y201</f>
        <v>0</v>
      </c>
      <c r="U201" s="30">
        <f>'Emp RestOfOnt'!$Y201</f>
        <v>0</v>
      </c>
      <c r="V201" s="30">
        <f>'Emp RestOfCMA'!$Y201</f>
        <v>0</v>
      </c>
      <c r="W201" s="30">
        <f>'CMA Emp Adj'!$Y201</f>
        <v>0</v>
      </c>
      <c r="X201" s="30">
        <f>'Tor Emp Adj'!$Y201</f>
        <v>0</v>
      </c>
      <c r="AA201" s="30" t="str">
        <f t="shared" si="98"/>
        <v>n/a</v>
      </c>
      <c r="AB201" s="30" t="str">
        <f t="shared" si="99"/>
        <v>n/a</v>
      </c>
      <c r="AC201" s="30" t="str">
        <f t="shared" si="100"/>
        <v>n/a</v>
      </c>
      <c r="AD201" s="30" t="str">
        <f t="shared" si="101"/>
        <v>n/a</v>
      </c>
      <c r="AE201" s="30" t="str">
        <f t="shared" si="102"/>
        <v>n/a</v>
      </c>
      <c r="AF201" s="30" t="str">
        <f t="shared" si="103"/>
        <v>n/a</v>
      </c>
      <c r="AH201" s="30" t="str">
        <f t="shared" si="104"/>
        <v>n/a</v>
      </c>
      <c r="AI201" s="30" t="str">
        <f t="shared" si="105"/>
        <v>n/a</v>
      </c>
      <c r="AJ201" s="30" t="str">
        <f t="shared" si="106"/>
        <v>n/a</v>
      </c>
      <c r="AK201" s="30" t="str">
        <f t="shared" si="107"/>
        <v>n/a</v>
      </c>
      <c r="AL201" s="30" t="str">
        <f t="shared" si="108"/>
        <v>n/a</v>
      </c>
      <c r="AM201" s="30" t="str">
        <f t="shared" si="109"/>
        <v>n/a</v>
      </c>
      <c r="AO201" s="30" t="str">
        <f t="shared" si="110"/>
        <v>n/a</v>
      </c>
      <c r="AP201" s="30" t="str">
        <f t="shared" si="111"/>
        <v>n/a</v>
      </c>
      <c r="AQ201" s="30" t="str">
        <f t="shared" si="112"/>
        <v>n/a</v>
      </c>
      <c r="AR201" s="30" t="str">
        <f t="shared" si="113"/>
        <v>n/a</v>
      </c>
      <c r="AS201" s="30" t="str">
        <f t="shared" si="114"/>
        <v>n/a</v>
      </c>
      <c r="AT201" s="30" t="str">
        <f t="shared" si="115"/>
        <v>n/a</v>
      </c>
      <c r="AW201" s="35" t="str">
        <f t="shared" si="116"/>
        <v>n/a</v>
      </c>
      <c r="AX201" s="35" t="str">
        <f t="shared" si="117"/>
        <v>n/a</v>
      </c>
      <c r="AY201" s="35" t="str">
        <f t="shared" si="118"/>
        <v>n/a</v>
      </c>
      <c r="AZ201" s="35" t="str">
        <f t="shared" si="119"/>
        <v>n/a</v>
      </c>
      <c r="BA201" s="35" t="str">
        <f t="shared" si="120"/>
        <v>n/a</v>
      </c>
      <c r="BB201" s="35" t="str">
        <f t="shared" si="121"/>
        <v>n/a</v>
      </c>
      <c r="BC201" s="40"/>
      <c r="BD201" s="35" t="str">
        <f t="shared" si="122"/>
        <v>n/a</v>
      </c>
      <c r="BE201" s="35" t="str">
        <f t="shared" si="123"/>
        <v>n/a</v>
      </c>
      <c r="BF201" s="35" t="str">
        <f t="shared" si="124"/>
        <v>n/a</v>
      </c>
      <c r="BG201" s="35" t="str">
        <f t="shared" si="125"/>
        <v>n/a</v>
      </c>
      <c r="BH201" s="35" t="str">
        <f t="shared" si="126"/>
        <v>n/a</v>
      </c>
      <c r="BI201" s="35" t="str">
        <f t="shared" si="127"/>
        <v>n/a</v>
      </c>
    </row>
    <row r="202" spans="1:61" x14ac:dyDescent="0.25">
      <c r="A202" t="s">
        <v>387</v>
      </c>
      <c r="B202" s="137">
        <f t="shared" si="128"/>
        <v>3364</v>
      </c>
      <c r="C202" s="133">
        <v>336412</v>
      </c>
      <c r="E202" s="30">
        <f>'CAN LFS Emp'!$E202</f>
        <v>0</v>
      </c>
      <c r="F202" s="30">
        <f>'Ont LFS Emp'!$E202</f>
        <v>0</v>
      </c>
      <c r="G202" s="30">
        <f>'Emp RestOfOnt'!$E202</f>
        <v>0</v>
      </c>
      <c r="H202" s="30">
        <f>'Emp RestOfCMA'!$E202</f>
        <v>0</v>
      </c>
      <c r="I202" s="30">
        <f>'CMA Emp Adj'!$E202</f>
        <v>0</v>
      </c>
      <c r="J202" s="30">
        <f>'Tor Emp Adj'!$E202</f>
        <v>0</v>
      </c>
      <c r="L202" s="30">
        <f>'CAN LFS Emp'!$O202</f>
        <v>0</v>
      </c>
      <c r="M202" s="30">
        <f>'Ont LFS Emp'!$O202</f>
        <v>0</v>
      </c>
      <c r="N202" s="30">
        <f>'Emp RestOfOnt'!$O202</f>
        <v>0</v>
      </c>
      <c r="O202" s="30">
        <f>'Emp RestOfCMA'!$O202</f>
        <v>0</v>
      </c>
      <c r="P202" s="30">
        <f>'CMA Emp Adj'!$O202</f>
        <v>0</v>
      </c>
      <c r="Q202" s="30">
        <f>'Tor Emp Adj'!$O202</f>
        <v>0</v>
      </c>
      <c r="S202" s="30">
        <f>'CAN LFS Emp'!$Y202</f>
        <v>0</v>
      </c>
      <c r="T202" s="30">
        <f>'Ont LFS Emp'!$Y202</f>
        <v>0</v>
      </c>
      <c r="U202" s="30">
        <f>'Emp RestOfOnt'!$Y202</f>
        <v>0</v>
      </c>
      <c r="V202" s="30">
        <f>'Emp RestOfCMA'!$Y202</f>
        <v>0</v>
      </c>
      <c r="W202" s="30">
        <f>'CMA Emp Adj'!$Y202</f>
        <v>0</v>
      </c>
      <c r="X202" s="30">
        <f>'Tor Emp Adj'!$Y202</f>
        <v>0</v>
      </c>
      <c r="AA202" s="30" t="str">
        <f t="shared" si="98"/>
        <v>n/a</v>
      </c>
      <c r="AB202" s="30" t="str">
        <f t="shared" si="99"/>
        <v>n/a</v>
      </c>
      <c r="AC202" s="30" t="str">
        <f t="shared" si="100"/>
        <v>n/a</v>
      </c>
      <c r="AD202" s="30" t="str">
        <f t="shared" si="101"/>
        <v>n/a</v>
      </c>
      <c r="AE202" s="30" t="str">
        <f t="shared" si="102"/>
        <v>n/a</v>
      </c>
      <c r="AF202" s="30" t="str">
        <f t="shared" si="103"/>
        <v>n/a</v>
      </c>
      <c r="AH202" s="30" t="str">
        <f t="shared" si="104"/>
        <v>n/a</v>
      </c>
      <c r="AI202" s="30" t="str">
        <f t="shared" si="105"/>
        <v>n/a</v>
      </c>
      <c r="AJ202" s="30" t="str">
        <f t="shared" si="106"/>
        <v>n/a</v>
      </c>
      <c r="AK202" s="30" t="str">
        <f t="shared" si="107"/>
        <v>n/a</v>
      </c>
      <c r="AL202" s="30" t="str">
        <f t="shared" si="108"/>
        <v>n/a</v>
      </c>
      <c r="AM202" s="30" t="str">
        <f t="shared" si="109"/>
        <v>n/a</v>
      </c>
      <c r="AO202" s="30" t="str">
        <f t="shared" si="110"/>
        <v>n/a</v>
      </c>
      <c r="AP202" s="30" t="str">
        <f t="shared" si="111"/>
        <v>n/a</v>
      </c>
      <c r="AQ202" s="30" t="str">
        <f t="shared" si="112"/>
        <v>n/a</v>
      </c>
      <c r="AR202" s="30" t="str">
        <f t="shared" si="113"/>
        <v>n/a</v>
      </c>
      <c r="AS202" s="30" t="str">
        <f t="shared" si="114"/>
        <v>n/a</v>
      </c>
      <c r="AT202" s="30" t="str">
        <f t="shared" si="115"/>
        <v>n/a</v>
      </c>
      <c r="AW202" s="35" t="str">
        <f t="shared" si="116"/>
        <v>n/a</v>
      </c>
      <c r="AX202" s="35" t="str">
        <f t="shared" si="117"/>
        <v>n/a</v>
      </c>
      <c r="AY202" s="35" t="str">
        <f t="shared" si="118"/>
        <v>n/a</v>
      </c>
      <c r="AZ202" s="35" t="str">
        <f t="shared" si="119"/>
        <v>n/a</v>
      </c>
      <c r="BA202" s="35" t="str">
        <f t="shared" si="120"/>
        <v>n/a</v>
      </c>
      <c r="BB202" s="35" t="str">
        <f t="shared" si="121"/>
        <v>n/a</v>
      </c>
      <c r="BC202" s="40"/>
      <c r="BD202" s="35" t="str">
        <f t="shared" si="122"/>
        <v>n/a</v>
      </c>
      <c r="BE202" s="35" t="str">
        <f t="shared" si="123"/>
        <v>n/a</v>
      </c>
      <c r="BF202" s="35" t="str">
        <f t="shared" si="124"/>
        <v>n/a</v>
      </c>
      <c r="BG202" s="35" t="str">
        <f t="shared" si="125"/>
        <v>n/a</v>
      </c>
      <c r="BH202" s="35" t="str">
        <f t="shared" si="126"/>
        <v>n/a</v>
      </c>
      <c r="BI202" s="35" t="str">
        <f t="shared" si="127"/>
        <v>n/a</v>
      </c>
    </row>
    <row r="203" spans="1:61" x14ac:dyDescent="0.25">
      <c r="A203" t="s">
        <v>388</v>
      </c>
      <c r="B203" s="137">
        <f t="shared" si="128"/>
        <v>3364</v>
      </c>
      <c r="C203" s="133">
        <v>336413</v>
      </c>
      <c r="E203" s="30">
        <f>'CAN LFS Emp'!$E203</f>
        <v>0</v>
      </c>
      <c r="F203" s="30">
        <f>'Ont LFS Emp'!$E203</f>
        <v>0</v>
      </c>
      <c r="G203" s="30">
        <f>'Emp RestOfOnt'!$E203</f>
        <v>0</v>
      </c>
      <c r="H203" s="30">
        <f>'Emp RestOfCMA'!$E203</f>
        <v>0</v>
      </c>
      <c r="I203" s="30">
        <f>'CMA Emp Adj'!$E203</f>
        <v>0</v>
      </c>
      <c r="J203" s="30">
        <f>'Tor Emp Adj'!$E203</f>
        <v>0</v>
      </c>
      <c r="L203" s="30">
        <f>'CAN LFS Emp'!$O203</f>
        <v>0</v>
      </c>
      <c r="M203" s="30">
        <f>'Ont LFS Emp'!$O203</f>
        <v>0</v>
      </c>
      <c r="N203" s="30">
        <f>'Emp RestOfOnt'!$O203</f>
        <v>0</v>
      </c>
      <c r="O203" s="30">
        <f>'Emp RestOfCMA'!$O203</f>
        <v>0</v>
      </c>
      <c r="P203" s="30">
        <f>'CMA Emp Adj'!$O203</f>
        <v>0</v>
      </c>
      <c r="Q203" s="30">
        <f>'Tor Emp Adj'!$O203</f>
        <v>0</v>
      </c>
      <c r="S203" s="30">
        <f>'CAN LFS Emp'!$Y203</f>
        <v>0</v>
      </c>
      <c r="T203" s="30">
        <f>'Ont LFS Emp'!$Y203</f>
        <v>0</v>
      </c>
      <c r="U203" s="30">
        <f>'Emp RestOfOnt'!$Y203</f>
        <v>0</v>
      </c>
      <c r="V203" s="30">
        <f>'Emp RestOfCMA'!$Y203</f>
        <v>0</v>
      </c>
      <c r="W203" s="30">
        <f>'CMA Emp Adj'!$Y203</f>
        <v>0</v>
      </c>
      <c r="X203" s="30">
        <f>'Tor Emp Adj'!$Y203</f>
        <v>0</v>
      </c>
      <c r="AA203" s="30" t="str">
        <f t="shared" si="98"/>
        <v>n/a</v>
      </c>
      <c r="AB203" s="30" t="str">
        <f t="shared" si="99"/>
        <v>n/a</v>
      </c>
      <c r="AC203" s="30" t="str">
        <f t="shared" si="100"/>
        <v>n/a</v>
      </c>
      <c r="AD203" s="30" t="str">
        <f t="shared" si="101"/>
        <v>n/a</v>
      </c>
      <c r="AE203" s="30" t="str">
        <f t="shared" si="102"/>
        <v>n/a</v>
      </c>
      <c r="AF203" s="30" t="str">
        <f t="shared" si="103"/>
        <v>n/a</v>
      </c>
      <c r="AH203" s="30" t="str">
        <f t="shared" si="104"/>
        <v>n/a</v>
      </c>
      <c r="AI203" s="30" t="str">
        <f t="shared" si="105"/>
        <v>n/a</v>
      </c>
      <c r="AJ203" s="30" t="str">
        <f t="shared" si="106"/>
        <v>n/a</v>
      </c>
      <c r="AK203" s="30" t="str">
        <f t="shared" si="107"/>
        <v>n/a</v>
      </c>
      <c r="AL203" s="30" t="str">
        <f t="shared" si="108"/>
        <v>n/a</v>
      </c>
      <c r="AM203" s="30" t="str">
        <f t="shared" si="109"/>
        <v>n/a</v>
      </c>
      <c r="AO203" s="30" t="str">
        <f t="shared" si="110"/>
        <v>n/a</v>
      </c>
      <c r="AP203" s="30" t="str">
        <f t="shared" si="111"/>
        <v>n/a</v>
      </c>
      <c r="AQ203" s="30" t="str">
        <f t="shared" si="112"/>
        <v>n/a</v>
      </c>
      <c r="AR203" s="30" t="str">
        <f t="shared" si="113"/>
        <v>n/a</v>
      </c>
      <c r="AS203" s="30" t="str">
        <f t="shared" si="114"/>
        <v>n/a</v>
      </c>
      <c r="AT203" s="30" t="str">
        <f t="shared" si="115"/>
        <v>n/a</v>
      </c>
      <c r="AW203" s="35" t="str">
        <f t="shared" si="116"/>
        <v>n/a</v>
      </c>
      <c r="AX203" s="35" t="str">
        <f t="shared" si="117"/>
        <v>n/a</v>
      </c>
      <c r="AY203" s="35" t="str">
        <f t="shared" si="118"/>
        <v>n/a</v>
      </c>
      <c r="AZ203" s="35" t="str">
        <f t="shared" si="119"/>
        <v>n/a</v>
      </c>
      <c r="BA203" s="35" t="str">
        <f t="shared" si="120"/>
        <v>n/a</v>
      </c>
      <c r="BB203" s="35" t="str">
        <f t="shared" si="121"/>
        <v>n/a</v>
      </c>
      <c r="BC203" s="40"/>
      <c r="BD203" s="35" t="str">
        <f t="shared" si="122"/>
        <v>n/a</v>
      </c>
      <c r="BE203" s="35" t="str">
        <f t="shared" si="123"/>
        <v>n/a</v>
      </c>
      <c r="BF203" s="35" t="str">
        <f t="shared" si="124"/>
        <v>n/a</v>
      </c>
      <c r="BG203" s="35" t="str">
        <f t="shared" si="125"/>
        <v>n/a</v>
      </c>
      <c r="BH203" s="35" t="str">
        <f t="shared" si="126"/>
        <v>n/a</v>
      </c>
      <c r="BI203" s="35" t="str">
        <f t="shared" si="127"/>
        <v>n/a</v>
      </c>
    </row>
    <row r="204" spans="1:61" x14ac:dyDescent="0.25">
      <c r="A204" t="s">
        <v>389</v>
      </c>
      <c r="B204" s="137">
        <f t="shared" si="128"/>
        <v>3364</v>
      </c>
      <c r="C204" s="133">
        <v>336414</v>
      </c>
      <c r="E204" s="30">
        <f>'CAN LFS Emp'!$E204</f>
        <v>0</v>
      </c>
      <c r="F204" s="30">
        <f>'Ont LFS Emp'!$E204</f>
        <v>0</v>
      </c>
      <c r="G204" s="30">
        <f>'Emp RestOfOnt'!$E204</f>
        <v>0</v>
      </c>
      <c r="H204" s="30">
        <f>'Emp RestOfCMA'!$E204</f>
        <v>0</v>
      </c>
      <c r="I204" s="30">
        <f>'CMA Emp Adj'!$E204</f>
        <v>0</v>
      </c>
      <c r="J204" s="30">
        <f>'Tor Emp Adj'!$E204</f>
        <v>0</v>
      </c>
      <c r="L204" s="30">
        <f>'CAN LFS Emp'!$O204</f>
        <v>0</v>
      </c>
      <c r="M204" s="30">
        <f>'Ont LFS Emp'!$O204</f>
        <v>0</v>
      </c>
      <c r="N204" s="30">
        <f>'Emp RestOfOnt'!$O204</f>
        <v>0</v>
      </c>
      <c r="O204" s="30">
        <f>'Emp RestOfCMA'!$O204</f>
        <v>0</v>
      </c>
      <c r="P204" s="30">
        <f>'CMA Emp Adj'!$O204</f>
        <v>0</v>
      </c>
      <c r="Q204" s="30">
        <f>'Tor Emp Adj'!$O204</f>
        <v>0</v>
      </c>
      <c r="S204" s="30">
        <f>'CAN LFS Emp'!$Y204</f>
        <v>0</v>
      </c>
      <c r="T204" s="30">
        <f>'Ont LFS Emp'!$Y204</f>
        <v>0</v>
      </c>
      <c r="U204" s="30">
        <f>'Emp RestOfOnt'!$Y204</f>
        <v>0</v>
      </c>
      <c r="V204" s="30">
        <f>'Emp RestOfCMA'!$Y204</f>
        <v>0</v>
      </c>
      <c r="W204" s="30">
        <f>'CMA Emp Adj'!$Y204</f>
        <v>0</v>
      </c>
      <c r="X204" s="30">
        <f>'Tor Emp Adj'!$Y204</f>
        <v>0</v>
      </c>
      <c r="AA204" s="30" t="str">
        <f t="shared" si="98"/>
        <v>n/a</v>
      </c>
      <c r="AB204" s="30" t="str">
        <f t="shared" si="99"/>
        <v>n/a</v>
      </c>
      <c r="AC204" s="30" t="str">
        <f t="shared" si="100"/>
        <v>n/a</v>
      </c>
      <c r="AD204" s="30" t="str">
        <f t="shared" si="101"/>
        <v>n/a</v>
      </c>
      <c r="AE204" s="30" t="str">
        <f t="shared" si="102"/>
        <v>n/a</v>
      </c>
      <c r="AF204" s="30" t="str">
        <f t="shared" si="103"/>
        <v>n/a</v>
      </c>
      <c r="AH204" s="30" t="str">
        <f t="shared" si="104"/>
        <v>n/a</v>
      </c>
      <c r="AI204" s="30" t="str">
        <f t="shared" si="105"/>
        <v>n/a</v>
      </c>
      <c r="AJ204" s="30" t="str">
        <f t="shared" si="106"/>
        <v>n/a</v>
      </c>
      <c r="AK204" s="30" t="str">
        <f t="shared" si="107"/>
        <v>n/a</v>
      </c>
      <c r="AL204" s="30" t="str">
        <f t="shared" si="108"/>
        <v>n/a</v>
      </c>
      <c r="AM204" s="30" t="str">
        <f t="shared" si="109"/>
        <v>n/a</v>
      </c>
      <c r="AO204" s="30" t="str">
        <f t="shared" si="110"/>
        <v>n/a</v>
      </c>
      <c r="AP204" s="30" t="str">
        <f t="shared" si="111"/>
        <v>n/a</v>
      </c>
      <c r="AQ204" s="30" t="str">
        <f t="shared" si="112"/>
        <v>n/a</v>
      </c>
      <c r="AR204" s="30" t="str">
        <f t="shared" si="113"/>
        <v>n/a</v>
      </c>
      <c r="AS204" s="30" t="str">
        <f t="shared" si="114"/>
        <v>n/a</v>
      </c>
      <c r="AT204" s="30" t="str">
        <f t="shared" si="115"/>
        <v>n/a</v>
      </c>
      <c r="AW204" s="35" t="str">
        <f t="shared" si="116"/>
        <v>n/a</v>
      </c>
      <c r="AX204" s="35" t="str">
        <f t="shared" si="117"/>
        <v>n/a</v>
      </c>
      <c r="AY204" s="35" t="str">
        <f t="shared" si="118"/>
        <v>n/a</v>
      </c>
      <c r="AZ204" s="35" t="str">
        <f t="shared" si="119"/>
        <v>n/a</v>
      </c>
      <c r="BA204" s="35" t="str">
        <f t="shared" si="120"/>
        <v>n/a</v>
      </c>
      <c r="BB204" s="35" t="str">
        <f t="shared" si="121"/>
        <v>n/a</v>
      </c>
      <c r="BC204" s="40"/>
      <c r="BD204" s="35" t="str">
        <f t="shared" si="122"/>
        <v>n/a</v>
      </c>
      <c r="BE204" s="35" t="str">
        <f t="shared" si="123"/>
        <v>n/a</v>
      </c>
      <c r="BF204" s="35" t="str">
        <f t="shared" si="124"/>
        <v>n/a</v>
      </c>
      <c r="BG204" s="35" t="str">
        <f t="shared" si="125"/>
        <v>n/a</v>
      </c>
      <c r="BH204" s="35" t="str">
        <f t="shared" si="126"/>
        <v>n/a</v>
      </c>
      <c r="BI204" s="35" t="str">
        <f t="shared" si="127"/>
        <v>n/a</v>
      </c>
    </row>
    <row r="205" spans="1:61" x14ac:dyDescent="0.25">
      <c r="A205" t="s">
        <v>390</v>
      </c>
      <c r="B205" s="137">
        <f t="shared" si="128"/>
        <v>3364</v>
      </c>
      <c r="C205" s="133">
        <v>336415</v>
      </c>
      <c r="E205" s="30">
        <f>'CAN LFS Emp'!$E205</f>
        <v>0</v>
      </c>
      <c r="F205" s="30">
        <f>'Ont LFS Emp'!$E205</f>
        <v>0</v>
      </c>
      <c r="G205" s="30">
        <f>'Emp RestOfOnt'!$E205</f>
        <v>0</v>
      </c>
      <c r="H205" s="30">
        <f>'Emp RestOfCMA'!$E205</f>
        <v>0</v>
      </c>
      <c r="I205" s="30">
        <f>'CMA Emp Adj'!$E205</f>
        <v>0</v>
      </c>
      <c r="J205" s="30">
        <f>'Tor Emp Adj'!$E205</f>
        <v>0</v>
      </c>
      <c r="L205" s="30">
        <f>'CAN LFS Emp'!$O205</f>
        <v>0</v>
      </c>
      <c r="M205" s="30">
        <f>'Ont LFS Emp'!$O205</f>
        <v>0</v>
      </c>
      <c r="N205" s="30">
        <f>'Emp RestOfOnt'!$O205</f>
        <v>0</v>
      </c>
      <c r="O205" s="30">
        <f>'Emp RestOfCMA'!$O205</f>
        <v>0</v>
      </c>
      <c r="P205" s="30">
        <f>'CMA Emp Adj'!$O205</f>
        <v>0</v>
      </c>
      <c r="Q205" s="30">
        <f>'Tor Emp Adj'!$O205</f>
        <v>0</v>
      </c>
      <c r="S205" s="30">
        <f>'CAN LFS Emp'!$Y205</f>
        <v>0</v>
      </c>
      <c r="T205" s="30">
        <f>'Ont LFS Emp'!$Y205</f>
        <v>0</v>
      </c>
      <c r="U205" s="30">
        <f>'Emp RestOfOnt'!$Y205</f>
        <v>0</v>
      </c>
      <c r="V205" s="30">
        <f>'Emp RestOfCMA'!$Y205</f>
        <v>0</v>
      </c>
      <c r="W205" s="30">
        <f>'CMA Emp Adj'!$Y205</f>
        <v>0</v>
      </c>
      <c r="X205" s="30">
        <f>'Tor Emp Adj'!$Y205</f>
        <v>0</v>
      </c>
      <c r="AA205" s="30" t="str">
        <f t="shared" si="98"/>
        <v>n/a</v>
      </c>
      <c r="AB205" s="30" t="str">
        <f t="shared" si="99"/>
        <v>n/a</v>
      </c>
      <c r="AC205" s="30" t="str">
        <f t="shared" si="100"/>
        <v>n/a</v>
      </c>
      <c r="AD205" s="30" t="str">
        <f t="shared" si="101"/>
        <v>n/a</v>
      </c>
      <c r="AE205" s="30" t="str">
        <f t="shared" si="102"/>
        <v>n/a</v>
      </c>
      <c r="AF205" s="30" t="str">
        <f t="shared" si="103"/>
        <v>n/a</v>
      </c>
      <c r="AH205" s="30" t="str">
        <f t="shared" si="104"/>
        <v>n/a</v>
      </c>
      <c r="AI205" s="30" t="str">
        <f t="shared" si="105"/>
        <v>n/a</v>
      </c>
      <c r="AJ205" s="30" t="str">
        <f t="shared" si="106"/>
        <v>n/a</v>
      </c>
      <c r="AK205" s="30" t="str">
        <f t="shared" si="107"/>
        <v>n/a</v>
      </c>
      <c r="AL205" s="30" t="str">
        <f t="shared" si="108"/>
        <v>n/a</v>
      </c>
      <c r="AM205" s="30" t="str">
        <f t="shared" si="109"/>
        <v>n/a</v>
      </c>
      <c r="AO205" s="30" t="str">
        <f t="shared" si="110"/>
        <v>n/a</v>
      </c>
      <c r="AP205" s="30" t="str">
        <f t="shared" si="111"/>
        <v>n/a</v>
      </c>
      <c r="AQ205" s="30" t="str">
        <f t="shared" si="112"/>
        <v>n/a</v>
      </c>
      <c r="AR205" s="30" t="str">
        <f t="shared" si="113"/>
        <v>n/a</v>
      </c>
      <c r="AS205" s="30" t="str">
        <f t="shared" si="114"/>
        <v>n/a</v>
      </c>
      <c r="AT205" s="30" t="str">
        <f t="shared" si="115"/>
        <v>n/a</v>
      </c>
      <c r="AW205" s="35" t="str">
        <f t="shared" si="116"/>
        <v>n/a</v>
      </c>
      <c r="AX205" s="35" t="str">
        <f t="shared" si="117"/>
        <v>n/a</v>
      </c>
      <c r="AY205" s="35" t="str">
        <f t="shared" si="118"/>
        <v>n/a</v>
      </c>
      <c r="AZ205" s="35" t="str">
        <f t="shared" si="119"/>
        <v>n/a</v>
      </c>
      <c r="BA205" s="35" t="str">
        <f t="shared" si="120"/>
        <v>n/a</v>
      </c>
      <c r="BB205" s="35" t="str">
        <f t="shared" si="121"/>
        <v>n/a</v>
      </c>
      <c r="BC205" s="40"/>
      <c r="BD205" s="35" t="str">
        <f t="shared" si="122"/>
        <v>n/a</v>
      </c>
      <c r="BE205" s="35" t="str">
        <f t="shared" si="123"/>
        <v>n/a</v>
      </c>
      <c r="BF205" s="35" t="str">
        <f t="shared" si="124"/>
        <v>n/a</v>
      </c>
      <c r="BG205" s="35" t="str">
        <f t="shared" si="125"/>
        <v>n/a</v>
      </c>
      <c r="BH205" s="35" t="str">
        <f t="shared" si="126"/>
        <v>n/a</v>
      </c>
      <c r="BI205" s="35" t="str">
        <f t="shared" si="127"/>
        <v>n/a</v>
      </c>
    </row>
    <row r="206" spans="1:61" x14ac:dyDescent="0.25">
      <c r="A206" t="s">
        <v>391</v>
      </c>
      <c r="B206" s="137">
        <f t="shared" si="128"/>
        <v>3364</v>
      </c>
      <c r="C206" s="133">
        <v>336419</v>
      </c>
      <c r="E206" s="30">
        <f>'CAN LFS Emp'!$E206</f>
        <v>0</v>
      </c>
      <c r="F206" s="30">
        <f>'Ont LFS Emp'!$E206</f>
        <v>0</v>
      </c>
      <c r="G206" s="30">
        <f>'Emp RestOfOnt'!$E206</f>
        <v>0</v>
      </c>
      <c r="H206" s="30">
        <f>'Emp RestOfCMA'!$E206</f>
        <v>0</v>
      </c>
      <c r="I206" s="30">
        <f>'CMA Emp Adj'!$E206</f>
        <v>0</v>
      </c>
      <c r="J206" s="30">
        <f>'Tor Emp Adj'!$E206</f>
        <v>0</v>
      </c>
      <c r="L206" s="30">
        <f>'CAN LFS Emp'!$O206</f>
        <v>0</v>
      </c>
      <c r="M206" s="30">
        <f>'Ont LFS Emp'!$O206</f>
        <v>0</v>
      </c>
      <c r="N206" s="30">
        <f>'Emp RestOfOnt'!$O206</f>
        <v>0</v>
      </c>
      <c r="O206" s="30">
        <f>'Emp RestOfCMA'!$O206</f>
        <v>0</v>
      </c>
      <c r="P206" s="30">
        <f>'CMA Emp Adj'!$O206</f>
        <v>0</v>
      </c>
      <c r="Q206" s="30">
        <f>'Tor Emp Adj'!$O206</f>
        <v>0</v>
      </c>
      <c r="S206" s="30">
        <f>'CAN LFS Emp'!$Y206</f>
        <v>0</v>
      </c>
      <c r="T206" s="30">
        <f>'Ont LFS Emp'!$Y206</f>
        <v>0</v>
      </c>
      <c r="U206" s="30">
        <f>'Emp RestOfOnt'!$Y206</f>
        <v>0</v>
      </c>
      <c r="V206" s="30">
        <f>'Emp RestOfCMA'!$Y206</f>
        <v>0</v>
      </c>
      <c r="W206" s="30">
        <f>'CMA Emp Adj'!$Y206</f>
        <v>0</v>
      </c>
      <c r="X206" s="30">
        <f>'Tor Emp Adj'!$Y206</f>
        <v>0</v>
      </c>
      <c r="AA206" s="30" t="str">
        <f t="shared" si="98"/>
        <v>n/a</v>
      </c>
      <c r="AB206" s="30" t="str">
        <f t="shared" si="99"/>
        <v>n/a</v>
      </c>
      <c r="AC206" s="30" t="str">
        <f t="shared" si="100"/>
        <v>n/a</v>
      </c>
      <c r="AD206" s="30" t="str">
        <f t="shared" si="101"/>
        <v>n/a</v>
      </c>
      <c r="AE206" s="30" t="str">
        <f t="shared" si="102"/>
        <v>n/a</v>
      </c>
      <c r="AF206" s="30" t="str">
        <f t="shared" si="103"/>
        <v>n/a</v>
      </c>
      <c r="AH206" s="30" t="str">
        <f t="shared" si="104"/>
        <v>n/a</v>
      </c>
      <c r="AI206" s="30" t="str">
        <f t="shared" si="105"/>
        <v>n/a</v>
      </c>
      <c r="AJ206" s="30" t="str">
        <f t="shared" si="106"/>
        <v>n/a</v>
      </c>
      <c r="AK206" s="30" t="str">
        <f t="shared" si="107"/>
        <v>n/a</v>
      </c>
      <c r="AL206" s="30" t="str">
        <f t="shared" si="108"/>
        <v>n/a</v>
      </c>
      <c r="AM206" s="30" t="str">
        <f t="shared" si="109"/>
        <v>n/a</v>
      </c>
      <c r="AO206" s="30" t="str">
        <f t="shared" si="110"/>
        <v>n/a</v>
      </c>
      <c r="AP206" s="30" t="str">
        <f t="shared" si="111"/>
        <v>n/a</v>
      </c>
      <c r="AQ206" s="30" t="str">
        <f t="shared" si="112"/>
        <v>n/a</v>
      </c>
      <c r="AR206" s="30" t="str">
        <f t="shared" si="113"/>
        <v>n/a</v>
      </c>
      <c r="AS206" s="30" t="str">
        <f t="shared" si="114"/>
        <v>n/a</v>
      </c>
      <c r="AT206" s="30" t="str">
        <f t="shared" si="115"/>
        <v>n/a</v>
      </c>
      <c r="AW206" s="35" t="str">
        <f t="shared" si="116"/>
        <v>n/a</v>
      </c>
      <c r="AX206" s="35" t="str">
        <f t="shared" si="117"/>
        <v>n/a</v>
      </c>
      <c r="AY206" s="35" t="str">
        <f t="shared" si="118"/>
        <v>n/a</v>
      </c>
      <c r="AZ206" s="35" t="str">
        <f t="shared" si="119"/>
        <v>n/a</v>
      </c>
      <c r="BA206" s="35" t="str">
        <f t="shared" si="120"/>
        <v>n/a</v>
      </c>
      <c r="BB206" s="35" t="str">
        <f t="shared" si="121"/>
        <v>n/a</v>
      </c>
      <c r="BC206" s="40"/>
      <c r="BD206" s="35" t="str">
        <f t="shared" si="122"/>
        <v>n/a</v>
      </c>
      <c r="BE206" s="35" t="str">
        <f t="shared" si="123"/>
        <v>n/a</v>
      </c>
      <c r="BF206" s="35" t="str">
        <f t="shared" si="124"/>
        <v>n/a</v>
      </c>
      <c r="BG206" s="35" t="str">
        <f t="shared" si="125"/>
        <v>n/a</v>
      </c>
      <c r="BH206" s="35" t="str">
        <f t="shared" si="126"/>
        <v>n/a</v>
      </c>
      <c r="BI206" s="35" t="str">
        <f t="shared" si="127"/>
        <v>n/a</v>
      </c>
    </row>
    <row r="207" spans="1:61" x14ac:dyDescent="0.25">
      <c r="A207" t="s">
        <v>545</v>
      </c>
      <c r="B207" s="137">
        <v>488</v>
      </c>
      <c r="C207" s="133">
        <v>488190</v>
      </c>
      <c r="E207" s="30">
        <f>'CAN LFS Emp'!$E207</f>
        <v>8.385768213380361</v>
      </c>
      <c r="F207" s="30">
        <f>'Ont LFS Emp'!$E207</f>
        <v>2.5725537171520552</v>
      </c>
      <c r="G207" s="30">
        <f>'Emp RestOfOnt'!$E207</f>
        <v>0.76894577013218757</v>
      </c>
      <c r="H207" s="30">
        <f>'Emp RestOfCMA'!$E207</f>
        <v>0.89854608584203677</v>
      </c>
      <c r="I207" s="30">
        <f>'CMA Emp Adj'!$E207</f>
        <v>1.8036079470198676</v>
      </c>
      <c r="J207" s="30">
        <f>'Tor Emp Adj'!$E207</f>
        <v>0.90506186117783083</v>
      </c>
      <c r="L207" s="30">
        <f>'CAN LFS Emp'!$O207</f>
        <v>12.922720342407878</v>
      </c>
      <c r="M207" s="30">
        <f>'Ont LFS Emp'!$O207</f>
        <v>4.1902103765815673</v>
      </c>
      <c r="N207" s="30">
        <f>'Emp RestOfOnt'!$O207</f>
        <v>0.64050317925000444</v>
      </c>
      <c r="O207" s="30">
        <f>'Emp RestOfCMA'!$O207</f>
        <v>3.5497071973315628</v>
      </c>
      <c r="P207" s="30">
        <f>'CMA Emp Adj'!$O207</f>
        <v>3.5497071973315628</v>
      </c>
      <c r="Q207" s="30">
        <f>'Tor Emp Adj'!$O207</f>
        <v>0</v>
      </c>
      <c r="S207" s="30">
        <f>'CAN LFS Emp'!$Y207</f>
        <v>13.729354825133621</v>
      </c>
      <c r="T207" s="30">
        <f>'Ont LFS Emp'!$Y207</f>
        <v>4.7688610561399853</v>
      </c>
      <c r="U207" s="30">
        <f>'Emp RestOfOnt'!$Y207</f>
        <v>1.851245923968734</v>
      </c>
      <c r="V207" s="30">
        <f>'Emp RestOfCMA'!$Y207</f>
        <v>2.7334182474079451</v>
      </c>
      <c r="W207" s="30">
        <f>'CMA Emp Adj'!$Y207</f>
        <v>2.9176151321712513</v>
      </c>
      <c r="X207" s="30">
        <f>'Tor Emp Adj'!$Y207</f>
        <v>0.1841968847633064</v>
      </c>
      <c r="AA207" s="30">
        <f t="shared" si="98"/>
        <v>1</v>
      </c>
      <c r="AB207" s="30">
        <f t="shared" si="99"/>
        <v>0.79013392266924098</v>
      </c>
      <c r="AC207" s="30">
        <f t="shared" si="100"/>
        <v>0.40855188196513914</v>
      </c>
      <c r="AD207" s="30">
        <f t="shared" si="101"/>
        <v>1.3759723020023609</v>
      </c>
      <c r="AE207" s="30">
        <f t="shared" si="102"/>
        <v>1.3129370701929934</v>
      </c>
      <c r="AF207" s="30">
        <f t="shared" si="103"/>
        <v>1.2558203487210171</v>
      </c>
      <c r="AH207" s="30">
        <f t="shared" si="104"/>
        <v>1</v>
      </c>
      <c r="AI207" s="30">
        <f t="shared" si="105"/>
        <v>0.83439754081536333</v>
      </c>
      <c r="AJ207" s="30">
        <f t="shared" si="106"/>
        <v>0.23776999736644322</v>
      </c>
      <c r="AK207" s="30">
        <f t="shared" si="107"/>
        <v>3.2504287374311254</v>
      </c>
      <c r="AL207" s="30">
        <f t="shared" si="108"/>
        <v>1.5247580470499551</v>
      </c>
      <c r="AM207" s="30">
        <f t="shared" si="109"/>
        <v>0</v>
      </c>
      <c r="AO207" s="30">
        <f t="shared" si="110"/>
        <v>1</v>
      </c>
      <c r="AP207" s="30">
        <f t="shared" si="111"/>
        <v>0.89482692915575024</v>
      </c>
      <c r="AQ207" s="30">
        <f t="shared" si="112"/>
        <v>0.6841640123616759</v>
      </c>
      <c r="AR207" s="30">
        <f t="shared" si="113"/>
        <v>2.1644260624054281</v>
      </c>
      <c r="AS207" s="30">
        <f t="shared" si="114"/>
        <v>1.1121011923120578</v>
      </c>
      <c r="AT207" s="30">
        <f t="shared" si="115"/>
        <v>0.1353759517314771</v>
      </c>
      <c r="AW207" s="35">
        <f t="shared" si="116"/>
        <v>4.4193797513328859E-2</v>
      </c>
      <c r="AX207" s="35">
        <f t="shared" si="117"/>
        <v>4.9994774202505976E-2</v>
      </c>
      <c r="AY207" s="35">
        <f t="shared" si="118"/>
        <v>-1.8110631360731877E-2</v>
      </c>
      <c r="AZ207" s="35">
        <f t="shared" si="119"/>
        <v>0.14726889073144678</v>
      </c>
      <c r="BA207" s="35">
        <f t="shared" si="120"/>
        <v>7.0052384412933488E-2</v>
      </c>
      <c r="BB207" s="35">
        <f t="shared" si="121"/>
        <v>-1</v>
      </c>
      <c r="BC207" s="40"/>
      <c r="BD207" s="35">
        <f t="shared" si="122"/>
        <v>6.0732880323888239E-3</v>
      </c>
      <c r="BE207" s="35">
        <f t="shared" si="123"/>
        <v>1.3019683748127564E-2</v>
      </c>
      <c r="BF207" s="35">
        <f t="shared" si="124"/>
        <v>0.1119731033247231</v>
      </c>
      <c r="BG207" s="35">
        <f t="shared" si="125"/>
        <v>-2.5792753203140562E-2</v>
      </c>
      <c r="BH207" s="35">
        <f t="shared" si="126"/>
        <v>-1.941883477191908E-2</v>
      </c>
      <c r="BI207" s="35" t="str">
        <f t="shared" si="127"/>
        <v>n/a</v>
      </c>
    </row>
    <row r="208" spans="1:61" x14ac:dyDescent="0.25">
      <c r="A208" s="106" t="s">
        <v>407</v>
      </c>
      <c r="B208" s="129"/>
      <c r="C208" s="130"/>
      <c r="E208" s="135"/>
      <c r="F208" s="135"/>
      <c r="G208" s="135"/>
      <c r="H208" s="135"/>
      <c r="I208" s="135"/>
      <c r="J208" s="135"/>
      <c r="L208" s="135"/>
      <c r="M208" s="135"/>
      <c r="N208" s="135"/>
      <c r="O208" s="135"/>
      <c r="P208" s="135"/>
      <c r="Q208" s="135"/>
      <c r="S208" s="135"/>
      <c r="T208" s="135"/>
      <c r="U208" s="135"/>
      <c r="V208" s="135"/>
      <c r="W208" s="135"/>
      <c r="X208" s="135"/>
      <c r="AA208" s="135"/>
      <c r="AB208" s="135"/>
      <c r="AC208" s="135"/>
      <c r="AD208" s="135"/>
      <c r="AE208" s="135"/>
      <c r="AF208" s="135"/>
      <c r="AH208" s="135"/>
      <c r="AI208" s="135"/>
      <c r="AJ208" s="135"/>
      <c r="AK208" s="135"/>
      <c r="AL208" s="135"/>
      <c r="AM208" s="135"/>
      <c r="AO208" s="135"/>
      <c r="AP208" s="135"/>
      <c r="AQ208" s="135"/>
      <c r="AR208" s="135"/>
      <c r="AS208" s="135"/>
      <c r="AT208" s="135"/>
      <c r="AW208" s="162"/>
      <c r="AX208" s="162"/>
      <c r="AY208" s="162"/>
      <c r="AZ208" s="162"/>
      <c r="BA208" s="162"/>
      <c r="BB208" s="162"/>
      <c r="BC208" s="40"/>
      <c r="BD208" s="162"/>
      <c r="BE208" s="162"/>
      <c r="BF208" s="162"/>
      <c r="BG208" s="162"/>
      <c r="BH208" s="162"/>
      <c r="BI208" s="162"/>
    </row>
    <row r="209" spans="1:61" x14ac:dyDescent="0.25">
      <c r="A209" t="s">
        <v>546</v>
      </c>
      <c r="B209" s="132">
        <f t="shared" ref="B209:B222" si="129">VALUE(LEFT(C209,4))</f>
        <v>5413</v>
      </c>
      <c r="C209" s="133">
        <v>5413</v>
      </c>
      <c r="E209" s="30">
        <f>'CAN LFS Emp'!$E209</f>
        <v>155.33000000000001</v>
      </c>
      <c r="F209" s="30">
        <f>'Ont LFS Emp'!$E209</f>
        <v>55.37</v>
      </c>
      <c r="G209" s="30">
        <f>'Emp RestOfOnt'!$E209</f>
        <v>26.639999999999997</v>
      </c>
      <c r="H209" s="30">
        <f>'Emp RestOfCMA'!$E209</f>
        <v>12.494468148250931</v>
      </c>
      <c r="I209" s="30">
        <f>'CMA Emp Adj'!$E209</f>
        <v>28.73</v>
      </c>
      <c r="J209" s="30">
        <f>'Tor Emp Adj'!$E209</f>
        <v>16.235531851749069</v>
      </c>
      <c r="L209" s="30">
        <f>'CAN LFS Emp'!$O209</f>
        <v>247.05</v>
      </c>
      <c r="M209" s="30">
        <f>'Ont LFS Emp'!$O209</f>
        <v>85.86</v>
      </c>
      <c r="N209" s="30">
        <f>'Emp RestOfOnt'!$O209</f>
        <v>38.556039636663904</v>
      </c>
      <c r="O209" s="30">
        <f>'Emp RestOfCMA'!$O209</f>
        <v>25.259491206304073</v>
      </c>
      <c r="P209" s="30">
        <f>'CMA Emp Adj'!$O209</f>
        <v>47.303960363336095</v>
      </c>
      <c r="Q209" s="30">
        <f>'Tor Emp Adj'!$O209</f>
        <v>22.044469157032022</v>
      </c>
      <c r="S209" s="30">
        <f>'CAN LFS Emp'!$Y209</f>
        <v>281.24</v>
      </c>
      <c r="T209" s="30">
        <f>'Ont LFS Emp'!$Y209</f>
        <v>95.98</v>
      </c>
      <c r="U209" s="30">
        <f>'Emp RestOfOnt'!$Y209</f>
        <v>46.744766534476142</v>
      </c>
      <c r="V209" s="30">
        <f>'Emp RestOfCMA'!$Y209</f>
        <v>25.999505131017109</v>
      </c>
      <c r="W209" s="30">
        <f>'CMA Emp Adj'!$Y209</f>
        <v>49.235233465523862</v>
      </c>
      <c r="X209" s="30">
        <f>'Tor Emp Adj'!$Y209</f>
        <v>23.235728334506753</v>
      </c>
      <c r="AA209" s="30">
        <f t="shared" si="98"/>
        <v>1</v>
      </c>
      <c r="AB209" s="30">
        <f t="shared" si="99"/>
        <v>0.91811755423010788</v>
      </c>
      <c r="AC209" s="30">
        <f t="shared" si="100"/>
        <v>0.76414053038414342</v>
      </c>
      <c r="AD209" s="30">
        <f t="shared" si="101"/>
        <v>1.0329388717392443</v>
      </c>
      <c r="AE209" s="30">
        <f t="shared" si="102"/>
        <v>1.1290805035462514</v>
      </c>
      <c r="AF209" s="30">
        <f t="shared" si="103"/>
        <v>1.2161951955710071</v>
      </c>
      <c r="AH209" s="30">
        <f t="shared" si="104"/>
        <v>1</v>
      </c>
      <c r="AI209" s="30">
        <f t="shared" si="105"/>
        <v>0.89432868219315087</v>
      </c>
      <c r="AJ209" s="30">
        <f t="shared" si="106"/>
        <v>0.74868178822588838</v>
      </c>
      <c r="AK209" s="30">
        <f t="shared" si="107"/>
        <v>1.2098786248774391</v>
      </c>
      <c r="AL209" s="30">
        <f t="shared" si="108"/>
        <v>1.0628573808004815</v>
      </c>
      <c r="AM209" s="30">
        <f t="shared" si="109"/>
        <v>0.93295320716923058</v>
      </c>
      <c r="AO209" s="30">
        <f t="shared" si="110"/>
        <v>1</v>
      </c>
      <c r="AP209" s="30">
        <f t="shared" si="111"/>
        <v>0.87918073233767835</v>
      </c>
      <c r="AQ209" s="30">
        <f t="shared" si="112"/>
        <v>0.84333892467188309</v>
      </c>
      <c r="AR209" s="30">
        <f t="shared" si="113"/>
        <v>1.0050201916207926</v>
      </c>
      <c r="AS209" s="30">
        <f t="shared" si="114"/>
        <v>0.91614738251649519</v>
      </c>
      <c r="AT209" s="30">
        <f t="shared" si="115"/>
        <v>0.83365924760644117</v>
      </c>
      <c r="AW209" s="35">
        <f t="shared" si="116"/>
        <v>4.7497394991242059E-2</v>
      </c>
      <c r="AX209" s="35">
        <f t="shared" si="117"/>
        <v>4.4844440109012229E-2</v>
      </c>
      <c r="AY209" s="35">
        <f t="shared" si="118"/>
        <v>3.7661777645669359E-2</v>
      </c>
      <c r="AZ209" s="35">
        <f t="shared" si="119"/>
        <v>7.2928255153914989E-2</v>
      </c>
      <c r="BA209" s="35">
        <f t="shared" si="120"/>
        <v>5.1129410099226558E-2</v>
      </c>
      <c r="BB209" s="35">
        <f t="shared" si="121"/>
        <v>3.1058513343959815E-2</v>
      </c>
      <c r="BC209" s="40"/>
      <c r="BD209" s="35">
        <f t="shared" si="122"/>
        <v>1.3046133006998861E-2</v>
      </c>
      <c r="BE209" s="35">
        <f t="shared" si="123"/>
        <v>1.1204482611920863E-2</v>
      </c>
      <c r="BF209" s="35">
        <f t="shared" si="124"/>
        <v>1.9445604541068473E-2</v>
      </c>
      <c r="BG209" s="35">
        <f t="shared" si="125"/>
        <v>2.8917259934393424E-3</v>
      </c>
      <c r="BH209" s="35">
        <f t="shared" si="126"/>
        <v>4.0095642750048732E-3</v>
      </c>
      <c r="BI209" s="35">
        <f t="shared" si="127"/>
        <v>5.2768105744012139E-3</v>
      </c>
    </row>
    <row r="210" spans="1:61" x14ac:dyDescent="0.25">
      <c r="A210" t="s">
        <v>408</v>
      </c>
      <c r="B210" s="132">
        <f t="shared" si="129"/>
        <v>5413</v>
      </c>
      <c r="C210" s="133">
        <v>541310</v>
      </c>
      <c r="E210" s="30">
        <f>'CAN LFS Emp'!$E210</f>
        <v>15.514590385477042</v>
      </c>
      <c r="F210" s="30">
        <f>'Ont LFS Emp'!$E210</f>
        <v>6.5030464574377271</v>
      </c>
      <c r="G210" s="30">
        <f>'Emp RestOfOnt'!$E210</f>
        <v>1.4944675840068129</v>
      </c>
      <c r="H210" s="30">
        <f>'Emp RestOfCMA'!$E210</f>
        <v>2.1781945423628639</v>
      </c>
      <c r="I210" s="30">
        <f>'CMA Emp Adj'!$E210</f>
        <v>5.0085788734309142</v>
      </c>
      <c r="J210" s="30">
        <f>'Tor Emp Adj'!$E210</f>
        <v>2.8303843310680503</v>
      </c>
      <c r="L210" s="30">
        <f>'CAN LFS Emp'!$O210</f>
        <v>24.675719788399558</v>
      </c>
      <c r="M210" s="30">
        <f>'Ont LFS Emp'!$O210</f>
        <v>10.084008828528143</v>
      </c>
      <c r="N210" s="30">
        <f>'Emp RestOfOnt'!$O210</f>
        <v>1.837381035092065</v>
      </c>
      <c r="O210" s="30">
        <f>'Emp RestOfCMA'!$O210</f>
        <v>4.4035556564395595</v>
      </c>
      <c r="P210" s="30">
        <f>'CMA Emp Adj'!$O210</f>
        <v>8.2466277934360779</v>
      </c>
      <c r="Q210" s="30">
        <f>'Tor Emp Adj'!$O210</f>
        <v>3.8430721369965188</v>
      </c>
      <c r="S210" s="30">
        <f>'CAN LFS Emp'!$Y210</f>
        <v>27.564642496171516</v>
      </c>
      <c r="T210" s="30">
        <f>'Ont LFS Emp'!$Y210</f>
        <v>11.380410861360993</v>
      </c>
      <c r="U210" s="30">
        <f>'Emp RestOfOnt'!$Y210</f>
        <v>3.2650614710495436</v>
      </c>
      <c r="V210" s="30">
        <f>'Emp RestOfCMA'!$Y210</f>
        <v>4.2854487175559921</v>
      </c>
      <c r="W210" s="30">
        <f>'CMA Emp Adj'!$Y210</f>
        <v>8.1153493903114491</v>
      </c>
      <c r="X210" s="30">
        <f>'Tor Emp Adj'!$Y210</f>
        <v>3.829900672755457</v>
      </c>
      <c r="AA210" s="30">
        <f t="shared" si="98"/>
        <v>1</v>
      </c>
      <c r="AB210" s="30">
        <f t="shared" si="99"/>
        <v>1.0795820438800225</v>
      </c>
      <c r="AC210" s="30">
        <f t="shared" si="100"/>
        <v>0.42918105470259538</v>
      </c>
      <c r="AD210" s="30">
        <f t="shared" si="101"/>
        <v>1.8028871397102622</v>
      </c>
      <c r="AE210" s="30">
        <f t="shared" si="102"/>
        <v>1.9706923374019305</v>
      </c>
      <c r="AF210" s="30">
        <f t="shared" si="103"/>
        <v>2.1227419525614426</v>
      </c>
      <c r="AH210" s="30">
        <f t="shared" si="104"/>
        <v>1</v>
      </c>
      <c r="AI210" s="30">
        <f t="shared" si="105"/>
        <v>1.0516095484441912</v>
      </c>
      <c r="AJ210" s="30">
        <f t="shared" si="106"/>
        <v>0.35720629902914552</v>
      </c>
      <c r="AK210" s="30">
        <f t="shared" si="107"/>
        <v>2.1117170367778688</v>
      </c>
      <c r="AL210" s="30">
        <f t="shared" si="108"/>
        <v>1.8551067789373032</v>
      </c>
      <c r="AM210" s="30">
        <f t="shared" si="109"/>
        <v>1.6283725834857123</v>
      </c>
      <c r="AO210" s="30">
        <f t="shared" si="110"/>
        <v>1</v>
      </c>
      <c r="AP210" s="30">
        <f t="shared" si="111"/>
        <v>1.0636042956455092</v>
      </c>
      <c r="AQ210" s="30">
        <f t="shared" si="112"/>
        <v>0.60101489869996239</v>
      </c>
      <c r="AR210" s="30">
        <f t="shared" si="113"/>
        <v>1.6901713387927593</v>
      </c>
      <c r="AS210" s="30">
        <f t="shared" si="114"/>
        <v>1.540711381671062</v>
      </c>
      <c r="AT210" s="30">
        <f t="shared" si="115"/>
        <v>1.4019887146263299</v>
      </c>
      <c r="AW210" s="35">
        <f t="shared" si="116"/>
        <v>4.7497394991242059E-2</v>
      </c>
      <c r="AX210" s="35">
        <f t="shared" si="117"/>
        <v>4.4844440109012229E-2</v>
      </c>
      <c r="AY210" s="35">
        <f t="shared" si="118"/>
        <v>2.0871954522595715E-2</v>
      </c>
      <c r="AZ210" s="35">
        <f t="shared" si="119"/>
        <v>7.2928255153914989E-2</v>
      </c>
      <c r="BA210" s="35">
        <f t="shared" si="120"/>
        <v>5.1129410099226558E-2</v>
      </c>
      <c r="BB210" s="35">
        <f t="shared" si="121"/>
        <v>3.1058513343959815E-2</v>
      </c>
      <c r="BC210" s="40"/>
      <c r="BD210" s="35">
        <f t="shared" si="122"/>
        <v>1.1132927581086083E-2</v>
      </c>
      <c r="BE210" s="35">
        <f t="shared" si="123"/>
        <v>1.2167696056782473E-2</v>
      </c>
      <c r="BF210" s="35">
        <f t="shared" si="124"/>
        <v>5.9178638335181333E-2</v>
      </c>
      <c r="BG210" s="35">
        <f t="shared" si="125"/>
        <v>-2.7150130211971435E-3</v>
      </c>
      <c r="BH210" s="35">
        <f t="shared" si="126"/>
        <v>-1.6034240957114587E-3</v>
      </c>
      <c r="BI210" s="35">
        <f t="shared" si="127"/>
        <v>-3.4326242876725477E-4</v>
      </c>
    </row>
    <row r="211" spans="1:61" x14ac:dyDescent="0.25">
      <c r="A211" t="s">
        <v>409</v>
      </c>
      <c r="B211" s="132">
        <f t="shared" si="129"/>
        <v>5413</v>
      </c>
      <c r="C211" s="133">
        <v>541320</v>
      </c>
      <c r="E211" s="30">
        <f>'CAN LFS Emp'!$E211</f>
        <v>2.8628447299829931</v>
      </c>
      <c r="F211" s="30">
        <f>'Ont LFS Emp'!$E211</f>
        <v>1.2987357055516675</v>
      </c>
      <c r="G211" s="30">
        <f>'Emp RestOfOnt'!$E211</f>
        <v>8.0116047238348864E-2</v>
      </c>
      <c r="H211" s="30">
        <f>'Emp RestOfCMA'!$E211</f>
        <v>0.52996883068667566</v>
      </c>
      <c r="I211" s="30">
        <f>'CMA Emp Adj'!$E211</f>
        <v>1.2186196583133186</v>
      </c>
      <c r="J211" s="30">
        <f>'Tor Emp Adj'!$E211</f>
        <v>0.68865082762664298</v>
      </c>
      <c r="L211" s="30">
        <f>'CAN LFS Emp'!$O211</f>
        <v>4.5533109543700405</v>
      </c>
      <c r="M211" s="30">
        <f>'Ont LFS Emp'!$O211</f>
        <v>2.0138964724339208</v>
      </c>
      <c r="N211" s="30">
        <f>'Emp RestOfOnt'!$O211</f>
        <v>7.4385533655116909E-3</v>
      </c>
      <c r="O211" s="30">
        <f>'Emp RestOfCMA'!$O211</f>
        <v>1.071413593560548</v>
      </c>
      <c r="P211" s="30">
        <f>'CMA Emp Adj'!$O211</f>
        <v>2.0064579190684091</v>
      </c>
      <c r="Q211" s="30">
        <f>'Tor Emp Adj'!$O211</f>
        <v>0.93504432550786121</v>
      </c>
      <c r="S211" s="30">
        <f>'CAN LFS Emp'!$Y211</f>
        <v>5.3863058958652372</v>
      </c>
      <c r="T211" s="30">
        <f>'Ont LFS Emp'!$Y211</f>
        <v>2.6107398352756879</v>
      </c>
      <c r="U211" s="30">
        <f>'Emp RestOfOnt'!$Y211</f>
        <v>1.0288896610843092</v>
      </c>
      <c r="V211" s="30">
        <f>'Emp RestOfCMA'!$Y211</f>
        <v>0.83532297555139579</v>
      </c>
      <c r="W211" s="30">
        <f>'CMA Emp Adj'!$Y211</f>
        <v>1.5818501741913786</v>
      </c>
      <c r="X211" s="30">
        <f>'Tor Emp Adj'!$Y211</f>
        <v>0.74652719863998285</v>
      </c>
      <c r="AA211" s="30">
        <f t="shared" si="98"/>
        <v>1</v>
      </c>
      <c r="AB211" s="30">
        <f t="shared" si="99"/>
        <v>1.1684283778958526</v>
      </c>
      <c r="AC211" s="30">
        <f t="shared" si="100"/>
        <v>0.12468553613145837</v>
      </c>
      <c r="AD211" s="30">
        <f t="shared" si="101"/>
        <v>2.3771945340690035</v>
      </c>
      <c r="AE211" s="30">
        <f t="shared" si="102"/>
        <v>2.5984538630390408</v>
      </c>
      <c r="AF211" s="30">
        <f t="shared" si="103"/>
        <v>2.7989386887961176</v>
      </c>
      <c r="AH211" s="30">
        <f t="shared" si="104"/>
        <v>1</v>
      </c>
      <c r="AI211" s="30">
        <f t="shared" si="105"/>
        <v>1.1381538307661863</v>
      </c>
      <c r="AJ211" s="30">
        <f t="shared" si="106"/>
        <v>7.8370186827416855E-3</v>
      </c>
      <c r="AK211" s="30">
        <f t="shared" si="107"/>
        <v>2.7844018001789559</v>
      </c>
      <c r="AL211" s="30">
        <f t="shared" si="108"/>
        <v>2.4460486726378363</v>
      </c>
      <c r="AM211" s="30">
        <f t="shared" si="109"/>
        <v>2.1470885889796465</v>
      </c>
      <c r="AO211" s="30">
        <f t="shared" si="110"/>
        <v>1</v>
      </c>
      <c r="AP211" s="30">
        <f t="shared" si="111"/>
        <v>1.2486683023893357</v>
      </c>
      <c r="AQ211" s="30">
        <f t="shared" si="112"/>
        <v>0.96922370906890554</v>
      </c>
      <c r="AR211" s="30">
        <f t="shared" si="113"/>
        <v>1.6859714167301023</v>
      </c>
      <c r="AS211" s="30">
        <f t="shared" si="114"/>
        <v>1.5368828540090742</v>
      </c>
      <c r="AT211" s="30">
        <f t="shared" si="115"/>
        <v>1.3985049001756835</v>
      </c>
      <c r="AW211" s="35">
        <f t="shared" si="116"/>
        <v>4.7497394991242059E-2</v>
      </c>
      <c r="AX211" s="35">
        <f t="shared" si="117"/>
        <v>4.4844440109012229E-2</v>
      </c>
      <c r="AY211" s="35">
        <f t="shared" si="118"/>
        <v>-0.21154502667337194</v>
      </c>
      <c r="AZ211" s="35">
        <f t="shared" si="119"/>
        <v>7.2928255153914989E-2</v>
      </c>
      <c r="BA211" s="35">
        <f t="shared" si="120"/>
        <v>5.1129410099226558E-2</v>
      </c>
      <c r="BB211" s="35">
        <f t="shared" si="121"/>
        <v>3.1058513343959815E-2</v>
      </c>
      <c r="BC211" s="40"/>
      <c r="BD211" s="35">
        <f t="shared" si="122"/>
        <v>1.6942435984656168E-2</v>
      </c>
      <c r="BE211" s="35">
        <f t="shared" si="123"/>
        <v>2.6296021785984447E-2</v>
      </c>
      <c r="BF211" s="35">
        <f t="shared" si="124"/>
        <v>0.63714833972820739</v>
      </c>
      <c r="BG211" s="35">
        <f t="shared" si="125"/>
        <v>-2.4584331715180152E-2</v>
      </c>
      <c r="BH211" s="35">
        <f t="shared" si="126"/>
        <v>-2.3497118662975991E-2</v>
      </c>
      <c r="BI211" s="35">
        <f t="shared" si="127"/>
        <v>-2.2264590899539916E-2</v>
      </c>
    </row>
    <row r="212" spans="1:61" x14ac:dyDescent="0.25">
      <c r="A212" t="s">
        <v>410</v>
      </c>
      <c r="B212" s="132">
        <f t="shared" si="129"/>
        <v>5413</v>
      </c>
      <c r="C212" s="133">
        <v>541330</v>
      </c>
      <c r="E212" s="30">
        <f>'CAN LFS Emp'!$E212</f>
        <v>96.062640789936452</v>
      </c>
      <c r="F212" s="30">
        <f>'Ont LFS Emp'!$E212</f>
        <v>34.571067036829113</v>
      </c>
      <c r="G212" s="30">
        <f>'Emp RestOfOnt'!$E212</f>
        <v>16.573968541338111</v>
      </c>
      <c r="H212" s="30">
        <f>'Emp RestOfCMA'!$E212</f>
        <v>7.8268073063991324</v>
      </c>
      <c r="I212" s="30">
        <f>'CMA Emp Adj'!$E212</f>
        <v>17.997098495491002</v>
      </c>
      <c r="J212" s="30">
        <f>'Tor Emp Adj'!$E212</f>
        <v>10.17029118909187</v>
      </c>
      <c r="L212" s="30">
        <f>'CAN LFS Emp'!$O212</f>
        <v>152.78616756037985</v>
      </c>
      <c r="M212" s="30">
        <f>'Ont LFS Emp'!$O212</f>
        <v>53.607943214414803</v>
      </c>
      <c r="N212" s="30">
        <f>'Emp RestOfOnt'!$O212</f>
        <v>23.975710917660116</v>
      </c>
      <c r="O212" s="30">
        <f>'Emp RestOfCMA'!$O212</f>
        <v>15.823096108104536</v>
      </c>
      <c r="P212" s="30">
        <f>'CMA Emp Adj'!$O212</f>
        <v>29.632232296754687</v>
      </c>
      <c r="Q212" s="30">
        <f>'Tor Emp Adj'!$O212</f>
        <v>13.80913618865015</v>
      </c>
      <c r="S212" s="30">
        <f>'CAN LFS Emp'!$Y212</f>
        <v>185.01274341500766</v>
      </c>
      <c r="T212" s="30">
        <f>'Ont LFS Emp'!$Y212</f>
        <v>63.661273409128675</v>
      </c>
      <c r="U212" s="30">
        <f>'Emp RestOfOnt'!$Y212</f>
        <v>32.652547462934649</v>
      </c>
      <c r="V212" s="30">
        <f>'Emp RestOfCMA'!$Y212</f>
        <v>16.374686836996737</v>
      </c>
      <c r="W212" s="30">
        <f>'CMA Emp Adj'!$Y212</f>
        <v>31.008725946194023</v>
      </c>
      <c r="X212" s="30">
        <f>'Tor Emp Adj'!$Y212</f>
        <v>14.634039109197285</v>
      </c>
      <c r="AA212" s="30">
        <f t="shared" si="98"/>
        <v>1</v>
      </c>
      <c r="AB212" s="30">
        <f t="shared" si="99"/>
        <v>0.92690958415025704</v>
      </c>
      <c r="AC212" s="30">
        <f t="shared" si="100"/>
        <v>0.76871675320279698</v>
      </c>
      <c r="AD212" s="30">
        <f t="shared" si="101"/>
        <v>1.0462664748069324</v>
      </c>
      <c r="AE212" s="30">
        <f t="shared" si="102"/>
        <v>1.1436485841891966</v>
      </c>
      <c r="AF212" s="30">
        <f t="shared" si="103"/>
        <v>1.2318872827437044</v>
      </c>
      <c r="AH212" s="30">
        <f t="shared" si="104"/>
        <v>1</v>
      </c>
      <c r="AI212" s="30">
        <f t="shared" si="105"/>
        <v>0.90289290634512587</v>
      </c>
      <c r="AJ212" s="30">
        <f t="shared" si="106"/>
        <v>0.75279576180321772</v>
      </c>
      <c r="AK212" s="30">
        <f t="shared" si="107"/>
        <v>1.2254892118285301</v>
      </c>
      <c r="AL212" s="30">
        <f t="shared" si="108"/>
        <v>1.0765710105964255</v>
      </c>
      <c r="AM212" s="30">
        <f t="shared" si="109"/>
        <v>0.94499073462227534</v>
      </c>
      <c r="AO212" s="30">
        <f t="shared" si="110"/>
        <v>1</v>
      </c>
      <c r="AP212" s="30">
        <f t="shared" si="111"/>
        <v>0.8864376299609622</v>
      </c>
      <c r="AQ212" s="30">
        <f t="shared" si="112"/>
        <v>0.89549190941003143</v>
      </c>
      <c r="AR212" s="30">
        <f t="shared" si="113"/>
        <v>0.96218405258498418</v>
      </c>
      <c r="AS212" s="30">
        <f t="shared" si="114"/>
        <v>0.87709919524427782</v>
      </c>
      <c r="AT212" s="30">
        <f t="shared" si="115"/>
        <v>0.79812688344431781</v>
      </c>
      <c r="AW212" s="35">
        <f t="shared" si="116"/>
        <v>4.7497394991242059E-2</v>
      </c>
      <c r="AX212" s="35">
        <f t="shared" si="117"/>
        <v>4.4844440109012229E-2</v>
      </c>
      <c r="AY212" s="35">
        <f t="shared" si="118"/>
        <v>3.7610835530136777E-2</v>
      </c>
      <c r="AZ212" s="35">
        <f t="shared" si="119"/>
        <v>7.2928255153914989E-2</v>
      </c>
      <c r="BA212" s="35">
        <f t="shared" si="120"/>
        <v>5.1129410099226558E-2</v>
      </c>
      <c r="BB212" s="35">
        <f t="shared" si="121"/>
        <v>3.1058513343959815E-2</v>
      </c>
      <c r="BC212" s="40"/>
      <c r="BD212" s="35">
        <f t="shared" si="122"/>
        <v>1.9322851729890012E-2</v>
      </c>
      <c r="BE212" s="35">
        <f t="shared" si="123"/>
        <v>1.7336479543480054E-2</v>
      </c>
      <c r="BF212" s="35">
        <f t="shared" si="124"/>
        <v>3.1370149334638109E-2</v>
      </c>
      <c r="BG212" s="35">
        <f t="shared" si="125"/>
        <v>3.4324780281604905E-3</v>
      </c>
      <c r="BH212" s="35">
        <f t="shared" si="126"/>
        <v>4.5509190401202826E-3</v>
      </c>
      <c r="BI212" s="35">
        <f t="shared" si="127"/>
        <v>5.8188486296437691E-3</v>
      </c>
    </row>
    <row r="213" spans="1:61" x14ac:dyDescent="0.25">
      <c r="A213" t="s">
        <v>411</v>
      </c>
      <c r="B213" s="132">
        <f t="shared" si="129"/>
        <v>5413</v>
      </c>
      <c r="C213" s="133">
        <v>541340</v>
      </c>
      <c r="E213" s="30">
        <f>'CAN LFS Emp'!$E213</f>
        <v>3.3017568811096498</v>
      </c>
      <c r="F213" s="30">
        <f>'Ont LFS Emp'!$E213</f>
        <v>1.0215301500388363</v>
      </c>
      <c r="G213" s="30">
        <f>'Emp RestOfOnt'!$E213</f>
        <v>0.46885488833584088</v>
      </c>
      <c r="H213" s="30">
        <f>'Emp RestOfCMA'!$E213</f>
        <v>0.24035445366078401</v>
      </c>
      <c r="I213" s="30">
        <f>'CMA Emp Adj'!$E213</f>
        <v>0.55267526170299541</v>
      </c>
      <c r="J213" s="30">
        <f>'Tor Emp Adj'!$E213</f>
        <v>0.31232080804221141</v>
      </c>
      <c r="L213" s="30">
        <f>'CAN LFS Emp'!$O213</f>
        <v>5.2513940480148005</v>
      </c>
      <c r="M213" s="30">
        <f>'Ont LFS Emp'!$O213</f>
        <v>1.5840451270062215</v>
      </c>
      <c r="N213" s="30">
        <f>'Emp RestOfOnt'!$O213</f>
        <v>0.67406501306974742</v>
      </c>
      <c r="O213" s="30">
        <f>'Emp RestOfCMA'!$O213</f>
        <v>0.48591353682313315</v>
      </c>
      <c r="P213" s="30">
        <f>'CMA Emp Adj'!$O213</f>
        <v>0.90998011393647404</v>
      </c>
      <c r="Q213" s="30">
        <f>'Tor Emp Adj'!$O213</f>
        <v>0.42406657711334089</v>
      </c>
      <c r="S213" s="30">
        <f>'CAN LFS Emp'!$Y213</f>
        <v>4.8883215926493113</v>
      </c>
      <c r="T213" s="30">
        <f>'Ont LFS Emp'!$Y213</f>
        <v>1.2660721321592177</v>
      </c>
      <c r="U213" s="30">
        <f>'Emp RestOfOnt'!$Y213</f>
        <v>0.35771199130024856</v>
      </c>
      <c r="V213" s="30">
        <f>'Emp RestOfCMA'!$Y213</f>
        <v>0.47967507170675927</v>
      </c>
      <c r="W213" s="30">
        <f>'CMA Emp Adj'!$Y213</f>
        <v>0.9083601408589691</v>
      </c>
      <c r="X213" s="30">
        <f>'Tor Emp Adj'!$Y213</f>
        <v>0.42868506915220983</v>
      </c>
      <c r="AA213" s="30">
        <f t="shared" si="98"/>
        <v>1</v>
      </c>
      <c r="AB213" s="30">
        <f t="shared" si="99"/>
        <v>0.7968658353802418</v>
      </c>
      <c r="AC213" s="30">
        <f t="shared" si="100"/>
        <v>0.63268525620885074</v>
      </c>
      <c r="AD213" s="30">
        <f t="shared" si="101"/>
        <v>0.93480122186174774</v>
      </c>
      <c r="AE213" s="30">
        <f t="shared" si="102"/>
        <v>1.0218086114990896</v>
      </c>
      <c r="AF213" s="30">
        <f t="shared" si="103"/>
        <v>1.1006466945404727</v>
      </c>
      <c r="AH213" s="30">
        <f t="shared" si="104"/>
        <v>1</v>
      </c>
      <c r="AI213" s="30">
        <f t="shared" si="105"/>
        <v>0.77621865430724768</v>
      </c>
      <c r="AJ213" s="30">
        <f t="shared" si="106"/>
        <v>0.6157676761468438</v>
      </c>
      <c r="AK213" s="30">
        <f t="shared" si="107"/>
        <v>1.0949302497789539</v>
      </c>
      <c r="AL213" s="30">
        <f t="shared" si="108"/>
        <v>0.96187722760798777</v>
      </c>
      <c r="AM213" s="30">
        <f t="shared" si="109"/>
        <v>0.84431501404643916</v>
      </c>
      <c r="AO213" s="30">
        <f t="shared" si="110"/>
        <v>1</v>
      </c>
      <c r="AP213" s="30">
        <f t="shared" si="111"/>
        <v>0.66722634441708728</v>
      </c>
      <c r="AQ213" s="30">
        <f t="shared" si="112"/>
        <v>0.3712957425600027</v>
      </c>
      <c r="AR213" s="30">
        <f t="shared" si="113"/>
        <v>1.0667783034628713</v>
      </c>
      <c r="AS213" s="30">
        <f t="shared" si="114"/>
        <v>0.97244429374773678</v>
      </c>
      <c r="AT213" s="30">
        <f t="shared" si="115"/>
        <v>0.88488729404880317</v>
      </c>
      <c r="AW213" s="35">
        <f t="shared" si="116"/>
        <v>4.7497394991242059E-2</v>
      </c>
      <c r="AX213" s="35">
        <f t="shared" si="117"/>
        <v>4.4844440109012229E-2</v>
      </c>
      <c r="AY213" s="35">
        <f t="shared" si="118"/>
        <v>3.6970337901001571E-2</v>
      </c>
      <c r="AZ213" s="35">
        <f t="shared" si="119"/>
        <v>7.2928255153914989E-2</v>
      </c>
      <c r="BA213" s="35">
        <f t="shared" si="120"/>
        <v>5.1129410099226558E-2</v>
      </c>
      <c r="BB213" s="35">
        <f t="shared" si="121"/>
        <v>3.1058513343959815E-2</v>
      </c>
      <c r="BC213" s="40"/>
      <c r="BD213" s="35">
        <f t="shared" si="122"/>
        <v>-7.138852697982534E-3</v>
      </c>
      <c r="BE213" s="35">
        <f t="shared" si="123"/>
        <v>-2.2157092740339168E-2</v>
      </c>
      <c r="BF213" s="35">
        <f t="shared" si="124"/>
        <v>-6.1394334551569618E-2</v>
      </c>
      <c r="BG213" s="35">
        <f t="shared" si="125"/>
        <v>-1.2913414568520576E-3</v>
      </c>
      <c r="BH213" s="35">
        <f t="shared" si="126"/>
        <v>-1.7816568551476397E-4</v>
      </c>
      <c r="BI213" s="35">
        <f t="shared" si="127"/>
        <v>1.0837949219080212E-3</v>
      </c>
    </row>
    <row r="214" spans="1:61" x14ac:dyDescent="0.25">
      <c r="A214" t="s">
        <v>412</v>
      </c>
      <c r="B214" s="132">
        <f t="shared" si="129"/>
        <v>5413</v>
      </c>
      <c r="C214" s="133">
        <v>541350</v>
      </c>
      <c r="E214" s="30">
        <f>'CAN LFS Emp'!$E214</f>
        <v>2.4778143774601205</v>
      </c>
      <c r="F214" s="30">
        <f>'Ont LFS Emp'!$E214</f>
        <v>1.0053491805926187</v>
      </c>
      <c r="G214" s="30">
        <f>'Emp RestOfOnt'!$E214</f>
        <v>0.79313229565130361</v>
      </c>
      <c r="H214" s="30">
        <f>'Emp RestOfCMA'!$E214</f>
        <v>9.2291580557615507E-2</v>
      </c>
      <c r="I214" s="30">
        <f>'CMA Emp Adj'!$E214</f>
        <v>0.21221688494131508</v>
      </c>
      <c r="J214" s="30">
        <f>'Tor Emp Adj'!$E214</f>
        <v>0.11992530438369957</v>
      </c>
      <c r="L214" s="30">
        <f>'CAN LFS Emp'!$O214</f>
        <v>3.9409260410192672</v>
      </c>
      <c r="M214" s="30">
        <f>'Ont LFS Emp'!$O214</f>
        <v>1.5589539578414708</v>
      </c>
      <c r="N214" s="30">
        <f>'Emp RestOfOnt'!$O214</f>
        <v>1.2095387433028484</v>
      </c>
      <c r="O214" s="30">
        <f>'Emp RestOfCMA'!$O214</f>
        <v>0.1865816407589416</v>
      </c>
      <c r="P214" s="30">
        <f>'CMA Emp Adj'!$O214</f>
        <v>0.34941521453862256</v>
      </c>
      <c r="Q214" s="30">
        <f>'Tor Emp Adj'!$O214</f>
        <v>0.16283357377968097</v>
      </c>
      <c r="S214" s="30">
        <f>'CAN LFS Emp'!$Y214</f>
        <v>4.3892605666156204</v>
      </c>
      <c r="T214" s="30">
        <f>'Ont LFS Emp'!$Y214</f>
        <v>1.5217925043317273</v>
      </c>
      <c r="U214" s="30">
        <f>'Emp RestOfOnt'!$Y214</f>
        <v>0.73556481938656926</v>
      </c>
      <c r="V214" s="30">
        <f>'Emp RestOfCMA'!$Y214</f>
        <v>0.41518094441845543</v>
      </c>
      <c r="W214" s="30">
        <f>'CMA Emp Adj'!$Y214</f>
        <v>0.78622768494515805</v>
      </c>
      <c r="X214" s="30">
        <f>'Tor Emp Adj'!$Y214</f>
        <v>0.37104674052670261</v>
      </c>
      <c r="AA214" s="30">
        <f t="shared" si="98"/>
        <v>1</v>
      </c>
      <c r="AB214" s="30">
        <f t="shared" si="99"/>
        <v>1.045026418199783</v>
      </c>
      <c r="AC214" s="30">
        <f t="shared" si="100"/>
        <v>1.4261697579554564</v>
      </c>
      <c r="AD214" s="30">
        <f t="shared" si="101"/>
        <v>0.47830564251097685</v>
      </c>
      <c r="AE214" s="30">
        <f t="shared" si="102"/>
        <v>0.5228243320788073</v>
      </c>
      <c r="AF214" s="30">
        <f t="shared" si="103"/>
        <v>0.5631630683593849</v>
      </c>
      <c r="AH214" s="30">
        <f t="shared" si="104"/>
        <v>1</v>
      </c>
      <c r="AI214" s="30">
        <f t="shared" si="105"/>
        <v>1.0179492758194255</v>
      </c>
      <c r="AJ214" s="30">
        <f t="shared" si="106"/>
        <v>1.4723505014166698</v>
      </c>
      <c r="AK214" s="30">
        <f t="shared" si="107"/>
        <v>0.56023816013227368</v>
      </c>
      <c r="AL214" s="30">
        <f t="shared" si="108"/>
        <v>0.49215950365516103</v>
      </c>
      <c r="AM214" s="30">
        <f t="shared" si="109"/>
        <v>0.43200696129906485</v>
      </c>
      <c r="AO214" s="30">
        <f t="shared" si="110"/>
        <v>1</v>
      </c>
      <c r="AP214" s="30">
        <f t="shared" si="111"/>
        <v>0.89317916274577058</v>
      </c>
      <c r="AQ214" s="30">
        <f t="shared" si="112"/>
        <v>0.8503071409775943</v>
      </c>
      <c r="AR214" s="30">
        <f t="shared" si="113"/>
        <v>1.0283308000567051</v>
      </c>
      <c r="AS214" s="30">
        <f t="shared" si="114"/>
        <v>0.93739665997527677</v>
      </c>
      <c r="AT214" s="30">
        <f t="shared" si="115"/>
        <v>0.85299528130203417</v>
      </c>
      <c r="AW214" s="35">
        <f t="shared" si="116"/>
        <v>4.7497394991242059E-2</v>
      </c>
      <c r="AX214" s="35">
        <f t="shared" si="117"/>
        <v>4.4844440109012229E-2</v>
      </c>
      <c r="AY214" s="35">
        <f t="shared" si="118"/>
        <v>4.3103529647044558E-2</v>
      </c>
      <c r="AZ214" s="35">
        <f t="shared" si="119"/>
        <v>7.2928255153914989E-2</v>
      </c>
      <c r="BA214" s="35">
        <f t="shared" si="120"/>
        <v>5.1129410099226558E-2</v>
      </c>
      <c r="BB214" s="35">
        <f t="shared" si="121"/>
        <v>3.1058513343959815E-2</v>
      </c>
      <c r="BC214" s="40"/>
      <c r="BD214" s="35">
        <f t="shared" si="122"/>
        <v>1.0832758562036693E-2</v>
      </c>
      <c r="BE214" s="35">
        <f t="shared" si="123"/>
        <v>-2.4097057149601309E-3</v>
      </c>
      <c r="BF214" s="35">
        <f t="shared" si="124"/>
        <v>-4.8519008280077158E-2</v>
      </c>
      <c r="BG214" s="35">
        <f t="shared" si="125"/>
        <v>8.3270335405811302E-2</v>
      </c>
      <c r="BH214" s="35">
        <f t="shared" si="126"/>
        <v>8.4477764900756425E-2</v>
      </c>
      <c r="BI214" s="35">
        <f t="shared" si="127"/>
        <v>8.5846576995032065E-2</v>
      </c>
    </row>
    <row r="215" spans="1:61" x14ac:dyDescent="0.25">
      <c r="A215" t="s">
        <v>413</v>
      </c>
      <c r="B215" s="132">
        <f t="shared" si="129"/>
        <v>5413</v>
      </c>
      <c r="C215" s="133">
        <v>541360</v>
      </c>
      <c r="E215" s="30">
        <f>'CAN LFS Emp'!$E215</f>
        <v>5.4072629973839019</v>
      </c>
      <c r="F215" s="30">
        <f>'Ont LFS Emp'!$E215</f>
        <v>0.64425807295071247</v>
      </c>
      <c r="G215" s="30">
        <f>'Emp RestOfOnt'!$E215</f>
        <v>0.45189583522016458</v>
      </c>
      <c r="H215" s="30">
        <f>'Emp RestOfCMA'!$E215</f>
        <v>8.3656938818329418E-2</v>
      </c>
      <c r="I215" s="30">
        <f>'CMA Emp Adj'!$E215</f>
        <v>0.19236223773054789</v>
      </c>
      <c r="J215" s="30">
        <f>'Tor Emp Adj'!$E215</f>
        <v>0.10870529891221847</v>
      </c>
      <c r="L215" s="30">
        <f>'CAN LFS Emp'!$O215</f>
        <v>8.600169468252707</v>
      </c>
      <c r="M215" s="30">
        <f>'Ont LFS Emp'!$O215</f>
        <v>0.99902470911230223</v>
      </c>
      <c r="N215" s="30">
        <f>'Emp RestOfOnt'!$O215</f>
        <v>0.68230018182345886</v>
      </c>
      <c r="O215" s="30">
        <f>'Emp RestOfCMA'!$O215</f>
        <v>0.16912538295787494</v>
      </c>
      <c r="P215" s="30">
        <f>'CMA Emp Adj'!$O215</f>
        <v>0.31672452728884343</v>
      </c>
      <c r="Q215" s="30">
        <f>'Tor Emp Adj'!$O215</f>
        <v>0.14759914433096849</v>
      </c>
      <c r="S215" s="30">
        <f>'CAN LFS Emp'!$Y215</f>
        <v>5.1386596477794795</v>
      </c>
      <c r="T215" s="30">
        <f>'Ont LFS Emp'!$Y215</f>
        <v>0.69084367805179092</v>
      </c>
      <c r="U215" s="30">
        <f>'Emp RestOfOnt'!$Y215</f>
        <v>0.17530379203099267</v>
      </c>
      <c r="V215" s="30">
        <f>'Emp RestOfCMA'!$Y215</f>
        <v>0.27223963345735919</v>
      </c>
      <c r="W215" s="30">
        <f>'CMA Emp Adj'!$Y215</f>
        <v>0.51553988602079825</v>
      </c>
      <c r="X215" s="30">
        <f>'Tor Emp Adj'!$Y215</f>
        <v>0.24330025256343907</v>
      </c>
      <c r="AA215" s="30">
        <f t="shared" si="98"/>
        <v>1</v>
      </c>
      <c r="AB215" s="30">
        <f t="shared" si="99"/>
        <v>0.30687498331098323</v>
      </c>
      <c r="AC215" s="30">
        <f t="shared" si="100"/>
        <v>0.37235329626931407</v>
      </c>
      <c r="AD215" s="30">
        <f t="shared" si="101"/>
        <v>0.19867200044557648</v>
      </c>
      <c r="AE215" s="30">
        <f t="shared" si="102"/>
        <v>0.21716355966537704</v>
      </c>
      <c r="AF215" s="30">
        <f t="shared" si="103"/>
        <v>0.23391890754343378</v>
      </c>
      <c r="AH215" s="30">
        <f t="shared" si="104"/>
        <v>1</v>
      </c>
      <c r="AI215" s="30">
        <f t="shared" si="105"/>
        <v>0.29892370335157764</v>
      </c>
      <c r="AJ215" s="30">
        <f t="shared" si="106"/>
        <v>0.38059071329902172</v>
      </c>
      <c r="AK215" s="30">
        <f t="shared" si="107"/>
        <v>0.23270399950774909</v>
      </c>
      <c r="AL215" s="30">
        <f t="shared" si="108"/>
        <v>0.20442642619928711</v>
      </c>
      <c r="AM215" s="30">
        <f t="shared" si="109"/>
        <v>0.17944109284834589</v>
      </c>
      <c r="AO215" s="30">
        <f t="shared" si="110"/>
        <v>1</v>
      </c>
      <c r="AP215" s="30">
        <f t="shared" si="111"/>
        <v>0.34634142491286873</v>
      </c>
      <c r="AQ215" s="30">
        <f t="shared" si="112"/>
        <v>0.17309626495334152</v>
      </c>
      <c r="AR215" s="30">
        <f t="shared" si="113"/>
        <v>0.57595465442324145</v>
      </c>
      <c r="AS215" s="30">
        <f t="shared" si="114"/>
        <v>0.52502362987065032</v>
      </c>
      <c r="AT215" s="30">
        <f t="shared" si="115"/>
        <v>0.47775151968595875</v>
      </c>
      <c r="AW215" s="35">
        <f t="shared" si="116"/>
        <v>4.7497394991242059E-2</v>
      </c>
      <c r="AX215" s="35">
        <f t="shared" si="117"/>
        <v>4.4844440109012229E-2</v>
      </c>
      <c r="AY215" s="35">
        <f t="shared" si="118"/>
        <v>4.206237356665965E-2</v>
      </c>
      <c r="AZ215" s="35">
        <f t="shared" si="119"/>
        <v>7.2928255153914989E-2</v>
      </c>
      <c r="BA215" s="35">
        <f t="shared" si="120"/>
        <v>5.1129410099226558E-2</v>
      </c>
      <c r="BB215" s="35">
        <f t="shared" si="121"/>
        <v>3.1058513343959815E-2</v>
      </c>
      <c r="BC215" s="40"/>
      <c r="BD215" s="35">
        <f t="shared" si="122"/>
        <v>-5.0195365293178806E-2</v>
      </c>
      <c r="BE215" s="35">
        <f t="shared" si="123"/>
        <v>-3.6214571769002557E-2</v>
      </c>
      <c r="BF215" s="35">
        <f t="shared" si="124"/>
        <v>-0.12706565197844621</v>
      </c>
      <c r="BG215" s="35">
        <f t="shared" si="125"/>
        <v>4.8755510667914059E-2</v>
      </c>
      <c r="BH215" s="35">
        <f t="shared" si="126"/>
        <v>4.9924469417340411E-2</v>
      </c>
      <c r="BI215" s="35">
        <f t="shared" si="127"/>
        <v>5.12496688435784E-2</v>
      </c>
    </row>
    <row r="216" spans="1:61" x14ac:dyDescent="0.25">
      <c r="A216" t="s">
        <v>414</v>
      </c>
      <c r="B216" s="132">
        <f t="shared" si="129"/>
        <v>5413</v>
      </c>
      <c r="C216" s="133">
        <v>541370</v>
      </c>
      <c r="E216" s="30">
        <f>'CAN LFS Emp'!$E216</f>
        <v>9.4820740167950621</v>
      </c>
      <c r="F216" s="30">
        <f>'Ont LFS Emp'!$E216</f>
        <v>2.1478107864926592</v>
      </c>
      <c r="G216" s="30">
        <f>'Emp RestOfOnt'!$E216</f>
        <v>0.90640710678993575</v>
      </c>
      <c r="H216" s="30">
        <f>'Emp RestOfCMA'!$E216</f>
        <v>0.53987743596126625</v>
      </c>
      <c r="I216" s="30">
        <f>'CMA Emp Adj'!$E216</f>
        <v>1.2414036797027235</v>
      </c>
      <c r="J216" s="30">
        <f>'Tor Emp Adj'!$E216</f>
        <v>0.70152624374145722</v>
      </c>
      <c r="L216" s="30">
        <f>'CAN LFS Emp'!$O216</f>
        <v>15.081094352985387</v>
      </c>
      <c r="M216" s="30">
        <f>'Ont LFS Emp'!$O216</f>
        <v>3.3305225596579326</v>
      </c>
      <c r="N216" s="30">
        <f>'Emp RestOfOnt'!$O216</f>
        <v>1.2865507371881377</v>
      </c>
      <c r="O216" s="30">
        <f>'Emp RestOfCMA'!$O216</f>
        <v>1.0914453648076736</v>
      </c>
      <c r="P216" s="30">
        <f>'CMA Emp Adj'!$O216</f>
        <v>2.0439718224697949</v>
      </c>
      <c r="Q216" s="30">
        <f>'Tor Emp Adj'!$O216</f>
        <v>0.95252645766212141</v>
      </c>
      <c r="S216" s="30">
        <f>'CAN LFS Emp'!$Y216</f>
        <v>15.665778637059724</v>
      </c>
      <c r="T216" s="30">
        <f>'Ont LFS Emp'!$Y216</f>
        <v>3.6467205857919351</v>
      </c>
      <c r="U216" s="30">
        <f>'Emp RestOfOnt'!$Y216</f>
        <v>2.2275179610626989</v>
      </c>
      <c r="V216" s="30">
        <f>'Emp RestOfCMA'!$Y216</f>
        <v>0.74943416180687605</v>
      </c>
      <c r="W216" s="30">
        <f>'CMA Emp Adj'!$Y216</f>
        <v>1.4192026247292362</v>
      </c>
      <c r="X216" s="30">
        <f>'Tor Emp Adj'!$Y216</f>
        <v>0.66976846292236014</v>
      </c>
      <c r="AA216" s="30">
        <f t="shared" si="98"/>
        <v>1</v>
      </c>
      <c r="AB216" s="30">
        <f t="shared" si="99"/>
        <v>0.58340720441058336</v>
      </c>
      <c r="AC216" s="30">
        <f t="shared" si="100"/>
        <v>0.42590654904661612</v>
      </c>
      <c r="AD216" s="30">
        <f t="shared" si="101"/>
        <v>0.73114585915566455</v>
      </c>
      <c r="AE216" s="30">
        <f t="shared" si="102"/>
        <v>0.79919785904778085</v>
      </c>
      <c r="AF216" s="30">
        <f t="shared" si="103"/>
        <v>0.86086031370811811</v>
      </c>
      <c r="AH216" s="30">
        <f t="shared" si="104"/>
        <v>1</v>
      </c>
      <c r="AI216" s="30">
        <f t="shared" si="105"/>
        <v>0.56829084020730858</v>
      </c>
      <c r="AJ216" s="30">
        <f t="shared" si="106"/>
        <v>0.40924536561730945</v>
      </c>
      <c r="AK216" s="30">
        <f t="shared" si="107"/>
        <v>0.85638925096372753</v>
      </c>
      <c r="AL216" s="30">
        <f t="shared" si="108"/>
        <v>0.75232309878786319</v>
      </c>
      <c r="AM216" s="30">
        <f t="shared" si="109"/>
        <v>0.66037293480806836</v>
      </c>
      <c r="AO216" s="30">
        <f t="shared" si="110"/>
        <v>1</v>
      </c>
      <c r="AP216" s="30">
        <f t="shared" si="111"/>
        <v>0.59968751675682774</v>
      </c>
      <c r="AQ216" s="30">
        <f t="shared" si="112"/>
        <v>0.72146533526577883</v>
      </c>
      <c r="AR216" s="30">
        <f t="shared" si="113"/>
        <v>0.52007777492637863</v>
      </c>
      <c r="AS216" s="30">
        <f t="shared" si="114"/>
        <v>0.47408788020010473</v>
      </c>
      <c r="AT216" s="30">
        <f t="shared" si="115"/>
        <v>0.43140192620681944</v>
      </c>
      <c r="AW216" s="35">
        <f t="shared" si="116"/>
        <v>4.7497394991242059E-2</v>
      </c>
      <c r="AX216" s="35">
        <f t="shared" si="117"/>
        <v>4.4844440109012229E-2</v>
      </c>
      <c r="AY216" s="35">
        <f t="shared" si="118"/>
        <v>3.5643685614195286E-2</v>
      </c>
      <c r="AZ216" s="35">
        <f t="shared" si="119"/>
        <v>7.2928255153914989E-2</v>
      </c>
      <c r="BA216" s="35">
        <f t="shared" si="120"/>
        <v>5.1129410099226558E-2</v>
      </c>
      <c r="BB216" s="35">
        <f t="shared" si="121"/>
        <v>3.1058513343959815E-2</v>
      </c>
      <c r="BC216" s="40"/>
      <c r="BD216" s="35">
        <f t="shared" si="122"/>
        <v>3.8109130250267853E-3</v>
      </c>
      <c r="BE216" s="35">
        <f t="shared" si="123"/>
        <v>9.1111640071057654E-3</v>
      </c>
      <c r="BF216" s="35">
        <f t="shared" si="124"/>
        <v>5.6426847598989527E-2</v>
      </c>
      <c r="BG216" s="35">
        <f t="shared" si="125"/>
        <v>-3.6896084467839096E-2</v>
      </c>
      <c r="BH216" s="35">
        <f t="shared" si="126"/>
        <v>-3.5822594281407327E-2</v>
      </c>
      <c r="BI216" s="35">
        <f t="shared" si="127"/>
        <v>-3.4605623554399556E-2</v>
      </c>
    </row>
    <row r="217" spans="1:61" x14ac:dyDescent="0.25">
      <c r="A217" t="s">
        <v>415</v>
      </c>
      <c r="B217" s="132">
        <f t="shared" si="129"/>
        <v>5413</v>
      </c>
      <c r="C217" s="133">
        <v>541380</v>
      </c>
      <c r="E217" s="30">
        <f>'CAN LFS Emp'!$E217</f>
        <v>20.221015821854781</v>
      </c>
      <c r="F217" s="30">
        <f>'Ont LFS Emp'!$E217</f>
        <v>8.1782026101066645</v>
      </c>
      <c r="G217" s="30">
        <f>'Emp RestOfOnt'!$E217</f>
        <v>5.8711577014194845</v>
      </c>
      <c r="H217" s="30">
        <f>'Emp RestOfCMA'!$E217</f>
        <v>1.0033170598042622</v>
      </c>
      <c r="I217" s="30">
        <f>'CMA Emp Adj'!$E217</f>
        <v>2.30704490868718</v>
      </c>
      <c r="J217" s="30">
        <f>'Tor Emp Adj'!$E217</f>
        <v>1.3037278488829178</v>
      </c>
      <c r="L217" s="30">
        <f>'CAN LFS Emp'!$O217</f>
        <v>32.161217786578405</v>
      </c>
      <c r="M217" s="30">
        <f>'Ont LFS Emp'!$O217</f>
        <v>12.681605131005206</v>
      </c>
      <c r="N217" s="30">
        <f>'Emp RestOfOnt'!$O217</f>
        <v>8.8830544551620214</v>
      </c>
      <c r="O217" s="30">
        <f>'Emp RestOfCMA'!$O217</f>
        <v>2.0283599228518066</v>
      </c>
      <c r="P217" s="30">
        <f>'CMA Emp Adj'!$O217</f>
        <v>3.7985506758431846</v>
      </c>
      <c r="Q217" s="30">
        <f>'Tor Emp Adj'!$O217</f>
        <v>1.7701907529913781</v>
      </c>
      <c r="S217" s="30">
        <f>'CAN LFS Emp'!$Y217</f>
        <v>33.194287748851451</v>
      </c>
      <c r="T217" s="30">
        <f>'Ont LFS Emp'!$Y217</f>
        <v>11.20214699389998</v>
      </c>
      <c r="U217" s="30">
        <f>'Emp RestOfOnt'!$Y217</f>
        <v>6.3021693756271313</v>
      </c>
      <c r="V217" s="30">
        <f>'Emp RestOfCMA'!$Y217</f>
        <v>2.5875167895235331</v>
      </c>
      <c r="W217" s="30">
        <f>'CMA Emp Adj'!$Y217</f>
        <v>4.8999776182728487</v>
      </c>
      <c r="X217" s="30">
        <f>'Tor Emp Adj'!$Y217</f>
        <v>2.3124608287493156</v>
      </c>
      <c r="AA217" s="30">
        <f t="shared" si="98"/>
        <v>1</v>
      </c>
      <c r="AB217" s="30">
        <f t="shared" si="99"/>
        <v>1.0416792340928402</v>
      </c>
      <c r="AC217" s="30">
        <f t="shared" si="100"/>
        <v>1.2936450589608639</v>
      </c>
      <c r="AD217" s="30">
        <f t="shared" si="101"/>
        <v>0.63715840579823646</v>
      </c>
      <c r="AE217" s="30">
        <f t="shared" si="102"/>
        <v>0.69646244646218147</v>
      </c>
      <c r="AF217" s="30">
        <f t="shared" si="103"/>
        <v>0.75019830616377026</v>
      </c>
      <c r="AH217" s="30">
        <f t="shared" si="104"/>
        <v>1</v>
      </c>
      <c r="AI217" s="30">
        <f t="shared" si="105"/>
        <v>1.0146888188794316</v>
      </c>
      <c r="AJ217" s="30">
        <f t="shared" si="106"/>
        <v>1.3250111979913128</v>
      </c>
      <c r="AK217" s="30">
        <f t="shared" si="107"/>
        <v>0.74630199029906785</v>
      </c>
      <c r="AL217" s="30">
        <f t="shared" si="108"/>
        <v>0.65561335028611334</v>
      </c>
      <c r="AM217" s="30">
        <f t="shared" si="109"/>
        <v>0.57548321050537354</v>
      </c>
      <c r="AO217" s="30">
        <f t="shared" si="110"/>
        <v>1</v>
      </c>
      <c r="AP217" s="30">
        <f t="shared" si="111"/>
        <v>0.86938555126056816</v>
      </c>
      <c r="AQ217" s="30">
        <f t="shared" si="112"/>
        <v>0.96332527834773873</v>
      </c>
      <c r="AR217" s="30">
        <f t="shared" si="113"/>
        <v>0.84743542891641765</v>
      </c>
      <c r="AS217" s="30">
        <f t="shared" si="114"/>
        <v>0.7724976637548554</v>
      </c>
      <c r="AT217" s="30">
        <f t="shared" si="115"/>
        <v>0.70294347114178557</v>
      </c>
      <c r="AW217" s="35">
        <f t="shared" si="116"/>
        <v>4.7497394991242059E-2</v>
      </c>
      <c r="AX217" s="35">
        <f t="shared" si="117"/>
        <v>4.4844440109012229E-2</v>
      </c>
      <c r="AY217" s="35">
        <f t="shared" si="118"/>
        <v>4.2278688580763779E-2</v>
      </c>
      <c r="AZ217" s="35">
        <f t="shared" si="119"/>
        <v>7.2928255153914989E-2</v>
      </c>
      <c r="BA217" s="35">
        <f t="shared" si="120"/>
        <v>5.1129410099226558E-2</v>
      </c>
      <c r="BB217" s="35">
        <f t="shared" si="121"/>
        <v>3.1058513343959815E-2</v>
      </c>
      <c r="BC217" s="40"/>
      <c r="BD217" s="35">
        <f t="shared" si="122"/>
        <v>3.1666528123277526E-3</v>
      </c>
      <c r="BE217" s="35">
        <f t="shared" si="123"/>
        <v>-1.2328086047460496E-2</v>
      </c>
      <c r="BF217" s="35">
        <f t="shared" si="124"/>
        <v>-3.3742729692065598E-2</v>
      </c>
      <c r="BG217" s="35">
        <f t="shared" si="125"/>
        <v>2.4645921071530186E-2</v>
      </c>
      <c r="BH217" s="35">
        <f t="shared" si="126"/>
        <v>2.5788006907854211E-2</v>
      </c>
      <c r="BI217" s="35">
        <f t="shared" si="127"/>
        <v>2.7082741641440089E-2</v>
      </c>
    </row>
    <row r="218" spans="1:61" x14ac:dyDescent="0.25">
      <c r="A218" t="s">
        <v>547</v>
      </c>
      <c r="B218" s="132">
        <f t="shared" si="129"/>
        <v>5414</v>
      </c>
      <c r="C218" s="133">
        <v>5414</v>
      </c>
      <c r="E218" s="30">
        <f>'CAN LFS Emp'!$E218</f>
        <v>42.73</v>
      </c>
      <c r="F218" s="30">
        <f>'Ont LFS Emp'!$E218</f>
        <v>19.920000000000002</v>
      </c>
      <c r="G218" s="30">
        <f>'Emp RestOfOnt'!$E218</f>
        <v>7.6800000000000015</v>
      </c>
      <c r="H218" s="30">
        <f>'Emp RestOfCMA'!$E218</f>
        <v>4.4025021948708245</v>
      </c>
      <c r="I218" s="30">
        <f>'CMA Emp Adj'!$E218</f>
        <v>12.24</v>
      </c>
      <c r="J218" s="30">
        <f>'Tor Emp Adj'!$E218</f>
        <v>7.8374978051291757</v>
      </c>
      <c r="L218" s="30">
        <f>'CAN LFS Emp'!$O218</f>
        <v>58.56</v>
      </c>
      <c r="M218" s="30">
        <f>'Ont LFS Emp'!$O218</f>
        <v>23.11</v>
      </c>
      <c r="N218" s="30">
        <f>'Emp RestOfOnt'!$O218</f>
        <v>6.1305750092148905</v>
      </c>
      <c r="O218" s="30">
        <f>'Emp RestOfCMA'!$O218</f>
        <v>5.4774430549107169</v>
      </c>
      <c r="P218" s="30">
        <f>'CMA Emp Adj'!$O218</f>
        <v>16.979424990785109</v>
      </c>
      <c r="Q218" s="30">
        <f>'Tor Emp Adj'!$O218</f>
        <v>11.501981935874392</v>
      </c>
      <c r="S218" s="30">
        <f>'CAN LFS Emp'!$Y218</f>
        <v>63.06</v>
      </c>
      <c r="T218" s="30">
        <f>'Ont LFS Emp'!$Y218</f>
        <v>30.89</v>
      </c>
      <c r="U218" s="30">
        <f>'Emp RestOfOnt'!$Y218</f>
        <v>11.584676731211029</v>
      </c>
      <c r="V218" s="30">
        <f>'Emp RestOfCMA'!$Y218</f>
        <v>4.7324896378942647</v>
      </c>
      <c r="W218" s="30">
        <f>'CMA Emp Adj'!$Y218</f>
        <v>19.305323268788971</v>
      </c>
      <c r="X218" s="30">
        <f>'Tor Emp Adj'!$Y218</f>
        <v>14.572833630894706</v>
      </c>
      <c r="AA218" s="30">
        <f t="shared" si="98"/>
        <v>1</v>
      </c>
      <c r="AB218" s="30">
        <f t="shared" si="99"/>
        <v>1.2007028766019212</v>
      </c>
      <c r="AC218" s="30">
        <f t="shared" si="100"/>
        <v>0.80079745536212288</v>
      </c>
      <c r="AD218" s="30">
        <f t="shared" si="101"/>
        <v>1.3230579828720985</v>
      </c>
      <c r="AE218" s="30">
        <f t="shared" si="102"/>
        <v>1.7486107722413375</v>
      </c>
      <c r="AF218" s="30">
        <f t="shared" si="103"/>
        <v>2.1342075162262355</v>
      </c>
      <c r="AH218" s="30">
        <f t="shared" si="104"/>
        <v>1</v>
      </c>
      <c r="AI218" s="30">
        <f t="shared" si="105"/>
        <v>1.0155235773134688</v>
      </c>
      <c r="AJ218" s="30">
        <f t="shared" si="106"/>
        <v>0.50221519851416763</v>
      </c>
      <c r="AK218" s="30">
        <f t="shared" si="107"/>
        <v>1.1068247627869636</v>
      </c>
      <c r="AL218" s="30">
        <f t="shared" si="108"/>
        <v>1.60947509050351</v>
      </c>
      <c r="AM218" s="30">
        <f t="shared" si="109"/>
        <v>2.0536039363546337</v>
      </c>
      <c r="AO218" s="30">
        <f t="shared" si="110"/>
        <v>1</v>
      </c>
      <c r="AP218" s="30">
        <f t="shared" si="111"/>
        <v>1.2619392468502788</v>
      </c>
      <c r="AQ218" s="30">
        <f t="shared" si="112"/>
        <v>0.9321293718244148</v>
      </c>
      <c r="AR218" s="30">
        <f t="shared" si="113"/>
        <v>0.81587288511869194</v>
      </c>
      <c r="AS218" s="30">
        <f t="shared" si="114"/>
        <v>1.6020997205988039</v>
      </c>
      <c r="AT218" s="30">
        <f t="shared" si="115"/>
        <v>2.3318435638352417</v>
      </c>
      <c r="AW218" s="35">
        <f t="shared" si="116"/>
        <v>3.2016919717130721E-2</v>
      </c>
      <c r="AX218" s="35">
        <f t="shared" si="117"/>
        <v>1.4964987893901327E-2</v>
      </c>
      <c r="AY218" s="35">
        <f t="shared" si="118"/>
        <v>-2.2281125751805297E-2</v>
      </c>
      <c r="AZ218" s="35">
        <f t="shared" si="119"/>
        <v>2.2086916466086182E-2</v>
      </c>
      <c r="BA218" s="35">
        <f t="shared" si="120"/>
        <v>3.3270799037655729E-2</v>
      </c>
      <c r="BB218" s="35">
        <f t="shared" si="121"/>
        <v>3.9105216096998463E-2</v>
      </c>
      <c r="BC218" s="40"/>
      <c r="BD218" s="35">
        <f t="shared" si="122"/>
        <v>7.4309519509216937E-3</v>
      </c>
      <c r="BE218" s="35">
        <f t="shared" si="123"/>
        <v>2.9441794517147013E-2</v>
      </c>
      <c r="BF218" s="35">
        <f t="shared" si="124"/>
        <v>6.5708110320578328E-2</v>
      </c>
      <c r="BG218" s="35">
        <f t="shared" si="125"/>
        <v>-1.4512363790722294E-2</v>
      </c>
      <c r="BH218" s="35">
        <f t="shared" si="126"/>
        <v>1.2920614893540794E-2</v>
      </c>
      <c r="BI218" s="35">
        <f t="shared" si="127"/>
        <v>2.3946185737872883E-2</v>
      </c>
    </row>
    <row r="219" spans="1:61" x14ac:dyDescent="0.25">
      <c r="A219" t="s">
        <v>416</v>
      </c>
      <c r="B219" s="132">
        <f t="shared" si="129"/>
        <v>5414</v>
      </c>
      <c r="C219" s="133">
        <v>541410</v>
      </c>
      <c r="E219" s="30">
        <f>'CAN LFS Emp'!$E219</f>
        <v>13.952400543502472</v>
      </c>
      <c r="F219" s="30">
        <f>'Ont LFS Emp'!$E219</f>
        <v>7.0034586251250541</v>
      </c>
      <c r="G219" s="30">
        <f>'Emp RestOfOnt'!$E219</f>
        <v>3.5519552082685619</v>
      </c>
      <c r="H219" s="30">
        <f>'Emp RestOfCMA'!$E219</f>
        <v>1.2414421052544817</v>
      </c>
      <c r="I219" s="30">
        <f>'CMA Emp Adj'!$E219</f>
        <v>3.4515034168564922</v>
      </c>
      <c r="J219" s="30">
        <f>'Tor Emp Adj'!$E219</f>
        <v>2.2100613116020105</v>
      </c>
      <c r="L219" s="30">
        <f>'CAN LFS Emp'!$O219</f>
        <v>19.121286586180783</v>
      </c>
      <c r="M219" s="30">
        <f>'Ont LFS Emp'!$O219</f>
        <v>8.1249964270401609</v>
      </c>
      <c r="N219" s="30">
        <f>'Emp RestOfOnt'!$O219</f>
        <v>3.3370435371746945</v>
      </c>
      <c r="O219" s="30">
        <f>'Emp RestOfCMA'!$O219</f>
        <v>1.5445599199069604</v>
      </c>
      <c r="P219" s="30">
        <f>'CMA Emp Adj'!$O219</f>
        <v>4.7879528898654664</v>
      </c>
      <c r="Q219" s="30">
        <f>'Tor Emp Adj'!$O219</f>
        <v>3.243392969958506</v>
      </c>
      <c r="S219" s="30">
        <f>'CAN LFS Emp'!$Y219</f>
        <v>23.262500536964648</v>
      </c>
      <c r="T219" s="30">
        <f>'Ont LFS Emp'!$Y219</f>
        <v>12.065233948948261</v>
      </c>
      <c r="U219" s="30">
        <f>'Emp RestOfOnt'!$Y219</f>
        <v>4.2570181682862174</v>
      </c>
      <c r="V219" s="30">
        <f>'Emp RestOfCMA'!$Y219</f>
        <v>1.9140990160038704</v>
      </c>
      <c r="W219" s="30">
        <f>'CMA Emp Adj'!$Y219</f>
        <v>7.808215780662044</v>
      </c>
      <c r="X219" s="30">
        <f>'Tor Emp Adj'!$Y219</f>
        <v>5.8941167646581736</v>
      </c>
      <c r="AA219" s="30">
        <f t="shared" si="98"/>
        <v>1</v>
      </c>
      <c r="AB219" s="30">
        <f t="shared" si="99"/>
        <v>1.2928339305496743</v>
      </c>
      <c r="AC219" s="30">
        <f t="shared" si="100"/>
        <v>1.1342607455494174</v>
      </c>
      <c r="AD219" s="30">
        <f t="shared" si="101"/>
        <v>1.1425881740792647</v>
      </c>
      <c r="AE219" s="30">
        <f t="shared" si="102"/>
        <v>1.5100940512776502</v>
      </c>
      <c r="AF219" s="30">
        <f t="shared" si="103"/>
        <v>1.8430940296188909</v>
      </c>
      <c r="AH219" s="30">
        <f t="shared" si="104"/>
        <v>1</v>
      </c>
      <c r="AI219" s="30">
        <f t="shared" si="105"/>
        <v>1.0934456505506611</v>
      </c>
      <c r="AJ219" s="30">
        <f t="shared" si="106"/>
        <v>0.83721012368165049</v>
      </c>
      <c r="AK219" s="30">
        <f t="shared" si="107"/>
        <v>0.95584993334394652</v>
      </c>
      <c r="AL219" s="30">
        <f t="shared" si="108"/>
        <v>1.389936970783721</v>
      </c>
      <c r="AM219" s="30">
        <f t="shared" si="109"/>
        <v>1.7734850643717124</v>
      </c>
      <c r="AO219" s="30">
        <f t="shared" si="110"/>
        <v>1</v>
      </c>
      <c r="AP219" s="30">
        <f t="shared" si="111"/>
        <v>1.3361458179422439</v>
      </c>
      <c r="AQ219" s="30">
        <f t="shared" si="112"/>
        <v>0.92852873341640119</v>
      </c>
      <c r="AR219" s="30">
        <f t="shared" si="113"/>
        <v>0.89452976995760447</v>
      </c>
      <c r="AS219" s="30">
        <f t="shared" si="114"/>
        <v>1.7565553662295099</v>
      </c>
      <c r="AT219" s="30">
        <f t="shared" si="115"/>
        <v>2.5566525432833891</v>
      </c>
      <c r="AW219" s="35">
        <f t="shared" si="116"/>
        <v>3.2016919717130721E-2</v>
      </c>
      <c r="AX219" s="35">
        <f t="shared" si="117"/>
        <v>1.4964987893901327E-2</v>
      </c>
      <c r="AY219" s="35">
        <f t="shared" si="118"/>
        <v>-6.2218603922234994E-3</v>
      </c>
      <c r="AZ219" s="35">
        <f t="shared" si="119"/>
        <v>2.2086916466086182E-2</v>
      </c>
      <c r="BA219" s="35">
        <f t="shared" si="120"/>
        <v>3.3270799037655729E-2</v>
      </c>
      <c r="BB219" s="35">
        <f t="shared" si="121"/>
        <v>3.9105216096998463E-2</v>
      </c>
      <c r="BC219" s="40"/>
      <c r="BD219" s="35">
        <f t="shared" si="122"/>
        <v>1.9797466129587438E-2</v>
      </c>
      <c r="BE219" s="35">
        <f t="shared" si="123"/>
        <v>4.0330322085526893E-2</v>
      </c>
      <c r="BF219" s="35">
        <f t="shared" si="124"/>
        <v>2.4647212912242811E-2</v>
      </c>
      <c r="BG219" s="35">
        <f t="shared" si="125"/>
        <v>2.1682521901973617E-2</v>
      </c>
      <c r="BH219" s="35">
        <f t="shared" si="126"/>
        <v>5.012305612646295E-2</v>
      </c>
      <c r="BI219" s="35">
        <f t="shared" si="127"/>
        <v>6.1553572970871162E-2</v>
      </c>
    </row>
    <row r="220" spans="1:61" x14ac:dyDescent="0.25">
      <c r="A220" t="s">
        <v>417</v>
      </c>
      <c r="B220" s="132">
        <f t="shared" si="129"/>
        <v>5414</v>
      </c>
      <c r="C220" s="133">
        <v>541420</v>
      </c>
      <c r="E220" s="30">
        <f>'CAN LFS Emp'!$E220</f>
        <v>5.1349478772218999</v>
      </c>
      <c r="F220" s="30">
        <f>'Ont LFS Emp'!$E220</f>
        <v>2.2728026296984423</v>
      </c>
      <c r="G220" s="30">
        <f>'Emp RestOfOnt'!$E220</f>
        <v>1.335285545415982</v>
      </c>
      <c r="H220" s="30">
        <f>'Emp RestOfCMA'!$E220</f>
        <v>0.3372075997779761</v>
      </c>
      <c r="I220" s="30">
        <f>'CMA Emp Adj'!$E220</f>
        <v>0.93751708428246028</v>
      </c>
      <c r="J220" s="30">
        <f>'Tor Emp Adj'!$E220</f>
        <v>0.60030948450448418</v>
      </c>
      <c r="L220" s="30">
        <f>'CAN LFS Emp'!$O220</f>
        <v>7.0372700138103088</v>
      </c>
      <c r="M220" s="30">
        <f>'Ont LFS Emp'!$O220</f>
        <v>2.636770520699347</v>
      </c>
      <c r="N220" s="30">
        <f>'Emp RestOfOnt'!$O220</f>
        <v>1.3362393924188247</v>
      </c>
      <c r="O220" s="30">
        <f>'Emp RestOfCMA'!$O220</f>
        <v>0.41954219298718187</v>
      </c>
      <c r="P220" s="30">
        <f>'CMA Emp Adj'!$O220</f>
        <v>1.3005311282805223</v>
      </c>
      <c r="Q220" s="30">
        <f>'Tor Emp Adj'!$O220</f>
        <v>0.88098893529334044</v>
      </c>
      <c r="S220" s="30">
        <f>'CAN LFS Emp'!$Y220</f>
        <v>6.1220670991021953</v>
      </c>
      <c r="T220" s="30">
        <f>'Ont LFS Emp'!$Y220</f>
        <v>2.5749924384766971</v>
      </c>
      <c r="U220" s="30">
        <f>'Emp RestOfOnt'!$Y220</f>
        <v>1.425528355776172</v>
      </c>
      <c r="V220" s="30">
        <f>'Emp RestOfCMA'!$Y220</f>
        <v>0.28177859467945154</v>
      </c>
      <c r="W220" s="30">
        <f>'CMA Emp Adj'!$Y220</f>
        <v>1.1494640827005251</v>
      </c>
      <c r="X220" s="30">
        <f>'Tor Emp Adj'!$Y220</f>
        <v>0.86768548802107359</v>
      </c>
      <c r="AA220" s="30">
        <f t="shared" si="98"/>
        <v>1</v>
      </c>
      <c r="AB220" s="30">
        <f t="shared" si="99"/>
        <v>1.1399998479995475</v>
      </c>
      <c r="AC220" s="30">
        <f t="shared" si="100"/>
        <v>1.158597175396191</v>
      </c>
      <c r="AD220" s="30">
        <f t="shared" si="101"/>
        <v>0.8432833070855249</v>
      </c>
      <c r="AE220" s="30">
        <f t="shared" si="102"/>
        <v>1.1145197670173441</v>
      </c>
      <c r="AF220" s="30">
        <f t="shared" si="103"/>
        <v>1.3602892659195172</v>
      </c>
      <c r="AH220" s="30">
        <f t="shared" si="104"/>
        <v>1</v>
      </c>
      <c r="AI220" s="30">
        <f t="shared" si="105"/>
        <v>0.96418251870411043</v>
      </c>
      <c r="AJ220" s="30">
        <f t="shared" si="106"/>
        <v>0.91089803443949047</v>
      </c>
      <c r="AK220" s="30">
        <f t="shared" si="107"/>
        <v>0.70546178505418666</v>
      </c>
      <c r="AL220" s="30">
        <f t="shared" si="108"/>
        <v>1.0258382433438522</v>
      </c>
      <c r="AM220" s="30">
        <f t="shared" si="109"/>
        <v>1.308914606398168</v>
      </c>
      <c r="AO220" s="30">
        <f t="shared" si="110"/>
        <v>1</v>
      </c>
      <c r="AP220" s="30">
        <f t="shared" si="111"/>
        <v>1.0835585372252614</v>
      </c>
      <c r="AQ220" s="30">
        <f t="shared" si="112"/>
        <v>1.1814735823050937</v>
      </c>
      <c r="AR220" s="30">
        <f t="shared" si="113"/>
        <v>0.50037627325746392</v>
      </c>
      <c r="AS220" s="30">
        <f t="shared" si="114"/>
        <v>0.98257057220798594</v>
      </c>
      <c r="AT220" s="30">
        <f t="shared" si="115"/>
        <v>1.4301237528215403</v>
      </c>
      <c r="AW220" s="35">
        <f t="shared" si="116"/>
        <v>3.2016919717130721E-2</v>
      </c>
      <c r="AX220" s="35">
        <f t="shared" si="117"/>
        <v>1.4964987893901327E-2</v>
      </c>
      <c r="AY220" s="35">
        <f t="shared" si="118"/>
        <v>7.1410982322328564E-5</v>
      </c>
      <c r="AZ220" s="35">
        <f t="shared" si="119"/>
        <v>2.2086916466086182E-2</v>
      </c>
      <c r="BA220" s="35">
        <f t="shared" si="120"/>
        <v>3.3270799037655729E-2</v>
      </c>
      <c r="BB220" s="35">
        <f t="shared" si="121"/>
        <v>3.9105216096998463E-2</v>
      </c>
      <c r="BC220" s="40"/>
      <c r="BD220" s="35">
        <f t="shared" si="122"/>
        <v>-1.3835449320466653E-2</v>
      </c>
      <c r="BE220" s="35">
        <f t="shared" si="123"/>
        <v>-2.3680201182257887E-3</v>
      </c>
      <c r="BF220" s="35">
        <f t="shared" si="124"/>
        <v>6.4892924068642444E-3</v>
      </c>
      <c r="BG220" s="35">
        <f t="shared" si="125"/>
        <v>-3.9022464327697959E-2</v>
      </c>
      <c r="BH220" s="35">
        <f t="shared" si="126"/>
        <v>-1.2271772301202022E-2</v>
      </c>
      <c r="BI220" s="35">
        <f t="shared" si="127"/>
        <v>-1.5204188492986548E-3</v>
      </c>
    </row>
    <row r="221" spans="1:61" x14ac:dyDescent="0.25">
      <c r="A221" t="s">
        <v>418</v>
      </c>
      <c r="B221" s="132">
        <f t="shared" si="129"/>
        <v>5414</v>
      </c>
      <c r="C221" s="133">
        <v>541430</v>
      </c>
      <c r="E221" s="30">
        <f>'CAN LFS Emp'!$E221</f>
        <v>20.406539849423083</v>
      </c>
      <c r="F221" s="30">
        <f>'Ont LFS Emp'!$E221</f>
        <v>9.2904959268257841</v>
      </c>
      <c r="G221" s="30">
        <f>'Emp RestOfOnt'!$E221</f>
        <v>2.2132294120194063</v>
      </c>
      <c r="H221" s="30">
        <f>'Emp RestOfCMA'!$E221</f>
        <v>2.5455622030327509</v>
      </c>
      <c r="I221" s="30">
        <f>'CMA Emp Adj'!$E221</f>
        <v>7.0772665148063778</v>
      </c>
      <c r="J221" s="30">
        <f>'Tor Emp Adj'!$E221</f>
        <v>4.5317043117736269</v>
      </c>
      <c r="L221" s="30">
        <f>'CAN LFS Emp'!$O221</f>
        <v>27.96646322448434</v>
      </c>
      <c r="M221" s="30">
        <f>'Ont LFS Emp'!$O221</f>
        <v>10.778281168119671</v>
      </c>
      <c r="N221" s="30">
        <f>'Emp RestOfOnt'!$O221</f>
        <v>0.96064097792767456</v>
      </c>
      <c r="O221" s="30">
        <f>'Emp RestOfCMA'!$O221</f>
        <v>3.1671016600717614</v>
      </c>
      <c r="P221" s="30">
        <f>'CMA Emp Adj'!$O221</f>
        <v>9.8176401901919963</v>
      </c>
      <c r="Q221" s="30">
        <f>'Tor Emp Adj'!$O221</f>
        <v>6.6505385301202349</v>
      </c>
      <c r="S221" s="30">
        <f>'CAN LFS Emp'!$Y221</f>
        <v>27.713189140426994</v>
      </c>
      <c r="T221" s="30">
        <f>'Ont LFS Emp'!$Y221</f>
        <v>13.884291279043124</v>
      </c>
      <c r="U221" s="30">
        <f>'Emp RestOfOnt'!$Y221</f>
        <v>4.943878043532278</v>
      </c>
      <c r="V221" s="30">
        <f>'Emp RestOfCMA'!$Y221</f>
        <v>2.191644885012173</v>
      </c>
      <c r="W221" s="30">
        <f>'CMA Emp Adj'!$Y221</f>
        <v>8.9404132355108459</v>
      </c>
      <c r="X221" s="30">
        <f>'Tor Emp Adj'!$Y221</f>
        <v>6.7487683504986729</v>
      </c>
      <c r="AA221" s="30">
        <f t="shared" si="98"/>
        <v>1</v>
      </c>
      <c r="AB221" s="30">
        <f t="shared" si="99"/>
        <v>1.1725966131980594</v>
      </c>
      <c r="AC221" s="30">
        <f t="shared" si="100"/>
        <v>0.48322725191476223</v>
      </c>
      <c r="AD221" s="30">
        <f t="shared" si="101"/>
        <v>1.601867283413166</v>
      </c>
      <c r="AE221" s="30">
        <f t="shared" si="102"/>
        <v>2.1170972275884066</v>
      </c>
      <c r="AF221" s="30">
        <f t="shared" si="103"/>
        <v>2.5839511499230876</v>
      </c>
      <c r="AH221" s="30">
        <f t="shared" si="104"/>
        <v>1</v>
      </c>
      <c r="AI221" s="30">
        <f t="shared" si="105"/>
        <v>0.99175202340699198</v>
      </c>
      <c r="AJ221" s="30">
        <f t="shared" si="106"/>
        <v>0.16478332835226059</v>
      </c>
      <c r="AK221" s="30">
        <f t="shared" si="107"/>
        <v>1.3400670257331957</v>
      </c>
      <c r="AL221" s="30">
        <f t="shared" si="108"/>
        <v>1.948641347788346</v>
      </c>
      <c r="AM221" s="30">
        <f t="shared" si="109"/>
        <v>2.4863618989652325</v>
      </c>
      <c r="AO221" s="30">
        <f t="shared" si="110"/>
        <v>1</v>
      </c>
      <c r="AP221" s="30">
        <f t="shared" si="111"/>
        <v>1.2906595991971703</v>
      </c>
      <c r="AQ221" s="30">
        <f t="shared" si="112"/>
        <v>0.90516443821538295</v>
      </c>
      <c r="AR221" s="30">
        <f t="shared" si="113"/>
        <v>0.85974661592628832</v>
      </c>
      <c r="AS221" s="30">
        <f t="shared" si="114"/>
        <v>1.6882529598478948</v>
      </c>
      <c r="AT221" s="30">
        <f t="shared" si="115"/>
        <v>2.457238927097313</v>
      </c>
      <c r="AW221" s="35">
        <f t="shared" si="116"/>
        <v>3.2016919717130721E-2</v>
      </c>
      <c r="AX221" s="35">
        <f t="shared" si="117"/>
        <v>1.4964987893901327E-2</v>
      </c>
      <c r="AY221" s="35">
        <f t="shared" si="118"/>
        <v>-8.007278420030195E-2</v>
      </c>
      <c r="AZ221" s="35">
        <f t="shared" si="119"/>
        <v>2.2086916466086182E-2</v>
      </c>
      <c r="BA221" s="35">
        <f t="shared" si="120"/>
        <v>3.3270799037655729E-2</v>
      </c>
      <c r="BB221" s="35">
        <f t="shared" si="121"/>
        <v>3.9105216096998463E-2</v>
      </c>
      <c r="BC221" s="40"/>
      <c r="BD221" s="35">
        <f t="shared" si="122"/>
        <v>-9.0934711300105775E-4</v>
      </c>
      <c r="BE221" s="35">
        <f t="shared" si="123"/>
        <v>2.5645834987236382E-2</v>
      </c>
      <c r="BF221" s="35">
        <f t="shared" si="124"/>
        <v>0.17801457571606027</v>
      </c>
      <c r="BG221" s="35">
        <f t="shared" si="125"/>
        <v>-3.6146967193852797E-2</v>
      </c>
      <c r="BH221" s="35">
        <f t="shared" si="126"/>
        <v>-9.3162300722374747E-3</v>
      </c>
      <c r="BI221" s="35">
        <f t="shared" si="127"/>
        <v>1.4672942524369681E-3</v>
      </c>
    </row>
    <row r="222" spans="1:61" x14ac:dyDescent="0.25">
      <c r="A222" t="s">
        <v>419</v>
      </c>
      <c r="B222" s="132">
        <f t="shared" si="129"/>
        <v>5414</v>
      </c>
      <c r="C222" s="133">
        <v>541490</v>
      </c>
      <c r="E222" s="30">
        <f>'CAN LFS Emp'!$E222</f>
        <v>3.2361117298525413</v>
      </c>
      <c r="F222" s="30">
        <f>'Ont LFS Emp'!$E222</f>
        <v>1.3532428183507217</v>
      </c>
      <c r="G222" s="30">
        <f>'Emp RestOfOnt'!$E222</f>
        <v>0.57952983429605187</v>
      </c>
      <c r="H222" s="30">
        <f>'Emp RestOfCMA'!$E222</f>
        <v>0.27829028680561596</v>
      </c>
      <c r="I222" s="30">
        <f>'CMA Emp Adj'!$E222</f>
        <v>0.77371298405466982</v>
      </c>
      <c r="J222" s="30">
        <f>'Tor Emp Adj'!$E222</f>
        <v>0.49542269724905386</v>
      </c>
      <c r="L222" s="30">
        <f>'CAN LFS Emp'!$O222</f>
        <v>4.4349801755245686</v>
      </c>
      <c r="M222" s="30">
        <f>'Ont LFS Emp'!$O222</f>
        <v>1.5699518841408222</v>
      </c>
      <c r="N222" s="30">
        <f>'Emp RestOfOnt'!$O222</f>
        <v>0.49665110169369964</v>
      </c>
      <c r="O222" s="30">
        <f>'Emp RestOfCMA'!$O222</f>
        <v>0.34623928194481179</v>
      </c>
      <c r="P222" s="30">
        <f>'CMA Emp Adj'!$O222</f>
        <v>1.0733007824471226</v>
      </c>
      <c r="Q222" s="30">
        <f>'Tor Emp Adj'!$O222</f>
        <v>0.72706150050231078</v>
      </c>
      <c r="S222" s="30">
        <f>'CAN LFS Emp'!$Y222</f>
        <v>5.9622432235061646</v>
      </c>
      <c r="T222" s="30">
        <f>'Ont LFS Emp'!$Y222</f>
        <v>2.3654823335319191</v>
      </c>
      <c r="U222" s="30">
        <f>'Emp RestOfOnt'!$Y222</f>
        <v>0.95825216361636167</v>
      </c>
      <c r="V222" s="30">
        <f>'Emp RestOfCMA'!$Y222</f>
        <v>0.34496714219877078</v>
      </c>
      <c r="W222" s="30">
        <f>'CMA Emp Adj'!$Y222</f>
        <v>1.4072301699155574</v>
      </c>
      <c r="X222" s="30">
        <f>'Tor Emp Adj'!$Y222</f>
        <v>1.0622630277167866</v>
      </c>
      <c r="AA222" s="30">
        <f t="shared" si="98"/>
        <v>1</v>
      </c>
      <c r="AB222" s="30">
        <f t="shared" si="99"/>
        <v>1.0770387609750067</v>
      </c>
      <c r="AC222" s="30">
        <f t="shared" si="100"/>
        <v>0.797896661677438</v>
      </c>
      <c r="AD222" s="30">
        <f t="shared" si="101"/>
        <v>1.104299129743344</v>
      </c>
      <c r="AE222" s="30">
        <f t="shared" si="102"/>
        <v>1.4594895908145671</v>
      </c>
      <c r="AF222" s="30">
        <f t="shared" si="103"/>
        <v>1.7813304733207374</v>
      </c>
      <c r="AH222" s="30">
        <f t="shared" si="104"/>
        <v>1</v>
      </c>
      <c r="AI222" s="30">
        <f t="shared" si="105"/>
        <v>0.91093165242180696</v>
      </c>
      <c r="AJ222" s="30">
        <f t="shared" si="106"/>
        <v>0.53721660687418082</v>
      </c>
      <c r="AK222" s="30">
        <f t="shared" si="107"/>
        <v>0.92381863693587241</v>
      </c>
      <c r="AL222" s="30">
        <f t="shared" si="108"/>
        <v>1.343359070271702</v>
      </c>
      <c r="AM222" s="30">
        <f t="shared" si="109"/>
        <v>1.7140541602197925</v>
      </c>
      <c r="AO222" s="30">
        <f t="shared" si="110"/>
        <v>1</v>
      </c>
      <c r="AP222" s="30">
        <f t="shared" si="111"/>
        <v>1.0220791422684601</v>
      </c>
      <c r="AQ222" s="30">
        <f t="shared" si="112"/>
        <v>0.81548571890741384</v>
      </c>
      <c r="AR222" s="30">
        <f t="shared" si="113"/>
        <v>0.62900607059125113</v>
      </c>
      <c r="AS222" s="30">
        <f t="shared" si="114"/>
        <v>1.235156196914905</v>
      </c>
      <c r="AT222" s="30">
        <f t="shared" si="115"/>
        <v>1.7977601463101991</v>
      </c>
      <c r="AW222" s="35">
        <f t="shared" si="116"/>
        <v>3.2016919717130721E-2</v>
      </c>
      <c r="AX222" s="35">
        <f t="shared" si="117"/>
        <v>1.4964987893901327E-2</v>
      </c>
      <c r="AY222" s="35">
        <f t="shared" si="118"/>
        <v>-1.5314459827864613E-2</v>
      </c>
      <c r="AZ222" s="35">
        <f t="shared" si="119"/>
        <v>2.2086916466086182E-2</v>
      </c>
      <c r="BA222" s="35">
        <f t="shared" si="120"/>
        <v>3.3270799037655729E-2</v>
      </c>
      <c r="BB222" s="35">
        <f t="shared" si="121"/>
        <v>3.9105216096998463E-2</v>
      </c>
      <c r="BC222" s="40"/>
      <c r="BD222" s="35">
        <f t="shared" si="122"/>
        <v>3.0034569634351138E-2</v>
      </c>
      <c r="BE222" s="35">
        <f t="shared" si="123"/>
        <v>4.1845539379565144E-2</v>
      </c>
      <c r="BF222" s="35">
        <f t="shared" si="124"/>
        <v>6.7930132214494954E-2</v>
      </c>
      <c r="BG222" s="35">
        <f t="shared" si="125"/>
        <v>-3.6802524791235136E-4</v>
      </c>
      <c r="BH222" s="35">
        <f t="shared" si="126"/>
        <v>2.7458688805005682E-2</v>
      </c>
      <c r="BI222" s="35">
        <f t="shared" si="127"/>
        <v>3.8642505578480035E-2</v>
      </c>
    </row>
    <row r="223" spans="1:61" x14ac:dyDescent="0.25">
      <c r="A223" s="106" t="s">
        <v>420</v>
      </c>
      <c r="B223" s="129"/>
      <c r="C223" s="130"/>
      <c r="E223" s="135"/>
      <c r="F223" s="135"/>
      <c r="G223" s="135"/>
      <c r="H223" s="135"/>
      <c r="I223" s="135"/>
      <c r="J223" s="135"/>
      <c r="L223" s="135"/>
      <c r="M223" s="135"/>
      <c r="N223" s="135"/>
      <c r="O223" s="135"/>
      <c r="P223" s="135"/>
      <c r="Q223" s="135"/>
      <c r="S223" s="135"/>
      <c r="T223" s="135"/>
      <c r="U223" s="135"/>
      <c r="V223" s="135"/>
      <c r="W223" s="135"/>
      <c r="X223" s="135"/>
      <c r="AA223" s="135"/>
      <c r="AB223" s="135"/>
      <c r="AC223" s="135"/>
      <c r="AD223" s="135"/>
      <c r="AE223" s="135"/>
      <c r="AF223" s="135"/>
      <c r="AH223" s="135"/>
      <c r="AI223" s="135"/>
      <c r="AJ223" s="135"/>
      <c r="AK223" s="135"/>
      <c r="AL223" s="135"/>
      <c r="AM223" s="135"/>
      <c r="AO223" s="135"/>
      <c r="AP223" s="135"/>
      <c r="AQ223" s="135"/>
      <c r="AR223" s="135"/>
      <c r="AS223" s="135"/>
      <c r="AT223" s="135"/>
      <c r="AW223" s="162"/>
      <c r="AX223" s="162"/>
      <c r="AY223" s="162"/>
      <c r="AZ223" s="162"/>
      <c r="BA223" s="162"/>
      <c r="BB223" s="162"/>
      <c r="BC223" s="40"/>
      <c r="BD223" s="162"/>
      <c r="BE223" s="162"/>
      <c r="BF223" s="162"/>
      <c r="BG223" s="162"/>
      <c r="BH223" s="162"/>
      <c r="BI223" s="162"/>
    </row>
    <row r="224" spans="1:61" x14ac:dyDescent="0.25">
      <c r="A224" t="s">
        <v>548</v>
      </c>
      <c r="B224" s="132">
        <f t="shared" ref="B224:B227" si="130">VALUE(LEFT(C224,4))</f>
        <v>61</v>
      </c>
      <c r="C224" s="133">
        <v>61</v>
      </c>
      <c r="E224" s="30">
        <f>'CAN LFS Emp'!$E224</f>
        <v>930.51</v>
      </c>
      <c r="F224" s="30">
        <f>'Ont LFS Emp'!$E224</f>
        <v>345.23</v>
      </c>
      <c r="G224" s="30">
        <f>'Emp RestOfOnt'!$E224</f>
        <v>215.36</v>
      </c>
      <c r="H224" s="30">
        <f>'Emp RestOfCMA'!$E224</f>
        <v>55.538890548034146</v>
      </c>
      <c r="I224" s="30">
        <f>'CMA Emp Adj'!$E224</f>
        <v>129.87</v>
      </c>
      <c r="J224" s="30">
        <f>'Tor Emp Adj'!$E224</f>
        <v>74.331109451965858</v>
      </c>
      <c r="L224" s="30">
        <f>'CAN LFS Emp'!$O224</f>
        <v>1163.54</v>
      </c>
      <c r="M224" s="30">
        <f>'Ont LFS Emp'!$O224</f>
        <v>473.05</v>
      </c>
      <c r="N224" s="30">
        <f>'Emp RestOfOnt'!$O224</f>
        <v>278.77872090716744</v>
      </c>
      <c r="O224" s="30">
        <f>'Emp RestOfCMA'!$O224</f>
        <v>84.196074495110352</v>
      </c>
      <c r="P224" s="30">
        <f>'CMA Emp Adj'!$O224</f>
        <v>194.27127909283257</v>
      </c>
      <c r="Q224" s="30">
        <f>'Tor Emp Adj'!$O224</f>
        <v>110.07520459772222</v>
      </c>
      <c r="S224" s="30">
        <f>'CAN LFS Emp'!$Y224</f>
        <v>1325.35</v>
      </c>
      <c r="T224" s="30">
        <f>'Ont LFS Emp'!$Y224</f>
        <v>521.19000000000005</v>
      </c>
      <c r="U224" s="30">
        <f>'Emp RestOfOnt'!$Y224</f>
        <v>282.59793232889399</v>
      </c>
      <c r="V224" s="30">
        <f>'Emp RestOfCMA'!$Y224</f>
        <v>106.25595259088172</v>
      </c>
      <c r="W224" s="30">
        <f>'CMA Emp Adj'!$Y224</f>
        <v>238.59206767110607</v>
      </c>
      <c r="X224" s="30">
        <f>'Tor Emp Adj'!$Y224</f>
        <v>132.33611508022435</v>
      </c>
      <c r="AA224" s="30">
        <f t="shared" si="98"/>
        <v>1</v>
      </c>
      <c r="AB224" s="30">
        <f t="shared" si="99"/>
        <v>0.95557899183514339</v>
      </c>
      <c r="AC224" s="30">
        <f t="shared" si="100"/>
        <v>1.0311891979985266</v>
      </c>
      <c r="AD224" s="30">
        <f t="shared" si="101"/>
        <v>0.76645796965512891</v>
      </c>
      <c r="AE224" s="30">
        <f t="shared" si="102"/>
        <v>0.85198592520602068</v>
      </c>
      <c r="AF224" s="30">
        <f t="shared" si="103"/>
        <v>0.92948348133528813</v>
      </c>
      <c r="AH224" s="30">
        <f t="shared" si="104"/>
        <v>1</v>
      </c>
      <c r="AI224" s="30">
        <f t="shared" si="105"/>
        <v>1.0462051709551816</v>
      </c>
      <c r="AJ224" s="30">
        <f t="shared" si="106"/>
        <v>1.1493915825289704</v>
      </c>
      <c r="AK224" s="30">
        <f t="shared" si="107"/>
        <v>0.85627366929303739</v>
      </c>
      <c r="AL224" s="30">
        <f t="shared" si="108"/>
        <v>0.92680769406563102</v>
      </c>
      <c r="AM224" s="30">
        <f t="shared" si="109"/>
        <v>0.98912973642417523</v>
      </c>
      <c r="AO224" s="30">
        <f t="shared" si="110"/>
        <v>1</v>
      </c>
      <c r="AP224" s="30">
        <f t="shared" si="111"/>
        <v>1.0130712656383152</v>
      </c>
      <c r="AQ224" s="30">
        <f t="shared" si="112"/>
        <v>1.0818938139025802</v>
      </c>
      <c r="AR224" s="30">
        <f t="shared" si="113"/>
        <v>0.87158446599241024</v>
      </c>
      <c r="AS224" s="30">
        <f t="shared" si="114"/>
        <v>0.94208882273748562</v>
      </c>
      <c r="AT224" s="30">
        <f t="shared" si="115"/>
        <v>1.0075281055681793</v>
      </c>
      <c r="AW224" s="35">
        <f t="shared" si="116"/>
        <v>2.2600562594563778E-2</v>
      </c>
      <c r="AX224" s="35">
        <f t="shared" si="117"/>
        <v>3.2000367287030818E-2</v>
      </c>
      <c r="AY224" s="35">
        <f t="shared" si="118"/>
        <v>2.6146711884605045E-2</v>
      </c>
      <c r="AZ224" s="35">
        <f t="shared" si="119"/>
        <v>4.2484158926752613E-2</v>
      </c>
      <c r="BA224" s="35">
        <f t="shared" si="120"/>
        <v>4.1094077513347482E-2</v>
      </c>
      <c r="BB224" s="35">
        <f t="shared" si="121"/>
        <v>4.0044420821412574E-2</v>
      </c>
      <c r="BC224" s="40"/>
      <c r="BD224" s="35">
        <f t="shared" si="122"/>
        <v>1.3106091031506617E-2</v>
      </c>
      <c r="BE224" s="35">
        <f t="shared" si="123"/>
        <v>9.7384700142795211E-3</v>
      </c>
      <c r="BF224" s="35">
        <f t="shared" si="124"/>
        <v>1.3616062965200459E-3</v>
      </c>
      <c r="BG224" s="35">
        <f t="shared" si="125"/>
        <v>2.3543117940266534E-2</v>
      </c>
      <c r="BH224" s="35">
        <f t="shared" si="126"/>
        <v>2.0762578116950481E-2</v>
      </c>
      <c r="BI224" s="35">
        <f t="shared" si="127"/>
        <v>1.8588779930158728E-2</v>
      </c>
    </row>
    <row r="225" spans="1:61" x14ac:dyDescent="0.25">
      <c r="A225" t="s">
        <v>549</v>
      </c>
      <c r="B225" s="132">
        <f t="shared" si="130"/>
        <v>6111</v>
      </c>
      <c r="C225" s="133">
        <v>6111</v>
      </c>
      <c r="E225" s="30">
        <f>'CAN LFS Emp'!$E225</f>
        <v>604.61</v>
      </c>
      <c r="F225" s="30">
        <f>'Ont LFS Emp'!$E225</f>
        <v>230.95</v>
      </c>
      <c r="G225" s="30">
        <f>'Emp RestOfOnt'!$E225</f>
        <v>146.96999999999997</v>
      </c>
      <c r="H225" s="30">
        <f>'Emp RestOfCMA'!$E225</f>
        <v>40.078000800387535</v>
      </c>
      <c r="I225" s="30">
        <f>'CMA Emp Adj'!$E225</f>
        <v>83.98</v>
      </c>
      <c r="J225" s="30">
        <f>'Tor Emp Adj'!$E225</f>
        <v>43.901999199612469</v>
      </c>
      <c r="L225" s="30">
        <f>'CAN LFS Emp'!$O225</f>
        <v>727.06</v>
      </c>
      <c r="M225" s="30">
        <f>'Ont LFS Emp'!$O225</f>
        <v>303.14</v>
      </c>
      <c r="N225" s="30">
        <f>'Emp RestOfOnt'!$O225</f>
        <v>175.37645403280044</v>
      </c>
      <c r="O225" s="30">
        <f>'Emp RestOfCMA'!$O225</f>
        <v>70.704730368294733</v>
      </c>
      <c r="P225" s="30">
        <f>'CMA Emp Adj'!$O225</f>
        <v>127.76354596719955</v>
      </c>
      <c r="Q225" s="30">
        <f>'Tor Emp Adj'!$O225</f>
        <v>57.058815598904815</v>
      </c>
      <c r="S225" s="30">
        <f>'CAN LFS Emp'!$Y225</f>
        <v>782.27</v>
      </c>
      <c r="T225" s="30">
        <f>'Ont LFS Emp'!$Y225</f>
        <v>304.94</v>
      </c>
      <c r="U225" s="30">
        <f>'Emp RestOfOnt'!$Y225</f>
        <v>171.02572243733442</v>
      </c>
      <c r="V225" s="30">
        <f>'Emp RestOfCMA'!$Y225</f>
        <v>75.087063216659658</v>
      </c>
      <c r="W225" s="30">
        <f>'CMA Emp Adj'!$Y225</f>
        <v>133.91427756266557</v>
      </c>
      <c r="X225" s="30">
        <f>'Tor Emp Adj'!$Y225</f>
        <v>58.827214346005917</v>
      </c>
      <c r="AA225" s="30">
        <f t="shared" si="98"/>
        <v>1</v>
      </c>
      <c r="AB225" s="30">
        <f t="shared" si="99"/>
        <v>0.98383382633072425</v>
      </c>
      <c r="AC225" s="30">
        <f t="shared" si="100"/>
        <v>1.0830480517405301</v>
      </c>
      <c r="AD225" s="30">
        <f t="shared" si="101"/>
        <v>0.8512221436848314</v>
      </c>
      <c r="AE225" s="30">
        <f t="shared" si="102"/>
        <v>0.84790104179068926</v>
      </c>
      <c r="AF225" s="30">
        <f t="shared" si="103"/>
        <v>0.84489176513027442</v>
      </c>
      <c r="AH225" s="30">
        <f t="shared" si="104"/>
        <v>1</v>
      </c>
      <c r="AI225" s="30">
        <f t="shared" si="105"/>
        <v>1.0729120614427203</v>
      </c>
      <c r="AJ225" s="30">
        <f t="shared" si="106"/>
        <v>1.1571528831965276</v>
      </c>
      <c r="AK225" s="30">
        <f t="shared" si="107"/>
        <v>1.1507481414077874</v>
      </c>
      <c r="AL225" s="30">
        <f t="shared" si="108"/>
        <v>0.97543661467505827</v>
      </c>
      <c r="AM225" s="30">
        <f t="shared" si="109"/>
        <v>0.820535878041872</v>
      </c>
      <c r="AO225" s="30">
        <f t="shared" si="110"/>
        <v>1</v>
      </c>
      <c r="AP225" s="30">
        <f t="shared" si="111"/>
        <v>1.0042277681243568</v>
      </c>
      <c r="AQ225" s="30">
        <f t="shared" si="112"/>
        <v>1.1093050709392669</v>
      </c>
      <c r="AR225" s="30">
        <f t="shared" si="113"/>
        <v>1.0435066904467785</v>
      </c>
      <c r="AS225" s="30">
        <f t="shared" si="114"/>
        <v>0.89585276842814066</v>
      </c>
      <c r="AT225" s="30">
        <f t="shared" si="115"/>
        <v>0.75880638987631133</v>
      </c>
      <c r="AW225" s="35">
        <f t="shared" si="116"/>
        <v>1.8613652216553422E-2</v>
      </c>
      <c r="AX225" s="35">
        <f t="shared" si="117"/>
        <v>2.7572629785439728E-2</v>
      </c>
      <c r="AY225" s="35">
        <f t="shared" si="118"/>
        <v>1.7827683858243626E-2</v>
      </c>
      <c r="AZ225" s="35">
        <f t="shared" si="119"/>
        <v>5.8410749671890194E-2</v>
      </c>
      <c r="BA225" s="35">
        <f t="shared" si="120"/>
        <v>4.2853033193045231E-2</v>
      </c>
      <c r="BB225" s="35">
        <f t="shared" si="121"/>
        <v>2.6558836024844323E-2</v>
      </c>
      <c r="BC225" s="40"/>
      <c r="BD225" s="35">
        <f t="shared" si="122"/>
        <v>7.3459444796297735E-3</v>
      </c>
      <c r="BE225" s="35">
        <f t="shared" si="123"/>
        <v>5.9220437783835678E-4</v>
      </c>
      <c r="BF225" s="35">
        <f t="shared" si="124"/>
        <v>-2.5089334103181038E-3</v>
      </c>
      <c r="BG225" s="35">
        <f t="shared" si="125"/>
        <v>6.0316983636954369E-3</v>
      </c>
      <c r="BH225" s="35">
        <f t="shared" si="126"/>
        <v>4.7129328096287004E-3</v>
      </c>
      <c r="BI225" s="35">
        <f t="shared" si="127"/>
        <v>3.0568615408050892E-3</v>
      </c>
    </row>
    <row r="226" spans="1:61" x14ac:dyDescent="0.25">
      <c r="A226" t="s">
        <v>550</v>
      </c>
      <c r="B226" s="132">
        <f t="shared" si="130"/>
        <v>6112</v>
      </c>
      <c r="C226" s="133">
        <v>6112</v>
      </c>
      <c r="E226" s="30">
        <f>'CAN LFS Emp'!$E226</f>
        <v>78.959999999999994</v>
      </c>
      <c r="F226" s="30">
        <f>'Ont LFS Emp'!$E226</f>
        <v>25.73</v>
      </c>
      <c r="G226" s="30">
        <f>'Emp RestOfOnt'!$E226</f>
        <v>15.97</v>
      </c>
      <c r="H226" s="30">
        <f>'Emp RestOfCMA'!$E226</f>
        <v>3.6441492223066065</v>
      </c>
      <c r="I226" s="30">
        <f>'CMA Emp Adj'!$E226</f>
        <v>9.76</v>
      </c>
      <c r="J226" s="30">
        <f>'Tor Emp Adj'!$E226</f>
        <v>6.1158507776933932</v>
      </c>
      <c r="L226" s="30">
        <f>'CAN LFS Emp'!$O226</f>
        <v>94.65</v>
      </c>
      <c r="M226" s="30">
        <f>'Ont LFS Emp'!$O226</f>
        <v>29.27</v>
      </c>
      <c r="N226" s="30">
        <f>'Emp RestOfOnt'!$O226</f>
        <v>16.878480749219563</v>
      </c>
      <c r="O226" s="30">
        <f>'Emp RestOfCMA'!$O226</f>
        <v>-0.35344778009286593</v>
      </c>
      <c r="P226" s="30">
        <f>'CMA Emp Adj'!$O226</f>
        <v>12.391519250780435</v>
      </c>
      <c r="Q226" s="30">
        <f>'Tor Emp Adj'!$O226</f>
        <v>12.744967030873301</v>
      </c>
      <c r="S226" s="30">
        <f>'CAN LFS Emp'!$Y226</f>
        <v>114.39</v>
      </c>
      <c r="T226" s="30">
        <f>'Ont LFS Emp'!$Y226</f>
        <v>41.24</v>
      </c>
      <c r="U226" s="30">
        <f>'Emp RestOfOnt'!$Y226</f>
        <v>24.569902280130297</v>
      </c>
      <c r="V226" s="30">
        <f>'Emp RestOfCMA'!$Y226</f>
        <v>1.6105796544543178</v>
      </c>
      <c r="W226" s="30">
        <f>'CMA Emp Adj'!$Y226</f>
        <v>16.670097719869705</v>
      </c>
      <c r="X226" s="30">
        <f>'Tor Emp Adj'!$Y226</f>
        <v>15.059518065415388</v>
      </c>
      <c r="AA226" s="30">
        <f t="shared" si="98"/>
        <v>1</v>
      </c>
      <c r="AB226" s="30">
        <f t="shared" si="99"/>
        <v>0.83928943528010103</v>
      </c>
      <c r="AC226" s="30">
        <f t="shared" si="100"/>
        <v>0.90113972202425052</v>
      </c>
      <c r="AD226" s="30">
        <f t="shared" si="101"/>
        <v>0.59265397535001807</v>
      </c>
      <c r="AE226" s="30">
        <f t="shared" si="102"/>
        <v>0.75454874747041834</v>
      </c>
      <c r="AF226" s="30">
        <f t="shared" si="103"/>
        <v>0.90124287933201952</v>
      </c>
      <c r="AH226" s="30">
        <f t="shared" si="104"/>
        <v>1</v>
      </c>
      <c r="AI226" s="30">
        <f t="shared" si="105"/>
        <v>0.79578039858635341</v>
      </c>
      <c r="AJ226" s="30">
        <f t="shared" si="106"/>
        <v>0.85546538963082774</v>
      </c>
      <c r="AK226" s="30">
        <f t="shared" si="107"/>
        <v>-4.4188239970160192E-2</v>
      </c>
      <c r="AL226" s="30">
        <f t="shared" si="108"/>
        <v>0.72671861777435487</v>
      </c>
      <c r="AM226" s="30">
        <f t="shared" si="109"/>
        <v>1.4078720043525952</v>
      </c>
      <c r="AO226" s="30">
        <f t="shared" si="110"/>
        <v>1</v>
      </c>
      <c r="AP226" s="30">
        <f t="shared" si="111"/>
        <v>0.92876341991758071</v>
      </c>
      <c r="AQ226" s="30">
        <f t="shared" si="112"/>
        <v>1.0898371534000251</v>
      </c>
      <c r="AR226" s="30">
        <f t="shared" si="113"/>
        <v>0.15306677894368401</v>
      </c>
      <c r="AS226" s="30">
        <f t="shared" si="114"/>
        <v>0.76263462378758284</v>
      </c>
      <c r="AT226" s="30">
        <f t="shared" si="115"/>
        <v>1.3284107608207374</v>
      </c>
      <c r="AW226" s="35">
        <f t="shared" si="116"/>
        <v>1.8289692878144859E-2</v>
      </c>
      <c r="AX226" s="35">
        <f t="shared" si="117"/>
        <v>1.2973988696694194E-2</v>
      </c>
      <c r="AY226" s="35">
        <f t="shared" si="118"/>
        <v>5.5480859270706784E-3</v>
      </c>
      <c r="AZ226" s="35" t="str">
        <f t="shared" si="119"/>
        <v>n/a</v>
      </c>
      <c r="BA226" s="35">
        <f t="shared" si="120"/>
        <v>2.4159207576373909E-2</v>
      </c>
      <c r="BB226" s="35">
        <f t="shared" si="121"/>
        <v>7.6188095267589295E-2</v>
      </c>
      <c r="BC226" s="40"/>
      <c r="BD226" s="35">
        <f t="shared" si="122"/>
        <v>1.912333117122289E-2</v>
      </c>
      <c r="BE226" s="35">
        <f t="shared" si="123"/>
        <v>3.4879045714768964E-2</v>
      </c>
      <c r="BF226" s="35">
        <f t="shared" si="124"/>
        <v>3.8262115609934311E-2</v>
      </c>
      <c r="BG226" s="35" t="str">
        <f t="shared" si="125"/>
        <v>n/a</v>
      </c>
      <c r="BH226" s="35">
        <f t="shared" si="126"/>
        <v>3.0104676917572792E-2</v>
      </c>
      <c r="BI226" s="35">
        <f t="shared" si="127"/>
        <v>1.6827388991670578E-2</v>
      </c>
    </row>
    <row r="227" spans="1:61" x14ac:dyDescent="0.25">
      <c r="A227" t="s">
        <v>151</v>
      </c>
      <c r="B227" s="137">
        <f t="shared" si="130"/>
        <v>6113</v>
      </c>
      <c r="C227" s="133">
        <v>6113</v>
      </c>
      <c r="E227" s="30">
        <f>'CAN LFS Emp'!$E227</f>
        <v>158.71</v>
      </c>
      <c r="F227" s="30">
        <f>'Ont LFS Emp'!$E227</f>
        <v>56.51</v>
      </c>
      <c r="G227" s="30">
        <f>'Emp RestOfOnt'!$E227</f>
        <v>37.68</v>
      </c>
      <c r="H227" s="30">
        <f>'Emp RestOfCMA'!$E227</f>
        <v>4.7465269325456561</v>
      </c>
      <c r="I227" s="30">
        <f>'CMA Emp Adj'!$E227</f>
        <v>18.829999999999998</v>
      </c>
      <c r="J227" s="30">
        <f>'Tor Emp Adj'!$E227</f>
        <v>14.083473067454342</v>
      </c>
      <c r="L227" s="30">
        <f>'CAN LFS Emp'!$O227</f>
        <v>235.72</v>
      </c>
      <c r="M227" s="30">
        <f>'Ont LFS Emp'!$O227</f>
        <v>95.35</v>
      </c>
      <c r="N227" s="30">
        <f>'Emp RestOfOnt'!$O227</f>
        <v>64.389353626456213</v>
      </c>
      <c r="O227" s="30">
        <f>'Emp RestOfCMA'!$O227</f>
        <v>3.6012510150965404</v>
      </c>
      <c r="P227" s="30">
        <f>'CMA Emp Adj'!$O227</f>
        <v>30.960646373543778</v>
      </c>
      <c r="Q227" s="30">
        <f>'Tor Emp Adj'!$O227</f>
        <v>27.359395358447237</v>
      </c>
      <c r="S227" s="30">
        <f>'CAN LFS Emp'!$Y227</f>
        <v>262.35000000000002</v>
      </c>
      <c r="T227" s="30">
        <f>'Ont LFS Emp'!$Y227</f>
        <v>100.01</v>
      </c>
      <c r="U227" s="30">
        <f>'Emp RestOfOnt'!$Y227</f>
        <v>59.979439637960873</v>
      </c>
      <c r="V227" s="30">
        <f>'Emp RestOfCMA'!$Y227</f>
        <v>2.717903857846828</v>
      </c>
      <c r="W227" s="30">
        <f>'CMA Emp Adj'!$Y227</f>
        <v>40.030560362039132</v>
      </c>
      <c r="X227" s="30">
        <f>'Tor Emp Adj'!$Y227</f>
        <v>37.312656504192304</v>
      </c>
      <c r="AA227" s="30">
        <f t="shared" si="98"/>
        <v>1</v>
      </c>
      <c r="AB227" s="30">
        <f t="shared" si="99"/>
        <v>0.91706501409233943</v>
      </c>
      <c r="AC227" s="30">
        <f t="shared" si="100"/>
        <v>1.0577936600200226</v>
      </c>
      <c r="AD227" s="30">
        <f t="shared" si="101"/>
        <v>0.38404653136567513</v>
      </c>
      <c r="AE227" s="30">
        <f t="shared" si="102"/>
        <v>0.72425358381121407</v>
      </c>
      <c r="AF227" s="30">
        <f t="shared" si="103"/>
        <v>1.032517881404329</v>
      </c>
      <c r="AH227" s="30">
        <f t="shared" si="104"/>
        <v>1</v>
      </c>
      <c r="AI227" s="30">
        <f t="shared" si="105"/>
        <v>1.040915314995192</v>
      </c>
      <c r="AJ227" s="30">
        <f t="shared" si="106"/>
        <v>1.3104104331463795</v>
      </c>
      <c r="AK227" s="30">
        <f t="shared" si="107"/>
        <v>0.18078359779846323</v>
      </c>
      <c r="AL227" s="30">
        <f t="shared" si="108"/>
        <v>0.7290812600014952</v>
      </c>
      <c r="AM227" s="30">
        <f t="shared" si="109"/>
        <v>1.2135429115105028</v>
      </c>
      <c r="AO227" s="30">
        <f t="shared" si="110"/>
        <v>1</v>
      </c>
      <c r="AP227" s="30">
        <f t="shared" si="111"/>
        <v>0.98205738117160191</v>
      </c>
      <c r="AQ227" s="30">
        <f t="shared" si="112"/>
        <v>1.1600256052979148</v>
      </c>
      <c r="AR227" s="30">
        <f t="shared" si="113"/>
        <v>0.11262629981516119</v>
      </c>
      <c r="AS227" s="30">
        <f t="shared" si="114"/>
        <v>0.79850388561225005</v>
      </c>
      <c r="AT227" s="30">
        <f t="shared" si="115"/>
        <v>1.435107627512838</v>
      </c>
      <c r="AW227" s="35">
        <f t="shared" si="116"/>
        <v>4.0349383329152611E-2</v>
      </c>
      <c r="AX227" s="35">
        <f t="shared" si="117"/>
        <v>5.3706208647473552E-2</v>
      </c>
      <c r="AY227" s="35">
        <f t="shared" si="118"/>
        <v>5.5043380814019827E-2</v>
      </c>
      <c r="AZ227" s="35">
        <f t="shared" si="119"/>
        <v>-2.7235429851650172E-2</v>
      </c>
      <c r="BA227" s="35">
        <f t="shared" si="120"/>
        <v>5.0983674374663446E-2</v>
      </c>
      <c r="BB227" s="35">
        <f t="shared" si="121"/>
        <v>6.8660292175617199E-2</v>
      </c>
      <c r="BC227" s="40"/>
      <c r="BD227" s="35">
        <f t="shared" si="122"/>
        <v>1.0760970211973753E-2</v>
      </c>
      <c r="BE227" s="35">
        <f t="shared" si="123"/>
        <v>4.7829870336129066E-3</v>
      </c>
      <c r="BF227" s="35">
        <f t="shared" si="124"/>
        <v>-7.0695396308472214E-3</v>
      </c>
      <c r="BG227" s="35">
        <f t="shared" si="125"/>
        <v>-2.774973623950272E-2</v>
      </c>
      <c r="BH227" s="35">
        <f t="shared" si="126"/>
        <v>2.6025524916780007E-2</v>
      </c>
      <c r="BI227" s="35">
        <f t="shared" si="127"/>
        <v>3.1513621793356261E-2</v>
      </c>
    </row>
    <row r="228" spans="1:61" x14ac:dyDescent="0.25">
      <c r="A228" t="s">
        <v>551</v>
      </c>
      <c r="B228" s="137" t="s">
        <v>207</v>
      </c>
      <c r="C228" s="133">
        <v>6114</v>
      </c>
      <c r="E228" s="30">
        <f>'CAN LFS Emp'!$E228</f>
        <v>19.87</v>
      </c>
      <c r="F228" s="30">
        <f>'Ont LFS Emp'!$E228</f>
        <v>9.4600000000000009</v>
      </c>
      <c r="G228" s="30">
        <f>'Emp RestOfOnt'!$E228</f>
        <v>3.7100000000000009</v>
      </c>
      <c r="H228" s="30">
        <f>'Emp RestOfCMA'!$E228</f>
        <v>2.5169070356874537</v>
      </c>
      <c r="I228" s="30">
        <f>'CMA Emp Adj'!$E228</f>
        <v>5.75</v>
      </c>
      <c r="J228" s="30">
        <f>'Tor Emp Adj'!$E228</f>
        <v>3.2330929643125463</v>
      </c>
      <c r="L228" s="30">
        <f>'CAN LFS Emp'!$O228</f>
        <v>4.1399999999999997</v>
      </c>
      <c r="M228" s="30">
        <f>'Ont LFS Emp'!$O228</f>
        <v>1.78</v>
      </c>
      <c r="N228" s="30">
        <f>'Emp RestOfOnt'!$O228</f>
        <v>1.78</v>
      </c>
      <c r="O228" s="30">
        <f>'Emp RestOfCMA'!$O228</f>
        <v>0</v>
      </c>
      <c r="P228" s="30">
        <f>'CMA Emp Adj'!$O228</f>
        <v>0</v>
      </c>
      <c r="Q228" s="30">
        <f>'Tor Emp Adj'!$O228</f>
        <v>0</v>
      </c>
      <c r="S228" s="30">
        <f>'CAN LFS Emp'!$Y228</f>
        <v>3.42</v>
      </c>
      <c r="T228" s="30">
        <f>'Ont LFS Emp'!$Y228</f>
        <v>2.2799999999999998</v>
      </c>
      <c r="U228" s="30">
        <f>'Emp RestOfOnt'!$Y228</f>
        <v>0.49703703703703672</v>
      </c>
      <c r="V228" s="30">
        <f>'Emp RestOfCMA'!$Y228</f>
        <v>1.7829629629629631</v>
      </c>
      <c r="W228" s="30">
        <f>'CMA Emp Adj'!$Y228</f>
        <v>1.7829629629629631</v>
      </c>
      <c r="X228" s="30">
        <f>'Tor Emp Adj'!$Y228</f>
        <v>0</v>
      </c>
      <c r="AA228" s="30">
        <f t="shared" si="98"/>
        <v>1</v>
      </c>
      <c r="AB228" s="30">
        <f t="shared" si="99"/>
        <v>1.2262312482358038</v>
      </c>
      <c r="AC228" s="30">
        <f t="shared" si="100"/>
        <v>0.83189861209111315</v>
      </c>
      <c r="AD228" s="30">
        <f t="shared" si="101"/>
        <v>1.6266027299055765</v>
      </c>
      <c r="AE228" s="30">
        <f t="shared" si="102"/>
        <v>1.7665039061611503</v>
      </c>
      <c r="AF228" s="30">
        <f t="shared" si="103"/>
        <v>1.8932694670772596</v>
      </c>
      <c r="AH228" s="30">
        <f t="shared" si="104"/>
        <v>1</v>
      </c>
      <c r="AI228" s="30">
        <f t="shared" si="105"/>
        <v>1.1063965034241676</v>
      </c>
      <c r="AJ228" s="30">
        <f t="shared" si="106"/>
        <v>2.0625731994504681</v>
      </c>
      <c r="AK228" s="30">
        <f t="shared" si="107"/>
        <v>0</v>
      </c>
      <c r="AL228" s="30">
        <f t="shared" si="108"/>
        <v>0</v>
      </c>
      <c r="AM228" s="30">
        <f t="shared" si="109"/>
        <v>0</v>
      </c>
      <c r="AO228" s="30">
        <f t="shared" si="110"/>
        <v>1</v>
      </c>
      <c r="AP228" s="30">
        <f t="shared" si="111"/>
        <v>1.7174466150076311</v>
      </c>
      <c r="AQ228" s="30">
        <f t="shared" si="112"/>
        <v>0.73740976721608609</v>
      </c>
      <c r="AR228" s="30">
        <f t="shared" si="113"/>
        <v>5.6676498351729308</v>
      </c>
      <c r="AS228" s="30">
        <f t="shared" si="114"/>
        <v>2.7282404804418903</v>
      </c>
      <c r="AT228" s="30">
        <f t="shared" si="115"/>
        <v>0</v>
      </c>
      <c r="AW228" s="35">
        <f t="shared" si="116"/>
        <v>-0.14516903117661417</v>
      </c>
      <c r="AX228" s="35">
        <f t="shared" si="117"/>
        <v>-0.15383922992097498</v>
      </c>
      <c r="AY228" s="35">
        <f t="shared" si="118"/>
        <v>-7.0809824515001729E-2</v>
      </c>
      <c r="AZ228" s="35">
        <f t="shared" si="119"/>
        <v>-1</v>
      </c>
      <c r="BA228" s="35">
        <f t="shared" si="120"/>
        <v>-1</v>
      </c>
      <c r="BB228" s="35">
        <f t="shared" si="121"/>
        <v>-1</v>
      </c>
      <c r="BC228" s="40"/>
      <c r="BD228" s="35">
        <f t="shared" si="122"/>
        <v>-1.8924169947934222E-2</v>
      </c>
      <c r="BE228" s="35">
        <f t="shared" si="123"/>
        <v>2.5065187230538521E-2</v>
      </c>
      <c r="BF228" s="35">
        <f t="shared" si="124"/>
        <v>-0.11976856333445451</v>
      </c>
      <c r="BG228" s="35" t="str">
        <f t="shared" si="125"/>
        <v>n/a</v>
      </c>
      <c r="BH228" s="35" t="str">
        <f t="shared" si="126"/>
        <v>n/a</v>
      </c>
      <c r="BI228" s="35" t="str">
        <f t="shared" si="127"/>
        <v>n/a</v>
      </c>
    </row>
    <row r="229" spans="1:61" x14ac:dyDescent="0.25">
      <c r="A229" t="s">
        <v>552</v>
      </c>
      <c r="B229" s="137" t="s">
        <v>207</v>
      </c>
      <c r="C229" s="133">
        <v>6115</v>
      </c>
      <c r="E229" s="30">
        <f>'CAN LFS Emp'!$E229</f>
        <v>6.59</v>
      </c>
      <c r="F229" s="30">
        <f>'Ont LFS Emp'!$E229</f>
        <v>2.95</v>
      </c>
      <c r="G229" s="30">
        <f>'Emp RestOfOnt'!$E229</f>
        <v>1.4000000000000001</v>
      </c>
      <c r="H229" s="30">
        <f>'Emp RestOfCMA'!$E229</f>
        <v>1.55</v>
      </c>
      <c r="I229" s="30">
        <f>'CMA Emp Adj'!$E229</f>
        <v>1.55</v>
      </c>
      <c r="J229" s="30">
        <f>'Tor Emp Adj'!$E229</f>
        <v>0</v>
      </c>
      <c r="L229" s="30">
        <f>'CAN LFS Emp'!$O229</f>
        <v>9.67</v>
      </c>
      <c r="M229" s="30">
        <f>'Ont LFS Emp'!$O229</f>
        <v>2.2799999999999998</v>
      </c>
      <c r="N229" s="30">
        <f>'Emp RestOfOnt'!$O229</f>
        <v>2.2799999999999998</v>
      </c>
      <c r="O229" s="30">
        <f>'Emp RestOfCMA'!$O229</f>
        <v>0</v>
      </c>
      <c r="P229" s="30">
        <f>'CMA Emp Adj'!$O229</f>
        <v>0</v>
      </c>
      <c r="Q229" s="30">
        <f>'Tor Emp Adj'!$O229</f>
        <v>0</v>
      </c>
      <c r="S229" s="30">
        <f>'CAN LFS Emp'!$Y229</f>
        <v>11.51</v>
      </c>
      <c r="T229" s="30">
        <f>'Ont LFS Emp'!$Y229</f>
        <v>3.32</v>
      </c>
      <c r="U229" s="30">
        <f>'Emp RestOfOnt'!$Y229</f>
        <v>1.3791566265060238</v>
      </c>
      <c r="V229" s="30">
        <f>'Emp RestOfCMA'!$Y229</f>
        <v>1.9408433734939761</v>
      </c>
      <c r="W229" s="30">
        <f>'CMA Emp Adj'!$Y229</f>
        <v>1.9408433734939761</v>
      </c>
      <c r="X229" s="30">
        <f>'Tor Emp Adj'!$Y229</f>
        <v>0</v>
      </c>
      <c r="AA229" s="30">
        <f t="shared" si="98"/>
        <v>1</v>
      </c>
      <c r="AB229" s="30">
        <f t="shared" si="99"/>
        <v>1.1529639045997362</v>
      </c>
      <c r="AC229" s="30">
        <f t="shared" si="100"/>
        <v>0.94653565563892794</v>
      </c>
      <c r="AD229" s="30">
        <f t="shared" si="101"/>
        <v>3.0203583494869006</v>
      </c>
      <c r="AE229" s="30">
        <f t="shared" si="102"/>
        <v>1.4357899466623789</v>
      </c>
      <c r="AF229" s="30">
        <f t="shared" si="103"/>
        <v>0</v>
      </c>
      <c r="AH229" s="30">
        <f t="shared" si="104"/>
        <v>1</v>
      </c>
      <c r="AI229" s="30">
        <f t="shared" si="105"/>
        <v>0.60673563988714085</v>
      </c>
      <c r="AJ229" s="30">
        <f t="shared" si="106"/>
        <v>1.1310923941910489</v>
      </c>
      <c r="AK229" s="30">
        <f t="shared" si="107"/>
        <v>0</v>
      </c>
      <c r="AL229" s="30">
        <f t="shared" si="108"/>
        <v>0</v>
      </c>
      <c r="AM229" s="30">
        <f t="shared" si="109"/>
        <v>0</v>
      </c>
      <c r="AO229" s="30">
        <f t="shared" si="110"/>
        <v>1</v>
      </c>
      <c r="AP229" s="30">
        <f t="shared" si="111"/>
        <v>0.74308289684952245</v>
      </c>
      <c r="AQ229" s="30">
        <f t="shared" si="112"/>
        <v>0.60797329975573988</v>
      </c>
      <c r="AR229" s="30">
        <f t="shared" si="113"/>
        <v>1.8331667024496736</v>
      </c>
      <c r="AS229" s="30">
        <f t="shared" si="114"/>
        <v>0.88243271028912684</v>
      </c>
      <c r="AT229" s="30">
        <f t="shared" si="115"/>
        <v>0</v>
      </c>
      <c r="AW229" s="35">
        <f t="shared" si="116"/>
        <v>3.9092250648259164E-2</v>
      </c>
      <c r="AX229" s="35">
        <f t="shared" si="117"/>
        <v>-2.5433939041042408E-2</v>
      </c>
      <c r="AY229" s="35">
        <f t="shared" si="118"/>
        <v>4.9979164495061346E-2</v>
      </c>
      <c r="AZ229" s="35">
        <f t="shared" si="119"/>
        <v>-1</v>
      </c>
      <c r="BA229" s="35">
        <f t="shared" si="120"/>
        <v>-1</v>
      </c>
      <c r="BB229" s="35" t="str">
        <f t="shared" si="121"/>
        <v>n/a</v>
      </c>
      <c r="BC229" s="40"/>
      <c r="BD229" s="35">
        <f t="shared" si="122"/>
        <v>1.7571383173452526E-2</v>
      </c>
      <c r="BE229" s="35">
        <f t="shared" si="123"/>
        <v>3.8293950538076826E-2</v>
      </c>
      <c r="BF229" s="35">
        <f t="shared" si="124"/>
        <v>-4.9027683821881607E-2</v>
      </c>
      <c r="BG229" s="35" t="str">
        <f t="shared" si="125"/>
        <v>n/a</v>
      </c>
      <c r="BH229" s="35" t="str">
        <f t="shared" si="126"/>
        <v>n/a</v>
      </c>
      <c r="BI229" s="35" t="str">
        <f t="shared" si="127"/>
        <v>n/a</v>
      </c>
    </row>
    <row r="230" spans="1:61" x14ac:dyDescent="0.25">
      <c r="A230" t="s">
        <v>553</v>
      </c>
      <c r="B230" s="137" t="s">
        <v>207</v>
      </c>
      <c r="C230" s="133">
        <v>6116</v>
      </c>
      <c r="E230" s="30">
        <f>'CAN LFS Emp'!$E230</f>
        <v>59.93</v>
      </c>
      <c r="F230" s="30">
        <f>'Ont LFS Emp'!$E230</f>
        <v>18.53</v>
      </c>
      <c r="G230" s="30">
        <f>'Emp RestOfOnt'!$E230</f>
        <v>9.31</v>
      </c>
      <c r="H230" s="30">
        <f>'Emp RestOfCMA'!$E230</f>
        <v>3.9249344330608764</v>
      </c>
      <c r="I230" s="30">
        <f>'CMA Emp Adj'!$E230</f>
        <v>9.2200000000000006</v>
      </c>
      <c r="J230" s="30">
        <f>'Tor Emp Adj'!$E230</f>
        <v>5.2950655669391242</v>
      </c>
      <c r="L230" s="30">
        <f>'CAN LFS Emp'!$O230</f>
        <v>85.79</v>
      </c>
      <c r="M230" s="30">
        <f>'Ont LFS Emp'!$O230</f>
        <v>38.409999999999997</v>
      </c>
      <c r="N230" s="30">
        <f>'Emp RestOfOnt'!$O230</f>
        <v>18.613469526727954</v>
      </c>
      <c r="O230" s="30">
        <f>'Emp RestOfCMA'!$O230</f>
        <v>9.2219570289913513</v>
      </c>
      <c r="P230" s="30">
        <f>'CMA Emp Adj'!$O230</f>
        <v>19.796530473272043</v>
      </c>
      <c r="Q230" s="30">
        <f>'Tor Emp Adj'!$O230</f>
        <v>10.574573444280691</v>
      </c>
      <c r="S230" s="30">
        <f>'CAN LFS Emp'!$Y230</f>
        <v>142.9</v>
      </c>
      <c r="T230" s="30">
        <f>'Ont LFS Emp'!$Y230</f>
        <v>64.81</v>
      </c>
      <c r="U230" s="30">
        <f>'Emp RestOfOnt'!$Y230</f>
        <v>24.425041095890414</v>
      </c>
      <c r="V230" s="30">
        <f>'Emp RestOfCMA'!$Y230</f>
        <v>22.867570074548581</v>
      </c>
      <c r="W230" s="30">
        <f>'CMA Emp Adj'!$Y230</f>
        <v>40.384958904109588</v>
      </c>
      <c r="X230" s="30">
        <f>'Tor Emp Adj'!$Y230</f>
        <v>17.517388829561007</v>
      </c>
      <c r="AA230" s="30">
        <f t="shared" si="98"/>
        <v>1</v>
      </c>
      <c r="AB230" s="30">
        <f t="shared" si="99"/>
        <v>0.79636149175855575</v>
      </c>
      <c r="AC230" s="30">
        <f t="shared" si="100"/>
        <v>0.69214926255452291</v>
      </c>
      <c r="AD230" s="30">
        <f t="shared" si="101"/>
        <v>0.84100836915427046</v>
      </c>
      <c r="AE230" s="30">
        <f t="shared" si="102"/>
        <v>0.93914200977717899</v>
      </c>
      <c r="AF230" s="30">
        <f t="shared" si="103"/>
        <v>1.0280616767253492</v>
      </c>
      <c r="AH230" s="30">
        <f t="shared" si="104"/>
        <v>1</v>
      </c>
      <c r="AI230" s="30">
        <f t="shared" si="105"/>
        <v>1.1521228040747669</v>
      </c>
      <c r="AJ230" s="30">
        <f t="shared" si="106"/>
        <v>1.0408313719660014</v>
      </c>
      <c r="AK230" s="30">
        <f t="shared" si="107"/>
        <v>1.2720040386709643</v>
      </c>
      <c r="AL230" s="30">
        <f t="shared" si="108"/>
        <v>1.2808986379325915</v>
      </c>
      <c r="AM230" s="30">
        <f t="shared" si="109"/>
        <v>1.2887576760880433</v>
      </c>
      <c r="AO230" s="30">
        <f t="shared" si="110"/>
        <v>1</v>
      </c>
      <c r="AP230" s="30">
        <f t="shared" si="111"/>
        <v>1.1683804945973888</v>
      </c>
      <c r="AQ230" s="30">
        <f t="shared" si="112"/>
        <v>0.86725999632983497</v>
      </c>
      <c r="AR230" s="30">
        <f t="shared" si="113"/>
        <v>1.7397008851590143</v>
      </c>
      <c r="AS230" s="30">
        <f t="shared" si="114"/>
        <v>1.4789512176178878</v>
      </c>
      <c r="AT230" s="30">
        <f t="shared" si="115"/>
        <v>1.2369339575508362</v>
      </c>
      <c r="AW230" s="35">
        <f t="shared" si="116"/>
        <v>3.6523705666410278E-2</v>
      </c>
      <c r="AX230" s="35">
        <f t="shared" si="117"/>
        <v>7.5615095929802978E-2</v>
      </c>
      <c r="AY230" s="35">
        <f t="shared" si="118"/>
        <v>7.1735866978573704E-2</v>
      </c>
      <c r="AZ230" s="35">
        <f t="shared" si="119"/>
        <v>8.9178522259265591E-2</v>
      </c>
      <c r="BA230" s="35">
        <f t="shared" si="120"/>
        <v>7.9408456498623936E-2</v>
      </c>
      <c r="BB230" s="35">
        <f t="shared" si="121"/>
        <v>7.1615906864685774E-2</v>
      </c>
      <c r="BC230" s="40"/>
      <c r="BD230" s="35">
        <f t="shared" si="122"/>
        <v>5.2348426666420034E-2</v>
      </c>
      <c r="BE230" s="35">
        <f t="shared" si="123"/>
        <v>5.3706772557166937E-2</v>
      </c>
      <c r="BF230" s="35">
        <f t="shared" si="124"/>
        <v>2.7544873943337045E-2</v>
      </c>
      <c r="BG230" s="35">
        <f t="shared" si="125"/>
        <v>9.5064480543932905E-2</v>
      </c>
      <c r="BH230" s="35">
        <f t="shared" si="126"/>
        <v>7.3898056108203436E-2</v>
      </c>
      <c r="BI230" s="35">
        <f t="shared" si="127"/>
        <v>5.1769690230248688E-2</v>
      </c>
    </row>
    <row r="231" spans="1:61" x14ac:dyDescent="0.25">
      <c r="A231" t="s">
        <v>554</v>
      </c>
      <c r="B231" s="137" t="s">
        <v>207</v>
      </c>
      <c r="C231" s="133">
        <v>6117</v>
      </c>
      <c r="E231" s="30">
        <f>'CAN LFS Emp'!$E231</f>
        <v>1.84</v>
      </c>
      <c r="F231" s="30">
        <f>'Ont LFS Emp'!$E231</f>
        <v>0</v>
      </c>
      <c r="G231" s="30">
        <f>'Emp RestOfOnt'!$E231</f>
        <v>0</v>
      </c>
      <c r="H231" s="30">
        <f>'Emp RestOfCMA'!$E231</f>
        <v>0</v>
      </c>
      <c r="I231" s="30">
        <f>'CMA Emp Adj'!$E231</f>
        <v>0</v>
      </c>
      <c r="J231" s="30">
        <f>'Tor Emp Adj'!$E231</f>
        <v>0</v>
      </c>
      <c r="L231" s="30">
        <f>'CAN LFS Emp'!$O231</f>
        <v>6.5</v>
      </c>
      <c r="M231" s="30">
        <f>'Ont LFS Emp'!$O231</f>
        <v>2.81</v>
      </c>
      <c r="N231" s="30">
        <f>'Emp RestOfOnt'!$O231</f>
        <v>0.7200000000000002</v>
      </c>
      <c r="O231" s="30">
        <f>'Emp RestOfCMA'!$O231</f>
        <v>0.1021302935451236</v>
      </c>
      <c r="P231" s="30">
        <f>'CMA Emp Adj'!$O231</f>
        <v>2.09</v>
      </c>
      <c r="Q231" s="30">
        <f>'Tor Emp Adj'!$O231</f>
        <v>1.9878697064548763</v>
      </c>
      <c r="S231" s="30">
        <f>'CAN LFS Emp'!$Y231</f>
        <v>8.52</v>
      </c>
      <c r="T231" s="30">
        <f>'Ont LFS Emp'!$Y231</f>
        <v>4.6100000000000003</v>
      </c>
      <c r="U231" s="30">
        <f>'Emp RestOfOnt'!$Y231</f>
        <v>1.5679939209726448</v>
      </c>
      <c r="V231" s="30">
        <f>'Emp RestOfCMA'!$Y231</f>
        <v>0.93918001197569678</v>
      </c>
      <c r="W231" s="30">
        <f>'CMA Emp Adj'!$Y231</f>
        <v>3.0420060790273555</v>
      </c>
      <c r="X231" s="30">
        <f>'Tor Emp Adj'!$Y231</f>
        <v>2.1028260670516588</v>
      </c>
      <c r="AA231" s="30">
        <f t="shared" si="98"/>
        <v>1</v>
      </c>
      <c r="AB231" s="30">
        <f t="shared" si="99"/>
        <v>0</v>
      </c>
      <c r="AC231" s="30">
        <f t="shared" si="100"/>
        <v>0</v>
      </c>
      <c r="AD231" s="30">
        <f t="shared" si="101"/>
        <v>0</v>
      </c>
      <c r="AE231" s="30">
        <f t="shared" si="102"/>
        <v>0</v>
      </c>
      <c r="AF231" s="30">
        <f t="shared" si="103"/>
        <v>0</v>
      </c>
      <c r="AH231" s="30">
        <f t="shared" si="104"/>
        <v>1</v>
      </c>
      <c r="AI231" s="30">
        <f t="shared" si="105"/>
        <v>1.112459212008186</v>
      </c>
      <c r="AJ231" s="30">
        <f t="shared" si="106"/>
        <v>0.53138445919809463</v>
      </c>
      <c r="AK231" s="30">
        <f t="shared" si="107"/>
        <v>0.18592735340226499</v>
      </c>
      <c r="AL231" s="30">
        <f t="shared" si="108"/>
        <v>1.7848235118378317</v>
      </c>
      <c r="AM231" s="30">
        <f t="shared" si="109"/>
        <v>3.1975668571127023</v>
      </c>
      <c r="AO231" s="30">
        <f t="shared" si="110"/>
        <v>1</v>
      </c>
      <c r="AP231" s="30">
        <f t="shared" si="111"/>
        <v>1.3939135378847147</v>
      </c>
      <c r="AQ231" s="30">
        <f t="shared" si="112"/>
        <v>0.9337938727404872</v>
      </c>
      <c r="AR231" s="30">
        <f t="shared" si="113"/>
        <v>1.1983841077184578</v>
      </c>
      <c r="AS231" s="30">
        <f t="shared" si="114"/>
        <v>1.8684733832022609</v>
      </c>
      <c r="AT231" s="30">
        <f t="shared" si="115"/>
        <v>2.4904230561671437</v>
      </c>
      <c r="AW231" s="35">
        <f t="shared" si="116"/>
        <v>0.13451320031365177</v>
      </c>
      <c r="AX231" s="35" t="str">
        <f t="shared" si="117"/>
        <v>n/a</v>
      </c>
      <c r="AY231" s="35" t="str">
        <f t="shared" si="118"/>
        <v>n/a</v>
      </c>
      <c r="AZ231" s="35" t="str">
        <f t="shared" si="119"/>
        <v>n/a</v>
      </c>
      <c r="BA231" s="35" t="str">
        <f t="shared" si="120"/>
        <v>n/a</v>
      </c>
      <c r="BB231" s="35" t="str">
        <f t="shared" si="121"/>
        <v>n/a</v>
      </c>
      <c r="BC231" s="40"/>
      <c r="BD231" s="35">
        <f t="shared" si="122"/>
        <v>2.7430901926850826E-2</v>
      </c>
      <c r="BE231" s="35">
        <f t="shared" si="123"/>
        <v>5.0750149693219448E-2</v>
      </c>
      <c r="BF231" s="35">
        <f t="shared" si="124"/>
        <v>8.0939003635752016E-2</v>
      </c>
      <c r="BG231" s="35">
        <f t="shared" si="125"/>
        <v>0.24841628759635848</v>
      </c>
      <c r="BH231" s="35">
        <f t="shared" si="126"/>
        <v>3.8248659717343481E-2</v>
      </c>
      <c r="BI231" s="35">
        <f t="shared" si="127"/>
        <v>5.6376943379727873E-3</v>
      </c>
    </row>
    <row r="232" spans="1:61" x14ac:dyDescent="0.25">
      <c r="A232" s="106" t="s">
        <v>430</v>
      </c>
      <c r="B232" s="129"/>
      <c r="C232" s="130"/>
      <c r="E232" s="135"/>
      <c r="F232" s="135"/>
      <c r="G232" s="135"/>
      <c r="H232" s="135"/>
      <c r="I232" s="135"/>
      <c r="J232" s="135"/>
      <c r="L232" s="135"/>
      <c r="M232" s="135"/>
      <c r="N232" s="135"/>
      <c r="O232" s="135"/>
      <c r="P232" s="135"/>
      <c r="Q232" s="135"/>
      <c r="S232" s="135"/>
      <c r="T232" s="135"/>
      <c r="U232" s="135"/>
      <c r="V232" s="135"/>
      <c r="W232" s="135"/>
      <c r="X232" s="135"/>
      <c r="AA232" s="135"/>
      <c r="AB232" s="135"/>
      <c r="AC232" s="135"/>
      <c r="AD232" s="135"/>
      <c r="AE232" s="135"/>
      <c r="AF232" s="135"/>
      <c r="AH232" s="135"/>
      <c r="AI232" s="135"/>
      <c r="AJ232" s="135"/>
      <c r="AK232" s="135"/>
      <c r="AL232" s="135"/>
      <c r="AM232" s="135"/>
      <c r="AO232" s="135"/>
      <c r="AP232" s="135"/>
      <c r="AQ232" s="135"/>
      <c r="AR232" s="135"/>
      <c r="AS232" s="135"/>
      <c r="AT232" s="135"/>
      <c r="AW232" s="162"/>
      <c r="AX232" s="162"/>
      <c r="AY232" s="162"/>
      <c r="AZ232" s="162"/>
      <c r="BA232" s="162"/>
      <c r="BB232" s="162"/>
      <c r="BC232" s="40"/>
      <c r="BD232" s="162"/>
      <c r="BE232" s="162"/>
      <c r="BF232" s="162"/>
      <c r="BG232" s="162"/>
      <c r="BH232" s="162"/>
      <c r="BI232" s="162"/>
    </row>
    <row r="233" spans="1:61" x14ac:dyDescent="0.25">
      <c r="A233" t="s">
        <v>555</v>
      </c>
      <c r="B233" s="137"/>
      <c r="C233" s="133" t="s">
        <v>189</v>
      </c>
      <c r="E233" s="30">
        <f>'CAN LFS Emp'!$E233</f>
        <v>57.11</v>
      </c>
      <c r="F233" s="30">
        <f>'Ont LFS Emp'!$E233</f>
        <v>20.11</v>
      </c>
      <c r="G233" s="30">
        <f>'Emp RestOfOnt'!$E233</f>
        <v>11.69</v>
      </c>
      <c r="H233" s="30">
        <f>'Emp RestOfCMA'!$E233</f>
        <v>4.4562080066013365</v>
      </c>
      <c r="I233" s="30">
        <f>'CMA Emp Adj'!$E233</f>
        <v>8.42</v>
      </c>
      <c r="J233" s="30">
        <f>'Tor Emp Adj'!$E233</f>
        <v>3.9637919933986634</v>
      </c>
      <c r="L233" s="30">
        <f>'CAN LFS Emp'!$O233</f>
        <v>24.41</v>
      </c>
      <c r="M233" s="30">
        <f>'Ont LFS Emp'!$O233</f>
        <v>10.53</v>
      </c>
      <c r="N233" s="30">
        <f>'Emp RestOfOnt'!$O233</f>
        <v>5.4165344224037337</v>
      </c>
      <c r="O233" s="30">
        <f>'Emp RestOfCMA'!$O233</f>
        <v>3.0789806182328134</v>
      </c>
      <c r="P233" s="30">
        <f>'CMA Emp Adj'!$O233</f>
        <v>5.1134655775962656</v>
      </c>
      <c r="Q233" s="30">
        <f>'Tor Emp Adj'!$O233</f>
        <v>2.0344849593634522</v>
      </c>
      <c r="S233" s="30">
        <f>'CAN LFS Emp'!$Y233</f>
        <v>15.9</v>
      </c>
      <c r="T233" s="30">
        <f>'Ont LFS Emp'!$Y233</f>
        <v>5.88</v>
      </c>
      <c r="U233" s="30">
        <f>'Emp RestOfOnt'!$Y233</f>
        <v>3.3086821705426352</v>
      </c>
      <c r="V233" s="30">
        <f>'Emp RestOfCMA'!$Y233</f>
        <v>0.73385189954296259</v>
      </c>
      <c r="W233" s="30">
        <f>'CMA Emp Adj'!$Y233</f>
        <v>2.5713178294573646</v>
      </c>
      <c r="X233" s="30">
        <f>'Tor Emp Adj'!$Y233</f>
        <v>1.8374659299144021</v>
      </c>
      <c r="AA233" s="30">
        <f t="shared" si="98"/>
        <v>1</v>
      </c>
      <c r="AB233" s="30">
        <f t="shared" si="99"/>
        <v>0.9069409682811912</v>
      </c>
      <c r="AC233" s="30">
        <f t="shared" si="100"/>
        <v>0.91200392672063491</v>
      </c>
      <c r="AD233" s="30">
        <f t="shared" si="101"/>
        <v>1.0019948367215243</v>
      </c>
      <c r="AE233" s="30">
        <f t="shared" si="102"/>
        <v>0.90000424085282771</v>
      </c>
      <c r="AF233" s="30">
        <f t="shared" si="103"/>
        <v>0.80758975628948959</v>
      </c>
      <c r="AH233" s="30">
        <f t="shared" si="104"/>
        <v>1</v>
      </c>
      <c r="AI233" s="30">
        <f t="shared" si="105"/>
        <v>1.1100734744365643</v>
      </c>
      <c r="AJ233" s="30">
        <f t="shared" si="106"/>
        <v>1.064494537532982</v>
      </c>
      <c r="AK233" s="30">
        <f t="shared" si="107"/>
        <v>1.4925924465322393</v>
      </c>
      <c r="AL233" s="30">
        <f t="shared" si="108"/>
        <v>1.1628130743760796</v>
      </c>
      <c r="AM233" s="30">
        <f t="shared" si="109"/>
        <v>0.8714285395114818</v>
      </c>
      <c r="AO233" s="30">
        <f t="shared" si="110"/>
        <v>1</v>
      </c>
      <c r="AP233" s="30">
        <f t="shared" si="111"/>
        <v>0.952696801532535</v>
      </c>
      <c r="AQ233" s="30">
        <f t="shared" si="112"/>
        <v>1.0558547229354931</v>
      </c>
      <c r="AR233" s="30">
        <f t="shared" si="113"/>
        <v>0.50176237581668048</v>
      </c>
      <c r="AS233" s="30">
        <f t="shared" si="114"/>
        <v>0.84630142021597632</v>
      </c>
      <c r="AT233" s="30">
        <f t="shared" si="115"/>
        <v>1.1660885796703062</v>
      </c>
      <c r="AW233" s="35">
        <f t="shared" si="116"/>
        <v>-8.1486461669690646E-2</v>
      </c>
      <c r="AX233" s="35">
        <f t="shared" si="117"/>
        <v>-6.2650331657740366E-2</v>
      </c>
      <c r="AY233" s="35">
        <f t="shared" si="118"/>
        <v>-7.404325491660424E-2</v>
      </c>
      <c r="AZ233" s="35">
        <f t="shared" si="119"/>
        <v>-3.6294916113130515E-2</v>
      </c>
      <c r="BA233" s="35">
        <f t="shared" si="120"/>
        <v>-4.8649995597864426E-2</v>
      </c>
      <c r="BB233" s="35">
        <f t="shared" si="121"/>
        <v>-6.452031068716968E-2</v>
      </c>
      <c r="BC233" s="40"/>
      <c r="BD233" s="35">
        <f t="shared" si="122"/>
        <v>-4.1961560922165075E-2</v>
      </c>
      <c r="BE233" s="35">
        <f t="shared" si="123"/>
        <v>-5.6602121035872477E-2</v>
      </c>
      <c r="BF233" s="35">
        <f t="shared" si="124"/>
        <v>-4.8095555940834367E-2</v>
      </c>
      <c r="BG233" s="35">
        <f t="shared" si="125"/>
        <v>-0.13359660228528825</v>
      </c>
      <c r="BH233" s="35">
        <f t="shared" si="126"/>
        <v>-6.6436115419535313E-2</v>
      </c>
      <c r="BI233" s="35">
        <f t="shared" si="127"/>
        <v>-1.0133831698037832E-2</v>
      </c>
    </row>
    <row r="234" spans="1:61" x14ac:dyDescent="0.25">
      <c r="A234" t="s">
        <v>556</v>
      </c>
      <c r="B234" s="137">
        <f t="shared" ref="B234:B244" si="131">VALUE(LEFT(C234,4))</f>
        <v>3131</v>
      </c>
      <c r="C234" s="133">
        <v>3131</v>
      </c>
      <c r="E234" s="30">
        <f>'CAN LFS Emp'!$E234</f>
        <v>0</v>
      </c>
      <c r="F234" s="30">
        <f>'Ont LFS Emp'!$E234</f>
        <v>0</v>
      </c>
      <c r="G234" s="30">
        <f>'Emp RestOfOnt'!$E234</f>
        <v>0</v>
      </c>
      <c r="H234" s="30">
        <f>'Emp RestOfCMA'!$E234</f>
        <v>0</v>
      </c>
      <c r="I234" s="30">
        <f>'CMA Emp Adj'!$E234</f>
        <v>0</v>
      </c>
      <c r="J234" s="30">
        <f>'Tor Emp Adj'!$E234</f>
        <v>0</v>
      </c>
      <c r="L234" s="30">
        <f>'CAN LFS Emp'!$O234</f>
        <v>0</v>
      </c>
      <c r="M234" s="30">
        <f>'Ont LFS Emp'!$O234</f>
        <v>0</v>
      </c>
      <c r="N234" s="30">
        <f>'Emp RestOfOnt'!$O234</f>
        <v>0</v>
      </c>
      <c r="O234" s="30">
        <f>'Emp RestOfCMA'!$O234</f>
        <v>0</v>
      </c>
      <c r="P234" s="30">
        <f>'CMA Emp Adj'!$O234</f>
        <v>0</v>
      </c>
      <c r="Q234" s="30">
        <f>'Tor Emp Adj'!$O234</f>
        <v>0</v>
      </c>
      <c r="S234" s="30">
        <f>'CAN LFS Emp'!$Y234</f>
        <v>0</v>
      </c>
      <c r="T234" s="30">
        <f>'Ont LFS Emp'!$Y234</f>
        <v>0</v>
      </c>
      <c r="U234" s="30">
        <f>'Emp RestOfOnt'!$Y234</f>
        <v>0</v>
      </c>
      <c r="V234" s="30">
        <f>'Emp RestOfCMA'!$Y234</f>
        <v>0</v>
      </c>
      <c r="W234" s="30">
        <f>'CMA Emp Adj'!$Y234</f>
        <v>0</v>
      </c>
      <c r="X234" s="30">
        <f>'Tor Emp Adj'!$Y234</f>
        <v>0</v>
      </c>
      <c r="AA234" s="30" t="str">
        <f t="shared" si="98"/>
        <v>n/a</v>
      </c>
      <c r="AB234" s="30" t="str">
        <f t="shared" si="99"/>
        <v>n/a</v>
      </c>
      <c r="AC234" s="30" t="str">
        <f t="shared" si="100"/>
        <v>n/a</v>
      </c>
      <c r="AD234" s="30" t="str">
        <f t="shared" si="101"/>
        <v>n/a</v>
      </c>
      <c r="AE234" s="30" t="str">
        <f t="shared" si="102"/>
        <v>n/a</v>
      </c>
      <c r="AF234" s="30" t="str">
        <f t="shared" si="103"/>
        <v>n/a</v>
      </c>
      <c r="AH234" s="30" t="str">
        <f t="shared" si="104"/>
        <v>n/a</v>
      </c>
      <c r="AI234" s="30" t="str">
        <f t="shared" si="105"/>
        <v>n/a</v>
      </c>
      <c r="AJ234" s="30" t="str">
        <f t="shared" si="106"/>
        <v>n/a</v>
      </c>
      <c r="AK234" s="30" t="str">
        <f t="shared" si="107"/>
        <v>n/a</v>
      </c>
      <c r="AL234" s="30" t="str">
        <f t="shared" si="108"/>
        <v>n/a</v>
      </c>
      <c r="AM234" s="30" t="str">
        <f t="shared" si="109"/>
        <v>n/a</v>
      </c>
      <c r="AO234" s="30" t="str">
        <f t="shared" si="110"/>
        <v>n/a</v>
      </c>
      <c r="AP234" s="30" t="str">
        <f t="shared" si="111"/>
        <v>n/a</v>
      </c>
      <c r="AQ234" s="30" t="str">
        <f t="shared" si="112"/>
        <v>n/a</v>
      </c>
      <c r="AR234" s="30" t="str">
        <f t="shared" si="113"/>
        <v>n/a</v>
      </c>
      <c r="AS234" s="30" t="str">
        <f t="shared" si="114"/>
        <v>n/a</v>
      </c>
      <c r="AT234" s="30" t="str">
        <f t="shared" si="115"/>
        <v>n/a</v>
      </c>
      <c r="AW234" s="35" t="str">
        <f t="shared" si="116"/>
        <v>n/a</v>
      </c>
      <c r="AX234" s="35" t="str">
        <f t="shared" si="117"/>
        <v>n/a</v>
      </c>
      <c r="AY234" s="35" t="str">
        <f t="shared" si="118"/>
        <v>n/a</v>
      </c>
      <c r="AZ234" s="35" t="str">
        <f t="shared" si="119"/>
        <v>n/a</v>
      </c>
      <c r="BA234" s="35" t="str">
        <f t="shared" si="120"/>
        <v>n/a</v>
      </c>
      <c r="BB234" s="35" t="str">
        <f t="shared" si="121"/>
        <v>n/a</v>
      </c>
      <c r="BC234" s="40"/>
      <c r="BD234" s="35" t="str">
        <f t="shared" si="122"/>
        <v>n/a</v>
      </c>
      <c r="BE234" s="35" t="str">
        <f t="shared" si="123"/>
        <v>n/a</v>
      </c>
      <c r="BF234" s="35" t="str">
        <f t="shared" si="124"/>
        <v>n/a</v>
      </c>
      <c r="BG234" s="35" t="str">
        <f t="shared" si="125"/>
        <v>n/a</v>
      </c>
      <c r="BH234" s="35" t="str">
        <f t="shared" si="126"/>
        <v>n/a</v>
      </c>
      <c r="BI234" s="35" t="str">
        <f t="shared" si="127"/>
        <v>n/a</v>
      </c>
    </row>
    <row r="235" spans="1:61" x14ac:dyDescent="0.25">
      <c r="A235" t="s">
        <v>557</v>
      </c>
      <c r="B235" s="137">
        <f t="shared" si="131"/>
        <v>3132</v>
      </c>
      <c r="C235" s="133">
        <v>3132</v>
      </c>
      <c r="E235" s="30">
        <f>'CAN LFS Emp'!$E235</f>
        <v>0</v>
      </c>
      <c r="F235" s="30">
        <f>'Ont LFS Emp'!$E235</f>
        <v>0</v>
      </c>
      <c r="G235" s="30">
        <f>'Emp RestOfOnt'!$E235</f>
        <v>0</v>
      </c>
      <c r="H235" s="30">
        <f>'Emp RestOfCMA'!$E235</f>
        <v>0</v>
      </c>
      <c r="I235" s="30">
        <f>'CMA Emp Adj'!$E235</f>
        <v>0</v>
      </c>
      <c r="J235" s="30">
        <f>'Tor Emp Adj'!$E235</f>
        <v>0</v>
      </c>
      <c r="L235" s="30">
        <f>'CAN LFS Emp'!$O235</f>
        <v>0</v>
      </c>
      <c r="M235" s="30">
        <f>'Ont LFS Emp'!$O235</f>
        <v>0</v>
      </c>
      <c r="N235" s="30">
        <f>'Emp RestOfOnt'!$O235</f>
        <v>0</v>
      </c>
      <c r="O235" s="30">
        <f>'Emp RestOfCMA'!$O235</f>
        <v>0</v>
      </c>
      <c r="P235" s="30">
        <f>'CMA Emp Adj'!$O235</f>
        <v>0</v>
      </c>
      <c r="Q235" s="30">
        <f>'Tor Emp Adj'!$O235</f>
        <v>0</v>
      </c>
      <c r="S235" s="30">
        <f>'CAN LFS Emp'!$Y235</f>
        <v>0</v>
      </c>
      <c r="T235" s="30">
        <f>'Ont LFS Emp'!$Y235</f>
        <v>0</v>
      </c>
      <c r="U235" s="30">
        <f>'Emp RestOfOnt'!$Y235</f>
        <v>0</v>
      </c>
      <c r="V235" s="30">
        <f>'Emp RestOfCMA'!$Y235</f>
        <v>0</v>
      </c>
      <c r="W235" s="30">
        <f>'CMA Emp Adj'!$Y235</f>
        <v>0</v>
      </c>
      <c r="X235" s="30">
        <f>'Tor Emp Adj'!$Y235</f>
        <v>0</v>
      </c>
      <c r="AA235" s="30" t="str">
        <f t="shared" si="98"/>
        <v>n/a</v>
      </c>
      <c r="AB235" s="30" t="str">
        <f t="shared" si="99"/>
        <v>n/a</v>
      </c>
      <c r="AC235" s="30" t="str">
        <f t="shared" si="100"/>
        <v>n/a</v>
      </c>
      <c r="AD235" s="30" t="str">
        <f t="shared" si="101"/>
        <v>n/a</v>
      </c>
      <c r="AE235" s="30" t="str">
        <f t="shared" si="102"/>
        <v>n/a</v>
      </c>
      <c r="AF235" s="30" t="str">
        <f t="shared" si="103"/>
        <v>n/a</v>
      </c>
      <c r="AH235" s="30" t="str">
        <f t="shared" si="104"/>
        <v>n/a</v>
      </c>
      <c r="AI235" s="30" t="str">
        <f t="shared" si="105"/>
        <v>n/a</v>
      </c>
      <c r="AJ235" s="30" t="str">
        <f t="shared" si="106"/>
        <v>n/a</v>
      </c>
      <c r="AK235" s="30" t="str">
        <f t="shared" si="107"/>
        <v>n/a</v>
      </c>
      <c r="AL235" s="30" t="str">
        <f t="shared" si="108"/>
        <v>n/a</v>
      </c>
      <c r="AM235" s="30" t="str">
        <f t="shared" si="109"/>
        <v>n/a</v>
      </c>
      <c r="AO235" s="30" t="str">
        <f t="shared" si="110"/>
        <v>n/a</v>
      </c>
      <c r="AP235" s="30" t="str">
        <f t="shared" si="111"/>
        <v>n/a</v>
      </c>
      <c r="AQ235" s="30" t="str">
        <f t="shared" si="112"/>
        <v>n/a</v>
      </c>
      <c r="AR235" s="30" t="str">
        <f t="shared" si="113"/>
        <v>n/a</v>
      </c>
      <c r="AS235" s="30" t="str">
        <f t="shared" si="114"/>
        <v>n/a</v>
      </c>
      <c r="AT235" s="30" t="str">
        <f t="shared" si="115"/>
        <v>n/a</v>
      </c>
      <c r="AW235" s="35" t="str">
        <f t="shared" si="116"/>
        <v>n/a</v>
      </c>
      <c r="AX235" s="35" t="str">
        <f t="shared" si="117"/>
        <v>n/a</v>
      </c>
      <c r="AY235" s="35" t="str">
        <f t="shared" si="118"/>
        <v>n/a</v>
      </c>
      <c r="AZ235" s="35" t="str">
        <f t="shared" si="119"/>
        <v>n/a</v>
      </c>
      <c r="BA235" s="35" t="str">
        <f t="shared" si="120"/>
        <v>n/a</v>
      </c>
      <c r="BB235" s="35" t="str">
        <f t="shared" si="121"/>
        <v>n/a</v>
      </c>
      <c r="BC235" s="40"/>
      <c r="BD235" s="35" t="str">
        <f t="shared" si="122"/>
        <v>n/a</v>
      </c>
      <c r="BE235" s="35" t="str">
        <f t="shared" si="123"/>
        <v>n/a</v>
      </c>
      <c r="BF235" s="35" t="str">
        <f t="shared" si="124"/>
        <v>n/a</v>
      </c>
      <c r="BG235" s="35" t="str">
        <f t="shared" si="125"/>
        <v>n/a</v>
      </c>
      <c r="BH235" s="35" t="str">
        <f t="shared" si="126"/>
        <v>n/a</v>
      </c>
      <c r="BI235" s="35" t="str">
        <f t="shared" si="127"/>
        <v>n/a</v>
      </c>
    </row>
    <row r="236" spans="1:61" x14ac:dyDescent="0.25">
      <c r="A236" t="s">
        <v>558</v>
      </c>
      <c r="B236" s="137">
        <f t="shared" si="131"/>
        <v>3133</v>
      </c>
      <c r="C236" s="133">
        <v>3133</v>
      </c>
      <c r="E236" s="30">
        <f>'CAN LFS Emp'!$E236</f>
        <v>0</v>
      </c>
      <c r="F236" s="30">
        <f>'Ont LFS Emp'!$E236</f>
        <v>0</v>
      </c>
      <c r="G236" s="30">
        <f>'Emp RestOfOnt'!$E236</f>
        <v>0</v>
      </c>
      <c r="H236" s="30">
        <f>'Emp RestOfCMA'!$E236</f>
        <v>0</v>
      </c>
      <c r="I236" s="30">
        <f>'CMA Emp Adj'!$E236</f>
        <v>0</v>
      </c>
      <c r="J236" s="30">
        <f>'Tor Emp Adj'!$E236</f>
        <v>0</v>
      </c>
      <c r="L236" s="30">
        <f>'CAN LFS Emp'!$O236</f>
        <v>0</v>
      </c>
      <c r="M236" s="30">
        <f>'Ont LFS Emp'!$O236</f>
        <v>0</v>
      </c>
      <c r="N236" s="30">
        <f>'Emp RestOfOnt'!$O236</f>
        <v>0</v>
      </c>
      <c r="O236" s="30">
        <f>'Emp RestOfCMA'!$O236</f>
        <v>0</v>
      </c>
      <c r="P236" s="30">
        <f>'CMA Emp Adj'!$O236</f>
        <v>0</v>
      </c>
      <c r="Q236" s="30">
        <f>'Tor Emp Adj'!$O236</f>
        <v>0</v>
      </c>
      <c r="S236" s="30">
        <f>'CAN LFS Emp'!$Y236</f>
        <v>0</v>
      </c>
      <c r="T236" s="30">
        <f>'Ont LFS Emp'!$Y236</f>
        <v>0</v>
      </c>
      <c r="U236" s="30">
        <f>'Emp RestOfOnt'!$Y236</f>
        <v>0</v>
      </c>
      <c r="V236" s="30">
        <f>'Emp RestOfCMA'!$Y236</f>
        <v>0</v>
      </c>
      <c r="W236" s="30">
        <f>'CMA Emp Adj'!$Y236</f>
        <v>0</v>
      </c>
      <c r="X236" s="30">
        <f>'Tor Emp Adj'!$Y236</f>
        <v>0</v>
      </c>
      <c r="AA236" s="30" t="str">
        <f t="shared" si="98"/>
        <v>n/a</v>
      </c>
      <c r="AB236" s="30" t="str">
        <f t="shared" si="99"/>
        <v>n/a</v>
      </c>
      <c r="AC236" s="30" t="str">
        <f t="shared" si="100"/>
        <v>n/a</v>
      </c>
      <c r="AD236" s="30" t="str">
        <f t="shared" si="101"/>
        <v>n/a</v>
      </c>
      <c r="AE236" s="30" t="str">
        <f t="shared" si="102"/>
        <v>n/a</v>
      </c>
      <c r="AF236" s="30" t="str">
        <f t="shared" si="103"/>
        <v>n/a</v>
      </c>
      <c r="AH236" s="30" t="str">
        <f t="shared" si="104"/>
        <v>n/a</v>
      </c>
      <c r="AI236" s="30" t="str">
        <f t="shared" si="105"/>
        <v>n/a</v>
      </c>
      <c r="AJ236" s="30" t="str">
        <f t="shared" si="106"/>
        <v>n/a</v>
      </c>
      <c r="AK236" s="30" t="str">
        <f t="shared" si="107"/>
        <v>n/a</v>
      </c>
      <c r="AL236" s="30" t="str">
        <f t="shared" si="108"/>
        <v>n/a</v>
      </c>
      <c r="AM236" s="30" t="str">
        <f t="shared" si="109"/>
        <v>n/a</v>
      </c>
      <c r="AO236" s="30" t="str">
        <f t="shared" si="110"/>
        <v>n/a</v>
      </c>
      <c r="AP236" s="30" t="str">
        <f t="shared" si="111"/>
        <v>n/a</v>
      </c>
      <c r="AQ236" s="30" t="str">
        <f t="shared" si="112"/>
        <v>n/a</v>
      </c>
      <c r="AR236" s="30" t="str">
        <f t="shared" si="113"/>
        <v>n/a</v>
      </c>
      <c r="AS236" s="30" t="str">
        <f t="shared" si="114"/>
        <v>n/a</v>
      </c>
      <c r="AT236" s="30" t="str">
        <f t="shared" si="115"/>
        <v>n/a</v>
      </c>
      <c r="AW236" s="35" t="str">
        <f t="shared" si="116"/>
        <v>n/a</v>
      </c>
      <c r="AX236" s="35" t="str">
        <f t="shared" si="117"/>
        <v>n/a</v>
      </c>
      <c r="AY236" s="35" t="str">
        <f t="shared" si="118"/>
        <v>n/a</v>
      </c>
      <c r="AZ236" s="35" t="str">
        <f t="shared" si="119"/>
        <v>n/a</v>
      </c>
      <c r="BA236" s="35" t="str">
        <f t="shared" si="120"/>
        <v>n/a</v>
      </c>
      <c r="BB236" s="35" t="str">
        <f t="shared" si="121"/>
        <v>n/a</v>
      </c>
      <c r="BC236" s="40"/>
      <c r="BD236" s="35" t="str">
        <f t="shared" si="122"/>
        <v>n/a</v>
      </c>
      <c r="BE236" s="35" t="str">
        <f t="shared" si="123"/>
        <v>n/a</v>
      </c>
      <c r="BF236" s="35" t="str">
        <f t="shared" si="124"/>
        <v>n/a</v>
      </c>
      <c r="BG236" s="35" t="str">
        <f t="shared" si="125"/>
        <v>n/a</v>
      </c>
      <c r="BH236" s="35" t="str">
        <f t="shared" si="126"/>
        <v>n/a</v>
      </c>
      <c r="BI236" s="35" t="str">
        <f t="shared" si="127"/>
        <v>n/a</v>
      </c>
    </row>
    <row r="237" spans="1:61" x14ac:dyDescent="0.25">
      <c r="A237" t="s">
        <v>559</v>
      </c>
      <c r="B237" s="137">
        <f t="shared" si="131"/>
        <v>3141</v>
      </c>
      <c r="C237" s="133">
        <v>3141</v>
      </c>
      <c r="E237" s="30">
        <f>'CAN LFS Emp'!$E237</f>
        <v>0</v>
      </c>
      <c r="F237" s="30">
        <f>'Ont LFS Emp'!$E237</f>
        <v>0</v>
      </c>
      <c r="G237" s="30">
        <f>'Emp RestOfOnt'!$E237</f>
        <v>0</v>
      </c>
      <c r="H237" s="30">
        <f>'Emp RestOfCMA'!$E237</f>
        <v>0</v>
      </c>
      <c r="I237" s="30">
        <f>'CMA Emp Adj'!$E237</f>
        <v>0</v>
      </c>
      <c r="J237" s="30">
        <f>'Tor Emp Adj'!$E237</f>
        <v>0</v>
      </c>
      <c r="L237" s="30">
        <f>'CAN LFS Emp'!$O237</f>
        <v>0</v>
      </c>
      <c r="M237" s="30">
        <f>'Ont LFS Emp'!$O237</f>
        <v>0</v>
      </c>
      <c r="N237" s="30">
        <f>'Emp RestOfOnt'!$O237</f>
        <v>0</v>
      </c>
      <c r="O237" s="30">
        <f>'Emp RestOfCMA'!$O237</f>
        <v>0</v>
      </c>
      <c r="P237" s="30">
        <f>'CMA Emp Adj'!$O237</f>
        <v>0</v>
      </c>
      <c r="Q237" s="30">
        <f>'Tor Emp Adj'!$O237</f>
        <v>0</v>
      </c>
      <c r="S237" s="30">
        <f>'CAN LFS Emp'!$Y237</f>
        <v>0</v>
      </c>
      <c r="T237" s="30">
        <f>'Ont LFS Emp'!$Y237</f>
        <v>0</v>
      </c>
      <c r="U237" s="30">
        <f>'Emp RestOfOnt'!$Y237</f>
        <v>0</v>
      </c>
      <c r="V237" s="30">
        <f>'Emp RestOfCMA'!$Y237</f>
        <v>0</v>
      </c>
      <c r="W237" s="30">
        <f>'CMA Emp Adj'!$Y237</f>
        <v>0</v>
      </c>
      <c r="X237" s="30">
        <f>'Tor Emp Adj'!$Y237</f>
        <v>0</v>
      </c>
      <c r="AA237" s="30" t="str">
        <f t="shared" si="98"/>
        <v>n/a</v>
      </c>
      <c r="AB237" s="30" t="str">
        <f t="shared" si="99"/>
        <v>n/a</v>
      </c>
      <c r="AC237" s="30" t="str">
        <f t="shared" si="100"/>
        <v>n/a</v>
      </c>
      <c r="AD237" s="30" t="str">
        <f t="shared" si="101"/>
        <v>n/a</v>
      </c>
      <c r="AE237" s="30" t="str">
        <f t="shared" si="102"/>
        <v>n/a</v>
      </c>
      <c r="AF237" s="30" t="str">
        <f t="shared" si="103"/>
        <v>n/a</v>
      </c>
      <c r="AH237" s="30" t="str">
        <f t="shared" si="104"/>
        <v>n/a</v>
      </c>
      <c r="AI237" s="30" t="str">
        <f t="shared" si="105"/>
        <v>n/a</v>
      </c>
      <c r="AJ237" s="30" t="str">
        <f t="shared" si="106"/>
        <v>n/a</v>
      </c>
      <c r="AK237" s="30" t="str">
        <f t="shared" si="107"/>
        <v>n/a</v>
      </c>
      <c r="AL237" s="30" t="str">
        <f t="shared" si="108"/>
        <v>n/a</v>
      </c>
      <c r="AM237" s="30" t="str">
        <f t="shared" si="109"/>
        <v>n/a</v>
      </c>
      <c r="AO237" s="30" t="str">
        <f t="shared" si="110"/>
        <v>n/a</v>
      </c>
      <c r="AP237" s="30" t="str">
        <f t="shared" si="111"/>
        <v>n/a</v>
      </c>
      <c r="AQ237" s="30" t="str">
        <f t="shared" si="112"/>
        <v>n/a</v>
      </c>
      <c r="AR237" s="30" t="str">
        <f t="shared" si="113"/>
        <v>n/a</v>
      </c>
      <c r="AS237" s="30" t="str">
        <f t="shared" si="114"/>
        <v>n/a</v>
      </c>
      <c r="AT237" s="30" t="str">
        <f t="shared" si="115"/>
        <v>n/a</v>
      </c>
      <c r="AW237" s="35" t="str">
        <f t="shared" si="116"/>
        <v>n/a</v>
      </c>
      <c r="AX237" s="35" t="str">
        <f t="shared" si="117"/>
        <v>n/a</v>
      </c>
      <c r="AY237" s="35" t="str">
        <f t="shared" si="118"/>
        <v>n/a</v>
      </c>
      <c r="AZ237" s="35" t="str">
        <f t="shared" si="119"/>
        <v>n/a</v>
      </c>
      <c r="BA237" s="35" t="str">
        <f t="shared" si="120"/>
        <v>n/a</v>
      </c>
      <c r="BB237" s="35" t="str">
        <f t="shared" si="121"/>
        <v>n/a</v>
      </c>
      <c r="BC237" s="40"/>
      <c r="BD237" s="35" t="str">
        <f t="shared" si="122"/>
        <v>n/a</v>
      </c>
      <c r="BE237" s="35" t="str">
        <f t="shared" si="123"/>
        <v>n/a</v>
      </c>
      <c r="BF237" s="35" t="str">
        <f t="shared" si="124"/>
        <v>n/a</v>
      </c>
      <c r="BG237" s="35" t="str">
        <f t="shared" si="125"/>
        <v>n/a</v>
      </c>
      <c r="BH237" s="35" t="str">
        <f t="shared" si="126"/>
        <v>n/a</v>
      </c>
      <c r="BI237" s="35" t="str">
        <f t="shared" si="127"/>
        <v>n/a</v>
      </c>
    </row>
    <row r="238" spans="1:61" x14ac:dyDescent="0.25">
      <c r="A238" t="s">
        <v>560</v>
      </c>
      <c r="B238" s="137">
        <f t="shared" si="131"/>
        <v>3149</v>
      </c>
      <c r="C238" s="133">
        <v>3149</v>
      </c>
      <c r="E238" s="30">
        <f>'CAN LFS Emp'!$E238</f>
        <v>0</v>
      </c>
      <c r="F238" s="30">
        <f>'Ont LFS Emp'!$E238</f>
        <v>0</v>
      </c>
      <c r="G238" s="30">
        <f>'Emp RestOfOnt'!$E238</f>
        <v>0</v>
      </c>
      <c r="H238" s="30">
        <f>'Emp RestOfCMA'!$E238</f>
        <v>0</v>
      </c>
      <c r="I238" s="30">
        <f>'CMA Emp Adj'!$E238</f>
        <v>0</v>
      </c>
      <c r="J238" s="30">
        <f>'Tor Emp Adj'!$E238</f>
        <v>0</v>
      </c>
      <c r="L238" s="30">
        <f>'CAN LFS Emp'!$O238</f>
        <v>0</v>
      </c>
      <c r="M238" s="30">
        <f>'Ont LFS Emp'!$O238</f>
        <v>0</v>
      </c>
      <c r="N238" s="30">
        <f>'Emp RestOfOnt'!$O238</f>
        <v>0</v>
      </c>
      <c r="O238" s="30">
        <f>'Emp RestOfCMA'!$O238</f>
        <v>0</v>
      </c>
      <c r="P238" s="30">
        <f>'CMA Emp Adj'!$O238</f>
        <v>0</v>
      </c>
      <c r="Q238" s="30">
        <f>'Tor Emp Adj'!$O238</f>
        <v>0</v>
      </c>
      <c r="S238" s="30">
        <f>'CAN LFS Emp'!$Y238</f>
        <v>0</v>
      </c>
      <c r="T238" s="30">
        <f>'Ont LFS Emp'!$Y238</f>
        <v>0</v>
      </c>
      <c r="U238" s="30">
        <f>'Emp RestOfOnt'!$Y238</f>
        <v>0</v>
      </c>
      <c r="V238" s="30">
        <f>'Emp RestOfCMA'!$Y238</f>
        <v>0</v>
      </c>
      <c r="W238" s="30">
        <f>'CMA Emp Adj'!$Y238</f>
        <v>0</v>
      </c>
      <c r="X238" s="30">
        <f>'Tor Emp Adj'!$Y238</f>
        <v>0</v>
      </c>
      <c r="AA238" s="30" t="str">
        <f t="shared" si="98"/>
        <v>n/a</v>
      </c>
      <c r="AB238" s="30" t="str">
        <f t="shared" si="99"/>
        <v>n/a</v>
      </c>
      <c r="AC238" s="30" t="str">
        <f t="shared" si="100"/>
        <v>n/a</v>
      </c>
      <c r="AD238" s="30" t="str">
        <f t="shared" si="101"/>
        <v>n/a</v>
      </c>
      <c r="AE238" s="30" t="str">
        <f t="shared" si="102"/>
        <v>n/a</v>
      </c>
      <c r="AF238" s="30" t="str">
        <f t="shared" si="103"/>
        <v>n/a</v>
      </c>
      <c r="AH238" s="30" t="str">
        <f t="shared" si="104"/>
        <v>n/a</v>
      </c>
      <c r="AI238" s="30" t="str">
        <f t="shared" si="105"/>
        <v>n/a</v>
      </c>
      <c r="AJ238" s="30" t="str">
        <f t="shared" si="106"/>
        <v>n/a</v>
      </c>
      <c r="AK238" s="30" t="str">
        <f t="shared" si="107"/>
        <v>n/a</v>
      </c>
      <c r="AL238" s="30" t="str">
        <f t="shared" si="108"/>
        <v>n/a</v>
      </c>
      <c r="AM238" s="30" t="str">
        <f t="shared" si="109"/>
        <v>n/a</v>
      </c>
      <c r="AO238" s="30" t="str">
        <f t="shared" si="110"/>
        <v>n/a</v>
      </c>
      <c r="AP238" s="30" t="str">
        <f t="shared" si="111"/>
        <v>n/a</v>
      </c>
      <c r="AQ238" s="30" t="str">
        <f t="shared" si="112"/>
        <v>n/a</v>
      </c>
      <c r="AR238" s="30" t="str">
        <f t="shared" si="113"/>
        <v>n/a</v>
      </c>
      <c r="AS238" s="30" t="str">
        <f t="shared" si="114"/>
        <v>n/a</v>
      </c>
      <c r="AT238" s="30" t="str">
        <f t="shared" si="115"/>
        <v>n/a</v>
      </c>
      <c r="AW238" s="35" t="str">
        <f t="shared" si="116"/>
        <v>n/a</v>
      </c>
      <c r="AX238" s="35" t="str">
        <f t="shared" si="117"/>
        <v>n/a</v>
      </c>
      <c r="AY238" s="35" t="str">
        <f t="shared" si="118"/>
        <v>n/a</v>
      </c>
      <c r="AZ238" s="35" t="str">
        <f t="shared" si="119"/>
        <v>n/a</v>
      </c>
      <c r="BA238" s="35" t="str">
        <f t="shared" si="120"/>
        <v>n/a</v>
      </c>
      <c r="BB238" s="35" t="str">
        <f t="shared" si="121"/>
        <v>n/a</v>
      </c>
      <c r="BC238" s="40"/>
      <c r="BD238" s="35" t="str">
        <f t="shared" si="122"/>
        <v>n/a</v>
      </c>
      <c r="BE238" s="35" t="str">
        <f t="shared" si="123"/>
        <v>n/a</v>
      </c>
      <c r="BF238" s="35" t="str">
        <f t="shared" si="124"/>
        <v>n/a</v>
      </c>
      <c r="BG238" s="35" t="str">
        <f t="shared" si="125"/>
        <v>n/a</v>
      </c>
      <c r="BH238" s="35" t="str">
        <f t="shared" si="126"/>
        <v>n/a</v>
      </c>
      <c r="BI238" s="35" t="str">
        <f t="shared" si="127"/>
        <v>n/a</v>
      </c>
    </row>
    <row r="239" spans="1:61" x14ac:dyDescent="0.25">
      <c r="A239" t="s">
        <v>561</v>
      </c>
      <c r="B239" s="137" t="s">
        <v>190</v>
      </c>
      <c r="C239" s="133">
        <v>315</v>
      </c>
      <c r="E239" s="30">
        <f>'CAN LFS Emp'!$E239</f>
        <v>115.52</v>
      </c>
      <c r="F239" s="30">
        <f>'Ont LFS Emp'!$E239</f>
        <v>28.97</v>
      </c>
      <c r="G239" s="30">
        <f>'Emp RestOfOnt'!$E239</f>
        <v>10.32</v>
      </c>
      <c r="H239" s="30">
        <f>'Emp RestOfCMA'!$E239</f>
        <v>5.5975132338589457</v>
      </c>
      <c r="I239" s="30">
        <f>'CMA Emp Adj'!$E239</f>
        <v>18.649999999999999</v>
      </c>
      <c r="J239" s="30">
        <f>'Tor Emp Adj'!$E239</f>
        <v>13.052486766141053</v>
      </c>
      <c r="L239" s="30">
        <f>'CAN LFS Emp'!$O239</f>
        <v>42.37</v>
      </c>
      <c r="M239" s="30">
        <f>'Ont LFS Emp'!$O239</f>
        <v>11.2</v>
      </c>
      <c r="N239" s="30">
        <f>'Emp RestOfOnt'!$O239</f>
        <v>3.3791178736517713</v>
      </c>
      <c r="O239" s="30">
        <f>'Emp RestOfCMA'!$O239</f>
        <v>1.8281807423255358</v>
      </c>
      <c r="P239" s="30">
        <f>'CMA Emp Adj'!$O239</f>
        <v>7.820882126348228</v>
      </c>
      <c r="Q239" s="30">
        <f>'Tor Emp Adj'!$O239</f>
        <v>5.9927013840226921</v>
      </c>
      <c r="S239" s="30">
        <f>'CAN LFS Emp'!$Y239</f>
        <v>29.4</v>
      </c>
      <c r="T239" s="30">
        <f>'Ont LFS Emp'!$Y239</f>
        <v>9.7799999999999994</v>
      </c>
      <c r="U239" s="30">
        <f>'Emp RestOfOnt'!$Y239</f>
        <v>2.9177576257213502</v>
      </c>
      <c r="V239" s="30">
        <f>'Emp RestOfCMA'!$Y239</f>
        <v>2.311583487347205</v>
      </c>
      <c r="W239" s="30">
        <f>'CMA Emp Adj'!$Y239</f>
        <v>6.8622423742786491</v>
      </c>
      <c r="X239" s="30">
        <f>'Tor Emp Adj'!$Y239</f>
        <v>4.5506588869314442</v>
      </c>
      <c r="AA239" s="30">
        <f t="shared" si="98"/>
        <v>1</v>
      </c>
      <c r="AB239" s="30">
        <f t="shared" si="99"/>
        <v>0.64590764485455943</v>
      </c>
      <c r="AC239" s="30">
        <f t="shared" si="100"/>
        <v>0.39803097853937919</v>
      </c>
      <c r="AD239" s="30">
        <f t="shared" si="101"/>
        <v>0.62222884200765582</v>
      </c>
      <c r="AE239" s="30">
        <f t="shared" si="102"/>
        <v>0.98552190214022228</v>
      </c>
      <c r="AF239" s="30">
        <f t="shared" si="103"/>
        <v>1.314704613660133</v>
      </c>
      <c r="AH239" s="30">
        <f t="shared" si="104"/>
        <v>1</v>
      </c>
      <c r="AI239" s="30">
        <f t="shared" si="105"/>
        <v>0.68022202839580415</v>
      </c>
      <c r="AJ239" s="30">
        <f t="shared" si="106"/>
        <v>0.38259085651112223</v>
      </c>
      <c r="AK239" s="30">
        <f t="shared" si="107"/>
        <v>0.51057874285590588</v>
      </c>
      <c r="AL239" s="30">
        <f t="shared" si="108"/>
        <v>1.0246124420628111</v>
      </c>
      <c r="AM239" s="30">
        <f t="shared" si="109"/>
        <v>1.4787993409244138</v>
      </c>
      <c r="AO239" s="30">
        <f t="shared" si="110"/>
        <v>1</v>
      </c>
      <c r="AP239" s="30">
        <f t="shared" si="111"/>
        <v>0.8569708109578893</v>
      </c>
      <c r="AQ239" s="30">
        <f t="shared" si="112"/>
        <v>0.50355640275794322</v>
      </c>
      <c r="AR239" s="30">
        <f t="shared" si="113"/>
        <v>0.85476955994203996</v>
      </c>
      <c r="AS239" s="30">
        <f t="shared" si="114"/>
        <v>1.2214766114995519</v>
      </c>
      <c r="AT239" s="30">
        <f t="shared" si="115"/>
        <v>1.561839215609941</v>
      </c>
      <c r="AW239" s="35">
        <f t="shared" si="116"/>
        <v>-9.543427384159886E-2</v>
      </c>
      <c r="AX239" s="35">
        <f t="shared" si="117"/>
        <v>-9.0658623269611605E-2</v>
      </c>
      <c r="AY239" s="35">
        <f t="shared" si="118"/>
        <v>-0.10564000587971267</v>
      </c>
      <c r="AZ239" s="35">
        <f t="shared" si="119"/>
        <v>-0.10586643117413819</v>
      </c>
      <c r="BA239" s="35">
        <f t="shared" si="120"/>
        <v>-8.323570534560909E-2</v>
      </c>
      <c r="BB239" s="35">
        <f t="shared" si="121"/>
        <v>-7.4890932827128665E-2</v>
      </c>
      <c r="BC239" s="40"/>
      <c r="BD239" s="35">
        <f t="shared" si="122"/>
        <v>-3.5884896018808399E-2</v>
      </c>
      <c r="BE239" s="35">
        <f t="shared" si="123"/>
        <v>-1.3465941393316805E-2</v>
      </c>
      <c r="BF239" s="35">
        <f t="shared" si="124"/>
        <v>-1.4572705787539775E-2</v>
      </c>
      <c r="BG239" s="35">
        <f t="shared" si="125"/>
        <v>2.3738521543485991E-2</v>
      </c>
      <c r="BH239" s="35">
        <f t="shared" si="126"/>
        <v>-1.2991185216365664E-2</v>
      </c>
      <c r="BI239" s="35">
        <f t="shared" si="127"/>
        <v>-2.7151610000436088E-2</v>
      </c>
    </row>
    <row r="240" spans="1:61" x14ac:dyDescent="0.25">
      <c r="A240" t="s">
        <v>562</v>
      </c>
      <c r="B240" s="137">
        <f t="shared" si="131"/>
        <v>3151</v>
      </c>
      <c r="C240" s="133">
        <v>3151</v>
      </c>
      <c r="E240" s="30">
        <f>'CAN LFS Emp'!$E240</f>
        <v>0</v>
      </c>
      <c r="F240" s="30">
        <f>'Ont LFS Emp'!$E240</f>
        <v>0</v>
      </c>
      <c r="G240" s="30">
        <f>'Emp RestOfOnt'!$E240</f>
        <v>0</v>
      </c>
      <c r="H240" s="30">
        <f>'Emp RestOfCMA'!$E240</f>
        <v>0</v>
      </c>
      <c r="I240" s="30">
        <f>'CMA Emp Adj'!$E240</f>
        <v>0</v>
      </c>
      <c r="J240" s="30">
        <f>'Tor Emp Adj'!$E240</f>
        <v>0</v>
      </c>
      <c r="L240" s="30">
        <f>'CAN LFS Emp'!$O240</f>
        <v>0</v>
      </c>
      <c r="M240" s="30">
        <f>'Ont LFS Emp'!$O240</f>
        <v>0</v>
      </c>
      <c r="N240" s="30">
        <f>'Emp RestOfOnt'!$O240</f>
        <v>0</v>
      </c>
      <c r="O240" s="30">
        <f>'Emp RestOfCMA'!$O240</f>
        <v>0</v>
      </c>
      <c r="P240" s="30">
        <f>'CMA Emp Adj'!$O240</f>
        <v>0</v>
      </c>
      <c r="Q240" s="30">
        <f>'Tor Emp Adj'!$O240</f>
        <v>0</v>
      </c>
      <c r="S240" s="30">
        <f>'CAN LFS Emp'!$Y240</f>
        <v>0</v>
      </c>
      <c r="T240" s="30">
        <f>'Ont LFS Emp'!$Y240</f>
        <v>0</v>
      </c>
      <c r="U240" s="30">
        <f>'Emp RestOfOnt'!$Y240</f>
        <v>0</v>
      </c>
      <c r="V240" s="30">
        <f>'Emp RestOfCMA'!$Y240</f>
        <v>0</v>
      </c>
      <c r="W240" s="30">
        <f>'CMA Emp Adj'!$Y240</f>
        <v>0</v>
      </c>
      <c r="X240" s="30">
        <f>'Tor Emp Adj'!$Y240</f>
        <v>0</v>
      </c>
      <c r="AA240" s="30" t="str">
        <f t="shared" si="98"/>
        <v>n/a</v>
      </c>
      <c r="AB240" s="30" t="str">
        <f t="shared" si="99"/>
        <v>n/a</v>
      </c>
      <c r="AC240" s="30" t="str">
        <f t="shared" si="100"/>
        <v>n/a</v>
      </c>
      <c r="AD240" s="30" t="str">
        <f t="shared" si="101"/>
        <v>n/a</v>
      </c>
      <c r="AE240" s="30" t="str">
        <f t="shared" si="102"/>
        <v>n/a</v>
      </c>
      <c r="AF240" s="30" t="str">
        <f t="shared" si="103"/>
        <v>n/a</v>
      </c>
      <c r="AH240" s="30" t="str">
        <f t="shared" si="104"/>
        <v>n/a</v>
      </c>
      <c r="AI240" s="30" t="str">
        <f t="shared" si="105"/>
        <v>n/a</v>
      </c>
      <c r="AJ240" s="30" t="str">
        <f t="shared" si="106"/>
        <v>n/a</v>
      </c>
      <c r="AK240" s="30" t="str">
        <f t="shared" si="107"/>
        <v>n/a</v>
      </c>
      <c r="AL240" s="30" t="str">
        <f t="shared" si="108"/>
        <v>n/a</v>
      </c>
      <c r="AM240" s="30" t="str">
        <f t="shared" si="109"/>
        <v>n/a</v>
      </c>
      <c r="AO240" s="30" t="str">
        <f t="shared" si="110"/>
        <v>n/a</v>
      </c>
      <c r="AP240" s="30" t="str">
        <f t="shared" si="111"/>
        <v>n/a</v>
      </c>
      <c r="AQ240" s="30" t="str">
        <f t="shared" si="112"/>
        <v>n/a</v>
      </c>
      <c r="AR240" s="30" t="str">
        <f t="shared" si="113"/>
        <v>n/a</v>
      </c>
      <c r="AS240" s="30" t="str">
        <f t="shared" si="114"/>
        <v>n/a</v>
      </c>
      <c r="AT240" s="30" t="str">
        <f t="shared" si="115"/>
        <v>n/a</v>
      </c>
      <c r="AW240" s="35" t="str">
        <f t="shared" si="116"/>
        <v>n/a</v>
      </c>
      <c r="AX240" s="35" t="str">
        <f t="shared" si="117"/>
        <v>n/a</v>
      </c>
      <c r="AY240" s="35" t="str">
        <f t="shared" si="118"/>
        <v>n/a</v>
      </c>
      <c r="AZ240" s="35" t="str">
        <f t="shared" si="119"/>
        <v>n/a</v>
      </c>
      <c r="BA240" s="35" t="str">
        <f t="shared" si="120"/>
        <v>n/a</v>
      </c>
      <c r="BB240" s="35" t="str">
        <f t="shared" si="121"/>
        <v>n/a</v>
      </c>
      <c r="BC240" s="40"/>
      <c r="BD240" s="35" t="str">
        <f t="shared" si="122"/>
        <v>n/a</v>
      </c>
      <c r="BE240" s="35" t="str">
        <f t="shared" si="123"/>
        <v>n/a</v>
      </c>
      <c r="BF240" s="35" t="str">
        <f t="shared" si="124"/>
        <v>n/a</v>
      </c>
      <c r="BG240" s="35" t="str">
        <f t="shared" si="125"/>
        <v>n/a</v>
      </c>
      <c r="BH240" s="35" t="str">
        <f t="shared" si="126"/>
        <v>n/a</v>
      </c>
      <c r="BI240" s="35" t="str">
        <f t="shared" si="127"/>
        <v>n/a</v>
      </c>
    </row>
    <row r="241" spans="1:61" x14ac:dyDescent="0.25">
      <c r="A241" t="s">
        <v>563</v>
      </c>
      <c r="B241" s="137">
        <f t="shared" si="131"/>
        <v>3152</v>
      </c>
      <c r="C241" s="133">
        <v>3152</v>
      </c>
      <c r="E241" s="30">
        <f>'CAN LFS Emp'!$E241</f>
        <v>0</v>
      </c>
      <c r="F241" s="30">
        <f>'Ont LFS Emp'!$E241</f>
        <v>0</v>
      </c>
      <c r="G241" s="30">
        <f>'Emp RestOfOnt'!$E241</f>
        <v>0</v>
      </c>
      <c r="H241" s="30">
        <f>'Emp RestOfCMA'!$E241</f>
        <v>0</v>
      </c>
      <c r="I241" s="30">
        <f>'CMA Emp Adj'!$E241</f>
        <v>0</v>
      </c>
      <c r="J241" s="30">
        <f>'Tor Emp Adj'!$E241</f>
        <v>0</v>
      </c>
      <c r="L241" s="30">
        <f>'CAN LFS Emp'!$O241</f>
        <v>0</v>
      </c>
      <c r="M241" s="30">
        <f>'Ont LFS Emp'!$O241</f>
        <v>0</v>
      </c>
      <c r="N241" s="30">
        <f>'Emp RestOfOnt'!$O241</f>
        <v>0</v>
      </c>
      <c r="O241" s="30">
        <f>'Emp RestOfCMA'!$O241</f>
        <v>0</v>
      </c>
      <c r="P241" s="30">
        <f>'CMA Emp Adj'!$O241</f>
        <v>0</v>
      </c>
      <c r="Q241" s="30">
        <f>'Tor Emp Adj'!$O241</f>
        <v>0</v>
      </c>
      <c r="S241" s="30">
        <f>'CAN LFS Emp'!$Y241</f>
        <v>0</v>
      </c>
      <c r="T241" s="30">
        <f>'Ont LFS Emp'!$Y241</f>
        <v>0</v>
      </c>
      <c r="U241" s="30">
        <f>'Emp RestOfOnt'!$Y241</f>
        <v>0</v>
      </c>
      <c r="V241" s="30">
        <f>'Emp RestOfCMA'!$Y241</f>
        <v>0</v>
      </c>
      <c r="W241" s="30">
        <f>'CMA Emp Adj'!$Y241</f>
        <v>0</v>
      </c>
      <c r="X241" s="30">
        <f>'Tor Emp Adj'!$Y241</f>
        <v>0</v>
      </c>
      <c r="AA241" s="30" t="str">
        <f t="shared" si="98"/>
        <v>n/a</v>
      </c>
      <c r="AB241" s="30" t="str">
        <f t="shared" si="99"/>
        <v>n/a</v>
      </c>
      <c r="AC241" s="30" t="str">
        <f t="shared" si="100"/>
        <v>n/a</v>
      </c>
      <c r="AD241" s="30" t="str">
        <f t="shared" si="101"/>
        <v>n/a</v>
      </c>
      <c r="AE241" s="30" t="str">
        <f t="shared" si="102"/>
        <v>n/a</v>
      </c>
      <c r="AF241" s="30" t="str">
        <f t="shared" si="103"/>
        <v>n/a</v>
      </c>
      <c r="AH241" s="30" t="str">
        <f t="shared" si="104"/>
        <v>n/a</v>
      </c>
      <c r="AI241" s="30" t="str">
        <f t="shared" si="105"/>
        <v>n/a</v>
      </c>
      <c r="AJ241" s="30" t="str">
        <f t="shared" si="106"/>
        <v>n/a</v>
      </c>
      <c r="AK241" s="30" t="str">
        <f t="shared" si="107"/>
        <v>n/a</v>
      </c>
      <c r="AL241" s="30" t="str">
        <f t="shared" si="108"/>
        <v>n/a</v>
      </c>
      <c r="AM241" s="30" t="str">
        <f t="shared" si="109"/>
        <v>n/a</v>
      </c>
      <c r="AO241" s="30" t="str">
        <f t="shared" si="110"/>
        <v>n/a</v>
      </c>
      <c r="AP241" s="30" t="str">
        <f t="shared" si="111"/>
        <v>n/a</v>
      </c>
      <c r="AQ241" s="30" t="str">
        <f t="shared" si="112"/>
        <v>n/a</v>
      </c>
      <c r="AR241" s="30" t="str">
        <f t="shared" si="113"/>
        <v>n/a</v>
      </c>
      <c r="AS241" s="30" t="str">
        <f t="shared" si="114"/>
        <v>n/a</v>
      </c>
      <c r="AT241" s="30" t="str">
        <f t="shared" si="115"/>
        <v>n/a</v>
      </c>
      <c r="AW241" s="35" t="str">
        <f t="shared" si="116"/>
        <v>n/a</v>
      </c>
      <c r="AX241" s="35" t="str">
        <f t="shared" si="117"/>
        <v>n/a</v>
      </c>
      <c r="AY241" s="35" t="str">
        <f t="shared" si="118"/>
        <v>n/a</v>
      </c>
      <c r="AZ241" s="35" t="str">
        <f t="shared" si="119"/>
        <v>n/a</v>
      </c>
      <c r="BA241" s="35" t="str">
        <f t="shared" si="120"/>
        <v>n/a</v>
      </c>
      <c r="BB241" s="35" t="str">
        <f t="shared" si="121"/>
        <v>n/a</v>
      </c>
      <c r="BC241" s="40"/>
      <c r="BD241" s="35" t="str">
        <f t="shared" si="122"/>
        <v>n/a</v>
      </c>
      <c r="BE241" s="35" t="str">
        <f t="shared" si="123"/>
        <v>n/a</v>
      </c>
      <c r="BF241" s="35" t="str">
        <f t="shared" si="124"/>
        <v>n/a</v>
      </c>
      <c r="BG241" s="35" t="str">
        <f t="shared" si="125"/>
        <v>n/a</v>
      </c>
      <c r="BH241" s="35" t="str">
        <f t="shared" si="126"/>
        <v>n/a</v>
      </c>
      <c r="BI241" s="35" t="str">
        <f t="shared" si="127"/>
        <v>n/a</v>
      </c>
    </row>
    <row r="242" spans="1:61" x14ac:dyDescent="0.25">
      <c r="A242" t="s">
        <v>564</v>
      </c>
      <c r="B242" s="137">
        <f t="shared" si="131"/>
        <v>3159</v>
      </c>
      <c r="C242" s="133">
        <v>3159</v>
      </c>
      <c r="E242" s="30">
        <f>'CAN LFS Emp'!$E242</f>
        <v>0</v>
      </c>
      <c r="F242" s="30">
        <f>'Ont LFS Emp'!$E242</f>
        <v>0</v>
      </c>
      <c r="G242" s="30">
        <f>'Emp RestOfOnt'!$E242</f>
        <v>0</v>
      </c>
      <c r="H242" s="30">
        <f>'Emp RestOfCMA'!$E242</f>
        <v>0</v>
      </c>
      <c r="I242" s="30">
        <f>'CMA Emp Adj'!$E242</f>
        <v>0</v>
      </c>
      <c r="J242" s="30">
        <f>'Tor Emp Adj'!$E242</f>
        <v>0</v>
      </c>
      <c r="L242" s="30">
        <f>'CAN LFS Emp'!$O242</f>
        <v>0</v>
      </c>
      <c r="M242" s="30">
        <f>'Ont LFS Emp'!$O242</f>
        <v>0</v>
      </c>
      <c r="N242" s="30">
        <f>'Emp RestOfOnt'!$O242</f>
        <v>0</v>
      </c>
      <c r="O242" s="30">
        <f>'Emp RestOfCMA'!$O242</f>
        <v>0</v>
      </c>
      <c r="P242" s="30">
        <f>'CMA Emp Adj'!$O242</f>
        <v>0</v>
      </c>
      <c r="Q242" s="30">
        <f>'Tor Emp Adj'!$O242</f>
        <v>0</v>
      </c>
      <c r="S242" s="30">
        <f>'CAN LFS Emp'!$Y242</f>
        <v>0</v>
      </c>
      <c r="T242" s="30">
        <f>'Ont LFS Emp'!$Y242</f>
        <v>0</v>
      </c>
      <c r="U242" s="30">
        <f>'Emp RestOfOnt'!$Y242</f>
        <v>0</v>
      </c>
      <c r="V242" s="30">
        <f>'Emp RestOfCMA'!$Y242</f>
        <v>0</v>
      </c>
      <c r="W242" s="30">
        <f>'CMA Emp Adj'!$Y242</f>
        <v>0</v>
      </c>
      <c r="X242" s="30">
        <f>'Tor Emp Adj'!$Y242</f>
        <v>0</v>
      </c>
      <c r="AA242" s="30" t="str">
        <f t="shared" si="98"/>
        <v>n/a</v>
      </c>
      <c r="AB242" s="30" t="str">
        <f t="shared" si="99"/>
        <v>n/a</v>
      </c>
      <c r="AC242" s="30" t="str">
        <f t="shared" si="100"/>
        <v>n/a</v>
      </c>
      <c r="AD242" s="30" t="str">
        <f t="shared" si="101"/>
        <v>n/a</v>
      </c>
      <c r="AE242" s="30" t="str">
        <f t="shared" si="102"/>
        <v>n/a</v>
      </c>
      <c r="AF242" s="30" t="str">
        <f t="shared" si="103"/>
        <v>n/a</v>
      </c>
      <c r="AH242" s="30" t="str">
        <f t="shared" si="104"/>
        <v>n/a</v>
      </c>
      <c r="AI242" s="30" t="str">
        <f t="shared" si="105"/>
        <v>n/a</v>
      </c>
      <c r="AJ242" s="30" t="str">
        <f t="shared" si="106"/>
        <v>n/a</v>
      </c>
      <c r="AK242" s="30" t="str">
        <f t="shared" si="107"/>
        <v>n/a</v>
      </c>
      <c r="AL242" s="30" t="str">
        <f t="shared" si="108"/>
        <v>n/a</v>
      </c>
      <c r="AM242" s="30" t="str">
        <f t="shared" si="109"/>
        <v>n/a</v>
      </c>
      <c r="AO242" s="30" t="str">
        <f t="shared" si="110"/>
        <v>n/a</v>
      </c>
      <c r="AP242" s="30" t="str">
        <f t="shared" si="111"/>
        <v>n/a</v>
      </c>
      <c r="AQ242" s="30" t="str">
        <f t="shared" si="112"/>
        <v>n/a</v>
      </c>
      <c r="AR242" s="30" t="str">
        <f t="shared" si="113"/>
        <v>n/a</v>
      </c>
      <c r="AS242" s="30" t="str">
        <f t="shared" si="114"/>
        <v>n/a</v>
      </c>
      <c r="AT242" s="30" t="str">
        <f t="shared" si="115"/>
        <v>n/a</v>
      </c>
      <c r="AW242" s="35" t="str">
        <f t="shared" si="116"/>
        <v>n/a</v>
      </c>
      <c r="AX242" s="35" t="str">
        <f t="shared" si="117"/>
        <v>n/a</v>
      </c>
      <c r="AY242" s="35" t="str">
        <f t="shared" si="118"/>
        <v>n/a</v>
      </c>
      <c r="AZ242" s="35" t="str">
        <f t="shared" si="119"/>
        <v>n/a</v>
      </c>
      <c r="BA242" s="35" t="str">
        <f t="shared" si="120"/>
        <v>n/a</v>
      </c>
      <c r="BB242" s="35" t="str">
        <f t="shared" si="121"/>
        <v>n/a</v>
      </c>
      <c r="BC242" s="40"/>
      <c r="BD242" s="35" t="str">
        <f t="shared" si="122"/>
        <v>n/a</v>
      </c>
      <c r="BE242" s="35" t="str">
        <f t="shared" si="123"/>
        <v>n/a</v>
      </c>
      <c r="BF242" s="35" t="str">
        <f t="shared" si="124"/>
        <v>n/a</v>
      </c>
      <c r="BG242" s="35" t="str">
        <f t="shared" si="125"/>
        <v>n/a</v>
      </c>
      <c r="BH242" s="35" t="str">
        <f t="shared" si="126"/>
        <v>n/a</v>
      </c>
      <c r="BI242" s="35" t="str">
        <f t="shared" si="127"/>
        <v>n/a</v>
      </c>
    </row>
    <row r="243" spans="1:61" x14ac:dyDescent="0.25">
      <c r="A243" t="s">
        <v>565</v>
      </c>
      <c r="B243" s="137">
        <v>414</v>
      </c>
      <c r="C243" s="133">
        <v>4141</v>
      </c>
      <c r="E243" s="30">
        <f>'CAN LFS Emp'!$E243</f>
        <v>12.15</v>
      </c>
      <c r="F243" s="30">
        <f>'Ont LFS Emp'!$E243</f>
        <v>3.54</v>
      </c>
      <c r="G243" s="30">
        <f>'Emp RestOfOnt'!$E243</f>
        <v>1.3599999999999999</v>
      </c>
      <c r="H243" s="30">
        <f>'Emp RestOfCMA'!$E243</f>
        <v>2.1800000000000002</v>
      </c>
      <c r="I243" s="30">
        <f>'CMA Emp Adj'!$E243</f>
        <v>2.1800000000000002</v>
      </c>
      <c r="J243" s="30">
        <f>'Tor Emp Adj'!$E243</f>
        <v>0</v>
      </c>
      <c r="L243" s="30">
        <f>'CAN LFS Emp'!$O243</f>
        <v>22.41</v>
      </c>
      <c r="M243" s="30">
        <f>'Ont LFS Emp'!$O243</f>
        <v>9.6300000000000008</v>
      </c>
      <c r="N243" s="30">
        <f>'Emp RestOfOnt'!$O243</f>
        <v>1.4646687211093994</v>
      </c>
      <c r="O243" s="30">
        <f>'Emp RestOfCMA'!$O243</f>
        <v>5.3146359801451748</v>
      </c>
      <c r="P243" s="30">
        <f>'CMA Emp Adj'!$O243</f>
        <v>8.1653312788906014</v>
      </c>
      <c r="Q243" s="30">
        <f>'Tor Emp Adj'!$O243</f>
        <v>2.8506952987454262</v>
      </c>
      <c r="S243" s="30">
        <f>'CAN LFS Emp'!$Y243</f>
        <v>15</v>
      </c>
      <c r="T243" s="30">
        <f>'Ont LFS Emp'!$Y243</f>
        <v>4.53</v>
      </c>
      <c r="U243" s="30">
        <f>'Emp RestOfOnt'!$Y243</f>
        <v>1.0191612903225806</v>
      </c>
      <c r="V243" s="30">
        <f>'Emp RestOfCMA'!$Y243</f>
        <v>3.5108387096774196</v>
      </c>
      <c r="W243" s="30">
        <f>'CMA Emp Adj'!$Y243</f>
        <v>3.5108387096774196</v>
      </c>
      <c r="X243" s="30">
        <f>'Tor Emp Adj'!$Y243</f>
        <v>0</v>
      </c>
      <c r="AA243" s="30">
        <f t="shared" si="98"/>
        <v>1</v>
      </c>
      <c r="AB243" s="30">
        <f t="shared" si="99"/>
        <v>0.75042292654935916</v>
      </c>
      <c r="AC243" s="30">
        <f t="shared" si="100"/>
        <v>0.49872023281001332</v>
      </c>
      <c r="AD243" s="30">
        <f t="shared" si="101"/>
        <v>2.3040526812902549</v>
      </c>
      <c r="AE243" s="30">
        <f t="shared" si="102"/>
        <v>1.0952791998800515</v>
      </c>
      <c r="AF243" s="30">
        <f t="shared" si="103"/>
        <v>0</v>
      </c>
      <c r="AH243" s="30">
        <f t="shared" si="104"/>
        <v>1</v>
      </c>
      <c r="AI243" s="30">
        <f t="shared" si="105"/>
        <v>1.1057973987790211</v>
      </c>
      <c r="AJ243" s="30">
        <f t="shared" si="106"/>
        <v>0.31353588897330303</v>
      </c>
      <c r="AK243" s="30">
        <f t="shared" si="107"/>
        <v>2.8062976375421442</v>
      </c>
      <c r="AL243" s="30">
        <f t="shared" si="108"/>
        <v>2.0225268776393679</v>
      </c>
      <c r="AM243" s="30">
        <f t="shared" si="109"/>
        <v>1.3300072793953663</v>
      </c>
      <c r="AO243" s="30">
        <f t="shared" si="110"/>
        <v>1</v>
      </c>
      <c r="AP243" s="30">
        <f t="shared" si="111"/>
        <v>0.77800331659845701</v>
      </c>
      <c r="AQ243" s="30">
        <f t="shared" si="112"/>
        <v>0.34474494035257092</v>
      </c>
      <c r="AR243" s="30">
        <f t="shared" si="113"/>
        <v>2.5445231927102294</v>
      </c>
      <c r="AS243" s="30">
        <f t="shared" si="114"/>
        <v>1.2248588709015529</v>
      </c>
      <c r="AT243" s="30">
        <f t="shared" si="115"/>
        <v>0</v>
      </c>
      <c r="AW243" s="35">
        <f t="shared" si="116"/>
        <v>6.3130451330551507E-2</v>
      </c>
      <c r="AX243" s="35">
        <f t="shared" si="117"/>
        <v>0.10525452727046036</v>
      </c>
      <c r="AY243" s="35">
        <f t="shared" si="118"/>
        <v>7.4419938325180901E-3</v>
      </c>
      <c r="AZ243" s="35">
        <f t="shared" si="119"/>
        <v>9.3205235650746232E-2</v>
      </c>
      <c r="BA243" s="35">
        <f t="shared" si="120"/>
        <v>0.14117364066924165</v>
      </c>
      <c r="BB243" s="35" t="str">
        <f t="shared" si="121"/>
        <v>n/a</v>
      </c>
      <c r="BC243" s="40"/>
      <c r="BD243" s="35">
        <f t="shared" si="122"/>
        <v>-3.935054600125365E-2</v>
      </c>
      <c r="BE243" s="35">
        <f t="shared" si="123"/>
        <v>-7.2642493984505063E-2</v>
      </c>
      <c r="BF243" s="35">
        <f t="shared" si="124"/>
        <v>-3.5615211992858553E-2</v>
      </c>
      <c r="BG243" s="35">
        <f t="shared" si="125"/>
        <v>-4.0613207354136094E-2</v>
      </c>
      <c r="BH243" s="35">
        <f t="shared" si="126"/>
        <v>-8.0940334268882919E-2</v>
      </c>
      <c r="BI243" s="35">
        <f t="shared" si="127"/>
        <v>-1</v>
      </c>
    </row>
    <row r="244" spans="1:61" x14ac:dyDescent="0.25">
      <c r="A244" t="s">
        <v>566</v>
      </c>
      <c r="B244" s="137">
        <f t="shared" si="131"/>
        <v>448</v>
      </c>
      <c r="C244" s="133">
        <v>448</v>
      </c>
      <c r="E244" s="30">
        <f>'CAN LFS Emp'!$E244</f>
        <v>174.8</v>
      </c>
      <c r="F244" s="30">
        <f>'Ont LFS Emp'!$E244</f>
        <v>67.77</v>
      </c>
      <c r="G244" s="30">
        <f>'Emp RestOfOnt'!$E244</f>
        <v>33.599999999999994</v>
      </c>
      <c r="H244" s="30">
        <f>'Emp RestOfCMA'!$E244</f>
        <v>14.280973002820343</v>
      </c>
      <c r="I244" s="30">
        <f>'CMA Emp Adj'!$E244</f>
        <v>34.17</v>
      </c>
      <c r="J244" s="30">
        <f>'Tor Emp Adj'!$E244</f>
        <v>19.889026997179659</v>
      </c>
      <c r="L244" s="30">
        <f>'CAN LFS Emp'!$O244</f>
        <v>212.12</v>
      </c>
      <c r="M244" s="30">
        <f>'Ont LFS Emp'!$O244</f>
        <v>87.28</v>
      </c>
      <c r="N244" s="30">
        <f>'Emp RestOfOnt'!$O244</f>
        <v>35.330525234364963</v>
      </c>
      <c r="O244" s="30">
        <f>'Emp RestOfCMA'!$O244</f>
        <v>27.587318150564631</v>
      </c>
      <c r="P244" s="30">
        <f>'CMA Emp Adj'!$O244</f>
        <v>51.949474765635038</v>
      </c>
      <c r="Q244" s="30">
        <f>'Tor Emp Adj'!$O244</f>
        <v>24.362156615070408</v>
      </c>
      <c r="S244" s="30">
        <f>'CAN LFS Emp'!$Y244</f>
        <v>206.73</v>
      </c>
      <c r="T244" s="30">
        <f>'Ont LFS Emp'!$Y244</f>
        <v>79.53</v>
      </c>
      <c r="U244" s="30">
        <f>'Emp RestOfOnt'!$Y244</f>
        <v>41.400853080568723</v>
      </c>
      <c r="V244" s="30">
        <f>'Emp RestOfCMA'!$Y244</f>
        <v>18.592450814802319</v>
      </c>
      <c r="W244" s="30">
        <f>'CMA Emp Adj'!$Y244</f>
        <v>38.129146919431278</v>
      </c>
      <c r="X244" s="30">
        <f>'Tor Emp Adj'!$Y244</f>
        <v>19.536696104628959</v>
      </c>
      <c r="AA244" s="30">
        <f t="shared" si="98"/>
        <v>1</v>
      </c>
      <c r="AB244" s="30">
        <f t="shared" si="99"/>
        <v>0.99856230372538468</v>
      </c>
      <c r="AC244" s="30">
        <f t="shared" si="100"/>
        <v>0.8564306595872585</v>
      </c>
      <c r="AD244" s="30">
        <f t="shared" si="101"/>
        <v>1.0491281957460443</v>
      </c>
      <c r="AE244" s="30">
        <f t="shared" si="102"/>
        <v>1.1932959730066377</v>
      </c>
      <c r="AF244" s="30">
        <f t="shared" si="103"/>
        <v>1.3239275347962389</v>
      </c>
      <c r="AH244" s="30">
        <f t="shared" si="104"/>
        <v>1</v>
      </c>
      <c r="AI244" s="30">
        <f t="shared" si="105"/>
        <v>1.0588251599955238</v>
      </c>
      <c r="AJ244" s="30">
        <f t="shared" si="106"/>
        <v>0.79902098321907522</v>
      </c>
      <c r="AK244" s="30">
        <f t="shared" si="107"/>
        <v>1.5389692019964509</v>
      </c>
      <c r="AL244" s="30">
        <f t="shared" si="108"/>
        <v>1.3594457816390271</v>
      </c>
      <c r="AM244" s="30">
        <f t="shared" si="109"/>
        <v>1.2008235245944618</v>
      </c>
      <c r="AO244" s="30">
        <f t="shared" si="110"/>
        <v>1</v>
      </c>
      <c r="AP244" s="30">
        <f t="shared" si="111"/>
        <v>0.99106464440253172</v>
      </c>
      <c r="AQ244" s="30">
        <f t="shared" si="112"/>
        <v>1.016136438636656</v>
      </c>
      <c r="AR244" s="30">
        <f t="shared" si="113"/>
        <v>0.97773222941459326</v>
      </c>
      <c r="AS244" s="30">
        <f t="shared" si="114"/>
        <v>0.96520600871511775</v>
      </c>
      <c r="AT244" s="30">
        <f t="shared" si="115"/>
        <v>0.95357967898181473</v>
      </c>
      <c r="AW244" s="35">
        <f t="shared" si="116"/>
        <v>1.953941246268398E-2</v>
      </c>
      <c r="AX244" s="35">
        <f t="shared" si="117"/>
        <v>2.5622937855280359E-2</v>
      </c>
      <c r="AY244" s="35">
        <f t="shared" si="118"/>
        <v>5.0347580946008552E-3</v>
      </c>
      <c r="AZ244" s="35">
        <f t="shared" si="119"/>
        <v>6.8058814500293829E-2</v>
      </c>
      <c r="BA244" s="35">
        <f t="shared" si="120"/>
        <v>4.2782221476506788E-2</v>
      </c>
      <c r="BB244" s="35">
        <f t="shared" si="121"/>
        <v>2.0493444815735895E-2</v>
      </c>
      <c r="BC244" s="40"/>
      <c r="BD244" s="35">
        <f t="shared" si="122"/>
        <v>-2.5705462962949399E-3</v>
      </c>
      <c r="BE244" s="35">
        <f t="shared" si="123"/>
        <v>-9.2556040069535772E-3</v>
      </c>
      <c r="BF244" s="35">
        <f t="shared" si="124"/>
        <v>1.5981779938734064E-2</v>
      </c>
      <c r="BG244" s="35">
        <f t="shared" si="125"/>
        <v>-3.8691647474565216E-2</v>
      </c>
      <c r="BH244" s="35">
        <f t="shared" si="126"/>
        <v>-3.0455844420773759E-2</v>
      </c>
      <c r="BI244" s="35">
        <f t="shared" si="127"/>
        <v>-2.1831801990300326E-2</v>
      </c>
    </row>
    <row r="245" spans="1:61" x14ac:dyDescent="0.25">
      <c r="A245" s="106" t="s">
        <v>535</v>
      </c>
      <c r="B245" s="129"/>
      <c r="C245" s="130"/>
      <c r="E245" s="135"/>
      <c r="F245" s="135"/>
      <c r="G245" s="135"/>
      <c r="H245" s="135"/>
      <c r="I245" s="135"/>
      <c r="J245" s="135"/>
      <c r="L245" s="135"/>
      <c r="M245" s="135"/>
      <c r="N245" s="135"/>
      <c r="O245" s="135"/>
      <c r="P245" s="135"/>
      <c r="Q245" s="135"/>
      <c r="S245" s="135"/>
      <c r="T245" s="135"/>
      <c r="U245" s="135"/>
      <c r="V245" s="135"/>
      <c r="W245" s="135"/>
      <c r="X245" s="135"/>
      <c r="AA245" s="135"/>
      <c r="AB245" s="135"/>
      <c r="AC245" s="135"/>
      <c r="AD245" s="135"/>
      <c r="AE245" s="135"/>
      <c r="AF245" s="135"/>
      <c r="AH245" s="135"/>
      <c r="AI245" s="135"/>
      <c r="AJ245" s="135"/>
      <c r="AK245" s="135"/>
      <c r="AL245" s="135"/>
      <c r="AM245" s="135"/>
      <c r="AO245" s="135"/>
      <c r="AP245" s="135"/>
      <c r="AQ245" s="135"/>
      <c r="AR245" s="135"/>
      <c r="AS245" s="135"/>
      <c r="AT245" s="135"/>
      <c r="AW245" s="162"/>
      <c r="AX245" s="162"/>
      <c r="AY245" s="162"/>
      <c r="AZ245" s="162"/>
      <c r="BA245" s="162"/>
      <c r="BB245" s="162"/>
      <c r="BC245" s="40"/>
      <c r="BD245" s="162"/>
      <c r="BE245" s="162"/>
      <c r="BF245" s="162"/>
      <c r="BG245" s="162"/>
      <c r="BH245" s="162"/>
      <c r="BI245" s="162"/>
    </row>
    <row r="246" spans="1:61" x14ac:dyDescent="0.25">
      <c r="A246" t="s">
        <v>567</v>
      </c>
      <c r="B246" s="132">
        <f t="shared" ref="B246:B253" si="132">VALUE(LEFT(C246,4))</f>
        <v>52</v>
      </c>
      <c r="C246" s="133">
        <v>52</v>
      </c>
      <c r="E246" s="30">
        <f>'CAN LFS Emp'!$E246</f>
        <v>596.19000000000005</v>
      </c>
      <c r="F246" s="30">
        <f>'Ont LFS Emp'!$E246</f>
        <v>270.48</v>
      </c>
      <c r="G246" s="30">
        <f>'Emp RestOfOnt'!$E246</f>
        <v>109.38000000000002</v>
      </c>
      <c r="H246" s="30">
        <f>'Emp RestOfCMA'!$E246</f>
        <v>66.129145370286565</v>
      </c>
      <c r="I246" s="30">
        <f>'CMA Emp Adj'!$E246</f>
        <v>161.1</v>
      </c>
      <c r="J246" s="30">
        <f>'Tor Emp Adj'!$E246</f>
        <v>94.970854629713429</v>
      </c>
      <c r="L246" s="30">
        <f>'CAN LFS Emp'!$O246</f>
        <v>762.35</v>
      </c>
      <c r="M246" s="30">
        <f>'Ont LFS Emp'!$O246</f>
        <v>347.34</v>
      </c>
      <c r="N246" s="30">
        <f>'Emp RestOfOnt'!$O246</f>
        <v>114.03125674971906</v>
      </c>
      <c r="O246" s="30">
        <f>'Emp RestOfCMA'!$O246</f>
        <v>51.079169291939536</v>
      </c>
      <c r="P246" s="30">
        <f>'CMA Emp Adj'!$O246</f>
        <v>233.30874325028091</v>
      </c>
      <c r="Q246" s="30">
        <f>'Tor Emp Adj'!$O246</f>
        <v>182.22957395834138</v>
      </c>
      <c r="S246" s="30">
        <f>'CAN LFS Emp'!$Y246</f>
        <v>828.82</v>
      </c>
      <c r="T246" s="30">
        <f>'Ont LFS Emp'!$Y246</f>
        <v>413.13</v>
      </c>
      <c r="U246" s="30">
        <f>'Emp RestOfOnt'!$Y246</f>
        <v>117.50001231979593</v>
      </c>
      <c r="V246" s="30">
        <f>'Emp RestOfCMA'!$Y246</f>
        <v>102.69774509478134</v>
      </c>
      <c r="W246" s="30">
        <f>'CMA Emp Adj'!$Y246</f>
        <v>295.62998768020407</v>
      </c>
      <c r="X246" s="30">
        <f>'Tor Emp Adj'!$Y246</f>
        <v>192.93224258542273</v>
      </c>
      <c r="AA246" s="30">
        <f t="shared" si="98"/>
        <v>1</v>
      </c>
      <c r="AB246" s="30">
        <f t="shared" si="99"/>
        <v>1.1685023235837626</v>
      </c>
      <c r="AC246" s="30">
        <f t="shared" si="100"/>
        <v>0.81742438459317779</v>
      </c>
      <c r="AD246" s="30">
        <f t="shared" si="101"/>
        <v>1.4243621088925205</v>
      </c>
      <c r="AE246" s="30">
        <f t="shared" si="102"/>
        <v>1.649511993723767</v>
      </c>
      <c r="AF246" s="30">
        <f t="shared" si="103"/>
        <v>1.8535220828790633</v>
      </c>
      <c r="AH246" s="30">
        <f t="shared" si="104"/>
        <v>1</v>
      </c>
      <c r="AI246" s="30">
        <f t="shared" si="105"/>
        <v>1.1724424348774525</v>
      </c>
      <c r="AJ246" s="30">
        <f t="shared" si="106"/>
        <v>0.71756164244985421</v>
      </c>
      <c r="AK246" s="30">
        <f t="shared" si="107"/>
        <v>0.79285082938253615</v>
      </c>
      <c r="AL246" s="30">
        <f t="shared" si="108"/>
        <v>1.6987871160522239</v>
      </c>
      <c r="AM246" s="30">
        <f t="shared" si="109"/>
        <v>2.4992490181484164</v>
      </c>
      <c r="AO246" s="30">
        <f t="shared" si="110"/>
        <v>1</v>
      </c>
      <c r="AP246" s="30">
        <f t="shared" si="111"/>
        <v>1.2841064164561109</v>
      </c>
      <c r="AQ246" s="30">
        <f t="shared" si="112"/>
        <v>0.71932297178666049</v>
      </c>
      <c r="AR246" s="30">
        <f t="shared" si="113"/>
        <v>1.3470616750601547</v>
      </c>
      <c r="AS246" s="30">
        <f t="shared" si="114"/>
        <v>1.8666147603588461</v>
      </c>
      <c r="AT246" s="30">
        <f t="shared" si="115"/>
        <v>2.3488428504235821</v>
      </c>
      <c r="AW246" s="35">
        <f t="shared" si="116"/>
        <v>2.488932992985271E-2</v>
      </c>
      <c r="AX246" s="35">
        <f t="shared" si="117"/>
        <v>2.532598573552769E-2</v>
      </c>
      <c r="AY246" s="35">
        <f t="shared" si="118"/>
        <v>4.173136877100303E-3</v>
      </c>
      <c r="AZ246" s="35">
        <f t="shared" si="119"/>
        <v>-2.5492711651088684E-2</v>
      </c>
      <c r="BA246" s="35">
        <f t="shared" si="120"/>
        <v>3.7728029514523698E-2</v>
      </c>
      <c r="BB246" s="35">
        <f t="shared" si="121"/>
        <v>6.7340161869826831E-2</v>
      </c>
      <c r="BC246" s="40"/>
      <c r="BD246" s="35">
        <f t="shared" si="122"/>
        <v>8.3947635289336464E-3</v>
      </c>
      <c r="BE246" s="35">
        <f t="shared" si="123"/>
        <v>1.7497130933048277E-2</v>
      </c>
      <c r="BF246" s="35">
        <f t="shared" si="124"/>
        <v>3.0010788080216955E-3</v>
      </c>
      <c r="BG246" s="35">
        <f t="shared" si="125"/>
        <v>7.233802978000603E-2</v>
      </c>
      <c r="BH246" s="35">
        <f t="shared" si="126"/>
        <v>2.395706558614985E-2</v>
      </c>
      <c r="BI246" s="35">
        <f t="shared" si="127"/>
        <v>5.7234934598229259E-3</v>
      </c>
    </row>
    <row r="247" spans="1:61" x14ac:dyDescent="0.25">
      <c r="A247" t="s">
        <v>568</v>
      </c>
      <c r="B247" s="132">
        <f t="shared" si="132"/>
        <v>521</v>
      </c>
      <c r="C247" s="133">
        <v>521</v>
      </c>
      <c r="E247" s="30">
        <f>'CAN LFS Emp'!$E247</f>
        <v>1.74</v>
      </c>
      <c r="F247" s="30">
        <f>'Ont LFS Emp'!$E247</f>
        <v>0</v>
      </c>
      <c r="G247" s="30">
        <f>'Emp RestOfOnt'!$E247</f>
        <v>0</v>
      </c>
      <c r="H247" s="30">
        <f>'Emp RestOfCMA'!$E247</f>
        <v>0</v>
      </c>
      <c r="I247" s="30">
        <f>'CMA Emp Adj'!$E247</f>
        <v>0</v>
      </c>
      <c r="J247" s="30">
        <f>'Tor Emp Adj'!$E247</f>
        <v>0</v>
      </c>
      <c r="L247" s="30">
        <f>'CAN LFS Emp'!$O247</f>
        <v>0</v>
      </c>
      <c r="M247" s="30">
        <f>'Ont LFS Emp'!$O247</f>
        <v>0</v>
      </c>
      <c r="N247" s="30">
        <f>'Emp RestOfOnt'!$O247</f>
        <v>0</v>
      </c>
      <c r="O247" s="30">
        <f>'Emp RestOfCMA'!$O247</f>
        <v>0</v>
      </c>
      <c r="P247" s="30">
        <f>'CMA Emp Adj'!$O247</f>
        <v>0</v>
      </c>
      <c r="Q247" s="30">
        <f>'Tor Emp Adj'!$O247</f>
        <v>0</v>
      </c>
      <c r="S247" s="30">
        <f>'CAN LFS Emp'!$Y247</f>
        <v>0</v>
      </c>
      <c r="T247" s="30">
        <f>'Ont LFS Emp'!$Y247</f>
        <v>0</v>
      </c>
      <c r="U247" s="30">
        <f>'Emp RestOfOnt'!$Y247</f>
        <v>0</v>
      </c>
      <c r="V247" s="30">
        <f>'Emp RestOfCMA'!$Y247</f>
        <v>0</v>
      </c>
      <c r="W247" s="30">
        <f>'CMA Emp Adj'!$Y247</f>
        <v>0</v>
      </c>
      <c r="X247" s="30">
        <f>'Tor Emp Adj'!$Y247</f>
        <v>0</v>
      </c>
      <c r="AA247" s="30">
        <f t="shared" si="98"/>
        <v>1</v>
      </c>
      <c r="AB247" s="30">
        <f t="shared" si="99"/>
        <v>0</v>
      </c>
      <c r="AC247" s="30">
        <f t="shared" si="100"/>
        <v>0</v>
      </c>
      <c r="AD247" s="30">
        <f t="shared" si="101"/>
        <v>0</v>
      </c>
      <c r="AE247" s="30">
        <f t="shared" si="102"/>
        <v>0</v>
      </c>
      <c r="AF247" s="30">
        <f t="shared" si="103"/>
        <v>0</v>
      </c>
      <c r="AH247" s="30" t="str">
        <f t="shared" si="104"/>
        <v>n/a</v>
      </c>
      <c r="AI247" s="30" t="str">
        <f t="shared" si="105"/>
        <v>n/a</v>
      </c>
      <c r="AJ247" s="30" t="str">
        <f t="shared" si="106"/>
        <v>n/a</v>
      </c>
      <c r="AK247" s="30" t="str">
        <f t="shared" si="107"/>
        <v>n/a</v>
      </c>
      <c r="AL247" s="30" t="str">
        <f t="shared" si="108"/>
        <v>n/a</v>
      </c>
      <c r="AM247" s="30" t="str">
        <f t="shared" si="109"/>
        <v>n/a</v>
      </c>
      <c r="AO247" s="30" t="str">
        <f t="shared" si="110"/>
        <v>n/a</v>
      </c>
      <c r="AP247" s="30" t="str">
        <f t="shared" si="111"/>
        <v>n/a</v>
      </c>
      <c r="AQ247" s="30" t="str">
        <f t="shared" si="112"/>
        <v>n/a</v>
      </c>
      <c r="AR247" s="30" t="str">
        <f t="shared" si="113"/>
        <v>n/a</v>
      </c>
      <c r="AS247" s="30" t="str">
        <f t="shared" si="114"/>
        <v>n/a</v>
      </c>
      <c r="AT247" s="30" t="str">
        <f t="shared" si="115"/>
        <v>n/a</v>
      </c>
      <c r="AW247" s="35">
        <f t="shared" si="116"/>
        <v>-1</v>
      </c>
      <c r="AX247" s="35" t="str">
        <f t="shared" si="117"/>
        <v>n/a</v>
      </c>
      <c r="AY247" s="35" t="str">
        <f t="shared" si="118"/>
        <v>n/a</v>
      </c>
      <c r="AZ247" s="35" t="str">
        <f t="shared" si="119"/>
        <v>n/a</v>
      </c>
      <c r="BA247" s="35" t="str">
        <f t="shared" si="120"/>
        <v>n/a</v>
      </c>
      <c r="BB247" s="35" t="str">
        <f t="shared" si="121"/>
        <v>n/a</v>
      </c>
      <c r="BC247" s="40"/>
      <c r="BD247" s="35" t="str">
        <f t="shared" si="122"/>
        <v>n/a</v>
      </c>
      <c r="BE247" s="35" t="str">
        <f t="shared" si="123"/>
        <v>n/a</v>
      </c>
      <c r="BF247" s="35" t="str">
        <f t="shared" si="124"/>
        <v>n/a</v>
      </c>
      <c r="BG247" s="35" t="str">
        <f t="shared" si="125"/>
        <v>n/a</v>
      </c>
      <c r="BH247" s="35" t="str">
        <f t="shared" si="126"/>
        <v>n/a</v>
      </c>
      <c r="BI247" s="35" t="str">
        <f t="shared" si="127"/>
        <v>n/a</v>
      </c>
    </row>
    <row r="248" spans="1:61" x14ac:dyDescent="0.25">
      <c r="A248" t="s">
        <v>569</v>
      </c>
      <c r="B248" s="137">
        <f t="shared" si="132"/>
        <v>522</v>
      </c>
      <c r="C248" s="133">
        <v>522</v>
      </c>
      <c r="E248" s="30">
        <f>'CAN LFS Emp'!$E248</f>
        <v>318.87</v>
      </c>
      <c r="F248" s="30">
        <f>'Ont LFS Emp'!$E248</f>
        <v>143.86000000000001</v>
      </c>
      <c r="G248" s="30">
        <f>'Emp RestOfOnt'!$E248</f>
        <v>55.080000000000013</v>
      </c>
      <c r="H248" s="30">
        <f>'Emp RestOfCMA'!$E248</f>
        <v>40.673978989207129</v>
      </c>
      <c r="I248" s="30">
        <f>'CMA Emp Adj'!$E248</f>
        <v>88.78</v>
      </c>
      <c r="J248" s="30">
        <f>'Tor Emp Adj'!$E248</f>
        <v>48.106021010792873</v>
      </c>
      <c r="L248" s="30">
        <f>'CAN LFS Emp'!$O248</f>
        <v>402.93</v>
      </c>
      <c r="M248" s="30">
        <f>'Ont LFS Emp'!$O248</f>
        <v>190.91</v>
      </c>
      <c r="N248" s="30">
        <f>'Emp RestOfOnt'!$O248</f>
        <v>57.990300005395795</v>
      </c>
      <c r="O248" s="30">
        <f>'Emp RestOfCMA'!$O248</f>
        <v>25.742096768860023</v>
      </c>
      <c r="P248" s="30">
        <f>'CMA Emp Adj'!$O248</f>
        <v>132.9196999946042</v>
      </c>
      <c r="Q248" s="30">
        <f>'Tor Emp Adj'!$O248</f>
        <v>107.17760322574418</v>
      </c>
      <c r="S248" s="30">
        <f>'CAN LFS Emp'!$Y248</f>
        <v>403.04</v>
      </c>
      <c r="T248" s="30">
        <f>'Ont LFS Emp'!$Y248</f>
        <v>206.61</v>
      </c>
      <c r="U248" s="30">
        <f>'Emp RestOfOnt'!$Y248</f>
        <v>49.353933623503821</v>
      </c>
      <c r="V248" s="30">
        <f>'Emp RestOfCMA'!$Y248</f>
        <v>47.870878288647731</v>
      </c>
      <c r="W248" s="30">
        <f>'CMA Emp Adj'!$Y248</f>
        <v>157.25606637649619</v>
      </c>
      <c r="X248" s="30">
        <f>'Tor Emp Adj'!$Y248</f>
        <v>109.38518808784846</v>
      </c>
      <c r="AA248" s="30">
        <f t="shared" si="98"/>
        <v>1</v>
      </c>
      <c r="AB248" s="30">
        <f t="shared" si="99"/>
        <v>1.1619983303440506</v>
      </c>
      <c r="AC248" s="30">
        <f t="shared" si="100"/>
        <v>0.76961695537362362</v>
      </c>
      <c r="AD248" s="30">
        <f t="shared" si="101"/>
        <v>1.6380048651419561</v>
      </c>
      <c r="AE248" s="30">
        <f t="shared" si="102"/>
        <v>1.6995975776401562</v>
      </c>
      <c r="AF248" s="30">
        <f t="shared" si="103"/>
        <v>1.7554072209694982</v>
      </c>
      <c r="AH248" s="30">
        <f t="shared" si="104"/>
        <v>1</v>
      </c>
      <c r="AI248" s="30">
        <f t="shared" si="105"/>
        <v>1.2192428213064725</v>
      </c>
      <c r="AJ248" s="30">
        <f t="shared" si="106"/>
        <v>0.69042333430595282</v>
      </c>
      <c r="AK248" s="30">
        <f t="shared" si="107"/>
        <v>0.75599057048188334</v>
      </c>
      <c r="AL248" s="30">
        <f t="shared" si="108"/>
        <v>1.8311423099589803</v>
      </c>
      <c r="AM248" s="30">
        <f t="shared" si="109"/>
        <v>2.7811186152327037</v>
      </c>
      <c r="AO248" s="30">
        <f t="shared" si="110"/>
        <v>1</v>
      </c>
      <c r="AP248" s="30">
        <f t="shared" si="111"/>
        <v>1.3206194613191988</v>
      </c>
      <c r="AQ248" s="30">
        <f t="shared" si="112"/>
        <v>0.6213264794000205</v>
      </c>
      <c r="AR248" s="30">
        <f t="shared" si="113"/>
        <v>1.2912491244530881</v>
      </c>
      <c r="AS248" s="30">
        <f t="shared" si="114"/>
        <v>2.0418587268202466</v>
      </c>
      <c r="AT248" s="30">
        <f t="shared" si="115"/>
        <v>2.7385440996453774</v>
      </c>
      <c r="AW248" s="35">
        <f t="shared" si="116"/>
        <v>2.3673814492207068E-2</v>
      </c>
      <c r="AX248" s="35">
        <f t="shared" si="117"/>
        <v>2.8700289766199427E-2</v>
      </c>
      <c r="AY248" s="35">
        <f t="shared" si="118"/>
        <v>5.1621865488391538E-3</v>
      </c>
      <c r="AZ248" s="35">
        <f t="shared" si="119"/>
        <v>-4.4715511619652037E-2</v>
      </c>
      <c r="BA248" s="35">
        <f t="shared" si="120"/>
        <v>4.1183845455227575E-2</v>
      </c>
      <c r="BB248" s="35">
        <f t="shared" si="121"/>
        <v>8.3404064170583547E-2</v>
      </c>
      <c r="BC248" s="40"/>
      <c r="BD248" s="35">
        <f t="shared" si="122"/>
        <v>2.7296674067978088E-5</v>
      </c>
      <c r="BE248" s="35">
        <f t="shared" si="123"/>
        <v>7.9343963467126688E-3</v>
      </c>
      <c r="BF248" s="35">
        <f t="shared" si="124"/>
        <v>-1.5996503309348986E-2</v>
      </c>
      <c r="BG248" s="35">
        <f t="shared" si="125"/>
        <v>6.4002743315857424E-2</v>
      </c>
      <c r="BH248" s="35">
        <f t="shared" si="126"/>
        <v>1.6955163048644639E-2</v>
      </c>
      <c r="BI248" s="35">
        <f t="shared" si="127"/>
        <v>2.0408984936006735E-3</v>
      </c>
    </row>
    <row r="249" spans="1:61" x14ac:dyDescent="0.25">
      <c r="A249" t="s">
        <v>570</v>
      </c>
      <c r="B249" s="137">
        <f t="shared" si="132"/>
        <v>5221</v>
      </c>
      <c r="C249" s="133">
        <v>5221</v>
      </c>
      <c r="E249" s="30">
        <f>'CAN LFS Emp'!$E249</f>
        <v>293.32</v>
      </c>
      <c r="F249" s="30">
        <f>'Ont LFS Emp'!$E249</f>
        <v>132.47999999999999</v>
      </c>
      <c r="G249" s="30">
        <f>'Emp RestOfOnt'!$E249</f>
        <v>49.72999999999999</v>
      </c>
      <c r="H249" s="30">
        <f>'Emp RestOfCMA'!$E249</f>
        <v>38.197378377228659</v>
      </c>
      <c r="I249" s="30">
        <f>'CMA Emp Adj'!$E249</f>
        <v>82.75</v>
      </c>
      <c r="J249" s="30">
        <f>'Tor Emp Adj'!$E249</f>
        <v>44.552621622771341</v>
      </c>
      <c r="L249" s="30">
        <f>'CAN LFS Emp'!$O249</f>
        <v>347.68</v>
      </c>
      <c r="M249" s="30">
        <f>'Ont LFS Emp'!$O249</f>
        <v>162.96</v>
      </c>
      <c r="N249" s="30">
        <f>'Emp RestOfOnt'!$O249</f>
        <v>46.477429022082035</v>
      </c>
      <c r="O249" s="30">
        <f>'Emp RestOfCMA'!$O249</f>
        <v>18.929017994805051</v>
      </c>
      <c r="P249" s="30">
        <f>'CMA Emp Adj'!$O249</f>
        <v>116.48257097791797</v>
      </c>
      <c r="Q249" s="30">
        <f>'Tor Emp Adj'!$O249</f>
        <v>97.553552983112922</v>
      </c>
      <c r="S249" s="30">
        <f>'CAN LFS Emp'!$Y249</f>
        <v>349.5</v>
      </c>
      <c r="T249" s="30">
        <f>'Ont LFS Emp'!$Y249</f>
        <v>179.67</v>
      </c>
      <c r="U249" s="30">
        <f>'Emp RestOfOnt'!$Y249</f>
        <v>41.438922829581998</v>
      </c>
      <c r="V249" s="30">
        <f>'Emp RestOfCMA'!$Y249</f>
        <v>41.60171028236806</v>
      </c>
      <c r="W249" s="30">
        <f>'CMA Emp Adj'!$Y249</f>
        <v>138.23107717041799</v>
      </c>
      <c r="X249" s="30">
        <f>'Tor Emp Adj'!$Y249</f>
        <v>96.62936688804993</v>
      </c>
      <c r="AA249" s="30">
        <f t="shared" si="98"/>
        <v>1</v>
      </c>
      <c r="AB249" s="30">
        <f t="shared" si="99"/>
        <v>1.163289352238948</v>
      </c>
      <c r="AC249" s="30">
        <f t="shared" si="100"/>
        <v>0.75538984152107969</v>
      </c>
      <c r="AD249" s="30">
        <f t="shared" si="101"/>
        <v>1.6722610316158946</v>
      </c>
      <c r="AE249" s="30">
        <f t="shared" si="102"/>
        <v>1.722149899457589</v>
      </c>
      <c r="AF249" s="30">
        <f t="shared" si="103"/>
        <v>1.7673545966923636</v>
      </c>
      <c r="AH249" s="30">
        <f t="shared" si="104"/>
        <v>1</v>
      </c>
      <c r="AI249" s="30">
        <f t="shared" si="105"/>
        <v>1.2061253360634627</v>
      </c>
      <c r="AJ249" s="30">
        <f t="shared" si="106"/>
        <v>0.64128649851160135</v>
      </c>
      <c r="AK249" s="30">
        <f t="shared" si="107"/>
        <v>0.64424408362927532</v>
      </c>
      <c r="AL249" s="30">
        <f t="shared" si="108"/>
        <v>1.8597029828129312</v>
      </c>
      <c r="AM249" s="30">
        <f t="shared" si="109"/>
        <v>2.9336510701965106</v>
      </c>
      <c r="AO249" s="30">
        <f t="shared" si="110"/>
        <v>1</v>
      </c>
      <c r="AP249" s="30">
        <f t="shared" si="111"/>
        <v>1.3243503575897901</v>
      </c>
      <c r="AQ249" s="30">
        <f t="shared" si="112"/>
        <v>0.60159957078003634</v>
      </c>
      <c r="AR249" s="30">
        <f t="shared" si="113"/>
        <v>1.2940492332546853</v>
      </c>
      <c r="AS249" s="30">
        <f t="shared" si="114"/>
        <v>2.0697836167487074</v>
      </c>
      <c r="AT249" s="30">
        <f t="shared" si="115"/>
        <v>2.7897887918403121</v>
      </c>
      <c r="AW249" s="35">
        <f t="shared" si="116"/>
        <v>1.714718912250035E-2</v>
      </c>
      <c r="AX249" s="35">
        <f t="shared" si="117"/>
        <v>2.0923191982700207E-2</v>
      </c>
      <c r="AY249" s="35">
        <f t="shared" si="118"/>
        <v>-6.741332115463794E-3</v>
      </c>
      <c r="AZ249" s="35">
        <f t="shared" si="119"/>
        <v>-6.7799239854267168E-2</v>
      </c>
      <c r="BA249" s="35">
        <f t="shared" si="120"/>
        <v>3.4783022063865188E-2</v>
      </c>
      <c r="BB249" s="35">
        <f t="shared" si="121"/>
        <v>8.152604559509613E-2</v>
      </c>
      <c r="BC249" s="40"/>
      <c r="BD249" s="35">
        <f t="shared" si="122"/>
        <v>5.2224083686103207E-4</v>
      </c>
      <c r="BE249" s="35">
        <f t="shared" si="123"/>
        <v>9.8095071702961611E-3</v>
      </c>
      <c r="BF249" s="35">
        <f t="shared" si="124"/>
        <v>-1.14090369652049E-2</v>
      </c>
      <c r="BG249" s="35">
        <f t="shared" si="125"/>
        <v>8.1927874819530899E-2</v>
      </c>
      <c r="BH249" s="35">
        <f t="shared" si="126"/>
        <v>1.7265871418058909E-2</v>
      </c>
      <c r="BI249" s="35">
        <f t="shared" si="127"/>
        <v>-9.5142595800512542E-4</v>
      </c>
    </row>
    <row r="250" spans="1:61" x14ac:dyDescent="0.25">
      <c r="A250" t="s">
        <v>571</v>
      </c>
      <c r="B250" s="137" t="s">
        <v>204</v>
      </c>
      <c r="C250" s="133">
        <v>523</v>
      </c>
      <c r="E250" s="30">
        <f>'CAN LFS Emp'!$E250</f>
        <v>79.63</v>
      </c>
      <c r="F250" s="30">
        <f>'Ont LFS Emp'!$E250</f>
        <v>41.46</v>
      </c>
      <c r="G250" s="30">
        <f>'Emp RestOfOnt'!$E250</f>
        <v>13.57</v>
      </c>
      <c r="H250" s="30">
        <f>'Emp RestOfCMA'!$E250</f>
        <v>8.4013560324565724</v>
      </c>
      <c r="I250" s="30">
        <f>'CMA Emp Adj'!$E250</f>
        <v>27.89</v>
      </c>
      <c r="J250" s="30">
        <f>'Tor Emp Adj'!$E250</f>
        <v>19.488643967543428</v>
      </c>
      <c r="L250" s="30">
        <f>'CAN LFS Emp'!$O250</f>
        <v>112.95</v>
      </c>
      <c r="M250" s="30">
        <f>'Ont LFS Emp'!$O250</f>
        <v>53.12</v>
      </c>
      <c r="N250" s="30">
        <f>'Emp RestOfOnt'!$O250</f>
        <v>15.212767909657686</v>
      </c>
      <c r="O250" s="30">
        <f>'Emp RestOfCMA'!$O250</f>
        <v>3.302278076391417</v>
      </c>
      <c r="P250" s="30">
        <f>'CMA Emp Adj'!$O250</f>
        <v>37.907232090342312</v>
      </c>
      <c r="Q250" s="30">
        <f>'Tor Emp Adj'!$O250</f>
        <v>34.604954013950895</v>
      </c>
      <c r="S250" s="30">
        <f>'CAN LFS Emp'!$Y250</f>
        <v>166.55</v>
      </c>
      <c r="T250" s="30">
        <f>'Ont LFS Emp'!$Y250</f>
        <v>89.22</v>
      </c>
      <c r="U250" s="30">
        <f>'Emp RestOfOnt'!$Y250</f>
        <v>20.332810583283219</v>
      </c>
      <c r="V250" s="30">
        <f>'Emp RestOfCMA'!$Y250</f>
        <v>18.84458905308275</v>
      </c>
      <c r="W250" s="30">
        <f>'CMA Emp Adj'!$Y250</f>
        <v>68.88718941671678</v>
      </c>
      <c r="X250" s="30">
        <f>'Tor Emp Adj'!$Y250</f>
        <v>50.04260036363403</v>
      </c>
      <c r="AA250" s="30">
        <f t="shared" si="98"/>
        <v>1</v>
      </c>
      <c r="AB250" s="30">
        <f t="shared" si="99"/>
        <v>1.3410089978191782</v>
      </c>
      <c r="AC250" s="30">
        <f t="shared" si="100"/>
        <v>0.7592721829700172</v>
      </c>
      <c r="AD250" s="30">
        <f t="shared" si="101"/>
        <v>1.3548301821994719</v>
      </c>
      <c r="AE250" s="30">
        <f t="shared" si="102"/>
        <v>2.1380429391241478</v>
      </c>
      <c r="AF250" s="30">
        <f t="shared" si="103"/>
        <v>2.8477182049477512</v>
      </c>
      <c r="AH250" s="30">
        <f t="shared" si="104"/>
        <v>1</v>
      </c>
      <c r="AI250" s="30">
        <f t="shared" si="105"/>
        <v>1.2102162066551867</v>
      </c>
      <c r="AJ250" s="30">
        <f t="shared" si="106"/>
        <v>0.64611781166405036</v>
      </c>
      <c r="AK250" s="30">
        <f t="shared" si="107"/>
        <v>0.34596285297612328</v>
      </c>
      <c r="AL250" s="30">
        <f t="shared" si="108"/>
        <v>1.8629370838728545</v>
      </c>
      <c r="AM250" s="30">
        <f t="shared" si="109"/>
        <v>3.2032963300603767</v>
      </c>
      <c r="AO250" s="30">
        <f t="shared" si="110"/>
        <v>1</v>
      </c>
      <c r="AP250" s="30">
        <f t="shared" si="111"/>
        <v>1.3800413118371135</v>
      </c>
      <c r="AQ250" s="30">
        <f t="shared" si="112"/>
        <v>0.61943967427633373</v>
      </c>
      <c r="AR250" s="30">
        <f t="shared" si="113"/>
        <v>1.2300671735644402</v>
      </c>
      <c r="AS250" s="30">
        <f t="shared" si="114"/>
        <v>2.1645133151277642</v>
      </c>
      <c r="AT250" s="30">
        <f t="shared" si="115"/>
        <v>3.031828303461217</v>
      </c>
      <c r="AW250" s="35">
        <f t="shared" si="116"/>
        <v>3.5573556052632238E-2</v>
      </c>
      <c r="AX250" s="35">
        <f t="shared" si="117"/>
        <v>2.509207704177574E-2</v>
      </c>
      <c r="AY250" s="35">
        <f t="shared" si="118"/>
        <v>1.1492901237766695E-2</v>
      </c>
      <c r="AZ250" s="35">
        <f t="shared" si="119"/>
        <v>-8.9150917564017385E-2</v>
      </c>
      <c r="BA250" s="35">
        <f t="shared" si="120"/>
        <v>3.1163082271855824E-2</v>
      </c>
      <c r="BB250" s="35">
        <f t="shared" si="121"/>
        <v>5.9096823492783557E-2</v>
      </c>
      <c r="BC250" s="40"/>
      <c r="BD250" s="35">
        <f t="shared" si="122"/>
        <v>3.9598969120020477E-2</v>
      </c>
      <c r="BE250" s="35">
        <f t="shared" si="123"/>
        <v>5.3223195735466078E-2</v>
      </c>
      <c r="BF250" s="35">
        <f t="shared" si="124"/>
        <v>2.9434970802531213E-2</v>
      </c>
      <c r="BG250" s="35">
        <f t="shared" si="125"/>
        <v>0.19024756860603054</v>
      </c>
      <c r="BH250" s="35">
        <f t="shared" si="126"/>
        <v>6.1552895312940059E-2</v>
      </c>
      <c r="BI250" s="35">
        <f t="shared" si="127"/>
        <v>3.757657730965791E-2</v>
      </c>
    </row>
    <row r="251" spans="1:61" x14ac:dyDescent="0.25">
      <c r="A251" t="s">
        <v>572</v>
      </c>
      <c r="B251" s="137">
        <f t="shared" si="132"/>
        <v>524</v>
      </c>
      <c r="C251" s="133">
        <v>524</v>
      </c>
      <c r="E251" s="30">
        <f>'CAN LFS Emp'!$E251</f>
        <v>195.71</v>
      </c>
      <c r="F251" s="30">
        <f>'Ont LFS Emp'!$E251</f>
        <v>83.72</v>
      </c>
      <c r="G251" s="30">
        <f>'Emp RestOfOnt'!$E251</f>
        <v>39.339999999999996</v>
      </c>
      <c r="H251" s="30">
        <f>'Emp RestOfCMA'!$E251</f>
        <v>17.003810348622867</v>
      </c>
      <c r="I251" s="30">
        <f>'CMA Emp Adj'!$E251</f>
        <v>44.38</v>
      </c>
      <c r="J251" s="30">
        <f>'Tor Emp Adj'!$E251</f>
        <v>27.376189651377135</v>
      </c>
      <c r="L251" s="30">
        <f>'CAN LFS Emp'!$O251</f>
        <v>244.59</v>
      </c>
      <c r="M251" s="30">
        <f>'Ont LFS Emp'!$O251</f>
        <v>102.06</v>
      </c>
      <c r="N251" s="30">
        <f>'Emp RestOfOnt'!$O251</f>
        <v>39.906632067137807</v>
      </c>
      <c r="O251" s="30">
        <f>'Emp RestOfCMA'!$O251</f>
        <v>21.131028933008004</v>
      </c>
      <c r="P251" s="30">
        <f>'CMA Emp Adj'!$O251</f>
        <v>62.153367932862196</v>
      </c>
      <c r="Q251" s="30">
        <f>'Tor Emp Adj'!$O251</f>
        <v>41.022338999854192</v>
      </c>
      <c r="S251" s="30">
        <f>'CAN LFS Emp'!$Y251</f>
        <v>254.93</v>
      </c>
      <c r="T251" s="30">
        <f>'Ont LFS Emp'!$Y251</f>
        <v>114.72</v>
      </c>
      <c r="U251" s="30">
        <f>'Emp RestOfOnt'!$Y251</f>
        <v>47.844113746493235</v>
      </c>
      <c r="V251" s="30">
        <f>'Emp RestOfCMA'!$Y251</f>
        <v>34.983281233346027</v>
      </c>
      <c r="W251" s="30">
        <f>'CMA Emp Adj'!$Y251</f>
        <v>66.875886253506764</v>
      </c>
      <c r="X251" s="30">
        <f>'Tor Emp Adj'!$Y251</f>
        <v>31.892605020160737</v>
      </c>
      <c r="AA251" s="30">
        <f t="shared" si="98"/>
        <v>1</v>
      </c>
      <c r="AB251" s="30">
        <f t="shared" si="99"/>
        <v>1.1017810857009334</v>
      </c>
      <c r="AC251" s="30">
        <f t="shared" si="100"/>
        <v>0.89560332213765781</v>
      </c>
      <c r="AD251" s="30">
        <f t="shared" si="101"/>
        <v>1.1156948404155143</v>
      </c>
      <c r="AE251" s="30">
        <f t="shared" si="102"/>
        <v>1.3842639393001011</v>
      </c>
      <c r="AF251" s="30">
        <f t="shared" si="103"/>
        <v>1.6276165212872902</v>
      </c>
      <c r="AH251" s="30">
        <f t="shared" si="104"/>
        <v>1</v>
      </c>
      <c r="AI251" s="30">
        <f t="shared" si="105"/>
        <v>1.0737619257298914</v>
      </c>
      <c r="AJ251" s="30">
        <f t="shared" si="106"/>
        <v>0.78270136104289512</v>
      </c>
      <c r="AK251" s="30">
        <f t="shared" si="107"/>
        <v>1.0223133013138053</v>
      </c>
      <c r="AL251" s="30">
        <f t="shared" si="108"/>
        <v>1.4105494592398056</v>
      </c>
      <c r="AM251" s="30">
        <f t="shared" si="109"/>
        <v>1.7535849000414752</v>
      </c>
      <c r="AO251" s="30">
        <f t="shared" si="110"/>
        <v>1</v>
      </c>
      <c r="AP251" s="30">
        <f t="shared" si="111"/>
        <v>1.1592916232319193</v>
      </c>
      <c r="AQ251" s="30">
        <f t="shared" si="112"/>
        <v>0.95225619852742938</v>
      </c>
      <c r="AR251" s="30">
        <f t="shared" si="113"/>
        <v>1.4918542301469175</v>
      </c>
      <c r="AS251" s="30">
        <f t="shared" si="114"/>
        <v>1.3728245507850541</v>
      </c>
      <c r="AT251" s="30">
        <f t="shared" si="115"/>
        <v>1.2623460326819613</v>
      </c>
      <c r="AW251" s="35">
        <f t="shared" si="116"/>
        <v>2.2545326208509353E-2</v>
      </c>
      <c r="AX251" s="35">
        <f t="shared" si="117"/>
        <v>2.0005783936214216E-2</v>
      </c>
      <c r="AY251" s="35">
        <f t="shared" si="118"/>
        <v>1.4310944741540155E-3</v>
      </c>
      <c r="AZ251" s="35">
        <f t="shared" si="119"/>
        <v>2.196833391199382E-2</v>
      </c>
      <c r="BA251" s="35">
        <f t="shared" si="120"/>
        <v>3.4255256669880385E-2</v>
      </c>
      <c r="BB251" s="35">
        <f t="shared" si="121"/>
        <v>4.127332240925452E-2</v>
      </c>
      <c r="BC251" s="40"/>
      <c r="BD251" s="35">
        <f t="shared" si="122"/>
        <v>4.1491498188244158E-3</v>
      </c>
      <c r="BE251" s="35">
        <f t="shared" si="123"/>
        <v>1.1761984601526887E-2</v>
      </c>
      <c r="BF251" s="35">
        <f t="shared" si="124"/>
        <v>1.8306096210715772E-2</v>
      </c>
      <c r="BG251" s="35">
        <f t="shared" si="125"/>
        <v>5.170512358714352E-2</v>
      </c>
      <c r="BH251" s="35">
        <f t="shared" si="126"/>
        <v>7.350226335348875E-3</v>
      </c>
      <c r="BI251" s="35">
        <f t="shared" si="127"/>
        <v>-2.48600313142886E-2</v>
      </c>
    </row>
    <row r="252" spans="1:61" x14ac:dyDescent="0.25">
      <c r="A252" t="s">
        <v>573</v>
      </c>
      <c r="B252" s="137">
        <f t="shared" si="132"/>
        <v>5241</v>
      </c>
      <c r="C252" s="133">
        <v>5241</v>
      </c>
      <c r="E252" s="30">
        <f>'CAN LFS Emp'!$E252</f>
        <v>156</v>
      </c>
      <c r="F252" s="30">
        <f>'Ont LFS Emp'!$E252</f>
        <v>70.67</v>
      </c>
      <c r="G252" s="30">
        <f>'Emp RestOfOnt'!$E252</f>
        <v>31.740000000000002</v>
      </c>
      <c r="H252" s="30">
        <f>'Emp RestOfCMA'!$E252</f>
        <v>15.567650220726058</v>
      </c>
      <c r="I252" s="30">
        <f>'CMA Emp Adj'!$E252</f>
        <v>38.93</v>
      </c>
      <c r="J252" s="30">
        <f>'Tor Emp Adj'!$E252</f>
        <v>23.362349779273941</v>
      </c>
      <c r="L252" s="30">
        <f>'CAN LFS Emp'!$O252</f>
        <v>160.62</v>
      </c>
      <c r="M252" s="30">
        <f>'Ont LFS Emp'!$O252</f>
        <v>66.650000000000006</v>
      </c>
      <c r="N252" s="30">
        <f>'Emp RestOfOnt'!$O252</f>
        <v>26.02354752851712</v>
      </c>
      <c r="O252" s="30">
        <f>'Emp RestOfCMA'!$O252</f>
        <v>10.0750948529144</v>
      </c>
      <c r="P252" s="30">
        <f>'CMA Emp Adj'!$O252</f>
        <v>40.626452471482885</v>
      </c>
      <c r="Q252" s="30">
        <f>'Tor Emp Adj'!$O252</f>
        <v>30.551357618568485</v>
      </c>
      <c r="S252" s="30">
        <f>'CAN LFS Emp'!$Y252</f>
        <v>152.1</v>
      </c>
      <c r="T252" s="30">
        <f>'Ont LFS Emp'!$Y252</f>
        <v>64.87</v>
      </c>
      <c r="U252" s="30">
        <f>'Emp RestOfOnt'!$Y252</f>
        <v>23.654078212290507</v>
      </c>
      <c r="V252" s="30">
        <f>'Emp RestOfCMA'!$Y252</f>
        <v>17.584856101418634</v>
      </c>
      <c r="W252" s="30">
        <f>'CMA Emp Adj'!$Y252</f>
        <v>41.215921787709497</v>
      </c>
      <c r="X252" s="30">
        <f>'Tor Emp Adj'!$Y252</f>
        <v>23.631065686290864</v>
      </c>
      <c r="AA252" s="30">
        <f t="shared" si="98"/>
        <v>1</v>
      </c>
      <c r="AB252" s="30">
        <f t="shared" si="99"/>
        <v>1.1667816834416287</v>
      </c>
      <c r="AC252" s="30">
        <f t="shared" si="100"/>
        <v>0.90651852046137993</v>
      </c>
      <c r="AD252" s="30">
        <f t="shared" si="101"/>
        <v>1.281476528241297</v>
      </c>
      <c r="AE252" s="30">
        <f t="shared" si="102"/>
        <v>1.5233666016927321</v>
      </c>
      <c r="AF252" s="30">
        <f t="shared" si="103"/>
        <v>1.7425451079913055</v>
      </c>
      <c r="AH252" s="30">
        <f t="shared" si="104"/>
        <v>1</v>
      </c>
      <c r="AI252" s="30">
        <f t="shared" si="105"/>
        <v>1.0678043004227089</v>
      </c>
      <c r="AJ252" s="30">
        <f t="shared" si="106"/>
        <v>0.77724258380779998</v>
      </c>
      <c r="AK252" s="30">
        <f t="shared" si="107"/>
        <v>0.74225235772141773</v>
      </c>
      <c r="AL252" s="30">
        <f t="shared" si="108"/>
        <v>1.4040146145076031</v>
      </c>
      <c r="AM252" s="30">
        <f t="shared" si="109"/>
        <v>1.9887306509408342</v>
      </c>
      <c r="AO252" s="30">
        <f t="shared" si="110"/>
        <v>1</v>
      </c>
      <c r="AP252" s="30">
        <f t="shared" si="111"/>
        <v>1.098725462677959</v>
      </c>
      <c r="AQ252" s="30">
        <f t="shared" si="112"/>
        <v>0.78908366759188331</v>
      </c>
      <c r="AR252" s="30">
        <f t="shared" si="113"/>
        <v>1.256887477612737</v>
      </c>
      <c r="AS252" s="30">
        <f t="shared" si="114"/>
        <v>1.4180849109072255</v>
      </c>
      <c r="AT252" s="30">
        <f t="shared" si="115"/>
        <v>1.5677018270232168</v>
      </c>
      <c r="AW252" s="35">
        <f t="shared" si="116"/>
        <v>2.9227950117367563E-3</v>
      </c>
      <c r="AX252" s="35">
        <f t="shared" si="117"/>
        <v>-5.8394942939492545E-3</v>
      </c>
      <c r="AY252" s="35">
        <f t="shared" si="118"/>
        <v>-1.9661727912914317E-2</v>
      </c>
      <c r="AZ252" s="35">
        <f t="shared" si="119"/>
        <v>-4.2579752178294572E-2</v>
      </c>
      <c r="BA252" s="35">
        <f t="shared" si="120"/>
        <v>4.2745330184699171E-3</v>
      </c>
      <c r="BB252" s="35">
        <f t="shared" si="121"/>
        <v>2.7191458000584978E-2</v>
      </c>
      <c r="BC252" s="40"/>
      <c r="BD252" s="35">
        <f t="shared" si="122"/>
        <v>-5.4354867426607001E-3</v>
      </c>
      <c r="BE252" s="35">
        <f t="shared" si="123"/>
        <v>-2.7033173789559051E-3</v>
      </c>
      <c r="BF252" s="35">
        <f t="shared" si="124"/>
        <v>-9.5012018270709264E-3</v>
      </c>
      <c r="BG252" s="35">
        <f t="shared" si="125"/>
        <v>5.7277445158824492E-2</v>
      </c>
      <c r="BH252" s="35">
        <f t="shared" si="126"/>
        <v>1.4415620235912474E-3</v>
      </c>
      <c r="BI252" s="35">
        <f t="shared" si="127"/>
        <v>-2.5357647747554224E-2</v>
      </c>
    </row>
    <row r="253" spans="1:61" x14ac:dyDescent="0.25">
      <c r="A253" t="s">
        <v>574</v>
      </c>
      <c r="B253" s="137">
        <f t="shared" si="132"/>
        <v>5242</v>
      </c>
      <c r="C253" s="133">
        <v>5242</v>
      </c>
      <c r="E253" s="30">
        <f>'CAN LFS Emp'!$E253</f>
        <v>39.71</v>
      </c>
      <c r="F253" s="30">
        <f>'Ont LFS Emp'!$E253</f>
        <v>13.05</v>
      </c>
      <c r="G253" s="30">
        <f>'Emp RestOfOnt'!$E253</f>
        <v>7.6000000000000005</v>
      </c>
      <c r="H253" s="30">
        <f>'Emp RestOfCMA'!$E253</f>
        <v>1.4461697036377137</v>
      </c>
      <c r="I253" s="30">
        <f>'CMA Emp Adj'!$E253</f>
        <v>5.45</v>
      </c>
      <c r="J253" s="30">
        <f>'Tor Emp Adj'!$E253</f>
        <v>4.0038302963622865</v>
      </c>
      <c r="L253" s="30">
        <f>'CAN LFS Emp'!$O253</f>
        <v>83.97</v>
      </c>
      <c r="M253" s="30">
        <f>'Ont LFS Emp'!$O253</f>
        <v>35.409999999999997</v>
      </c>
      <c r="N253" s="30">
        <f>'Emp RestOfOnt'!$O253</f>
        <v>13.781974169741694</v>
      </c>
      <c r="O253" s="30">
        <f>'Emp RestOfCMA'!$O253</f>
        <v>10.562578975693295</v>
      </c>
      <c r="P253" s="30">
        <f>'CMA Emp Adj'!$O253</f>
        <v>21.628025830258302</v>
      </c>
      <c r="Q253" s="30">
        <f>'Tor Emp Adj'!$O253</f>
        <v>11.065446854565007</v>
      </c>
      <c r="S253" s="30">
        <f>'CAN LFS Emp'!$Y253</f>
        <v>102.83</v>
      </c>
      <c r="T253" s="30">
        <f>'Ont LFS Emp'!$Y253</f>
        <v>49.85</v>
      </c>
      <c r="U253" s="30">
        <f>'Emp RestOfOnt'!$Y253</f>
        <v>24.097192060712207</v>
      </c>
      <c r="V253" s="30">
        <f>'Emp RestOfCMA'!$Y253</f>
        <v>17.039297351659645</v>
      </c>
      <c r="W253" s="30">
        <f>'CMA Emp Adj'!$Y253</f>
        <v>25.752807939287795</v>
      </c>
      <c r="X253" s="30">
        <f>'Tor Emp Adj'!$Y253</f>
        <v>8.71351058762815</v>
      </c>
      <c r="AA253" s="30">
        <f t="shared" si="98"/>
        <v>1</v>
      </c>
      <c r="AB253" s="30">
        <f t="shared" si="99"/>
        <v>0.84642744058513208</v>
      </c>
      <c r="AC253" s="30">
        <f t="shared" si="100"/>
        <v>0.85272316755441346</v>
      </c>
      <c r="AD253" s="30">
        <f t="shared" si="101"/>
        <v>0.46766143851058434</v>
      </c>
      <c r="AE253" s="30">
        <f t="shared" si="102"/>
        <v>0.83780170476848548</v>
      </c>
      <c r="AF253" s="30">
        <f t="shared" si="103"/>
        <v>1.1731887238461867</v>
      </c>
      <c r="AH253" s="30">
        <f t="shared" si="104"/>
        <v>1</v>
      </c>
      <c r="AI253" s="30">
        <f t="shared" si="105"/>
        <v>1.0851578263710691</v>
      </c>
      <c r="AJ253" s="30">
        <f t="shared" si="106"/>
        <v>0.78736659902771056</v>
      </c>
      <c r="AK253" s="30">
        <f t="shared" si="107"/>
        <v>1.4884967124638677</v>
      </c>
      <c r="AL253" s="30">
        <f t="shared" si="108"/>
        <v>1.4297334409539419</v>
      </c>
      <c r="AM253" s="30">
        <f t="shared" si="109"/>
        <v>1.3778117321336165</v>
      </c>
      <c r="AO253" s="30">
        <f t="shared" si="110"/>
        <v>1</v>
      </c>
      <c r="AP253" s="30">
        <f t="shared" si="111"/>
        <v>1.248877473861671</v>
      </c>
      <c r="AQ253" s="30">
        <f t="shared" si="112"/>
        <v>1.1890300850525077</v>
      </c>
      <c r="AR253" s="30">
        <f t="shared" si="113"/>
        <v>1.8014351836641465</v>
      </c>
      <c r="AS253" s="30">
        <f t="shared" si="114"/>
        <v>1.3106030851046355</v>
      </c>
      <c r="AT253" s="30">
        <f t="shared" si="115"/>
        <v>0.85503264942000401</v>
      </c>
      <c r="AW253" s="35">
        <f t="shared" si="116"/>
        <v>7.7760906949988273E-2</v>
      </c>
      <c r="AX253" s="35">
        <f t="shared" si="117"/>
        <v>0.10497268282136862</v>
      </c>
      <c r="AY253" s="35">
        <f t="shared" si="118"/>
        <v>6.1328395841538708E-2</v>
      </c>
      <c r="AZ253" s="35">
        <f t="shared" si="119"/>
        <v>0.21998662943407199</v>
      </c>
      <c r="BA253" s="35">
        <f t="shared" si="120"/>
        <v>0.14778894561665745</v>
      </c>
      <c r="BB253" s="35">
        <f t="shared" si="121"/>
        <v>0.10700435526762742</v>
      </c>
      <c r="BC253" s="40"/>
      <c r="BD253" s="35">
        <f t="shared" si="122"/>
        <v>2.0468417479974077E-2</v>
      </c>
      <c r="BE253" s="35">
        <f t="shared" si="123"/>
        <v>3.4794051674876592E-2</v>
      </c>
      <c r="BF253" s="35">
        <f t="shared" si="124"/>
        <v>5.7463779510073865E-2</v>
      </c>
      <c r="BG253" s="35">
        <f t="shared" si="125"/>
        <v>4.8982326757803119E-2</v>
      </c>
      <c r="BH253" s="35">
        <f t="shared" si="126"/>
        <v>1.7608605421380652E-2</v>
      </c>
      <c r="BI253" s="35">
        <f t="shared" si="127"/>
        <v>-2.3612028232634086E-2</v>
      </c>
    </row>
    <row r="254" spans="1:61" x14ac:dyDescent="0.25">
      <c r="A254" t="s">
        <v>575</v>
      </c>
      <c r="B254" s="137" t="s">
        <v>204</v>
      </c>
      <c r="C254" s="133">
        <v>526</v>
      </c>
      <c r="E254" s="30">
        <f>'CAN LFS Emp'!$E254</f>
        <v>0</v>
      </c>
      <c r="F254" s="30">
        <f>'Ont LFS Emp'!$E254</f>
        <v>0</v>
      </c>
      <c r="G254" s="30">
        <f>'Emp RestOfOnt'!$E254</f>
        <v>0</v>
      </c>
      <c r="H254" s="30">
        <f>'Emp RestOfCMA'!$E254</f>
        <v>0</v>
      </c>
      <c r="I254" s="30">
        <f>'CMA Emp Adj'!$E254</f>
        <v>0</v>
      </c>
      <c r="J254" s="30">
        <f>'Tor Emp Adj'!$E254</f>
        <v>0</v>
      </c>
      <c r="L254" s="30">
        <f>'CAN LFS Emp'!$O254</f>
        <v>0</v>
      </c>
      <c r="M254" s="30">
        <f>'Ont LFS Emp'!$O254</f>
        <v>0</v>
      </c>
      <c r="N254" s="30">
        <f>'Emp RestOfOnt'!$O254</f>
        <v>0</v>
      </c>
      <c r="O254" s="30">
        <f>'Emp RestOfCMA'!$O254</f>
        <v>0</v>
      </c>
      <c r="P254" s="30">
        <f>'CMA Emp Adj'!$O254</f>
        <v>0</v>
      </c>
      <c r="Q254" s="30">
        <f>'Tor Emp Adj'!$O254</f>
        <v>0</v>
      </c>
      <c r="S254" s="30">
        <f>'CAN LFS Emp'!$Y254</f>
        <v>3.3</v>
      </c>
      <c r="T254" s="30">
        <f>'Ont LFS Emp'!$Y254</f>
        <v>2.15</v>
      </c>
      <c r="U254" s="30">
        <f>'Emp RestOfOnt'!$Y254</f>
        <v>-5.523917995444183E-2</v>
      </c>
      <c r="V254" s="30">
        <f>'Emp RestOfCMA'!$Y254</f>
        <v>2.2052391799544417</v>
      </c>
      <c r="W254" s="30">
        <f>'CMA Emp Adj'!$Y254</f>
        <v>2.2052391799544417</v>
      </c>
      <c r="X254" s="30">
        <f>'Tor Emp Adj'!$Y254</f>
        <v>0</v>
      </c>
      <c r="AA254" s="30" t="str">
        <f t="shared" si="98"/>
        <v>n/a</v>
      </c>
      <c r="AB254" s="30" t="str">
        <f t="shared" si="99"/>
        <v>n/a</v>
      </c>
      <c r="AC254" s="30" t="str">
        <f t="shared" si="100"/>
        <v>n/a</v>
      </c>
      <c r="AD254" s="30" t="str">
        <f t="shared" si="101"/>
        <v>n/a</v>
      </c>
      <c r="AE254" s="30" t="str">
        <f t="shared" si="102"/>
        <v>n/a</v>
      </c>
      <c r="AF254" s="30" t="str">
        <f t="shared" si="103"/>
        <v>n/a</v>
      </c>
      <c r="AH254" s="30" t="str">
        <f t="shared" si="104"/>
        <v>n/a</v>
      </c>
      <c r="AI254" s="30" t="str">
        <f t="shared" si="105"/>
        <v>n/a</v>
      </c>
      <c r="AJ254" s="30" t="str">
        <f t="shared" si="106"/>
        <v>n/a</v>
      </c>
      <c r="AK254" s="30" t="str">
        <f t="shared" si="107"/>
        <v>n/a</v>
      </c>
      <c r="AL254" s="30" t="str">
        <f t="shared" si="108"/>
        <v>n/a</v>
      </c>
      <c r="AM254" s="30" t="str">
        <f t="shared" si="109"/>
        <v>n/a</v>
      </c>
      <c r="AO254" s="30">
        <f t="shared" si="110"/>
        <v>1</v>
      </c>
      <c r="AP254" s="30">
        <f t="shared" si="111"/>
        <v>1.6784137373938215</v>
      </c>
      <c r="AQ254" s="30">
        <f t="shared" si="112"/>
        <v>-8.4933598116168268E-2</v>
      </c>
      <c r="AR254" s="30">
        <f t="shared" si="113"/>
        <v>7.2648818324187641</v>
      </c>
      <c r="AS254" s="30">
        <f t="shared" si="114"/>
        <v>3.4971011401989642</v>
      </c>
      <c r="AT254" s="30">
        <f t="shared" si="115"/>
        <v>0</v>
      </c>
      <c r="AW254" s="35" t="str">
        <f t="shared" si="116"/>
        <v>n/a</v>
      </c>
      <c r="AX254" s="35" t="str">
        <f t="shared" si="117"/>
        <v>n/a</v>
      </c>
      <c r="AY254" s="35" t="str">
        <f t="shared" si="118"/>
        <v>n/a</v>
      </c>
      <c r="AZ254" s="35" t="str">
        <f t="shared" si="119"/>
        <v>n/a</v>
      </c>
      <c r="BA254" s="35" t="str">
        <f t="shared" si="120"/>
        <v>n/a</v>
      </c>
      <c r="BB254" s="35" t="str">
        <f t="shared" si="121"/>
        <v>n/a</v>
      </c>
      <c r="BC254" s="40"/>
      <c r="BD254" s="35" t="str">
        <f t="shared" si="122"/>
        <v>n/a</v>
      </c>
      <c r="BE254" s="35" t="str">
        <f t="shared" si="123"/>
        <v>n/a</v>
      </c>
      <c r="BF254" s="35" t="str">
        <f t="shared" si="124"/>
        <v>n/a</v>
      </c>
      <c r="BG254" s="35" t="str">
        <f t="shared" si="125"/>
        <v>n/a</v>
      </c>
      <c r="BH254" s="35" t="str">
        <f t="shared" si="126"/>
        <v>n/a</v>
      </c>
      <c r="BI254" s="35" t="str">
        <f t="shared" si="127"/>
        <v>n/a</v>
      </c>
    </row>
    <row r="255" spans="1:61" x14ac:dyDescent="0.25">
      <c r="A255" s="106" t="s">
        <v>492</v>
      </c>
      <c r="B255" s="129"/>
      <c r="C255" s="130"/>
      <c r="E255" s="135"/>
      <c r="F255" s="135"/>
      <c r="G255" s="135"/>
      <c r="H255" s="135"/>
      <c r="I255" s="135"/>
      <c r="J255" s="135"/>
      <c r="L255" s="135"/>
      <c r="M255" s="135"/>
      <c r="N255" s="135"/>
      <c r="O255" s="135"/>
      <c r="P255" s="135"/>
      <c r="Q255" s="135"/>
      <c r="S255" s="135"/>
      <c r="T255" s="135"/>
      <c r="U255" s="135"/>
      <c r="V255" s="135"/>
      <c r="W255" s="135"/>
      <c r="X255" s="135"/>
      <c r="AA255" s="135"/>
      <c r="AB255" s="135"/>
      <c r="AC255" s="135"/>
      <c r="AD255" s="135"/>
      <c r="AE255" s="135"/>
      <c r="AF255" s="135"/>
      <c r="AH255" s="135"/>
      <c r="AI255" s="135"/>
      <c r="AJ255" s="135"/>
      <c r="AK255" s="135"/>
      <c r="AL255" s="135"/>
      <c r="AM255" s="135"/>
      <c r="AO255" s="135"/>
      <c r="AP255" s="135"/>
      <c r="AQ255" s="135"/>
      <c r="AR255" s="135"/>
      <c r="AS255" s="135"/>
      <c r="AT255" s="135"/>
      <c r="AW255" s="162"/>
      <c r="AX255" s="162"/>
      <c r="AY255" s="162"/>
      <c r="AZ255" s="162"/>
      <c r="BA255" s="162"/>
      <c r="BB255" s="162"/>
      <c r="BC255" s="40"/>
      <c r="BD255" s="162"/>
      <c r="BE255" s="162"/>
      <c r="BF255" s="162"/>
      <c r="BG255" s="162"/>
      <c r="BH255" s="162"/>
      <c r="BI255" s="162"/>
    </row>
    <row r="256" spans="1:61" x14ac:dyDescent="0.25">
      <c r="A256" t="s">
        <v>576</v>
      </c>
      <c r="B256" s="132">
        <f t="shared" ref="B256:B257" si="133">VALUE(LEFT(C256,4))</f>
        <v>311</v>
      </c>
      <c r="C256" s="133">
        <v>311</v>
      </c>
      <c r="E256" s="30">
        <f>'CAN LFS Emp'!$E256</f>
        <v>228.29</v>
      </c>
      <c r="F256" s="30">
        <f>'Ont LFS Emp'!$E256</f>
        <v>90.87</v>
      </c>
      <c r="G256" s="30">
        <f>'Emp RestOfOnt'!$E256</f>
        <v>46.620000000000005</v>
      </c>
      <c r="H256" s="30">
        <f>'Emp RestOfCMA'!$E256</f>
        <v>23.420072883175205</v>
      </c>
      <c r="I256" s="30">
        <f>'CMA Emp Adj'!$E256</f>
        <v>44.25</v>
      </c>
      <c r="J256" s="30">
        <f>'Tor Emp Adj'!$E256</f>
        <v>20.829927116824795</v>
      </c>
      <c r="L256" s="30">
        <f>'CAN LFS Emp'!$O256</f>
        <v>253.02</v>
      </c>
      <c r="M256" s="30">
        <f>'Ont LFS Emp'!$O256</f>
        <v>101.97</v>
      </c>
      <c r="N256" s="30">
        <f>'Emp RestOfOnt'!$O256</f>
        <v>48.303450176678446</v>
      </c>
      <c r="O256" s="30">
        <f>'Emp RestOfCMA'!$O256</f>
        <v>20.726233508410893</v>
      </c>
      <c r="P256" s="30">
        <f>'CMA Emp Adj'!$O256</f>
        <v>53.666549823321553</v>
      </c>
      <c r="Q256" s="30">
        <f>'Tor Emp Adj'!$O256</f>
        <v>32.94031631491066</v>
      </c>
      <c r="S256" s="30">
        <f>'CAN LFS Emp'!$Y256</f>
        <v>266.57</v>
      </c>
      <c r="T256" s="30">
        <f>'Ont LFS Emp'!$Y256</f>
        <v>97.92</v>
      </c>
      <c r="U256" s="30">
        <f>'Emp RestOfOnt'!$Y256</f>
        <v>47.574328192302346</v>
      </c>
      <c r="V256" s="30">
        <f>'Emp RestOfCMA'!$Y256</f>
        <v>28.133825675886424</v>
      </c>
      <c r="W256" s="30">
        <f>'CMA Emp Adj'!$Y256</f>
        <v>50.345671807697656</v>
      </c>
      <c r="X256" s="30">
        <f>'Tor Emp Adj'!$Y256</f>
        <v>22.211846131811232</v>
      </c>
      <c r="AA256" s="30">
        <f t="shared" si="98"/>
        <v>1</v>
      </c>
      <c r="AB256" s="30">
        <f t="shared" si="99"/>
        <v>1.0252098019428828</v>
      </c>
      <c r="AC256" s="30">
        <f t="shared" si="100"/>
        <v>0.90987082230056426</v>
      </c>
      <c r="AD256" s="30">
        <f t="shared" si="101"/>
        <v>1.3173875151722159</v>
      </c>
      <c r="AE256" s="30">
        <f t="shared" si="102"/>
        <v>1.1832350105662142</v>
      </c>
      <c r="AF256" s="30">
        <f t="shared" si="103"/>
        <v>1.0616783664418354</v>
      </c>
      <c r="AH256" s="30">
        <f t="shared" si="104"/>
        <v>1</v>
      </c>
      <c r="AI256" s="30">
        <f t="shared" si="105"/>
        <v>1.0370715043626522</v>
      </c>
      <c r="AJ256" s="30">
        <f t="shared" si="106"/>
        <v>0.9158260868266147</v>
      </c>
      <c r="AK256" s="30">
        <f t="shared" si="107"/>
        <v>0.96932094974918026</v>
      </c>
      <c r="AL256" s="30">
        <f t="shared" si="108"/>
        <v>1.1773651410676251</v>
      </c>
      <c r="AM256" s="30">
        <f t="shared" si="109"/>
        <v>1.3611876146270105</v>
      </c>
      <c r="AO256" s="30">
        <f t="shared" si="110"/>
        <v>1</v>
      </c>
      <c r="AP256" s="30">
        <f t="shared" si="111"/>
        <v>0.9463126338759833</v>
      </c>
      <c r="AQ256" s="30">
        <f t="shared" si="112"/>
        <v>0.90553998611582953</v>
      </c>
      <c r="AR256" s="30">
        <f t="shared" si="113"/>
        <v>1.1473721782155741</v>
      </c>
      <c r="AS256" s="30">
        <f t="shared" si="114"/>
        <v>0.98836487132638717</v>
      </c>
      <c r="AT256" s="30">
        <f t="shared" si="115"/>
        <v>0.84078074166343297</v>
      </c>
      <c r="AW256" s="35">
        <f t="shared" si="116"/>
        <v>1.0338252895682132E-2</v>
      </c>
      <c r="AX256" s="35">
        <f t="shared" si="117"/>
        <v>1.1591541089998714E-2</v>
      </c>
      <c r="AY256" s="35">
        <f t="shared" si="118"/>
        <v>3.5536349144060786E-3</v>
      </c>
      <c r="AZ256" s="35">
        <f t="shared" si="119"/>
        <v>-1.2144972502074025E-2</v>
      </c>
      <c r="BA256" s="35">
        <f t="shared" si="120"/>
        <v>1.948077417819194E-2</v>
      </c>
      <c r="BB256" s="35">
        <f t="shared" si="121"/>
        <v>4.689711136788155E-2</v>
      </c>
      <c r="BC256" s="40"/>
      <c r="BD256" s="35">
        <f t="shared" si="122"/>
        <v>5.2304649998757835E-3</v>
      </c>
      <c r="BE256" s="35">
        <f t="shared" si="123"/>
        <v>-4.0445819180238152E-3</v>
      </c>
      <c r="BF256" s="35">
        <f t="shared" si="124"/>
        <v>-1.5198137393730438E-3</v>
      </c>
      <c r="BG256" s="35">
        <f t="shared" si="125"/>
        <v>3.1028904037868399E-2</v>
      </c>
      <c r="BH256" s="35">
        <f t="shared" si="126"/>
        <v>-6.367366432887378E-3</v>
      </c>
      <c r="BI256" s="35">
        <f t="shared" si="127"/>
        <v>-3.8640794810974377E-2</v>
      </c>
    </row>
    <row r="257" spans="1:61" x14ac:dyDescent="0.25">
      <c r="A257" t="s">
        <v>577</v>
      </c>
      <c r="B257" s="132">
        <f t="shared" si="133"/>
        <v>3121</v>
      </c>
      <c r="C257" s="133">
        <v>3121</v>
      </c>
      <c r="E257" s="30">
        <f>'CAN LFS Emp'!$E257</f>
        <v>33.07</v>
      </c>
      <c r="F257" s="30">
        <f>'Ont LFS Emp'!$E257</f>
        <v>14.67</v>
      </c>
      <c r="G257" s="30">
        <f>'Emp RestOfOnt'!$E257</f>
        <v>6.41</v>
      </c>
      <c r="H257" s="30">
        <f>'Emp RestOfCMA'!$E257</f>
        <v>3.5655089775152184</v>
      </c>
      <c r="I257" s="30">
        <f>'CMA Emp Adj'!$E257</f>
        <v>8.26</v>
      </c>
      <c r="J257" s="30">
        <f>'Tor Emp Adj'!$E257</f>
        <v>4.6944910224847813</v>
      </c>
      <c r="L257" s="30">
        <f>'CAN LFS Emp'!$O257</f>
        <v>35.630000000000003</v>
      </c>
      <c r="M257" s="30">
        <f>'Ont LFS Emp'!$O257</f>
        <v>12.15</v>
      </c>
      <c r="N257" s="30">
        <f>'Emp RestOfOnt'!$O257</f>
        <v>5.9593720930232568</v>
      </c>
      <c r="O257" s="30">
        <f>'Emp RestOfCMA'!$O257</f>
        <v>2.5935870937921659</v>
      </c>
      <c r="P257" s="30">
        <f>'CMA Emp Adj'!$O257</f>
        <v>6.1906279069767436</v>
      </c>
      <c r="Q257" s="30">
        <f>'Tor Emp Adj'!$O257</f>
        <v>3.5970408131845777</v>
      </c>
      <c r="S257" s="30">
        <f>'CAN LFS Emp'!$Y257</f>
        <v>31.6</v>
      </c>
      <c r="T257" s="30">
        <f>'Ont LFS Emp'!$Y257</f>
        <v>11.59</v>
      </c>
      <c r="U257" s="30">
        <f>'Emp RestOfOnt'!$Y257</f>
        <v>6.5954054054054048</v>
      </c>
      <c r="V257" s="30">
        <f>'Emp RestOfCMA'!$Y257</f>
        <v>4.9945945945945951</v>
      </c>
      <c r="W257" s="30">
        <f>'CMA Emp Adj'!$Y257</f>
        <v>4.9945945945945951</v>
      </c>
      <c r="X257" s="30">
        <f>'Tor Emp Adj'!$Y257</f>
        <v>0</v>
      </c>
      <c r="AA257" s="30">
        <f t="shared" si="98"/>
        <v>1</v>
      </c>
      <c r="AB257" s="30">
        <f t="shared" si="99"/>
        <v>1.1425495109639119</v>
      </c>
      <c r="AC257" s="30">
        <f t="shared" si="100"/>
        <v>0.86361105257104032</v>
      </c>
      <c r="AD257" s="30">
        <f t="shared" si="101"/>
        <v>1.3845209399532297</v>
      </c>
      <c r="AE257" s="30">
        <f t="shared" si="102"/>
        <v>1.5247213336842069</v>
      </c>
      <c r="AF257" s="30">
        <f t="shared" si="103"/>
        <v>1.6517580179183657</v>
      </c>
      <c r="AH257" s="30">
        <f t="shared" si="104"/>
        <v>1</v>
      </c>
      <c r="AI257" s="30">
        <f t="shared" si="105"/>
        <v>0.87750901933320691</v>
      </c>
      <c r="AJ257" s="30">
        <f t="shared" si="106"/>
        <v>0.80236945922887892</v>
      </c>
      <c r="AK257" s="30">
        <f t="shared" si="107"/>
        <v>0.86136471601733222</v>
      </c>
      <c r="AL257" s="30">
        <f t="shared" si="108"/>
        <v>0.96445335390415943</v>
      </c>
      <c r="AM257" s="30">
        <f t="shared" si="109"/>
        <v>1.0555398115078631</v>
      </c>
      <c r="AO257" s="30">
        <f t="shared" si="110"/>
        <v>1</v>
      </c>
      <c r="AP257" s="30">
        <f t="shared" si="111"/>
        <v>0.94486738613631849</v>
      </c>
      <c r="AQ257" s="30">
        <f t="shared" si="112"/>
        <v>1.0590114440849729</v>
      </c>
      <c r="AR257" s="30">
        <f t="shared" si="113"/>
        <v>1.7183038170137759</v>
      </c>
      <c r="AS257" s="30">
        <f t="shared" si="114"/>
        <v>0.82714108450769519</v>
      </c>
      <c r="AT257" s="30">
        <f t="shared" si="115"/>
        <v>0</v>
      </c>
      <c r="AW257" s="35">
        <f t="shared" si="116"/>
        <v>7.4840115287466702E-3</v>
      </c>
      <c r="AX257" s="35">
        <f t="shared" si="117"/>
        <v>-1.867103794282432E-2</v>
      </c>
      <c r="AY257" s="35">
        <f t="shared" si="118"/>
        <v>-7.2629115448258341E-3</v>
      </c>
      <c r="AZ257" s="35">
        <f t="shared" si="119"/>
        <v>-3.1325359561507948E-2</v>
      </c>
      <c r="BA257" s="35">
        <f t="shared" si="120"/>
        <v>-2.8426937091793003E-2</v>
      </c>
      <c r="BB257" s="35">
        <f t="shared" si="121"/>
        <v>-2.6276424226578721E-2</v>
      </c>
      <c r="BC257" s="40"/>
      <c r="BD257" s="35">
        <f t="shared" si="122"/>
        <v>-1.1931336226321698E-2</v>
      </c>
      <c r="BE257" s="35">
        <f t="shared" si="123"/>
        <v>-4.707535898728632E-3</v>
      </c>
      <c r="BF257" s="35">
        <f t="shared" si="124"/>
        <v>1.0192405686905159E-2</v>
      </c>
      <c r="BG257" s="35">
        <f t="shared" si="125"/>
        <v>6.7726300842476883E-2</v>
      </c>
      <c r="BH257" s="35">
        <f t="shared" si="126"/>
        <v>-2.1239229496534229E-2</v>
      </c>
      <c r="BI257" s="35">
        <f t="shared" si="127"/>
        <v>-1</v>
      </c>
    </row>
    <row r="258" spans="1:61" x14ac:dyDescent="0.25">
      <c r="A258" s="106" t="s">
        <v>537</v>
      </c>
      <c r="B258" s="129"/>
      <c r="C258" s="130"/>
      <c r="E258" s="135"/>
      <c r="F258" s="135"/>
      <c r="G258" s="135"/>
      <c r="H258" s="135"/>
      <c r="I258" s="135"/>
      <c r="J258" s="135"/>
      <c r="L258" s="135"/>
      <c r="M258" s="135"/>
      <c r="N258" s="135"/>
      <c r="O258" s="135"/>
      <c r="P258" s="135"/>
      <c r="Q258" s="135"/>
      <c r="S258" s="135"/>
      <c r="T258" s="135"/>
      <c r="U258" s="135"/>
      <c r="V258" s="135"/>
      <c r="W258" s="135"/>
      <c r="X258" s="135"/>
      <c r="AA258" s="135"/>
      <c r="AB258" s="135"/>
      <c r="AC258" s="135"/>
      <c r="AD258" s="135"/>
      <c r="AE258" s="135"/>
      <c r="AF258" s="135"/>
      <c r="AH258" s="135"/>
      <c r="AI258" s="135"/>
      <c r="AJ258" s="135"/>
      <c r="AK258" s="135"/>
      <c r="AL258" s="135"/>
      <c r="AM258" s="135"/>
      <c r="AO258" s="135"/>
      <c r="AP258" s="135"/>
      <c r="AQ258" s="135"/>
      <c r="AR258" s="135"/>
      <c r="AS258" s="135"/>
      <c r="AT258" s="135"/>
      <c r="AW258" s="162"/>
      <c r="AX258" s="162"/>
      <c r="AY258" s="162"/>
      <c r="AZ258" s="162"/>
      <c r="BA258" s="162"/>
      <c r="BB258" s="162"/>
      <c r="BC258" s="40"/>
      <c r="BD258" s="162"/>
      <c r="BE258" s="162"/>
      <c r="BF258" s="162"/>
      <c r="BG258" s="162"/>
      <c r="BH258" s="162"/>
      <c r="BI258" s="162"/>
    </row>
    <row r="259" spans="1:61" x14ac:dyDescent="0.25">
      <c r="A259" t="s">
        <v>578</v>
      </c>
      <c r="B259" s="137">
        <f t="shared" ref="B259:B263" si="134">VALUE(LEFT(C259,4))</f>
        <v>3254</v>
      </c>
      <c r="C259" s="133">
        <v>3254</v>
      </c>
      <c r="E259" s="30">
        <f>'CAN LFS Emp'!$E259</f>
        <v>36.72</v>
      </c>
      <c r="F259" s="30">
        <f>'Ont LFS Emp'!$E259</f>
        <v>23.39</v>
      </c>
      <c r="G259" s="30">
        <f>'Emp RestOfOnt'!$E259</f>
        <v>5.4699999999999989</v>
      </c>
      <c r="H259" s="30">
        <f>'Emp RestOfCMA'!$E259</f>
        <v>8.8212956515167065</v>
      </c>
      <c r="I259" s="30">
        <f>'CMA Emp Adj'!$E259</f>
        <v>17.920000000000002</v>
      </c>
      <c r="J259" s="30">
        <f>'Tor Emp Adj'!$E259</f>
        <v>9.0987043484832952</v>
      </c>
      <c r="L259" s="30">
        <f>'CAN LFS Emp'!$O259</f>
        <v>45.5</v>
      </c>
      <c r="M259" s="30">
        <f>'Ont LFS Emp'!$O259</f>
        <v>22.8</v>
      </c>
      <c r="N259" s="30">
        <f>'Emp RestOfOnt'!$O259</f>
        <v>5.6645071923281876</v>
      </c>
      <c r="O259" s="30">
        <f>'Emp RestOfCMA'!$O259</f>
        <v>8.6169978331725918</v>
      </c>
      <c r="P259" s="30">
        <f>'CMA Emp Adj'!$O259</f>
        <v>17.135492807671813</v>
      </c>
      <c r="Q259" s="30">
        <f>'Tor Emp Adj'!$O259</f>
        <v>8.5184949744992213</v>
      </c>
      <c r="S259" s="30">
        <f>'CAN LFS Emp'!$Y259</f>
        <v>45.3</v>
      </c>
      <c r="T259" s="30">
        <f>'Ont LFS Emp'!$Y259</f>
        <v>23.96</v>
      </c>
      <c r="U259" s="30">
        <f>'Emp RestOfOnt'!$Y259</f>
        <v>6.4713080895008623</v>
      </c>
      <c r="V259" s="30">
        <f>'Emp RestOfCMA'!$Y259</f>
        <v>5.6894972838890787</v>
      </c>
      <c r="W259" s="30">
        <f>'CMA Emp Adj'!$Y259</f>
        <v>17.488691910499139</v>
      </c>
      <c r="X259" s="30">
        <f>'Tor Emp Adj'!$Y259</f>
        <v>11.79919462661006</v>
      </c>
      <c r="AA259" s="30">
        <f t="shared" si="98"/>
        <v>1</v>
      </c>
      <c r="AB259" s="30">
        <f t="shared" si="99"/>
        <v>1.640614928837504</v>
      </c>
      <c r="AC259" s="30">
        <f t="shared" si="100"/>
        <v>0.66371099322115468</v>
      </c>
      <c r="AD259" s="30">
        <f t="shared" si="101"/>
        <v>3.0849057117677443</v>
      </c>
      <c r="AE259" s="30">
        <f t="shared" si="102"/>
        <v>2.9790648501864325</v>
      </c>
      <c r="AF259" s="30">
        <f t="shared" si="103"/>
        <v>2.8831616094467769</v>
      </c>
      <c r="AH259" s="30">
        <f t="shared" si="104"/>
        <v>1</v>
      </c>
      <c r="AI259" s="30">
        <f t="shared" si="105"/>
        <v>1.2894799203755278</v>
      </c>
      <c r="AJ259" s="30">
        <f t="shared" si="106"/>
        <v>0.59722839107520442</v>
      </c>
      <c r="AK259" s="30">
        <f t="shared" si="107"/>
        <v>2.2410247394799945</v>
      </c>
      <c r="AL259" s="30">
        <f t="shared" si="108"/>
        <v>2.0904873855133772</v>
      </c>
      <c r="AM259" s="30">
        <f t="shared" si="109"/>
        <v>1.9574764680065686</v>
      </c>
      <c r="AO259" s="30">
        <f t="shared" si="110"/>
        <v>1</v>
      </c>
      <c r="AP259" s="30">
        <f t="shared" si="111"/>
        <v>1.3625834733636701</v>
      </c>
      <c r="AQ259" s="30">
        <f t="shared" si="112"/>
        <v>0.72483659988316818</v>
      </c>
      <c r="AR259" s="30">
        <f t="shared" si="113"/>
        <v>1.3654081382464209</v>
      </c>
      <c r="AS259" s="30">
        <f t="shared" si="114"/>
        <v>2.0203450961706158</v>
      </c>
      <c r="AT259" s="30">
        <f t="shared" si="115"/>
        <v>2.6282310028648719</v>
      </c>
      <c r="AW259" s="35">
        <f t="shared" si="116"/>
        <v>2.1670544205929954E-2</v>
      </c>
      <c r="AX259" s="35">
        <f t="shared" si="117"/>
        <v>-2.5515437280839715E-3</v>
      </c>
      <c r="AY259" s="35">
        <f t="shared" si="118"/>
        <v>3.5002398439565319E-3</v>
      </c>
      <c r="AZ259" s="35">
        <f t="shared" si="119"/>
        <v>-2.3404582163755183E-3</v>
      </c>
      <c r="BA259" s="35">
        <f t="shared" si="120"/>
        <v>-4.4665444218364714E-3</v>
      </c>
      <c r="BB259" s="35">
        <f t="shared" si="121"/>
        <v>-6.5675731024327222E-3</v>
      </c>
      <c r="BC259" s="40"/>
      <c r="BD259" s="35">
        <f t="shared" si="122"/>
        <v>-4.4043232798607335E-4</v>
      </c>
      <c r="BE259" s="35">
        <f t="shared" si="123"/>
        <v>4.9748574432413317E-3</v>
      </c>
      <c r="BF259" s="35">
        <f t="shared" si="124"/>
        <v>1.3404887244429675E-2</v>
      </c>
      <c r="BG259" s="35">
        <f t="shared" si="125"/>
        <v>-4.0661682854115977E-2</v>
      </c>
      <c r="BH259" s="35">
        <f t="shared" si="126"/>
        <v>2.0423407741734234E-3</v>
      </c>
      <c r="BI259" s="35">
        <f t="shared" si="127"/>
        <v>3.3115671148251202E-2</v>
      </c>
    </row>
    <row r="260" spans="1:61" x14ac:dyDescent="0.25">
      <c r="A260" t="s">
        <v>384</v>
      </c>
      <c r="B260" s="137" t="s">
        <v>193</v>
      </c>
      <c r="C260" s="133">
        <v>334512</v>
      </c>
      <c r="E260" s="30">
        <f>'CAN LFS Emp'!$E260</f>
        <v>10.330943368421053</v>
      </c>
      <c r="F260" s="30">
        <f>'Ont LFS Emp'!$E260</f>
        <v>5.1464618726243119</v>
      </c>
      <c r="G260" s="30">
        <f>'Emp RestOfOnt'!$E260</f>
        <v>1.2294299304466478</v>
      </c>
      <c r="H260" s="30">
        <f>'Emp RestOfCMA'!$E260</f>
        <v>2.6406920125116056</v>
      </c>
      <c r="I260" s="30">
        <f>'CMA Emp Adj'!$E260</f>
        <v>3.917031942177664</v>
      </c>
      <c r="J260" s="30">
        <f>'Tor Emp Adj'!$E260</f>
        <v>1.2763399296660585</v>
      </c>
      <c r="L260" s="30">
        <f>'CAN LFS Emp'!$O260</f>
        <v>17.389305684210527</v>
      </c>
      <c r="M260" s="30">
        <f>'Ont LFS Emp'!$O260</f>
        <v>10.139089287099527</v>
      </c>
      <c r="N260" s="30">
        <f>'Emp RestOfOnt'!$O260</f>
        <v>5.1812654384447194</v>
      </c>
      <c r="O260" s="30">
        <f>'Emp RestOfCMA'!$O260</f>
        <v>4.9578238486548072</v>
      </c>
      <c r="P260" s="30">
        <f>'CMA Emp Adj'!$O260</f>
        <v>4.9578238486548072</v>
      </c>
      <c r="Q260" s="30">
        <f>'Tor Emp Adj'!$O260</f>
        <v>0</v>
      </c>
      <c r="S260" s="30">
        <f>'CAN LFS Emp'!$Y260</f>
        <v>22.282553243792879</v>
      </c>
      <c r="T260" s="30">
        <f>'Ont LFS Emp'!$Y260</f>
        <v>10.646103931561704</v>
      </c>
      <c r="U260" s="30">
        <f>'Emp RestOfOnt'!$Y260</f>
        <v>4.692679339431165</v>
      </c>
      <c r="V260" s="30">
        <f>'Emp RestOfCMA'!$Y260</f>
        <v>4.6131146809721848</v>
      </c>
      <c r="W260" s="30">
        <f>'CMA Emp Adj'!$Y260</f>
        <v>5.9534245921305393</v>
      </c>
      <c r="X260" s="30">
        <f>'Tor Emp Adj'!$Y260</f>
        <v>1.3403099111583543</v>
      </c>
      <c r="AA260" s="30">
        <f t="shared" si="98"/>
        <v>1</v>
      </c>
      <c r="AB260" s="30">
        <f t="shared" si="99"/>
        <v>1.2830627262454719</v>
      </c>
      <c r="AC260" s="30">
        <f t="shared" si="100"/>
        <v>0.53022250621922462</v>
      </c>
      <c r="AD260" s="30">
        <f t="shared" si="101"/>
        <v>3.2823883316690408</v>
      </c>
      <c r="AE260" s="30">
        <f t="shared" si="102"/>
        <v>2.3145243639209307</v>
      </c>
      <c r="AF260" s="30">
        <f t="shared" si="103"/>
        <v>1.4375351773686669</v>
      </c>
      <c r="AH260" s="30">
        <f t="shared" si="104"/>
        <v>1</v>
      </c>
      <c r="AI260" s="30">
        <f t="shared" si="105"/>
        <v>1.5004027069795691</v>
      </c>
      <c r="AJ260" s="30">
        <f t="shared" si="106"/>
        <v>1.4293655449069771</v>
      </c>
      <c r="AK260" s="30">
        <f t="shared" si="107"/>
        <v>3.3737345917948178</v>
      </c>
      <c r="AL260" s="30">
        <f t="shared" si="108"/>
        <v>1.5826001377022789</v>
      </c>
      <c r="AM260" s="30">
        <f t="shared" si="109"/>
        <v>0</v>
      </c>
      <c r="AO260" s="30">
        <f t="shared" si="110"/>
        <v>1</v>
      </c>
      <c r="AP260" s="30">
        <f t="shared" si="111"/>
        <v>1.2308361811301887</v>
      </c>
      <c r="AQ260" s="30">
        <f t="shared" si="112"/>
        <v>1.0685680041953567</v>
      </c>
      <c r="AR260" s="30">
        <f t="shared" si="113"/>
        <v>2.2506921328965106</v>
      </c>
      <c r="AS260" s="30">
        <f t="shared" si="114"/>
        <v>1.3981969065667248</v>
      </c>
      <c r="AT260" s="30">
        <f t="shared" si="115"/>
        <v>0.60694543214620889</v>
      </c>
      <c r="AW260" s="35">
        <f t="shared" si="116"/>
        <v>5.3450724391199023E-2</v>
      </c>
      <c r="AX260" s="35">
        <f t="shared" si="117"/>
        <v>7.0160750892346746E-2</v>
      </c>
      <c r="AY260" s="35">
        <f t="shared" si="118"/>
        <v>0.15471074211428015</v>
      </c>
      <c r="AZ260" s="35">
        <f t="shared" si="119"/>
        <v>6.5018946933584232E-2</v>
      </c>
      <c r="BA260" s="35">
        <f t="shared" si="120"/>
        <v>2.384307672321806E-2</v>
      </c>
      <c r="BB260" s="35">
        <f t="shared" si="121"/>
        <v>-1</v>
      </c>
      <c r="BC260" s="40"/>
      <c r="BD260" s="35">
        <f t="shared" si="122"/>
        <v>2.5104809475014589E-2</v>
      </c>
      <c r="BE260" s="35">
        <f t="shared" si="123"/>
        <v>4.8915062432424161E-3</v>
      </c>
      <c r="BF260" s="35">
        <f t="shared" si="124"/>
        <v>-9.8556726243496096E-3</v>
      </c>
      <c r="BG260" s="35">
        <f t="shared" si="125"/>
        <v>-7.1804603817626766E-3</v>
      </c>
      <c r="BH260" s="35">
        <f t="shared" si="126"/>
        <v>1.8468441713298089E-2</v>
      </c>
      <c r="BI260" s="35" t="str">
        <f t="shared" si="127"/>
        <v>n/a</v>
      </c>
    </row>
    <row r="261" spans="1:61" x14ac:dyDescent="0.25">
      <c r="A261" t="s">
        <v>579</v>
      </c>
      <c r="B261" s="137">
        <f t="shared" si="134"/>
        <v>3391</v>
      </c>
      <c r="C261" s="133">
        <v>3391</v>
      </c>
      <c r="E261" s="30">
        <f>'CAN LFS Emp'!$E261</f>
        <v>23.56</v>
      </c>
      <c r="F261" s="30">
        <f>'Ont LFS Emp'!$E261</f>
        <v>11.56</v>
      </c>
      <c r="G261" s="30">
        <f>'Emp RestOfOnt'!$E261</f>
        <v>5.8500000000000005</v>
      </c>
      <c r="H261" s="30">
        <f>'Emp RestOfCMA'!$E261</f>
        <v>2.7471655806919082</v>
      </c>
      <c r="I261" s="30">
        <f>'CMA Emp Adj'!$E261</f>
        <v>5.71</v>
      </c>
      <c r="J261" s="30">
        <f>'Tor Emp Adj'!$E261</f>
        <v>2.9628344193080918</v>
      </c>
      <c r="L261" s="30">
        <f>'CAN LFS Emp'!$O261</f>
        <v>23.58</v>
      </c>
      <c r="M261" s="30">
        <f>'Ont LFS Emp'!$O261</f>
        <v>11.03</v>
      </c>
      <c r="N261" s="30">
        <f>'Emp RestOfOnt'!$O261</f>
        <v>4.5609027777777778</v>
      </c>
      <c r="O261" s="30">
        <f>'Emp RestOfCMA'!$O261</f>
        <v>3.8932166715233487</v>
      </c>
      <c r="P261" s="30">
        <f>'CMA Emp Adj'!$O261</f>
        <v>6.4690972222222216</v>
      </c>
      <c r="Q261" s="30">
        <f>'Tor Emp Adj'!$O261</f>
        <v>2.5758805506988729</v>
      </c>
      <c r="S261" s="30">
        <f>'CAN LFS Emp'!$Y261</f>
        <v>20.64</v>
      </c>
      <c r="T261" s="30">
        <f>'Ont LFS Emp'!$Y261</f>
        <v>10.49</v>
      </c>
      <c r="U261" s="30">
        <f>'Emp RestOfOnt'!$Y261</f>
        <v>5.0121596244131457</v>
      </c>
      <c r="V261" s="30">
        <f>'Emp RestOfCMA'!$Y261</f>
        <v>3.968403337842167</v>
      </c>
      <c r="W261" s="30">
        <f>'CMA Emp Adj'!$Y261</f>
        <v>5.4778403755868545</v>
      </c>
      <c r="X261" s="30">
        <f>'Tor Emp Adj'!$Y261</f>
        <v>1.5094370377446875</v>
      </c>
      <c r="AA261" s="30">
        <f t="shared" si="98"/>
        <v>1</v>
      </c>
      <c r="AB261" s="30">
        <f t="shared" si="99"/>
        <v>1.2637514235269454</v>
      </c>
      <c r="AC261" s="30">
        <f t="shared" si="100"/>
        <v>1.1063051579057765</v>
      </c>
      <c r="AD261" s="30">
        <f t="shared" si="101"/>
        <v>1.497344527324713</v>
      </c>
      <c r="AE261" s="30">
        <f t="shared" si="102"/>
        <v>1.4794675591205431</v>
      </c>
      <c r="AF261" s="30">
        <f t="shared" si="103"/>
        <v>1.4632690970165423</v>
      </c>
      <c r="AH261" s="30">
        <f t="shared" si="104"/>
        <v>1</v>
      </c>
      <c r="AI261" s="30">
        <f t="shared" si="105"/>
        <v>1.2037127067230338</v>
      </c>
      <c r="AJ261" s="30">
        <f t="shared" si="106"/>
        <v>0.92789048888885683</v>
      </c>
      <c r="AK261" s="30">
        <f t="shared" si="107"/>
        <v>1.9537403119900767</v>
      </c>
      <c r="AL261" s="30">
        <f t="shared" si="108"/>
        <v>1.522867878195691</v>
      </c>
      <c r="AM261" s="30">
        <f t="shared" si="109"/>
        <v>1.142160125353882</v>
      </c>
      <c r="AO261" s="30">
        <f t="shared" si="110"/>
        <v>1</v>
      </c>
      <c r="AP261" s="30">
        <f t="shared" si="111"/>
        <v>1.3093034150748584</v>
      </c>
      <c r="AQ261" s="30">
        <f t="shared" si="112"/>
        <v>1.2321439269413483</v>
      </c>
      <c r="AR261" s="30">
        <f t="shared" si="113"/>
        <v>2.0902243749971325</v>
      </c>
      <c r="AS261" s="30">
        <f t="shared" si="114"/>
        <v>1.3888844404629859</v>
      </c>
      <c r="AT261" s="30">
        <f t="shared" si="115"/>
        <v>0.73792917393407342</v>
      </c>
      <c r="AW261" s="35">
        <f t="shared" si="116"/>
        <v>8.4857232755197742E-5</v>
      </c>
      <c r="AX261" s="35">
        <f t="shared" si="117"/>
        <v>-4.6822071293656231E-3</v>
      </c>
      <c r="AY261" s="35">
        <f t="shared" si="118"/>
        <v>-2.4584854131422307E-2</v>
      </c>
      <c r="AZ261" s="35">
        <f t="shared" si="119"/>
        <v>3.548157064856361E-2</v>
      </c>
      <c r="BA261" s="35">
        <f t="shared" si="120"/>
        <v>1.2559976427794384E-2</v>
      </c>
      <c r="BB261" s="35">
        <f t="shared" si="121"/>
        <v>-1.3898013076485527E-2</v>
      </c>
      <c r="BC261" s="40"/>
      <c r="BD261" s="35">
        <f t="shared" si="122"/>
        <v>-1.3228519215711221E-2</v>
      </c>
      <c r="BE261" s="35">
        <f t="shared" si="123"/>
        <v>-5.0070637407916285E-3</v>
      </c>
      <c r="BF261" s="35">
        <f t="shared" si="124"/>
        <v>9.4792767678033574E-3</v>
      </c>
      <c r="BG261" s="35">
        <f t="shared" si="125"/>
        <v>1.9146414017552349E-3</v>
      </c>
      <c r="BH261" s="35">
        <f t="shared" si="126"/>
        <v>-1.6495006081279295E-2</v>
      </c>
      <c r="BI261" s="35">
        <f t="shared" si="127"/>
        <v>-5.2042366235053539E-2</v>
      </c>
    </row>
    <row r="262" spans="1:61" x14ac:dyDescent="0.25">
      <c r="A262" t="s">
        <v>467</v>
      </c>
      <c r="B262" s="137">
        <v>414</v>
      </c>
      <c r="C262" s="133">
        <v>414510</v>
      </c>
      <c r="E262" s="30">
        <f>'CAN LFS Emp'!$E262</f>
        <v>8.5711908594347843</v>
      </c>
      <c r="F262" s="30">
        <f>'Ont LFS Emp'!$E262</f>
        <v>3.2274409137170643</v>
      </c>
      <c r="G262" s="30">
        <f>'Emp RestOfOnt'!$E262</f>
        <v>0.83312358539088427</v>
      </c>
      <c r="H262" s="30">
        <f>'Emp RestOfCMA'!$E262</f>
        <v>2.39431732832618</v>
      </c>
      <c r="I262" s="30">
        <f>'CMA Emp Adj'!$E262</f>
        <v>2.39431732832618</v>
      </c>
      <c r="J262" s="30">
        <f>'Tor Emp Adj'!$E262</f>
        <v>0</v>
      </c>
      <c r="L262" s="30">
        <f>'CAN LFS Emp'!$O262</f>
        <v>16.415906140327731</v>
      </c>
      <c r="M262" s="30">
        <f>'Ont LFS Emp'!$O262</f>
        <v>7.4090260658147686</v>
      </c>
      <c r="N262" s="30">
        <f>'Emp RestOfOnt'!$O262</f>
        <v>1.8351225883187636</v>
      </c>
      <c r="O262" s="30">
        <f>'Emp RestOfCMA'!$O262</f>
        <v>2.9152309928546081</v>
      </c>
      <c r="P262" s="30">
        <f>'CMA Emp Adj'!$O262</f>
        <v>5.573903477496005</v>
      </c>
      <c r="Q262" s="30">
        <f>'Tor Emp Adj'!$O262</f>
        <v>2.6586724846413969</v>
      </c>
      <c r="S262" s="30">
        <f>'CAN LFS Emp'!$Y262</f>
        <v>24.87756983551094</v>
      </c>
      <c r="T262" s="30">
        <f>'Ont LFS Emp'!$Y262</f>
        <v>12.759758544099734</v>
      </c>
      <c r="U262" s="30">
        <f>'Emp RestOfOnt'!$Y262</f>
        <v>4.4891814562241432</v>
      </c>
      <c r="V262" s="30">
        <f>'Emp RestOfCMA'!$Y262</f>
        <v>6.8587602794494593</v>
      </c>
      <c r="W262" s="30">
        <f>'CMA Emp Adj'!$Y262</f>
        <v>8.2705770878755906</v>
      </c>
      <c r="X262" s="30">
        <f>'Tor Emp Adj'!$Y262</f>
        <v>1.4118168084261311</v>
      </c>
      <c r="AA262" s="30">
        <f t="shared" si="98"/>
        <v>1</v>
      </c>
      <c r="AB262" s="30">
        <f t="shared" si="99"/>
        <v>0.96983140685224811</v>
      </c>
      <c r="AC262" s="30">
        <f t="shared" si="100"/>
        <v>0.43307450802070174</v>
      </c>
      <c r="AD262" s="30">
        <f t="shared" si="101"/>
        <v>3.5871763853803573</v>
      </c>
      <c r="AE262" s="30">
        <f t="shared" si="102"/>
        <v>1.705238648887065</v>
      </c>
      <c r="AF262" s="30">
        <f t="shared" si="103"/>
        <v>0</v>
      </c>
      <c r="AH262" s="30">
        <f t="shared" si="104"/>
        <v>1</v>
      </c>
      <c r="AI262" s="30">
        <f t="shared" si="105"/>
        <v>1.1614149064095922</v>
      </c>
      <c r="AJ262" s="30">
        <f t="shared" si="106"/>
        <v>0.53627793667773516</v>
      </c>
      <c r="AK262" s="30">
        <f t="shared" si="107"/>
        <v>2.1014070065455654</v>
      </c>
      <c r="AL262" s="30">
        <f t="shared" si="108"/>
        <v>1.8847638024315072</v>
      </c>
      <c r="AM262" s="30">
        <f t="shared" si="109"/>
        <v>1.6933434632828874</v>
      </c>
      <c r="AO262" s="30">
        <f t="shared" si="110"/>
        <v>1</v>
      </c>
      <c r="AP262" s="30">
        <f t="shared" si="111"/>
        <v>1.321323039073405</v>
      </c>
      <c r="AQ262" s="30">
        <f t="shared" si="112"/>
        <v>0.91559928800019197</v>
      </c>
      <c r="AR262" s="30">
        <f t="shared" si="113"/>
        <v>2.997260323229527</v>
      </c>
      <c r="AS262" s="30">
        <f t="shared" si="114"/>
        <v>1.7397798344172974</v>
      </c>
      <c r="AT262" s="30">
        <f t="shared" si="115"/>
        <v>0.57263747385374342</v>
      </c>
      <c r="AW262" s="35">
        <f t="shared" si="116"/>
        <v>6.7142384482871798E-2</v>
      </c>
      <c r="AX262" s="35">
        <f t="shared" si="117"/>
        <v>8.6651496038437692E-2</v>
      </c>
      <c r="AY262" s="35">
        <f t="shared" si="118"/>
        <v>8.2170186735633033E-2</v>
      </c>
      <c r="AZ262" s="35">
        <f t="shared" si="119"/>
        <v>1.9880119985257849E-2</v>
      </c>
      <c r="BA262" s="35">
        <f t="shared" si="120"/>
        <v>8.8172568106414939E-2</v>
      </c>
      <c r="BB262" s="35" t="str">
        <f t="shared" si="121"/>
        <v>n/a</v>
      </c>
      <c r="BC262" s="40"/>
      <c r="BD262" s="35">
        <f t="shared" si="122"/>
        <v>4.2447781374807869E-2</v>
      </c>
      <c r="BE262" s="35">
        <f t="shared" si="123"/>
        <v>5.586436619379942E-2</v>
      </c>
      <c r="BF262" s="35">
        <f t="shared" si="124"/>
        <v>9.3579115963434489E-2</v>
      </c>
      <c r="BG262" s="35">
        <f t="shared" si="125"/>
        <v>8.9324484206315002E-2</v>
      </c>
      <c r="BH262" s="35">
        <f t="shared" si="126"/>
        <v>4.0249790527121965E-2</v>
      </c>
      <c r="BI262" s="35">
        <f t="shared" si="127"/>
        <v>-6.1333430672320555E-2</v>
      </c>
    </row>
    <row r="263" spans="1:61" x14ac:dyDescent="0.25">
      <c r="A263" t="s">
        <v>580</v>
      </c>
      <c r="B263" s="137">
        <f t="shared" si="134"/>
        <v>5417</v>
      </c>
      <c r="C263" s="133">
        <v>5417</v>
      </c>
      <c r="E263" s="30">
        <f>'CAN LFS Emp'!$E263</f>
        <v>16.43</v>
      </c>
      <c r="F263" s="30">
        <f>'Ont LFS Emp'!$E263</f>
        <v>6.46</v>
      </c>
      <c r="G263" s="30">
        <f>'Emp RestOfOnt'!$E263</f>
        <v>3.96</v>
      </c>
      <c r="H263" s="30">
        <f>'Emp RestOfCMA'!$E263</f>
        <v>2.5</v>
      </c>
      <c r="I263" s="30">
        <f>'CMA Emp Adj'!$E263</f>
        <v>2.5</v>
      </c>
      <c r="J263" s="30">
        <f>'Tor Emp Adj'!$E263</f>
        <v>0</v>
      </c>
      <c r="L263" s="30">
        <f>'CAN LFS Emp'!$O263</f>
        <v>39.14</v>
      </c>
      <c r="M263" s="30">
        <f>'Ont LFS Emp'!$O263</f>
        <v>12.6</v>
      </c>
      <c r="N263" s="30">
        <f>'Emp RestOfOnt'!$O263</f>
        <v>5.8116815144766134</v>
      </c>
      <c r="O263" s="30">
        <f>'Emp RestOfCMA'!$O263</f>
        <v>2.4776840423756292</v>
      </c>
      <c r="P263" s="30">
        <f>'CMA Emp Adj'!$O263</f>
        <v>6.7883184855233862</v>
      </c>
      <c r="Q263" s="30">
        <f>'Tor Emp Adj'!$O263</f>
        <v>4.310634443147757</v>
      </c>
      <c r="S263" s="30">
        <f>'CAN LFS Emp'!$Y263</f>
        <v>39.86</v>
      </c>
      <c r="T263" s="30">
        <f>'Ont LFS Emp'!$Y263</f>
        <v>14.72</v>
      </c>
      <c r="U263" s="30">
        <f>'Emp RestOfOnt'!$Y263</f>
        <v>8.2792123287671231</v>
      </c>
      <c r="V263" s="30">
        <f>'Emp RestOfCMA'!$Y263</f>
        <v>2.8571532842500709</v>
      </c>
      <c r="W263" s="30">
        <f>'CMA Emp Adj'!$Y263</f>
        <v>6.4407876712328767</v>
      </c>
      <c r="X263" s="30">
        <f>'Tor Emp Adj'!$Y263</f>
        <v>3.5836343869828058</v>
      </c>
      <c r="AA263" s="30">
        <f t="shared" ref="AA263:AA301" si="135">IFERROR((E263/E$6)/($E263/$E$6),"n/a")</f>
        <v>1</v>
      </c>
      <c r="AB263" s="30">
        <f t="shared" ref="AB263:AB301" si="136">IFERROR((F263/F$6)/($E263/$E$6),"n/a")</f>
        <v>1.0126842705732013</v>
      </c>
      <c r="AC263" s="30">
        <f t="shared" ref="AC263:AC301" si="137">IFERROR((G263/G$6)/($E263/$E$6),"n/a")</f>
        <v>1.0738706670644169</v>
      </c>
      <c r="AD263" s="30">
        <f t="shared" ref="AD263:AD301" si="138">IFERROR((H263/H$6)/($E263/$E$6),"n/a")</f>
        <v>1.95395534556365</v>
      </c>
      <c r="AE263" s="30">
        <f t="shared" ref="AE263:AE301" si="139">IFERROR((I263/I$6)/($E263/$E$6),"n/a")</f>
        <v>0.92885317461224315</v>
      </c>
      <c r="AF263" s="30">
        <f t="shared" ref="AF263:AF301" si="140">IFERROR((J263/J$6)/($E263/$E$6),"n/a")</f>
        <v>0</v>
      </c>
      <c r="AH263" s="30">
        <f t="shared" ref="AH263:AH301" si="141">IFERROR((L263/L$6)/($L263/$L$6),"n/a")</f>
        <v>1</v>
      </c>
      <c r="AI263" s="30">
        <f t="shared" ref="AI263:AI301" si="142">IFERROR((M263/M$6)/($L263/$L$6),"n/a")</f>
        <v>0.82840146297959893</v>
      </c>
      <c r="AJ263" s="30">
        <f t="shared" ref="AJ263:AJ301" si="143">IFERROR((N263/N$6)/($L263/$L$6),"n/a")</f>
        <v>0.71231271116899331</v>
      </c>
      <c r="AK263" s="30">
        <f t="shared" ref="AK263:AK301" si="144">IFERROR((O263/O$6)/($L263/$L$6),"n/a")</f>
        <v>0.74907821382382189</v>
      </c>
      <c r="AL263" s="30">
        <f t="shared" ref="AL263:AL301" si="145">IFERROR((P263/P$6)/($L263/$L$6),"n/a")</f>
        <v>0.96272829778314994</v>
      </c>
      <c r="AM263" s="30">
        <f t="shared" ref="AM263:AM301" si="146">IFERROR((Q263/Q$6)/($L263/$L$6),"n/a")</f>
        <v>1.1515039932768991</v>
      </c>
      <c r="AO263" s="30">
        <f t="shared" ref="AO263:AO301" si="147">IFERROR((S263/S$6)/($S263/$S$6),"n/a")</f>
        <v>1</v>
      </c>
      <c r="AP263" s="30">
        <f t="shared" ref="AP263:AP301" si="148">IFERROR((T263/T$6)/($S263/$S$6),"n/a")</f>
        <v>0.95136029250799048</v>
      </c>
      <c r="AQ263" s="30">
        <f t="shared" ref="AQ263:AQ301" si="149">IFERROR((U263/U$6)/($S263/$S$6),"n/a")</f>
        <v>1.053896510013872</v>
      </c>
      <c r="AR263" s="30">
        <f t="shared" ref="AR263:AR301" si="150">IFERROR((V263/V$6)/($S263/$S$6),"n/a")</f>
        <v>0.77926117835659447</v>
      </c>
      <c r="AS263" s="30">
        <f t="shared" ref="AS263:AS301" si="151">IFERROR((W263/W$6)/($S263/$S$6),"n/a")</f>
        <v>0.84560612635257359</v>
      </c>
      <c r="AT263" s="30">
        <f t="shared" ref="AT263:AT301" si="152">IFERROR((X263/X$6)/($S263/$S$6),"n/a")</f>
        <v>0.90718481477312685</v>
      </c>
      <c r="AW263" s="35">
        <f t="shared" ref="AW263:AW301" si="153">IFERROR((L263/E263)^(1/10)-1,"n/a")</f>
        <v>9.068245191174662E-2</v>
      </c>
      <c r="AX263" s="35">
        <f t="shared" ref="AX263:AX301" si="154">IFERROR((M263/F263)^(1/10)-1,"n/a")</f>
        <v>6.908885637865958E-2</v>
      </c>
      <c r="AY263" s="35">
        <f t="shared" ref="AY263:AY301" si="155">IFERROR((N263/G263)^(1/10)-1,"n/a")</f>
        <v>3.9107936910264929E-2</v>
      </c>
      <c r="AZ263" s="35">
        <f t="shared" ref="AZ263:AZ301" si="156">IFERROR((O263/H263)^(1/10)-1,"n/a")</f>
        <v>-8.9624432205070992E-4</v>
      </c>
      <c r="BA263" s="35">
        <f t="shared" ref="BA263:BA301" si="157">IFERROR((P263/I263)^(1/10)-1,"n/a")</f>
        <v>0.10505074095325373</v>
      </c>
      <c r="BB263" s="35" t="str">
        <f t="shared" ref="BB263:BB301" si="158">IFERROR((Q263/J263)^(1/10)-1,"n/a")</f>
        <v>n/a</v>
      </c>
      <c r="BC263" s="40"/>
      <c r="BD263" s="35">
        <f t="shared" ref="BD263:BD301" si="159">IFERROR((S263/L263)^(1/10)-1,"n/a")</f>
        <v>1.8244976558285941E-3</v>
      </c>
      <c r="BE263" s="35">
        <f t="shared" ref="BE263:BE301" si="160">IFERROR((T263/M263)^(1/10)-1,"n/a")</f>
        <v>1.5672576440776353E-2</v>
      </c>
      <c r="BF263" s="35">
        <f t="shared" ref="BF263:BF301" si="161">IFERROR((U263/N263)^(1/10)-1,"n/a")</f>
        <v>3.6021388424077205E-2</v>
      </c>
      <c r="BG263" s="35">
        <f t="shared" ref="BG263:BG301" si="162">IFERROR((V263/O263)^(1/10)-1,"n/a")</f>
        <v>1.4352167804658533E-2</v>
      </c>
      <c r="BH263" s="35">
        <f t="shared" ref="BH263:BH301" si="163">IFERROR((W263/P263)^(1/10)-1,"n/a")</f>
        <v>-5.241457705865038E-3</v>
      </c>
      <c r="BI263" s="35">
        <f t="shared" ref="BI263:BI301" si="164">IFERROR((X263/Q263)^(1/10)-1,"n/a")</f>
        <v>-1.8301222773721482E-2</v>
      </c>
    </row>
    <row r="264" spans="1:61" x14ac:dyDescent="0.25">
      <c r="A264" t="s">
        <v>581</v>
      </c>
      <c r="B264" s="137">
        <v>621</v>
      </c>
      <c r="C264" s="133">
        <v>6215</v>
      </c>
      <c r="E264" s="30">
        <f>'CAN LFS Emp'!$E264</f>
        <v>16.54</v>
      </c>
      <c r="F264" s="30">
        <f>'Ont LFS Emp'!$E264</f>
        <v>9.36</v>
      </c>
      <c r="G264" s="30">
        <f>'Emp RestOfOnt'!$E264</f>
        <v>3.6399999999999997</v>
      </c>
      <c r="H264" s="30">
        <f>'Emp RestOfCMA'!$E264</f>
        <v>5.72</v>
      </c>
      <c r="I264" s="30">
        <f>'CMA Emp Adj'!$E264</f>
        <v>5.72</v>
      </c>
      <c r="J264" s="30">
        <f>'Tor Emp Adj'!$E264</f>
        <v>0</v>
      </c>
      <c r="L264" s="30">
        <f>'CAN LFS Emp'!$O264</f>
        <v>16.96</v>
      </c>
      <c r="M264" s="30">
        <f>'Ont LFS Emp'!$O264</f>
        <v>9.58</v>
      </c>
      <c r="N264" s="30">
        <f>'Emp RestOfOnt'!$O264</f>
        <v>4.3930970724191054</v>
      </c>
      <c r="O264" s="30">
        <f>'Emp RestOfCMA'!$O264</f>
        <v>2.645718680492632</v>
      </c>
      <c r="P264" s="30">
        <f>'CMA Emp Adj'!$O264</f>
        <v>5.1869029275808947</v>
      </c>
      <c r="Q264" s="30">
        <f>'Tor Emp Adj'!$O264</f>
        <v>2.5411842470882626</v>
      </c>
      <c r="S264" s="30">
        <f>'CAN LFS Emp'!$Y264</f>
        <v>27.07</v>
      </c>
      <c r="T264" s="30">
        <f>'Ont LFS Emp'!$Y264</f>
        <v>9.6300000000000008</v>
      </c>
      <c r="U264" s="30">
        <f>'Emp RestOfOnt'!$Y264</f>
        <v>5.4148787656135209</v>
      </c>
      <c r="V264" s="30">
        <f>'Emp RestOfCMA'!$Y264</f>
        <v>4.2151212343864799</v>
      </c>
      <c r="W264" s="30">
        <f>'CMA Emp Adj'!$Y264</f>
        <v>4.2151212343864799</v>
      </c>
      <c r="X264" s="30">
        <f>'Tor Emp Adj'!$Y264</f>
        <v>0</v>
      </c>
      <c r="AA264" s="30">
        <f t="shared" si="135"/>
        <v>1</v>
      </c>
      <c r="AB264" s="30">
        <f t="shared" si="136"/>
        <v>1.4575365472318316</v>
      </c>
      <c r="AC264" s="30">
        <f t="shared" si="137"/>
        <v>0.98052853226828229</v>
      </c>
      <c r="AD264" s="30">
        <f t="shared" si="138"/>
        <v>4.4409175766368465</v>
      </c>
      <c r="AE264" s="30">
        <f t="shared" si="139"/>
        <v>2.111082220285097</v>
      </c>
      <c r="AF264" s="30">
        <f t="shared" si="140"/>
        <v>0</v>
      </c>
      <c r="AH264" s="30">
        <f t="shared" si="141"/>
        <v>1</v>
      </c>
      <c r="AI264" s="30">
        <f t="shared" si="142"/>
        <v>1.4535527414672522</v>
      </c>
      <c r="AJ264" s="30">
        <f t="shared" si="143"/>
        <v>1.2426094755805348</v>
      </c>
      <c r="AK264" s="30">
        <f t="shared" si="144"/>
        <v>1.8459497714098876</v>
      </c>
      <c r="AL264" s="30">
        <f t="shared" si="145"/>
        <v>1.6976361758030323</v>
      </c>
      <c r="AM264" s="30">
        <f t="shared" si="146"/>
        <v>1.566590113742075</v>
      </c>
      <c r="AO264" s="30">
        <f t="shared" si="147"/>
        <v>1</v>
      </c>
      <c r="AP264" s="30">
        <f t="shared" si="148"/>
        <v>0.91645793697027089</v>
      </c>
      <c r="AQ264" s="30">
        <f t="shared" si="149"/>
        <v>1.0149548469074301</v>
      </c>
      <c r="AR264" s="30">
        <f t="shared" si="150"/>
        <v>1.692811532621632</v>
      </c>
      <c r="AS264" s="30">
        <f t="shared" si="151"/>
        <v>0.81486984612137692</v>
      </c>
      <c r="AT264" s="30">
        <f t="shared" si="152"/>
        <v>0</v>
      </c>
      <c r="AW264" s="35">
        <f t="shared" si="153"/>
        <v>2.5107407204667531E-3</v>
      </c>
      <c r="AX264" s="35">
        <f t="shared" si="154"/>
        <v>2.3259309396044259E-3</v>
      </c>
      <c r="AY264" s="35">
        <f t="shared" si="155"/>
        <v>1.8983007069722557E-2</v>
      </c>
      <c r="AZ264" s="35">
        <f t="shared" si="156"/>
        <v>-7.4205143757115288E-2</v>
      </c>
      <c r="BA264" s="35">
        <f t="shared" si="157"/>
        <v>-9.7355026294981828E-3</v>
      </c>
      <c r="BB264" s="35" t="str">
        <f t="shared" si="158"/>
        <v>n/a</v>
      </c>
      <c r="BC264" s="40"/>
      <c r="BD264" s="35">
        <f t="shared" si="159"/>
        <v>4.7867186392391181E-2</v>
      </c>
      <c r="BE264" s="35">
        <f t="shared" si="160"/>
        <v>5.2069889935824065E-4</v>
      </c>
      <c r="BF264" s="35">
        <f t="shared" si="161"/>
        <v>2.1131782637468399E-2</v>
      </c>
      <c r="BG264" s="35">
        <f t="shared" si="162"/>
        <v>4.7675144515897383E-2</v>
      </c>
      <c r="BH264" s="35">
        <f t="shared" si="163"/>
        <v>-2.0532128151773854E-2</v>
      </c>
      <c r="BI264" s="35">
        <f t="shared" si="164"/>
        <v>-1</v>
      </c>
    </row>
    <row r="265" spans="1:61" x14ac:dyDescent="0.25">
      <c r="A265" t="s">
        <v>582</v>
      </c>
      <c r="B265" s="137"/>
      <c r="C265" s="136" t="s">
        <v>583</v>
      </c>
      <c r="E265" s="30">
        <f>'CAN LFS Emp'!$E265</f>
        <v>0</v>
      </c>
      <c r="F265" s="30">
        <f>'Ont LFS Emp'!$E265</f>
        <v>0</v>
      </c>
      <c r="G265" s="30">
        <f>'Emp RestOfOnt'!$E265</f>
        <v>0</v>
      </c>
      <c r="H265" s="30">
        <f>'Emp RestOfCMA'!$E265</f>
        <v>0</v>
      </c>
      <c r="I265" s="30">
        <f>'CMA Emp Adj'!$E265</f>
        <v>0</v>
      </c>
      <c r="J265" s="30">
        <f>'Tor Emp Adj'!$E265</f>
        <v>0</v>
      </c>
      <c r="L265" s="30">
        <f>'CAN LFS Emp'!$O265</f>
        <v>0</v>
      </c>
      <c r="M265" s="30">
        <f>'Ont LFS Emp'!$O265</f>
        <v>0</v>
      </c>
      <c r="N265" s="30">
        <f>'Emp RestOfOnt'!$O265</f>
        <v>0</v>
      </c>
      <c r="O265" s="30">
        <f>'Emp RestOfCMA'!$O265</f>
        <v>0</v>
      </c>
      <c r="P265" s="30">
        <f>'CMA Emp Adj'!$O265</f>
        <v>0</v>
      </c>
      <c r="Q265" s="30">
        <f>'Tor Emp Adj'!$O265</f>
        <v>0</v>
      </c>
      <c r="S265" s="30">
        <f>'CAN LFS Emp'!$Y265</f>
        <v>0</v>
      </c>
      <c r="T265" s="30">
        <f>'Ont LFS Emp'!$Y265</f>
        <v>0</v>
      </c>
      <c r="U265" s="30">
        <f>'Emp RestOfOnt'!$Y265</f>
        <v>0</v>
      </c>
      <c r="V265" s="30">
        <f>'Emp RestOfCMA'!$Y265</f>
        <v>0</v>
      </c>
      <c r="W265" s="30">
        <f>'CMA Emp Adj'!$Y265</f>
        <v>0</v>
      </c>
      <c r="X265" s="30">
        <f>'Tor Emp Adj'!$Y265</f>
        <v>0</v>
      </c>
      <c r="AA265" s="30" t="str">
        <f t="shared" si="135"/>
        <v>n/a</v>
      </c>
      <c r="AB265" s="30" t="str">
        <f t="shared" si="136"/>
        <v>n/a</v>
      </c>
      <c r="AC265" s="30" t="str">
        <f t="shared" si="137"/>
        <v>n/a</v>
      </c>
      <c r="AD265" s="30" t="str">
        <f t="shared" si="138"/>
        <v>n/a</v>
      </c>
      <c r="AE265" s="30" t="str">
        <f t="shared" si="139"/>
        <v>n/a</v>
      </c>
      <c r="AF265" s="30" t="str">
        <f t="shared" si="140"/>
        <v>n/a</v>
      </c>
      <c r="AH265" s="30" t="str">
        <f t="shared" si="141"/>
        <v>n/a</v>
      </c>
      <c r="AI265" s="30" t="str">
        <f t="shared" si="142"/>
        <v>n/a</v>
      </c>
      <c r="AJ265" s="30" t="str">
        <f t="shared" si="143"/>
        <v>n/a</v>
      </c>
      <c r="AK265" s="30" t="str">
        <f t="shared" si="144"/>
        <v>n/a</v>
      </c>
      <c r="AL265" s="30" t="str">
        <f t="shared" si="145"/>
        <v>n/a</v>
      </c>
      <c r="AM265" s="30" t="str">
        <f t="shared" si="146"/>
        <v>n/a</v>
      </c>
      <c r="AO265" s="30" t="str">
        <f t="shared" si="147"/>
        <v>n/a</v>
      </c>
      <c r="AP265" s="30" t="str">
        <f t="shared" si="148"/>
        <v>n/a</v>
      </c>
      <c r="AQ265" s="30" t="str">
        <f t="shared" si="149"/>
        <v>n/a</v>
      </c>
      <c r="AR265" s="30" t="str">
        <f t="shared" si="150"/>
        <v>n/a</v>
      </c>
      <c r="AS265" s="30" t="str">
        <f t="shared" si="151"/>
        <v>n/a</v>
      </c>
      <c r="AT265" s="30" t="str">
        <f t="shared" si="152"/>
        <v>n/a</v>
      </c>
      <c r="AW265" s="35" t="str">
        <f t="shared" si="153"/>
        <v>n/a</v>
      </c>
      <c r="AX265" s="35" t="str">
        <f t="shared" si="154"/>
        <v>n/a</v>
      </c>
      <c r="AY265" s="35" t="str">
        <f t="shared" si="155"/>
        <v>n/a</v>
      </c>
      <c r="AZ265" s="35" t="str">
        <f t="shared" si="156"/>
        <v>n/a</v>
      </c>
      <c r="BA265" s="35" t="str">
        <f t="shared" si="157"/>
        <v>n/a</v>
      </c>
      <c r="BB265" s="35" t="str">
        <f t="shared" si="158"/>
        <v>n/a</v>
      </c>
      <c r="BC265" s="40"/>
      <c r="BD265" s="35" t="str">
        <f t="shared" si="159"/>
        <v>n/a</v>
      </c>
      <c r="BE265" s="35" t="str">
        <f t="shared" si="160"/>
        <v>n/a</v>
      </c>
      <c r="BF265" s="35" t="str">
        <f t="shared" si="161"/>
        <v>n/a</v>
      </c>
      <c r="BG265" s="35" t="str">
        <f t="shared" si="162"/>
        <v>n/a</v>
      </c>
      <c r="BH265" s="35" t="str">
        <f t="shared" si="163"/>
        <v>n/a</v>
      </c>
      <c r="BI265" s="35" t="str">
        <f t="shared" si="164"/>
        <v>n/a</v>
      </c>
    </row>
    <row r="266" spans="1:61" x14ac:dyDescent="0.25">
      <c r="A266" s="106" t="s">
        <v>539</v>
      </c>
      <c r="B266" s="129"/>
      <c r="C266" s="130"/>
      <c r="E266" s="135"/>
      <c r="F266" s="135"/>
      <c r="G266" s="135"/>
      <c r="H266" s="135"/>
      <c r="I266" s="135"/>
      <c r="J266" s="135"/>
      <c r="L266" s="135"/>
      <c r="M266" s="135"/>
      <c r="N266" s="135"/>
      <c r="O266" s="135"/>
      <c r="P266" s="135"/>
      <c r="Q266" s="135"/>
      <c r="S266" s="135"/>
      <c r="T266" s="135"/>
      <c r="U266" s="135"/>
      <c r="V266" s="135"/>
      <c r="W266" s="135"/>
      <c r="X266" s="135"/>
      <c r="AA266" s="135"/>
      <c r="AB266" s="135"/>
      <c r="AC266" s="135"/>
      <c r="AD266" s="135"/>
      <c r="AE266" s="135"/>
      <c r="AF266" s="135"/>
      <c r="AH266" s="135"/>
      <c r="AI266" s="135"/>
      <c r="AJ266" s="135"/>
      <c r="AK266" s="135"/>
      <c r="AL266" s="135"/>
      <c r="AM266" s="135"/>
      <c r="AO266" s="135"/>
      <c r="AP266" s="135"/>
      <c r="AQ266" s="135"/>
      <c r="AR266" s="135"/>
      <c r="AS266" s="135"/>
      <c r="AT266" s="135"/>
      <c r="AW266" s="162"/>
      <c r="AX266" s="162"/>
      <c r="AY266" s="162"/>
      <c r="AZ266" s="162"/>
      <c r="BA266" s="162"/>
      <c r="BB266" s="162"/>
      <c r="BC266" s="40"/>
      <c r="BD266" s="162"/>
      <c r="BE266" s="162"/>
      <c r="BF266" s="162"/>
      <c r="BG266" s="162"/>
      <c r="BH266" s="162"/>
      <c r="BI266" s="162"/>
    </row>
    <row r="267" spans="1:61" x14ac:dyDescent="0.25">
      <c r="A267" t="s">
        <v>584</v>
      </c>
      <c r="B267" s="137">
        <f t="shared" ref="B267:B276" si="165">VALUE(LEFT(C267,4))</f>
        <v>3341</v>
      </c>
      <c r="C267" s="133">
        <v>3341</v>
      </c>
      <c r="E267" s="30">
        <f>'CAN LFS Emp'!$E267</f>
        <v>30.03</v>
      </c>
      <c r="F267" s="30">
        <f>'Ont LFS Emp'!$E267</f>
        <v>20.010000000000002</v>
      </c>
      <c r="G267" s="30">
        <f>'Emp RestOfOnt'!$E267</f>
        <v>8.6900000000000013</v>
      </c>
      <c r="H267" s="30">
        <f>'Emp RestOfCMA'!$E267</f>
        <v>4.4434214659977735</v>
      </c>
      <c r="I267" s="30">
        <f>'CMA Emp Adj'!$E267</f>
        <v>11.32</v>
      </c>
      <c r="J267" s="30">
        <f>'Tor Emp Adj'!$E267</f>
        <v>6.8765785340022267</v>
      </c>
      <c r="L267" s="30">
        <f>'CAN LFS Emp'!$O267</f>
        <v>17.96</v>
      </c>
      <c r="M267" s="30">
        <f>'Ont LFS Emp'!$O267</f>
        <v>11.9</v>
      </c>
      <c r="N267" s="30">
        <f>'Emp RestOfOnt'!$O267</f>
        <v>4.5685975609756095</v>
      </c>
      <c r="O267" s="30">
        <f>'Emp RestOfCMA'!$O267</f>
        <v>2.673330447061316</v>
      </c>
      <c r="P267" s="30">
        <f>'CMA Emp Adj'!$O267</f>
        <v>7.3314024390243908</v>
      </c>
      <c r="Q267" s="30">
        <f>'Tor Emp Adj'!$O267</f>
        <v>4.6580719919630749</v>
      </c>
      <c r="S267" s="30">
        <f>'CAN LFS Emp'!$Y267</f>
        <v>4.1399999999999997</v>
      </c>
      <c r="T267" s="30">
        <f>'Ont LFS Emp'!$Y267</f>
        <v>2.23</v>
      </c>
      <c r="U267" s="30">
        <f>'Emp RestOfOnt'!$Y267</f>
        <v>0.41879591836734686</v>
      </c>
      <c r="V267" s="30">
        <f>'Emp RestOfCMA'!$Y267</f>
        <v>1.8112040816326531</v>
      </c>
      <c r="W267" s="30">
        <f>'CMA Emp Adj'!$Y267</f>
        <v>1.8112040816326531</v>
      </c>
      <c r="X267" s="30">
        <f>'Tor Emp Adj'!$Y267</f>
        <v>0</v>
      </c>
      <c r="AA267" s="30">
        <f t="shared" si="135"/>
        <v>1</v>
      </c>
      <c r="AB267" s="30">
        <f t="shared" si="136"/>
        <v>1.7162117311790848</v>
      </c>
      <c r="AC267" s="30">
        <f t="shared" si="137"/>
        <v>1.2893143058141869</v>
      </c>
      <c r="AD267" s="30">
        <f t="shared" si="138"/>
        <v>1.9000908462400496</v>
      </c>
      <c r="AE267" s="30">
        <f t="shared" si="139"/>
        <v>2.3011012014453818</v>
      </c>
      <c r="AF267" s="30">
        <f t="shared" si="140"/>
        <v>2.6644598519681431</v>
      </c>
      <c r="AH267" s="30">
        <f t="shared" si="141"/>
        <v>1</v>
      </c>
      <c r="AI267" s="30">
        <f t="shared" si="142"/>
        <v>1.7050289700487673</v>
      </c>
      <c r="AJ267" s="30">
        <f t="shared" si="143"/>
        <v>1.2202990702729002</v>
      </c>
      <c r="AK267" s="30">
        <f t="shared" si="144"/>
        <v>1.7613610007331029</v>
      </c>
      <c r="AL267" s="30">
        <f t="shared" si="145"/>
        <v>2.2659121922041998</v>
      </c>
      <c r="AM267" s="30">
        <f t="shared" si="146"/>
        <v>2.7117205921685454</v>
      </c>
      <c r="AO267" s="30">
        <f t="shared" si="147"/>
        <v>1</v>
      </c>
      <c r="AP267" s="30">
        <f t="shared" si="148"/>
        <v>1.3876470838648614</v>
      </c>
      <c r="AQ267" s="30">
        <f t="shared" si="149"/>
        <v>0.51327290528711955</v>
      </c>
      <c r="AR267" s="30">
        <f t="shared" si="150"/>
        <v>4.7561313687039704</v>
      </c>
      <c r="AS267" s="30">
        <f t="shared" si="151"/>
        <v>2.2894622123389787</v>
      </c>
      <c r="AT267" s="30">
        <f t="shared" si="152"/>
        <v>0</v>
      </c>
      <c r="AW267" s="35">
        <f t="shared" si="153"/>
        <v>-5.0106097223361235E-2</v>
      </c>
      <c r="AX267" s="35">
        <f t="shared" si="154"/>
        <v>-5.0642059370898274E-2</v>
      </c>
      <c r="AY267" s="35">
        <f t="shared" si="155"/>
        <v>-6.2273233472135869E-2</v>
      </c>
      <c r="AZ267" s="35">
        <f t="shared" si="156"/>
        <v>-4.9540723874234582E-2</v>
      </c>
      <c r="BA267" s="35">
        <f t="shared" si="157"/>
        <v>-4.2510404832787785E-2</v>
      </c>
      <c r="BB267" s="35">
        <f t="shared" si="158"/>
        <v>-3.8203086782729545E-2</v>
      </c>
      <c r="BC267" s="40"/>
      <c r="BD267" s="35">
        <f t="shared" si="159"/>
        <v>-0.13648596465043494</v>
      </c>
      <c r="BE267" s="35">
        <f t="shared" si="160"/>
        <v>-0.15418420666964006</v>
      </c>
      <c r="BF267" s="35">
        <f t="shared" si="161"/>
        <v>-0.21255187419248223</v>
      </c>
      <c r="BG267" s="35">
        <f t="shared" si="162"/>
        <v>-3.8185158310767187E-2</v>
      </c>
      <c r="BH267" s="35">
        <f t="shared" si="163"/>
        <v>-0.13048308908625783</v>
      </c>
      <c r="BI267" s="35">
        <f t="shared" si="164"/>
        <v>-1</v>
      </c>
    </row>
    <row r="268" spans="1:61" x14ac:dyDescent="0.25">
      <c r="A268" t="s">
        <v>585</v>
      </c>
      <c r="B268" s="137">
        <f t="shared" si="165"/>
        <v>3342</v>
      </c>
      <c r="C268" s="133">
        <v>3342</v>
      </c>
      <c r="E268" s="30">
        <f>'CAN LFS Emp'!$E268</f>
        <v>21.88</v>
      </c>
      <c r="F268" s="30">
        <f>'Ont LFS Emp'!$E268</f>
        <v>12.83</v>
      </c>
      <c r="G268" s="30">
        <f>'Emp RestOfOnt'!$E268</f>
        <v>9.08</v>
      </c>
      <c r="H268" s="30">
        <f>'Emp RestOfCMA'!$E268</f>
        <v>3.75</v>
      </c>
      <c r="I268" s="30">
        <f>'CMA Emp Adj'!$E268</f>
        <v>3.75</v>
      </c>
      <c r="J268" s="30">
        <f>'Tor Emp Adj'!$E268</f>
        <v>0</v>
      </c>
      <c r="L268" s="30">
        <f>'CAN LFS Emp'!$O268</f>
        <v>33.81</v>
      </c>
      <c r="M268" s="30">
        <f>'Ont LFS Emp'!$O268</f>
        <v>25.52</v>
      </c>
      <c r="N268" s="30">
        <f>'Emp RestOfOnt'!$O268</f>
        <v>18.14180677540778</v>
      </c>
      <c r="O268" s="30">
        <f>'Emp RestOfCMA'!$O268</f>
        <v>7.3781932245922199</v>
      </c>
      <c r="P268" s="30">
        <f>'CMA Emp Adj'!$O268</f>
        <v>7.3781932245922199</v>
      </c>
      <c r="Q268" s="30">
        <f>'Tor Emp Adj'!$O268</f>
        <v>0</v>
      </c>
      <c r="S268" s="30">
        <f>'CAN LFS Emp'!$Y268</f>
        <v>9.17</v>
      </c>
      <c r="T268" s="30">
        <f>'Ont LFS Emp'!$Y268</f>
        <v>4.5</v>
      </c>
      <c r="U268" s="30">
        <f>'Emp RestOfOnt'!$Y268</f>
        <v>2.76</v>
      </c>
      <c r="V268" s="30">
        <f>'Emp RestOfCMA'!$Y268</f>
        <v>1.74</v>
      </c>
      <c r="W268" s="30">
        <f>'CMA Emp Adj'!$Y268</f>
        <v>1.74</v>
      </c>
      <c r="X268" s="30">
        <f>'Tor Emp Adj'!$Y268</f>
        <v>0</v>
      </c>
      <c r="AA268" s="30">
        <f t="shared" si="135"/>
        <v>1</v>
      </c>
      <c r="AB268" s="30">
        <f t="shared" si="136"/>
        <v>1.5102833985798705</v>
      </c>
      <c r="AC268" s="30">
        <f t="shared" si="137"/>
        <v>1.8489828719508246</v>
      </c>
      <c r="AD268" s="30">
        <f t="shared" si="138"/>
        <v>2.2008788615820913</v>
      </c>
      <c r="AE268" s="30">
        <f t="shared" si="139"/>
        <v>1.0462333861206001</v>
      </c>
      <c r="AF268" s="30">
        <f t="shared" si="140"/>
        <v>0</v>
      </c>
      <c r="AH268" s="30">
        <f t="shared" si="141"/>
        <v>1</v>
      </c>
      <c r="AI268" s="30">
        <f t="shared" si="142"/>
        <v>1.9423461660663663</v>
      </c>
      <c r="AJ268" s="30">
        <f t="shared" si="143"/>
        <v>2.5740979897659928</v>
      </c>
      <c r="AK268" s="30">
        <f t="shared" si="144"/>
        <v>2.5823013224646605</v>
      </c>
      <c r="AL268" s="30">
        <f t="shared" si="145"/>
        <v>1.211343191743844</v>
      </c>
      <c r="AM268" s="30">
        <f t="shared" si="146"/>
        <v>0</v>
      </c>
      <c r="AO268" s="30">
        <f t="shared" si="147"/>
        <v>1</v>
      </c>
      <c r="AP268" s="30">
        <f t="shared" si="148"/>
        <v>1.264205523587951</v>
      </c>
      <c r="AQ268" s="30">
        <f t="shared" si="149"/>
        <v>1.5271650852100196</v>
      </c>
      <c r="AR268" s="30">
        <f t="shared" si="150"/>
        <v>2.062845524746233</v>
      </c>
      <c r="AS268" s="30">
        <f t="shared" si="151"/>
        <v>0.99299336218419465</v>
      </c>
      <c r="AT268" s="30">
        <f t="shared" si="152"/>
        <v>0</v>
      </c>
      <c r="AW268" s="35">
        <f t="shared" si="153"/>
        <v>4.4479174864369808E-2</v>
      </c>
      <c r="AX268" s="35">
        <f t="shared" si="154"/>
        <v>7.1187266282177974E-2</v>
      </c>
      <c r="AY268" s="35">
        <f t="shared" si="155"/>
        <v>7.1666040666756192E-2</v>
      </c>
      <c r="AZ268" s="35">
        <f t="shared" si="156"/>
        <v>7.00199517700828E-2</v>
      </c>
      <c r="BA268" s="35">
        <f t="shared" si="157"/>
        <v>7.00199517700828E-2</v>
      </c>
      <c r="BB268" s="35" t="str">
        <f t="shared" si="158"/>
        <v>n/a</v>
      </c>
      <c r="BC268" s="40"/>
      <c r="BD268" s="35">
        <f t="shared" si="159"/>
        <v>-0.1223276503277817</v>
      </c>
      <c r="BE268" s="35">
        <f t="shared" si="160"/>
        <v>-0.15931522101242157</v>
      </c>
      <c r="BF268" s="35">
        <f t="shared" si="161"/>
        <v>-0.17163287582004372</v>
      </c>
      <c r="BG268" s="35">
        <f t="shared" si="162"/>
        <v>-0.13451424871634365</v>
      </c>
      <c r="BH268" s="35">
        <f t="shared" si="163"/>
        <v>-0.13451424871634365</v>
      </c>
      <c r="BI268" s="35" t="str">
        <f t="shared" si="164"/>
        <v>n/a</v>
      </c>
    </row>
    <row r="269" spans="1:61" x14ac:dyDescent="0.25">
      <c r="A269" t="s">
        <v>586</v>
      </c>
      <c r="B269" s="137" t="s">
        <v>193</v>
      </c>
      <c r="C269" s="133">
        <v>3343</v>
      </c>
      <c r="E269" s="30">
        <f>'CAN LFS Emp'!$E269</f>
        <v>2.71</v>
      </c>
      <c r="F269" s="30">
        <f>'Ont LFS Emp'!$E269</f>
        <v>1.95</v>
      </c>
      <c r="G269" s="30">
        <f>'Emp RestOfOnt'!$E269</f>
        <v>1.95</v>
      </c>
      <c r="H269" s="30">
        <f>'Emp RestOfCMA'!$E269</f>
        <v>0</v>
      </c>
      <c r="I269" s="30">
        <f>'CMA Emp Adj'!$E269</f>
        <v>0</v>
      </c>
      <c r="J269" s="30">
        <f>'Tor Emp Adj'!$E269</f>
        <v>0</v>
      </c>
      <c r="L269" s="30">
        <f>'CAN LFS Emp'!$O269</f>
        <v>1.54</v>
      </c>
      <c r="M269" s="30">
        <f>'Ont LFS Emp'!$O269</f>
        <v>0</v>
      </c>
      <c r="N269" s="30">
        <f>'Emp RestOfOnt'!$O269</f>
        <v>0</v>
      </c>
      <c r="O269" s="30">
        <f>'Emp RestOfCMA'!$O269</f>
        <v>0</v>
      </c>
      <c r="P269" s="30">
        <f>'CMA Emp Adj'!$O269</f>
        <v>0</v>
      </c>
      <c r="Q269" s="30">
        <f>'Tor Emp Adj'!$O269</f>
        <v>0</v>
      </c>
      <c r="S269" s="30">
        <f>'CAN LFS Emp'!$Y269</f>
        <v>2.13</v>
      </c>
      <c r="T269" s="30">
        <f>'Ont LFS Emp'!$Y269</f>
        <v>0</v>
      </c>
      <c r="U269" s="30">
        <f>'Emp RestOfOnt'!$Y269</f>
        <v>0</v>
      </c>
      <c r="V269" s="30">
        <f>'Emp RestOfCMA'!$Y269</f>
        <v>0</v>
      </c>
      <c r="W269" s="30">
        <f>'CMA Emp Adj'!$Y269</f>
        <v>0</v>
      </c>
      <c r="X269" s="30">
        <f>'Tor Emp Adj'!$Y269</f>
        <v>0</v>
      </c>
      <c r="AA269" s="30">
        <f t="shared" si="135"/>
        <v>1</v>
      </c>
      <c r="AB269" s="30">
        <f t="shared" si="136"/>
        <v>1.8532944719568341</v>
      </c>
      <c r="AC269" s="30">
        <f t="shared" si="137"/>
        <v>3.2059716507084981</v>
      </c>
      <c r="AD269" s="30">
        <f t="shared" si="138"/>
        <v>0</v>
      </c>
      <c r="AE269" s="30">
        <f t="shared" si="139"/>
        <v>0</v>
      </c>
      <c r="AF269" s="30">
        <f t="shared" si="140"/>
        <v>0</v>
      </c>
      <c r="AH269" s="30">
        <f t="shared" si="141"/>
        <v>1</v>
      </c>
      <c r="AI269" s="30">
        <f t="shared" si="142"/>
        <v>0</v>
      </c>
      <c r="AJ269" s="30">
        <f t="shared" si="143"/>
        <v>0</v>
      </c>
      <c r="AK269" s="30">
        <f t="shared" si="144"/>
        <v>0</v>
      </c>
      <c r="AL269" s="30">
        <f t="shared" si="145"/>
        <v>0</v>
      </c>
      <c r="AM269" s="30">
        <f t="shared" si="146"/>
        <v>0</v>
      </c>
      <c r="AO269" s="30">
        <f t="shared" si="147"/>
        <v>1</v>
      </c>
      <c r="AP269" s="30">
        <f t="shared" si="148"/>
        <v>0</v>
      </c>
      <c r="AQ269" s="30">
        <f t="shared" si="149"/>
        <v>0</v>
      </c>
      <c r="AR269" s="30">
        <f t="shared" si="150"/>
        <v>0</v>
      </c>
      <c r="AS269" s="30">
        <f t="shared" si="151"/>
        <v>0</v>
      </c>
      <c r="AT269" s="30">
        <f t="shared" si="152"/>
        <v>0</v>
      </c>
      <c r="AW269" s="35">
        <f t="shared" si="153"/>
        <v>-5.4949224124438589E-2</v>
      </c>
      <c r="AX269" s="35">
        <f t="shared" si="154"/>
        <v>-1</v>
      </c>
      <c r="AY269" s="35">
        <f t="shared" si="155"/>
        <v>-1</v>
      </c>
      <c r="AZ269" s="35" t="str">
        <f t="shared" si="156"/>
        <v>n/a</v>
      </c>
      <c r="BA269" s="35" t="str">
        <f t="shared" si="157"/>
        <v>n/a</v>
      </c>
      <c r="BB269" s="35" t="str">
        <f t="shared" si="158"/>
        <v>n/a</v>
      </c>
      <c r="BC269" s="40"/>
      <c r="BD269" s="35">
        <f t="shared" si="159"/>
        <v>3.2965670046877449E-2</v>
      </c>
      <c r="BE269" s="35" t="str">
        <f t="shared" si="160"/>
        <v>n/a</v>
      </c>
      <c r="BF269" s="35" t="str">
        <f t="shared" si="161"/>
        <v>n/a</v>
      </c>
      <c r="BG269" s="35" t="str">
        <f t="shared" si="162"/>
        <v>n/a</v>
      </c>
      <c r="BH269" s="35" t="str">
        <f t="shared" si="163"/>
        <v>n/a</v>
      </c>
      <c r="BI269" s="35" t="str">
        <f t="shared" si="164"/>
        <v>n/a</v>
      </c>
    </row>
    <row r="270" spans="1:61" x14ac:dyDescent="0.25">
      <c r="A270" t="s">
        <v>587</v>
      </c>
      <c r="B270" s="137">
        <f t="shared" si="165"/>
        <v>3344</v>
      </c>
      <c r="C270" s="133">
        <v>3344</v>
      </c>
      <c r="E270" s="30">
        <f>'CAN LFS Emp'!$E270</f>
        <v>35.409999999999997</v>
      </c>
      <c r="F270" s="30">
        <f>'Ont LFS Emp'!$E270</f>
        <v>15.75</v>
      </c>
      <c r="G270" s="30">
        <f>'Emp RestOfOnt'!$E270</f>
        <v>8.32</v>
      </c>
      <c r="H270" s="30">
        <f>'Emp RestOfCMA'!$E270</f>
        <v>3.0658249769651071</v>
      </c>
      <c r="I270" s="30">
        <f>'CMA Emp Adj'!$E270</f>
        <v>7.43</v>
      </c>
      <c r="J270" s="30">
        <f>'Tor Emp Adj'!$E270</f>
        <v>4.3641750230348926</v>
      </c>
      <c r="L270" s="30">
        <f>'CAN LFS Emp'!$O270</f>
        <v>27.13</v>
      </c>
      <c r="M270" s="30">
        <f>'Ont LFS Emp'!$O270</f>
        <v>14.01</v>
      </c>
      <c r="N270" s="30">
        <f>'Emp RestOfOnt'!$O270</f>
        <v>6.2321206581352824</v>
      </c>
      <c r="O270" s="30">
        <f>'Emp RestOfCMA'!$O270</f>
        <v>6.1659704800198654</v>
      </c>
      <c r="P270" s="30">
        <f>'CMA Emp Adj'!$O270</f>
        <v>7.7778793418647174</v>
      </c>
      <c r="Q270" s="30">
        <f>'Tor Emp Adj'!$O270</f>
        <v>1.6119088618448523</v>
      </c>
      <c r="S270" s="30">
        <f>'CAN LFS Emp'!$Y270</f>
        <v>24.54</v>
      </c>
      <c r="T270" s="30">
        <f>'Ont LFS Emp'!$Y270</f>
        <v>12.4</v>
      </c>
      <c r="U270" s="30">
        <f>'Emp RestOfOnt'!$Y270</f>
        <v>4.2322500000000005</v>
      </c>
      <c r="V270" s="30">
        <f>'Emp RestOfCMA'!$Y270</f>
        <v>4.9599862827343761</v>
      </c>
      <c r="W270" s="30">
        <f>'CMA Emp Adj'!$Y270</f>
        <v>8.1677499999999998</v>
      </c>
      <c r="X270" s="30">
        <f>'Tor Emp Adj'!$Y270</f>
        <v>3.2077637172656237</v>
      </c>
      <c r="AA270" s="30">
        <f t="shared" si="135"/>
        <v>1</v>
      </c>
      <c r="AB270" s="30">
        <f t="shared" si="136"/>
        <v>1.1456019420748531</v>
      </c>
      <c r="AC270" s="30">
        <f t="shared" si="137"/>
        <v>1.0468675950275477</v>
      </c>
      <c r="AD270" s="30">
        <f t="shared" si="138"/>
        <v>1.1118177941920013</v>
      </c>
      <c r="AE270" s="30">
        <f t="shared" si="139"/>
        <v>1.2808772482967763</v>
      </c>
      <c r="AF270" s="30">
        <f t="shared" si="140"/>
        <v>1.4340633550998581</v>
      </c>
      <c r="AH270" s="30">
        <f t="shared" si="141"/>
        <v>1</v>
      </c>
      <c r="AI270" s="30">
        <f t="shared" si="142"/>
        <v>1.3288607527159391</v>
      </c>
      <c r="AJ270" s="30">
        <f t="shared" si="143"/>
        <v>1.1019852165639301</v>
      </c>
      <c r="AK270" s="30">
        <f t="shared" si="144"/>
        <v>2.6893895388777094</v>
      </c>
      <c r="AL270" s="30">
        <f t="shared" si="145"/>
        <v>1.5913794910979109</v>
      </c>
      <c r="AM270" s="30">
        <f t="shared" si="146"/>
        <v>0.62120617504990405</v>
      </c>
      <c r="AO270" s="30">
        <f t="shared" si="147"/>
        <v>1</v>
      </c>
      <c r="AP270" s="30">
        <f t="shared" si="148"/>
        <v>1.301732153184268</v>
      </c>
      <c r="AQ270" s="30">
        <f t="shared" si="149"/>
        <v>0.87507040325083818</v>
      </c>
      <c r="AR270" s="30">
        <f t="shared" si="150"/>
        <v>2.1973169793467813</v>
      </c>
      <c r="AS270" s="30">
        <f t="shared" si="151"/>
        <v>1.7417840557428217</v>
      </c>
      <c r="AT270" s="30">
        <f t="shared" si="152"/>
        <v>1.3189768817947469</v>
      </c>
      <c r="AW270" s="35">
        <f t="shared" si="153"/>
        <v>-2.6283819841908751E-2</v>
      </c>
      <c r="AX270" s="35">
        <f t="shared" si="154"/>
        <v>-1.1638641359986379E-2</v>
      </c>
      <c r="AY270" s="35">
        <f t="shared" si="155"/>
        <v>-2.8481102561953575E-2</v>
      </c>
      <c r="AZ270" s="35">
        <f t="shared" si="156"/>
        <v>7.2371857851438959E-2</v>
      </c>
      <c r="BA270" s="35">
        <f t="shared" si="157"/>
        <v>4.5862713105648822E-3</v>
      </c>
      <c r="BB270" s="35">
        <f t="shared" si="158"/>
        <v>-9.4801485963632914E-2</v>
      </c>
      <c r="BC270" s="40"/>
      <c r="BD270" s="35">
        <f t="shared" si="159"/>
        <v>-9.983400417289845E-3</v>
      </c>
      <c r="BE270" s="35">
        <f t="shared" si="160"/>
        <v>-1.2133279658631424E-2</v>
      </c>
      <c r="BF270" s="35">
        <f t="shared" si="161"/>
        <v>-3.7959077548902487E-2</v>
      </c>
      <c r="BG270" s="35">
        <f t="shared" si="162"/>
        <v>-2.1529124158757851E-2</v>
      </c>
      <c r="BH270" s="35">
        <f t="shared" si="163"/>
        <v>4.9029553701023243E-3</v>
      </c>
      <c r="BI270" s="35">
        <f t="shared" si="164"/>
        <v>7.1238539679377766E-2</v>
      </c>
    </row>
    <row r="271" spans="1:61" x14ac:dyDescent="0.25">
      <c r="A271" t="s">
        <v>588</v>
      </c>
      <c r="B271" s="137" t="s">
        <v>193</v>
      </c>
      <c r="C271" s="133">
        <v>3345</v>
      </c>
      <c r="E271" s="30">
        <f>'CAN LFS Emp'!$E271</f>
        <v>13.89</v>
      </c>
      <c r="F271" s="30">
        <f>'Ont LFS Emp'!$E271</f>
        <v>7.36</v>
      </c>
      <c r="G271" s="30">
        <f>'Emp RestOfOnt'!$E271</f>
        <v>2.66</v>
      </c>
      <c r="H271" s="30">
        <f>'Emp RestOfCMA'!$E271</f>
        <v>3.1685349116414256</v>
      </c>
      <c r="I271" s="30">
        <f>'CMA Emp Adj'!$E271</f>
        <v>4.7</v>
      </c>
      <c r="J271" s="30">
        <f>'Tor Emp Adj'!$E271</f>
        <v>1.5314650883585745</v>
      </c>
      <c r="L271" s="30">
        <f>'CAN LFS Emp'!$O271</f>
        <v>23.38</v>
      </c>
      <c r="M271" s="30">
        <f>'Ont LFS Emp'!$O271</f>
        <v>14.5</v>
      </c>
      <c r="N271" s="30">
        <f>'Emp RestOfOnt'!$O271</f>
        <v>8.5511661807580168</v>
      </c>
      <c r="O271" s="30">
        <f>'Emp RestOfCMA'!$O271</f>
        <v>5.9488338192419823</v>
      </c>
      <c r="P271" s="30">
        <f>'CMA Emp Adj'!$O271</f>
        <v>5.9488338192419823</v>
      </c>
      <c r="Q271" s="30">
        <f>'Tor Emp Adj'!$O271</f>
        <v>0</v>
      </c>
      <c r="S271" s="30">
        <f>'CAN LFS Emp'!$Y271</f>
        <v>27.79</v>
      </c>
      <c r="T271" s="30">
        <f>'Ont LFS Emp'!$Y271</f>
        <v>13.82</v>
      </c>
      <c r="U271" s="30">
        <f>'Emp RestOfOnt'!$Y271</f>
        <v>6.9817451205510901</v>
      </c>
      <c r="V271" s="30">
        <f>'Emp RestOfCMA'!$Y271</f>
        <v>5.2987408320101475</v>
      </c>
      <c r="W271" s="30">
        <f>'CMA Emp Adj'!$Y271</f>
        <v>6.8382548794489102</v>
      </c>
      <c r="X271" s="30">
        <f>'Tor Emp Adj'!$Y271</f>
        <v>1.5395140474387627</v>
      </c>
      <c r="AA271" s="30">
        <f t="shared" si="135"/>
        <v>1</v>
      </c>
      <c r="AB271" s="30">
        <f t="shared" si="136"/>
        <v>1.364754950798849</v>
      </c>
      <c r="AC271" s="30">
        <f t="shared" si="137"/>
        <v>0.85324499238697016</v>
      </c>
      <c r="AD271" s="30">
        <f t="shared" si="138"/>
        <v>2.9293309492998674</v>
      </c>
      <c r="AE271" s="30">
        <f t="shared" si="139"/>
        <v>2.0655715189843633</v>
      </c>
      <c r="AF271" s="30">
        <f t="shared" si="140"/>
        <v>1.2829122761449976</v>
      </c>
      <c r="AH271" s="30">
        <f t="shared" si="141"/>
        <v>1</v>
      </c>
      <c r="AI271" s="30">
        <f t="shared" si="142"/>
        <v>1.5959329038684937</v>
      </c>
      <c r="AJ271" s="30">
        <f t="shared" si="143"/>
        <v>1.7545693914010296</v>
      </c>
      <c r="AK271" s="30">
        <f t="shared" si="144"/>
        <v>3.0108519029017144</v>
      </c>
      <c r="AL271" s="30">
        <f t="shared" si="145"/>
        <v>1.4123738861148734</v>
      </c>
      <c r="AM271" s="30">
        <f t="shared" si="146"/>
        <v>0</v>
      </c>
      <c r="AO271" s="30">
        <f t="shared" si="147"/>
        <v>1</v>
      </c>
      <c r="AP271" s="30">
        <f t="shared" si="148"/>
        <v>1.2811323616087871</v>
      </c>
      <c r="AQ271" s="30">
        <f t="shared" si="149"/>
        <v>1.2747402046456</v>
      </c>
      <c r="AR271" s="30">
        <f t="shared" si="150"/>
        <v>2.0728645580147029</v>
      </c>
      <c r="AS271" s="30">
        <f t="shared" si="151"/>
        <v>1.2877251270337222</v>
      </c>
      <c r="AT271" s="30">
        <f t="shared" si="152"/>
        <v>0.55899056852599005</v>
      </c>
      <c r="AW271" s="35">
        <f t="shared" si="153"/>
        <v>5.3450724391199023E-2</v>
      </c>
      <c r="AX271" s="35">
        <f t="shared" si="154"/>
        <v>7.0160750892346746E-2</v>
      </c>
      <c r="AY271" s="35">
        <f t="shared" si="155"/>
        <v>0.12386558118434077</v>
      </c>
      <c r="AZ271" s="35">
        <f t="shared" si="156"/>
        <v>6.5018946933584232E-2</v>
      </c>
      <c r="BA271" s="35">
        <f t="shared" si="157"/>
        <v>2.384307672321806E-2</v>
      </c>
      <c r="BB271" s="35">
        <f t="shared" si="158"/>
        <v>-1</v>
      </c>
      <c r="BC271" s="40"/>
      <c r="BD271" s="35">
        <f t="shared" si="159"/>
        <v>1.7429683448874744E-2</v>
      </c>
      <c r="BE271" s="35">
        <f t="shared" si="160"/>
        <v>-4.7916662712504943E-3</v>
      </c>
      <c r="BF271" s="35">
        <f t="shared" si="161"/>
        <v>-2.0072683227026933E-2</v>
      </c>
      <c r="BG271" s="35">
        <f t="shared" si="162"/>
        <v>-1.150589405218827E-2</v>
      </c>
      <c r="BH271" s="35">
        <f t="shared" si="163"/>
        <v>1.4031263037557418E-2</v>
      </c>
      <c r="BI271" s="35" t="str">
        <f t="shared" si="164"/>
        <v>n/a</v>
      </c>
    </row>
    <row r="272" spans="1:61" x14ac:dyDescent="0.25">
      <c r="A272" t="s">
        <v>589</v>
      </c>
      <c r="B272" s="137">
        <v>417</v>
      </c>
      <c r="C272" s="133">
        <v>4173</v>
      </c>
      <c r="E272" s="30">
        <f>'CAN LFS Emp'!$E272</f>
        <v>27.12</v>
      </c>
      <c r="F272" s="30">
        <f>'Ont LFS Emp'!$E272</f>
        <v>14</v>
      </c>
      <c r="G272" s="30">
        <f>'Emp RestOfOnt'!$E272</f>
        <v>5.85</v>
      </c>
      <c r="H272" s="30">
        <f>'Emp RestOfCMA'!$E272</f>
        <v>6.3082380636733486</v>
      </c>
      <c r="I272" s="30">
        <f>'CMA Emp Adj'!$E272</f>
        <v>8.15</v>
      </c>
      <c r="J272" s="30">
        <f>'Tor Emp Adj'!$E272</f>
        <v>1.841761936326652</v>
      </c>
      <c r="L272" s="30">
        <f>'CAN LFS Emp'!$O272</f>
        <v>37.19</v>
      </c>
      <c r="M272" s="30">
        <f>'Ont LFS Emp'!$O272</f>
        <v>19.920000000000002</v>
      </c>
      <c r="N272" s="30">
        <f>'Emp RestOfOnt'!$O272</f>
        <v>6.2862429169746257</v>
      </c>
      <c r="O272" s="30">
        <f>'Emp RestOfCMA'!$O272</f>
        <v>8.9857551534083644</v>
      </c>
      <c r="P272" s="30">
        <f>'CMA Emp Adj'!$O272</f>
        <v>13.633757083025376</v>
      </c>
      <c r="Q272" s="30">
        <f>'Tor Emp Adj'!$O272</f>
        <v>4.6480019296170116</v>
      </c>
      <c r="S272" s="30">
        <f>'CAN LFS Emp'!$Y272</f>
        <v>44.76</v>
      </c>
      <c r="T272" s="30">
        <f>'Ont LFS Emp'!$Y272</f>
        <v>26.79</v>
      </c>
      <c r="U272" s="30">
        <f>'Emp RestOfOnt'!$Y272</f>
        <v>8.1330423940149643</v>
      </c>
      <c r="V272" s="30">
        <f>'Emp RestOfCMA'!$Y272</f>
        <v>11.435319779954755</v>
      </c>
      <c r="W272" s="30">
        <f>'CMA Emp Adj'!$Y272</f>
        <v>18.656957605985035</v>
      </c>
      <c r="X272" s="30">
        <f>'Tor Emp Adj'!$Y272</f>
        <v>7.22163782603028</v>
      </c>
      <c r="AA272" s="30">
        <f t="shared" si="135"/>
        <v>1</v>
      </c>
      <c r="AB272" s="30">
        <f t="shared" si="136"/>
        <v>1.3295891435224696</v>
      </c>
      <c r="AC272" s="30">
        <f t="shared" si="137"/>
        <v>0.96108220944911826</v>
      </c>
      <c r="AD272" s="30">
        <f t="shared" si="138"/>
        <v>2.9869680594166841</v>
      </c>
      <c r="AE272" s="30">
        <f t="shared" si="139"/>
        <v>1.8344781699095152</v>
      </c>
      <c r="AF272" s="30">
        <f t="shared" si="140"/>
        <v>0.7901979772495854</v>
      </c>
      <c r="AH272" s="30">
        <f t="shared" si="141"/>
        <v>1</v>
      </c>
      <c r="AI272" s="30">
        <f t="shared" si="142"/>
        <v>1.3783334284253499</v>
      </c>
      <c r="AJ272" s="30">
        <f t="shared" si="143"/>
        <v>0.81087645474286285</v>
      </c>
      <c r="AK272" s="30">
        <f t="shared" si="144"/>
        <v>2.8591073770127298</v>
      </c>
      <c r="AL272" s="30">
        <f t="shared" si="145"/>
        <v>2.0349405326720054</v>
      </c>
      <c r="AM272" s="30">
        <f t="shared" si="146"/>
        <v>1.3067279976704906</v>
      </c>
      <c r="AO272" s="30">
        <f t="shared" si="147"/>
        <v>1</v>
      </c>
      <c r="AP272" s="30">
        <f t="shared" si="148"/>
        <v>1.5419033115299745</v>
      </c>
      <c r="AQ272" s="30">
        <f t="shared" si="149"/>
        <v>0.92195388408684809</v>
      </c>
      <c r="AR272" s="30">
        <f t="shared" si="150"/>
        <v>2.777442205023938</v>
      </c>
      <c r="AS272" s="30">
        <f t="shared" si="151"/>
        <v>2.1813089415846934</v>
      </c>
      <c r="AT272" s="30">
        <f t="shared" si="152"/>
        <v>1.6280022378296817</v>
      </c>
      <c r="AW272" s="35">
        <f t="shared" si="153"/>
        <v>3.208068225849936E-2</v>
      </c>
      <c r="AX272" s="35">
        <f t="shared" si="154"/>
        <v>3.5895937386548615E-2</v>
      </c>
      <c r="AY272" s="35">
        <f t="shared" si="155"/>
        <v>7.2181179818093799E-3</v>
      </c>
      <c r="AZ272" s="35">
        <f t="shared" si="156"/>
        <v>3.6011677442617351E-2</v>
      </c>
      <c r="BA272" s="35">
        <f t="shared" si="157"/>
        <v>5.2799801298777815E-2</v>
      </c>
      <c r="BB272" s="35">
        <f t="shared" si="158"/>
        <v>9.6991545918559519E-2</v>
      </c>
      <c r="BC272" s="40"/>
      <c r="BD272" s="35">
        <f t="shared" si="159"/>
        <v>1.8700196544727987E-2</v>
      </c>
      <c r="BE272" s="35">
        <f t="shared" si="160"/>
        <v>3.0073792768674501E-2</v>
      </c>
      <c r="BF272" s="35">
        <f t="shared" si="161"/>
        <v>2.6091730811300895E-2</v>
      </c>
      <c r="BG272" s="35">
        <f t="shared" si="162"/>
        <v>2.4399536556660273E-2</v>
      </c>
      <c r="BH272" s="35">
        <f t="shared" si="163"/>
        <v>3.1864157712737873E-2</v>
      </c>
      <c r="BI272" s="35">
        <f t="shared" si="164"/>
        <v>4.5049689261661863E-2</v>
      </c>
    </row>
    <row r="273" spans="1:61" x14ac:dyDescent="0.25">
      <c r="A273" t="s">
        <v>590</v>
      </c>
      <c r="B273" s="137">
        <f t="shared" si="165"/>
        <v>5112</v>
      </c>
      <c r="C273" s="133">
        <v>5112</v>
      </c>
      <c r="E273" s="30">
        <f>'CAN LFS Emp'!$E273</f>
        <v>0</v>
      </c>
      <c r="F273" s="30">
        <f>'Ont LFS Emp'!$E273</f>
        <v>0</v>
      </c>
      <c r="G273" s="30">
        <f>'Emp RestOfOnt'!$E273</f>
        <v>0</v>
      </c>
      <c r="H273" s="30">
        <f>'Emp RestOfCMA'!$E273</f>
        <v>0</v>
      </c>
      <c r="I273" s="30">
        <f>'CMA Emp Adj'!$E273</f>
        <v>0</v>
      </c>
      <c r="J273" s="30">
        <f>'Tor Emp Adj'!$E273</f>
        <v>0</v>
      </c>
      <c r="L273" s="30">
        <f>'CAN LFS Emp'!$O273</f>
        <v>14.08</v>
      </c>
      <c r="M273" s="30">
        <f>'Ont LFS Emp'!$O273</f>
        <v>2.59</v>
      </c>
      <c r="N273" s="30">
        <f>'Emp RestOfOnt'!$O273</f>
        <v>2.59</v>
      </c>
      <c r="O273" s="30">
        <f>'Emp RestOfCMA'!$O273</f>
        <v>0</v>
      </c>
      <c r="P273" s="30">
        <f>'CMA Emp Adj'!$O273</f>
        <v>0</v>
      </c>
      <c r="Q273" s="30">
        <f>'Tor Emp Adj'!$O273</f>
        <v>0</v>
      </c>
      <c r="S273" s="30">
        <f>'CAN LFS Emp'!$Y273</f>
        <v>32.479999999999997</v>
      </c>
      <c r="T273" s="30">
        <f>'Ont LFS Emp'!$Y273</f>
        <v>12.54</v>
      </c>
      <c r="U273" s="30">
        <f>'Emp RestOfOnt'!$Y273</f>
        <v>6.5633974358974356</v>
      </c>
      <c r="V273" s="30">
        <f>'Emp RestOfCMA'!$Y273</f>
        <v>2.342031305437255</v>
      </c>
      <c r="W273" s="30">
        <f>'CMA Emp Adj'!$Y273</f>
        <v>5.9766025641025635</v>
      </c>
      <c r="X273" s="30">
        <f>'Tor Emp Adj'!$Y273</f>
        <v>3.6345712586653085</v>
      </c>
      <c r="AA273" s="30" t="str">
        <f t="shared" si="135"/>
        <v>n/a</v>
      </c>
      <c r="AB273" s="30" t="str">
        <f t="shared" si="136"/>
        <v>n/a</v>
      </c>
      <c r="AC273" s="30" t="str">
        <f t="shared" si="137"/>
        <v>n/a</v>
      </c>
      <c r="AD273" s="30" t="str">
        <f t="shared" si="138"/>
        <v>n/a</v>
      </c>
      <c r="AE273" s="30" t="str">
        <f t="shared" si="139"/>
        <v>n/a</v>
      </c>
      <c r="AF273" s="30" t="str">
        <f t="shared" si="140"/>
        <v>n/a</v>
      </c>
      <c r="AH273" s="30">
        <f t="shared" si="141"/>
        <v>1</v>
      </c>
      <c r="AI273" s="30">
        <f t="shared" si="142"/>
        <v>0.47335638835929428</v>
      </c>
      <c r="AJ273" s="30">
        <f t="shared" si="143"/>
        <v>0.88244331701782674</v>
      </c>
      <c r="AK273" s="30">
        <f t="shared" si="144"/>
        <v>0</v>
      </c>
      <c r="AL273" s="30">
        <f t="shared" si="145"/>
        <v>0</v>
      </c>
      <c r="AM273" s="30">
        <f t="shared" si="146"/>
        <v>0</v>
      </c>
      <c r="AO273" s="30">
        <f t="shared" si="147"/>
        <v>1</v>
      </c>
      <c r="AP273" s="30">
        <f t="shared" si="148"/>
        <v>0.99461732845731343</v>
      </c>
      <c r="AQ273" s="30">
        <f t="shared" si="149"/>
        <v>1.0253188046478312</v>
      </c>
      <c r="AR273" s="30">
        <f t="shared" si="150"/>
        <v>0.78390506395910542</v>
      </c>
      <c r="AS273" s="30">
        <f t="shared" si="151"/>
        <v>0.96295233151043114</v>
      </c>
      <c r="AT273" s="30">
        <f t="shared" si="152"/>
        <v>1.1291367394289171</v>
      </c>
      <c r="AW273" s="35" t="str">
        <f t="shared" si="153"/>
        <v>n/a</v>
      </c>
      <c r="AX273" s="35" t="str">
        <f t="shared" si="154"/>
        <v>n/a</v>
      </c>
      <c r="AY273" s="35" t="str">
        <f t="shared" si="155"/>
        <v>n/a</v>
      </c>
      <c r="AZ273" s="35" t="str">
        <f t="shared" si="156"/>
        <v>n/a</v>
      </c>
      <c r="BA273" s="35" t="str">
        <f t="shared" si="157"/>
        <v>n/a</v>
      </c>
      <c r="BB273" s="35" t="str">
        <f t="shared" si="158"/>
        <v>n/a</v>
      </c>
      <c r="BC273" s="40"/>
      <c r="BD273" s="35">
        <f t="shared" si="159"/>
        <v>8.7179704993845419E-2</v>
      </c>
      <c r="BE273" s="35">
        <f t="shared" si="160"/>
        <v>0.17084600176886711</v>
      </c>
      <c r="BF273" s="35">
        <f t="shared" si="161"/>
        <v>9.744532778832693E-2</v>
      </c>
      <c r="BG273" s="35" t="str">
        <f t="shared" si="162"/>
        <v>n/a</v>
      </c>
      <c r="BH273" s="35" t="str">
        <f t="shared" si="163"/>
        <v>n/a</v>
      </c>
      <c r="BI273" s="35" t="str">
        <f t="shared" si="164"/>
        <v>n/a</v>
      </c>
    </row>
    <row r="274" spans="1:61" x14ac:dyDescent="0.25">
      <c r="A274" t="s">
        <v>108</v>
      </c>
      <c r="B274" s="137">
        <f t="shared" si="165"/>
        <v>517</v>
      </c>
      <c r="C274" s="133">
        <v>517</v>
      </c>
      <c r="E274" s="30">
        <f>'CAN LFS Emp'!$E274</f>
        <v>196.75</v>
      </c>
      <c r="F274" s="30">
        <f>'Ont LFS Emp'!$E274</f>
        <v>77.13</v>
      </c>
      <c r="G274" s="30">
        <f>'Emp RestOfOnt'!$E274</f>
        <v>35.739999999999995</v>
      </c>
      <c r="H274" s="30">
        <f>'Emp RestOfCMA'!$E274</f>
        <v>19.318885491302897</v>
      </c>
      <c r="I274" s="30">
        <f>'CMA Emp Adj'!$E274</f>
        <v>41.39</v>
      </c>
      <c r="J274" s="30">
        <f>'Tor Emp Adj'!$E274</f>
        <v>22.071114508697104</v>
      </c>
      <c r="L274" s="30">
        <f>'CAN LFS Emp'!$O274</f>
        <v>158.44</v>
      </c>
      <c r="M274" s="30">
        <f>'Ont LFS Emp'!$O274</f>
        <v>65.709999999999994</v>
      </c>
      <c r="N274" s="30">
        <f>'Emp RestOfOnt'!$O274</f>
        <v>24.702377761680545</v>
      </c>
      <c r="O274" s="30">
        <f>'Emp RestOfCMA'!$O274</f>
        <v>13.088557456195222</v>
      </c>
      <c r="P274" s="30">
        <f>'CMA Emp Adj'!$O274</f>
        <v>41.007622238319449</v>
      </c>
      <c r="Q274" s="30">
        <f>'Tor Emp Adj'!$O274</f>
        <v>27.919064782124227</v>
      </c>
      <c r="S274" s="30">
        <f>'CAN LFS Emp'!$Y274</f>
        <v>119.95</v>
      </c>
      <c r="T274" s="30">
        <f>'Ont LFS Emp'!$Y274</f>
        <v>45.05</v>
      </c>
      <c r="U274" s="30">
        <f>'Emp RestOfOnt'!$Y274</f>
        <v>14.985477089834124</v>
      </c>
      <c r="V274" s="30">
        <f>'Emp RestOfCMA'!$Y274</f>
        <v>16.069246667142384</v>
      </c>
      <c r="W274" s="30">
        <f>'CMA Emp Adj'!$Y274</f>
        <v>30.064522910165874</v>
      </c>
      <c r="X274" s="30">
        <f>'Tor Emp Adj'!$Y274</f>
        <v>13.99527624302349</v>
      </c>
      <c r="AA274" s="30">
        <f t="shared" si="135"/>
        <v>1</v>
      </c>
      <c r="AB274" s="30">
        <f t="shared" si="136"/>
        <v>1.0096891750059047</v>
      </c>
      <c r="AC274" s="30">
        <f t="shared" si="137"/>
        <v>0.80934588764351956</v>
      </c>
      <c r="AD274" s="30">
        <f t="shared" si="138"/>
        <v>1.2608967242383138</v>
      </c>
      <c r="AE274" s="30">
        <f t="shared" si="139"/>
        <v>1.2841782495573231</v>
      </c>
      <c r="AF274" s="30">
        <f t="shared" si="140"/>
        <v>1.3052738235548949</v>
      </c>
      <c r="AH274" s="30">
        <f t="shared" si="141"/>
        <v>1</v>
      </c>
      <c r="AI274" s="30">
        <f t="shared" si="142"/>
        <v>1.0672293660720409</v>
      </c>
      <c r="AJ274" s="30">
        <f t="shared" si="143"/>
        <v>0.7479346169482729</v>
      </c>
      <c r="AK274" s="30">
        <f t="shared" si="144"/>
        <v>0.97752756749751912</v>
      </c>
      <c r="AL274" s="30">
        <f t="shared" si="145"/>
        <v>1.4366868057485638</v>
      </c>
      <c r="AM274" s="30">
        <f t="shared" si="146"/>
        <v>1.8423880483454156</v>
      </c>
      <c r="AO274" s="30">
        <f t="shared" si="147"/>
        <v>1</v>
      </c>
      <c r="AP274" s="30">
        <f t="shared" si="148"/>
        <v>0.96754026685402794</v>
      </c>
      <c r="AQ274" s="30">
        <f t="shared" si="149"/>
        <v>0.63389388431393967</v>
      </c>
      <c r="AR274" s="30">
        <f t="shared" si="150"/>
        <v>1.4564046593537188</v>
      </c>
      <c r="AS274" s="30">
        <f t="shared" si="151"/>
        <v>1.311657651272605</v>
      </c>
      <c r="AT274" s="30">
        <f t="shared" si="152"/>
        <v>1.1773093522736455</v>
      </c>
      <c r="AW274" s="35">
        <f t="shared" si="153"/>
        <v>-2.1422988342847948E-2</v>
      </c>
      <c r="AX274" s="35">
        <f t="shared" si="154"/>
        <v>-1.5896415730448643E-2</v>
      </c>
      <c r="AY274" s="35">
        <f t="shared" si="155"/>
        <v>-3.6263248004789528E-2</v>
      </c>
      <c r="AZ274" s="35">
        <f t="shared" si="156"/>
        <v>-3.8186271848947184E-2</v>
      </c>
      <c r="BA274" s="35">
        <f t="shared" si="157"/>
        <v>-9.2770422445609402E-4</v>
      </c>
      <c r="BB274" s="35">
        <f t="shared" si="158"/>
        <v>2.3782402337208408E-2</v>
      </c>
      <c r="BC274" s="40"/>
      <c r="BD274" s="35">
        <f t="shared" si="159"/>
        <v>-2.7446408772128117E-2</v>
      </c>
      <c r="BE274" s="35">
        <f t="shared" si="160"/>
        <v>-3.704424546450491E-2</v>
      </c>
      <c r="BF274" s="35">
        <f t="shared" si="161"/>
        <v>-4.875325978593148E-2</v>
      </c>
      <c r="BG274" s="35">
        <f t="shared" si="162"/>
        <v>2.0728811122515456E-2</v>
      </c>
      <c r="BH274" s="35">
        <f t="shared" si="163"/>
        <v>-3.0564380314535233E-2</v>
      </c>
      <c r="BI274" s="35">
        <f t="shared" si="164"/>
        <v>-6.6728377060923494E-2</v>
      </c>
    </row>
    <row r="275" spans="1:61" x14ac:dyDescent="0.25">
      <c r="A275" t="s">
        <v>591</v>
      </c>
      <c r="B275" s="137">
        <f t="shared" si="165"/>
        <v>518</v>
      </c>
      <c r="C275" s="133">
        <v>518</v>
      </c>
      <c r="E275" s="30">
        <f>'CAN LFS Emp'!$E275</f>
        <v>7.9</v>
      </c>
      <c r="F275" s="30">
        <f>'Ont LFS Emp'!$E275</f>
        <v>3.73</v>
      </c>
      <c r="G275" s="30">
        <f>'Emp RestOfOnt'!$E275</f>
        <v>1.33</v>
      </c>
      <c r="H275" s="30">
        <f>'Emp RestOfCMA'!$E275</f>
        <v>2.4</v>
      </c>
      <c r="I275" s="30">
        <f>'CMA Emp Adj'!$E275</f>
        <v>2.4</v>
      </c>
      <c r="J275" s="30">
        <f>'Tor Emp Adj'!$E275</f>
        <v>0</v>
      </c>
      <c r="L275" s="30">
        <f>'CAN LFS Emp'!$O275</f>
        <v>9.73</v>
      </c>
      <c r="M275" s="30">
        <f>'Ont LFS Emp'!$O275</f>
        <v>5.2</v>
      </c>
      <c r="N275" s="30">
        <f>'Emp RestOfOnt'!$O275</f>
        <v>1.4547976878612716</v>
      </c>
      <c r="O275" s="30">
        <f>'Emp RestOfCMA'!$O275</f>
        <v>1.8512430448381716</v>
      </c>
      <c r="P275" s="30">
        <f>'CMA Emp Adj'!$O275</f>
        <v>3.7452023121387286</v>
      </c>
      <c r="Q275" s="30">
        <f>'Tor Emp Adj'!$O275</f>
        <v>1.893959267300557</v>
      </c>
      <c r="S275" s="30">
        <f>'CAN LFS Emp'!$Y275</f>
        <v>6.97</v>
      </c>
      <c r="T275" s="30">
        <f>'Ont LFS Emp'!$Y275</f>
        <v>4.2699999999999996</v>
      </c>
      <c r="U275" s="30">
        <f>'Emp RestOfOnt'!$Y275</f>
        <v>1.4373929961089491</v>
      </c>
      <c r="V275" s="30">
        <f>'Emp RestOfCMA'!$Y275</f>
        <v>2.8326070038910505</v>
      </c>
      <c r="W275" s="30">
        <f>'CMA Emp Adj'!$Y275</f>
        <v>2.8326070038910505</v>
      </c>
      <c r="X275" s="30">
        <f>'Tor Emp Adj'!$Y275</f>
        <v>0</v>
      </c>
      <c r="AA275" s="30">
        <f t="shared" si="135"/>
        <v>1</v>
      </c>
      <c r="AB275" s="30">
        <f t="shared" si="136"/>
        <v>1.216076372014363</v>
      </c>
      <c r="AC275" s="30">
        <f t="shared" si="137"/>
        <v>0.7500995534338617</v>
      </c>
      <c r="AD275" s="30">
        <f t="shared" si="138"/>
        <v>3.9011831486716879</v>
      </c>
      <c r="AE275" s="30">
        <f t="shared" si="139"/>
        <v>1.8545082724713908</v>
      </c>
      <c r="AF275" s="30">
        <f t="shared" si="140"/>
        <v>0</v>
      </c>
      <c r="AH275" s="30">
        <f t="shared" si="141"/>
        <v>1</v>
      </c>
      <c r="AI275" s="30">
        <f t="shared" si="142"/>
        <v>1.3752499466329942</v>
      </c>
      <c r="AJ275" s="30">
        <f t="shared" si="143"/>
        <v>0.71726472207151437</v>
      </c>
      <c r="AK275" s="30">
        <f t="shared" si="144"/>
        <v>2.2514000086612622</v>
      </c>
      <c r="AL275" s="30">
        <f t="shared" si="145"/>
        <v>2.1366077111392765</v>
      </c>
      <c r="AM275" s="30">
        <f t="shared" si="146"/>
        <v>2.0351802021935579</v>
      </c>
      <c r="AO275" s="30">
        <f t="shared" si="147"/>
        <v>1</v>
      </c>
      <c r="AP275" s="30">
        <f t="shared" si="148"/>
        <v>1.5782274848097386</v>
      </c>
      <c r="AQ275" s="30">
        <f t="shared" si="149"/>
        <v>1.0463789306137168</v>
      </c>
      <c r="AR275" s="30">
        <f t="shared" si="150"/>
        <v>4.4181488273142246</v>
      </c>
      <c r="AS275" s="30">
        <f t="shared" si="151"/>
        <v>2.1267673250543626</v>
      </c>
      <c r="AT275" s="30">
        <f t="shared" si="152"/>
        <v>0</v>
      </c>
      <c r="AW275" s="35">
        <f t="shared" si="153"/>
        <v>2.1053679965340688E-2</v>
      </c>
      <c r="AX275" s="35">
        <f t="shared" si="154"/>
        <v>3.378315479357874E-2</v>
      </c>
      <c r="AY275" s="35">
        <f t="shared" si="155"/>
        <v>9.0091303676678169E-3</v>
      </c>
      <c r="AZ275" s="35">
        <f t="shared" si="156"/>
        <v>-2.5627047751026644E-2</v>
      </c>
      <c r="BA275" s="35">
        <f t="shared" si="157"/>
        <v>4.5505698118449178E-2</v>
      </c>
      <c r="BB275" s="35" t="str">
        <f t="shared" si="158"/>
        <v>n/a</v>
      </c>
      <c r="BC275" s="40"/>
      <c r="BD275" s="35">
        <f t="shared" si="159"/>
        <v>-3.2809563104995942E-2</v>
      </c>
      <c r="BE275" s="35">
        <f t="shared" si="160"/>
        <v>-1.9511615413613237E-2</v>
      </c>
      <c r="BF275" s="35">
        <f t="shared" si="161"/>
        <v>-1.202855127411695E-3</v>
      </c>
      <c r="BG275" s="35">
        <f t="shared" si="162"/>
        <v>4.3451549902671749E-2</v>
      </c>
      <c r="BH275" s="35">
        <f t="shared" si="163"/>
        <v>-2.7541438523803752E-2</v>
      </c>
      <c r="BI275" s="35">
        <f t="shared" si="164"/>
        <v>-1</v>
      </c>
    </row>
    <row r="276" spans="1:61" x14ac:dyDescent="0.25">
      <c r="A276" t="s">
        <v>592</v>
      </c>
      <c r="B276" s="137">
        <f t="shared" si="165"/>
        <v>5415</v>
      </c>
      <c r="C276" s="133">
        <v>5415</v>
      </c>
      <c r="E276" s="30">
        <f>'CAN LFS Emp'!$E276</f>
        <v>179.18</v>
      </c>
      <c r="F276" s="30">
        <f>'Ont LFS Emp'!$E276</f>
        <v>91.26</v>
      </c>
      <c r="G276" s="30">
        <f>'Emp RestOfOnt'!$E276</f>
        <v>39.42</v>
      </c>
      <c r="H276" s="30">
        <f>'Emp RestOfCMA'!$E276</f>
        <v>25.144461499004457</v>
      </c>
      <c r="I276" s="30">
        <f>'CMA Emp Adj'!$E276</f>
        <v>51.84</v>
      </c>
      <c r="J276" s="30">
        <f>'Tor Emp Adj'!$E276</f>
        <v>26.695538500995546</v>
      </c>
      <c r="L276" s="30">
        <f>'CAN LFS Emp'!$O276</f>
        <v>275.66000000000003</v>
      </c>
      <c r="M276" s="30">
        <f>'Ont LFS Emp'!$O276</f>
        <v>141.53</v>
      </c>
      <c r="N276" s="30">
        <f>'Emp RestOfOnt'!$O276</f>
        <v>46.982508960573483</v>
      </c>
      <c r="O276" s="30">
        <f>'Emp RestOfCMA'!$O276</f>
        <v>49.03646277545721</v>
      </c>
      <c r="P276" s="30">
        <f>'CMA Emp Adj'!$O276</f>
        <v>94.547491039426518</v>
      </c>
      <c r="Q276" s="30">
        <f>'Tor Emp Adj'!$O276</f>
        <v>45.511028263969308</v>
      </c>
      <c r="S276" s="30">
        <f>'CAN LFS Emp'!$Y276</f>
        <v>409.13</v>
      </c>
      <c r="T276" s="30">
        <f>'Ont LFS Emp'!$Y276</f>
        <v>196.73</v>
      </c>
      <c r="U276" s="30">
        <f>'Emp RestOfOnt'!$Y276</f>
        <v>63.441043199144019</v>
      </c>
      <c r="V276" s="30">
        <f>'Emp RestOfCMA'!$Y276</f>
        <v>62.744710122453753</v>
      </c>
      <c r="W276" s="30">
        <f>'CMA Emp Adj'!$Y276</f>
        <v>133.28895680085597</v>
      </c>
      <c r="X276" s="30">
        <f>'Tor Emp Adj'!$Y276</f>
        <v>70.544246678402217</v>
      </c>
      <c r="AA276" s="30">
        <f t="shared" si="135"/>
        <v>1</v>
      </c>
      <c r="AB276" s="30">
        <f t="shared" si="136"/>
        <v>1.3118072959556946</v>
      </c>
      <c r="AC276" s="30">
        <f t="shared" si="137"/>
        <v>0.98021522747850631</v>
      </c>
      <c r="AD276" s="30">
        <f t="shared" si="138"/>
        <v>1.8020423617556089</v>
      </c>
      <c r="AE276" s="30">
        <f t="shared" si="139"/>
        <v>1.7661194977928238</v>
      </c>
      <c r="AF276" s="30">
        <f t="shared" si="140"/>
        <v>1.7335695069933426</v>
      </c>
      <c r="AH276" s="30">
        <f t="shared" si="141"/>
        <v>1</v>
      </c>
      <c r="AI276" s="30">
        <f t="shared" si="142"/>
        <v>1.3211918568400836</v>
      </c>
      <c r="AJ276" s="30">
        <f t="shared" si="143"/>
        <v>0.81762123556291044</v>
      </c>
      <c r="AK276" s="30">
        <f t="shared" si="144"/>
        <v>2.1049774464143987</v>
      </c>
      <c r="AL276" s="30">
        <f t="shared" si="145"/>
        <v>1.9038757654979825</v>
      </c>
      <c r="AM276" s="30">
        <f t="shared" si="146"/>
        <v>1.7261875148011776</v>
      </c>
      <c r="AO276" s="30">
        <f t="shared" si="147"/>
        <v>1</v>
      </c>
      <c r="AP276" s="30">
        <f t="shared" si="148"/>
        <v>1.2387502966188666</v>
      </c>
      <c r="AQ276" s="30">
        <f t="shared" si="149"/>
        <v>0.78678347526725634</v>
      </c>
      <c r="AR276" s="30">
        <f t="shared" si="150"/>
        <v>1.667257140059216</v>
      </c>
      <c r="AS276" s="30">
        <f t="shared" si="151"/>
        <v>1.7049014331108294</v>
      </c>
      <c r="AT276" s="30">
        <f t="shared" si="152"/>
        <v>1.7398413382981512</v>
      </c>
      <c r="AW276" s="35">
        <f t="shared" si="153"/>
        <v>4.4019046961151886E-2</v>
      </c>
      <c r="AX276" s="35">
        <f t="shared" si="154"/>
        <v>4.4856873966089061E-2</v>
      </c>
      <c r="AY276" s="35">
        <f t="shared" si="155"/>
        <v>1.7705117902828693E-2</v>
      </c>
      <c r="AZ276" s="35">
        <f t="shared" si="156"/>
        <v>6.9073783392807675E-2</v>
      </c>
      <c r="BA276" s="35">
        <f t="shared" si="157"/>
        <v>6.1936385843660124E-2</v>
      </c>
      <c r="BB276" s="35">
        <f t="shared" si="158"/>
        <v>5.4794353348241787E-2</v>
      </c>
      <c r="BC276" s="40"/>
      <c r="BD276" s="35">
        <f t="shared" si="159"/>
        <v>4.0276427145754523E-2</v>
      </c>
      <c r="BE276" s="35">
        <f t="shared" si="160"/>
        <v>3.3480314094533448E-2</v>
      </c>
      <c r="BF276" s="35">
        <f t="shared" si="161"/>
        <v>3.0489120544199944E-2</v>
      </c>
      <c r="BG276" s="35">
        <f t="shared" si="162"/>
        <v>2.4957359663676515E-2</v>
      </c>
      <c r="BH276" s="35">
        <f t="shared" si="163"/>
        <v>3.4938197123503656E-2</v>
      </c>
      <c r="BI276" s="35">
        <f t="shared" si="164"/>
        <v>4.4803202734363445E-2</v>
      </c>
    </row>
    <row r="277" spans="1:61" x14ac:dyDescent="0.25">
      <c r="A277" t="s">
        <v>525</v>
      </c>
      <c r="B277" s="137" t="s">
        <v>209</v>
      </c>
      <c r="C277" s="133">
        <v>8112</v>
      </c>
      <c r="E277" s="30">
        <f>'CAN LFS Emp'!$E277</f>
        <v>22.5</v>
      </c>
      <c r="F277" s="30">
        <f>'Ont LFS Emp'!$E277</f>
        <v>10.08</v>
      </c>
      <c r="G277" s="30">
        <f>'Emp RestOfOnt'!$E277</f>
        <v>4.17</v>
      </c>
      <c r="H277" s="30">
        <f>'Emp RestOfCMA'!$E277</f>
        <v>3.7479316399643654</v>
      </c>
      <c r="I277" s="30">
        <f>'CMA Emp Adj'!$E277</f>
        <v>5.91</v>
      </c>
      <c r="J277" s="30">
        <f>'Tor Emp Adj'!$E277</f>
        <v>2.1620683600356347</v>
      </c>
      <c r="L277" s="30">
        <f>'CAN LFS Emp'!$O277</f>
        <v>17.38</v>
      </c>
      <c r="M277" s="30">
        <f>'Ont LFS Emp'!$O277</f>
        <v>7.5</v>
      </c>
      <c r="N277" s="30">
        <f>'Emp RestOfOnt'!$O277</f>
        <v>2.5961244695898165</v>
      </c>
      <c r="O277" s="30">
        <f>'Emp RestOfCMA'!$O277</f>
        <v>3.1394974526821433</v>
      </c>
      <c r="P277" s="30">
        <f>'CMA Emp Adj'!$O277</f>
        <v>4.9038755304101835</v>
      </c>
      <c r="Q277" s="30">
        <f>'Tor Emp Adj'!$O277</f>
        <v>1.7643780777280402</v>
      </c>
      <c r="S277" s="30">
        <f>'CAN LFS Emp'!$Y277</f>
        <v>20.010000000000002</v>
      </c>
      <c r="T277" s="30">
        <f>'Ont LFS Emp'!$Y277</f>
        <v>8.15</v>
      </c>
      <c r="U277" s="30">
        <f>'Emp RestOfOnt'!$Y277</f>
        <v>3.58953934740883</v>
      </c>
      <c r="V277" s="30">
        <f>'Emp RestOfCMA'!$Y277</f>
        <v>4.5604606525911704</v>
      </c>
      <c r="W277" s="30">
        <f>'CMA Emp Adj'!$Y277</f>
        <v>4.5604606525911704</v>
      </c>
      <c r="X277" s="30">
        <f>'Tor Emp Adj'!$Y277</f>
        <v>0</v>
      </c>
      <c r="AA277" s="30">
        <f t="shared" si="135"/>
        <v>1</v>
      </c>
      <c r="AB277" s="30">
        <f t="shared" si="136"/>
        <v>1.15387064231454</v>
      </c>
      <c r="AC277" s="30">
        <f t="shared" si="137"/>
        <v>0.82574869135410878</v>
      </c>
      <c r="AD277" s="30">
        <f t="shared" si="138"/>
        <v>2.1390519495185032</v>
      </c>
      <c r="AE277" s="30">
        <f t="shared" si="139"/>
        <v>1.6034284580262366</v>
      </c>
      <c r="AF277" s="30">
        <f t="shared" si="140"/>
        <v>1.1180957813743697</v>
      </c>
      <c r="AH277" s="30">
        <f t="shared" si="141"/>
        <v>1</v>
      </c>
      <c r="AI277" s="30">
        <f t="shared" si="142"/>
        <v>1.1104592464320477</v>
      </c>
      <c r="AJ277" s="30">
        <f t="shared" si="143"/>
        <v>0.71658126217439511</v>
      </c>
      <c r="AK277" s="30">
        <f t="shared" si="144"/>
        <v>2.1375310237459941</v>
      </c>
      <c r="AL277" s="30">
        <f t="shared" si="145"/>
        <v>1.5662172944680144</v>
      </c>
      <c r="AM277" s="30">
        <f t="shared" si="146"/>
        <v>1.0614192406085579</v>
      </c>
      <c r="AO277" s="30">
        <f t="shared" si="147"/>
        <v>1</v>
      </c>
      <c r="AP277" s="30">
        <f t="shared" si="148"/>
        <v>1.0492646111178556</v>
      </c>
      <c r="AQ277" s="30">
        <f t="shared" si="149"/>
        <v>0.91020217659145908</v>
      </c>
      <c r="AR277" s="30">
        <f t="shared" si="150"/>
        <v>2.4776982780439449</v>
      </c>
      <c r="AS277" s="30">
        <f t="shared" si="151"/>
        <v>1.1926913159896022</v>
      </c>
      <c r="AT277" s="30">
        <f t="shared" si="152"/>
        <v>0</v>
      </c>
      <c r="AW277" s="35">
        <f t="shared" si="153"/>
        <v>-2.5489045489199835E-2</v>
      </c>
      <c r="AX277" s="35">
        <f t="shared" si="154"/>
        <v>-2.9132254319606754E-2</v>
      </c>
      <c r="AY277" s="35">
        <f t="shared" si="155"/>
        <v>-4.6284270254160709E-2</v>
      </c>
      <c r="AZ277" s="35">
        <f t="shared" si="156"/>
        <v>-1.7558165476966758E-2</v>
      </c>
      <c r="BA277" s="35">
        <f t="shared" si="157"/>
        <v>-1.8488944487386139E-2</v>
      </c>
      <c r="BB277" s="35">
        <f t="shared" si="158"/>
        <v>-2.0121512469285285E-2</v>
      </c>
      <c r="BC277" s="40"/>
      <c r="BD277" s="35">
        <f t="shared" si="159"/>
        <v>1.4190951852077749E-2</v>
      </c>
      <c r="BE277" s="35">
        <f t="shared" si="160"/>
        <v>8.3461270029872026E-3</v>
      </c>
      <c r="BF277" s="35">
        <f t="shared" si="161"/>
        <v>3.2931021975221686E-2</v>
      </c>
      <c r="BG277" s="35">
        <f t="shared" si="162"/>
        <v>3.8041837547040824E-2</v>
      </c>
      <c r="BH277" s="35">
        <f t="shared" si="163"/>
        <v>-7.2339261193254956E-3</v>
      </c>
      <c r="BI277" s="35">
        <f t="shared" si="164"/>
        <v>-1</v>
      </c>
    </row>
    <row r="278" spans="1:61" x14ac:dyDescent="0.25">
      <c r="AW278" s="40"/>
      <c r="AX278" s="40"/>
      <c r="AY278" s="40"/>
      <c r="AZ278" s="40"/>
      <c r="BA278" s="40"/>
      <c r="BB278" s="40"/>
      <c r="BC278" s="40"/>
      <c r="BD278" s="40"/>
      <c r="BE278" s="40"/>
      <c r="BF278" s="40"/>
      <c r="BG278" s="40"/>
      <c r="BH278" s="40"/>
      <c r="BI278" s="40"/>
    </row>
    <row r="279" spans="1:61" x14ac:dyDescent="0.25">
      <c r="AW279" s="40"/>
      <c r="AX279" s="40"/>
      <c r="AY279" s="40"/>
      <c r="AZ279" s="40"/>
      <c r="BA279" s="40"/>
      <c r="BB279" s="40"/>
      <c r="BC279" s="40"/>
      <c r="BD279" s="40"/>
      <c r="BE279" s="40"/>
      <c r="BF279" s="40"/>
      <c r="BG279" s="40"/>
      <c r="BH279" s="40"/>
      <c r="BI279" s="40"/>
    </row>
    <row r="280" spans="1:61" x14ac:dyDescent="0.25">
      <c r="AW280" s="40"/>
      <c r="AX280" s="40"/>
      <c r="AY280" s="40"/>
      <c r="AZ280" s="40"/>
      <c r="BA280" s="40"/>
      <c r="BB280" s="40"/>
      <c r="BC280" s="40"/>
      <c r="BD280" s="40"/>
      <c r="BE280" s="40"/>
      <c r="BF280" s="40"/>
      <c r="BG280" s="40"/>
      <c r="BH280" s="40"/>
      <c r="BI280" s="40"/>
    </row>
    <row r="281" spans="1:61" x14ac:dyDescent="0.25">
      <c r="AW281" s="40"/>
      <c r="AX281" s="40"/>
      <c r="AY281" s="40"/>
      <c r="AZ281" s="40"/>
      <c r="BA281" s="40"/>
      <c r="BB281" s="40"/>
      <c r="BC281" s="40"/>
      <c r="BD281" s="40"/>
      <c r="BE281" s="40"/>
      <c r="BF281" s="40"/>
      <c r="BG281" s="40"/>
      <c r="BH281" s="40"/>
      <c r="BI281" s="40"/>
    </row>
    <row r="282" spans="1:61" x14ac:dyDescent="0.25">
      <c r="A282" s="144" t="s">
        <v>598</v>
      </c>
      <c r="B282" s="145"/>
      <c r="C282" s="146"/>
      <c r="E282" s="147">
        <f>'CAN LFS Emp'!$E282</f>
        <v>5919.880000000001</v>
      </c>
      <c r="F282" s="147">
        <f>'Ont LFS Emp'!$E282</f>
        <v>2355.3700000000003</v>
      </c>
      <c r="G282" s="147">
        <f>'Emp RestOfOnt'!$E282</f>
        <v>1294.7500000000002</v>
      </c>
      <c r="H282" s="147">
        <f>'Emp RestOfCMA'!$E282</f>
        <v>504.07757922990129</v>
      </c>
      <c r="I282" s="147">
        <f>'CMA Emp Adj'!$E282</f>
        <v>1060.6199999999999</v>
      </c>
      <c r="J282" s="147">
        <f>'Tor Emp Adj'!$E282</f>
        <v>556.54242077009872</v>
      </c>
      <c r="L282" s="147">
        <f>'CAN LFS Emp'!$O282</f>
        <v>6644.0599999999995</v>
      </c>
      <c r="M282" s="147">
        <f>'Ont LFS Emp'!$O282</f>
        <v>2585.6400000000003</v>
      </c>
      <c r="N282" s="147">
        <f>'Emp RestOfOnt'!$O282</f>
        <v>1294.6760421192346</v>
      </c>
      <c r="O282" s="147">
        <f>'Emp RestOfCMA'!$O282</f>
        <v>561.95564735291384</v>
      </c>
      <c r="P282" s="147">
        <f>'CMA Emp Adj'!$O282</f>
        <v>1290.9639578807653</v>
      </c>
      <c r="Q282" s="147">
        <f>'Tor Emp Adj'!$O282</f>
        <v>729.00831052785122</v>
      </c>
      <c r="S282" s="147">
        <f>'CAN LFS Emp'!$Y282</f>
        <v>7008.0300000000007</v>
      </c>
      <c r="T282" s="147">
        <f>'Ont LFS Emp'!$Y282</f>
        <v>2764.7999999999997</v>
      </c>
      <c r="U282" s="147">
        <f>'Emp RestOfOnt'!$Y282</f>
        <v>1296.0599885680763</v>
      </c>
      <c r="V282" s="147">
        <f>'Emp RestOfCMA'!$Y282</f>
        <v>644.82524931393255</v>
      </c>
      <c r="W282" s="147">
        <f>'CMA Emp Adj'!$Y282</f>
        <v>1468.7400114319239</v>
      </c>
      <c r="X282" s="147">
        <f>'Tor Emp Adj'!$Y282</f>
        <v>823.91476211799159</v>
      </c>
      <c r="AA282" s="147">
        <f t="shared" si="135"/>
        <v>1</v>
      </c>
      <c r="AB282" s="147">
        <f t="shared" si="136"/>
        <v>1.0247675050862208</v>
      </c>
      <c r="AC282" s="147">
        <f t="shared" si="137"/>
        <v>0.97446753198094838</v>
      </c>
      <c r="AD282" s="147">
        <f t="shared" si="138"/>
        <v>1.0934443044698385</v>
      </c>
      <c r="AE282" s="147">
        <f t="shared" si="139"/>
        <v>1.0936831810212644</v>
      </c>
      <c r="AF282" s="147">
        <f t="shared" si="140"/>
        <v>1.0938996289514513</v>
      </c>
      <c r="AH282" s="147">
        <f t="shared" si="141"/>
        <v>1</v>
      </c>
      <c r="AI282" s="147">
        <f t="shared" si="142"/>
        <v>1.0014416398510642</v>
      </c>
      <c r="AJ282" s="147">
        <f t="shared" si="143"/>
        <v>0.93479692451868512</v>
      </c>
      <c r="AK282" s="147">
        <f t="shared" si="144"/>
        <v>1.000853605594932</v>
      </c>
      <c r="AL282" s="147">
        <f t="shared" si="145"/>
        <v>1.0785565500155496</v>
      </c>
      <c r="AM282" s="147">
        <f t="shared" si="146"/>
        <v>1.1472128645981667</v>
      </c>
      <c r="AO282" s="147">
        <f t="shared" si="147"/>
        <v>1</v>
      </c>
      <c r="AP282" s="147">
        <f t="shared" si="148"/>
        <v>1.0163476186260114</v>
      </c>
      <c r="AQ282" s="147">
        <f t="shared" si="149"/>
        <v>0.93837275796268116</v>
      </c>
      <c r="AR282" s="147">
        <f t="shared" si="150"/>
        <v>1.0003060075600287</v>
      </c>
      <c r="AS282" s="147">
        <f t="shared" si="151"/>
        <v>1.096769605813732</v>
      </c>
      <c r="AT282" s="147">
        <f t="shared" si="152"/>
        <v>1.1863032031744571</v>
      </c>
      <c r="AW282" s="163">
        <f t="shared" si="153"/>
        <v>1.1607555249582235E-2</v>
      </c>
      <c r="AX282" s="163">
        <f t="shared" si="154"/>
        <v>9.371160100446474E-3</v>
      </c>
      <c r="AY282" s="163">
        <f t="shared" si="155"/>
        <v>-5.7122828263089787E-6</v>
      </c>
      <c r="AZ282" s="163">
        <f t="shared" si="156"/>
        <v>1.0928559585020592E-2</v>
      </c>
      <c r="BA282" s="163">
        <f t="shared" si="157"/>
        <v>1.9847957661776272E-2</v>
      </c>
      <c r="BB282" s="163">
        <f t="shared" si="158"/>
        <v>2.7361816949343698E-2</v>
      </c>
      <c r="BC282" s="40"/>
      <c r="BD282" s="163">
        <f t="shared" si="159"/>
        <v>5.347588785223456E-3</v>
      </c>
      <c r="BE282" s="163">
        <f t="shared" si="160"/>
        <v>6.7220160220791136E-3</v>
      </c>
      <c r="BF282" s="163">
        <f t="shared" si="161"/>
        <v>1.0684380777004066E-4</v>
      </c>
      <c r="BG282" s="163">
        <f t="shared" si="162"/>
        <v>1.3850686274196056E-2</v>
      </c>
      <c r="BH282" s="163">
        <f t="shared" si="163"/>
        <v>1.2985154796905318E-2</v>
      </c>
      <c r="BI282" s="163">
        <f t="shared" si="164"/>
        <v>1.231338800473214E-2</v>
      </c>
    </row>
    <row r="283" spans="1:61" x14ac:dyDescent="0.25">
      <c r="A283" s="5" t="s">
        <v>13</v>
      </c>
      <c r="B283" s="5"/>
      <c r="C283" s="13">
        <v>11</v>
      </c>
      <c r="E283" s="20">
        <f>'CAN LFS Emp'!$E283</f>
        <v>533.27</v>
      </c>
      <c r="F283" s="20">
        <f>'Ont LFS Emp'!$E283</f>
        <v>114.64</v>
      </c>
      <c r="G283" s="20">
        <f>'Emp RestOfOnt'!$E283</f>
        <v>106.53</v>
      </c>
      <c r="H283" s="20">
        <f>'Emp RestOfCMA'!$E283</f>
        <v>6.1481231547824793</v>
      </c>
      <c r="I283" s="20">
        <f>'CMA Emp Adj'!$E283</f>
        <v>8.11</v>
      </c>
      <c r="J283" s="20">
        <f>'Tor Emp Adj'!$E283</f>
        <v>1.9618768452175204</v>
      </c>
      <c r="L283" s="20">
        <f>'CAN LFS Emp'!$O283</f>
        <v>405.45</v>
      </c>
      <c r="M283" s="20">
        <f>'Ont LFS Emp'!$O283</f>
        <v>95.27</v>
      </c>
      <c r="N283" s="20">
        <f>'Emp RestOfOnt'!$O283</f>
        <v>85.684156553398054</v>
      </c>
      <c r="O283" s="20">
        <f>'Emp RestOfCMA'!$O283</f>
        <v>8.1304751712590182</v>
      </c>
      <c r="P283" s="20">
        <f>'CMA Emp Adj'!$O283</f>
        <v>9.5858434466019418</v>
      </c>
      <c r="Q283" s="20">
        <f>'Tor Emp Adj'!$O283</f>
        <v>1.4553682753429245</v>
      </c>
      <c r="S283" s="20">
        <f>'CAN LFS Emp'!$Y283</f>
        <v>345.55</v>
      </c>
      <c r="T283" s="20">
        <f>'Ont LFS Emp'!$Y283</f>
        <v>74.73</v>
      </c>
      <c r="U283" s="20">
        <f>'Emp RestOfOnt'!$Y283</f>
        <v>70.986754617414249</v>
      </c>
      <c r="V283" s="20">
        <f>'Emp RestOfCMA'!$Y283</f>
        <v>3.7432453825857519</v>
      </c>
      <c r="W283" s="20">
        <f>'CMA Emp Adj'!$Y283</f>
        <v>3.7432453825857519</v>
      </c>
      <c r="X283" s="20">
        <f>'Tor Emp Adj'!$Y283</f>
        <v>0</v>
      </c>
      <c r="AA283" s="20">
        <f t="shared" si="135"/>
        <v>1</v>
      </c>
      <c r="AB283" s="20">
        <f t="shared" si="136"/>
        <v>0.55369185484863459</v>
      </c>
      <c r="AC283" s="20">
        <f t="shared" si="137"/>
        <v>0.89005968830378979</v>
      </c>
      <c r="AD283" s="20">
        <f t="shared" si="138"/>
        <v>0.14804972163446398</v>
      </c>
      <c r="AE283" s="20">
        <f t="shared" si="139"/>
        <v>9.2836407533527066E-2</v>
      </c>
      <c r="AF283" s="20">
        <f t="shared" si="140"/>
        <v>4.2807187484251351E-2</v>
      </c>
      <c r="AH283" s="20">
        <f t="shared" si="141"/>
        <v>1</v>
      </c>
      <c r="AI283" s="20">
        <f t="shared" si="142"/>
        <v>0.60465826541497458</v>
      </c>
      <c r="AJ283" s="20">
        <f t="shared" si="143"/>
        <v>1.0138015022670965</v>
      </c>
      <c r="AK283" s="20">
        <f t="shared" si="144"/>
        <v>0.23729068332218459</v>
      </c>
      <c r="AL283" s="20">
        <f t="shared" si="145"/>
        <v>0.13123672258291347</v>
      </c>
      <c r="AM283" s="20">
        <f t="shared" si="146"/>
        <v>3.7530182302620792E-2</v>
      </c>
      <c r="AO283" s="20">
        <f t="shared" si="147"/>
        <v>1</v>
      </c>
      <c r="AP283" s="20">
        <f t="shared" si="148"/>
        <v>0.55713262424911125</v>
      </c>
      <c r="AQ283" s="20">
        <f t="shared" si="149"/>
        <v>1.0423478243198412</v>
      </c>
      <c r="AR283" s="20">
        <f t="shared" si="150"/>
        <v>0.11776715806548638</v>
      </c>
      <c r="AS283" s="20">
        <f t="shared" si="151"/>
        <v>5.6689657484997949E-2</v>
      </c>
      <c r="AT283" s="20">
        <f t="shared" si="152"/>
        <v>0</v>
      </c>
      <c r="AW283" s="155">
        <f t="shared" si="153"/>
        <v>-2.7030973323136642E-2</v>
      </c>
      <c r="AX283" s="155">
        <f t="shared" si="154"/>
        <v>-1.8337957184054843E-2</v>
      </c>
      <c r="AY283" s="155">
        <f t="shared" si="155"/>
        <v>-2.1540487209741443E-2</v>
      </c>
      <c r="AZ283" s="155">
        <f t="shared" si="156"/>
        <v>2.8341439146296166E-2</v>
      </c>
      <c r="BA283" s="155">
        <f t="shared" si="157"/>
        <v>1.6859493903487621E-2</v>
      </c>
      <c r="BB283" s="155">
        <f t="shared" si="158"/>
        <v>-2.9422730238862549E-2</v>
      </c>
      <c r="BC283" s="40"/>
      <c r="BD283" s="155">
        <f t="shared" si="159"/>
        <v>-1.5858922816715304E-2</v>
      </c>
      <c r="BE283" s="155">
        <f t="shared" si="160"/>
        <v>-2.3990866752864437E-2</v>
      </c>
      <c r="BF283" s="155">
        <f t="shared" si="161"/>
        <v>-1.8641520121621902E-2</v>
      </c>
      <c r="BG283" s="155">
        <f t="shared" si="162"/>
        <v>-7.4634642524592509E-2</v>
      </c>
      <c r="BH283" s="155">
        <f t="shared" si="163"/>
        <v>-8.9747675707489871E-2</v>
      </c>
      <c r="BI283" s="155">
        <f t="shared" si="164"/>
        <v>-1</v>
      </c>
    </row>
    <row r="284" spans="1:61" x14ac:dyDescent="0.25">
      <c r="A284" s="5" t="s">
        <v>18</v>
      </c>
      <c r="B284" s="5"/>
      <c r="C284" s="13">
        <v>21</v>
      </c>
      <c r="E284" s="20">
        <f>'CAN LFS Emp'!$E284</f>
        <v>180.62</v>
      </c>
      <c r="F284" s="20">
        <f>'Ont LFS Emp'!$E284</f>
        <v>26.22</v>
      </c>
      <c r="G284" s="20">
        <f>'Emp RestOfOnt'!$E284</f>
        <v>22.36</v>
      </c>
      <c r="H284" s="20">
        <f>'Emp RestOfCMA'!$E284</f>
        <v>2.0082284879324424</v>
      </c>
      <c r="I284" s="20">
        <f>'CMA Emp Adj'!$E284</f>
        <v>3.86</v>
      </c>
      <c r="J284" s="20">
        <f>'Tor Emp Adj'!$E284</f>
        <v>1.8517715120675575</v>
      </c>
      <c r="L284" s="20">
        <f>'CAN LFS Emp'!$O284</f>
        <v>265.85000000000002</v>
      </c>
      <c r="M284" s="20">
        <f>'Ont LFS Emp'!$O284</f>
        <v>28.06</v>
      </c>
      <c r="N284" s="20">
        <f>'Emp RestOfOnt'!$O284</f>
        <v>24.612070263488079</v>
      </c>
      <c r="O284" s="20">
        <f>'Emp RestOfCMA'!$O284</f>
        <v>0.79598715814458609</v>
      </c>
      <c r="P284" s="20">
        <f>'CMA Emp Adj'!$O284</f>
        <v>3.4479297365119193</v>
      </c>
      <c r="Q284" s="20">
        <f>'Tor Emp Adj'!$O284</f>
        <v>2.6519425783673332</v>
      </c>
      <c r="S284" s="20">
        <f>'CAN LFS Emp'!$Y284</f>
        <v>272.27</v>
      </c>
      <c r="T284" s="20">
        <f>'Ont LFS Emp'!$Y284</f>
        <v>29</v>
      </c>
      <c r="U284" s="20">
        <f>'Emp RestOfOnt'!$Y284</f>
        <v>24.146484490398819</v>
      </c>
      <c r="V284" s="20">
        <f>'Emp RestOfCMA'!$Y284</f>
        <v>0.85840432059023897</v>
      </c>
      <c r="W284" s="20">
        <f>'CMA Emp Adj'!$Y284</f>
        <v>4.8535155096011815</v>
      </c>
      <c r="X284" s="20">
        <f>'Tor Emp Adj'!$Y284</f>
        <v>3.9951111890109425</v>
      </c>
      <c r="AA284" s="20">
        <f t="shared" si="135"/>
        <v>1</v>
      </c>
      <c r="AB284" s="20">
        <f t="shared" si="136"/>
        <v>0.37389181610424255</v>
      </c>
      <c r="AC284" s="20">
        <f t="shared" si="137"/>
        <v>0.55156959577316833</v>
      </c>
      <c r="AD284" s="20">
        <f t="shared" si="138"/>
        <v>0.1427774018493137</v>
      </c>
      <c r="AE284" s="20">
        <f t="shared" si="139"/>
        <v>0.13045661070373943</v>
      </c>
      <c r="AF284" s="20">
        <f t="shared" si="140"/>
        <v>0.11929264452202738</v>
      </c>
      <c r="AH284" s="20">
        <f t="shared" si="141"/>
        <v>1</v>
      </c>
      <c r="AI284" s="20">
        <f t="shared" si="142"/>
        <v>0.27160773598438759</v>
      </c>
      <c r="AJ284" s="20">
        <f t="shared" si="143"/>
        <v>0.44412087906510167</v>
      </c>
      <c r="AK284" s="20">
        <f t="shared" si="144"/>
        <v>3.5430025130559852E-2</v>
      </c>
      <c r="AL284" s="20">
        <f t="shared" si="145"/>
        <v>7.1991975537152031E-2</v>
      </c>
      <c r="AM284" s="20">
        <f t="shared" si="146"/>
        <v>0.10429717050223485</v>
      </c>
      <c r="AO284" s="20">
        <f t="shared" si="147"/>
        <v>1</v>
      </c>
      <c r="AP284" s="20">
        <f t="shared" si="148"/>
        <v>0.27439280035564684</v>
      </c>
      <c r="AQ284" s="20">
        <f t="shared" si="149"/>
        <v>0.4499874058921855</v>
      </c>
      <c r="AR284" s="20">
        <f t="shared" si="150"/>
        <v>3.4275113229108596E-2</v>
      </c>
      <c r="AS284" s="20">
        <f t="shared" si="151"/>
        <v>9.3287415920719652E-2</v>
      </c>
      <c r="AT284" s="20">
        <f t="shared" si="152"/>
        <v>0.14806024053196704</v>
      </c>
      <c r="AW284" s="155">
        <f t="shared" si="153"/>
        <v>3.9410459244379359E-2</v>
      </c>
      <c r="AX284" s="155">
        <f t="shared" si="154"/>
        <v>6.805311241274703E-3</v>
      </c>
      <c r="AY284" s="155">
        <f t="shared" si="155"/>
        <v>9.6425259932870766E-3</v>
      </c>
      <c r="AZ284" s="155">
        <f t="shared" si="156"/>
        <v>-8.8389552485706568E-2</v>
      </c>
      <c r="BA284" s="155">
        <f t="shared" si="157"/>
        <v>-1.1225835635760517E-2</v>
      </c>
      <c r="BB284" s="155">
        <f t="shared" si="158"/>
        <v>3.6567699752431793E-2</v>
      </c>
      <c r="BC284" s="40"/>
      <c r="BD284" s="155">
        <f t="shared" si="159"/>
        <v>2.389047342147288E-3</v>
      </c>
      <c r="BE284" s="155">
        <f t="shared" si="160"/>
        <v>3.3005102602354786E-3</v>
      </c>
      <c r="BF284" s="155">
        <f t="shared" si="161"/>
        <v>-1.9079958547089104E-3</v>
      </c>
      <c r="BG284" s="155">
        <f t="shared" si="162"/>
        <v>7.577784369467766E-3</v>
      </c>
      <c r="BH284" s="155">
        <f t="shared" si="163"/>
        <v>3.4784229961207336E-2</v>
      </c>
      <c r="BI284" s="155">
        <f t="shared" si="164"/>
        <v>4.18290799290435E-2</v>
      </c>
    </row>
    <row r="285" spans="1:61" x14ac:dyDescent="0.25">
      <c r="A285" s="7" t="s">
        <v>20</v>
      </c>
      <c r="B285" s="7"/>
      <c r="C285" s="14">
        <v>2211</v>
      </c>
      <c r="E285" s="21">
        <f>'CAN LFS Emp'!$E285</f>
        <v>89.07</v>
      </c>
      <c r="F285" s="21">
        <f>'Ont LFS Emp'!$E285</f>
        <v>37.869999999999997</v>
      </c>
      <c r="G285" s="21">
        <f>'Emp RestOfOnt'!$E285</f>
        <v>26.849999999999998</v>
      </c>
      <c r="H285" s="21">
        <f>'Emp RestOfCMA'!$E285</f>
        <v>6.1953844928834441</v>
      </c>
      <c r="I285" s="21">
        <f>'CMA Emp Adj'!$E285</f>
        <v>11.02</v>
      </c>
      <c r="J285" s="21">
        <f>'Tor Emp Adj'!$E285</f>
        <v>4.8246155071165555</v>
      </c>
      <c r="L285" s="21">
        <f>'CAN LFS Emp'!$O285</f>
        <v>111.91</v>
      </c>
      <c r="M285" s="21">
        <f>'Ont LFS Emp'!$O285</f>
        <v>45.88</v>
      </c>
      <c r="N285" s="21">
        <f>'Emp RestOfOnt'!$O285</f>
        <v>30.451232179226075</v>
      </c>
      <c r="O285" s="21">
        <f>'Emp RestOfCMA'!$O285</f>
        <v>8.2480515105817265</v>
      </c>
      <c r="P285" s="21">
        <f>'CMA Emp Adj'!$O285</f>
        <v>15.428767820773929</v>
      </c>
      <c r="Q285" s="21">
        <f>'Tor Emp Adj'!$O285</f>
        <v>7.1807163101922029</v>
      </c>
      <c r="S285" s="21">
        <f>'CAN LFS Emp'!$Y285</f>
        <v>111.44</v>
      </c>
      <c r="T285" s="21">
        <f>'Ont LFS Emp'!$Y285</f>
        <v>43.17</v>
      </c>
      <c r="U285" s="21">
        <f>'Emp RestOfOnt'!$Y285</f>
        <v>27.274929513415188</v>
      </c>
      <c r="V285" s="21">
        <f>'Emp RestOfCMA'!$Y285</f>
        <v>10.038755672864413</v>
      </c>
      <c r="W285" s="21">
        <f>'CMA Emp Adj'!$Y285</f>
        <v>15.895070486584812</v>
      </c>
      <c r="X285" s="21">
        <f>'Tor Emp Adj'!$Y285</f>
        <v>5.8563148137203989</v>
      </c>
      <c r="AA285" s="21">
        <f t="shared" si="135"/>
        <v>1</v>
      </c>
      <c r="AB285" s="21">
        <f t="shared" si="136"/>
        <v>1.0950727263180753</v>
      </c>
      <c r="AC285" s="21">
        <f t="shared" si="137"/>
        <v>1.3430964306743922</v>
      </c>
      <c r="AD285" s="21">
        <f t="shared" si="138"/>
        <v>0.89320058992511708</v>
      </c>
      <c r="AE285" s="21">
        <f t="shared" si="139"/>
        <v>0.75525701313954552</v>
      </c>
      <c r="AF285" s="21">
        <f t="shared" si="140"/>
        <v>0.6302652485667245</v>
      </c>
      <c r="AH285" s="21">
        <f t="shared" si="141"/>
        <v>1</v>
      </c>
      <c r="AI285" s="21">
        <f t="shared" si="142"/>
        <v>1.0549834504311617</v>
      </c>
      <c r="AJ285" s="21">
        <f t="shared" si="143"/>
        <v>1.305346124273707</v>
      </c>
      <c r="AK285" s="21">
        <f t="shared" si="144"/>
        <v>0.87213664051143003</v>
      </c>
      <c r="AL285" s="21">
        <f t="shared" si="145"/>
        <v>0.76528763575749159</v>
      </c>
      <c r="AM285" s="21">
        <f t="shared" si="146"/>
        <v>0.67087861512223901</v>
      </c>
      <c r="AO285" s="21">
        <f t="shared" si="147"/>
        <v>1</v>
      </c>
      <c r="AP285" s="21">
        <f t="shared" si="148"/>
        <v>0.9979653226383628</v>
      </c>
      <c r="AQ285" s="21">
        <f t="shared" si="149"/>
        <v>1.2418489474394641</v>
      </c>
      <c r="AR285" s="21">
        <f t="shared" si="150"/>
        <v>0.97932214593310918</v>
      </c>
      <c r="AS285" s="21">
        <f t="shared" si="151"/>
        <v>0.74642776832667235</v>
      </c>
      <c r="AT285" s="21">
        <f t="shared" si="152"/>
        <v>0.5302646579961825</v>
      </c>
      <c r="AW285" s="156">
        <f t="shared" si="153"/>
        <v>2.3089775226379894E-2</v>
      </c>
      <c r="AX285" s="156">
        <f t="shared" si="154"/>
        <v>1.9372258538972842E-2</v>
      </c>
      <c r="AY285" s="156">
        <f t="shared" si="155"/>
        <v>1.2665601644036073E-2</v>
      </c>
      <c r="AZ285" s="156">
        <f t="shared" si="156"/>
        <v>2.9030648728340269E-2</v>
      </c>
      <c r="BA285" s="156">
        <f t="shared" si="157"/>
        <v>3.4224841119153915E-2</v>
      </c>
      <c r="BB285" s="156">
        <f t="shared" si="158"/>
        <v>4.0568095695442175E-2</v>
      </c>
      <c r="BC285" s="40"/>
      <c r="BD285" s="156">
        <f t="shared" si="159"/>
        <v>-4.2077618469871236E-4</v>
      </c>
      <c r="BE285" s="156">
        <f t="shared" si="160"/>
        <v>-6.0698518336719243E-3</v>
      </c>
      <c r="BF285" s="156">
        <f t="shared" si="161"/>
        <v>-1.0955398850155729E-2</v>
      </c>
      <c r="BG285" s="156">
        <f t="shared" si="162"/>
        <v>1.984190253702578E-2</v>
      </c>
      <c r="BH285" s="156">
        <f t="shared" si="163"/>
        <v>2.9819593974200753E-3</v>
      </c>
      <c r="BI285" s="156">
        <f t="shared" si="164"/>
        <v>-2.0181433649788527E-2</v>
      </c>
    </row>
    <row r="286" spans="1:61" x14ac:dyDescent="0.25">
      <c r="A286" s="5" t="s">
        <v>23</v>
      </c>
      <c r="B286" s="5"/>
      <c r="C286" s="13" t="s">
        <v>188</v>
      </c>
      <c r="E286" s="20">
        <f>'CAN LFS Emp'!$E286</f>
        <v>2103.2800000000002</v>
      </c>
      <c r="F286" s="20">
        <f>'Ont LFS Emp'!$E286</f>
        <v>986.35</v>
      </c>
      <c r="G286" s="20">
        <f>'Emp RestOfOnt'!$E286</f>
        <v>551.47</v>
      </c>
      <c r="H286" s="20">
        <f>'Emp RestOfCMA'!$E286</f>
        <v>230.3343197345917</v>
      </c>
      <c r="I286" s="20">
        <f>'CMA Emp Adj'!$E286</f>
        <v>434.88</v>
      </c>
      <c r="J286" s="20">
        <f>'Tor Emp Adj'!$E286</f>
        <v>204.54568026540829</v>
      </c>
      <c r="L286" s="20">
        <f>'CAN LFS Emp'!$O286</f>
        <v>1927.19</v>
      </c>
      <c r="M286" s="20">
        <f>'Ont LFS Emp'!$O286</f>
        <v>883.19</v>
      </c>
      <c r="N286" s="20">
        <f>'Emp RestOfOnt'!$O286</f>
        <v>466.32977023405925</v>
      </c>
      <c r="O286" s="20">
        <f>'Emp RestOfCMA'!$O286</f>
        <v>252.75371095713089</v>
      </c>
      <c r="P286" s="20">
        <f>'CMA Emp Adj'!$O286</f>
        <v>416.8602297659408</v>
      </c>
      <c r="Q286" s="20">
        <f>'Tor Emp Adj'!$O286</f>
        <v>164.10651880880991</v>
      </c>
      <c r="S286" s="20">
        <f>'CAN LFS Emp'!$Y286</f>
        <v>1728.37</v>
      </c>
      <c r="T286" s="20">
        <f>'Ont LFS Emp'!$Y286</f>
        <v>767.61</v>
      </c>
      <c r="U286" s="20">
        <f>'Emp RestOfOnt'!$Y286</f>
        <v>413.61599133865849</v>
      </c>
      <c r="V286" s="20">
        <f>'Emp RestOfCMA'!$Y286</f>
        <v>219.71472246582442</v>
      </c>
      <c r="W286" s="20">
        <f>'CMA Emp Adj'!$Y286</f>
        <v>353.99400866134152</v>
      </c>
      <c r="X286" s="20">
        <f>'Tor Emp Adj'!$Y286</f>
        <v>134.2792861955171</v>
      </c>
      <c r="AA286" s="20">
        <f t="shared" si="135"/>
        <v>1</v>
      </c>
      <c r="AB286" s="20">
        <f t="shared" si="136"/>
        <v>1.2078501750486001</v>
      </c>
      <c r="AC286" s="20">
        <f t="shared" si="137"/>
        <v>1.1682052585621929</v>
      </c>
      <c r="AD286" s="20">
        <f t="shared" si="138"/>
        <v>1.4062863117376654</v>
      </c>
      <c r="AE286" s="20">
        <f t="shared" si="139"/>
        <v>1.2621674251061898</v>
      </c>
      <c r="AF286" s="20">
        <f t="shared" si="140"/>
        <v>1.1315801635018303</v>
      </c>
      <c r="AH286" s="20">
        <f t="shared" si="141"/>
        <v>1</v>
      </c>
      <c r="AI286" s="20">
        <f t="shared" si="142"/>
        <v>1.1792903451666483</v>
      </c>
      <c r="AJ286" s="20">
        <f t="shared" si="143"/>
        <v>1.1608024528549929</v>
      </c>
      <c r="AK286" s="20">
        <f t="shared" si="144"/>
        <v>1.551940515062362</v>
      </c>
      <c r="AL286" s="20">
        <f t="shared" si="145"/>
        <v>1.200682771372291</v>
      </c>
      <c r="AM286" s="20">
        <f t="shared" si="146"/>
        <v>0.8903205022178291</v>
      </c>
      <c r="AO286" s="20">
        <f t="shared" si="147"/>
        <v>1</v>
      </c>
      <c r="AP286" s="20">
        <f t="shared" si="148"/>
        <v>1.1441379995134211</v>
      </c>
      <c r="AQ286" s="20">
        <f t="shared" si="149"/>
        <v>1.2142464482167374</v>
      </c>
      <c r="AR286" s="20">
        <f t="shared" si="150"/>
        <v>1.3820037895210717</v>
      </c>
      <c r="AS286" s="20">
        <f t="shared" si="151"/>
        <v>1.0718293000761347</v>
      </c>
      <c r="AT286" s="20">
        <f t="shared" si="152"/>
        <v>0.78393792600057488</v>
      </c>
      <c r="AW286" s="155">
        <f t="shared" si="153"/>
        <v>-8.7053914800510057E-3</v>
      </c>
      <c r="AX286" s="155">
        <f t="shared" si="154"/>
        <v>-1.0986295787059563E-2</v>
      </c>
      <c r="AY286" s="155">
        <f t="shared" si="155"/>
        <v>-1.6629615114570728E-2</v>
      </c>
      <c r="AZ286" s="155">
        <f t="shared" si="156"/>
        <v>9.331643050628724E-3</v>
      </c>
      <c r="BA286" s="155">
        <f t="shared" si="157"/>
        <v>-4.2229726444756865E-3</v>
      </c>
      <c r="BB286" s="155">
        <f t="shared" si="158"/>
        <v>-2.1786725269476448E-2</v>
      </c>
      <c r="BC286" s="40"/>
      <c r="BD286" s="155">
        <f t="shared" si="159"/>
        <v>-1.0829357264483752E-2</v>
      </c>
      <c r="BE286" s="155">
        <f t="shared" si="160"/>
        <v>-1.392795207654951E-2</v>
      </c>
      <c r="BF286" s="155">
        <f t="shared" si="161"/>
        <v>-1.1923846642204472E-2</v>
      </c>
      <c r="BG286" s="155">
        <f t="shared" si="162"/>
        <v>-1.3910891892909505E-2</v>
      </c>
      <c r="BH286" s="155">
        <f t="shared" si="163"/>
        <v>-1.6214210955439179E-2</v>
      </c>
      <c r="BI286" s="155">
        <f t="shared" si="164"/>
        <v>-1.9859535593385713E-2</v>
      </c>
    </row>
    <row r="287" spans="1:61" x14ac:dyDescent="0.25">
      <c r="A287" s="5" t="s">
        <v>63</v>
      </c>
      <c r="B287" s="5"/>
      <c r="C287" s="13">
        <v>41</v>
      </c>
      <c r="E287" s="20">
        <f>'CAN LFS Emp'!$E287</f>
        <v>456.75</v>
      </c>
      <c r="F287" s="20">
        <f>'Ont LFS Emp'!$E287</f>
        <v>172.84</v>
      </c>
      <c r="G287" s="20">
        <f>'Emp RestOfOnt'!$E287</f>
        <v>86.740000000000009</v>
      </c>
      <c r="H287" s="20">
        <f>'Emp RestOfCMA'!$E287</f>
        <v>51.667059451284331</v>
      </c>
      <c r="I287" s="20">
        <f>'CMA Emp Adj'!$E287</f>
        <v>86.1</v>
      </c>
      <c r="J287" s="20">
        <f>'Tor Emp Adj'!$E287</f>
        <v>34.432940548715663</v>
      </c>
      <c r="L287" s="20">
        <f>'CAN LFS Emp'!$O287</f>
        <v>626.57000000000005</v>
      </c>
      <c r="M287" s="20">
        <f>'Ont LFS Emp'!$O287</f>
        <v>229.32</v>
      </c>
      <c r="N287" s="20">
        <f>'Emp RestOfOnt'!$O287</f>
        <v>96.876235139595195</v>
      </c>
      <c r="O287" s="20">
        <f>'Emp RestOfCMA'!$O287</f>
        <v>82.71721579988936</v>
      </c>
      <c r="P287" s="20">
        <f>'CMA Emp Adj'!$O287</f>
        <v>132.4437648604048</v>
      </c>
      <c r="Q287" s="20">
        <f>'Tor Emp Adj'!$O287</f>
        <v>49.726549060515438</v>
      </c>
      <c r="S287" s="20">
        <f>'CAN LFS Emp'!$Y287</f>
        <v>656.3</v>
      </c>
      <c r="T287" s="20">
        <f>'Ont LFS Emp'!$Y287</f>
        <v>260.01</v>
      </c>
      <c r="U287" s="20">
        <f>'Emp RestOfOnt'!$Y287</f>
        <v>121.20372956792309</v>
      </c>
      <c r="V287" s="20">
        <f>'Emp RestOfCMA'!$Y287</f>
        <v>95.399228151014626</v>
      </c>
      <c r="W287" s="20">
        <f>'CMA Emp Adj'!$Y287</f>
        <v>138.8062704320769</v>
      </c>
      <c r="X287" s="20">
        <f>'Tor Emp Adj'!$Y287</f>
        <v>43.407042281062282</v>
      </c>
      <c r="AA287" s="20">
        <f t="shared" si="135"/>
        <v>1</v>
      </c>
      <c r="AB287" s="20">
        <f t="shared" si="136"/>
        <v>0.97464130218178258</v>
      </c>
      <c r="AC287" s="20">
        <f t="shared" si="137"/>
        <v>0.84612634804143372</v>
      </c>
      <c r="AD287" s="20">
        <f t="shared" si="138"/>
        <v>1.4526044765689408</v>
      </c>
      <c r="AE287" s="20">
        <f t="shared" si="139"/>
        <v>1.1507188303706581</v>
      </c>
      <c r="AF287" s="20">
        <f t="shared" si="140"/>
        <v>0.87717786168760992</v>
      </c>
      <c r="AH287" s="20">
        <f t="shared" si="141"/>
        <v>1</v>
      </c>
      <c r="AI287" s="20">
        <f t="shared" si="142"/>
        <v>0.94181037290421077</v>
      </c>
      <c r="AJ287" s="20">
        <f t="shared" si="143"/>
        <v>0.74171551689313775</v>
      </c>
      <c r="AK287" s="20">
        <f t="shared" si="144"/>
        <v>1.5621702924491254</v>
      </c>
      <c r="AL287" s="20">
        <f t="shared" si="145"/>
        <v>1.1733410617024702</v>
      </c>
      <c r="AM287" s="20">
        <f t="shared" si="146"/>
        <v>0.82978159707584931</v>
      </c>
      <c r="AO287" s="20">
        <f t="shared" si="147"/>
        <v>1</v>
      </c>
      <c r="AP287" s="20">
        <f t="shared" si="148"/>
        <v>1.0206154830903569</v>
      </c>
      <c r="AQ287" s="20">
        <f t="shared" si="149"/>
        <v>0.93704364477361979</v>
      </c>
      <c r="AR287" s="20">
        <f t="shared" si="150"/>
        <v>1.5802625619289732</v>
      </c>
      <c r="AS287" s="20">
        <f t="shared" si="151"/>
        <v>1.106810100858024</v>
      </c>
      <c r="AT287" s="20">
        <f t="shared" si="152"/>
        <v>0.66737073941638059</v>
      </c>
      <c r="AW287" s="155">
        <f t="shared" si="153"/>
        <v>3.2117410516093292E-2</v>
      </c>
      <c r="AX287" s="155">
        <f t="shared" si="154"/>
        <v>2.8678747835905849E-2</v>
      </c>
      <c r="AY287" s="155">
        <f t="shared" si="155"/>
        <v>1.1113207869284158E-2</v>
      </c>
      <c r="AZ287" s="155">
        <f t="shared" si="156"/>
        <v>4.8185665722355386E-2</v>
      </c>
      <c r="BA287" s="155">
        <f t="shared" si="157"/>
        <v>4.4005620196009509E-2</v>
      </c>
      <c r="BB287" s="155">
        <f t="shared" si="158"/>
        <v>3.7436254357093857E-2</v>
      </c>
      <c r="BC287" s="40"/>
      <c r="BD287" s="155">
        <f t="shared" si="159"/>
        <v>4.6465118670087069E-3</v>
      </c>
      <c r="BE287" s="155">
        <f t="shared" si="160"/>
        <v>1.2639378575994176E-2</v>
      </c>
      <c r="BF287" s="155">
        <f t="shared" si="161"/>
        <v>2.2656712014891056E-2</v>
      </c>
      <c r="BG287" s="155">
        <f t="shared" si="162"/>
        <v>1.4366493773533051E-2</v>
      </c>
      <c r="BH287" s="155">
        <f t="shared" si="163"/>
        <v>4.7031335663516582E-3</v>
      </c>
      <c r="BI287" s="155">
        <f t="shared" si="164"/>
        <v>-1.3499777951251679E-2</v>
      </c>
    </row>
    <row r="288" spans="1:61" x14ac:dyDescent="0.25">
      <c r="A288" s="6" t="s">
        <v>85</v>
      </c>
      <c r="C288" s="14">
        <v>454</v>
      </c>
      <c r="E288" s="21">
        <f>'CAN LFS Emp'!$E288</f>
        <v>58.66</v>
      </c>
      <c r="F288" s="21">
        <f>'Ont LFS Emp'!$E288</f>
        <v>21.33</v>
      </c>
      <c r="G288" s="21">
        <f>'Emp RestOfOnt'!$E288</f>
        <v>15.02</v>
      </c>
      <c r="H288" s="21">
        <f>'Emp RestOfCMA'!$E288</f>
        <v>3.1369644901328875</v>
      </c>
      <c r="I288" s="21">
        <f>'CMA Emp Adj'!$E288</f>
        <v>6.31</v>
      </c>
      <c r="J288" s="21">
        <f>'Tor Emp Adj'!$E288</f>
        <v>3.1730355098671121</v>
      </c>
      <c r="L288" s="21">
        <f>'CAN LFS Emp'!$O288</f>
        <v>45.23</v>
      </c>
      <c r="M288" s="21">
        <f>'Ont LFS Emp'!$O288</f>
        <v>18.55</v>
      </c>
      <c r="N288" s="21">
        <f>'Emp RestOfOnt'!$O288</f>
        <v>10.651891891891893</v>
      </c>
      <c r="O288" s="21">
        <f>'Emp RestOfCMA'!$O288</f>
        <v>5.0907076454013955</v>
      </c>
      <c r="P288" s="21">
        <f>'CMA Emp Adj'!$O288</f>
        <v>7.8981081081081079</v>
      </c>
      <c r="Q288" s="21">
        <f>'Tor Emp Adj'!$O288</f>
        <v>2.8074004627067124</v>
      </c>
      <c r="S288" s="21">
        <f>'CAN LFS Emp'!$Y288</f>
        <v>60.83</v>
      </c>
      <c r="T288" s="21">
        <f>'Ont LFS Emp'!$Y288</f>
        <v>27.51</v>
      </c>
      <c r="U288" s="21">
        <f>'Emp RestOfOnt'!$Y288</f>
        <v>10.349435107376284</v>
      </c>
      <c r="V288" s="21">
        <f>'Emp RestOfCMA'!$Y288</f>
        <v>9.4179357320512285</v>
      </c>
      <c r="W288" s="21">
        <f>'CMA Emp Adj'!$Y288</f>
        <v>17.160564892623718</v>
      </c>
      <c r="X288" s="21">
        <f>'Tor Emp Adj'!$Y288</f>
        <v>7.7426291605724895</v>
      </c>
      <c r="AA288" s="21">
        <f t="shared" si="135"/>
        <v>1</v>
      </c>
      <c r="AB288" s="21">
        <f t="shared" si="136"/>
        <v>0.93654339781036655</v>
      </c>
      <c r="AC288" s="21">
        <f t="shared" si="137"/>
        <v>1.1408334099571529</v>
      </c>
      <c r="AD288" s="21">
        <f t="shared" si="138"/>
        <v>0.68672005877382647</v>
      </c>
      <c r="AE288" s="21">
        <f t="shared" si="139"/>
        <v>0.65664694052183747</v>
      </c>
      <c r="AF288" s="21">
        <f t="shared" si="140"/>
        <v>0.62939745051936868</v>
      </c>
      <c r="AH288" s="21">
        <f t="shared" si="141"/>
        <v>1</v>
      </c>
      <c r="AI288" s="21">
        <f t="shared" si="142"/>
        <v>1.0553790274609649</v>
      </c>
      <c r="AJ288" s="21">
        <f t="shared" si="143"/>
        <v>1.1297695660654807</v>
      </c>
      <c r="AK288" s="21">
        <f t="shared" si="144"/>
        <v>1.3318448407502743</v>
      </c>
      <c r="AL288" s="21">
        <f t="shared" si="145"/>
        <v>0.96930138915214192</v>
      </c>
      <c r="AM288" s="21">
        <f t="shared" si="146"/>
        <v>0.64896736000581834</v>
      </c>
      <c r="AO288" s="21">
        <f t="shared" si="147"/>
        <v>1</v>
      </c>
      <c r="AP288" s="21">
        <f t="shared" si="148"/>
        <v>1.1650572837134623</v>
      </c>
      <c r="AQ288" s="21">
        <f t="shared" si="149"/>
        <v>0.86326686060096358</v>
      </c>
      <c r="AR288" s="21">
        <f t="shared" si="150"/>
        <v>1.6831572831861474</v>
      </c>
      <c r="AS288" s="21">
        <f t="shared" si="151"/>
        <v>1.4763189561866255</v>
      </c>
      <c r="AT288" s="21">
        <f t="shared" si="152"/>
        <v>1.2843400146626376</v>
      </c>
      <c r="AW288" s="156">
        <f t="shared" si="153"/>
        <v>-2.5664664864579634E-2</v>
      </c>
      <c r="AX288" s="156">
        <f t="shared" si="154"/>
        <v>-1.3867423351723307E-2</v>
      </c>
      <c r="AY288" s="156">
        <f t="shared" si="155"/>
        <v>-3.3780758796070232E-2</v>
      </c>
      <c r="AZ288" s="156">
        <f t="shared" si="156"/>
        <v>4.9607331058519E-2</v>
      </c>
      <c r="BA288" s="156">
        <f t="shared" si="157"/>
        <v>2.2702626906025092E-2</v>
      </c>
      <c r="BB288" s="156">
        <f t="shared" si="158"/>
        <v>-1.2168334783820511E-2</v>
      </c>
      <c r="BC288" s="40"/>
      <c r="BD288" s="156">
        <f t="shared" si="159"/>
        <v>3.0075654468334045E-2</v>
      </c>
      <c r="BE288" s="156">
        <f t="shared" si="160"/>
        <v>4.0194774289100232E-2</v>
      </c>
      <c r="BF288" s="156">
        <f t="shared" si="161"/>
        <v>-2.8764131322449593E-3</v>
      </c>
      <c r="BG288" s="156">
        <f t="shared" si="162"/>
        <v>6.3451667550953772E-2</v>
      </c>
      <c r="BH288" s="156">
        <f t="shared" si="163"/>
        <v>8.0689297728728571E-2</v>
      </c>
      <c r="BI288" s="156">
        <f t="shared" si="164"/>
        <v>0.1067726261318207</v>
      </c>
    </row>
    <row r="289" spans="1:61" x14ac:dyDescent="0.25">
      <c r="A289" s="6" t="s">
        <v>101</v>
      </c>
      <c r="C289" s="14">
        <v>511</v>
      </c>
      <c r="E289" s="21">
        <f>'CAN LFS Emp'!$E289</f>
        <v>73.53</v>
      </c>
      <c r="F289" s="21">
        <f>'Ont LFS Emp'!$E289</f>
        <v>29.19</v>
      </c>
      <c r="G289" s="21">
        <f>'Emp RestOfOnt'!$E289</f>
        <v>15.090000000000002</v>
      </c>
      <c r="H289" s="21">
        <f>'Emp RestOfCMA'!$E289</f>
        <v>5.5017744385619896</v>
      </c>
      <c r="I289" s="21">
        <f>'CMA Emp Adj'!$E289</f>
        <v>14.1</v>
      </c>
      <c r="J289" s="21">
        <f>'Tor Emp Adj'!$E289</f>
        <v>8.5982255614380101</v>
      </c>
      <c r="L289" s="21">
        <f>'CAN LFS Emp'!$O289</f>
        <v>83.15</v>
      </c>
      <c r="M289" s="21">
        <f>'Ont LFS Emp'!$O289</f>
        <v>34</v>
      </c>
      <c r="N289" s="21">
        <f>'Emp RestOfOnt'!$O289</f>
        <v>15.505522549869909</v>
      </c>
      <c r="O289" s="21">
        <f>'Emp RestOfCMA'!$O289</f>
        <v>7.1050621682332782</v>
      </c>
      <c r="P289" s="21">
        <f>'CMA Emp Adj'!$O289</f>
        <v>18.494477450130091</v>
      </c>
      <c r="Q289" s="21">
        <f>'Tor Emp Adj'!$O289</f>
        <v>11.389415281896813</v>
      </c>
      <c r="S289" s="21">
        <f>'CAN LFS Emp'!$Y289</f>
        <v>67.98</v>
      </c>
      <c r="T289" s="21">
        <f>'Ont LFS Emp'!$Y289</f>
        <v>32.75</v>
      </c>
      <c r="U289" s="21">
        <f>'Emp RestOfOnt'!$Y289</f>
        <v>13.089248554913297</v>
      </c>
      <c r="V289" s="21">
        <f>'Emp RestOfCMA'!$Y289</f>
        <v>9.379734304274276</v>
      </c>
      <c r="W289" s="21">
        <f>'CMA Emp Adj'!$Y289</f>
        <v>19.660751445086703</v>
      </c>
      <c r="X289" s="21">
        <f>'Tor Emp Adj'!$Y289</f>
        <v>10.281017140812427</v>
      </c>
      <c r="AA289" s="21">
        <f t="shared" si="135"/>
        <v>1</v>
      </c>
      <c r="AB289" s="21">
        <f t="shared" si="136"/>
        <v>1.0224654431974263</v>
      </c>
      <c r="AC289" s="21">
        <f t="shared" si="137"/>
        <v>0.914363815131506</v>
      </c>
      <c r="AD289" s="21">
        <f t="shared" si="138"/>
        <v>0.96083851742675519</v>
      </c>
      <c r="AE289" s="21">
        <f t="shared" si="139"/>
        <v>1.1705748020682503</v>
      </c>
      <c r="AF289" s="21">
        <f t="shared" si="140"/>
        <v>1.3606185063361096</v>
      </c>
      <c r="AH289" s="21">
        <f t="shared" si="141"/>
        <v>1</v>
      </c>
      <c r="AI289" s="21">
        <f t="shared" si="142"/>
        <v>1.0522230152762084</v>
      </c>
      <c r="AJ289" s="21">
        <f t="shared" si="143"/>
        <v>0.89456903764702544</v>
      </c>
      <c r="AK289" s="21">
        <f t="shared" si="144"/>
        <v>1.0111316217198307</v>
      </c>
      <c r="AL289" s="21">
        <f t="shared" si="145"/>
        <v>1.234645166249696</v>
      </c>
      <c r="AM289" s="21">
        <f t="shared" si="146"/>
        <v>1.4321359607252588</v>
      </c>
      <c r="AO289" s="21">
        <f t="shared" si="147"/>
        <v>1</v>
      </c>
      <c r="AP289" s="21">
        <f t="shared" si="148"/>
        <v>1.2410939241284182</v>
      </c>
      <c r="AQ289" s="21">
        <f t="shared" si="149"/>
        <v>0.97696677538199905</v>
      </c>
      <c r="AR289" s="21">
        <f t="shared" si="150"/>
        <v>1.5000169648824868</v>
      </c>
      <c r="AS289" s="21">
        <f t="shared" si="151"/>
        <v>1.5135103156642489</v>
      </c>
      <c r="AT289" s="21">
        <f t="shared" si="152"/>
        <v>1.5260342962933346</v>
      </c>
      <c r="AW289" s="156">
        <f t="shared" si="153"/>
        <v>1.2371169540716487E-2</v>
      </c>
      <c r="AX289" s="156">
        <f t="shared" si="154"/>
        <v>1.5370361357263773E-2</v>
      </c>
      <c r="AY289" s="156">
        <f t="shared" si="155"/>
        <v>2.7200908750821817E-3</v>
      </c>
      <c r="AZ289" s="156">
        <f t="shared" si="156"/>
        <v>2.5903496778267421E-2</v>
      </c>
      <c r="BA289" s="156">
        <f t="shared" si="157"/>
        <v>2.7501099430069509E-2</v>
      </c>
      <c r="BB289" s="156">
        <f t="shared" si="158"/>
        <v>2.8511754488628194E-2</v>
      </c>
      <c r="BC289" s="40"/>
      <c r="BD289" s="156">
        <f t="shared" si="159"/>
        <v>-1.9941745911856934E-2</v>
      </c>
      <c r="BE289" s="156">
        <f t="shared" si="160"/>
        <v>-3.7387496595957526E-3</v>
      </c>
      <c r="BF289" s="156">
        <f t="shared" si="161"/>
        <v>-1.6797824615714885E-2</v>
      </c>
      <c r="BG289" s="156">
        <f t="shared" si="162"/>
        <v>2.8163696854115017E-2</v>
      </c>
      <c r="BH289" s="156">
        <f t="shared" si="163"/>
        <v>6.1339525792718508E-3</v>
      </c>
      <c r="BI289" s="156">
        <f t="shared" si="164"/>
        <v>-1.0186288860216663E-2</v>
      </c>
    </row>
    <row r="290" spans="1:61" x14ac:dyDescent="0.25">
      <c r="A290" s="6" t="s">
        <v>104</v>
      </c>
      <c r="C290" s="14">
        <v>512</v>
      </c>
      <c r="E290" s="21">
        <f>'CAN LFS Emp'!$E290</f>
        <v>32.479999999999997</v>
      </c>
      <c r="F290" s="21">
        <f>'Ont LFS Emp'!$E290</f>
        <v>12.26</v>
      </c>
      <c r="G290" s="21">
        <f>'Emp RestOfOnt'!$E290</f>
        <v>3.629999999999999</v>
      </c>
      <c r="H290" s="21">
        <f>'Emp RestOfCMA'!$E290</f>
        <v>0.99269370968893966</v>
      </c>
      <c r="I290" s="21">
        <f>'CMA Emp Adj'!$E290</f>
        <v>8.6300000000000008</v>
      </c>
      <c r="J290" s="21">
        <f>'Tor Emp Adj'!$E290</f>
        <v>7.6373062903110611</v>
      </c>
      <c r="L290" s="21">
        <f>'CAN LFS Emp'!$O290</f>
        <v>61</v>
      </c>
      <c r="M290" s="21">
        <f>'Ont LFS Emp'!$O290</f>
        <v>26.65</v>
      </c>
      <c r="N290" s="21">
        <f>'Emp RestOfOnt'!$O290</f>
        <v>8.0619979079497881</v>
      </c>
      <c r="O290" s="21">
        <f>'Emp RestOfCMA'!$O290</f>
        <v>2.8187479402005895</v>
      </c>
      <c r="P290" s="21">
        <f>'CMA Emp Adj'!$O290</f>
        <v>18.58800209205021</v>
      </c>
      <c r="Q290" s="21">
        <f>'Tor Emp Adj'!$O290</f>
        <v>15.769254151849621</v>
      </c>
      <c r="S290" s="21">
        <f>'CAN LFS Emp'!$Y290</f>
        <v>81.14</v>
      </c>
      <c r="T290" s="21">
        <f>'Ont LFS Emp'!$Y290</f>
        <v>29.73</v>
      </c>
      <c r="U290" s="21">
        <f>'Emp RestOfOnt'!$Y290</f>
        <v>7.3103220611916271</v>
      </c>
      <c r="V290" s="21">
        <f>'Emp RestOfCMA'!$Y290</f>
        <v>3.6516377089047971</v>
      </c>
      <c r="W290" s="21">
        <f>'CMA Emp Adj'!$Y290</f>
        <v>22.419677938808373</v>
      </c>
      <c r="X290" s="21">
        <f>'Tor Emp Adj'!$Y290</f>
        <v>18.768040229903576</v>
      </c>
      <c r="AA290" s="21">
        <f t="shared" si="135"/>
        <v>1</v>
      </c>
      <c r="AB290" s="21">
        <f t="shared" si="136"/>
        <v>0.97219539460933802</v>
      </c>
      <c r="AC290" s="21">
        <f t="shared" si="137"/>
        <v>0.49794911139817322</v>
      </c>
      <c r="AD290" s="21">
        <f t="shared" si="138"/>
        <v>0.39247449429192233</v>
      </c>
      <c r="AE290" s="21">
        <f t="shared" si="139"/>
        <v>1.6219572364055064</v>
      </c>
      <c r="AF290" s="21">
        <f t="shared" si="140"/>
        <v>2.7360012609960109</v>
      </c>
      <c r="AH290" s="21">
        <f t="shared" si="141"/>
        <v>1</v>
      </c>
      <c r="AI290" s="21">
        <f t="shared" si="142"/>
        <v>1.1242386500211072</v>
      </c>
      <c r="AJ290" s="21">
        <f t="shared" si="143"/>
        <v>0.63401941232737791</v>
      </c>
      <c r="AK290" s="21">
        <f t="shared" si="144"/>
        <v>0.54679995564222794</v>
      </c>
      <c r="AL290" s="21">
        <f t="shared" si="145"/>
        <v>1.6914736106195241</v>
      </c>
      <c r="AM290" s="21">
        <f t="shared" si="146"/>
        <v>2.7028776846420128</v>
      </c>
      <c r="AO290" s="21">
        <f t="shared" si="147"/>
        <v>1</v>
      </c>
      <c r="AP290" s="21">
        <f t="shared" si="148"/>
        <v>0.94391831151423855</v>
      </c>
      <c r="AQ290" s="21">
        <f t="shared" si="149"/>
        <v>0.45713844556431932</v>
      </c>
      <c r="AR290" s="21">
        <f t="shared" si="150"/>
        <v>0.4892597335545143</v>
      </c>
      <c r="AS290" s="21">
        <f t="shared" si="151"/>
        <v>1.4459750488990206</v>
      </c>
      <c r="AT290" s="21">
        <f t="shared" si="152"/>
        <v>2.3339593806425798</v>
      </c>
      <c r="AW290" s="156">
        <f t="shared" si="153"/>
        <v>6.5053395887333387E-2</v>
      </c>
      <c r="AX290" s="156">
        <f t="shared" si="154"/>
        <v>8.0738627808272678E-2</v>
      </c>
      <c r="AY290" s="156">
        <f t="shared" si="155"/>
        <v>8.306271582618785E-2</v>
      </c>
      <c r="AZ290" s="156">
        <f t="shared" si="156"/>
        <v>0.11000285850359326</v>
      </c>
      <c r="BA290" s="156">
        <f t="shared" si="157"/>
        <v>7.9747461520352836E-2</v>
      </c>
      <c r="BB290" s="156">
        <f t="shared" si="158"/>
        <v>7.5194649323862883E-2</v>
      </c>
      <c r="BC290" s="40"/>
      <c r="BD290" s="156">
        <f t="shared" si="159"/>
        <v>2.8941104306872356E-2</v>
      </c>
      <c r="BE290" s="156">
        <f t="shared" si="160"/>
        <v>1.0996773501245727E-2</v>
      </c>
      <c r="BF290" s="156">
        <f t="shared" si="161"/>
        <v>-9.7396666862377135E-3</v>
      </c>
      <c r="BG290" s="156">
        <f t="shared" si="162"/>
        <v>2.6226308570881152E-2</v>
      </c>
      <c r="BH290" s="156">
        <f t="shared" si="163"/>
        <v>1.89190117186262E-2</v>
      </c>
      <c r="BI290" s="156">
        <f t="shared" si="164"/>
        <v>1.7561758794916615E-2</v>
      </c>
    </row>
    <row r="291" spans="1:61" x14ac:dyDescent="0.25">
      <c r="A291" s="6" t="s">
        <v>107</v>
      </c>
      <c r="C291" s="14">
        <v>515</v>
      </c>
      <c r="E291" s="21">
        <f>'CAN LFS Emp'!$E291</f>
        <v>42.9</v>
      </c>
      <c r="F291" s="21">
        <f>'Ont LFS Emp'!$E291</f>
        <v>15.61</v>
      </c>
      <c r="G291" s="21">
        <f>'Emp RestOfOnt'!$E291</f>
        <v>5.6099999999999994</v>
      </c>
      <c r="H291" s="21">
        <f>'Emp RestOfCMA'!$E291</f>
        <v>3.4837661926703793</v>
      </c>
      <c r="I291" s="21">
        <f>'CMA Emp Adj'!$E291</f>
        <v>10</v>
      </c>
      <c r="J291" s="21">
        <f>'Tor Emp Adj'!$E291</f>
        <v>6.5162338073296207</v>
      </c>
      <c r="L291" s="21">
        <f>'CAN LFS Emp'!$O291</f>
        <v>43.18</v>
      </c>
      <c r="M291" s="21">
        <f>'Ont LFS Emp'!$O291</f>
        <v>21.73</v>
      </c>
      <c r="N291" s="21">
        <f>'Emp RestOfOnt'!$O291</f>
        <v>6.2843792021515021</v>
      </c>
      <c r="O291" s="21">
        <f>'Emp RestOfCMA'!$O291</f>
        <v>4.2161500243511316</v>
      </c>
      <c r="P291" s="21">
        <f>'CMA Emp Adj'!$O291</f>
        <v>15.445620797848498</v>
      </c>
      <c r="Q291" s="21">
        <f>'Tor Emp Adj'!$O291</f>
        <v>11.229470773497367</v>
      </c>
      <c r="S291" s="21">
        <f>'CAN LFS Emp'!$Y291</f>
        <v>30.39</v>
      </c>
      <c r="T291" s="21">
        <f>'Ont LFS Emp'!$Y291</f>
        <v>13.97</v>
      </c>
      <c r="U291" s="21">
        <f>'Emp RestOfOnt'!$Y291</f>
        <v>4.1621679253665054</v>
      </c>
      <c r="V291" s="21">
        <f>'Emp RestOfCMA'!$Y291</f>
        <v>0.68031786938245986</v>
      </c>
      <c r="W291" s="21">
        <f>'CMA Emp Adj'!$Y291</f>
        <v>9.8078320746334953</v>
      </c>
      <c r="X291" s="21">
        <f>'Tor Emp Adj'!$Y291</f>
        <v>9.1275142052510354</v>
      </c>
      <c r="AA291" s="21">
        <f t="shared" si="135"/>
        <v>1</v>
      </c>
      <c r="AB291" s="21">
        <f t="shared" si="136"/>
        <v>0.93718368748594993</v>
      </c>
      <c r="AC291" s="21">
        <f t="shared" si="137"/>
        <v>0.58263950275400589</v>
      </c>
      <c r="AD291" s="21">
        <f t="shared" si="138"/>
        <v>1.0428069028903137</v>
      </c>
      <c r="AE291" s="21">
        <f t="shared" si="139"/>
        <v>1.4229424390563317</v>
      </c>
      <c r="AF291" s="21">
        <f t="shared" si="140"/>
        <v>1.7673862511526679</v>
      </c>
      <c r="AH291" s="21">
        <f t="shared" si="141"/>
        <v>1</v>
      </c>
      <c r="AI291" s="21">
        <f t="shared" si="142"/>
        <v>1.2949953880066412</v>
      </c>
      <c r="AJ291" s="21">
        <f t="shared" si="143"/>
        <v>0.6981832955152748</v>
      </c>
      <c r="AK291" s="21">
        <f t="shared" si="144"/>
        <v>1.1554082970460509</v>
      </c>
      <c r="AL291" s="21">
        <f t="shared" si="145"/>
        <v>1.9855694367968311</v>
      </c>
      <c r="AM291" s="21">
        <f t="shared" si="146"/>
        <v>2.7190783763869057</v>
      </c>
      <c r="AO291" s="21">
        <f t="shared" si="147"/>
        <v>1</v>
      </c>
      <c r="AP291" s="21">
        <f t="shared" si="148"/>
        <v>1.1842413233789046</v>
      </c>
      <c r="AQ291" s="21">
        <f t="shared" si="149"/>
        <v>0.69492052341844512</v>
      </c>
      <c r="AR291" s="21">
        <f t="shared" si="150"/>
        <v>0.2433705216217672</v>
      </c>
      <c r="AS291" s="21">
        <f t="shared" si="151"/>
        <v>1.6889187382577167</v>
      </c>
      <c r="AT291" s="21">
        <f t="shared" si="152"/>
        <v>3.0306179319100557</v>
      </c>
      <c r="AW291" s="156">
        <f t="shared" si="153"/>
        <v>6.5077157526727269E-4</v>
      </c>
      <c r="AX291" s="156">
        <f t="shared" si="154"/>
        <v>3.3631372228778211E-2</v>
      </c>
      <c r="AY291" s="156">
        <f t="shared" si="155"/>
        <v>1.1416308599781155E-2</v>
      </c>
      <c r="AZ291" s="156">
        <f t="shared" si="156"/>
        <v>1.9264047410132878E-2</v>
      </c>
      <c r="BA291" s="156">
        <f t="shared" si="157"/>
        <v>4.4432883267707668E-2</v>
      </c>
      <c r="BB291" s="156">
        <f t="shared" si="158"/>
        <v>5.5932757806964384E-2</v>
      </c>
      <c r="BC291" s="40"/>
      <c r="BD291" s="156">
        <f t="shared" si="159"/>
        <v>-3.4516610997107122E-2</v>
      </c>
      <c r="BE291" s="156">
        <f t="shared" si="160"/>
        <v>-4.3216520266782132E-2</v>
      </c>
      <c r="BF291" s="156">
        <f t="shared" si="161"/>
        <v>-4.0365790422213554E-2</v>
      </c>
      <c r="BG291" s="156">
        <f t="shared" si="162"/>
        <v>-0.16674182679793004</v>
      </c>
      <c r="BH291" s="156">
        <f t="shared" si="163"/>
        <v>-4.4398626474417391E-2</v>
      </c>
      <c r="BI291" s="156">
        <f t="shared" si="164"/>
        <v>-2.051154183782522E-2</v>
      </c>
    </row>
    <row r="292" spans="1:61" x14ac:dyDescent="0.25">
      <c r="A292" s="6" t="s">
        <v>109</v>
      </c>
      <c r="C292" s="14">
        <v>518</v>
      </c>
      <c r="E292" s="21">
        <f>'CAN LFS Emp'!$E292</f>
        <v>7.9</v>
      </c>
      <c r="F292" s="21">
        <f>'Ont LFS Emp'!$E292</f>
        <v>3.73</v>
      </c>
      <c r="G292" s="21">
        <f>'Emp RestOfOnt'!$E292</f>
        <v>1.33</v>
      </c>
      <c r="H292" s="21">
        <f>'Emp RestOfCMA'!$E292</f>
        <v>2.4</v>
      </c>
      <c r="I292" s="21">
        <f>'CMA Emp Adj'!$E292</f>
        <v>2.4</v>
      </c>
      <c r="J292" s="21">
        <f>'Tor Emp Adj'!$E292</f>
        <v>0</v>
      </c>
      <c r="L292" s="21">
        <f>'CAN LFS Emp'!$O292</f>
        <v>9.73</v>
      </c>
      <c r="M292" s="21">
        <f>'Ont LFS Emp'!$O292</f>
        <v>5.2</v>
      </c>
      <c r="N292" s="21">
        <f>'Emp RestOfOnt'!$O292</f>
        <v>1.4547976878612716</v>
      </c>
      <c r="O292" s="21">
        <f>'Emp RestOfCMA'!$O292</f>
        <v>1.8512430448381716</v>
      </c>
      <c r="P292" s="21">
        <f>'CMA Emp Adj'!$O292</f>
        <v>3.7452023121387286</v>
      </c>
      <c r="Q292" s="21">
        <f>'Tor Emp Adj'!$O292</f>
        <v>1.893959267300557</v>
      </c>
      <c r="S292" s="21">
        <f>'CAN LFS Emp'!$Y292</f>
        <v>6.97</v>
      </c>
      <c r="T292" s="21">
        <f>'Ont LFS Emp'!$Y292</f>
        <v>4.2699999999999996</v>
      </c>
      <c r="U292" s="21">
        <f>'Emp RestOfOnt'!$Y292</f>
        <v>1.4373929961089491</v>
      </c>
      <c r="V292" s="21">
        <f>'Emp RestOfCMA'!$Y292</f>
        <v>2.8326070038910505</v>
      </c>
      <c r="W292" s="21">
        <f>'CMA Emp Adj'!$Y292</f>
        <v>2.8326070038910505</v>
      </c>
      <c r="X292" s="21">
        <f>'Tor Emp Adj'!$Y292</f>
        <v>0</v>
      </c>
      <c r="AA292" s="21">
        <f t="shared" si="135"/>
        <v>1</v>
      </c>
      <c r="AB292" s="21">
        <f t="shared" si="136"/>
        <v>1.216076372014363</v>
      </c>
      <c r="AC292" s="21">
        <f t="shared" si="137"/>
        <v>0.7500995534338617</v>
      </c>
      <c r="AD292" s="21">
        <f t="shared" si="138"/>
        <v>3.9011831486716879</v>
      </c>
      <c r="AE292" s="21">
        <f t="shared" si="139"/>
        <v>1.8545082724713908</v>
      </c>
      <c r="AF292" s="21">
        <f t="shared" si="140"/>
        <v>0</v>
      </c>
      <c r="AH292" s="21">
        <f t="shared" si="141"/>
        <v>1</v>
      </c>
      <c r="AI292" s="21">
        <f t="shared" si="142"/>
        <v>1.3752499466329942</v>
      </c>
      <c r="AJ292" s="21">
        <f t="shared" si="143"/>
        <v>0.71726472207151437</v>
      </c>
      <c r="AK292" s="21">
        <f t="shared" si="144"/>
        <v>2.2514000086612622</v>
      </c>
      <c r="AL292" s="21">
        <f t="shared" si="145"/>
        <v>2.1366077111392765</v>
      </c>
      <c r="AM292" s="21">
        <f t="shared" si="146"/>
        <v>2.0351802021935579</v>
      </c>
      <c r="AO292" s="21">
        <f t="shared" si="147"/>
        <v>1</v>
      </c>
      <c r="AP292" s="21">
        <f t="shared" si="148"/>
        <v>1.5782274848097386</v>
      </c>
      <c r="AQ292" s="21">
        <f t="shared" si="149"/>
        <v>1.0463789306137168</v>
      </c>
      <c r="AR292" s="21">
        <f t="shared" si="150"/>
        <v>4.4181488273142246</v>
      </c>
      <c r="AS292" s="21">
        <f t="shared" si="151"/>
        <v>2.1267673250543626</v>
      </c>
      <c r="AT292" s="21">
        <f t="shared" si="152"/>
        <v>0</v>
      </c>
      <c r="AW292" s="156">
        <f t="shared" si="153"/>
        <v>2.1053679965340688E-2</v>
      </c>
      <c r="AX292" s="156">
        <f t="shared" si="154"/>
        <v>3.378315479357874E-2</v>
      </c>
      <c r="AY292" s="156">
        <f t="shared" si="155"/>
        <v>9.0091303676678169E-3</v>
      </c>
      <c r="AZ292" s="156">
        <f t="shared" si="156"/>
        <v>-2.5627047751026644E-2</v>
      </c>
      <c r="BA292" s="156">
        <f t="shared" si="157"/>
        <v>4.5505698118449178E-2</v>
      </c>
      <c r="BB292" s="156" t="str">
        <f t="shared" si="158"/>
        <v>n/a</v>
      </c>
      <c r="BC292" s="40"/>
      <c r="BD292" s="156">
        <f t="shared" si="159"/>
        <v>-3.2809563104995942E-2</v>
      </c>
      <c r="BE292" s="156">
        <f t="shared" si="160"/>
        <v>-1.9511615413613237E-2</v>
      </c>
      <c r="BF292" s="156">
        <f t="shared" si="161"/>
        <v>-1.202855127411695E-3</v>
      </c>
      <c r="BG292" s="156">
        <f t="shared" si="162"/>
        <v>4.3451549902671749E-2</v>
      </c>
      <c r="BH292" s="156">
        <f t="shared" si="163"/>
        <v>-2.7541438523803752E-2</v>
      </c>
      <c r="BI292" s="156">
        <f t="shared" si="164"/>
        <v>-1</v>
      </c>
    </row>
    <row r="293" spans="1:61" x14ac:dyDescent="0.25">
      <c r="A293" s="6" t="s">
        <v>114</v>
      </c>
      <c r="C293" s="14">
        <v>522</v>
      </c>
      <c r="E293" s="21">
        <f>'CAN LFS Emp'!$E293</f>
        <v>318.87</v>
      </c>
      <c r="F293" s="21">
        <f>'Ont LFS Emp'!$E293</f>
        <v>143.86000000000001</v>
      </c>
      <c r="G293" s="21">
        <f>'Emp RestOfOnt'!$E293</f>
        <v>55.080000000000013</v>
      </c>
      <c r="H293" s="21">
        <f>'Emp RestOfCMA'!$E293</f>
        <v>40.673978989207129</v>
      </c>
      <c r="I293" s="21">
        <f>'CMA Emp Adj'!$E293</f>
        <v>88.78</v>
      </c>
      <c r="J293" s="21">
        <f>'Tor Emp Adj'!$E293</f>
        <v>48.106021010792873</v>
      </c>
      <c r="L293" s="21">
        <f>'CAN LFS Emp'!$O293</f>
        <v>402.93</v>
      </c>
      <c r="M293" s="21">
        <f>'Ont LFS Emp'!$O293</f>
        <v>190.91</v>
      </c>
      <c r="N293" s="21">
        <f>'Emp RestOfOnt'!$O293</f>
        <v>57.990300005395795</v>
      </c>
      <c r="O293" s="21">
        <f>'Emp RestOfCMA'!$O293</f>
        <v>25.742096768860023</v>
      </c>
      <c r="P293" s="21">
        <f>'CMA Emp Adj'!$O293</f>
        <v>132.9196999946042</v>
      </c>
      <c r="Q293" s="21">
        <f>'Tor Emp Adj'!$O293</f>
        <v>107.17760322574418</v>
      </c>
      <c r="S293" s="21">
        <f>'CAN LFS Emp'!$Y293</f>
        <v>403.04</v>
      </c>
      <c r="T293" s="21">
        <f>'Ont LFS Emp'!$Y293</f>
        <v>206.61</v>
      </c>
      <c r="U293" s="21">
        <f>'Emp RestOfOnt'!$Y293</f>
        <v>49.353933623503821</v>
      </c>
      <c r="V293" s="21">
        <f>'Emp RestOfCMA'!$Y293</f>
        <v>47.870878288647731</v>
      </c>
      <c r="W293" s="21">
        <f>'CMA Emp Adj'!$Y293</f>
        <v>157.25606637649619</v>
      </c>
      <c r="X293" s="21">
        <f>'Tor Emp Adj'!$Y293</f>
        <v>109.38518808784846</v>
      </c>
      <c r="AA293" s="21">
        <f t="shared" si="135"/>
        <v>1</v>
      </c>
      <c r="AB293" s="21">
        <f t="shared" si="136"/>
        <v>1.1619983303440506</v>
      </c>
      <c r="AC293" s="21">
        <f t="shared" si="137"/>
        <v>0.76961695537362362</v>
      </c>
      <c r="AD293" s="21">
        <f t="shared" si="138"/>
        <v>1.6380048651419561</v>
      </c>
      <c r="AE293" s="21">
        <f t="shared" si="139"/>
        <v>1.6995975776401562</v>
      </c>
      <c r="AF293" s="21">
        <f t="shared" si="140"/>
        <v>1.7554072209694982</v>
      </c>
      <c r="AH293" s="21">
        <f t="shared" si="141"/>
        <v>1</v>
      </c>
      <c r="AI293" s="21">
        <f t="shared" si="142"/>
        <v>1.2192428213064725</v>
      </c>
      <c r="AJ293" s="21">
        <f t="shared" si="143"/>
        <v>0.69042333430595282</v>
      </c>
      <c r="AK293" s="21">
        <f t="shared" si="144"/>
        <v>0.75599057048188334</v>
      </c>
      <c r="AL293" s="21">
        <f t="shared" si="145"/>
        <v>1.8311423099589803</v>
      </c>
      <c r="AM293" s="21">
        <f t="shared" si="146"/>
        <v>2.7811186152327037</v>
      </c>
      <c r="AO293" s="21">
        <f t="shared" si="147"/>
        <v>1</v>
      </c>
      <c r="AP293" s="21">
        <f t="shared" si="148"/>
        <v>1.3206194613191988</v>
      </c>
      <c r="AQ293" s="21">
        <f t="shared" si="149"/>
        <v>0.6213264794000205</v>
      </c>
      <c r="AR293" s="21">
        <f t="shared" si="150"/>
        <v>1.2912491244530881</v>
      </c>
      <c r="AS293" s="21">
        <f t="shared" si="151"/>
        <v>2.0418587268202466</v>
      </c>
      <c r="AT293" s="21">
        <f t="shared" si="152"/>
        <v>2.7385440996453774</v>
      </c>
      <c r="AW293" s="156">
        <f t="shared" si="153"/>
        <v>2.3673814492207068E-2</v>
      </c>
      <c r="AX293" s="156">
        <f t="shared" si="154"/>
        <v>2.8700289766199427E-2</v>
      </c>
      <c r="AY293" s="156">
        <f t="shared" si="155"/>
        <v>5.1621865488391538E-3</v>
      </c>
      <c r="AZ293" s="156">
        <f t="shared" si="156"/>
        <v>-4.4715511619652037E-2</v>
      </c>
      <c r="BA293" s="156">
        <f t="shared" si="157"/>
        <v>4.1183845455227575E-2</v>
      </c>
      <c r="BB293" s="156">
        <f t="shared" si="158"/>
        <v>8.3404064170583547E-2</v>
      </c>
      <c r="BC293" s="40"/>
      <c r="BD293" s="156">
        <f t="shared" si="159"/>
        <v>2.7296674067978088E-5</v>
      </c>
      <c r="BE293" s="156">
        <f t="shared" si="160"/>
        <v>7.9343963467126688E-3</v>
      </c>
      <c r="BF293" s="156">
        <f t="shared" si="161"/>
        <v>-1.5996503309348986E-2</v>
      </c>
      <c r="BG293" s="156">
        <f t="shared" si="162"/>
        <v>6.4002743315857424E-2</v>
      </c>
      <c r="BH293" s="156">
        <f t="shared" si="163"/>
        <v>1.6955163048644639E-2</v>
      </c>
      <c r="BI293" s="156">
        <f t="shared" si="164"/>
        <v>2.0408984936006735E-3</v>
      </c>
    </row>
    <row r="294" spans="1:61" x14ac:dyDescent="0.25">
      <c r="A294" s="7" t="s">
        <v>117</v>
      </c>
      <c r="C294" s="14">
        <v>5241</v>
      </c>
      <c r="E294" s="21">
        <f>'CAN LFS Emp'!$E294</f>
        <v>156</v>
      </c>
      <c r="F294" s="21">
        <f>'Ont LFS Emp'!$E294</f>
        <v>70.67</v>
      </c>
      <c r="G294" s="21">
        <f>'Emp RestOfOnt'!$E294</f>
        <v>31.740000000000002</v>
      </c>
      <c r="H294" s="21">
        <f>'Emp RestOfCMA'!$E294</f>
        <v>15.567650220726058</v>
      </c>
      <c r="I294" s="21">
        <f>'CMA Emp Adj'!$E294</f>
        <v>38.93</v>
      </c>
      <c r="J294" s="21">
        <f>'Tor Emp Adj'!$E294</f>
        <v>23.362349779273941</v>
      </c>
      <c r="L294" s="21">
        <f>'CAN LFS Emp'!$O294</f>
        <v>160.62</v>
      </c>
      <c r="M294" s="21">
        <f>'Ont LFS Emp'!$O294</f>
        <v>66.650000000000006</v>
      </c>
      <c r="N294" s="21">
        <f>'Emp RestOfOnt'!$O294</f>
        <v>26.02354752851712</v>
      </c>
      <c r="O294" s="21">
        <f>'Emp RestOfCMA'!$O294</f>
        <v>10.0750948529144</v>
      </c>
      <c r="P294" s="21">
        <f>'CMA Emp Adj'!$O294</f>
        <v>40.626452471482885</v>
      </c>
      <c r="Q294" s="21">
        <f>'Tor Emp Adj'!$O294</f>
        <v>30.551357618568485</v>
      </c>
      <c r="S294" s="21">
        <f>'CAN LFS Emp'!$Y294</f>
        <v>152.1</v>
      </c>
      <c r="T294" s="21">
        <f>'Ont LFS Emp'!$Y294</f>
        <v>64.87</v>
      </c>
      <c r="U294" s="21">
        <f>'Emp RestOfOnt'!$Y294</f>
        <v>23.654078212290507</v>
      </c>
      <c r="V294" s="21">
        <f>'Emp RestOfCMA'!$Y294</f>
        <v>17.584856101418634</v>
      </c>
      <c r="W294" s="21">
        <f>'CMA Emp Adj'!$Y294</f>
        <v>41.215921787709497</v>
      </c>
      <c r="X294" s="21">
        <f>'Tor Emp Adj'!$Y294</f>
        <v>23.631065686290864</v>
      </c>
      <c r="AA294" s="21">
        <f t="shared" si="135"/>
        <v>1</v>
      </c>
      <c r="AB294" s="21">
        <f t="shared" si="136"/>
        <v>1.1667816834416287</v>
      </c>
      <c r="AC294" s="21">
        <f t="shared" si="137"/>
        <v>0.90651852046137993</v>
      </c>
      <c r="AD294" s="21">
        <f t="shared" si="138"/>
        <v>1.281476528241297</v>
      </c>
      <c r="AE294" s="21">
        <f t="shared" si="139"/>
        <v>1.5233666016927321</v>
      </c>
      <c r="AF294" s="21">
        <f t="shared" si="140"/>
        <v>1.7425451079913055</v>
      </c>
      <c r="AH294" s="21">
        <f t="shared" si="141"/>
        <v>1</v>
      </c>
      <c r="AI294" s="21">
        <f t="shared" si="142"/>
        <v>1.0678043004227089</v>
      </c>
      <c r="AJ294" s="21">
        <f t="shared" si="143"/>
        <v>0.77724258380779998</v>
      </c>
      <c r="AK294" s="21">
        <f t="shared" si="144"/>
        <v>0.74225235772141773</v>
      </c>
      <c r="AL294" s="21">
        <f t="shared" si="145"/>
        <v>1.4040146145076031</v>
      </c>
      <c r="AM294" s="21">
        <f t="shared" si="146"/>
        <v>1.9887306509408342</v>
      </c>
      <c r="AO294" s="21">
        <f t="shared" si="147"/>
        <v>1</v>
      </c>
      <c r="AP294" s="21">
        <f t="shared" si="148"/>
        <v>1.098725462677959</v>
      </c>
      <c r="AQ294" s="21">
        <f t="shared" si="149"/>
        <v>0.78908366759188331</v>
      </c>
      <c r="AR294" s="21">
        <f t="shared" si="150"/>
        <v>1.256887477612737</v>
      </c>
      <c r="AS294" s="21">
        <f t="shared" si="151"/>
        <v>1.4180849109072255</v>
      </c>
      <c r="AT294" s="21">
        <f t="shared" si="152"/>
        <v>1.5677018270232168</v>
      </c>
      <c r="AW294" s="156">
        <f t="shared" si="153"/>
        <v>2.9227950117367563E-3</v>
      </c>
      <c r="AX294" s="156">
        <f t="shared" si="154"/>
        <v>-5.8394942939492545E-3</v>
      </c>
      <c r="AY294" s="156">
        <f t="shared" si="155"/>
        <v>-1.9661727912914317E-2</v>
      </c>
      <c r="AZ294" s="156">
        <f t="shared" si="156"/>
        <v>-4.2579752178294572E-2</v>
      </c>
      <c r="BA294" s="156">
        <f t="shared" si="157"/>
        <v>4.2745330184699171E-3</v>
      </c>
      <c r="BB294" s="156">
        <f t="shared" si="158"/>
        <v>2.7191458000584978E-2</v>
      </c>
      <c r="BC294" s="40"/>
      <c r="BD294" s="156">
        <f t="shared" si="159"/>
        <v>-5.4354867426607001E-3</v>
      </c>
      <c r="BE294" s="156">
        <f t="shared" si="160"/>
        <v>-2.7033173789559051E-3</v>
      </c>
      <c r="BF294" s="156">
        <f t="shared" si="161"/>
        <v>-9.5012018270709264E-3</v>
      </c>
      <c r="BG294" s="156">
        <f t="shared" si="162"/>
        <v>5.7277445158824492E-2</v>
      </c>
      <c r="BH294" s="156">
        <f t="shared" si="163"/>
        <v>1.4415620235912474E-3</v>
      </c>
      <c r="BI294" s="156">
        <f t="shared" si="164"/>
        <v>-2.5357647747554224E-2</v>
      </c>
    </row>
    <row r="295" spans="1:61" x14ac:dyDescent="0.25">
      <c r="A295" s="6" t="s">
        <v>119</v>
      </c>
      <c r="C295" s="14" t="s">
        <v>204</v>
      </c>
      <c r="E295" s="21">
        <f>'CAN LFS Emp'!$E295</f>
        <v>79.63</v>
      </c>
      <c r="F295" s="21">
        <f>'Ont LFS Emp'!$E295</f>
        <v>41.46</v>
      </c>
      <c r="G295" s="21">
        <f>'Emp RestOfOnt'!$E295</f>
        <v>13.57</v>
      </c>
      <c r="H295" s="21">
        <f>'Emp RestOfCMA'!$E295</f>
        <v>8.4013560324565724</v>
      </c>
      <c r="I295" s="21">
        <f>'CMA Emp Adj'!$E295</f>
        <v>27.89</v>
      </c>
      <c r="J295" s="21">
        <f>'Tor Emp Adj'!$E295</f>
        <v>19.488643967543428</v>
      </c>
      <c r="L295" s="21">
        <f>'CAN LFS Emp'!$O295</f>
        <v>112.95</v>
      </c>
      <c r="M295" s="21">
        <f>'Ont LFS Emp'!$O295</f>
        <v>53.12</v>
      </c>
      <c r="N295" s="21">
        <f>'Emp RestOfOnt'!$O295</f>
        <v>15.234901274963327</v>
      </c>
      <c r="O295" s="21">
        <f>'Emp RestOfCMA'!$O295</f>
        <v>3.2646746417954162</v>
      </c>
      <c r="P295" s="21">
        <f>'CMA Emp Adj'!$O295</f>
        <v>37.88509872503667</v>
      </c>
      <c r="Q295" s="21">
        <f>'Tor Emp Adj'!$O295</f>
        <v>34.620424083241254</v>
      </c>
      <c r="S295" s="21">
        <f>'CAN LFS Emp'!$Y295</f>
        <v>169.85000000000002</v>
      </c>
      <c r="T295" s="21">
        <f>'Ont LFS Emp'!$Y295</f>
        <v>91.37</v>
      </c>
      <c r="U295" s="21">
        <f>'Emp RestOfOnt'!$Y295</f>
        <v>20.27715101667809</v>
      </c>
      <c r="V295" s="21">
        <f>'Emp RestOfCMA'!$Y295</f>
        <v>20.54517821373792</v>
      </c>
      <c r="W295" s="21">
        <f>'CMA Emp Adj'!$Y295</f>
        <v>71.092848983321915</v>
      </c>
      <c r="X295" s="21">
        <f>'Tor Emp Adj'!$Y295</f>
        <v>50.547670769583995</v>
      </c>
      <c r="AA295" s="21">
        <f t="shared" si="135"/>
        <v>1</v>
      </c>
      <c r="AB295" s="21">
        <f t="shared" si="136"/>
        <v>1.3410089978191782</v>
      </c>
      <c r="AC295" s="21">
        <f t="shared" si="137"/>
        <v>0.7592721829700172</v>
      </c>
      <c r="AD295" s="21">
        <f t="shared" si="138"/>
        <v>1.3548301821994719</v>
      </c>
      <c r="AE295" s="21">
        <f t="shared" si="139"/>
        <v>2.1380429391241478</v>
      </c>
      <c r="AF295" s="21">
        <f t="shared" si="140"/>
        <v>2.8477182049477512</v>
      </c>
      <c r="AH295" s="21">
        <f t="shared" si="141"/>
        <v>1</v>
      </c>
      <c r="AI295" s="21">
        <f t="shared" si="142"/>
        <v>1.2102162066551867</v>
      </c>
      <c r="AJ295" s="21">
        <f t="shared" si="143"/>
        <v>0.64705786160374379</v>
      </c>
      <c r="AK295" s="21">
        <f t="shared" si="144"/>
        <v>0.34202333267723023</v>
      </c>
      <c r="AL295" s="21">
        <f t="shared" si="145"/>
        <v>1.8618493477142102</v>
      </c>
      <c r="AM295" s="21">
        <f t="shared" si="146"/>
        <v>3.2047283567049902</v>
      </c>
      <c r="AO295" s="21">
        <f t="shared" si="147"/>
        <v>1</v>
      </c>
      <c r="AP295" s="21">
        <f t="shared" si="148"/>
        <v>1.3858383622011825</v>
      </c>
      <c r="AQ295" s="21">
        <f t="shared" si="149"/>
        <v>0.60574191260414956</v>
      </c>
      <c r="AR295" s="21">
        <f t="shared" si="150"/>
        <v>1.3150163610168961</v>
      </c>
      <c r="AS295" s="21">
        <f t="shared" si="151"/>
        <v>2.1904169935828519</v>
      </c>
      <c r="AT295" s="21">
        <f t="shared" si="152"/>
        <v>3.0029283365595805</v>
      </c>
      <c r="AW295" s="156">
        <f t="shared" si="153"/>
        <v>3.5573556052632238E-2</v>
      </c>
      <c r="AX295" s="156">
        <f t="shared" si="154"/>
        <v>2.509207704177574E-2</v>
      </c>
      <c r="AY295" s="156">
        <f t="shared" si="155"/>
        <v>1.1639969134553452E-2</v>
      </c>
      <c r="AZ295" s="156">
        <f t="shared" si="156"/>
        <v>-9.0193465731325584E-2</v>
      </c>
      <c r="BA295" s="156">
        <f t="shared" si="157"/>
        <v>3.1102858649991738E-2</v>
      </c>
      <c r="BB295" s="156">
        <f t="shared" si="158"/>
        <v>5.9144160663398448E-2</v>
      </c>
      <c r="BC295" s="40"/>
      <c r="BD295" s="156">
        <f t="shared" si="159"/>
        <v>4.164067808357852E-2</v>
      </c>
      <c r="BE295" s="156">
        <f t="shared" si="160"/>
        <v>5.5734115676956186E-2</v>
      </c>
      <c r="BF295" s="156">
        <f t="shared" si="161"/>
        <v>2.9003209008706898E-2</v>
      </c>
      <c r="BG295" s="156">
        <f t="shared" si="162"/>
        <v>0.2019516574948228</v>
      </c>
      <c r="BH295" s="156">
        <f t="shared" si="163"/>
        <v>6.4966016600561671E-2</v>
      </c>
      <c r="BI295" s="156">
        <f t="shared" si="164"/>
        <v>3.8572637720329039E-2</v>
      </c>
    </row>
    <row r="296" spans="1:61" x14ac:dyDescent="0.25">
      <c r="A296" s="148" t="s">
        <v>599</v>
      </c>
      <c r="C296" s="149">
        <v>5324</v>
      </c>
      <c r="E296" s="21">
        <f>'CAN LFS Emp'!$E296</f>
        <v>10.43</v>
      </c>
      <c r="F296" s="21">
        <f>'Ont LFS Emp'!$E296</f>
        <v>3.76</v>
      </c>
      <c r="G296" s="21">
        <f>'Emp RestOfOnt'!$E296</f>
        <v>2.09</v>
      </c>
      <c r="H296" s="21">
        <f>'Emp RestOfCMA'!$E296</f>
        <v>1.67</v>
      </c>
      <c r="I296" s="21">
        <f>'CMA Emp Adj'!$E296</f>
        <v>1.67</v>
      </c>
      <c r="J296" s="21">
        <f>'Tor Emp Adj'!$E296</f>
        <v>0</v>
      </c>
      <c r="L296" s="21">
        <f>'CAN LFS Emp'!$O296</f>
        <v>23.46</v>
      </c>
      <c r="M296" s="21">
        <f>'Ont LFS Emp'!$O296</f>
        <v>7.84</v>
      </c>
      <c r="N296" s="21">
        <f>'Emp RestOfOnt'!$O296</f>
        <v>4.2092213740458018</v>
      </c>
      <c r="O296" s="21">
        <f>'Emp RestOfCMA'!$O296</f>
        <v>3.6307786259541985</v>
      </c>
      <c r="P296" s="21">
        <f>'CMA Emp Adj'!$O296</f>
        <v>3.6307786259541985</v>
      </c>
      <c r="Q296" s="21">
        <f>'Tor Emp Adj'!$O296</f>
        <v>0</v>
      </c>
      <c r="S296" s="21">
        <f>'CAN LFS Emp'!$Y296</f>
        <v>20.96</v>
      </c>
      <c r="T296" s="21">
        <f>'Ont LFS Emp'!$Y296</f>
        <v>7.82</v>
      </c>
      <c r="U296" s="21">
        <f>'Emp RestOfOnt'!$Y296</f>
        <v>2.5584615384615397</v>
      </c>
      <c r="V296" s="21">
        <f>'Emp RestOfCMA'!$Y296</f>
        <v>3.0197725956753438</v>
      </c>
      <c r="W296" s="21">
        <f>'CMA Emp Adj'!$Y296</f>
        <v>5.2615384615384606</v>
      </c>
      <c r="X296" s="21">
        <f>'Tor Emp Adj'!$Y296</f>
        <v>2.2417658658631168</v>
      </c>
      <c r="AA296" s="21">
        <f t="shared" si="135"/>
        <v>1</v>
      </c>
      <c r="AB296" s="21">
        <f t="shared" si="136"/>
        <v>0.92850157835884439</v>
      </c>
      <c r="AC296" s="21">
        <f t="shared" si="137"/>
        <v>0.89280442670048743</v>
      </c>
      <c r="AD296" s="21">
        <f t="shared" si="138"/>
        <v>2.0561005624970274</v>
      </c>
      <c r="AE296" s="21">
        <f t="shared" si="139"/>
        <v>0.97741002072207817</v>
      </c>
      <c r="AF296" s="21">
        <f t="shared" si="140"/>
        <v>0</v>
      </c>
      <c r="AH296" s="21">
        <f t="shared" si="141"/>
        <v>1</v>
      </c>
      <c r="AI296" s="21">
        <f t="shared" si="142"/>
        <v>0.85996185593312668</v>
      </c>
      <c r="AJ296" s="21">
        <f t="shared" si="143"/>
        <v>0.8607231192988376</v>
      </c>
      <c r="AK296" s="21">
        <f t="shared" si="144"/>
        <v>1.8313604298545059</v>
      </c>
      <c r="AL296" s="21">
        <f t="shared" si="145"/>
        <v>0.85908099455101239</v>
      </c>
      <c r="AM296" s="21">
        <f t="shared" si="146"/>
        <v>0</v>
      </c>
      <c r="AO296" s="21">
        <f t="shared" si="147"/>
        <v>1</v>
      </c>
      <c r="AP296" s="21">
        <f t="shared" si="148"/>
        <v>0.96114736612783924</v>
      </c>
      <c r="AQ296" s="21">
        <f t="shared" si="149"/>
        <v>0.61934673762994152</v>
      </c>
      <c r="AR296" s="21">
        <f t="shared" si="150"/>
        <v>1.5662812748987565</v>
      </c>
      <c r="AS296" s="21">
        <f t="shared" si="151"/>
        <v>1.3136749055420871</v>
      </c>
      <c r="AT296" s="21">
        <f t="shared" si="152"/>
        <v>1.079215924390964</v>
      </c>
      <c r="AW296" s="156">
        <f t="shared" si="153"/>
        <v>8.443710747871247E-2</v>
      </c>
      <c r="AX296" s="156">
        <f t="shared" si="154"/>
        <v>7.6249150770471674E-2</v>
      </c>
      <c r="AY296" s="156">
        <f t="shared" si="155"/>
        <v>7.2520366928698898E-2</v>
      </c>
      <c r="AZ296" s="156">
        <f t="shared" si="156"/>
        <v>8.0757678831551827E-2</v>
      </c>
      <c r="BA296" s="156">
        <f t="shared" si="157"/>
        <v>8.0757678831551827E-2</v>
      </c>
      <c r="BB296" s="156" t="str">
        <f t="shared" si="158"/>
        <v>n/a</v>
      </c>
      <c r="BC296" s="40"/>
      <c r="BD296" s="156">
        <f t="shared" si="159"/>
        <v>-1.120485113833436E-2</v>
      </c>
      <c r="BE296" s="156">
        <f t="shared" si="160"/>
        <v>-2.5539536156038434E-4</v>
      </c>
      <c r="BF296" s="156">
        <f t="shared" si="161"/>
        <v>-4.8568091189497231E-2</v>
      </c>
      <c r="BG296" s="156">
        <f t="shared" si="162"/>
        <v>-1.8257828289835687E-2</v>
      </c>
      <c r="BH296" s="156">
        <f t="shared" si="163"/>
        <v>3.7794340359479595E-2</v>
      </c>
      <c r="BI296" s="156" t="str">
        <f t="shared" si="164"/>
        <v>n/a</v>
      </c>
    </row>
    <row r="297" spans="1:61" x14ac:dyDescent="0.25">
      <c r="A297" s="5" t="s">
        <v>127</v>
      </c>
      <c r="B297" s="5"/>
      <c r="C297" s="13">
        <v>54</v>
      </c>
      <c r="E297" s="20">
        <f>'CAN LFS Emp'!$E297</f>
        <v>849.37</v>
      </c>
      <c r="F297" s="20">
        <f>'Ont LFS Emp'!$E297</f>
        <v>372.18</v>
      </c>
      <c r="G297" s="20">
        <f>'Emp RestOfOnt'!$E297</f>
        <v>164.4</v>
      </c>
      <c r="H297" s="20">
        <f>'Emp RestOfCMA'!$E297</f>
        <v>86.053549414845591</v>
      </c>
      <c r="I297" s="20">
        <f>'CMA Emp Adj'!$E297</f>
        <v>207.78</v>
      </c>
      <c r="J297" s="20">
        <f>'Tor Emp Adj'!$E297</f>
        <v>121.72645058515441</v>
      </c>
      <c r="L297" s="20">
        <f>'CAN LFS Emp'!$O297</f>
        <v>1173.3800000000001</v>
      </c>
      <c r="M297" s="20">
        <f>'Ont LFS Emp'!$O297</f>
        <v>488.8</v>
      </c>
      <c r="N297" s="20">
        <f>'Emp RestOfOnt'!$O297</f>
        <v>191.67875570046459</v>
      </c>
      <c r="O297" s="20">
        <f>'Emp RestOfCMA'!$O297</f>
        <v>118.85607183473726</v>
      </c>
      <c r="P297" s="20">
        <f>'CMA Emp Adj'!$O297</f>
        <v>297.12124429953542</v>
      </c>
      <c r="Q297" s="20">
        <f>'Tor Emp Adj'!$O297</f>
        <v>178.26517246479816</v>
      </c>
      <c r="S297" s="20">
        <f>'CAN LFS Emp'!$Y297</f>
        <v>1466.84</v>
      </c>
      <c r="T297" s="20">
        <f>'Ont LFS Emp'!$Y297</f>
        <v>637.84</v>
      </c>
      <c r="U297" s="20">
        <f>'Emp RestOfOnt'!$Y297</f>
        <v>235.86957908098503</v>
      </c>
      <c r="V297" s="20">
        <f>'Emp RestOfCMA'!$Y297</f>
        <v>156.812258837765</v>
      </c>
      <c r="W297" s="20">
        <f>'CMA Emp Adj'!$Y297</f>
        <v>401.970420919015</v>
      </c>
      <c r="X297" s="20">
        <f>'Tor Emp Adj'!$Y297</f>
        <v>245.15816208125</v>
      </c>
      <c r="AA297" s="20">
        <f t="shared" si="135"/>
        <v>1</v>
      </c>
      <c r="AB297" s="20">
        <f t="shared" si="136"/>
        <v>1.1285874689702406</v>
      </c>
      <c r="AC297" s="20">
        <f t="shared" si="137"/>
        <v>0.86238114566980895</v>
      </c>
      <c r="AD297" s="20">
        <f t="shared" si="138"/>
        <v>1.3010202607023431</v>
      </c>
      <c r="AE297" s="20">
        <f t="shared" si="139"/>
        <v>1.4933150736955207</v>
      </c>
      <c r="AF297" s="20">
        <f t="shared" si="140"/>
        <v>1.6675549227287223</v>
      </c>
      <c r="AH297" s="20">
        <f t="shared" si="141"/>
        <v>1</v>
      </c>
      <c r="AI297" s="20">
        <f t="shared" si="142"/>
        <v>1.0719725120502044</v>
      </c>
      <c r="AJ297" s="20">
        <f t="shared" si="143"/>
        <v>0.78365518084834418</v>
      </c>
      <c r="AK297" s="20">
        <f t="shared" si="144"/>
        <v>1.1986289288193304</v>
      </c>
      <c r="AL297" s="20">
        <f t="shared" si="145"/>
        <v>1.4055858373320325</v>
      </c>
      <c r="AM297" s="20">
        <f t="shared" si="146"/>
        <v>1.5884476158893437</v>
      </c>
      <c r="AO297" s="20">
        <f t="shared" si="147"/>
        <v>1</v>
      </c>
      <c r="AP297" s="20">
        <f t="shared" si="148"/>
        <v>1.1202204898794015</v>
      </c>
      <c r="AQ297" s="20">
        <f t="shared" si="149"/>
        <v>0.81589717166652997</v>
      </c>
      <c r="AR297" s="20">
        <f t="shared" si="150"/>
        <v>1.1622085362490797</v>
      </c>
      <c r="AS297" s="20">
        <f t="shared" si="151"/>
        <v>1.4340945486470338</v>
      </c>
      <c r="AT297" s="20">
        <f t="shared" si="152"/>
        <v>1.6864481120920602</v>
      </c>
      <c r="AW297" s="155">
        <f t="shared" si="153"/>
        <v>3.2842681150897279E-2</v>
      </c>
      <c r="AX297" s="155">
        <f t="shared" si="154"/>
        <v>2.76324662101195E-2</v>
      </c>
      <c r="AY297" s="155">
        <f t="shared" si="155"/>
        <v>1.5470278816983596E-2</v>
      </c>
      <c r="AZ297" s="155">
        <f t="shared" si="156"/>
        <v>3.2821472664582574E-2</v>
      </c>
      <c r="BA297" s="155">
        <f t="shared" si="157"/>
        <v>3.6413344851466301E-2</v>
      </c>
      <c r="BB297" s="155">
        <f t="shared" si="158"/>
        <v>3.8886623712927282E-2</v>
      </c>
      <c r="BC297" s="40"/>
      <c r="BD297" s="155">
        <f t="shared" si="159"/>
        <v>2.2573199802464528E-2</v>
      </c>
      <c r="BE297" s="155">
        <f t="shared" si="160"/>
        <v>2.6970705332436395E-2</v>
      </c>
      <c r="BF297" s="155">
        <f t="shared" si="161"/>
        <v>2.0962510188127004E-2</v>
      </c>
      <c r="BG297" s="155">
        <f t="shared" si="162"/>
        <v>2.8101194636317439E-2</v>
      </c>
      <c r="BH297" s="155">
        <f t="shared" si="163"/>
        <v>3.0685198227507815E-2</v>
      </c>
      <c r="BI297" s="155">
        <f t="shared" si="164"/>
        <v>3.2376203295664485E-2</v>
      </c>
    </row>
    <row r="298" spans="1:61" x14ac:dyDescent="0.25">
      <c r="A298" s="7" t="s">
        <v>150</v>
      </c>
      <c r="C298" s="14">
        <v>6112</v>
      </c>
      <c r="E298" s="21">
        <f>'CAN LFS Emp'!$E298</f>
        <v>78.959999999999994</v>
      </c>
      <c r="F298" s="21">
        <f>'Ont LFS Emp'!$E298</f>
        <v>25.73</v>
      </c>
      <c r="G298" s="21">
        <f>'Emp RestOfOnt'!$E298</f>
        <v>15.97</v>
      </c>
      <c r="H298" s="21">
        <f>'Emp RestOfCMA'!$E298</f>
        <v>3.6441492223066065</v>
      </c>
      <c r="I298" s="21">
        <f>'CMA Emp Adj'!$E298</f>
        <v>9.76</v>
      </c>
      <c r="J298" s="21">
        <f>'Tor Emp Adj'!$E298</f>
        <v>6.1158507776933932</v>
      </c>
      <c r="L298" s="21">
        <f>'CAN LFS Emp'!$O298</f>
        <v>94.65</v>
      </c>
      <c r="M298" s="21">
        <f>'Ont LFS Emp'!$O298</f>
        <v>29.27</v>
      </c>
      <c r="N298" s="21">
        <f>'Emp RestOfOnt'!$O298</f>
        <v>16.878480749219563</v>
      </c>
      <c r="O298" s="21">
        <f>'Emp RestOfCMA'!$O298</f>
        <v>-0.35344778009286593</v>
      </c>
      <c r="P298" s="21">
        <f>'CMA Emp Adj'!$O298</f>
        <v>12.391519250780435</v>
      </c>
      <c r="Q298" s="21">
        <f>'Tor Emp Adj'!$O298</f>
        <v>12.744967030873301</v>
      </c>
      <c r="S298" s="21">
        <f>'CAN LFS Emp'!$Y298</f>
        <v>114.39</v>
      </c>
      <c r="T298" s="21">
        <f>'Ont LFS Emp'!$Y298</f>
        <v>41.24</v>
      </c>
      <c r="U298" s="21">
        <f>'Emp RestOfOnt'!$Y298</f>
        <v>24.569902280130297</v>
      </c>
      <c r="V298" s="21">
        <f>'Emp RestOfCMA'!$Y298</f>
        <v>1.6105796544543178</v>
      </c>
      <c r="W298" s="21">
        <f>'CMA Emp Adj'!$Y298</f>
        <v>16.670097719869705</v>
      </c>
      <c r="X298" s="21">
        <f>'Tor Emp Adj'!$Y298</f>
        <v>15.059518065415388</v>
      </c>
      <c r="AA298" s="21">
        <f t="shared" si="135"/>
        <v>1</v>
      </c>
      <c r="AB298" s="21">
        <f t="shared" si="136"/>
        <v>0.83928943528010103</v>
      </c>
      <c r="AC298" s="21">
        <f t="shared" si="137"/>
        <v>0.90113972202425052</v>
      </c>
      <c r="AD298" s="21">
        <f t="shared" si="138"/>
        <v>0.59265397535001807</v>
      </c>
      <c r="AE298" s="21">
        <f t="shared" si="139"/>
        <v>0.75454874747041834</v>
      </c>
      <c r="AF298" s="21">
        <f t="shared" si="140"/>
        <v>0.90124287933201952</v>
      </c>
      <c r="AH298" s="21">
        <f t="shared" si="141"/>
        <v>1</v>
      </c>
      <c r="AI298" s="21">
        <f t="shared" si="142"/>
        <v>0.79578039858635341</v>
      </c>
      <c r="AJ298" s="21">
        <f t="shared" si="143"/>
        <v>0.85546538963082774</v>
      </c>
      <c r="AK298" s="21">
        <f t="shared" si="144"/>
        <v>-4.4188239970160192E-2</v>
      </c>
      <c r="AL298" s="21">
        <f t="shared" si="145"/>
        <v>0.72671861777435487</v>
      </c>
      <c r="AM298" s="21">
        <f t="shared" si="146"/>
        <v>1.4078720043525952</v>
      </c>
      <c r="AO298" s="21">
        <f t="shared" si="147"/>
        <v>1</v>
      </c>
      <c r="AP298" s="21">
        <f t="shared" si="148"/>
        <v>0.92876341991758071</v>
      </c>
      <c r="AQ298" s="21">
        <f t="shared" si="149"/>
        <v>1.0898371534000251</v>
      </c>
      <c r="AR298" s="21">
        <f t="shared" si="150"/>
        <v>0.15306677894368401</v>
      </c>
      <c r="AS298" s="21">
        <f t="shared" si="151"/>
        <v>0.76263462378758284</v>
      </c>
      <c r="AT298" s="21">
        <f t="shared" si="152"/>
        <v>1.3284107608207374</v>
      </c>
      <c r="AW298" s="156">
        <f t="shared" si="153"/>
        <v>1.8289692878144859E-2</v>
      </c>
      <c r="AX298" s="156">
        <f t="shared" si="154"/>
        <v>1.2973988696694194E-2</v>
      </c>
      <c r="AY298" s="156">
        <f t="shared" si="155"/>
        <v>5.5480859270706784E-3</v>
      </c>
      <c r="AZ298" s="156" t="str">
        <f t="shared" si="156"/>
        <v>n/a</v>
      </c>
      <c r="BA298" s="156">
        <f t="shared" si="157"/>
        <v>2.4159207576373909E-2</v>
      </c>
      <c r="BB298" s="156">
        <f t="shared" si="158"/>
        <v>7.6188095267589295E-2</v>
      </c>
      <c r="BC298" s="40"/>
      <c r="BD298" s="156">
        <f t="shared" si="159"/>
        <v>1.912333117122289E-2</v>
      </c>
      <c r="BE298" s="156">
        <f t="shared" si="160"/>
        <v>3.4879045714768964E-2</v>
      </c>
      <c r="BF298" s="156">
        <f t="shared" si="161"/>
        <v>3.8262115609934311E-2</v>
      </c>
      <c r="BG298" s="156" t="str">
        <f t="shared" si="162"/>
        <v>n/a</v>
      </c>
      <c r="BH298" s="156">
        <f t="shared" si="163"/>
        <v>3.0104676917572792E-2</v>
      </c>
      <c r="BI298" s="156">
        <f t="shared" si="164"/>
        <v>1.6827388991670578E-2</v>
      </c>
    </row>
    <row r="299" spans="1:61" x14ac:dyDescent="0.25">
      <c r="A299" s="7" t="s">
        <v>151</v>
      </c>
      <c r="C299" s="14">
        <v>6113</v>
      </c>
      <c r="E299" s="21">
        <f>'CAN LFS Emp'!$E299</f>
        <v>158.71</v>
      </c>
      <c r="F299" s="21">
        <f>'Ont LFS Emp'!$E299</f>
        <v>56.51</v>
      </c>
      <c r="G299" s="21">
        <f>'Emp RestOfOnt'!$E299</f>
        <v>37.68</v>
      </c>
      <c r="H299" s="21">
        <f>'Emp RestOfCMA'!$E299</f>
        <v>4.7465269325456561</v>
      </c>
      <c r="I299" s="21">
        <f>'CMA Emp Adj'!$E299</f>
        <v>18.829999999999998</v>
      </c>
      <c r="J299" s="21">
        <f>'Tor Emp Adj'!$E299</f>
        <v>14.083473067454342</v>
      </c>
      <c r="L299" s="21">
        <f>'CAN LFS Emp'!$O299</f>
        <v>235.72</v>
      </c>
      <c r="M299" s="21">
        <f>'Ont LFS Emp'!$O299</f>
        <v>95.35</v>
      </c>
      <c r="N299" s="21">
        <f>'Emp RestOfOnt'!$O299</f>
        <v>64.389353626456213</v>
      </c>
      <c r="O299" s="21">
        <f>'Emp RestOfCMA'!$O299</f>
        <v>3.6012510150965404</v>
      </c>
      <c r="P299" s="21">
        <f>'CMA Emp Adj'!$O299</f>
        <v>30.960646373543778</v>
      </c>
      <c r="Q299" s="21">
        <f>'Tor Emp Adj'!$O299</f>
        <v>27.359395358447237</v>
      </c>
      <c r="S299" s="21">
        <f>'CAN LFS Emp'!$Y299</f>
        <v>262.35000000000002</v>
      </c>
      <c r="T299" s="21">
        <f>'Ont LFS Emp'!$Y299</f>
        <v>100.01</v>
      </c>
      <c r="U299" s="21">
        <f>'Emp RestOfOnt'!$Y299</f>
        <v>59.979439637960873</v>
      </c>
      <c r="V299" s="21">
        <f>'Emp RestOfCMA'!$Y299</f>
        <v>2.717903857846828</v>
      </c>
      <c r="W299" s="21">
        <f>'CMA Emp Adj'!$Y299</f>
        <v>40.030560362039132</v>
      </c>
      <c r="X299" s="21">
        <f>'Tor Emp Adj'!$Y299</f>
        <v>37.312656504192304</v>
      </c>
      <c r="AA299" s="21">
        <f t="shared" si="135"/>
        <v>1</v>
      </c>
      <c r="AB299" s="21">
        <f t="shared" si="136"/>
        <v>0.91706501409233943</v>
      </c>
      <c r="AC299" s="21">
        <f t="shared" si="137"/>
        <v>1.0577936600200226</v>
      </c>
      <c r="AD299" s="21">
        <f t="shared" si="138"/>
        <v>0.38404653136567513</v>
      </c>
      <c r="AE299" s="21">
        <f t="shared" si="139"/>
        <v>0.72425358381121407</v>
      </c>
      <c r="AF299" s="21">
        <f t="shared" si="140"/>
        <v>1.032517881404329</v>
      </c>
      <c r="AH299" s="21">
        <f t="shared" si="141"/>
        <v>1</v>
      </c>
      <c r="AI299" s="21">
        <f t="shared" si="142"/>
        <v>1.040915314995192</v>
      </c>
      <c r="AJ299" s="21">
        <f t="shared" si="143"/>
        <v>1.3104104331463795</v>
      </c>
      <c r="AK299" s="21">
        <f t="shared" si="144"/>
        <v>0.18078359779846323</v>
      </c>
      <c r="AL299" s="21">
        <f t="shared" si="145"/>
        <v>0.7290812600014952</v>
      </c>
      <c r="AM299" s="21">
        <f t="shared" si="146"/>
        <v>1.2135429115105028</v>
      </c>
      <c r="AO299" s="21">
        <f t="shared" si="147"/>
        <v>1</v>
      </c>
      <c r="AP299" s="21">
        <f t="shared" si="148"/>
        <v>0.98205738117160191</v>
      </c>
      <c r="AQ299" s="21">
        <f t="shared" si="149"/>
        <v>1.1600256052979148</v>
      </c>
      <c r="AR299" s="21">
        <f t="shared" si="150"/>
        <v>0.11262629981516119</v>
      </c>
      <c r="AS299" s="21">
        <f t="shared" si="151"/>
        <v>0.79850388561225005</v>
      </c>
      <c r="AT299" s="21">
        <f t="shared" si="152"/>
        <v>1.435107627512838</v>
      </c>
      <c r="AW299" s="156">
        <f t="shared" si="153"/>
        <v>4.0349383329152611E-2</v>
      </c>
      <c r="AX299" s="156">
        <f t="shared" si="154"/>
        <v>5.3706208647473552E-2</v>
      </c>
      <c r="AY299" s="156">
        <f t="shared" si="155"/>
        <v>5.5043380814019827E-2</v>
      </c>
      <c r="AZ299" s="156">
        <f t="shared" si="156"/>
        <v>-2.7235429851650172E-2</v>
      </c>
      <c r="BA299" s="156">
        <f t="shared" si="157"/>
        <v>5.0983674374663446E-2</v>
      </c>
      <c r="BB299" s="156">
        <f t="shared" si="158"/>
        <v>6.8660292175617199E-2</v>
      </c>
      <c r="BC299" s="40"/>
      <c r="BD299" s="156">
        <f t="shared" si="159"/>
        <v>1.0760970211973753E-2</v>
      </c>
      <c r="BE299" s="156">
        <f t="shared" si="160"/>
        <v>4.7829870336129066E-3</v>
      </c>
      <c r="BF299" s="156">
        <f t="shared" si="161"/>
        <v>-7.0695396308472214E-3</v>
      </c>
      <c r="BG299" s="156">
        <f t="shared" si="162"/>
        <v>-2.774973623950272E-2</v>
      </c>
      <c r="BH299" s="156">
        <f t="shared" si="163"/>
        <v>2.6025524916780007E-2</v>
      </c>
      <c r="BI299" s="156">
        <f t="shared" si="164"/>
        <v>3.1513621793356261E-2</v>
      </c>
    </row>
    <row r="300" spans="1:61" x14ac:dyDescent="0.25">
      <c r="A300" s="6" t="s">
        <v>155</v>
      </c>
      <c r="C300" s="14">
        <v>622</v>
      </c>
      <c r="E300" s="21">
        <f>'CAN LFS Emp'!$E300</f>
        <v>496.89</v>
      </c>
      <c r="F300" s="21">
        <f>'Ont LFS Emp'!$E300</f>
        <v>157.07</v>
      </c>
      <c r="G300" s="21">
        <f>'Emp RestOfOnt'!$E300</f>
        <v>98.049999999999983</v>
      </c>
      <c r="H300" s="21">
        <f>'Emp RestOfCMA'!$E300</f>
        <v>22.965508181257611</v>
      </c>
      <c r="I300" s="21">
        <f>'CMA Emp Adj'!$E300</f>
        <v>59.02</v>
      </c>
      <c r="J300" s="21">
        <f>'Tor Emp Adj'!$E300</f>
        <v>36.054491818742392</v>
      </c>
      <c r="L300" s="21">
        <f>'CAN LFS Emp'!$O300</f>
        <v>661.61</v>
      </c>
      <c r="M300" s="21">
        <f>'Ont LFS Emp'!$O300</f>
        <v>206.09</v>
      </c>
      <c r="N300" s="21">
        <f>'Emp RestOfOnt'!$O300</f>
        <v>130.82189617314933</v>
      </c>
      <c r="O300" s="21">
        <f>'Emp RestOfCMA'!$O300</f>
        <v>18.963436423175438</v>
      </c>
      <c r="P300" s="21">
        <f>'CMA Emp Adj'!$O300</f>
        <v>75.268103826850677</v>
      </c>
      <c r="Q300" s="21">
        <f>'Tor Emp Adj'!$O300</f>
        <v>56.304667403675239</v>
      </c>
      <c r="S300" s="21">
        <f>'CAN LFS Emp'!$Y300</f>
        <v>868</v>
      </c>
      <c r="T300" s="21">
        <f>'Ont LFS Emp'!$Y300</f>
        <v>267.43</v>
      </c>
      <c r="U300" s="21">
        <f>'Emp RestOfOnt'!$Y300</f>
        <v>146.81126184673707</v>
      </c>
      <c r="V300" s="21">
        <f>'Emp RestOfCMA'!$Y300</f>
        <v>32.851823825455241</v>
      </c>
      <c r="W300" s="21">
        <f>'CMA Emp Adj'!$Y300</f>
        <v>120.61873815326294</v>
      </c>
      <c r="X300" s="21">
        <f>'Tor Emp Adj'!$Y300</f>
        <v>87.766914327807697</v>
      </c>
      <c r="AA300" s="21">
        <f t="shared" si="135"/>
        <v>1</v>
      </c>
      <c r="AB300" s="21">
        <f t="shared" si="136"/>
        <v>0.81416437827368715</v>
      </c>
      <c r="AC300" s="21">
        <f t="shared" si="137"/>
        <v>0.87918789243848927</v>
      </c>
      <c r="AD300" s="21">
        <f t="shared" si="138"/>
        <v>0.59350993411309294</v>
      </c>
      <c r="AE300" s="21">
        <f t="shared" si="139"/>
        <v>0.72507607158690879</v>
      </c>
      <c r="AF300" s="21">
        <f t="shared" si="140"/>
        <v>0.84428918802251685</v>
      </c>
      <c r="AH300" s="21">
        <f t="shared" si="141"/>
        <v>1</v>
      </c>
      <c r="AI300" s="21">
        <f t="shared" si="142"/>
        <v>0.8015783742021233</v>
      </c>
      <c r="AJ300" s="21">
        <f t="shared" si="143"/>
        <v>0.94856716647867512</v>
      </c>
      <c r="AK300" s="21">
        <f t="shared" si="144"/>
        <v>0.33916969666503943</v>
      </c>
      <c r="AL300" s="21">
        <f t="shared" si="145"/>
        <v>0.63149695881815637</v>
      </c>
      <c r="AM300" s="21">
        <f t="shared" si="146"/>
        <v>0.88978977669153236</v>
      </c>
      <c r="AO300" s="21">
        <f t="shared" si="147"/>
        <v>1</v>
      </c>
      <c r="AP300" s="21">
        <f t="shared" si="148"/>
        <v>0.79371557877561782</v>
      </c>
      <c r="AQ300" s="21">
        <f t="shared" si="149"/>
        <v>0.85819481504917927</v>
      </c>
      <c r="AR300" s="21">
        <f t="shared" si="150"/>
        <v>0.41145898898359529</v>
      </c>
      <c r="AS300" s="21">
        <f t="shared" si="151"/>
        <v>0.72721275633575655</v>
      </c>
      <c r="AT300" s="21">
        <f t="shared" si="152"/>
        <v>1.0202825897550698</v>
      </c>
      <c r="AW300" s="156">
        <f t="shared" si="153"/>
        <v>2.904455834373576E-2</v>
      </c>
      <c r="AX300" s="156">
        <f t="shared" si="154"/>
        <v>2.7534393759043763E-2</v>
      </c>
      <c r="AY300" s="156">
        <f t="shared" si="155"/>
        <v>2.9255707992109636E-2</v>
      </c>
      <c r="AZ300" s="156">
        <f t="shared" si="156"/>
        <v>-1.8965912161715281E-2</v>
      </c>
      <c r="BA300" s="156">
        <f t="shared" si="157"/>
        <v>2.4616102982544241E-2</v>
      </c>
      <c r="BB300" s="156">
        <f t="shared" si="158"/>
        <v>4.5582972035354219E-2</v>
      </c>
      <c r="BC300" s="40"/>
      <c r="BD300" s="156">
        <f t="shared" si="159"/>
        <v>2.7523507651210588E-2</v>
      </c>
      <c r="BE300" s="156">
        <f t="shared" si="160"/>
        <v>2.6396873597750004E-2</v>
      </c>
      <c r="BF300" s="156">
        <f t="shared" si="161"/>
        <v>1.1597839602041082E-2</v>
      </c>
      <c r="BG300" s="156">
        <f t="shared" si="162"/>
        <v>5.6487211789213232E-2</v>
      </c>
      <c r="BH300" s="156">
        <f t="shared" si="163"/>
        <v>4.8287435649930766E-2</v>
      </c>
      <c r="BI300" s="156">
        <f t="shared" si="164"/>
        <v>4.5390726568780959E-2</v>
      </c>
    </row>
    <row r="301" spans="1:61" x14ac:dyDescent="0.25">
      <c r="A301" s="6" t="s">
        <v>162</v>
      </c>
      <c r="C301" s="14">
        <v>721</v>
      </c>
      <c r="E301" s="21">
        <f>'CAN LFS Emp'!$E301</f>
        <v>192.56</v>
      </c>
      <c r="F301" s="21">
        <f>'Ont LFS Emp'!$E301</f>
        <v>64.09</v>
      </c>
      <c r="G301" s="21">
        <f>'Emp RestOfOnt'!$E301</f>
        <v>41.540000000000006</v>
      </c>
      <c r="H301" s="21">
        <f>'Emp RestOfCMA'!$E301</f>
        <v>8.4865460840274682</v>
      </c>
      <c r="I301" s="21">
        <f>'CMA Emp Adj'!$E301</f>
        <v>22.55</v>
      </c>
      <c r="J301" s="21">
        <f>'Tor Emp Adj'!$E301</f>
        <v>14.063453915972532</v>
      </c>
      <c r="L301" s="21">
        <f>'CAN LFS Emp'!$O301</f>
        <v>199.48</v>
      </c>
      <c r="M301" s="21">
        <f>'Ont LFS Emp'!$O301</f>
        <v>59.76</v>
      </c>
      <c r="N301" s="21">
        <f>'Emp RestOfOnt'!$O301</f>
        <v>41.537532077532077</v>
      </c>
      <c r="O301" s="21">
        <f>'Emp RestOfCMA'!$O301</f>
        <v>4.448339550443432</v>
      </c>
      <c r="P301" s="21">
        <f>'CMA Emp Adj'!$O301</f>
        <v>18.222467922467921</v>
      </c>
      <c r="Q301" s="21">
        <f>'Tor Emp Adj'!$O301</f>
        <v>13.774128372024489</v>
      </c>
      <c r="S301" s="21">
        <f>'CAN LFS Emp'!$Y301</f>
        <v>189.26</v>
      </c>
      <c r="T301" s="21">
        <f>'Ont LFS Emp'!$Y301</f>
        <v>64.86</v>
      </c>
      <c r="U301" s="21">
        <f>'Emp RestOfOnt'!$Y301</f>
        <v>39.409725158562367</v>
      </c>
      <c r="V301" s="21">
        <f>'Emp RestOfCMA'!$Y301</f>
        <v>6.0954093275481966</v>
      </c>
      <c r="W301" s="21">
        <f>'CMA Emp Adj'!$Y301</f>
        <v>25.450274841437633</v>
      </c>
      <c r="X301" s="21">
        <f>'Tor Emp Adj'!$Y301</f>
        <v>19.354865513889436</v>
      </c>
      <c r="AA301" s="21">
        <f t="shared" si="135"/>
        <v>1</v>
      </c>
      <c r="AB301" s="21">
        <f t="shared" si="136"/>
        <v>0.85724173015111793</v>
      </c>
      <c r="AC301" s="21">
        <f t="shared" si="137"/>
        <v>0.96115797147174398</v>
      </c>
      <c r="AD301" s="21">
        <f t="shared" si="138"/>
        <v>0.56594872492150927</v>
      </c>
      <c r="AE301" s="21">
        <f t="shared" si="139"/>
        <v>0.71486674326490429</v>
      </c>
      <c r="AF301" s="21">
        <f t="shared" si="140"/>
        <v>0.84980253602285749</v>
      </c>
      <c r="AH301" s="21">
        <f t="shared" si="141"/>
        <v>1</v>
      </c>
      <c r="AI301" s="21">
        <f t="shared" si="142"/>
        <v>0.77090766297080537</v>
      </c>
      <c r="AJ301" s="21">
        <f t="shared" si="143"/>
        <v>0.99892076082800529</v>
      </c>
      <c r="AK301" s="21">
        <f t="shared" si="144"/>
        <v>0.26387645114473868</v>
      </c>
      <c r="AL301" s="21">
        <f t="shared" si="145"/>
        <v>0.50707264664744189</v>
      </c>
      <c r="AM301" s="21">
        <f t="shared" si="146"/>
        <v>0.72195452310949992</v>
      </c>
      <c r="AO301" s="21">
        <f t="shared" si="147"/>
        <v>1</v>
      </c>
      <c r="AP301" s="21">
        <f t="shared" si="148"/>
        <v>0.88286157230314077</v>
      </c>
      <c r="AQ301" s="21">
        <f t="shared" si="149"/>
        <v>1.0565518393653957</v>
      </c>
      <c r="AR301" s="21">
        <f t="shared" si="150"/>
        <v>0.35013121768401118</v>
      </c>
      <c r="AS301" s="21">
        <f t="shared" si="151"/>
        <v>0.70372029120968915</v>
      </c>
      <c r="AT301" s="21">
        <f t="shared" si="152"/>
        <v>1.0319073204446723</v>
      </c>
      <c r="AW301" s="156">
        <f t="shared" si="153"/>
        <v>3.5368586960820014E-3</v>
      </c>
      <c r="AX301" s="156">
        <f t="shared" si="154"/>
        <v>-6.9707711433018016E-3</v>
      </c>
      <c r="AY301" s="156">
        <f t="shared" si="155"/>
        <v>-5.9412336300690427E-6</v>
      </c>
      <c r="AZ301" s="156">
        <f t="shared" si="156"/>
        <v>-6.2553060313047304E-2</v>
      </c>
      <c r="BA301" s="156">
        <f t="shared" si="157"/>
        <v>-2.1082562195245957E-2</v>
      </c>
      <c r="BB301" s="156">
        <f t="shared" si="158"/>
        <v>-2.0765843820955698E-3</v>
      </c>
      <c r="BC301" s="40"/>
      <c r="BD301" s="156">
        <f t="shared" si="159"/>
        <v>-5.2454194488937844E-3</v>
      </c>
      <c r="BE301" s="156">
        <f t="shared" si="160"/>
        <v>8.2230813286512383E-3</v>
      </c>
      <c r="BF301" s="156">
        <f t="shared" si="161"/>
        <v>-5.2446772677676723E-3</v>
      </c>
      <c r="BG301" s="156">
        <f t="shared" si="162"/>
        <v>3.2001894361012528E-2</v>
      </c>
      <c r="BH301" s="156">
        <f t="shared" si="163"/>
        <v>3.3971404856496079E-2</v>
      </c>
      <c r="BI301" s="156">
        <f t="shared" si="164"/>
        <v>3.4600307564140342E-2</v>
      </c>
    </row>
    <row r="308" spans="1:61" x14ac:dyDescent="0.25">
      <c r="C308" s="180">
        <v>1</v>
      </c>
      <c r="D308" s="180">
        <v>2</v>
      </c>
      <c r="E308" s="180">
        <v>3</v>
      </c>
      <c r="F308" s="180">
        <v>4</v>
      </c>
      <c r="G308" s="180">
        <v>5</v>
      </c>
      <c r="H308" s="180">
        <v>6</v>
      </c>
      <c r="I308" s="180">
        <v>7</v>
      </c>
      <c r="J308" s="180">
        <v>8</v>
      </c>
      <c r="K308" s="180">
        <v>9</v>
      </c>
      <c r="L308" s="180">
        <v>10</v>
      </c>
      <c r="M308" s="180">
        <v>11</v>
      </c>
      <c r="N308" s="180">
        <v>12</v>
      </c>
      <c r="O308" s="180">
        <v>13</v>
      </c>
      <c r="P308" s="180">
        <v>14</v>
      </c>
      <c r="Q308" s="180">
        <v>15</v>
      </c>
      <c r="R308" s="180">
        <v>16</v>
      </c>
      <c r="S308" s="180">
        <v>17</v>
      </c>
      <c r="T308" s="180">
        <v>18</v>
      </c>
      <c r="U308" s="180">
        <v>19</v>
      </c>
      <c r="V308" s="180">
        <v>20</v>
      </c>
      <c r="W308" s="180">
        <v>21</v>
      </c>
      <c r="X308" s="180">
        <v>22</v>
      </c>
      <c r="Y308" s="180">
        <v>23</v>
      </c>
      <c r="Z308" s="180">
        <v>24</v>
      </c>
      <c r="AA308" s="180">
        <v>25</v>
      </c>
      <c r="AB308" s="180">
        <v>26</v>
      </c>
      <c r="AC308" s="180">
        <v>27</v>
      </c>
      <c r="AD308" s="180">
        <v>28</v>
      </c>
      <c r="AE308" s="180">
        <v>29</v>
      </c>
      <c r="AF308" s="180">
        <v>30</v>
      </c>
      <c r="AG308" s="180">
        <v>31</v>
      </c>
      <c r="AH308" s="180">
        <v>32</v>
      </c>
      <c r="AI308" s="180">
        <v>33</v>
      </c>
      <c r="AJ308" s="180">
        <v>34</v>
      </c>
      <c r="AK308" s="180">
        <v>35</v>
      </c>
      <c r="AL308" s="180">
        <v>36</v>
      </c>
      <c r="AM308" s="180">
        <v>37</v>
      </c>
      <c r="AN308" s="180">
        <v>38</v>
      </c>
      <c r="AO308" s="180">
        <v>39</v>
      </c>
      <c r="AP308" s="180">
        <v>40</v>
      </c>
      <c r="AQ308" s="180">
        <v>41</v>
      </c>
      <c r="AR308" s="180">
        <v>42</v>
      </c>
      <c r="AS308" s="180">
        <v>43</v>
      </c>
      <c r="AT308" s="180">
        <v>44</v>
      </c>
      <c r="AU308" s="180">
        <v>45</v>
      </c>
      <c r="AV308" s="180">
        <v>46</v>
      </c>
      <c r="AW308" s="180">
        <v>47</v>
      </c>
      <c r="AX308" s="180">
        <v>48</v>
      </c>
      <c r="AY308" s="180">
        <v>49</v>
      </c>
      <c r="AZ308" s="180">
        <v>50</v>
      </c>
      <c r="BA308" s="180">
        <v>51</v>
      </c>
      <c r="BB308" s="180">
        <v>52</v>
      </c>
      <c r="BC308" s="180">
        <v>53</v>
      </c>
      <c r="BD308" s="180">
        <v>54</v>
      </c>
      <c r="BE308" s="180">
        <v>55</v>
      </c>
      <c r="BF308" s="180">
        <v>56</v>
      </c>
      <c r="BG308" s="180">
        <v>57</v>
      </c>
      <c r="BH308" s="180">
        <v>58</v>
      </c>
      <c r="BI308" s="180">
        <v>59</v>
      </c>
    </row>
    <row r="309" spans="1:61" x14ac:dyDescent="0.25">
      <c r="E309" s="181">
        <v>1998</v>
      </c>
      <c r="F309" s="181">
        <v>1998</v>
      </c>
      <c r="G309" s="181">
        <v>1998</v>
      </c>
      <c r="H309" s="181">
        <v>1998</v>
      </c>
      <c r="I309" s="181">
        <v>1998</v>
      </c>
      <c r="J309" s="181">
        <v>1998</v>
      </c>
      <c r="L309" s="181">
        <v>2008</v>
      </c>
      <c r="M309" s="181">
        <v>2008</v>
      </c>
      <c r="N309" s="181">
        <v>2008</v>
      </c>
      <c r="O309" s="181">
        <v>2008</v>
      </c>
      <c r="P309" s="181">
        <v>2008</v>
      </c>
      <c r="Q309" s="181">
        <v>2008</v>
      </c>
      <c r="S309" s="181">
        <v>2018</v>
      </c>
      <c r="T309" s="181">
        <v>2018</v>
      </c>
      <c r="U309" s="181">
        <v>2018</v>
      </c>
      <c r="V309" s="181">
        <v>2018</v>
      </c>
      <c r="W309" s="181">
        <v>2018</v>
      </c>
      <c r="X309" s="181">
        <v>2018</v>
      </c>
      <c r="AA309" s="181">
        <v>1998</v>
      </c>
      <c r="AB309" s="181">
        <v>1998</v>
      </c>
      <c r="AC309" s="181">
        <v>1998</v>
      </c>
      <c r="AD309" s="181">
        <v>1998</v>
      </c>
      <c r="AE309" s="181">
        <v>1998</v>
      </c>
      <c r="AF309" s="181">
        <v>1998</v>
      </c>
      <c r="AH309" s="181">
        <v>2008</v>
      </c>
      <c r="AI309" s="181">
        <v>2008</v>
      </c>
      <c r="AJ309" s="181">
        <v>2008</v>
      </c>
      <c r="AK309" s="181">
        <v>2008</v>
      </c>
      <c r="AL309" s="181">
        <v>2008</v>
      </c>
      <c r="AM309" s="181">
        <v>2008</v>
      </c>
      <c r="AO309" s="181">
        <v>2018</v>
      </c>
      <c r="AP309" s="181">
        <v>2018</v>
      </c>
      <c r="AQ309" s="181">
        <v>2018</v>
      </c>
      <c r="AR309" s="181">
        <v>2018</v>
      </c>
      <c r="AS309" s="181">
        <v>2018</v>
      </c>
      <c r="AT309" s="181">
        <v>2018</v>
      </c>
      <c r="AW309" s="181">
        <v>2008</v>
      </c>
      <c r="AX309" s="181">
        <v>2008</v>
      </c>
      <c r="AY309" s="181">
        <v>2008</v>
      </c>
      <c r="AZ309" s="181">
        <v>2008</v>
      </c>
      <c r="BA309" s="181">
        <v>2008</v>
      </c>
      <c r="BB309" s="181">
        <v>2008</v>
      </c>
      <c r="BD309" s="181">
        <v>2018</v>
      </c>
      <c r="BE309" s="181">
        <v>2018</v>
      </c>
      <c r="BF309" s="181">
        <v>2018</v>
      </c>
      <c r="BG309" s="181">
        <v>2018</v>
      </c>
      <c r="BH309" s="181">
        <v>2018</v>
      </c>
      <c r="BI309" s="181">
        <v>2018</v>
      </c>
    </row>
    <row r="310" spans="1:61" x14ac:dyDescent="0.25">
      <c r="A310" t="s">
        <v>643</v>
      </c>
      <c r="C310" s="97" t="s">
        <v>642</v>
      </c>
      <c r="E310" s="150">
        <f>SUMIF($C$6:$C$182,11,E$6:E$182)+SUMIF($C$6:$C$182,21,E$6:E$182)+SUMIF($C$6:$C$182,22,E$6:E$182)</f>
        <v>828.17</v>
      </c>
      <c r="F310" s="150">
        <f t="shared" ref="F310:X310" si="166">SUMIF($C$6:$C$182,11,F$6:F$182)+SUMIF($C$6:$C$182,21,F$6:F$182)+SUMIF($C$6:$C$182,22,F$6:F$182)</f>
        <v>189.42000000000002</v>
      </c>
      <c r="G310" s="150">
        <f t="shared" si="166"/>
        <v>162.29999999999998</v>
      </c>
      <c r="H310" s="150">
        <f t="shared" si="166"/>
        <v>16.700031653717147</v>
      </c>
      <c r="I310" s="150">
        <f t="shared" si="166"/>
        <v>27.119999999999997</v>
      </c>
      <c r="J310" s="150">
        <f t="shared" si="166"/>
        <v>10.41996834628285</v>
      </c>
      <c r="K310" s="150"/>
      <c r="L310" s="150">
        <f t="shared" si="166"/>
        <v>817.51</v>
      </c>
      <c r="M310" s="150">
        <f t="shared" si="166"/>
        <v>186.09</v>
      </c>
      <c r="N310" s="150">
        <f t="shared" si="166"/>
        <v>147.78771096674205</v>
      </c>
      <c r="O310" s="150">
        <f t="shared" si="166"/>
        <v>21.234031840073655</v>
      </c>
      <c r="P310" s="150">
        <f t="shared" si="166"/>
        <v>38.302289033257949</v>
      </c>
      <c r="Q310" s="150">
        <f t="shared" si="166"/>
        <v>17.068257193184298</v>
      </c>
      <c r="R310" s="150"/>
      <c r="S310" s="150">
        <f t="shared" si="166"/>
        <v>762.58999999999992</v>
      </c>
      <c r="T310" s="150">
        <f t="shared" si="166"/>
        <v>160.37</v>
      </c>
      <c r="U310" s="150">
        <f t="shared" si="166"/>
        <v>131.27059596773384</v>
      </c>
      <c r="V310" s="150">
        <f t="shared" si="166"/>
        <v>18.139157656903617</v>
      </c>
      <c r="W310" s="150">
        <f t="shared" si="166"/>
        <v>29.099404032266158</v>
      </c>
      <c r="X310" s="150">
        <f t="shared" si="166"/>
        <v>10.960246375362541</v>
      </c>
      <c r="AA310" s="150">
        <f t="shared" ref="AA310:AA324" si="167">IFERROR((E310/E$6)/($E310/$E$6),"n/a")</f>
        <v>1</v>
      </c>
      <c r="AB310" s="150">
        <f t="shared" ref="AB310:AB324" si="168">IFERROR((F310/F$6)/($E310/$E$6),"n/a")</f>
        <v>0.58909515069806506</v>
      </c>
      <c r="AC310" s="150">
        <f t="shared" ref="AC310:AC324" si="169">IFERROR((G310/G$6)/($E310/$E$6),"n/a")</f>
        <v>0.87315909625025634</v>
      </c>
      <c r="AD310" s="150">
        <f t="shared" ref="AD310:AD324" si="170">IFERROR((H310/H$6)/($E310/$E$6),"n/a")</f>
        <v>0.25894646648189407</v>
      </c>
      <c r="AE310" s="150">
        <f t="shared" ref="AE310:AE324" si="171">IFERROR((I310/I$6)/($E310/$E$6),"n/a")</f>
        <v>0.19990093034464068</v>
      </c>
      <c r="AF310" s="150">
        <f t="shared" ref="AF310:AF324" si="172">IFERROR((J310/J$6)/($E310/$E$6),"n/a")</f>
        <v>0.14639930363667272</v>
      </c>
      <c r="AG310" s="150"/>
      <c r="AH310" s="150">
        <f t="shared" ref="AH310:AH324" si="173">IFERROR((L310/L$6)/($L310/$L$6),"n/a")</f>
        <v>1</v>
      </c>
      <c r="AI310" s="150">
        <f t="shared" ref="AI310:AI324" si="174">IFERROR((M310/M$6)/($L310/$L$6),"n/a")</f>
        <v>0.58576186666164665</v>
      </c>
      <c r="AJ310" s="150">
        <f t="shared" ref="AJ310:AJ324" si="175">IFERROR((N310/N$6)/($L310/$L$6),"n/a")</f>
        <v>0.86723132785873558</v>
      </c>
      <c r="AK310" s="150">
        <f t="shared" ref="AK310:AK324" si="176">IFERROR((O310/O$6)/($L310/$L$6),"n/a")</f>
        <v>0.30735582925275068</v>
      </c>
      <c r="AL310" s="150">
        <f t="shared" ref="AL310:AL324" si="177">IFERROR((P310/P$6)/($L310/$L$6),"n/a")</f>
        <v>0.26007224362090903</v>
      </c>
      <c r="AM310" s="150">
        <f t="shared" ref="AM310:AM324" si="178">IFERROR((Q310/Q$6)/($L310/$L$6),"n/a")</f>
        <v>0.21829368871620622</v>
      </c>
      <c r="AN310" s="150"/>
      <c r="AO310" s="150">
        <f t="shared" ref="AO310:AO324" si="179">IFERROR((S310/S$6)/($S310/$S$6),"n/a")</f>
        <v>1</v>
      </c>
      <c r="AP310" s="150">
        <f t="shared" ref="AP310:AP324" si="180">IFERROR((T310/T$6)/($S310/$S$6),"n/a")</f>
        <v>0.54175949130353229</v>
      </c>
      <c r="AQ310" s="150">
        <f t="shared" ref="AQ310:AQ324" si="181">IFERROR((U310/U$6)/($S310/$S$6),"n/a")</f>
        <v>0.87341891122888438</v>
      </c>
      <c r="AR310" s="150">
        <f t="shared" ref="AR310:AR324" si="182">IFERROR((V310/V$6)/($S310/$S$6),"n/a")</f>
        <v>0.25859064186588238</v>
      </c>
      <c r="AS310" s="150">
        <f t="shared" ref="AS310:AS324" si="183">IFERROR((W310/W$6)/($S310/$S$6),"n/a")</f>
        <v>0.19969142740422807</v>
      </c>
      <c r="AT310" s="150">
        <f t="shared" ref="AT310:AT324" si="184">IFERROR((X310/X$6)/($S310/$S$6),"n/a")</f>
        <v>0.1450235666988528</v>
      </c>
      <c r="AW310" s="40">
        <f t="shared" ref="AW310:AW324" si="185">IFERROR((L310/E310)^(1/10)-1,"n/a")</f>
        <v>-1.2946923825530865E-3</v>
      </c>
      <c r="AX310" s="40">
        <f t="shared" ref="AX310:AX324" si="186">IFERROR((M310/F310)^(1/10)-1,"n/a")</f>
        <v>-1.7720624544619312E-3</v>
      </c>
      <c r="AY310" s="40">
        <f t="shared" ref="AY310:AY324" si="187">IFERROR((N310/G310)^(1/10)-1,"n/a")</f>
        <v>-9.3232282545158141E-3</v>
      </c>
      <c r="AZ310" s="40">
        <f t="shared" ref="AZ310:AZ324" si="188">IFERROR((O310/H310)^(1/10)-1,"n/a")</f>
        <v>2.4310246187560169E-2</v>
      </c>
      <c r="BA310" s="40">
        <f t="shared" ref="BA310:BA324" si="189">IFERROR((P310/I310)^(1/10)-1,"n/a")</f>
        <v>3.5126684511276984E-2</v>
      </c>
      <c r="BB310" s="40">
        <f t="shared" ref="BB310:BB324" si="190">IFERROR((Q310/J310)^(1/10)-1,"n/a")</f>
        <v>5.0587617705048826E-2</v>
      </c>
      <c r="BC310" s="40"/>
      <c r="BD310" s="40">
        <f t="shared" ref="BD310:BD324" si="191">IFERROR((S310/L310)^(1/10)-1,"n/a")</f>
        <v>-6.9301351703280334E-3</v>
      </c>
      <c r="BE310" s="40">
        <f t="shared" ref="BE310:BE324" si="192">IFERROR((T310/M310)^(1/10)-1,"n/a")</f>
        <v>-1.4764596672323771E-2</v>
      </c>
      <c r="BF310" s="40">
        <f t="shared" ref="BF310:BF324" si="193">IFERROR((U310/N310)^(1/10)-1,"n/a")</f>
        <v>-1.1781651145915784E-2</v>
      </c>
      <c r="BG310" s="40">
        <f t="shared" ref="BG310:BG324" si="194">IFERROR((V310/O310)^(1/10)-1,"n/a")</f>
        <v>-1.5629783308445333E-2</v>
      </c>
      <c r="BH310" s="40">
        <f t="shared" ref="BH310:BH324" si="195">IFERROR((W310/P310)^(1/10)-1,"n/a")</f>
        <v>-2.7105078164547547E-2</v>
      </c>
      <c r="BI310" s="40">
        <f t="shared" ref="BI310:BI324" si="196">IFERROR((X310/Q310)^(1/10)-1,"n/a")</f>
        <v>-4.3327888374045664E-2</v>
      </c>
    </row>
    <row r="311" spans="1:61" x14ac:dyDescent="0.25">
      <c r="A311" t="s">
        <v>22</v>
      </c>
      <c r="C311" s="97">
        <v>23</v>
      </c>
      <c r="E311" s="150">
        <f>SUMIF($C$6:$C$182,23,E$6:E$182)</f>
        <v>735.98</v>
      </c>
      <c r="F311" s="150">
        <f t="shared" ref="F311:X311" si="197">SUMIF($C$6:$C$182,23,F$6:F$182)</f>
        <v>286.02999999999997</v>
      </c>
      <c r="G311" s="150">
        <f t="shared" si="197"/>
        <v>175.83999999999997</v>
      </c>
      <c r="H311" s="150">
        <f t="shared" si="197"/>
        <v>57.399497542463251</v>
      </c>
      <c r="I311" s="150">
        <f t="shared" si="197"/>
        <v>110.19</v>
      </c>
      <c r="J311" s="150">
        <f t="shared" si="197"/>
        <v>52.790502457536746</v>
      </c>
      <c r="K311" s="150"/>
      <c r="L311" s="150">
        <f t="shared" si="197"/>
        <v>1235.82</v>
      </c>
      <c r="M311" s="150">
        <f t="shared" si="197"/>
        <v>432.68</v>
      </c>
      <c r="N311" s="150">
        <f t="shared" si="197"/>
        <v>234.70909868928297</v>
      </c>
      <c r="O311" s="150">
        <f t="shared" si="197"/>
        <v>116.06589220086457</v>
      </c>
      <c r="P311" s="150">
        <f t="shared" si="197"/>
        <v>197.97090131071704</v>
      </c>
      <c r="Q311" s="150">
        <f t="shared" si="197"/>
        <v>81.905009109852472</v>
      </c>
      <c r="R311" s="150"/>
      <c r="S311" s="150">
        <f t="shared" si="197"/>
        <v>1437.49</v>
      </c>
      <c r="T311" s="150">
        <f t="shared" si="197"/>
        <v>525.14</v>
      </c>
      <c r="U311" s="150">
        <f t="shared" si="197"/>
        <v>277.55043279908762</v>
      </c>
      <c r="V311" s="150">
        <f t="shared" si="197"/>
        <v>144.67190307785199</v>
      </c>
      <c r="W311" s="150">
        <f t="shared" si="197"/>
        <v>247.5895672009124</v>
      </c>
      <c r="X311" s="150">
        <f t="shared" si="197"/>
        <v>102.91766412306042</v>
      </c>
      <c r="AA311" s="150">
        <f t="shared" si="167"/>
        <v>1</v>
      </c>
      <c r="AB311" s="150">
        <f t="shared" si="168"/>
        <v>1.000978347568972</v>
      </c>
      <c r="AC311" s="150">
        <f t="shared" si="169"/>
        <v>1.0645008672993328</v>
      </c>
      <c r="AD311" s="150">
        <f t="shared" si="170"/>
        <v>1.0015076412762285</v>
      </c>
      <c r="AE311" s="150">
        <f t="shared" si="171"/>
        <v>0.91394654389080887</v>
      </c>
      <c r="AF311" s="150">
        <f t="shared" si="172"/>
        <v>0.83460674188503003</v>
      </c>
      <c r="AG311" s="150"/>
      <c r="AH311" s="150">
        <f t="shared" si="173"/>
        <v>1</v>
      </c>
      <c r="AI311" s="150">
        <f t="shared" si="174"/>
        <v>0.90095424330935736</v>
      </c>
      <c r="AJ311" s="150">
        <f t="shared" si="175"/>
        <v>0.91109657801792343</v>
      </c>
      <c r="AK311" s="150">
        <f t="shared" si="176"/>
        <v>1.1113515476173779</v>
      </c>
      <c r="AL311" s="150">
        <f t="shared" si="177"/>
        <v>0.88921850063255981</v>
      </c>
      <c r="AM311" s="150">
        <f t="shared" si="178"/>
        <v>0.69294747812883173</v>
      </c>
      <c r="AN311" s="150"/>
      <c r="AO311" s="150">
        <f t="shared" si="179"/>
        <v>1</v>
      </c>
      <c r="AP311" s="150">
        <f t="shared" si="180"/>
        <v>0.94111950212360496</v>
      </c>
      <c r="AQ311" s="150">
        <f t="shared" si="181"/>
        <v>0.97967791265838067</v>
      </c>
      <c r="AR311" s="150">
        <f t="shared" si="182"/>
        <v>1.0941230233107959</v>
      </c>
      <c r="AS311" s="150">
        <f t="shared" si="183"/>
        <v>0.90135099248310135</v>
      </c>
      <c r="AT311" s="150">
        <f t="shared" si="184"/>
        <v>0.72242781624886387</v>
      </c>
      <c r="AW311" s="40">
        <f t="shared" si="185"/>
        <v>5.3195320168610172E-2</v>
      </c>
      <c r="AX311" s="40">
        <f t="shared" si="186"/>
        <v>4.2258686830453307E-2</v>
      </c>
      <c r="AY311" s="40">
        <f t="shared" si="187"/>
        <v>2.9298227882826655E-2</v>
      </c>
      <c r="AZ311" s="40">
        <f t="shared" si="188"/>
        <v>7.2950415658117995E-2</v>
      </c>
      <c r="BA311" s="40">
        <f t="shared" si="189"/>
        <v>6.0341886793570554E-2</v>
      </c>
      <c r="BB311" s="40">
        <f t="shared" si="190"/>
        <v>4.4901774541364459E-2</v>
      </c>
      <c r="BC311" s="40"/>
      <c r="BD311" s="40">
        <f t="shared" si="191"/>
        <v>1.5231212357187829E-2</v>
      </c>
      <c r="BE311" s="40">
        <f t="shared" si="192"/>
        <v>1.9555396916645096E-2</v>
      </c>
      <c r="BF311" s="40">
        <f t="shared" si="193"/>
        <v>1.6906909748979571E-2</v>
      </c>
      <c r="BG311" s="40">
        <f t="shared" si="194"/>
        <v>2.2275512866414493E-2</v>
      </c>
      <c r="BH311" s="40">
        <f t="shared" si="195"/>
        <v>2.2617211604063048E-2</v>
      </c>
      <c r="BI311" s="40">
        <f t="shared" si="196"/>
        <v>2.3099672792447512E-2</v>
      </c>
    </row>
    <row r="312" spans="1:61" x14ac:dyDescent="0.25">
      <c r="A312" t="s">
        <v>23</v>
      </c>
      <c r="C312" s="97" t="s">
        <v>188</v>
      </c>
      <c r="E312" s="150">
        <f>SUMIF($C$6:$C$182,"31-33",E$6:E$182)</f>
        <v>2103.2800000000002</v>
      </c>
      <c r="F312" s="150">
        <f t="shared" ref="F312:X312" si="198">SUMIF($C$6:$C$182,"31-33",F$6:F$182)</f>
        <v>986.35</v>
      </c>
      <c r="G312" s="150">
        <f t="shared" si="198"/>
        <v>551.47</v>
      </c>
      <c r="H312" s="150">
        <f t="shared" si="198"/>
        <v>230.3343197345917</v>
      </c>
      <c r="I312" s="150">
        <f t="shared" si="198"/>
        <v>434.88</v>
      </c>
      <c r="J312" s="150">
        <f t="shared" si="198"/>
        <v>204.54568026540829</v>
      </c>
      <c r="K312" s="150"/>
      <c r="L312" s="150">
        <f t="shared" si="198"/>
        <v>1927.19</v>
      </c>
      <c r="M312" s="150">
        <f t="shared" si="198"/>
        <v>883.19</v>
      </c>
      <c r="N312" s="150">
        <f t="shared" si="198"/>
        <v>466.32977023405925</v>
      </c>
      <c r="O312" s="150">
        <f t="shared" si="198"/>
        <v>252.75371095713089</v>
      </c>
      <c r="P312" s="150">
        <f t="shared" si="198"/>
        <v>416.8602297659408</v>
      </c>
      <c r="Q312" s="150">
        <f t="shared" si="198"/>
        <v>164.10651880880991</v>
      </c>
      <c r="R312" s="150"/>
      <c r="S312" s="150">
        <f t="shared" si="198"/>
        <v>1728.37</v>
      </c>
      <c r="T312" s="150">
        <f t="shared" si="198"/>
        <v>767.61</v>
      </c>
      <c r="U312" s="150">
        <f t="shared" si="198"/>
        <v>413.61599133865849</v>
      </c>
      <c r="V312" s="150">
        <f t="shared" si="198"/>
        <v>219.71472246582442</v>
      </c>
      <c r="W312" s="150">
        <f t="shared" si="198"/>
        <v>353.99400866134152</v>
      </c>
      <c r="X312" s="150">
        <f t="shared" si="198"/>
        <v>134.2792861955171</v>
      </c>
      <c r="AA312" s="150">
        <f t="shared" si="167"/>
        <v>1</v>
      </c>
      <c r="AB312" s="150">
        <f t="shared" si="168"/>
        <v>1.2078501750486001</v>
      </c>
      <c r="AC312" s="150">
        <f t="shared" si="169"/>
        <v>1.1682052585621929</v>
      </c>
      <c r="AD312" s="150">
        <f t="shared" si="170"/>
        <v>1.4062863117376654</v>
      </c>
      <c r="AE312" s="150">
        <f t="shared" si="171"/>
        <v>1.2621674251061898</v>
      </c>
      <c r="AF312" s="150">
        <f t="shared" si="172"/>
        <v>1.1315801635018303</v>
      </c>
      <c r="AG312" s="150"/>
      <c r="AH312" s="150">
        <f t="shared" si="173"/>
        <v>1</v>
      </c>
      <c r="AI312" s="150">
        <f t="shared" si="174"/>
        <v>1.1792903451666483</v>
      </c>
      <c r="AJ312" s="150">
        <f t="shared" si="175"/>
        <v>1.1608024528549929</v>
      </c>
      <c r="AK312" s="150">
        <f t="shared" si="176"/>
        <v>1.551940515062362</v>
      </c>
      <c r="AL312" s="150">
        <f t="shared" si="177"/>
        <v>1.200682771372291</v>
      </c>
      <c r="AM312" s="150">
        <f t="shared" si="178"/>
        <v>0.8903205022178291</v>
      </c>
      <c r="AN312" s="150"/>
      <c r="AO312" s="150">
        <f t="shared" si="179"/>
        <v>1</v>
      </c>
      <c r="AP312" s="150">
        <f t="shared" si="180"/>
        <v>1.1441379995134211</v>
      </c>
      <c r="AQ312" s="150">
        <f t="shared" si="181"/>
        <v>1.2142464482167374</v>
      </c>
      <c r="AR312" s="150">
        <f t="shared" si="182"/>
        <v>1.3820037895210717</v>
      </c>
      <c r="AS312" s="150">
        <f t="shared" si="183"/>
        <v>1.0718293000761347</v>
      </c>
      <c r="AT312" s="150">
        <f t="shared" si="184"/>
        <v>0.78393792600057488</v>
      </c>
      <c r="AW312" s="40">
        <f t="shared" si="185"/>
        <v>-8.7053914800510057E-3</v>
      </c>
      <c r="AX312" s="40">
        <f t="shared" si="186"/>
        <v>-1.0986295787059563E-2</v>
      </c>
      <c r="AY312" s="40">
        <f t="shared" si="187"/>
        <v>-1.6629615114570728E-2</v>
      </c>
      <c r="AZ312" s="40">
        <f t="shared" si="188"/>
        <v>9.331643050628724E-3</v>
      </c>
      <c r="BA312" s="40">
        <f t="shared" si="189"/>
        <v>-4.2229726444756865E-3</v>
      </c>
      <c r="BB312" s="40">
        <f t="shared" si="190"/>
        <v>-2.1786725269476448E-2</v>
      </c>
      <c r="BC312" s="40"/>
      <c r="BD312" s="40">
        <f t="shared" si="191"/>
        <v>-1.0829357264483752E-2</v>
      </c>
      <c r="BE312" s="40">
        <f t="shared" si="192"/>
        <v>-1.392795207654951E-2</v>
      </c>
      <c r="BF312" s="40">
        <f t="shared" si="193"/>
        <v>-1.1923846642204472E-2</v>
      </c>
      <c r="BG312" s="40">
        <f t="shared" si="194"/>
        <v>-1.3910891892909505E-2</v>
      </c>
      <c r="BH312" s="40">
        <f t="shared" si="195"/>
        <v>-1.6214210955439179E-2</v>
      </c>
      <c r="BI312" s="40">
        <f t="shared" si="196"/>
        <v>-1.9859535593385713E-2</v>
      </c>
    </row>
    <row r="313" spans="1:61" x14ac:dyDescent="0.25">
      <c r="A313" t="s">
        <v>648</v>
      </c>
      <c r="C313" s="97">
        <v>41</v>
      </c>
      <c r="E313" s="150">
        <f>SUMIF($C$6:$C$182,41,E$6:E$182)</f>
        <v>456.75</v>
      </c>
      <c r="F313" s="150">
        <f t="shared" ref="F313:X313" si="199">SUMIF($C$6:$C$182,41,F$6:F$182)</f>
        <v>172.84</v>
      </c>
      <c r="G313" s="150">
        <f t="shared" si="199"/>
        <v>86.740000000000009</v>
      </c>
      <c r="H313" s="150">
        <f t="shared" si="199"/>
        <v>51.667059451284331</v>
      </c>
      <c r="I313" s="150">
        <f t="shared" si="199"/>
        <v>86.1</v>
      </c>
      <c r="J313" s="150">
        <f t="shared" si="199"/>
        <v>34.432940548715663</v>
      </c>
      <c r="K313" s="150"/>
      <c r="L313" s="150">
        <f t="shared" si="199"/>
        <v>626.57000000000005</v>
      </c>
      <c r="M313" s="150">
        <f t="shared" si="199"/>
        <v>229.32</v>
      </c>
      <c r="N313" s="150">
        <f t="shared" si="199"/>
        <v>96.876235139595195</v>
      </c>
      <c r="O313" s="150">
        <f t="shared" si="199"/>
        <v>82.71721579988936</v>
      </c>
      <c r="P313" s="150">
        <f t="shared" si="199"/>
        <v>132.4437648604048</v>
      </c>
      <c r="Q313" s="150">
        <f t="shared" si="199"/>
        <v>49.726549060515438</v>
      </c>
      <c r="R313" s="150"/>
      <c r="S313" s="150">
        <f t="shared" si="199"/>
        <v>656.3</v>
      </c>
      <c r="T313" s="150">
        <f t="shared" si="199"/>
        <v>260.01</v>
      </c>
      <c r="U313" s="150">
        <f t="shared" si="199"/>
        <v>121.20372956792309</v>
      </c>
      <c r="V313" s="150">
        <f t="shared" si="199"/>
        <v>95.399228151014626</v>
      </c>
      <c r="W313" s="150">
        <f t="shared" si="199"/>
        <v>138.8062704320769</v>
      </c>
      <c r="X313" s="150">
        <f t="shared" si="199"/>
        <v>43.407042281062282</v>
      </c>
      <c r="AA313" s="150">
        <f t="shared" si="167"/>
        <v>1</v>
      </c>
      <c r="AB313" s="150">
        <f t="shared" si="168"/>
        <v>0.97464130218178258</v>
      </c>
      <c r="AC313" s="150">
        <f t="shared" si="169"/>
        <v>0.84612634804143372</v>
      </c>
      <c r="AD313" s="150">
        <f t="shared" si="170"/>
        <v>1.4526044765689408</v>
      </c>
      <c r="AE313" s="150">
        <f t="shared" si="171"/>
        <v>1.1507188303706581</v>
      </c>
      <c r="AF313" s="150">
        <f t="shared" si="172"/>
        <v>0.87717786168760992</v>
      </c>
      <c r="AG313" s="150"/>
      <c r="AH313" s="150">
        <f t="shared" si="173"/>
        <v>1</v>
      </c>
      <c r="AI313" s="150">
        <f t="shared" si="174"/>
        <v>0.94181037290421077</v>
      </c>
      <c r="AJ313" s="150">
        <f t="shared" si="175"/>
        <v>0.74171551689313775</v>
      </c>
      <c r="AK313" s="150">
        <f t="shared" si="176"/>
        <v>1.5621702924491254</v>
      </c>
      <c r="AL313" s="150">
        <f t="shared" si="177"/>
        <v>1.1733410617024702</v>
      </c>
      <c r="AM313" s="150">
        <f t="shared" si="178"/>
        <v>0.82978159707584931</v>
      </c>
      <c r="AN313" s="150"/>
      <c r="AO313" s="150">
        <f t="shared" si="179"/>
        <v>1</v>
      </c>
      <c r="AP313" s="150">
        <f t="shared" si="180"/>
        <v>1.0206154830903569</v>
      </c>
      <c r="AQ313" s="150">
        <f t="shared" si="181"/>
        <v>0.93704364477361979</v>
      </c>
      <c r="AR313" s="150">
        <f t="shared" si="182"/>
        <v>1.5802625619289732</v>
      </c>
      <c r="AS313" s="150">
        <f t="shared" si="183"/>
        <v>1.106810100858024</v>
      </c>
      <c r="AT313" s="150">
        <f t="shared" si="184"/>
        <v>0.66737073941638059</v>
      </c>
      <c r="AW313" s="40">
        <f t="shared" si="185"/>
        <v>3.2117410516093292E-2</v>
      </c>
      <c r="AX313" s="40">
        <f t="shared" si="186"/>
        <v>2.8678747835905849E-2</v>
      </c>
      <c r="AY313" s="40">
        <f t="shared" si="187"/>
        <v>1.1113207869284158E-2</v>
      </c>
      <c r="AZ313" s="40">
        <f t="shared" si="188"/>
        <v>4.8185665722355386E-2</v>
      </c>
      <c r="BA313" s="40">
        <f t="shared" si="189"/>
        <v>4.4005620196009509E-2</v>
      </c>
      <c r="BB313" s="40">
        <f t="shared" si="190"/>
        <v>3.7436254357093857E-2</v>
      </c>
      <c r="BC313" s="40"/>
      <c r="BD313" s="40">
        <f t="shared" si="191"/>
        <v>4.6465118670087069E-3</v>
      </c>
      <c r="BE313" s="40">
        <f t="shared" si="192"/>
        <v>1.2639378575994176E-2</v>
      </c>
      <c r="BF313" s="40">
        <f t="shared" si="193"/>
        <v>2.2656712014891056E-2</v>
      </c>
      <c r="BG313" s="40">
        <f t="shared" si="194"/>
        <v>1.4366493773533051E-2</v>
      </c>
      <c r="BH313" s="40">
        <f t="shared" si="195"/>
        <v>4.7031335663516582E-3</v>
      </c>
      <c r="BI313" s="40">
        <f t="shared" si="196"/>
        <v>-1.3499777951251679E-2</v>
      </c>
    </row>
    <row r="314" spans="1:61" x14ac:dyDescent="0.25">
      <c r="A314" t="s">
        <v>649</v>
      </c>
      <c r="C314" s="97" t="s">
        <v>199</v>
      </c>
      <c r="E314" s="150">
        <f>SUMIF($C$6:$C$182,"44-45",E$6:E$182)</f>
        <v>1676.66</v>
      </c>
      <c r="F314" s="150">
        <f t="shared" ref="F314:X314" si="200">SUMIF($C$6:$C$182,"44-45",F$6:F$182)</f>
        <v>630.1</v>
      </c>
      <c r="G314" s="150">
        <f t="shared" si="200"/>
        <v>382.17</v>
      </c>
      <c r="H314" s="150">
        <f t="shared" si="200"/>
        <v>119.25690385065701</v>
      </c>
      <c r="I314" s="150">
        <f t="shared" si="200"/>
        <v>247.93</v>
      </c>
      <c r="J314" s="150">
        <f t="shared" si="200"/>
        <v>128.673096149343</v>
      </c>
      <c r="K314" s="150"/>
      <c r="L314" s="150">
        <f t="shared" si="200"/>
        <v>2051.83</v>
      </c>
      <c r="M314" s="150">
        <f t="shared" si="200"/>
        <v>787.74</v>
      </c>
      <c r="N314" s="150">
        <f t="shared" si="200"/>
        <v>445.0265152901701</v>
      </c>
      <c r="O314" s="150">
        <f t="shared" si="200"/>
        <v>196.23704598841474</v>
      </c>
      <c r="P314" s="150">
        <f t="shared" si="200"/>
        <v>342.71348470982991</v>
      </c>
      <c r="Q314" s="150">
        <f t="shared" si="200"/>
        <v>146.47643872141518</v>
      </c>
      <c r="R314" s="150"/>
      <c r="S314" s="150">
        <f t="shared" si="200"/>
        <v>2138.25</v>
      </c>
      <c r="T314" s="150">
        <f t="shared" si="200"/>
        <v>814.22</v>
      </c>
      <c r="U314" s="150">
        <f t="shared" si="200"/>
        <v>434.59001548683625</v>
      </c>
      <c r="V314" s="150">
        <f t="shared" si="200"/>
        <v>207.21816442861757</v>
      </c>
      <c r="W314" s="150">
        <f t="shared" si="200"/>
        <v>379.62998451316378</v>
      </c>
      <c r="X314" s="150">
        <f t="shared" si="200"/>
        <v>172.41182008454621</v>
      </c>
      <c r="AA314" s="150">
        <f t="shared" si="167"/>
        <v>1</v>
      </c>
      <c r="AB314" s="150">
        <f t="shared" si="168"/>
        <v>0.96792918729262512</v>
      </c>
      <c r="AC314" s="150">
        <f t="shared" si="169"/>
        <v>1.0155608397849365</v>
      </c>
      <c r="AD314" s="150">
        <f t="shared" si="170"/>
        <v>0.913378355120957</v>
      </c>
      <c r="AE314" s="150">
        <f t="shared" si="171"/>
        <v>0.90266936060165071</v>
      </c>
      <c r="AF314" s="150">
        <f t="shared" si="172"/>
        <v>0.89296585607494494</v>
      </c>
      <c r="AG314" s="150"/>
      <c r="AH314" s="150">
        <f t="shared" si="173"/>
        <v>1</v>
      </c>
      <c r="AI314" s="150">
        <f t="shared" si="174"/>
        <v>0.98794474777556596</v>
      </c>
      <c r="AJ314" s="150">
        <f t="shared" si="175"/>
        <v>1.0404811612721716</v>
      </c>
      <c r="AK314" s="150">
        <f t="shared" si="176"/>
        <v>1.1317270234356063</v>
      </c>
      <c r="AL314" s="150">
        <f t="shared" si="177"/>
        <v>0.9271546193017679</v>
      </c>
      <c r="AM314" s="150">
        <f t="shared" si="178"/>
        <v>0.7463997272206333</v>
      </c>
      <c r="AN314" s="150"/>
      <c r="AO314" s="150">
        <f t="shared" si="179"/>
        <v>1</v>
      </c>
      <c r="AP314" s="150">
        <f t="shared" si="180"/>
        <v>0.98097466353666329</v>
      </c>
      <c r="AQ314" s="150">
        <f t="shared" si="181"/>
        <v>1.0312584110595835</v>
      </c>
      <c r="AR314" s="150">
        <f t="shared" si="182"/>
        <v>1.053552389085159</v>
      </c>
      <c r="AS314" s="150">
        <f t="shared" si="183"/>
        <v>0.92911283442100545</v>
      </c>
      <c r="AT314" s="150">
        <f t="shared" si="184"/>
        <v>0.8136130895976208</v>
      </c>
      <c r="AW314" s="40">
        <f t="shared" si="185"/>
        <v>2.039809039716789E-2</v>
      </c>
      <c r="AX314" s="40">
        <f t="shared" si="186"/>
        <v>2.2580111910694312E-2</v>
      </c>
      <c r="AY314" s="40">
        <f t="shared" si="187"/>
        <v>1.5343351826466067E-2</v>
      </c>
      <c r="AZ314" s="40">
        <f t="shared" si="188"/>
        <v>5.1065416886919568E-2</v>
      </c>
      <c r="BA314" s="40">
        <f t="shared" si="189"/>
        <v>3.2904599305514814E-2</v>
      </c>
      <c r="BB314" s="40">
        <f t="shared" si="190"/>
        <v>1.3043284935403188E-2</v>
      </c>
      <c r="BC314" s="40"/>
      <c r="BD314" s="40">
        <f t="shared" si="191"/>
        <v>4.1340878229909617E-3</v>
      </c>
      <c r="BE314" s="40">
        <f t="shared" si="192"/>
        <v>3.3117230358379324E-3</v>
      </c>
      <c r="BF314" s="40">
        <f t="shared" si="193"/>
        <v>-2.3702636567414226E-3</v>
      </c>
      <c r="BG314" s="40">
        <f t="shared" si="194"/>
        <v>5.4597329059848931E-3</v>
      </c>
      <c r="BH314" s="40">
        <f t="shared" si="195"/>
        <v>1.0282735364867346E-2</v>
      </c>
      <c r="BI314" s="40">
        <f t="shared" si="196"/>
        <v>1.6435737814668006E-2</v>
      </c>
    </row>
    <row r="315" spans="1:61" x14ac:dyDescent="0.25">
      <c r="A315" t="s">
        <v>650</v>
      </c>
      <c r="C315" s="97" t="s">
        <v>200</v>
      </c>
      <c r="E315" s="150">
        <f>SUMIF($C$6:$C$182,"48-49",E$6:E$182)</f>
        <v>713.2</v>
      </c>
      <c r="F315" s="150">
        <f t="shared" ref="F315:X315" si="201">SUMIF($C$6:$C$182,"48-49",F$6:F$182)</f>
        <v>258.7</v>
      </c>
      <c r="G315" s="150">
        <f t="shared" si="201"/>
        <v>144.07999999999998</v>
      </c>
      <c r="H315" s="150">
        <f t="shared" si="201"/>
        <v>66.944390746066077</v>
      </c>
      <c r="I315" s="150">
        <f t="shared" si="201"/>
        <v>114.62</v>
      </c>
      <c r="J315" s="150">
        <f t="shared" si="201"/>
        <v>47.675609253933928</v>
      </c>
      <c r="K315" s="150"/>
      <c r="L315" s="150">
        <f t="shared" si="201"/>
        <v>849.71</v>
      </c>
      <c r="M315" s="150">
        <f t="shared" si="201"/>
        <v>320.77999999999997</v>
      </c>
      <c r="N315" s="150">
        <f t="shared" si="201"/>
        <v>146.56033116441679</v>
      </c>
      <c r="O315" s="150">
        <f t="shared" si="201"/>
        <v>115.28414879605397</v>
      </c>
      <c r="P315" s="150">
        <f t="shared" si="201"/>
        <v>174.21966883558318</v>
      </c>
      <c r="Q315" s="150">
        <f t="shared" si="201"/>
        <v>58.935520039529209</v>
      </c>
      <c r="R315" s="150"/>
      <c r="S315" s="150">
        <f t="shared" si="201"/>
        <v>990.89</v>
      </c>
      <c r="T315" s="150">
        <f t="shared" si="201"/>
        <v>379.13</v>
      </c>
      <c r="U315" s="150">
        <f t="shared" si="201"/>
        <v>147.42758550454045</v>
      </c>
      <c r="V315" s="150">
        <f t="shared" si="201"/>
        <v>160.62603967549705</v>
      </c>
      <c r="W315" s="150">
        <f t="shared" si="201"/>
        <v>231.70241449545955</v>
      </c>
      <c r="X315" s="150">
        <f t="shared" si="201"/>
        <v>71.076374819962481</v>
      </c>
      <c r="AA315" s="150">
        <f t="shared" si="167"/>
        <v>1</v>
      </c>
      <c r="AB315" s="150">
        <f t="shared" si="168"/>
        <v>0.93425236098485775</v>
      </c>
      <c r="AC315" s="150">
        <f t="shared" si="169"/>
        <v>0.90009162864831505</v>
      </c>
      <c r="AD315" s="150">
        <f t="shared" si="170"/>
        <v>1.2053552064086175</v>
      </c>
      <c r="AE315" s="150">
        <f t="shared" si="171"/>
        <v>0.9810557649246936</v>
      </c>
      <c r="AF315" s="150">
        <f t="shared" si="172"/>
        <v>0.77781626920425007</v>
      </c>
      <c r="AG315" s="150"/>
      <c r="AH315" s="150">
        <f t="shared" si="173"/>
        <v>1</v>
      </c>
      <c r="AI315" s="150">
        <f t="shared" si="174"/>
        <v>0.97146618253048012</v>
      </c>
      <c r="AJ315" s="150">
        <f t="shared" si="175"/>
        <v>0.82743791517764897</v>
      </c>
      <c r="AK315" s="150">
        <f t="shared" si="176"/>
        <v>1.6054653311397589</v>
      </c>
      <c r="AL315" s="150">
        <f t="shared" si="177"/>
        <v>1.1381219607518627</v>
      </c>
      <c r="AM315" s="150">
        <f t="shared" si="178"/>
        <v>0.72518943039927564</v>
      </c>
      <c r="AN315" s="150"/>
      <c r="AO315" s="150">
        <f t="shared" si="179"/>
        <v>1</v>
      </c>
      <c r="AP315" s="150">
        <f t="shared" si="180"/>
        <v>0.98568287370118257</v>
      </c>
      <c r="AQ315" s="150">
        <f t="shared" si="181"/>
        <v>0.75491759458179586</v>
      </c>
      <c r="AR315" s="150">
        <f t="shared" si="182"/>
        <v>1.7622896913457355</v>
      </c>
      <c r="AS315" s="150">
        <f t="shared" si="183"/>
        <v>1.2236903823114247</v>
      </c>
      <c r="AT315" s="150">
        <f t="shared" si="184"/>
        <v>0.72378436028003812</v>
      </c>
      <c r="AW315" s="40">
        <f t="shared" si="185"/>
        <v>1.7667580324602028E-2</v>
      </c>
      <c r="AX315" s="40">
        <f t="shared" si="186"/>
        <v>2.1741622307077435E-2</v>
      </c>
      <c r="AY315" s="40">
        <f t="shared" si="187"/>
        <v>1.7083034545020137E-3</v>
      </c>
      <c r="AZ315" s="40">
        <f t="shared" si="188"/>
        <v>5.5858062143457676E-2</v>
      </c>
      <c r="BA315" s="40">
        <f t="shared" si="189"/>
        <v>4.275835428325081E-2</v>
      </c>
      <c r="BB315" s="40">
        <f t="shared" si="190"/>
        <v>2.1428771461325935E-2</v>
      </c>
      <c r="BC315" s="40"/>
      <c r="BD315" s="40">
        <f t="shared" si="191"/>
        <v>1.5489580413684756E-2</v>
      </c>
      <c r="BE315" s="40">
        <f t="shared" si="192"/>
        <v>1.685279518676186E-2</v>
      </c>
      <c r="BF315" s="40">
        <f t="shared" si="193"/>
        <v>5.9016898010688656E-4</v>
      </c>
      <c r="BG315" s="40">
        <f t="shared" si="194"/>
        <v>3.3724085747721677E-2</v>
      </c>
      <c r="BH315" s="40">
        <f t="shared" si="195"/>
        <v>2.8924095126368288E-2</v>
      </c>
      <c r="BI315" s="40">
        <f t="shared" si="196"/>
        <v>1.8907631080860465E-2</v>
      </c>
    </row>
    <row r="316" spans="1:61" x14ac:dyDescent="0.25">
      <c r="A316" t="s">
        <v>651</v>
      </c>
      <c r="C316" s="97">
        <v>51</v>
      </c>
      <c r="E316" s="150">
        <f>SUMIF($C$6:$C$182,51,E$6:E$182)</f>
        <v>377.47</v>
      </c>
      <c r="F316" s="150">
        <f t="shared" ref="F316:X316" si="202">SUMIF($C$6:$C$182,51,F$6:F$182)</f>
        <v>149.19999999999999</v>
      </c>
      <c r="G316" s="150">
        <f t="shared" si="202"/>
        <v>67.679999999999993</v>
      </c>
      <c r="H316" s="150">
        <f t="shared" si="202"/>
        <v>32.683279960121006</v>
      </c>
      <c r="I316" s="150">
        <f t="shared" si="202"/>
        <v>81.52</v>
      </c>
      <c r="J316" s="150">
        <f t="shared" si="202"/>
        <v>48.83672003987899</v>
      </c>
      <c r="K316" s="150"/>
      <c r="L316" s="150">
        <f t="shared" si="202"/>
        <v>389.46</v>
      </c>
      <c r="M316" s="150">
        <f t="shared" si="202"/>
        <v>169.76</v>
      </c>
      <c r="N316" s="150">
        <f t="shared" si="202"/>
        <v>64.301682464454984</v>
      </c>
      <c r="O316" s="150">
        <f t="shared" si="202"/>
        <v>32.102872365217806</v>
      </c>
      <c r="P316" s="150">
        <f t="shared" si="202"/>
        <v>105.45831753554501</v>
      </c>
      <c r="Q316" s="150">
        <f t="shared" si="202"/>
        <v>73.355445170327201</v>
      </c>
      <c r="R316" s="150"/>
      <c r="S316" s="150">
        <f t="shared" si="202"/>
        <v>342.42</v>
      </c>
      <c r="T316" s="150">
        <f t="shared" si="202"/>
        <v>144.77000000000001</v>
      </c>
      <c r="U316" s="150">
        <f t="shared" si="202"/>
        <v>49.380429037520415</v>
      </c>
      <c r="V316" s="150">
        <f t="shared" si="202"/>
        <v>36.398543478089955</v>
      </c>
      <c r="W316" s="150">
        <f t="shared" si="202"/>
        <v>95.389570962479596</v>
      </c>
      <c r="X316" s="150">
        <f t="shared" si="202"/>
        <v>58.99102748438964</v>
      </c>
      <c r="AA316" s="150">
        <f t="shared" si="167"/>
        <v>1</v>
      </c>
      <c r="AB316" s="150">
        <f t="shared" si="168"/>
        <v>1.0180415226548829</v>
      </c>
      <c r="AC316" s="150">
        <f t="shared" si="169"/>
        <v>0.79886292498988543</v>
      </c>
      <c r="AD316" s="150">
        <f t="shared" si="170"/>
        <v>1.1118735066004923</v>
      </c>
      <c r="AE316" s="150">
        <f t="shared" si="171"/>
        <v>1.3183367370671351</v>
      </c>
      <c r="AF316" s="150">
        <f t="shared" si="172"/>
        <v>1.5054147010925676</v>
      </c>
      <c r="AG316" s="150"/>
      <c r="AH316" s="150">
        <f t="shared" si="173"/>
        <v>1</v>
      </c>
      <c r="AI316" s="150">
        <f t="shared" si="174"/>
        <v>1.1216662188327122</v>
      </c>
      <c r="AJ316" s="150">
        <f t="shared" si="175"/>
        <v>0.79204377696883388</v>
      </c>
      <c r="AK316" s="150">
        <f t="shared" si="176"/>
        <v>0.97540077519662038</v>
      </c>
      <c r="AL316" s="150">
        <f t="shared" si="177"/>
        <v>1.5030738798266796</v>
      </c>
      <c r="AM316" s="150">
        <f t="shared" si="178"/>
        <v>1.9693122050072502</v>
      </c>
      <c r="AN316" s="150"/>
      <c r="AO316" s="150">
        <f t="shared" si="179"/>
        <v>1</v>
      </c>
      <c r="AP316" s="150">
        <f t="shared" si="180"/>
        <v>1.0891657020091763</v>
      </c>
      <c r="AQ316" s="150">
        <f t="shared" si="181"/>
        <v>0.7317150303163209</v>
      </c>
      <c r="AR316" s="150">
        <f t="shared" si="182"/>
        <v>1.1556110262152204</v>
      </c>
      <c r="AS316" s="150">
        <f t="shared" si="183"/>
        <v>1.4578344382476982</v>
      </c>
      <c r="AT316" s="150">
        <f t="shared" si="184"/>
        <v>1.7383459449274887</v>
      </c>
      <c r="AW316" s="40">
        <f t="shared" si="185"/>
        <v>3.1319010802079994E-3</v>
      </c>
      <c r="AX316" s="40">
        <f t="shared" si="186"/>
        <v>1.2993489918733392E-2</v>
      </c>
      <c r="AY316" s="40">
        <f t="shared" si="187"/>
        <v>-5.1074044832443155E-3</v>
      </c>
      <c r="AZ316" s="40">
        <f t="shared" si="188"/>
        <v>-1.7902079644094293E-3</v>
      </c>
      <c r="BA316" s="40">
        <f t="shared" si="189"/>
        <v>2.6081049403058776E-2</v>
      </c>
      <c r="BB316" s="40">
        <f t="shared" si="190"/>
        <v>4.1522333161335467E-2</v>
      </c>
      <c r="BC316" s="40"/>
      <c r="BD316" s="40">
        <f t="shared" si="191"/>
        <v>-1.2789817195346886E-2</v>
      </c>
      <c r="BE316" s="40">
        <f t="shared" si="192"/>
        <v>-1.5797824246056469E-2</v>
      </c>
      <c r="BF316" s="40">
        <f t="shared" si="193"/>
        <v>-2.6057646528731659E-2</v>
      </c>
      <c r="BG316" s="40">
        <f t="shared" si="194"/>
        <v>1.2637512062030343E-2</v>
      </c>
      <c r="BH316" s="40">
        <f t="shared" si="195"/>
        <v>-9.9844735532162998E-3</v>
      </c>
      <c r="BI316" s="40">
        <f t="shared" si="196"/>
        <v>-2.1557383430229726E-2</v>
      </c>
    </row>
    <row r="317" spans="1:61" x14ac:dyDescent="0.25">
      <c r="A317" t="s">
        <v>567</v>
      </c>
      <c r="C317" s="97">
        <v>52</v>
      </c>
      <c r="E317" s="150">
        <f>SUMIF($C$6:$C$182,52,E$6:E$182)</f>
        <v>596.19000000000005</v>
      </c>
      <c r="F317" s="150">
        <f t="shared" ref="F317:X317" si="203">SUMIF($C$6:$C$182,52,F$6:F$182)</f>
        <v>270.48</v>
      </c>
      <c r="G317" s="150">
        <f t="shared" si="203"/>
        <v>109.38000000000002</v>
      </c>
      <c r="H317" s="150">
        <f t="shared" si="203"/>
        <v>66.129145370286565</v>
      </c>
      <c r="I317" s="150">
        <f t="shared" si="203"/>
        <v>161.1</v>
      </c>
      <c r="J317" s="150">
        <f t="shared" si="203"/>
        <v>94.970854629713429</v>
      </c>
      <c r="K317" s="150"/>
      <c r="L317" s="150">
        <f t="shared" si="203"/>
        <v>762.35</v>
      </c>
      <c r="M317" s="150">
        <f t="shared" si="203"/>
        <v>347.34</v>
      </c>
      <c r="N317" s="150">
        <f t="shared" si="203"/>
        <v>114.03125674971906</v>
      </c>
      <c r="O317" s="150">
        <f t="shared" si="203"/>
        <v>51.079169291939536</v>
      </c>
      <c r="P317" s="150">
        <f t="shared" si="203"/>
        <v>233.30874325028091</v>
      </c>
      <c r="Q317" s="150">
        <f t="shared" si="203"/>
        <v>182.22957395834138</v>
      </c>
      <c r="R317" s="150"/>
      <c r="S317" s="150">
        <f t="shared" si="203"/>
        <v>828.82</v>
      </c>
      <c r="T317" s="150">
        <f t="shared" si="203"/>
        <v>413.13</v>
      </c>
      <c r="U317" s="150">
        <f t="shared" si="203"/>
        <v>117.50001231979593</v>
      </c>
      <c r="V317" s="150">
        <f t="shared" si="203"/>
        <v>102.69774509478134</v>
      </c>
      <c r="W317" s="150">
        <f t="shared" si="203"/>
        <v>295.62998768020407</v>
      </c>
      <c r="X317" s="150">
        <f t="shared" si="203"/>
        <v>192.93224258542273</v>
      </c>
      <c r="AA317" s="150">
        <f t="shared" si="167"/>
        <v>1</v>
      </c>
      <c r="AB317" s="150">
        <f t="shared" si="168"/>
        <v>1.1685023235837626</v>
      </c>
      <c r="AC317" s="150">
        <f t="shared" si="169"/>
        <v>0.81742438459317779</v>
      </c>
      <c r="AD317" s="150">
        <f t="shared" si="170"/>
        <v>1.4243621088925205</v>
      </c>
      <c r="AE317" s="150">
        <f t="shared" si="171"/>
        <v>1.649511993723767</v>
      </c>
      <c r="AF317" s="150">
        <f t="shared" si="172"/>
        <v>1.8535220828790633</v>
      </c>
      <c r="AG317" s="150"/>
      <c r="AH317" s="150">
        <f t="shared" si="173"/>
        <v>1</v>
      </c>
      <c r="AI317" s="150">
        <f t="shared" si="174"/>
        <v>1.1724424348774525</v>
      </c>
      <c r="AJ317" s="150">
        <f t="shared" si="175"/>
        <v>0.71756164244985421</v>
      </c>
      <c r="AK317" s="150">
        <f t="shared" si="176"/>
        <v>0.79285082938253615</v>
      </c>
      <c r="AL317" s="150">
        <f t="shared" si="177"/>
        <v>1.6987871160522239</v>
      </c>
      <c r="AM317" s="150">
        <f t="shared" si="178"/>
        <v>2.4992490181484164</v>
      </c>
      <c r="AN317" s="150"/>
      <c r="AO317" s="150">
        <f t="shared" si="179"/>
        <v>1</v>
      </c>
      <c r="AP317" s="150">
        <f t="shared" si="180"/>
        <v>1.2841064164561109</v>
      </c>
      <c r="AQ317" s="150">
        <f t="shared" si="181"/>
        <v>0.71932297178666049</v>
      </c>
      <c r="AR317" s="150">
        <f t="shared" si="182"/>
        <v>1.3470616750601547</v>
      </c>
      <c r="AS317" s="150">
        <f t="shared" si="183"/>
        <v>1.8666147603588461</v>
      </c>
      <c r="AT317" s="150">
        <f t="shared" si="184"/>
        <v>2.3488428504235821</v>
      </c>
      <c r="AW317" s="40">
        <f t="shared" si="185"/>
        <v>2.488932992985271E-2</v>
      </c>
      <c r="AX317" s="40">
        <f t="shared" si="186"/>
        <v>2.532598573552769E-2</v>
      </c>
      <c r="AY317" s="40">
        <f t="shared" si="187"/>
        <v>4.173136877100303E-3</v>
      </c>
      <c r="AZ317" s="40">
        <f t="shared" si="188"/>
        <v>-2.5492711651088684E-2</v>
      </c>
      <c r="BA317" s="40">
        <f t="shared" si="189"/>
        <v>3.7728029514523698E-2</v>
      </c>
      <c r="BB317" s="40">
        <f t="shared" si="190"/>
        <v>6.7340161869826831E-2</v>
      </c>
      <c r="BC317" s="40"/>
      <c r="BD317" s="40">
        <f t="shared" si="191"/>
        <v>8.3947635289336464E-3</v>
      </c>
      <c r="BE317" s="40">
        <f t="shared" si="192"/>
        <v>1.7497130933048277E-2</v>
      </c>
      <c r="BF317" s="40">
        <f t="shared" si="193"/>
        <v>3.0010788080216955E-3</v>
      </c>
      <c r="BG317" s="40">
        <f t="shared" si="194"/>
        <v>7.233802978000603E-2</v>
      </c>
      <c r="BH317" s="40">
        <f t="shared" si="195"/>
        <v>2.395706558614985E-2</v>
      </c>
      <c r="BI317" s="40">
        <f t="shared" si="196"/>
        <v>5.7234934598229259E-3</v>
      </c>
    </row>
    <row r="318" spans="1:61" x14ac:dyDescent="0.25">
      <c r="A318" t="s">
        <v>652</v>
      </c>
      <c r="C318" s="97">
        <v>53</v>
      </c>
      <c r="E318" s="150">
        <f>SUMIF($C$6:$C$182,53,E$6:E$182)</f>
        <v>250.77</v>
      </c>
      <c r="F318" s="150">
        <f t="shared" ref="F318:X318" si="204">SUMIF($C$6:$C$182,53,F$6:F$182)</f>
        <v>100.32</v>
      </c>
      <c r="G318" s="150">
        <f t="shared" si="204"/>
        <v>52.419999999999995</v>
      </c>
      <c r="H318" s="150">
        <f t="shared" si="204"/>
        <v>19.462795320086858</v>
      </c>
      <c r="I318" s="150">
        <f t="shared" si="204"/>
        <v>47.9</v>
      </c>
      <c r="J318" s="150">
        <f t="shared" si="204"/>
        <v>28.43720467991314</v>
      </c>
      <c r="K318" s="150"/>
      <c r="L318" s="150">
        <f t="shared" si="204"/>
        <v>298.47000000000003</v>
      </c>
      <c r="M318" s="150">
        <f t="shared" si="204"/>
        <v>121.75</v>
      </c>
      <c r="N318" s="150">
        <f t="shared" si="204"/>
        <v>53.995785576033001</v>
      </c>
      <c r="O318" s="150">
        <f t="shared" si="204"/>
        <v>29.069846091590193</v>
      </c>
      <c r="P318" s="150">
        <f t="shared" si="204"/>
        <v>67.754214423966999</v>
      </c>
      <c r="Q318" s="150">
        <f t="shared" si="204"/>
        <v>38.684368332376806</v>
      </c>
      <c r="R318" s="150"/>
      <c r="S318" s="150">
        <f t="shared" si="204"/>
        <v>345.08</v>
      </c>
      <c r="T318" s="150">
        <f t="shared" si="204"/>
        <v>150.74</v>
      </c>
      <c r="U318" s="150">
        <f t="shared" si="204"/>
        <v>52.277211267605637</v>
      </c>
      <c r="V318" s="150">
        <f t="shared" si="204"/>
        <v>48.589299166050644</v>
      </c>
      <c r="W318" s="150">
        <f t="shared" si="204"/>
        <v>98.462788732394372</v>
      </c>
      <c r="X318" s="150">
        <f t="shared" si="204"/>
        <v>49.873489566343729</v>
      </c>
      <c r="AA318" s="150">
        <f t="shared" si="167"/>
        <v>1</v>
      </c>
      <c r="AB318" s="150">
        <f t="shared" si="168"/>
        <v>1.0303648943129682</v>
      </c>
      <c r="AC318" s="150">
        <f t="shared" si="169"/>
        <v>0.93135616547327149</v>
      </c>
      <c r="AD318" s="150">
        <f t="shared" si="170"/>
        <v>0.99664805751165653</v>
      </c>
      <c r="AE318" s="150">
        <f t="shared" si="171"/>
        <v>1.1660161292982598</v>
      </c>
      <c r="AF318" s="150">
        <f t="shared" si="172"/>
        <v>1.3194818770206866</v>
      </c>
      <c r="AG318" s="150"/>
      <c r="AH318" s="150">
        <f t="shared" si="173"/>
        <v>1</v>
      </c>
      <c r="AI318" s="150">
        <f t="shared" si="174"/>
        <v>1.0496860309082583</v>
      </c>
      <c r="AJ318" s="150">
        <f t="shared" si="175"/>
        <v>0.86785843246123606</v>
      </c>
      <c r="AK318" s="150">
        <f t="shared" si="176"/>
        <v>1.1525084298663648</v>
      </c>
      <c r="AL318" s="150">
        <f t="shared" si="177"/>
        <v>1.260079590993795</v>
      </c>
      <c r="AM318" s="150">
        <f t="shared" si="178"/>
        <v>1.3551266903469905</v>
      </c>
      <c r="AN318" s="150"/>
      <c r="AO318" s="150">
        <f t="shared" si="179"/>
        <v>1</v>
      </c>
      <c r="AP318" s="150">
        <f t="shared" si="180"/>
        <v>1.1253386290697101</v>
      </c>
      <c r="AQ318" s="150">
        <f t="shared" si="181"/>
        <v>0.76866810826298881</v>
      </c>
      <c r="AR318" s="150">
        <f t="shared" si="182"/>
        <v>1.5307618858565235</v>
      </c>
      <c r="AS318" s="150">
        <f t="shared" si="183"/>
        <v>1.4932027305319024</v>
      </c>
      <c r="AT318" s="150">
        <f t="shared" si="184"/>
        <v>1.4583418467278455</v>
      </c>
      <c r="AW318" s="40">
        <f t="shared" si="185"/>
        <v>1.7565819883891054E-2</v>
      </c>
      <c r="AX318" s="40">
        <f t="shared" si="186"/>
        <v>1.954909772840896E-2</v>
      </c>
      <c r="AY318" s="40">
        <f t="shared" si="187"/>
        <v>2.9661704775099107E-3</v>
      </c>
      <c r="AZ318" s="40">
        <f t="shared" si="188"/>
        <v>4.0935336439260617E-2</v>
      </c>
      <c r="BA318" s="40">
        <f t="shared" si="189"/>
        <v>3.5285377632570336E-2</v>
      </c>
      <c r="BB318" s="40">
        <f t="shared" si="190"/>
        <v>3.1252134786216246E-2</v>
      </c>
      <c r="BC318" s="40"/>
      <c r="BD318" s="40">
        <f t="shared" si="191"/>
        <v>1.4616475962875963E-2</v>
      </c>
      <c r="BE318" s="40">
        <f t="shared" si="192"/>
        <v>2.1588402769732395E-2</v>
      </c>
      <c r="BF318" s="40">
        <f t="shared" si="193"/>
        <v>-3.2293198476137652E-3</v>
      </c>
      <c r="BG318" s="40">
        <f t="shared" si="194"/>
        <v>5.2712525308931113E-2</v>
      </c>
      <c r="BH318" s="40">
        <f t="shared" si="195"/>
        <v>3.8086592186231671E-2</v>
      </c>
      <c r="BI318" s="40">
        <f t="shared" si="196"/>
        <v>2.5730866616222592E-2</v>
      </c>
    </row>
    <row r="319" spans="1:61" x14ac:dyDescent="0.25">
      <c r="A319" t="s">
        <v>653</v>
      </c>
      <c r="C319" s="97">
        <v>54</v>
      </c>
      <c r="E319" s="150">
        <f>SUMIF($C$6:$C$182,54,E$6:E$182)</f>
        <v>849.37</v>
      </c>
      <c r="F319" s="150">
        <f t="shared" ref="F319:X319" si="205">SUMIF($C$6:$C$182,54,F$6:F$182)</f>
        <v>372.18</v>
      </c>
      <c r="G319" s="150">
        <f t="shared" si="205"/>
        <v>164.4</v>
      </c>
      <c r="H319" s="150">
        <f t="shared" si="205"/>
        <v>86.053549414845591</v>
      </c>
      <c r="I319" s="150">
        <f t="shared" si="205"/>
        <v>207.78</v>
      </c>
      <c r="J319" s="150">
        <f t="shared" si="205"/>
        <v>121.72645058515441</v>
      </c>
      <c r="K319" s="150"/>
      <c r="L319" s="150">
        <f t="shared" si="205"/>
        <v>1173.3800000000001</v>
      </c>
      <c r="M319" s="150">
        <f t="shared" si="205"/>
        <v>488.8</v>
      </c>
      <c r="N319" s="150">
        <f t="shared" si="205"/>
        <v>191.67875570046459</v>
      </c>
      <c r="O319" s="150">
        <f t="shared" si="205"/>
        <v>118.85607183473726</v>
      </c>
      <c r="P319" s="150">
        <f t="shared" si="205"/>
        <v>297.12124429953542</v>
      </c>
      <c r="Q319" s="150">
        <f t="shared" si="205"/>
        <v>178.26517246479816</v>
      </c>
      <c r="R319" s="150"/>
      <c r="S319" s="150">
        <f t="shared" si="205"/>
        <v>1466.84</v>
      </c>
      <c r="T319" s="150">
        <f t="shared" si="205"/>
        <v>637.84</v>
      </c>
      <c r="U319" s="150">
        <f t="shared" si="205"/>
        <v>235.86957908098503</v>
      </c>
      <c r="V319" s="150">
        <f t="shared" si="205"/>
        <v>156.812258837765</v>
      </c>
      <c r="W319" s="150">
        <f t="shared" si="205"/>
        <v>401.970420919015</v>
      </c>
      <c r="X319" s="150">
        <f t="shared" si="205"/>
        <v>245.15816208125</v>
      </c>
      <c r="AA319" s="150">
        <f t="shared" si="167"/>
        <v>1</v>
      </c>
      <c r="AB319" s="150">
        <f t="shared" si="168"/>
        <v>1.1285874689702406</v>
      </c>
      <c r="AC319" s="150">
        <f t="shared" si="169"/>
        <v>0.86238114566980895</v>
      </c>
      <c r="AD319" s="150">
        <f t="shared" si="170"/>
        <v>1.3010202607023431</v>
      </c>
      <c r="AE319" s="150">
        <f t="shared" si="171"/>
        <v>1.4933150736955207</v>
      </c>
      <c r="AF319" s="150">
        <f t="shared" si="172"/>
        <v>1.6675549227287223</v>
      </c>
      <c r="AG319" s="150"/>
      <c r="AH319" s="150">
        <f t="shared" si="173"/>
        <v>1</v>
      </c>
      <c r="AI319" s="150">
        <f t="shared" si="174"/>
        <v>1.0719725120502044</v>
      </c>
      <c r="AJ319" s="150">
        <f t="shared" si="175"/>
        <v>0.78365518084834418</v>
      </c>
      <c r="AK319" s="150">
        <f t="shared" si="176"/>
        <v>1.1986289288193304</v>
      </c>
      <c r="AL319" s="150">
        <f t="shared" si="177"/>
        <v>1.4055858373320325</v>
      </c>
      <c r="AM319" s="150">
        <f t="shared" si="178"/>
        <v>1.5884476158893437</v>
      </c>
      <c r="AN319" s="150"/>
      <c r="AO319" s="150">
        <f t="shared" si="179"/>
        <v>1</v>
      </c>
      <c r="AP319" s="150">
        <f t="shared" si="180"/>
        <v>1.1202204898794015</v>
      </c>
      <c r="AQ319" s="150">
        <f t="shared" si="181"/>
        <v>0.81589717166652997</v>
      </c>
      <c r="AR319" s="150">
        <f t="shared" si="182"/>
        <v>1.1622085362490797</v>
      </c>
      <c r="AS319" s="150">
        <f t="shared" si="183"/>
        <v>1.4340945486470338</v>
      </c>
      <c r="AT319" s="150">
        <f t="shared" si="184"/>
        <v>1.6864481120920602</v>
      </c>
      <c r="AW319" s="40">
        <f t="shared" si="185"/>
        <v>3.2842681150897279E-2</v>
      </c>
      <c r="AX319" s="40">
        <f t="shared" si="186"/>
        <v>2.76324662101195E-2</v>
      </c>
      <c r="AY319" s="40">
        <f t="shared" si="187"/>
        <v>1.5470278816983596E-2</v>
      </c>
      <c r="AZ319" s="40">
        <f t="shared" si="188"/>
        <v>3.2821472664582574E-2</v>
      </c>
      <c r="BA319" s="40">
        <f t="shared" si="189"/>
        <v>3.6413344851466301E-2</v>
      </c>
      <c r="BB319" s="40">
        <f t="shared" si="190"/>
        <v>3.8886623712927282E-2</v>
      </c>
      <c r="BC319" s="40"/>
      <c r="BD319" s="40">
        <f t="shared" si="191"/>
        <v>2.2573199802464528E-2</v>
      </c>
      <c r="BE319" s="40">
        <f t="shared" si="192"/>
        <v>2.6970705332436395E-2</v>
      </c>
      <c r="BF319" s="40">
        <f t="shared" si="193"/>
        <v>2.0962510188127004E-2</v>
      </c>
      <c r="BG319" s="40">
        <f t="shared" si="194"/>
        <v>2.8101194636317439E-2</v>
      </c>
      <c r="BH319" s="40">
        <f t="shared" si="195"/>
        <v>3.0685198227507815E-2</v>
      </c>
      <c r="BI319" s="40">
        <f t="shared" si="196"/>
        <v>3.2376203295664485E-2</v>
      </c>
    </row>
    <row r="320" spans="1:61" x14ac:dyDescent="0.25">
      <c r="A320" t="s">
        <v>644</v>
      </c>
      <c r="C320" s="97" t="s">
        <v>645</v>
      </c>
      <c r="E320" s="150">
        <f>SUMIF($C$6:$C$182,55,E$6:E$182)+SUMIF($C$6:$C$182,56,E$6:E$182)</f>
        <v>476.64</v>
      </c>
      <c r="F320" s="150">
        <f t="shared" ref="F320:X320" si="206">SUMIF($C$6:$C$182,55,F$6:F$182)+SUMIF($C$6:$C$182,56,F$6:F$182)</f>
        <v>207.98</v>
      </c>
      <c r="G320" s="150">
        <f t="shared" si="206"/>
        <v>102.74000000000001</v>
      </c>
      <c r="H320" s="150">
        <f t="shared" si="206"/>
        <v>45.072440221415739</v>
      </c>
      <c r="I320" s="150">
        <f t="shared" si="206"/>
        <v>105.24</v>
      </c>
      <c r="J320" s="150">
        <f t="shared" si="206"/>
        <v>60.167559778584263</v>
      </c>
      <c r="K320" s="150"/>
      <c r="L320" s="150">
        <f t="shared" si="206"/>
        <v>704.28</v>
      </c>
      <c r="M320" s="150">
        <f t="shared" si="206"/>
        <v>306.70000000000005</v>
      </c>
      <c r="N320" s="150">
        <f t="shared" si="206"/>
        <v>155.90209703073174</v>
      </c>
      <c r="O320" s="150">
        <f t="shared" si="206"/>
        <v>65.170124695116868</v>
      </c>
      <c r="P320" s="150">
        <f t="shared" si="206"/>
        <v>150.79790296926828</v>
      </c>
      <c r="Q320" s="150">
        <f t="shared" si="206"/>
        <v>85.627778274151424</v>
      </c>
      <c r="R320" s="150"/>
      <c r="S320" s="150">
        <f t="shared" si="206"/>
        <v>776.72</v>
      </c>
      <c r="T320" s="150">
        <f t="shared" si="206"/>
        <v>319.66000000000003</v>
      </c>
      <c r="U320" s="150">
        <f t="shared" si="206"/>
        <v>155.49027571580066</v>
      </c>
      <c r="V320" s="150">
        <f t="shared" si="206"/>
        <v>71.389429858866222</v>
      </c>
      <c r="W320" s="150">
        <f t="shared" si="206"/>
        <v>164.16972428419936</v>
      </c>
      <c r="X320" s="150">
        <f t="shared" si="206"/>
        <v>92.780294425333139</v>
      </c>
      <c r="AA320" s="150">
        <f t="shared" si="167"/>
        <v>1</v>
      </c>
      <c r="AB320" s="150">
        <f t="shared" si="168"/>
        <v>1.1238547819697799</v>
      </c>
      <c r="AC320" s="150">
        <f t="shared" si="169"/>
        <v>0.96038071977902373</v>
      </c>
      <c r="AD320" s="150">
        <f t="shared" si="170"/>
        <v>1.2143189563614252</v>
      </c>
      <c r="AE320" s="150">
        <f t="shared" si="171"/>
        <v>1.3478295636291058</v>
      </c>
      <c r="AF320" s="150">
        <f t="shared" si="172"/>
        <v>1.4688045795047402</v>
      </c>
      <c r="AG320" s="150"/>
      <c r="AH320" s="150">
        <f t="shared" si="173"/>
        <v>1</v>
      </c>
      <c r="AI320" s="150">
        <f t="shared" si="174"/>
        <v>1.1206230567968656</v>
      </c>
      <c r="AJ320" s="150">
        <f t="shared" si="175"/>
        <v>1.0619310282021821</v>
      </c>
      <c r="AK320" s="150">
        <f t="shared" si="176"/>
        <v>1.094977663867106</v>
      </c>
      <c r="AL320" s="150">
        <f t="shared" si="177"/>
        <v>1.1885358761386191</v>
      </c>
      <c r="AM320" s="150">
        <f t="shared" si="178"/>
        <v>1.2712014958444788</v>
      </c>
      <c r="AN320" s="150"/>
      <c r="AO320" s="150">
        <f t="shared" si="179"/>
        <v>1</v>
      </c>
      <c r="AP320" s="150">
        <f t="shared" si="180"/>
        <v>1.0602256635982195</v>
      </c>
      <c r="AQ320" s="150">
        <f t="shared" si="181"/>
        <v>1.0157456839562686</v>
      </c>
      <c r="AR320" s="150">
        <f t="shared" si="182"/>
        <v>0.99920873073809824</v>
      </c>
      <c r="AS320" s="150">
        <f t="shared" si="183"/>
        <v>1.1061015820986715</v>
      </c>
      <c r="AT320" s="150">
        <f t="shared" si="184"/>
        <v>1.2053151889691778</v>
      </c>
      <c r="AW320" s="40">
        <f t="shared" si="185"/>
        <v>3.9813584630546961E-2</v>
      </c>
      <c r="AX320" s="40">
        <f t="shared" si="186"/>
        <v>3.9607060159250418E-2</v>
      </c>
      <c r="AY320" s="40">
        <f t="shared" si="187"/>
        <v>4.2584441244351456E-2</v>
      </c>
      <c r="AZ320" s="40">
        <f t="shared" si="188"/>
        <v>3.7561260408836006E-2</v>
      </c>
      <c r="BA320" s="40">
        <f t="shared" si="189"/>
        <v>3.6624445962796459E-2</v>
      </c>
      <c r="BB320" s="40">
        <f t="shared" si="190"/>
        <v>3.5917638344272085E-2</v>
      </c>
      <c r="BC320" s="40"/>
      <c r="BD320" s="40">
        <f t="shared" si="191"/>
        <v>9.8384747467890055E-3</v>
      </c>
      <c r="BE320" s="40">
        <f t="shared" si="192"/>
        <v>4.1473625848917894E-3</v>
      </c>
      <c r="BF320" s="40">
        <f t="shared" si="193"/>
        <v>-2.6446832471771486E-4</v>
      </c>
      <c r="BG320" s="40">
        <f t="shared" si="194"/>
        <v>9.156533241037712E-3</v>
      </c>
      <c r="BH320" s="40">
        <f t="shared" si="195"/>
        <v>8.5322183877138968E-3</v>
      </c>
      <c r="BI320" s="40">
        <f t="shared" si="196"/>
        <v>8.054719066078242E-3</v>
      </c>
    </row>
    <row r="321" spans="1:61" x14ac:dyDescent="0.25">
      <c r="A321" t="s">
        <v>647</v>
      </c>
      <c r="C321" s="97" t="s">
        <v>646</v>
      </c>
      <c r="E321" s="150">
        <f>SUMIF($C$6:$C$182,61,E$6:E$182)+SUMIF($C$6:$C$182,62,E$6:E$182)+SUMIF($C$6:$C$182,91,E$6:E$182)</f>
        <v>3137.29</v>
      </c>
      <c r="F321" s="150">
        <f t="shared" ref="F321:X321" si="207">SUMIF($C$6:$C$182,61,F$6:F$182)+SUMIF($C$6:$C$182,62,F$6:F$182)+SUMIF($C$6:$C$182,91,F$6:F$182)</f>
        <v>1143.9000000000001</v>
      </c>
      <c r="G321" s="150">
        <f t="shared" si="207"/>
        <v>734.43</v>
      </c>
      <c r="H321" s="150">
        <f t="shared" si="207"/>
        <v>182.97332013478544</v>
      </c>
      <c r="I321" s="150">
        <f t="shared" si="207"/>
        <v>409.47</v>
      </c>
      <c r="J321" s="150">
        <f t="shared" si="207"/>
        <v>226.49667986521456</v>
      </c>
      <c r="K321" s="150"/>
      <c r="L321" s="150">
        <f t="shared" si="207"/>
        <v>3963.9</v>
      </c>
      <c r="M321" s="150">
        <f t="shared" si="207"/>
        <v>1511.85</v>
      </c>
      <c r="N321" s="150">
        <f t="shared" si="207"/>
        <v>948.27145906508019</v>
      </c>
      <c r="O321" s="150">
        <f t="shared" si="207"/>
        <v>213.39935585577109</v>
      </c>
      <c r="P321" s="150">
        <f t="shared" si="207"/>
        <v>563.57854093491994</v>
      </c>
      <c r="Q321" s="150">
        <f t="shared" si="207"/>
        <v>350.17918507914874</v>
      </c>
      <c r="R321" s="150"/>
      <c r="S321" s="150">
        <f t="shared" si="207"/>
        <v>4701.0199999999995</v>
      </c>
      <c r="T321" s="150">
        <f t="shared" si="207"/>
        <v>1737.8000000000002</v>
      </c>
      <c r="U321" s="150">
        <f t="shared" si="207"/>
        <v>1027.0218326414733</v>
      </c>
      <c r="V321" s="150">
        <f t="shared" si="207"/>
        <v>291.76446152651033</v>
      </c>
      <c r="W321" s="150">
        <f t="shared" si="207"/>
        <v>710.77816735852673</v>
      </c>
      <c r="X321" s="150">
        <f t="shared" si="207"/>
        <v>419.01370583201646</v>
      </c>
      <c r="AA321" s="150">
        <f t="shared" si="167"/>
        <v>1</v>
      </c>
      <c r="AB321" s="150">
        <f t="shared" si="168"/>
        <v>0.93910143597516993</v>
      </c>
      <c r="AC321" s="150">
        <f t="shared" si="169"/>
        <v>1.0430139106754592</v>
      </c>
      <c r="AD321" s="150">
        <f t="shared" si="170"/>
        <v>0.74893701012843994</v>
      </c>
      <c r="AE321" s="150">
        <f t="shared" si="171"/>
        <v>0.79673160971172552</v>
      </c>
      <c r="AF321" s="150">
        <f t="shared" si="172"/>
        <v>0.84003867393445852</v>
      </c>
      <c r="AG321" s="150"/>
      <c r="AH321" s="150">
        <f t="shared" si="173"/>
        <v>1</v>
      </c>
      <c r="AI321" s="150">
        <f t="shared" si="174"/>
        <v>0.98147026809165716</v>
      </c>
      <c r="AJ321" s="150">
        <f t="shared" si="175"/>
        <v>1.1476242031955959</v>
      </c>
      <c r="AK321" s="150">
        <f t="shared" si="176"/>
        <v>0.63704847187553593</v>
      </c>
      <c r="AL321" s="150">
        <f t="shared" si="177"/>
        <v>0.78921277677949986</v>
      </c>
      <c r="AM321" s="150">
        <f t="shared" si="178"/>
        <v>0.92366122610955925</v>
      </c>
      <c r="AN321" s="150"/>
      <c r="AO321" s="150">
        <f t="shared" si="179"/>
        <v>1</v>
      </c>
      <c r="AP321" s="150">
        <f t="shared" si="180"/>
        <v>0.95231845245082825</v>
      </c>
      <c r="AQ321" s="150">
        <f t="shared" si="181"/>
        <v>1.1084952008720044</v>
      </c>
      <c r="AR321" s="150">
        <f t="shared" si="182"/>
        <v>0.67472544305197724</v>
      </c>
      <c r="AS321" s="150">
        <f t="shared" si="183"/>
        <v>0.79124032606881689</v>
      </c>
      <c r="AT321" s="150">
        <f t="shared" si="184"/>
        <v>0.89938471225608208</v>
      </c>
      <c r="AW321" s="40">
        <f t="shared" si="185"/>
        <v>2.3662519929712023E-2</v>
      </c>
      <c r="AX321" s="40">
        <f t="shared" si="186"/>
        <v>2.8281599497823828E-2</v>
      </c>
      <c r="AY321" s="40">
        <f t="shared" si="187"/>
        <v>2.5883930554360557E-2</v>
      </c>
      <c r="AZ321" s="40">
        <f t="shared" si="188"/>
        <v>1.5501416562322401E-2</v>
      </c>
      <c r="BA321" s="40">
        <f t="shared" si="189"/>
        <v>3.2460002265952248E-2</v>
      </c>
      <c r="BB321" s="40">
        <f t="shared" si="190"/>
        <v>4.4534643957061526E-2</v>
      </c>
      <c r="BC321" s="40"/>
      <c r="BD321" s="40">
        <f t="shared" si="191"/>
        <v>1.7201380512478437E-2</v>
      </c>
      <c r="BE321" s="40">
        <f t="shared" si="192"/>
        <v>1.402604261718543E-2</v>
      </c>
      <c r="BF321" s="40">
        <f t="shared" si="193"/>
        <v>8.009672953401159E-3</v>
      </c>
      <c r="BG321" s="40">
        <f t="shared" si="194"/>
        <v>3.177245331849865E-2</v>
      </c>
      <c r="BH321" s="40">
        <f t="shared" si="195"/>
        <v>2.3476706911463419E-2</v>
      </c>
      <c r="BI321" s="40">
        <f t="shared" si="196"/>
        <v>1.8107859563430528E-2</v>
      </c>
    </row>
    <row r="322" spans="1:61" x14ac:dyDescent="0.25">
      <c r="A322" t="s">
        <v>654</v>
      </c>
      <c r="C322" s="97">
        <v>71</v>
      </c>
      <c r="E322" s="150">
        <f>SUMIF($C$6:$C$182,71,E$6:E$182)</f>
        <v>236.12</v>
      </c>
      <c r="F322" s="150">
        <f t="shared" ref="F322:X322" si="208">SUMIF($C$6:$C$182,71,F$6:F$182)</f>
        <v>94.74</v>
      </c>
      <c r="G322" s="150">
        <f t="shared" si="208"/>
        <v>55.73</v>
      </c>
      <c r="H322" s="150">
        <f t="shared" si="208"/>
        <v>12.985103073645135</v>
      </c>
      <c r="I322" s="150">
        <f t="shared" si="208"/>
        <v>39.01</v>
      </c>
      <c r="J322" s="150">
        <f t="shared" si="208"/>
        <v>26.024896926354863</v>
      </c>
      <c r="K322" s="150"/>
      <c r="L322" s="150">
        <f t="shared" si="208"/>
        <v>360.14</v>
      </c>
      <c r="M322" s="150">
        <f t="shared" si="208"/>
        <v>141.41</v>
      </c>
      <c r="N322" s="150">
        <f t="shared" si="208"/>
        <v>83.371741515255394</v>
      </c>
      <c r="O322" s="150">
        <f t="shared" si="208"/>
        <v>24.340478822206414</v>
      </c>
      <c r="P322" s="150">
        <f t="shared" si="208"/>
        <v>58.038258484744603</v>
      </c>
      <c r="Q322" s="150">
        <f t="shared" si="208"/>
        <v>33.697779662538188</v>
      </c>
      <c r="R322" s="150"/>
      <c r="S322" s="150">
        <f t="shared" si="208"/>
        <v>444.49</v>
      </c>
      <c r="T322" s="150">
        <f t="shared" si="208"/>
        <v>173.36</v>
      </c>
      <c r="U322" s="150">
        <f t="shared" si="208"/>
        <v>94.047230769230779</v>
      </c>
      <c r="V322" s="150">
        <f t="shared" si="208"/>
        <v>32.882049825903565</v>
      </c>
      <c r="W322" s="150">
        <f t="shared" si="208"/>
        <v>79.312769230769234</v>
      </c>
      <c r="X322" s="150">
        <f t="shared" si="208"/>
        <v>46.43071940486567</v>
      </c>
      <c r="AA322" s="150">
        <f t="shared" si="167"/>
        <v>1</v>
      </c>
      <c r="AB322" s="150">
        <f t="shared" si="168"/>
        <v>1.0334267897686662</v>
      </c>
      <c r="AC322" s="150">
        <f t="shared" si="169"/>
        <v>1.0516001169650768</v>
      </c>
      <c r="AD322" s="150">
        <f t="shared" si="170"/>
        <v>0.70619528881481131</v>
      </c>
      <c r="AE322" s="150">
        <f t="shared" si="171"/>
        <v>1.008527628786847</v>
      </c>
      <c r="AF322" s="150">
        <f t="shared" si="172"/>
        <v>1.2824733502268275</v>
      </c>
      <c r="AG322" s="150"/>
      <c r="AH322" s="150">
        <f t="shared" si="173"/>
        <v>1</v>
      </c>
      <c r="AI322" s="150">
        <f t="shared" si="174"/>
        <v>1.010415257259093</v>
      </c>
      <c r="AJ322" s="150">
        <f t="shared" si="175"/>
        <v>1.1105477135190773</v>
      </c>
      <c r="AK322" s="150">
        <f t="shared" si="176"/>
        <v>0.7997602611873772</v>
      </c>
      <c r="AL322" s="150">
        <f t="shared" si="177"/>
        <v>0.89455152627116175</v>
      </c>
      <c r="AM322" s="150">
        <f t="shared" si="178"/>
        <v>0.97830663959154918</v>
      </c>
      <c r="AN322" s="150"/>
      <c r="AO322" s="150">
        <f t="shared" si="179"/>
        <v>1</v>
      </c>
      <c r="AP322" s="150">
        <f t="shared" si="180"/>
        <v>1.0047578522949547</v>
      </c>
      <c r="AQ322" s="150">
        <f t="shared" si="181"/>
        <v>1.073569729275855</v>
      </c>
      <c r="AR322" s="150">
        <f t="shared" si="182"/>
        <v>0.80423632112583165</v>
      </c>
      <c r="AS322" s="150">
        <f t="shared" si="183"/>
        <v>0.9337864155800516</v>
      </c>
      <c r="AT322" s="150">
        <f t="shared" si="184"/>
        <v>1.0540295560484583</v>
      </c>
      <c r="AW322" s="40">
        <f t="shared" si="185"/>
        <v>4.3119006224020762E-2</v>
      </c>
      <c r="AX322" s="40">
        <f t="shared" si="186"/>
        <v>4.0865644562367853E-2</v>
      </c>
      <c r="AY322" s="40">
        <f t="shared" si="187"/>
        <v>4.1101286241231438E-2</v>
      </c>
      <c r="AZ322" s="40">
        <f t="shared" si="188"/>
        <v>6.4849843989180922E-2</v>
      </c>
      <c r="BA322" s="40">
        <f t="shared" si="189"/>
        <v>4.052816984822849E-2</v>
      </c>
      <c r="BB322" s="40">
        <f t="shared" si="190"/>
        <v>2.6174519833491727E-2</v>
      </c>
      <c r="BC322" s="40"/>
      <c r="BD322" s="40">
        <f t="shared" si="191"/>
        <v>2.1266446429327956E-2</v>
      </c>
      <c r="BE322" s="40">
        <f t="shared" si="192"/>
        <v>2.0579587023418E-2</v>
      </c>
      <c r="BF322" s="40">
        <f t="shared" si="193"/>
        <v>1.2121647810700464E-2</v>
      </c>
      <c r="BG322" s="40">
        <f t="shared" si="194"/>
        <v>3.0535546453023255E-2</v>
      </c>
      <c r="BH322" s="40">
        <f t="shared" si="195"/>
        <v>3.1722434214727535E-2</v>
      </c>
      <c r="BI322" s="40">
        <f t="shared" si="196"/>
        <v>3.2572162705114094E-2</v>
      </c>
    </row>
    <row r="323" spans="1:61" x14ac:dyDescent="0.25">
      <c r="A323" t="s">
        <v>655</v>
      </c>
      <c r="C323" s="97">
        <v>72</v>
      </c>
      <c r="E323" s="150">
        <f>SUMIF($C$6:$C$182,72,E$6:E$182)</f>
        <v>907.97</v>
      </c>
      <c r="F323" s="150">
        <f t="shared" ref="F323:X323" si="209">SUMIF($C$6:$C$182,72,F$6:F$182)</f>
        <v>331.84</v>
      </c>
      <c r="G323" s="150">
        <f t="shared" si="209"/>
        <v>210.01</v>
      </c>
      <c r="H323" s="150">
        <f t="shared" si="209"/>
        <v>54.795871263154424</v>
      </c>
      <c r="I323" s="150">
        <f t="shared" si="209"/>
        <v>121.83</v>
      </c>
      <c r="J323" s="150">
        <f t="shared" si="209"/>
        <v>67.034128736845574</v>
      </c>
      <c r="K323" s="150"/>
      <c r="L323" s="150">
        <f t="shared" si="209"/>
        <v>1088.52</v>
      </c>
      <c r="M323" s="150">
        <f t="shared" si="209"/>
        <v>397.04</v>
      </c>
      <c r="N323" s="150">
        <f t="shared" si="209"/>
        <v>241.85557414006257</v>
      </c>
      <c r="O323" s="150">
        <f t="shared" si="209"/>
        <v>62.325151134129442</v>
      </c>
      <c r="P323" s="150">
        <f t="shared" si="209"/>
        <v>155.18442585993745</v>
      </c>
      <c r="Q323" s="150">
        <f t="shared" si="209"/>
        <v>92.859274725808007</v>
      </c>
      <c r="R323" s="150"/>
      <c r="S323" s="150">
        <f t="shared" si="209"/>
        <v>1234.96</v>
      </c>
      <c r="T323" s="150">
        <f t="shared" si="209"/>
        <v>468.16</v>
      </c>
      <c r="U323" s="150">
        <f t="shared" si="209"/>
        <v>257.88263261573104</v>
      </c>
      <c r="V323" s="150">
        <f t="shared" si="209"/>
        <v>94.995432161884295</v>
      </c>
      <c r="W323" s="150">
        <f t="shared" si="209"/>
        <v>210.27736738426901</v>
      </c>
      <c r="X323" s="150">
        <f t="shared" si="209"/>
        <v>115.28193522238472</v>
      </c>
      <c r="AA323" s="150">
        <f t="shared" si="167"/>
        <v>1</v>
      </c>
      <c r="AB323" s="150">
        <f t="shared" si="168"/>
        <v>0.9413179605369103</v>
      </c>
      <c r="AC323" s="150">
        <f t="shared" si="169"/>
        <v>1.0305352053312167</v>
      </c>
      <c r="AD323" s="150">
        <f t="shared" si="170"/>
        <v>0.7749764877280958</v>
      </c>
      <c r="AE323" s="150">
        <f t="shared" si="171"/>
        <v>0.81908197609227062</v>
      </c>
      <c r="AF323" s="150">
        <f t="shared" si="172"/>
        <v>0.85904630749824629</v>
      </c>
      <c r="AG323" s="150"/>
      <c r="AH323" s="150">
        <f t="shared" si="173"/>
        <v>1</v>
      </c>
      <c r="AI323" s="150">
        <f t="shared" si="174"/>
        <v>0.93861822503396031</v>
      </c>
      <c r="AJ323" s="150">
        <f t="shared" si="175"/>
        <v>1.0658826606883682</v>
      </c>
      <c r="AK323" s="150">
        <f t="shared" si="176"/>
        <v>0.67753071960003841</v>
      </c>
      <c r="AL323" s="150">
        <f t="shared" si="177"/>
        <v>0.79135995446174612</v>
      </c>
      <c r="AM323" s="150">
        <f t="shared" si="178"/>
        <v>0.89193652611725216</v>
      </c>
      <c r="AN323" s="150"/>
      <c r="AO323" s="150">
        <f t="shared" si="179"/>
        <v>1</v>
      </c>
      <c r="AP323" s="150">
        <f t="shared" si="180"/>
        <v>0.97659819825982952</v>
      </c>
      <c r="AQ323" s="150">
        <f t="shared" si="181"/>
        <v>1.0595353330282298</v>
      </c>
      <c r="AR323" s="150">
        <f t="shared" si="182"/>
        <v>0.83625095415459372</v>
      </c>
      <c r="AS323" s="150">
        <f t="shared" si="183"/>
        <v>0.891058203279534</v>
      </c>
      <c r="AT323" s="150">
        <f t="shared" si="184"/>
        <v>0.94192806781325666</v>
      </c>
      <c r="AW323" s="40">
        <f t="shared" si="185"/>
        <v>1.8301752908437274E-2</v>
      </c>
      <c r="AX323" s="40">
        <f t="shared" si="186"/>
        <v>1.8100270298244681E-2</v>
      </c>
      <c r="AY323" s="40">
        <f t="shared" si="187"/>
        <v>1.421869740642312E-2</v>
      </c>
      <c r="AZ323" s="40">
        <f t="shared" si="188"/>
        <v>1.2958260445629532E-2</v>
      </c>
      <c r="BA323" s="40">
        <f t="shared" si="189"/>
        <v>2.4493928476384541E-2</v>
      </c>
      <c r="BB323" s="40">
        <f t="shared" si="190"/>
        <v>3.3125144884840418E-2</v>
      </c>
      <c r="BC323" s="40"/>
      <c r="BD323" s="40">
        <f t="shared" si="191"/>
        <v>1.2701953692365597E-2</v>
      </c>
      <c r="BE323" s="40">
        <f t="shared" si="192"/>
        <v>1.6613808189936075E-2</v>
      </c>
      <c r="BF323" s="40">
        <f t="shared" si="193"/>
        <v>6.4370112930685064E-3</v>
      </c>
      <c r="BG323" s="40">
        <f t="shared" si="194"/>
        <v>4.3047143978002911E-2</v>
      </c>
      <c r="BH323" s="40">
        <f t="shared" si="195"/>
        <v>3.0847542052707899E-2</v>
      </c>
      <c r="BI323" s="40">
        <f t="shared" si="196"/>
        <v>2.1865171194368482E-2</v>
      </c>
    </row>
    <row r="324" spans="1:61" x14ac:dyDescent="0.25">
      <c r="A324" t="s">
        <v>656</v>
      </c>
      <c r="C324" s="97">
        <v>81</v>
      </c>
      <c r="E324" s="150">
        <f>SUMIF($C$6:$C$182,81,E$6:E$182)</f>
        <v>701.15</v>
      </c>
      <c r="F324" s="150">
        <f t="shared" ref="F324:X324" si="210">SUMIF($C$6:$C$182,81,F$6:F$182)</f>
        <v>259.77999999999997</v>
      </c>
      <c r="G324" s="150">
        <f t="shared" si="210"/>
        <v>153.33999999999997</v>
      </c>
      <c r="H324" s="150">
        <f t="shared" si="210"/>
        <v>51.437381303723086</v>
      </c>
      <c r="I324" s="150">
        <f t="shared" si="210"/>
        <v>106.44</v>
      </c>
      <c r="J324" s="150">
        <f t="shared" si="210"/>
        <v>55.002618696276912</v>
      </c>
      <c r="K324" s="150"/>
      <c r="L324" s="150">
        <f t="shared" si="210"/>
        <v>761.07</v>
      </c>
      <c r="M324" s="150">
        <f t="shared" si="210"/>
        <v>285.8</v>
      </c>
      <c r="N324" s="150">
        <f t="shared" si="210"/>
        <v>151.52797046967709</v>
      </c>
      <c r="O324" s="150">
        <f t="shared" si="210"/>
        <v>60.526377994086303</v>
      </c>
      <c r="P324" s="150">
        <f t="shared" si="210"/>
        <v>134.27202953032292</v>
      </c>
      <c r="Q324" s="150">
        <f t="shared" si="210"/>
        <v>73.745651536236622</v>
      </c>
      <c r="R324" s="150"/>
      <c r="S324" s="150">
        <f t="shared" si="210"/>
        <v>802.9</v>
      </c>
      <c r="T324" s="150">
        <f t="shared" si="210"/>
        <v>290.41000000000003</v>
      </c>
      <c r="U324" s="150">
        <f t="shared" si="210"/>
        <v>155.45614293221232</v>
      </c>
      <c r="V324" s="150">
        <f t="shared" si="210"/>
        <v>60.283181778326352</v>
      </c>
      <c r="W324" s="150">
        <f t="shared" si="210"/>
        <v>134.95385706778771</v>
      </c>
      <c r="X324" s="150">
        <f t="shared" si="210"/>
        <v>74.670675289461357</v>
      </c>
      <c r="AA324" s="150">
        <f t="shared" si="167"/>
        <v>1</v>
      </c>
      <c r="AB324" s="150">
        <f t="shared" si="168"/>
        <v>0.95427574170390739</v>
      </c>
      <c r="AC324" s="150">
        <f t="shared" si="169"/>
        <v>0.97440359542087618</v>
      </c>
      <c r="AD324" s="150">
        <f t="shared" si="170"/>
        <v>0.94206333447175417</v>
      </c>
      <c r="AE324" s="150">
        <f t="shared" si="171"/>
        <v>0.92669869626248158</v>
      </c>
      <c r="AF324" s="150">
        <f t="shared" si="172"/>
        <v>0.91277667621231828</v>
      </c>
      <c r="AG324" s="150"/>
      <c r="AH324" s="150">
        <f t="shared" si="173"/>
        <v>1</v>
      </c>
      <c r="AI324" s="150">
        <f t="shared" si="174"/>
        <v>0.96633732520692406</v>
      </c>
      <c r="AJ324" s="150">
        <f t="shared" si="175"/>
        <v>0.95511994109388432</v>
      </c>
      <c r="AK324" s="150">
        <f t="shared" si="176"/>
        <v>0.94107047116631881</v>
      </c>
      <c r="AL324" s="150">
        <f t="shared" si="177"/>
        <v>0.97931701255112569</v>
      </c>
      <c r="AM324" s="150">
        <f t="shared" si="178"/>
        <v>1.0131106685906983</v>
      </c>
      <c r="AN324" s="150"/>
      <c r="AO324" s="150">
        <f t="shared" si="179"/>
        <v>1</v>
      </c>
      <c r="AP324" s="150">
        <f t="shared" si="180"/>
        <v>0.93180409415437704</v>
      </c>
      <c r="AQ324" s="150">
        <f t="shared" si="181"/>
        <v>0.98240976408341807</v>
      </c>
      <c r="AR324" s="150">
        <f t="shared" si="182"/>
        <v>0.8162468217490817</v>
      </c>
      <c r="AS324" s="150">
        <f t="shared" si="183"/>
        <v>0.87961023957050744</v>
      </c>
      <c r="AT324" s="150">
        <f t="shared" si="184"/>
        <v>0.93842159267494252</v>
      </c>
      <c r="AW324" s="40">
        <f t="shared" si="185"/>
        <v>8.2340643290264026E-3</v>
      </c>
      <c r="AX324" s="40">
        <f t="shared" si="186"/>
        <v>9.5914203010369903E-3</v>
      </c>
      <c r="AY324" s="40">
        <f t="shared" si="187"/>
        <v>-1.188038388941437E-3</v>
      </c>
      <c r="AZ324" s="40">
        <f t="shared" si="188"/>
        <v>1.640451022685907E-2</v>
      </c>
      <c r="BA324" s="40">
        <f t="shared" si="189"/>
        <v>2.3500522595273798E-2</v>
      </c>
      <c r="BB324" s="40">
        <f t="shared" si="190"/>
        <v>2.9758309205924149E-2</v>
      </c>
      <c r="BC324" s="40"/>
      <c r="BD324" s="40">
        <f t="shared" si="191"/>
        <v>5.3648229326481722E-3</v>
      </c>
      <c r="BE324" s="40">
        <f t="shared" si="192"/>
        <v>1.601426127846306E-3</v>
      </c>
      <c r="BF324" s="40">
        <f t="shared" si="193"/>
        <v>2.5626200466017934E-3</v>
      </c>
      <c r="BG324" s="40">
        <f t="shared" si="194"/>
        <v>-4.0253038657434015E-4</v>
      </c>
      <c r="BH324" s="40">
        <f t="shared" si="195"/>
        <v>5.0663902331038457E-4</v>
      </c>
      <c r="BI324" s="40">
        <f t="shared" si="196"/>
        <v>1.2473189958015496E-3</v>
      </c>
    </row>
  </sheetData>
  <mergeCells count="16">
    <mergeCell ref="AW3:BB3"/>
    <mergeCell ref="BD3:BI3"/>
    <mergeCell ref="AW4:BB4"/>
    <mergeCell ref="BD4:BI4"/>
    <mergeCell ref="AA3:AF3"/>
    <mergeCell ref="AH3:AM3"/>
    <mergeCell ref="AO3:AT3"/>
    <mergeCell ref="AA4:AF4"/>
    <mergeCell ref="AH4:AM4"/>
    <mergeCell ref="AO4:AT4"/>
    <mergeCell ref="E4:J4"/>
    <mergeCell ref="E3:J3"/>
    <mergeCell ref="L3:Q3"/>
    <mergeCell ref="L4:Q4"/>
    <mergeCell ref="S3:X3"/>
    <mergeCell ref="S4:X4"/>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O47"/>
  <sheetViews>
    <sheetView tabSelected="1" workbookViewId="0">
      <selection activeCell="C10" sqref="C10"/>
    </sheetView>
  </sheetViews>
  <sheetFormatPr defaultRowHeight="15" x14ac:dyDescent="0.25"/>
  <cols>
    <col min="1" max="1" width="45.42578125" bestFit="1" customWidth="1"/>
    <col min="2" max="2" width="8.140625" bestFit="1" customWidth="1"/>
    <col min="3" max="7" width="10.7109375" customWidth="1"/>
  </cols>
  <sheetData>
    <row r="1" spans="1:15" ht="18.75" x14ac:dyDescent="0.3">
      <c r="A1" s="164" t="s">
        <v>672</v>
      </c>
    </row>
    <row r="2" spans="1:15" x14ac:dyDescent="0.25">
      <c r="A2" s="173"/>
      <c r="B2" s="97"/>
      <c r="C2" s="170"/>
      <c r="D2" s="171"/>
      <c r="E2" s="172"/>
    </row>
    <row r="3" spans="1:15" ht="15.75" x14ac:dyDescent="0.25">
      <c r="A3" s="24" t="s">
        <v>673</v>
      </c>
    </row>
    <row r="4" spans="1:15" x14ac:dyDescent="0.25">
      <c r="A4" s="165" t="s">
        <v>628</v>
      </c>
      <c r="B4" s="165"/>
      <c r="C4" s="166">
        <v>2018</v>
      </c>
      <c r="I4" s="167" t="str">
        <f>$A$1&amp;" - "&amp;C4&amp;CHAR(10)&amp;G5</f>
        <v>Gross Domestic Product (GDP) by 2-digit NAICS - 2018
Toronto (City)</v>
      </c>
      <c r="J4" s="167"/>
      <c r="K4" s="167"/>
      <c r="L4" s="167"/>
      <c r="M4" s="167"/>
      <c r="N4" s="167"/>
      <c r="O4" s="167"/>
    </row>
    <row r="5" spans="1:15" ht="30" x14ac:dyDescent="0.25">
      <c r="A5" s="174" t="s">
        <v>641</v>
      </c>
      <c r="B5" s="169" t="s">
        <v>629</v>
      </c>
      <c r="C5" s="174" t="s">
        <v>323</v>
      </c>
      <c r="D5" s="174" t="s">
        <v>633</v>
      </c>
      <c r="E5" s="174" t="s">
        <v>634</v>
      </c>
      <c r="F5" s="174" t="s">
        <v>635</v>
      </c>
      <c r="G5" s="174" t="s">
        <v>636</v>
      </c>
    </row>
    <row r="6" spans="1:15" x14ac:dyDescent="0.25">
      <c r="A6" s="173" t="s">
        <v>657</v>
      </c>
      <c r="B6" s="97" t="s">
        <v>642</v>
      </c>
      <c r="C6" s="189">
        <f>INDEX('Ont GDP'!$D$310:$Y$324,MATCH('GDP by NAICS'!$B6,'Ont GDP'!$C$310:$C$324,0),MATCH('GDP by NAICS'!$C$4,'Ont GDP'!$D$5:$Y$5,0))</f>
        <v>28414.699999999997</v>
      </c>
      <c r="D6" s="189">
        <f>INDEX('GDP Estimates (RestOfOnt)'!$D$310:$Y$324,MATCH('GDP by NAICS'!$B6,'GDP Estimates (RestOfOnt)'!$C$310:$C$324,0),MATCH('GDP by NAICS'!$C$4,'GDP Estimates (RestOfOnt)'!$D$5:$Y$5,0))</f>
        <v>21953.813713697142</v>
      </c>
      <c r="E6" s="189">
        <f>INDEX('GDP Estimates (RestOfCMA)'!$D$310:$Y$324,MATCH('GDP by NAICS'!$B6,'GDP Estimates (RestOfCMA)'!$C$310:$C$324,0),MATCH('GDP by NAICS'!$C$4,'GDP Estimates (RestOfCMA)'!$D$5:$Y$5,0))</f>
        <v>3871.1717957765345</v>
      </c>
      <c r="F6" s="189">
        <f>INDEX('CMA GDP Estimates'!$D$310:$Y$324,MATCH('GDP by NAICS'!$B6,'CMA GDP Estimates'!$C$310:$C$324,0),MATCH('GDP by NAICS'!$C$4,'CMA GDP Estimates'!$D$5:$Y$5,0))</f>
        <v>6460.8862863028544</v>
      </c>
      <c r="G6" s="189">
        <f>INDEX('Tor GDP Estimates'!$D$310:$Y$324,MATCH('GDP by NAICS'!$B6,'Tor GDP Estimates'!$C$310:$C$324,0),MATCH('GDP by NAICS'!$C$4,'Tor GDP Estimates'!$D$5:$Y$5,0))</f>
        <v>2589.7144905263203</v>
      </c>
    </row>
    <row r="7" spans="1:15" x14ac:dyDescent="0.25">
      <c r="A7" s="173" t="s">
        <v>22</v>
      </c>
      <c r="B7" s="97">
        <v>23</v>
      </c>
      <c r="C7" s="189">
        <f>INDEX('Ont GDP'!$D$310:$Y$324,MATCH('GDP by NAICS'!$B7,'Ont GDP'!$C$310:$C$324,0),MATCH('GDP by NAICS'!$C$4,'Ont GDP'!$D$5:$Y$5,0))</f>
        <v>50726.8</v>
      </c>
      <c r="D7" s="189">
        <f>INDEX('GDP Estimates (RestOfOnt)'!$D$310:$Y$324,MATCH('GDP by NAICS'!$B7,'GDP Estimates (RestOfOnt)'!$C$310:$C$324,0),MATCH('GDP by NAICS'!$C$4,'GDP Estimates (RestOfOnt)'!$D$5:$Y$5,0))</f>
        <v>26810.460628618574</v>
      </c>
      <c r="E7" s="189">
        <f>INDEX('GDP Estimates (RestOfCMA)'!$D$310:$Y$324,MATCH('GDP by NAICS'!$B7,'GDP Estimates (RestOfCMA)'!$C$310:$C$324,0),MATCH('GDP by NAICS'!$C$4,'GDP Estimates (RestOfCMA)'!$D$5:$Y$5,0))</f>
        <v>13974.830889000234</v>
      </c>
      <c r="F7" s="189">
        <f>INDEX('CMA GDP Estimates'!$D$310:$Y$324,MATCH('GDP by NAICS'!$B7,'CMA GDP Estimates'!$C$310:$C$324,0),MATCH('GDP by NAICS'!$C$4,'CMA GDP Estimates'!$D$5:$Y$5,0))</f>
        <v>23916.339371381429</v>
      </c>
      <c r="G7" s="189">
        <f>INDEX('Tor GDP Estimates'!$D$310:$Y$324,MATCH('GDP by NAICS'!$B7,'Tor GDP Estimates'!$C$310:$C$324,0),MATCH('GDP by NAICS'!$C$4,'Tor GDP Estimates'!$D$5:$Y$5,0))</f>
        <v>9941.5084823811958</v>
      </c>
    </row>
    <row r="8" spans="1:15" x14ac:dyDescent="0.25">
      <c r="A8" s="173" t="s">
        <v>23</v>
      </c>
      <c r="B8" s="97" t="s">
        <v>188</v>
      </c>
      <c r="C8" s="189">
        <f>INDEX('Ont GDP'!$D$310:$Y$324,MATCH('GDP by NAICS'!$B8,'Ont GDP'!$C$310:$C$324,0),MATCH('GDP by NAICS'!$C$4,'Ont GDP'!$D$5:$Y$5,0))</f>
        <v>89275.7</v>
      </c>
      <c r="D8" s="189">
        <f>INDEX('GDP Estimates (RestOfOnt)'!$D$310:$Y$324,MATCH('GDP by NAICS'!$B8,'GDP Estimates (RestOfOnt)'!$C$310:$C$324,0),MATCH('GDP by NAICS'!$C$4,'GDP Estimates (RestOfOnt)'!$D$5:$Y$5,0))</f>
        <v>48104.971480247354</v>
      </c>
      <c r="E8" s="189">
        <f>INDEX('GDP Estimates (RestOfCMA)'!$D$310:$Y$324,MATCH('GDP by NAICS'!$B8,'GDP Estimates (RestOfCMA)'!$C$310:$C$324,0),MATCH('GDP by NAICS'!$C$4,'GDP Estimates (RestOfCMA)'!$D$5:$Y$5,0))</f>
        <v>25553.582741811857</v>
      </c>
      <c r="F8" s="189">
        <f>INDEX('CMA GDP Estimates'!$D$310:$Y$324,MATCH('GDP by NAICS'!$B8,'CMA GDP Estimates'!$C$310:$C$324,0),MATCH('GDP by NAICS'!$C$4,'CMA GDP Estimates'!$D$5:$Y$5,0))</f>
        <v>41170.728519752643</v>
      </c>
      <c r="G8" s="189">
        <f>INDEX('Tor GDP Estimates'!$D$310:$Y$324,MATCH('GDP by NAICS'!$B8,'Tor GDP Estimates'!$C$310:$C$324,0),MATCH('GDP by NAICS'!$C$4,'Tor GDP Estimates'!$D$5:$Y$5,0))</f>
        <v>15617.145777940785</v>
      </c>
    </row>
    <row r="9" spans="1:15" x14ac:dyDescent="0.25">
      <c r="A9" s="173" t="s">
        <v>648</v>
      </c>
      <c r="B9" s="97">
        <v>41</v>
      </c>
      <c r="C9" s="189">
        <f>INDEX('Ont GDP'!$D$310:$Y$324,MATCH('GDP by NAICS'!$B9,'Ont GDP'!$C$310:$C$324,0),MATCH('GDP by NAICS'!$C$4,'Ont GDP'!$D$5:$Y$5,0))</f>
        <v>49840.5</v>
      </c>
      <c r="D9" s="189">
        <f>INDEX('GDP Estimates (RestOfOnt)'!$D$310:$Y$324,MATCH('GDP by NAICS'!$B9,'GDP Estimates (RestOfOnt)'!$C$310:$C$324,0),MATCH('GDP by NAICS'!$C$4,'GDP Estimates (RestOfOnt)'!$D$5:$Y$5,0))</f>
        <v>23233.16212272632</v>
      </c>
      <c r="E9" s="189">
        <f>INDEX('GDP Estimates (RestOfCMA)'!$D$310:$Y$324,MATCH('GDP by NAICS'!$B9,'GDP Estimates (RestOfCMA)'!$C$310:$C$324,0),MATCH('GDP by NAICS'!$C$4,'GDP Estimates (RestOfCMA)'!$D$5:$Y$5,0))</f>
        <v>18286.77831875945</v>
      </c>
      <c r="F9" s="189">
        <f>INDEX('CMA GDP Estimates'!$D$310:$Y$324,MATCH('GDP by NAICS'!$B9,'CMA GDP Estimates'!$C$310:$C$324,0),MATCH('GDP by NAICS'!$C$4,'CMA GDP Estimates'!$D$5:$Y$5,0))</f>
        <v>26607.33787727368</v>
      </c>
      <c r="G9" s="189">
        <f>INDEX('Tor GDP Estimates'!$D$310:$Y$324,MATCH('GDP by NAICS'!$B9,'Tor GDP Estimates'!$C$310:$C$324,0),MATCH('GDP by NAICS'!$C$4,'Tor GDP Estimates'!$D$5:$Y$5,0))</f>
        <v>8320.5595585142291</v>
      </c>
    </row>
    <row r="10" spans="1:15" x14ac:dyDescent="0.25">
      <c r="A10" s="173" t="s">
        <v>649</v>
      </c>
      <c r="B10" s="97" t="s">
        <v>199</v>
      </c>
      <c r="C10" s="189">
        <f>INDEX('Ont GDP'!$D$310:$Y$324,MATCH('GDP by NAICS'!$B10,'Ont GDP'!$C$310:$C$324,0),MATCH('GDP by NAICS'!$C$4,'Ont GDP'!$D$5:$Y$5,0))</f>
        <v>36347.699999999997</v>
      </c>
      <c r="D10" s="189">
        <f>INDEX('GDP Estimates (RestOfOnt)'!$D$310:$Y$324,MATCH('GDP by NAICS'!$B10,'GDP Estimates (RestOfOnt)'!$C$310:$C$324,0),MATCH('GDP by NAICS'!$C$4,'GDP Estimates (RestOfOnt)'!$D$5:$Y$5,0))</f>
        <v>19400.588914434524</v>
      </c>
      <c r="E10" s="189">
        <f>INDEX('GDP Estimates (RestOfCMA)'!$D$310:$Y$324,MATCH('GDP by NAICS'!$B10,'GDP Estimates (RestOfCMA)'!$C$310:$C$324,0),MATCH('GDP by NAICS'!$C$4,'GDP Estimates (RestOfCMA)'!$D$5:$Y$5,0))</f>
        <v>9250.4527955614703</v>
      </c>
      <c r="F10" s="189">
        <f>INDEX('CMA GDP Estimates'!$D$310:$Y$324,MATCH('GDP by NAICS'!$B10,'CMA GDP Estimates'!$C$310:$C$324,0),MATCH('GDP by NAICS'!$C$4,'CMA GDP Estimates'!$D$5:$Y$5,0))</f>
        <v>16947.111085565473</v>
      </c>
      <c r="G10" s="189">
        <f>INDEX('Tor GDP Estimates'!$D$310:$Y$324,MATCH('GDP by NAICS'!$B10,'Tor GDP Estimates'!$C$310:$C$324,0),MATCH('GDP by NAICS'!$C$4,'Tor GDP Estimates'!$D$5:$Y$5,0))</f>
        <v>7696.658290004003</v>
      </c>
    </row>
    <row r="11" spans="1:15" x14ac:dyDescent="0.25">
      <c r="A11" s="173" t="s">
        <v>658</v>
      </c>
      <c r="B11" s="97" t="s">
        <v>200</v>
      </c>
      <c r="C11" s="189">
        <f>INDEX('Ont GDP'!$D$310:$Y$324,MATCH('GDP by NAICS'!$B11,'Ont GDP'!$C$310:$C$324,0),MATCH('GDP by NAICS'!$C$4,'Ont GDP'!$D$5:$Y$5,0))</f>
        <v>29691.7</v>
      </c>
      <c r="D11" s="189">
        <f>INDEX('GDP Estimates (RestOfOnt)'!$D$310:$Y$324,MATCH('GDP by NAICS'!$B11,'GDP Estimates (RestOfOnt)'!$C$310:$C$324,0),MATCH('GDP by NAICS'!$C$4,'GDP Estimates (RestOfOnt)'!$D$5:$Y$5,0))</f>
        <v>11545.843485150646</v>
      </c>
      <c r="E11" s="189">
        <f>INDEX('GDP Estimates (RestOfCMA)'!$D$310:$Y$324,MATCH('GDP by NAICS'!$B11,'GDP Estimates (RestOfCMA)'!$C$310:$C$324,0),MATCH('GDP by NAICS'!$C$4,'GDP Estimates (RestOfCMA)'!$D$5:$Y$5,0))</f>
        <v>12579.485090161568</v>
      </c>
      <c r="F11" s="189">
        <f>INDEX('CMA GDP Estimates'!$D$310:$Y$324,MATCH('GDP by NAICS'!$B11,'CMA GDP Estimates'!$C$310:$C$324,0),MATCH('GDP by NAICS'!$C$4,'CMA GDP Estimates'!$D$5:$Y$5,0))</f>
        <v>18145.856514849354</v>
      </c>
      <c r="G11" s="189">
        <f>INDEX('Tor GDP Estimates'!$D$310:$Y$324,MATCH('GDP by NAICS'!$B11,'Tor GDP Estimates'!$C$310:$C$324,0),MATCH('GDP by NAICS'!$C$4,'Tor GDP Estimates'!$D$5:$Y$5,0))</f>
        <v>5566.3714246877853</v>
      </c>
    </row>
    <row r="12" spans="1:15" x14ac:dyDescent="0.25">
      <c r="A12" s="173" t="s">
        <v>659</v>
      </c>
      <c r="B12" s="97">
        <v>51</v>
      </c>
      <c r="C12" s="189">
        <f>INDEX('Ont GDP'!$D$310:$Y$324,MATCH('GDP by NAICS'!$B12,'Ont GDP'!$C$310:$C$324,0),MATCH('GDP by NAICS'!$C$4,'Ont GDP'!$D$5:$Y$5,0))</f>
        <v>26526.9</v>
      </c>
      <c r="D12" s="189">
        <f>INDEX('GDP Estimates (RestOfOnt)'!$D$310:$Y$324,MATCH('GDP by NAICS'!$B12,'GDP Estimates (RestOfOnt)'!$C$310:$C$324,0),MATCH('GDP by NAICS'!$C$4,'GDP Estimates (RestOfOnt)'!$D$5:$Y$5,0))</f>
        <v>9048.2123577771672</v>
      </c>
      <c r="E12" s="189">
        <f>INDEX('GDP Estimates (RestOfCMA)'!$D$310:$Y$324,MATCH('GDP by NAICS'!$B12,'GDP Estimates (RestOfCMA)'!$C$310:$C$324,0),MATCH('GDP by NAICS'!$C$4,'GDP Estimates (RestOfCMA)'!$D$5:$Y$5,0))</f>
        <v>6669.4793326583149</v>
      </c>
      <c r="F12" s="189">
        <f>INDEX('CMA GDP Estimates'!$D$310:$Y$324,MATCH('GDP by NAICS'!$B12,'CMA GDP Estimates'!$C$310:$C$324,0),MATCH('GDP by NAICS'!$C$4,'CMA GDP Estimates'!$D$5:$Y$5,0))</f>
        <v>17478.687642222834</v>
      </c>
      <c r="G12" s="189">
        <f>INDEX('Tor GDP Estimates'!$D$310:$Y$324,MATCH('GDP by NAICS'!$B12,'Tor GDP Estimates'!$C$310:$C$324,0),MATCH('GDP by NAICS'!$C$4,'Tor GDP Estimates'!$D$5:$Y$5,0))</f>
        <v>10809.208309564519</v>
      </c>
    </row>
    <row r="13" spans="1:15" x14ac:dyDescent="0.25">
      <c r="A13" s="173" t="s">
        <v>567</v>
      </c>
      <c r="B13" s="97">
        <v>52</v>
      </c>
      <c r="C13" s="189">
        <f>INDEX('Ont GDP'!$D$310:$Y$324,MATCH('GDP by NAICS'!$B13,'Ont GDP'!$C$310:$C$324,0),MATCH('GDP by NAICS'!$C$4,'Ont GDP'!$D$5:$Y$5,0))</f>
        <v>68510.600000000006</v>
      </c>
      <c r="D13" s="189">
        <f>INDEX('GDP Estimates (RestOfOnt)'!$D$310:$Y$324,MATCH('GDP by NAICS'!$B13,'GDP Estimates (RestOfOnt)'!$C$310:$C$324,0),MATCH('GDP by NAICS'!$C$4,'GDP Estimates (RestOfOnt)'!$D$5:$Y$5,0))</f>
        <v>19485.383157932396</v>
      </c>
      <c r="E13" s="189">
        <f>INDEX('GDP Estimates (RestOfCMA)'!$D$310:$Y$324,MATCH('GDP by NAICS'!$B13,'GDP Estimates (RestOfCMA)'!$C$310:$C$324,0),MATCH('GDP by NAICS'!$C$4,'GDP Estimates (RestOfCMA)'!$D$5:$Y$5,0))</f>
        <v>17030.678321812811</v>
      </c>
      <c r="F13" s="189">
        <f>INDEX('CMA GDP Estimates'!$D$310:$Y$324,MATCH('GDP by NAICS'!$B13,'CMA GDP Estimates'!$C$310:$C$324,0),MATCH('GDP by NAICS'!$C$4,'CMA GDP Estimates'!$D$5:$Y$5,0))</f>
        <v>49025.21684206761</v>
      </c>
      <c r="G13" s="189">
        <f>INDEX('Tor GDP Estimates'!$D$310:$Y$324,MATCH('GDP by NAICS'!$B13,'Tor GDP Estimates'!$C$310:$C$324,0),MATCH('GDP by NAICS'!$C$4,'Tor GDP Estimates'!$D$5:$Y$5,0))</f>
        <v>31994.538520254799</v>
      </c>
    </row>
    <row r="14" spans="1:15" x14ac:dyDescent="0.25">
      <c r="A14" s="173" t="s">
        <v>660</v>
      </c>
      <c r="B14" s="97">
        <v>53</v>
      </c>
      <c r="C14" s="189">
        <f>INDEX('Ont GDP'!$D$310:$Y$324,MATCH('GDP by NAICS'!$B14,'Ont GDP'!$C$310:$C$324,0),MATCH('GDP by NAICS'!$C$4,'Ont GDP'!$D$5:$Y$5,0))</f>
        <v>93385.7</v>
      </c>
      <c r="D14" s="189">
        <f>INDEX('GDP Estimates (RestOfOnt)'!$D$310:$Y$324,MATCH('GDP by NAICS'!$B14,'GDP Estimates (RestOfOnt)'!$C$310:$C$324,0),MATCH('GDP by NAICS'!$C$4,'GDP Estimates (RestOfOnt)'!$D$5:$Y$5,0))</f>
        <v>32386.519625004898</v>
      </c>
      <c r="E14" s="189">
        <f>INDEX('GDP Estimates (RestOfCMA)'!$D$310:$Y$324,MATCH('GDP by NAICS'!$B14,'GDP Estimates (RestOfCMA)'!$C$310:$C$324,0),MATCH('GDP by NAICS'!$C$4,'GDP Estimates (RestOfCMA)'!$D$5:$Y$5,0))</f>
        <v>30101.802541668138</v>
      </c>
      <c r="F14" s="189">
        <f>INDEX('CMA GDP Estimates'!$D$310:$Y$324,MATCH('GDP by NAICS'!$B14,'CMA GDP Estimates'!$C$310:$C$324,0),MATCH('GDP by NAICS'!$C$4,'CMA GDP Estimates'!$D$5:$Y$5,0))</f>
        <v>60999.1803749951</v>
      </c>
      <c r="G14" s="189">
        <f>INDEX('Tor GDP Estimates'!$D$310:$Y$324,MATCH('GDP by NAICS'!$B14,'Tor GDP Estimates'!$C$310:$C$324,0),MATCH('GDP by NAICS'!$C$4,'Tor GDP Estimates'!$D$5:$Y$5,0))</f>
        <v>30897.377833326962</v>
      </c>
    </row>
    <row r="15" spans="1:15" x14ac:dyDescent="0.25">
      <c r="A15" s="173" t="s">
        <v>661</v>
      </c>
      <c r="B15" s="97">
        <v>54</v>
      </c>
      <c r="C15" s="189">
        <f>INDEX('Ont GDP'!$D$310:$Y$324,MATCH('GDP by NAICS'!$B15,'Ont GDP'!$C$310:$C$324,0),MATCH('GDP by NAICS'!$C$4,'Ont GDP'!$D$5:$Y$5,0))</f>
        <v>49465.8</v>
      </c>
      <c r="D15" s="189">
        <f>INDEX('GDP Estimates (RestOfOnt)'!$D$310:$Y$324,MATCH('GDP by NAICS'!$B15,'GDP Estimates (RestOfOnt)'!$C$310:$C$324,0),MATCH('GDP by NAICS'!$C$4,'GDP Estimates (RestOfOnt)'!$D$5:$Y$5,0))</f>
        <v>18292.169548639456</v>
      </c>
      <c r="E15" s="189">
        <f>INDEX('GDP Estimates (RestOfCMA)'!$D$310:$Y$324,MATCH('GDP by NAICS'!$B15,'GDP Estimates (RestOfCMA)'!$C$310:$C$324,0),MATCH('GDP by NAICS'!$C$4,'GDP Estimates (RestOfCMA)'!$D$5:$Y$5,0))</f>
        <v>12161.112243222622</v>
      </c>
      <c r="F15" s="189">
        <f>INDEX('CMA GDP Estimates'!$D$310:$Y$324,MATCH('GDP by NAICS'!$B15,'CMA GDP Estimates'!$C$310:$C$324,0),MATCH('GDP by NAICS'!$C$4,'CMA GDP Estimates'!$D$5:$Y$5,0))</f>
        <v>31173.630451360546</v>
      </c>
      <c r="G15" s="189">
        <f>INDEX('Tor GDP Estimates'!$D$310:$Y$324,MATCH('GDP by NAICS'!$B15,'Tor GDP Estimates'!$C$310:$C$324,0),MATCH('GDP by NAICS'!$C$4,'Tor GDP Estimates'!$D$5:$Y$5,0))</f>
        <v>19012.518208137924</v>
      </c>
    </row>
    <row r="16" spans="1:15" x14ac:dyDescent="0.25">
      <c r="A16" s="173" t="s">
        <v>662</v>
      </c>
      <c r="B16" s="97" t="s">
        <v>645</v>
      </c>
      <c r="C16" s="189">
        <f>INDEX('Ont GDP'!$D$310:$Y$324,MATCH('GDP by NAICS'!$B16,'Ont GDP'!$C$310:$C$324,0),MATCH('GDP by NAICS'!$C$4,'Ont GDP'!$D$5:$Y$5,0))</f>
        <v>27943.7</v>
      </c>
      <c r="D16" s="189">
        <f>INDEX('GDP Estimates (RestOfOnt)'!$D$310:$Y$324,MATCH('GDP by NAICS'!$B16,'GDP Estimates (RestOfOnt)'!$C$310:$C$324,0),MATCH('GDP by NAICS'!$C$4,'GDP Estimates (RestOfOnt)'!$D$5:$Y$5,0))</f>
        <v>11486.122995018104</v>
      </c>
      <c r="E16" s="189">
        <f>INDEX('GDP Estimates (RestOfCMA)'!$D$310:$Y$324,MATCH('GDP by NAICS'!$B16,'GDP Estimates (RestOfCMA)'!$C$310:$C$324,0),MATCH('GDP by NAICS'!$C$4,'GDP Estimates (RestOfCMA)'!$D$5:$Y$5,0))</f>
        <v>5273.5630452022515</v>
      </c>
      <c r="F16" s="189">
        <f>INDEX('CMA GDP Estimates'!$D$310:$Y$324,MATCH('GDP by NAICS'!$B16,'CMA GDP Estimates'!$C$310:$C$324,0),MATCH('GDP by NAICS'!$C$4,'CMA GDP Estimates'!$D$5:$Y$5,0))</f>
        <v>12127.277004981897</v>
      </c>
      <c r="G16" s="189">
        <f>INDEX('Tor GDP Estimates'!$D$310:$Y$324,MATCH('GDP by NAICS'!$B16,'Tor GDP Estimates'!$C$310:$C$324,0),MATCH('GDP by NAICS'!$C$4,'Tor GDP Estimates'!$D$5:$Y$5,0))</f>
        <v>6853.7139597796458</v>
      </c>
    </row>
    <row r="17" spans="1:7" x14ac:dyDescent="0.25">
      <c r="A17" s="173" t="s">
        <v>663</v>
      </c>
      <c r="B17" s="97" t="s">
        <v>646</v>
      </c>
      <c r="C17" s="189">
        <f>INDEX('Ont GDP'!$D$310:$Y$324,MATCH('GDP by NAICS'!$B17,'Ont GDP'!$C$310:$C$324,0),MATCH('GDP by NAICS'!$C$4,'Ont GDP'!$D$5:$Y$5,0))</f>
        <v>142687.4</v>
      </c>
      <c r="D17" s="189">
        <f>INDEX('GDP Estimates (RestOfOnt)'!$D$310:$Y$324,MATCH('GDP by NAICS'!$B17,'GDP Estimates (RestOfOnt)'!$C$310:$C$324,0),MATCH('GDP by NAICS'!$C$4,'GDP Estimates (RestOfOnt)'!$D$5:$Y$5,0))</f>
        <v>85897.191527396906</v>
      </c>
      <c r="E17" s="189">
        <f>INDEX('GDP Estimates (RestOfCMA)'!$D$310:$Y$324,MATCH('GDP by NAICS'!$B17,'GDP Estimates (RestOfCMA)'!$C$310:$C$324,0),MATCH('GDP by NAICS'!$C$4,'GDP Estimates (RestOfCMA)'!$D$5:$Y$5,0))</f>
        <v>23215.147362180658</v>
      </c>
      <c r="F17" s="189">
        <f>INDEX('CMA GDP Estimates'!$D$310:$Y$324,MATCH('GDP by NAICS'!$B17,'CMA GDP Estimates'!$C$310:$C$324,0),MATCH('GDP by NAICS'!$C$4,'CMA GDP Estimates'!$D$5:$Y$5,0))</f>
        <v>56790.208472603095</v>
      </c>
      <c r="G17" s="189">
        <f>INDEX('Tor GDP Estimates'!$D$310:$Y$324,MATCH('GDP by NAICS'!$B17,'Tor GDP Estimates'!$C$310:$C$324,0),MATCH('GDP by NAICS'!$C$4,'Tor GDP Estimates'!$D$5:$Y$5,0))</f>
        <v>33575.061110422437</v>
      </c>
    </row>
    <row r="18" spans="1:7" x14ac:dyDescent="0.25">
      <c r="A18" s="173" t="s">
        <v>665</v>
      </c>
      <c r="B18" s="97">
        <v>71</v>
      </c>
      <c r="C18" s="189">
        <f>INDEX('Ont GDP'!$D$310:$Y$324,MATCH('GDP by NAICS'!$B18,'Ont GDP'!$C$310:$C$324,0),MATCH('GDP by NAICS'!$C$4,'Ont GDP'!$D$5:$Y$5,0))</f>
        <v>6384.9</v>
      </c>
      <c r="D18" s="189">
        <f>INDEX('GDP Estimates (RestOfOnt)'!$D$310:$Y$324,MATCH('GDP by NAICS'!$B18,'GDP Estimates (RestOfOnt)'!$C$310:$C$324,0),MATCH('GDP by NAICS'!$C$4,'GDP Estimates (RestOfOnt)'!$D$5:$Y$5,0))</f>
        <v>3463.7872850626527</v>
      </c>
      <c r="E18" s="189">
        <f>INDEX('GDP Estimates (RestOfCMA)'!$D$310:$Y$324,MATCH('GDP by NAICS'!$B18,'GDP Estimates (RestOfCMA)'!$C$310:$C$324,0),MATCH('GDP by NAICS'!$C$4,'GDP Estimates (RestOfCMA)'!$D$5:$Y$5,0))</f>
        <v>1211.0556064456141</v>
      </c>
      <c r="F18" s="189">
        <f>INDEX('CMA GDP Estimates'!$D$310:$Y$324,MATCH('GDP by NAICS'!$B18,'CMA GDP Estimates'!$C$310:$C$324,0),MATCH('GDP by NAICS'!$C$4,'CMA GDP Estimates'!$D$5:$Y$5,0))</f>
        <v>2921.1127149373469</v>
      </c>
      <c r="G18" s="189">
        <f>INDEX('Tor GDP Estimates'!$D$310:$Y$324,MATCH('GDP by NAICS'!$B18,'Tor GDP Estimates'!$C$310:$C$324,0),MATCH('GDP by NAICS'!$C$4,'Tor GDP Estimates'!$D$5:$Y$5,0))</f>
        <v>1710.0571084917328</v>
      </c>
    </row>
    <row r="19" spans="1:7" x14ac:dyDescent="0.25">
      <c r="A19" s="173" t="s">
        <v>655</v>
      </c>
      <c r="B19" s="97">
        <v>72</v>
      </c>
      <c r="C19" s="189">
        <f>INDEX('Ont GDP'!$D$310:$Y$324,MATCH('GDP by NAICS'!$B19,'Ont GDP'!$C$310:$C$324,0),MATCH('GDP by NAICS'!$C$4,'Ont GDP'!$D$5:$Y$5,0))</f>
        <v>15662.2</v>
      </c>
      <c r="D19" s="189">
        <f>INDEX('GDP Estimates (RestOfOnt)'!$D$310:$Y$324,MATCH('GDP by NAICS'!$B19,'GDP Estimates (RestOfOnt)'!$C$310:$C$324,0),MATCH('GDP by NAICS'!$C$4,'GDP Estimates (RestOfOnt)'!$D$5:$Y$5,0))</f>
        <v>8627.4123559340878</v>
      </c>
      <c r="E19" s="189">
        <f>INDEX('GDP Estimates (RestOfCMA)'!$D$310:$Y$324,MATCH('GDP by NAICS'!$B19,'GDP Estimates (RestOfCMA)'!$C$310:$C$324,0),MATCH('GDP by NAICS'!$C$4,'GDP Estimates (RestOfCMA)'!$D$5:$Y$5,0))</f>
        <v>3178.053352712458</v>
      </c>
      <c r="F19" s="189">
        <f>INDEX('CMA GDP Estimates'!$D$310:$Y$324,MATCH('GDP by NAICS'!$B19,'CMA GDP Estimates'!$C$310:$C$324,0),MATCH('GDP by NAICS'!$C$4,'CMA GDP Estimates'!$D$5:$Y$5,0))</f>
        <v>7034.7876440659138</v>
      </c>
      <c r="G19" s="189">
        <f>INDEX('Tor GDP Estimates'!$D$310:$Y$324,MATCH('GDP by NAICS'!$B19,'Tor GDP Estimates'!$C$310:$C$324,0),MATCH('GDP by NAICS'!$C$4,'Tor GDP Estimates'!$D$5:$Y$5,0))</f>
        <v>3856.7342913534558</v>
      </c>
    </row>
    <row r="20" spans="1:7" x14ac:dyDescent="0.25">
      <c r="A20" s="173" t="s">
        <v>664</v>
      </c>
      <c r="B20" s="97">
        <v>81</v>
      </c>
      <c r="C20" s="189">
        <f>INDEX('Ont GDP'!$D$310:$Y$324,MATCH('GDP by NAICS'!$B20,'Ont GDP'!$C$310:$C$324,0),MATCH('GDP by NAICS'!$C$4,'Ont GDP'!$D$5:$Y$5,0))</f>
        <v>13568.3</v>
      </c>
      <c r="D20" s="189">
        <f>INDEX('GDP Estimates (RestOfOnt)'!$D$310:$Y$324,MATCH('GDP by NAICS'!$B20,'GDP Estimates (RestOfOnt)'!$C$310:$C$324,0),MATCH('GDP by NAICS'!$C$4,'GDP Estimates (RestOfOnt)'!$D$5:$Y$5,0))</f>
        <v>7263.0955688410731</v>
      </c>
      <c r="E20" s="189">
        <f>INDEX('GDP Estimates (RestOfCMA)'!$D$310:$Y$324,MATCH('GDP by NAICS'!$B20,'GDP Estimates (RestOfCMA)'!$C$310:$C$324,0),MATCH('GDP by NAICS'!$C$4,'GDP Estimates (RestOfCMA)'!$D$5:$Y$5,0))</f>
        <v>2816.5018261177829</v>
      </c>
      <c r="F20" s="189">
        <f>INDEX('CMA GDP Estimates'!$D$310:$Y$324,MATCH('GDP by NAICS'!$B20,'CMA GDP Estimates'!$C$310:$C$324,0),MATCH('GDP by NAICS'!$C$4,'CMA GDP Estimates'!$D$5:$Y$5,0))</f>
        <v>6305.2044311589261</v>
      </c>
      <c r="G20" s="189">
        <f>INDEX('Tor GDP Estimates'!$D$310:$Y$324,MATCH('GDP by NAICS'!$B20,'Tor GDP Estimates'!$C$310:$C$324,0),MATCH('GDP by NAICS'!$C$4,'Tor GDP Estimates'!$D$5:$Y$5,0))</f>
        <v>3488.7026050411432</v>
      </c>
    </row>
    <row r="24" spans="1:7" ht="30" x14ac:dyDescent="0.25">
      <c r="A24" s="174" t="s">
        <v>676</v>
      </c>
      <c r="B24" s="174" t="s">
        <v>629</v>
      </c>
      <c r="C24" s="174" t="s">
        <v>323</v>
      </c>
      <c r="D24" s="174" t="s">
        <v>633</v>
      </c>
      <c r="E24" s="174" t="s">
        <v>634</v>
      </c>
      <c r="F24" s="174" t="s">
        <v>635</v>
      </c>
      <c r="G24" s="174" t="s">
        <v>636</v>
      </c>
    </row>
    <row r="25" spans="1:7" x14ac:dyDescent="0.25">
      <c r="A25" s="173" t="s">
        <v>13</v>
      </c>
      <c r="B25" s="97">
        <v>11</v>
      </c>
      <c r="C25" s="189">
        <f>INDEX('Ont GDP'!$D$6:$Y$182,MATCH('GDP by NAICS'!$B25,'Ont GDP'!$C$6:$C$182,0),MATCH('GDP by NAICS'!$C$4,'Ont GDP'!$D$5:$Y$5,0))</f>
        <v>8148.4</v>
      </c>
      <c r="D25" s="189">
        <f>INDEX('GDP Estimates (RestOfOnt)'!$D$6:$Y$182,MATCH('GDP by NAICS'!$B25,'GDP Estimates (RestOfOnt)'!$C$6:$C$182,0),MATCH('GDP by NAICS'!$C$4,'GDP Estimates (RestOfOnt)'!$D$5:$Y$5,0))</f>
        <v>7740.2444978527801</v>
      </c>
      <c r="E25" s="189">
        <f>INDEX('GDP Estimates (RestOfCMA)'!$D$6:$Y$182,MATCH('GDP by NAICS'!$B25,'GDP Estimates (RestOfCMA)'!$C$6:$C$182,0),MATCH('GDP by NAICS'!$C$4,'GDP Estimates (RestOfCMA)'!$D$5:$Y$5,0))</f>
        <v>408.15550214721981</v>
      </c>
      <c r="F25" s="189">
        <f>INDEX('CMA GDP Estimates'!$D$6:$Y$182,MATCH('GDP by NAICS'!$B25,'CMA GDP Estimates'!$C$6:$C$182,0),MATCH('GDP by NAICS'!$C$4,'CMA GDP Estimates'!$D$5:$Y$5,0))</f>
        <v>408.15550214721981</v>
      </c>
      <c r="G25" s="189">
        <f>INDEX('Tor GDP Estimates'!$D$6:$Y$182,MATCH('GDP by NAICS'!$B25,'Tor GDP Estimates'!$C$6:$C$182,0),MATCH('GDP by NAICS'!$C$4,'Tor GDP Estimates'!$D$5:$Y$5,0))</f>
        <v>0</v>
      </c>
    </row>
    <row r="26" spans="1:7" x14ac:dyDescent="0.25">
      <c r="A26" s="173" t="s">
        <v>18</v>
      </c>
      <c r="B26" s="97">
        <v>21</v>
      </c>
      <c r="C26" s="189">
        <f>INDEX('Ont GDP'!$D$6:$Y$182,MATCH('GDP by NAICS'!$B26,'Ont GDP'!$C$6:$C$182,0),MATCH('GDP by NAICS'!$C$4,'Ont GDP'!$D$5:$Y$5,0))</f>
        <v>6593.9</v>
      </c>
      <c r="D26" s="189">
        <f>INDEX('GDP Estimates (RestOfOnt)'!$D$6:$Y$182,MATCH('GDP by NAICS'!$B26,'GDP Estimates (RestOfOnt)'!$C$6:$C$182,0),MATCH('GDP by NAICS'!$C$4,'GDP Estimates (RestOfOnt)'!$D$5:$Y$5,0))</f>
        <v>5490.3277269393366</v>
      </c>
      <c r="E26" s="189">
        <f>INDEX('GDP Estimates (RestOfCMA)'!$D$6:$Y$182,MATCH('GDP by NAICS'!$B26,'GDP Estimates (RestOfCMA)'!$C$6:$C$182,0),MATCH('GDP by NAICS'!$C$4,'GDP Estimates (RestOfCMA)'!$D$5:$Y$5,0))</f>
        <v>195.18042239793033</v>
      </c>
      <c r="F26" s="189">
        <f>INDEX('CMA GDP Estimates'!$D$6:$Y$182,MATCH('GDP by NAICS'!$B26,'CMA GDP Estimates'!$C$6:$C$182,0),MATCH('GDP by NAICS'!$C$4,'CMA GDP Estimates'!$D$5:$Y$5,0))</f>
        <v>1103.5722730606631</v>
      </c>
      <c r="G26" s="189">
        <f>INDEX('Tor GDP Estimates'!$D$6:$Y$182,MATCH('GDP by NAICS'!$B26,'Tor GDP Estimates'!$C$6:$C$182,0),MATCH('GDP by NAICS'!$C$4,'Tor GDP Estimates'!$D$5:$Y$5,0))</f>
        <v>908.39185066273274</v>
      </c>
    </row>
    <row r="27" spans="1:7" x14ac:dyDescent="0.25">
      <c r="A27" s="173" t="s">
        <v>19</v>
      </c>
      <c r="B27" s="97">
        <v>22</v>
      </c>
      <c r="C27" s="189">
        <f>INDEX('Ont GDP'!$D$6:$Y$182,MATCH('GDP by NAICS'!$B27,'Ont GDP'!$C$6:$C$182,0),MATCH('GDP by NAICS'!$C$4,'Ont GDP'!$D$5:$Y$5,0))</f>
        <v>13672.4</v>
      </c>
      <c r="D27" s="189">
        <f>INDEX('GDP Estimates (RestOfOnt)'!$D$6:$Y$182,MATCH('GDP by NAICS'!$B27,'GDP Estimates (RestOfOnt)'!$C$6:$C$182,0),MATCH('GDP by NAICS'!$C$4,'GDP Estimates (RestOfOnt)'!$D$5:$Y$5,0))</f>
        <v>8723.2414889050269</v>
      </c>
      <c r="E27" s="189">
        <f>INDEX('GDP Estimates (RestOfCMA)'!$D$6:$Y$182,MATCH('GDP by NAICS'!$B27,'GDP Estimates (RestOfCMA)'!$C$6:$C$182,0),MATCH('GDP by NAICS'!$C$4,'GDP Estimates (RestOfCMA)'!$D$5:$Y$5,0))</f>
        <v>3267.8358712313843</v>
      </c>
      <c r="F27" s="189">
        <f>INDEX('CMA GDP Estimates'!$D$6:$Y$182,MATCH('GDP by NAICS'!$B27,'CMA GDP Estimates'!$C$6:$C$182,0),MATCH('GDP by NAICS'!$C$4,'CMA GDP Estimates'!$D$5:$Y$5,0))</f>
        <v>4949.1585110949718</v>
      </c>
      <c r="G27" s="189">
        <f>INDEX('Tor GDP Estimates'!$D$6:$Y$182,MATCH('GDP by NAICS'!$B27,'Tor GDP Estimates'!$C$6:$C$182,0),MATCH('GDP by NAICS'!$C$4,'Tor GDP Estimates'!$D$5:$Y$5,0))</f>
        <v>1681.3226398635875</v>
      </c>
    </row>
    <row r="28" spans="1:7" x14ac:dyDescent="0.25">
      <c r="A28" s="173" t="s">
        <v>22</v>
      </c>
      <c r="B28" s="97">
        <v>23</v>
      </c>
      <c r="C28" s="189">
        <f>INDEX('Ont GDP'!$D$6:$Y$182,MATCH('GDP by NAICS'!$B28,'Ont GDP'!$C$6:$C$182,0),MATCH('GDP by NAICS'!$C$4,'Ont GDP'!$D$5:$Y$5,0))</f>
        <v>50726.8</v>
      </c>
      <c r="D28" s="189">
        <f>INDEX('GDP Estimates (RestOfOnt)'!$D$6:$Y$182,MATCH('GDP by NAICS'!$B28,'GDP Estimates (RestOfOnt)'!$C$6:$C$182,0),MATCH('GDP by NAICS'!$C$4,'GDP Estimates (RestOfOnt)'!$D$5:$Y$5,0))</f>
        <v>26810.460628618574</v>
      </c>
      <c r="E28" s="189">
        <f>INDEX('GDP Estimates (RestOfCMA)'!$D$6:$Y$182,MATCH('GDP by NAICS'!$B28,'GDP Estimates (RestOfCMA)'!$C$6:$C$182,0),MATCH('GDP by NAICS'!$C$4,'GDP Estimates (RestOfCMA)'!$D$5:$Y$5,0))</f>
        <v>13974.830889000234</v>
      </c>
      <c r="F28" s="189">
        <f>INDEX('CMA GDP Estimates'!$D$6:$Y$182,MATCH('GDP by NAICS'!$B28,'CMA GDP Estimates'!$C$6:$C$182,0),MATCH('GDP by NAICS'!$C$4,'CMA GDP Estimates'!$D$5:$Y$5,0))</f>
        <v>23916.339371381429</v>
      </c>
      <c r="G28" s="189">
        <f>INDEX('Tor GDP Estimates'!$D$6:$Y$182,MATCH('GDP by NAICS'!$B28,'Tor GDP Estimates'!$C$6:$C$182,0),MATCH('GDP by NAICS'!$C$4,'Tor GDP Estimates'!$D$5:$Y$5,0))</f>
        <v>9941.5084823811958</v>
      </c>
    </row>
    <row r="29" spans="1:7" x14ac:dyDescent="0.25">
      <c r="A29" s="173" t="s">
        <v>23</v>
      </c>
      <c r="B29" s="97" t="s">
        <v>188</v>
      </c>
      <c r="C29" s="189">
        <f>INDEX('Ont GDP'!$D$6:$Y$182,MATCH('GDP by NAICS'!$B29,'Ont GDP'!$C$6:$C$182,0),MATCH('GDP by NAICS'!$C$4,'Ont GDP'!$D$5:$Y$5,0))</f>
        <v>89275.7</v>
      </c>
      <c r="D29" s="189">
        <f>INDEX('GDP Estimates (RestOfOnt)'!$D$6:$Y$182,MATCH('GDP by NAICS'!$B29,'GDP Estimates (RestOfOnt)'!$C$6:$C$182,0),MATCH('GDP by NAICS'!$C$4,'GDP Estimates (RestOfOnt)'!$D$5:$Y$5,0))</f>
        <v>48104.971480247354</v>
      </c>
      <c r="E29" s="189">
        <f>INDEX('GDP Estimates (RestOfCMA)'!$D$6:$Y$182,MATCH('GDP by NAICS'!$B29,'GDP Estimates (RestOfCMA)'!$C$6:$C$182,0),MATCH('GDP by NAICS'!$C$4,'GDP Estimates (RestOfCMA)'!$D$5:$Y$5,0))</f>
        <v>25553.582741811857</v>
      </c>
      <c r="F29" s="189">
        <f>INDEX('CMA GDP Estimates'!$D$6:$Y$182,MATCH('GDP by NAICS'!$B29,'CMA GDP Estimates'!$C$6:$C$182,0),MATCH('GDP by NAICS'!$C$4,'CMA GDP Estimates'!$D$5:$Y$5,0))</f>
        <v>41170.728519752643</v>
      </c>
      <c r="G29" s="189">
        <f>INDEX('Tor GDP Estimates'!$D$6:$Y$182,MATCH('GDP by NAICS'!$B29,'Tor GDP Estimates'!$C$6:$C$182,0),MATCH('GDP by NAICS'!$C$4,'Tor GDP Estimates'!$D$5:$Y$5,0))</f>
        <v>15617.145777940785</v>
      </c>
    </row>
    <row r="30" spans="1:7" x14ac:dyDescent="0.25">
      <c r="A30" s="173" t="s">
        <v>63</v>
      </c>
      <c r="B30" s="97">
        <v>41</v>
      </c>
      <c r="C30" s="189">
        <f>INDEX('Ont GDP'!$D$6:$Y$182,MATCH('GDP by NAICS'!$B30,'Ont GDP'!$C$6:$C$182,0),MATCH('GDP by NAICS'!$C$4,'Ont GDP'!$D$5:$Y$5,0))</f>
        <v>49840.5</v>
      </c>
      <c r="D30" s="189">
        <f>INDEX('GDP Estimates (RestOfOnt)'!$D$6:$Y$182,MATCH('GDP by NAICS'!$B30,'GDP Estimates (RestOfOnt)'!$C$6:$C$182,0),MATCH('GDP by NAICS'!$C$4,'GDP Estimates (RestOfOnt)'!$D$5:$Y$5,0))</f>
        <v>23233.16212272632</v>
      </c>
      <c r="E30" s="189">
        <f>INDEX('GDP Estimates (RestOfCMA)'!$D$6:$Y$182,MATCH('GDP by NAICS'!$B30,'GDP Estimates (RestOfCMA)'!$C$6:$C$182,0),MATCH('GDP by NAICS'!$C$4,'GDP Estimates (RestOfCMA)'!$D$5:$Y$5,0))</f>
        <v>18286.77831875945</v>
      </c>
      <c r="F30" s="189">
        <f>INDEX('CMA GDP Estimates'!$D$6:$Y$182,MATCH('GDP by NAICS'!$B30,'CMA GDP Estimates'!$C$6:$C$182,0),MATCH('GDP by NAICS'!$C$4,'CMA GDP Estimates'!$D$5:$Y$5,0))</f>
        <v>26607.33787727368</v>
      </c>
      <c r="G30" s="189">
        <f>INDEX('Tor GDP Estimates'!$D$6:$Y$182,MATCH('GDP by NAICS'!$B30,'Tor GDP Estimates'!$C$6:$C$182,0),MATCH('GDP by NAICS'!$C$4,'Tor GDP Estimates'!$D$5:$Y$5,0))</f>
        <v>8320.5595585142291</v>
      </c>
    </row>
    <row r="31" spans="1:7" x14ac:dyDescent="0.25">
      <c r="A31" s="173" t="s">
        <v>73</v>
      </c>
      <c r="B31" s="97" t="s">
        <v>199</v>
      </c>
      <c r="C31" s="189">
        <f>INDEX('Ont GDP'!$D$6:$Y$182,MATCH('GDP by NAICS'!$B31,'Ont GDP'!$C$6:$C$182,0),MATCH('GDP by NAICS'!$C$4,'Ont GDP'!$D$5:$Y$5,0))</f>
        <v>36347.699999999997</v>
      </c>
      <c r="D31" s="189">
        <f>INDEX('GDP Estimates (RestOfOnt)'!$D$6:$Y$182,MATCH('GDP by NAICS'!$B31,'GDP Estimates (RestOfOnt)'!$C$6:$C$182,0),MATCH('GDP by NAICS'!$C$4,'GDP Estimates (RestOfOnt)'!$D$5:$Y$5,0))</f>
        <v>19400.588914434524</v>
      </c>
      <c r="E31" s="189">
        <f>INDEX('GDP Estimates (RestOfCMA)'!$D$6:$Y$182,MATCH('GDP by NAICS'!$B31,'GDP Estimates (RestOfCMA)'!$C$6:$C$182,0),MATCH('GDP by NAICS'!$C$4,'GDP Estimates (RestOfCMA)'!$D$5:$Y$5,0))</f>
        <v>9250.4527955614703</v>
      </c>
      <c r="F31" s="189">
        <f>INDEX('CMA GDP Estimates'!$D$6:$Y$182,MATCH('GDP by NAICS'!$B31,'CMA GDP Estimates'!$C$6:$C$182,0),MATCH('GDP by NAICS'!$C$4,'CMA GDP Estimates'!$D$5:$Y$5,0))</f>
        <v>16947.111085565473</v>
      </c>
      <c r="G31" s="189">
        <f>INDEX('Tor GDP Estimates'!$D$6:$Y$182,MATCH('GDP by NAICS'!$B31,'Tor GDP Estimates'!$C$6:$C$182,0),MATCH('GDP by NAICS'!$C$4,'Tor GDP Estimates'!$D$5:$Y$5,0))</f>
        <v>7696.658290004003</v>
      </c>
    </row>
    <row r="32" spans="1:7" x14ac:dyDescent="0.25">
      <c r="A32" s="173" t="s">
        <v>86</v>
      </c>
      <c r="B32" s="97" t="s">
        <v>200</v>
      </c>
      <c r="C32" s="189">
        <f>INDEX('Ont GDP'!$D$6:$Y$182,MATCH('GDP by NAICS'!$B32,'Ont GDP'!$C$6:$C$182,0),MATCH('GDP by NAICS'!$C$4,'Ont GDP'!$D$5:$Y$5,0))</f>
        <v>29691.7</v>
      </c>
      <c r="D32" s="189">
        <f>INDEX('GDP Estimates (RestOfOnt)'!$D$6:$Y$182,MATCH('GDP by NAICS'!$B32,'GDP Estimates (RestOfOnt)'!$C$6:$C$182,0),MATCH('GDP by NAICS'!$C$4,'GDP Estimates (RestOfOnt)'!$D$5:$Y$5,0))</f>
        <v>11545.843485150646</v>
      </c>
      <c r="E32" s="189">
        <f>INDEX('GDP Estimates (RestOfCMA)'!$D$6:$Y$182,MATCH('GDP by NAICS'!$B32,'GDP Estimates (RestOfCMA)'!$C$6:$C$182,0),MATCH('GDP by NAICS'!$C$4,'GDP Estimates (RestOfCMA)'!$D$5:$Y$5,0))</f>
        <v>12579.485090161568</v>
      </c>
      <c r="F32" s="189">
        <f>INDEX('CMA GDP Estimates'!$D$6:$Y$182,MATCH('GDP by NAICS'!$B32,'CMA GDP Estimates'!$C$6:$C$182,0),MATCH('GDP by NAICS'!$C$4,'CMA GDP Estimates'!$D$5:$Y$5,0))</f>
        <v>18145.856514849354</v>
      </c>
      <c r="G32" s="189">
        <f>INDEX('Tor GDP Estimates'!$D$6:$Y$182,MATCH('GDP by NAICS'!$B32,'Tor GDP Estimates'!$C$6:$C$182,0),MATCH('GDP by NAICS'!$C$4,'Tor GDP Estimates'!$D$5:$Y$5,0))</f>
        <v>5566.3714246877853</v>
      </c>
    </row>
    <row r="33" spans="1:7" x14ac:dyDescent="0.25">
      <c r="A33" s="173" t="s">
        <v>100</v>
      </c>
      <c r="B33" s="97">
        <v>51</v>
      </c>
      <c r="C33" s="189">
        <f>INDEX('Ont GDP'!$D$6:$Y$182,MATCH('GDP by NAICS'!$B33,'Ont GDP'!$C$6:$C$182,0),MATCH('GDP by NAICS'!$C$4,'Ont GDP'!$D$5:$Y$5,0))</f>
        <v>26526.9</v>
      </c>
      <c r="D33" s="189">
        <f>INDEX('GDP Estimates (RestOfOnt)'!$D$6:$Y$182,MATCH('GDP by NAICS'!$B33,'GDP Estimates (RestOfOnt)'!$C$6:$C$182,0),MATCH('GDP by NAICS'!$C$4,'GDP Estimates (RestOfOnt)'!$D$5:$Y$5,0))</f>
        <v>9048.2123577771672</v>
      </c>
      <c r="E33" s="189">
        <f>INDEX('GDP Estimates (RestOfCMA)'!$D$6:$Y$182,MATCH('GDP by NAICS'!$B33,'GDP Estimates (RestOfCMA)'!$C$6:$C$182,0),MATCH('GDP by NAICS'!$C$4,'GDP Estimates (RestOfCMA)'!$D$5:$Y$5,0))</f>
        <v>6669.4793326583149</v>
      </c>
      <c r="F33" s="189">
        <f>INDEX('CMA GDP Estimates'!$D$6:$Y$182,MATCH('GDP by NAICS'!$B33,'CMA GDP Estimates'!$C$6:$C$182,0),MATCH('GDP by NAICS'!$C$4,'CMA GDP Estimates'!$D$5:$Y$5,0))</f>
        <v>17478.687642222834</v>
      </c>
      <c r="G33" s="189">
        <f>INDEX('Tor GDP Estimates'!$D$6:$Y$182,MATCH('GDP by NAICS'!$B33,'Tor GDP Estimates'!$C$6:$C$182,0),MATCH('GDP by NAICS'!$C$4,'Tor GDP Estimates'!$D$5:$Y$5,0))</f>
        <v>10809.208309564519</v>
      </c>
    </row>
    <row r="34" spans="1:7" x14ac:dyDescent="0.25">
      <c r="A34" s="173" t="s">
        <v>112</v>
      </c>
      <c r="B34" s="97">
        <v>52</v>
      </c>
      <c r="C34" s="189">
        <f>INDEX('Ont GDP'!$D$6:$Y$182,MATCH('GDP by NAICS'!$B34,'Ont GDP'!$C$6:$C$182,0),MATCH('GDP by NAICS'!$C$4,'Ont GDP'!$D$5:$Y$5,0))</f>
        <v>68510.600000000006</v>
      </c>
      <c r="D34" s="189">
        <f>INDEX('GDP Estimates (RestOfOnt)'!$D$6:$Y$182,MATCH('GDP by NAICS'!$B34,'GDP Estimates (RestOfOnt)'!$C$6:$C$182,0),MATCH('GDP by NAICS'!$C$4,'GDP Estimates (RestOfOnt)'!$D$5:$Y$5,0))</f>
        <v>19485.383157932396</v>
      </c>
      <c r="E34" s="189">
        <f>INDEX('GDP Estimates (RestOfCMA)'!$D$6:$Y$182,MATCH('GDP by NAICS'!$B34,'GDP Estimates (RestOfCMA)'!$C$6:$C$182,0),MATCH('GDP by NAICS'!$C$4,'GDP Estimates (RestOfCMA)'!$D$5:$Y$5,0))</f>
        <v>17030.678321812811</v>
      </c>
      <c r="F34" s="189">
        <f>INDEX('CMA GDP Estimates'!$D$6:$Y$182,MATCH('GDP by NAICS'!$B34,'CMA GDP Estimates'!$C$6:$C$182,0),MATCH('GDP by NAICS'!$C$4,'CMA GDP Estimates'!$D$5:$Y$5,0))</f>
        <v>49025.21684206761</v>
      </c>
      <c r="G34" s="189">
        <f>INDEX('Tor GDP Estimates'!$D$6:$Y$182,MATCH('GDP by NAICS'!$B34,'Tor GDP Estimates'!$C$6:$C$182,0),MATCH('GDP by NAICS'!$C$4,'Tor GDP Estimates'!$D$5:$Y$5,0))</f>
        <v>31994.538520254799</v>
      </c>
    </row>
    <row r="35" spans="1:7" x14ac:dyDescent="0.25">
      <c r="A35" s="173" t="s">
        <v>120</v>
      </c>
      <c r="B35" s="97">
        <v>53</v>
      </c>
      <c r="C35" s="189">
        <f>INDEX('Ont GDP'!$D$6:$Y$182,MATCH('GDP by NAICS'!$B35,'Ont GDP'!$C$6:$C$182,0),MATCH('GDP by NAICS'!$C$4,'Ont GDP'!$D$5:$Y$5,0))</f>
        <v>93385.7</v>
      </c>
      <c r="D35" s="189">
        <f>INDEX('GDP Estimates (RestOfOnt)'!$D$6:$Y$182,MATCH('GDP by NAICS'!$B35,'GDP Estimates (RestOfOnt)'!$C$6:$C$182,0),MATCH('GDP by NAICS'!$C$4,'GDP Estimates (RestOfOnt)'!$D$5:$Y$5,0))</f>
        <v>32386.519625004898</v>
      </c>
      <c r="E35" s="189">
        <f>INDEX('GDP Estimates (RestOfCMA)'!$D$6:$Y$182,MATCH('GDP by NAICS'!$B35,'GDP Estimates (RestOfCMA)'!$C$6:$C$182,0),MATCH('GDP by NAICS'!$C$4,'GDP Estimates (RestOfCMA)'!$D$5:$Y$5,0))</f>
        <v>30101.802541668138</v>
      </c>
      <c r="F35" s="189">
        <f>INDEX('CMA GDP Estimates'!$D$6:$Y$182,MATCH('GDP by NAICS'!$B35,'CMA GDP Estimates'!$C$6:$C$182,0),MATCH('GDP by NAICS'!$C$4,'CMA GDP Estimates'!$D$5:$Y$5,0))</f>
        <v>60999.1803749951</v>
      </c>
      <c r="G35" s="189">
        <f>INDEX('Tor GDP Estimates'!$D$6:$Y$182,MATCH('GDP by NAICS'!$B35,'Tor GDP Estimates'!$C$6:$C$182,0),MATCH('GDP by NAICS'!$C$4,'Tor GDP Estimates'!$D$5:$Y$5,0))</f>
        <v>30897.377833326962</v>
      </c>
    </row>
    <row r="36" spans="1:7" x14ac:dyDescent="0.25">
      <c r="A36" s="173" t="s">
        <v>127</v>
      </c>
      <c r="B36" s="97">
        <v>54</v>
      </c>
      <c r="C36" s="189">
        <f>INDEX('Ont GDP'!$D$6:$Y$182,MATCH('GDP by NAICS'!$B36,'Ont GDP'!$C$6:$C$182,0),MATCH('GDP by NAICS'!$C$4,'Ont GDP'!$D$5:$Y$5,0))</f>
        <v>49465.8</v>
      </c>
      <c r="D36" s="189">
        <f>INDEX('GDP Estimates (RestOfOnt)'!$D$6:$Y$182,MATCH('GDP by NAICS'!$B36,'GDP Estimates (RestOfOnt)'!$C$6:$C$182,0),MATCH('GDP by NAICS'!$C$4,'GDP Estimates (RestOfOnt)'!$D$5:$Y$5,0))</f>
        <v>18292.169548639456</v>
      </c>
      <c r="E36" s="189">
        <f>INDEX('GDP Estimates (RestOfCMA)'!$D$6:$Y$182,MATCH('GDP by NAICS'!$B36,'GDP Estimates (RestOfCMA)'!$C$6:$C$182,0),MATCH('GDP by NAICS'!$C$4,'GDP Estimates (RestOfCMA)'!$D$5:$Y$5,0))</f>
        <v>12161.112243222622</v>
      </c>
      <c r="F36" s="189">
        <f>INDEX('CMA GDP Estimates'!$D$6:$Y$182,MATCH('GDP by NAICS'!$B36,'CMA GDP Estimates'!$C$6:$C$182,0),MATCH('GDP by NAICS'!$C$4,'CMA GDP Estimates'!$D$5:$Y$5,0))</f>
        <v>31173.630451360546</v>
      </c>
      <c r="G36" s="189">
        <f>INDEX('Tor GDP Estimates'!$D$6:$Y$182,MATCH('GDP by NAICS'!$B36,'Tor GDP Estimates'!$C$6:$C$182,0),MATCH('GDP by NAICS'!$C$4,'Tor GDP Estimates'!$D$5:$Y$5,0))</f>
        <v>19012.518208137924</v>
      </c>
    </row>
    <row r="37" spans="1:7" x14ac:dyDescent="0.25">
      <c r="A37" s="173" t="s">
        <v>137</v>
      </c>
      <c r="B37" s="97">
        <v>55</v>
      </c>
      <c r="C37" s="189">
        <f>INDEX('Ont GDP'!$D$6:$Y$182,MATCH('GDP by NAICS'!$B37,'Ont GDP'!$C$6:$C$182,0),MATCH('GDP by NAICS'!$C$4,'Ont GDP'!$D$5:$Y$5,0))</f>
        <v>4330.3</v>
      </c>
      <c r="D37" s="189" t="str">
        <f>INDEX('GDP Estimates (RestOfOnt)'!$D$6:$Y$182,MATCH('GDP by NAICS'!$B37,'GDP Estimates (RestOfOnt)'!$C$6:$C$182,0),MATCH('GDP by NAICS'!$C$4,'GDP Estimates (RestOfOnt)'!$D$5:$Y$5,0))</f>
        <v/>
      </c>
      <c r="E37" s="189" t="str">
        <f>INDEX('GDP Estimates (RestOfCMA)'!$D$6:$Y$182,MATCH('GDP by NAICS'!$B37,'GDP Estimates (RestOfCMA)'!$C$6:$C$182,0),MATCH('GDP by NAICS'!$C$4,'GDP Estimates (RestOfCMA)'!$D$5:$Y$5,0))</f>
        <v/>
      </c>
      <c r="F37" s="189" t="str">
        <f>INDEX('CMA GDP Estimates'!$D$6:$Y$182,MATCH('GDP by NAICS'!$B37,'CMA GDP Estimates'!$C$6:$C$182,0),MATCH('GDP by NAICS'!$C$4,'CMA GDP Estimates'!$D$5:$Y$5,0))</f>
        <v/>
      </c>
      <c r="G37" s="189" t="str">
        <f>INDEX('Tor GDP Estimates'!$D$6:$Y$182,MATCH('GDP by NAICS'!$B37,'Tor GDP Estimates'!$C$6:$C$182,0),MATCH('GDP by NAICS'!$C$4,'Tor GDP Estimates'!$D$5:$Y$5,0))</f>
        <v/>
      </c>
    </row>
    <row r="38" spans="1:7" x14ac:dyDescent="0.25">
      <c r="A38" s="173" t="s">
        <v>138</v>
      </c>
      <c r="B38" s="97">
        <v>56</v>
      </c>
      <c r="C38" s="189">
        <f>INDEX('Ont GDP'!$D$6:$Y$182,MATCH('GDP by NAICS'!$B38,'Ont GDP'!$C$6:$C$182,0),MATCH('GDP by NAICS'!$C$4,'Ont GDP'!$D$5:$Y$5,0))</f>
        <v>23613.4</v>
      </c>
      <c r="D38" s="189">
        <f>INDEX('GDP Estimates (RestOfOnt)'!$D$6:$Y$182,MATCH('GDP by NAICS'!$B38,'GDP Estimates (RestOfOnt)'!$C$6:$C$182,0),MATCH('GDP by NAICS'!$C$4,'GDP Estimates (RestOfOnt)'!$D$5:$Y$5,0))</f>
        <v>11486.122995018104</v>
      </c>
      <c r="E38" s="189">
        <f>INDEX('GDP Estimates (RestOfCMA)'!$D$6:$Y$182,MATCH('GDP by NAICS'!$B38,'GDP Estimates (RestOfCMA)'!$C$6:$C$182,0),MATCH('GDP by NAICS'!$C$4,'GDP Estimates (RestOfCMA)'!$D$5:$Y$5,0))</f>
        <v>5273.5630452022515</v>
      </c>
      <c r="F38" s="189">
        <f>INDEX('CMA GDP Estimates'!$D$6:$Y$182,MATCH('GDP by NAICS'!$B38,'CMA GDP Estimates'!$C$6:$C$182,0),MATCH('GDP by NAICS'!$C$4,'CMA GDP Estimates'!$D$5:$Y$5,0))</f>
        <v>12127.277004981897</v>
      </c>
      <c r="G38" s="189">
        <f>INDEX('Tor GDP Estimates'!$D$6:$Y$182,MATCH('GDP by NAICS'!$B38,'Tor GDP Estimates'!$C$6:$C$182,0),MATCH('GDP by NAICS'!$C$4,'Tor GDP Estimates'!$D$5:$Y$5,0))</f>
        <v>6853.7139597796458</v>
      </c>
    </row>
    <row r="39" spans="1:7" x14ac:dyDescent="0.25">
      <c r="A39" s="173" t="s">
        <v>148</v>
      </c>
      <c r="B39" s="97">
        <v>61</v>
      </c>
      <c r="C39" s="189">
        <f>INDEX('Ont GDP'!$D$6:$Y$182,MATCH('GDP by NAICS'!$B39,'Ont GDP'!$C$6:$C$182,0),MATCH('GDP by NAICS'!$C$4,'Ont GDP'!$D$5:$Y$5,0))</f>
        <v>42335.1</v>
      </c>
      <c r="D39" s="189">
        <f>INDEX('GDP Estimates (RestOfOnt)'!$D$6:$Y$182,MATCH('GDP by NAICS'!$B39,'GDP Estimates (RestOfOnt)'!$C$6:$C$182,0),MATCH('GDP by NAICS'!$C$4,'GDP Estimates (RestOfOnt)'!$D$5:$Y$5,0))</f>
        <v>22954.799065478921</v>
      </c>
      <c r="E39" s="189">
        <f>INDEX('GDP Estimates (RestOfCMA)'!$D$6:$Y$182,MATCH('GDP by NAICS'!$B39,'GDP Estimates (RestOfCMA)'!$C$6:$C$182,0),MATCH('GDP by NAICS'!$C$4,'GDP Estimates (RestOfCMA)'!$D$5:$Y$5,0))</f>
        <v>8630.9337833232312</v>
      </c>
      <c r="F39" s="189">
        <f>INDEX('CMA GDP Estimates'!$D$6:$Y$182,MATCH('GDP by NAICS'!$B39,'CMA GDP Estimates'!$C$6:$C$182,0),MATCH('GDP by NAICS'!$C$4,'CMA GDP Estimates'!$D$5:$Y$5,0))</f>
        <v>19380.300934521078</v>
      </c>
      <c r="G39" s="189">
        <f>INDEX('Tor GDP Estimates'!$D$6:$Y$182,MATCH('GDP by NAICS'!$B39,'Tor GDP Estimates'!$C$6:$C$182,0),MATCH('GDP by NAICS'!$C$4,'Tor GDP Estimates'!$D$5:$Y$5,0))</f>
        <v>10749.367151197846</v>
      </c>
    </row>
    <row r="40" spans="1:7" x14ac:dyDescent="0.25">
      <c r="A40" s="173" t="s">
        <v>153</v>
      </c>
      <c r="B40" s="97">
        <v>62</v>
      </c>
      <c r="C40" s="189">
        <f>INDEX('Ont GDP'!$D$6:$Y$182,MATCH('GDP by NAICS'!$B40,'Ont GDP'!$C$6:$C$182,0),MATCH('GDP by NAICS'!$C$4,'Ont GDP'!$D$5:$Y$5,0))</f>
        <v>49430.8</v>
      </c>
      <c r="D40" s="189">
        <f>INDEX('GDP Estimates (RestOfOnt)'!$D$6:$Y$182,MATCH('GDP by NAICS'!$B40,'GDP Estimates (RestOfOnt)'!$C$6:$C$182,0),MATCH('GDP by NAICS'!$C$4,'GDP Estimates (RestOfOnt)'!$D$5:$Y$5,0))</f>
        <v>29149.782925342643</v>
      </c>
      <c r="E40" s="189">
        <f>INDEX('GDP Estimates (RestOfCMA)'!$D$6:$Y$182,MATCH('GDP by NAICS'!$B40,'GDP Estimates (RestOfCMA)'!$C$6:$C$182,0),MATCH('GDP by NAICS'!$C$4,'GDP Estimates (RestOfCMA)'!$D$5:$Y$5,0))</f>
        <v>8048.4009681068783</v>
      </c>
      <c r="F40" s="189">
        <f>INDEX('CMA GDP Estimates'!$D$6:$Y$182,MATCH('GDP by NAICS'!$B40,'CMA GDP Estimates'!$C$6:$C$182,0),MATCH('GDP by NAICS'!$C$4,'CMA GDP Estimates'!$D$5:$Y$5,0))</f>
        <v>20281.01707465736</v>
      </c>
      <c r="G40" s="189">
        <f>INDEX('Tor GDP Estimates'!$D$6:$Y$182,MATCH('GDP by NAICS'!$B40,'Tor GDP Estimates'!$C$6:$C$182,0),MATCH('GDP by NAICS'!$C$4,'Tor GDP Estimates'!$D$5:$Y$5,0))</f>
        <v>12232.616106550482</v>
      </c>
    </row>
    <row r="41" spans="1:7" x14ac:dyDescent="0.25">
      <c r="A41" s="173" t="s">
        <v>158</v>
      </c>
      <c r="B41" s="97">
        <v>71</v>
      </c>
      <c r="C41" s="189">
        <f>INDEX('Ont GDP'!$D$6:$Y$182,MATCH('GDP by NAICS'!$B41,'Ont GDP'!$C$6:$C$182,0),MATCH('GDP by NAICS'!$C$4,'Ont GDP'!$D$5:$Y$5,0))</f>
        <v>6384.9</v>
      </c>
      <c r="D41" s="189">
        <f>INDEX('GDP Estimates (RestOfOnt)'!$D$6:$Y$182,MATCH('GDP by NAICS'!$B41,'GDP Estimates (RestOfOnt)'!$C$6:$C$182,0),MATCH('GDP by NAICS'!$C$4,'GDP Estimates (RestOfOnt)'!$D$5:$Y$5,0))</f>
        <v>3463.7872850626527</v>
      </c>
      <c r="E41" s="189">
        <f>INDEX('GDP Estimates (RestOfCMA)'!$D$6:$Y$182,MATCH('GDP by NAICS'!$B41,'GDP Estimates (RestOfCMA)'!$C$6:$C$182,0),MATCH('GDP by NAICS'!$C$4,'GDP Estimates (RestOfCMA)'!$D$5:$Y$5,0))</f>
        <v>1211.0556064456141</v>
      </c>
      <c r="F41" s="189">
        <f>INDEX('CMA GDP Estimates'!$D$6:$Y$182,MATCH('GDP by NAICS'!$B41,'CMA GDP Estimates'!$C$6:$C$182,0),MATCH('GDP by NAICS'!$C$4,'CMA GDP Estimates'!$D$5:$Y$5,0))</f>
        <v>2921.1127149373469</v>
      </c>
      <c r="G41" s="189">
        <f>INDEX('Tor GDP Estimates'!$D$6:$Y$182,MATCH('GDP by NAICS'!$B41,'Tor GDP Estimates'!$C$6:$C$182,0),MATCH('GDP by NAICS'!$C$4,'Tor GDP Estimates'!$D$5:$Y$5,0))</f>
        <v>1710.0571084917328</v>
      </c>
    </row>
    <row r="42" spans="1:7" x14ac:dyDescent="0.25">
      <c r="A42" s="173" t="s">
        <v>161</v>
      </c>
      <c r="B42" s="97">
        <v>72</v>
      </c>
      <c r="C42" s="189">
        <f>INDEX('Ont GDP'!$D$6:$Y$182,MATCH('GDP by NAICS'!$B42,'Ont GDP'!$C$6:$C$182,0),MATCH('GDP by NAICS'!$C$4,'Ont GDP'!$D$5:$Y$5,0))</f>
        <v>15662.2</v>
      </c>
      <c r="D42" s="189">
        <f>INDEX('GDP Estimates (RestOfOnt)'!$D$6:$Y$182,MATCH('GDP by NAICS'!$B42,'GDP Estimates (RestOfOnt)'!$C$6:$C$182,0),MATCH('GDP by NAICS'!$C$4,'GDP Estimates (RestOfOnt)'!$D$5:$Y$5,0))</f>
        <v>8627.4123559340878</v>
      </c>
      <c r="E42" s="189">
        <f>INDEX('GDP Estimates (RestOfCMA)'!$D$6:$Y$182,MATCH('GDP by NAICS'!$B42,'GDP Estimates (RestOfCMA)'!$C$6:$C$182,0),MATCH('GDP by NAICS'!$C$4,'GDP Estimates (RestOfCMA)'!$D$5:$Y$5,0))</f>
        <v>3178.053352712458</v>
      </c>
      <c r="F42" s="189">
        <f>INDEX('CMA GDP Estimates'!$D$6:$Y$182,MATCH('GDP by NAICS'!$B42,'CMA GDP Estimates'!$C$6:$C$182,0),MATCH('GDP by NAICS'!$C$4,'CMA GDP Estimates'!$D$5:$Y$5,0))</f>
        <v>7034.7876440659138</v>
      </c>
      <c r="G42" s="189">
        <f>INDEX('Tor GDP Estimates'!$D$6:$Y$182,MATCH('GDP by NAICS'!$B42,'Tor GDP Estimates'!$C$6:$C$182,0),MATCH('GDP by NAICS'!$C$4,'Tor GDP Estimates'!$D$5:$Y$5,0))</f>
        <v>3856.7342913534558</v>
      </c>
    </row>
    <row r="43" spans="1:7" x14ac:dyDescent="0.25">
      <c r="A43" s="173" t="s">
        <v>164</v>
      </c>
      <c r="B43" s="97">
        <v>81</v>
      </c>
      <c r="C43" s="189">
        <f>INDEX('Ont GDP'!$D$6:$Y$182,MATCH('GDP by NAICS'!$B43,'Ont GDP'!$C$6:$C$182,0),MATCH('GDP by NAICS'!$C$4,'Ont GDP'!$D$5:$Y$5,0))</f>
        <v>13568.3</v>
      </c>
      <c r="D43" s="189">
        <f>INDEX('GDP Estimates (RestOfOnt)'!$D$6:$Y$182,MATCH('GDP by NAICS'!$B43,'GDP Estimates (RestOfOnt)'!$C$6:$C$182,0),MATCH('GDP by NAICS'!$C$4,'GDP Estimates (RestOfOnt)'!$D$5:$Y$5,0))</f>
        <v>7263.0955688410731</v>
      </c>
      <c r="E43" s="189">
        <f>INDEX('GDP Estimates (RestOfCMA)'!$D$6:$Y$182,MATCH('GDP by NAICS'!$B43,'GDP Estimates (RestOfCMA)'!$C$6:$C$182,0),MATCH('GDP by NAICS'!$C$4,'GDP Estimates (RestOfCMA)'!$D$5:$Y$5,0))</f>
        <v>2816.5018261177829</v>
      </c>
      <c r="F43" s="189">
        <f>INDEX('CMA GDP Estimates'!$D$6:$Y$182,MATCH('GDP by NAICS'!$B43,'CMA GDP Estimates'!$C$6:$C$182,0),MATCH('GDP by NAICS'!$C$4,'CMA GDP Estimates'!$D$5:$Y$5,0))</f>
        <v>6305.2044311589261</v>
      </c>
      <c r="G43" s="189">
        <f>INDEX('Tor GDP Estimates'!$D$6:$Y$182,MATCH('GDP by NAICS'!$B43,'Tor GDP Estimates'!$C$6:$C$182,0),MATCH('GDP by NAICS'!$C$4,'Tor GDP Estimates'!$D$5:$Y$5,0))</f>
        <v>3488.7026050411432</v>
      </c>
    </row>
    <row r="44" spans="1:7" x14ac:dyDescent="0.25">
      <c r="A44" t="s">
        <v>171</v>
      </c>
      <c r="B44" s="97">
        <v>91</v>
      </c>
      <c r="C44" s="189">
        <f>INDEX('Ont GDP'!$D$6:$Y$182,MATCH('GDP by NAICS'!$B44,'Ont GDP'!$C$6:$C$182,0),MATCH('GDP by NAICS'!$C$4,'Ont GDP'!$D$5:$Y$5,0))</f>
        <v>50921.5</v>
      </c>
      <c r="D44" s="189">
        <f>INDEX('GDP Estimates (RestOfOnt)'!$D$6:$Y$182,MATCH('GDP by NAICS'!$B44,'GDP Estimates (RestOfOnt)'!$C$6:$C$182,0),MATCH('GDP by NAICS'!$C$4,'GDP Estimates (RestOfOnt)'!$D$5:$Y$5,0))</f>
        <v>33792.609536575343</v>
      </c>
      <c r="E44" s="189">
        <f>INDEX('GDP Estimates (RestOfCMA)'!$D$6:$Y$182,MATCH('GDP by NAICS'!$B44,'GDP Estimates (RestOfCMA)'!$C$6:$C$182,0),MATCH('GDP by NAICS'!$C$4,'GDP Estimates (RestOfCMA)'!$D$5:$Y$5,0))</f>
        <v>6535.8126107505468</v>
      </c>
      <c r="F44" s="189">
        <f>INDEX('CMA GDP Estimates'!$D$6:$Y$182,MATCH('GDP by NAICS'!$B44,'CMA GDP Estimates'!$C$6:$C$182,0),MATCH('GDP by NAICS'!$C$4,'CMA GDP Estimates'!$D$5:$Y$5,0))</f>
        <v>17128.890463424657</v>
      </c>
      <c r="G44" s="189">
        <f>INDEX('Tor GDP Estimates'!$D$6:$Y$182,MATCH('GDP by NAICS'!$B44,'Tor GDP Estimates'!$C$6:$C$182,0),MATCH('GDP by NAICS'!$C$4,'Tor GDP Estimates'!$D$5:$Y$5,0))</f>
        <v>10593.077852674111</v>
      </c>
    </row>
    <row r="46" spans="1:7" x14ac:dyDescent="0.25">
      <c r="A46" s="173" t="s">
        <v>674</v>
      </c>
    </row>
    <row r="47" spans="1:7" x14ac:dyDescent="0.25">
      <c r="A47" s="173" t="s">
        <v>675</v>
      </c>
    </row>
  </sheetData>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Y324"/>
  <sheetViews>
    <sheetView workbookViewId="0">
      <pane xSplit="3" ySplit="5" topLeftCell="M6" activePane="bottomRight" state="frozen"/>
      <selection pane="topRight"/>
      <selection pane="bottomLeft"/>
      <selection pane="bottomRight" activeCell="M3" sqref="M3"/>
    </sheetView>
  </sheetViews>
  <sheetFormatPr defaultRowHeight="15" x14ac:dyDescent="0.25"/>
  <cols>
    <col min="1" max="1" width="50.7109375" customWidth="1"/>
    <col min="2" max="2" width="5.7109375" customWidth="1"/>
    <col min="3" max="3" width="20.7109375" customWidth="1"/>
    <col min="4" max="12" width="10.140625" hidden="1" customWidth="1"/>
    <col min="13" max="25" width="10.140625" bestFit="1" customWidth="1"/>
  </cols>
  <sheetData>
    <row r="1" spans="1:25" x14ac:dyDescent="0.25">
      <c r="A1" s="1" t="s">
        <v>0</v>
      </c>
      <c r="B1" s="1"/>
    </row>
    <row r="2" spans="1:25" x14ac:dyDescent="0.25">
      <c r="A2" s="2" t="s">
        <v>211</v>
      </c>
      <c r="B2" s="2"/>
    </row>
    <row r="3" spans="1:25" x14ac:dyDescent="0.25">
      <c r="A3" s="25" t="s">
        <v>217</v>
      </c>
      <c r="B3" s="25"/>
      <c r="P3" s="40"/>
      <c r="Q3" s="40"/>
      <c r="R3" s="40"/>
      <c r="S3" s="40"/>
      <c r="T3" s="40"/>
      <c r="U3" s="40"/>
      <c r="V3" s="40"/>
      <c r="W3" s="40"/>
      <c r="X3" s="40"/>
      <c r="Y3" s="40"/>
    </row>
    <row r="4" spans="1:25" s="16" customFormat="1" x14ac:dyDescent="0.25">
      <c r="A4" s="72" t="s">
        <v>311</v>
      </c>
      <c r="B4" s="72"/>
    </row>
    <row r="5" spans="1:25" s="1" customFormat="1" x14ac:dyDescent="0.25">
      <c r="A5" s="1" t="s">
        <v>212</v>
      </c>
      <c r="C5" s="1" t="s">
        <v>213</v>
      </c>
      <c r="D5" s="17">
        <v>1997</v>
      </c>
      <c r="E5" s="17">
        <v>1998</v>
      </c>
      <c r="F5" s="17">
        <v>1999</v>
      </c>
      <c r="G5" s="17">
        <v>2000</v>
      </c>
      <c r="H5" s="17">
        <v>2001</v>
      </c>
      <c r="I5" s="17">
        <v>2002</v>
      </c>
      <c r="J5" s="17">
        <v>2003</v>
      </c>
      <c r="K5" s="17">
        <v>2004</v>
      </c>
      <c r="L5" s="17">
        <v>2005</v>
      </c>
      <c r="M5" s="17">
        <v>2006</v>
      </c>
      <c r="N5" s="17">
        <v>2007</v>
      </c>
      <c r="O5" s="17">
        <v>2008</v>
      </c>
      <c r="P5" s="17">
        <v>2009</v>
      </c>
      <c r="Q5" s="17">
        <v>2010</v>
      </c>
      <c r="R5" s="17">
        <v>2011</v>
      </c>
      <c r="S5" s="17">
        <v>2012</v>
      </c>
      <c r="T5" s="17">
        <v>2013</v>
      </c>
      <c r="U5" s="17">
        <v>2014</v>
      </c>
      <c r="V5" s="17">
        <v>2015</v>
      </c>
      <c r="W5" s="17">
        <v>2016</v>
      </c>
      <c r="X5" s="17">
        <v>2017</v>
      </c>
      <c r="Y5" s="17">
        <v>2018</v>
      </c>
    </row>
    <row r="6" spans="1:25" x14ac:dyDescent="0.25">
      <c r="A6" s="3" t="s">
        <v>2</v>
      </c>
      <c r="B6" s="3"/>
      <c r="C6" s="11" t="s">
        <v>176</v>
      </c>
      <c r="D6" s="62">
        <f>+IFERROR('Tor Emp %OfCMA'!D6*'CMA GDP Estimates'!D6,"")</f>
        <v>98025.305152390647</v>
      </c>
      <c r="E6" s="62">
        <f>+IFERROR('Tor Emp %OfCMA'!E6*'CMA GDP Estimates'!E6,"")</f>
        <v>102602.73763345274</v>
      </c>
      <c r="F6" s="62">
        <f>+IFERROR('Tor Emp %OfCMA'!F6*'CMA GDP Estimates'!F6,"")</f>
        <v>108497.77928743744</v>
      </c>
      <c r="G6" s="62">
        <f>+IFERROR('Tor Emp %OfCMA'!G6*'CMA GDP Estimates'!G6,"")</f>
        <v>114467.41136834947</v>
      </c>
      <c r="H6" s="62">
        <f>+IFERROR('Tor Emp %OfCMA'!H6*'CMA GDP Estimates'!H6,"")</f>
        <v>116316.84458224438</v>
      </c>
      <c r="I6" s="62">
        <f>+IFERROR('Tor Emp %OfCMA'!I6*'CMA GDP Estimates'!I6,"")</f>
        <v>118755.6127193843</v>
      </c>
      <c r="J6" s="62">
        <f>+IFERROR('Tor Emp %OfCMA'!J6*'CMA GDP Estimates'!J6,"")</f>
        <v>117275.88121121703</v>
      </c>
      <c r="K6" s="62">
        <f>+IFERROR('Tor Emp %OfCMA'!K6*'CMA GDP Estimates'!K6,"")</f>
        <v>119844.04166072032</v>
      </c>
      <c r="L6" s="62">
        <f>+IFERROR('Tor Emp %OfCMA'!L6*'CMA GDP Estimates'!L6,"")</f>
        <v>148307.59909793359</v>
      </c>
      <c r="M6" s="27">
        <f>+IFERROR('Tor Emp %OfCMA'!M6*'CMA GDP Estimates'!M6,"")</f>
        <v>149978.42882890214</v>
      </c>
      <c r="N6" s="27">
        <f>+IFERROR('Tor Emp %OfCMA'!N6*'CMA GDP Estimates'!N6,"")</f>
        <v>149838.40554329593</v>
      </c>
      <c r="O6" s="27">
        <f>+IFERROR('Tor Emp %OfCMA'!O6*'CMA GDP Estimates'!O6,"")</f>
        <v>150572.03330060391</v>
      </c>
      <c r="P6" s="27">
        <f>+IFERROR('Tor Emp %OfCMA'!P6*'CMA GDP Estimates'!P6,"")</f>
        <v>146714.37388498287</v>
      </c>
      <c r="Q6" s="27">
        <f>+IFERROR('Tor Emp %OfCMA'!Q6*'CMA GDP Estimates'!Q6,"")</f>
        <v>147899.12966463136</v>
      </c>
      <c r="R6" s="27">
        <f>+IFERROR('Tor Emp %OfCMA'!R6*'CMA GDP Estimates'!R6,"")</f>
        <v>154195.68293266822</v>
      </c>
      <c r="S6" s="27">
        <f>+IFERROR('Tor Emp %OfCMA'!S6*'CMA GDP Estimates'!S6,"")</f>
        <v>158849.38679545536</v>
      </c>
      <c r="T6" s="27">
        <f>+IFERROR('Tor Emp %OfCMA'!T6*'CMA GDP Estimates'!T6,"")</f>
        <v>166497.33728232709</v>
      </c>
      <c r="U6" s="27">
        <f>+IFERROR('Tor Emp %OfCMA'!U6*'CMA GDP Estimates'!U6,"")</f>
        <v>164351.63558056898</v>
      </c>
      <c r="V6" s="27">
        <f>+IFERROR('Tor Emp %OfCMA'!V6*'CMA GDP Estimates'!V6,"")</f>
        <v>172327.98366861857</v>
      </c>
      <c r="W6" s="27">
        <f>+IFERROR('Tor Emp %OfCMA'!W6*'CMA GDP Estimates'!W6,"")</f>
        <v>173331.62134766689</v>
      </c>
      <c r="X6" s="27">
        <f>+IFERROR('Tor Emp %OfCMA'!X6*'CMA GDP Estimates'!X6,"")</f>
        <v>182330.13700018456</v>
      </c>
      <c r="Y6" s="27">
        <f>+IFERROR('Tor Emp %OfCMA'!Y6*'CMA GDP Estimates'!Y6,"")</f>
        <v>185957.38385625996</v>
      </c>
    </row>
    <row r="7" spans="1:25" x14ac:dyDescent="0.25">
      <c r="A7" s="4" t="s">
        <v>3</v>
      </c>
      <c r="B7" s="4"/>
      <c r="C7" s="12" t="s">
        <v>177</v>
      </c>
      <c r="D7" s="63">
        <f>+IFERROR('Tor Emp %OfCMA'!D7*'CMA GDP Estimates'!D7,"")</f>
        <v>24744.600202943388</v>
      </c>
      <c r="E7" s="63">
        <f>+IFERROR('Tor Emp %OfCMA'!E7*'CMA GDP Estimates'!E7,"")</f>
        <v>26120.324244042236</v>
      </c>
      <c r="F7" s="63">
        <f>+IFERROR('Tor Emp %OfCMA'!F7*'CMA GDP Estimates'!F7,"")</f>
        <v>26665.728472203675</v>
      </c>
      <c r="G7" s="63">
        <f>+IFERROR('Tor Emp %OfCMA'!G7*'CMA GDP Estimates'!G7,"")</f>
        <v>29391.123481665156</v>
      </c>
      <c r="H7" s="63">
        <f>+IFERROR('Tor Emp %OfCMA'!H7*'CMA GDP Estimates'!H7,"")</f>
        <v>28983.987483691853</v>
      </c>
      <c r="I7" s="63">
        <f>+IFERROR('Tor Emp %OfCMA'!I7*'CMA GDP Estimates'!I7,"")</f>
        <v>31800.083423926957</v>
      </c>
      <c r="J7" s="63">
        <f>+IFERROR('Tor Emp %OfCMA'!J7*'CMA GDP Estimates'!J7,"")</f>
        <v>28617.824289633812</v>
      </c>
      <c r="K7" s="63">
        <f>+IFERROR('Tor Emp %OfCMA'!K7*'CMA GDP Estimates'!K7,"")</f>
        <v>28867.06647778811</v>
      </c>
      <c r="L7" s="63">
        <f>+IFERROR('Tor Emp %OfCMA'!L7*'CMA GDP Estimates'!L7,"")</f>
        <v>32216.883972125212</v>
      </c>
      <c r="M7" s="28">
        <f>+IFERROR('Tor Emp %OfCMA'!M7*'CMA GDP Estimates'!M7,"")</f>
        <v>28956.310747767111</v>
      </c>
      <c r="N7" s="28">
        <f>+IFERROR('Tor Emp %OfCMA'!N7*'CMA GDP Estimates'!N7,"")</f>
        <v>27194.520768583669</v>
      </c>
      <c r="O7" s="28">
        <f>+IFERROR('Tor Emp %OfCMA'!O7*'CMA GDP Estimates'!O7,"")</f>
        <v>26615.631103663567</v>
      </c>
      <c r="P7" s="28">
        <f>+IFERROR('Tor Emp %OfCMA'!P7*'CMA GDP Estimates'!P7,"")</f>
        <v>21678.147587711945</v>
      </c>
      <c r="Q7" s="28">
        <f>+IFERROR('Tor Emp %OfCMA'!Q7*'CMA GDP Estimates'!Q7,"")</f>
        <v>21624.401683030199</v>
      </c>
      <c r="R7" s="28">
        <f>+IFERROR('Tor Emp %OfCMA'!R7*'CMA GDP Estimates'!R7,"")</f>
        <v>24757.545486810461</v>
      </c>
      <c r="S7" s="28">
        <f>+IFERROR('Tor Emp %OfCMA'!S7*'CMA GDP Estimates'!S7,"")</f>
        <v>26580.023142079961</v>
      </c>
      <c r="T7" s="28">
        <f>+IFERROR('Tor Emp %OfCMA'!T7*'CMA GDP Estimates'!T7,"")</f>
        <v>27794.688057052823</v>
      </c>
      <c r="U7" s="28">
        <f>+IFERROR('Tor Emp %OfCMA'!U7*'CMA GDP Estimates'!U7,"")</f>
        <v>27051.745845862351</v>
      </c>
      <c r="V7" s="28">
        <f>+IFERROR('Tor Emp %OfCMA'!V7*'CMA GDP Estimates'!V7,"")</f>
        <v>28223.265285528003</v>
      </c>
      <c r="W7" s="28">
        <f>+IFERROR('Tor Emp %OfCMA'!W7*'CMA GDP Estimates'!W7,"")</f>
        <v>27070.304180463281</v>
      </c>
      <c r="X7" s="28">
        <f>+IFERROR('Tor Emp %OfCMA'!X7*'CMA GDP Estimates'!X7,"")</f>
        <v>26664.321432499506</v>
      </c>
      <c r="Y7" s="28">
        <f>+IFERROR('Tor Emp %OfCMA'!Y7*'CMA GDP Estimates'!Y7,"")</f>
        <v>28262.154992336014</v>
      </c>
    </row>
    <row r="8" spans="1:25" x14ac:dyDescent="0.25">
      <c r="A8" s="4" t="s">
        <v>4</v>
      </c>
      <c r="B8" s="4"/>
      <c r="C8" s="12" t="s">
        <v>178</v>
      </c>
      <c r="D8" s="63">
        <f>+IFERROR('Tor Emp %OfCMA'!D8*'CMA GDP Estimates'!D8,"")</f>
        <v>72413.70988700568</v>
      </c>
      <c r="E8" s="63">
        <f>+IFERROR('Tor Emp %OfCMA'!E8*'CMA GDP Estimates'!E8,"")</f>
        <v>75659.921251985317</v>
      </c>
      <c r="F8" s="63">
        <f>+IFERROR('Tor Emp %OfCMA'!F8*'CMA GDP Estimates'!F8,"")</f>
        <v>80813.786478621812</v>
      </c>
      <c r="G8" s="63">
        <f>+IFERROR('Tor Emp %OfCMA'!G8*'CMA GDP Estimates'!G8,"")</f>
        <v>84170.550853919762</v>
      </c>
      <c r="H8" s="63">
        <f>+IFERROR('Tor Emp %OfCMA'!H8*'CMA GDP Estimates'!H8,"")</f>
        <v>86674.361738348191</v>
      </c>
      <c r="I8" s="63">
        <f>+IFERROR('Tor Emp %OfCMA'!I8*'CMA GDP Estimates'!I8,"")</f>
        <v>86597.304837060976</v>
      </c>
      <c r="J8" s="63">
        <f>+IFERROR('Tor Emp %OfCMA'!J8*'CMA GDP Estimates'!J8,"")</f>
        <v>87895.549108820938</v>
      </c>
      <c r="K8" s="63">
        <f>+IFERROR('Tor Emp %OfCMA'!K8*'CMA GDP Estimates'!K8,"")</f>
        <v>90322.538837954096</v>
      </c>
      <c r="L8" s="63">
        <f>+IFERROR('Tor Emp %OfCMA'!L8*'CMA GDP Estimates'!L8,"")</f>
        <v>113524.08735163555</v>
      </c>
      <c r="M8" s="28">
        <f>+IFERROR('Tor Emp %OfCMA'!M8*'CMA GDP Estimates'!M8,"")</f>
        <v>118538.36589219788</v>
      </c>
      <c r="N8" s="28">
        <f>+IFERROR('Tor Emp %OfCMA'!N8*'CMA GDP Estimates'!N8,"")</f>
        <v>120246.59478552929</v>
      </c>
      <c r="O8" s="28">
        <f>+IFERROR('Tor Emp %OfCMA'!O8*'CMA GDP Estimates'!O8,"")</f>
        <v>122036.11446895415</v>
      </c>
      <c r="P8" s="28">
        <f>+IFERROR('Tor Emp %OfCMA'!P8*'CMA GDP Estimates'!P8,"")</f>
        <v>123856.63227985968</v>
      </c>
      <c r="Q8" s="28">
        <f>+IFERROR('Tor Emp %OfCMA'!Q8*'CMA GDP Estimates'!Q8,"")</f>
        <v>124666.82008108021</v>
      </c>
      <c r="R8" s="28">
        <f>+IFERROR('Tor Emp %OfCMA'!R8*'CMA GDP Estimates'!R8,"")</f>
        <v>127360.18756804308</v>
      </c>
      <c r="S8" s="28">
        <f>+IFERROR('Tor Emp %OfCMA'!S8*'CMA GDP Estimates'!S8,"")</f>
        <v>130200.34037453255</v>
      </c>
      <c r="T8" s="28">
        <f>+IFERROR('Tor Emp %OfCMA'!T8*'CMA GDP Estimates'!T8,"")</f>
        <v>136361.57987455581</v>
      </c>
      <c r="U8" s="28">
        <f>+IFERROR('Tor Emp %OfCMA'!U8*'CMA GDP Estimates'!U8,"")</f>
        <v>134685.8615359781</v>
      </c>
      <c r="V8" s="28">
        <f>+IFERROR('Tor Emp %OfCMA'!V8*'CMA GDP Estimates'!V8,"")</f>
        <v>141397.15372126666</v>
      </c>
      <c r="W8" s="28">
        <f>+IFERROR('Tor Emp %OfCMA'!W8*'CMA GDP Estimates'!W8,"")</f>
        <v>143234.68444104475</v>
      </c>
      <c r="X8" s="28">
        <f>+IFERROR('Tor Emp %OfCMA'!X8*'CMA GDP Estimates'!X8,"")</f>
        <v>152383.82715910027</v>
      </c>
      <c r="Y8" s="28">
        <f>+IFERROR('Tor Emp %OfCMA'!Y8*'CMA GDP Estimates'!Y8,"")</f>
        <v>154543.70289816338</v>
      </c>
    </row>
    <row r="9" spans="1:25" x14ac:dyDescent="0.25">
      <c r="A9" s="4" t="s">
        <v>5</v>
      </c>
      <c r="B9" s="4"/>
      <c r="C9" s="12" t="s">
        <v>179</v>
      </c>
      <c r="D9" s="63">
        <f>+IFERROR('Tor Emp %OfCMA'!D9*'CMA GDP Estimates'!D9,"")</f>
        <v>20580.933086383946</v>
      </c>
      <c r="E9" s="63">
        <f>+IFERROR('Tor Emp %OfCMA'!E9*'CMA GDP Estimates'!E9,"")</f>
        <v>21601.67125034715</v>
      </c>
      <c r="F9" s="63">
        <f>+IFERROR('Tor Emp %OfCMA'!F9*'CMA GDP Estimates'!F9,"")</f>
        <v>21746.973272523363</v>
      </c>
      <c r="G9" s="63">
        <f>+IFERROR('Tor Emp %OfCMA'!G9*'CMA GDP Estimates'!G9,"")</f>
        <v>23226.193455647037</v>
      </c>
      <c r="H9" s="63">
        <f>+IFERROR('Tor Emp %OfCMA'!H9*'CMA GDP Estimates'!H9,"")</f>
        <v>22940.026181741039</v>
      </c>
      <c r="I9" s="63">
        <f>+IFERROR('Tor Emp %OfCMA'!I9*'CMA GDP Estimates'!I9,"")</f>
        <v>25324.935387511701</v>
      </c>
      <c r="J9" s="63">
        <f>+IFERROR('Tor Emp %OfCMA'!J9*'CMA GDP Estimates'!J9,"")</f>
        <v>22333.798660055185</v>
      </c>
      <c r="K9" s="63">
        <f>+IFERROR('Tor Emp %OfCMA'!K9*'CMA GDP Estimates'!K9,"")</f>
        <v>22183.444955967803</v>
      </c>
      <c r="L9" s="63">
        <f>+IFERROR('Tor Emp %OfCMA'!L9*'CMA GDP Estimates'!L9,"")</f>
        <v>24442.482710601533</v>
      </c>
      <c r="M9" s="28">
        <f>+IFERROR('Tor Emp %OfCMA'!M9*'CMA GDP Estimates'!M9,"")</f>
        <v>22529.794961237829</v>
      </c>
      <c r="N9" s="28">
        <f>+IFERROR('Tor Emp %OfCMA'!N9*'CMA GDP Estimates'!N9,"")</f>
        <v>20832.974316021151</v>
      </c>
      <c r="O9" s="28">
        <f>+IFERROR('Tor Emp %OfCMA'!O9*'CMA GDP Estimates'!O9,"")</f>
        <v>19945.987979584876</v>
      </c>
      <c r="P9" s="28">
        <f>+IFERROR('Tor Emp %OfCMA'!P9*'CMA GDP Estimates'!P9,"")</f>
        <v>16007.640247542769</v>
      </c>
      <c r="Q9" s="28">
        <f>+IFERROR('Tor Emp %OfCMA'!Q9*'CMA GDP Estimates'!Q9,"")</f>
        <v>15689.465185472665</v>
      </c>
      <c r="R9" s="28">
        <f>+IFERROR('Tor Emp %OfCMA'!R9*'CMA GDP Estimates'!R9,"")</f>
        <v>18098.852531218257</v>
      </c>
      <c r="S9" s="28">
        <f>+IFERROR('Tor Emp %OfCMA'!S9*'CMA GDP Estimates'!S9,"")</f>
        <v>19526.199524047832</v>
      </c>
      <c r="T9" s="28">
        <f>+IFERROR('Tor Emp %OfCMA'!T9*'CMA GDP Estimates'!T9,"")</f>
        <v>20255.756130291182</v>
      </c>
      <c r="U9" s="28">
        <f>+IFERROR('Tor Emp %OfCMA'!U9*'CMA GDP Estimates'!U9,"")</f>
        <v>19585.738605033912</v>
      </c>
      <c r="V9" s="28">
        <f>+IFERROR('Tor Emp %OfCMA'!V9*'CMA GDP Estimates'!V9,"")</f>
        <v>19793.717754174686</v>
      </c>
      <c r="W9" s="28">
        <f>+IFERROR('Tor Emp %OfCMA'!W9*'CMA GDP Estimates'!W9,"")</f>
        <v>18077.645269561726</v>
      </c>
      <c r="X9" s="28">
        <f>+IFERROR('Tor Emp %OfCMA'!X9*'CMA GDP Estimates'!X9,"")</f>
        <v>17107.029358499323</v>
      </c>
      <c r="Y9" s="28">
        <f>+IFERROR('Tor Emp %OfCMA'!Y9*'CMA GDP Estimates'!Y9,"")</f>
        <v>19273.48937416443</v>
      </c>
    </row>
    <row r="10" spans="1:25" x14ac:dyDescent="0.25">
      <c r="A10" s="4" t="s">
        <v>6</v>
      </c>
      <c r="B10" s="4"/>
      <c r="C10" s="12" t="s">
        <v>180</v>
      </c>
      <c r="D10" s="63">
        <f>+IFERROR('Tor Emp %OfCMA'!D10*'CMA GDP Estimates'!D10,"")</f>
        <v>9107.0400619300945</v>
      </c>
      <c r="E10" s="63">
        <f>+IFERROR('Tor Emp %OfCMA'!E10*'CMA GDP Estimates'!E10,"")</f>
        <v>9342.7154994452012</v>
      </c>
      <c r="F10" s="63">
        <f>+IFERROR('Tor Emp %OfCMA'!F10*'CMA GDP Estimates'!F10,"")</f>
        <v>9045.1983100549969</v>
      </c>
      <c r="G10" s="63">
        <f>+IFERROR('Tor Emp %OfCMA'!G10*'CMA GDP Estimates'!G10,"")</f>
        <v>10136.585301683512</v>
      </c>
      <c r="H10" s="63">
        <f>+IFERROR('Tor Emp %OfCMA'!H10*'CMA GDP Estimates'!H10,"")</f>
        <v>10367.293046999181</v>
      </c>
      <c r="I10" s="63">
        <f>+IFERROR('Tor Emp %OfCMA'!I10*'CMA GDP Estimates'!I10,"")</f>
        <v>11216.201693155912</v>
      </c>
      <c r="J10" s="63">
        <f>+IFERROR('Tor Emp %OfCMA'!J10*'CMA GDP Estimates'!J10,"")</f>
        <v>10018.160825763587</v>
      </c>
      <c r="K10" s="63">
        <f>+IFERROR('Tor Emp %OfCMA'!K10*'CMA GDP Estimates'!K10,"")</f>
        <v>9594.5824143038899</v>
      </c>
      <c r="L10" s="63">
        <f>+IFERROR('Tor Emp %OfCMA'!L10*'CMA GDP Estimates'!L10,"")</f>
        <v>12421.936281101376</v>
      </c>
      <c r="M10" s="28">
        <f>+IFERROR('Tor Emp %OfCMA'!M10*'CMA GDP Estimates'!M10,"")</f>
        <v>11079.711623272944</v>
      </c>
      <c r="N10" s="28">
        <f>+IFERROR('Tor Emp %OfCMA'!N10*'CMA GDP Estimates'!N10,"")</f>
        <v>9596.2726418308484</v>
      </c>
      <c r="O10" s="28">
        <f>+IFERROR('Tor Emp %OfCMA'!O10*'CMA GDP Estimates'!O10,"")</f>
        <v>9583.99019717601</v>
      </c>
      <c r="P10" s="28">
        <f>+IFERROR('Tor Emp %OfCMA'!P10*'CMA GDP Estimates'!P10,"")</f>
        <v>8523.629373315438</v>
      </c>
      <c r="Q10" s="28">
        <f>+IFERROR('Tor Emp %OfCMA'!Q10*'CMA GDP Estimates'!Q10,"")</f>
        <v>7832.8232886521409</v>
      </c>
      <c r="R10" s="28">
        <f>+IFERROR('Tor Emp %OfCMA'!R10*'CMA GDP Estimates'!R10,"")</f>
        <v>7641.6340601506054</v>
      </c>
      <c r="S10" s="28">
        <f>+IFERROR('Tor Emp %OfCMA'!S10*'CMA GDP Estimates'!S10,"")</f>
        <v>9252.1898512229855</v>
      </c>
      <c r="T10" s="28">
        <f>+IFERROR('Tor Emp %OfCMA'!T10*'CMA GDP Estimates'!T10,"")</f>
        <v>9150.0747601388448</v>
      </c>
      <c r="U10" s="28">
        <f>+IFERROR('Tor Emp %OfCMA'!U10*'CMA GDP Estimates'!U10,"")</f>
        <v>9266.2049594918881</v>
      </c>
      <c r="V10" s="28">
        <f>+IFERROR('Tor Emp %OfCMA'!V10*'CMA GDP Estimates'!V10,"")</f>
        <v>9339.1021408134347</v>
      </c>
      <c r="W10" s="28">
        <f>+IFERROR('Tor Emp %OfCMA'!W10*'CMA GDP Estimates'!W10,"")</f>
        <v>9341.1425663088157</v>
      </c>
      <c r="X10" s="28">
        <f>+IFERROR('Tor Emp %OfCMA'!X10*'CMA GDP Estimates'!X10,"")</f>
        <v>8269.6574666693341</v>
      </c>
      <c r="Y10" s="28">
        <f>+IFERROR('Tor Emp %OfCMA'!Y10*'CMA GDP Estimates'!Y10,"")</f>
        <v>8909.7589881115582</v>
      </c>
    </row>
    <row r="11" spans="1:25" x14ac:dyDescent="0.25">
      <c r="A11" s="4" t="s">
        <v>7</v>
      </c>
      <c r="B11" s="4"/>
      <c r="C11" s="12" t="s">
        <v>181</v>
      </c>
      <c r="D11" s="63">
        <f>+IFERROR('Tor Emp %OfCMA'!D11*'CMA GDP Estimates'!D11,"")</f>
        <v>8622.1807571732879</v>
      </c>
      <c r="E11" s="63">
        <f>+IFERROR('Tor Emp %OfCMA'!E11*'CMA GDP Estimates'!E11,"")</f>
        <v>9294.9824036319696</v>
      </c>
      <c r="F11" s="63">
        <f>+IFERROR('Tor Emp %OfCMA'!F11*'CMA GDP Estimates'!F11,"")</f>
        <v>9905.9809848939058</v>
      </c>
      <c r="G11" s="63">
        <f>+IFERROR('Tor Emp %OfCMA'!G11*'CMA GDP Estimates'!G11,"")</f>
        <v>10257.181434632628</v>
      </c>
      <c r="H11" s="63">
        <f>+IFERROR('Tor Emp %OfCMA'!H11*'CMA GDP Estimates'!H11,"")</f>
        <v>10148.699516344854</v>
      </c>
      <c r="I11" s="63">
        <f>+IFERROR('Tor Emp %OfCMA'!I11*'CMA GDP Estimates'!I11,"")</f>
        <v>11216.929319951687</v>
      </c>
      <c r="J11" s="63">
        <f>+IFERROR('Tor Emp %OfCMA'!J11*'CMA GDP Estimates'!J11,"")</f>
        <v>9813.3384115613208</v>
      </c>
      <c r="K11" s="63">
        <f>+IFERROR('Tor Emp %OfCMA'!K11*'CMA GDP Estimates'!K11,"")</f>
        <v>9795.9112633623663</v>
      </c>
      <c r="L11" s="63">
        <f>+IFERROR('Tor Emp %OfCMA'!L11*'CMA GDP Estimates'!L11,"")</f>
        <v>8794.1067548249266</v>
      </c>
      <c r="M11" s="28">
        <f>+IFERROR('Tor Emp %OfCMA'!M11*'CMA GDP Estimates'!M11,"")</f>
        <v>8444.7348295441843</v>
      </c>
      <c r="N11" s="28">
        <f>+IFERROR('Tor Emp %OfCMA'!N11*'CMA GDP Estimates'!N11,"")</f>
        <v>8070.986160940286</v>
      </c>
      <c r="O11" s="28">
        <f>+IFERROR('Tor Emp %OfCMA'!O11*'CMA GDP Estimates'!O11,"")</f>
        <v>7020.3989771097577</v>
      </c>
      <c r="P11" s="28">
        <f>+IFERROR('Tor Emp %OfCMA'!P11*'CMA GDP Estimates'!P11,"")</f>
        <v>4848.6935474977336</v>
      </c>
      <c r="Q11" s="28">
        <f>+IFERROR('Tor Emp %OfCMA'!Q11*'CMA GDP Estimates'!Q11,"")</f>
        <v>5223.5917348794801</v>
      </c>
      <c r="R11" s="28">
        <f>+IFERROR('Tor Emp %OfCMA'!R11*'CMA GDP Estimates'!R11,"")</f>
        <v>6599.3680212280688</v>
      </c>
      <c r="S11" s="28">
        <f>+IFERROR('Tor Emp %OfCMA'!S11*'CMA GDP Estimates'!S11,"")</f>
        <v>6995.9689552536593</v>
      </c>
      <c r="T11" s="28">
        <f>+IFERROR('Tor Emp %OfCMA'!T11*'CMA GDP Estimates'!T11,"")</f>
        <v>7128.499338929978</v>
      </c>
      <c r="U11" s="28">
        <f>+IFERROR('Tor Emp %OfCMA'!U11*'CMA GDP Estimates'!U11,"")</f>
        <v>6848.9829938780949</v>
      </c>
      <c r="V11" s="28">
        <f>+IFERROR('Tor Emp %OfCMA'!V11*'CMA GDP Estimates'!V11,"")</f>
        <v>7067.4329242714957</v>
      </c>
      <c r="W11" s="28">
        <f>+IFERROR('Tor Emp %OfCMA'!W11*'CMA GDP Estimates'!W11,"")</f>
        <v>6038.2388946943702</v>
      </c>
      <c r="X11" s="28">
        <f>+IFERROR('Tor Emp %OfCMA'!X11*'CMA GDP Estimates'!X11,"")</f>
        <v>5933.351318953637</v>
      </c>
      <c r="Y11" s="28">
        <f>+IFERROR('Tor Emp %OfCMA'!Y11*'CMA GDP Estimates'!Y11,"")</f>
        <v>6551.6702712505175</v>
      </c>
    </row>
    <row r="12" spans="1:25" x14ac:dyDescent="0.25">
      <c r="A12" s="4" t="s">
        <v>8</v>
      </c>
      <c r="B12" s="4"/>
      <c r="C12" s="12" t="s">
        <v>182</v>
      </c>
      <c r="D12" s="63">
        <f>+IFERROR('Tor Emp %OfCMA'!D12*'CMA GDP Estimates'!D12,"")</f>
        <v>4336.5067156230161</v>
      </c>
      <c r="E12" s="63">
        <f>+IFERROR('Tor Emp %OfCMA'!E12*'CMA GDP Estimates'!E12,"")</f>
        <v>4652.3403581649854</v>
      </c>
      <c r="F12" s="63">
        <f>+IFERROR('Tor Emp %OfCMA'!F12*'CMA GDP Estimates'!F12,"")</f>
        <v>6859.2633640603435</v>
      </c>
      <c r="G12" s="63">
        <f>+IFERROR('Tor Emp %OfCMA'!G12*'CMA GDP Estimates'!G12,"")</f>
        <v>8109.9328815361423</v>
      </c>
      <c r="H12" s="63">
        <f>+IFERROR('Tor Emp %OfCMA'!H12*'CMA GDP Estimates'!H12,"")</f>
        <v>8867.3236691610509</v>
      </c>
      <c r="I12" s="63">
        <f>+IFERROR('Tor Emp %OfCMA'!I12*'CMA GDP Estimates'!I12,"")</f>
        <v>6558.9287032075254</v>
      </c>
      <c r="J12" s="63">
        <f>+IFERROR('Tor Emp %OfCMA'!J12*'CMA GDP Estimates'!J12,"")</f>
        <v>7994.5411895697634</v>
      </c>
      <c r="K12" s="63">
        <f>+IFERROR('Tor Emp %OfCMA'!K12*'CMA GDP Estimates'!K12,"")</f>
        <v>8388.551997982715</v>
      </c>
      <c r="L12" s="63">
        <f>+IFERROR('Tor Emp %OfCMA'!L12*'CMA GDP Estimates'!L12,"")</f>
        <v>9500.1377157323732</v>
      </c>
      <c r="M12" s="28">
        <f>+IFERROR('Tor Emp %OfCMA'!M12*'CMA GDP Estimates'!M12,"")</f>
        <v>11484.932453632116</v>
      </c>
      <c r="N12" s="28">
        <f>+IFERROR('Tor Emp %OfCMA'!N12*'CMA GDP Estimates'!N12,"")</f>
        <v>10786.058370723711</v>
      </c>
      <c r="O12" s="28">
        <f>+IFERROR('Tor Emp %OfCMA'!O12*'CMA GDP Estimates'!O12,"")</f>
        <v>12047.527612791364</v>
      </c>
      <c r="P12" s="28">
        <f>+IFERROR('Tor Emp %OfCMA'!P12*'CMA GDP Estimates'!P12,"")</f>
        <v>11590.68384135142</v>
      </c>
      <c r="Q12" s="28">
        <f>+IFERROR('Tor Emp %OfCMA'!Q12*'CMA GDP Estimates'!Q12,"")</f>
        <v>10949.618089520178</v>
      </c>
      <c r="R12" s="28">
        <f>+IFERROR('Tor Emp %OfCMA'!R12*'CMA GDP Estimates'!R12,"")</f>
        <v>11994.33220433787</v>
      </c>
      <c r="S12" s="28">
        <f>+IFERROR('Tor Emp %OfCMA'!S12*'CMA GDP Estimates'!S12,"")</f>
        <v>9709.0539294342525</v>
      </c>
      <c r="T12" s="28">
        <f>+IFERROR('Tor Emp %OfCMA'!T12*'CMA GDP Estimates'!T12,"")</f>
        <v>9275.8347739966994</v>
      </c>
      <c r="U12" s="28">
        <f>+IFERROR('Tor Emp %OfCMA'!U12*'CMA GDP Estimates'!U12,"")</f>
        <v>10451.943406346563</v>
      </c>
      <c r="V12" s="28">
        <f>+IFERROR('Tor Emp %OfCMA'!V12*'CMA GDP Estimates'!V12,"")</f>
        <v>11482.116837472691</v>
      </c>
      <c r="W12" s="28">
        <f>+IFERROR('Tor Emp %OfCMA'!W12*'CMA GDP Estimates'!W12,"")</f>
        <v>12776.590943565436</v>
      </c>
      <c r="X12" s="28">
        <f>+IFERROR('Tor Emp %OfCMA'!X12*'CMA GDP Estimates'!X12,"")</f>
        <v>13506.721636344006</v>
      </c>
      <c r="Y12" s="28">
        <f>+IFERROR('Tor Emp %OfCMA'!Y12*'CMA GDP Estimates'!Y12,"")</f>
        <v>13471.871068616232</v>
      </c>
    </row>
    <row r="13" spans="1:25" x14ac:dyDescent="0.25">
      <c r="A13" s="4" t="s">
        <v>9</v>
      </c>
      <c r="B13" s="4"/>
      <c r="C13" s="12" t="s">
        <v>183</v>
      </c>
      <c r="D13" s="63">
        <f>+IFERROR('Tor Emp %OfCMA'!D13*'CMA GDP Estimates'!D13,"")</f>
        <v>1227.1367867047647</v>
      </c>
      <c r="E13" s="63">
        <f>+IFERROR('Tor Emp %OfCMA'!E13*'CMA GDP Estimates'!E13,"")</f>
        <v>1029.4592440396677</v>
      </c>
      <c r="F13" s="63">
        <f>+IFERROR('Tor Emp %OfCMA'!F13*'CMA GDP Estimates'!F13,"")</f>
        <v>1652.1767051536806</v>
      </c>
      <c r="G13" s="63">
        <f>+IFERROR('Tor Emp %OfCMA'!G13*'CMA GDP Estimates'!G13,"")</f>
        <v>1182.6793486932379</v>
      </c>
      <c r="H13" s="63">
        <f>+IFERROR('Tor Emp %OfCMA'!H13*'CMA GDP Estimates'!H13,"")</f>
        <v>811.97506937024741</v>
      </c>
      <c r="I13" s="63">
        <f>+IFERROR('Tor Emp %OfCMA'!I13*'CMA GDP Estimates'!I13,"")</f>
        <v>903.84845501553446</v>
      </c>
      <c r="J13" s="63">
        <f>+IFERROR('Tor Emp %OfCMA'!J13*'CMA GDP Estimates'!J13,"")</f>
        <v>868.21079895932291</v>
      </c>
      <c r="K13" s="63">
        <f>+IFERROR('Tor Emp %OfCMA'!K13*'CMA GDP Estimates'!K13,"")</f>
        <v>1216.0574028973845</v>
      </c>
      <c r="L13" s="63">
        <f>+IFERROR('Tor Emp %OfCMA'!L13*'CMA GDP Estimates'!L13,"")</f>
        <v>1106.1906946347674</v>
      </c>
      <c r="M13" s="28">
        <f>+IFERROR('Tor Emp %OfCMA'!M13*'CMA GDP Estimates'!M13,"")</f>
        <v>838.83991703667539</v>
      </c>
      <c r="N13" s="28">
        <f>+IFERROR('Tor Emp %OfCMA'!N13*'CMA GDP Estimates'!N13,"")</f>
        <v>622.65320894967545</v>
      </c>
      <c r="O13" s="28">
        <f>+IFERROR('Tor Emp %OfCMA'!O13*'CMA GDP Estimates'!O13,"")</f>
        <v>572.15916758785011</v>
      </c>
      <c r="P13" s="28">
        <f>+IFERROR('Tor Emp %OfCMA'!P13*'CMA GDP Estimates'!P13,"")</f>
        <v>669.03156961540151</v>
      </c>
      <c r="Q13" s="28">
        <f>+IFERROR('Tor Emp %OfCMA'!Q13*'CMA GDP Estimates'!Q13,"")</f>
        <v>717.43016900497366</v>
      </c>
      <c r="R13" s="28">
        <f>+IFERROR('Tor Emp %OfCMA'!R13*'CMA GDP Estimates'!R13,"")</f>
        <v>585.21871357792861</v>
      </c>
      <c r="S13" s="28">
        <f>+IFERROR('Tor Emp %OfCMA'!S13*'CMA GDP Estimates'!S13,"")</f>
        <v>627.78003619421997</v>
      </c>
      <c r="T13" s="28">
        <f>+IFERROR('Tor Emp %OfCMA'!T13*'CMA GDP Estimates'!T13,"")</f>
        <v>494.35381408052143</v>
      </c>
      <c r="U13" s="28">
        <f>+IFERROR('Tor Emp %OfCMA'!U13*'CMA GDP Estimates'!U13,"")</f>
        <v>592.17734427660878</v>
      </c>
      <c r="V13" s="28">
        <f>+IFERROR('Tor Emp %OfCMA'!V13*'CMA GDP Estimates'!V13,"")</f>
        <v>304.75348360186103</v>
      </c>
      <c r="W13" s="28">
        <f>+IFERROR('Tor Emp %OfCMA'!W13*'CMA GDP Estimates'!W13,"")</f>
        <v>294.1552265046754</v>
      </c>
      <c r="X13" s="28">
        <f>+IFERROR('Tor Emp %OfCMA'!X13*'CMA GDP Estimates'!X13,"")</f>
        <v>454.55142155137918</v>
      </c>
      <c r="Y13" s="28">
        <f>+IFERROR('Tor Emp %OfCMA'!Y13*'CMA GDP Estimates'!Y13,"")</f>
        <v>523.48061647810766</v>
      </c>
    </row>
    <row r="14" spans="1:25" x14ac:dyDescent="0.25">
      <c r="A14" s="4" t="s">
        <v>10</v>
      </c>
      <c r="B14" s="4"/>
      <c r="C14" s="12" t="s">
        <v>184</v>
      </c>
      <c r="D14" s="63">
        <f>+IFERROR('Tor Emp %OfCMA'!D14*'CMA GDP Estimates'!D14,"")</f>
        <v>3418.4122976956041</v>
      </c>
      <c r="E14" s="63">
        <f>+IFERROR('Tor Emp %OfCMA'!E14*'CMA GDP Estimates'!E14,"")</f>
        <v>3513.6212319927581</v>
      </c>
      <c r="F14" s="63">
        <f>+IFERROR('Tor Emp %OfCMA'!F14*'CMA GDP Estimates'!F14,"")</f>
        <v>5295.5026108638567</v>
      </c>
      <c r="G14" s="63">
        <f>+IFERROR('Tor Emp %OfCMA'!G14*'CMA GDP Estimates'!G14,"")</f>
        <v>5894.3613965533295</v>
      </c>
      <c r="H14" s="63">
        <f>+IFERROR('Tor Emp %OfCMA'!H14*'CMA GDP Estimates'!H14,"")</f>
        <v>6967.3336558914416</v>
      </c>
      <c r="I14" s="63">
        <f>+IFERROR('Tor Emp %OfCMA'!I14*'CMA GDP Estimates'!I14,"")</f>
        <v>6031.1930742226177</v>
      </c>
      <c r="J14" s="63">
        <f>+IFERROR('Tor Emp %OfCMA'!J14*'CMA GDP Estimates'!J14,"")</f>
        <v>7284.3997358516417</v>
      </c>
      <c r="K14" s="63">
        <f>+IFERROR('Tor Emp %OfCMA'!K14*'CMA GDP Estimates'!K14,"")</f>
        <v>7291.5759687483869</v>
      </c>
      <c r="L14" s="63">
        <f>+IFERROR('Tor Emp %OfCMA'!L14*'CMA GDP Estimates'!L14,"")</f>
        <v>8022.669115079897</v>
      </c>
      <c r="M14" s="28">
        <f>+IFERROR('Tor Emp %OfCMA'!M14*'CMA GDP Estimates'!M14,"")</f>
        <v>8938.1825182995763</v>
      </c>
      <c r="N14" s="28">
        <f>+IFERROR('Tor Emp %OfCMA'!N14*'CMA GDP Estimates'!N14,"")</f>
        <v>8546.6452703197519</v>
      </c>
      <c r="O14" s="28">
        <f>+IFERROR('Tor Emp %OfCMA'!O14*'CMA GDP Estimates'!O14,"")</f>
        <v>9385.4049657015057</v>
      </c>
      <c r="P14" s="28">
        <f>+IFERROR('Tor Emp %OfCMA'!P14*'CMA GDP Estimates'!P14,"")</f>
        <v>9449.1289062772903</v>
      </c>
      <c r="Q14" s="28">
        <f>+IFERROR('Tor Emp %OfCMA'!Q14*'CMA GDP Estimates'!Q14,"")</f>
        <v>9097.3740865726231</v>
      </c>
      <c r="R14" s="28">
        <f>+IFERROR('Tor Emp %OfCMA'!R14*'CMA GDP Estimates'!R14,"")</f>
        <v>10107.985005282871</v>
      </c>
      <c r="S14" s="28">
        <f>+IFERROR('Tor Emp %OfCMA'!S14*'CMA GDP Estimates'!S14,"")</f>
        <v>8828.1074664331318</v>
      </c>
      <c r="T14" s="28">
        <f>+IFERROR('Tor Emp %OfCMA'!T14*'CMA GDP Estimates'!T14,"")</f>
        <v>8629.604887801308</v>
      </c>
      <c r="U14" s="28">
        <f>+IFERROR('Tor Emp %OfCMA'!U14*'CMA GDP Estimates'!U14,"")</f>
        <v>9925.3661152090735</v>
      </c>
      <c r="V14" s="28">
        <f>+IFERROR('Tor Emp %OfCMA'!V14*'CMA GDP Estimates'!V14,"")</f>
        <v>10121.818887472558</v>
      </c>
      <c r="W14" s="28">
        <f>+IFERROR('Tor Emp %OfCMA'!W14*'CMA GDP Estimates'!W14,"")</f>
        <v>11340.117565168373</v>
      </c>
      <c r="X14" s="28">
        <f>+IFERROR('Tor Emp %OfCMA'!X14*'CMA GDP Estimates'!X14,"")</f>
        <v>12274.56961083804</v>
      </c>
      <c r="Y14" s="28">
        <f>+IFERROR('Tor Emp %OfCMA'!Y14*'CMA GDP Estimates'!Y14,"")</f>
        <v>12469.608448105613</v>
      </c>
    </row>
    <row r="15" spans="1:25" x14ac:dyDescent="0.25">
      <c r="A15" s="4" t="s">
        <v>11</v>
      </c>
      <c r="B15" s="4"/>
      <c r="C15" s="12" t="s">
        <v>185</v>
      </c>
      <c r="D15" s="63">
        <f>+IFERROR('Tor Emp %OfCMA'!D15*'CMA GDP Estimates'!D15,"")</f>
        <v>3016.3780132492438</v>
      </c>
      <c r="E15" s="63">
        <f>+IFERROR('Tor Emp %OfCMA'!E15*'CMA GDP Estimates'!E15,"")</f>
        <v>2125.467990836521</v>
      </c>
      <c r="F15" s="63">
        <f>+IFERROR('Tor Emp %OfCMA'!F15*'CMA GDP Estimates'!F15,"")</f>
        <v>1723.3833621977449</v>
      </c>
      <c r="G15" s="63">
        <f>+IFERROR('Tor Emp %OfCMA'!G15*'CMA GDP Estimates'!G15,"")</f>
        <v>2844.2204248827975</v>
      </c>
      <c r="H15" s="63">
        <f>+IFERROR('Tor Emp %OfCMA'!H15*'CMA GDP Estimates'!H15,"")</f>
        <v>1484.5914668694284</v>
      </c>
      <c r="I15" s="63">
        <f>+IFERROR('Tor Emp %OfCMA'!I15*'CMA GDP Estimates'!I15,"")</f>
        <v>2556.083428142118</v>
      </c>
      <c r="J15" s="63">
        <f>+IFERROR('Tor Emp %OfCMA'!J15*'CMA GDP Estimates'!J15,"")</f>
        <v>1845.7259175458698</v>
      </c>
      <c r="K15" s="63">
        <f>+IFERROR('Tor Emp %OfCMA'!K15*'CMA GDP Estimates'!K15,"")</f>
        <v>2146.3761618208755</v>
      </c>
      <c r="L15" s="63">
        <f>+IFERROR('Tor Emp %OfCMA'!L15*'CMA GDP Estimates'!L15,"")</f>
        <v>3421.7842599149849</v>
      </c>
      <c r="M15" s="28">
        <f>+IFERROR('Tor Emp %OfCMA'!M15*'CMA GDP Estimates'!M15,"")</f>
        <v>2495.905024386369</v>
      </c>
      <c r="N15" s="28">
        <f>+IFERROR('Tor Emp %OfCMA'!N15*'CMA GDP Estimates'!N15,"")</f>
        <v>3107.0916748027244</v>
      </c>
      <c r="O15" s="28">
        <f>+IFERROR('Tor Emp %OfCMA'!O15*'CMA GDP Estimates'!O15,"")</f>
        <v>2899.7112066400832</v>
      </c>
      <c r="P15" s="28">
        <f>+IFERROR('Tor Emp %OfCMA'!P15*'CMA GDP Estimates'!P15,"")</f>
        <v>2803.9980787079403</v>
      </c>
      <c r="Q15" s="28">
        <f>+IFERROR('Tor Emp %OfCMA'!Q15*'CMA GDP Estimates'!Q15,"")</f>
        <v>1770.2854957929846</v>
      </c>
      <c r="R15" s="28">
        <f>+IFERROR('Tor Emp %OfCMA'!R15*'CMA GDP Estimates'!R15,"")</f>
        <v>2829.4753868282069</v>
      </c>
      <c r="S15" s="28">
        <f>+IFERROR('Tor Emp %OfCMA'!S15*'CMA GDP Estimates'!S15,"")</f>
        <v>1635.1534614500529</v>
      </c>
      <c r="T15" s="28">
        <f>+IFERROR('Tor Emp %OfCMA'!T15*'CMA GDP Estimates'!T15,"")</f>
        <v>2968.4797513408726</v>
      </c>
      <c r="U15" s="28">
        <f>+IFERROR('Tor Emp %OfCMA'!U15*'CMA GDP Estimates'!U15,"")</f>
        <v>2224.8864404839032</v>
      </c>
      <c r="V15" s="28">
        <f>+IFERROR('Tor Emp %OfCMA'!V15*'CMA GDP Estimates'!V15,"")</f>
        <v>2733.9553295684468</v>
      </c>
      <c r="W15" s="28">
        <f>+IFERROR('Tor Emp %OfCMA'!W15*'CMA GDP Estimates'!W15,"")</f>
        <v>2150.4949826227848</v>
      </c>
      <c r="X15" s="28">
        <f>+IFERROR('Tor Emp %OfCMA'!X15*'CMA GDP Estimates'!X15,"")</f>
        <v>1482.8491740975392</v>
      </c>
      <c r="Y15" s="28">
        <f>+IFERROR('Tor Emp %OfCMA'!Y15*'CMA GDP Estimates'!Y15,"")</f>
        <v>2449.168739019748</v>
      </c>
    </row>
    <row r="16" spans="1:25" x14ac:dyDescent="0.25">
      <c r="A16" s="4" t="s">
        <v>12</v>
      </c>
      <c r="B16" s="4"/>
      <c r="C16" s="12" t="s">
        <v>186</v>
      </c>
      <c r="D16" s="63">
        <f>+IFERROR('Tor Emp %OfCMA'!D16*'CMA GDP Estimates'!D16,"")</f>
        <v>17172.000364595802</v>
      </c>
      <c r="E16" s="63">
        <f>+IFERROR('Tor Emp %OfCMA'!E16*'CMA GDP Estimates'!E16,"")</f>
        <v>18107.121539748314</v>
      </c>
      <c r="F16" s="63">
        <f>+IFERROR('Tor Emp %OfCMA'!F16*'CMA GDP Estimates'!F16,"")</f>
        <v>18241.970716671152</v>
      </c>
      <c r="G16" s="63">
        <f>+IFERROR('Tor Emp %OfCMA'!G16*'CMA GDP Estimates'!G16,"")</f>
        <v>18178.973713883905</v>
      </c>
      <c r="H16" s="63">
        <f>+IFERROR('Tor Emp %OfCMA'!H16*'CMA GDP Estimates'!H16,"")</f>
        <v>18209.977025853739</v>
      </c>
      <c r="I16" s="63">
        <f>+IFERROR('Tor Emp %OfCMA'!I16*'CMA GDP Estimates'!I16,"")</f>
        <v>17647.339570866985</v>
      </c>
      <c r="J16" s="63">
        <f>+IFERROR('Tor Emp %OfCMA'!J16*'CMA GDP Estimates'!J16,"")</f>
        <v>18451.888461579882</v>
      </c>
      <c r="K16" s="63">
        <f>+IFERROR('Tor Emp %OfCMA'!K16*'CMA GDP Estimates'!K16,"")</f>
        <v>19448.694957359308</v>
      </c>
      <c r="L16" s="63">
        <f>+IFERROR('Tor Emp %OfCMA'!L16*'CMA GDP Estimates'!L16,"")</f>
        <v>26108.585012974781</v>
      </c>
      <c r="M16" s="28">
        <f>+IFERROR('Tor Emp %OfCMA'!M16*'CMA GDP Estimates'!M16,"")</f>
        <v>26511.199933116957</v>
      </c>
      <c r="N16" s="28">
        <f>+IFERROR('Tor Emp %OfCMA'!N16*'CMA GDP Estimates'!N16,"")</f>
        <v>28367.764590907915</v>
      </c>
      <c r="O16" s="28">
        <f>+IFERROR('Tor Emp %OfCMA'!O16*'CMA GDP Estimates'!O16,"")</f>
        <v>28510.626845914874</v>
      </c>
      <c r="P16" s="28">
        <f>+IFERROR('Tor Emp %OfCMA'!P16*'CMA GDP Estimates'!P16,"")</f>
        <v>28881.201120122518</v>
      </c>
      <c r="Q16" s="28">
        <f>+IFERROR('Tor Emp %OfCMA'!Q16*'CMA GDP Estimates'!Q16,"")</f>
        <v>30549.511502775487</v>
      </c>
      <c r="R16" s="28">
        <f>+IFERROR('Tor Emp %OfCMA'!R16*'CMA GDP Estimates'!R16,"")</f>
        <v>30487.527056691866</v>
      </c>
      <c r="S16" s="28">
        <f>+IFERROR('Tor Emp %OfCMA'!S16*'CMA GDP Estimates'!S16,"")</f>
        <v>31693.541876654839</v>
      </c>
      <c r="T16" s="28">
        <f>+IFERROR('Tor Emp %OfCMA'!T16*'CMA GDP Estimates'!T16,"")</f>
        <v>32330.324021953686</v>
      </c>
      <c r="U16" s="28">
        <f>+IFERROR('Tor Emp %OfCMA'!U16*'CMA GDP Estimates'!U16,"")</f>
        <v>30633.780909855075</v>
      </c>
      <c r="V16" s="28">
        <f>+IFERROR('Tor Emp %OfCMA'!V16*'CMA GDP Estimates'!V16,"")</f>
        <v>31644.09938817388</v>
      </c>
      <c r="W16" s="28">
        <f>+IFERROR('Tor Emp %OfCMA'!W16*'CMA GDP Estimates'!W16,"")</f>
        <v>32336.640560432665</v>
      </c>
      <c r="X16" s="28">
        <f>+IFERROR('Tor Emp %OfCMA'!X16*'CMA GDP Estimates'!X16,"")</f>
        <v>32886.144709198445</v>
      </c>
      <c r="Y16" s="28">
        <f>+IFERROR('Tor Emp %OfCMA'!Y16*'CMA GDP Estimates'!Y16,"")</f>
        <v>34756.927738752667</v>
      </c>
    </row>
    <row r="17" spans="1:25" x14ac:dyDescent="0.25">
      <c r="A17" s="4" t="s">
        <v>606</v>
      </c>
      <c r="B17" s="4"/>
      <c r="C17" s="12" t="s">
        <v>608</v>
      </c>
      <c r="D17" s="63">
        <f>+IFERROR('Tor Emp %OfCMA'!D17*'CMA GDP Estimates'!D17,"")</f>
        <v>0</v>
      </c>
      <c r="E17" s="63">
        <f>+IFERROR('Tor Emp %OfCMA'!E17*'CMA GDP Estimates'!E17,"")</f>
        <v>0</v>
      </c>
      <c r="F17" s="63">
        <f>+IFERROR('Tor Emp %OfCMA'!F17*'CMA GDP Estimates'!F17,"")</f>
        <v>0</v>
      </c>
      <c r="G17" s="63">
        <f>+IFERROR('Tor Emp %OfCMA'!G17*'CMA GDP Estimates'!G17,"")</f>
        <v>0</v>
      </c>
      <c r="H17" s="63">
        <f>+IFERROR('Tor Emp %OfCMA'!H17*'CMA GDP Estimates'!H17,"")</f>
        <v>0</v>
      </c>
      <c r="I17" s="63">
        <f>+IFERROR('Tor Emp %OfCMA'!I17*'CMA GDP Estimates'!I17,"")</f>
        <v>0</v>
      </c>
      <c r="J17" s="63">
        <f>+IFERROR('Tor Emp %OfCMA'!J17*'CMA GDP Estimates'!J17,"")</f>
        <v>0</v>
      </c>
      <c r="K17" s="63">
        <f>+IFERROR('Tor Emp %OfCMA'!K17*'CMA GDP Estimates'!K17,"")</f>
        <v>0</v>
      </c>
      <c r="L17" s="63">
        <f>+IFERROR('Tor Emp %OfCMA'!L17*'CMA GDP Estimates'!L17,"")</f>
        <v>0</v>
      </c>
      <c r="M17" s="28">
        <f>+IFERROR('Tor Emp %OfCMA'!M17*'CMA GDP Estimates'!M17,"")</f>
        <v>0</v>
      </c>
      <c r="N17" s="28">
        <f>+IFERROR('Tor Emp %OfCMA'!N17*'CMA GDP Estimates'!N17,"")</f>
        <v>0</v>
      </c>
      <c r="O17" s="28">
        <f>+IFERROR('Tor Emp %OfCMA'!O17*'CMA GDP Estimates'!O17,"")</f>
        <v>0</v>
      </c>
      <c r="P17" s="28">
        <f>+IFERROR('Tor Emp %OfCMA'!P17*'CMA GDP Estimates'!P17,"")</f>
        <v>0</v>
      </c>
      <c r="Q17" s="28">
        <f>+IFERROR('Tor Emp %OfCMA'!Q17*'CMA GDP Estimates'!Q17,"")</f>
        <v>0</v>
      </c>
      <c r="R17" s="28">
        <f>+IFERROR('Tor Emp %OfCMA'!R17*'CMA GDP Estimates'!R17,"")</f>
        <v>0</v>
      </c>
      <c r="S17" s="28">
        <f>+IFERROR('Tor Emp %OfCMA'!S17*'CMA GDP Estimates'!S17,"")</f>
        <v>0</v>
      </c>
      <c r="T17" s="28">
        <f>+IFERROR('Tor Emp %OfCMA'!T17*'CMA GDP Estimates'!T17,"")</f>
        <v>0</v>
      </c>
      <c r="U17" s="28">
        <f>+IFERROR('Tor Emp %OfCMA'!U17*'CMA GDP Estimates'!U17,"")</f>
        <v>0</v>
      </c>
      <c r="V17" s="28">
        <f>+IFERROR('Tor Emp %OfCMA'!V17*'CMA GDP Estimates'!V17,"")</f>
        <v>0</v>
      </c>
      <c r="W17" s="28">
        <f>+IFERROR('Tor Emp %OfCMA'!W17*'CMA GDP Estimates'!W17,"")</f>
        <v>0</v>
      </c>
      <c r="X17" s="28">
        <f>+IFERROR('Tor Emp %OfCMA'!X17*'CMA GDP Estimates'!X17,"")</f>
        <v>0</v>
      </c>
      <c r="Y17" s="28">
        <f>+IFERROR('Tor Emp %OfCMA'!Y17*'CMA GDP Estimates'!Y17,"")</f>
        <v>0</v>
      </c>
    </row>
    <row r="18" spans="1:25" x14ac:dyDescent="0.25">
      <c r="A18" s="4" t="s">
        <v>607</v>
      </c>
      <c r="B18" s="4"/>
      <c r="C18" s="12" t="s">
        <v>609</v>
      </c>
      <c r="D18" s="63">
        <f>+IFERROR('Tor Emp %OfCMA'!D18*'CMA GDP Estimates'!D18,"")</f>
        <v>0</v>
      </c>
      <c r="E18" s="63">
        <f>+IFERROR('Tor Emp %OfCMA'!E18*'CMA GDP Estimates'!E18,"")</f>
        <v>0</v>
      </c>
      <c r="F18" s="63">
        <f>+IFERROR('Tor Emp %OfCMA'!F18*'CMA GDP Estimates'!F18,"")</f>
        <v>0</v>
      </c>
      <c r="G18" s="63">
        <f>+IFERROR('Tor Emp %OfCMA'!G18*'CMA GDP Estimates'!G18,"")</f>
        <v>0</v>
      </c>
      <c r="H18" s="63">
        <f>+IFERROR('Tor Emp %OfCMA'!H18*'CMA GDP Estimates'!H18,"")</f>
        <v>0</v>
      </c>
      <c r="I18" s="63">
        <f>+IFERROR('Tor Emp %OfCMA'!I18*'CMA GDP Estimates'!I18,"")</f>
        <v>0</v>
      </c>
      <c r="J18" s="63">
        <f>+IFERROR('Tor Emp %OfCMA'!J18*'CMA GDP Estimates'!J18,"")</f>
        <v>0</v>
      </c>
      <c r="K18" s="63">
        <f>+IFERROR('Tor Emp %OfCMA'!K18*'CMA GDP Estimates'!K18,"")</f>
        <v>0</v>
      </c>
      <c r="L18" s="63">
        <f>+IFERROR('Tor Emp %OfCMA'!L18*'CMA GDP Estimates'!L18,"")</f>
        <v>0</v>
      </c>
      <c r="M18" s="28">
        <f>+IFERROR('Tor Emp %OfCMA'!M18*'CMA GDP Estimates'!M18,"")</f>
        <v>0</v>
      </c>
      <c r="N18" s="28">
        <f>+IFERROR('Tor Emp %OfCMA'!N18*'CMA GDP Estimates'!N18,"")</f>
        <v>0</v>
      </c>
      <c r="O18" s="28">
        <f>+IFERROR('Tor Emp %OfCMA'!O18*'CMA GDP Estimates'!O18,"")</f>
        <v>0</v>
      </c>
      <c r="P18" s="28">
        <f>+IFERROR('Tor Emp %OfCMA'!P18*'CMA GDP Estimates'!P18,"")</f>
        <v>0</v>
      </c>
      <c r="Q18" s="28">
        <f>+IFERROR('Tor Emp %OfCMA'!Q18*'CMA GDP Estimates'!Q18,"")</f>
        <v>0</v>
      </c>
      <c r="R18" s="28">
        <f>+IFERROR('Tor Emp %OfCMA'!R18*'CMA GDP Estimates'!R18,"")</f>
        <v>0</v>
      </c>
      <c r="S18" s="28">
        <f>+IFERROR('Tor Emp %OfCMA'!S18*'CMA GDP Estimates'!S18,"")</f>
        <v>0</v>
      </c>
      <c r="T18" s="28">
        <f>+IFERROR('Tor Emp %OfCMA'!T18*'CMA GDP Estimates'!T18,"")</f>
        <v>0</v>
      </c>
      <c r="U18" s="28">
        <f>+IFERROR('Tor Emp %OfCMA'!U18*'CMA GDP Estimates'!U18,"")</f>
        <v>0</v>
      </c>
      <c r="V18" s="28">
        <f>+IFERROR('Tor Emp %OfCMA'!V18*'CMA GDP Estimates'!V18,"")</f>
        <v>0</v>
      </c>
      <c r="W18" s="28">
        <f>+IFERROR('Tor Emp %OfCMA'!W18*'CMA GDP Estimates'!W18,"")</f>
        <v>0</v>
      </c>
      <c r="X18" s="28">
        <f>+IFERROR('Tor Emp %OfCMA'!X18*'CMA GDP Estimates'!X18,"")</f>
        <v>0</v>
      </c>
      <c r="Y18" s="28">
        <f>+IFERROR('Tor Emp %OfCMA'!Y18*'CMA GDP Estimates'!Y18,"")</f>
        <v>0</v>
      </c>
    </row>
    <row r="19" spans="1:25" x14ac:dyDescent="0.25">
      <c r="A19" s="5" t="s">
        <v>13</v>
      </c>
      <c r="B19" s="5"/>
      <c r="C19" s="13">
        <v>11</v>
      </c>
      <c r="D19" s="64">
        <f>+IFERROR('Tor Emp %OfCMA'!D19*'CMA GDP Estimates'!D19,"")</f>
        <v>0</v>
      </c>
      <c r="E19" s="64">
        <f>+IFERROR('Tor Emp %OfCMA'!E19*'CMA GDP Estimates'!E19,"")</f>
        <v>75.122564440433962</v>
      </c>
      <c r="F19" s="64">
        <f>+IFERROR('Tor Emp %OfCMA'!F19*'CMA GDP Estimates'!F19,"")</f>
        <v>0</v>
      </c>
      <c r="G19" s="64">
        <f>+IFERROR('Tor Emp %OfCMA'!G19*'CMA GDP Estimates'!G19,"")</f>
        <v>68.27816903001937</v>
      </c>
      <c r="H19" s="64">
        <f>+IFERROR('Tor Emp %OfCMA'!H19*'CMA GDP Estimates'!H19,"")</f>
        <v>107.45803089582797</v>
      </c>
      <c r="I19" s="64">
        <f>+IFERROR('Tor Emp %OfCMA'!I19*'CMA GDP Estimates'!I19,"")</f>
        <v>125.87914560491848</v>
      </c>
      <c r="J19" s="64">
        <f>+IFERROR('Tor Emp %OfCMA'!J19*'CMA GDP Estimates'!J19,"")</f>
        <v>112.45769534036143</v>
      </c>
      <c r="K19" s="64">
        <f>+IFERROR('Tor Emp %OfCMA'!K19*'CMA GDP Estimates'!K19,"")</f>
        <v>0</v>
      </c>
      <c r="L19" s="64">
        <f>+IFERROR('Tor Emp %OfCMA'!L19*'CMA GDP Estimates'!L19,"")</f>
        <v>128.98017829961969</v>
      </c>
      <c r="M19" s="29">
        <f>+IFERROR('Tor Emp %OfCMA'!M19*'CMA GDP Estimates'!M19,"")</f>
        <v>91.647923163525093</v>
      </c>
      <c r="N19" s="29">
        <f>+IFERROR('Tor Emp %OfCMA'!N19*'CMA GDP Estimates'!N19,"")</f>
        <v>105.19670703190805</v>
      </c>
      <c r="O19" s="29">
        <f>+IFERROR('Tor Emp %OfCMA'!O19*'CMA GDP Estimates'!O19,"")</f>
        <v>92.91014853191632</v>
      </c>
      <c r="P19" s="29">
        <f>+IFERROR('Tor Emp %OfCMA'!P19*'CMA GDP Estimates'!P19,"")</f>
        <v>0</v>
      </c>
      <c r="Q19" s="29">
        <f>+IFERROR('Tor Emp %OfCMA'!Q19*'CMA GDP Estimates'!Q19,"")</f>
        <v>0</v>
      </c>
      <c r="R19" s="29">
        <f>+IFERROR('Tor Emp %OfCMA'!R19*'CMA GDP Estimates'!R19,"")</f>
        <v>0</v>
      </c>
      <c r="S19" s="29">
        <f>+IFERROR('Tor Emp %OfCMA'!S19*'CMA GDP Estimates'!S19,"")</f>
        <v>0</v>
      </c>
      <c r="T19" s="29">
        <f>+IFERROR('Tor Emp %OfCMA'!T19*'CMA GDP Estimates'!T19,"")</f>
        <v>0</v>
      </c>
      <c r="U19" s="29">
        <f>+IFERROR('Tor Emp %OfCMA'!U19*'CMA GDP Estimates'!U19,"")</f>
        <v>195.04667357049544</v>
      </c>
      <c r="V19" s="29">
        <f>+IFERROR('Tor Emp %OfCMA'!V19*'CMA GDP Estimates'!V19,"")</f>
        <v>200.64217675276683</v>
      </c>
      <c r="W19" s="29">
        <f>+IFERROR('Tor Emp %OfCMA'!W19*'CMA GDP Estimates'!W19,"")</f>
        <v>0</v>
      </c>
      <c r="X19" s="29">
        <f>+IFERROR('Tor Emp %OfCMA'!X19*'CMA GDP Estimates'!X19,"")</f>
        <v>0</v>
      </c>
      <c r="Y19" s="29">
        <f>+IFERROR('Tor Emp %OfCMA'!Y19*'CMA GDP Estimates'!Y19,"")</f>
        <v>0</v>
      </c>
    </row>
    <row r="20" spans="1:25" x14ac:dyDescent="0.25">
      <c r="A20" s="6" t="s">
        <v>14</v>
      </c>
      <c r="B20" s="6"/>
      <c r="C20" s="14" t="s">
        <v>187</v>
      </c>
      <c r="D20" s="65">
        <f>+IFERROR('Tor Emp %OfCMA'!D20*'CMA GDP Estimates'!D20,"")</f>
        <v>0</v>
      </c>
      <c r="E20" s="65">
        <f>+IFERROR('Tor Emp %OfCMA'!E20*'CMA GDP Estimates'!E20,"")</f>
        <v>0</v>
      </c>
      <c r="F20" s="65">
        <f>+IFERROR('Tor Emp %OfCMA'!F20*'CMA GDP Estimates'!F20,"")</f>
        <v>0</v>
      </c>
      <c r="G20" s="65">
        <f>+IFERROR('Tor Emp %OfCMA'!G20*'CMA GDP Estimates'!G20,"")</f>
        <v>0</v>
      </c>
      <c r="H20" s="65">
        <f>+IFERROR('Tor Emp %OfCMA'!H20*'CMA GDP Estimates'!H20,"")</f>
        <v>0</v>
      </c>
      <c r="I20" s="65">
        <f>+IFERROR('Tor Emp %OfCMA'!I20*'CMA GDP Estimates'!I20,"")</f>
        <v>76.893627020119155</v>
      </c>
      <c r="J20" s="65">
        <f>+IFERROR('Tor Emp %OfCMA'!J20*'CMA GDP Estimates'!J20,"")</f>
        <v>0</v>
      </c>
      <c r="K20" s="65">
        <f>+IFERROR('Tor Emp %OfCMA'!K20*'CMA GDP Estimates'!K20,"")</f>
        <v>0</v>
      </c>
      <c r="L20" s="65">
        <f>+IFERROR('Tor Emp %OfCMA'!L20*'CMA GDP Estimates'!L20,"")</f>
        <v>64.975488412847469</v>
      </c>
      <c r="M20" s="30">
        <f>+IFERROR('Tor Emp %OfCMA'!M20*'CMA GDP Estimates'!M20,"")</f>
        <v>0</v>
      </c>
      <c r="N20" s="30">
        <f>+IFERROR('Tor Emp %OfCMA'!N20*'CMA GDP Estimates'!N20,"")</f>
        <v>0</v>
      </c>
      <c r="O20" s="30">
        <f>+IFERROR('Tor Emp %OfCMA'!O20*'CMA GDP Estimates'!O20,"")</f>
        <v>0</v>
      </c>
      <c r="P20" s="30">
        <f>+IFERROR('Tor Emp %OfCMA'!P20*'CMA GDP Estimates'!P20,"")</f>
        <v>0</v>
      </c>
      <c r="Q20" s="30">
        <f>+IFERROR('Tor Emp %OfCMA'!Q20*'CMA GDP Estimates'!Q20,"")</f>
        <v>0</v>
      </c>
      <c r="R20" s="30">
        <f>+IFERROR('Tor Emp %OfCMA'!R20*'CMA GDP Estimates'!R20,"")</f>
        <v>0</v>
      </c>
      <c r="S20" s="30">
        <f>+IFERROR('Tor Emp %OfCMA'!S20*'CMA GDP Estimates'!S20,"")</f>
        <v>0</v>
      </c>
      <c r="T20" s="30">
        <f>+IFERROR('Tor Emp %OfCMA'!T20*'CMA GDP Estimates'!T20,"")</f>
        <v>0</v>
      </c>
      <c r="U20" s="30">
        <f>+IFERROR('Tor Emp %OfCMA'!U20*'CMA GDP Estimates'!U20,"")</f>
        <v>0</v>
      </c>
      <c r="V20" s="30">
        <f>+IFERROR('Tor Emp %OfCMA'!V20*'CMA GDP Estimates'!V20,"")</f>
        <v>0</v>
      </c>
      <c r="W20" s="30">
        <f>+IFERROR('Tor Emp %OfCMA'!W20*'CMA GDP Estimates'!W20,"")</f>
        <v>0</v>
      </c>
      <c r="X20" s="30">
        <f>+IFERROR('Tor Emp %OfCMA'!X20*'CMA GDP Estimates'!X20,"")</f>
        <v>0</v>
      </c>
      <c r="Y20" s="30">
        <f>+IFERROR('Tor Emp %OfCMA'!Y20*'CMA GDP Estimates'!Y20,"")</f>
        <v>0</v>
      </c>
    </row>
    <row r="21" spans="1:25" x14ac:dyDescent="0.25">
      <c r="A21" s="6" t="s">
        <v>15</v>
      </c>
      <c r="B21" s="6"/>
      <c r="C21" s="14">
        <v>113</v>
      </c>
      <c r="D21" s="65" t="str">
        <f>+IFERROR('Tor Emp %OfCMA'!D21*'CMA GDP Estimates'!D21,"")</f>
        <v/>
      </c>
      <c r="E21" s="65" t="str">
        <f>+IFERROR('Tor Emp %OfCMA'!E21*'CMA GDP Estimates'!E21,"")</f>
        <v/>
      </c>
      <c r="F21" s="65" t="str">
        <f>+IFERROR('Tor Emp %OfCMA'!F21*'CMA GDP Estimates'!F21,"")</f>
        <v/>
      </c>
      <c r="G21" s="65" t="str">
        <f>+IFERROR('Tor Emp %OfCMA'!G21*'CMA GDP Estimates'!G21,"")</f>
        <v/>
      </c>
      <c r="H21" s="65" t="str">
        <f>+IFERROR('Tor Emp %OfCMA'!H21*'CMA GDP Estimates'!H21,"")</f>
        <v/>
      </c>
      <c r="I21" s="65" t="str">
        <f>+IFERROR('Tor Emp %OfCMA'!I21*'CMA GDP Estimates'!I21,"")</f>
        <v/>
      </c>
      <c r="J21" s="65" t="str">
        <f>+IFERROR('Tor Emp %OfCMA'!J21*'CMA GDP Estimates'!J21,"")</f>
        <v/>
      </c>
      <c r="K21" s="65" t="str">
        <f>+IFERROR('Tor Emp %OfCMA'!K21*'CMA GDP Estimates'!K21,"")</f>
        <v/>
      </c>
      <c r="L21" s="65" t="str">
        <f>+IFERROR('Tor Emp %OfCMA'!L21*'CMA GDP Estimates'!L21,"")</f>
        <v/>
      </c>
      <c r="M21" s="30" t="str">
        <f>+IFERROR('Tor Emp %OfCMA'!M21*'CMA GDP Estimates'!M21,"")</f>
        <v/>
      </c>
      <c r="N21" s="30" t="str">
        <f>+IFERROR('Tor Emp %OfCMA'!N21*'CMA GDP Estimates'!N21,"")</f>
        <v/>
      </c>
      <c r="O21" s="30" t="str">
        <f>+IFERROR('Tor Emp %OfCMA'!O21*'CMA GDP Estimates'!O21,"")</f>
        <v/>
      </c>
      <c r="P21" s="30" t="str">
        <f>+IFERROR('Tor Emp %OfCMA'!P21*'CMA GDP Estimates'!P21,"")</f>
        <v/>
      </c>
      <c r="Q21" s="30" t="str">
        <f>+IFERROR('Tor Emp %OfCMA'!Q21*'CMA GDP Estimates'!Q21,"")</f>
        <v/>
      </c>
      <c r="R21" s="30" t="str">
        <f>+IFERROR('Tor Emp %OfCMA'!R21*'CMA GDP Estimates'!R21,"")</f>
        <v/>
      </c>
      <c r="S21" s="30" t="str">
        <f>+IFERROR('Tor Emp %OfCMA'!S21*'CMA GDP Estimates'!S21,"")</f>
        <v/>
      </c>
      <c r="T21" s="30" t="str">
        <f>+IFERROR('Tor Emp %OfCMA'!T21*'CMA GDP Estimates'!T21,"")</f>
        <v/>
      </c>
      <c r="U21" s="30" t="str">
        <f>+IFERROR('Tor Emp %OfCMA'!U21*'CMA GDP Estimates'!U21,"")</f>
        <v/>
      </c>
      <c r="V21" s="30" t="str">
        <f>+IFERROR('Tor Emp %OfCMA'!V21*'CMA GDP Estimates'!V21,"")</f>
        <v/>
      </c>
      <c r="W21" s="30" t="str">
        <f>+IFERROR('Tor Emp %OfCMA'!W21*'CMA GDP Estimates'!W21,"")</f>
        <v/>
      </c>
      <c r="X21" s="30" t="str">
        <f>+IFERROR('Tor Emp %OfCMA'!X21*'CMA GDP Estimates'!X21,"")</f>
        <v/>
      </c>
      <c r="Y21" s="30" t="str">
        <f>+IFERROR('Tor Emp %OfCMA'!Y21*'CMA GDP Estimates'!Y21,"")</f>
        <v/>
      </c>
    </row>
    <row r="22" spans="1:25" x14ac:dyDescent="0.25">
      <c r="A22" s="6" t="s">
        <v>16</v>
      </c>
      <c r="B22" s="6"/>
      <c r="C22" s="14">
        <v>114</v>
      </c>
      <c r="D22" s="65" t="str">
        <f>+IFERROR('Tor Emp %OfCMA'!D22*'CMA GDP Estimates'!D22,"")</f>
        <v/>
      </c>
      <c r="E22" s="65" t="str">
        <f>+IFERROR('Tor Emp %OfCMA'!E22*'CMA GDP Estimates'!E22,"")</f>
        <v/>
      </c>
      <c r="F22" s="65" t="str">
        <f>+IFERROR('Tor Emp %OfCMA'!F22*'CMA GDP Estimates'!F22,"")</f>
        <v/>
      </c>
      <c r="G22" s="65" t="str">
        <f>+IFERROR('Tor Emp %OfCMA'!G22*'CMA GDP Estimates'!G22,"")</f>
        <v/>
      </c>
      <c r="H22" s="65" t="str">
        <f>+IFERROR('Tor Emp %OfCMA'!H22*'CMA GDP Estimates'!H22,"")</f>
        <v/>
      </c>
      <c r="I22" s="65" t="str">
        <f>+IFERROR('Tor Emp %OfCMA'!I22*'CMA GDP Estimates'!I22,"")</f>
        <v/>
      </c>
      <c r="J22" s="65" t="str">
        <f>+IFERROR('Tor Emp %OfCMA'!J22*'CMA GDP Estimates'!J22,"")</f>
        <v/>
      </c>
      <c r="K22" s="65" t="str">
        <f>+IFERROR('Tor Emp %OfCMA'!K22*'CMA GDP Estimates'!K22,"")</f>
        <v/>
      </c>
      <c r="L22" s="65" t="str">
        <f>+IFERROR('Tor Emp %OfCMA'!L22*'CMA GDP Estimates'!L22,"")</f>
        <v/>
      </c>
      <c r="M22" s="30" t="str">
        <f>+IFERROR('Tor Emp %OfCMA'!M22*'CMA GDP Estimates'!M22,"")</f>
        <v/>
      </c>
      <c r="N22" s="30" t="str">
        <f>+IFERROR('Tor Emp %OfCMA'!N22*'CMA GDP Estimates'!N22,"")</f>
        <v/>
      </c>
      <c r="O22" s="30" t="str">
        <f>+IFERROR('Tor Emp %OfCMA'!O22*'CMA GDP Estimates'!O22,"")</f>
        <v/>
      </c>
      <c r="P22" s="30" t="str">
        <f>+IFERROR('Tor Emp %OfCMA'!P22*'CMA GDP Estimates'!P22,"")</f>
        <v/>
      </c>
      <c r="Q22" s="30" t="str">
        <f>+IFERROR('Tor Emp %OfCMA'!Q22*'CMA GDP Estimates'!Q22,"")</f>
        <v/>
      </c>
      <c r="R22" s="30" t="str">
        <f>+IFERROR('Tor Emp %OfCMA'!R22*'CMA GDP Estimates'!R22,"")</f>
        <v/>
      </c>
      <c r="S22" s="30" t="str">
        <f>+IFERROR('Tor Emp %OfCMA'!S22*'CMA GDP Estimates'!S22,"")</f>
        <v/>
      </c>
      <c r="T22" s="30" t="str">
        <f>+IFERROR('Tor Emp %OfCMA'!T22*'CMA GDP Estimates'!T22,"")</f>
        <v/>
      </c>
      <c r="U22" s="30" t="str">
        <f>+IFERROR('Tor Emp %OfCMA'!U22*'CMA GDP Estimates'!U22,"")</f>
        <v/>
      </c>
      <c r="V22" s="30" t="str">
        <f>+IFERROR('Tor Emp %OfCMA'!V22*'CMA GDP Estimates'!V22,"")</f>
        <v/>
      </c>
      <c r="W22" s="30" t="str">
        <f>+IFERROR('Tor Emp %OfCMA'!W22*'CMA GDP Estimates'!W22,"")</f>
        <v/>
      </c>
      <c r="X22" s="30" t="str">
        <f>+IFERROR('Tor Emp %OfCMA'!X22*'CMA GDP Estimates'!X22,"")</f>
        <v/>
      </c>
      <c r="Y22" s="30" t="str">
        <f>+IFERROR('Tor Emp %OfCMA'!Y22*'CMA GDP Estimates'!Y22,"")</f>
        <v/>
      </c>
    </row>
    <row r="23" spans="1:25" x14ac:dyDescent="0.25">
      <c r="A23" s="6" t="s">
        <v>17</v>
      </c>
      <c r="B23" s="6"/>
      <c r="C23" s="14">
        <v>115</v>
      </c>
      <c r="D23" s="65" t="str">
        <f>+IFERROR('Tor Emp %OfCMA'!D23*'CMA GDP Estimates'!D23,"")</f>
        <v/>
      </c>
      <c r="E23" s="65">
        <f>+IFERROR('Tor Emp %OfCMA'!E23*'CMA GDP Estimates'!E23,"")</f>
        <v>0</v>
      </c>
      <c r="F23" s="65" t="str">
        <f>+IFERROR('Tor Emp %OfCMA'!F23*'CMA GDP Estimates'!F23,"")</f>
        <v/>
      </c>
      <c r="G23" s="65">
        <f>+IFERROR('Tor Emp %OfCMA'!G23*'CMA GDP Estimates'!G23,"")</f>
        <v>0</v>
      </c>
      <c r="H23" s="65" t="str">
        <f>+IFERROR('Tor Emp %OfCMA'!H23*'CMA GDP Estimates'!H23,"")</f>
        <v/>
      </c>
      <c r="I23" s="65" t="str">
        <f>+IFERROR('Tor Emp %OfCMA'!I23*'CMA GDP Estimates'!I23,"")</f>
        <v/>
      </c>
      <c r="J23" s="65" t="str">
        <f>+IFERROR('Tor Emp %OfCMA'!J23*'CMA GDP Estimates'!J23,"")</f>
        <v/>
      </c>
      <c r="K23" s="65" t="str">
        <f>+IFERROR('Tor Emp %OfCMA'!K23*'CMA GDP Estimates'!K23,"")</f>
        <v/>
      </c>
      <c r="L23" s="65" t="str">
        <f>+IFERROR('Tor Emp %OfCMA'!L23*'CMA GDP Estimates'!L23,"")</f>
        <v/>
      </c>
      <c r="M23" s="30" t="str">
        <f>+IFERROR('Tor Emp %OfCMA'!M23*'CMA GDP Estimates'!M23,"")</f>
        <v/>
      </c>
      <c r="N23" s="30" t="str">
        <f>+IFERROR('Tor Emp %OfCMA'!N23*'CMA GDP Estimates'!N23,"")</f>
        <v/>
      </c>
      <c r="O23" s="30" t="str">
        <f>+IFERROR('Tor Emp %OfCMA'!O23*'CMA GDP Estimates'!O23,"")</f>
        <v/>
      </c>
      <c r="P23" s="30" t="str">
        <f>+IFERROR('Tor Emp %OfCMA'!P23*'CMA GDP Estimates'!P23,"")</f>
        <v/>
      </c>
      <c r="Q23" s="30" t="str">
        <f>+IFERROR('Tor Emp %OfCMA'!Q23*'CMA GDP Estimates'!Q23,"")</f>
        <v/>
      </c>
      <c r="R23" s="30" t="str">
        <f>+IFERROR('Tor Emp %OfCMA'!R23*'CMA GDP Estimates'!R23,"")</f>
        <v/>
      </c>
      <c r="S23" s="30" t="str">
        <f>+IFERROR('Tor Emp %OfCMA'!S23*'CMA GDP Estimates'!S23,"")</f>
        <v/>
      </c>
      <c r="T23" s="30" t="str">
        <f>+IFERROR('Tor Emp %OfCMA'!T23*'CMA GDP Estimates'!T23,"")</f>
        <v/>
      </c>
      <c r="U23" s="30" t="str">
        <f>+IFERROR('Tor Emp %OfCMA'!U23*'CMA GDP Estimates'!U23,"")</f>
        <v/>
      </c>
      <c r="V23" s="30" t="str">
        <f>+IFERROR('Tor Emp %OfCMA'!V23*'CMA GDP Estimates'!V23,"")</f>
        <v/>
      </c>
      <c r="W23" s="30">
        <f>+IFERROR('Tor Emp %OfCMA'!W23*'CMA GDP Estimates'!W23,"")</f>
        <v>0</v>
      </c>
      <c r="X23" s="30" t="str">
        <f>+IFERROR('Tor Emp %OfCMA'!X23*'CMA GDP Estimates'!X23,"")</f>
        <v/>
      </c>
      <c r="Y23" s="30" t="str">
        <f>+IFERROR('Tor Emp %OfCMA'!Y23*'CMA GDP Estimates'!Y23,"")</f>
        <v/>
      </c>
    </row>
    <row r="24" spans="1:25" x14ac:dyDescent="0.25">
      <c r="A24" s="5" t="s">
        <v>18</v>
      </c>
      <c r="B24" s="5"/>
      <c r="C24" s="13">
        <v>21</v>
      </c>
      <c r="D24" s="64">
        <f>+IFERROR('Tor Emp %OfCMA'!D24*'CMA GDP Estimates'!D24,"")</f>
        <v>391.47200317946414</v>
      </c>
      <c r="E24" s="64">
        <f>+IFERROR('Tor Emp %OfCMA'!E24*'CMA GDP Estimates'!E24,"")</f>
        <v>517.91690337895602</v>
      </c>
      <c r="F24" s="64">
        <f>+IFERROR('Tor Emp %OfCMA'!F24*'CMA GDP Estimates'!F24,"")</f>
        <v>0</v>
      </c>
      <c r="G24" s="64">
        <f>+IFERROR('Tor Emp %OfCMA'!G24*'CMA GDP Estimates'!G24,"")</f>
        <v>0</v>
      </c>
      <c r="H24" s="64">
        <f>+IFERROR('Tor Emp %OfCMA'!H24*'CMA GDP Estimates'!H24,"")</f>
        <v>621.90595787377003</v>
      </c>
      <c r="I24" s="64">
        <f>+IFERROR('Tor Emp %OfCMA'!I24*'CMA GDP Estimates'!I24,"")</f>
        <v>0</v>
      </c>
      <c r="J24" s="64">
        <f>+IFERROR('Tor Emp %OfCMA'!J24*'CMA GDP Estimates'!J24,"")</f>
        <v>0</v>
      </c>
      <c r="K24" s="64">
        <f>+IFERROR('Tor Emp %OfCMA'!K24*'CMA GDP Estimates'!K24,"")</f>
        <v>0</v>
      </c>
      <c r="L24" s="64">
        <f>+IFERROR('Tor Emp %OfCMA'!L24*'CMA GDP Estimates'!L24,"")</f>
        <v>0</v>
      </c>
      <c r="M24" s="29">
        <f>+IFERROR('Tor Emp %OfCMA'!M24*'CMA GDP Estimates'!M24,"")</f>
        <v>0</v>
      </c>
      <c r="N24" s="29">
        <f>+IFERROR('Tor Emp %OfCMA'!N24*'CMA GDP Estimates'!N24,"")</f>
        <v>0</v>
      </c>
      <c r="O24" s="29">
        <f>+IFERROR('Tor Emp %OfCMA'!O24*'CMA GDP Estimates'!O24,"")</f>
        <v>755.68077220632665</v>
      </c>
      <c r="P24" s="29">
        <f>+IFERROR('Tor Emp %OfCMA'!P24*'CMA GDP Estimates'!P24,"")</f>
        <v>0</v>
      </c>
      <c r="Q24" s="29">
        <f>+IFERROR('Tor Emp %OfCMA'!Q24*'CMA GDP Estimates'!Q24,"")</f>
        <v>817.50454798917417</v>
      </c>
      <c r="R24" s="29">
        <f>+IFERROR('Tor Emp %OfCMA'!R24*'CMA GDP Estimates'!R24,"")</f>
        <v>729.70252257921152</v>
      </c>
      <c r="S24" s="29">
        <f>+IFERROR('Tor Emp %OfCMA'!S24*'CMA GDP Estimates'!S24,"")</f>
        <v>0</v>
      </c>
      <c r="T24" s="29">
        <f>+IFERROR('Tor Emp %OfCMA'!T24*'CMA GDP Estimates'!T24,"")</f>
        <v>1133.7316941910697</v>
      </c>
      <c r="U24" s="29">
        <f>+IFERROR('Tor Emp %OfCMA'!U24*'CMA GDP Estimates'!U24,"")</f>
        <v>803.81080689444241</v>
      </c>
      <c r="V24" s="29">
        <f>+IFERROR('Tor Emp %OfCMA'!V24*'CMA GDP Estimates'!V24,"")</f>
        <v>766.37455664724291</v>
      </c>
      <c r="W24" s="29">
        <f>+IFERROR('Tor Emp %OfCMA'!W24*'CMA GDP Estimates'!W24,"")</f>
        <v>759.96306925065221</v>
      </c>
      <c r="X24" s="29">
        <f>+IFERROR('Tor Emp %OfCMA'!X24*'CMA GDP Estimates'!X24,"")</f>
        <v>819.67609498343165</v>
      </c>
      <c r="Y24" s="29">
        <f>+IFERROR('Tor Emp %OfCMA'!Y24*'CMA GDP Estimates'!Y24,"")</f>
        <v>908.39185066273274</v>
      </c>
    </row>
    <row r="25" spans="1:25" x14ac:dyDescent="0.25">
      <c r="A25" s="5" t="s">
        <v>19</v>
      </c>
      <c r="B25" s="5"/>
      <c r="C25" s="13">
        <v>22</v>
      </c>
      <c r="D25" s="64">
        <f>+IFERROR('Tor Emp %OfCMA'!D25*'CMA GDP Estimates'!D25,"")</f>
        <v>2228.4899953038434</v>
      </c>
      <c r="E25" s="64">
        <f>+IFERROR('Tor Emp %OfCMA'!E25*'CMA GDP Estimates'!E25,"")</f>
        <v>1688.2439848325339</v>
      </c>
      <c r="F25" s="64">
        <f>+IFERROR('Tor Emp %OfCMA'!F25*'CMA GDP Estimates'!F25,"")</f>
        <v>1653.238310622721</v>
      </c>
      <c r="G25" s="64">
        <f>+IFERROR('Tor Emp %OfCMA'!G25*'CMA GDP Estimates'!G25,"")</f>
        <v>2313.2694711094978</v>
      </c>
      <c r="H25" s="64">
        <f>+IFERROR('Tor Emp %OfCMA'!H25*'CMA GDP Estimates'!H25,"")</f>
        <v>1390.7181413173757</v>
      </c>
      <c r="I25" s="64">
        <f>+IFERROR('Tor Emp %OfCMA'!I25*'CMA GDP Estimates'!I25,"")</f>
        <v>1829.1853496831372</v>
      </c>
      <c r="J25" s="64">
        <f>+IFERROR('Tor Emp %OfCMA'!J25*'CMA GDP Estimates'!J25,"")</f>
        <v>1263.593463577256</v>
      </c>
      <c r="K25" s="64">
        <f>+IFERROR('Tor Emp %OfCMA'!K25*'CMA GDP Estimates'!K25,"")</f>
        <v>1581.2542828269677</v>
      </c>
      <c r="L25" s="64">
        <f>+IFERROR('Tor Emp %OfCMA'!L25*'CMA GDP Estimates'!L25,"")</f>
        <v>2293.6711264216688</v>
      </c>
      <c r="M25" s="29">
        <f>+IFERROR('Tor Emp %OfCMA'!M25*'CMA GDP Estimates'!M25,"")</f>
        <v>2122.6884299772832</v>
      </c>
      <c r="N25" s="29">
        <f>+IFERROR('Tor Emp %OfCMA'!N25*'CMA GDP Estimates'!N25,"")</f>
        <v>2546.5841787691083</v>
      </c>
      <c r="O25" s="29">
        <f>+IFERROR('Tor Emp %OfCMA'!O25*'CMA GDP Estimates'!O25,"")</f>
        <v>2812.6451349660088</v>
      </c>
      <c r="P25" s="29">
        <f>+IFERROR('Tor Emp %OfCMA'!P25*'CMA GDP Estimates'!P25,"")</f>
        <v>2789.207412014141</v>
      </c>
      <c r="Q25" s="29">
        <f>+IFERROR('Tor Emp %OfCMA'!Q25*'CMA GDP Estimates'!Q25,"")</f>
        <v>1738.653231264143</v>
      </c>
      <c r="R25" s="29">
        <f>+IFERROR('Tor Emp %OfCMA'!R25*'CMA GDP Estimates'!R25,"")</f>
        <v>2311.4085828102193</v>
      </c>
      <c r="S25" s="29">
        <f>+IFERROR('Tor Emp %OfCMA'!S25*'CMA GDP Estimates'!S25,"")</f>
        <v>1404.9478629754087</v>
      </c>
      <c r="T25" s="29">
        <f>+IFERROR('Tor Emp %OfCMA'!T25*'CMA GDP Estimates'!T25,"")</f>
        <v>2378.531475903123</v>
      </c>
      <c r="U25" s="29">
        <f>+IFERROR('Tor Emp %OfCMA'!U25*'CMA GDP Estimates'!U25,"")</f>
        <v>2295.1959334103794</v>
      </c>
      <c r="V25" s="29">
        <f>+IFERROR('Tor Emp %OfCMA'!V25*'CMA GDP Estimates'!V25,"")</f>
        <v>2081.049781953438</v>
      </c>
      <c r="W25" s="29">
        <f>+IFERROR('Tor Emp %OfCMA'!W25*'CMA GDP Estimates'!W25,"")</f>
        <v>1963.2070977622584</v>
      </c>
      <c r="X25" s="29">
        <f>+IFERROR('Tor Emp %OfCMA'!X25*'CMA GDP Estimates'!X25,"")</f>
        <v>1419.2809244568082</v>
      </c>
      <c r="Y25" s="29">
        <f>+IFERROR('Tor Emp %OfCMA'!Y25*'CMA GDP Estimates'!Y25,"")</f>
        <v>1681.3226398635875</v>
      </c>
    </row>
    <row r="26" spans="1:25" x14ac:dyDescent="0.25">
      <c r="A26" s="7" t="s">
        <v>20</v>
      </c>
      <c r="B26" s="7"/>
      <c r="C26" s="14">
        <v>2211</v>
      </c>
      <c r="D26" s="65">
        <f>+IFERROR('Tor Emp %OfCMA'!D26*'CMA GDP Estimates'!D26,"")</f>
        <v>1804.944212590397</v>
      </c>
      <c r="E26" s="65">
        <f>+IFERROR('Tor Emp %OfCMA'!E26*'CMA GDP Estimates'!E26,"")</f>
        <v>1269.662480695104</v>
      </c>
      <c r="F26" s="65">
        <f>+IFERROR('Tor Emp %OfCMA'!F26*'CMA GDP Estimates'!F26,"")</f>
        <v>943.67709639497218</v>
      </c>
      <c r="G26" s="65">
        <f>+IFERROR('Tor Emp %OfCMA'!G26*'CMA GDP Estimates'!G26,"")</f>
        <v>1537.8281431700907</v>
      </c>
      <c r="H26" s="65">
        <f>+IFERROR('Tor Emp %OfCMA'!H26*'CMA GDP Estimates'!H26,"")</f>
        <v>793.13087663634929</v>
      </c>
      <c r="I26" s="65">
        <f>+IFERROR('Tor Emp %OfCMA'!I26*'CMA GDP Estimates'!I26,"")</f>
        <v>1327.0345874637526</v>
      </c>
      <c r="J26" s="65">
        <f>+IFERROR('Tor Emp %OfCMA'!J26*'CMA GDP Estimates'!J26,"")</f>
        <v>980.24015900271377</v>
      </c>
      <c r="K26" s="65">
        <f>+IFERROR('Tor Emp %OfCMA'!K26*'CMA GDP Estimates'!K26,"")</f>
        <v>1173.7768002118823</v>
      </c>
      <c r="L26" s="65">
        <f>+IFERROR('Tor Emp %OfCMA'!L26*'CMA GDP Estimates'!L26,"")</f>
        <v>1860.4117273440329</v>
      </c>
      <c r="M26" s="30">
        <f>+IFERROR('Tor Emp %OfCMA'!M26*'CMA GDP Estimates'!M26,"")</f>
        <v>1390.2124176412867</v>
      </c>
      <c r="N26" s="30">
        <f>+IFERROR('Tor Emp %OfCMA'!N26*'CMA GDP Estimates'!N26,"")</f>
        <v>1747.3449058118963</v>
      </c>
      <c r="O26" s="30">
        <f>+IFERROR('Tor Emp %OfCMA'!O26*'CMA GDP Estimates'!O26,"")</f>
        <v>1728.1454943820675</v>
      </c>
      <c r="P26" s="30">
        <f>+IFERROR('Tor Emp %OfCMA'!P26*'CMA GDP Estimates'!P26,"")</f>
        <v>1637.2787683321228</v>
      </c>
      <c r="Q26" s="30">
        <f>+IFERROR('Tor Emp %OfCMA'!Q26*'CMA GDP Estimates'!Q26,"")</f>
        <v>1041.7220697440612</v>
      </c>
      <c r="R26" s="30">
        <f>+IFERROR('Tor Emp %OfCMA'!R26*'CMA GDP Estimates'!R26,"")</f>
        <v>1664.7835240580491</v>
      </c>
      <c r="S26" s="30">
        <f>+IFERROR('Tor Emp %OfCMA'!S26*'CMA GDP Estimates'!S26,"")</f>
        <v>932.40542052185936</v>
      </c>
      <c r="T26" s="30">
        <f>+IFERROR('Tor Emp %OfCMA'!T26*'CMA GDP Estimates'!T26,"")</f>
        <v>1750.5552929167384</v>
      </c>
      <c r="U26" s="30">
        <f>+IFERROR('Tor Emp %OfCMA'!U26*'CMA GDP Estimates'!U26,"")</f>
        <v>1288.9086632270705</v>
      </c>
      <c r="V26" s="30">
        <f>+IFERROR('Tor Emp %OfCMA'!V26*'CMA GDP Estimates'!V26,"")</f>
        <v>1594.6155438634778</v>
      </c>
      <c r="W26" s="30">
        <f>+IFERROR('Tor Emp %OfCMA'!W26*'CMA GDP Estimates'!W26,"")</f>
        <v>1259.7286486958812</v>
      </c>
      <c r="X26" s="30">
        <f>+IFERROR('Tor Emp %OfCMA'!X26*'CMA GDP Estimates'!X26,"")</f>
        <v>915.45460555669843</v>
      </c>
      <c r="Y26" s="30">
        <f>+IFERROR('Tor Emp %OfCMA'!Y26*'CMA GDP Estimates'!Y26,"")</f>
        <v>1436.2690083452565</v>
      </c>
    </row>
    <row r="27" spans="1:25" x14ac:dyDescent="0.25">
      <c r="A27" s="7" t="s">
        <v>21</v>
      </c>
      <c r="B27" s="7"/>
      <c r="C27" s="14">
        <v>2213</v>
      </c>
      <c r="D27" s="65" t="str">
        <f>+IFERROR('Tor Emp %OfCMA'!D27*'CMA GDP Estimates'!D27,"")</f>
        <v/>
      </c>
      <c r="E27" s="65" t="str">
        <f>+IFERROR('Tor Emp %OfCMA'!E27*'CMA GDP Estimates'!E27,"")</f>
        <v/>
      </c>
      <c r="F27" s="65" t="str">
        <f>+IFERROR('Tor Emp %OfCMA'!F27*'CMA GDP Estimates'!F27,"")</f>
        <v/>
      </c>
      <c r="G27" s="65" t="str">
        <f>+IFERROR('Tor Emp %OfCMA'!G27*'CMA GDP Estimates'!G27,"")</f>
        <v/>
      </c>
      <c r="H27" s="65" t="str">
        <f>+IFERROR('Tor Emp %OfCMA'!H27*'CMA GDP Estimates'!H27,"")</f>
        <v/>
      </c>
      <c r="I27" s="65" t="str">
        <f>+IFERROR('Tor Emp %OfCMA'!I27*'CMA GDP Estimates'!I27,"")</f>
        <v/>
      </c>
      <c r="J27" s="65" t="str">
        <f>+IFERROR('Tor Emp %OfCMA'!J27*'CMA GDP Estimates'!J27,"")</f>
        <v/>
      </c>
      <c r="K27" s="65" t="str">
        <f>+IFERROR('Tor Emp %OfCMA'!K27*'CMA GDP Estimates'!K27,"")</f>
        <v/>
      </c>
      <c r="L27" s="65" t="str">
        <f>+IFERROR('Tor Emp %OfCMA'!L27*'CMA GDP Estimates'!L27,"")</f>
        <v/>
      </c>
      <c r="M27" s="30" t="str">
        <f>+IFERROR('Tor Emp %OfCMA'!M27*'CMA GDP Estimates'!M27,"")</f>
        <v/>
      </c>
      <c r="N27" s="30">
        <f>+IFERROR('Tor Emp %OfCMA'!N27*'CMA GDP Estimates'!N27,"")</f>
        <v>0</v>
      </c>
      <c r="O27" s="30">
        <f>+IFERROR('Tor Emp %OfCMA'!O27*'CMA GDP Estimates'!O27,"")</f>
        <v>0</v>
      </c>
      <c r="P27" s="30">
        <f>+IFERROR('Tor Emp %OfCMA'!P27*'CMA GDP Estimates'!P27,"")</f>
        <v>0</v>
      </c>
      <c r="Q27" s="30">
        <f>+IFERROR('Tor Emp %OfCMA'!Q27*'CMA GDP Estimates'!Q27,"")</f>
        <v>0</v>
      </c>
      <c r="R27" s="30">
        <f>+IFERROR('Tor Emp %OfCMA'!R27*'CMA GDP Estimates'!R27,"")</f>
        <v>0</v>
      </c>
      <c r="S27" s="30" t="str">
        <f>+IFERROR('Tor Emp %OfCMA'!S27*'CMA GDP Estimates'!S27,"")</f>
        <v/>
      </c>
      <c r="T27" s="30" t="str">
        <f>+IFERROR('Tor Emp %OfCMA'!T27*'CMA GDP Estimates'!T27,"")</f>
        <v/>
      </c>
      <c r="U27" s="30">
        <f>+IFERROR('Tor Emp %OfCMA'!U27*'CMA GDP Estimates'!U27,"")</f>
        <v>0</v>
      </c>
      <c r="V27" s="30">
        <f>+IFERROR('Tor Emp %OfCMA'!V27*'CMA GDP Estimates'!V27,"")</f>
        <v>0</v>
      </c>
      <c r="W27" s="30">
        <f>+IFERROR('Tor Emp %OfCMA'!W27*'CMA GDP Estimates'!W27,"")</f>
        <v>0</v>
      </c>
      <c r="X27" s="30" t="str">
        <f>+IFERROR('Tor Emp %OfCMA'!X27*'CMA GDP Estimates'!X27,"")</f>
        <v/>
      </c>
      <c r="Y27" s="30">
        <f>+IFERROR('Tor Emp %OfCMA'!Y27*'CMA GDP Estimates'!Y27,"")</f>
        <v>0</v>
      </c>
    </row>
    <row r="28" spans="1:25" x14ac:dyDescent="0.25">
      <c r="A28" s="5" t="s">
        <v>22</v>
      </c>
      <c r="B28" s="5"/>
      <c r="C28" s="13">
        <v>23</v>
      </c>
      <c r="D28" s="64">
        <f>+IFERROR('Tor Emp %OfCMA'!D28*'CMA GDP Estimates'!D28,"")</f>
        <v>4788.4694519666646</v>
      </c>
      <c r="E28" s="64">
        <f>+IFERROR('Tor Emp %OfCMA'!E28*'CMA GDP Estimates'!E28,"")</f>
        <v>5095.0226612331362</v>
      </c>
      <c r="F28" s="64">
        <f>+IFERROR('Tor Emp %OfCMA'!F28*'CMA GDP Estimates'!F28,"")</f>
        <v>5558.5022779895153</v>
      </c>
      <c r="G28" s="64">
        <f>+IFERROR('Tor Emp %OfCMA'!G28*'CMA GDP Estimates'!G28,"")</f>
        <v>6399.9460999136218</v>
      </c>
      <c r="H28" s="64">
        <f>+IFERROR('Tor Emp %OfCMA'!H28*'CMA GDP Estimates'!H28,"")</f>
        <v>6350.339949032802</v>
      </c>
      <c r="I28" s="64">
        <f>+IFERROR('Tor Emp %OfCMA'!I28*'CMA GDP Estimates'!I28,"")</f>
        <v>6488.1998345694092</v>
      </c>
      <c r="J28" s="64">
        <f>+IFERROR('Tor Emp %OfCMA'!J28*'CMA GDP Estimates'!J28,"")</f>
        <v>6438.2122337509763</v>
      </c>
      <c r="K28" s="64">
        <f>+IFERROR('Tor Emp %OfCMA'!K28*'CMA GDP Estimates'!K28,"")</f>
        <v>6862.1151791969387</v>
      </c>
      <c r="L28" s="64">
        <f>+IFERROR('Tor Emp %OfCMA'!L28*'CMA GDP Estimates'!L28,"")</f>
        <v>8445.4798876200275</v>
      </c>
      <c r="M28" s="29">
        <f>+IFERROR('Tor Emp %OfCMA'!M28*'CMA GDP Estimates'!M28,"")</f>
        <v>7387.2794857721137</v>
      </c>
      <c r="N28" s="29">
        <f>+IFERROR('Tor Emp %OfCMA'!N28*'CMA GDP Estimates'!N28,"")</f>
        <v>7269.3646575566099</v>
      </c>
      <c r="O28" s="29">
        <f>+IFERROR('Tor Emp %OfCMA'!O28*'CMA GDP Estimates'!O28,"")</f>
        <v>7535.0980427199183</v>
      </c>
      <c r="P28" s="29">
        <f>+IFERROR('Tor Emp %OfCMA'!P28*'CMA GDP Estimates'!P28,"")</f>
        <v>6695.2769766426472</v>
      </c>
      <c r="Q28" s="29">
        <f>+IFERROR('Tor Emp %OfCMA'!Q28*'CMA GDP Estimates'!Q28,"")</f>
        <v>6804.8154535643407</v>
      </c>
      <c r="R28" s="29">
        <f>+IFERROR('Tor Emp %OfCMA'!R28*'CMA GDP Estimates'!R28,"")</f>
        <v>7651.4456738933368</v>
      </c>
      <c r="S28" s="29">
        <f>+IFERROR('Tor Emp %OfCMA'!S28*'CMA GDP Estimates'!S28,"")</f>
        <v>8267.6224935366863</v>
      </c>
      <c r="T28" s="29">
        <f>+IFERROR('Tor Emp %OfCMA'!T28*'CMA GDP Estimates'!T28,"")</f>
        <v>8720.4878941464158</v>
      </c>
      <c r="U28" s="29">
        <f>+IFERROR('Tor Emp %OfCMA'!U28*'CMA GDP Estimates'!U28,"")</f>
        <v>8261.6153034626586</v>
      </c>
      <c r="V28" s="29">
        <f>+IFERROR('Tor Emp %OfCMA'!V28*'CMA GDP Estimates'!V28,"")</f>
        <v>9321.6999576748185</v>
      </c>
      <c r="W28" s="29">
        <f>+IFERROR('Tor Emp %OfCMA'!W28*'CMA GDP Estimates'!W28,"")</f>
        <v>9765.9403211621411</v>
      </c>
      <c r="X28" s="29">
        <f>+IFERROR('Tor Emp %OfCMA'!X28*'CMA GDP Estimates'!X28,"")</f>
        <v>10275.273177002491</v>
      </c>
      <c r="Y28" s="29">
        <f>+IFERROR('Tor Emp %OfCMA'!Y28*'CMA GDP Estimates'!Y28,"")</f>
        <v>9941.5084823811958</v>
      </c>
    </row>
    <row r="29" spans="1:25" x14ac:dyDescent="0.25">
      <c r="A29" s="5" t="s">
        <v>23</v>
      </c>
      <c r="B29" s="5"/>
      <c r="C29" s="13" t="s">
        <v>188</v>
      </c>
      <c r="D29" s="64">
        <f>+IFERROR('Tor Emp %OfCMA'!D29*'CMA GDP Estimates'!D29,"")</f>
        <v>17256.101528626128</v>
      </c>
      <c r="E29" s="64">
        <f>+IFERROR('Tor Emp %OfCMA'!E29*'CMA GDP Estimates'!E29,"")</f>
        <v>18387.461131100506</v>
      </c>
      <c r="F29" s="64">
        <f>+IFERROR('Tor Emp %OfCMA'!F29*'CMA GDP Estimates'!F29,"")</f>
        <v>18924.181003412723</v>
      </c>
      <c r="G29" s="64">
        <f>+IFERROR('Tor Emp %OfCMA'!G29*'CMA GDP Estimates'!G29,"")</f>
        <v>20026.621175322558</v>
      </c>
      <c r="H29" s="64">
        <f>+IFERROR('Tor Emp %OfCMA'!H29*'CMA GDP Estimates'!H29,"")</f>
        <v>19914.633345577029</v>
      </c>
      <c r="I29" s="64">
        <f>+IFERROR('Tor Emp %OfCMA'!I29*'CMA GDP Estimates'!I29,"")</f>
        <v>22067.747752845047</v>
      </c>
      <c r="J29" s="64">
        <f>+IFERROR('Tor Emp %OfCMA'!J29*'CMA GDP Estimates'!J29,"")</f>
        <v>19496.066352556169</v>
      </c>
      <c r="K29" s="64">
        <f>+IFERROR('Tor Emp %OfCMA'!K29*'CMA GDP Estimates'!K29,"")</f>
        <v>19208.871975184993</v>
      </c>
      <c r="L29" s="64">
        <f>+IFERROR('Tor Emp %OfCMA'!L29*'CMA GDP Estimates'!L29,"")</f>
        <v>20701.349573701231</v>
      </c>
      <c r="M29" s="29">
        <f>+IFERROR('Tor Emp %OfCMA'!M29*'CMA GDP Estimates'!M29,"")</f>
        <v>19188.585139387957</v>
      </c>
      <c r="N29" s="29">
        <f>+IFERROR('Tor Emp %OfCMA'!N29*'CMA GDP Estimates'!N29,"")</f>
        <v>17486.535319776431</v>
      </c>
      <c r="O29" s="29">
        <f>+IFERROR('Tor Emp %OfCMA'!O29*'CMA GDP Estimates'!O29,"")</f>
        <v>16147.469017351288</v>
      </c>
      <c r="P29" s="29">
        <f>+IFERROR('Tor Emp %OfCMA'!P29*'CMA GDP Estimates'!P29,"")</f>
        <v>12809.686054794569</v>
      </c>
      <c r="Q29" s="29">
        <f>+IFERROR('Tor Emp %OfCMA'!Q29*'CMA GDP Estimates'!Q29,"")</f>
        <v>12797.736873184638</v>
      </c>
      <c r="R29" s="29">
        <f>+IFERROR('Tor Emp %OfCMA'!R29*'CMA GDP Estimates'!R29,"")</f>
        <v>14436.845846102196</v>
      </c>
      <c r="S29" s="29">
        <f>+IFERROR('Tor Emp %OfCMA'!S29*'CMA GDP Estimates'!S29,"")</f>
        <v>15949.334332886909</v>
      </c>
      <c r="T29" s="29">
        <f>+IFERROR('Tor Emp %OfCMA'!T29*'CMA GDP Estimates'!T29,"")</f>
        <v>15941.236720667539</v>
      </c>
      <c r="U29" s="29">
        <f>+IFERROR('Tor Emp %OfCMA'!U29*'CMA GDP Estimates'!U29,"")</f>
        <v>15680.142903440214</v>
      </c>
      <c r="V29" s="29">
        <f>+IFERROR('Tor Emp %OfCMA'!V29*'CMA GDP Estimates'!V29,"")</f>
        <v>15991.144181925711</v>
      </c>
      <c r="W29" s="29">
        <f>+IFERROR('Tor Emp %OfCMA'!W29*'CMA GDP Estimates'!W29,"")</f>
        <v>14655.508202313087</v>
      </c>
      <c r="X29" s="29">
        <f>+IFERROR('Tor Emp %OfCMA'!X29*'CMA GDP Estimates'!X29,"")</f>
        <v>13897.251167942733</v>
      </c>
      <c r="Y29" s="29">
        <f>+IFERROR('Tor Emp %OfCMA'!Y29*'CMA GDP Estimates'!Y29,"")</f>
        <v>15617.145777940785</v>
      </c>
    </row>
    <row r="30" spans="1:25" x14ac:dyDescent="0.25">
      <c r="A30" s="6" t="s">
        <v>24</v>
      </c>
      <c r="B30" s="6"/>
      <c r="C30" s="14">
        <v>311</v>
      </c>
      <c r="D30" s="65">
        <f>+IFERROR('Tor Emp %OfCMA'!D30*'CMA GDP Estimates'!D30,"")</f>
        <v>1644.5316398512764</v>
      </c>
      <c r="E30" s="65">
        <f>+IFERROR('Tor Emp %OfCMA'!E30*'CMA GDP Estimates'!E30,"")</f>
        <v>1974.1553682790634</v>
      </c>
      <c r="F30" s="65">
        <f>+IFERROR('Tor Emp %OfCMA'!F30*'CMA GDP Estimates'!F30,"")</f>
        <v>1722.5376790700293</v>
      </c>
      <c r="G30" s="65">
        <f>+IFERROR('Tor Emp %OfCMA'!G30*'CMA GDP Estimates'!G30,"")</f>
        <v>1868.4344274488644</v>
      </c>
      <c r="H30" s="65">
        <f>+IFERROR('Tor Emp %OfCMA'!H30*'CMA GDP Estimates'!H30,"")</f>
        <v>2440.3142942919708</v>
      </c>
      <c r="I30" s="65">
        <f>+IFERROR('Tor Emp %OfCMA'!I30*'CMA GDP Estimates'!I30,"")</f>
        <v>2367.4264775548713</v>
      </c>
      <c r="J30" s="65">
        <f>+IFERROR('Tor Emp %OfCMA'!J30*'CMA GDP Estimates'!J30,"")</f>
        <v>1986.178937186073</v>
      </c>
      <c r="K30" s="65">
        <f>+IFERROR('Tor Emp %OfCMA'!K30*'CMA GDP Estimates'!K30,"")</f>
        <v>2070.4673481559289</v>
      </c>
      <c r="L30" s="65">
        <f>+IFERROR('Tor Emp %OfCMA'!L30*'CMA GDP Estimates'!L30,"")</f>
        <v>3110.4819732681553</v>
      </c>
      <c r="M30" s="30">
        <f>+IFERROR('Tor Emp %OfCMA'!M30*'CMA GDP Estimates'!M30,"")</f>
        <v>3091.2977953990476</v>
      </c>
      <c r="N30" s="30">
        <f>+IFERROR('Tor Emp %OfCMA'!N30*'CMA GDP Estimates'!N30,"")</f>
        <v>2532.2038502779637</v>
      </c>
      <c r="O30" s="30">
        <f>+IFERROR('Tor Emp %OfCMA'!O30*'CMA GDP Estimates'!O30,"")</f>
        <v>3266.4440761974174</v>
      </c>
      <c r="P30" s="30">
        <f>+IFERROR('Tor Emp %OfCMA'!P30*'CMA GDP Estimates'!P30,"")</f>
        <v>2632.9677879686628</v>
      </c>
      <c r="Q30" s="30">
        <f>+IFERROR('Tor Emp %OfCMA'!Q30*'CMA GDP Estimates'!Q30,"")</f>
        <v>2301.6387414501114</v>
      </c>
      <c r="R30" s="30">
        <f>+IFERROR('Tor Emp %OfCMA'!R30*'CMA GDP Estimates'!R30,"")</f>
        <v>2351.2348735205546</v>
      </c>
      <c r="S30" s="30">
        <f>+IFERROR('Tor Emp %OfCMA'!S30*'CMA GDP Estimates'!S30,"")</f>
        <v>3002.8886919323027</v>
      </c>
      <c r="T30" s="30">
        <f>+IFERROR('Tor Emp %OfCMA'!T30*'CMA GDP Estimates'!T30,"")</f>
        <v>2712.124185048875</v>
      </c>
      <c r="U30" s="30">
        <f>+IFERROR('Tor Emp %OfCMA'!U30*'CMA GDP Estimates'!U30,"")</f>
        <v>3087.8525871938573</v>
      </c>
      <c r="V30" s="30">
        <f>+IFERROR('Tor Emp %OfCMA'!V30*'CMA GDP Estimates'!V30,"")</f>
        <v>2976.9392572238853</v>
      </c>
      <c r="W30" s="30">
        <f>+IFERROR('Tor Emp %OfCMA'!W30*'CMA GDP Estimates'!W30,"")</f>
        <v>3029.2286897669337</v>
      </c>
      <c r="X30" s="30">
        <f>+IFERROR('Tor Emp %OfCMA'!X30*'CMA GDP Estimates'!X30,"")</f>
        <v>2283.3472055261009</v>
      </c>
      <c r="Y30" s="30">
        <f>+IFERROR('Tor Emp %OfCMA'!Y30*'CMA GDP Estimates'!Y30,"")</f>
        <v>2638.7682278058296</v>
      </c>
    </row>
    <row r="31" spans="1:25" x14ac:dyDescent="0.25">
      <c r="A31" s="6" t="s">
        <v>25</v>
      </c>
      <c r="B31" s="6"/>
      <c r="C31" s="14">
        <v>312</v>
      </c>
      <c r="D31" s="65">
        <f>+IFERROR('Tor Emp %OfCMA'!D31*'CMA GDP Estimates'!D31,"")</f>
        <v>726.07255166321033</v>
      </c>
      <c r="E31" s="65">
        <f>+IFERROR('Tor Emp %OfCMA'!E31*'CMA GDP Estimates'!E31,"")</f>
        <v>1241.2962179683409</v>
      </c>
      <c r="F31" s="65">
        <f>+IFERROR('Tor Emp %OfCMA'!F31*'CMA GDP Estimates'!F31,"")</f>
        <v>813.17586833228688</v>
      </c>
      <c r="G31" s="65">
        <f>+IFERROR('Tor Emp %OfCMA'!G31*'CMA GDP Estimates'!G31,"")</f>
        <v>919.59592882677896</v>
      </c>
      <c r="H31" s="65">
        <f>+IFERROR('Tor Emp %OfCMA'!H31*'CMA GDP Estimates'!H31,"")</f>
        <v>731.48007002887528</v>
      </c>
      <c r="I31" s="65">
        <f>+IFERROR('Tor Emp %OfCMA'!I31*'CMA GDP Estimates'!I31,"")</f>
        <v>602.7871870777351</v>
      </c>
      <c r="J31" s="65">
        <f>+IFERROR('Tor Emp %OfCMA'!J31*'CMA GDP Estimates'!J31,"")</f>
        <v>762.81589141343716</v>
      </c>
      <c r="K31" s="65">
        <f>+IFERROR('Tor Emp %OfCMA'!K31*'CMA GDP Estimates'!K31,"")</f>
        <v>423.49393226416845</v>
      </c>
      <c r="L31" s="65">
        <f>+IFERROR('Tor Emp %OfCMA'!L31*'CMA GDP Estimates'!L31,"")</f>
        <v>1288.0858889169501</v>
      </c>
      <c r="M31" s="30">
        <f>+IFERROR('Tor Emp %OfCMA'!M31*'CMA GDP Estimates'!M31,"")</f>
        <v>919.54639436453419</v>
      </c>
      <c r="N31" s="30">
        <f>+IFERROR('Tor Emp %OfCMA'!N31*'CMA GDP Estimates'!N31,"")</f>
        <v>619.05892946895494</v>
      </c>
      <c r="O31" s="30">
        <f>+IFERROR('Tor Emp %OfCMA'!O31*'CMA GDP Estimates'!O31,"")</f>
        <v>886.96231230075068</v>
      </c>
      <c r="P31" s="30">
        <f>+IFERROR('Tor Emp %OfCMA'!P31*'CMA GDP Estimates'!P31,"")</f>
        <v>0</v>
      </c>
      <c r="Q31" s="30">
        <f>+IFERROR('Tor Emp %OfCMA'!Q31*'CMA GDP Estimates'!Q31,"")</f>
        <v>539.01304972666321</v>
      </c>
      <c r="R31" s="30">
        <f>+IFERROR('Tor Emp %OfCMA'!R31*'CMA GDP Estimates'!R31,"")</f>
        <v>460.42143704865299</v>
      </c>
      <c r="S31" s="30">
        <f>+IFERROR('Tor Emp %OfCMA'!S31*'CMA GDP Estimates'!S31,"")</f>
        <v>680.88987775559406</v>
      </c>
      <c r="T31" s="30">
        <f>+IFERROR('Tor Emp %OfCMA'!T31*'CMA GDP Estimates'!T31,"")</f>
        <v>538.31506728272723</v>
      </c>
      <c r="U31" s="30">
        <f>+IFERROR('Tor Emp %OfCMA'!U31*'CMA GDP Estimates'!U31,"")</f>
        <v>705.8068962752626</v>
      </c>
      <c r="V31" s="30">
        <f>+IFERROR('Tor Emp %OfCMA'!V31*'CMA GDP Estimates'!V31,"")</f>
        <v>1052.681023822686</v>
      </c>
      <c r="W31" s="30">
        <f>+IFERROR('Tor Emp %OfCMA'!W31*'CMA GDP Estimates'!W31,"")</f>
        <v>1234.8615930028895</v>
      </c>
      <c r="X31" s="30">
        <f>+IFERROR('Tor Emp %OfCMA'!X31*'CMA GDP Estimates'!X31,"")</f>
        <v>454.94053936168331</v>
      </c>
      <c r="Y31" s="30">
        <f>+IFERROR('Tor Emp %OfCMA'!Y31*'CMA GDP Estimates'!Y31,"")</f>
        <v>0</v>
      </c>
    </row>
    <row r="32" spans="1:25" x14ac:dyDescent="0.25">
      <c r="A32" s="6" t="s">
        <v>26</v>
      </c>
      <c r="B32" s="6"/>
      <c r="C32" s="14">
        <v>3121</v>
      </c>
      <c r="D32" s="65">
        <f>+IFERROR('Tor Emp %OfCMA'!D32*'CMA GDP Estimates'!D32,"")</f>
        <v>449.50286852934158</v>
      </c>
      <c r="E32" s="65">
        <f>+IFERROR('Tor Emp %OfCMA'!E32*'CMA GDP Estimates'!E32,"")</f>
        <v>654.57269164912213</v>
      </c>
      <c r="F32" s="65">
        <f>+IFERROR('Tor Emp %OfCMA'!F32*'CMA GDP Estimates'!F32,"")</f>
        <v>507.49279401068492</v>
      </c>
      <c r="G32" s="65">
        <f>+IFERROR('Tor Emp %OfCMA'!G32*'CMA GDP Estimates'!G32,"")</f>
        <v>463.25963149639438</v>
      </c>
      <c r="H32" s="65">
        <f>+IFERROR('Tor Emp %OfCMA'!H32*'CMA GDP Estimates'!H32,"")</f>
        <v>341.56746121642163</v>
      </c>
      <c r="I32" s="65">
        <f>+IFERROR('Tor Emp %OfCMA'!I32*'CMA GDP Estimates'!I32,"")</f>
        <v>258.31283582033615</v>
      </c>
      <c r="J32" s="65">
        <f>+IFERROR('Tor Emp %OfCMA'!J32*'CMA GDP Estimates'!J32,"")</f>
        <v>479.71635636939402</v>
      </c>
      <c r="K32" s="65">
        <f>+IFERROR('Tor Emp %OfCMA'!K32*'CMA GDP Estimates'!K32,"")</f>
        <v>0</v>
      </c>
      <c r="L32" s="65">
        <f>+IFERROR('Tor Emp %OfCMA'!L32*'CMA GDP Estimates'!L32,"")</f>
        <v>838.26679240793419</v>
      </c>
      <c r="M32" s="30">
        <f>+IFERROR('Tor Emp %OfCMA'!M32*'CMA GDP Estimates'!M32,"")</f>
        <v>666.53902741341039</v>
      </c>
      <c r="N32" s="30">
        <f>+IFERROR('Tor Emp %OfCMA'!N32*'CMA GDP Estimates'!N32,"")</f>
        <v>465.48458531461006</v>
      </c>
      <c r="O32" s="30">
        <f>+IFERROR('Tor Emp %OfCMA'!O32*'CMA GDP Estimates'!O32,"")</f>
        <v>597.52324882719608</v>
      </c>
      <c r="P32" s="30">
        <f>+IFERROR('Tor Emp %OfCMA'!P32*'CMA GDP Estimates'!P32,"")</f>
        <v>0</v>
      </c>
      <c r="Q32" s="30">
        <f>+IFERROR('Tor Emp %OfCMA'!Q32*'CMA GDP Estimates'!Q32,"")</f>
        <v>444.46631714638767</v>
      </c>
      <c r="R32" s="30">
        <f>+IFERROR('Tor Emp %OfCMA'!R32*'CMA GDP Estimates'!R32,"")</f>
        <v>348.79042536983275</v>
      </c>
      <c r="S32" s="30">
        <f>+IFERROR('Tor Emp %OfCMA'!S32*'CMA GDP Estimates'!S32,"")</f>
        <v>508.15648345738202</v>
      </c>
      <c r="T32" s="30">
        <f>+IFERROR('Tor Emp %OfCMA'!T32*'CMA GDP Estimates'!T32,"")</f>
        <v>445.83509211410404</v>
      </c>
      <c r="U32" s="30">
        <f>+IFERROR('Tor Emp %OfCMA'!U32*'CMA GDP Estimates'!U32,"")</f>
        <v>625.08439292278501</v>
      </c>
      <c r="V32" s="30">
        <f>+IFERROR('Tor Emp %OfCMA'!V32*'CMA GDP Estimates'!V32,"")</f>
        <v>908.24667454398946</v>
      </c>
      <c r="W32" s="30">
        <f>+IFERROR('Tor Emp %OfCMA'!W32*'CMA GDP Estimates'!W32,"")</f>
        <v>1064.8028205804442</v>
      </c>
      <c r="X32" s="30">
        <f>+IFERROR('Tor Emp %OfCMA'!X32*'CMA GDP Estimates'!X32,"")</f>
        <v>376.55200020008652</v>
      </c>
      <c r="Y32" s="30">
        <f>+IFERROR('Tor Emp %OfCMA'!Y32*'CMA GDP Estimates'!Y32,"")</f>
        <v>0</v>
      </c>
    </row>
    <row r="33" spans="1:25" x14ac:dyDescent="0.25">
      <c r="A33" s="6" t="s">
        <v>27</v>
      </c>
      <c r="B33" s="6"/>
      <c r="C33" s="14" t="s">
        <v>189</v>
      </c>
      <c r="D33" s="65">
        <f>+IFERROR('Tor Emp %OfCMA'!D33*'CMA GDP Estimates'!D33,"")</f>
        <v>167.43296124699714</v>
      </c>
      <c r="E33" s="65">
        <f>+IFERROR('Tor Emp %OfCMA'!E33*'CMA GDP Estimates'!E33,"")</f>
        <v>197.02667710598229</v>
      </c>
      <c r="F33" s="65">
        <f>+IFERROR('Tor Emp %OfCMA'!F33*'CMA GDP Estimates'!F33,"")</f>
        <v>235.53130246520462</v>
      </c>
      <c r="G33" s="65">
        <f>+IFERROR('Tor Emp %OfCMA'!G33*'CMA GDP Estimates'!G33,"")</f>
        <v>161.16753317268015</v>
      </c>
      <c r="H33" s="65">
        <f>+IFERROR('Tor Emp %OfCMA'!H33*'CMA GDP Estimates'!H33,"")</f>
        <v>235.49693024139879</v>
      </c>
      <c r="I33" s="65">
        <f>+IFERROR('Tor Emp %OfCMA'!I33*'CMA GDP Estimates'!I33,"")</f>
        <v>289.57875730415526</v>
      </c>
      <c r="J33" s="65">
        <f>+IFERROR('Tor Emp %OfCMA'!J33*'CMA GDP Estimates'!J33,"")</f>
        <v>196.08360741924346</v>
      </c>
      <c r="K33" s="65">
        <f>+IFERROR('Tor Emp %OfCMA'!K33*'CMA GDP Estimates'!K33,"")</f>
        <v>302.70014355948592</v>
      </c>
      <c r="L33" s="65">
        <f>+IFERROR('Tor Emp %OfCMA'!L33*'CMA GDP Estimates'!L33,"")</f>
        <v>254.97707556745391</v>
      </c>
      <c r="M33" s="30">
        <f>+IFERROR('Tor Emp %OfCMA'!M33*'CMA GDP Estimates'!M33,"")</f>
        <v>211.62768121705693</v>
      </c>
      <c r="N33" s="30">
        <f>+IFERROR('Tor Emp %OfCMA'!N33*'CMA GDP Estimates'!N33,"")</f>
        <v>166.16935452703748</v>
      </c>
      <c r="O33" s="30">
        <f>+IFERROR('Tor Emp %OfCMA'!O33*'CMA GDP Estimates'!O33,"")</f>
        <v>115.40340609950525</v>
      </c>
      <c r="P33" s="30">
        <f>+IFERROR('Tor Emp %OfCMA'!P33*'CMA GDP Estimates'!P33,"")</f>
        <v>0</v>
      </c>
      <c r="Q33" s="30">
        <f>+IFERROR('Tor Emp %OfCMA'!Q33*'CMA GDP Estimates'!Q33,"")</f>
        <v>124.80536446680038</v>
      </c>
      <c r="R33" s="30">
        <f>+IFERROR('Tor Emp %OfCMA'!R33*'CMA GDP Estimates'!R33,"")</f>
        <v>181.23585634750532</v>
      </c>
      <c r="S33" s="30">
        <f>+IFERROR('Tor Emp %OfCMA'!S33*'CMA GDP Estimates'!S33,"")</f>
        <v>116.50698178931293</v>
      </c>
      <c r="T33" s="30">
        <f>+IFERROR('Tor Emp %OfCMA'!T33*'CMA GDP Estimates'!T33,"")</f>
        <v>117.61496712080626</v>
      </c>
      <c r="U33" s="30">
        <f>+IFERROR('Tor Emp %OfCMA'!U33*'CMA GDP Estimates'!U33,"")</f>
        <v>122.76286216174746</v>
      </c>
      <c r="V33" s="30">
        <f>+IFERROR('Tor Emp %OfCMA'!V33*'CMA GDP Estimates'!V33,"")</f>
        <v>123.60645083564721</v>
      </c>
      <c r="W33" s="30">
        <f>+IFERROR('Tor Emp %OfCMA'!W33*'CMA GDP Estimates'!W33,"")</f>
        <v>128.80460447248126</v>
      </c>
      <c r="X33" s="30">
        <f>+IFERROR('Tor Emp %OfCMA'!X33*'CMA GDP Estimates'!X33,"")</f>
        <v>135.23637317905221</v>
      </c>
      <c r="Y33" s="30">
        <f>+IFERROR('Tor Emp %OfCMA'!Y33*'CMA GDP Estimates'!Y33,"")</f>
        <v>178.93418222261676</v>
      </c>
    </row>
    <row r="34" spans="1:25" x14ac:dyDescent="0.25">
      <c r="A34" s="6" t="s">
        <v>28</v>
      </c>
      <c r="B34" s="6"/>
      <c r="C34" s="14" t="s">
        <v>190</v>
      </c>
      <c r="D34" s="65">
        <f>+IFERROR('Tor Emp %OfCMA'!D34*'CMA GDP Estimates'!D34,"")</f>
        <v>524.2331083451877</v>
      </c>
      <c r="E34" s="65">
        <f>+IFERROR('Tor Emp %OfCMA'!E34*'CMA GDP Estimates'!E34,"")</f>
        <v>460.68042033038734</v>
      </c>
      <c r="F34" s="65">
        <f>+IFERROR('Tor Emp %OfCMA'!F34*'CMA GDP Estimates'!F34,"")</f>
        <v>511.70015593708979</v>
      </c>
      <c r="G34" s="65">
        <f>+IFERROR('Tor Emp %OfCMA'!G34*'CMA GDP Estimates'!G34,"")</f>
        <v>584.34451287042396</v>
      </c>
      <c r="H34" s="65">
        <f>+IFERROR('Tor Emp %OfCMA'!H34*'CMA GDP Estimates'!H34,"")</f>
        <v>619.68584595639925</v>
      </c>
      <c r="I34" s="65">
        <f>+IFERROR('Tor Emp %OfCMA'!I34*'CMA GDP Estimates'!I34,"")</f>
        <v>462.39233795949457</v>
      </c>
      <c r="J34" s="65">
        <f>+IFERROR('Tor Emp %OfCMA'!J34*'CMA GDP Estimates'!J34,"")</f>
        <v>562.29140767626416</v>
      </c>
      <c r="K34" s="65">
        <f>+IFERROR('Tor Emp %OfCMA'!K34*'CMA GDP Estimates'!K34,"")</f>
        <v>354.24569283814122</v>
      </c>
      <c r="L34" s="65">
        <f>+IFERROR('Tor Emp %OfCMA'!L34*'CMA GDP Estimates'!L34,"")</f>
        <v>402.85698499662675</v>
      </c>
      <c r="M34" s="30">
        <f>+IFERROR('Tor Emp %OfCMA'!M34*'CMA GDP Estimates'!M34,"")</f>
        <v>368.72604446789387</v>
      </c>
      <c r="N34" s="30">
        <f>+IFERROR('Tor Emp %OfCMA'!N34*'CMA GDP Estimates'!N34,"")</f>
        <v>336.90666569073051</v>
      </c>
      <c r="O34" s="30">
        <f>+IFERROR('Tor Emp %OfCMA'!O34*'CMA GDP Estimates'!O34,"")</f>
        <v>197.74994174499989</v>
      </c>
      <c r="P34" s="30">
        <f>+IFERROR('Tor Emp %OfCMA'!P34*'CMA GDP Estimates'!P34,"")</f>
        <v>196.58277813367044</v>
      </c>
      <c r="Q34" s="30">
        <f>+IFERROR('Tor Emp %OfCMA'!Q34*'CMA GDP Estimates'!Q34,"")</f>
        <v>128.57583418510254</v>
      </c>
      <c r="R34" s="30">
        <f>+IFERROR('Tor Emp %OfCMA'!R34*'CMA GDP Estimates'!R34,"")</f>
        <v>206.12522682523934</v>
      </c>
      <c r="S34" s="30">
        <f>+IFERROR('Tor Emp %OfCMA'!S34*'CMA GDP Estimates'!S34,"")</f>
        <v>190.69080805388199</v>
      </c>
      <c r="T34" s="30">
        <f>+IFERROR('Tor Emp %OfCMA'!T34*'CMA GDP Estimates'!T34,"")</f>
        <v>259.84002493550889</v>
      </c>
      <c r="U34" s="30">
        <f>+IFERROR('Tor Emp %OfCMA'!U34*'CMA GDP Estimates'!U34,"")</f>
        <v>205.85548197220876</v>
      </c>
      <c r="V34" s="30">
        <f>+IFERROR('Tor Emp %OfCMA'!V34*'CMA GDP Estimates'!V34,"")</f>
        <v>263.28638260800062</v>
      </c>
      <c r="W34" s="30">
        <f>+IFERROR('Tor Emp %OfCMA'!W34*'CMA GDP Estimates'!W34,"")</f>
        <v>172.11898314621487</v>
      </c>
      <c r="X34" s="30">
        <f>+IFERROR('Tor Emp %OfCMA'!X34*'CMA GDP Estimates'!X34,"")</f>
        <v>262.38461464407658</v>
      </c>
      <c r="Y34" s="30">
        <f>+IFERROR('Tor Emp %OfCMA'!Y34*'CMA GDP Estimates'!Y34,"")</f>
        <v>223.95503351837786</v>
      </c>
    </row>
    <row r="35" spans="1:25" x14ac:dyDescent="0.25">
      <c r="A35" s="6" t="s">
        <v>29</v>
      </c>
      <c r="B35" s="6"/>
      <c r="C35" s="14">
        <v>321</v>
      </c>
      <c r="D35" s="65">
        <f>+IFERROR('Tor Emp %OfCMA'!D35*'CMA GDP Estimates'!D35,"")</f>
        <v>209.11092696031108</v>
      </c>
      <c r="E35" s="65">
        <f>+IFERROR('Tor Emp %OfCMA'!E35*'CMA GDP Estimates'!E35,"")</f>
        <v>277.7132105408337</v>
      </c>
      <c r="F35" s="65">
        <f>+IFERROR('Tor Emp %OfCMA'!F35*'CMA GDP Estimates'!F35,"")</f>
        <v>253.34204653205026</v>
      </c>
      <c r="G35" s="65">
        <f>+IFERROR('Tor Emp %OfCMA'!G35*'CMA GDP Estimates'!G35,"")</f>
        <v>245.08498410663569</v>
      </c>
      <c r="H35" s="65">
        <f>+IFERROR('Tor Emp %OfCMA'!H35*'CMA GDP Estimates'!H35,"")</f>
        <v>318.30209239210802</v>
      </c>
      <c r="I35" s="65">
        <f>+IFERROR('Tor Emp %OfCMA'!I35*'CMA GDP Estimates'!I35,"")</f>
        <v>396.08356602926256</v>
      </c>
      <c r="J35" s="65">
        <f>+IFERROR('Tor Emp %OfCMA'!J35*'CMA GDP Estimates'!J35,"")</f>
        <v>314.13583511374281</v>
      </c>
      <c r="K35" s="65">
        <f>+IFERROR('Tor Emp %OfCMA'!K35*'CMA GDP Estimates'!K35,"")</f>
        <v>312.91441551019773</v>
      </c>
      <c r="L35" s="65">
        <f>+IFERROR('Tor Emp %OfCMA'!L35*'CMA GDP Estimates'!L35,"")</f>
        <v>215.78962743316538</v>
      </c>
      <c r="M35" s="30">
        <f>+IFERROR('Tor Emp %OfCMA'!M35*'CMA GDP Estimates'!M35,"")</f>
        <v>287.61941055637141</v>
      </c>
      <c r="N35" s="30">
        <f>+IFERROR('Tor Emp %OfCMA'!N35*'CMA GDP Estimates'!N35,"")</f>
        <v>217.26523173295601</v>
      </c>
      <c r="O35" s="30">
        <f>+IFERROR('Tor Emp %OfCMA'!O35*'CMA GDP Estimates'!O35,"")</f>
        <v>214.48683514486359</v>
      </c>
      <c r="P35" s="30">
        <f>+IFERROR('Tor Emp %OfCMA'!P35*'CMA GDP Estimates'!P35,"")</f>
        <v>106.67377127645106</v>
      </c>
      <c r="Q35" s="30">
        <f>+IFERROR('Tor Emp %OfCMA'!Q35*'CMA GDP Estimates'!Q35,"")</f>
        <v>171.50218652472572</v>
      </c>
      <c r="R35" s="30">
        <f>+IFERROR('Tor Emp %OfCMA'!R35*'CMA GDP Estimates'!R35,"")</f>
        <v>203.63279993473054</v>
      </c>
      <c r="S35" s="30">
        <f>+IFERROR('Tor Emp %OfCMA'!S35*'CMA GDP Estimates'!S35,"")</f>
        <v>198.15886021225995</v>
      </c>
      <c r="T35" s="30">
        <f>+IFERROR('Tor Emp %OfCMA'!T35*'CMA GDP Estimates'!T35,"")</f>
        <v>169.76809977607823</v>
      </c>
      <c r="U35" s="30">
        <f>+IFERROR('Tor Emp %OfCMA'!U35*'CMA GDP Estimates'!U35,"")</f>
        <v>176.45170385235164</v>
      </c>
      <c r="V35" s="30">
        <f>+IFERROR('Tor Emp %OfCMA'!V35*'CMA GDP Estimates'!V35,"")</f>
        <v>146.28701188512662</v>
      </c>
      <c r="W35" s="30">
        <f>+IFERROR('Tor Emp %OfCMA'!W35*'CMA GDP Estimates'!W35,"")</f>
        <v>135.4983892990696</v>
      </c>
      <c r="X35" s="30">
        <f>+IFERROR('Tor Emp %OfCMA'!X35*'CMA GDP Estimates'!X35,"")</f>
        <v>0</v>
      </c>
      <c r="Y35" s="30">
        <f>+IFERROR('Tor Emp %OfCMA'!Y35*'CMA GDP Estimates'!Y35,"")</f>
        <v>191.16719540074715</v>
      </c>
    </row>
    <row r="36" spans="1:25" x14ac:dyDescent="0.25">
      <c r="A36" s="6" t="s">
        <v>30</v>
      </c>
      <c r="B36" s="6"/>
      <c r="C36" s="14">
        <v>322</v>
      </c>
      <c r="D36" s="65">
        <f>+IFERROR('Tor Emp %OfCMA'!D36*'CMA GDP Estimates'!D36,"")</f>
        <v>603.91874804887073</v>
      </c>
      <c r="E36" s="65">
        <f>+IFERROR('Tor Emp %OfCMA'!E36*'CMA GDP Estimates'!E36,"")</f>
        <v>480.10698349227653</v>
      </c>
      <c r="F36" s="65">
        <f>+IFERROR('Tor Emp %OfCMA'!F36*'CMA GDP Estimates'!F36,"")</f>
        <v>482.60973378402173</v>
      </c>
      <c r="G36" s="65">
        <f>+IFERROR('Tor Emp %OfCMA'!G36*'CMA GDP Estimates'!G36,"")</f>
        <v>676.11673413500682</v>
      </c>
      <c r="H36" s="65">
        <f>+IFERROR('Tor Emp %OfCMA'!H36*'CMA GDP Estimates'!H36,"")</f>
        <v>543.30263556352816</v>
      </c>
      <c r="I36" s="65">
        <f>+IFERROR('Tor Emp %OfCMA'!I36*'CMA GDP Estimates'!I36,"")</f>
        <v>604.21595134375798</v>
      </c>
      <c r="J36" s="65">
        <f>+IFERROR('Tor Emp %OfCMA'!J36*'CMA GDP Estimates'!J36,"")</f>
        <v>384.4227364771329</v>
      </c>
      <c r="K36" s="65">
        <f>+IFERROR('Tor Emp %OfCMA'!K36*'CMA GDP Estimates'!K36,"")</f>
        <v>504.77934660337417</v>
      </c>
      <c r="L36" s="65">
        <f>+IFERROR('Tor Emp %OfCMA'!L36*'CMA GDP Estimates'!L36,"")</f>
        <v>742.01287462727021</v>
      </c>
      <c r="M36" s="30">
        <f>+IFERROR('Tor Emp %OfCMA'!M36*'CMA GDP Estimates'!M36,"")</f>
        <v>676.09258091881748</v>
      </c>
      <c r="N36" s="30">
        <f>+IFERROR('Tor Emp %OfCMA'!N36*'CMA GDP Estimates'!N36,"")</f>
        <v>521.2912269917673</v>
      </c>
      <c r="O36" s="30">
        <f>+IFERROR('Tor Emp %OfCMA'!O36*'CMA GDP Estimates'!O36,"")</f>
        <v>338.78717333377881</v>
      </c>
      <c r="P36" s="30">
        <f>+IFERROR('Tor Emp %OfCMA'!P36*'CMA GDP Estimates'!P36,"")</f>
        <v>462.79684410698957</v>
      </c>
      <c r="Q36" s="30">
        <f>+IFERROR('Tor Emp %OfCMA'!Q36*'CMA GDP Estimates'!Q36,"")</f>
        <v>563.68600015671063</v>
      </c>
      <c r="R36" s="30">
        <f>+IFERROR('Tor Emp %OfCMA'!R36*'CMA GDP Estimates'!R36,"")</f>
        <v>391.74271995312057</v>
      </c>
      <c r="S36" s="30">
        <f>+IFERROR('Tor Emp %OfCMA'!S36*'CMA GDP Estimates'!S36,"")</f>
        <v>450.10168923355917</v>
      </c>
      <c r="T36" s="30">
        <f>+IFERROR('Tor Emp %OfCMA'!T36*'CMA GDP Estimates'!T36,"")</f>
        <v>0</v>
      </c>
      <c r="U36" s="30">
        <f>+IFERROR('Tor Emp %OfCMA'!U36*'CMA GDP Estimates'!U36,"")</f>
        <v>404.44490437022915</v>
      </c>
      <c r="V36" s="30">
        <f>+IFERROR('Tor Emp %OfCMA'!V36*'CMA GDP Estimates'!V36,"")</f>
        <v>531.22611395592219</v>
      </c>
      <c r="W36" s="30">
        <f>+IFERROR('Tor Emp %OfCMA'!W36*'CMA GDP Estimates'!W36,"")</f>
        <v>512.55625515326915</v>
      </c>
      <c r="X36" s="30">
        <f>+IFERROR('Tor Emp %OfCMA'!X36*'CMA GDP Estimates'!X36,"")</f>
        <v>410.90195257672963</v>
      </c>
      <c r="Y36" s="30">
        <f>+IFERROR('Tor Emp %OfCMA'!Y36*'CMA GDP Estimates'!Y36,"")</f>
        <v>304.70136590080546</v>
      </c>
    </row>
    <row r="37" spans="1:25" x14ac:dyDescent="0.25">
      <c r="A37" s="6" t="s">
        <v>31</v>
      </c>
      <c r="B37" s="6"/>
      <c r="C37" s="14">
        <v>323</v>
      </c>
      <c r="D37" s="65">
        <f>+IFERROR('Tor Emp %OfCMA'!D37*'CMA GDP Estimates'!D37,"")</f>
        <v>959.77142785942567</v>
      </c>
      <c r="E37" s="65">
        <f>+IFERROR('Tor Emp %OfCMA'!E37*'CMA GDP Estimates'!E37,"")</f>
        <v>881.38050367085179</v>
      </c>
      <c r="F37" s="65">
        <f>+IFERROR('Tor Emp %OfCMA'!F37*'CMA GDP Estimates'!F37,"")</f>
        <v>781.95615105868671</v>
      </c>
      <c r="G37" s="65">
        <f>+IFERROR('Tor Emp %OfCMA'!G37*'CMA GDP Estimates'!G37,"")</f>
        <v>952.42752107678325</v>
      </c>
      <c r="H37" s="65">
        <f>+IFERROR('Tor Emp %OfCMA'!H37*'CMA GDP Estimates'!H37,"")</f>
        <v>1078.219491664958</v>
      </c>
      <c r="I37" s="65">
        <f>+IFERROR('Tor Emp %OfCMA'!I37*'CMA GDP Estimates'!I37,"")</f>
        <v>955.88456492733883</v>
      </c>
      <c r="J37" s="65">
        <f>+IFERROR('Tor Emp %OfCMA'!J37*'CMA GDP Estimates'!J37,"")</f>
        <v>705.42610520457629</v>
      </c>
      <c r="K37" s="65">
        <f>+IFERROR('Tor Emp %OfCMA'!K37*'CMA GDP Estimates'!K37,"")</f>
        <v>722.90805435918503</v>
      </c>
      <c r="L37" s="65">
        <f>+IFERROR('Tor Emp %OfCMA'!L37*'CMA GDP Estimates'!L37,"")</f>
        <v>864.88514135051321</v>
      </c>
      <c r="M37" s="30">
        <f>+IFERROR('Tor Emp %OfCMA'!M37*'CMA GDP Estimates'!M37,"")</f>
        <v>809.32153992802819</v>
      </c>
      <c r="N37" s="30">
        <f>+IFERROR('Tor Emp %OfCMA'!N37*'CMA GDP Estimates'!N37,"")</f>
        <v>819.35999734053576</v>
      </c>
      <c r="O37" s="30">
        <f>+IFERROR('Tor Emp %OfCMA'!O37*'CMA GDP Estimates'!O37,"")</f>
        <v>1066.531600173603</v>
      </c>
      <c r="P37" s="30">
        <f>+IFERROR('Tor Emp %OfCMA'!P37*'CMA GDP Estimates'!P37,"")</f>
        <v>820.07133202592456</v>
      </c>
      <c r="Q37" s="30">
        <f>+IFERROR('Tor Emp %OfCMA'!Q37*'CMA GDP Estimates'!Q37,"")</f>
        <v>632.35405532762445</v>
      </c>
      <c r="R37" s="30">
        <f>+IFERROR('Tor Emp %OfCMA'!R37*'CMA GDP Estimates'!R37,"")</f>
        <v>500.05078724064447</v>
      </c>
      <c r="S37" s="30">
        <f>+IFERROR('Tor Emp %OfCMA'!S37*'CMA GDP Estimates'!S37,"")</f>
        <v>566.14024111591743</v>
      </c>
      <c r="T37" s="30">
        <f>+IFERROR('Tor Emp %OfCMA'!T37*'CMA GDP Estimates'!T37,"")</f>
        <v>592.56277505000344</v>
      </c>
      <c r="U37" s="30">
        <f>+IFERROR('Tor Emp %OfCMA'!U37*'CMA GDP Estimates'!U37,"")</f>
        <v>536.1554641323421</v>
      </c>
      <c r="V37" s="30">
        <f>+IFERROR('Tor Emp %OfCMA'!V37*'CMA GDP Estimates'!V37,"")</f>
        <v>456.21869897574123</v>
      </c>
      <c r="W37" s="30">
        <f>+IFERROR('Tor Emp %OfCMA'!W37*'CMA GDP Estimates'!W37,"")</f>
        <v>567.35219866786031</v>
      </c>
      <c r="X37" s="30">
        <f>+IFERROR('Tor Emp %OfCMA'!X37*'CMA GDP Estimates'!X37,"")</f>
        <v>596.44762625537328</v>
      </c>
      <c r="Y37" s="30">
        <f>+IFERROR('Tor Emp %OfCMA'!Y37*'CMA GDP Estimates'!Y37,"")</f>
        <v>486.43291123209917</v>
      </c>
    </row>
    <row r="38" spans="1:25" x14ac:dyDescent="0.25">
      <c r="A38" s="6" t="s">
        <v>32</v>
      </c>
      <c r="B38" s="6"/>
      <c r="C38" s="14">
        <v>324</v>
      </c>
      <c r="D38" s="65">
        <f>+IFERROR('Tor Emp %OfCMA'!D38*'CMA GDP Estimates'!D38,"")</f>
        <v>310.89937013307235</v>
      </c>
      <c r="E38" s="65" t="str">
        <f>+IFERROR('Tor Emp %OfCMA'!E38*'CMA GDP Estimates'!E38,"")</f>
        <v/>
      </c>
      <c r="F38" s="65" t="str">
        <f>+IFERROR('Tor Emp %OfCMA'!F38*'CMA GDP Estimates'!F38,"")</f>
        <v/>
      </c>
      <c r="G38" s="65">
        <f>+IFERROR('Tor Emp %OfCMA'!G38*'CMA GDP Estimates'!G38,"")</f>
        <v>0</v>
      </c>
      <c r="H38" s="65" t="str">
        <f>+IFERROR('Tor Emp %OfCMA'!H38*'CMA GDP Estimates'!H38,"")</f>
        <v/>
      </c>
      <c r="I38" s="65" t="str">
        <f>+IFERROR('Tor Emp %OfCMA'!I38*'CMA GDP Estimates'!I38,"")</f>
        <v/>
      </c>
      <c r="J38" s="65">
        <f>+IFERROR('Tor Emp %OfCMA'!J38*'CMA GDP Estimates'!J38,"")</f>
        <v>0</v>
      </c>
      <c r="K38" s="65">
        <f>+IFERROR('Tor Emp %OfCMA'!K38*'CMA GDP Estimates'!K38,"")</f>
        <v>0</v>
      </c>
      <c r="L38" s="65">
        <f>+IFERROR('Tor Emp %OfCMA'!L38*'CMA GDP Estimates'!L38,"")</f>
        <v>0</v>
      </c>
      <c r="M38" s="30">
        <f>+IFERROR('Tor Emp %OfCMA'!M38*'CMA GDP Estimates'!M38,"")</f>
        <v>0</v>
      </c>
      <c r="N38" s="30" t="str">
        <f>+IFERROR('Tor Emp %OfCMA'!N38*'CMA GDP Estimates'!N38,"")</f>
        <v/>
      </c>
      <c r="O38" s="30">
        <f>+IFERROR('Tor Emp %OfCMA'!O38*'CMA GDP Estimates'!O38,"")</f>
        <v>0</v>
      </c>
      <c r="P38" s="30" t="str">
        <f>+IFERROR('Tor Emp %OfCMA'!P38*'CMA GDP Estimates'!P38,"")</f>
        <v/>
      </c>
      <c r="Q38" s="30">
        <f>+IFERROR('Tor Emp %OfCMA'!Q38*'CMA GDP Estimates'!Q38,"")</f>
        <v>0</v>
      </c>
      <c r="R38" s="30" t="str">
        <f>+IFERROR('Tor Emp %OfCMA'!R38*'CMA GDP Estimates'!R38,"")</f>
        <v/>
      </c>
      <c r="S38" s="30">
        <f>+IFERROR('Tor Emp %OfCMA'!S38*'CMA GDP Estimates'!S38,"")</f>
        <v>0</v>
      </c>
      <c r="T38" s="30" t="str">
        <f>+IFERROR('Tor Emp %OfCMA'!T38*'CMA GDP Estimates'!T38,"")</f>
        <v/>
      </c>
      <c r="U38" s="30" t="str">
        <f>+IFERROR('Tor Emp %OfCMA'!U38*'CMA GDP Estimates'!U38,"")</f>
        <v/>
      </c>
      <c r="V38" s="30">
        <f>+IFERROR('Tor Emp %OfCMA'!V38*'CMA GDP Estimates'!V38,"")</f>
        <v>0</v>
      </c>
      <c r="W38" s="30" t="str">
        <f>+IFERROR('Tor Emp %OfCMA'!W38*'CMA GDP Estimates'!W38,"")</f>
        <v/>
      </c>
      <c r="X38" s="30" t="str">
        <f>+IFERROR('Tor Emp %OfCMA'!X38*'CMA GDP Estimates'!X38,"")</f>
        <v/>
      </c>
      <c r="Y38" s="30">
        <f>+IFERROR('Tor Emp %OfCMA'!Y38*'CMA GDP Estimates'!Y38,"")</f>
        <v>0</v>
      </c>
    </row>
    <row r="39" spans="1:25" x14ac:dyDescent="0.25">
      <c r="A39" s="6" t="s">
        <v>33</v>
      </c>
      <c r="B39" s="6"/>
      <c r="C39" s="14">
        <v>325</v>
      </c>
      <c r="D39" s="65">
        <f>+IFERROR('Tor Emp %OfCMA'!D39*'CMA GDP Estimates'!D39,"")</f>
        <v>1442.5823306499831</v>
      </c>
      <c r="E39" s="65">
        <f>+IFERROR('Tor Emp %OfCMA'!E39*'CMA GDP Estimates'!E39,"")</f>
        <v>2101.2371679067319</v>
      </c>
      <c r="F39" s="65">
        <f>+IFERROR('Tor Emp %OfCMA'!F39*'CMA GDP Estimates'!F39,"")</f>
        <v>1664.5155402189187</v>
      </c>
      <c r="G39" s="65">
        <f>+IFERROR('Tor Emp %OfCMA'!G39*'CMA GDP Estimates'!G39,"")</f>
        <v>2223.9852571091751</v>
      </c>
      <c r="H39" s="65">
        <f>+IFERROR('Tor Emp %OfCMA'!H39*'CMA GDP Estimates'!H39,"")</f>
        <v>1722.6599620588743</v>
      </c>
      <c r="I39" s="65">
        <f>+IFERROR('Tor Emp %OfCMA'!I39*'CMA GDP Estimates'!I39,"")</f>
        <v>2261.2427229067462</v>
      </c>
      <c r="J39" s="65">
        <f>+IFERROR('Tor Emp %OfCMA'!J39*'CMA GDP Estimates'!J39,"")</f>
        <v>2277.7347963855887</v>
      </c>
      <c r="K39" s="65">
        <f>+IFERROR('Tor Emp %OfCMA'!K39*'CMA GDP Estimates'!K39,"")</f>
        <v>1846.7557324671563</v>
      </c>
      <c r="L39" s="65">
        <f>+IFERROR('Tor Emp %OfCMA'!L39*'CMA GDP Estimates'!L39,"")</f>
        <v>2678.8834607591461</v>
      </c>
      <c r="M39" s="30">
        <f>+IFERROR('Tor Emp %OfCMA'!M39*'CMA GDP Estimates'!M39,"")</f>
        <v>2251.8278579802763</v>
      </c>
      <c r="N39" s="30">
        <f>+IFERROR('Tor Emp %OfCMA'!N39*'CMA GDP Estimates'!N39,"")</f>
        <v>2171.9589969270919</v>
      </c>
      <c r="O39" s="30">
        <f>+IFERROR('Tor Emp %OfCMA'!O39*'CMA GDP Estimates'!O39,"")</f>
        <v>2057.8267542616718</v>
      </c>
      <c r="P39" s="30">
        <f>+IFERROR('Tor Emp %OfCMA'!P39*'CMA GDP Estimates'!P39,"")</f>
        <v>2305.4403749742737</v>
      </c>
      <c r="Q39" s="30">
        <f>+IFERROR('Tor Emp %OfCMA'!Q39*'CMA GDP Estimates'!Q39,"")</f>
        <v>1845.402205654909</v>
      </c>
      <c r="R39" s="30">
        <f>+IFERROR('Tor Emp %OfCMA'!R39*'CMA GDP Estimates'!R39,"")</f>
        <v>1812.6865098442511</v>
      </c>
      <c r="S39" s="30">
        <f>+IFERROR('Tor Emp %OfCMA'!S39*'CMA GDP Estimates'!S39,"")</f>
        <v>1921.3747422786053</v>
      </c>
      <c r="T39" s="30">
        <f>+IFERROR('Tor Emp %OfCMA'!T39*'CMA GDP Estimates'!T39,"")</f>
        <v>2168.5170611941448</v>
      </c>
      <c r="U39" s="30">
        <f>+IFERROR('Tor Emp %OfCMA'!U39*'CMA GDP Estimates'!U39,"")</f>
        <v>2374.3016515224608</v>
      </c>
      <c r="V39" s="30">
        <f>+IFERROR('Tor Emp %OfCMA'!V39*'CMA GDP Estimates'!V39,"")</f>
        <v>2212.5058108931225</v>
      </c>
      <c r="W39" s="30">
        <f>+IFERROR('Tor Emp %OfCMA'!W39*'CMA GDP Estimates'!W39,"")</f>
        <v>1987.4674535621075</v>
      </c>
      <c r="X39" s="30">
        <f>+IFERROR('Tor Emp %OfCMA'!X39*'CMA GDP Estimates'!X39,"")</f>
        <v>2550.5353987185704</v>
      </c>
      <c r="Y39" s="30">
        <f>+IFERROR('Tor Emp %OfCMA'!Y39*'CMA GDP Estimates'!Y39,"")</f>
        <v>3564.8315180308182</v>
      </c>
    </row>
    <row r="40" spans="1:25" x14ac:dyDescent="0.25">
      <c r="A40" s="7" t="s">
        <v>34</v>
      </c>
      <c r="B40" s="7"/>
      <c r="C40" s="14" t="s">
        <v>191</v>
      </c>
      <c r="D40" s="65">
        <f>+IFERROR('Tor Emp %OfCMA'!D40*'CMA GDP Estimates'!D40,"")</f>
        <v>265.51632404944485</v>
      </c>
      <c r="E40" s="65">
        <f>+IFERROR('Tor Emp %OfCMA'!E40*'CMA GDP Estimates'!E40,"")</f>
        <v>0</v>
      </c>
      <c r="F40" s="65">
        <f>+IFERROR('Tor Emp %OfCMA'!F40*'CMA GDP Estimates'!F40,"")</f>
        <v>216.83664288824156</v>
      </c>
      <c r="G40" s="65">
        <f>+IFERROR('Tor Emp %OfCMA'!G40*'CMA GDP Estimates'!G40,"")</f>
        <v>240.31660053301073</v>
      </c>
      <c r="H40" s="65">
        <f>+IFERROR('Tor Emp %OfCMA'!H40*'CMA GDP Estimates'!H40,"")</f>
        <v>0</v>
      </c>
      <c r="I40" s="65">
        <f>+IFERROR('Tor Emp %OfCMA'!I40*'CMA GDP Estimates'!I40,"")</f>
        <v>0</v>
      </c>
      <c r="J40" s="65">
        <f>+IFERROR('Tor Emp %OfCMA'!J40*'CMA GDP Estimates'!J40,"")</f>
        <v>0</v>
      </c>
      <c r="K40" s="65">
        <f>+IFERROR('Tor Emp %OfCMA'!K40*'CMA GDP Estimates'!K40,"")</f>
        <v>0</v>
      </c>
      <c r="L40" s="65">
        <f>+IFERROR('Tor Emp %OfCMA'!L40*'CMA GDP Estimates'!L40,"")</f>
        <v>0</v>
      </c>
      <c r="M40" s="30">
        <f>+IFERROR('Tor Emp %OfCMA'!M40*'CMA GDP Estimates'!M40,"")</f>
        <v>0</v>
      </c>
      <c r="N40" s="30">
        <f>+IFERROR('Tor Emp %OfCMA'!N40*'CMA GDP Estimates'!N40,"")</f>
        <v>0</v>
      </c>
      <c r="O40" s="30" t="str">
        <f>+IFERROR('Tor Emp %OfCMA'!O40*'CMA GDP Estimates'!O40,"")</f>
        <v/>
      </c>
      <c r="P40" s="30">
        <f>+IFERROR('Tor Emp %OfCMA'!P40*'CMA GDP Estimates'!P40,"")</f>
        <v>347.30622819185635</v>
      </c>
      <c r="Q40" s="30">
        <f>+IFERROR('Tor Emp %OfCMA'!Q40*'CMA GDP Estimates'!Q40,"")</f>
        <v>0</v>
      </c>
      <c r="R40" s="30">
        <f>+IFERROR('Tor Emp %OfCMA'!R40*'CMA GDP Estimates'!R40,"")</f>
        <v>0</v>
      </c>
      <c r="S40" s="30" t="str">
        <f>+IFERROR('Tor Emp %OfCMA'!S40*'CMA GDP Estimates'!S40,"")</f>
        <v/>
      </c>
      <c r="T40" s="30">
        <f>+IFERROR('Tor Emp %OfCMA'!T40*'CMA GDP Estimates'!T40,"")</f>
        <v>0</v>
      </c>
      <c r="U40" s="30" t="str">
        <f>+IFERROR('Tor Emp %OfCMA'!U40*'CMA GDP Estimates'!U40,"")</f>
        <v/>
      </c>
      <c r="V40" s="30">
        <f>+IFERROR('Tor Emp %OfCMA'!V40*'CMA GDP Estimates'!V40,"")</f>
        <v>0</v>
      </c>
      <c r="W40" s="30">
        <f>+IFERROR('Tor Emp %OfCMA'!W40*'CMA GDP Estimates'!W40,"")</f>
        <v>0</v>
      </c>
      <c r="X40" s="30" t="str">
        <f>+IFERROR('Tor Emp %OfCMA'!X40*'CMA GDP Estimates'!X40,"")</f>
        <v/>
      </c>
      <c r="Y40" s="30" t="str">
        <f>+IFERROR('Tor Emp %OfCMA'!Y40*'CMA GDP Estimates'!Y40,"")</f>
        <v/>
      </c>
    </row>
    <row r="41" spans="1:25" x14ac:dyDescent="0.25">
      <c r="A41" s="7" t="s">
        <v>35</v>
      </c>
      <c r="B41" s="7"/>
      <c r="C41" s="14" t="s">
        <v>192</v>
      </c>
      <c r="D41" s="65">
        <f>+IFERROR('Tor Emp %OfCMA'!D41*'CMA GDP Estimates'!D41,"")</f>
        <v>0</v>
      </c>
      <c r="E41" s="65">
        <f>+IFERROR('Tor Emp %OfCMA'!E41*'CMA GDP Estimates'!E41,"")</f>
        <v>0</v>
      </c>
      <c r="F41" s="65">
        <f>+IFERROR('Tor Emp %OfCMA'!F41*'CMA GDP Estimates'!F41,"")</f>
        <v>0</v>
      </c>
      <c r="G41" s="65">
        <f>+IFERROR('Tor Emp %OfCMA'!G41*'CMA GDP Estimates'!G41,"")</f>
        <v>0</v>
      </c>
      <c r="H41" s="65">
        <f>+IFERROR('Tor Emp %OfCMA'!H41*'CMA GDP Estimates'!H41,"")</f>
        <v>0</v>
      </c>
      <c r="I41" s="65">
        <f>+IFERROR('Tor Emp %OfCMA'!I41*'CMA GDP Estimates'!I41,"")</f>
        <v>0</v>
      </c>
      <c r="J41" s="65">
        <f>+IFERROR('Tor Emp %OfCMA'!J41*'CMA GDP Estimates'!J41,"")</f>
        <v>0</v>
      </c>
      <c r="K41" s="65">
        <f>+IFERROR('Tor Emp %OfCMA'!K41*'CMA GDP Estimates'!K41,"")</f>
        <v>0</v>
      </c>
      <c r="L41" s="65">
        <f>+IFERROR('Tor Emp %OfCMA'!L41*'CMA GDP Estimates'!L41,"")</f>
        <v>0</v>
      </c>
      <c r="M41" s="30">
        <f>+IFERROR('Tor Emp %OfCMA'!M41*'CMA GDP Estimates'!M41,"")</f>
        <v>0</v>
      </c>
      <c r="N41" s="30">
        <f>+IFERROR('Tor Emp %OfCMA'!N41*'CMA GDP Estimates'!N41,"")</f>
        <v>318.68408404655514</v>
      </c>
      <c r="O41" s="30">
        <f>+IFERROR('Tor Emp %OfCMA'!O41*'CMA GDP Estimates'!O41,"")</f>
        <v>0</v>
      </c>
      <c r="P41" s="30">
        <f>+IFERROR('Tor Emp %OfCMA'!P41*'CMA GDP Estimates'!P41,"")</f>
        <v>0</v>
      </c>
      <c r="Q41" s="30">
        <f>+IFERROR('Tor Emp %OfCMA'!Q41*'CMA GDP Estimates'!Q41,"")</f>
        <v>0</v>
      </c>
      <c r="R41" s="30" t="str">
        <f>+IFERROR('Tor Emp %OfCMA'!R41*'CMA GDP Estimates'!R41,"")</f>
        <v/>
      </c>
      <c r="S41" s="30" t="str">
        <f>+IFERROR('Tor Emp %OfCMA'!S41*'CMA GDP Estimates'!S41,"")</f>
        <v/>
      </c>
      <c r="T41" s="30" t="str">
        <f>+IFERROR('Tor Emp %OfCMA'!T41*'CMA GDP Estimates'!T41,"")</f>
        <v/>
      </c>
      <c r="U41" s="30" t="str">
        <f>+IFERROR('Tor Emp %OfCMA'!U41*'CMA GDP Estimates'!U41,"")</f>
        <v/>
      </c>
      <c r="V41" s="30" t="str">
        <f>+IFERROR('Tor Emp %OfCMA'!V41*'CMA GDP Estimates'!V41,"")</f>
        <v/>
      </c>
      <c r="W41" s="30">
        <f>+IFERROR('Tor Emp %OfCMA'!W41*'CMA GDP Estimates'!W41,"")</f>
        <v>0</v>
      </c>
      <c r="X41" s="30">
        <f>+IFERROR('Tor Emp %OfCMA'!X41*'CMA GDP Estimates'!X41,"")</f>
        <v>0</v>
      </c>
      <c r="Y41" s="30">
        <f>+IFERROR('Tor Emp %OfCMA'!Y41*'CMA GDP Estimates'!Y41,"")</f>
        <v>625.08667584491263</v>
      </c>
    </row>
    <row r="42" spans="1:25" x14ac:dyDescent="0.25">
      <c r="A42" s="7" t="s">
        <v>36</v>
      </c>
      <c r="B42" s="7"/>
      <c r="C42" s="14">
        <v>3254</v>
      </c>
      <c r="D42" s="65">
        <f>+IFERROR('Tor Emp %OfCMA'!D42*'CMA GDP Estimates'!D42,"")</f>
        <v>324.9718020525176</v>
      </c>
      <c r="E42" s="65">
        <f>+IFERROR('Tor Emp %OfCMA'!E42*'CMA GDP Estimates'!E42,"")</f>
        <v>603.92212488329699</v>
      </c>
      <c r="F42" s="65">
        <f>+IFERROR('Tor Emp %OfCMA'!F42*'CMA GDP Estimates'!F42,"")</f>
        <v>487.96184338293108</v>
      </c>
      <c r="G42" s="65">
        <f>+IFERROR('Tor Emp %OfCMA'!G42*'CMA GDP Estimates'!G42,"")</f>
        <v>473.21478625542642</v>
      </c>
      <c r="H42" s="65">
        <f>+IFERROR('Tor Emp %OfCMA'!H42*'CMA GDP Estimates'!H42,"")</f>
        <v>539.53672446628411</v>
      </c>
      <c r="I42" s="65">
        <f>+IFERROR('Tor Emp %OfCMA'!I42*'CMA GDP Estimates'!I42,"")</f>
        <v>707.30382958837299</v>
      </c>
      <c r="J42" s="65">
        <f>+IFERROR('Tor Emp %OfCMA'!J42*'CMA GDP Estimates'!J42,"")</f>
        <v>852.17309137845086</v>
      </c>
      <c r="K42" s="65">
        <f>+IFERROR('Tor Emp %OfCMA'!K42*'CMA GDP Estimates'!K42,"")</f>
        <v>777.79537740599369</v>
      </c>
      <c r="L42" s="65">
        <f>+IFERROR('Tor Emp %OfCMA'!L42*'CMA GDP Estimates'!L42,"")</f>
        <v>1195.9983459257701</v>
      </c>
      <c r="M42" s="30">
        <f>+IFERROR('Tor Emp %OfCMA'!M42*'CMA GDP Estimates'!M42,"")</f>
        <v>1394.1619265546267</v>
      </c>
      <c r="N42" s="30">
        <f>+IFERROR('Tor Emp %OfCMA'!N42*'CMA GDP Estimates'!N42,"")</f>
        <v>783.58436443931976</v>
      </c>
      <c r="O42" s="30">
        <f>+IFERROR('Tor Emp %OfCMA'!O42*'CMA GDP Estimates'!O42,"")</f>
        <v>1004.0241905689368</v>
      </c>
      <c r="P42" s="30">
        <f>+IFERROR('Tor Emp %OfCMA'!P42*'CMA GDP Estimates'!P42,"")</f>
        <v>896.89049504050934</v>
      </c>
      <c r="Q42" s="30">
        <f>+IFERROR('Tor Emp %OfCMA'!Q42*'CMA GDP Estimates'!Q42,"")</f>
        <v>1077.4536398043178</v>
      </c>
      <c r="R42" s="30">
        <f>+IFERROR('Tor Emp %OfCMA'!R42*'CMA GDP Estimates'!R42,"")</f>
        <v>895.65874842088476</v>
      </c>
      <c r="S42" s="30">
        <f>+IFERROR('Tor Emp %OfCMA'!S42*'CMA GDP Estimates'!S42,"")</f>
        <v>1131.9447247276698</v>
      </c>
      <c r="T42" s="30">
        <f>+IFERROR('Tor Emp %OfCMA'!T42*'CMA GDP Estimates'!T42,"")</f>
        <v>956.86897551244283</v>
      </c>
      <c r="U42" s="30">
        <f>+IFERROR('Tor Emp %OfCMA'!U42*'CMA GDP Estimates'!U42,"")</f>
        <v>1270.3615159941251</v>
      </c>
      <c r="V42" s="30">
        <f>+IFERROR('Tor Emp %OfCMA'!V42*'CMA GDP Estimates'!V42,"")</f>
        <v>1341.5002335018819</v>
      </c>
      <c r="W42" s="30">
        <f>+IFERROR('Tor Emp %OfCMA'!W42*'CMA GDP Estimates'!W42,"")</f>
        <v>1347.4303584215577</v>
      </c>
      <c r="X42" s="30">
        <f>+IFERROR('Tor Emp %OfCMA'!X42*'CMA GDP Estimates'!X42,"")</f>
        <v>1233.4800174124316</v>
      </c>
      <c r="Y42" s="30">
        <f>+IFERROR('Tor Emp %OfCMA'!Y42*'CMA GDP Estimates'!Y42,"")</f>
        <v>1572.9468930240062</v>
      </c>
    </row>
    <row r="43" spans="1:25" x14ac:dyDescent="0.25">
      <c r="A43" s="6" t="s">
        <v>37</v>
      </c>
      <c r="B43" s="6"/>
      <c r="C43" s="14">
        <v>326</v>
      </c>
      <c r="D43" s="65">
        <f>+IFERROR('Tor Emp %OfCMA'!D43*'CMA GDP Estimates'!D43,"")</f>
        <v>966.30655287494062</v>
      </c>
      <c r="E43" s="65">
        <f>+IFERROR('Tor Emp %OfCMA'!E43*'CMA GDP Estimates'!E43,"")</f>
        <v>973.19378524723811</v>
      </c>
      <c r="F43" s="65">
        <f>+IFERROR('Tor Emp %OfCMA'!F43*'CMA GDP Estimates'!F43,"")</f>
        <v>1012.1871278118839</v>
      </c>
      <c r="G43" s="65">
        <f>+IFERROR('Tor Emp %OfCMA'!G43*'CMA GDP Estimates'!G43,"")</f>
        <v>1193.7952993962217</v>
      </c>
      <c r="H43" s="65">
        <f>+IFERROR('Tor Emp %OfCMA'!H43*'CMA GDP Estimates'!H43,"")</f>
        <v>1091.734152752641</v>
      </c>
      <c r="I43" s="65">
        <f>+IFERROR('Tor Emp %OfCMA'!I43*'CMA GDP Estimates'!I43,"")</f>
        <v>1685.3092766525081</v>
      </c>
      <c r="J43" s="65">
        <f>+IFERROR('Tor Emp %OfCMA'!J43*'CMA GDP Estimates'!J43,"")</f>
        <v>1262.0971206547899</v>
      </c>
      <c r="K43" s="65">
        <f>+IFERROR('Tor Emp %OfCMA'!K43*'CMA GDP Estimates'!K43,"")</f>
        <v>1355.5424886448184</v>
      </c>
      <c r="L43" s="65">
        <f>+IFERROR('Tor Emp %OfCMA'!L43*'CMA GDP Estimates'!L43,"")</f>
        <v>1265.2598075134392</v>
      </c>
      <c r="M43" s="30">
        <f>+IFERROR('Tor Emp %OfCMA'!M43*'CMA GDP Estimates'!M43,"")</f>
        <v>1106.0037866577838</v>
      </c>
      <c r="N43" s="30">
        <f>+IFERROR('Tor Emp %OfCMA'!N43*'CMA GDP Estimates'!N43,"")</f>
        <v>1033.1961565848712</v>
      </c>
      <c r="O43" s="30">
        <f>+IFERROR('Tor Emp %OfCMA'!O43*'CMA GDP Estimates'!O43,"")</f>
        <v>624.10983040889892</v>
      </c>
      <c r="P43" s="30">
        <f>+IFERROR('Tor Emp %OfCMA'!P43*'CMA GDP Estimates'!P43,"")</f>
        <v>654.73918518415701</v>
      </c>
      <c r="Q43" s="30">
        <f>+IFERROR('Tor Emp %OfCMA'!Q43*'CMA GDP Estimates'!Q43,"")</f>
        <v>792.91834145152484</v>
      </c>
      <c r="R43" s="30">
        <f>+IFERROR('Tor Emp %OfCMA'!R43*'CMA GDP Estimates'!R43,"")</f>
        <v>830.49362498097855</v>
      </c>
      <c r="S43" s="30">
        <f>+IFERROR('Tor Emp %OfCMA'!S43*'CMA GDP Estimates'!S43,"")</f>
        <v>1046.497551385607</v>
      </c>
      <c r="T43" s="30">
        <f>+IFERROR('Tor Emp %OfCMA'!T43*'CMA GDP Estimates'!T43,"")</f>
        <v>1196.2047963459274</v>
      </c>
      <c r="U43" s="30">
        <f>+IFERROR('Tor Emp %OfCMA'!U43*'CMA GDP Estimates'!U43,"")</f>
        <v>972.51461042268613</v>
      </c>
      <c r="V43" s="30">
        <f>+IFERROR('Tor Emp %OfCMA'!V43*'CMA GDP Estimates'!V43,"")</f>
        <v>928.28057918830609</v>
      </c>
      <c r="W43" s="30">
        <f>+IFERROR('Tor Emp %OfCMA'!W43*'CMA GDP Estimates'!W43,"")</f>
        <v>810.33177446164188</v>
      </c>
      <c r="X43" s="30">
        <f>+IFERROR('Tor Emp %OfCMA'!X43*'CMA GDP Estimates'!X43,"")</f>
        <v>821.49169648737427</v>
      </c>
      <c r="Y43" s="30">
        <f>+IFERROR('Tor Emp %OfCMA'!Y43*'CMA GDP Estimates'!Y43,"")</f>
        <v>959.65951651529269</v>
      </c>
    </row>
    <row r="44" spans="1:25" x14ac:dyDescent="0.25">
      <c r="A44" s="6" t="s">
        <v>38</v>
      </c>
      <c r="B44" s="6"/>
      <c r="C44" s="14">
        <v>327</v>
      </c>
      <c r="D44" s="65">
        <f>+IFERROR('Tor Emp %OfCMA'!D44*'CMA GDP Estimates'!D44,"")</f>
        <v>212.18127528778197</v>
      </c>
      <c r="E44" s="65">
        <f>+IFERROR('Tor Emp %OfCMA'!E44*'CMA GDP Estimates'!E44,"")</f>
        <v>269.18959309010359</v>
      </c>
      <c r="F44" s="65">
        <f>+IFERROR('Tor Emp %OfCMA'!F44*'CMA GDP Estimates'!F44,"")</f>
        <v>307.4030117206903</v>
      </c>
      <c r="G44" s="65">
        <f>+IFERROR('Tor Emp %OfCMA'!G44*'CMA GDP Estimates'!G44,"")</f>
        <v>236.13918101238909</v>
      </c>
      <c r="H44" s="65">
        <f>+IFERROR('Tor Emp %OfCMA'!H44*'CMA GDP Estimates'!H44,"")</f>
        <v>538.55747604005637</v>
      </c>
      <c r="I44" s="65">
        <f>+IFERROR('Tor Emp %OfCMA'!I44*'CMA GDP Estimates'!I44,"")</f>
        <v>346.94077539335251</v>
      </c>
      <c r="J44" s="65">
        <f>+IFERROR('Tor Emp %OfCMA'!J44*'CMA GDP Estimates'!J44,"")</f>
        <v>272.05868677350304</v>
      </c>
      <c r="K44" s="65">
        <f>+IFERROR('Tor Emp %OfCMA'!K44*'CMA GDP Estimates'!K44,"")</f>
        <v>419.71216903158279</v>
      </c>
      <c r="L44" s="65">
        <f>+IFERROR('Tor Emp %OfCMA'!L44*'CMA GDP Estimates'!L44,"")</f>
        <v>384.88083584474941</v>
      </c>
      <c r="M44" s="30">
        <f>+IFERROR('Tor Emp %OfCMA'!M44*'CMA GDP Estimates'!M44,"")</f>
        <v>247.30336096285501</v>
      </c>
      <c r="N44" s="30">
        <f>+IFERROR('Tor Emp %OfCMA'!N44*'CMA GDP Estimates'!N44,"")</f>
        <v>683.111681416529</v>
      </c>
      <c r="O44" s="30">
        <f>+IFERROR('Tor Emp %OfCMA'!O44*'CMA GDP Estimates'!O44,"")</f>
        <v>562.37237933397796</v>
      </c>
      <c r="P44" s="30">
        <f>+IFERROR('Tor Emp %OfCMA'!P44*'CMA GDP Estimates'!P44,"")</f>
        <v>0</v>
      </c>
      <c r="Q44" s="30">
        <f>+IFERROR('Tor Emp %OfCMA'!Q44*'CMA GDP Estimates'!Q44,"")</f>
        <v>275.54438528835504</v>
      </c>
      <c r="R44" s="30">
        <f>+IFERROR('Tor Emp %OfCMA'!R44*'CMA GDP Estimates'!R44,"")</f>
        <v>268.82408875062413</v>
      </c>
      <c r="S44" s="30">
        <f>+IFERROR('Tor Emp %OfCMA'!S44*'CMA GDP Estimates'!S44,"")</f>
        <v>294.22963531080069</v>
      </c>
      <c r="T44" s="30">
        <f>+IFERROR('Tor Emp %OfCMA'!T44*'CMA GDP Estimates'!T44,"")</f>
        <v>320.7885628305624</v>
      </c>
      <c r="U44" s="30">
        <f>+IFERROR('Tor Emp %OfCMA'!U44*'CMA GDP Estimates'!U44,"")</f>
        <v>467.29998007806</v>
      </c>
      <c r="V44" s="30">
        <f>+IFERROR('Tor Emp %OfCMA'!V44*'CMA GDP Estimates'!V44,"")</f>
        <v>278.41364292767406</v>
      </c>
      <c r="W44" s="30">
        <f>+IFERROR('Tor Emp %OfCMA'!W44*'CMA GDP Estimates'!W44,"")</f>
        <v>386.02168105137798</v>
      </c>
      <c r="X44" s="30">
        <f>+IFERROR('Tor Emp %OfCMA'!X44*'CMA GDP Estimates'!X44,"")</f>
        <v>529.50933316837984</v>
      </c>
      <c r="Y44" s="30">
        <f>+IFERROR('Tor Emp %OfCMA'!Y44*'CMA GDP Estimates'!Y44,"")</f>
        <v>0</v>
      </c>
    </row>
    <row r="45" spans="1:25" x14ac:dyDescent="0.25">
      <c r="A45" s="6" t="s">
        <v>39</v>
      </c>
      <c r="B45" s="6"/>
      <c r="C45" s="14">
        <v>331</v>
      </c>
      <c r="D45" s="65">
        <f>+IFERROR('Tor Emp %OfCMA'!D45*'CMA GDP Estimates'!D45,"")</f>
        <v>272.45354057712717</v>
      </c>
      <c r="E45" s="65">
        <f>+IFERROR('Tor Emp %OfCMA'!E45*'CMA GDP Estimates'!E45,"")</f>
        <v>333.6533581870226</v>
      </c>
      <c r="F45" s="65">
        <f>+IFERROR('Tor Emp %OfCMA'!F45*'CMA GDP Estimates'!F45,"")</f>
        <v>341.4154085655864</v>
      </c>
      <c r="G45" s="65">
        <f>+IFERROR('Tor Emp %OfCMA'!G45*'CMA GDP Estimates'!G45,"")</f>
        <v>300.62184973989599</v>
      </c>
      <c r="H45" s="65">
        <f>+IFERROR('Tor Emp %OfCMA'!H45*'CMA GDP Estimates'!H45,"")</f>
        <v>534.77066199263129</v>
      </c>
      <c r="I45" s="65">
        <f>+IFERROR('Tor Emp %OfCMA'!I45*'CMA GDP Estimates'!I45,"")</f>
        <v>390.74345161628986</v>
      </c>
      <c r="J45" s="65">
        <f>+IFERROR('Tor Emp %OfCMA'!J45*'CMA GDP Estimates'!J45,"")</f>
        <v>231.96094444890548</v>
      </c>
      <c r="K45" s="65">
        <f>+IFERROR('Tor Emp %OfCMA'!K45*'CMA GDP Estimates'!K45,"")</f>
        <v>219.7386713542619</v>
      </c>
      <c r="L45" s="65">
        <f>+IFERROR('Tor Emp %OfCMA'!L45*'CMA GDP Estimates'!L45,"")</f>
        <v>366.72819190292165</v>
      </c>
      <c r="M45" s="30">
        <f>+IFERROR('Tor Emp %OfCMA'!M45*'CMA GDP Estimates'!M45,"")</f>
        <v>274.77203579762829</v>
      </c>
      <c r="N45" s="30">
        <f>+IFERROR('Tor Emp %OfCMA'!N45*'CMA GDP Estimates'!N45,"")</f>
        <v>0</v>
      </c>
      <c r="O45" s="30">
        <f>+IFERROR('Tor Emp %OfCMA'!O45*'CMA GDP Estimates'!O45,"")</f>
        <v>424.40362153461223</v>
      </c>
      <c r="P45" s="30">
        <f>+IFERROR('Tor Emp %OfCMA'!P45*'CMA GDP Estimates'!P45,"")</f>
        <v>0</v>
      </c>
      <c r="Q45" s="30">
        <f>+IFERROR('Tor Emp %OfCMA'!Q45*'CMA GDP Estimates'!Q45,"")</f>
        <v>0</v>
      </c>
      <c r="R45" s="30">
        <f>+IFERROR('Tor Emp %OfCMA'!R45*'CMA GDP Estimates'!R45,"")</f>
        <v>0</v>
      </c>
      <c r="S45" s="30">
        <f>+IFERROR('Tor Emp %OfCMA'!S45*'CMA GDP Estimates'!S45,"")</f>
        <v>164.67061420436784</v>
      </c>
      <c r="T45" s="30">
        <f>+IFERROR('Tor Emp %OfCMA'!T45*'CMA GDP Estimates'!T45,"")</f>
        <v>198.48096520938159</v>
      </c>
      <c r="U45" s="30">
        <f>+IFERROR('Tor Emp %OfCMA'!U45*'CMA GDP Estimates'!U45,"")</f>
        <v>358.31907427871607</v>
      </c>
      <c r="V45" s="30">
        <f>+IFERROR('Tor Emp %OfCMA'!V45*'CMA GDP Estimates'!V45,"")</f>
        <v>236.33375330994019</v>
      </c>
      <c r="W45" s="30">
        <f>+IFERROR('Tor Emp %OfCMA'!W45*'CMA GDP Estimates'!W45,"")</f>
        <v>232.57135658024237</v>
      </c>
      <c r="X45" s="30">
        <f>+IFERROR('Tor Emp %OfCMA'!X45*'CMA GDP Estimates'!X45,"")</f>
        <v>372.32936258615604</v>
      </c>
      <c r="Y45" s="30">
        <f>+IFERROR('Tor Emp %OfCMA'!Y45*'CMA GDP Estimates'!Y45,"")</f>
        <v>0</v>
      </c>
    </row>
    <row r="46" spans="1:25" x14ac:dyDescent="0.25">
      <c r="A46" s="6" t="s">
        <v>40</v>
      </c>
      <c r="B46" s="6"/>
      <c r="C46" s="14">
        <v>332</v>
      </c>
      <c r="D46" s="65">
        <f>+IFERROR('Tor Emp %OfCMA'!D46*'CMA GDP Estimates'!D46,"")</f>
        <v>1189.9433588922143</v>
      </c>
      <c r="E46" s="65">
        <f>+IFERROR('Tor Emp %OfCMA'!E46*'CMA GDP Estimates'!E46,"")</f>
        <v>1293.112460620154</v>
      </c>
      <c r="F46" s="65">
        <f>+IFERROR('Tor Emp %OfCMA'!F46*'CMA GDP Estimates'!F46,"")</f>
        <v>994.92957806533127</v>
      </c>
      <c r="G46" s="65">
        <f>+IFERROR('Tor Emp %OfCMA'!G46*'CMA GDP Estimates'!G46,"")</f>
        <v>1394.3373742340068</v>
      </c>
      <c r="H46" s="65">
        <f>+IFERROR('Tor Emp %OfCMA'!H46*'CMA GDP Estimates'!H46,"")</f>
        <v>1122.3196337780814</v>
      </c>
      <c r="I46" s="65">
        <f>+IFERROR('Tor Emp %OfCMA'!I46*'CMA GDP Estimates'!I46,"")</f>
        <v>1462.0049689715195</v>
      </c>
      <c r="J46" s="65">
        <f>+IFERROR('Tor Emp %OfCMA'!J46*'CMA GDP Estimates'!J46,"")</f>
        <v>1314.9605356268919</v>
      </c>
      <c r="K46" s="65">
        <f>+IFERROR('Tor Emp %OfCMA'!K46*'CMA GDP Estimates'!K46,"")</f>
        <v>1244.1654380236473</v>
      </c>
      <c r="L46" s="65">
        <f>+IFERROR('Tor Emp %OfCMA'!L46*'CMA GDP Estimates'!L46,"")</f>
        <v>1121.9494691423156</v>
      </c>
      <c r="M46" s="30">
        <f>+IFERROR('Tor Emp %OfCMA'!M46*'CMA GDP Estimates'!M46,"")</f>
        <v>1251.25464453476</v>
      </c>
      <c r="N46" s="30">
        <f>+IFERROR('Tor Emp %OfCMA'!N46*'CMA GDP Estimates'!N46,"")</f>
        <v>908.54840972771115</v>
      </c>
      <c r="O46" s="30">
        <f>+IFERROR('Tor Emp %OfCMA'!O46*'CMA GDP Estimates'!O46,"")</f>
        <v>910.28700545646734</v>
      </c>
      <c r="P46" s="30">
        <f>+IFERROR('Tor Emp %OfCMA'!P46*'CMA GDP Estimates'!P46,"")</f>
        <v>757.8380380884372</v>
      </c>
      <c r="Q46" s="30">
        <f>+IFERROR('Tor Emp %OfCMA'!Q46*'CMA GDP Estimates'!Q46,"")</f>
        <v>532.73455967095322</v>
      </c>
      <c r="R46" s="30">
        <f>+IFERROR('Tor Emp %OfCMA'!R46*'CMA GDP Estimates'!R46,"")</f>
        <v>883.88233837130213</v>
      </c>
      <c r="S46" s="30">
        <f>+IFERROR('Tor Emp %OfCMA'!S46*'CMA GDP Estimates'!S46,"")</f>
        <v>708.96582065625171</v>
      </c>
      <c r="T46" s="30">
        <f>+IFERROR('Tor Emp %OfCMA'!T46*'CMA GDP Estimates'!T46,"")</f>
        <v>1220.2240344174227</v>
      </c>
      <c r="U46" s="30">
        <f>+IFERROR('Tor Emp %OfCMA'!U46*'CMA GDP Estimates'!U46,"")</f>
        <v>895.35837969757915</v>
      </c>
      <c r="V46" s="30">
        <f>+IFERROR('Tor Emp %OfCMA'!V46*'CMA GDP Estimates'!V46,"")</f>
        <v>1074.8493714158383</v>
      </c>
      <c r="W46" s="30">
        <f>+IFERROR('Tor Emp %OfCMA'!W46*'CMA GDP Estimates'!W46,"")</f>
        <v>671.08745014931174</v>
      </c>
      <c r="X46" s="30">
        <f>+IFERROR('Tor Emp %OfCMA'!X46*'CMA GDP Estimates'!X46,"")</f>
        <v>705.95078710098983</v>
      </c>
      <c r="Y46" s="30">
        <f>+IFERROR('Tor Emp %OfCMA'!Y46*'CMA GDP Estimates'!Y46,"")</f>
        <v>767.28937860112615</v>
      </c>
    </row>
    <row r="47" spans="1:25" x14ac:dyDescent="0.25">
      <c r="A47" s="6" t="s">
        <v>41</v>
      </c>
      <c r="B47" s="6"/>
      <c r="C47" s="14">
        <v>333</v>
      </c>
      <c r="D47" s="65">
        <f>+IFERROR('Tor Emp %OfCMA'!D47*'CMA GDP Estimates'!D47,"")</f>
        <v>1055.8181552963465</v>
      </c>
      <c r="E47" s="65">
        <f>+IFERROR('Tor Emp %OfCMA'!E47*'CMA GDP Estimates'!E47,"")</f>
        <v>1247.5686028096618</v>
      </c>
      <c r="F47" s="65">
        <f>+IFERROR('Tor Emp %OfCMA'!F47*'CMA GDP Estimates'!F47,"")</f>
        <v>1040.3014282231627</v>
      </c>
      <c r="G47" s="65">
        <f>+IFERROR('Tor Emp %OfCMA'!G47*'CMA GDP Estimates'!G47,"")</f>
        <v>1028.7996279113911</v>
      </c>
      <c r="H47" s="65">
        <f>+IFERROR('Tor Emp %OfCMA'!H47*'CMA GDP Estimates'!H47,"")</f>
        <v>1372.7953490494262</v>
      </c>
      <c r="I47" s="65">
        <f>+IFERROR('Tor Emp %OfCMA'!I47*'CMA GDP Estimates'!I47,"")</f>
        <v>1311.7926709806882</v>
      </c>
      <c r="J47" s="65">
        <f>+IFERROR('Tor Emp %OfCMA'!J47*'CMA GDP Estimates'!J47,"")</f>
        <v>819.10041117877461</v>
      </c>
      <c r="K47" s="65">
        <f>+IFERROR('Tor Emp %OfCMA'!K47*'CMA GDP Estimates'!K47,"")</f>
        <v>939.5370535440137</v>
      </c>
      <c r="L47" s="65">
        <f>+IFERROR('Tor Emp %OfCMA'!L47*'CMA GDP Estimates'!L47,"")</f>
        <v>769.48183477666714</v>
      </c>
      <c r="M47" s="30">
        <f>+IFERROR('Tor Emp %OfCMA'!M47*'CMA GDP Estimates'!M47,"")</f>
        <v>623.50648065581868</v>
      </c>
      <c r="N47" s="30">
        <f>+IFERROR('Tor Emp %OfCMA'!N47*'CMA GDP Estimates'!N47,"")</f>
        <v>720.46269393300827</v>
      </c>
      <c r="O47" s="30">
        <f>+IFERROR('Tor Emp %OfCMA'!O47*'CMA GDP Estimates'!O47,"")</f>
        <v>675.58060209884115</v>
      </c>
      <c r="P47" s="30">
        <f>+IFERROR('Tor Emp %OfCMA'!P47*'CMA GDP Estimates'!P47,"")</f>
        <v>659.09768174671501</v>
      </c>
      <c r="Q47" s="30">
        <f>+IFERROR('Tor Emp %OfCMA'!Q47*'CMA GDP Estimates'!Q47,"")</f>
        <v>345.6908097952271</v>
      </c>
      <c r="R47" s="30">
        <f>+IFERROR('Tor Emp %OfCMA'!R47*'CMA GDP Estimates'!R47,"")</f>
        <v>647.4738838691494</v>
      </c>
      <c r="S47" s="30">
        <f>+IFERROR('Tor Emp %OfCMA'!S47*'CMA GDP Estimates'!S47,"")</f>
        <v>670.9374039484926</v>
      </c>
      <c r="T47" s="30">
        <f>+IFERROR('Tor Emp %OfCMA'!T47*'CMA GDP Estimates'!T47,"")</f>
        <v>779.27818592596759</v>
      </c>
      <c r="U47" s="30">
        <f>+IFERROR('Tor Emp %OfCMA'!U47*'CMA GDP Estimates'!U47,"")</f>
        <v>703.75051662670694</v>
      </c>
      <c r="V47" s="30">
        <f>+IFERROR('Tor Emp %OfCMA'!V47*'CMA GDP Estimates'!V47,"")</f>
        <v>634.45694506384552</v>
      </c>
      <c r="W47" s="30">
        <f>+IFERROR('Tor Emp %OfCMA'!W47*'CMA GDP Estimates'!W47,"")</f>
        <v>511.85574049499581</v>
      </c>
      <c r="X47" s="30">
        <f>+IFERROR('Tor Emp %OfCMA'!X47*'CMA GDP Estimates'!X47,"")</f>
        <v>404.09097735033794</v>
      </c>
      <c r="Y47" s="30">
        <f>+IFERROR('Tor Emp %OfCMA'!Y47*'CMA GDP Estimates'!Y47,"")</f>
        <v>546.82166484757704</v>
      </c>
    </row>
    <row r="48" spans="1:25" x14ac:dyDescent="0.25">
      <c r="A48" s="7" t="s">
        <v>42</v>
      </c>
      <c r="B48" s="7"/>
      <c r="C48" s="14">
        <v>3336</v>
      </c>
      <c r="D48" s="65" t="str">
        <f>+IFERROR('Tor Emp %OfCMA'!D48*'CMA GDP Estimates'!D48,"")</f>
        <v/>
      </c>
      <c r="E48" s="65" t="str">
        <f>+IFERROR('Tor Emp %OfCMA'!E48*'CMA GDP Estimates'!E48,"")</f>
        <v/>
      </c>
      <c r="F48" s="65" t="str">
        <f>+IFERROR('Tor Emp %OfCMA'!F48*'CMA GDP Estimates'!F48,"")</f>
        <v/>
      </c>
      <c r="G48" s="65">
        <f>+IFERROR('Tor Emp %OfCMA'!G48*'CMA GDP Estimates'!G48,"")</f>
        <v>0</v>
      </c>
      <c r="H48" s="65" t="str">
        <f>+IFERROR('Tor Emp %OfCMA'!H48*'CMA GDP Estimates'!H48,"")</f>
        <v/>
      </c>
      <c r="I48" s="65" t="str">
        <f>+IFERROR('Tor Emp %OfCMA'!I48*'CMA GDP Estimates'!I48,"")</f>
        <v/>
      </c>
      <c r="J48" s="65" t="str">
        <f>+IFERROR('Tor Emp %OfCMA'!J48*'CMA GDP Estimates'!J48,"")</f>
        <v/>
      </c>
      <c r="K48" s="65" t="str">
        <f>+IFERROR('Tor Emp %OfCMA'!K48*'CMA GDP Estimates'!K48,"")</f>
        <v/>
      </c>
      <c r="L48" s="65" t="str">
        <f>+IFERROR('Tor Emp %OfCMA'!L48*'CMA GDP Estimates'!L48,"")</f>
        <v/>
      </c>
      <c r="M48" s="30" t="str">
        <f>+IFERROR('Tor Emp %OfCMA'!M48*'CMA GDP Estimates'!M48,"")</f>
        <v/>
      </c>
      <c r="N48" s="30" t="str">
        <f>+IFERROR('Tor Emp %OfCMA'!N48*'CMA GDP Estimates'!N48,"")</f>
        <v/>
      </c>
      <c r="O48" s="30" t="str">
        <f>+IFERROR('Tor Emp %OfCMA'!O48*'CMA GDP Estimates'!O48,"")</f>
        <v/>
      </c>
      <c r="P48" s="30" t="str">
        <f>+IFERROR('Tor Emp %OfCMA'!P48*'CMA GDP Estimates'!P48,"")</f>
        <v/>
      </c>
      <c r="Q48" s="30" t="str">
        <f>+IFERROR('Tor Emp %OfCMA'!Q48*'CMA GDP Estimates'!Q48,"")</f>
        <v/>
      </c>
      <c r="R48" s="30" t="str">
        <f>+IFERROR('Tor Emp %OfCMA'!R48*'CMA GDP Estimates'!R48,"")</f>
        <v/>
      </c>
      <c r="S48" s="30" t="str">
        <f>+IFERROR('Tor Emp %OfCMA'!S48*'CMA GDP Estimates'!S48,"")</f>
        <v/>
      </c>
      <c r="T48" s="30" t="str">
        <f>+IFERROR('Tor Emp %OfCMA'!T48*'CMA GDP Estimates'!T48,"")</f>
        <v/>
      </c>
      <c r="U48" s="30" t="str">
        <f>+IFERROR('Tor Emp %OfCMA'!U48*'CMA GDP Estimates'!U48,"")</f>
        <v/>
      </c>
      <c r="V48" s="30" t="str">
        <f>+IFERROR('Tor Emp %OfCMA'!V48*'CMA GDP Estimates'!V48,"")</f>
        <v/>
      </c>
      <c r="W48" s="30" t="str">
        <f>+IFERROR('Tor Emp %OfCMA'!W48*'CMA GDP Estimates'!W48,"")</f>
        <v/>
      </c>
      <c r="X48" s="30" t="str">
        <f>+IFERROR('Tor Emp %OfCMA'!X48*'CMA GDP Estimates'!X48,"")</f>
        <v/>
      </c>
      <c r="Y48" s="30" t="str">
        <f>+IFERROR('Tor Emp %OfCMA'!Y48*'CMA GDP Estimates'!Y48,"")</f>
        <v/>
      </c>
    </row>
    <row r="49" spans="1:25" x14ac:dyDescent="0.25">
      <c r="A49" s="6" t="s">
        <v>43</v>
      </c>
      <c r="B49" s="6"/>
      <c r="C49" s="14">
        <v>334</v>
      </c>
      <c r="D49" s="65">
        <f>+IFERROR('Tor Emp %OfCMA'!D49*'CMA GDP Estimates'!D49,"")</f>
        <v>1415.5470086298549</v>
      </c>
      <c r="E49" s="65">
        <f>+IFERROR('Tor Emp %OfCMA'!E49*'CMA GDP Estimates'!E49,"")</f>
        <v>1300.9484259927251</v>
      </c>
      <c r="F49" s="65">
        <f>+IFERROR('Tor Emp %OfCMA'!F49*'CMA GDP Estimates'!F49,"")</f>
        <v>1891.1718294200696</v>
      </c>
      <c r="G49" s="65">
        <f>+IFERROR('Tor Emp %OfCMA'!G49*'CMA GDP Estimates'!G49,"")</f>
        <v>1547.4097287807242</v>
      </c>
      <c r="H49" s="65">
        <f>+IFERROR('Tor Emp %OfCMA'!H49*'CMA GDP Estimates'!H49,"")</f>
        <v>1151.8927870017287</v>
      </c>
      <c r="I49" s="65">
        <f>+IFERROR('Tor Emp %OfCMA'!I49*'CMA GDP Estimates'!I49,"")</f>
        <v>1329.1693230454123</v>
      </c>
      <c r="J49" s="65">
        <f>+IFERROR('Tor Emp %OfCMA'!J49*'CMA GDP Estimates'!J49,"")</f>
        <v>1387.9929970003429</v>
      </c>
      <c r="K49" s="65">
        <f>+IFERROR('Tor Emp %OfCMA'!K49*'CMA GDP Estimates'!K49,"")</f>
        <v>1462.7193890354883</v>
      </c>
      <c r="L49" s="65">
        <f>+IFERROR('Tor Emp %OfCMA'!L49*'CMA GDP Estimates'!L49,"")</f>
        <v>1322.5611118592053</v>
      </c>
      <c r="M49" s="30">
        <f>+IFERROR('Tor Emp %OfCMA'!M49*'CMA GDP Estimates'!M49,"")</f>
        <v>1132.1301763379461</v>
      </c>
      <c r="N49" s="30">
        <f>+IFERROR('Tor Emp %OfCMA'!N49*'CMA GDP Estimates'!N49,"")</f>
        <v>824.78605497033084</v>
      </c>
      <c r="O49" s="30">
        <f>+IFERROR('Tor Emp %OfCMA'!O49*'CMA GDP Estimates'!O49,"")</f>
        <v>679.86256398906221</v>
      </c>
      <c r="P49" s="30">
        <f>+IFERROR('Tor Emp %OfCMA'!P49*'CMA GDP Estimates'!P49,"")</f>
        <v>804.92863557078488</v>
      </c>
      <c r="Q49" s="30">
        <f>+IFERROR('Tor Emp %OfCMA'!Q49*'CMA GDP Estimates'!Q49,"")</f>
        <v>1038.108749179896</v>
      </c>
      <c r="R49" s="30">
        <f>+IFERROR('Tor Emp %OfCMA'!R49*'CMA GDP Estimates'!R49,"")</f>
        <v>824.61778664990288</v>
      </c>
      <c r="S49" s="30">
        <f>+IFERROR('Tor Emp %OfCMA'!S49*'CMA GDP Estimates'!S49,"")</f>
        <v>890.59894748737281</v>
      </c>
      <c r="T49" s="30">
        <f>+IFERROR('Tor Emp %OfCMA'!T49*'CMA GDP Estimates'!T49,"")</f>
        <v>655.72904911632315</v>
      </c>
      <c r="U49" s="30">
        <f>+IFERROR('Tor Emp %OfCMA'!U49*'CMA GDP Estimates'!U49,"")</f>
        <v>753.18182354589817</v>
      </c>
      <c r="V49" s="30">
        <f>+IFERROR('Tor Emp %OfCMA'!V49*'CMA GDP Estimates'!V49,"")</f>
        <v>505.84391348216002</v>
      </c>
      <c r="W49" s="30">
        <f>+IFERROR('Tor Emp %OfCMA'!W49*'CMA GDP Estimates'!W49,"")</f>
        <v>487.07995794770613</v>
      </c>
      <c r="X49" s="30">
        <f>+IFERROR('Tor Emp %OfCMA'!X49*'CMA GDP Estimates'!X49,"")</f>
        <v>490.36280775140256</v>
      </c>
      <c r="Y49" s="30">
        <f>+IFERROR('Tor Emp %OfCMA'!Y49*'CMA GDP Estimates'!Y49,"")</f>
        <v>620.25155692701105</v>
      </c>
    </row>
    <row r="50" spans="1:25" x14ac:dyDescent="0.25">
      <c r="A50" s="7" t="s">
        <v>44</v>
      </c>
      <c r="B50" s="7"/>
      <c r="C50" s="14">
        <v>3341</v>
      </c>
      <c r="D50" s="65">
        <f>+IFERROR('Tor Emp %OfCMA'!D50*'CMA GDP Estimates'!D50,"")</f>
        <v>137.80154555209424</v>
      </c>
      <c r="E50" s="65">
        <f>+IFERROR('Tor Emp %OfCMA'!E50*'CMA GDP Estimates'!E50,"")</f>
        <v>175.43694860610375</v>
      </c>
      <c r="F50" s="65">
        <f>+IFERROR('Tor Emp %OfCMA'!F50*'CMA GDP Estimates'!F50,"")</f>
        <v>255.25985142560432</v>
      </c>
      <c r="G50" s="65">
        <f>+IFERROR('Tor Emp %OfCMA'!G50*'CMA GDP Estimates'!G50,"")</f>
        <v>377.42801320077979</v>
      </c>
      <c r="H50" s="65">
        <f>+IFERROR('Tor Emp %OfCMA'!H50*'CMA GDP Estimates'!H50,"")</f>
        <v>204.44962490826541</v>
      </c>
      <c r="I50" s="65">
        <f>+IFERROR('Tor Emp %OfCMA'!I50*'CMA GDP Estimates'!I50,"")</f>
        <v>266.283279730267</v>
      </c>
      <c r="J50" s="65">
        <f>+IFERROR('Tor Emp %OfCMA'!J50*'CMA GDP Estimates'!J50,"")</f>
        <v>356.03738217610231</v>
      </c>
      <c r="K50" s="65">
        <f>+IFERROR('Tor Emp %OfCMA'!K50*'CMA GDP Estimates'!K50,"")</f>
        <v>302.42700762661309</v>
      </c>
      <c r="L50" s="65">
        <f>+IFERROR('Tor Emp %OfCMA'!L50*'CMA GDP Estimates'!L50,"")</f>
        <v>291.94465386172647</v>
      </c>
      <c r="M50" s="30">
        <f>+IFERROR('Tor Emp %OfCMA'!M50*'CMA GDP Estimates'!M50,"")</f>
        <v>223.12769758403533</v>
      </c>
      <c r="N50" s="30">
        <f>+IFERROR('Tor Emp %OfCMA'!N50*'CMA GDP Estimates'!N50,"")</f>
        <v>212.81700831561974</v>
      </c>
      <c r="O50" s="30">
        <f>+IFERROR('Tor Emp %OfCMA'!O50*'CMA GDP Estimates'!O50,"")</f>
        <v>234.74334231766855</v>
      </c>
      <c r="P50" s="30">
        <f>+IFERROR('Tor Emp %OfCMA'!P50*'CMA GDP Estimates'!P50,"")</f>
        <v>216.39348887889261</v>
      </c>
      <c r="Q50" s="30">
        <f>+IFERROR('Tor Emp %OfCMA'!Q50*'CMA GDP Estimates'!Q50,"")</f>
        <v>222.45194491663642</v>
      </c>
      <c r="R50" s="30">
        <f>+IFERROR('Tor Emp %OfCMA'!R50*'CMA GDP Estimates'!R50,"")</f>
        <v>131.9104978154208</v>
      </c>
      <c r="S50" s="30">
        <f>+IFERROR('Tor Emp %OfCMA'!S50*'CMA GDP Estimates'!S50,"")</f>
        <v>172.56158814598896</v>
      </c>
      <c r="T50" s="30">
        <f>+IFERROR('Tor Emp %OfCMA'!T50*'CMA GDP Estimates'!T50,"")</f>
        <v>110.81234040261916</v>
      </c>
      <c r="U50" s="30">
        <f>+IFERROR('Tor Emp %OfCMA'!U50*'CMA GDP Estimates'!U50,"")</f>
        <v>149.13022131713589</v>
      </c>
      <c r="V50" s="30">
        <f>+IFERROR('Tor Emp %OfCMA'!V50*'CMA GDP Estimates'!V50,"")</f>
        <v>0</v>
      </c>
      <c r="W50" s="30">
        <f>+IFERROR('Tor Emp %OfCMA'!W50*'CMA GDP Estimates'!W50,"")</f>
        <v>0</v>
      </c>
      <c r="X50" s="30" t="str">
        <f>+IFERROR('Tor Emp %OfCMA'!X50*'CMA GDP Estimates'!X50,"")</f>
        <v/>
      </c>
      <c r="Y50" s="30">
        <f>+IFERROR('Tor Emp %OfCMA'!Y50*'CMA GDP Estimates'!Y50,"")</f>
        <v>0</v>
      </c>
    </row>
    <row r="51" spans="1:25" x14ac:dyDescent="0.25">
      <c r="A51" s="7" t="s">
        <v>45</v>
      </c>
      <c r="B51" s="7"/>
      <c r="C51" s="14">
        <v>3342</v>
      </c>
      <c r="D51" s="65">
        <f>+IFERROR('Tor Emp %OfCMA'!D51*'CMA GDP Estimates'!D51,"")</f>
        <v>0</v>
      </c>
      <c r="E51" s="65">
        <f>+IFERROR('Tor Emp %OfCMA'!E51*'CMA GDP Estimates'!E51,"")</f>
        <v>0</v>
      </c>
      <c r="F51" s="65">
        <f>+IFERROR('Tor Emp %OfCMA'!F51*'CMA GDP Estimates'!F51,"")</f>
        <v>451.23396130223784</v>
      </c>
      <c r="G51" s="65">
        <f>+IFERROR('Tor Emp %OfCMA'!G51*'CMA GDP Estimates'!G51,"")</f>
        <v>151.21707040060366</v>
      </c>
      <c r="H51" s="65">
        <f>+IFERROR('Tor Emp %OfCMA'!H51*'CMA GDP Estimates'!H51,"")</f>
        <v>180.0611005717806</v>
      </c>
      <c r="I51" s="65">
        <f>+IFERROR('Tor Emp %OfCMA'!I51*'CMA GDP Estimates'!I51,"")</f>
        <v>350.03846634372104</v>
      </c>
      <c r="J51" s="65">
        <f>+IFERROR('Tor Emp %OfCMA'!J51*'CMA GDP Estimates'!J51,"")</f>
        <v>213.19062573648932</v>
      </c>
      <c r="K51" s="65">
        <f>+IFERROR('Tor Emp %OfCMA'!K51*'CMA GDP Estimates'!K51,"")</f>
        <v>0</v>
      </c>
      <c r="L51" s="65">
        <f>+IFERROR('Tor Emp %OfCMA'!L51*'CMA GDP Estimates'!L51,"")</f>
        <v>0</v>
      </c>
      <c r="M51" s="30">
        <f>+IFERROR('Tor Emp %OfCMA'!M51*'CMA GDP Estimates'!M51,"")</f>
        <v>214.37814986873468</v>
      </c>
      <c r="N51" s="30">
        <f>+IFERROR('Tor Emp %OfCMA'!N51*'CMA GDP Estimates'!N51,"")</f>
        <v>0</v>
      </c>
      <c r="O51" s="30">
        <f>+IFERROR('Tor Emp %OfCMA'!O51*'CMA GDP Estimates'!O51,"")</f>
        <v>0</v>
      </c>
      <c r="P51" s="30">
        <f>+IFERROR('Tor Emp %OfCMA'!P51*'CMA GDP Estimates'!P51,"")</f>
        <v>0</v>
      </c>
      <c r="Q51" s="30">
        <f>+IFERROR('Tor Emp %OfCMA'!Q51*'CMA GDP Estimates'!Q51,"")</f>
        <v>296.64876134015958</v>
      </c>
      <c r="R51" s="30">
        <f>+IFERROR('Tor Emp %OfCMA'!R51*'CMA GDP Estimates'!R51,"")</f>
        <v>128.58255258073419</v>
      </c>
      <c r="S51" s="30">
        <f>+IFERROR('Tor Emp %OfCMA'!S51*'CMA GDP Estimates'!S51,"")</f>
        <v>187.73738465449392</v>
      </c>
      <c r="T51" s="30">
        <f>+IFERROR('Tor Emp %OfCMA'!T51*'CMA GDP Estimates'!T51,"")</f>
        <v>0</v>
      </c>
      <c r="U51" s="30">
        <f>+IFERROR('Tor Emp %OfCMA'!U51*'CMA GDP Estimates'!U51,"")</f>
        <v>114.56417092533918</v>
      </c>
      <c r="V51" s="30">
        <f>+IFERROR('Tor Emp %OfCMA'!V51*'CMA GDP Estimates'!V51,"")</f>
        <v>0</v>
      </c>
      <c r="W51" s="30">
        <f>+IFERROR('Tor Emp %OfCMA'!W51*'CMA GDP Estimates'!W51,"")</f>
        <v>0</v>
      </c>
      <c r="X51" s="30">
        <f>+IFERROR('Tor Emp %OfCMA'!X51*'CMA GDP Estimates'!X51,"")</f>
        <v>0</v>
      </c>
      <c r="Y51" s="30">
        <f>+IFERROR('Tor Emp %OfCMA'!Y51*'CMA GDP Estimates'!Y51,"")</f>
        <v>0</v>
      </c>
    </row>
    <row r="52" spans="1:25" x14ac:dyDescent="0.25">
      <c r="A52" s="7" t="s">
        <v>46</v>
      </c>
      <c r="B52" s="7"/>
      <c r="C52" s="14">
        <v>3344</v>
      </c>
      <c r="D52" s="65">
        <f>+IFERROR('Tor Emp %OfCMA'!D52*'CMA GDP Estimates'!D52,"")</f>
        <v>116.23577560745123</v>
      </c>
      <c r="E52" s="65">
        <f>+IFERROR('Tor Emp %OfCMA'!E52*'CMA GDP Estimates'!E52,"")</f>
        <v>160.40767751332692</v>
      </c>
      <c r="F52" s="65">
        <f>+IFERROR('Tor Emp %OfCMA'!F52*'CMA GDP Estimates'!F52,"")</f>
        <v>244.78007322498067</v>
      </c>
      <c r="G52" s="65">
        <f>+IFERROR('Tor Emp %OfCMA'!G52*'CMA GDP Estimates'!G52,"")</f>
        <v>326.26317622090608</v>
      </c>
      <c r="H52" s="65">
        <f>+IFERROR('Tor Emp %OfCMA'!H52*'CMA GDP Estimates'!H52,"")</f>
        <v>108.14171159529224</v>
      </c>
      <c r="I52" s="65">
        <f>+IFERROR('Tor Emp %OfCMA'!I52*'CMA GDP Estimates'!I52,"")</f>
        <v>144.07577319656633</v>
      </c>
      <c r="J52" s="65">
        <f>+IFERROR('Tor Emp %OfCMA'!J52*'CMA GDP Estimates'!J52,"")</f>
        <v>159.96076795113018</v>
      </c>
      <c r="K52" s="65">
        <f>+IFERROR('Tor Emp %OfCMA'!K52*'CMA GDP Estimates'!K52,"")</f>
        <v>215.89131874208857</v>
      </c>
      <c r="L52" s="65">
        <f>+IFERROR('Tor Emp %OfCMA'!L52*'CMA GDP Estimates'!L52,"")</f>
        <v>104.49311998345425</v>
      </c>
      <c r="M52" s="30">
        <f>+IFERROR('Tor Emp %OfCMA'!M52*'CMA GDP Estimates'!M52,"")</f>
        <v>148.1198556952416</v>
      </c>
      <c r="N52" s="30">
        <f>+IFERROR('Tor Emp %OfCMA'!N52*'CMA GDP Estimates'!N52,"")</f>
        <v>105.81323891465841</v>
      </c>
      <c r="O52" s="30">
        <f>+IFERROR('Tor Emp %OfCMA'!O52*'CMA GDP Estimates'!O52,"")</f>
        <v>55.329548298443221</v>
      </c>
      <c r="P52" s="30">
        <f>+IFERROR('Tor Emp %OfCMA'!P52*'CMA GDP Estimates'!P52,"")</f>
        <v>91.099725686817152</v>
      </c>
      <c r="Q52" s="30">
        <f>+IFERROR('Tor Emp %OfCMA'!Q52*'CMA GDP Estimates'!Q52,"")</f>
        <v>107.47383905521481</v>
      </c>
      <c r="R52" s="30">
        <f>+IFERROR('Tor Emp %OfCMA'!R52*'CMA GDP Estimates'!R52,"")</f>
        <v>155.4969173064211</v>
      </c>
      <c r="S52" s="30">
        <f>+IFERROR('Tor Emp %OfCMA'!S52*'CMA GDP Estimates'!S52,"")</f>
        <v>123.68252356818556</v>
      </c>
      <c r="T52" s="30">
        <f>+IFERROR('Tor Emp %OfCMA'!T52*'CMA GDP Estimates'!T52,"")</f>
        <v>125.70728931667402</v>
      </c>
      <c r="U52" s="30">
        <f>+IFERROR('Tor Emp %OfCMA'!U52*'CMA GDP Estimates'!U52,"")</f>
        <v>132.34966158388326</v>
      </c>
      <c r="V52" s="30">
        <f>+IFERROR('Tor Emp %OfCMA'!V52*'CMA GDP Estimates'!V52,"")</f>
        <v>0</v>
      </c>
      <c r="W52" s="30">
        <f>+IFERROR('Tor Emp %OfCMA'!W52*'CMA GDP Estimates'!W52,"")</f>
        <v>108.26094929030151</v>
      </c>
      <c r="X52" s="30">
        <f>+IFERROR('Tor Emp %OfCMA'!X52*'CMA GDP Estimates'!X52,"")</f>
        <v>146.82047694222399</v>
      </c>
      <c r="Y52" s="30">
        <f>+IFERROR('Tor Emp %OfCMA'!Y52*'CMA GDP Estimates'!Y52,"")</f>
        <v>182.76492469743249</v>
      </c>
    </row>
    <row r="53" spans="1:25" x14ac:dyDescent="0.25">
      <c r="A53" s="8" t="s">
        <v>47</v>
      </c>
      <c r="B53" s="8"/>
      <c r="C53" s="15" t="s">
        <v>193</v>
      </c>
      <c r="D53" s="66">
        <f>+IFERROR('Tor Emp %OfCMA'!D53*'CMA GDP Estimates'!D53,"")</f>
        <v>236.16702320192638</v>
      </c>
      <c r="E53" s="66">
        <f>+IFERROR('Tor Emp %OfCMA'!E53*'CMA GDP Estimates'!E53,"")</f>
        <v>233.88153196865963</v>
      </c>
      <c r="F53" s="66">
        <f>+IFERROR('Tor Emp %OfCMA'!F53*'CMA GDP Estimates'!F53,"")</f>
        <v>0</v>
      </c>
      <c r="G53" s="66">
        <f>+IFERROR('Tor Emp %OfCMA'!G53*'CMA GDP Estimates'!G53,"")</f>
        <v>257.50160200606825</v>
      </c>
      <c r="H53" s="66">
        <f>+IFERROR('Tor Emp %OfCMA'!H53*'CMA GDP Estimates'!H53,"")</f>
        <v>431.28700031867811</v>
      </c>
      <c r="I53" s="66">
        <f>+IFERROR('Tor Emp %OfCMA'!I53*'CMA GDP Estimates'!I53,"")</f>
        <v>397.17470831836425</v>
      </c>
      <c r="J53" s="66">
        <f>+IFERROR('Tor Emp %OfCMA'!J53*'CMA GDP Estimates'!J53,"")</f>
        <v>755.32124154051678</v>
      </c>
      <c r="K53" s="66">
        <f>+IFERROR('Tor Emp %OfCMA'!K53*'CMA GDP Estimates'!K53,"")</f>
        <v>193.80127732537682</v>
      </c>
      <c r="L53" s="66">
        <f>+IFERROR('Tor Emp %OfCMA'!L53*'CMA GDP Estimates'!L53,"")</f>
        <v>228.16976280899394</v>
      </c>
      <c r="M53" s="31">
        <f>+IFERROR('Tor Emp %OfCMA'!M53*'CMA GDP Estimates'!M53,"")</f>
        <v>259.26271356235867</v>
      </c>
      <c r="N53" s="31">
        <f>+IFERROR('Tor Emp %OfCMA'!N53*'CMA GDP Estimates'!N53,"")</f>
        <v>303.62703773109894</v>
      </c>
      <c r="O53" s="31">
        <f>+IFERROR('Tor Emp %OfCMA'!O53*'CMA GDP Estimates'!O53,"")</f>
        <v>0</v>
      </c>
      <c r="P53" s="31">
        <f>+IFERROR('Tor Emp %OfCMA'!P53*'CMA GDP Estimates'!P53,"")</f>
        <v>0</v>
      </c>
      <c r="Q53" s="31">
        <f>+IFERROR('Tor Emp %OfCMA'!Q53*'CMA GDP Estimates'!Q53,"")</f>
        <v>301.09428321569698</v>
      </c>
      <c r="R53" s="31">
        <f>+IFERROR('Tor Emp %OfCMA'!R53*'CMA GDP Estimates'!R53,"")</f>
        <v>192.08909549737265</v>
      </c>
      <c r="S53" s="31">
        <f>+IFERROR('Tor Emp %OfCMA'!S53*'CMA GDP Estimates'!S53,"")</f>
        <v>249.08788960414495</v>
      </c>
      <c r="T53" s="31">
        <f>+IFERROR('Tor Emp %OfCMA'!T53*'CMA GDP Estimates'!T53,"")</f>
        <v>0</v>
      </c>
      <c r="U53" s="31">
        <f>+IFERROR('Tor Emp %OfCMA'!U53*'CMA GDP Estimates'!U53,"")</f>
        <v>0</v>
      </c>
      <c r="V53" s="31">
        <f>+IFERROR('Tor Emp %OfCMA'!V53*'CMA GDP Estimates'!V53,"")</f>
        <v>218.94535653205654</v>
      </c>
      <c r="W53" s="31">
        <f>+IFERROR('Tor Emp %OfCMA'!W53*'CMA GDP Estimates'!W53,"")</f>
        <v>179.37907536459136</v>
      </c>
      <c r="X53" s="31">
        <f>+IFERROR('Tor Emp %OfCMA'!X53*'CMA GDP Estimates'!X53,"")</f>
        <v>0</v>
      </c>
      <c r="Y53" s="31">
        <f>+IFERROR('Tor Emp %OfCMA'!Y53*'CMA GDP Estimates'!Y53,"")</f>
        <v>136.4829040346799</v>
      </c>
    </row>
    <row r="54" spans="1:25" x14ac:dyDescent="0.25">
      <c r="A54" s="6" t="s">
        <v>48</v>
      </c>
      <c r="B54" s="6"/>
      <c r="C54" s="14">
        <v>335</v>
      </c>
      <c r="D54" s="65">
        <f>+IFERROR('Tor Emp %OfCMA'!D54*'CMA GDP Estimates'!D54,"")</f>
        <v>598.86689469217038</v>
      </c>
      <c r="E54" s="65">
        <f>+IFERROR('Tor Emp %OfCMA'!E54*'CMA GDP Estimates'!E54,"")</f>
        <v>632.23299933690305</v>
      </c>
      <c r="F54" s="65">
        <f>+IFERROR('Tor Emp %OfCMA'!F54*'CMA GDP Estimates'!F54,"")</f>
        <v>468.72358829074176</v>
      </c>
      <c r="G54" s="65">
        <f>+IFERROR('Tor Emp %OfCMA'!G54*'CMA GDP Estimates'!G54,"")</f>
        <v>645.53389073195854</v>
      </c>
      <c r="H54" s="65">
        <f>+IFERROR('Tor Emp %OfCMA'!H54*'CMA GDP Estimates'!H54,"")</f>
        <v>652.78962314524688</v>
      </c>
      <c r="I54" s="65">
        <f>+IFERROR('Tor Emp %OfCMA'!I54*'CMA GDP Estimates'!I54,"")</f>
        <v>588.95759022294453</v>
      </c>
      <c r="J54" s="65">
        <f>+IFERROR('Tor Emp %OfCMA'!J54*'CMA GDP Estimates'!J54,"")</f>
        <v>470.84861882561432</v>
      </c>
      <c r="K54" s="65">
        <f>+IFERROR('Tor Emp %OfCMA'!K54*'CMA GDP Estimates'!K54,"")</f>
        <v>492.77281167622391</v>
      </c>
      <c r="L54" s="65">
        <f>+IFERROR('Tor Emp %OfCMA'!L54*'CMA GDP Estimates'!L54,"")</f>
        <v>289.37449736023666</v>
      </c>
      <c r="M54" s="30">
        <f>+IFERROR('Tor Emp %OfCMA'!M54*'CMA GDP Estimates'!M54,"")</f>
        <v>302.27058906785737</v>
      </c>
      <c r="N54" s="30">
        <f>+IFERROR('Tor Emp %OfCMA'!N54*'CMA GDP Estimates'!N54,"")</f>
        <v>342.60411388027302</v>
      </c>
      <c r="O54" s="30">
        <f>+IFERROR('Tor Emp %OfCMA'!O54*'CMA GDP Estimates'!O54,"")</f>
        <v>581.70597150028198</v>
      </c>
      <c r="P54" s="30">
        <f>+IFERROR('Tor Emp %OfCMA'!P54*'CMA GDP Estimates'!P54,"")</f>
        <v>242.82248912036786</v>
      </c>
      <c r="Q54" s="30">
        <f>+IFERROR('Tor Emp %OfCMA'!Q54*'CMA GDP Estimates'!Q54,"")</f>
        <v>346.56275781313502</v>
      </c>
      <c r="R54" s="30">
        <f>+IFERROR('Tor Emp %OfCMA'!R54*'CMA GDP Estimates'!R54,"")</f>
        <v>268.26602682047371</v>
      </c>
      <c r="S54" s="30">
        <f>+IFERROR('Tor Emp %OfCMA'!S54*'CMA GDP Estimates'!S54,"")</f>
        <v>405.30092110247517</v>
      </c>
      <c r="T54" s="30">
        <f>+IFERROR('Tor Emp %OfCMA'!T54*'CMA GDP Estimates'!T54,"")</f>
        <v>429.57231004507105</v>
      </c>
      <c r="U54" s="30">
        <f>+IFERROR('Tor Emp %OfCMA'!U54*'CMA GDP Estimates'!U54,"")</f>
        <v>442.73762143334039</v>
      </c>
      <c r="V54" s="30">
        <f>+IFERROR('Tor Emp %OfCMA'!V54*'CMA GDP Estimates'!V54,"")</f>
        <v>457.00659987108588</v>
      </c>
      <c r="W54" s="30">
        <f>+IFERROR('Tor Emp %OfCMA'!W54*'CMA GDP Estimates'!W54,"")</f>
        <v>232.30239573647228</v>
      </c>
      <c r="X54" s="30">
        <f>+IFERROR('Tor Emp %OfCMA'!X54*'CMA GDP Estimates'!X54,"")</f>
        <v>264.71551694700059</v>
      </c>
      <c r="Y54" s="30">
        <f>+IFERROR('Tor Emp %OfCMA'!Y54*'CMA GDP Estimates'!Y54,"")</f>
        <v>251.50996790533827</v>
      </c>
    </row>
    <row r="55" spans="1:25" x14ac:dyDescent="0.25">
      <c r="A55" s="6" t="s">
        <v>49</v>
      </c>
      <c r="B55" s="6"/>
      <c r="C55" s="14">
        <v>336</v>
      </c>
      <c r="D55" s="65">
        <f>+IFERROR('Tor Emp %OfCMA'!D55*'CMA GDP Estimates'!D55,"")</f>
        <v>2135.6142512287879</v>
      </c>
      <c r="E55" s="65">
        <f>+IFERROR('Tor Emp %OfCMA'!E55*'CMA GDP Estimates'!E55,"")</f>
        <v>1983.9265736977211</v>
      </c>
      <c r="F55" s="65">
        <f>+IFERROR('Tor Emp %OfCMA'!F55*'CMA GDP Estimates'!F55,"")</f>
        <v>2465.9874699042639</v>
      </c>
      <c r="G55" s="65">
        <f>+IFERROR('Tor Emp %OfCMA'!G55*'CMA GDP Estimates'!G55,"")</f>
        <v>2370.4258418334434</v>
      </c>
      <c r="H55" s="65">
        <f>+IFERROR('Tor Emp %OfCMA'!H55*'CMA GDP Estimates'!H55,"")</f>
        <v>1929.1387722170275</v>
      </c>
      <c r="I55" s="65">
        <f>+IFERROR('Tor Emp %OfCMA'!I55*'CMA GDP Estimates'!I55,"")</f>
        <v>2617.9523235743904</v>
      </c>
      <c r="J55" s="65">
        <f>+IFERROR('Tor Emp %OfCMA'!J55*'CMA GDP Estimates'!J55,"")</f>
        <v>2394.5574276170173</v>
      </c>
      <c r="K55" s="65">
        <f>+IFERROR('Tor Emp %OfCMA'!K55*'CMA GDP Estimates'!K55,"")</f>
        <v>2099.9003249127418</v>
      </c>
      <c r="L55" s="65">
        <f>+IFERROR('Tor Emp %OfCMA'!L55*'CMA GDP Estimates'!L55,"")</f>
        <v>2013.0562869668863</v>
      </c>
      <c r="M55" s="30">
        <f>+IFERROR('Tor Emp %OfCMA'!M55*'CMA GDP Estimates'!M55,"")</f>
        <v>1808.8435537333855</v>
      </c>
      <c r="N55" s="30">
        <f>+IFERROR('Tor Emp %OfCMA'!N55*'CMA GDP Estimates'!N55,"")</f>
        <v>1884.2436737960911</v>
      </c>
      <c r="O55" s="30">
        <f>+IFERROR('Tor Emp %OfCMA'!O55*'CMA GDP Estimates'!O55,"")</f>
        <v>1418.3274898281038</v>
      </c>
      <c r="P55" s="30">
        <f>+IFERROR('Tor Emp %OfCMA'!P55*'CMA GDP Estimates'!P55,"")</f>
        <v>1034.4997920796307</v>
      </c>
      <c r="Q55" s="30">
        <f>+IFERROR('Tor Emp %OfCMA'!Q55*'CMA GDP Estimates'!Q55,"")</f>
        <v>734.33766944479737</v>
      </c>
      <c r="R55" s="30">
        <f>+IFERROR('Tor Emp %OfCMA'!R55*'CMA GDP Estimates'!R55,"")</f>
        <v>1682.5590860973828</v>
      </c>
      <c r="S55" s="30">
        <f>+IFERROR('Tor Emp %OfCMA'!S55*'CMA GDP Estimates'!S55,"")</f>
        <v>1428.4574288644101</v>
      </c>
      <c r="T55" s="30">
        <f>+IFERROR('Tor Emp %OfCMA'!T55*'CMA GDP Estimates'!T55,"")</f>
        <v>1709.1037260835833</v>
      </c>
      <c r="U55" s="30">
        <f>+IFERROR('Tor Emp %OfCMA'!U55*'CMA GDP Estimates'!U55,"")</f>
        <v>1349.0083988774243</v>
      </c>
      <c r="V55" s="30">
        <f>+IFERROR('Tor Emp %OfCMA'!V55*'CMA GDP Estimates'!V55,"")</f>
        <v>1862.4281237904893</v>
      </c>
      <c r="W55" s="30">
        <f>+IFERROR('Tor Emp %OfCMA'!W55*'CMA GDP Estimates'!W55,"")</f>
        <v>1535.1463133330574</v>
      </c>
      <c r="X55" s="30">
        <f>+IFERROR('Tor Emp %OfCMA'!X55*'CMA GDP Estimates'!X55,"")</f>
        <v>1366.4124266504082</v>
      </c>
      <c r="Y55" s="30">
        <f>+IFERROR('Tor Emp %OfCMA'!Y55*'CMA GDP Estimates'!Y55,"")</f>
        <v>1267.0608136661308</v>
      </c>
    </row>
    <row r="56" spans="1:25" x14ac:dyDescent="0.25">
      <c r="A56" s="8" t="s">
        <v>50</v>
      </c>
      <c r="B56" s="8"/>
      <c r="C56" s="15" t="s">
        <v>194</v>
      </c>
      <c r="D56" s="66">
        <f>+IFERROR('Tor Emp %OfCMA'!D56*'CMA GDP Estimates'!D56,"")</f>
        <v>1522.3047283128062</v>
      </c>
      <c r="E56" s="66">
        <f>+IFERROR('Tor Emp %OfCMA'!E56*'CMA GDP Estimates'!E56,"")</f>
        <v>1354.0038654012892</v>
      </c>
      <c r="F56" s="66">
        <f>+IFERROR('Tor Emp %OfCMA'!F56*'CMA GDP Estimates'!F56,"")</f>
        <v>1901.9037006066458</v>
      </c>
      <c r="G56" s="66">
        <f>+IFERROR('Tor Emp %OfCMA'!G56*'CMA GDP Estimates'!G56,"")</f>
        <v>1903.2145011229948</v>
      </c>
      <c r="H56" s="66">
        <f>+IFERROR('Tor Emp %OfCMA'!H56*'CMA GDP Estimates'!H56,"")</f>
        <v>1676.5421808576848</v>
      </c>
      <c r="I56" s="66">
        <f>+IFERROR('Tor Emp %OfCMA'!I56*'CMA GDP Estimates'!I56,"")</f>
        <v>2298.2126280728185</v>
      </c>
      <c r="J56" s="66">
        <f>+IFERROR('Tor Emp %OfCMA'!J56*'CMA GDP Estimates'!J56,"")</f>
        <v>2059.6060886257901</v>
      </c>
      <c r="K56" s="66">
        <f>+IFERROR('Tor Emp %OfCMA'!K56*'CMA GDP Estimates'!K56,"")</f>
        <v>1740.3933788766528</v>
      </c>
      <c r="L56" s="66">
        <f>+IFERROR('Tor Emp %OfCMA'!L56*'CMA GDP Estimates'!L56,"")</f>
        <v>1345.216193547461</v>
      </c>
      <c r="M56" s="31">
        <f>+IFERROR('Tor Emp %OfCMA'!M56*'CMA GDP Estimates'!M56,"")</f>
        <v>1132.4663167595543</v>
      </c>
      <c r="N56" s="31">
        <f>+IFERROR('Tor Emp %OfCMA'!N56*'CMA GDP Estimates'!N56,"")</f>
        <v>1169.2335209812202</v>
      </c>
      <c r="O56" s="31">
        <f>+IFERROR('Tor Emp %OfCMA'!O56*'CMA GDP Estimates'!O56,"")</f>
        <v>779.91862638512373</v>
      </c>
      <c r="P56" s="31">
        <f>+IFERROR('Tor Emp %OfCMA'!P56*'CMA GDP Estimates'!P56,"")</f>
        <v>538.13602691788242</v>
      </c>
      <c r="Q56" s="31">
        <f>+IFERROR('Tor Emp %OfCMA'!Q56*'CMA GDP Estimates'!Q56,"")</f>
        <v>441.71656330525343</v>
      </c>
      <c r="R56" s="31">
        <f>+IFERROR('Tor Emp %OfCMA'!R56*'CMA GDP Estimates'!R56,"")</f>
        <v>732.65384767631576</v>
      </c>
      <c r="S56" s="31">
        <f>+IFERROR('Tor Emp %OfCMA'!S56*'CMA GDP Estimates'!S56,"")</f>
        <v>779.37320675139767</v>
      </c>
      <c r="T56" s="31">
        <f>+IFERROR('Tor Emp %OfCMA'!T56*'CMA GDP Estimates'!T56,"")</f>
        <v>815.51220744132252</v>
      </c>
      <c r="U56" s="31">
        <f>+IFERROR('Tor Emp %OfCMA'!U56*'CMA GDP Estimates'!U56,"")</f>
        <v>704.44118490110714</v>
      </c>
      <c r="V56" s="31">
        <f>+IFERROR('Tor Emp %OfCMA'!V56*'CMA GDP Estimates'!V56,"")</f>
        <v>966.19466467643167</v>
      </c>
      <c r="W56" s="31">
        <f>+IFERROR('Tor Emp %OfCMA'!W56*'CMA GDP Estimates'!W56,"")</f>
        <v>661.54543512853093</v>
      </c>
      <c r="X56" s="31">
        <f>+IFERROR('Tor Emp %OfCMA'!X56*'CMA GDP Estimates'!X56,"")</f>
        <v>669.80446716148685</v>
      </c>
      <c r="Y56" s="31">
        <f>+IFERROR('Tor Emp %OfCMA'!Y56*'CMA GDP Estimates'!Y56,"")</f>
        <v>563.65583135507302</v>
      </c>
    </row>
    <row r="57" spans="1:25" x14ac:dyDescent="0.25">
      <c r="A57" s="7" t="s">
        <v>51</v>
      </c>
      <c r="B57" s="7"/>
      <c r="C57" s="14">
        <v>3361</v>
      </c>
      <c r="D57" s="65">
        <f>+IFERROR('Tor Emp %OfCMA'!D57*'CMA GDP Estimates'!D57,"")</f>
        <v>289.68320986485276</v>
      </c>
      <c r="E57" s="65">
        <f>+IFERROR('Tor Emp %OfCMA'!E57*'CMA GDP Estimates'!E57,"")</f>
        <v>288.19486330747475</v>
      </c>
      <c r="F57" s="65">
        <f>+IFERROR('Tor Emp %OfCMA'!F57*'CMA GDP Estimates'!F57,"")</f>
        <v>397.95041727089881</v>
      </c>
      <c r="G57" s="65">
        <f>+IFERROR('Tor Emp %OfCMA'!G57*'CMA GDP Estimates'!G57,"")</f>
        <v>638.53632584527531</v>
      </c>
      <c r="H57" s="65">
        <f>+IFERROR('Tor Emp %OfCMA'!H57*'CMA GDP Estimates'!H57,"")</f>
        <v>441.3114101345443</v>
      </c>
      <c r="I57" s="65">
        <f>+IFERROR('Tor Emp %OfCMA'!I57*'CMA GDP Estimates'!I57,"")</f>
        <v>439.96163883750268</v>
      </c>
      <c r="J57" s="65">
        <f>+IFERROR('Tor Emp %OfCMA'!J57*'CMA GDP Estimates'!J57,"")</f>
        <v>540.71455974436094</v>
      </c>
      <c r="K57" s="65">
        <f>+IFERROR('Tor Emp %OfCMA'!K57*'CMA GDP Estimates'!K57,"")</f>
        <v>277.89818145661246</v>
      </c>
      <c r="L57" s="65">
        <f>+IFERROR('Tor Emp %OfCMA'!L57*'CMA GDP Estimates'!L57,"")</f>
        <v>331.33829421603855</v>
      </c>
      <c r="M57" s="30">
        <f>+IFERROR('Tor Emp %OfCMA'!M57*'CMA GDP Estimates'!M57,"")</f>
        <v>324.18118468401411</v>
      </c>
      <c r="N57" s="30">
        <f>+IFERROR('Tor Emp %OfCMA'!N57*'CMA GDP Estimates'!N57,"")</f>
        <v>295.33506785440767</v>
      </c>
      <c r="O57" s="30">
        <f>+IFERROR('Tor Emp %OfCMA'!O57*'CMA GDP Estimates'!O57,"")</f>
        <v>179.47874073050559</v>
      </c>
      <c r="P57" s="30">
        <f>+IFERROR('Tor Emp %OfCMA'!P57*'CMA GDP Estimates'!P57,"")</f>
        <v>170.19195075570275</v>
      </c>
      <c r="Q57" s="30">
        <f>+IFERROR('Tor Emp %OfCMA'!Q57*'CMA GDP Estimates'!Q57,"")</f>
        <v>0</v>
      </c>
      <c r="R57" s="30">
        <f>+IFERROR('Tor Emp %OfCMA'!R57*'CMA GDP Estimates'!R57,"")</f>
        <v>134.10264265177227</v>
      </c>
      <c r="S57" s="30">
        <f>+IFERROR('Tor Emp %OfCMA'!S57*'CMA GDP Estimates'!S57,"")</f>
        <v>271.0280150697381</v>
      </c>
      <c r="T57" s="30">
        <f>+IFERROR('Tor Emp %OfCMA'!T57*'CMA GDP Estimates'!T57,"")</f>
        <v>184.12488397056555</v>
      </c>
      <c r="U57" s="30">
        <f>+IFERROR('Tor Emp %OfCMA'!U57*'CMA GDP Estimates'!U57,"")</f>
        <v>212.39343236655779</v>
      </c>
      <c r="V57" s="30">
        <f>+IFERROR('Tor Emp %OfCMA'!V57*'CMA GDP Estimates'!V57,"")</f>
        <v>234.53995501748031</v>
      </c>
      <c r="W57" s="30">
        <f>+IFERROR('Tor Emp %OfCMA'!W57*'CMA GDP Estimates'!W57,"")</f>
        <v>0</v>
      </c>
      <c r="X57" s="30">
        <f>+IFERROR('Tor Emp %OfCMA'!X57*'CMA GDP Estimates'!X57,"")</f>
        <v>158.09571039648588</v>
      </c>
      <c r="Y57" s="30">
        <f>+IFERROR('Tor Emp %OfCMA'!Y57*'CMA GDP Estimates'!Y57,"")</f>
        <v>186.14586474342019</v>
      </c>
    </row>
    <row r="58" spans="1:25" x14ac:dyDescent="0.25">
      <c r="A58" s="7" t="s">
        <v>52</v>
      </c>
      <c r="B58" s="7"/>
      <c r="C58" s="14">
        <v>3362</v>
      </c>
      <c r="D58" s="65" t="str">
        <f>+IFERROR('Tor Emp %OfCMA'!D58*'CMA GDP Estimates'!D58,"")</f>
        <v/>
      </c>
      <c r="E58" s="65" t="str">
        <f>+IFERROR('Tor Emp %OfCMA'!E58*'CMA GDP Estimates'!E58,"")</f>
        <v/>
      </c>
      <c r="F58" s="65" t="str">
        <f>+IFERROR('Tor Emp %OfCMA'!F58*'CMA GDP Estimates'!F58,"")</f>
        <v/>
      </c>
      <c r="G58" s="65" t="str">
        <f>+IFERROR('Tor Emp %OfCMA'!G58*'CMA GDP Estimates'!G58,"")</f>
        <v/>
      </c>
      <c r="H58" s="65" t="str">
        <f>+IFERROR('Tor Emp %OfCMA'!H58*'CMA GDP Estimates'!H58,"")</f>
        <v/>
      </c>
      <c r="I58" s="65" t="str">
        <f>+IFERROR('Tor Emp %OfCMA'!I58*'CMA GDP Estimates'!I58,"")</f>
        <v/>
      </c>
      <c r="J58" s="65" t="str">
        <f>+IFERROR('Tor Emp %OfCMA'!J58*'CMA GDP Estimates'!J58,"")</f>
        <v/>
      </c>
      <c r="K58" s="65" t="str">
        <f>+IFERROR('Tor Emp %OfCMA'!K58*'CMA GDP Estimates'!K58,"")</f>
        <v/>
      </c>
      <c r="L58" s="65">
        <f>+IFERROR('Tor Emp %OfCMA'!L58*'CMA GDP Estimates'!L58,"")</f>
        <v>0</v>
      </c>
      <c r="M58" s="30" t="str">
        <f>+IFERROR('Tor Emp %OfCMA'!M58*'CMA GDP Estimates'!M58,"")</f>
        <v/>
      </c>
      <c r="N58" s="30" t="str">
        <f>+IFERROR('Tor Emp %OfCMA'!N58*'CMA GDP Estimates'!N58,"")</f>
        <v/>
      </c>
      <c r="O58" s="30">
        <f>+IFERROR('Tor Emp %OfCMA'!O58*'CMA GDP Estimates'!O58,"")</f>
        <v>0</v>
      </c>
      <c r="P58" s="30" t="str">
        <f>+IFERROR('Tor Emp %OfCMA'!P58*'CMA GDP Estimates'!P58,"")</f>
        <v/>
      </c>
      <c r="Q58" s="30" t="str">
        <f>+IFERROR('Tor Emp %OfCMA'!Q58*'CMA GDP Estimates'!Q58,"")</f>
        <v/>
      </c>
      <c r="R58" s="30" t="str">
        <f>+IFERROR('Tor Emp %OfCMA'!R58*'CMA GDP Estimates'!R58,"")</f>
        <v/>
      </c>
      <c r="S58" s="30">
        <f>+IFERROR('Tor Emp %OfCMA'!S58*'CMA GDP Estimates'!S58,"")</f>
        <v>0</v>
      </c>
      <c r="T58" s="30" t="str">
        <f>+IFERROR('Tor Emp %OfCMA'!T58*'CMA GDP Estimates'!T58,"")</f>
        <v/>
      </c>
      <c r="U58" s="30" t="str">
        <f>+IFERROR('Tor Emp %OfCMA'!U58*'CMA GDP Estimates'!U58,"")</f>
        <v/>
      </c>
      <c r="V58" s="30" t="str">
        <f>+IFERROR('Tor Emp %OfCMA'!V58*'CMA GDP Estimates'!V58,"")</f>
        <v/>
      </c>
      <c r="W58" s="30" t="str">
        <f>+IFERROR('Tor Emp %OfCMA'!W58*'CMA GDP Estimates'!W58,"")</f>
        <v/>
      </c>
      <c r="X58" s="30" t="str">
        <f>+IFERROR('Tor Emp %OfCMA'!X58*'CMA GDP Estimates'!X58,"")</f>
        <v/>
      </c>
      <c r="Y58" s="30" t="str">
        <f>+IFERROR('Tor Emp %OfCMA'!Y58*'CMA GDP Estimates'!Y58,"")</f>
        <v/>
      </c>
    </row>
    <row r="59" spans="1:25" x14ac:dyDescent="0.25">
      <c r="A59" s="7" t="s">
        <v>53</v>
      </c>
      <c r="B59" s="7"/>
      <c r="C59" s="14">
        <v>3363</v>
      </c>
      <c r="D59" s="65">
        <f>+IFERROR('Tor Emp %OfCMA'!D59*'CMA GDP Estimates'!D59,"")</f>
        <v>1297.9825388814418</v>
      </c>
      <c r="E59" s="65">
        <f>+IFERROR('Tor Emp %OfCMA'!E59*'CMA GDP Estimates'!E59,"")</f>
        <v>1109.5285573808308</v>
      </c>
      <c r="F59" s="65">
        <f>+IFERROR('Tor Emp %OfCMA'!F59*'CMA GDP Estimates'!F59,"")</f>
        <v>1351.6784823126588</v>
      </c>
      <c r="G59" s="65">
        <f>+IFERROR('Tor Emp %OfCMA'!G59*'CMA GDP Estimates'!G59,"")</f>
        <v>1191.0692032439374</v>
      </c>
      <c r="H59" s="65">
        <f>+IFERROR('Tor Emp %OfCMA'!H59*'CMA GDP Estimates'!H59,"")</f>
        <v>1154.8924309938786</v>
      </c>
      <c r="I59" s="65">
        <f>+IFERROR('Tor Emp %OfCMA'!I59*'CMA GDP Estimates'!I59,"")</f>
        <v>1682.8264386451913</v>
      </c>
      <c r="J59" s="65">
        <f>+IFERROR('Tor Emp %OfCMA'!J59*'CMA GDP Estimates'!J59,"")</f>
        <v>1433.5379967338019</v>
      </c>
      <c r="K59" s="65">
        <f>+IFERROR('Tor Emp %OfCMA'!K59*'CMA GDP Estimates'!K59,"")</f>
        <v>1282.5918969599093</v>
      </c>
      <c r="L59" s="65">
        <f>+IFERROR('Tor Emp %OfCMA'!L59*'CMA GDP Estimates'!L59,"")</f>
        <v>889.85622842446662</v>
      </c>
      <c r="M59" s="30">
        <f>+IFERROR('Tor Emp %OfCMA'!M59*'CMA GDP Estimates'!M59,"")</f>
        <v>742.96084338785909</v>
      </c>
      <c r="N59" s="30">
        <f>+IFERROR('Tor Emp %OfCMA'!N59*'CMA GDP Estimates'!N59,"")</f>
        <v>781.19876762110289</v>
      </c>
      <c r="O59" s="30">
        <f>+IFERROR('Tor Emp %OfCMA'!O59*'CMA GDP Estimates'!O59,"")</f>
        <v>545.37961595319496</v>
      </c>
      <c r="P59" s="30">
        <f>+IFERROR('Tor Emp %OfCMA'!P59*'CMA GDP Estimates'!P59,"")</f>
        <v>355.80351839233379</v>
      </c>
      <c r="Q59" s="30">
        <f>+IFERROR('Tor Emp %OfCMA'!Q59*'CMA GDP Estimates'!Q59,"")</f>
        <v>309.44711564118904</v>
      </c>
      <c r="R59" s="30">
        <f>+IFERROR('Tor Emp %OfCMA'!R59*'CMA GDP Estimates'!R59,"")</f>
        <v>555.09180296152203</v>
      </c>
      <c r="S59" s="30">
        <f>+IFERROR('Tor Emp %OfCMA'!S59*'CMA GDP Estimates'!S59,"")</f>
        <v>442.69351642445588</v>
      </c>
      <c r="T59" s="30">
        <f>+IFERROR('Tor Emp %OfCMA'!T59*'CMA GDP Estimates'!T59,"")</f>
        <v>557.88282319180132</v>
      </c>
      <c r="U59" s="30">
        <f>+IFERROR('Tor Emp %OfCMA'!U59*'CMA GDP Estimates'!U59,"")</f>
        <v>438.02124171373384</v>
      </c>
      <c r="V59" s="30">
        <f>+IFERROR('Tor Emp %OfCMA'!V59*'CMA GDP Estimates'!V59,"")</f>
        <v>651.09166073523761</v>
      </c>
      <c r="W59" s="30">
        <f>+IFERROR('Tor Emp %OfCMA'!W59*'CMA GDP Estimates'!W59,"")</f>
        <v>491.41231952877951</v>
      </c>
      <c r="X59" s="30">
        <f>+IFERROR('Tor Emp %OfCMA'!X59*'CMA GDP Estimates'!X59,"")</f>
        <v>479.52579428076518</v>
      </c>
      <c r="Y59" s="30">
        <f>+IFERROR('Tor Emp %OfCMA'!Y59*'CMA GDP Estimates'!Y59,"")</f>
        <v>381.40997735627707</v>
      </c>
    </row>
    <row r="60" spans="1:25" x14ac:dyDescent="0.25">
      <c r="A60" s="7" t="s">
        <v>54</v>
      </c>
      <c r="B60" s="7"/>
      <c r="C60" s="14">
        <v>3364</v>
      </c>
      <c r="D60" s="65">
        <f>+IFERROR('Tor Emp %OfCMA'!D60*'CMA GDP Estimates'!D60,"")</f>
        <v>631.09399805022065</v>
      </c>
      <c r="E60" s="65">
        <f>+IFERROR('Tor Emp %OfCMA'!E60*'CMA GDP Estimates'!E60,"")</f>
        <v>690.43330765786197</v>
      </c>
      <c r="F60" s="65">
        <f>+IFERROR('Tor Emp %OfCMA'!F60*'CMA GDP Estimates'!F60,"")</f>
        <v>521.8508695272659</v>
      </c>
      <c r="G60" s="65">
        <f>+IFERROR('Tor Emp %OfCMA'!G60*'CMA GDP Estimates'!G60,"")</f>
        <v>478.56661376119581</v>
      </c>
      <c r="H60" s="65">
        <f>+IFERROR('Tor Emp %OfCMA'!H60*'CMA GDP Estimates'!H60,"")</f>
        <v>250.94752075766485</v>
      </c>
      <c r="I60" s="65">
        <f>+IFERROR('Tor Emp %OfCMA'!I60*'CMA GDP Estimates'!I60,"")</f>
        <v>308.466495737841</v>
      </c>
      <c r="J60" s="65">
        <f>+IFERROR('Tor Emp %OfCMA'!J60*'CMA GDP Estimates'!J60,"")</f>
        <v>275.95425376749307</v>
      </c>
      <c r="K60" s="65">
        <f>+IFERROR('Tor Emp %OfCMA'!K60*'CMA GDP Estimates'!K60,"")</f>
        <v>330.01986300678874</v>
      </c>
      <c r="L60" s="65">
        <f>+IFERROR('Tor Emp %OfCMA'!L60*'CMA GDP Estimates'!L60,"")</f>
        <v>403.16690482698095</v>
      </c>
      <c r="M60" s="30">
        <f>+IFERROR('Tor Emp %OfCMA'!M60*'CMA GDP Estimates'!M60,"")</f>
        <v>596.1082477911317</v>
      </c>
      <c r="N60" s="30">
        <f>+IFERROR('Tor Emp %OfCMA'!N60*'CMA GDP Estimates'!N60,"")</f>
        <v>709.05190920935559</v>
      </c>
      <c r="O60" s="30">
        <f>+IFERROR('Tor Emp %OfCMA'!O60*'CMA GDP Estimates'!O60,"")</f>
        <v>746.11764691262704</v>
      </c>
      <c r="P60" s="30">
        <f>+IFERROR('Tor Emp %OfCMA'!P60*'CMA GDP Estimates'!P60,"")</f>
        <v>711.04838210295213</v>
      </c>
      <c r="Q60" s="30">
        <f>+IFERROR('Tor Emp %OfCMA'!Q60*'CMA GDP Estimates'!Q60,"")</f>
        <v>241.85884492854939</v>
      </c>
      <c r="R60" s="30">
        <f>+IFERROR('Tor Emp %OfCMA'!R60*'CMA GDP Estimates'!R60,"")</f>
        <v>748.66428233955651</v>
      </c>
      <c r="S60" s="30">
        <f>+IFERROR('Tor Emp %OfCMA'!S60*'CMA GDP Estimates'!S60,"")</f>
        <v>347.67166396004751</v>
      </c>
      <c r="T60" s="30">
        <f>+IFERROR('Tor Emp %OfCMA'!T60*'CMA GDP Estimates'!T60,"")</f>
        <v>631.47903870072184</v>
      </c>
      <c r="U60" s="30">
        <f>+IFERROR('Tor Emp %OfCMA'!U60*'CMA GDP Estimates'!U60,"")</f>
        <v>426.3938292786417</v>
      </c>
      <c r="V60" s="30">
        <f>+IFERROR('Tor Emp %OfCMA'!V60*'CMA GDP Estimates'!V60,"")</f>
        <v>625.12233798552666</v>
      </c>
      <c r="W60" s="30">
        <f>+IFERROR('Tor Emp %OfCMA'!W60*'CMA GDP Estimates'!W60,"")</f>
        <v>892.46238754000672</v>
      </c>
      <c r="X60" s="30">
        <f>+IFERROR('Tor Emp %OfCMA'!X60*'CMA GDP Estimates'!X60,"")</f>
        <v>487.91093836088044</v>
      </c>
      <c r="Y60" s="30">
        <f>+IFERROR('Tor Emp %OfCMA'!Y60*'CMA GDP Estimates'!Y60,"")</f>
        <v>722.39737839916006</v>
      </c>
    </row>
    <row r="61" spans="1:25" x14ac:dyDescent="0.25">
      <c r="A61" s="7" t="s">
        <v>55</v>
      </c>
      <c r="B61" s="7"/>
      <c r="C61" s="14" t="s">
        <v>195</v>
      </c>
      <c r="D61" s="65" t="str">
        <f>+IFERROR('Tor Emp %OfCMA'!D61*'CMA GDP Estimates'!D61,"")</f>
        <v/>
      </c>
      <c r="E61" s="65">
        <f>+IFERROR('Tor Emp %OfCMA'!E61*'CMA GDP Estimates'!E61,"")</f>
        <v>0</v>
      </c>
      <c r="F61" s="65" t="str">
        <f>+IFERROR('Tor Emp %OfCMA'!F61*'CMA GDP Estimates'!F61,"")</f>
        <v/>
      </c>
      <c r="G61" s="65">
        <f>+IFERROR('Tor Emp %OfCMA'!G61*'CMA GDP Estimates'!G61,"")</f>
        <v>0</v>
      </c>
      <c r="H61" s="65" t="str">
        <f>+IFERROR('Tor Emp %OfCMA'!H61*'CMA GDP Estimates'!H61,"")</f>
        <v/>
      </c>
      <c r="I61" s="65" t="str">
        <f>+IFERROR('Tor Emp %OfCMA'!I61*'CMA GDP Estimates'!I61,"")</f>
        <v/>
      </c>
      <c r="J61" s="65" t="str">
        <f>+IFERROR('Tor Emp %OfCMA'!J61*'CMA GDP Estimates'!J61,"")</f>
        <v/>
      </c>
      <c r="K61" s="65" t="str">
        <f>+IFERROR('Tor Emp %OfCMA'!K61*'CMA GDP Estimates'!K61,"")</f>
        <v/>
      </c>
      <c r="L61" s="65" t="str">
        <f>+IFERROR('Tor Emp %OfCMA'!L61*'CMA GDP Estimates'!L61,"")</f>
        <v/>
      </c>
      <c r="M61" s="30">
        <f>+IFERROR('Tor Emp %OfCMA'!M61*'CMA GDP Estimates'!M61,"")</f>
        <v>0</v>
      </c>
      <c r="N61" s="30" t="str">
        <f>+IFERROR('Tor Emp %OfCMA'!N61*'CMA GDP Estimates'!N61,"")</f>
        <v/>
      </c>
      <c r="O61" s="30">
        <f>+IFERROR('Tor Emp %OfCMA'!O61*'CMA GDP Estimates'!O61,"")</f>
        <v>0</v>
      </c>
      <c r="P61" s="30" t="str">
        <f>+IFERROR('Tor Emp %OfCMA'!P61*'CMA GDP Estimates'!P61,"")</f>
        <v/>
      </c>
      <c r="Q61" s="30" t="str">
        <f>+IFERROR('Tor Emp %OfCMA'!Q61*'CMA GDP Estimates'!Q61,"")</f>
        <v/>
      </c>
      <c r="R61" s="30" t="str">
        <f>+IFERROR('Tor Emp %OfCMA'!R61*'CMA GDP Estimates'!R61,"")</f>
        <v/>
      </c>
      <c r="S61" s="30">
        <f>+IFERROR('Tor Emp %OfCMA'!S61*'CMA GDP Estimates'!S61,"")</f>
        <v>0</v>
      </c>
      <c r="T61" s="30">
        <f>+IFERROR('Tor Emp %OfCMA'!T61*'CMA GDP Estimates'!T61,"")</f>
        <v>0</v>
      </c>
      <c r="U61" s="30" t="str">
        <f>+IFERROR('Tor Emp %OfCMA'!U61*'CMA GDP Estimates'!U61,"")</f>
        <v/>
      </c>
      <c r="V61" s="30" t="str">
        <f>+IFERROR('Tor Emp %OfCMA'!V61*'CMA GDP Estimates'!V61,"")</f>
        <v/>
      </c>
      <c r="W61" s="30" t="str">
        <f>+IFERROR('Tor Emp %OfCMA'!W61*'CMA GDP Estimates'!W61,"")</f>
        <v/>
      </c>
      <c r="X61" s="30" t="str">
        <f>+IFERROR('Tor Emp %OfCMA'!X61*'CMA GDP Estimates'!X61,"")</f>
        <v/>
      </c>
      <c r="Y61" s="30" t="str">
        <f>+IFERROR('Tor Emp %OfCMA'!Y61*'CMA GDP Estimates'!Y61,"")</f>
        <v/>
      </c>
    </row>
    <row r="62" spans="1:25" x14ac:dyDescent="0.25">
      <c r="A62" s="6" t="s">
        <v>56</v>
      </c>
      <c r="B62" s="6"/>
      <c r="C62" s="14">
        <v>337</v>
      </c>
      <c r="D62" s="65">
        <f>+IFERROR('Tor Emp %OfCMA'!D62*'CMA GDP Estimates'!D62,"")</f>
        <v>711.19377255323354</v>
      </c>
      <c r="E62" s="65">
        <f>+IFERROR('Tor Emp %OfCMA'!E62*'CMA GDP Estimates'!E62,"")</f>
        <v>1198.0120639442132</v>
      </c>
      <c r="F62" s="65">
        <f>+IFERROR('Tor Emp %OfCMA'!F62*'CMA GDP Estimates'!F62,"")</f>
        <v>1284.0575991586795</v>
      </c>
      <c r="G62" s="65">
        <f>+IFERROR('Tor Emp %OfCMA'!G62*'CMA GDP Estimates'!G62,"")</f>
        <v>1660.3683319506667</v>
      </c>
      <c r="H62" s="65">
        <f>+IFERROR('Tor Emp %OfCMA'!H62*'CMA GDP Estimates'!H62,"")</f>
        <v>1677.8317678006233</v>
      </c>
      <c r="I62" s="65">
        <f>+IFERROR('Tor Emp %OfCMA'!I62*'CMA GDP Estimates'!I62,"")</f>
        <v>1624.6374668396234</v>
      </c>
      <c r="J62" s="65">
        <f>+IFERROR('Tor Emp %OfCMA'!J62*'CMA GDP Estimates'!J62,"")</f>
        <v>1268.5119678697749</v>
      </c>
      <c r="K62" s="65">
        <f>+IFERROR('Tor Emp %OfCMA'!K62*'CMA GDP Estimates'!K62,"")</f>
        <v>1354.4447853417698</v>
      </c>
      <c r="L62" s="65">
        <f>+IFERROR('Tor Emp %OfCMA'!L62*'CMA GDP Estimates'!L62,"")</f>
        <v>956.37644537619838</v>
      </c>
      <c r="M62" s="30">
        <f>+IFERROR('Tor Emp %OfCMA'!M62*'CMA GDP Estimates'!M62,"")</f>
        <v>1132.2752215046946</v>
      </c>
      <c r="N62" s="30">
        <f>+IFERROR('Tor Emp %OfCMA'!N62*'CMA GDP Estimates'!N62,"")</f>
        <v>1125.8213454307777</v>
      </c>
      <c r="O62" s="30">
        <f>+IFERROR('Tor Emp %OfCMA'!O62*'CMA GDP Estimates'!O62,"")</f>
        <v>783.98113505083404</v>
      </c>
      <c r="P62" s="30">
        <f>+IFERROR('Tor Emp %OfCMA'!P62*'CMA GDP Estimates'!P62,"")</f>
        <v>668.38689260298111</v>
      </c>
      <c r="Q62" s="30">
        <f>+IFERROR('Tor Emp %OfCMA'!Q62*'CMA GDP Estimates'!Q62,"")</f>
        <v>647.94127277721668</v>
      </c>
      <c r="R62" s="30">
        <f>+IFERROR('Tor Emp %OfCMA'!R62*'CMA GDP Estimates'!R62,"")</f>
        <v>718.34166380335557</v>
      </c>
      <c r="S62" s="30">
        <f>+IFERROR('Tor Emp %OfCMA'!S62*'CMA GDP Estimates'!S62,"")</f>
        <v>612.09925965395882</v>
      </c>
      <c r="T62" s="30">
        <f>+IFERROR('Tor Emp %OfCMA'!T62*'CMA GDP Estimates'!T62,"")</f>
        <v>683.45240048241942</v>
      </c>
      <c r="U62" s="30">
        <f>+IFERROR('Tor Emp %OfCMA'!U62*'CMA GDP Estimates'!U62,"")</f>
        <v>503.45290216033698</v>
      </c>
      <c r="V62" s="30">
        <f>+IFERROR('Tor Emp %OfCMA'!V62*'CMA GDP Estimates'!V62,"")</f>
        <v>987.87162995715209</v>
      </c>
      <c r="W62" s="30">
        <f>+IFERROR('Tor Emp %OfCMA'!W62*'CMA GDP Estimates'!W62,"")</f>
        <v>606.05435256212411</v>
      </c>
      <c r="X62" s="30">
        <f>+IFERROR('Tor Emp %OfCMA'!X62*'CMA GDP Estimates'!X62,"")</f>
        <v>601.27997861569281</v>
      </c>
      <c r="Y62" s="30">
        <f>+IFERROR('Tor Emp %OfCMA'!Y62*'CMA GDP Estimates'!Y62,"")</f>
        <v>859.33429840784345</v>
      </c>
    </row>
    <row r="63" spans="1:25" x14ac:dyDescent="0.25">
      <c r="A63" s="7" t="s">
        <v>57</v>
      </c>
      <c r="B63" s="7"/>
      <c r="C63" s="14">
        <v>3372</v>
      </c>
      <c r="D63" s="65">
        <f>+IFERROR('Tor Emp %OfCMA'!D63*'CMA GDP Estimates'!D63,"")</f>
        <v>440.67286121404959</v>
      </c>
      <c r="E63" s="65">
        <f>+IFERROR('Tor Emp %OfCMA'!E63*'CMA GDP Estimates'!E63,"")</f>
        <v>795.59923872500372</v>
      </c>
      <c r="F63" s="65">
        <f>+IFERROR('Tor Emp %OfCMA'!F63*'CMA GDP Estimates'!F63,"")</f>
        <v>857.00432839807991</v>
      </c>
      <c r="G63" s="65">
        <f>+IFERROR('Tor Emp %OfCMA'!G63*'CMA GDP Estimates'!G63,"")</f>
        <v>1016.7520832615212</v>
      </c>
      <c r="H63" s="65">
        <f>+IFERROR('Tor Emp %OfCMA'!H63*'CMA GDP Estimates'!H63,"")</f>
        <v>983.94134742774838</v>
      </c>
      <c r="I63" s="65">
        <f>+IFERROR('Tor Emp %OfCMA'!I63*'CMA GDP Estimates'!I63,"")</f>
        <v>1000.7766327049185</v>
      </c>
      <c r="J63" s="65">
        <f>+IFERROR('Tor Emp %OfCMA'!J63*'CMA GDP Estimates'!J63,"")</f>
        <v>797.93406511734872</v>
      </c>
      <c r="K63" s="65">
        <f>+IFERROR('Tor Emp %OfCMA'!K63*'CMA GDP Estimates'!K63,"")</f>
        <v>625.43749302157516</v>
      </c>
      <c r="L63" s="65">
        <f>+IFERROR('Tor Emp %OfCMA'!L63*'CMA GDP Estimates'!L63,"")</f>
        <v>509.38575914841118</v>
      </c>
      <c r="M63" s="30">
        <f>+IFERROR('Tor Emp %OfCMA'!M63*'CMA GDP Estimates'!M63,"")</f>
        <v>786.04366949076223</v>
      </c>
      <c r="N63" s="30">
        <f>+IFERROR('Tor Emp %OfCMA'!N63*'CMA GDP Estimates'!N63,"")</f>
        <v>818.51927447609182</v>
      </c>
      <c r="O63" s="30">
        <f>+IFERROR('Tor Emp %OfCMA'!O63*'CMA GDP Estimates'!O63,"")</f>
        <v>553.87437839644576</v>
      </c>
      <c r="P63" s="30">
        <f>+IFERROR('Tor Emp %OfCMA'!P63*'CMA GDP Estimates'!P63,"")</f>
        <v>657.69373730010864</v>
      </c>
      <c r="Q63" s="30">
        <f>+IFERROR('Tor Emp %OfCMA'!Q63*'CMA GDP Estimates'!Q63,"")</f>
        <v>362.16439786484813</v>
      </c>
      <c r="R63" s="30">
        <f>+IFERROR('Tor Emp %OfCMA'!R63*'CMA GDP Estimates'!R63,"")</f>
        <v>493.3603887176597</v>
      </c>
      <c r="S63" s="30">
        <f>+IFERROR('Tor Emp %OfCMA'!S63*'CMA GDP Estimates'!S63,"")</f>
        <v>356.49953210428134</v>
      </c>
      <c r="T63" s="30">
        <f>+IFERROR('Tor Emp %OfCMA'!T63*'CMA GDP Estimates'!T63,"")</f>
        <v>453.03361895556253</v>
      </c>
      <c r="U63" s="30">
        <f>+IFERROR('Tor Emp %OfCMA'!U63*'CMA GDP Estimates'!U63,"")</f>
        <v>321.28451721294351</v>
      </c>
      <c r="V63" s="30">
        <f>+IFERROR('Tor Emp %OfCMA'!V63*'CMA GDP Estimates'!V63,"")</f>
        <v>695.47958437656348</v>
      </c>
      <c r="W63" s="30">
        <f>+IFERROR('Tor Emp %OfCMA'!W63*'CMA GDP Estimates'!W63,"")</f>
        <v>684.83067658693301</v>
      </c>
      <c r="X63" s="30">
        <f>+IFERROR('Tor Emp %OfCMA'!X63*'CMA GDP Estimates'!X63,"")</f>
        <v>0</v>
      </c>
      <c r="Y63" s="30">
        <f>+IFERROR('Tor Emp %OfCMA'!Y63*'CMA GDP Estimates'!Y63,"")</f>
        <v>393.33543931787972</v>
      </c>
    </row>
    <row r="64" spans="1:25" x14ac:dyDescent="0.25">
      <c r="A64" s="6" t="s">
        <v>58</v>
      </c>
      <c r="B64" s="6"/>
      <c r="C64" s="14">
        <v>339</v>
      </c>
      <c r="D64" s="65">
        <f>+IFERROR('Tor Emp %OfCMA'!D64*'CMA GDP Estimates'!D64,"")</f>
        <v>564.36799334057196</v>
      </c>
      <c r="E64" s="65">
        <f>+IFERROR('Tor Emp %OfCMA'!E64*'CMA GDP Estimates'!E64,"")</f>
        <v>597.99589722200051</v>
      </c>
      <c r="F64" s="65">
        <f>+IFERROR('Tor Emp %OfCMA'!F64*'CMA GDP Estimates'!F64,"")</f>
        <v>562.24594055982186</v>
      </c>
      <c r="G64" s="65">
        <f>+IFERROR('Tor Emp %OfCMA'!G64*'CMA GDP Estimates'!G64,"")</f>
        <v>703.98882929154706</v>
      </c>
      <c r="H64" s="65">
        <f>+IFERROR('Tor Emp %OfCMA'!H64*'CMA GDP Estimates'!H64,"")</f>
        <v>760.34690653692769</v>
      </c>
      <c r="I64" s="65">
        <f>+IFERROR('Tor Emp %OfCMA'!I64*'CMA GDP Estimates'!I64,"")</f>
        <v>781.05552763028743</v>
      </c>
      <c r="J64" s="65">
        <f>+IFERROR('Tor Emp %OfCMA'!J64*'CMA GDP Estimates'!J64,"")</f>
        <v>590.44145321993551</v>
      </c>
      <c r="K64" s="65">
        <f>+IFERROR('Tor Emp %OfCMA'!K64*'CMA GDP Estimates'!K64,"")</f>
        <v>711.07061834635647</v>
      </c>
      <c r="L64" s="65">
        <f>+IFERROR('Tor Emp %OfCMA'!L64*'CMA GDP Estimates'!L64,"")</f>
        <v>681.92944029507237</v>
      </c>
      <c r="M64" s="30">
        <f>+IFERROR('Tor Emp %OfCMA'!M64*'CMA GDP Estimates'!M64,"")</f>
        <v>627.82406007872544</v>
      </c>
      <c r="N64" s="30">
        <f>+IFERROR('Tor Emp %OfCMA'!N64*'CMA GDP Estimates'!N64,"")</f>
        <v>601.41447613857349</v>
      </c>
      <c r="O64" s="30">
        <f>+IFERROR('Tor Emp %OfCMA'!O64*'CMA GDP Estimates'!O64,"")</f>
        <v>453.96198827275839</v>
      </c>
      <c r="P64" s="30">
        <f>+IFERROR('Tor Emp %OfCMA'!P64*'CMA GDP Estimates'!P64,"")</f>
        <v>360.3572900265462</v>
      </c>
      <c r="Q64" s="30">
        <f>+IFERROR('Tor Emp %OfCMA'!Q64*'CMA GDP Estimates'!Q64,"")</f>
        <v>397.08922987758888</v>
      </c>
      <c r="R64" s="30">
        <f>+IFERROR('Tor Emp %OfCMA'!R64*'CMA GDP Estimates'!R64,"")</f>
        <v>479.7341297781756</v>
      </c>
      <c r="S64" s="30">
        <f>+IFERROR('Tor Emp %OfCMA'!S64*'CMA GDP Estimates'!S64,"")</f>
        <v>622.85829469544535</v>
      </c>
      <c r="T64" s="30">
        <f>+IFERROR('Tor Emp %OfCMA'!T64*'CMA GDP Estimates'!T64,"")</f>
        <v>538.16644143847907</v>
      </c>
      <c r="U64" s="30">
        <f>+IFERROR('Tor Emp %OfCMA'!U64*'CMA GDP Estimates'!U64,"")</f>
        <v>527.52478617019051</v>
      </c>
      <c r="V64" s="30">
        <f>+IFERROR('Tor Emp %OfCMA'!V64*'CMA GDP Estimates'!V64,"")</f>
        <v>498.42445742906347</v>
      </c>
      <c r="W64" s="30">
        <f>+IFERROR('Tor Emp %OfCMA'!W64*'CMA GDP Estimates'!W64,"")</f>
        <v>502.77409011849625</v>
      </c>
      <c r="X64" s="30">
        <f>+IFERROR('Tor Emp %OfCMA'!X64*'CMA GDP Estimates'!X64,"")</f>
        <v>480.73750579478786</v>
      </c>
      <c r="Y64" s="30">
        <f>+IFERROR('Tor Emp %OfCMA'!Y64*'CMA GDP Estimates'!Y64,"")</f>
        <v>511.07897607531618</v>
      </c>
    </row>
    <row r="65" spans="1:25" x14ac:dyDescent="0.25">
      <c r="A65" s="7" t="s">
        <v>59</v>
      </c>
      <c r="B65" s="7"/>
      <c r="C65" s="14">
        <v>3391</v>
      </c>
      <c r="D65" s="65">
        <f>+IFERROR('Tor Emp %OfCMA'!D65*'CMA GDP Estimates'!D65,"")</f>
        <v>71.994841072762114</v>
      </c>
      <c r="E65" s="65">
        <f>+IFERROR('Tor Emp %OfCMA'!E65*'CMA GDP Estimates'!E65,"")</f>
        <v>119.38479866035544</v>
      </c>
      <c r="F65" s="65">
        <f>+IFERROR('Tor Emp %OfCMA'!F65*'CMA GDP Estimates'!F65,"")</f>
        <v>136.96299273092757</v>
      </c>
      <c r="G65" s="65">
        <f>+IFERROR('Tor Emp %OfCMA'!G65*'CMA GDP Estimates'!G65,"")</f>
        <v>0</v>
      </c>
      <c r="H65" s="65">
        <f>+IFERROR('Tor Emp %OfCMA'!H65*'CMA GDP Estimates'!H65,"")</f>
        <v>135.21849496315983</v>
      </c>
      <c r="I65" s="65">
        <f>+IFERROR('Tor Emp %OfCMA'!I65*'CMA GDP Estimates'!I65,"")</f>
        <v>166.27583610957004</v>
      </c>
      <c r="J65" s="65">
        <f>+IFERROR('Tor Emp %OfCMA'!J65*'CMA GDP Estimates'!J65,"")</f>
        <v>0</v>
      </c>
      <c r="K65" s="65">
        <f>+IFERROR('Tor Emp %OfCMA'!K65*'CMA GDP Estimates'!K65,"")</f>
        <v>118.67316740574437</v>
      </c>
      <c r="L65" s="65">
        <f>+IFERROR('Tor Emp %OfCMA'!L65*'CMA GDP Estimates'!L65,"")</f>
        <v>0</v>
      </c>
      <c r="M65" s="30">
        <f>+IFERROR('Tor Emp %OfCMA'!M65*'CMA GDP Estimates'!M65,"")</f>
        <v>237.06281542762903</v>
      </c>
      <c r="N65" s="30">
        <f>+IFERROR('Tor Emp %OfCMA'!N65*'CMA GDP Estimates'!N65,"")</f>
        <v>209.70592766096743</v>
      </c>
      <c r="O65" s="30">
        <f>+IFERROR('Tor Emp %OfCMA'!O65*'CMA GDP Estimates'!O65,"")</f>
        <v>183.34758117440484</v>
      </c>
      <c r="P65" s="30">
        <f>+IFERROR('Tor Emp %OfCMA'!P65*'CMA GDP Estimates'!P65,"")</f>
        <v>114.95298716741759</v>
      </c>
      <c r="Q65" s="30">
        <f>+IFERROR('Tor Emp %OfCMA'!Q65*'CMA GDP Estimates'!Q65,"")</f>
        <v>134.4301151762773</v>
      </c>
      <c r="R65" s="30">
        <f>+IFERROR('Tor Emp %OfCMA'!R65*'CMA GDP Estimates'!R65,"")</f>
        <v>224.96035537329206</v>
      </c>
      <c r="S65" s="30">
        <f>+IFERROR('Tor Emp %OfCMA'!S65*'CMA GDP Estimates'!S65,"")</f>
        <v>190.81578143967943</v>
      </c>
      <c r="T65" s="30">
        <f>+IFERROR('Tor Emp %OfCMA'!T65*'CMA GDP Estimates'!T65,"")</f>
        <v>165.15104272728402</v>
      </c>
      <c r="U65" s="30">
        <f>+IFERROR('Tor Emp %OfCMA'!U65*'CMA GDP Estimates'!U65,"")</f>
        <v>121.13927522815875</v>
      </c>
      <c r="V65" s="30">
        <f>+IFERROR('Tor Emp %OfCMA'!V65*'CMA GDP Estimates'!V65,"")</f>
        <v>168.73645614231251</v>
      </c>
      <c r="W65" s="30">
        <f>+IFERROR('Tor Emp %OfCMA'!W65*'CMA GDP Estimates'!W65,"")</f>
        <v>109.16462796884437</v>
      </c>
      <c r="X65" s="30">
        <f>+IFERROR('Tor Emp %OfCMA'!X65*'CMA GDP Estimates'!X65,"")</f>
        <v>144.37464652715178</v>
      </c>
      <c r="Y65" s="30">
        <f>+IFERROR('Tor Emp %OfCMA'!Y65*'CMA GDP Estimates'!Y65,"")</f>
        <v>144.59802471207212</v>
      </c>
    </row>
    <row r="66" spans="1:25" x14ac:dyDescent="0.25">
      <c r="A66" s="9" t="s">
        <v>60</v>
      </c>
      <c r="B66" s="9"/>
      <c r="C66" s="15" t="s">
        <v>196</v>
      </c>
      <c r="D66" s="66">
        <f>+IFERROR('Tor Emp %OfCMA'!D66*'CMA GDP Estimates'!D66,"")</f>
        <v>8682.3190115002199</v>
      </c>
      <c r="E66" s="66">
        <f>+IFERROR('Tor Emp %OfCMA'!E66*'CMA GDP Estimates'!E66,"")</f>
        <v>9384.5095740607412</v>
      </c>
      <c r="F66" s="66">
        <f>+IFERROR('Tor Emp %OfCMA'!F66*'CMA GDP Estimates'!F66,"")</f>
        <v>9820.2179710017317</v>
      </c>
      <c r="G66" s="66">
        <f>+IFERROR('Tor Emp %OfCMA'!G66*'CMA GDP Estimates'!G66,"")</f>
        <v>10350.573347762356</v>
      </c>
      <c r="H66" s="66">
        <f>+IFERROR('Tor Emp %OfCMA'!H66*'CMA GDP Estimates'!H66,"")</f>
        <v>10314.801364230199</v>
      </c>
      <c r="I66" s="66">
        <f>+IFERROR('Tor Emp %OfCMA'!I66*'CMA GDP Estimates'!I66,"")</f>
        <v>11342.990244369204</v>
      </c>
      <c r="J66" s="66">
        <f>+IFERROR('Tor Emp %OfCMA'!J66*'CMA GDP Estimates'!J66,"")</f>
        <v>9785.0714893339427</v>
      </c>
      <c r="K66" s="66">
        <f>+IFERROR('Tor Emp %OfCMA'!K66*'CMA GDP Estimates'!K66,"")</f>
        <v>9776.4603137021186</v>
      </c>
      <c r="L66" s="66">
        <f>+IFERROR('Tor Emp %OfCMA'!L66*'CMA GDP Estimates'!L66,"")</f>
        <v>8724.0987732697831</v>
      </c>
      <c r="M66" s="31">
        <f>+IFERROR('Tor Emp %OfCMA'!M66*'CMA GDP Estimates'!M66,"")</f>
        <v>8377.6106056195913</v>
      </c>
      <c r="N66" s="31">
        <f>+IFERROR('Tor Emp %OfCMA'!N66*'CMA GDP Estimates'!N66,"")</f>
        <v>8102.908982320193</v>
      </c>
      <c r="O66" s="31">
        <f>+IFERROR('Tor Emp %OfCMA'!O66*'CMA GDP Estimates'!O66,"")</f>
        <v>6999.8242033109254</v>
      </c>
      <c r="P66" s="31">
        <f>+IFERROR('Tor Emp %OfCMA'!P66*'CMA GDP Estimates'!P66,"")</f>
        <v>5050.4056619965304</v>
      </c>
      <c r="Q66" s="31">
        <f>+IFERROR('Tor Emp %OfCMA'!Q66*'CMA GDP Estimates'!Q66,"")</f>
        <v>5296.8591131549938</v>
      </c>
      <c r="R66" s="31">
        <f>+IFERROR('Tor Emp %OfCMA'!R66*'CMA GDP Estimates'!R66,"")</f>
        <v>6691.9853574920262</v>
      </c>
      <c r="S66" s="31">
        <f>+IFERROR('Tor Emp %OfCMA'!S66*'CMA GDP Estimates'!S66,"")</f>
        <v>6996.6907000837837</v>
      </c>
      <c r="T66" s="31">
        <f>+IFERROR('Tor Emp %OfCMA'!T66*'CMA GDP Estimates'!T66,"")</f>
        <v>7131.5670649876047</v>
      </c>
      <c r="U66" s="31">
        <f>+IFERROR('Tor Emp %OfCMA'!U66*'CMA GDP Estimates'!U66,"")</f>
        <v>6843.2993959844634</v>
      </c>
      <c r="V66" s="31">
        <f>+IFERROR('Tor Emp %OfCMA'!V66*'CMA GDP Estimates'!V66,"")</f>
        <v>7074.8462865017227</v>
      </c>
      <c r="W66" s="31">
        <f>+IFERROR('Tor Emp %OfCMA'!W66*'CMA GDP Estimates'!W66,"")</f>
        <v>6040.8511095816839</v>
      </c>
      <c r="X66" s="31">
        <f>+IFERROR('Tor Emp %OfCMA'!X66*'CMA GDP Estimates'!X66,"")</f>
        <v>6093.8290731049219</v>
      </c>
      <c r="Y66" s="31">
        <f>+IFERROR('Tor Emp %OfCMA'!Y66*'CMA GDP Estimates'!Y66,"")</f>
        <v>6827.55473481847</v>
      </c>
    </row>
    <row r="67" spans="1:25" x14ac:dyDescent="0.25">
      <c r="A67" s="9" t="s">
        <v>61</v>
      </c>
      <c r="B67" s="9"/>
      <c r="C67" s="15" t="s">
        <v>197</v>
      </c>
      <c r="D67" s="66">
        <f>+IFERROR('Tor Emp %OfCMA'!D67*'CMA GDP Estimates'!D67,"")</f>
        <v>7791.2680246821819</v>
      </c>
      <c r="E67" s="66">
        <f>+IFERROR('Tor Emp %OfCMA'!E67*'CMA GDP Estimates'!E67,"")</f>
        <v>8002.3491327696402</v>
      </c>
      <c r="F67" s="66">
        <f>+IFERROR('Tor Emp %OfCMA'!F67*'CMA GDP Estimates'!F67,"")</f>
        <v>8952.3906909229809</v>
      </c>
      <c r="G67" s="66">
        <f>+IFERROR('Tor Emp %OfCMA'!G67*'CMA GDP Estimates'!G67,"")</f>
        <v>9394.1701056583715</v>
      </c>
      <c r="H67" s="66">
        <f>+IFERROR('Tor Emp %OfCMA'!H67*'CMA GDP Estimates'!H67,"")</f>
        <v>9873.0069986612762</v>
      </c>
      <c r="I67" s="66">
        <f>+IFERROR('Tor Emp %OfCMA'!I67*'CMA GDP Estimates'!I67,"")</f>
        <v>11222.507264609951</v>
      </c>
      <c r="J67" s="66">
        <f>+IFERROR('Tor Emp %OfCMA'!J67*'CMA GDP Estimates'!J67,"")</f>
        <v>10025.409023972355</v>
      </c>
      <c r="K67" s="66">
        <f>+IFERROR('Tor Emp %OfCMA'!K67*'CMA GDP Estimates'!K67,"")</f>
        <v>9655.3006376893954</v>
      </c>
      <c r="L67" s="66">
        <f>+IFERROR('Tor Emp %OfCMA'!L67*'CMA GDP Estimates'!L67,"")</f>
        <v>12185.736805791101</v>
      </c>
      <c r="M67" s="31">
        <f>+IFERROR('Tor Emp %OfCMA'!M67*'CMA GDP Estimates'!M67,"")</f>
        <v>11052.663298021207</v>
      </c>
      <c r="N67" s="31">
        <f>+IFERROR('Tor Emp %OfCMA'!N67*'CMA GDP Estimates'!N67,"")</f>
        <v>9271.5836323601761</v>
      </c>
      <c r="O67" s="31">
        <f>+IFERROR('Tor Emp %OfCMA'!O67*'CMA GDP Estimates'!O67,"")</f>
        <v>9385.1251946624998</v>
      </c>
      <c r="P67" s="31">
        <f>+IFERROR('Tor Emp %OfCMA'!P67*'CMA GDP Estimates'!P67,"")</f>
        <v>8470.9621531725643</v>
      </c>
      <c r="Q67" s="31">
        <f>+IFERROR('Tor Emp %OfCMA'!Q67*'CMA GDP Estimates'!Q67,"")</f>
        <v>7853.7175628926843</v>
      </c>
      <c r="R67" s="31">
        <f>+IFERROR('Tor Emp %OfCMA'!R67*'CMA GDP Estimates'!R67,"")</f>
        <v>7707.0973192300562</v>
      </c>
      <c r="S67" s="31">
        <f>+IFERROR('Tor Emp %OfCMA'!S67*'CMA GDP Estimates'!S67,"")</f>
        <v>9255.8427644865678</v>
      </c>
      <c r="T67" s="31">
        <f>+IFERROR('Tor Emp %OfCMA'!T67*'CMA GDP Estimates'!T67,"")</f>
        <v>9027.0165459944656</v>
      </c>
      <c r="U67" s="31">
        <f>+IFERROR('Tor Emp %OfCMA'!U67*'CMA GDP Estimates'!U67,"")</f>
        <v>9098.7236793342581</v>
      </c>
      <c r="V67" s="31">
        <f>+IFERROR('Tor Emp %OfCMA'!V67*'CMA GDP Estimates'!V67,"")</f>
        <v>9129.2977579127892</v>
      </c>
      <c r="W67" s="31">
        <f>+IFERROR('Tor Emp %OfCMA'!W67*'CMA GDP Estimates'!W67,"")</f>
        <v>9119.2511345853036</v>
      </c>
      <c r="X67" s="31">
        <f>+IFERROR('Tor Emp %OfCMA'!X67*'CMA GDP Estimates'!X67,"")</f>
        <v>8111.0376192135327</v>
      </c>
      <c r="Y67" s="31">
        <f>+IFERROR('Tor Emp %OfCMA'!Y67*'CMA GDP Estimates'!Y67,"")</f>
        <v>9056.1274084683246</v>
      </c>
    </row>
    <row r="68" spans="1:25" x14ac:dyDescent="0.25">
      <c r="A68" s="4" t="s">
        <v>62</v>
      </c>
      <c r="B68" s="4"/>
      <c r="C68" s="12" t="s">
        <v>198</v>
      </c>
      <c r="D68" s="63">
        <f>+IFERROR('Tor Emp %OfCMA'!D68*'CMA GDP Estimates'!D68,"")</f>
        <v>72655.962103977407</v>
      </c>
      <c r="E68" s="63">
        <f>+IFERROR('Tor Emp %OfCMA'!E68*'CMA GDP Estimates'!E68,"")</f>
        <v>75880.930767516154</v>
      </c>
      <c r="F68" s="63">
        <f>+IFERROR('Tor Emp %OfCMA'!F68*'CMA GDP Estimates'!F68,"")</f>
        <v>81009.075145395138</v>
      </c>
      <c r="G68" s="63">
        <f>+IFERROR('Tor Emp %OfCMA'!G68*'CMA GDP Estimates'!G68,"")</f>
        <v>84301.542955910481</v>
      </c>
      <c r="H68" s="63">
        <f>+IFERROR('Tor Emp %OfCMA'!H68*'CMA GDP Estimates'!H68,"")</f>
        <v>86739.143912863074</v>
      </c>
      <c r="I68" s="63">
        <f>+IFERROR('Tor Emp %OfCMA'!I68*'CMA GDP Estimates'!I68,"")</f>
        <v>86641.404947632691</v>
      </c>
      <c r="J68" s="63">
        <f>+IFERROR('Tor Emp %OfCMA'!J68*'CMA GDP Estimates'!J68,"")</f>
        <v>87955.590829915003</v>
      </c>
      <c r="K68" s="63">
        <f>+IFERROR('Tor Emp %OfCMA'!K68*'CMA GDP Estimates'!K68,"")</f>
        <v>90372.200158580134</v>
      </c>
      <c r="L68" s="63">
        <f>+IFERROR('Tor Emp %OfCMA'!L68*'CMA GDP Estimates'!L68,"")</f>
        <v>113533.42143016322</v>
      </c>
      <c r="M68" s="28">
        <f>+IFERROR('Tor Emp %OfCMA'!M68*'CMA GDP Estimates'!M68,"")</f>
        <v>118564.23404171313</v>
      </c>
      <c r="N68" s="28">
        <f>+IFERROR('Tor Emp %OfCMA'!N68*'CMA GDP Estimates'!N68,"")</f>
        <v>120300.34592341661</v>
      </c>
      <c r="O68" s="28">
        <f>+IFERROR('Tor Emp %OfCMA'!O68*'CMA GDP Estimates'!O68,"")</f>
        <v>122045.03769661421</v>
      </c>
      <c r="P68" s="28">
        <f>+IFERROR('Tor Emp %OfCMA'!P68*'CMA GDP Estimates'!P68,"")</f>
        <v>123881.92335854961</v>
      </c>
      <c r="Q68" s="28">
        <f>+IFERROR('Tor Emp %OfCMA'!Q68*'CMA GDP Estimates'!Q68,"")</f>
        <v>124683.61914200158</v>
      </c>
      <c r="R68" s="28">
        <f>+IFERROR('Tor Emp %OfCMA'!R68*'CMA GDP Estimates'!R68,"")</f>
        <v>127380.30320591271</v>
      </c>
      <c r="S68" s="28">
        <f>+IFERROR('Tor Emp %OfCMA'!S68*'CMA GDP Estimates'!S68,"")</f>
        <v>130174.66555848355</v>
      </c>
      <c r="T68" s="28">
        <f>+IFERROR('Tor Emp %OfCMA'!T68*'CMA GDP Estimates'!T68,"")</f>
        <v>136361.11348217784</v>
      </c>
      <c r="U68" s="28">
        <f>+IFERROR('Tor Emp %OfCMA'!U68*'CMA GDP Estimates'!U68,"")</f>
        <v>134779.35689368786</v>
      </c>
      <c r="V68" s="28">
        <f>+IFERROR('Tor Emp %OfCMA'!V68*'CMA GDP Estimates'!V68,"")</f>
        <v>141395.01801517734</v>
      </c>
      <c r="W68" s="28">
        <f>+IFERROR('Tor Emp %OfCMA'!W68*'CMA GDP Estimates'!W68,"")</f>
        <v>143297.49811318773</v>
      </c>
      <c r="X68" s="28">
        <f>+IFERROR('Tor Emp %OfCMA'!X68*'CMA GDP Estimates'!X68,"")</f>
        <v>152431.08739491363</v>
      </c>
      <c r="Y68" s="28">
        <f>+IFERROR('Tor Emp %OfCMA'!Y68*'CMA GDP Estimates'!Y68,"")</f>
        <v>154586.49814568096</v>
      </c>
    </row>
    <row r="69" spans="1:25" x14ac:dyDescent="0.25">
      <c r="A69" s="5" t="s">
        <v>63</v>
      </c>
      <c r="B69" s="5"/>
      <c r="C69" s="13">
        <v>41</v>
      </c>
      <c r="D69" s="64">
        <f>+IFERROR('Tor Emp %OfCMA'!D69*'CMA GDP Estimates'!D69,"")</f>
        <v>4791.7092100793252</v>
      </c>
      <c r="E69" s="64">
        <f>+IFERROR('Tor Emp %OfCMA'!E69*'CMA GDP Estimates'!E69,"")</f>
        <v>4785.3699088089234</v>
      </c>
      <c r="F69" s="64">
        <f>+IFERROR('Tor Emp %OfCMA'!F69*'CMA GDP Estimates'!F69,"")</f>
        <v>5564.5314355209621</v>
      </c>
      <c r="G69" s="64">
        <f>+IFERROR('Tor Emp %OfCMA'!G69*'CMA GDP Estimates'!G69,"")</f>
        <v>6070.6065625738865</v>
      </c>
      <c r="H69" s="64">
        <f>+IFERROR('Tor Emp %OfCMA'!H69*'CMA GDP Estimates'!H69,"")</f>
        <v>6634.2343438796133</v>
      </c>
      <c r="I69" s="64">
        <f>+IFERROR('Tor Emp %OfCMA'!I69*'CMA GDP Estimates'!I69,"")</f>
        <v>6231.7947086859094</v>
      </c>
      <c r="J69" s="64">
        <f>+IFERROR('Tor Emp %OfCMA'!J69*'CMA GDP Estimates'!J69,"")</f>
        <v>5806.6634172962713</v>
      </c>
      <c r="K69" s="64">
        <f>+IFERROR('Tor Emp %OfCMA'!K69*'CMA GDP Estimates'!K69,"")</f>
        <v>5668.5073513846573</v>
      </c>
      <c r="L69" s="64">
        <f>+IFERROR('Tor Emp %OfCMA'!L69*'CMA GDP Estimates'!L69,"")</f>
        <v>6618.8679810593585</v>
      </c>
      <c r="M69" s="29">
        <f>+IFERROR('Tor Emp %OfCMA'!M69*'CMA GDP Estimates'!M69,"")</f>
        <v>6657.9971935736903</v>
      </c>
      <c r="N69" s="29">
        <f>+IFERROR('Tor Emp %OfCMA'!N69*'CMA GDP Estimates'!N69,"")</f>
        <v>7736.7894114060373</v>
      </c>
      <c r="O69" s="29">
        <f>+IFERROR('Tor Emp %OfCMA'!O69*'CMA GDP Estimates'!O69,"")</f>
        <v>7842.60017672496</v>
      </c>
      <c r="P69" s="29">
        <f>+IFERROR('Tor Emp %OfCMA'!P69*'CMA GDP Estimates'!P69,"")</f>
        <v>6229.302876037249</v>
      </c>
      <c r="Q69" s="29">
        <f>+IFERROR('Tor Emp %OfCMA'!Q69*'CMA GDP Estimates'!Q69,"")</f>
        <v>6939.9707596061189</v>
      </c>
      <c r="R69" s="29">
        <f>+IFERROR('Tor Emp %OfCMA'!R69*'CMA GDP Estimates'!R69,"")</f>
        <v>7493.6673046104115</v>
      </c>
      <c r="S69" s="29">
        <f>+IFERROR('Tor Emp %OfCMA'!S69*'CMA GDP Estimates'!S69,"")</f>
        <v>7753.9197910851317</v>
      </c>
      <c r="T69" s="29">
        <f>+IFERROR('Tor Emp %OfCMA'!T69*'CMA GDP Estimates'!T69,"")</f>
        <v>7099.0219646310634</v>
      </c>
      <c r="U69" s="29">
        <f>+IFERROR('Tor Emp %OfCMA'!U69*'CMA GDP Estimates'!U69,"")</f>
        <v>8057.662057985297</v>
      </c>
      <c r="V69" s="29">
        <f>+IFERROR('Tor Emp %OfCMA'!V69*'CMA GDP Estimates'!V69,"")</f>
        <v>8923.1648490542557</v>
      </c>
      <c r="W69" s="29">
        <f>+IFERROR('Tor Emp %OfCMA'!W69*'CMA GDP Estimates'!W69,"")</f>
        <v>9213.6463972744696</v>
      </c>
      <c r="X69" s="29">
        <f>+IFERROR('Tor Emp %OfCMA'!X69*'CMA GDP Estimates'!X69,"")</f>
        <v>8999.8875903652679</v>
      </c>
      <c r="Y69" s="29">
        <f>+IFERROR('Tor Emp %OfCMA'!Y69*'CMA GDP Estimates'!Y69,"")</f>
        <v>8320.5595585142291</v>
      </c>
    </row>
    <row r="70" spans="1:25" x14ac:dyDescent="0.25">
      <c r="A70" s="6" t="s">
        <v>64</v>
      </c>
      <c r="B70" s="6"/>
      <c r="C70" s="14">
        <v>411</v>
      </c>
      <c r="D70" s="65">
        <f>+IFERROR('Tor Emp %OfCMA'!D70*'CMA GDP Estimates'!D70,"")</f>
        <v>0</v>
      </c>
      <c r="E70" s="65" t="str">
        <f>+IFERROR('Tor Emp %OfCMA'!E70*'CMA GDP Estimates'!E70,"")</f>
        <v/>
      </c>
      <c r="F70" s="65" t="str">
        <f>+IFERROR('Tor Emp %OfCMA'!F70*'CMA GDP Estimates'!F70,"")</f>
        <v/>
      </c>
      <c r="G70" s="65" t="str">
        <f>+IFERROR('Tor Emp %OfCMA'!G70*'CMA GDP Estimates'!G70,"")</f>
        <v/>
      </c>
      <c r="H70" s="65" t="str">
        <f>+IFERROR('Tor Emp %OfCMA'!H70*'CMA GDP Estimates'!H70,"")</f>
        <v/>
      </c>
      <c r="I70" s="65" t="str">
        <f>+IFERROR('Tor Emp %OfCMA'!I70*'CMA GDP Estimates'!I70,"")</f>
        <v/>
      </c>
      <c r="J70" s="65" t="str">
        <f>+IFERROR('Tor Emp %OfCMA'!J70*'CMA GDP Estimates'!J70,"")</f>
        <v/>
      </c>
      <c r="K70" s="65" t="str">
        <f>+IFERROR('Tor Emp %OfCMA'!K70*'CMA GDP Estimates'!K70,"")</f>
        <v/>
      </c>
      <c r="L70" s="65" t="str">
        <f>+IFERROR('Tor Emp %OfCMA'!L70*'CMA GDP Estimates'!L70,"")</f>
        <v/>
      </c>
      <c r="M70" s="30" t="str">
        <f>+IFERROR('Tor Emp %OfCMA'!M70*'CMA GDP Estimates'!M70,"")</f>
        <v/>
      </c>
      <c r="N70" s="30" t="str">
        <f>+IFERROR('Tor Emp %OfCMA'!N70*'CMA GDP Estimates'!N70,"")</f>
        <v/>
      </c>
      <c r="O70" s="30" t="str">
        <f>+IFERROR('Tor Emp %OfCMA'!O70*'CMA GDP Estimates'!O70,"")</f>
        <v/>
      </c>
      <c r="P70" s="30" t="str">
        <f>+IFERROR('Tor Emp %OfCMA'!P70*'CMA GDP Estimates'!P70,"")</f>
        <v/>
      </c>
      <c r="Q70" s="30" t="str">
        <f>+IFERROR('Tor Emp %OfCMA'!Q70*'CMA GDP Estimates'!Q70,"")</f>
        <v/>
      </c>
      <c r="R70" s="30" t="str">
        <f>+IFERROR('Tor Emp %OfCMA'!R70*'CMA GDP Estimates'!R70,"")</f>
        <v/>
      </c>
      <c r="S70" s="30" t="str">
        <f>+IFERROR('Tor Emp %OfCMA'!S70*'CMA GDP Estimates'!S70,"")</f>
        <v/>
      </c>
      <c r="T70" s="30" t="str">
        <f>+IFERROR('Tor Emp %OfCMA'!T70*'CMA GDP Estimates'!T70,"")</f>
        <v/>
      </c>
      <c r="U70" s="30" t="str">
        <f>+IFERROR('Tor Emp %OfCMA'!U70*'CMA GDP Estimates'!U70,"")</f>
        <v/>
      </c>
      <c r="V70" s="30" t="str">
        <f>+IFERROR('Tor Emp %OfCMA'!V70*'CMA GDP Estimates'!V70,"")</f>
        <v/>
      </c>
      <c r="W70" s="30" t="str">
        <f>+IFERROR('Tor Emp %OfCMA'!W70*'CMA GDP Estimates'!W70,"")</f>
        <v/>
      </c>
      <c r="X70" s="30" t="str">
        <f>+IFERROR('Tor Emp %OfCMA'!X70*'CMA GDP Estimates'!X70,"")</f>
        <v/>
      </c>
      <c r="Y70" s="30" t="str">
        <f>+IFERROR('Tor Emp %OfCMA'!Y70*'CMA GDP Estimates'!Y70,"")</f>
        <v/>
      </c>
    </row>
    <row r="71" spans="1:25" x14ac:dyDescent="0.25">
      <c r="A71" s="6" t="s">
        <v>65</v>
      </c>
      <c r="B71" s="6"/>
      <c r="C71" s="14">
        <v>412</v>
      </c>
      <c r="D71" s="65" t="str">
        <f>+IFERROR('Tor Emp %OfCMA'!D71*'CMA GDP Estimates'!D71,"")</f>
        <v/>
      </c>
      <c r="E71" s="65" t="str">
        <f>+IFERROR('Tor Emp %OfCMA'!E71*'CMA GDP Estimates'!E71,"")</f>
        <v/>
      </c>
      <c r="F71" s="65">
        <f>+IFERROR('Tor Emp %OfCMA'!F71*'CMA GDP Estimates'!F71,"")</f>
        <v>0</v>
      </c>
      <c r="G71" s="65">
        <f>+IFERROR('Tor Emp %OfCMA'!G71*'CMA GDP Estimates'!G71,"")</f>
        <v>0</v>
      </c>
      <c r="H71" s="65">
        <f>+IFERROR('Tor Emp %OfCMA'!H71*'CMA GDP Estimates'!H71,"")</f>
        <v>0</v>
      </c>
      <c r="I71" s="65">
        <f>+IFERROR('Tor Emp %OfCMA'!I71*'CMA GDP Estimates'!I71,"")</f>
        <v>0</v>
      </c>
      <c r="J71" s="65">
        <f>+IFERROR('Tor Emp %OfCMA'!J71*'CMA GDP Estimates'!J71,"")</f>
        <v>0</v>
      </c>
      <c r="K71" s="65">
        <f>+IFERROR('Tor Emp %OfCMA'!K71*'CMA GDP Estimates'!K71,"")</f>
        <v>0</v>
      </c>
      <c r="L71" s="65" t="str">
        <f>+IFERROR('Tor Emp %OfCMA'!L71*'CMA GDP Estimates'!L71,"")</f>
        <v/>
      </c>
      <c r="M71" s="30" t="str">
        <f>+IFERROR('Tor Emp %OfCMA'!M71*'CMA GDP Estimates'!M71,"")</f>
        <v/>
      </c>
      <c r="N71" s="30">
        <f>+IFERROR('Tor Emp %OfCMA'!N71*'CMA GDP Estimates'!N71,"")</f>
        <v>0</v>
      </c>
      <c r="O71" s="30" t="str">
        <f>+IFERROR('Tor Emp %OfCMA'!O71*'CMA GDP Estimates'!O71,"")</f>
        <v/>
      </c>
      <c r="P71" s="30" t="str">
        <f>+IFERROR('Tor Emp %OfCMA'!P71*'CMA GDP Estimates'!P71,"")</f>
        <v/>
      </c>
      <c r="Q71" s="30" t="str">
        <f>+IFERROR('Tor Emp %OfCMA'!Q71*'CMA GDP Estimates'!Q71,"")</f>
        <v/>
      </c>
      <c r="R71" s="30" t="str">
        <f>+IFERROR('Tor Emp %OfCMA'!R71*'CMA GDP Estimates'!R71,"")</f>
        <v/>
      </c>
      <c r="S71" s="30" t="str">
        <f>+IFERROR('Tor Emp %OfCMA'!S71*'CMA GDP Estimates'!S71,"")</f>
        <v/>
      </c>
      <c r="T71" s="30" t="str">
        <f>+IFERROR('Tor Emp %OfCMA'!T71*'CMA GDP Estimates'!T71,"")</f>
        <v/>
      </c>
      <c r="U71" s="30" t="str">
        <f>+IFERROR('Tor Emp %OfCMA'!U71*'CMA GDP Estimates'!U71,"")</f>
        <v/>
      </c>
      <c r="V71" s="30" t="str">
        <f>+IFERROR('Tor Emp %OfCMA'!V71*'CMA GDP Estimates'!V71,"")</f>
        <v/>
      </c>
      <c r="W71" s="30">
        <f>+IFERROR('Tor Emp %OfCMA'!W71*'CMA GDP Estimates'!W71,"")</f>
        <v>0</v>
      </c>
      <c r="X71" s="30" t="str">
        <f>+IFERROR('Tor Emp %OfCMA'!X71*'CMA GDP Estimates'!X71,"")</f>
        <v/>
      </c>
      <c r="Y71" s="30">
        <f>+IFERROR('Tor Emp %OfCMA'!Y71*'CMA GDP Estimates'!Y71,"")</f>
        <v>0</v>
      </c>
    </row>
    <row r="72" spans="1:25" x14ac:dyDescent="0.25">
      <c r="A72" s="6" t="s">
        <v>66</v>
      </c>
      <c r="B72" s="6"/>
      <c r="C72" s="14">
        <v>413</v>
      </c>
      <c r="D72" s="65">
        <f>+IFERROR('Tor Emp %OfCMA'!D72*'CMA GDP Estimates'!D72,"")</f>
        <v>0</v>
      </c>
      <c r="E72" s="65">
        <f>+IFERROR('Tor Emp %OfCMA'!E72*'CMA GDP Estimates'!E72,"")</f>
        <v>0</v>
      </c>
      <c r="F72" s="65">
        <f>+IFERROR('Tor Emp %OfCMA'!F72*'CMA GDP Estimates'!F72,"")</f>
        <v>0</v>
      </c>
      <c r="G72" s="65">
        <f>+IFERROR('Tor Emp %OfCMA'!G72*'CMA GDP Estimates'!G72,"")</f>
        <v>0</v>
      </c>
      <c r="H72" s="65">
        <f>+IFERROR('Tor Emp %OfCMA'!H72*'CMA GDP Estimates'!H72,"")</f>
        <v>0</v>
      </c>
      <c r="I72" s="65">
        <f>+IFERROR('Tor Emp %OfCMA'!I72*'CMA GDP Estimates'!I72,"")</f>
        <v>0</v>
      </c>
      <c r="J72" s="65">
        <f>+IFERROR('Tor Emp %OfCMA'!J72*'CMA GDP Estimates'!J72,"")</f>
        <v>0</v>
      </c>
      <c r="K72" s="65">
        <f>+IFERROR('Tor Emp %OfCMA'!K72*'CMA GDP Estimates'!K72,"")</f>
        <v>0</v>
      </c>
      <c r="L72" s="65">
        <f>+IFERROR('Tor Emp %OfCMA'!L72*'CMA GDP Estimates'!L72,"")</f>
        <v>0</v>
      </c>
      <c r="M72" s="30">
        <f>+IFERROR('Tor Emp %OfCMA'!M72*'CMA GDP Estimates'!M72,"")</f>
        <v>0</v>
      </c>
      <c r="N72" s="30">
        <f>+IFERROR('Tor Emp %OfCMA'!N72*'CMA GDP Estimates'!N72,"")</f>
        <v>1769.0176896570372</v>
      </c>
      <c r="O72" s="30">
        <f>+IFERROR('Tor Emp %OfCMA'!O72*'CMA GDP Estimates'!O72,"")</f>
        <v>1239.9712561609458</v>
      </c>
      <c r="P72" s="30">
        <f>+IFERROR('Tor Emp %OfCMA'!P72*'CMA GDP Estimates'!P72,"")</f>
        <v>1581.8736039567329</v>
      </c>
      <c r="Q72" s="30">
        <f>+IFERROR('Tor Emp %OfCMA'!Q72*'CMA GDP Estimates'!Q72,"")</f>
        <v>1284.8117737824507</v>
      </c>
      <c r="R72" s="30">
        <f>+IFERROR('Tor Emp %OfCMA'!R72*'CMA GDP Estimates'!R72,"")</f>
        <v>1401.2772692707667</v>
      </c>
      <c r="S72" s="30">
        <f>+IFERROR('Tor Emp %OfCMA'!S72*'CMA GDP Estimates'!S72,"")</f>
        <v>1648.9053721142836</v>
      </c>
      <c r="T72" s="30">
        <f>+IFERROR('Tor Emp %OfCMA'!T72*'CMA GDP Estimates'!T72,"")</f>
        <v>1498.2968037075291</v>
      </c>
      <c r="U72" s="30">
        <f>+IFERROR('Tor Emp %OfCMA'!U72*'CMA GDP Estimates'!U72,"")</f>
        <v>1427.2440491417981</v>
      </c>
      <c r="V72" s="30">
        <f>+IFERROR('Tor Emp %OfCMA'!V72*'CMA GDP Estimates'!V72,"")</f>
        <v>1912.2459694385186</v>
      </c>
      <c r="W72" s="30">
        <f>+IFERROR('Tor Emp %OfCMA'!W72*'CMA GDP Estimates'!W72,"")</f>
        <v>1571.889418184858</v>
      </c>
      <c r="X72" s="30">
        <f>+IFERROR('Tor Emp %OfCMA'!X72*'CMA GDP Estimates'!X72,"")</f>
        <v>1324.3484621049379</v>
      </c>
      <c r="Y72" s="30">
        <f>+IFERROR('Tor Emp %OfCMA'!Y72*'CMA GDP Estimates'!Y72,"")</f>
        <v>1384.0760077182297</v>
      </c>
    </row>
    <row r="73" spans="1:25" x14ac:dyDescent="0.25">
      <c r="A73" s="6" t="s">
        <v>67</v>
      </c>
      <c r="B73" s="6"/>
      <c r="C73" s="14">
        <v>414</v>
      </c>
      <c r="D73" s="65">
        <f>+IFERROR('Tor Emp %OfCMA'!D73*'CMA GDP Estimates'!D73,"")</f>
        <v>0</v>
      </c>
      <c r="E73" s="65">
        <f>+IFERROR('Tor Emp %OfCMA'!E73*'CMA GDP Estimates'!E73,"")</f>
        <v>0</v>
      </c>
      <c r="F73" s="65">
        <f>+IFERROR('Tor Emp %OfCMA'!F73*'CMA GDP Estimates'!F73,"")</f>
        <v>0</v>
      </c>
      <c r="G73" s="65">
        <f>+IFERROR('Tor Emp %OfCMA'!G73*'CMA GDP Estimates'!G73,"")</f>
        <v>0</v>
      </c>
      <c r="H73" s="65">
        <f>+IFERROR('Tor Emp %OfCMA'!H73*'CMA GDP Estimates'!H73,"")</f>
        <v>0</v>
      </c>
      <c r="I73" s="65">
        <f>+IFERROR('Tor Emp %OfCMA'!I73*'CMA GDP Estimates'!I73,"")</f>
        <v>0</v>
      </c>
      <c r="J73" s="65">
        <f>+IFERROR('Tor Emp %OfCMA'!J73*'CMA GDP Estimates'!J73,"")</f>
        <v>0</v>
      </c>
      <c r="K73" s="65">
        <f>+IFERROR('Tor Emp %OfCMA'!K73*'CMA GDP Estimates'!K73,"")</f>
        <v>0</v>
      </c>
      <c r="L73" s="65">
        <f>+IFERROR('Tor Emp %OfCMA'!L73*'CMA GDP Estimates'!L73,"")</f>
        <v>0</v>
      </c>
      <c r="M73" s="30">
        <f>+IFERROR('Tor Emp %OfCMA'!M73*'CMA GDP Estimates'!M73,"")</f>
        <v>0</v>
      </c>
      <c r="N73" s="30">
        <f>+IFERROR('Tor Emp %OfCMA'!N73*'CMA GDP Estimates'!N73,"")</f>
        <v>1385.3459919787283</v>
      </c>
      <c r="O73" s="30">
        <f>+IFERROR('Tor Emp %OfCMA'!O73*'CMA GDP Estimates'!O73,"")</f>
        <v>1536.2016361770986</v>
      </c>
      <c r="P73" s="30">
        <f>+IFERROR('Tor Emp %OfCMA'!P73*'CMA GDP Estimates'!P73,"")</f>
        <v>1083.0732372871291</v>
      </c>
      <c r="Q73" s="30">
        <f>+IFERROR('Tor Emp %OfCMA'!Q73*'CMA GDP Estimates'!Q73,"")</f>
        <v>1586.9909558243637</v>
      </c>
      <c r="R73" s="30">
        <f>+IFERROR('Tor Emp %OfCMA'!R73*'CMA GDP Estimates'!R73,"")</f>
        <v>1568.0511633619731</v>
      </c>
      <c r="S73" s="30">
        <f>+IFERROR('Tor Emp %OfCMA'!S73*'CMA GDP Estimates'!S73,"")</f>
        <v>1847.2652191024863</v>
      </c>
      <c r="T73" s="30">
        <f>+IFERROR('Tor Emp %OfCMA'!T73*'CMA GDP Estimates'!T73,"")</f>
        <v>1771.0897388062792</v>
      </c>
      <c r="U73" s="30">
        <f>+IFERROR('Tor Emp %OfCMA'!U73*'CMA GDP Estimates'!U73,"")</f>
        <v>2369.3708732828441</v>
      </c>
      <c r="V73" s="30">
        <f>+IFERROR('Tor Emp %OfCMA'!V73*'CMA GDP Estimates'!V73,"")</f>
        <v>2431.8949527197046</v>
      </c>
      <c r="W73" s="30">
        <f>+IFERROR('Tor Emp %OfCMA'!W73*'CMA GDP Estimates'!W73,"")</f>
        <v>2309.5280673346388</v>
      </c>
      <c r="X73" s="30">
        <f>+IFERROR('Tor Emp %OfCMA'!X73*'CMA GDP Estimates'!X73,"")</f>
        <v>1894.4319821650488</v>
      </c>
      <c r="Y73" s="30">
        <f>+IFERROR('Tor Emp %OfCMA'!Y73*'CMA GDP Estimates'!Y73,"")</f>
        <v>1254.7662954641075</v>
      </c>
    </row>
    <row r="74" spans="1:25" x14ac:dyDescent="0.25">
      <c r="A74" s="6" t="s">
        <v>68</v>
      </c>
      <c r="B74" s="6"/>
      <c r="C74" s="14">
        <v>415</v>
      </c>
      <c r="D74" s="65">
        <f>+IFERROR('Tor Emp %OfCMA'!D74*'CMA GDP Estimates'!D74,"")</f>
        <v>0</v>
      </c>
      <c r="E74" s="65">
        <f>+IFERROR('Tor Emp %OfCMA'!E74*'CMA GDP Estimates'!E74,"")</f>
        <v>0</v>
      </c>
      <c r="F74" s="65">
        <f>+IFERROR('Tor Emp %OfCMA'!F74*'CMA GDP Estimates'!F74,"")</f>
        <v>0</v>
      </c>
      <c r="G74" s="65">
        <f>+IFERROR('Tor Emp %OfCMA'!G74*'CMA GDP Estimates'!G74,"")</f>
        <v>0</v>
      </c>
      <c r="H74" s="65">
        <f>+IFERROR('Tor Emp %OfCMA'!H74*'CMA GDP Estimates'!H74,"")</f>
        <v>0</v>
      </c>
      <c r="I74" s="65">
        <f>+IFERROR('Tor Emp %OfCMA'!I74*'CMA GDP Estimates'!I74,"")</f>
        <v>0</v>
      </c>
      <c r="J74" s="65">
        <f>+IFERROR('Tor Emp %OfCMA'!J74*'CMA GDP Estimates'!J74,"")</f>
        <v>0</v>
      </c>
      <c r="K74" s="65">
        <f>+IFERROR('Tor Emp %OfCMA'!K74*'CMA GDP Estimates'!K74,"")</f>
        <v>0</v>
      </c>
      <c r="L74" s="65">
        <f>+IFERROR('Tor Emp %OfCMA'!L74*'CMA GDP Estimates'!L74,"")</f>
        <v>0</v>
      </c>
      <c r="M74" s="30">
        <f>+IFERROR('Tor Emp %OfCMA'!M74*'CMA GDP Estimates'!M74,"")</f>
        <v>0</v>
      </c>
      <c r="N74" s="30">
        <f>+IFERROR('Tor Emp %OfCMA'!N74*'CMA GDP Estimates'!N74,"")</f>
        <v>422.37389294988066</v>
      </c>
      <c r="O74" s="30">
        <f>+IFERROR('Tor Emp %OfCMA'!O74*'CMA GDP Estimates'!O74,"")</f>
        <v>373.12625335291182</v>
      </c>
      <c r="P74" s="30">
        <f>+IFERROR('Tor Emp %OfCMA'!P74*'CMA GDP Estimates'!P74,"")</f>
        <v>352.83797142960174</v>
      </c>
      <c r="Q74" s="30">
        <f>+IFERROR('Tor Emp %OfCMA'!Q74*'CMA GDP Estimates'!Q74,"")</f>
        <v>1065.8288897831608</v>
      </c>
      <c r="R74" s="30">
        <f>+IFERROR('Tor Emp %OfCMA'!R74*'CMA GDP Estimates'!R74,"")</f>
        <v>479.47128853604835</v>
      </c>
      <c r="S74" s="30">
        <f>+IFERROR('Tor Emp %OfCMA'!S74*'CMA GDP Estimates'!S74,"")</f>
        <v>661.23832360038307</v>
      </c>
      <c r="T74" s="30">
        <f>+IFERROR('Tor Emp %OfCMA'!T74*'CMA GDP Estimates'!T74,"")</f>
        <v>836.86989991407847</v>
      </c>
      <c r="U74" s="30">
        <f>+IFERROR('Tor Emp %OfCMA'!U74*'CMA GDP Estimates'!U74,"")</f>
        <v>708.41375376545955</v>
      </c>
      <c r="V74" s="30">
        <f>+IFERROR('Tor Emp %OfCMA'!V74*'CMA GDP Estimates'!V74,"")</f>
        <v>764.64692615064348</v>
      </c>
      <c r="W74" s="30">
        <f>+IFERROR('Tor Emp %OfCMA'!W74*'CMA GDP Estimates'!W74,"")</f>
        <v>628.26485806138828</v>
      </c>
      <c r="X74" s="30">
        <f>+IFERROR('Tor Emp %OfCMA'!X74*'CMA GDP Estimates'!X74,"")</f>
        <v>0</v>
      </c>
      <c r="Y74" s="30">
        <f>+IFERROR('Tor Emp %OfCMA'!Y74*'CMA GDP Estimates'!Y74,"")</f>
        <v>0</v>
      </c>
    </row>
    <row r="75" spans="1:25" x14ac:dyDescent="0.25">
      <c r="A75" s="6" t="s">
        <v>69</v>
      </c>
      <c r="B75" s="6"/>
      <c r="C75" s="14">
        <v>416</v>
      </c>
      <c r="D75" s="65">
        <f>+IFERROR('Tor Emp %OfCMA'!D75*'CMA GDP Estimates'!D75,"")</f>
        <v>0</v>
      </c>
      <c r="E75" s="65">
        <f>+IFERROR('Tor Emp %OfCMA'!E75*'CMA GDP Estimates'!E75,"")</f>
        <v>0</v>
      </c>
      <c r="F75" s="65">
        <f>+IFERROR('Tor Emp %OfCMA'!F75*'CMA GDP Estimates'!F75,"")</f>
        <v>0</v>
      </c>
      <c r="G75" s="65">
        <f>+IFERROR('Tor Emp %OfCMA'!G75*'CMA GDP Estimates'!G75,"")</f>
        <v>0</v>
      </c>
      <c r="H75" s="65">
        <f>+IFERROR('Tor Emp %OfCMA'!H75*'CMA GDP Estimates'!H75,"")</f>
        <v>0</v>
      </c>
      <c r="I75" s="65">
        <f>+IFERROR('Tor Emp %OfCMA'!I75*'CMA GDP Estimates'!I75,"")</f>
        <v>0</v>
      </c>
      <c r="J75" s="65">
        <f>+IFERROR('Tor Emp %OfCMA'!J75*'CMA GDP Estimates'!J75,"")</f>
        <v>0</v>
      </c>
      <c r="K75" s="65">
        <f>+IFERROR('Tor Emp %OfCMA'!K75*'CMA GDP Estimates'!K75,"")</f>
        <v>0</v>
      </c>
      <c r="L75" s="65">
        <f>+IFERROR('Tor Emp %OfCMA'!L75*'CMA GDP Estimates'!L75,"")</f>
        <v>0</v>
      </c>
      <c r="M75" s="30">
        <f>+IFERROR('Tor Emp %OfCMA'!M75*'CMA GDP Estimates'!M75,"")</f>
        <v>0</v>
      </c>
      <c r="N75" s="30">
        <f>+IFERROR('Tor Emp %OfCMA'!N75*'CMA GDP Estimates'!N75,"")</f>
        <v>789.21638106780438</v>
      </c>
      <c r="O75" s="30">
        <f>+IFERROR('Tor Emp %OfCMA'!O75*'CMA GDP Estimates'!O75,"")</f>
        <v>873.20525544224677</v>
      </c>
      <c r="P75" s="30">
        <f>+IFERROR('Tor Emp %OfCMA'!P75*'CMA GDP Estimates'!P75,"")</f>
        <v>631.24147058541007</v>
      </c>
      <c r="Q75" s="30">
        <f>+IFERROR('Tor Emp %OfCMA'!Q75*'CMA GDP Estimates'!Q75,"")</f>
        <v>558.67995402772908</v>
      </c>
      <c r="R75" s="30">
        <f>+IFERROR('Tor Emp %OfCMA'!R75*'CMA GDP Estimates'!R75,"")</f>
        <v>769.08011125301766</v>
      </c>
      <c r="S75" s="30">
        <f>+IFERROR('Tor Emp %OfCMA'!S75*'CMA GDP Estimates'!S75,"")</f>
        <v>910.4770757724001</v>
      </c>
      <c r="T75" s="30">
        <f>+IFERROR('Tor Emp %OfCMA'!T75*'CMA GDP Estimates'!T75,"")</f>
        <v>549.84446903888295</v>
      </c>
      <c r="U75" s="30">
        <f>+IFERROR('Tor Emp %OfCMA'!U75*'CMA GDP Estimates'!U75,"")</f>
        <v>871.74325905176386</v>
      </c>
      <c r="V75" s="30">
        <f>+IFERROR('Tor Emp %OfCMA'!V75*'CMA GDP Estimates'!V75,"")</f>
        <v>875.8341172110803</v>
      </c>
      <c r="W75" s="30">
        <f>+IFERROR('Tor Emp %OfCMA'!W75*'CMA GDP Estimates'!W75,"")</f>
        <v>1202.0365076520789</v>
      </c>
      <c r="X75" s="30">
        <f>+IFERROR('Tor Emp %OfCMA'!X75*'CMA GDP Estimates'!X75,"")</f>
        <v>1110.89321857299</v>
      </c>
      <c r="Y75" s="30">
        <f>+IFERROR('Tor Emp %OfCMA'!Y75*'CMA GDP Estimates'!Y75,"")</f>
        <v>1039.3055577720345</v>
      </c>
    </row>
    <row r="76" spans="1:25" x14ac:dyDescent="0.25">
      <c r="A76" s="6" t="s">
        <v>70</v>
      </c>
      <c r="B76" s="6"/>
      <c r="C76" s="14">
        <v>417</v>
      </c>
      <c r="D76" s="65">
        <f>+IFERROR('Tor Emp %OfCMA'!D76*'CMA GDP Estimates'!D76,"")</f>
        <v>0</v>
      </c>
      <c r="E76" s="65">
        <f>+IFERROR('Tor Emp %OfCMA'!E76*'CMA GDP Estimates'!E76,"")</f>
        <v>0</v>
      </c>
      <c r="F76" s="65">
        <f>+IFERROR('Tor Emp %OfCMA'!F76*'CMA GDP Estimates'!F76,"")</f>
        <v>0</v>
      </c>
      <c r="G76" s="65">
        <f>+IFERROR('Tor Emp %OfCMA'!G76*'CMA GDP Estimates'!G76,"")</f>
        <v>0</v>
      </c>
      <c r="H76" s="65">
        <f>+IFERROR('Tor Emp %OfCMA'!H76*'CMA GDP Estimates'!H76,"")</f>
        <v>0</v>
      </c>
      <c r="I76" s="65">
        <f>+IFERROR('Tor Emp %OfCMA'!I76*'CMA GDP Estimates'!I76,"")</f>
        <v>0</v>
      </c>
      <c r="J76" s="65">
        <f>+IFERROR('Tor Emp %OfCMA'!J76*'CMA GDP Estimates'!J76,"")</f>
        <v>0</v>
      </c>
      <c r="K76" s="65">
        <f>+IFERROR('Tor Emp %OfCMA'!K76*'CMA GDP Estimates'!K76,"")</f>
        <v>0</v>
      </c>
      <c r="L76" s="65">
        <f>+IFERROR('Tor Emp %OfCMA'!L76*'CMA GDP Estimates'!L76,"")</f>
        <v>0</v>
      </c>
      <c r="M76" s="30">
        <f>+IFERROR('Tor Emp %OfCMA'!M76*'CMA GDP Estimates'!M76,"")</f>
        <v>0</v>
      </c>
      <c r="N76" s="30">
        <f>+IFERROR('Tor Emp %OfCMA'!N76*'CMA GDP Estimates'!N76,"")</f>
        <v>2071.1050575038585</v>
      </c>
      <c r="O76" s="30">
        <f>+IFERROR('Tor Emp %OfCMA'!O76*'CMA GDP Estimates'!O76,"")</f>
        <v>2056.0232353539081</v>
      </c>
      <c r="P76" s="30">
        <f>+IFERROR('Tor Emp %OfCMA'!P76*'CMA GDP Estimates'!P76,"")</f>
        <v>1428.925234128033</v>
      </c>
      <c r="Q76" s="30">
        <f>+IFERROR('Tor Emp %OfCMA'!Q76*'CMA GDP Estimates'!Q76,"")</f>
        <v>1654.0007272467858</v>
      </c>
      <c r="R76" s="30">
        <f>+IFERROR('Tor Emp %OfCMA'!R76*'CMA GDP Estimates'!R76,"")</f>
        <v>2026.176864156849</v>
      </c>
      <c r="S76" s="30">
        <f>+IFERROR('Tor Emp %OfCMA'!S76*'CMA GDP Estimates'!S76,"")</f>
        <v>1691.0705546879119</v>
      </c>
      <c r="T76" s="30">
        <f>+IFERROR('Tor Emp %OfCMA'!T76*'CMA GDP Estimates'!T76,"")</f>
        <v>1552.0110656382576</v>
      </c>
      <c r="U76" s="30">
        <f>+IFERROR('Tor Emp %OfCMA'!U76*'CMA GDP Estimates'!U76,"")</f>
        <v>1509.2702365344987</v>
      </c>
      <c r="V76" s="30">
        <f>+IFERROR('Tor Emp %OfCMA'!V76*'CMA GDP Estimates'!V76,"")</f>
        <v>1621.4817410814721</v>
      </c>
      <c r="W76" s="30">
        <f>+IFERROR('Tor Emp %OfCMA'!W76*'CMA GDP Estimates'!W76,"")</f>
        <v>1774.8750443920026</v>
      </c>
      <c r="X76" s="30">
        <f>+IFERROR('Tor Emp %OfCMA'!X76*'CMA GDP Estimates'!X76,"")</f>
        <v>2073.2327958837936</v>
      </c>
      <c r="Y76" s="30">
        <f>+IFERROR('Tor Emp %OfCMA'!Y76*'CMA GDP Estimates'!Y76,"")</f>
        <v>2134.9231984345029</v>
      </c>
    </row>
    <row r="77" spans="1:25" x14ac:dyDescent="0.25">
      <c r="A77" s="6" t="s">
        <v>71</v>
      </c>
      <c r="B77" s="6"/>
      <c r="C77" s="14">
        <v>418</v>
      </c>
      <c r="D77" s="65">
        <f>+IFERROR('Tor Emp %OfCMA'!D77*'CMA GDP Estimates'!D77,"")</f>
        <v>0</v>
      </c>
      <c r="E77" s="65">
        <f>+IFERROR('Tor Emp %OfCMA'!E77*'CMA GDP Estimates'!E77,"")</f>
        <v>0</v>
      </c>
      <c r="F77" s="65">
        <f>+IFERROR('Tor Emp %OfCMA'!F77*'CMA GDP Estimates'!F77,"")</f>
        <v>0</v>
      </c>
      <c r="G77" s="65">
        <f>+IFERROR('Tor Emp %OfCMA'!G77*'CMA GDP Estimates'!G77,"")</f>
        <v>0</v>
      </c>
      <c r="H77" s="65">
        <f>+IFERROR('Tor Emp %OfCMA'!H77*'CMA GDP Estimates'!H77,"")</f>
        <v>0</v>
      </c>
      <c r="I77" s="65">
        <f>+IFERROR('Tor Emp %OfCMA'!I77*'CMA GDP Estimates'!I77,"")</f>
        <v>0</v>
      </c>
      <c r="J77" s="65">
        <f>+IFERROR('Tor Emp %OfCMA'!J77*'CMA GDP Estimates'!J77,"")</f>
        <v>0</v>
      </c>
      <c r="K77" s="65">
        <f>+IFERROR('Tor Emp %OfCMA'!K77*'CMA GDP Estimates'!K77,"")</f>
        <v>0</v>
      </c>
      <c r="L77" s="65">
        <f>+IFERROR('Tor Emp %OfCMA'!L77*'CMA GDP Estimates'!L77,"")</f>
        <v>0</v>
      </c>
      <c r="M77" s="30">
        <f>+IFERROR('Tor Emp %OfCMA'!M77*'CMA GDP Estimates'!M77,"")</f>
        <v>0</v>
      </c>
      <c r="N77" s="30">
        <f>+IFERROR('Tor Emp %OfCMA'!N77*'CMA GDP Estimates'!N77,"")</f>
        <v>908.49794481748052</v>
      </c>
      <c r="O77" s="30">
        <f>+IFERROR('Tor Emp %OfCMA'!O77*'CMA GDP Estimates'!O77,"")</f>
        <v>1098.3062137203658</v>
      </c>
      <c r="P77" s="30">
        <f>+IFERROR('Tor Emp %OfCMA'!P77*'CMA GDP Estimates'!P77,"")</f>
        <v>848.19098849974182</v>
      </c>
      <c r="Q77" s="30">
        <f>+IFERROR('Tor Emp %OfCMA'!Q77*'CMA GDP Estimates'!Q77,"")</f>
        <v>717.25603627016983</v>
      </c>
      <c r="R77" s="30">
        <f>+IFERROR('Tor Emp %OfCMA'!R77*'CMA GDP Estimates'!R77,"")</f>
        <v>790.70763156290275</v>
      </c>
      <c r="S77" s="30">
        <f>+IFERROR('Tor Emp %OfCMA'!S77*'CMA GDP Estimates'!S77,"")</f>
        <v>799.24634931725893</v>
      </c>
      <c r="T77" s="30">
        <f>+IFERROR('Tor Emp %OfCMA'!T77*'CMA GDP Estimates'!T77,"")</f>
        <v>916.86710067412162</v>
      </c>
      <c r="U77" s="30">
        <f>+IFERROR('Tor Emp %OfCMA'!U77*'CMA GDP Estimates'!U77,"")</f>
        <v>1139.3337655566775</v>
      </c>
      <c r="V77" s="30">
        <f>+IFERROR('Tor Emp %OfCMA'!V77*'CMA GDP Estimates'!V77,"")</f>
        <v>1064.847975332661</v>
      </c>
      <c r="W77" s="30">
        <f>+IFERROR('Tor Emp %OfCMA'!W77*'CMA GDP Estimates'!W77,"")</f>
        <v>1129.3227536361203</v>
      </c>
      <c r="X77" s="30">
        <f>+IFERROR('Tor Emp %OfCMA'!X77*'CMA GDP Estimates'!X77,"")</f>
        <v>1307.1563755827208</v>
      </c>
      <c r="Y77" s="30">
        <f>+IFERROR('Tor Emp %OfCMA'!Y77*'CMA GDP Estimates'!Y77,"")</f>
        <v>1167.870265750191</v>
      </c>
    </row>
    <row r="78" spans="1:25" x14ac:dyDescent="0.25">
      <c r="A78" s="6" t="s">
        <v>72</v>
      </c>
      <c r="B78" s="6"/>
      <c r="C78" s="14">
        <v>419</v>
      </c>
      <c r="D78" s="65" t="str">
        <f>+IFERROR('Tor Emp %OfCMA'!D78*'CMA GDP Estimates'!D78,"")</f>
        <v/>
      </c>
      <c r="E78" s="65" t="str">
        <f>+IFERROR('Tor Emp %OfCMA'!E78*'CMA GDP Estimates'!E78,"")</f>
        <v/>
      </c>
      <c r="F78" s="65" t="str">
        <f>+IFERROR('Tor Emp %OfCMA'!F78*'CMA GDP Estimates'!F78,"")</f>
        <v/>
      </c>
      <c r="G78" s="65" t="str">
        <f>+IFERROR('Tor Emp %OfCMA'!G78*'CMA GDP Estimates'!G78,"")</f>
        <v/>
      </c>
      <c r="H78" s="65">
        <f>+IFERROR('Tor Emp %OfCMA'!H78*'CMA GDP Estimates'!H78,"")</f>
        <v>0</v>
      </c>
      <c r="I78" s="65" t="str">
        <f>+IFERROR('Tor Emp %OfCMA'!I78*'CMA GDP Estimates'!I78,"")</f>
        <v/>
      </c>
      <c r="J78" s="65" t="str">
        <f>+IFERROR('Tor Emp %OfCMA'!J78*'CMA GDP Estimates'!J78,"")</f>
        <v/>
      </c>
      <c r="K78" s="65">
        <f>+IFERROR('Tor Emp %OfCMA'!K78*'CMA GDP Estimates'!K78,"")</f>
        <v>0</v>
      </c>
      <c r="L78" s="65">
        <f>+IFERROR('Tor Emp %OfCMA'!L78*'CMA GDP Estimates'!L78,"")</f>
        <v>0</v>
      </c>
      <c r="M78" s="30">
        <f>+IFERROR('Tor Emp %OfCMA'!M78*'CMA GDP Estimates'!M78,"")</f>
        <v>0</v>
      </c>
      <c r="N78" s="30">
        <f>+IFERROR('Tor Emp %OfCMA'!N78*'CMA GDP Estimates'!N78,"")</f>
        <v>0</v>
      </c>
      <c r="O78" s="30">
        <f>+IFERROR('Tor Emp %OfCMA'!O78*'CMA GDP Estimates'!O78,"")</f>
        <v>0</v>
      </c>
      <c r="P78" s="30" t="str">
        <f>+IFERROR('Tor Emp %OfCMA'!P78*'CMA GDP Estimates'!P78,"")</f>
        <v/>
      </c>
      <c r="Q78" s="30" t="str">
        <f>+IFERROR('Tor Emp %OfCMA'!Q78*'CMA GDP Estimates'!Q78,"")</f>
        <v/>
      </c>
      <c r="R78" s="30" t="str">
        <f>+IFERROR('Tor Emp %OfCMA'!R78*'CMA GDP Estimates'!R78,"")</f>
        <v/>
      </c>
      <c r="S78" s="30" t="str">
        <f>+IFERROR('Tor Emp %OfCMA'!S78*'CMA GDP Estimates'!S78,"")</f>
        <v/>
      </c>
      <c r="T78" s="30" t="str">
        <f>+IFERROR('Tor Emp %OfCMA'!T78*'CMA GDP Estimates'!T78,"")</f>
        <v/>
      </c>
      <c r="U78" s="30" t="str">
        <f>+IFERROR('Tor Emp %OfCMA'!U78*'CMA GDP Estimates'!U78,"")</f>
        <v/>
      </c>
      <c r="V78" s="30" t="str">
        <f>+IFERROR('Tor Emp %OfCMA'!V78*'CMA GDP Estimates'!V78,"")</f>
        <v/>
      </c>
      <c r="W78" s="30" t="str">
        <f>+IFERROR('Tor Emp %OfCMA'!W78*'CMA GDP Estimates'!W78,"")</f>
        <v/>
      </c>
      <c r="X78" s="30" t="str">
        <f>+IFERROR('Tor Emp %OfCMA'!X78*'CMA GDP Estimates'!X78,"")</f>
        <v/>
      </c>
      <c r="Y78" s="30" t="str">
        <f>+IFERROR('Tor Emp %OfCMA'!Y78*'CMA GDP Estimates'!Y78,"")</f>
        <v/>
      </c>
    </row>
    <row r="79" spans="1:25" x14ac:dyDescent="0.25">
      <c r="A79" s="5" t="s">
        <v>73</v>
      </c>
      <c r="B79" s="5"/>
      <c r="C79" s="13" t="s">
        <v>199</v>
      </c>
      <c r="D79" s="64">
        <f>+IFERROR('Tor Emp %OfCMA'!D79*'CMA GDP Estimates'!D79,"")</f>
        <v>3643.5605385781614</v>
      </c>
      <c r="E79" s="64">
        <f>+IFERROR('Tor Emp %OfCMA'!E79*'CMA GDP Estimates'!E79,"")</f>
        <v>4157.0538269851304</v>
      </c>
      <c r="F79" s="64">
        <f>+IFERROR('Tor Emp %OfCMA'!F79*'CMA GDP Estimates'!F79,"")</f>
        <v>4265.3779909966743</v>
      </c>
      <c r="G79" s="64">
        <f>+IFERROR('Tor Emp %OfCMA'!G79*'CMA GDP Estimates'!G79,"")</f>
        <v>4453.7390148093173</v>
      </c>
      <c r="H79" s="64">
        <f>+IFERROR('Tor Emp %OfCMA'!H79*'CMA GDP Estimates'!H79,"")</f>
        <v>4884.1567352704369</v>
      </c>
      <c r="I79" s="64">
        <f>+IFERROR('Tor Emp %OfCMA'!I79*'CMA GDP Estimates'!I79,"")</f>
        <v>4591.1594860255755</v>
      </c>
      <c r="J79" s="64">
        <f>+IFERROR('Tor Emp %OfCMA'!J79*'CMA GDP Estimates'!J79,"")</f>
        <v>4817.8415509103515</v>
      </c>
      <c r="K79" s="64">
        <f>+IFERROR('Tor Emp %OfCMA'!K79*'CMA GDP Estimates'!K79,"")</f>
        <v>5149.7877367448446</v>
      </c>
      <c r="L79" s="64">
        <f>+IFERROR('Tor Emp %OfCMA'!L79*'CMA GDP Estimates'!L79,"")</f>
        <v>6267.7114529871233</v>
      </c>
      <c r="M79" s="29">
        <f>+IFERROR('Tor Emp %OfCMA'!M79*'CMA GDP Estimates'!M79,"")</f>
        <v>6209.2457819929241</v>
      </c>
      <c r="N79" s="29">
        <f>+IFERROR('Tor Emp %OfCMA'!N79*'CMA GDP Estimates'!N79,"")</f>
        <v>6073.2260029437748</v>
      </c>
      <c r="O79" s="29">
        <f>+IFERROR('Tor Emp %OfCMA'!O79*'CMA GDP Estimates'!O79,"")</f>
        <v>5693.1572789360152</v>
      </c>
      <c r="P79" s="29">
        <f>+IFERROR('Tor Emp %OfCMA'!P79*'CMA GDP Estimates'!P79,"")</f>
        <v>6222.819191310231</v>
      </c>
      <c r="Q79" s="29">
        <f>+IFERROR('Tor Emp %OfCMA'!Q79*'CMA GDP Estimates'!Q79,"")</f>
        <v>6307.0045871477578</v>
      </c>
      <c r="R79" s="29">
        <f>+IFERROR('Tor Emp %OfCMA'!R79*'CMA GDP Estimates'!R79,"")</f>
        <v>5744.9882385888095</v>
      </c>
      <c r="S79" s="29">
        <f>+IFERROR('Tor Emp %OfCMA'!S79*'CMA GDP Estimates'!S79,"")</f>
        <v>6133.2085162765552</v>
      </c>
      <c r="T79" s="29">
        <f>+IFERROR('Tor Emp %OfCMA'!T79*'CMA GDP Estimates'!T79,"")</f>
        <v>6808.5691934457636</v>
      </c>
      <c r="U79" s="29">
        <f>+IFERROR('Tor Emp %OfCMA'!U79*'CMA GDP Estimates'!U79,"")</f>
        <v>6403.0702200775777</v>
      </c>
      <c r="V79" s="29">
        <f>+IFERROR('Tor Emp %OfCMA'!V79*'CMA GDP Estimates'!V79,"")</f>
        <v>6211.9724722223191</v>
      </c>
      <c r="W79" s="29">
        <f>+IFERROR('Tor Emp %OfCMA'!W79*'CMA GDP Estimates'!W79,"")</f>
        <v>6494.0431986952935</v>
      </c>
      <c r="X79" s="29">
        <f>+IFERROR('Tor Emp %OfCMA'!X79*'CMA GDP Estimates'!X79,"")</f>
        <v>7036.7554584016425</v>
      </c>
      <c r="Y79" s="29">
        <f>+IFERROR('Tor Emp %OfCMA'!Y79*'CMA GDP Estimates'!Y79,"")</f>
        <v>7696.658290004003</v>
      </c>
    </row>
    <row r="80" spans="1:25" x14ac:dyDescent="0.25">
      <c r="A80" s="6" t="s">
        <v>74</v>
      </c>
      <c r="B80" s="6"/>
      <c r="C80" s="14">
        <v>441</v>
      </c>
      <c r="D80" s="65">
        <f>+IFERROR('Tor Emp %OfCMA'!D80*'CMA GDP Estimates'!D80,"")</f>
        <v>0</v>
      </c>
      <c r="E80" s="65">
        <f>+IFERROR('Tor Emp %OfCMA'!E80*'CMA GDP Estimates'!E80,"")</f>
        <v>0</v>
      </c>
      <c r="F80" s="65">
        <f>+IFERROR('Tor Emp %OfCMA'!F80*'CMA GDP Estimates'!F80,"")</f>
        <v>0</v>
      </c>
      <c r="G80" s="65">
        <f>+IFERROR('Tor Emp %OfCMA'!G80*'CMA GDP Estimates'!G80,"")</f>
        <v>0</v>
      </c>
      <c r="H80" s="65">
        <f>+IFERROR('Tor Emp %OfCMA'!H80*'CMA GDP Estimates'!H80,"")</f>
        <v>0</v>
      </c>
      <c r="I80" s="65">
        <f>+IFERROR('Tor Emp %OfCMA'!I80*'CMA GDP Estimates'!I80,"")</f>
        <v>0</v>
      </c>
      <c r="J80" s="65">
        <f>+IFERROR('Tor Emp %OfCMA'!J80*'CMA GDP Estimates'!J80,"")</f>
        <v>0</v>
      </c>
      <c r="K80" s="65">
        <f>+IFERROR('Tor Emp %OfCMA'!K80*'CMA GDP Estimates'!K80,"")</f>
        <v>0</v>
      </c>
      <c r="L80" s="65">
        <f>+IFERROR('Tor Emp %OfCMA'!L80*'CMA GDP Estimates'!L80,"")</f>
        <v>0</v>
      </c>
      <c r="M80" s="30">
        <f>+IFERROR('Tor Emp %OfCMA'!M80*'CMA GDP Estimates'!M80,"")</f>
        <v>0</v>
      </c>
      <c r="N80" s="30">
        <f>+IFERROR('Tor Emp %OfCMA'!N80*'CMA GDP Estimates'!N80,"")</f>
        <v>657.21974120640084</v>
      </c>
      <c r="O80" s="30">
        <f>+IFERROR('Tor Emp %OfCMA'!O80*'CMA GDP Estimates'!O80,"")</f>
        <v>629.21093846670897</v>
      </c>
      <c r="P80" s="30">
        <f>+IFERROR('Tor Emp %OfCMA'!P80*'CMA GDP Estimates'!P80,"")</f>
        <v>510.43092429110652</v>
      </c>
      <c r="Q80" s="30">
        <f>+IFERROR('Tor Emp %OfCMA'!Q80*'CMA GDP Estimates'!Q80,"")</f>
        <v>575.37776633903422</v>
      </c>
      <c r="R80" s="30">
        <f>+IFERROR('Tor Emp %OfCMA'!R80*'CMA GDP Estimates'!R80,"")</f>
        <v>423.56973276535871</v>
      </c>
      <c r="S80" s="30">
        <f>+IFERROR('Tor Emp %OfCMA'!S80*'CMA GDP Estimates'!S80,"")</f>
        <v>453.42239742540784</v>
      </c>
      <c r="T80" s="30">
        <f>+IFERROR('Tor Emp %OfCMA'!T80*'CMA GDP Estimates'!T80,"")</f>
        <v>687.3557664701093</v>
      </c>
      <c r="U80" s="30">
        <f>+IFERROR('Tor Emp %OfCMA'!U80*'CMA GDP Estimates'!U80,"")</f>
        <v>540.31778429760402</v>
      </c>
      <c r="V80" s="30">
        <f>+IFERROR('Tor Emp %OfCMA'!V80*'CMA GDP Estimates'!V80,"")</f>
        <v>610.74465230700912</v>
      </c>
      <c r="W80" s="30">
        <f>+IFERROR('Tor Emp %OfCMA'!W80*'CMA GDP Estimates'!W80,"")</f>
        <v>588.07720309950298</v>
      </c>
      <c r="X80" s="30">
        <f>+IFERROR('Tor Emp %OfCMA'!X80*'CMA GDP Estimates'!X80,"")</f>
        <v>742.57130415512745</v>
      </c>
      <c r="Y80" s="30">
        <f>+IFERROR('Tor Emp %OfCMA'!Y80*'CMA GDP Estimates'!Y80,"")</f>
        <v>640.93708259831737</v>
      </c>
    </row>
    <row r="81" spans="1:25" x14ac:dyDescent="0.25">
      <c r="A81" s="6" t="s">
        <v>75</v>
      </c>
      <c r="B81" s="6"/>
      <c r="C81" s="14">
        <v>442</v>
      </c>
      <c r="D81" s="65">
        <f>+IFERROR('Tor Emp %OfCMA'!D81*'CMA GDP Estimates'!D81,"")</f>
        <v>0</v>
      </c>
      <c r="E81" s="65">
        <f>+IFERROR('Tor Emp %OfCMA'!E81*'CMA GDP Estimates'!E81,"")</f>
        <v>0</v>
      </c>
      <c r="F81" s="65">
        <f>+IFERROR('Tor Emp %OfCMA'!F81*'CMA GDP Estimates'!F81,"")</f>
        <v>0</v>
      </c>
      <c r="G81" s="65">
        <f>+IFERROR('Tor Emp %OfCMA'!G81*'CMA GDP Estimates'!G81,"")</f>
        <v>0</v>
      </c>
      <c r="H81" s="65">
        <f>+IFERROR('Tor Emp %OfCMA'!H81*'CMA GDP Estimates'!H81,"")</f>
        <v>0</v>
      </c>
      <c r="I81" s="65">
        <f>+IFERROR('Tor Emp %OfCMA'!I81*'CMA GDP Estimates'!I81,"")</f>
        <v>0</v>
      </c>
      <c r="J81" s="65">
        <f>+IFERROR('Tor Emp %OfCMA'!J81*'CMA GDP Estimates'!J81,"")</f>
        <v>0</v>
      </c>
      <c r="K81" s="65">
        <f>+IFERROR('Tor Emp %OfCMA'!K81*'CMA GDP Estimates'!K81,"")</f>
        <v>0</v>
      </c>
      <c r="L81" s="65">
        <f>+IFERROR('Tor Emp %OfCMA'!L81*'CMA GDP Estimates'!L81,"")</f>
        <v>0</v>
      </c>
      <c r="M81" s="30">
        <f>+IFERROR('Tor Emp %OfCMA'!M81*'CMA GDP Estimates'!M81,"")</f>
        <v>0</v>
      </c>
      <c r="N81" s="30">
        <f>+IFERROR('Tor Emp %OfCMA'!N81*'CMA GDP Estimates'!N81,"")</f>
        <v>355.01467308186784</v>
      </c>
      <c r="O81" s="30">
        <f>+IFERROR('Tor Emp %OfCMA'!O81*'CMA GDP Estimates'!O81,"")</f>
        <v>332.18162502646948</v>
      </c>
      <c r="P81" s="30">
        <f>+IFERROR('Tor Emp %OfCMA'!P81*'CMA GDP Estimates'!P81,"")</f>
        <v>315.45591111219011</v>
      </c>
      <c r="Q81" s="30">
        <f>+IFERROR('Tor Emp %OfCMA'!Q81*'CMA GDP Estimates'!Q81,"")</f>
        <v>280.90750267478961</v>
      </c>
      <c r="R81" s="30">
        <f>+IFERROR('Tor Emp %OfCMA'!R81*'CMA GDP Estimates'!R81,"")</f>
        <v>348.0263978142678</v>
      </c>
      <c r="S81" s="30">
        <f>+IFERROR('Tor Emp %OfCMA'!S81*'CMA GDP Estimates'!S81,"")</f>
        <v>342.55490515777461</v>
      </c>
      <c r="T81" s="30">
        <f>+IFERROR('Tor Emp %OfCMA'!T81*'CMA GDP Estimates'!T81,"")</f>
        <v>211.24793921722096</v>
      </c>
      <c r="U81" s="30">
        <f>+IFERROR('Tor Emp %OfCMA'!U81*'CMA GDP Estimates'!U81,"")</f>
        <v>208.11713422081129</v>
      </c>
      <c r="V81" s="30">
        <f>+IFERROR('Tor Emp %OfCMA'!V81*'CMA GDP Estimates'!V81,"")</f>
        <v>328.49542177176755</v>
      </c>
      <c r="W81" s="30">
        <f>+IFERROR('Tor Emp %OfCMA'!W81*'CMA GDP Estimates'!W81,"")</f>
        <v>403.0492370646586</v>
      </c>
      <c r="X81" s="30">
        <f>+IFERROR('Tor Emp %OfCMA'!X81*'CMA GDP Estimates'!X81,"")</f>
        <v>418.93165296117331</v>
      </c>
      <c r="Y81" s="30">
        <f>+IFERROR('Tor Emp %OfCMA'!Y81*'CMA GDP Estimates'!Y81,"")</f>
        <v>448.57424110387171</v>
      </c>
    </row>
    <row r="82" spans="1:25" x14ac:dyDescent="0.25">
      <c r="A82" s="6" t="s">
        <v>76</v>
      </c>
      <c r="B82" s="6"/>
      <c r="C82" s="14">
        <v>443</v>
      </c>
      <c r="D82" s="65">
        <f>+IFERROR('Tor Emp %OfCMA'!D82*'CMA GDP Estimates'!D82,"")</f>
        <v>0</v>
      </c>
      <c r="E82" s="65">
        <f>+IFERROR('Tor Emp %OfCMA'!E82*'CMA GDP Estimates'!E82,"")</f>
        <v>0</v>
      </c>
      <c r="F82" s="65">
        <f>+IFERROR('Tor Emp %OfCMA'!F82*'CMA GDP Estimates'!F82,"")</f>
        <v>0</v>
      </c>
      <c r="G82" s="65">
        <f>+IFERROR('Tor Emp %OfCMA'!G82*'CMA GDP Estimates'!G82,"")</f>
        <v>0</v>
      </c>
      <c r="H82" s="65">
        <f>+IFERROR('Tor Emp %OfCMA'!H82*'CMA GDP Estimates'!H82,"")</f>
        <v>0</v>
      </c>
      <c r="I82" s="65">
        <f>+IFERROR('Tor Emp %OfCMA'!I82*'CMA GDP Estimates'!I82,"")</f>
        <v>0</v>
      </c>
      <c r="J82" s="65">
        <f>+IFERROR('Tor Emp %OfCMA'!J82*'CMA GDP Estimates'!J82,"")</f>
        <v>0</v>
      </c>
      <c r="K82" s="65">
        <f>+IFERROR('Tor Emp %OfCMA'!K82*'CMA GDP Estimates'!K82,"")</f>
        <v>0</v>
      </c>
      <c r="L82" s="65">
        <f>+IFERROR('Tor Emp %OfCMA'!L82*'CMA GDP Estimates'!L82,"")</f>
        <v>0</v>
      </c>
      <c r="M82" s="30">
        <f>+IFERROR('Tor Emp %OfCMA'!M82*'CMA GDP Estimates'!M82,"")</f>
        <v>0</v>
      </c>
      <c r="N82" s="30">
        <f>+IFERROR('Tor Emp %OfCMA'!N82*'CMA GDP Estimates'!N82,"")</f>
        <v>199.00159941997859</v>
      </c>
      <c r="O82" s="30">
        <f>+IFERROR('Tor Emp %OfCMA'!O82*'CMA GDP Estimates'!O82,"")</f>
        <v>267.78631859393369</v>
      </c>
      <c r="P82" s="30">
        <f>+IFERROR('Tor Emp %OfCMA'!P82*'CMA GDP Estimates'!P82,"")</f>
        <v>223.095049560669</v>
      </c>
      <c r="Q82" s="30">
        <f>+IFERROR('Tor Emp %OfCMA'!Q82*'CMA GDP Estimates'!Q82,"")</f>
        <v>283.79415042495776</v>
      </c>
      <c r="R82" s="30">
        <f>+IFERROR('Tor Emp %OfCMA'!R82*'CMA GDP Estimates'!R82,"")</f>
        <v>341.5534905975403</v>
      </c>
      <c r="S82" s="30">
        <f>+IFERROR('Tor Emp %OfCMA'!S82*'CMA GDP Estimates'!S82,"")</f>
        <v>291.5320525805094</v>
      </c>
      <c r="T82" s="30">
        <f>+IFERROR('Tor Emp %OfCMA'!T82*'CMA GDP Estimates'!T82,"")</f>
        <v>314.3193036846468</v>
      </c>
      <c r="U82" s="30">
        <f>+IFERROR('Tor Emp %OfCMA'!U82*'CMA GDP Estimates'!U82,"")</f>
        <v>185.64100687173584</v>
      </c>
      <c r="V82" s="30">
        <f>+IFERROR('Tor Emp %OfCMA'!V82*'CMA GDP Estimates'!V82,"")</f>
        <v>387.05421438835657</v>
      </c>
      <c r="W82" s="30">
        <f>+IFERROR('Tor Emp %OfCMA'!W82*'CMA GDP Estimates'!W82,"")</f>
        <v>475.24956081134525</v>
      </c>
      <c r="X82" s="30">
        <f>+IFERROR('Tor Emp %OfCMA'!X82*'CMA GDP Estimates'!X82,"")</f>
        <v>476.52459792640099</v>
      </c>
      <c r="Y82" s="30">
        <f>+IFERROR('Tor Emp %OfCMA'!Y82*'CMA GDP Estimates'!Y82,"")</f>
        <v>493.41250991151122</v>
      </c>
    </row>
    <row r="83" spans="1:25" x14ac:dyDescent="0.25">
      <c r="A83" s="6" t="s">
        <v>77</v>
      </c>
      <c r="B83" s="6"/>
      <c r="C83" s="14">
        <v>444</v>
      </c>
      <c r="D83" s="65">
        <f>+IFERROR('Tor Emp %OfCMA'!D83*'CMA GDP Estimates'!D83,"")</f>
        <v>0</v>
      </c>
      <c r="E83" s="65">
        <f>+IFERROR('Tor Emp %OfCMA'!E83*'CMA GDP Estimates'!E83,"")</f>
        <v>0</v>
      </c>
      <c r="F83" s="65">
        <f>+IFERROR('Tor Emp %OfCMA'!F83*'CMA GDP Estimates'!F83,"")</f>
        <v>0</v>
      </c>
      <c r="G83" s="65">
        <f>+IFERROR('Tor Emp %OfCMA'!G83*'CMA GDP Estimates'!G83,"")</f>
        <v>0</v>
      </c>
      <c r="H83" s="65">
        <f>+IFERROR('Tor Emp %OfCMA'!H83*'CMA GDP Estimates'!H83,"")</f>
        <v>0</v>
      </c>
      <c r="I83" s="65">
        <f>+IFERROR('Tor Emp %OfCMA'!I83*'CMA GDP Estimates'!I83,"")</f>
        <v>0</v>
      </c>
      <c r="J83" s="65">
        <f>+IFERROR('Tor Emp %OfCMA'!J83*'CMA GDP Estimates'!J83,"")</f>
        <v>0</v>
      </c>
      <c r="K83" s="65">
        <f>+IFERROR('Tor Emp %OfCMA'!K83*'CMA GDP Estimates'!K83,"")</f>
        <v>0</v>
      </c>
      <c r="L83" s="65">
        <f>+IFERROR('Tor Emp %OfCMA'!L83*'CMA GDP Estimates'!L83,"")</f>
        <v>0</v>
      </c>
      <c r="M83" s="30">
        <f>+IFERROR('Tor Emp %OfCMA'!M83*'CMA GDP Estimates'!M83,"")</f>
        <v>0</v>
      </c>
      <c r="N83" s="30">
        <f>+IFERROR('Tor Emp %OfCMA'!N83*'CMA GDP Estimates'!N83,"")</f>
        <v>222.29668290392402</v>
      </c>
      <c r="O83" s="30">
        <f>+IFERROR('Tor Emp %OfCMA'!O83*'CMA GDP Estimates'!O83,"")</f>
        <v>252.80603039310068</v>
      </c>
      <c r="P83" s="30">
        <f>+IFERROR('Tor Emp %OfCMA'!P83*'CMA GDP Estimates'!P83,"")</f>
        <v>394.60479255572244</v>
      </c>
      <c r="Q83" s="30">
        <f>+IFERROR('Tor Emp %OfCMA'!Q83*'CMA GDP Estimates'!Q83,"")</f>
        <v>316.2706858526596</v>
      </c>
      <c r="R83" s="30">
        <f>+IFERROR('Tor Emp %OfCMA'!R83*'CMA GDP Estimates'!R83,"")</f>
        <v>157.4122000705986</v>
      </c>
      <c r="S83" s="30">
        <f>+IFERROR('Tor Emp %OfCMA'!S83*'CMA GDP Estimates'!S83,"")</f>
        <v>361.7681633280269</v>
      </c>
      <c r="T83" s="30">
        <f>+IFERROR('Tor Emp %OfCMA'!T83*'CMA GDP Estimates'!T83,"")</f>
        <v>294.42916255771854</v>
      </c>
      <c r="U83" s="30">
        <f>+IFERROR('Tor Emp %OfCMA'!U83*'CMA GDP Estimates'!U83,"")</f>
        <v>394.11490579517266</v>
      </c>
      <c r="V83" s="30">
        <f>+IFERROR('Tor Emp %OfCMA'!V83*'CMA GDP Estimates'!V83,"")</f>
        <v>265.39217759187068</v>
      </c>
      <c r="W83" s="30">
        <f>+IFERROR('Tor Emp %OfCMA'!W83*'CMA GDP Estimates'!W83,"")</f>
        <v>334.68138954330681</v>
      </c>
      <c r="X83" s="30">
        <f>+IFERROR('Tor Emp %OfCMA'!X83*'CMA GDP Estimates'!X83,"")</f>
        <v>380.80083188077373</v>
      </c>
      <c r="Y83" s="30">
        <f>+IFERROR('Tor Emp %OfCMA'!Y83*'CMA GDP Estimates'!Y83,"")</f>
        <v>449.88984180469686</v>
      </c>
    </row>
    <row r="84" spans="1:25" x14ac:dyDescent="0.25">
      <c r="A84" s="6" t="s">
        <v>78</v>
      </c>
      <c r="B84" s="6"/>
      <c r="C84" s="14">
        <v>445</v>
      </c>
      <c r="D84" s="65">
        <f>+IFERROR('Tor Emp %OfCMA'!D84*'CMA GDP Estimates'!D84,"")</f>
        <v>0</v>
      </c>
      <c r="E84" s="65">
        <f>+IFERROR('Tor Emp %OfCMA'!E84*'CMA GDP Estimates'!E84,"")</f>
        <v>0</v>
      </c>
      <c r="F84" s="65">
        <f>+IFERROR('Tor Emp %OfCMA'!F84*'CMA GDP Estimates'!F84,"")</f>
        <v>0</v>
      </c>
      <c r="G84" s="65">
        <f>+IFERROR('Tor Emp %OfCMA'!G84*'CMA GDP Estimates'!G84,"")</f>
        <v>0</v>
      </c>
      <c r="H84" s="65">
        <f>+IFERROR('Tor Emp %OfCMA'!H84*'CMA GDP Estimates'!H84,"")</f>
        <v>0</v>
      </c>
      <c r="I84" s="65">
        <f>+IFERROR('Tor Emp %OfCMA'!I84*'CMA GDP Estimates'!I84,"")</f>
        <v>0</v>
      </c>
      <c r="J84" s="65">
        <f>+IFERROR('Tor Emp %OfCMA'!J84*'CMA GDP Estimates'!J84,"")</f>
        <v>0</v>
      </c>
      <c r="K84" s="65">
        <f>+IFERROR('Tor Emp %OfCMA'!K84*'CMA GDP Estimates'!K84,"")</f>
        <v>0</v>
      </c>
      <c r="L84" s="65">
        <f>+IFERROR('Tor Emp %OfCMA'!L84*'CMA GDP Estimates'!L84,"")</f>
        <v>0</v>
      </c>
      <c r="M84" s="30">
        <f>+IFERROR('Tor Emp %OfCMA'!M84*'CMA GDP Estimates'!M84,"")</f>
        <v>0</v>
      </c>
      <c r="N84" s="30">
        <f>+IFERROR('Tor Emp %OfCMA'!N84*'CMA GDP Estimates'!N84,"")</f>
        <v>1183.3051196182259</v>
      </c>
      <c r="O84" s="30">
        <f>+IFERROR('Tor Emp %OfCMA'!O84*'CMA GDP Estimates'!O84,"")</f>
        <v>1131.6229577926331</v>
      </c>
      <c r="P84" s="30">
        <f>+IFERROR('Tor Emp %OfCMA'!P84*'CMA GDP Estimates'!P84,"")</f>
        <v>1216.5753963701459</v>
      </c>
      <c r="Q84" s="30">
        <f>+IFERROR('Tor Emp %OfCMA'!Q84*'CMA GDP Estimates'!Q84,"")</f>
        <v>1331.6314371650944</v>
      </c>
      <c r="R84" s="30">
        <f>+IFERROR('Tor Emp %OfCMA'!R84*'CMA GDP Estimates'!R84,"")</f>
        <v>1179.8922044302178</v>
      </c>
      <c r="S84" s="30">
        <f>+IFERROR('Tor Emp %OfCMA'!S84*'CMA GDP Estimates'!S84,"")</f>
        <v>1172.9877173151524</v>
      </c>
      <c r="T84" s="30">
        <f>+IFERROR('Tor Emp %OfCMA'!T84*'CMA GDP Estimates'!T84,"")</f>
        <v>1471.6924556570075</v>
      </c>
      <c r="U84" s="30">
        <f>+IFERROR('Tor Emp %OfCMA'!U84*'CMA GDP Estimates'!U84,"")</f>
        <v>1267.5445917999491</v>
      </c>
      <c r="V84" s="30">
        <f>+IFERROR('Tor Emp %OfCMA'!V84*'CMA GDP Estimates'!V84,"")</f>
        <v>1094.3968297989636</v>
      </c>
      <c r="W84" s="30">
        <f>+IFERROR('Tor Emp %OfCMA'!W84*'CMA GDP Estimates'!W84,"")</f>
        <v>1100.8663007223272</v>
      </c>
      <c r="X84" s="30">
        <f>+IFERROR('Tor Emp %OfCMA'!X84*'CMA GDP Estimates'!X84,"")</f>
        <v>1243.7206385192094</v>
      </c>
      <c r="Y84" s="30">
        <f>+IFERROR('Tor Emp %OfCMA'!Y84*'CMA GDP Estimates'!Y84,"")</f>
        <v>1209.0346592644978</v>
      </c>
    </row>
    <row r="85" spans="1:25" x14ac:dyDescent="0.25">
      <c r="A85" s="6" t="s">
        <v>79</v>
      </c>
      <c r="B85" s="6"/>
      <c r="C85" s="14">
        <v>446</v>
      </c>
      <c r="D85" s="65">
        <f>+IFERROR('Tor Emp %OfCMA'!D85*'CMA GDP Estimates'!D85,"")</f>
        <v>0</v>
      </c>
      <c r="E85" s="65">
        <f>+IFERROR('Tor Emp %OfCMA'!E85*'CMA GDP Estimates'!E85,"")</f>
        <v>0</v>
      </c>
      <c r="F85" s="65">
        <f>+IFERROR('Tor Emp %OfCMA'!F85*'CMA GDP Estimates'!F85,"")</f>
        <v>0</v>
      </c>
      <c r="G85" s="65">
        <f>+IFERROR('Tor Emp %OfCMA'!G85*'CMA GDP Estimates'!G85,"")</f>
        <v>0</v>
      </c>
      <c r="H85" s="65">
        <f>+IFERROR('Tor Emp %OfCMA'!H85*'CMA GDP Estimates'!H85,"")</f>
        <v>0</v>
      </c>
      <c r="I85" s="65">
        <f>+IFERROR('Tor Emp %OfCMA'!I85*'CMA GDP Estimates'!I85,"")</f>
        <v>0</v>
      </c>
      <c r="J85" s="65">
        <f>+IFERROR('Tor Emp %OfCMA'!J85*'CMA GDP Estimates'!J85,"")</f>
        <v>0</v>
      </c>
      <c r="K85" s="65">
        <f>+IFERROR('Tor Emp %OfCMA'!K85*'CMA GDP Estimates'!K85,"")</f>
        <v>0</v>
      </c>
      <c r="L85" s="65">
        <f>+IFERROR('Tor Emp %OfCMA'!L85*'CMA GDP Estimates'!L85,"")</f>
        <v>0</v>
      </c>
      <c r="M85" s="30">
        <f>+IFERROR('Tor Emp %OfCMA'!M85*'CMA GDP Estimates'!M85,"")</f>
        <v>0</v>
      </c>
      <c r="N85" s="30">
        <f>+IFERROR('Tor Emp %OfCMA'!N85*'CMA GDP Estimates'!N85,"")</f>
        <v>753.9827688586339</v>
      </c>
      <c r="O85" s="30">
        <f>+IFERROR('Tor Emp %OfCMA'!O85*'CMA GDP Estimates'!O85,"")</f>
        <v>665.88581820421996</v>
      </c>
      <c r="P85" s="30">
        <f>+IFERROR('Tor Emp %OfCMA'!P85*'CMA GDP Estimates'!P85,"")</f>
        <v>809.83895329424865</v>
      </c>
      <c r="Q85" s="30">
        <f>+IFERROR('Tor Emp %OfCMA'!Q85*'CMA GDP Estimates'!Q85,"")</f>
        <v>682.41072248498074</v>
      </c>
      <c r="R85" s="30">
        <f>+IFERROR('Tor Emp %OfCMA'!R85*'CMA GDP Estimates'!R85,"")</f>
        <v>906.06640593456746</v>
      </c>
      <c r="S85" s="30">
        <f>+IFERROR('Tor Emp %OfCMA'!S85*'CMA GDP Estimates'!S85,"")</f>
        <v>752.78161800871362</v>
      </c>
      <c r="T85" s="30">
        <f>+IFERROR('Tor Emp %OfCMA'!T85*'CMA GDP Estimates'!T85,"")</f>
        <v>798.07144011987805</v>
      </c>
      <c r="U85" s="30">
        <f>+IFERROR('Tor Emp %OfCMA'!U85*'CMA GDP Estimates'!U85,"")</f>
        <v>753.64354825906253</v>
      </c>
      <c r="V85" s="30">
        <f>+IFERROR('Tor Emp %OfCMA'!V85*'CMA GDP Estimates'!V85,"")</f>
        <v>724.66065818833624</v>
      </c>
      <c r="W85" s="30">
        <f>+IFERROR('Tor Emp %OfCMA'!W85*'CMA GDP Estimates'!W85,"")</f>
        <v>951.72600802317584</v>
      </c>
      <c r="X85" s="30">
        <f>+IFERROR('Tor Emp %OfCMA'!X85*'CMA GDP Estimates'!X85,"")</f>
        <v>913.89009234151081</v>
      </c>
      <c r="Y85" s="30">
        <f>+IFERROR('Tor Emp %OfCMA'!Y85*'CMA GDP Estimates'!Y85,"")</f>
        <v>1122.4361993709194</v>
      </c>
    </row>
    <row r="86" spans="1:25" x14ac:dyDescent="0.25">
      <c r="A86" s="6" t="s">
        <v>80</v>
      </c>
      <c r="B86" s="6"/>
      <c r="C86" s="14">
        <v>447</v>
      </c>
      <c r="D86" s="65">
        <f>+IFERROR('Tor Emp %OfCMA'!D86*'CMA GDP Estimates'!D86,"")</f>
        <v>0</v>
      </c>
      <c r="E86" s="65">
        <f>+IFERROR('Tor Emp %OfCMA'!E86*'CMA GDP Estimates'!E86,"")</f>
        <v>0</v>
      </c>
      <c r="F86" s="65">
        <f>+IFERROR('Tor Emp %OfCMA'!F86*'CMA GDP Estimates'!F86,"")</f>
        <v>0</v>
      </c>
      <c r="G86" s="65">
        <f>+IFERROR('Tor Emp %OfCMA'!G86*'CMA GDP Estimates'!G86,"")</f>
        <v>0</v>
      </c>
      <c r="H86" s="65">
        <f>+IFERROR('Tor Emp %OfCMA'!H86*'CMA GDP Estimates'!H86,"")</f>
        <v>0</v>
      </c>
      <c r="I86" s="65">
        <f>+IFERROR('Tor Emp %OfCMA'!I86*'CMA GDP Estimates'!I86,"")</f>
        <v>0</v>
      </c>
      <c r="J86" s="65">
        <f>+IFERROR('Tor Emp %OfCMA'!J86*'CMA GDP Estimates'!J86,"")</f>
        <v>0</v>
      </c>
      <c r="K86" s="65">
        <f>+IFERROR('Tor Emp %OfCMA'!K86*'CMA GDP Estimates'!K86,"")</f>
        <v>0</v>
      </c>
      <c r="L86" s="65">
        <f>+IFERROR('Tor Emp %OfCMA'!L86*'CMA GDP Estimates'!L86,"")</f>
        <v>0</v>
      </c>
      <c r="M86" s="30">
        <f>+IFERROR('Tor Emp %OfCMA'!M86*'CMA GDP Estimates'!M86,"")</f>
        <v>0</v>
      </c>
      <c r="N86" s="30">
        <f>+IFERROR('Tor Emp %OfCMA'!N86*'CMA GDP Estimates'!N86,"")</f>
        <v>160.34107407148457</v>
      </c>
      <c r="O86" s="30">
        <f>+IFERROR('Tor Emp %OfCMA'!O86*'CMA GDP Estimates'!O86,"")</f>
        <v>255.65170354533507</v>
      </c>
      <c r="P86" s="30">
        <f>+IFERROR('Tor Emp %OfCMA'!P86*'CMA GDP Estimates'!P86,"")</f>
        <v>254.0930896695541</v>
      </c>
      <c r="Q86" s="30">
        <f>+IFERROR('Tor Emp %OfCMA'!Q86*'CMA GDP Estimates'!Q86,"")</f>
        <v>236.75185215226082</v>
      </c>
      <c r="R86" s="30">
        <f>+IFERROR('Tor Emp %OfCMA'!R86*'CMA GDP Estimates'!R86,"")</f>
        <v>131.65663220813036</v>
      </c>
      <c r="S86" s="30">
        <f>+IFERROR('Tor Emp %OfCMA'!S86*'CMA GDP Estimates'!S86,"")</f>
        <v>218.61065437654474</v>
      </c>
      <c r="T86" s="30">
        <f>+IFERROR('Tor Emp %OfCMA'!T86*'CMA GDP Estimates'!T86,"")</f>
        <v>269.89609880142439</v>
      </c>
      <c r="U86" s="30">
        <f>+IFERROR('Tor Emp %OfCMA'!U86*'CMA GDP Estimates'!U86,"")</f>
        <v>279.77389525401594</v>
      </c>
      <c r="V86" s="30">
        <f>+IFERROR('Tor Emp %OfCMA'!V86*'CMA GDP Estimates'!V86,"")</f>
        <v>0</v>
      </c>
      <c r="W86" s="30">
        <f>+IFERROR('Tor Emp %OfCMA'!W86*'CMA GDP Estimates'!W86,"")</f>
        <v>254.82596076218937</v>
      </c>
      <c r="X86" s="30">
        <f>+IFERROR('Tor Emp %OfCMA'!X86*'CMA GDP Estimates'!X86,"")</f>
        <v>367.52374325860632</v>
      </c>
      <c r="Y86" s="30">
        <f>+IFERROR('Tor Emp %OfCMA'!Y86*'CMA GDP Estimates'!Y86,"")</f>
        <v>257.71513450458389</v>
      </c>
    </row>
    <row r="87" spans="1:25" x14ac:dyDescent="0.25">
      <c r="A87" s="6" t="s">
        <v>81</v>
      </c>
      <c r="B87" s="6"/>
      <c r="C87" s="14">
        <v>448</v>
      </c>
      <c r="D87" s="65">
        <f>+IFERROR('Tor Emp %OfCMA'!D87*'CMA GDP Estimates'!D87,"")</f>
        <v>0</v>
      </c>
      <c r="E87" s="65">
        <f>+IFERROR('Tor Emp %OfCMA'!E87*'CMA GDP Estimates'!E87,"")</f>
        <v>0</v>
      </c>
      <c r="F87" s="65">
        <f>+IFERROR('Tor Emp %OfCMA'!F87*'CMA GDP Estimates'!F87,"")</f>
        <v>0</v>
      </c>
      <c r="G87" s="65">
        <f>+IFERROR('Tor Emp %OfCMA'!G87*'CMA GDP Estimates'!G87,"")</f>
        <v>0</v>
      </c>
      <c r="H87" s="65">
        <f>+IFERROR('Tor Emp %OfCMA'!H87*'CMA GDP Estimates'!H87,"")</f>
        <v>0</v>
      </c>
      <c r="I87" s="65">
        <f>+IFERROR('Tor Emp %OfCMA'!I87*'CMA GDP Estimates'!I87,"")</f>
        <v>0</v>
      </c>
      <c r="J87" s="65">
        <f>+IFERROR('Tor Emp %OfCMA'!J87*'CMA GDP Estimates'!J87,"")</f>
        <v>0</v>
      </c>
      <c r="K87" s="65">
        <f>+IFERROR('Tor Emp %OfCMA'!K87*'CMA GDP Estimates'!K87,"")</f>
        <v>0</v>
      </c>
      <c r="L87" s="65">
        <f>+IFERROR('Tor Emp %OfCMA'!L87*'CMA GDP Estimates'!L87,"")</f>
        <v>0</v>
      </c>
      <c r="M87" s="30">
        <f>+IFERROR('Tor Emp %OfCMA'!M87*'CMA GDP Estimates'!M87,"")</f>
        <v>0</v>
      </c>
      <c r="N87" s="30">
        <f>+IFERROR('Tor Emp %OfCMA'!N87*'CMA GDP Estimates'!N87,"")</f>
        <v>796.02688005034292</v>
      </c>
      <c r="O87" s="30">
        <f>+IFERROR('Tor Emp %OfCMA'!O87*'CMA GDP Estimates'!O87,"")</f>
        <v>800.78587434664871</v>
      </c>
      <c r="P87" s="30">
        <f>+IFERROR('Tor Emp %OfCMA'!P87*'CMA GDP Estimates'!P87,"")</f>
        <v>946.80549046464159</v>
      </c>
      <c r="Q87" s="30">
        <f>+IFERROR('Tor Emp %OfCMA'!Q87*'CMA GDP Estimates'!Q87,"")</f>
        <v>824.71105030842159</v>
      </c>
      <c r="R87" s="30">
        <f>+IFERROR('Tor Emp %OfCMA'!R87*'CMA GDP Estimates'!R87,"")</f>
        <v>835.46263248177979</v>
      </c>
      <c r="S87" s="30">
        <f>+IFERROR('Tor Emp %OfCMA'!S87*'CMA GDP Estimates'!S87,"")</f>
        <v>873.19221258820937</v>
      </c>
      <c r="T87" s="30">
        <f>+IFERROR('Tor Emp %OfCMA'!T87*'CMA GDP Estimates'!T87,"")</f>
        <v>985.96240643843134</v>
      </c>
      <c r="U87" s="30">
        <f>+IFERROR('Tor Emp %OfCMA'!U87*'CMA GDP Estimates'!U87,"")</f>
        <v>932.95077433170377</v>
      </c>
      <c r="V87" s="30">
        <f>+IFERROR('Tor Emp %OfCMA'!V87*'CMA GDP Estimates'!V87,"")</f>
        <v>1062.7846140153204</v>
      </c>
      <c r="W87" s="30">
        <f>+IFERROR('Tor Emp %OfCMA'!W87*'CMA GDP Estimates'!W87,"")</f>
        <v>1045.0459803420174</v>
      </c>
      <c r="X87" s="30">
        <f>+IFERROR('Tor Emp %OfCMA'!X87*'CMA GDP Estimates'!X87,"")</f>
        <v>936.49479350397814</v>
      </c>
      <c r="Y87" s="30">
        <f>+IFERROR('Tor Emp %OfCMA'!Y87*'CMA GDP Estimates'!Y87,"")</f>
        <v>1002.0632560040544</v>
      </c>
    </row>
    <row r="88" spans="1:25" x14ac:dyDescent="0.25">
      <c r="A88" s="6" t="s">
        <v>82</v>
      </c>
      <c r="B88" s="6"/>
      <c r="C88" s="14">
        <v>451</v>
      </c>
      <c r="D88" s="65">
        <f>+IFERROR('Tor Emp %OfCMA'!D88*'CMA GDP Estimates'!D88,"")</f>
        <v>0</v>
      </c>
      <c r="E88" s="65">
        <f>+IFERROR('Tor Emp %OfCMA'!E88*'CMA GDP Estimates'!E88,"")</f>
        <v>0</v>
      </c>
      <c r="F88" s="65">
        <f>+IFERROR('Tor Emp %OfCMA'!F88*'CMA GDP Estimates'!F88,"")</f>
        <v>0</v>
      </c>
      <c r="G88" s="65">
        <f>+IFERROR('Tor Emp %OfCMA'!G88*'CMA GDP Estimates'!G88,"")</f>
        <v>0</v>
      </c>
      <c r="H88" s="65">
        <f>+IFERROR('Tor Emp %OfCMA'!H88*'CMA GDP Estimates'!H88,"")</f>
        <v>0</v>
      </c>
      <c r="I88" s="65">
        <f>+IFERROR('Tor Emp %OfCMA'!I88*'CMA GDP Estimates'!I88,"")</f>
        <v>0</v>
      </c>
      <c r="J88" s="65">
        <f>+IFERROR('Tor Emp %OfCMA'!J88*'CMA GDP Estimates'!J88,"")</f>
        <v>0</v>
      </c>
      <c r="K88" s="65">
        <f>+IFERROR('Tor Emp %OfCMA'!K88*'CMA GDP Estimates'!K88,"")</f>
        <v>0</v>
      </c>
      <c r="L88" s="65">
        <f>+IFERROR('Tor Emp %OfCMA'!L88*'CMA GDP Estimates'!L88,"")</f>
        <v>0</v>
      </c>
      <c r="M88" s="30">
        <f>+IFERROR('Tor Emp %OfCMA'!M88*'CMA GDP Estimates'!M88,"")</f>
        <v>0</v>
      </c>
      <c r="N88" s="30">
        <f>+IFERROR('Tor Emp %OfCMA'!N88*'CMA GDP Estimates'!N88,"")</f>
        <v>186.97054741930361</v>
      </c>
      <c r="O88" s="30">
        <f>+IFERROR('Tor Emp %OfCMA'!O88*'CMA GDP Estimates'!O88,"")</f>
        <v>194.86701821472408</v>
      </c>
      <c r="P88" s="30">
        <f>+IFERROR('Tor Emp %OfCMA'!P88*'CMA GDP Estimates'!P88,"")</f>
        <v>192.06272729709551</v>
      </c>
      <c r="Q88" s="30">
        <f>+IFERROR('Tor Emp %OfCMA'!Q88*'CMA GDP Estimates'!Q88,"")</f>
        <v>199.90790713218945</v>
      </c>
      <c r="R88" s="30">
        <f>+IFERROR('Tor Emp %OfCMA'!R88*'CMA GDP Estimates'!R88,"")</f>
        <v>71.31721009566543</v>
      </c>
      <c r="S88" s="30">
        <f>+IFERROR('Tor Emp %OfCMA'!S88*'CMA GDP Estimates'!S88,"")</f>
        <v>175.12301957819156</v>
      </c>
      <c r="T88" s="30">
        <f>+IFERROR('Tor Emp %OfCMA'!T88*'CMA GDP Estimates'!T88,"")</f>
        <v>143.90806285338149</v>
      </c>
      <c r="U88" s="30">
        <f>+IFERROR('Tor Emp %OfCMA'!U88*'CMA GDP Estimates'!U88,"")</f>
        <v>138.73494934923238</v>
      </c>
      <c r="V88" s="30">
        <f>+IFERROR('Tor Emp %OfCMA'!V88*'CMA GDP Estimates'!V88,"")</f>
        <v>178.25331543781658</v>
      </c>
      <c r="W88" s="30">
        <f>+IFERROR('Tor Emp %OfCMA'!W88*'CMA GDP Estimates'!W88,"")</f>
        <v>160.83767494671901</v>
      </c>
      <c r="X88" s="30">
        <f>+IFERROR('Tor Emp %OfCMA'!X88*'CMA GDP Estimates'!X88,"")</f>
        <v>259.8029635162917</v>
      </c>
      <c r="Y88" s="30">
        <f>+IFERROR('Tor Emp %OfCMA'!Y88*'CMA GDP Estimates'!Y88,"")</f>
        <v>248.74217454784329</v>
      </c>
    </row>
    <row r="89" spans="1:25" x14ac:dyDescent="0.25">
      <c r="A89" s="6" t="s">
        <v>83</v>
      </c>
      <c r="B89" s="6"/>
      <c r="C89" s="14">
        <v>452</v>
      </c>
      <c r="D89" s="65">
        <f>+IFERROR('Tor Emp %OfCMA'!D89*'CMA GDP Estimates'!D89,"")</f>
        <v>0</v>
      </c>
      <c r="E89" s="65">
        <f>+IFERROR('Tor Emp %OfCMA'!E89*'CMA GDP Estimates'!E89,"")</f>
        <v>0</v>
      </c>
      <c r="F89" s="65">
        <f>+IFERROR('Tor Emp %OfCMA'!F89*'CMA GDP Estimates'!F89,"")</f>
        <v>0</v>
      </c>
      <c r="G89" s="65">
        <f>+IFERROR('Tor Emp %OfCMA'!G89*'CMA GDP Estimates'!G89,"")</f>
        <v>0</v>
      </c>
      <c r="H89" s="65">
        <f>+IFERROR('Tor Emp %OfCMA'!H89*'CMA GDP Estimates'!H89,"")</f>
        <v>0</v>
      </c>
      <c r="I89" s="65">
        <f>+IFERROR('Tor Emp %OfCMA'!I89*'CMA GDP Estimates'!I89,"")</f>
        <v>0</v>
      </c>
      <c r="J89" s="65">
        <f>+IFERROR('Tor Emp %OfCMA'!J89*'CMA GDP Estimates'!J89,"")</f>
        <v>0</v>
      </c>
      <c r="K89" s="65">
        <f>+IFERROR('Tor Emp %OfCMA'!K89*'CMA GDP Estimates'!K89,"")</f>
        <v>0</v>
      </c>
      <c r="L89" s="65">
        <f>+IFERROR('Tor Emp %OfCMA'!L89*'CMA GDP Estimates'!L89,"")</f>
        <v>0</v>
      </c>
      <c r="M89" s="30">
        <f>+IFERROR('Tor Emp %OfCMA'!M89*'CMA GDP Estimates'!M89,"")</f>
        <v>0</v>
      </c>
      <c r="N89" s="30">
        <f>+IFERROR('Tor Emp %OfCMA'!N89*'CMA GDP Estimates'!N89,"")</f>
        <v>857.51769177126198</v>
      </c>
      <c r="O89" s="30">
        <f>+IFERROR('Tor Emp %OfCMA'!O89*'CMA GDP Estimates'!O89,"")</f>
        <v>616.13165057589219</v>
      </c>
      <c r="P89" s="30">
        <f>+IFERROR('Tor Emp %OfCMA'!P89*'CMA GDP Estimates'!P89,"")</f>
        <v>827.04968167511504</v>
      </c>
      <c r="Q89" s="30">
        <f>+IFERROR('Tor Emp %OfCMA'!Q89*'CMA GDP Estimates'!Q89,"")</f>
        <v>805.16982922919158</v>
      </c>
      <c r="R89" s="30">
        <f>+IFERROR('Tor Emp %OfCMA'!R89*'CMA GDP Estimates'!R89,"")</f>
        <v>767.94310810114814</v>
      </c>
      <c r="S89" s="30">
        <f>+IFERROR('Tor Emp %OfCMA'!S89*'CMA GDP Estimates'!S89,"")</f>
        <v>839.56437032527094</v>
      </c>
      <c r="T89" s="30">
        <f>+IFERROR('Tor Emp %OfCMA'!T89*'CMA GDP Estimates'!T89,"")</f>
        <v>905.5145542160235</v>
      </c>
      <c r="U89" s="30">
        <f>+IFERROR('Tor Emp %OfCMA'!U89*'CMA GDP Estimates'!U89,"")</f>
        <v>672.98735254581834</v>
      </c>
      <c r="V89" s="30">
        <f>+IFERROR('Tor Emp %OfCMA'!V89*'CMA GDP Estimates'!V89,"")</f>
        <v>638.54443928230012</v>
      </c>
      <c r="W89" s="30">
        <f>+IFERROR('Tor Emp %OfCMA'!W89*'CMA GDP Estimates'!W89,"")</f>
        <v>701.3786514308058</v>
      </c>
      <c r="X89" s="30">
        <f>+IFERROR('Tor Emp %OfCMA'!X89*'CMA GDP Estimates'!X89,"")</f>
        <v>679.49648190077858</v>
      </c>
      <c r="Y89" s="30">
        <f>+IFERROR('Tor Emp %OfCMA'!Y89*'CMA GDP Estimates'!Y89,"")</f>
        <v>562.76745786268941</v>
      </c>
    </row>
    <row r="90" spans="1:25" x14ac:dyDescent="0.25">
      <c r="A90" s="6" t="s">
        <v>84</v>
      </c>
      <c r="B90" s="6"/>
      <c r="C90" s="14">
        <v>453</v>
      </c>
      <c r="D90" s="65">
        <f>+IFERROR('Tor Emp %OfCMA'!D90*'CMA GDP Estimates'!D90,"")</f>
        <v>0</v>
      </c>
      <c r="E90" s="65">
        <f>+IFERROR('Tor Emp %OfCMA'!E90*'CMA GDP Estimates'!E90,"")</f>
        <v>0</v>
      </c>
      <c r="F90" s="65">
        <f>+IFERROR('Tor Emp %OfCMA'!F90*'CMA GDP Estimates'!F90,"")</f>
        <v>0</v>
      </c>
      <c r="G90" s="65">
        <f>+IFERROR('Tor Emp %OfCMA'!G90*'CMA GDP Estimates'!G90,"")</f>
        <v>0</v>
      </c>
      <c r="H90" s="65">
        <f>+IFERROR('Tor Emp %OfCMA'!H90*'CMA GDP Estimates'!H90,"")</f>
        <v>0</v>
      </c>
      <c r="I90" s="65">
        <f>+IFERROR('Tor Emp %OfCMA'!I90*'CMA GDP Estimates'!I90,"")</f>
        <v>0</v>
      </c>
      <c r="J90" s="65">
        <f>+IFERROR('Tor Emp %OfCMA'!J90*'CMA GDP Estimates'!J90,"")</f>
        <v>0</v>
      </c>
      <c r="K90" s="65">
        <f>+IFERROR('Tor Emp %OfCMA'!K90*'CMA GDP Estimates'!K90,"")</f>
        <v>0</v>
      </c>
      <c r="L90" s="65">
        <f>+IFERROR('Tor Emp %OfCMA'!L90*'CMA GDP Estimates'!L90,"")</f>
        <v>0</v>
      </c>
      <c r="M90" s="30">
        <f>+IFERROR('Tor Emp %OfCMA'!M90*'CMA GDP Estimates'!M90,"")</f>
        <v>0</v>
      </c>
      <c r="N90" s="30">
        <f>+IFERROR('Tor Emp %OfCMA'!N90*'CMA GDP Estimates'!N90,"")</f>
        <v>320.08232563346894</v>
      </c>
      <c r="O90" s="30">
        <f>+IFERROR('Tor Emp %OfCMA'!O90*'CMA GDP Estimates'!O90,"")</f>
        <v>258.89574236258221</v>
      </c>
      <c r="P90" s="30">
        <f>+IFERROR('Tor Emp %OfCMA'!P90*'CMA GDP Estimates'!P90,"")</f>
        <v>265.29565704009656</v>
      </c>
      <c r="Q90" s="30">
        <f>+IFERROR('Tor Emp %OfCMA'!Q90*'CMA GDP Estimates'!Q90,"")</f>
        <v>374.1902349835417</v>
      </c>
      <c r="R90" s="30">
        <f>+IFERROR('Tor Emp %OfCMA'!R90*'CMA GDP Estimates'!R90,"")</f>
        <v>306.99730533136642</v>
      </c>
      <c r="S90" s="30">
        <f>+IFERROR('Tor Emp %OfCMA'!S90*'CMA GDP Estimates'!S90,"")</f>
        <v>343.59784735269557</v>
      </c>
      <c r="T90" s="30">
        <f>+IFERROR('Tor Emp %OfCMA'!T90*'CMA GDP Estimates'!T90,"")</f>
        <v>343.13108936774171</v>
      </c>
      <c r="U90" s="30">
        <f>+IFERROR('Tor Emp %OfCMA'!U90*'CMA GDP Estimates'!U90,"")</f>
        <v>507.68312793852863</v>
      </c>
      <c r="V90" s="30">
        <f>+IFERROR('Tor Emp %OfCMA'!V90*'CMA GDP Estimates'!V90,"")</f>
        <v>357.91667557540865</v>
      </c>
      <c r="W90" s="30">
        <f>+IFERROR('Tor Emp %OfCMA'!W90*'CMA GDP Estimates'!W90,"")</f>
        <v>273.15309264377146</v>
      </c>
      <c r="X90" s="30">
        <f>+IFERROR('Tor Emp %OfCMA'!X90*'CMA GDP Estimates'!X90,"")</f>
        <v>315.66333203716397</v>
      </c>
      <c r="Y90" s="30">
        <f>+IFERROR('Tor Emp %OfCMA'!Y90*'CMA GDP Estimates'!Y90,"")</f>
        <v>600.50061448448707</v>
      </c>
    </row>
    <row r="91" spans="1:25" x14ac:dyDescent="0.25">
      <c r="A91" s="6" t="s">
        <v>85</v>
      </c>
      <c r="B91" s="6"/>
      <c r="C91" s="14">
        <v>454</v>
      </c>
      <c r="D91" s="65">
        <f>+IFERROR('Tor Emp %OfCMA'!D91*'CMA GDP Estimates'!D91,"")</f>
        <v>0</v>
      </c>
      <c r="E91" s="65">
        <f>+IFERROR('Tor Emp %OfCMA'!E91*'CMA GDP Estimates'!E91,"")</f>
        <v>0</v>
      </c>
      <c r="F91" s="65">
        <f>+IFERROR('Tor Emp %OfCMA'!F91*'CMA GDP Estimates'!F91,"")</f>
        <v>0</v>
      </c>
      <c r="G91" s="65">
        <f>+IFERROR('Tor Emp %OfCMA'!G91*'CMA GDP Estimates'!G91,"")</f>
        <v>0</v>
      </c>
      <c r="H91" s="65">
        <f>+IFERROR('Tor Emp %OfCMA'!H91*'CMA GDP Estimates'!H91,"")</f>
        <v>0</v>
      </c>
      <c r="I91" s="65">
        <f>+IFERROR('Tor Emp %OfCMA'!I91*'CMA GDP Estimates'!I91,"")</f>
        <v>0</v>
      </c>
      <c r="J91" s="65">
        <f>+IFERROR('Tor Emp %OfCMA'!J91*'CMA GDP Estimates'!J91,"")</f>
        <v>0</v>
      </c>
      <c r="K91" s="65">
        <f>+IFERROR('Tor Emp %OfCMA'!K91*'CMA GDP Estimates'!K91,"")</f>
        <v>0</v>
      </c>
      <c r="L91" s="65">
        <f>+IFERROR('Tor Emp %OfCMA'!L91*'CMA GDP Estimates'!L91,"")</f>
        <v>0</v>
      </c>
      <c r="M91" s="30">
        <f>+IFERROR('Tor Emp %OfCMA'!M91*'CMA GDP Estimates'!M91,"")</f>
        <v>0</v>
      </c>
      <c r="N91" s="30">
        <f>+IFERROR('Tor Emp %OfCMA'!N91*'CMA GDP Estimates'!N91,"")</f>
        <v>210.07551543422227</v>
      </c>
      <c r="O91" s="30">
        <f>+IFERROR('Tor Emp %OfCMA'!O91*'CMA GDP Estimates'!O91,"")</f>
        <v>135.05790689592828</v>
      </c>
      <c r="P91" s="30">
        <f>+IFERROR('Tor Emp %OfCMA'!P91*'CMA GDP Estimates'!P91,"")</f>
        <v>127.43855147025131</v>
      </c>
      <c r="Q91" s="30">
        <f>+IFERROR('Tor Emp %OfCMA'!Q91*'CMA GDP Estimates'!Q91,"")</f>
        <v>224.63418529128589</v>
      </c>
      <c r="R91" s="30">
        <f>+IFERROR('Tor Emp %OfCMA'!R91*'CMA GDP Estimates'!R91,"")</f>
        <v>193.3844905987271</v>
      </c>
      <c r="S91" s="30">
        <f>+IFERROR('Tor Emp %OfCMA'!S91*'CMA GDP Estimates'!S91,"")</f>
        <v>138.71826322755294</v>
      </c>
      <c r="T91" s="30">
        <f>+IFERROR('Tor Emp %OfCMA'!T91*'CMA GDP Estimates'!T91,"")</f>
        <v>215.75027191296689</v>
      </c>
      <c r="U91" s="30">
        <f>+IFERROR('Tor Emp %OfCMA'!U91*'CMA GDP Estimates'!U91,"")</f>
        <v>286.24949262295928</v>
      </c>
      <c r="V91" s="30">
        <f>+IFERROR('Tor Emp %OfCMA'!V91*'CMA GDP Estimates'!V91,"")</f>
        <v>307.76393095172108</v>
      </c>
      <c r="W91" s="30">
        <f>+IFERROR('Tor Emp %OfCMA'!W91*'CMA GDP Estimates'!W91,"")</f>
        <v>199.90895989561344</v>
      </c>
      <c r="X91" s="30">
        <f>+IFERROR('Tor Emp %OfCMA'!X91*'CMA GDP Estimates'!X91,"")</f>
        <v>193.56025971424828</v>
      </c>
      <c r="Y91" s="30">
        <f>+IFERROR('Tor Emp %OfCMA'!Y91*'CMA GDP Estimates'!Y91,"")</f>
        <v>371.20151217299366</v>
      </c>
    </row>
    <row r="92" spans="1:25" x14ac:dyDescent="0.25">
      <c r="A92" s="5" t="s">
        <v>86</v>
      </c>
      <c r="B92" s="5"/>
      <c r="C92" s="13" t="s">
        <v>200</v>
      </c>
      <c r="D92" s="64">
        <f>+IFERROR('Tor Emp %OfCMA'!D92*'CMA GDP Estimates'!D92,"")</f>
        <v>3612.9852877382541</v>
      </c>
      <c r="E92" s="64">
        <f>+IFERROR('Tor Emp %OfCMA'!E92*'CMA GDP Estimates'!E92,"")</f>
        <v>3407.543680815962</v>
      </c>
      <c r="F92" s="64">
        <f>+IFERROR('Tor Emp %OfCMA'!F92*'CMA GDP Estimates'!F92,"")</f>
        <v>3410.7610054541069</v>
      </c>
      <c r="G92" s="64">
        <f>+IFERROR('Tor Emp %OfCMA'!G92*'CMA GDP Estimates'!G92,"")</f>
        <v>3825.1334360556111</v>
      </c>
      <c r="H92" s="64">
        <f>+IFERROR('Tor Emp %OfCMA'!H92*'CMA GDP Estimates'!H92,"")</f>
        <v>3949.2475347656159</v>
      </c>
      <c r="I92" s="64">
        <f>+IFERROR('Tor Emp %OfCMA'!I92*'CMA GDP Estimates'!I92,"")</f>
        <v>3809.8182325902167</v>
      </c>
      <c r="J92" s="64">
        <f>+IFERROR('Tor Emp %OfCMA'!J92*'CMA GDP Estimates'!J92,"")</f>
        <v>3416.837417704382</v>
      </c>
      <c r="K92" s="64">
        <f>+IFERROR('Tor Emp %OfCMA'!K92*'CMA GDP Estimates'!K92,"")</f>
        <v>3337.4434539804365</v>
      </c>
      <c r="L92" s="64">
        <f>+IFERROR('Tor Emp %OfCMA'!L92*'CMA GDP Estimates'!L92,"")</f>
        <v>3652.986092640725</v>
      </c>
      <c r="M92" s="29">
        <f>+IFERROR('Tor Emp %OfCMA'!M92*'CMA GDP Estimates'!M92,"")</f>
        <v>4667.2468661528583</v>
      </c>
      <c r="N92" s="29">
        <f>+IFERROR('Tor Emp %OfCMA'!N92*'CMA GDP Estimates'!N92,"")</f>
        <v>4229.2120407363</v>
      </c>
      <c r="O92" s="29">
        <f>+IFERROR('Tor Emp %OfCMA'!O92*'CMA GDP Estimates'!O92,"")</f>
        <v>4314.1175469299742</v>
      </c>
      <c r="P92" s="29">
        <f>+IFERROR('Tor Emp %OfCMA'!P92*'CMA GDP Estimates'!P92,"")</f>
        <v>4338.1957129213069</v>
      </c>
      <c r="Q92" s="29">
        <f>+IFERROR('Tor Emp %OfCMA'!Q92*'CMA GDP Estimates'!Q92,"")</f>
        <v>4239.2938525912568</v>
      </c>
      <c r="R92" s="29">
        <f>+IFERROR('Tor Emp %OfCMA'!R92*'CMA GDP Estimates'!R92,"")</f>
        <v>4771.2124540001587</v>
      </c>
      <c r="S92" s="29">
        <f>+IFERROR('Tor Emp %OfCMA'!S92*'CMA GDP Estimates'!S92,"")</f>
        <v>4509.7090296966599</v>
      </c>
      <c r="T92" s="29">
        <f>+IFERROR('Tor Emp %OfCMA'!T92*'CMA GDP Estimates'!T92,"")</f>
        <v>4912.5251244723222</v>
      </c>
      <c r="U92" s="29">
        <f>+IFERROR('Tor Emp %OfCMA'!U92*'CMA GDP Estimates'!U92,"")</f>
        <v>5114.0968452195057</v>
      </c>
      <c r="V92" s="29">
        <f>+IFERROR('Tor Emp %OfCMA'!V92*'CMA GDP Estimates'!V92,"")</f>
        <v>5072.3180175562738</v>
      </c>
      <c r="W92" s="29">
        <f>+IFERROR('Tor Emp %OfCMA'!W92*'CMA GDP Estimates'!W92,"")</f>
        <v>4165.039549195043</v>
      </c>
      <c r="X92" s="29">
        <f>+IFERROR('Tor Emp %OfCMA'!X92*'CMA GDP Estimates'!X92,"")</f>
        <v>5146.2212996630797</v>
      </c>
      <c r="Y92" s="29">
        <f>+IFERROR('Tor Emp %OfCMA'!Y92*'CMA GDP Estimates'!Y92,"")</f>
        <v>5566.3714246877853</v>
      </c>
    </row>
    <row r="93" spans="1:25" x14ac:dyDescent="0.25">
      <c r="A93" s="6" t="s">
        <v>87</v>
      </c>
      <c r="B93" s="6"/>
      <c r="C93" s="14">
        <v>481</v>
      </c>
      <c r="D93" s="65">
        <f>+IFERROR('Tor Emp %OfCMA'!D93*'CMA GDP Estimates'!D93,"")</f>
        <v>411.89120711056199</v>
      </c>
      <c r="E93" s="65">
        <f>+IFERROR('Tor Emp %OfCMA'!E93*'CMA GDP Estimates'!E93,"")</f>
        <v>381.3070360731017</v>
      </c>
      <c r="F93" s="65">
        <f>+IFERROR('Tor Emp %OfCMA'!F93*'CMA GDP Estimates'!F93,"")</f>
        <v>356.95110464009372</v>
      </c>
      <c r="G93" s="65">
        <f>+IFERROR('Tor Emp %OfCMA'!G93*'CMA GDP Estimates'!G93,"")</f>
        <v>341.42790335046777</v>
      </c>
      <c r="H93" s="65">
        <f>+IFERROR('Tor Emp %OfCMA'!H93*'CMA GDP Estimates'!H93,"")</f>
        <v>298.26821401336895</v>
      </c>
      <c r="I93" s="65">
        <f>+IFERROR('Tor Emp %OfCMA'!I93*'CMA GDP Estimates'!I93,"")</f>
        <v>206.70575675866232</v>
      </c>
      <c r="J93" s="65">
        <f>+IFERROR('Tor Emp %OfCMA'!J93*'CMA GDP Estimates'!J93,"")</f>
        <v>224.18577591503686</v>
      </c>
      <c r="K93" s="65">
        <f>+IFERROR('Tor Emp %OfCMA'!K93*'CMA GDP Estimates'!K93,"")</f>
        <v>295.63986373564194</v>
      </c>
      <c r="L93" s="65">
        <f>+IFERROR('Tor Emp %OfCMA'!L93*'CMA GDP Estimates'!L93,"")</f>
        <v>168.99984227615096</v>
      </c>
      <c r="M93" s="30">
        <f>+IFERROR('Tor Emp %OfCMA'!M93*'CMA GDP Estimates'!M93,"")</f>
        <v>143.55490453465504</v>
      </c>
      <c r="N93" s="30">
        <f>+IFERROR('Tor Emp %OfCMA'!N93*'CMA GDP Estimates'!N93,"")</f>
        <v>263.04137923554487</v>
      </c>
      <c r="O93" s="30">
        <f>+IFERROR('Tor Emp %OfCMA'!O93*'CMA GDP Estimates'!O93,"")</f>
        <v>209.96363859939734</v>
      </c>
      <c r="P93" s="30">
        <f>+IFERROR('Tor Emp %OfCMA'!P93*'CMA GDP Estimates'!P93,"")</f>
        <v>239.64708372306546</v>
      </c>
      <c r="Q93" s="30">
        <f>+IFERROR('Tor Emp %OfCMA'!Q93*'CMA GDP Estimates'!Q93,"")</f>
        <v>174.51037617179443</v>
      </c>
      <c r="R93" s="30">
        <f>+IFERROR('Tor Emp %OfCMA'!R93*'CMA GDP Estimates'!R93,"")</f>
        <v>259.04986152003994</v>
      </c>
      <c r="S93" s="30">
        <f>+IFERROR('Tor Emp %OfCMA'!S93*'CMA GDP Estimates'!S93,"")</f>
        <v>239.13521980347184</v>
      </c>
      <c r="T93" s="30">
        <f>+IFERROR('Tor Emp %OfCMA'!T93*'CMA GDP Estimates'!T93,"")</f>
        <v>303.69914160412787</v>
      </c>
      <c r="U93" s="30">
        <f>+IFERROR('Tor Emp %OfCMA'!U93*'CMA GDP Estimates'!U93,"")</f>
        <v>370.12654375573339</v>
      </c>
      <c r="V93" s="30">
        <f>+IFERROR('Tor Emp %OfCMA'!V93*'CMA GDP Estimates'!V93,"")</f>
        <v>390.77371079347739</v>
      </c>
      <c r="W93" s="30">
        <f>+IFERROR('Tor Emp %OfCMA'!W93*'CMA GDP Estimates'!W93,"")</f>
        <v>371.89238326853911</v>
      </c>
      <c r="X93" s="30">
        <f>+IFERROR('Tor Emp %OfCMA'!X93*'CMA GDP Estimates'!X93,"")</f>
        <v>523.33908333297575</v>
      </c>
      <c r="Y93" s="30">
        <f>+IFERROR('Tor Emp %OfCMA'!Y93*'CMA GDP Estimates'!Y93,"")</f>
        <v>393.4189037462416</v>
      </c>
    </row>
    <row r="94" spans="1:25" x14ac:dyDescent="0.25">
      <c r="A94" s="6" t="s">
        <v>88</v>
      </c>
      <c r="B94" s="6"/>
      <c r="C94" s="14">
        <v>482</v>
      </c>
      <c r="D94" s="65">
        <f>+IFERROR('Tor Emp %OfCMA'!D94*'CMA GDP Estimates'!D94,"")</f>
        <v>217.15569011076639</v>
      </c>
      <c r="E94" s="65">
        <f>+IFERROR('Tor Emp %OfCMA'!E94*'CMA GDP Estimates'!E94,"")</f>
        <v>176.55412000850586</v>
      </c>
      <c r="F94" s="65">
        <f>+IFERROR('Tor Emp %OfCMA'!F94*'CMA GDP Estimates'!F94,"")</f>
        <v>225.74100360203855</v>
      </c>
      <c r="G94" s="65">
        <f>+IFERROR('Tor Emp %OfCMA'!G94*'CMA GDP Estimates'!G94,"")</f>
        <v>0</v>
      </c>
      <c r="H94" s="65">
        <f>+IFERROR('Tor Emp %OfCMA'!H94*'CMA GDP Estimates'!H94,"")</f>
        <v>0</v>
      </c>
      <c r="I94" s="65">
        <f>+IFERROR('Tor Emp %OfCMA'!I94*'CMA GDP Estimates'!I94,"")</f>
        <v>0</v>
      </c>
      <c r="J94" s="65">
        <f>+IFERROR('Tor Emp %OfCMA'!J94*'CMA GDP Estimates'!J94,"")</f>
        <v>228.92131190453622</v>
      </c>
      <c r="K94" s="65">
        <f>+IFERROR('Tor Emp %OfCMA'!K94*'CMA GDP Estimates'!K94,"")</f>
        <v>370.60580107992854</v>
      </c>
      <c r="L94" s="65">
        <f>+IFERROR('Tor Emp %OfCMA'!L94*'CMA GDP Estimates'!L94,"")</f>
        <v>0</v>
      </c>
      <c r="M94" s="30">
        <f>+IFERROR('Tor Emp %OfCMA'!M94*'CMA GDP Estimates'!M94,"")</f>
        <v>696.40738951297908</v>
      </c>
      <c r="N94" s="30">
        <f>+IFERROR('Tor Emp %OfCMA'!N94*'CMA GDP Estimates'!N94,"")</f>
        <v>0</v>
      </c>
      <c r="O94" s="30">
        <f>+IFERROR('Tor Emp %OfCMA'!O94*'CMA GDP Estimates'!O94,"")</f>
        <v>0</v>
      </c>
      <c r="P94" s="30">
        <f>+IFERROR('Tor Emp %OfCMA'!P94*'CMA GDP Estimates'!P94,"")</f>
        <v>383.16923800271002</v>
      </c>
      <c r="Q94" s="30">
        <f>+IFERROR('Tor Emp %OfCMA'!Q94*'CMA GDP Estimates'!Q94,"")</f>
        <v>322.20127329643572</v>
      </c>
      <c r="R94" s="30">
        <f>+IFERROR('Tor Emp %OfCMA'!R94*'CMA GDP Estimates'!R94,"")</f>
        <v>552.58436658386825</v>
      </c>
      <c r="S94" s="30">
        <f>+IFERROR('Tor Emp %OfCMA'!S94*'CMA GDP Estimates'!S94,"")</f>
        <v>543.98169155921869</v>
      </c>
      <c r="T94" s="30">
        <f>+IFERROR('Tor Emp %OfCMA'!T94*'CMA GDP Estimates'!T94,"")</f>
        <v>0</v>
      </c>
      <c r="U94" s="30">
        <f>+IFERROR('Tor Emp %OfCMA'!U94*'CMA GDP Estimates'!U94,"")</f>
        <v>643.82576746456186</v>
      </c>
      <c r="V94" s="30">
        <f>+IFERROR('Tor Emp %OfCMA'!V94*'CMA GDP Estimates'!V94,"")</f>
        <v>0</v>
      </c>
      <c r="W94" s="30">
        <f>+IFERROR('Tor Emp %OfCMA'!W94*'CMA GDP Estimates'!W94,"")</f>
        <v>0</v>
      </c>
      <c r="X94" s="30">
        <f>+IFERROR('Tor Emp %OfCMA'!X94*'CMA GDP Estimates'!X94,"")</f>
        <v>0</v>
      </c>
      <c r="Y94" s="30" t="str">
        <f>+IFERROR('Tor Emp %OfCMA'!Y94*'CMA GDP Estimates'!Y94,"")</f>
        <v/>
      </c>
    </row>
    <row r="95" spans="1:25" x14ac:dyDescent="0.25">
      <c r="A95" s="6" t="s">
        <v>89</v>
      </c>
      <c r="B95" s="6"/>
      <c r="C95" s="14">
        <v>483</v>
      </c>
      <c r="D95" s="65" t="str">
        <f>+IFERROR('Tor Emp %OfCMA'!D95*'CMA GDP Estimates'!D95,"")</f>
        <v/>
      </c>
      <c r="E95" s="65">
        <f>+IFERROR('Tor Emp %OfCMA'!E95*'CMA GDP Estimates'!E95,"")</f>
        <v>0</v>
      </c>
      <c r="F95" s="65" t="str">
        <f>+IFERROR('Tor Emp %OfCMA'!F95*'CMA GDP Estimates'!F95,"")</f>
        <v/>
      </c>
      <c r="G95" s="65" t="str">
        <f>+IFERROR('Tor Emp %OfCMA'!G95*'CMA GDP Estimates'!G95,"")</f>
        <v/>
      </c>
      <c r="H95" s="65" t="str">
        <f>+IFERROR('Tor Emp %OfCMA'!H95*'CMA GDP Estimates'!H95,"")</f>
        <v/>
      </c>
      <c r="I95" s="65" t="str">
        <f>+IFERROR('Tor Emp %OfCMA'!I95*'CMA GDP Estimates'!I95,"")</f>
        <v/>
      </c>
      <c r="J95" s="65" t="str">
        <f>+IFERROR('Tor Emp %OfCMA'!J95*'CMA GDP Estimates'!J95,"")</f>
        <v/>
      </c>
      <c r="K95" s="65" t="str">
        <f>+IFERROR('Tor Emp %OfCMA'!K95*'CMA GDP Estimates'!K95,"")</f>
        <v/>
      </c>
      <c r="L95" s="65" t="str">
        <f>+IFERROR('Tor Emp %OfCMA'!L95*'CMA GDP Estimates'!L95,"")</f>
        <v/>
      </c>
      <c r="M95" s="30" t="str">
        <f>+IFERROR('Tor Emp %OfCMA'!M95*'CMA GDP Estimates'!M95,"")</f>
        <v/>
      </c>
      <c r="N95" s="30" t="str">
        <f>+IFERROR('Tor Emp %OfCMA'!N95*'CMA GDP Estimates'!N95,"")</f>
        <v/>
      </c>
      <c r="O95" s="30" t="str">
        <f>+IFERROR('Tor Emp %OfCMA'!O95*'CMA GDP Estimates'!O95,"")</f>
        <v/>
      </c>
      <c r="P95" s="30" t="str">
        <f>+IFERROR('Tor Emp %OfCMA'!P95*'CMA GDP Estimates'!P95,"")</f>
        <v/>
      </c>
      <c r="Q95" s="30" t="str">
        <f>+IFERROR('Tor Emp %OfCMA'!Q95*'CMA GDP Estimates'!Q95,"")</f>
        <v/>
      </c>
      <c r="R95" s="30" t="str">
        <f>+IFERROR('Tor Emp %OfCMA'!R95*'CMA GDP Estimates'!R95,"")</f>
        <v/>
      </c>
      <c r="S95" s="30" t="str">
        <f>+IFERROR('Tor Emp %OfCMA'!S95*'CMA GDP Estimates'!S95,"")</f>
        <v/>
      </c>
      <c r="T95" s="30" t="str">
        <f>+IFERROR('Tor Emp %OfCMA'!T95*'CMA GDP Estimates'!T95,"")</f>
        <v/>
      </c>
      <c r="U95" s="30" t="str">
        <f>+IFERROR('Tor Emp %OfCMA'!U95*'CMA GDP Estimates'!U95,"")</f>
        <v/>
      </c>
      <c r="V95" s="30" t="str">
        <f>+IFERROR('Tor Emp %OfCMA'!V95*'CMA GDP Estimates'!V95,"")</f>
        <v/>
      </c>
      <c r="W95" s="30" t="str">
        <f>+IFERROR('Tor Emp %OfCMA'!W95*'CMA GDP Estimates'!W95,"")</f>
        <v/>
      </c>
      <c r="X95" s="30" t="str">
        <f>+IFERROR('Tor Emp %OfCMA'!X95*'CMA GDP Estimates'!X95,"")</f>
        <v/>
      </c>
      <c r="Y95" s="30" t="str">
        <f>+IFERROR('Tor Emp %OfCMA'!Y95*'CMA GDP Estimates'!Y95,"")</f>
        <v/>
      </c>
    </row>
    <row r="96" spans="1:25" x14ac:dyDescent="0.25">
      <c r="A96" s="6" t="s">
        <v>90</v>
      </c>
      <c r="B96" s="6"/>
      <c r="C96" s="14">
        <v>484</v>
      </c>
      <c r="D96" s="65">
        <f>+IFERROR('Tor Emp %OfCMA'!D96*'CMA GDP Estimates'!D96,"")</f>
        <v>423.51895771311905</v>
      </c>
      <c r="E96" s="65">
        <f>+IFERROR('Tor Emp %OfCMA'!E96*'CMA GDP Estimates'!E96,"")</f>
        <v>395.7755670217536</v>
      </c>
      <c r="F96" s="65">
        <f>+IFERROR('Tor Emp %OfCMA'!F96*'CMA GDP Estimates'!F96,"")</f>
        <v>402.48958510003234</v>
      </c>
      <c r="G96" s="65">
        <f>+IFERROR('Tor Emp %OfCMA'!G96*'CMA GDP Estimates'!G96,"")</f>
        <v>396.22086464272655</v>
      </c>
      <c r="H96" s="65">
        <f>+IFERROR('Tor Emp %OfCMA'!H96*'CMA GDP Estimates'!H96,"")</f>
        <v>560.60960581538086</v>
      </c>
      <c r="I96" s="65">
        <f>+IFERROR('Tor Emp %OfCMA'!I96*'CMA GDP Estimates'!I96,"")</f>
        <v>516.80657511882976</v>
      </c>
      <c r="J96" s="65">
        <f>+IFERROR('Tor Emp %OfCMA'!J96*'CMA GDP Estimates'!J96,"")</f>
        <v>488.01579190699806</v>
      </c>
      <c r="K96" s="65">
        <f>+IFERROR('Tor Emp %OfCMA'!K96*'CMA GDP Estimates'!K96,"")</f>
        <v>560.47292176151052</v>
      </c>
      <c r="L96" s="65">
        <f>+IFERROR('Tor Emp %OfCMA'!L96*'CMA GDP Estimates'!L96,"")</f>
        <v>490.07038338687602</v>
      </c>
      <c r="M96" s="30">
        <f>+IFERROR('Tor Emp %OfCMA'!M96*'CMA GDP Estimates'!M96,"")</f>
        <v>648.12494958019931</v>
      </c>
      <c r="N96" s="30">
        <f>+IFERROR('Tor Emp %OfCMA'!N96*'CMA GDP Estimates'!N96,"")</f>
        <v>642.99894315305062</v>
      </c>
      <c r="O96" s="30">
        <f>+IFERROR('Tor Emp %OfCMA'!O96*'CMA GDP Estimates'!O96,"")</f>
        <v>690.3941081103435</v>
      </c>
      <c r="P96" s="30">
        <f>+IFERROR('Tor Emp %OfCMA'!P96*'CMA GDP Estimates'!P96,"")</f>
        <v>633.30070474142849</v>
      </c>
      <c r="Q96" s="30">
        <f>+IFERROR('Tor Emp %OfCMA'!Q96*'CMA GDP Estimates'!Q96,"")</f>
        <v>556.66055349107887</v>
      </c>
      <c r="R96" s="30">
        <f>+IFERROR('Tor Emp %OfCMA'!R96*'CMA GDP Estimates'!R96,"")</f>
        <v>889.60266335840083</v>
      </c>
      <c r="S96" s="30">
        <f>+IFERROR('Tor Emp %OfCMA'!S96*'CMA GDP Estimates'!S96,"")</f>
        <v>734.28759359529556</v>
      </c>
      <c r="T96" s="30">
        <f>+IFERROR('Tor Emp %OfCMA'!T96*'CMA GDP Estimates'!T96,"")</f>
        <v>1053.0064864389353</v>
      </c>
      <c r="U96" s="30">
        <f>+IFERROR('Tor Emp %OfCMA'!U96*'CMA GDP Estimates'!U96,"")</f>
        <v>841.74304635057763</v>
      </c>
      <c r="V96" s="30">
        <f>+IFERROR('Tor Emp %OfCMA'!V96*'CMA GDP Estimates'!V96,"")</f>
        <v>710.75987542336907</v>
      </c>
      <c r="W96" s="30">
        <f>+IFERROR('Tor Emp %OfCMA'!W96*'CMA GDP Estimates'!W96,"")</f>
        <v>549.76448829707874</v>
      </c>
      <c r="X96" s="30">
        <f>+IFERROR('Tor Emp %OfCMA'!X96*'CMA GDP Estimates'!X96,"")</f>
        <v>698.79158239356968</v>
      </c>
      <c r="Y96" s="30">
        <f>+IFERROR('Tor Emp %OfCMA'!Y96*'CMA GDP Estimates'!Y96,"")</f>
        <v>728.30489162397441</v>
      </c>
    </row>
    <row r="97" spans="1:25" x14ac:dyDescent="0.25">
      <c r="A97" s="6" t="s">
        <v>91</v>
      </c>
      <c r="B97" s="6"/>
      <c r="C97" s="14" t="s">
        <v>201</v>
      </c>
      <c r="D97" s="65">
        <f>+IFERROR('Tor Emp %OfCMA'!D97*'CMA GDP Estimates'!D97,"")</f>
        <v>578.83919649625341</v>
      </c>
      <c r="E97" s="65">
        <f>+IFERROR('Tor Emp %OfCMA'!E97*'CMA GDP Estimates'!E97,"")</f>
        <v>608.40458964700463</v>
      </c>
      <c r="F97" s="65">
        <f>+IFERROR('Tor Emp %OfCMA'!F97*'CMA GDP Estimates'!F97,"")</f>
        <v>570.69012522426362</v>
      </c>
      <c r="G97" s="65">
        <f>+IFERROR('Tor Emp %OfCMA'!G97*'CMA GDP Estimates'!G97,"")</f>
        <v>734.20257958955335</v>
      </c>
      <c r="H97" s="65">
        <f>+IFERROR('Tor Emp %OfCMA'!H97*'CMA GDP Estimates'!H97,"")</f>
        <v>728.17249086856384</v>
      </c>
      <c r="I97" s="65">
        <f>+IFERROR('Tor Emp %OfCMA'!I97*'CMA GDP Estimates'!I97,"")</f>
        <v>656.96468615080346</v>
      </c>
      <c r="J97" s="65">
        <f>+IFERROR('Tor Emp %OfCMA'!J97*'CMA GDP Estimates'!J97,"")</f>
        <v>447.15904810349804</v>
      </c>
      <c r="K97" s="65">
        <f>+IFERROR('Tor Emp %OfCMA'!K97*'CMA GDP Estimates'!K97,"")</f>
        <v>509.30756361054716</v>
      </c>
      <c r="L97" s="65">
        <f>+IFERROR('Tor Emp %OfCMA'!L97*'CMA GDP Estimates'!L97,"")</f>
        <v>899.35493649533157</v>
      </c>
      <c r="M97" s="30">
        <f>+IFERROR('Tor Emp %OfCMA'!M97*'CMA GDP Estimates'!M97,"")</f>
        <v>1107.7836349105271</v>
      </c>
      <c r="N97" s="30">
        <f>+IFERROR('Tor Emp %OfCMA'!N97*'CMA GDP Estimates'!N97,"")</f>
        <v>1154.8790357741555</v>
      </c>
      <c r="O97" s="30">
        <f>+IFERROR('Tor Emp %OfCMA'!O97*'CMA GDP Estimates'!O97,"")</f>
        <v>1230.9608520982877</v>
      </c>
      <c r="P97" s="30">
        <f>+IFERROR('Tor Emp %OfCMA'!P97*'CMA GDP Estimates'!P97,"")</f>
        <v>1171.2245012953658</v>
      </c>
      <c r="Q97" s="30">
        <f>+IFERROR('Tor Emp %OfCMA'!Q97*'CMA GDP Estimates'!Q97,"")</f>
        <v>1270.3854803957381</v>
      </c>
      <c r="R97" s="30">
        <f>+IFERROR('Tor Emp %OfCMA'!R97*'CMA GDP Estimates'!R97,"")</f>
        <v>1402.510546970894</v>
      </c>
      <c r="S97" s="30">
        <f>+IFERROR('Tor Emp %OfCMA'!S97*'CMA GDP Estimates'!S97,"")</f>
        <v>1265.7320781992266</v>
      </c>
      <c r="T97" s="30">
        <f>+IFERROR('Tor Emp %OfCMA'!T97*'CMA GDP Estimates'!T97,"")</f>
        <v>1337.0849548524916</v>
      </c>
      <c r="U97" s="30">
        <f>+IFERROR('Tor Emp %OfCMA'!U97*'CMA GDP Estimates'!U97,"")</f>
        <v>1284.1300553046779</v>
      </c>
      <c r="V97" s="30">
        <f>+IFERROR('Tor Emp %OfCMA'!V97*'CMA GDP Estimates'!V97,"")</f>
        <v>1583.8267400659981</v>
      </c>
      <c r="W97" s="30">
        <f>+IFERROR('Tor Emp %OfCMA'!W97*'CMA GDP Estimates'!W97,"")</f>
        <v>1240.8547883826079</v>
      </c>
      <c r="X97" s="30">
        <f>+IFERROR('Tor Emp %OfCMA'!X97*'CMA GDP Estimates'!X97,"")</f>
        <v>1520.2001380468223</v>
      </c>
      <c r="Y97" s="30">
        <f>+IFERROR('Tor Emp %OfCMA'!Y97*'CMA GDP Estimates'!Y97,"")</f>
        <v>1577.5019691152186</v>
      </c>
    </row>
    <row r="98" spans="1:25" x14ac:dyDescent="0.25">
      <c r="A98" s="7" t="s">
        <v>92</v>
      </c>
      <c r="B98" s="7"/>
      <c r="C98" s="14">
        <v>4851</v>
      </c>
      <c r="D98" s="65">
        <f>+IFERROR('Tor Emp %OfCMA'!D98*'CMA GDP Estimates'!D98,"")</f>
        <v>536.96792392482382</v>
      </c>
      <c r="E98" s="65">
        <f>+IFERROR('Tor Emp %OfCMA'!E98*'CMA GDP Estimates'!E98,"")</f>
        <v>382.0563461537148</v>
      </c>
      <c r="F98" s="65">
        <f>+IFERROR('Tor Emp %OfCMA'!F98*'CMA GDP Estimates'!F98,"")</f>
        <v>466.23801371633226</v>
      </c>
      <c r="G98" s="65">
        <f>+IFERROR('Tor Emp %OfCMA'!G98*'CMA GDP Estimates'!G98,"")</f>
        <v>586.01562974004457</v>
      </c>
      <c r="H98" s="65">
        <f>+IFERROR('Tor Emp %OfCMA'!H98*'CMA GDP Estimates'!H98,"")</f>
        <v>598.95017716090911</v>
      </c>
      <c r="I98" s="65">
        <f>+IFERROR('Tor Emp %OfCMA'!I98*'CMA GDP Estimates'!I98,"")</f>
        <v>586.22440060038105</v>
      </c>
      <c r="J98" s="65">
        <f>+IFERROR('Tor Emp %OfCMA'!J98*'CMA GDP Estimates'!J98,"")</f>
        <v>407.61105701742338</v>
      </c>
      <c r="K98" s="65">
        <f>+IFERROR('Tor Emp %OfCMA'!K98*'CMA GDP Estimates'!K98,"")</f>
        <v>480.13883031400513</v>
      </c>
      <c r="L98" s="65">
        <f>+IFERROR('Tor Emp %OfCMA'!L98*'CMA GDP Estimates'!L98,"")</f>
        <v>666.75884417606255</v>
      </c>
      <c r="M98" s="30">
        <f>+IFERROR('Tor Emp %OfCMA'!M98*'CMA GDP Estimates'!M98,"")</f>
        <v>1014.6571927821714</v>
      </c>
      <c r="N98" s="30">
        <f>+IFERROR('Tor Emp %OfCMA'!N98*'CMA GDP Estimates'!N98,"")</f>
        <v>1131.5375925202861</v>
      </c>
      <c r="O98" s="30">
        <f>+IFERROR('Tor Emp %OfCMA'!O98*'CMA GDP Estimates'!O98,"")</f>
        <v>1121.893401357805</v>
      </c>
      <c r="P98" s="30">
        <f>+IFERROR('Tor Emp %OfCMA'!P98*'CMA GDP Estimates'!P98,"")</f>
        <v>1289.5058074185422</v>
      </c>
      <c r="Q98" s="30">
        <f>+IFERROR('Tor Emp %OfCMA'!Q98*'CMA GDP Estimates'!Q98,"")</f>
        <v>1118.3034418758778</v>
      </c>
      <c r="R98" s="30">
        <f>+IFERROR('Tor Emp %OfCMA'!R98*'CMA GDP Estimates'!R98,"")</f>
        <v>1504.2043574841118</v>
      </c>
      <c r="S98" s="30">
        <f>+IFERROR('Tor Emp %OfCMA'!S98*'CMA GDP Estimates'!S98,"")</f>
        <v>1365.8396297002823</v>
      </c>
      <c r="T98" s="30">
        <f>+IFERROR('Tor Emp %OfCMA'!T98*'CMA GDP Estimates'!T98,"")</f>
        <v>1285.3730917417024</v>
      </c>
      <c r="U98" s="30">
        <f>+IFERROR('Tor Emp %OfCMA'!U98*'CMA GDP Estimates'!U98,"")</f>
        <v>1365.9809672081446</v>
      </c>
      <c r="V98" s="30">
        <f>+IFERROR('Tor Emp %OfCMA'!V98*'CMA GDP Estimates'!V98,"")</f>
        <v>2001.185175575358</v>
      </c>
      <c r="W98" s="30">
        <f>+IFERROR('Tor Emp %OfCMA'!W98*'CMA GDP Estimates'!W98,"")</f>
        <v>1353.4807633681748</v>
      </c>
      <c r="X98" s="30">
        <f>+IFERROR('Tor Emp %OfCMA'!X98*'CMA GDP Estimates'!X98,"")</f>
        <v>1181.5746967630159</v>
      </c>
      <c r="Y98" s="30">
        <f>+IFERROR('Tor Emp %OfCMA'!Y98*'CMA GDP Estimates'!Y98,"")</f>
        <v>993.42631473578558</v>
      </c>
    </row>
    <row r="99" spans="1:25" x14ac:dyDescent="0.25">
      <c r="A99" s="7" t="s">
        <v>93</v>
      </c>
      <c r="B99" s="7"/>
      <c r="C99" s="14">
        <v>4853</v>
      </c>
      <c r="D99" s="65">
        <f>+IFERROR('Tor Emp %OfCMA'!D99*'CMA GDP Estimates'!D99,"")</f>
        <v>97.934796589923593</v>
      </c>
      <c r="E99" s="65">
        <f>+IFERROR('Tor Emp %OfCMA'!E99*'CMA GDP Estimates'!E99,"")</f>
        <v>133.52117672745868</v>
      </c>
      <c r="F99" s="65">
        <f>+IFERROR('Tor Emp %OfCMA'!F99*'CMA GDP Estimates'!F99,"")</f>
        <v>105.71064774956973</v>
      </c>
      <c r="G99" s="65">
        <f>+IFERROR('Tor Emp %OfCMA'!G99*'CMA GDP Estimates'!G99,"")</f>
        <v>148.01838226184591</v>
      </c>
      <c r="H99" s="65">
        <f>+IFERROR('Tor Emp %OfCMA'!H99*'CMA GDP Estimates'!H99,"")</f>
        <v>116.11391338446896</v>
      </c>
      <c r="I99" s="65">
        <f>+IFERROR('Tor Emp %OfCMA'!I99*'CMA GDP Estimates'!I99,"")</f>
        <v>116.38891991183112</v>
      </c>
      <c r="J99" s="65">
        <f>+IFERROR('Tor Emp %OfCMA'!J99*'CMA GDP Estimates'!J99,"")</f>
        <v>86.893024462785775</v>
      </c>
      <c r="K99" s="65">
        <f>+IFERROR('Tor Emp %OfCMA'!K99*'CMA GDP Estimates'!K99,"")</f>
        <v>110.57729977048059</v>
      </c>
      <c r="L99" s="65">
        <f>+IFERROR('Tor Emp %OfCMA'!L99*'CMA GDP Estimates'!L99,"")</f>
        <v>115.71656942767692</v>
      </c>
      <c r="M99" s="30">
        <f>+IFERROR('Tor Emp %OfCMA'!M99*'CMA GDP Estimates'!M99,"")</f>
        <v>150.75137450966346</v>
      </c>
      <c r="N99" s="30">
        <f>+IFERROR('Tor Emp %OfCMA'!N99*'CMA GDP Estimates'!N99,"")</f>
        <v>141.56072832760788</v>
      </c>
      <c r="O99" s="30">
        <f>+IFERROR('Tor Emp %OfCMA'!O99*'CMA GDP Estimates'!O99,"")</f>
        <v>138.41050455446344</v>
      </c>
      <c r="P99" s="30">
        <f>+IFERROR('Tor Emp %OfCMA'!P99*'CMA GDP Estimates'!P99,"")</f>
        <v>143.18337303875418</v>
      </c>
      <c r="Q99" s="30">
        <f>+IFERROR('Tor Emp %OfCMA'!Q99*'CMA GDP Estimates'!Q99,"")</f>
        <v>159.18557917131238</v>
      </c>
      <c r="R99" s="30">
        <f>+IFERROR('Tor Emp %OfCMA'!R99*'CMA GDP Estimates'!R99,"")</f>
        <v>167.70277373754314</v>
      </c>
      <c r="S99" s="30">
        <f>+IFERROR('Tor Emp %OfCMA'!S99*'CMA GDP Estimates'!S99,"")</f>
        <v>136.28824029463348</v>
      </c>
      <c r="T99" s="30">
        <f>+IFERROR('Tor Emp %OfCMA'!T99*'CMA GDP Estimates'!T99,"")</f>
        <v>153.51470360080654</v>
      </c>
      <c r="U99" s="30">
        <f>+IFERROR('Tor Emp %OfCMA'!U99*'CMA GDP Estimates'!U99,"")</f>
        <v>143.39528203359086</v>
      </c>
      <c r="V99" s="30">
        <f>+IFERROR('Tor Emp %OfCMA'!V99*'CMA GDP Estimates'!V99,"")</f>
        <v>130.44696167247818</v>
      </c>
      <c r="W99" s="30">
        <f>+IFERROR('Tor Emp %OfCMA'!W99*'CMA GDP Estimates'!W99,"")</f>
        <v>119.53133607062996</v>
      </c>
      <c r="X99" s="30">
        <f>+IFERROR('Tor Emp %OfCMA'!X99*'CMA GDP Estimates'!X99,"")</f>
        <v>133.90237872072825</v>
      </c>
      <c r="Y99" s="30">
        <f>+IFERROR('Tor Emp %OfCMA'!Y99*'CMA GDP Estimates'!Y99,"")</f>
        <v>197.33452951812569</v>
      </c>
    </row>
    <row r="100" spans="1:25" x14ac:dyDescent="0.25">
      <c r="A100" s="8" t="s">
        <v>94</v>
      </c>
      <c r="B100" s="8"/>
      <c r="C100" s="15" t="s">
        <v>202</v>
      </c>
      <c r="D100" s="66">
        <f>+IFERROR('Tor Emp %OfCMA'!D100*'CMA GDP Estimates'!D100,"")</f>
        <v>0</v>
      </c>
      <c r="E100" s="66">
        <f>+IFERROR('Tor Emp %OfCMA'!E100*'CMA GDP Estimates'!E100,"")</f>
        <v>92.821641705188185</v>
      </c>
      <c r="F100" s="66">
        <f>+IFERROR('Tor Emp %OfCMA'!F100*'CMA GDP Estimates'!F100,"")</f>
        <v>0</v>
      </c>
      <c r="G100" s="66">
        <f>+IFERROR('Tor Emp %OfCMA'!G100*'CMA GDP Estimates'!G100,"")</f>
        <v>0</v>
      </c>
      <c r="H100" s="66">
        <f>+IFERROR('Tor Emp %OfCMA'!H100*'CMA GDP Estimates'!H100,"")</f>
        <v>0</v>
      </c>
      <c r="I100" s="66">
        <f>+IFERROR('Tor Emp %OfCMA'!I100*'CMA GDP Estimates'!I100,"")</f>
        <v>0</v>
      </c>
      <c r="J100" s="66">
        <f>+IFERROR('Tor Emp %OfCMA'!J100*'CMA GDP Estimates'!J100,"")</f>
        <v>0</v>
      </c>
      <c r="K100" s="66">
        <f>+IFERROR('Tor Emp %OfCMA'!K100*'CMA GDP Estimates'!K100,"")</f>
        <v>0</v>
      </c>
      <c r="L100" s="66">
        <f>+IFERROR('Tor Emp %OfCMA'!L100*'CMA GDP Estimates'!L100,"")</f>
        <v>0</v>
      </c>
      <c r="M100" s="31">
        <f>+IFERROR('Tor Emp %OfCMA'!M100*'CMA GDP Estimates'!M100,"")</f>
        <v>0</v>
      </c>
      <c r="N100" s="31">
        <f>+IFERROR('Tor Emp %OfCMA'!N100*'CMA GDP Estimates'!N100,"")</f>
        <v>69.685457225648051</v>
      </c>
      <c r="O100" s="31">
        <f>+IFERROR('Tor Emp %OfCMA'!O100*'CMA GDP Estimates'!O100,"")</f>
        <v>103.56084490348584</v>
      </c>
      <c r="P100" s="31">
        <f>+IFERROR('Tor Emp %OfCMA'!P100*'CMA GDP Estimates'!P100,"")</f>
        <v>37.51790382739317</v>
      </c>
      <c r="Q100" s="31">
        <f>+IFERROR('Tor Emp %OfCMA'!Q100*'CMA GDP Estimates'!Q100,"")</f>
        <v>71.897827487212055</v>
      </c>
      <c r="R100" s="31">
        <f>+IFERROR('Tor Emp %OfCMA'!R100*'CMA GDP Estimates'!R100,"")</f>
        <v>47.954376207308613</v>
      </c>
      <c r="S100" s="31">
        <f>+IFERROR('Tor Emp %OfCMA'!S100*'CMA GDP Estimates'!S100,"")</f>
        <v>0</v>
      </c>
      <c r="T100" s="31">
        <f>+IFERROR('Tor Emp %OfCMA'!T100*'CMA GDP Estimates'!T100,"")</f>
        <v>54.164499858086636</v>
      </c>
      <c r="U100" s="31">
        <f>+IFERROR('Tor Emp %OfCMA'!U100*'CMA GDP Estimates'!U100,"")</f>
        <v>0</v>
      </c>
      <c r="V100" s="31">
        <f>+IFERROR('Tor Emp %OfCMA'!V100*'CMA GDP Estimates'!V100,"")</f>
        <v>52.785521109631084</v>
      </c>
      <c r="W100" s="31">
        <f>+IFERROR('Tor Emp %OfCMA'!W100*'CMA GDP Estimates'!W100,"")</f>
        <v>0</v>
      </c>
      <c r="X100" s="31">
        <f>+IFERROR('Tor Emp %OfCMA'!X100*'CMA GDP Estimates'!X100,"")</f>
        <v>85.610222804776768</v>
      </c>
      <c r="Y100" s="31">
        <f>+IFERROR('Tor Emp %OfCMA'!Y100*'CMA GDP Estimates'!Y100,"")</f>
        <v>51.449290167398097</v>
      </c>
    </row>
    <row r="101" spans="1:25" x14ac:dyDescent="0.25">
      <c r="A101" s="6" t="s">
        <v>95</v>
      </c>
      <c r="B101" s="6"/>
      <c r="C101" s="14">
        <v>486</v>
      </c>
      <c r="D101" s="65" t="str">
        <f>+IFERROR('Tor Emp %OfCMA'!D101*'CMA GDP Estimates'!D101,"")</f>
        <v/>
      </c>
      <c r="E101" s="65" t="str">
        <f>+IFERROR('Tor Emp %OfCMA'!E101*'CMA GDP Estimates'!E101,"")</f>
        <v/>
      </c>
      <c r="F101" s="65" t="str">
        <f>+IFERROR('Tor Emp %OfCMA'!F101*'CMA GDP Estimates'!F101,"")</f>
        <v/>
      </c>
      <c r="G101" s="65" t="str">
        <f>+IFERROR('Tor Emp %OfCMA'!G101*'CMA GDP Estimates'!G101,"")</f>
        <v/>
      </c>
      <c r="H101" s="65" t="str">
        <f>+IFERROR('Tor Emp %OfCMA'!H101*'CMA GDP Estimates'!H101,"")</f>
        <v/>
      </c>
      <c r="I101" s="65" t="str">
        <f>+IFERROR('Tor Emp %OfCMA'!I101*'CMA GDP Estimates'!I101,"")</f>
        <v/>
      </c>
      <c r="J101" s="65" t="str">
        <f>+IFERROR('Tor Emp %OfCMA'!J101*'CMA GDP Estimates'!J101,"")</f>
        <v/>
      </c>
      <c r="K101" s="65" t="str">
        <f>+IFERROR('Tor Emp %OfCMA'!K101*'CMA GDP Estimates'!K101,"")</f>
        <v/>
      </c>
      <c r="L101" s="65" t="str">
        <f>+IFERROR('Tor Emp %OfCMA'!L101*'CMA GDP Estimates'!L101,"")</f>
        <v/>
      </c>
      <c r="M101" s="30" t="str">
        <f>+IFERROR('Tor Emp %OfCMA'!M101*'CMA GDP Estimates'!M101,"")</f>
        <v/>
      </c>
      <c r="N101" s="30" t="str">
        <f>+IFERROR('Tor Emp %OfCMA'!N101*'CMA GDP Estimates'!N101,"")</f>
        <v/>
      </c>
      <c r="O101" s="30" t="str">
        <f>+IFERROR('Tor Emp %OfCMA'!O101*'CMA GDP Estimates'!O101,"")</f>
        <v/>
      </c>
      <c r="P101" s="30" t="str">
        <f>+IFERROR('Tor Emp %OfCMA'!P101*'CMA GDP Estimates'!P101,"")</f>
        <v/>
      </c>
      <c r="Q101" s="30" t="str">
        <f>+IFERROR('Tor Emp %OfCMA'!Q101*'CMA GDP Estimates'!Q101,"")</f>
        <v/>
      </c>
      <c r="R101" s="30" t="str">
        <f>+IFERROR('Tor Emp %OfCMA'!R101*'CMA GDP Estimates'!R101,"")</f>
        <v/>
      </c>
      <c r="S101" s="30" t="str">
        <f>+IFERROR('Tor Emp %OfCMA'!S101*'CMA GDP Estimates'!S101,"")</f>
        <v/>
      </c>
      <c r="T101" s="30" t="str">
        <f>+IFERROR('Tor Emp %OfCMA'!T101*'CMA GDP Estimates'!T101,"")</f>
        <v/>
      </c>
      <c r="U101" s="30" t="str">
        <f>+IFERROR('Tor Emp %OfCMA'!U101*'CMA GDP Estimates'!U101,"")</f>
        <v/>
      </c>
      <c r="V101" s="30" t="str">
        <f>+IFERROR('Tor Emp %OfCMA'!V101*'CMA GDP Estimates'!V101,"")</f>
        <v/>
      </c>
      <c r="W101" s="30" t="str">
        <f>+IFERROR('Tor Emp %OfCMA'!W101*'CMA GDP Estimates'!W101,"")</f>
        <v/>
      </c>
      <c r="X101" s="30" t="str">
        <f>+IFERROR('Tor Emp %OfCMA'!X101*'CMA GDP Estimates'!X101,"")</f>
        <v/>
      </c>
      <c r="Y101" s="30" t="str">
        <f>+IFERROR('Tor Emp %OfCMA'!Y101*'CMA GDP Estimates'!Y101,"")</f>
        <v/>
      </c>
    </row>
    <row r="102" spans="1:25" x14ac:dyDescent="0.25">
      <c r="A102" s="6" t="s">
        <v>96</v>
      </c>
      <c r="B102" s="6"/>
      <c r="C102" s="14">
        <v>488</v>
      </c>
      <c r="D102" s="65">
        <f>+IFERROR('Tor Emp %OfCMA'!D102*'CMA GDP Estimates'!D102,"")</f>
        <v>803.26345106868655</v>
      </c>
      <c r="E102" s="65">
        <f>+IFERROR('Tor Emp %OfCMA'!E102*'CMA GDP Estimates'!E102,"")</f>
        <v>927.77918029651005</v>
      </c>
      <c r="F102" s="65">
        <f>+IFERROR('Tor Emp %OfCMA'!F102*'CMA GDP Estimates'!F102,"")</f>
        <v>844.76955348798458</v>
      </c>
      <c r="G102" s="65">
        <f>+IFERROR('Tor Emp %OfCMA'!G102*'CMA GDP Estimates'!G102,"")</f>
        <v>545.03777756551312</v>
      </c>
      <c r="H102" s="65">
        <f>+IFERROR('Tor Emp %OfCMA'!H102*'CMA GDP Estimates'!H102,"")</f>
        <v>537.99464716972182</v>
      </c>
      <c r="I102" s="65">
        <f>+IFERROR('Tor Emp %OfCMA'!I102*'CMA GDP Estimates'!I102,"")</f>
        <v>698.5384793022148</v>
      </c>
      <c r="J102" s="65">
        <f>+IFERROR('Tor Emp %OfCMA'!J102*'CMA GDP Estimates'!J102,"")</f>
        <v>616.29694702511119</v>
      </c>
      <c r="K102" s="65">
        <f>+IFERROR('Tor Emp %OfCMA'!K102*'CMA GDP Estimates'!K102,"")</f>
        <v>481.88769670642745</v>
      </c>
      <c r="L102" s="65">
        <f>+IFERROR('Tor Emp %OfCMA'!L102*'CMA GDP Estimates'!L102,"")</f>
        <v>340.72242294220445</v>
      </c>
      <c r="M102" s="30">
        <f>+IFERROR('Tor Emp %OfCMA'!M102*'CMA GDP Estimates'!M102,"")</f>
        <v>630.13716538525159</v>
      </c>
      <c r="N102" s="30">
        <f>+IFERROR('Tor Emp %OfCMA'!N102*'CMA GDP Estimates'!N102,"")</f>
        <v>440.01531384406786</v>
      </c>
      <c r="O102" s="30">
        <f>+IFERROR('Tor Emp %OfCMA'!O102*'CMA GDP Estimates'!O102,"")</f>
        <v>396.65855105646068</v>
      </c>
      <c r="P102" s="30">
        <f>+IFERROR('Tor Emp %OfCMA'!P102*'CMA GDP Estimates'!P102,"")</f>
        <v>480.54545519545269</v>
      </c>
      <c r="Q102" s="30">
        <f>+IFERROR('Tor Emp %OfCMA'!Q102*'CMA GDP Estimates'!Q102,"")</f>
        <v>460.21263974711582</v>
      </c>
      <c r="R102" s="30">
        <f>+IFERROR('Tor Emp %OfCMA'!R102*'CMA GDP Estimates'!R102,"")</f>
        <v>431.02932294135223</v>
      </c>
      <c r="S102" s="30">
        <f>+IFERROR('Tor Emp %OfCMA'!S102*'CMA GDP Estimates'!S102,"")</f>
        <v>405.50526760213415</v>
      </c>
      <c r="T102" s="30">
        <f>+IFERROR('Tor Emp %OfCMA'!T102*'CMA GDP Estimates'!T102,"")</f>
        <v>653.47765520010933</v>
      </c>
      <c r="U102" s="30">
        <f>+IFERROR('Tor Emp %OfCMA'!U102*'CMA GDP Estimates'!U102,"")</f>
        <v>648.15356144041311</v>
      </c>
      <c r="V102" s="30">
        <f>+IFERROR('Tor Emp %OfCMA'!V102*'CMA GDP Estimates'!V102,"")</f>
        <v>615.39789719634678</v>
      </c>
      <c r="W102" s="30">
        <f>+IFERROR('Tor Emp %OfCMA'!W102*'CMA GDP Estimates'!W102,"")</f>
        <v>607.09519159624062</v>
      </c>
      <c r="X102" s="30">
        <f>+IFERROR('Tor Emp %OfCMA'!X102*'CMA GDP Estimates'!X102,"")</f>
        <v>878.05119099176625</v>
      </c>
      <c r="Y102" s="30">
        <f>+IFERROR('Tor Emp %OfCMA'!Y102*'CMA GDP Estimates'!Y102,"")</f>
        <v>575.38409844755893</v>
      </c>
    </row>
    <row r="103" spans="1:25" x14ac:dyDescent="0.25">
      <c r="A103" s="6" t="s">
        <v>97</v>
      </c>
      <c r="B103" s="6"/>
      <c r="C103" s="14">
        <v>491</v>
      </c>
      <c r="D103" s="65">
        <f>+IFERROR('Tor Emp %OfCMA'!D103*'CMA GDP Estimates'!D103,"")</f>
        <v>0</v>
      </c>
      <c r="E103" s="65">
        <f>+IFERROR('Tor Emp %OfCMA'!E103*'CMA GDP Estimates'!E103,"")</f>
        <v>0</v>
      </c>
      <c r="F103" s="65">
        <f>+IFERROR('Tor Emp %OfCMA'!F103*'CMA GDP Estimates'!F103,"")</f>
        <v>0</v>
      </c>
      <c r="G103" s="65">
        <f>+IFERROR('Tor Emp %OfCMA'!G103*'CMA GDP Estimates'!G103,"")</f>
        <v>0</v>
      </c>
      <c r="H103" s="65">
        <f>+IFERROR('Tor Emp %OfCMA'!H103*'CMA GDP Estimates'!H103,"")</f>
        <v>0</v>
      </c>
      <c r="I103" s="65">
        <f>+IFERROR('Tor Emp %OfCMA'!I103*'CMA GDP Estimates'!I103,"")</f>
        <v>0</v>
      </c>
      <c r="J103" s="65">
        <f>+IFERROR('Tor Emp %OfCMA'!J103*'CMA GDP Estimates'!J103,"")</f>
        <v>0</v>
      </c>
      <c r="K103" s="65">
        <f>+IFERROR('Tor Emp %OfCMA'!K103*'CMA GDP Estimates'!K103,"")</f>
        <v>0</v>
      </c>
      <c r="L103" s="65">
        <f>+IFERROR('Tor Emp %OfCMA'!L103*'CMA GDP Estimates'!L103,"")</f>
        <v>0</v>
      </c>
      <c r="M103" s="30">
        <f>+IFERROR('Tor Emp %OfCMA'!M103*'CMA GDP Estimates'!M103,"")</f>
        <v>0</v>
      </c>
      <c r="N103" s="30">
        <f>+IFERROR('Tor Emp %OfCMA'!N103*'CMA GDP Estimates'!N103,"")</f>
        <v>402.07093747881066</v>
      </c>
      <c r="O103" s="30">
        <f>+IFERROR('Tor Emp %OfCMA'!O103*'CMA GDP Estimates'!O103,"")</f>
        <v>520.59618057014268</v>
      </c>
      <c r="P103" s="30">
        <f>+IFERROR('Tor Emp %OfCMA'!P103*'CMA GDP Estimates'!P103,"")</f>
        <v>367.51349088566286</v>
      </c>
      <c r="Q103" s="30">
        <f>+IFERROR('Tor Emp %OfCMA'!Q103*'CMA GDP Estimates'!Q103,"")</f>
        <v>591.35444316765438</v>
      </c>
      <c r="R103" s="30">
        <f>+IFERROR('Tor Emp %OfCMA'!R103*'CMA GDP Estimates'!R103,"")</f>
        <v>429.97623818949705</v>
      </c>
      <c r="S103" s="30">
        <f>+IFERROR('Tor Emp %OfCMA'!S103*'CMA GDP Estimates'!S103,"")</f>
        <v>493.91777542486221</v>
      </c>
      <c r="T103" s="30">
        <f>+IFERROR('Tor Emp %OfCMA'!T103*'CMA GDP Estimates'!T103,"")</f>
        <v>317.95852651646516</v>
      </c>
      <c r="U103" s="30">
        <f>+IFERROR('Tor Emp %OfCMA'!U103*'CMA GDP Estimates'!U103,"")</f>
        <v>314.85634437740066</v>
      </c>
      <c r="V103" s="30">
        <f>+IFERROR('Tor Emp %OfCMA'!V103*'CMA GDP Estimates'!V103,"")</f>
        <v>420.99761322277857</v>
      </c>
      <c r="W103" s="30">
        <f>+IFERROR('Tor Emp %OfCMA'!W103*'CMA GDP Estimates'!W103,"")</f>
        <v>395.61954100093487</v>
      </c>
      <c r="X103" s="30">
        <f>+IFERROR('Tor Emp %OfCMA'!X103*'CMA GDP Estimates'!X103,"")</f>
        <v>325.16849370037403</v>
      </c>
      <c r="Y103" s="30">
        <f>+IFERROR('Tor Emp %OfCMA'!Y103*'CMA GDP Estimates'!Y103,"")</f>
        <v>500.99477458564076</v>
      </c>
    </row>
    <row r="104" spans="1:25" x14ac:dyDescent="0.25">
      <c r="A104" s="6" t="s">
        <v>98</v>
      </c>
      <c r="B104" s="6"/>
      <c r="C104" s="14">
        <v>492</v>
      </c>
      <c r="D104" s="65">
        <f>+IFERROR('Tor Emp %OfCMA'!D104*'CMA GDP Estimates'!D104,"")</f>
        <v>0</v>
      </c>
      <c r="E104" s="65">
        <f>+IFERROR('Tor Emp %OfCMA'!E104*'CMA GDP Estimates'!E104,"")</f>
        <v>0</v>
      </c>
      <c r="F104" s="65">
        <f>+IFERROR('Tor Emp %OfCMA'!F104*'CMA GDP Estimates'!F104,"")</f>
        <v>0</v>
      </c>
      <c r="G104" s="65">
        <f>+IFERROR('Tor Emp %OfCMA'!G104*'CMA GDP Estimates'!G104,"")</f>
        <v>0</v>
      </c>
      <c r="H104" s="65">
        <f>+IFERROR('Tor Emp %OfCMA'!H104*'CMA GDP Estimates'!H104,"")</f>
        <v>0</v>
      </c>
      <c r="I104" s="65">
        <f>+IFERROR('Tor Emp %OfCMA'!I104*'CMA GDP Estimates'!I104,"")</f>
        <v>0</v>
      </c>
      <c r="J104" s="65">
        <f>+IFERROR('Tor Emp %OfCMA'!J104*'CMA GDP Estimates'!J104,"")</f>
        <v>0</v>
      </c>
      <c r="K104" s="65">
        <f>+IFERROR('Tor Emp %OfCMA'!K104*'CMA GDP Estimates'!K104,"")</f>
        <v>0</v>
      </c>
      <c r="L104" s="65">
        <f>+IFERROR('Tor Emp %OfCMA'!L104*'CMA GDP Estimates'!L104,"")</f>
        <v>0</v>
      </c>
      <c r="M104" s="30">
        <f>+IFERROR('Tor Emp %OfCMA'!M104*'CMA GDP Estimates'!M104,"")</f>
        <v>0</v>
      </c>
      <c r="N104" s="30">
        <f>+IFERROR('Tor Emp %OfCMA'!N104*'CMA GDP Estimates'!N104,"")</f>
        <v>312.0966639845438</v>
      </c>
      <c r="O104" s="30">
        <f>+IFERROR('Tor Emp %OfCMA'!O104*'CMA GDP Estimates'!O104,"")</f>
        <v>360.36012763406285</v>
      </c>
      <c r="P104" s="30">
        <f>+IFERROR('Tor Emp %OfCMA'!P104*'CMA GDP Estimates'!P104,"")</f>
        <v>305.88566685903101</v>
      </c>
      <c r="Q104" s="30">
        <f>+IFERROR('Tor Emp %OfCMA'!Q104*'CMA GDP Estimates'!Q104,"")</f>
        <v>338.88603951565227</v>
      </c>
      <c r="R104" s="30">
        <f>+IFERROR('Tor Emp %OfCMA'!R104*'CMA GDP Estimates'!R104,"")</f>
        <v>307.56330310106813</v>
      </c>
      <c r="S104" s="30">
        <f>+IFERROR('Tor Emp %OfCMA'!S104*'CMA GDP Estimates'!S104,"")</f>
        <v>303.09444867831979</v>
      </c>
      <c r="T104" s="30">
        <f>+IFERROR('Tor Emp %OfCMA'!T104*'CMA GDP Estimates'!T104,"")</f>
        <v>330.40910519137066</v>
      </c>
      <c r="U104" s="30">
        <f>+IFERROR('Tor Emp %OfCMA'!U104*'CMA GDP Estimates'!U104,"")</f>
        <v>301.65592937482467</v>
      </c>
      <c r="V104" s="30">
        <f>+IFERROR('Tor Emp %OfCMA'!V104*'CMA GDP Estimates'!V104,"")</f>
        <v>314.86701317880852</v>
      </c>
      <c r="W104" s="30">
        <f>+IFERROR('Tor Emp %OfCMA'!W104*'CMA GDP Estimates'!W104,"")</f>
        <v>205.97653941494372</v>
      </c>
      <c r="X104" s="30">
        <f>+IFERROR('Tor Emp %OfCMA'!X104*'CMA GDP Estimates'!X104,"")</f>
        <v>162.81799760121606</v>
      </c>
      <c r="Y104" s="30">
        <f>+IFERROR('Tor Emp %OfCMA'!Y104*'CMA GDP Estimates'!Y104,"")</f>
        <v>214.29722624834434</v>
      </c>
    </row>
    <row r="105" spans="1:25" x14ac:dyDescent="0.25">
      <c r="A105" s="6" t="s">
        <v>99</v>
      </c>
      <c r="B105" s="6"/>
      <c r="C105" s="14">
        <v>493</v>
      </c>
      <c r="D105" s="65">
        <f>+IFERROR('Tor Emp %OfCMA'!D105*'CMA GDP Estimates'!D105,"")</f>
        <v>149.67348708828027</v>
      </c>
      <c r="E105" s="65">
        <f>+IFERROR('Tor Emp %OfCMA'!E105*'CMA GDP Estimates'!E105,"")</f>
        <v>92.22849906076766</v>
      </c>
      <c r="F105" s="65">
        <f>+IFERROR('Tor Emp %OfCMA'!F105*'CMA GDP Estimates'!F105,"")</f>
        <v>121.8659859800962</v>
      </c>
      <c r="G105" s="65">
        <f>+IFERROR('Tor Emp %OfCMA'!G105*'CMA GDP Estimates'!G105,"")</f>
        <v>172.38038931577429</v>
      </c>
      <c r="H105" s="65">
        <f>+IFERROR('Tor Emp %OfCMA'!H105*'CMA GDP Estimates'!H105,"")</f>
        <v>110.83411854027722</v>
      </c>
      <c r="I105" s="65">
        <f>+IFERROR('Tor Emp %OfCMA'!I105*'CMA GDP Estimates'!I105,"")</f>
        <v>215.19866972767898</v>
      </c>
      <c r="J105" s="65">
        <f>+IFERROR('Tor Emp %OfCMA'!J105*'CMA GDP Estimates'!J105,"")</f>
        <v>188.21845265165103</v>
      </c>
      <c r="K105" s="65">
        <f>+IFERROR('Tor Emp %OfCMA'!K105*'CMA GDP Estimates'!K105,"")</f>
        <v>182.27011505574023</v>
      </c>
      <c r="L105" s="65">
        <f>+IFERROR('Tor Emp %OfCMA'!L105*'CMA GDP Estimates'!L105,"")</f>
        <v>204.2191513786764</v>
      </c>
      <c r="M105" s="30">
        <f>+IFERROR('Tor Emp %OfCMA'!M105*'CMA GDP Estimates'!M105,"")</f>
        <v>167.83080991478033</v>
      </c>
      <c r="N105" s="30">
        <f>+IFERROR('Tor Emp %OfCMA'!N105*'CMA GDP Estimates'!N105,"")</f>
        <v>182.77876998876371</v>
      </c>
      <c r="O105" s="30">
        <f>+IFERROR('Tor Emp %OfCMA'!O105*'CMA GDP Estimates'!O105,"")</f>
        <v>136.433761553414</v>
      </c>
      <c r="P105" s="30">
        <f>+IFERROR('Tor Emp %OfCMA'!P105*'CMA GDP Estimates'!P105,"")</f>
        <v>193.37163553943373</v>
      </c>
      <c r="Q105" s="30">
        <f>+IFERROR('Tor Emp %OfCMA'!Q105*'CMA GDP Estimates'!Q105,"")</f>
        <v>107.2511492040222</v>
      </c>
      <c r="R105" s="30">
        <f>+IFERROR('Tor Emp %OfCMA'!R105*'CMA GDP Estimates'!R105,"")</f>
        <v>133.08791364882978</v>
      </c>
      <c r="S105" s="30">
        <f>+IFERROR('Tor Emp %OfCMA'!S105*'CMA GDP Estimates'!S105,"")</f>
        <v>133.52390430913749</v>
      </c>
      <c r="T105" s="30">
        <f>+IFERROR('Tor Emp %OfCMA'!T105*'CMA GDP Estimates'!T105,"")</f>
        <v>55.995258130053237</v>
      </c>
      <c r="U105" s="30">
        <f>+IFERROR('Tor Emp %OfCMA'!U105*'CMA GDP Estimates'!U105,"")</f>
        <v>193.59684535629836</v>
      </c>
      <c r="V105" s="30">
        <f>+IFERROR('Tor Emp %OfCMA'!V105*'CMA GDP Estimates'!V105,"")</f>
        <v>80.03374735635343</v>
      </c>
      <c r="W105" s="30">
        <f>+IFERROR('Tor Emp %OfCMA'!W105*'CMA GDP Estimates'!W105,"")</f>
        <v>63.39290874883261</v>
      </c>
      <c r="X105" s="30">
        <f>+IFERROR('Tor Emp %OfCMA'!X105*'CMA GDP Estimates'!X105,"")</f>
        <v>92.42332894038401</v>
      </c>
      <c r="Y105" s="30">
        <f>+IFERROR('Tor Emp %OfCMA'!Y105*'CMA GDP Estimates'!Y105,"")</f>
        <v>247.37178479601548</v>
      </c>
    </row>
    <row r="106" spans="1:25" x14ac:dyDescent="0.25">
      <c r="A106" s="5" t="s">
        <v>100</v>
      </c>
      <c r="B106" s="5"/>
      <c r="C106" s="13">
        <v>51</v>
      </c>
      <c r="D106" s="64">
        <f>+IFERROR('Tor Emp %OfCMA'!D106*'CMA GDP Estimates'!D106,"")</f>
        <v>4235.8128481525127</v>
      </c>
      <c r="E106" s="64">
        <f>+IFERROR('Tor Emp %OfCMA'!E106*'CMA GDP Estimates'!E106,"")</f>
        <v>4407.7103779155932</v>
      </c>
      <c r="F106" s="64">
        <f>+IFERROR('Tor Emp %OfCMA'!F106*'CMA GDP Estimates'!F106,"")</f>
        <v>5513.170688940445</v>
      </c>
      <c r="G106" s="64">
        <f>+IFERROR('Tor Emp %OfCMA'!G106*'CMA GDP Estimates'!G106,"")</f>
        <v>5745.5606414237182</v>
      </c>
      <c r="H106" s="64">
        <f>+IFERROR('Tor Emp %OfCMA'!H106*'CMA GDP Estimates'!H106,"")</f>
        <v>6686.7301737089392</v>
      </c>
      <c r="I106" s="64">
        <f>+IFERROR('Tor Emp %OfCMA'!I106*'CMA GDP Estimates'!I106,"")</f>
        <v>6616.4248958914141</v>
      </c>
      <c r="J106" s="64">
        <f>+IFERROR('Tor Emp %OfCMA'!J106*'CMA GDP Estimates'!J106,"")</f>
        <v>6831.8307544743047</v>
      </c>
      <c r="K106" s="64">
        <f>+IFERROR('Tor Emp %OfCMA'!K106*'CMA GDP Estimates'!K106,"")</f>
        <v>7844.1223457123515</v>
      </c>
      <c r="L106" s="64">
        <f>+IFERROR('Tor Emp %OfCMA'!L106*'CMA GDP Estimates'!L106,"")</f>
        <v>10355.582866884628</v>
      </c>
      <c r="M106" s="29">
        <f>+IFERROR('Tor Emp %OfCMA'!M106*'CMA GDP Estimates'!M106,"")</f>
        <v>10324.241985077126</v>
      </c>
      <c r="N106" s="29">
        <f>+IFERROR('Tor Emp %OfCMA'!N106*'CMA GDP Estimates'!N106,"")</f>
        <v>10337.055509737649</v>
      </c>
      <c r="O106" s="29">
        <f>+IFERROR('Tor Emp %OfCMA'!O106*'CMA GDP Estimates'!O106,"")</f>
        <v>10044.718050491034</v>
      </c>
      <c r="P106" s="29">
        <f>+IFERROR('Tor Emp %OfCMA'!P106*'CMA GDP Estimates'!P106,"")</f>
        <v>11940.566225526516</v>
      </c>
      <c r="Q106" s="29">
        <f>+IFERROR('Tor Emp %OfCMA'!Q106*'CMA GDP Estimates'!Q106,"")</f>
        <v>10222.713565099517</v>
      </c>
      <c r="R106" s="29">
        <f>+IFERROR('Tor Emp %OfCMA'!R106*'CMA GDP Estimates'!R106,"")</f>
        <v>11189.828632760848</v>
      </c>
      <c r="S106" s="29">
        <f>+IFERROR('Tor Emp %OfCMA'!S106*'CMA GDP Estimates'!S106,"")</f>
        <v>9893.942914721436</v>
      </c>
      <c r="T106" s="29">
        <f>+IFERROR('Tor Emp %OfCMA'!T106*'CMA GDP Estimates'!T106,"")</f>
        <v>10597.049945801806</v>
      </c>
      <c r="U106" s="29">
        <f>+IFERROR('Tor Emp %OfCMA'!U106*'CMA GDP Estimates'!U106,"")</f>
        <v>10217.186197194373</v>
      </c>
      <c r="V106" s="29">
        <f>+IFERROR('Tor Emp %OfCMA'!V106*'CMA GDP Estimates'!V106,"")</f>
        <v>11364.574071607858</v>
      </c>
      <c r="W106" s="29">
        <f>+IFERROR('Tor Emp %OfCMA'!W106*'CMA GDP Estimates'!W106,"")</f>
        <v>10661.542657143322</v>
      </c>
      <c r="X106" s="29">
        <f>+IFERROR('Tor Emp %OfCMA'!X106*'CMA GDP Estimates'!X106,"")</f>
        <v>12617.066035161075</v>
      </c>
      <c r="Y106" s="29">
        <f>+IFERROR('Tor Emp %OfCMA'!Y106*'CMA GDP Estimates'!Y106,"")</f>
        <v>10809.208309564519</v>
      </c>
    </row>
    <row r="107" spans="1:25" x14ac:dyDescent="0.25">
      <c r="A107" s="6" t="s">
        <v>101</v>
      </c>
      <c r="B107" s="6"/>
      <c r="C107" s="14">
        <v>511</v>
      </c>
      <c r="D107" s="65">
        <f>+IFERROR('Tor Emp %OfCMA'!D107*'CMA GDP Estimates'!D107,"")</f>
        <v>1050.6301695554862</v>
      </c>
      <c r="E107" s="65">
        <f>+IFERROR('Tor Emp %OfCMA'!E107*'CMA GDP Estimates'!E107,"")</f>
        <v>966.63025016837867</v>
      </c>
      <c r="F107" s="65">
        <f>+IFERROR('Tor Emp %OfCMA'!F107*'CMA GDP Estimates'!F107,"")</f>
        <v>1320.845792581471</v>
      </c>
      <c r="G107" s="65">
        <f>+IFERROR('Tor Emp %OfCMA'!G107*'CMA GDP Estimates'!G107,"")</f>
        <v>1403.1137481377848</v>
      </c>
      <c r="H107" s="65">
        <f>+IFERROR('Tor Emp %OfCMA'!H107*'CMA GDP Estimates'!H107,"")</f>
        <v>1199.0826803257246</v>
      </c>
      <c r="I107" s="65">
        <f>+IFERROR('Tor Emp %OfCMA'!I107*'CMA GDP Estimates'!I107,"")</f>
        <v>1234.7536518560032</v>
      </c>
      <c r="J107" s="65">
        <f>+IFERROR('Tor Emp %OfCMA'!J107*'CMA GDP Estimates'!J107,"")</f>
        <v>1337.4117201188042</v>
      </c>
      <c r="K107" s="65">
        <f>+IFERROR('Tor Emp %OfCMA'!K107*'CMA GDP Estimates'!K107,"")</f>
        <v>1259.3780751937165</v>
      </c>
      <c r="L107" s="65">
        <f>+IFERROR('Tor Emp %OfCMA'!L107*'CMA GDP Estimates'!L107,"")</f>
        <v>1513.6135107289108</v>
      </c>
      <c r="M107" s="30">
        <f>+IFERROR('Tor Emp %OfCMA'!M107*'CMA GDP Estimates'!M107,"")</f>
        <v>1627.0809828604629</v>
      </c>
      <c r="N107" s="30">
        <f>+IFERROR('Tor Emp %OfCMA'!N107*'CMA GDP Estimates'!N107,"")</f>
        <v>1837.0634283026038</v>
      </c>
      <c r="O107" s="30">
        <f>+IFERROR('Tor Emp %OfCMA'!O107*'CMA GDP Estimates'!O107,"")</f>
        <v>1609.223884491297</v>
      </c>
      <c r="P107" s="30">
        <f>+IFERROR('Tor Emp %OfCMA'!P107*'CMA GDP Estimates'!P107,"")</f>
        <v>2000.8639791596324</v>
      </c>
      <c r="Q107" s="30">
        <f>+IFERROR('Tor Emp %OfCMA'!Q107*'CMA GDP Estimates'!Q107,"")</f>
        <v>2033.193745487019</v>
      </c>
      <c r="R107" s="30">
        <f>+IFERROR('Tor Emp %OfCMA'!R107*'CMA GDP Estimates'!R107,"")</f>
        <v>1652.3795665240552</v>
      </c>
      <c r="S107" s="30">
        <f>+IFERROR('Tor Emp %OfCMA'!S107*'CMA GDP Estimates'!S107,"")</f>
        <v>1637.6666197737277</v>
      </c>
      <c r="T107" s="30">
        <f>+IFERROR('Tor Emp %OfCMA'!T107*'CMA GDP Estimates'!T107,"")</f>
        <v>1931.9521173426963</v>
      </c>
      <c r="U107" s="30">
        <f>+IFERROR('Tor Emp %OfCMA'!U107*'CMA GDP Estimates'!U107,"")</f>
        <v>2003.7359741644539</v>
      </c>
      <c r="V107" s="30">
        <f>+IFERROR('Tor Emp %OfCMA'!V107*'CMA GDP Estimates'!V107,"")</f>
        <v>2236.0136233093326</v>
      </c>
      <c r="W107" s="30">
        <f>+IFERROR('Tor Emp %OfCMA'!W107*'CMA GDP Estimates'!W107,"")</f>
        <v>1728.9392560679562</v>
      </c>
      <c r="X107" s="30">
        <f>+IFERROR('Tor Emp %OfCMA'!X107*'CMA GDP Estimates'!X107,"")</f>
        <v>2396.7121291400208</v>
      </c>
      <c r="Y107" s="30">
        <f>+IFERROR('Tor Emp %OfCMA'!Y107*'CMA GDP Estimates'!Y107,"")</f>
        <v>1723.600751500172</v>
      </c>
    </row>
    <row r="108" spans="1:25" x14ac:dyDescent="0.25">
      <c r="A108" s="7" t="s">
        <v>102</v>
      </c>
      <c r="B108" s="7"/>
      <c r="C108" s="14">
        <v>5111</v>
      </c>
      <c r="D108" s="65">
        <f>+IFERROR('Tor Emp %OfCMA'!D108*'CMA GDP Estimates'!D108,"")</f>
        <v>925.51302630297414</v>
      </c>
      <c r="E108" s="65">
        <f>+IFERROR('Tor Emp %OfCMA'!E108*'CMA GDP Estimates'!E108,"")</f>
        <v>814.55306236691922</v>
      </c>
      <c r="F108" s="65">
        <f>+IFERROR('Tor Emp %OfCMA'!F108*'CMA GDP Estimates'!F108,"")</f>
        <v>968.02615091521648</v>
      </c>
      <c r="G108" s="65">
        <f>+IFERROR('Tor Emp %OfCMA'!G108*'CMA GDP Estimates'!G108,"")</f>
        <v>1026.1605307379177</v>
      </c>
      <c r="H108" s="65">
        <f>+IFERROR('Tor Emp %OfCMA'!H108*'CMA GDP Estimates'!H108,"")</f>
        <v>840.51505741188089</v>
      </c>
      <c r="I108" s="65">
        <f>+IFERROR('Tor Emp %OfCMA'!I108*'CMA GDP Estimates'!I108,"")</f>
        <v>851.23427341358922</v>
      </c>
      <c r="J108" s="65">
        <f>+IFERROR('Tor Emp %OfCMA'!J108*'CMA GDP Estimates'!J108,"")</f>
        <v>839.87003485556306</v>
      </c>
      <c r="K108" s="65">
        <f>+IFERROR('Tor Emp %OfCMA'!K108*'CMA GDP Estimates'!K108,"")</f>
        <v>815.91177486164793</v>
      </c>
      <c r="L108" s="65">
        <f>+IFERROR('Tor Emp %OfCMA'!L108*'CMA GDP Estimates'!L108,"")</f>
        <v>973.31599475241728</v>
      </c>
      <c r="M108" s="30">
        <f>+IFERROR('Tor Emp %OfCMA'!M108*'CMA GDP Estimates'!M108,"")</f>
        <v>1081.3762261397269</v>
      </c>
      <c r="N108" s="30">
        <f>+IFERROR('Tor Emp %OfCMA'!N108*'CMA GDP Estimates'!N108,"")</f>
        <v>1240.5541094484847</v>
      </c>
      <c r="O108" s="30">
        <f>+IFERROR('Tor Emp %OfCMA'!O108*'CMA GDP Estimates'!O108,"")</f>
        <v>1032.0213944819761</v>
      </c>
      <c r="P108" s="30">
        <f>+IFERROR('Tor Emp %OfCMA'!P108*'CMA GDP Estimates'!P108,"")</f>
        <v>1382.3220323890037</v>
      </c>
      <c r="Q108" s="30">
        <f>+IFERROR('Tor Emp %OfCMA'!Q108*'CMA GDP Estimates'!Q108,"")</f>
        <v>1381.8654748876479</v>
      </c>
      <c r="R108" s="30">
        <f>+IFERROR('Tor Emp %OfCMA'!R108*'CMA GDP Estimates'!R108,"")</f>
        <v>936.05341513051883</v>
      </c>
      <c r="S108" s="30">
        <f>+IFERROR('Tor Emp %OfCMA'!S108*'CMA GDP Estimates'!S108,"")</f>
        <v>925.41515519576649</v>
      </c>
      <c r="T108" s="30">
        <f>+IFERROR('Tor Emp %OfCMA'!T108*'CMA GDP Estimates'!T108,"")</f>
        <v>1038.725726384534</v>
      </c>
      <c r="U108" s="30">
        <f>+IFERROR('Tor Emp %OfCMA'!U108*'CMA GDP Estimates'!U108,"")</f>
        <v>873.8067196171794</v>
      </c>
      <c r="V108" s="30">
        <f>+IFERROR('Tor Emp %OfCMA'!V108*'CMA GDP Estimates'!V108,"")</f>
        <v>756.75433469333188</v>
      </c>
      <c r="W108" s="30">
        <f>+IFERROR('Tor Emp %OfCMA'!W108*'CMA GDP Estimates'!W108,"")</f>
        <v>504.93223687080985</v>
      </c>
      <c r="X108" s="30">
        <f>+IFERROR('Tor Emp %OfCMA'!X108*'CMA GDP Estimates'!X108,"")</f>
        <v>719.62976563098482</v>
      </c>
      <c r="Y108" s="30">
        <f>+IFERROR('Tor Emp %OfCMA'!Y108*'CMA GDP Estimates'!Y108,"")</f>
        <v>412.3375418880828</v>
      </c>
    </row>
    <row r="109" spans="1:25" x14ac:dyDescent="0.25">
      <c r="A109" s="7" t="s">
        <v>103</v>
      </c>
      <c r="B109" s="7"/>
      <c r="C109" s="14">
        <v>5112</v>
      </c>
      <c r="D109" s="65" t="str">
        <f>+IFERROR('Tor Emp %OfCMA'!D109*'CMA GDP Estimates'!D109,"")</f>
        <v/>
      </c>
      <c r="E109" s="65" t="str">
        <f>+IFERROR('Tor Emp %OfCMA'!E109*'CMA GDP Estimates'!E109,"")</f>
        <v/>
      </c>
      <c r="F109" s="65">
        <f>+IFERROR('Tor Emp %OfCMA'!F109*'CMA GDP Estimates'!F109,"")</f>
        <v>0</v>
      </c>
      <c r="G109" s="65" t="str">
        <f>+IFERROR('Tor Emp %OfCMA'!G109*'CMA GDP Estimates'!G109,"")</f>
        <v/>
      </c>
      <c r="H109" s="65">
        <f>+IFERROR('Tor Emp %OfCMA'!H109*'CMA GDP Estimates'!H109,"")</f>
        <v>0</v>
      </c>
      <c r="I109" s="65" t="str">
        <f>+IFERROR('Tor Emp %OfCMA'!I109*'CMA GDP Estimates'!I109,"")</f>
        <v/>
      </c>
      <c r="J109" s="65">
        <f>+IFERROR('Tor Emp %OfCMA'!J109*'CMA GDP Estimates'!J109,"")</f>
        <v>724.19938015417199</v>
      </c>
      <c r="K109" s="65" t="str">
        <f>+IFERROR('Tor Emp %OfCMA'!K109*'CMA GDP Estimates'!K109,"")</f>
        <v/>
      </c>
      <c r="L109" s="65">
        <f>+IFERROR('Tor Emp %OfCMA'!L109*'CMA GDP Estimates'!L109,"")</f>
        <v>504.72405745368962</v>
      </c>
      <c r="M109" s="30">
        <f>+IFERROR('Tor Emp %OfCMA'!M109*'CMA GDP Estimates'!M109,"")</f>
        <v>0</v>
      </c>
      <c r="N109" s="30" t="str">
        <f>+IFERROR('Tor Emp %OfCMA'!N109*'CMA GDP Estimates'!N109,"")</f>
        <v/>
      </c>
      <c r="O109" s="30" t="str">
        <f>+IFERROR('Tor Emp %OfCMA'!O109*'CMA GDP Estimates'!O109,"")</f>
        <v/>
      </c>
      <c r="P109" s="30" t="str">
        <f>+IFERROR('Tor Emp %OfCMA'!P109*'CMA GDP Estimates'!P109,"")</f>
        <v/>
      </c>
      <c r="Q109" s="30">
        <f>+IFERROR('Tor Emp %OfCMA'!Q109*'CMA GDP Estimates'!Q109,"")</f>
        <v>0</v>
      </c>
      <c r="R109" s="30">
        <f>+IFERROR('Tor Emp %OfCMA'!R109*'CMA GDP Estimates'!R109,"")</f>
        <v>0</v>
      </c>
      <c r="S109" s="30">
        <f>+IFERROR('Tor Emp %OfCMA'!S109*'CMA GDP Estimates'!S109,"")</f>
        <v>0</v>
      </c>
      <c r="T109" s="30">
        <f>+IFERROR('Tor Emp %OfCMA'!T109*'CMA GDP Estimates'!T109,"")</f>
        <v>0</v>
      </c>
      <c r="U109" s="30">
        <f>+IFERROR('Tor Emp %OfCMA'!U109*'CMA GDP Estimates'!U109,"")</f>
        <v>885.13041060493913</v>
      </c>
      <c r="V109" s="30">
        <f>+IFERROR('Tor Emp %OfCMA'!V109*'CMA GDP Estimates'!V109,"")</f>
        <v>1734.0858448019253</v>
      </c>
      <c r="W109" s="30">
        <f>+IFERROR('Tor Emp %OfCMA'!W109*'CMA GDP Estimates'!W109,"")</f>
        <v>1399.3978975769676</v>
      </c>
      <c r="X109" s="30">
        <f>+IFERROR('Tor Emp %OfCMA'!X109*'CMA GDP Estimates'!X109,"")</f>
        <v>1395.5028822115739</v>
      </c>
      <c r="Y109" s="30">
        <f>+IFERROR('Tor Emp %OfCMA'!Y109*'CMA GDP Estimates'!Y109,"")</f>
        <v>1218.9146274574925</v>
      </c>
    </row>
    <row r="110" spans="1:25" x14ac:dyDescent="0.25">
      <c r="A110" s="6" t="s">
        <v>104</v>
      </c>
      <c r="B110" s="6"/>
      <c r="C110" s="14">
        <v>512</v>
      </c>
      <c r="D110" s="65">
        <f>+IFERROR('Tor Emp %OfCMA'!D110*'CMA GDP Estimates'!D110,"")</f>
        <v>674.42786995624806</v>
      </c>
      <c r="E110" s="65">
        <f>+IFERROR('Tor Emp %OfCMA'!E110*'CMA GDP Estimates'!E110,"")</f>
        <v>977.27619153670412</v>
      </c>
      <c r="F110" s="65">
        <f>+IFERROR('Tor Emp %OfCMA'!F110*'CMA GDP Estimates'!F110,"")</f>
        <v>888.78930807007703</v>
      </c>
      <c r="G110" s="65">
        <f>+IFERROR('Tor Emp %OfCMA'!G110*'CMA GDP Estimates'!G110,"")</f>
        <v>804.98332323545753</v>
      </c>
      <c r="H110" s="65">
        <f>+IFERROR('Tor Emp %OfCMA'!H110*'CMA GDP Estimates'!H110,"")</f>
        <v>1057.3605397293338</v>
      </c>
      <c r="I110" s="65">
        <f>+IFERROR('Tor Emp %OfCMA'!I110*'CMA GDP Estimates'!I110,"")</f>
        <v>947.57411108353642</v>
      </c>
      <c r="J110" s="65">
        <f>+IFERROR('Tor Emp %OfCMA'!J110*'CMA GDP Estimates'!J110,"")</f>
        <v>917.20793727843341</v>
      </c>
      <c r="K110" s="65">
        <f>+IFERROR('Tor Emp %OfCMA'!K110*'CMA GDP Estimates'!K110,"")</f>
        <v>974.92283113411361</v>
      </c>
      <c r="L110" s="65">
        <f>+IFERROR('Tor Emp %OfCMA'!L110*'CMA GDP Estimates'!L110,"")</f>
        <v>1081.2442844454949</v>
      </c>
      <c r="M110" s="30">
        <f>+IFERROR('Tor Emp %OfCMA'!M110*'CMA GDP Estimates'!M110,"")</f>
        <v>998.334501031939</v>
      </c>
      <c r="N110" s="30">
        <f>+IFERROR('Tor Emp %OfCMA'!N110*'CMA GDP Estimates'!N110,"")</f>
        <v>1131.8951695337598</v>
      </c>
      <c r="O110" s="30">
        <f>+IFERROR('Tor Emp %OfCMA'!O110*'CMA GDP Estimates'!O110,"")</f>
        <v>1135.4454706185454</v>
      </c>
      <c r="P110" s="30">
        <f>+IFERROR('Tor Emp %OfCMA'!P110*'CMA GDP Estimates'!P110,"")</f>
        <v>1296.9392028767845</v>
      </c>
      <c r="Q110" s="30">
        <f>+IFERROR('Tor Emp %OfCMA'!Q110*'CMA GDP Estimates'!Q110,"")</f>
        <v>816.86032258482862</v>
      </c>
      <c r="R110" s="30">
        <f>+IFERROR('Tor Emp %OfCMA'!R110*'CMA GDP Estimates'!R110,"")</f>
        <v>1159.1480968341425</v>
      </c>
      <c r="S110" s="30">
        <f>+IFERROR('Tor Emp %OfCMA'!S110*'CMA GDP Estimates'!S110,"")</f>
        <v>921.1287696873103</v>
      </c>
      <c r="T110" s="30">
        <f>+IFERROR('Tor Emp %OfCMA'!T110*'CMA GDP Estimates'!T110,"")</f>
        <v>1071.9975900475424</v>
      </c>
      <c r="U110" s="30">
        <f>+IFERROR('Tor Emp %OfCMA'!U110*'CMA GDP Estimates'!U110,"")</f>
        <v>1292.4303638425145</v>
      </c>
      <c r="V110" s="30">
        <f>+IFERROR('Tor Emp %OfCMA'!V110*'CMA GDP Estimates'!V110,"")</f>
        <v>1069.463618703199</v>
      </c>
      <c r="W110" s="30">
        <f>+IFERROR('Tor Emp %OfCMA'!W110*'CMA GDP Estimates'!W110,"")</f>
        <v>1391.1237976486209</v>
      </c>
      <c r="X110" s="30">
        <f>+IFERROR('Tor Emp %OfCMA'!X110*'CMA GDP Estimates'!X110,"")</f>
        <v>1339.7196252549811</v>
      </c>
      <c r="Y110" s="30">
        <f>+IFERROR('Tor Emp %OfCMA'!Y110*'CMA GDP Estimates'!Y110,"")</f>
        <v>1373.3559206241246</v>
      </c>
    </row>
    <row r="111" spans="1:25" x14ac:dyDescent="0.25">
      <c r="A111" s="7" t="s">
        <v>105</v>
      </c>
      <c r="B111" s="7"/>
      <c r="C111" s="14">
        <v>5121</v>
      </c>
      <c r="D111" s="65">
        <f>+IFERROR('Tor Emp %OfCMA'!D111*'CMA GDP Estimates'!D111,"")</f>
        <v>539.21394539686241</v>
      </c>
      <c r="E111" s="65">
        <f>+IFERROR('Tor Emp %OfCMA'!E111*'CMA GDP Estimates'!E111,"")</f>
        <v>749.1950117045086</v>
      </c>
      <c r="F111" s="65">
        <f>+IFERROR('Tor Emp %OfCMA'!F111*'CMA GDP Estimates'!F111,"")</f>
        <v>762.44938055548073</v>
      </c>
      <c r="G111" s="65">
        <f>+IFERROR('Tor Emp %OfCMA'!G111*'CMA GDP Estimates'!G111,"")</f>
        <v>675.8438233066222</v>
      </c>
      <c r="H111" s="65">
        <f>+IFERROR('Tor Emp %OfCMA'!H111*'CMA GDP Estimates'!H111,"")</f>
        <v>906.58849692493106</v>
      </c>
      <c r="I111" s="65">
        <f>+IFERROR('Tor Emp %OfCMA'!I111*'CMA GDP Estimates'!I111,"")</f>
        <v>806.6834180822957</v>
      </c>
      <c r="J111" s="65">
        <f>+IFERROR('Tor Emp %OfCMA'!J111*'CMA GDP Estimates'!J111,"")</f>
        <v>752.56844282796715</v>
      </c>
      <c r="K111" s="65">
        <f>+IFERROR('Tor Emp %OfCMA'!K111*'CMA GDP Estimates'!K111,"")</f>
        <v>820.88122504991225</v>
      </c>
      <c r="L111" s="65">
        <f>+IFERROR('Tor Emp %OfCMA'!L111*'CMA GDP Estimates'!L111,"")</f>
        <v>925.85615608636272</v>
      </c>
      <c r="M111" s="30">
        <f>+IFERROR('Tor Emp %OfCMA'!M111*'CMA GDP Estimates'!M111,"")</f>
        <v>811.89151220789017</v>
      </c>
      <c r="N111" s="30">
        <f>+IFERROR('Tor Emp %OfCMA'!N111*'CMA GDP Estimates'!N111,"")</f>
        <v>922.56297807762439</v>
      </c>
      <c r="O111" s="30">
        <f>+IFERROR('Tor Emp %OfCMA'!O111*'CMA GDP Estimates'!O111,"")</f>
        <v>1020.7764562309321</v>
      </c>
      <c r="P111" s="30">
        <f>+IFERROR('Tor Emp %OfCMA'!P111*'CMA GDP Estimates'!P111,"")</f>
        <v>1145.6219539599206</v>
      </c>
      <c r="Q111" s="30">
        <f>+IFERROR('Tor Emp %OfCMA'!Q111*'CMA GDP Estimates'!Q111,"")</f>
        <v>734.69285524568636</v>
      </c>
      <c r="R111" s="30">
        <f>+IFERROR('Tor Emp %OfCMA'!R111*'CMA GDP Estimates'!R111,"")</f>
        <v>1071.4204372234644</v>
      </c>
      <c r="S111" s="30">
        <f>+IFERROR('Tor Emp %OfCMA'!S111*'CMA GDP Estimates'!S111,"")</f>
        <v>880.90216081076767</v>
      </c>
      <c r="T111" s="30">
        <f>+IFERROR('Tor Emp %OfCMA'!T111*'CMA GDP Estimates'!T111,"")</f>
        <v>975.94212980859936</v>
      </c>
      <c r="U111" s="30">
        <f>+IFERROR('Tor Emp %OfCMA'!U111*'CMA GDP Estimates'!U111,"")</f>
        <v>1217.6007776282288</v>
      </c>
      <c r="V111" s="30">
        <f>+IFERROR('Tor Emp %OfCMA'!V111*'CMA GDP Estimates'!V111,"")</f>
        <v>928.25739588337433</v>
      </c>
      <c r="W111" s="30">
        <f>+IFERROR('Tor Emp %OfCMA'!W111*'CMA GDP Estimates'!W111,"")</f>
        <v>1241.3702408031836</v>
      </c>
      <c r="X111" s="30">
        <f>+IFERROR('Tor Emp %OfCMA'!X111*'CMA GDP Estimates'!X111,"")</f>
        <v>1201.5472381568754</v>
      </c>
      <c r="Y111" s="30">
        <f>+IFERROR('Tor Emp %OfCMA'!Y111*'CMA GDP Estimates'!Y111,"")</f>
        <v>1208.312868206147</v>
      </c>
    </row>
    <row r="112" spans="1:25" x14ac:dyDescent="0.25">
      <c r="A112" s="7" t="s">
        <v>106</v>
      </c>
      <c r="B112" s="7"/>
      <c r="C112" s="14">
        <v>5122</v>
      </c>
      <c r="D112" s="65" t="str">
        <f>+IFERROR('Tor Emp %OfCMA'!D112*'CMA GDP Estimates'!D112,"")</f>
        <v/>
      </c>
      <c r="E112" s="65" t="str">
        <f>+IFERROR('Tor Emp %OfCMA'!E112*'CMA GDP Estimates'!E112,"")</f>
        <v/>
      </c>
      <c r="F112" s="65">
        <f>+IFERROR('Tor Emp %OfCMA'!F112*'CMA GDP Estimates'!F112,"")</f>
        <v>0</v>
      </c>
      <c r="G112" s="65">
        <f>+IFERROR('Tor Emp %OfCMA'!G112*'CMA GDP Estimates'!G112,"")</f>
        <v>0</v>
      </c>
      <c r="H112" s="65">
        <f>+IFERROR('Tor Emp %OfCMA'!H112*'CMA GDP Estimates'!H112,"")</f>
        <v>140.64627198172849</v>
      </c>
      <c r="I112" s="65" t="str">
        <f>+IFERROR('Tor Emp %OfCMA'!I112*'CMA GDP Estimates'!I112,"")</f>
        <v/>
      </c>
      <c r="J112" s="65">
        <f>+IFERROR('Tor Emp %OfCMA'!J112*'CMA GDP Estimates'!J112,"")</f>
        <v>152.59589250365283</v>
      </c>
      <c r="K112" s="65">
        <f>+IFERROR('Tor Emp %OfCMA'!K112*'CMA GDP Estimates'!K112,"")</f>
        <v>145.31146453794423</v>
      </c>
      <c r="L112" s="65">
        <f>+IFERROR('Tor Emp %OfCMA'!L112*'CMA GDP Estimates'!L112,"")</f>
        <v>143.4251088075743</v>
      </c>
      <c r="M112" s="30">
        <f>+IFERROR('Tor Emp %OfCMA'!M112*'CMA GDP Estimates'!M112,"")</f>
        <v>161.00744679324049</v>
      </c>
      <c r="N112" s="30">
        <f>+IFERROR('Tor Emp %OfCMA'!N112*'CMA GDP Estimates'!N112,"")</f>
        <v>187.57214999653556</v>
      </c>
      <c r="O112" s="30" t="str">
        <f>+IFERROR('Tor Emp %OfCMA'!O112*'CMA GDP Estimates'!O112,"")</f>
        <v/>
      </c>
      <c r="P112" s="30" t="str">
        <f>+IFERROR('Tor Emp %OfCMA'!P112*'CMA GDP Estimates'!P112,"")</f>
        <v/>
      </c>
      <c r="Q112" s="30">
        <f>+IFERROR('Tor Emp %OfCMA'!Q112*'CMA GDP Estimates'!Q112,"")</f>
        <v>0</v>
      </c>
      <c r="R112" s="30" t="str">
        <f>+IFERROR('Tor Emp %OfCMA'!R112*'CMA GDP Estimates'!R112,"")</f>
        <v/>
      </c>
      <c r="S112" s="30" t="str">
        <f>+IFERROR('Tor Emp %OfCMA'!S112*'CMA GDP Estimates'!S112,"")</f>
        <v/>
      </c>
      <c r="T112" s="30">
        <f>+IFERROR('Tor Emp %OfCMA'!T112*'CMA GDP Estimates'!T112,"")</f>
        <v>0</v>
      </c>
      <c r="U112" s="30" t="str">
        <f>+IFERROR('Tor Emp %OfCMA'!U112*'CMA GDP Estimates'!U112,"")</f>
        <v/>
      </c>
      <c r="V112" s="30">
        <f>+IFERROR('Tor Emp %OfCMA'!V112*'CMA GDP Estimates'!V112,"")</f>
        <v>0</v>
      </c>
      <c r="W112" s="30">
        <f>+IFERROR('Tor Emp %OfCMA'!W112*'CMA GDP Estimates'!W112,"")</f>
        <v>131.00912454457483</v>
      </c>
      <c r="X112" s="30" t="str">
        <f>+IFERROR('Tor Emp %OfCMA'!X112*'CMA GDP Estimates'!X112,"")</f>
        <v/>
      </c>
      <c r="Y112" s="30" t="str">
        <f>+IFERROR('Tor Emp %OfCMA'!Y112*'CMA GDP Estimates'!Y112,"")</f>
        <v/>
      </c>
    </row>
    <row r="113" spans="1:25" x14ac:dyDescent="0.25">
      <c r="A113" s="6" t="s">
        <v>107</v>
      </c>
      <c r="B113" s="6"/>
      <c r="C113" s="14">
        <v>515</v>
      </c>
      <c r="D113" s="65">
        <f>+IFERROR('Tor Emp %OfCMA'!D113*'CMA GDP Estimates'!D113,"")</f>
        <v>0</v>
      </c>
      <c r="E113" s="65">
        <f>+IFERROR('Tor Emp %OfCMA'!E113*'CMA GDP Estimates'!E113,"")</f>
        <v>0</v>
      </c>
      <c r="F113" s="65">
        <f>+IFERROR('Tor Emp %OfCMA'!F113*'CMA GDP Estimates'!F113,"")</f>
        <v>0</v>
      </c>
      <c r="G113" s="65">
        <f>+IFERROR('Tor Emp %OfCMA'!G113*'CMA GDP Estimates'!G113,"")</f>
        <v>0</v>
      </c>
      <c r="H113" s="65">
        <f>+IFERROR('Tor Emp %OfCMA'!H113*'CMA GDP Estimates'!H113,"")</f>
        <v>0</v>
      </c>
      <c r="I113" s="65">
        <f>+IFERROR('Tor Emp %OfCMA'!I113*'CMA GDP Estimates'!I113,"")</f>
        <v>0</v>
      </c>
      <c r="J113" s="65">
        <f>+IFERROR('Tor Emp %OfCMA'!J113*'CMA GDP Estimates'!J113,"")</f>
        <v>0</v>
      </c>
      <c r="K113" s="65">
        <f>+IFERROR('Tor Emp %OfCMA'!K113*'CMA GDP Estimates'!K113,"")</f>
        <v>0</v>
      </c>
      <c r="L113" s="65">
        <f>+IFERROR('Tor Emp %OfCMA'!L113*'CMA GDP Estimates'!L113,"")</f>
        <v>0</v>
      </c>
      <c r="M113" s="30">
        <f>+IFERROR('Tor Emp %OfCMA'!M113*'CMA GDP Estimates'!M113,"")</f>
        <v>0</v>
      </c>
      <c r="N113" s="30">
        <f>+IFERROR('Tor Emp %OfCMA'!N113*'CMA GDP Estimates'!N113,"")</f>
        <v>1264.5475024904508</v>
      </c>
      <c r="O113" s="30">
        <f>+IFERROR('Tor Emp %OfCMA'!O113*'CMA GDP Estimates'!O113,"")</f>
        <v>1038.0929999908656</v>
      </c>
      <c r="P113" s="30">
        <f>+IFERROR('Tor Emp %OfCMA'!P113*'CMA GDP Estimates'!P113,"")</f>
        <v>1592.9074852025058</v>
      </c>
      <c r="Q113" s="30">
        <f>+IFERROR('Tor Emp %OfCMA'!Q113*'CMA GDP Estimates'!Q113,"")</f>
        <v>1316.6817938457214</v>
      </c>
      <c r="R113" s="30">
        <f>+IFERROR('Tor Emp %OfCMA'!R113*'CMA GDP Estimates'!R113,"")</f>
        <v>1752.5912323071934</v>
      </c>
      <c r="S113" s="30">
        <f>+IFERROR('Tor Emp %OfCMA'!S113*'CMA GDP Estimates'!S113,"")</f>
        <v>1626.254228905975</v>
      </c>
      <c r="T113" s="30">
        <f>+IFERROR('Tor Emp %OfCMA'!T113*'CMA GDP Estimates'!T113,"")</f>
        <v>1565.6597839149185</v>
      </c>
      <c r="U113" s="30">
        <f>+IFERROR('Tor Emp %OfCMA'!U113*'CMA GDP Estimates'!U113,"")</f>
        <v>1116.6889584793014</v>
      </c>
      <c r="V113" s="30">
        <f>+IFERROR('Tor Emp %OfCMA'!V113*'CMA GDP Estimates'!V113,"")</f>
        <v>1724.9059187502573</v>
      </c>
      <c r="W113" s="30">
        <f>+IFERROR('Tor Emp %OfCMA'!W113*'CMA GDP Estimates'!W113,"")</f>
        <v>913.30593838668381</v>
      </c>
      <c r="X113" s="30">
        <f>+IFERROR('Tor Emp %OfCMA'!X113*'CMA GDP Estimates'!X113,"")</f>
        <v>1405.429996846517</v>
      </c>
      <c r="Y113" s="30">
        <f>+IFERROR('Tor Emp %OfCMA'!Y113*'CMA GDP Estimates'!Y113,"")</f>
        <v>1337.1775642424316</v>
      </c>
    </row>
    <row r="114" spans="1:25" x14ac:dyDescent="0.25">
      <c r="A114" s="6" t="s">
        <v>108</v>
      </c>
      <c r="B114" s="6"/>
      <c r="C114" s="14">
        <v>517</v>
      </c>
      <c r="D114" s="65">
        <f>+IFERROR('Tor Emp %OfCMA'!D114*'CMA GDP Estimates'!D114,"")</f>
        <v>0</v>
      </c>
      <c r="E114" s="65">
        <f>+IFERROR('Tor Emp %OfCMA'!E114*'CMA GDP Estimates'!E114,"")</f>
        <v>0</v>
      </c>
      <c r="F114" s="65">
        <f>+IFERROR('Tor Emp %OfCMA'!F114*'CMA GDP Estimates'!F114,"")</f>
        <v>0</v>
      </c>
      <c r="G114" s="65">
        <f>+IFERROR('Tor Emp %OfCMA'!G114*'CMA GDP Estimates'!G114,"")</f>
        <v>0</v>
      </c>
      <c r="H114" s="65">
        <f>+IFERROR('Tor Emp %OfCMA'!H114*'CMA GDP Estimates'!H114,"")</f>
        <v>0</v>
      </c>
      <c r="I114" s="65">
        <f>+IFERROR('Tor Emp %OfCMA'!I114*'CMA GDP Estimates'!I114,"")</f>
        <v>0</v>
      </c>
      <c r="J114" s="65">
        <f>+IFERROR('Tor Emp %OfCMA'!J114*'CMA GDP Estimates'!J114,"")</f>
        <v>0</v>
      </c>
      <c r="K114" s="65">
        <f>+IFERROR('Tor Emp %OfCMA'!K114*'CMA GDP Estimates'!K114,"")</f>
        <v>0</v>
      </c>
      <c r="L114" s="65">
        <f>+IFERROR('Tor Emp %OfCMA'!L114*'CMA GDP Estimates'!L114,"")</f>
        <v>0</v>
      </c>
      <c r="M114" s="30">
        <f>+IFERROR('Tor Emp %OfCMA'!M114*'CMA GDP Estimates'!M114,"")</f>
        <v>0</v>
      </c>
      <c r="N114" s="30">
        <f>+IFERROR('Tor Emp %OfCMA'!N114*'CMA GDP Estimates'!N114,"")</f>
        <v>5614.3652677330638</v>
      </c>
      <c r="O114" s="30">
        <f>+IFERROR('Tor Emp %OfCMA'!O114*'CMA GDP Estimates'!O114,"")</f>
        <v>5131.7798865465629</v>
      </c>
      <c r="P114" s="30">
        <f>+IFERROR('Tor Emp %OfCMA'!P114*'CMA GDP Estimates'!P114,"")</f>
        <v>5806.1187769400731</v>
      </c>
      <c r="Q114" s="30">
        <f>+IFERROR('Tor Emp %OfCMA'!Q114*'CMA GDP Estimates'!Q114,"")</f>
        <v>5108.1503536730252</v>
      </c>
      <c r="R114" s="30">
        <f>+IFERROR('Tor Emp %OfCMA'!R114*'CMA GDP Estimates'!R114,"")</f>
        <v>5364.974883495358</v>
      </c>
      <c r="S114" s="30">
        <f>+IFERROR('Tor Emp %OfCMA'!S114*'CMA GDP Estimates'!S114,"")</f>
        <v>4495.6408196346511</v>
      </c>
      <c r="T114" s="30">
        <f>+IFERROR('Tor Emp %OfCMA'!T114*'CMA GDP Estimates'!T114,"")</f>
        <v>4569.4958917408121</v>
      </c>
      <c r="U114" s="30">
        <f>+IFERROR('Tor Emp %OfCMA'!U114*'CMA GDP Estimates'!U114,"")</f>
        <v>4589.5259212023038</v>
      </c>
      <c r="V114" s="30">
        <f>+IFERROR('Tor Emp %OfCMA'!V114*'CMA GDP Estimates'!V114,"")</f>
        <v>3970.670797663699</v>
      </c>
      <c r="W114" s="30">
        <f>+IFERROR('Tor Emp %OfCMA'!W114*'CMA GDP Estimates'!W114,"")</f>
        <v>3857.1877196043874</v>
      </c>
      <c r="X114" s="30">
        <f>+IFERROR('Tor Emp %OfCMA'!X114*'CMA GDP Estimates'!X114,"")</f>
        <v>4657.2196240804378</v>
      </c>
      <c r="Y114" s="30">
        <f>+IFERROR('Tor Emp %OfCMA'!Y114*'CMA GDP Estimates'!Y114,"")</f>
        <v>4028.4959973675282</v>
      </c>
    </row>
    <row r="115" spans="1:25" x14ac:dyDescent="0.25">
      <c r="A115" s="6" t="s">
        <v>109</v>
      </c>
      <c r="B115" s="6"/>
      <c r="C115" s="14">
        <v>518</v>
      </c>
      <c r="D115" s="65">
        <f>+IFERROR('Tor Emp %OfCMA'!D115*'CMA GDP Estimates'!D115,"")</f>
        <v>189.3969766012361</v>
      </c>
      <c r="E115" s="65">
        <f>+IFERROR('Tor Emp %OfCMA'!E115*'CMA GDP Estimates'!E115,"")</f>
        <v>0</v>
      </c>
      <c r="F115" s="65">
        <f>+IFERROR('Tor Emp %OfCMA'!F115*'CMA GDP Estimates'!F115,"")</f>
        <v>0</v>
      </c>
      <c r="G115" s="65">
        <f>+IFERROR('Tor Emp %OfCMA'!G115*'CMA GDP Estimates'!G115,"")</f>
        <v>0</v>
      </c>
      <c r="H115" s="65">
        <f>+IFERROR('Tor Emp %OfCMA'!H115*'CMA GDP Estimates'!H115,"")</f>
        <v>442.92301430815735</v>
      </c>
      <c r="I115" s="65">
        <f>+IFERROR('Tor Emp %OfCMA'!I115*'CMA GDP Estimates'!I115,"")</f>
        <v>0</v>
      </c>
      <c r="J115" s="65" t="str">
        <f>+IFERROR('Tor Emp %OfCMA'!J115*'CMA GDP Estimates'!J115,"")</f>
        <v/>
      </c>
      <c r="K115" s="65">
        <f>+IFERROR('Tor Emp %OfCMA'!K115*'CMA GDP Estimates'!K115,"")</f>
        <v>0</v>
      </c>
      <c r="L115" s="65">
        <f>+IFERROR('Tor Emp %OfCMA'!L115*'CMA GDP Estimates'!L115,"")</f>
        <v>0</v>
      </c>
      <c r="M115" s="30" t="str">
        <f>+IFERROR('Tor Emp %OfCMA'!M115*'CMA GDP Estimates'!M115,"")</f>
        <v/>
      </c>
      <c r="N115" s="30">
        <f>+IFERROR('Tor Emp %OfCMA'!N115*'CMA GDP Estimates'!N115,"")</f>
        <v>567.14558775362798</v>
      </c>
      <c r="O115" s="30">
        <f>+IFERROR('Tor Emp %OfCMA'!O115*'CMA GDP Estimates'!O115,"")</f>
        <v>536.60965163729043</v>
      </c>
      <c r="P115" s="30">
        <f>+IFERROR('Tor Emp %OfCMA'!P115*'CMA GDP Estimates'!P115,"")</f>
        <v>770.17722329631965</v>
      </c>
      <c r="Q115" s="30">
        <f>+IFERROR('Tor Emp %OfCMA'!Q115*'CMA GDP Estimates'!Q115,"")</f>
        <v>0</v>
      </c>
      <c r="R115" s="30">
        <f>+IFERROR('Tor Emp %OfCMA'!R115*'CMA GDP Estimates'!R115,"")</f>
        <v>783.8862860857123</v>
      </c>
      <c r="S115" s="30">
        <f>+IFERROR('Tor Emp %OfCMA'!S115*'CMA GDP Estimates'!S115,"")</f>
        <v>0</v>
      </c>
      <c r="T115" s="30">
        <f>+IFERROR('Tor Emp %OfCMA'!T115*'CMA GDP Estimates'!T115,"")</f>
        <v>772.4869301053709</v>
      </c>
      <c r="U115" s="30">
        <f>+IFERROR('Tor Emp %OfCMA'!U115*'CMA GDP Estimates'!U115,"")</f>
        <v>782.20225227374669</v>
      </c>
      <c r="V115" s="30">
        <f>+IFERROR('Tor Emp %OfCMA'!V115*'CMA GDP Estimates'!V115,"")</f>
        <v>773.59581235822498</v>
      </c>
      <c r="W115" s="30">
        <f>+IFERROR('Tor Emp %OfCMA'!W115*'CMA GDP Estimates'!W115,"")</f>
        <v>0</v>
      </c>
      <c r="X115" s="30">
        <f>+IFERROR('Tor Emp %OfCMA'!X115*'CMA GDP Estimates'!X115,"")</f>
        <v>724.93818099468615</v>
      </c>
      <c r="Y115" s="30">
        <f>+IFERROR('Tor Emp %OfCMA'!Y115*'CMA GDP Estimates'!Y115,"")</f>
        <v>0</v>
      </c>
    </row>
    <row r="116" spans="1:25" x14ac:dyDescent="0.25">
      <c r="A116" s="6" t="s">
        <v>110</v>
      </c>
      <c r="B116" s="6"/>
      <c r="C116" s="14">
        <v>519</v>
      </c>
      <c r="D116" s="65">
        <f>+IFERROR('Tor Emp %OfCMA'!D116*'CMA GDP Estimates'!D116,"")</f>
        <v>0</v>
      </c>
      <c r="E116" s="65">
        <f>+IFERROR('Tor Emp %OfCMA'!E116*'CMA GDP Estimates'!E116,"")</f>
        <v>0</v>
      </c>
      <c r="F116" s="65">
        <f>+IFERROR('Tor Emp %OfCMA'!F116*'CMA GDP Estimates'!F116,"")</f>
        <v>0</v>
      </c>
      <c r="G116" s="65">
        <f>+IFERROR('Tor Emp %OfCMA'!G116*'CMA GDP Estimates'!G116,"")</f>
        <v>0</v>
      </c>
      <c r="H116" s="65">
        <f>+IFERROR('Tor Emp %OfCMA'!H116*'CMA GDP Estimates'!H116,"")</f>
        <v>0</v>
      </c>
      <c r="I116" s="65">
        <f>+IFERROR('Tor Emp %OfCMA'!I116*'CMA GDP Estimates'!I116,"")</f>
        <v>0</v>
      </c>
      <c r="J116" s="65">
        <f>+IFERROR('Tor Emp %OfCMA'!J116*'CMA GDP Estimates'!J116,"")</f>
        <v>0</v>
      </c>
      <c r="K116" s="65">
        <f>+IFERROR('Tor Emp %OfCMA'!K116*'CMA GDP Estimates'!K116,"")</f>
        <v>0</v>
      </c>
      <c r="L116" s="65">
        <f>+IFERROR('Tor Emp %OfCMA'!L116*'CMA GDP Estimates'!L116,"")</f>
        <v>0</v>
      </c>
      <c r="M116" s="30">
        <f>+IFERROR('Tor Emp %OfCMA'!M116*'CMA GDP Estimates'!M116,"")</f>
        <v>0</v>
      </c>
      <c r="N116" s="30">
        <f>+IFERROR('Tor Emp %OfCMA'!N116*'CMA GDP Estimates'!N116,"")</f>
        <v>216.74222240401687</v>
      </c>
      <c r="O116" s="30">
        <f>+IFERROR('Tor Emp %OfCMA'!O116*'CMA GDP Estimates'!O116,"")</f>
        <v>368.03659220651792</v>
      </c>
      <c r="P116" s="30">
        <f>+IFERROR('Tor Emp %OfCMA'!P116*'CMA GDP Estimates'!P116,"")</f>
        <v>388.47793635092881</v>
      </c>
      <c r="Q116" s="30">
        <f>+IFERROR('Tor Emp %OfCMA'!Q116*'CMA GDP Estimates'!Q116,"")</f>
        <v>292.7850931709682</v>
      </c>
      <c r="R116" s="30">
        <f>+IFERROR('Tor Emp %OfCMA'!R116*'CMA GDP Estimates'!R116,"")</f>
        <v>372.5712235142052</v>
      </c>
      <c r="S116" s="30">
        <f>+IFERROR('Tor Emp %OfCMA'!S116*'CMA GDP Estimates'!S116,"")</f>
        <v>276.65757111128505</v>
      </c>
      <c r="T116" s="30">
        <f>+IFERROR('Tor Emp %OfCMA'!T116*'CMA GDP Estimates'!T116,"")</f>
        <v>382.89917556076381</v>
      </c>
      <c r="U116" s="30">
        <f>+IFERROR('Tor Emp %OfCMA'!U116*'CMA GDP Estimates'!U116,"")</f>
        <v>414.86533861165145</v>
      </c>
      <c r="V116" s="30">
        <f>+IFERROR('Tor Emp %OfCMA'!V116*'CMA GDP Estimates'!V116,"")</f>
        <v>599.50310357995261</v>
      </c>
      <c r="W116" s="30">
        <f>+IFERROR('Tor Emp %OfCMA'!W116*'CMA GDP Estimates'!W116,"")</f>
        <v>608.49607655016223</v>
      </c>
      <c r="X116" s="30">
        <f>+IFERROR('Tor Emp %OfCMA'!X116*'CMA GDP Estimates'!X116,"")</f>
        <v>737.53866952816975</v>
      </c>
      <c r="Y116" s="30">
        <f>+IFERROR('Tor Emp %OfCMA'!Y116*'CMA GDP Estimates'!Y116,"")</f>
        <v>473.7549179414076</v>
      </c>
    </row>
    <row r="117" spans="1:25" x14ac:dyDescent="0.25">
      <c r="A117" s="4" t="s">
        <v>111</v>
      </c>
      <c r="B117" s="4"/>
      <c r="C117" s="12" t="s">
        <v>203</v>
      </c>
      <c r="D117" s="63">
        <f>+IFERROR('Tor Emp %OfCMA'!D117*'CMA GDP Estimates'!D117,"")</f>
        <v>27020.8659114287</v>
      </c>
      <c r="E117" s="63">
        <f>+IFERROR('Tor Emp %OfCMA'!E117*'CMA GDP Estimates'!E117,"")</f>
        <v>29358.63752716871</v>
      </c>
      <c r="F117" s="63">
        <f>+IFERROR('Tor Emp %OfCMA'!F117*'CMA GDP Estimates'!F117,"")</f>
        <v>31412.789013625967</v>
      </c>
      <c r="G117" s="63">
        <f>+IFERROR('Tor Emp %OfCMA'!G117*'CMA GDP Estimates'!G117,"")</f>
        <v>31321.337174001004</v>
      </c>
      <c r="H117" s="63">
        <f>+IFERROR('Tor Emp %OfCMA'!H117*'CMA GDP Estimates'!H117,"")</f>
        <v>31613.520733401983</v>
      </c>
      <c r="I117" s="63">
        <f>+IFERROR('Tor Emp %OfCMA'!I117*'CMA GDP Estimates'!I117,"")</f>
        <v>33349.081855493154</v>
      </c>
      <c r="J117" s="63">
        <f>+IFERROR('Tor Emp %OfCMA'!J117*'CMA GDP Estimates'!J117,"")</f>
        <v>33139.155950393011</v>
      </c>
      <c r="K117" s="63">
        <f>+IFERROR('Tor Emp %OfCMA'!K117*'CMA GDP Estimates'!K117,"")</f>
        <v>34329.020837409924</v>
      </c>
      <c r="L117" s="63">
        <f>+IFERROR('Tor Emp %OfCMA'!L117*'CMA GDP Estimates'!L117,"")</f>
        <v>52576.940550725718</v>
      </c>
      <c r="M117" s="28">
        <f>+IFERROR('Tor Emp %OfCMA'!M117*'CMA GDP Estimates'!M117,"")</f>
        <v>56055.155252121469</v>
      </c>
      <c r="N117" s="28">
        <f>+IFERROR('Tor Emp %OfCMA'!N117*'CMA GDP Estimates'!N117,"")</f>
        <v>54911.519580922475</v>
      </c>
      <c r="O117" s="28">
        <f>+IFERROR('Tor Emp %OfCMA'!O117*'CMA GDP Estimates'!O117,"")</f>
        <v>58671.010982946493</v>
      </c>
      <c r="P117" s="28">
        <f>+IFERROR('Tor Emp %OfCMA'!P117*'CMA GDP Estimates'!P117,"")</f>
        <v>59199.607104282964</v>
      </c>
      <c r="Q117" s="28">
        <f>+IFERROR('Tor Emp %OfCMA'!Q117*'CMA GDP Estimates'!Q117,"")</f>
        <v>56839.66537942594</v>
      </c>
      <c r="R117" s="28">
        <f>+IFERROR('Tor Emp %OfCMA'!R117*'CMA GDP Estimates'!R117,"")</f>
        <v>60496.476713390781</v>
      </c>
      <c r="S117" s="28">
        <f>+IFERROR('Tor Emp %OfCMA'!S117*'CMA GDP Estimates'!S117,"")</f>
        <v>57926.755209306466</v>
      </c>
      <c r="T117" s="28">
        <f>+IFERROR('Tor Emp %OfCMA'!T117*'CMA GDP Estimates'!T117,"")</f>
        <v>60580.607075624263</v>
      </c>
      <c r="U117" s="28">
        <f>+IFERROR('Tor Emp %OfCMA'!U117*'CMA GDP Estimates'!U117,"")</f>
        <v>67030.326341998196</v>
      </c>
      <c r="V117" s="28">
        <f>+IFERROR('Tor Emp %OfCMA'!V117*'CMA GDP Estimates'!V117,"")</f>
        <v>67768.622480250298</v>
      </c>
      <c r="W117" s="28">
        <f>+IFERROR('Tor Emp %OfCMA'!W117*'CMA GDP Estimates'!W117,"")</f>
        <v>73015.842401212911</v>
      </c>
      <c r="X117" s="28">
        <f>+IFERROR('Tor Emp %OfCMA'!X117*'CMA GDP Estimates'!X117,"")</f>
        <v>73527.765808484532</v>
      </c>
      <c r="Y117" s="28">
        <f>+IFERROR('Tor Emp %OfCMA'!Y117*'CMA GDP Estimates'!Y117,"")</f>
        <v>70001.611608110703</v>
      </c>
    </row>
    <row r="118" spans="1:25" x14ac:dyDescent="0.25">
      <c r="A118" s="5" t="s">
        <v>112</v>
      </c>
      <c r="B118" s="5"/>
      <c r="C118" s="13">
        <v>52</v>
      </c>
      <c r="D118" s="64">
        <f>+IFERROR('Tor Emp %OfCMA'!D118*'CMA GDP Estimates'!D118,"")</f>
        <v>10882.093545920017</v>
      </c>
      <c r="E118" s="64">
        <f>+IFERROR('Tor Emp %OfCMA'!E118*'CMA GDP Estimates'!E118,"")</f>
        <v>12162.329718508778</v>
      </c>
      <c r="F118" s="64">
        <f>+IFERROR('Tor Emp %OfCMA'!F118*'CMA GDP Estimates'!F118,"")</f>
        <v>12401.087260749362</v>
      </c>
      <c r="G118" s="64">
        <f>+IFERROR('Tor Emp %OfCMA'!G118*'CMA GDP Estimates'!G118,"")</f>
        <v>12908.342177330122</v>
      </c>
      <c r="H118" s="64">
        <f>+IFERROR('Tor Emp %OfCMA'!H118*'CMA GDP Estimates'!H118,"")</f>
        <v>13207.542010619793</v>
      </c>
      <c r="I118" s="64">
        <f>+IFERROR('Tor Emp %OfCMA'!I118*'CMA GDP Estimates'!I118,"")</f>
        <v>13796.396946964558</v>
      </c>
      <c r="J118" s="64">
        <f>+IFERROR('Tor Emp %OfCMA'!J118*'CMA GDP Estimates'!J118,"")</f>
        <v>13514.609072434809</v>
      </c>
      <c r="K118" s="64">
        <f>+IFERROR('Tor Emp %OfCMA'!K118*'CMA GDP Estimates'!K118,"")</f>
        <v>13570.18937782053</v>
      </c>
      <c r="L118" s="64">
        <f>+IFERROR('Tor Emp %OfCMA'!L118*'CMA GDP Estimates'!L118,"")</f>
        <v>23009.910502725976</v>
      </c>
      <c r="M118" s="29">
        <f>+IFERROR('Tor Emp %OfCMA'!M118*'CMA GDP Estimates'!M118,"")</f>
        <v>24731.519377533754</v>
      </c>
      <c r="N118" s="29">
        <f>+IFERROR('Tor Emp %OfCMA'!N118*'CMA GDP Estimates'!N118,"")</f>
        <v>24516.471175832899</v>
      </c>
      <c r="O118" s="29">
        <f>+IFERROR('Tor Emp %OfCMA'!O118*'CMA GDP Estimates'!O118,"")</f>
        <v>26670.814892334998</v>
      </c>
      <c r="P118" s="29">
        <f>+IFERROR('Tor Emp %OfCMA'!P118*'CMA GDP Estimates'!P118,"")</f>
        <v>25642.184091167397</v>
      </c>
      <c r="Q118" s="29">
        <f>+IFERROR('Tor Emp %OfCMA'!Q118*'CMA GDP Estimates'!Q118,"")</f>
        <v>23036.66888248736</v>
      </c>
      <c r="R118" s="29">
        <f>+IFERROR('Tor Emp %OfCMA'!R118*'CMA GDP Estimates'!R118,"")</f>
        <v>25046.133179045646</v>
      </c>
      <c r="S118" s="29">
        <f>+IFERROR('Tor Emp %OfCMA'!S118*'CMA GDP Estimates'!S118,"")</f>
        <v>25437.345161325964</v>
      </c>
      <c r="T118" s="29">
        <f>+IFERROR('Tor Emp %OfCMA'!T118*'CMA GDP Estimates'!T118,"")</f>
        <v>26574.971055309208</v>
      </c>
      <c r="U118" s="29">
        <f>+IFERROR('Tor Emp %OfCMA'!U118*'CMA GDP Estimates'!U118,"")</f>
        <v>30236.847088735565</v>
      </c>
      <c r="V118" s="29">
        <f>+IFERROR('Tor Emp %OfCMA'!V118*'CMA GDP Estimates'!V118,"")</f>
        <v>30498.350250087453</v>
      </c>
      <c r="W118" s="29">
        <f>+IFERROR('Tor Emp %OfCMA'!W118*'CMA GDP Estimates'!W118,"")</f>
        <v>33124.384766196679</v>
      </c>
      <c r="X118" s="29">
        <f>+IFERROR('Tor Emp %OfCMA'!X118*'CMA GDP Estimates'!X118,"")</f>
        <v>32589.408556096663</v>
      </c>
      <c r="Y118" s="29">
        <f>+IFERROR('Tor Emp %OfCMA'!Y118*'CMA GDP Estimates'!Y118,"")</f>
        <v>31994.538520254799</v>
      </c>
    </row>
    <row r="119" spans="1:25" x14ac:dyDescent="0.25">
      <c r="A119" s="6" t="s">
        <v>113</v>
      </c>
      <c r="B119" s="6"/>
      <c r="C119" s="14">
        <v>521</v>
      </c>
      <c r="D119" s="65" t="str">
        <f>+IFERROR('Tor Emp %OfCMA'!D119*'CMA GDP Estimates'!D119,"")</f>
        <v/>
      </c>
      <c r="E119" s="65" t="str">
        <f>+IFERROR('Tor Emp %OfCMA'!E119*'CMA GDP Estimates'!E119,"")</f>
        <v/>
      </c>
      <c r="F119" s="65" t="str">
        <f>+IFERROR('Tor Emp %OfCMA'!F119*'CMA GDP Estimates'!F119,"")</f>
        <v/>
      </c>
      <c r="G119" s="65" t="str">
        <f>+IFERROR('Tor Emp %OfCMA'!G119*'CMA GDP Estimates'!G119,"")</f>
        <v/>
      </c>
      <c r="H119" s="65" t="str">
        <f>+IFERROR('Tor Emp %OfCMA'!H119*'CMA GDP Estimates'!H119,"")</f>
        <v/>
      </c>
      <c r="I119" s="65" t="str">
        <f>+IFERROR('Tor Emp %OfCMA'!I119*'CMA GDP Estimates'!I119,"")</f>
        <v/>
      </c>
      <c r="J119" s="65" t="str">
        <f>+IFERROR('Tor Emp %OfCMA'!J119*'CMA GDP Estimates'!J119,"")</f>
        <v/>
      </c>
      <c r="K119" s="65" t="str">
        <f>+IFERROR('Tor Emp %OfCMA'!K119*'CMA GDP Estimates'!K119,"")</f>
        <v/>
      </c>
      <c r="L119" s="65" t="str">
        <f>+IFERROR('Tor Emp %OfCMA'!L119*'CMA GDP Estimates'!L119,"")</f>
        <v/>
      </c>
      <c r="M119" s="30" t="str">
        <f>+IFERROR('Tor Emp %OfCMA'!M119*'CMA GDP Estimates'!M119,"")</f>
        <v/>
      </c>
      <c r="N119" s="30" t="str">
        <f>+IFERROR('Tor Emp %OfCMA'!N119*'CMA GDP Estimates'!N119,"")</f>
        <v/>
      </c>
      <c r="O119" s="30" t="str">
        <f>+IFERROR('Tor Emp %OfCMA'!O119*'CMA GDP Estimates'!O119,"")</f>
        <v/>
      </c>
      <c r="P119" s="30" t="str">
        <f>+IFERROR('Tor Emp %OfCMA'!P119*'CMA GDP Estimates'!P119,"")</f>
        <v/>
      </c>
      <c r="Q119" s="30" t="str">
        <f>+IFERROR('Tor Emp %OfCMA'!Q119*'CMA GDP Estimates'!Q119,"")</f>
        <v/>
      </c>
      <c r="R119" s="30" t="str">
        <f>+IFERROR('Tor Emp %OfCMA'!R119*'CMA GDP Estimates'!R119,"")</f>
        <v/>
      </c>
      <c r="S119" s="30" t="str">
        <f>+IFERROR('Tor Emp %OfCMA'!S119*'CMA GDP Estimates'!S119,"")</f>
        <v/>
      </c>
      <c r="T119" s="30" t="str">
        <f>+IFERROR('Tor Emp %OfCMA'!T119*'CMA GDP Estimates'!T119,"")</f>
        <v/>
      </c>
      <c r="U119" s="30" t="str">
        <f>+IFERROR('Tor Emp %OfCMA'!U119*'CMA GDP Estimates'!U119,"")</f>
        <v/>
      </c>
      <c r="V119" s="30" t="str">
        <f>+IFERROR('Tor Emp %OfCMA'!V119*'CMA GDP Estimates'!V119,"")</f>
        <v/>
      </c>
      <c r="W119" s="30" t="str">
        <f>+IFERROR('Tor Emp %OfCMA'!W119*'CMA GDP Estimates'!W119,"")</f>
        <v/>
      </c>
      <c r="X119" s="30" t="str">
        <f>+IFERROR('Tor Emp %OfCMA'!X119*'CMA GDP Estimates'!X119,"")</f>
        <v/>
      </c>
      <c r="Y119" s="30" t="str">
        <f>+IFERROR('Tor Emp %OfCMA'!Y119*'CMA GDP Estimates'!Y119,"")</f>
        <v/>
      </c>
    </row>
    <row r="120" spans="1:25" x14ac:dyDescent="0.25">
      <c r="A120" s="6" t="s">
        <v>114</v>
      </c>
      <c r="B120" s="6"/>
      <c r="C120" s="14">
        <v>522</v>
      </c>
      <c r="D120" s="65">
        <f>+IFERROR('Tor Emp %OfCMA'!D120*'CMA GDP Estimates'!D120,"")</f>
        <v>5702.8930311903414</v>
      </c>
      <c r="E120" s="65">
        <f>+IFERROR('Tor Emp %OfCMA'!E120*'CMA GDP Estimates'!E120,"")</f>
        <v>6238.8352884781279</v>
      </c>
      <c r="F120" s="65">
        <f>+IFERROR('Tor Emp %OfCMA'!F120*'CMA GDP Estimates'!F120,"")</f>
        <v>7184.6616978693301</v>
      </c>
      <c r="G120" s="65">
        <f>+IFERROR('Tor Emp %OfCMA'!G120*'CMA GDP Estimates'!G120,"")</f>
        <v>6705.4136894607245</v>
      </c>
      <c r="H120" s="65">
        <f>+IFERROR('Tor Emp %OfCMA'!H120*'CMA GDP Estimates'!H120,"")</f>
        <v>7229.9044992545369</v>
      </c>
      <c r="I120" s="65">
        <f>+IFERROR('Tor Emp %OfCMA'!I120*'CMA GDP Estimates'!I120,"")</f>
        <v>8172.5207811704049</v>
      </c>
      <c r="J120" s="65">
        <f>+IFERROR('Tor Emp %OfCMA'!J120*'CMA GDP Estimates'!J120,"")</f>
        <v>8240.8079154902316</v>
      </c>
      <c r="K120" s="65">
        <f>+IFERROR('Tor Emp %OfCMA'!K120*'CMA GDP Estimates'!K120,"")</f>
        <v>7921.8447829499501</v>
      </c>
      <c r="L120" s="65">
        <f>+IFERROR('Tor Emp %OfCMA'!L120*'CMA GDP Estimates'!L120,"")</f>
        <v>13628.052970020775</v>
      </c>
      <c r="M120" s="30">
        <f>+IFERROR('Tor Emp %OfCMA'!M120*'CMA GDP Estimates'!M120,"")</f>
        <v>14198.106802033477</v>
      </c>
      <c r="N120" s="30">
        <f>+IFERROR('Tor Emp %OfCMA'!N120*'CMA GDP Estimates'!N120,"")</f>
        <v>15104.344495496993</v>
      </c>
      <c r="O120" s="30">
        <f>+IFERROR('Tor Emp %OfCMA'!O120*'CMA GDP Estimates'!O120,"")</f>
        <v>16578.198656413511</v>
      </c>
      <c r="P120" s="30">
        <f>+IFERROR('Tor Emp %OfCMA'!P120*'CMA GDP Estimates'!P120,"")</f>
        <v>14401.41872573026</v>
      </c>
      <c r="Q120" s="30">
        <f>+IFERROR('Tor Emp %OfCMA'!Q120*'CMA GDP Estimates'!Q120,"")</f>
        <v>14720.328916911951</v>
      </c>
      <c r="R120" s="30">
        <f>+IFERROR('Tor Emp %OfCMA'!R120*'CMA GDP Estimates'!R120,"")</f>
        <v>15901.052257788417</v>
      </c>
      <c r="S120" s="30">
        <f>+IFERROR('Tor Emp %OfCMA'!S120*'CMA GDP Estimates'!S120,"")</f>
        <v>17047.602114026329</v>
      </c>
      <c r="T120" s="30">
        <f>+IFERROR('Tor Emp %OfCMA'!T120*'CMA GDP Estimates'!T120,"")</f>
        <v>15589.837680636549</v>
      </c>
      <c r="U120" s="30">
        <f>+IFERROR('Tor Emp %OfCMA'!U120*'CMA GDP Estimates'!U120,"")</f>
        <v>19343.234760705665</v>
      </c>
      <c r="V120" s="30">
        <f>+IFERROR('Tor Emp %OfCMA'!V120*'CMA GDP Estimates'!V120,"")</f>
        <v>20447.457447722674</v>
      </c>
      <c r="W120" s="30">
        <f>+IFERROR('Tor Emp %OfCMA'!W120*'CMA GDP Estimates'!W120,"")</f>
        <v>22288.272191541651</v>
      </c>
      <c r="X120" s="30">
        <f>+IFERROR('Tor Emp %OfCMA'!X120*'CMA GDP Estimates'!X120,"")</f>
        <v>22127.12669503397</v>
      </c>
      <c r="Y120" s="30">
        <f>+IFERROR('Tor Emp %OfCMA'!Y120*'CMA GDP Estimates'!Y120,"")</f>
        <v>21618.888361911035</v>
      </c>
    </row>
    <row r="121" spans="1:25" x14ac:dyDescent="0.25">
      <c r="A121" s="7" t="s">
        <v>115</v>
      </c>
      <c r="B121" s="7"/>
      <c r="C121" s="14">
        <v>5221</v>
      </c>
      <c r="D121" s="65">
        <f>+IFERROR('Tor Emp %OfCMA'!D121*'CMA GDP Estimates'!D121,"")</f>
        <v>5266.4285861072767</v>
      </c>
      <c r="E121" s="65">
        <f>+IFERROR('Tor Emp %OfCMA'!E121*'CMA GDP Estimates'!E121,"")</f>
        <v>5887.8872235166127</v>
      </c>
      <c r="F121" s="65">
        <f>+IFERROR('Tor Emp %OfCMA'!F121*'CMA GDP Estimates'!F121,"")</f>
        <v>6344.5107989876105</v>
      </c>
      <c r="G121" s="65">
        <f>+IFERROR('Tor Emp %OfCMA'!G121*'CMA GDP Estimates'!G121,"")</f>
        <v>6276.8407061850194</v>
      </c>
      <c r="H121" s="65">
        <f>+IFERROR('Tor Emp %OfCMA'!H121*'CMA GDP Estimates'!H121,"")</f>
        <v>6439.2162385004058</v>
      </c>
      <c r="I121" s="65">
        <f>+IFERROR('Tor Emp %OfCMA'!I121*'CMA GDP Estimates'!I121,"")</f>
        <v>7060.2540214552619</v>
      </c>
      <c r="J121" s="65">
        <f>+IFERROR('Tor Emp %OfCMA'!J121*'CMA GDP Estimates'!J121,"")</f>
        <v>6816.9559343950204</v>
      </c>
      <c r="K121" s="65">
        <f>+IFERROR('Tor Emp %OfCMA'!K121*'CMA GDP Estimates'!K121,"")</f>
        <v>6899.5747270885749</v>
      </c>
      <c r="L121" s="65">
        <f>+IFERROR('Tor Emp %OfCMA'!L121*'CMA GDP Estimates'!L121,"")</f>
        <v>11724.177746934693</v>
      </c>
      <c r="M121" s="30">
        <f>+IFERROR('Tor Emp %OfCMA'!M121*'CMA GDP Estimates'!M121,"")</f>
        <v>12745.937182107034</v>
      </c>
      <c r="N121" s="30">
        <f>+IFERROR('Tor Emp %OfCMA'!N121*'CMA GDP Estimates'!N121,"")</f>
        <v>13029.78559551847</v>
      </c>
      <c r="O121" s="30">
        <f>+IFERROR('Tor Emp %OfCMA'!O121*'CMA GDP Estimates'!O121,"")</f>
        <v>14703.252828204044</v>
      </c>
      <c r="P121" s="30">
        <f>+IFERROR('Tor Emp %OfCMA'!P121*'CMA GDP Estimates'!P121,"")</f>
        <v>13136.135839261004</v>
      </c>
      <c r="Q121" s="30">
        <f>+IFERROR('Tor Emp %OfCMA'!Q121*'CMA GDP Estimates'!Q121,"")</f>
        <v>13916.373484577442</v>
      </c>
      <c r="R121" s="30">
        <f>+IFERROR('Tor Emp %OfCMA'!R121*'CMA GDP Estimates'!R121,"")</f>
        <v>14552.775553173085</v>
      </c>
      <c r="S121" s="30">
        <f>+IFERROR('Tor Emp %OfCMA'!S121*'CMA GDP Estimates'!S121,"")</f>
        <v>15633.025696084955</v>
      </c>
      <c r="T121" s="30">
        <f>+IFERROR('Tor Emp %OfCMA'!T121*'CMA GDP Estimates'!T121,"")</f>
        <v>14240.079667961023</v>
      </c>
      <c r="U121" s="30">
        <f>+IFERROR('Tor Emp %OfCMA'!U121*'CMA GDP Estimates'!U121,"")</f>
        <v>18437.399493033223</v>
      </c>
      <c r="V121" s="30">
        <f>+IFERROR('Tor Emp %OfCMA'!V121*'CMA GDP Estimates'!V121,"")</f>
        <v>19594.086661714813</v>
      </c>
      <c r="W121" s="30">
        <f>+IFERROR('Tor Emp %OfCMA'!W121*'CMA GDP Estimates'!W121,"")</f>
        <v>21270.691881168565</v>
      </c>
      <c r="X121" s="30">
        <f>+IFERROR('Tor Emp %OfCMA'!X121*'CMA GDP Estimates'!X121,"")</f>
        <v>20810.313688282935</v>
      </c>
      <c r="Y121" s="30">
        <f>+IFERROR('Tor Emp %OfCMA'!Y121*'CMA GDP Estimates'!Y121,"")</f>
        <v>19311.244787531763</v>
      </c>
    </row>
    <row r="122" spans="1:25" x14ac:dyDescent="0.25">
      <c r="A122" s="6" t="s">
        <v>116</v>
      </c>
      <c r="B122" s="6"/>
      <c r="C122" s="14">
        <v>524</v>
      </c>
      <c r="D122" s="65">
        <f>+IFERROR('Tor Emp %OfCMA'!D122*'CMA GDP Estimates'!D122,"")</f>
        <v>3742.5073802871921</v>
      </c>
      <c r="E122" s="65">
        <f>+IFERROR('Tor Emp %OfCMA'!E122*'CMA GDP Estimates'!E122,"")</f>
        <v>4280.5543553673251</v>
      </c>
      <c r="F122" s="65">
        <f>+IFERROR('Tor Emp %OfCMA'!F122*'CMA GDP Estimates'!F122,"")</f>
        <v>3440.7134190944525</v>
      </c>
      <c r="G122" s="65">
        <f>+IFERROR('Tor Emp %OfCMA'!G122*'CMA GDP Estimates'!G122,"")</f>
        <v>4318.8471428890643</v>
      </c>
      <c r="H122" s="65">
        <f>+IFERROR('Tor Emp %OfCMA'!H122*'CMA GDP Estimates'!H122,"")</f>
        <v>3785.5977788898431</v>
      </c>
      <c r="I122" s="65">
        <f>+IFERROR('Tor Emp %OfCMA'!I122*'CMA GDP Estimates'!I122,"")</f>
        <v>3601.0543345899605</v>
      </c>
      <c r="J122" s="65">
        <f>+IFERROR('Tor Emp %OfCMA'!J122*'CMA GDP Estimates'!J122,"")</f>
        <v>2615.0330456490597</v>
      </c>
      <c r="K122" s="65">
        <f>+IFERROR('Tor Emp %OfCMA'!K122*'CMA GDP Estimates'!K122,"")</f>
        <v>3263.3753291108546</v>
      </c>
      <c r="L122" s="65">
        <f>+IFERROR('Tor Emp %OfCMA'!L122*'CMA GDP Estimates'!L122,"")</f>
        <v>6181.2721042464127</v>
      </c>
      <c r="M122" s="30">
        <f>+IFERROR('Tor Emp %OfCMA'!M122*'CMA GDP Estimates'!M122,"")</f>
        <v>6080.4685503648016</v>
      </c>
      <c r="N122" s="30">
        <f>+IFERROR('Tor Emp %OfCMA'!N122*'CMA GDP Estimates'!N122,"")</f>
        <v>5517.2128880897035</v>
      </c>
      <c r="O122" s="30">
        <f>+IFERROR('Tor Emp %OfCMA'!O122*'CMA GDP Estimates'!O122,"")</f>
        <v>5791.4812458083388</v>
      </c>
      <c r="P122" s="30">
        <f>+IFERROR('Tor Emp %OfCMA'!P122*'CMA GDP Estimates'!P122,"")</f>
        <v>6449.9741368963423</v>
      </c>
      <c r="Q122" s="30">
        <f>+IFERROR('Tor Emp %OfCMA'!Q122*'CMA GDP Estimates'!Q122,"")</f>
        <v>4965.6460849763371</v>
      </c>
      <c r="R122" s="30">
        <f>+IFERROR('Tor Emp %OfCMA'!R122*'CMA GDP Estimates'!R122,"")</f>
        <v>4906.3917849607815</v>
      </c>
      <c r="S122" s="30">
        <f>+IFERROR('Tor Emp %OfCMA'!S122*'CMA GDP Estimates'!S122,"")</f>
        <v>5343.81583910887</v>
      </c>
      <c r="T122" s="30">
        <f>+IFERROR('Tor Emp %OfCMA'!T122*'CMA GDP Estimates'!T122,"")</f>
        <v>5201.8232165766422</v>
      </c>
      <c r="U122" s="30">
        <f>+IFERROR('Tor Emp %OfCMA'!U122*'CMA GDP Estimates'!U122,"")</f>
        <v>5447.6643582025863</v>
      </c>
      <c r="V122" s="30">
        <f>+IFERROR('Tor Emp %OfCMA'!V122*'CMA GDP Estimates'!V122,"")</f>
        <v>5315.7162637830888</v>
      </c>
      <c r="W122" s="30">
        <f>+IFERROR('Tor Emp %OfCMA'!W122*'CMA GDP Estimates'!W122,"")</f>
        <v>5526.9357059112544</v>
      </c>
      <c r="X122" s="30">
        <f>+IFERROR('Tor Emp %OfCMA'!X122*'CMA GDP Estimates'!X122,"")</f>
        <v>5559.2833195669555</v>
      </c>
      <c r="Y122" s="30">
        <f>+IFERROR('Tor Emp %OfCMA'!Y122*'CMA GDP Estimates'!Y122,"")</f>
        <v>4995.5629066359515</v>
      </c>
    </row>
    <row r="123" spans="1:25" x14ac:dyDescent="0.25">
      <c r="A123" s="7" t="s">
        <v>117</v>
      </c>
      <c r="B123" s="7"/>
      <c r="C123" s="14">
        <v>5241</v>
      </c>
      <c r="D123" s="65">
        <f>+IFERROR('Tor Emp %OfCMA'!D123*'CMA GDP Estimates'!D123,"")</f>
        <v>2935.2452979543827</v>
      </c>
      <c r="E123" s="65">
        <f>+IFERROR('Tor Emp %OfCMA'!E123*'CMA GDP Estimates'!E123,"")</f>
        <v>3177.3060166769169</v>
      </c>
      <c r="F123" s="65">
        <f>+IFERROR('Tor Emp %OfCMA'!F123*'CMA GDP Estimates'!F123,"")</f>
        <v>2786.2689690614279</v>
      </c>
      <c r="G123" s="65">
        <f>+IFERROR('Tor Emp %OfCMA'!G123*'CMA GDP Estimates'!G123,"")</f>
        <v>3556.2935369925794</v>
      </c>
      <c r="H123" s="65">
        <f>+IFERROR('Tor Emp %OfCMA'!H123*'CMA GDP Estimates'!H123,"")</f>
        <v>2868.5249010001426</v>
      </c>
      <c r="I123" s="65">
        <f>+IFERROR('Tor Emp %OfCMA'!I123*'CMA GDP Estimates'!I123,"")</f>
        <v>2825.8468511557285</v>
      </c>
      <c r="J123" s="65">
        <f>+IFERROR('Tor Emp %OfCMA'!J123*'CMA GDP Estimates'!J123,"")</f>
        <v>2139.7248896013393</v>
      </c>
      <c r="K123" s="65">
        <f>+IFERROR('Tor Emp %OfCMA'!K123*'CMA GDP Estimates'!K123,"")</f>
        <v>2637.2398661761604</v>
      </c>
      <c r="L123" s="65">
        <f>+IFERROR('Tor Emp %OfCMA'!L123*'CMA GDP Estimates'!L123,"")</f>
        <v>4701.979303544409</v>
      </c>
      <c r="M123" s="30">
        <f>+IFERROR('Tor Emp %OfCMA'!M123*'CMA GDP Estimates'!M123,"")</f>
        <v>4516.2096539572813</v>
      </c>
      <c r="N123" s="30">
        <f>+IFERROR('Tor Emp %OfCMA'!N123*'CMA GDP Estimates'!N123,"")</f>
        <v>4440.0298205175741</v>
      </c>
      <c r="O123" s="30">
        <f>+IFERROR('Tor Emp %OfCMA'!O123*'CMA GDP Estimates'!O123,"")</f>
        <v>4907.1943563364293</v>
      </c>
      <c r="P123" s="30">
        <f>+IFERROR('Tor Emp %OfCMA'!P123*'CMA GDP Estimates'!P123,"")</f>
        <v>4969.282629404719</v>
      </c>
      <c r="Q123" s="30">
        <f>+IFERROR('Tor Emp %OfCMA'!Q123*'CMA GDP Estimates'!Q123,"")</f>
        <v>3922.5784489939456</v>
      </c>
      <c r="R123" s="30">
        <f>+IFERROR('Tor Emp %OfCMA'!R123*'CMA GDP Estimates'!R123,"")</f>
        <v>3931.0323435943706</v>
      </c>
      <c r="S123" s="30">
        <f>+IFERROR('Tor Emp %OfCMA'!S123*'CMA GDP Estimates'!S123,"")</f>
        <v>4273.3726064860703</v>
      </c>
      <c r="T123" s="30">
        <f>+IFERROR('Tor Emp %OfCMA'!T123*'CMA GDP Estimates'!T123,"")</f>
        <v>4598.6477003397586</v>
      </c>
      <c r="U123" s="30">
        <f>+IFERROR('Tor Emp %OfCMA'!U123*'CMA GDP Estimates'!U123,"")</f>
        <v>4975.4677693817848</v>
      </c>
      <c r="V123" s="30">
        <f>+IFERROR('Tor Emp %OfCMA'!V123*'CMA GDP Estimates'!V123,"")</f>
        <v>5271.8767242826198</v>
      </c>
      <c r="W123" s="30">
        <f>+IFERROR('Tor Emp %OfCMA'!W123*'CMA GDP Estimates'!W123,"")</f>
        <v>5013.9241384400502</v>
      </c>
      <c r="X123" s="30">
        <f>+IFERROR('Tor Emp %OfCMA'!X123*'CMA GDP Estimates'!X123,"")</f>
        <v>5251.1541748473901</v>
      </c>
      <c r="Y123" s="30">
        <f>+IFERROR('Tor Emp %OfCMA'!Y123*'CMA GDP Estimates'!Y123,"")</f>
        <v>4993.2693150694849</v>
      </c>
    </row>
    <row r="124" spans="1:25" x14ac:dyDescent="0.25">
      <c r="A124" s="7" t="s">
        <v>118</v>
      </c>
      <c r="B124" s="7"/>
      <c r="C124" s="14">
        <v>5242</v>
      </c>
      <c r="D124" s="65">
        <f>+IFERROR('Tor Emp %OfCMA'!D124*'CMA GDP Estimates'!D124,"")</f>
        <v>583.49650734717909</v>
      </c>
      <c r="E124" s="65">
        <f>+IFERROR('Tor Emp %OfCMA'!E124*'CMA GDP Estimates'!E124,"")</f>
        <v>1073.6708139555417</v>
      </c>
      <c r="F124" s="65">
        <f>+IFERROR('Tor Emp %OfCMA'!F124*'CMA GDP Estimates'!F124,"")</f>
        <v>729.13085889814545</v>
      </c>
      <c r="G124" s="65">
        <f>+IFERROR('Tor Emp %OfCMA'!G124*'CMA GDP Estimates'!G124,"")</f>
        <v>816.96198857939658</v>
      </c>
      <c r="H124" s="65">
        <f>+IFERROR('Tor Emp %OfCMA'!H124*'CMA GDP Estimates'!H124,"")</f>
        <v>929.9692887131522</v>
      </c>
      <c r="I124" s="65">
        <f>+IFERROR('Tor Emp %OfCMA'!I124*'CMA GDP Estimates'!I124,"")</f>
        <v>815.79010705318581</v>
      </c>
      <c r="J124" s="65">
        <f>+IFERROR('Tor Emp %OfCMA'!J124*'CMA GDP Estimates'!J124,"")</f>
        <v>543.51628449965506</v>
      </c>
      <c r="K124" s="65">
        <f>+IFERROR('Tor Emp %OfCMA'!K124*'CMA GDP Estimates'!K124,"")</f>
        <v>691.8780842261458</v>
      </c>
      <c r="L124" s="65">
        <f>+IFERROR('Tor Emp %OfCMA'!L124*'CMA GDP Estimates'!L124,"")</f>
        <v>1597.7754021918538</v>
      </c>
      <c r="M124" s="30">
        <f>+IFERROR('Tor Emp %OfCMA'!M124*'CMA GDP Estimates'!M124,"")</f>
        <v>1573.7661947768929</v>
      </c>
      <c r="N124" s="30">
        <f>+IFERROR('Tor Emp %OfCMA'!N124*'CMA GDP Estimates'!N124,"")</f>
        <v>1231.8266734833951</v>
      </c>
      <c r="O124" s="30">
        <f>+IFERROR('Tor Emp %OfCMA'!O124*'CMA GDP Estimates'!O124,"")</f>
        <v>1155.543896605775</v>
      </c>
      <c r="P124" s="30">
        <f>+IFERROR('Tor Emp %OfCMA'!P124*'CMA GDP Estimates'!P124,"")</f>
        <v>1574.633624145001</v>
      </c>
      <c r="Q124" s="30">
        <f>+IFERROR('Tor Emp %OfCMA'!Q124*'CMA GDP Estimates'!Q124,"")</f>
        <v>1146.7234618041173</v>
      </c>
      <c r="R124" s="30">
        <f>+IFERROR('Tor Emp %OfCMA'!R124*'CMA GDP Estimates'!R124,"")</f>
        <v>1114.7126097212858</v>
      </c>
      <c r="S124" s="30">
        <f>+IFERROR('Tor Emp %OfCMA'!S124*'CMA GDP Estimates'!S124,"")</f>
        <v>1203.8454220934607</v>
      </c>
      <c r="T124" s="30">
        <f>+IFERROR('Tor Emp %OfCMA'!T124*'CMA GDP Estimates'!T124,"")</f>
        <v>997.75778571801777</v>
      </c>
      <c r="U124" s="30">
        <f>+IFERROR('Tor Emp %OfCMA'!U124*'CMA GDP Estimates'!U124,"")</f>
        <v>997.94728977611828</v>
      </c>
      <c r="V124" s="30">
        <f>+IFERROR('Tor Emp %OfCMA'!V124*'CMA GDP Estimates'!V124,"")</f>
        <v>818.40714093155748</v>
      </c>
      <c r="W124" s="30">
        <f>+IFERROR('Tor Emp %OfCMA'!W124*'CMA GDP Estimates'!W124,"")</f>
        <v>1021.5864321489047</v>
      </c>
      <c r="X124" s="30">
        <f>+IFERROR('Tor Emp %OfCMA'!X124*'CMA GDP Estimates'!X124,"")</f>
        <v>940.70301413301934</v>
      </c>
      <c r="Y124" s="30">
        <f>+IFERROR('Tor Emp %OfCMA'!Y124*'CMA GDP Estimates'!Y124,"")</f>
        <v>748.92492404717302</v>
      </c>
    </row>
    <row r="125" spans="1:25" x14ac:dyDescent="0.25">
      <c r="A125" s="6" t="s">
        <v>119</v>
      </c>
      <c r="B125" s="6"/>
      <c r="C125" s="14" t="s">
        <v>204</v>
      </c>
      <c r="D125" s="65">
        <f>+IFERROR('Tor Emp %OfCMA'!D125*'CMA GDP Estimates'!D125,"")</f>
        <v>1444.5724044498832</v>
      </c>
      <c r="E125" s="65">
        <f>+IFERROR('Tor Emp %OfCMA'!E125*'CMA GDP Estimates'!E125,"")</f>
        <v>1562.4289359314425</v>
      </c>
      <c r="F125" s="65">
        <f>+IFERROR('Tor Emp %OfCMA'!F125*'CMA GDP Estimates'!F125,"")</f>
        <v>1618.1075283987225</v>
      </c>
      <c r="G125" s="65">
        <f>+IFERROR('Tor Emp %OfCMA'!G125*'CMA GDP Estimates'!G125,"")</f>
        <v>1640.4086865784604</v>
      </c>
      <c r="H125" s="65">
        <f>+IFERROR('Tor Emp %OfCMA'!H125*'CMA GDP Estimates'!H125,"")</f>
        <v>1747.7714147349147</v>
      </c>
      <c r="I125" s="65">
        <f>+IFERROR('Tor Emp %OfCMA'!I125*'CMA GDP Estimates'!I125,"")</f>
        <v>1813.9394815630931</v>
      </c>
      <c r="J125" s="65">
        <f>+IFERROR('Tor Emp %OfCMA'!J125*'CMA GDP Estimates'!J125,"")</f>
        <v>2155.0893688320521</v>
      </c>
      <c r="K125" s="65">
        <f>+IFERROR('Tor Emp %OfCMA'!K125*'CMA GDP Estimates'!K125,"")</f>
        <v>2124.7106854326025</v>
      </c>
      <c r="L125" s="65">
        <f>+IFERROR('Tor Emp %OfCMA'!L125*'CMA GDP Estimates'!L125,"")</f>
        <v>3183.9970446231582</v>
      </c>
      <c r="M125" s="30">
        <f>+IFERROR('Tor Emp %OfCMA'!M125*'CMA GDP Estimates'!M125,"")</f>
        <v>4115.6690855090292</v>
      </c>
      <c r="N125" s="30">
        <f>+IFERROR('Tor Emp %OfCMA'!N125*'CMA GDP Estimates'!N125,"")</f>
        <v>3818.768360456459</v>
      </c>
      <c r="O125" s="30">
        <f>+IFERROR('Tor Emp %OfCMA'!O125*'CMA GDP Estimates'!O125,"")</f>
        <v>4332.5062337303189</v>
      </c>
      <c r="P125" s="30">
        <f>+IFERROR('Tor Emp %OfCMA'!P125*'CMA GDP Estimates'!P125,"")</f>
        <v>4298.260692804457</v>
      </c>
      <c r="Q125" s="30">
        <f>+IFERROR('Tor Emp %OfCMA'!Q125*'CMA GDP Estimates'!Q125,"")</f>
        <v>3400.5300525053053</v>
      </c>
      <c r="R125" s="30">
        <f>+IFERROR('Tor Emp %OfCMA'!R125*'CMA GDP Estimates'!R125,"")</f>
        <v>4221.6847012381222</v>
      </c>
      <c r="S125" s="30">
        <f>+IFERROR('Tor Emp %OfCMA'!S125*'CMA GDP Estimates'!S125,"")</f>
        <v>3305.633997821611</v>
      </c>
      <c r="T125" s="30">
        <f>+IFERROR('Tor Emp %OfCMA'!T125*'CMA GDP Estimates'!T125,"")</f>
        <v>4866.5149441020631</v>
      </c>
      <c r="U125" s="30">
        <f>+IFERROR('Tor Emp %OfCMA'!U125*'CMA GDP Estimates'!U125,"")</f>
        <v>5054.6559566617316</v>
      </c>
      <c r="V125" s="30">
        <f>+IFERROR('Tor Emp %OfCMA'!V125*'CMA GDP Estimates'!V125,"")</f>
        <v>4710.4986913627545</v>
      </c>
      <c r="W125" s="30">
        <f>+IFERROR('Tor Emp %OfCMA'!W125*'CMA GDP Estimates'!W125,"")</f>
        <v>5303.9620116903689</v>
      </c>
      <c r="X125" s="30">
        <f>+IFERROR('Tor Emp %OfCMA'!X125*'CMA GDP Estimates'!X125,"")</f>
        <v>4846.7692096586097</v>
      </c>
      <c r="Y125" s="30">
        <f>+IFERROR('Tor Emp %OfCMA'!Y125*'CMA GDP Estimates'!Y125,"")</f>
        <v>5205.4087618720214</v>
      </c>
    </row>
    <row r="126" spans="1:25" x14ac:dyDescent="0.25">
      <c r="A126" s="5" t="s">
        <v>120</v>
      </c>
      <c r="B126" s="5"/>
      <c r="C126" s="13">
        <v>53</v>
      </c>
      <c r="D126" s="64">
        <f>+IFERROR('Tor Emp %OfCMA'!D126*'CMA GDP Estimates'!D126,"")</f>
        <v>14307.864709758613</v>
      </c>
      <c r="E126" s="64">
        <f>+IFERROR('Tor Emp %OfCMA'!E126*'CMA GDP Estimates'!E126,"")</f>
        <v>15186.408402737268</v>
      </c>
      <c r="F126" s="64">
        <f>+IFERROR('Tor Emp %OfCMA'!F126*'CMA GDP Estimates'!F126,"")</f>
        <v>18542.076628425162</v>
      </c>
      <c r="G126" s="64">
        <f>+IFERROR('Tor Emp %OfCMA'!G126*'CMA GDP Estimates'!G126,"")</f>
        <v>16806.363342013919</v>
      </c>
      <c r="H126" s="64">
        <f>+IFERROR('Tor Emp %OfCMA'!H126*'CMA GDP Estimates'!H126,"")</f>
        <v>16596.289136865533</v>
      </c>
      <c r="I126" s="64">
        <f>+IFERROR('Tor Emp %OfCMA'!I126*'CMA GDP Estimates'!I126,"")</f>
        <v>16857.0616722702</v>
      </c>
      <c r="J126" s="64">
        <f>+IFERROR('Tor Emp %OfCMA'!J126*'CMA GDP Estimates'!J126,"")</f>
        <v>17753.455490285185</v>
      </c>
      <c r="K126" s="64">
        <f>+IFERROR('Tor Emp %OfCMA'!K126*'CMA GDP Estimates'!K126,"")</f>
        <v>20932.022028579595</v>
      </c>
      <c r="L126" s="64">
        <f>+IFERROR('Tor Emp %OfCMA'!L126*'CMA GDP Estimates'!L126,"")</f>
        <v>22628.215864867154</v>
      </c>
      <c r="M126" s="29">
        <f>+IFERROR('Tor Emp %OfCMA'!M126*'CMA GDP Estimates'!M126,"")</f>
        <v>25560.560253860967</v>
      </c>
      <c r="N126" s="29">
        <f>+IFERROR('Tor Emp %OfCMA'!N126*'CMA GDP Estimates'!N126,"")</f>
        <v>25090.278082778761</v>
      </c>
      <c r="O126" s="29">
        <f>+IFERROR('Tor Emp %OfCMA'!O126*'CMA GDP Estimates'!O126,"")</f>
        <v>23723.923644526327</v>
      </c>
      <c r="P126" s="29">
        <f>+IFERROR('Tor Emp %OfCMA'!P126*'CMA GDP Estimates'!P126,"")</f>
        <v>26975.708829037216</v>
      </c>
      <c r="Q126" s="29">
        <f>+IFERROR('Tor Emp %OfCMA'!Q126*'CMA GDP Estimates'!Q126,"")</f>
        <v>30246.268729106545</v>
      </c>
      <c r="R126" s="29">
        <f>+IFERROR('Tor Emp %OfCMA'!R126*'CMA GDP Estimates'!R126,"")</f>
        <v>30350.12053379367</v>
      </c>
      <c r="S126" s="29">
        <f>+IFERROR('Tor Emp %OfCMA'!S126*'CMA GDP Estimates'!S126,"")</f>
        <v>24587.889978218958</v>
      </c>
      <c r="T126" s="29">
        <f>+IFERROR('Tor Emp %OfCMA'!T126*'CMA GDP Estimates'!T126,"")</f>
        <v>26328.008515733043</v>
      </c>
      <c r="U126" s="29">
        <f>+IFERROR('Tor Emp %OfCMA'!U126*'CMA GDP Estimates'!U126,"")</f>
        <v>27239.32576137815</v>
      </c>
      <c r="V126" s="29">
        <f>+IFERROR('Tor Emp %OfCMA'!V126*'CMA GDP Estimates'!V126,"")</f>
        <v>29471.718739285581</v>
      </c>
      <c r="W126" s="29">
        <f>+IFERROR('Tor Emp %OfCMA'!W126*'CMA GDP Estimates'!W126,"")</f>
        <v>31538.161271665402</v>
      </c>
      <c r="X126" s="29">
        <f>+IFERROR('Tor Emp %OfCMA'!X126*'CMA GDP Estimates'!X126,"")</f>
        <v>34818.326633363213</v>
      </c>
      <c r="Y126" s="29">
        <f>+IFERROR('Tor Emp %OfCMA'!Y126*'CMA GDP Estimates'!Y126,"")</f>
        <v>30897.377833326962</v>
      </c>
    </row>
    <row r="127" spans="1:25" x14ac:dyDescent="0.25">
      <c r="A127" s="10" t="s">
        <v>121</v>
      </c>
      <c r="B127" s="10"/>
      <c r="C127" s="14">
        <v>531</v>
      </c>
      <c r="D127" s="65">
        <f>+IFERROR('Tor Emp %OfCMA'!D127*'CMA GDP Estimates'!D127,"")</f>
        <v>13959.090015733074</v>
      </c>
      <c r="E127" s="65">
        <f>+IFERROR('Tor Emp %OfCMA'!E127*'CMA GDP Estimates'!E127,"")</f>
        <v>15752.780144382068</v>
      </c>
      <c r="F127" s="65">
        <f>+IFERROR('Tor Emp %OfCMA'!F127*'CMA GDP Estimates'!F127,"")</f>
        <v>19442.330323049944</v>
      </c>
      <c r="G127" s="65">
        <f>+IFERROR('Tor Emp %OfCMA'!G127*'CMA GDP Estimates'!G127,"")</f>
        <v>17072.069605167406</v>
      </c>
      <c r="H127" s="65">
        <f>+IFERROR('Tor Emp %OfCMA'!H127*'CMA GDP Estimates'!H127,"")</f>
        <v>17563.49061264157</v>
      </c>
      <c r="I127" s="65">
        <f>+IFERROR('Tor Emp %OfCMA'!I127*'CMA GDP Estimates'!I127,"")</f>
        <v>18034.325693225604</v>
      </c>
      <c r="J127" s="65">
        <f>+IFERROR('Tor Emp %OfCMA'!J127*'CMA GDP Estimates'!J127,"")</f>
        <v>18222.818806252577</v>
      </c>
      <c r="K127" s="65">
        <f>+IFERROR('Tor Emp %OfCMA'!K127*'CMA GDP Estimates'!K127,"")</f>
        <v>20083.201356633916</v>
      </c>
      <c r="L127" s="65">
        <f>+IFERROR('Tor Emp %OfCMA'!L127*'CMA GDP Estimates'!L127,"")</f>
        <v>22781.286962569302</v>
      </c>
      <c r="M127" s="30">
        <f>+IFERROR('Tor Emp %OfCMA'!M127*'CMA GDP Estimates'!M127,"")</f>
        <v>26838.478726292036</v>
      </c>
      <c r="N127" s="30">
        <f>+IFERROR('Tor Emp %OfCMA'!N127*'CMA GDP Estimates'!N127,"")</f>
        <v>26277.558862019356</v>
      </c>
      <c r="O127" s="30">
        <f>+IFERROR('Tor Emp %OfCMA'!O127*'CMA GDP Estimates'!O127,"")</f>
        <v>24588.279507641855</v>
      </c>
      <c r="P127" s="30">
        <f>+IFERROR('Tor Emp %OfCMA'!P127*'CMA GDP Estimates'!P127,"")</f>
        <v>26213.756337591876</v>
      </c>
      <c r="Q127" s="30">
        <f>+IFERROR('Tor Emp %OfCMA'!Q127*'CMA GDP Estimates'!Q127,"")</f>
        <v>29148.323246069907</v>
      </c>
      <c r="R127" s="30">
        <f>+IFERROR('Tor Emp %OfCMA'!R127*'CMA GDP Estimates'!R127,"")</f>
        <v>29882.811720913716</v>
      </c>
      <c r="S127" s="30">
        <f>+IFERROR('Tor Emp %OfCMA'!S127*'CMA GDP Estimates'!S127,"")</f>
        <v>23443.110475567802</v>
      </c>
      <c r="T127" s="30">
        <f>+IFERROR('Tor Emp %OfCMA'!T127*'CMA GDP Estimates'!T127,"")</f>
        <v>24912.958010584465</v>
      </c>
      <c r="U127" s="30">
        <f>+IFERROR('Tor Emp %OfCMA'!U127*'CMA GDP Estimates'!U127,"")</f>
        <v>27517.09998661311</v>
      </c>
      <c r="V127" s="30">
        <f>+IFERROR('Tor Emp %OfCMA'!V127*'CMA GDP Estimates'!V127,"")</f>
        <v>28880.690088417763</v>
      </c>
      <c r="W127" s="30">
        <f>+IFERROR('Tor Emp %OfCMA'!W127*'CMA GDP Estimates'!W127,"")</f>
        <v>31413.683090707185</v>
      </c>
      <c r="X127" s="30">
        <f>+IFERROR('Tor Emp %OfCMA'!X127*'CMA GDP Estimates'!X127,"")</f>
        <v>33818.746968973683</v>
      </c>
      <c r="Y127" s="30">
        <f>+IFERROR('Tor Emp %OfCMA'!Y127*'CMA GDP Estimates'!Y127,"")</f>
        <v>28908.167770745615</v>
      </c>
    </row>
    <row r="128" spans="1:25" x14ac:dyDescent="0.25">
      <c r="A128" s="6" t="s">
        <v>122</v>
      </c>
      <c r="B128" s="6"/>
      <c r="C128" s="14">
        <v>5311</v>
      </c>
      <c r="D128" s="65">
        <f>+IFERROR('Tor Emp %OfCMA'!D128*'CMA GDP Estimates'!D128,"")</f>
        <v>2943.238513551707</v>
      </c>
      <c r="E128" s="65">
        <f>+IFERROR('Tor Emp %OfCMA'!E128*'CMA GDP Estimates'!E128,"")</f>
        <v>4897.2657137755386</v>
      </c>
      <c r="F128" s="65">
        <f>+IFERROR('Tor Emp %OfCMA'!F128*'CMA GDP Estimates'!F128,"")</f>
        <v>5514.0909772623208</v>
      </c>
      <c r="G128" s="65">
        <f>+IFERROR('Tor Emp %OfCMA'!G128*'CMA GDP Estimates'!G128,"")</f>
        <v>6072.6252231465114</v>
      </c>
      <c r="H128" s="65">
        <f>+IFERROR('Tor Emp %OfCMA'!H128*'CMA GDP Estimates'!H128,"")</f>
        <v>5607.2359179135838</v>
      </c>
      <c r="I128" s="65">
        <f>+IFERROR('Tor Emp %OfCMA'!I128*'CMA GDP Estimates'!I128,"")</f>
        <v>5519.5202795135938</v>
      </c>
      <c r="J128" s="65">
        <f>+IFERROR('Tor Emp %OfCMA'!J128*'CMA GDP Estimates'!J128,"")</f>
        <v>4761.1540061648266</v>
      </c>
      <c r="K128" s="65">
        <f>+IFERROR('Tor Emp %OfCMA'!K128*'CMA GDP Estimates'!K128,"")</f>
        <v>4885.5492217099545</v>
      </c>
      <c r="L128" s="65">
        <f>+IFERROR('Tor Emp %OfCMA'!L128*'CMA GDP Estimates'!L128,"")</f>
        <v>9086.0619091308654</v>
      </c>
      <c r="M128" s="30">
        <f>+IFERROR('Tor Emp %OfCMA'!M128*'CMA GDP Estimates'!M128,"")</f>
        <v>8777.7173023808864</v>
      </c>
      <c r="N128" s="30">
        <f>+IFERROR('Tor Emp %OfCMA'!N128*'CMA GDP Estimates'!N128,"")</f>
        <v>9090.8152093749941</v>
      </c>
      <c r="O128" s="30">
        <f>+IFERROR('Tor Emp %OfCMA'!O128*'CMA GDP Estimates'!O128,"")</f>
        <v>7529.6483546286336</v>
      </c>
      <c r="P128" s="30">
        <f>+IFERROR('Tor Emp %OfCMA'!P128*'CMA GDP Estimates'!P128,"")</f>
        <v>8393.4407244994745</v>
      </c>
      <c r="Q128" s="30">
        <f>+IFERROR('Tor Emp %OfCMA'!Q128*'CMA GDP Estimates'!Q128,"")</f>
        <v>8980.912964533718</v>
      </c>
      <c r="R128" s="30">
        <f>+IFERROR('Tor Emp %OfCMA'!R128*'CMA GDP Estimates'!R128,"")</f>
        <v>8876.4365998421108</v>
      </c>
      <c r="S128" s="30">
        <f>+IFERROR('Tor Emp %OfCMA'!S128*'CMA GDP Estimates'!S128,"")</f>
        <v>7682.8251332752088</v>
      </c>
      <c r="T128" s="30">
        <f>+IFERROR('Tor Emp %OfCMA'!T128*'CMA GDP Estimates'!T128,"")</f>
        <v>7067.2799596080004</v>
      </c>
      <c r="U128" s="30">
        <f>+IFERROR('Tor Emp %OfCMA'!U128*'CMA GDP Estimates'!U128,"")</f>
        <v>7493.5621720113077</v>
      </c>
      <c r="V128" s="30">
        <f>+IFERROR('Tor Emp %OfCMA'!V128*'CMA GDP Estimates'!V128,"")</f>
        <v>7049.8041975201259</v>
      </c>
      <c r="W128" s="30">
        <f>+IFERROR('Tor Emp %OfCMA'!W128*'CMA GDP Estimates'!W128,"")</f>
        <v>9763.2218235438177</v>
      </c>
      <c r="X128" s="30">
        <f>+IFERROR('Tor Emp %OfCMA'!X128*'CMA GDP Estimates'!X128,"")</f>
        <v>10271.66281375192</v>
      </c>
      <c r="Y128" s="30">
        <f>+IFERROR('Tor Emp %OfCMA'!Y128*'CMA GDP Estimates'!Y128,"")</f>
        <v>10428.600734141104</v>
      </c>
    </row>
    <row r="129" spans="1:25" x14ac:dyDescent="0.25">
      <c r="A129" s="6" t="s">
        <v>309</v>
      </c>
      <c r="B129" s="6"/>
      <c r="C129" s="14" t="s">
        <v>310</v>
      </c>
      <c r="D129" s="65" t="str">
        <f>+IFERROR('Tor Emp %OfCMA'!D129*'CMA GDP Estimates'!D129,"")</f>
        <v/>
      </c>
      <c r="E129" s="65" t="str">
        <f>+IFERROR('Tor Emp %OfCMA'!E129*'CMA GDP Estimates'!E129,"")</f>
        <v/>
      </c>
      <c r="F129" s="65" t="str">
        <f>+IFERROR('Tor Emp %OfCMA'!F129*'CMA GDP Estimates'!F129,"")</f>
        <v/>
      </c>
      <c r="G129" s="65" t="str">
        <f>+IFERROR('Tor Emp %OfCMA'!G129*'CMA GDP Estimates'!G129,"")</f>
        <v/>
      </c>
      <c r="H129" s="65" t="str">
        <f>+IFERROR('Tor Emp %OfCMA'!H129*'CMA GDP Estimates'!H129,"")</f>
        <v/>
      </c>
      <c r="I129" s="65" t="str">
        <f>+IFERROR('Tor Emp %OfCMA'!I129*'CMA GDP Estimates'!I129,"")</f>
        <v/>
      </c>
      <c r="J129" s="65" t="str">
        <f>+IFERROR('Tor Emp %OfCMA'!J129*'CMA GDP Estimates'!J129,"")</f>
        <v/>
      </c>
      <c r="K129" s="65" t="str">
        <f>+IFERROR('Tor Emp %OfCMA'!K129*'CMA GDP Estimates'!K129,"")</f>
        <v/>
      </c>
      <c r="L129" s="65" t="str">
        <f>+IFERROR('Tor Emp %OfCMA'!L129*'CMA GDP Estimates'!L129,"")</f>
        <v/>
      </c>
      <c r="M129" s="30" t="str">
        <f>+IFERROR('Tor Emp %OfCMA'!M129*'CMA GDP Estimates'!M129,"")</f>
        <v/>
      </c>
      <c r="N129" s="30" t="str">
        <f>+IFERROR('Tor Emp %OfCMA'!N129*'CMA GDP Estimates'!N129,"")</f>
        <v/>
      </c>
      <c r="O129" s="30" t="str">
        <f>+IFERROR('Tor Emp %OfCMA'!O129*'CMA GDP Estimates'!O129,"")</f>
        <v/>
      </c>
      <c r="P129" s="30" t="str">
        <f>+IFERROR('Tor Emp %OfCMA'!P129*'CMA GDP Estimates'!P129,"")</f>
        <v/>
      </c>
      <c r="Q129" s="30" t="str">
        <f>+IFERROR('Tor Emp %OfCMA'!Q129*'CMA GDP Estimates'!Q129,"")</f>
        <v/>
      </c>
      <c r="R129" s="61">
        <f>+IFERROR('Imputed Rent'!M11*'CMA GDP Estimates'!R129,"")</f>
        <v>11228.011278213378</v>
      </c>
      <c r="S129" s="61">
        <f>+IFERROR('Imputed Rent'!N11*'CMA GDP Estimates'!S129,"")</f>
        <v>11658.29227934994</v>
      </c>
      <c r="T129" s="61">
        <f>+IFERROR('Imputed Rent'!O11*'CMA GDP Estimates'!T129,"")</f>
        <v>12110.959528360583</v>
      </c>
      <c r="U129" s="61">
        <f>+IFERROR('Imputed Rent'!P11*'CMA GDP Estimates'!U129,"")</f>
        <v>12571.547996879099</v>
      </c>
      <c r="V129" s="61">
        <f>+IFERROR('Imputed Rent'!Q11*'CMA GDP Estimates'!V129,"")</f>
        <v>13047.295810220116</v>
      </c>
      <c r="W129" s="61">
        <f>+IFERROR('Imputed Rent'!R11*'CMA GDP Estimates'!W129,"")</f>
        <v>13603.824562221633</v>
      </c>
      <c r="X129" s="61">
        <f>+IFERROR('Imputed Rent'!S11*'CMA GDP Estimates'!X129,"")</f>
        <v>14107.05100022264</v>
      </c>
      <c r="Y129" s="61">
        <f>+IFERROR('Imputed Rent'!T11*'CMA GDP Estimates'!Y129,"")</f>
        <v>14628.859359726621</v>
      </c>
    </row>
    <row r="130" spans="1:25" x14ac:dyDescent="0.25">
      <c r="A130" s="6" t="s">
        <v>123</v>
      </c>
      <c r="B130" s="6"/>
      <c r="C130" s="14" t="s">
        <v>205</v>
      </c>
      <c r="D130" s="65">
        <f>+IFERROR('Tor Emp %OfCMA'!D130*'CMA GDP Estimates'!D130,"")</f>
        <v>1261.9243826417612</v>
      </c>
      <c r="E130" s="65">
        <f>+IFERROR('Tor Emp %OfCMA'!E130*'CMA GDP Estimates'!E130,"")</f>
        <v>1318.8621423782004</v>
      </c>
      <c r="F130" s="65">
        <f>+IFERROR('Tor Emp %OfCMA'!F130*'CMA GDP Estimates'!F130,"")</f>
        <v>1654.3866543424276</v>
      </c>
      <c r="G130" s="65">
        <f>+IFERROR('Tor Emp %OfCMA'!G130*'CMA GDP Estimates'!G130,"")</f>
        <v>1289.0767653476046</v>
      </c>
      <c r="H130" s="65">
        <f>+IFERROR('Tor Emp %OfCMA'!H130*'CMA GDP Estimates'!H130,"")</f>
        <v>1596.0223526179097</v>
      </c>
      <c r="I130" s="65">
        <f>+IFERROR('Tor Emp %OfCMA'!I130*'CMA GDP Estimates'!I130,"")</f>
        <v>1902.971373326749</v>
      </c>
      <c r="J130" s="65">
        <f>+IFERROR('Tor Emp %OfCMA'!J130*'CMA GDP Estimates'!J130,"")</f>
        <v>2009.7615627502969</v>
      </c>
      <c r="K130" s="65">
        <f>+IFERROR('Tor Emp %OfCMA'!K130*'CMA GDP Estimates'!K130,"")</f>
        <v>2365.1828386068814</v>
      </c>
      <c r="L130" s="65">
        <f>+IFERROR('Tor Emp %OfCMA'!L130*'CMA GDP Estimates'!L130,"")</f>
        <v>1970.5298865115349</v>
      </c>
      <c r="M130" s="30">
        <f>+IFERROR('Tor Emp %OfCMA'!M130*'CMA GDP Estimates'!M130,"")</f>
        <v>2413.2031487668719</v>
      </c>
      <c r="N130" s="30">
        <f>+IFERROR('Tor Emp %OfCMA'!N130*'CMA GDP Estimates'!N130,"")</f>
        <v>2339.7324729527172</v>
      </c>
      <c r="O130" s="30">
        <f>+IFERROR('Tor Emp %OfCMA'!O130*'CMA GDP Estimates'!O130,"")</f>
        <v>1954.1856508966223</v>
      </c>
      <c r="P130" s="30">
        <f>+IFERROR('Tor Emp %OfCMA'!P130*'CMA GDP Estimates'!P130,"")</f>
        <v>1985.106886084566</v>
      </c>
      <c r="Q130" s="30">
        <f>+IFERROR('Tor Emp %OfCMA'!Q130*'CMA GDP Estimates'!Q130,"")</f>
        <v>2150.6332997536697</v>
      </c>
      <c r="R130" s="30">
        <f>+IFERROR('Tor Emp %OfCMA'!R130*'CMA GDP Estimates'!R130,"")</f>
        <v>2190.7005979052424</v>
      </c>
      <c r="S130" s="30">
        <f>+IFERROR('Tor Emp %OfCMA'!S130*'CMA GDP Estimates'!S130,"")</f>
        <v>1569.7683401830482</v>
      </c>
      <c r="T130" s="30">
        <f>+IFERROR('Tor Emp %OfCMA'!T130*'CMA GDP Estimates'!T130,"")</f>
        <v>1724.0542073115614</v>
      </c>
      <c r="U130" s="30">
        <f>+IFERROR('Tor Emp %OfCMA'!U130*'CMA GDP Estimates'!U130,"")</f>
        <v>1847.7774521937438</v>
      </c>
      <c r="V130" s="30">
        <f>+IFERROR('Tor Emp %OfCMA'!V130*'CMA GDP Estimates'!V130,"")</f>
        <v>2105.9806314131938</v>
      </c>
      <c r="W130" s="30">
        <f>+IFERROR('Tor Emp %OfCMA'!W130*'CMA GDP Estimates'!W130,"")</f>
        <v>2200.2262227570636</v>
      </c>
      <c r="X130" s="30">
        <f>+IFERROR('Tor Emp %OfCMA'!X130*'CMA GDP Estimates'!X130,"")</f>
        <v>2161.6547776160519</v>
      </c>
      <c r="Y130" s="30">
        <f>+IFERROR('Tor Emp %OfCMA'!Y130*'CMA GDP Estimates'!Y130,"")</f>
        <v>1426.7321732443722</v>
      </c>
    </row>
    <row r="131" spans="1:25" x14ac:dyDescent="0.25">
      <c r="A131" s="10" t="s">
        <v>124</v>
      </c>
      <c r="B131" s="10"/>
      <c r="C131" s="14">
        <v>532</v>
      </c>
      <c r="D131" s="65">
        <f>+IFERROR('Tor Emp %OfCMA'!D131*'CMA GDP Estimates'!D131,"")</f>
        <v>0</v>
      </c>
      <c r="E131" s="65">
        <f>+IFERROR('Tor Emp %OfCMA'!E131*'CMA GDP Estimates'!E131,"")</f>
        <v>0</v>
      </c>
      <c r="F131" s="65">
        <f>+IFERROR('Tor Emp %OfCMA'!F131*'CMA GDP Estimates'!F131,"")</f>
        <v>0</v>
      </c>
      <c r="G131" s="65">
        <f>+IFERROR('Tor Emp %OfCMA'!G131*'CMA GDP Estimates'!G131,"")</f>
        <v>0</v>
      </c>
      <c r="H131" s="65">
        <f>+IFERROR('Tor Emp %OfCMA'!H131*'CMA GDP Estimates'!H131,"")</f>
        <v>0</v>
      </c>
      <c r="I131" s="65">
        <f>+IFERROR('Tor Emp %OfCMA'!I131*'CMA GDP Estimates'!I131,"")</f>
        <v>0</v>
      </c>
      <c r="J131" s="65">
        <f>+IFERROR('Tor Emp %OfCMA'!J131*'CMA GDP Estimates'!J131,"")</f>
        <v>0</v>
      </c>
      <c r="K131" s="65">
        <f>+IFERROR('Tor Emp %OfCMA'!K131*'CMA GDP Estimates'!K131,"")</f>
        <v>0</v>
      </c>
      <c r="L131" s="65">
        <f>+IFERROR('Tor Emp %OfCMA'!L131*'CMA GDP Estimates'!L131,"")</f>
        <v>0</v>
      </c>
      <c r="M131" s="30">
        <f>+IFERROR('Tor Emp %OfCMA'!M131*'CMA GDP Estimates'!M131,"")</f>
        <v>0</v>
      </c>
      <c r="N131" s="30">
        <f>+IFERROR('Tor Emp %OfCMA'!N131*'CMA GDP Estimates'!N131,"")</f>
        <v>606.33575819826149</v>
      </c>
      <c r="O131" s="30">
        <f>+IFERROR('Tor Emp %OfCMA'!O131*'CMA GDP Estimates'!O131,"")</f>
        <v>690.26953682728549</v>
      </c>
      <c r="P131" s="30">
        <f>+IFERROR('Tor Emp %OfCMA'!P131*'CMA GDP Estimates'!P131,"")</f>
        <v>1112.5974672776065</v>
      </c>
      <c r="Q131" s="30">
        <f>+IFERROR('Tor Emp %OfCMA'!Q131*'CMA GDP Estimates'!Q131,"")</f>
        <v>1405.3963598400244</v>
      </c>
      <c r="R131" s="30">
        <f>+IFERROR('Tor Emp %OfCMA'!R131*'CMA GDP Estimates'!R131,"")</f>
        <v>1083.4765485879004</v>
      </c>
      <c r="S131" s="30">
        <f>+IFERROR('Tor Emp %OfCMA'!S131*'CMA GDP Estimates'!S131,"")</f>
        <v>1207.6316569621185</v>
      </c>
      <c r="T131" s="30">
        <f>+IFERROR('Tor Emp %OfCMA'!T131*'CMA GDP Estimates'!T131,"")</f>
        <v>1284.4884706574851</v>
      </c>
      <c r="U131" s="30">
        <f>+IFERROR('Tor Emp %OfCMA'!U131*'CMA GDP Estimates'!U131,"")</f>
        <v>601.96888236780342</v>
      </c>
      <c r="V131" s="30">
        <f>+IFERROR('Tor Emp %OfCMA'!V131*'CMA GDP Estimates'!V131,"")</f>
        <v>958.87118589612271</v>
      </c>
      <c r="W131" s="30">
        <f>+IFERROR('Tor Emp %OfCMA'!W131*'CMA GDP Estimates'!W131,"")</f>
        <v>1018.2562815520116</v>
      </c>
      <c r="X131" s="30">
        <f>+IFERROR('Tor Emp %OfCMA'!X131*'CMA GDP Estimates'!X131,"")</f>
        <v>1212.4135995687288</v>
      </c>
      <c r="Y131" s="30">
        <f>+IFERROR('Tor Emp %OfCMA'!Y131*'CMA GDP Estimates'!Y131,"")</f>
        <v>1597.8847412553259</v>
      </c>
    </row>
    <row r="132" spans="1:25" x14ac:dyDescent="0.25">
      <c r="A132" s="6" t="s">
        <v>125</v>
      </c>
      <c r="B132" s="6"/>
      <c r="C132" s="14">
        <v>5321</v>
      </c>
      <c r="D132" s="65">
        <f>+IFERROR('Tor Emp %OfCMA'!D132*'CMA GDP Estimates'!D132,"")</f>
        <v>567.54052536619815</v>
      </c>
      <c r="E132" s="65">
        <f>+IFERROR('Tor Emp %OfCMA'!E132*'CMA GDP Estimates'!E132,"")</f>
        <v>404.25648395108129</v>
      </c>
      <c r="F132" s="65">
        <f>+IFERROR('Tor Emp %OfCMA'!F132*'CMA GDP Estimates'!F132,"")</f>
        <v>365.45199703978307</v>
      </c>
      <c r="G132" s="65">
        <f>+IFERROR('Tor Emp %OfCMA'!G132*'CMA GDP Estimates'!G132,"")</f>
        <v>352.02666790256336</v>
      </c>
      <c r="H132" s="65">
        <f>+IFERROR('Tor Emp %OfCMA'!H132*'CMA GDP Estimates'!H132,"")</f>
        <v>0</v>
      </c>
      <c r="I132" s="65">
        <f>+IFERROR('Tor Emp %OfCMA'!I132*'CMA GDP Estimates'!I132,"")</f>
        <v>0</v>
      </c>
      <c r="J132" s="65">
        <f>+IFERROR('Tor Emp %OfCMA'!J132*'CMA GDP Estimates'!J132,"")</f>
        <v>404.45201697585065</v>
      </c>
      <c r="K132" s="65">
        <f>+IFERROR('Tor Emp %OfCMA'!K132*'CMA GDP Estimates'!K132,"")</f>
        <v>547.62314496861688</v>
      </c>
      <c r="L132" s="65">
        <f>+IFERROR('Tor Emp %OfCMA'!L132*'CMA GDP Estimates'!L132,"")</f>
        <v>0</v>
      </c>
      <c r="M132" s="30">
        <f>+IFERROR('Tor Emp %OfCMA'!M132*'CMA GDP Estimates'!M132,"")</f>
        <v>0</v>
      </c>
      <c r="N132" s="30">
        <f>+IFERROR('Tor Emp %OfCMA'!N132*'CMA GDP Estimates'!N132,"")</f>
        <v>407.13422733737457</v>
      </c>
      <c r="O132" s="30">
        <f>+IFERROR('Tor Emp %OfCMA'!O132*'CMA GDP Estimates'!O132,"")</f>
        <v>433.56404634968573</v>
      </c>
      <c r="P132" s="30">
        <f>+IFERROR('Tor Emp %OfCMA'!P132*'CMA GDP Estimates'!P132,"")</f>
        <v>752.64354157643606</v>
      </c>
      <c r="Q132" s="30">
        <f>+IFERROR('Tor Emp %OfCMA'!Q132*'CMA GDP Estimates'!Q132,"")</f>
        <v>497.03211830375858</v>
      </c>
      <c r="R132" s="30">
        <f>+IFERROR('Tor Emp %OfCMA'!R132*'CMA GDP Estimates'!R132,"")</f>
        <v>769.30872104633954</v>
      </c>
      <c r="S132" s="30">
        <f>+IFERROR('Tor Emp %OfCMA'!S132*'CMA GDP Estimates'!S132,"")</f>
        <v>741.43243565050591</v>
      </c>
      <c r="T132" s="30">
        <f>+IFERROR('Tor Emp %OfCMA'!T132*'CMA GDP Estimates'!T132,"")</f>
        <v>456.48752457641791</v>
      </c>
      <c r="U132" s="30">
        <f>+IFERROR('Tor Emp %OfCMA'!U132*'CMA GDP Estimates'!U132,"")</f>
        <v>0</v>
      </c>
      <c r="V132" s="30">
        <f>+IFERROR('Tor Emp %OfCMA'!V132*'CMA GDP Estimates'!V132,"")</f>
        <v>0</v>
      </c>
      <c r="W132" s="30">
        <f>+IFERROR('Tor Emp %OfCMA'!W132*'CMA GDP Estimates'!W132,"")</f>
        <v>475.70604464036137</v>
      </c>
      <c r="X132" s="30">
        <f>+IFERROR('Tor Emp %OfCMA'!X132*'CMA GDP Estimates'!X132,"")</f>
        <v>689.59203469634156</v>
      </c>
      <c r="Y132" s="30">
        <f>+IFERROR('Tor Emp %OfCMA'!Y132*'CMA GDP Estimates'!Y132,"")</f>
        <v>0</v>
      </c>
    </row>
    <row r="133" spans="1:25" x14ac:dyDescent="0.25">
      <c r="A133" s="10" t="s">
        <v>126</v>
      </c>
      <c r="B133" s="10"/>
      <c r="C133" s="14">
        <v>533</v>
      </c>
      <c r="D133" s="65" t="str">
        <f>+IFERROR('Tor Emp %OfCMA'!D133*'CMA GDP Estimates'!D133,"")</f>
        <v/>
      </c>
      <c r="E133" s="65" t="str">
        <f>+IFERROR('Tor Emp %OfCMA'!E133*'CMA GDP Estimates'!E133,"")</f>
        <v/>
      </c>
      <c r="F133" s="65" t="str">
        <f>+IFERROR('Tor Emp %OfCMA'!F133*'CMA GDP Estimates'!F133,"")</f>
        <v/>
      </c>
      <c r="G133" s="65" t="str">
        <f>+IFERROR('Tor Emp %OfCMA'!G133*'CMA GDP Estimates'!G133,"")</f>
        <v/>
      </c>
      <c r="H133" s="65" t="str">
        <f>+IFERROR('Tor Emp %OfCMA'!H133*'CMA GDP Estimates'!H133,"")</f>
        <v/>
      </c>
      <c r="I133" s="65" t="str">
        <f>+IFERROR('Tor Emp %OfCMA'!I133*'CMA GDP Estimates'!I133,"")</f>
        <v/>
      </c>
      <c r="J133" s="65" t="str">
        <f>+IFERROR('Tor Emp %OfCMA'!J133*'CMA GDP Estimates'!J133,"")</f>
        <v/>
      </c>
      <c r="K133" s="65" t="str">
        <f>+IFERROR('Tor Emp %OfCMA'!K133*'CMA GDP Estimates'!K133,"")</f>
        <v/>
      </c>
      <c r="L133" s="65" t="str">
        <f>+IFERROR('Tor Emp %OfCMA'!L133*'CMA GDP Estimates'!L133,"")</f>
        <v/>
      </c>
      <c r="M133" s="30" t="str">
        <f>+IFERROR('Tor Emp %OfCMA'!M133*'CMA GDP Estimates'!M133,"")</f>
        <v/>
      </c>
      <c r="N133" s="30" t="str">
        <f>+IFERROR('Tor Emp %OfCMA'!N133*'CMA GDP Estimates'!N133,"")</f>
        <v/>
      </c>
      <c r="O133" s="30" t="str">
        <f>+IFERROR('Tor Emp %OfCMA'!O133*'CMA GDP Estimates'!O133,"")</f>
        <v/>
      </c>
      <c r="P133" s="30" t="str">
        <f>+IFERROR('Tor Emp %OfCMA'!P133*'CMA GDP Estimates'!P133,"")</f>
        <v/>
      </c>
      <c r="Q133" s="30" t="str">
        <f>+IFERROR('Tor Emp %OfCMA'!Q133*'CMA GDP Estimates'!Q133,"")</f>
        <v/>
      </c>
      <c r="R133" s="30" t="str">
        <f>+IFERROR('Tor Emp %OfCMA'!R133*'CMA GDP Estimates'!R133,"")</f>
        <v/>
      </c>
      <c r="S133" s="30" t="str">
        <f>+IFERROR('Tor Emp %OfCMA'!S133*'CMA GDP Estimates'!S133,"")</f>
        <v/>
      </c>
      <c r="T133" s="30" t="str">
        <f>+IFERROR('Tor Emp %OfCMA'!T133*'CMA GDP Estimates'!T133,"")</f>
        <v/>
      </c>
      <c r="U133" s="30" t="str">
        <f>+IFERROR('Tor Emp %OfCMA'!U133*'CMA GDP Estimates'!U133,"")</f>
        <v/>
      </c>
      <c r="V133" s="30" t="str">
        <f>+IFERROR('Tor Emp %OfCMA'!V133*'CMA GDP Estimates'!V133,"")</f>
        <v/>
      </c>
      <c r="W133" s="30" t="str">
        <f>+IFERROR('Tor Emp %OfCMA'!W133*'CMA GDP Estimates'!W133,"")</f>
        <v/>
      </c>
      <c r="X133" s="30" t="str">
        <f>+IFERROR('Tor Emp %OfCMA'!X133*'CMA GDP Estimates'!X133,"")</f>
        <v/>
      </c>
      <c r="Y133" s="30" t="str">
        <f>+IFERROR('Tor Emp %OfCMA'!Y133*'CMA GDP Estimates'!Y133,"")</f>
        <v/>
      </c>
    </row>
    <row r="134" spans="1:25" x14ac:dyDescent="0.25">
      <c r="A134" s="5" t="s">
        <v>127</v>
      </c>
      <c r="B134" s="5"/>
      <c r="C134" s="13">
        <v>54</v>
      </c>
      <c r="D134" s="64">
        <f>+IFERROR('Tor Emp %OfCMA'!D134*'CMA GDP Estimates'!D134,"")</f>
        <v>7773.4390591071697</v>
      </c>
      <c r="E134" s="64">
        <f>+IFERROR('Tor Emp %OfCMA'!E134*'CMA GDP Estimates'!E134,"")</f>
        <v>8419.2983599551389</v>
      </c>
      <c r="F134" s="64">
        <f>+IFERROR('Tor Emp %OfCMA'!F134*'CMA GDP Estimates'!F134,"")</f>
        <v>10534.076580104849</v>
      </c>
      <c r="G134" s="64">
        <f>+IFERROR('Tor Emp %OfCMA'!G134*'CMA GDP Estimates'!G134,"")</f>
        <v>11424.337430223397</v>
      </c>
      <c r="H134" s="64">
        <f>+IFERROR('Tor Emp %OfCMA'!H134*'CMA GDP Estimates'!H134,"")</f>
        <v>11201.86235080308</v>
      </c>
      <c r="I134" s="64">
        <f>+IFERROR('Tor Emp %OfCMA'!I134*'CMA GDP Estimates'!I134,"")</f>
        <v>11280.576876643994</v>
      </c>
      <c r="J134" s="64">
        <f>+IFERROR('Tor Emp %OfCMA'!J134*'CMA GDP Estimates'!J134,"")</f>
        <v>11660.27578982418</v>
      </c>
      <c r="K134" s="64">
        <f>+IFERROR('Tor Emp %OfCMA'!K134*'CMA GDP Estimates'!K134,"")</f>
        <v>11293.70421723955</v>
      </c>
      <c r="L134" s="64">
        <f>+IFERROR('Tor Emp %OfCMA'!L134*'CMA GDP Estimates'!L134,"")</f>
        <v>12833.991309188141</v>
      </c>
      <c r="M134" s="29">
        <f>+IFERROR('Tor Emp %OfCMA'!M134*'CMA GDP Estimates'!M134,"")</f>
        <v>14246.529927973233</v>
      </c>
      <c r="N134" s="29">
        <f>+IFERROR('Tor Emp %OfCMA'!N134*'CMA GDP Estimates'!N134,"")</f>
        <v>14215.651377770726</v>
      </c>
      <c r="O134" s="29">
        <f>+IFERROR('Tor Emp %OfCMA'!O134*'CMA GDP Estimates'!O134,"")</f>
        <v>14711.143713856971</v>
      </c>
      <c r="P134" s="29">
        <f>+IFERROR('Tor Emp %OfCMA'!P134*'CMA GDP Estimates'!P134,"")</f>
        <v>15118.827978416004</v>
      </c>
      <c r="Q134" s="29">
        <f>+IFERROR('Tor Emp %OfCMA'!Q134*'CMA GDP Estimates'!Q134,"")</f>
        <v>14810.784470896268</v>
      </c>
      <c r="R134" s="29">
        <f>+IFERROR('Tor Emp %OfCMA'!R134*'CMA GDP Estimates'!R134,"")</f>
        <v>14785.800454717388</v>
      </c>
      <c r="S134" s="29">
        <f>+IFERROR('Tor Emp %OfCMA'!S134*'CMA GDP Estimates'!S134,"")</f>
        <v>13980.200944934173</v>
      </c>
      <c r="T134" s="29">
        <f>+IFERROR('Tor Emp %OfCMA'!T134*'CMA GDP Estimates'!T134,"")</f>
        <v>13863.514098055844</v>
      </c>
      <c r="U134" s="29">
        <f>+IFERROR('Tor Emp %OfCMA'!U134*'CMA GDP Estimates'!U134,"")</f>
        <v>15931.388478235322</v>
      </c>
      <c r="V134" s="29">
        <f>+IFERROR('Tor Emp %OfCMA'!V134*'CMA GDP Estimates'!V134,"")</f>
        <v>16612.542571152375</v>
      </c>
      <c r="W134" s="29">
        <f>+IFERROR('Tor Emp %OfCMA'!W134*'CMA GDP Estimates'!W134,"")</f>
        <v>16363.337184097592</v>
      </c>
      <c r="X134" s="29">
        <f>+IFERROR('Tor Emp %OfCMA'!X134*'CMA GDP Estimates'!X134,"")</f>
        <v>17415.737548149711</v>
      </c>
      <c r="Y134" s="29">
        <f>+IFERROR('Tor Emp %OfCMA'!Y134*'CMA GDP Estimates'!Y134,"")</f>
        <v>19012.518208137924</v>
      </c>
    </row>
    <row r="135" spans="1:25" x14ac:dyDescent="0.25">
      <c r="A135" s="7" t="s">
        <v>128</v>
      </c>
      <c r="B135" s="7"/>
      <c r="C135" s="14">
        <v>5411</v>
      </c>
      <c r="D135" s="65">
        <f>+IFERROR('Tor Emp %OfCMA'!D135*'CMA GDP Estimates'!D135,"")</f>
        <v>0</v>
      </c>
      <c r="E135" s="65">
        <f>+IFERROR('Tor Emp %OfCMA'!E135*'CMA GDP Estimates'!E135,"")</f>
        <v>0</v>
      </c>
      <c r="F135" s="65">
        <f>+IFERROR('Tor Emp %OfCMA'!F135*'CMA GDP Estimates'!F135,"")</f>
        <v>0</v>
      </c>
      <c r="G135" s="65">
        <f>+IFERROR('Tor Emp %OfCMA'!G135*'CMA GDP Estimates'!G135,"")</f>
        <v>0</v>
      </c>
      <c r="H135" s="65">
        <f>+IFERROR('Tor Emp %OfCMA'!H135*'CMA GDP Estimates'!H135,"")</f>
        <v>0</v>
      </c>
      <c r="I135" s="65">
        <f>+IFERROR('Tor Emp %OfCMA'!I135*'CMA GDP Estimates'!I135,"")</f>
        <v>0</v>
      </c>
      <c r="J135" s="65">
        <f>+IFERROR('Tor Emp %OfCMA'!J135*'CMA GDP Estimates'!J135,"")</f>
        <v>0</v>
      </c>
      <c r="K135" s="65">
        <f>+IFERROR('Tor Emp %OfCMA'!K135*'CMA GDP Estimates'!K135,"")</f>
        <v>0</v>
      </c>
      <c r="L135" s="65">
        <f>+IFERROR('Tor Emp %OfCMA'!L135*'CMA GDP Estimates'!L135,"")</f>
        <v>0</v>
      </c>
      <c r="M135" s="30">
        <f>+IFERROR('Tor Emp %OfCMA'!M135*'CMA GDP Estimates'!M135,"")</f>
        <v>0</v>
      </c>
      <c r="N135" s="30">
        <f>+IFERROR('Tor Emp %OfCMA'!N135*'CMA GDP Estimates'!N135,"")</f>
        <v>3488.6386336792648</v>
      </c>
      <c r="O135" s="30">
        <f>+IFERROR('Tor Emp %OfCMA'!O135*'CMA GDP Estimates'!O135,"")</f>
        <v>2752.3138314430116</v>
      </c>
      <c r="P135" s="30">
        <f>+IFERROR('Tor Emp %OfCMA'!P135*'CMA GDP Estimates'!P135,"")</f>
        <v>3239.8555240798191</v>
      </c>
      <c r="Q135" s="30">
        <f>+IFERROR('Tor Emp %OfCMA'!Q135*'CMA GDP Estimates'!Q135,"")</f>
        <v>3466.4756828222498</v>
      </c>
      <c r="R135" s="30">
        <f>+IFERROR('Tor Emp %OfCMA'!R135*'CMA GDP Estimates'!R135,"")</f>
        <v>2698.441281876349</v>
      </c>
      <c r="S135" s="30">
        <f>+IFERROR('Tor Emp %OfCMA'!S135*'CMA GDP Estimates'!S135,"")</f>
        <v>2785.3729600908123</v>
      </c>
      <c r="T135" s="30">
        <f>+IFERROR('Tor Emp %OfCMA'!T135*'CMA GDP Estimates'!T135,"")</f>
        <v>3162.6475242607903</v>
      </c>
      <c r="U135" s="30">
        <f>+IFERROR('Tor Emp %OfCMA'!U135*'CMA GDP Estimates'!U135,"")</f>
        <v>2813.4625262144264</v>
      </c>
      <c r="V135" s="30">
        <f>+IFERROR('Tor Emp %OfCMA'!V135*'CMA GDP Estimates'!V135,"")</f>
        <v>3065.215821916966</v>
      </c>
      <c r="W135" s="30">
        <f>+IFERROR('Tor Emp %OfCMA'!W135*'CMA GDP Estimates'!W135,"")</f>
        <v>2765.6304183482584</v>
      </c>
      <c r="X135" s="30">
        <f>+IFERROR('Tor Emp %OfCMA'!X135*'CMA GDP Estimates'!X135,"")</f>
        <v>2339.9113667155543</v>
      </c>
      <c r="Y135" s="30">
        <f>+IFERROR('Tor Emp %OfCMA'!Y135*'CMA GDP Estimates'!Y135,"")</f>
        <v>2819.9417720408464</v>
      </c>
    </row>
    <row r="136" spans="1:25" x14ac:dyDescent="0.25">
      <c r="A136" s="7" t="s">
        <v>129</v>
      </c>
      <c r="B136" s="7"/>
      <c r="C136" s="14">
        <v>5412</v>
      </c>
      <c r="D136" s="65">
        <f>+IFERROR('Tor Emp %OfCMA'!D136*'CMA GDP Estimates'!D136,"")</f>
        <v>0</v>
      </c>
      <c r="E136" s="65">
        <f>+IFERROR('Tor Emp %OfCMA'!E136*'CMA GDP Estimates'!E136,"")</f>
        <v>0</v>
      </c>
      <c r="F136" s="65">
        <f>+IFERROR('Tor Emp %OfCMA'!F136*'CMA GDP Estimates'!F136,"")</f>
        <v>0</v>
      </c>
      <c r="G136" s="65">
        <f>+IFERROR('Tor Emp %OfCMA'!G136*'CMA GDP Estimates'!G136,"")</f>
        <v>0</v>
      </c>
      <c r="H136" s="65">
        <f>+IFERROR('Tor Emp %OfCMA'!H136*'CMA GDP Estimates'!H136,"")</f>
        <v>0</v>
      </c>
      <c r="I136" s="65">
        <f>+IFERROR('Tor Emp %OfCMA'!I136*'CMA GDP Estimates'!I136,"")</f>
        <v>0</v>
      </c>
      <c r="J136" s="65">
        <f>+IFERROR('Tor Emp %OfCMA'!J136*'CMA GDP Estimates'!J136,"")</f>
        <v>0</v>
      </c>
      <c r="K136" s="65">
        <f>+IFERROR('Tor Emp %OfCMA'!K136*'CMA GDP Estimates'!K136,"")</f>
        <v>0</v>
      </c>
      <c r="L136" s="65">
        <f>+IFERROR('Tor Emp %OfCMA'!L136*'CMA GDP Estimates'!L136,"")</f>
        <v>0</v>
      </c>
      <c r="M136" s="30">
        <f>+IFERROR('Tor Emp %OfCMA'!M136*'CMA GDP Estimates'!M136,"")</f>
        <v>0</v>
      </c>
      <c r="N136" s="30">
        <f>+IFERROR('Tor Emp %OfCMA'!N136*'CMA GDP Estimates'!N136,"")</f>
        <v>1458.901787244514</v>
      </c>
      <c r="O136" s="30">
        <f>+IFERROR('Tor Emp %OfCMA'!O136*'CMA GDP Estimates'!O136,"")</f>
        <v>1371.8372865638021</v>
      </c>
      <c r="P136" s="30">
        <f>+IFERROR('Tor Emp %OfCMA'!P136*'CMA GDP Estimates'!P136,"")</f>
        <v>1763.5583763392235</v>
      </c>
      <c r="Q136" s="30">
        <f>+IFERROR('Tor Emp %OfCMA'!Q136*'CMA GDP Estimates'!Q136,"")</f>
        <v>1576.278645362627</v>
      </c>
      <c r="R136" s="30">
        <f>+IFERROR('Tor Emp %OfCMA'!R136*'CMA GDP Estimates'!R136,"")</f>
        <v>1541.6386071342479</v>
      </c>
      <c r="S136" s="30">
        <f>+IFERROR('Tor Emp %OfCMA'!S136*'CMA GDP Estimates'!S136,"")</f>
        <v>1519.5193263229039</v>
      </c>
      <c r="T136" s="30">
        <f>+IFERROR('Tor Emp %OfCMA'!T136*'CMA GDP Estimates'!T136,"")</f>
        <v>1258.2852069496439</v>
      </c>
      <c r="U136" s="30">
        <f>+IFERROR('Tor Emp %OfCMA'!U136*'CMA GDP Estimates'!U136,"")</f>
        <v>1838.8967849222458</v>
      </c>
      <c r="V136" s="30">
        <f>+IFERROR('Tor Emp %OfCMA'!V136*'CMA GDP Estimates'!V136,"")</f>
        <v>1812.8977092219318</v>
      </c>
      <c r="W136" s="30">
        <f>+IFERROR('Tor Emp %OfCMA'!W136*'CMA GDP Estimates'!W136,"")</f>
        <v>1892.5299894800796</v>
      </c>
      <c r="X136" s="30">
        <f>+IFERROR('Tor Emp %OfCMA'!X136*'CMA GDP Estimates'!X136,"")</f>
        <v>1983.9084068536722</v>
      </c>
      <c r="Y136" s="30">
        <f>+IFERROR('Tor Emp %OfCMA'!Y136*'CMA GDP Estimates'!Y136,"")</f>
        <v>2102.6105699180393</v>
      </c>
    </row>
    <row r="137" spans="1:25" x14ac:dyDescent="0.25">
      <c r="A137" s="7" t="s">
        <v>130</v>
      </c>
      <c r="B137" s="7"/>
      <c r="C137" s="14">
        <v>5413</v>
      </c>
      <c r="D137" s="65">
        <f>+IFERROR('Tor Emp %OfCMA'!D137*'CMA GDP Estimates'!D137,"")</f>
        <v>1229.0746319733173</v>
      </c>
      <c r="E137" s="65">
        <f>+IFERROR('Tor Emp %OfCMA'!E137*'CMA GDP Estimates'!E137,"")</f>
        <v>1519.958939135121</v>
      </c>
      <c r="F137" s="65">
        <f>+IFERROR('Tor Emp %OfCMA'!F137*'CMA GDP Estimates'!F137,"")</f>
        <v>1375.0210508679104</v>
      </c>
      <c r="G137" s="65">
        <f>+IFERROR('Tor Emp %OfCMA'!G137*'CMA GDP Estimates'!G137,"")</f>
        <v>1415.0506662970718</v>
      </c>
      <c r="H137" s="65">
        <f>+IFERROR('Tor Emp %OfCMA'!H137*'CMA GDP Estimates'!H137,"")</f>
        <v>1116.1418583918155</v>
      </c>
      <c r="I137" s="65">
        <f>+IFERROR('Tor Emp %OfCMA'!I137*'CMA GDP Estimates'!I137,"")</f>
        <v>1229.1656642180264</v>
      </c>
      <c r="J137" s="65">
        <f>+IFERROR('Tor Emp %OfCMA'!J137*'CMA GDP Estimates'!J137,"")</f>
        <v>1203.4656620848987</v>
      </c>
      <c r="K137" s="65">
        <f>+IFERROR('Tor Emp %OfCMA'!K137*'CMA GDP Estimates'!K137,"")</f>
        <v>1414.7129928171562</v>
      </c>
      <c r="L137" s="65">
        <f>+IFERROR('Tor Emp %OfCMA'!L137*'CMA GDP Estimates'!L137,"")</f>
        <v>1441.9158914008524</v>
      </c>
      <c r="M137" s="30">
        <f>+IFERROR('Tor Emp %OfCMA'!M137*'CMA GDP Estimates'!M137,"")</f>
        <v>1370.7510202887797</v>
      </c>
      <c r="N137" s="30">
        <f>+IFERROR('Tor Emp %OfCMA'!N137*'CMA GDP Estimates'!N137,"")</f>
        <v>1452.3089191465319</v>
      </c>
      <c r="O137" s="30">
        <f>+IFERROR('Tor Emp %OfCMA'!O137*'CMA GDP Estimates'!O137,"")</f>
        <v>1572.9984246153319</v>
      </c>
      <c r="P137" s="30">
        <f>+IFERROR('Tor Emp %OfCMA'!P137*'CMA GDP Estimates'!P137,"")</f>
        <v>1646.6140155588946</v>
      </c>
      <c r="Q137" s="30">
        <f>+IFERROR('Tor Emp %OfCMA'!Q137*'CMA GDP Estimates'!Q137,"")</f>
        <v>1580.4636393337485</v>
      </c>
      <c r="R137" s="30">
        <f>+IFERROR('Tor Emp %OfCMA'!R137*'CMA GDP Estimates'!R137,"")</f>
        <v>1876.5121586796497</v>
      </c>
      <c r="S137" s="30">
        <f>+IFERROR('Tor Emp %OfCMA'!S137*'CMA GDP Estimates'!S137,"")</f>
        <v>1837.8503274555769</v>
      </c>
      <c r="T137" s="30">
        <f>+IFERROR('Tor Emp %OfCMA'!T137*'CMA GDP Estimates'!T137,"")</f>
        <v>1620.7368019693806</v>
      </c>
      <c r="U137" s="30">
        <f>+IFERROR('Tor Emp %OfCMA'!U137*'CMA GDP Estimates'!U137,"")</f>
        <v>1649.2919597836749</v>
      </c>
      <c r="V137" s="30">
        <f>+IFERROR('Tor Emp %OfCMA'!V137*'CMA GDP Estimates'!V137,"")</f>
        <v>1825.099789676153</v>
      </c>
      <c r="W137" s="30">
        <f>+IFERROR('Tor Emp %OfCMA'!W137*'CMA GDP Estimates'!W137,"")</f>
        <v>1719.8014121603419</v>
      </c>
      <c r="X137" s="30">
        <f>+IFERROR('Tor Emp %OfCMA'!X137*'CMA GDP Estimates'!X137,"")</f>
        <v>1867.9586403747926</v>
      </c>
      <c r="Y137" s="30">
        <f>+IFERROR('Tor Emp %OfCMA'!Y137*'CMA GDP Estimates'!Y137,"")</f>
        <v>1923.2055952801472</v>
      </c>
    </row>
    <row r="138" spans="1:25" x14ac:dyDescent="0.25">
      <c r="A138" s="7" t="s">
        <v>131</v>
      </c>
      <c r="B138" s="7"/>
      <c r="C138" s="14">
        <v>5414</v>
      </c>
      <c r="D138" s="65">
        <f>+IFERROR('Tor Emp %OfCMA'!D138*'CMA GDP Estimates'!D138,"")</f>
        <v>0</v>
      </c>
      <c r="E138" s="65">
        <f>+IFERROR('Tor Emp %OfCMA'!E138*'CMA GDP Estimates'!E138,"")</f>
        <v>0</v>
      </c>
      <c r="F138" s="65">
        <f>+IFERROR('Tor Emp %OfCMA'!F138*'CMA GDP Estimates'!F138,"")</f>
        <v>0</v>
      </c>
      <c r="G138" s="65">
        <f>+IFERROR('Tor Emp %OfCMA'!G138*'CMA GDP Estimates'!G138,"")</f>
        <v>0</v>
      </c>
      <c r="H138" s="65">
        <f>+IFERROR('Tor Emp %OfCMA'!H138*'CMA GDP Estimates'!H138,"")</f>
        <v>0</v>
      </c>
      <c r="I138" s="65">
        <f>+IFERROR('Tor Emp %OfCMA'!I138*'CMA GDP Estimates'!I138,"")</f>
        <v>0</v>
      </c>
      <c r="J138" s="65">
        <f>+IFERROR('Tor Emp %OfCMA'!J138*'CMA GDP Estimates'!J138,"")</f>
        <v>0</v>
      </c>
      <c r="K138" s="65">
        <f>+IFERROR('Tor Emp %OfCMA'!K138*'CMA GDP Estimates'!K138,"")</f>
        <v>0</v>
      </c>
      <c r="L138" s="65">
        <f>+IFERROR('Tor Emp %OfCMA'!L138*'CMA GDP Estimates'!L138,"")</f>
        <v>0</v>
      </c>
      <c r="M138" s="30">
        <f>+IFERROR('Tor Emp %OfCMA'!M138*'CMA GDP Estimates'!M138,"")</f>
        <v>0</v>
      </c>
      <c r="N138" s="30">
        <f>+IFERROR('Tor Emp %OfCMA'!N138*'CMA GDP Estimates'!N138,"")</f>
        <v>472.00957711128495</v>
      </c>
      <c r="O138" s="30">
        <f>+IFERROR('Tor Emp %OfCMA'!O138*'CMA GDP Estimates'!O138,"")</f>
        <v>551.15944594492873</v>
      </c>
      <c r="P138" s="30">
        <f>+IFERROR('Tor Emp %OfCMA'!P138*'CMA GDP Estimates'!P138,"")</f>
        <v>396.73568730552211</v>
      </c>
      <c r="Q138" s="30">
        <f>+IFERROR('Tor Emp %OfCMA'!Q138*'CMA GDP Estimates'!Q138,"")</f>
        <v>322.83252005021359</v>
      </c>
      <c r="R138" s="30">
        <f>+IFERROR('Tor Emp %OfCMA'!R138*'CMA GDP Estimates'!R138,"")</f>
        <v>342.21413080743446</v>
      </c>
      <c r="S138" s="30">
        <f>+IFERROR('Tor Emp %OfCMA'!S138*'CMA GDP Estimates'!S138,"")</f>
        <v>348.22727947810864</v>
      </c>
      <c r="T138" s="30">
        <f>+IFERROR('Tor Emp %OfCMA'!T138*'CMA GDP Estimates'!T138,"")</f>
        <v>250.38477421828881</v>
      </c>
      <c r="U138" s="30">
        <f>+IFERROR('Tor Emp %OfCMA'!U138*'CMA GDP Estimates'!U138,"")</f>
        <v>317.21140910846339</v>
      </c>
      <c r="V138" s="30">
        <f>+IFERROR('Tor Emp %OfCMA'!V138*'CMA GDP Estimates'!V138,"")</f>
        <v>329.8876556253125</v>
      </c>
      <c r="W138" s="30">
        <f>+IFERROR('Tor Emp %OfCMA'!W138*'CMA GDP Estimates'!W138,"")</f>
        <v>299.50324023663512</v>
      </c>
      <c r="X138" s="30">
        <f>+IFERROR('Tor Emp %OfCMA'!X138*'CMA GDP Estimates'!X138,"")</f>
        <v>349.90217745386394</v>
      </c>
      <c r="Y138" s="30">
        <f>+IFERROR('Tor Emp %OfCMA'!Y138*'CMA GDP Estimates'!Y138,"")</f>
        <v>355.85265159546378</v>
      </c>
    </row>
    <row r="139" spans="1:25" x14ac:dyDescent="0.25">
      <c r="A139" s="7" t="s">
        <v>132</v>
      </c>
      <c r="B139" s="7"/>
      <c r="C139" s="14">
        <v>5415</v>
      </c>
      <c r="D139" s="65">
        <f>+IFERROR('Tor Emp %OfCMA'!D139*'CMA GDP Estimates'!D139,"")</f>
        <v>978.18766970412298</v>
      </c>
      <c r="E139" s="65">
        <f>+IFERROR('Tor Emp %OfCMA'!E139*'CMA GDP Estimates'!E139,"")</f>
        <v>1165.4360611638872</v>
      </c>
      <c r="F139" s="65">
        <f>+IFERROR('Tor Emp %OfCMA'!F139*'CMA GDP Estimates'!F139,"")</f>
        <v>2122.5634416422495</v>
      </c>
      <c r="G139" s="65">
        <f>+IFERROR('Tor Emp %OfCMA'!G139*'CMA GDP Estimates'!G139,"")</f>
        <v>2228.4152096427583</v>
      </c>
      <c r="H139" s="65">
        <f>+IFERROR('Tor Emp %OfCMA'!H139*'CMA GDP Estimates'!H139,"")</f>
        <v>2595.2480915877054</v>
      </c>
      <c r="I139" s="65">
        <f>+IFERROR('Tor Emp %OfCMA'!I139*'CMA GDP Estimates'!I139,"")</f>
        <v>2452.7390759355926</v>
      </c>
      <c r="J139" s="65">
        <f>+IFERROR('Tor Emp %OfCMA'!J139*'CMA GDP Estimates'!J139,"")</f>
        <v>2847.2421770928331</v>
      </c>
      <c r="K139" s="65">
        <f>+IFERROR('Tor Emp %OfCMA'!K139*'CMA GDP Estimates'!K139,"")</f>
        <v>2569.1003391609875</v>
      </c>
      <c r="L139" s="65">
        <f>+IFERROR('Tor Emp %OfCMA'!L139*'CMA GDP Estimates'!L139,"")</f>
        <v>2487.4287260719698</v>
      </c>
      <c r="M139" s="30">
        <f>+IFERROR('Tor Emp %OfCMA'!M139*'CMA GDP Estimates'!M139,"")</f>
        <v>3136.7905704662921</v>
      </c>
      <c r="N139" s="30">
        <f>+IFERROR('Tor Emp %OfCMA'!N139*'CMA GDP Estimates'!N139,"")</f>
        <v>2757.5436943494915</v>
      </c>
      <c r="O139" s="30">
        <f>+IFERROR('Tor Emp %OfCMA'!O139*'CMA GDP Estimates'!O139,"")</f>
        <v>3321.0220207856696</v>
      </c>
      <c r="P139" s="30">
        <f>+IFERROR('Tor Emp %OfCMA'!P139*'CMA GDP Estimates'!P139,"")</f>
        <v>3284.6054573814331</v>
      </c>
      <c r="Q139" s="30">
        <f>+IFERROR('Tor Emp %OfCMA'!Q139*'CMA GDP Estimates'!Q139,"")</f>
        <v>3663.0713576669891</v>
      </c>
      <c r="R139" s="30">
        <f>+IFERROR('Tor Emp %OfCMA'!R139*'CMA GDP Estimates'!R139,"")</f>
        <v>3471.3221550839467</v>
      </c>
      <c r="S139" s="30">
        <f>+IFERROR('Tor Emp %OfCMA'!S139*'CMA GDP Estimates'!S139,"")</f>
        <v>3358.9705543630798</v>
      </c>
      <c r="T139" s="30">
        <f>+IFERROR('Tor Emp %OfCMA'!T139*'CMA GDP Estimates'!T139,"")</f>
        <v>3131.9439890538879</v>
      </c>
      <c r="U139" s="30">
        <f>+IFERROR('Tor Emp %OfCMA'!U139*'CMA GDP Estimates'!U139,"")</f>
        <v>3789.7876578189921</v>
      </c>
      <c r="V139" s="30">
        <f>+IFERROR('Tor Emp %OfCMA'!V139*'CMA GDP Estimates'!V139,"")</f>
        <v>4053.1963777439005</v>
      </c>
      <c r="W139" s="30">
        <f>+IFERROR('Tor Emp %OfCMA'!W139*'CMA GDP Estimates'!W139,"")</f>
        <v>4980.1287235146738</v>
      </c>
      <c r="X139" s="30">
        <f>+IFERROR('Tor Emp %OfCMA'!X139*'CMA GDP Estimates'!X139,"")</f>
        <v>5314.5963645628108</v>
      </c>
      <c r="Y139" s="30">
        <f>+IFERROR('Tor Emp %OfCMA'!Y139*'CMA GDP Estimates'!Y139,"")</f>
        <v>5646.9104246538018</v>
      </c>
    </row>
    <row r="140" spans="1:25" x14ac:dyDescent="0.25">
      <c r="A140" s="7" t="s">
        <v>133</v>
      </c>
      <c r="B140" s="7"/>
      <c r="C140" s="14">
        <v>5416</v>
      </c>
      <c r="D140" s="65">
        <f>+IFERROR('Tor Emp %OfCMA'!D140*'CMA GDP Estimates'!D140,"")</f>
        <v>0</v>
      </c>
      <c r="E140" s="65">
        <f>+IFERROR('Tor Emp %OfCMA'!E140*'CMA GDP Estimates'!E140,"")</f>
        <v>0</v>
      </c>
      <c r="F140" s="65">
        <f>+IFERROR('Tor Emp %OfCMA'!F140*'CMA GDP Estimates'!F140,"")</f>
        <v>0</v>
      </c>
      <c r="G140" s="65">
        <f>+IFERROR('Tor Emp %OfCMA'!G140*'CMA GDP Estimates'!G140,"")</f>
        <v>0</v>
      </c>
      <c r="H140" s="65">
        <f>+IFERROR('Tor Emp %OfCMA'!H140*'CMA GDP Estimates'!H140,"")</f>
        <v>0</v>
      </c>
      <c r="I140" s="65">
        <f>+IFERROR('Tor Emp %OfCMA'!I140*'CMA GDP Estimates'!I140,"")</f>
        <v>0</v>
      </c>
      <c r="J140" s="65">
        <f>+IFERROR('Tor Emp %OfCMA'!J140*'CMA GDP Estimates'!J140,"")</f>
        <v>0</v>
      </c>
      <c r="K140" s="65">
        <f>+IFERROR('Tor Emp %OfCMA'!K140*'CMA GDP Estimates'!K140,"")</f>
        <v>0</v>
      </c>
      <c r="L140" s="65">
        <f>+IFERROR('Tor Emp %OfCMA'!L140*'CMA GDP Estimates'!L140,"")</f>
        <v>0</v>
      </c>
      <c r="M140" s="30">
        <f>+IFERROR('Tor Emp %OfCMA'!M140*'CMA GDP Estimates'!M140,"")</f>
        <v>0</v>
      </c>
      <c r="N140" s="30">
        <f>+IFERROR('Tor Emp %OfCMA'!N140*'CMA GDP Estimates'!N140,"")</f>
        <v>1390.8340812381016</v>
      </c>
      <c r="O140" s="30">
        <f>+IFERROR('Tor Emp %OfCMA'!O140*'CMA GDP Estimates'!O140,"")</f>
        <v>1480.0730566147417</v>
      </c>
      <c r="P140" s="30">
        <f>+IFERROR('Tor Emp %OfCMA'!P140*'CMA GDP Estimates'!P140,"")</f>
        <v>1164.4416972909123</v>
      </c>
      <c r="Q140" s="30">
        <f>+IFERROR('Tor Emp %OfCMA'!Q140*'CMA GDP Estimates'!Q140,"")</f>
        <v>1506.9959872863681</v>
      </c>
      <c r="R140" s="30">
        <f>+IFERROR('Tor Emp %OfCMA'!R140*'CMA GDP Estimates'!R140,"")</f>
        <v>1395.8979744494641</v>
      </c>
      <c r="S140" s="30">
        <f>+IFERROR('Tor Emp %OfCMA'!S140*'CMA GDP Estimates'!S140,"")</f>
        <v>1406.4705048441324</v>
      </c>
      <c r="T140" s="30">
        <f>+IFERROR('Tor Emp %OfCMA'!T140*'CMA GDP Estimates'!T140,"")</f>
        <v>1492.5395371421248</v>
      </c>
      <c r="U140" s="30">
        <f>+IFERROR('Tor Emp %OfCMA'!U140*'CMA GDP Estimates'!U140,"")</f>
        <v>1712.5751127606211</v>
      </c>
      <c r="V140" s="30">
        <f>+IFERROR('Tor Emp %OfCMA'!V140*'CMA GDP Estimates'!V140,"")</f>
        <v>1760.892470476274</v>
      </c>
      <c r="W140" s="30">
        <f>+IFERROR('Tor Emp %OfCMA'!W140*'CMA GDP Estimates'!W140,"")</f>
        <v>1611.2867994817234</v>
      </c>
      <c r="X140" s="30">
        <f>+IFERROR('Tor Emp %OfCMA'!X140*'CMA GDP Estimates'!X140,"")</f>
        <v>1973.9933378890621</v>
      </c>
      <c r="Y140" s="30">
        <f>+IFERROR('Tor Emp %OfCMA'!Y140*'CMA GDP Estimates'!Y140,"")</f>
        <v>2520.3936565787158</v>
      </c>
    </row>
    <row r="141" spans="1:25" x14ac:dyDescent="0.25">
      <c r="A141" s="7" t="s">
        <v>134</v>
      </c>
      <c r="B141" s="7"/>
      <c r="C141" s="14">
        <v>5417</v>
      </c>
      <c r="D141" s="65">
        <f>+IFERROR('Tor Emp %OfCMA'!D141*'CMA GDP Estimates'!D141,"")</f>
        <v>0</v>
      </c>
      <c r="E141" s="65">
        <f>+IFERROR('Tor Emp %OfCMA'!E141*'CMA GDP Estimates'!E141,"")</f>
        <v>0</v>
      </c>
      <c r="F141" s="65">
        <f>+IFERROR('Tor Emp %OfCMA'!F141*'CMA GDP Estimates'!F141,"")</f>
        <v>0</v>
      </c>
      <c r="G141" s="65">
        <f>+IFERROR('Tor Emp %OfCMA'!G141*'CMA GDP Estimates'!G141,"")</f>
        <v>0</v>
      </c>
      <c r="H141" s="65">
        <f>+IFERROR('Tor Emp %OfCMA'!H141*'CMA GDP Estimates'!H141,"")</f>
        <v>0</v>
      </c>
      <c r="I141" s="65">
        <f>+IFERROR('Tor Emp %OfCMA'!I141*'CMA GDP Estimates'!I141,"")</f>
        <v>0</v>
      </c>
      <c r="J141" s="65">
        <f>+IFERROR('Tor Emp %OfCMA'!J141*'CMA GDP Estimates'!J141,"")</f>
        <v>0</v>
      </c>
      <c r="K141" s="65">
        <f>+IFERROR('Tor Emp %OfCMA'!K141*'CMA GDP Estimates'!K141,"")</f>
        <v>0</v>
      </c>
      <c r="L141" s="65">
        <f>+IFERROR('Tor Emp %OfCMA'!L141*'CMA GDP Estimates'!L141,"")</f>
        <v>0</v>
      </c>
      <c r="M141" s="30">
        <f>+IFERROR('Tor Emp %OfCMA'!M141*'CMA GDP Estimates'!M141,"")</f>
        <v>0</v>
      </c>
      <c r="N141" s="30">
        <f>+IFERROR('Tor Emp %OfCMA'!N141*'CMA GDP Estimates'!N141,"")</f>
        <v>927.85589656210811</v>
      </c>
      <c r="O141" s="30">
        <f>+IFERROR('Tor Emp %OfCMA'!O141*'CMA GDP Estimates'!O141,"")</f>
        <v>855.2846117356662</v>
      </c>
      <c r="P141" s="30">
        <f>+IFERROR('Tor Emp %OfCMA'!P141*'CMA GDP Estimates'!P141,"")</f>
        <v>1006.8709911579114</v>
      </c>
      <c r="Q141" s="30">
        <f>+IFERROR('Tor Emp %OfCMA'!Q141*'CMA GDP Estimates'!Q141,"")</f>
        <v>645.96679979912938</v>
      </c>
      <c r="R141" s="30">
        <f>+IFERROR('Tor Emp %OfCMA'!R141*'CMA GDP Estimates'!R141,"")</f>
        <v>771.36673959376822</v>
      </c>
      <c r="S141" s="30">
        <f>+IFERROR('Tor Emp %OfCMA'!S141*'CMA GDP Estimates'!S141,"")</f>
        <v>753.53690484041999</v>
      </c>
      <c r="T141" s="30">
        <f>+IFERROR('Tor Emp %OfCMA'!T141*'CMA GDP Estimates'!T141,"")</f>
        <v>678.30566781948619</v>
      </c>
      <c r="U141" s="30">
        <f>+IFERROR('Tor Emp %OfCMA'!U141*'CMA GDP Estimates'!U141,"")</f>
        <v>681.42685254513685</v>
      </c>
      <c r="V141" s="30">
        <f>+IFERROR('Tor Emp %OfCMA'!V141*'CMA GDP Estimates'!V141,"")</f>
        <v>652.50969905835461</v>
      </c>
      <c r="W141" s="30">
        <f>+IFERROR('Tor Emp %OfCMA'!W141*'CMA GDP Estimates'!W141,"")</f>
        <v>496.46049505366966</v>
      </c>
      <c r="X141" s="30">
        <f>+IFERROR('Tor Emp %OfCMA'!X141*'CMA GDP Estimates'!X141,"")</f>
        <v>217.10990861586413</v>
      </c>
      <c r="Y141" s="30">
        <f>+IFERROR('Tor Emp %OfCMA'!Y141*'CMA GDP Estimates'!Y141,"")</f>
        <v>414.84463284094443</v>
      </c>
    </row>
    <row r="142" spans="1:25" x14ac:dyDescent="0.25">
      <c r="A142" s="7" t="s">
        <v>135</v>
      </c>
      <c r="B142" s="7"/>
      <c r="C142" s="14">
        <v>5418</v>
      </c>
      <c r="D142" s="65">
        <f>+IFERROR('Tor Emp %OfCMA'!D142*'CMA GDP Estimates'!D142,"")</f>
        <v>777.82084696897675</v>
      </c>
      <c r="E142" s="65">
        <f>+IFERROR('Tor Emp %OfCMA'!E142*'CMA GDP Estimates'!E142,"")</f>
        <v>788.93032337525301</v>
      </c>
      <c r="F142" s="65">
        <f>+IFERROR('Tor Emp %OfCMA'!F142*'CMA GDP Estimates'!F142,"")</f>
        <v>1073.0072350378175</v>
      </c>
      <c r="G142" s="65">
        <f>+IFERROR('Tor Emp %OfCMA'!G142*'CMA GDP Estimates'!G142,"")</f>
        <v>1017.3987200187106</v>
      </c>
      <c r="H142" s="65">
        <f>+IFERROR('Tor Emp %OfCMA'!H142*'CMA GDP Estimates'!H142,"")</f>
        <v>1093.5135177135671</v>
      </c>
      <c r="I142" s="65">
        <f>+IFERROR('Tor Emp %OfCMA'!I142*'CMA GDP Estimates'!I142,"")</f>
        <v>1009.8794580293439</v>
      </c>
      <c r="J142" s="65">
        <f>+IFERROR('Tor Emp %OfCMA'!J142*'CMA GDP Estimates'!J142,"")</f>
        <v>1052.1984865474105</v>
      </c>
      <c r="K142" s="65">
        <f>+IFERROR('Tor Emp %OfCMA'!K142*'CMA GDP Estimates'!K142,"")</f>
        <v>1118.3185676182959</v>
      </c>
      <c r="L142" s="65">
        <f>+IFERROR('Tor Emp %OfCMA'!L142*'CMA GDP Estimates'!L142,"")</f>
        <v>1187.918875842267</v>
      </c>
      <c r="M142" s="30">
        <f>+IFERROR('Tor Emp %OfCMA'!M142*'CMA GDP Estimates'!M142,"")</f>
        <v>1572.0380290036917</v>
      </c>
      <c r="N142" s="30">
        <f>+IFERROR('Tor Emp %OfCMA'!N142*'CMA GDP Estimates'!N142,"")</f>
        <v>1616.9597407693605</v>
      </c>
      <c r="O142" s="30">
        <f>+IFERROR('Tor Emp %OfCMA'!O142*'CMA GDP Estimates'!O142,"")</f>
        <v>1664.1982231436484</v>
      </c>
      <c r="P142" s="30">
        <f>+IFERROR('Tor Emp %OfCMA'!P142*'CMA GDP Estimates'!P142,"")</f>
        <v>1583.2147994377524</v>
      </c>
      <c r="Q142" s="30">
        <f>+IFERROR('Tor Emp %OfCMA'!Q142*'CMA GDP Estimates'!Q142,"")</f>
        <v>1368.2664851824056</v>
      </c>
      <c r="R142" s="30">
        <f>+IFERROR('Tor Emp %OfCMA'!R142*'CMA GDP Estimates'!R142,"")</f>
        <v>1473.1705091893118</v>
      </c>
      <c r="S142" s="30">
        <f>+IFERROR('Tor Emp %OfCMA'!S142*'CMA GDP Estimates'!S142,"")</f>
        <v>1012.1594878723529</v>
      </c>
      <c r="T142" s="30">
        <f>+IFERROR('Tor Emp %OfCMA'!T142*'CMA GDP Estimates'!T142,"")</f>
        <v>1418.0256847544049</v>
      </c>
      <c r="U142" s="30">
        <f>+IFERROR('Tor Emp %OfCMA'!U142*'CMA GDP Estimates'!U142,"")</f>
        <v>1899.3783120469102</v>
      </c>
      <c r="V142" s="30">
        <f>+IFERROR('Tor Emp %OfCMA'!V142*'CMA GDP Estimates'!V142,"")</f>
        <v>1910.6804534959683</v>
      </c>
      <c r="W142" s="30">
        <f>+IFERROR('Tor Emp %OfCMA'!W142*'CMA GDP Estimates'!W142,"")</f>
        <v>1423.0495048066639</v>
      </c>
      <c r="X142" s="30">
        <f>+IFERROR('Tor Emp %OfCMA'!X142*'CMA GDP Estimates'!X142,"")</f>
        <v>1876.9636781162471</v>
      </c>
      <c r="Y142" s="30">
        <f>+IFERROR('Tor Emp %OfCMA'!Y142*'CMA GDP Estimates'!Y142,"")</f>
        <v>1720.2260943539445</v>
      </c>
    </row>
    <row r="143" spans="1:25" x14ac:dyDescent="0.25">
      <c r="A143" s="7" t="s">
        <v>136</v>
      </c>
      <c r="B143" s="7"/>
      <c r="C143" s="14">
        <v>5419</v>
      </c>
      <c r="D143" s="65">
        <f>+IFERROR('Tor Emp %OfCMA'!D143*'CMA GDP Estimates'!D143,"")</f>
        <v>0</v>
      </c>
      <c r="E143" s="65">
        <f>+IFERROR('Tor Emp %OfCMA'!E143*'CMA GDP Estimates'!E143,"")</f>
        <v>0</v>
      </c>
      <c r="F143" s="65">
        <f>+IFERROR('Tor Emp %OfCMA'!F143*'CMA GDP Estimates'!F143,"")</f>
        <v>0</v>
      </c>
      <c r="G143" s="65">
        <f>+IFERROR('Tor Emp %OfCMA'!G143*'CMA GDP Estimates'!G143,"")</f>
        <v>0</v>
      </c>
      <c r="H143" s="65">
        <f>+IFERROR('Tor Emp %OfCMA'!H143*'CMA GDP Estimates'!H143,"")</f>
        <v>0</v>
      </c>
      <c r="I143" s="65">
        <f>+IFERROR('Tor Emp %OfCMA'!I143*'CMA GDP Estimates'!I143,"")</f>
        <v>0</v>
      </c>
      <c r="J143" s="65">
        <f>+IFERROR('Tor Emp %OfCMA'!J143*'CMA GDP Estimates'!J143,"")</f>
        <v>0</v>
      </c>
      <c r="K143" s="65">
        <f>+IFERROR('Tor Emp %OfCMA'!K143*'CMA GDP Estimates'!K143,"")</f>
        <v>0</v>
      </c>
      <c r="L143" s="65">
        <f>+IFERROR('Tor Emp %OfCMA'!L143*'CMA GDP Estimates'!L143,"")</f>
        <v>0</v>
      </c>
      <c r="M143" s="30">
        <f>+IFERROR('Tor Emp %OfCMA'!M143*'CMA GDP Estimates'!M143,"")</f>
        <v>0</v>
      </c>
      <c r="N143" s="30">
        <f>+IFERROR('Tor Emp %OfCMA'!N143*'CMA GDP Estimates'!N143,"")</f>
        <v>961.78159090918018</v>
      </c>
      <c r="O143" s="30">
        <f>+IFERROR('Tor Emp %OfCMA'!O143*'CMA GDP Estimates'!O143,"")</f>
        <v>1095.5563243101717</v>
      </c>
      <c r="P143" s="30">
        <f>+IFERROR('Tor Emp %OfCMA'!P143*'CMA GDP Estimates'!P143,"")</f>
        <v>1008.4082357582503</v>
      </c>
      <c r="Q143" s="30">
        <f>+IFERROR('Tor Emp %OfCMA'!Q143*'CMA GDP Estimates'!Q143,"")</f>
        <v>685.19115674703471</v>
      </c>
      <c r="R143" s="30">
        <f>+IFERROR('Tor Emp %OfCMA'!R143*'CMA GDP Estimates'!R143,"")</f>
        <v>811.09753137582902</v>
      </c>
      <c r="S143" s="30">
        <f>+IFERROR('Tor Emp %OfCMA'!S143*'CMA GDP Estimates'!S143,"")</f>
        <v>759.51752544247927</v>
      </c>
      <c r="T143" s="30">
        <f>+IFERROR('Tor Emp %OfCMA'!T143*'CMA GDP Estimates'!T143,"")</f>
        <v>855.10053063912937</v>
      </c>
      <c r="U143" s="30">
        <f>+IFERROR('Tor Emp %OfCMA'!U143*'CMA GDP Estimates'!U143,"")</f>
        <v>1168.0703477783663</v>
      </c>
      <c r="V143" s="30">
        <f>+IFERROR('Tor Emp %OfCMA'!V143*'CMA GDP Estimates'!V143,"")</f>
        <v>1059.1400648788808</v>
      </c>
      <c r="W143" s="30">
        <f>+IFERROR('Tor Emp %OfCMA'!W143*'CMA GDP Estimates'!W143,"")</f>
        <v>1032.185516551715</v>
      </c>
      <c r="X143" s="30">
        <f>+IFERROR('Tor Emp %OfCMA'!X143*'CMA GDP Estimates'!X143,"")</f>
        <v>1021.7895213420209</v>
      </c>
      <c r="Y143" s="30">
        <f>+IFERROR('Tor Emp %OfCMA'!Y143*'CMA GDP Estimates'!Y143,"")</f>
        <v>1014.9226969711806</v>
      </c>
    </row>
    <row r="144" spans="1:25" x14ac:dyDescent="0.25">
      <c r="A144" s="5" t="s">
        <v>137</v>
      </c>
      <c r="B144" s="5"/>
      <c r="C144" s="13">
        <v>55</v>
      </c>
      <c r="D144" s="64" t="str">
        <f>+IFERROR('Tor Emp %OfCMA'!D144*'CMA GDP Estimates'!D144,"")</f>
        <v/>
      </c>
      <c r="E144" s="64">
        <f>+IFERROR('Tor Emp %OfCMA'!E144*'CMA GDP Estimates'!E144,"")</f>
        <v>1681.6087244721605</v>
      </c>
      <c r="F144" s="64" t="str">
        <f>+IFERROR('Tor Emp %OfCMA'!F144*'CMA GDP Estimates'!F144,"")</f>
        <v/>
      </c>
      <c r="G144" s="64" t="str">
        <f>+IFERROR('Tor Emp %OfCMA'!G144*'CMA GDP Estimates'!G144,"")</f>
        <v/>
      </c>
      <c r="H144" s="64" t="str">
        <f>+IFERROR('Tor Emp %OfCMA'!H144*'CMA GDP Estimates'!H144,"")</f>
        <v/>
      </c>
      <c r="I144" s="64" t="str">
        <f>+IFERROR('Tor Emp %OfCMA'!I144*'CMA GDP Estimates'!I144,"")</f>
        <v/>
      </c>
      <c r="J144" s="64" t="str">
        <f>+IFERROR('Tor Emp %OfCMA'!J144*'CMA GDP Estimates'!J144,"")</f>
        <v/>
      </c>
      <c r="K144" s="64" t="str">
        <f>+IFERROR('Tor Emp %OfCMA'!K144*'CMA GDP Estimates'!K144,"")</f>
        <v/>
      </c>
      <c r="L144" s="64" t="str">
        <f>+IFERROR('Tor Emp %OfCMA'!L144*'CMA GDP Estimates'!L144,"")</f>
        <v/>
      </c>
      <c r="M144" s="29" t="str">
        <f>+IFERROR('Tor Emp %OfCMA'!M144*'CMA GDP Estimates'!M144,"")</f>
        <v/>
      </c>
      <c r="N144" s="29" t="str">
        <f>+IFERROR('Tor Emp %OfCMA'!N144*'CMA GDP Estimates'!N144,"")</f>
        <v/>
      </c>
      <c r="O144" s="29">
        <f>+IFERROR('Tor Emp %OfCMA'!O144*'CMA GDP Estimates'!O144,"")</f>
        <v>1865.5230140493379</v>
      </c>
      <c r="P144" s="29" t="str">
        <f>+IFERROR('Tor Emp %OfCMA'!P144*'CMA GDP Estimates'!P144,"")</f>
        <v/>
      </c>
      <c r="Q144" s="29" t="str">
        <f>+IFERROR('Tor Emp %OfCMA'!Q144*'CMA GDP Estimates'!Q144,"")</f>
        <v/>
      </c>
      <c r="R144" s="29" t="str">
        <f>+IFERROR('Tor Emp %OfCMA'!R144*'CMA GDP Estimates'!R144,"")</f>
        <v/>
      </c>
      <c r="S144" s="29" t="str">
        <f>+IFERROR('Tor Emp %OfCMA'!S144*'CMA GDP Estimates'!S144,"")</f>
        <v/>
      </c>
      <c r="T144" s="29" t="str">
        <f>+IFERROR('Tor Emp %OfCMA'!T144*'CMA GDP Estimates'!T144,"")</f>
        <v/>
      </c>
      <c r="U144" s="29" t="str">
        <f>+IFERROR('Tor Emp %OfCMA'!U144*'CMA GDP Estimates'!U144,"")</f>
        <v/>
      </c>
      <c r="V144" s="29" t="str">
        <f>+IFERROR('Tor Emp %OfCMA'!V144*'CMA GDP Estimates'!V144,"")</f>
        <v/>
      </c>
      <c r="W144" s="29" t="str">
        <f>+IFERROR('Tor Emp %OfCMA'!W144*'CMA GDP Estimates'!W144,"")</f>
        <v/>
      </c>
      <c r="X144" s="29" t="str">
        <f>+IFERROR('Tor Emp %OfCMA'!X144*'CMA GDP Estimates'!X144,"")</f>
        <v/>
      </c>
      <c r="Y144" s="29" t="str">
        <f>+IFERROR('Tor Emp %OfCMA'!Y144*'CMA GDP Estimates'!Y144,"")</f>
        <v/>
      </c>
    </row>
    <row r="145" spans="1:25" x14ac:dyDescent="0.25">
      <c r="A145" s="5" t="s">
        <v>138</v>
      </c>
      <c r="B145" s="5"/>
      <c r="C145" s="13">
        <v>56</v>
      </c>
      <c r="D145" s="64">
        <f>+IFERROR('Tor Emp %OfCMA'!D145*'CMA GDP Estimates'!D145,"")</f>
        <v>3635.4756456240625</v>
      </c>
      <c r="E145" s="64">
        <f>+IFERROR('Tor Emp %OfCMA'!E145*'CMA GDP Estimates'!E145,"")</f>
        <v>3810.7520420379656</v>
      </c>
      <c r="F145" s="64">
        <f>+IFERROR('Tor Emp %OfCMA'!F145*'CMA GDP Estimates'!F145,"")</f>
        <v>4045.4793724975325</v>
      </c>
      <c r="G145" s="64">
        <f>+IFERROR('Tor Emp %OfCMA'!G145*'CMA GDP Estimates'!G145,"")</f>
        <v>4322.7316888323076</v>
      </c>
      <c r="H145" s="64">
        <f>+IFERROR('Tor Emp %OfCMA'!H145*'CMA GDP Estimates'!H145,"")</f>
        <v>4360.3434569162537</v>
      </c>
      <c r="I145" s="64">
        <f>+IFERROR('Tor Emp %OfCMA'!I145*'CMA GDP Estimates'!I145,"")</f>
        <v>4666.7189537692766</v>
      </c>
      <c r="J145" s="64">
        <f>+IFERROR('Tor Emp %OfCMA'!J145*'CMA GDP Estimates'!J145,"")</f>
        <v>4482.8438483156406</v>
      </c>
      <c r="K145" s="64">
        <f>+IFERROR('Tor Emp %OfCMA'!K145*'CMA GDP Estimates'!K145,"")</f>
        <v>5031.3689755198056</v>
      </c>
      <c r="L145" s="64">
        <f>+IFERROR('Tor Emp %OfCMA'!L145*'CMA GDP Estimates'!L145,"")</f>
        <v>5475.7158820882605</v>
      </c>
      <c r="M145" s="29">
        <f>+IFERROR('Tor Emp %OfCMA'!M145*'CMA GDP Estimates'!M145,"")</f>
        <v>5413.4566790750496</v>
      </c>
      <c r="N145" s="29">
        <f>+IFERROR('Tor Emp %OfCMA'!N145*'CMA GDP Estimates'!N145,"")</f>
        <v>5509.6985275788602</v>
      </c>
      <c r="O145" s="29">
        <f>+IFERROR('Tor Emp %OfCMA'!O145*'CMA GDP Estimates'!O145,"")</f>
        <v>5762.3802266436069</v>
      </c>
      <c r="P145" s="29">
        <f>+IFERROR('Tor Emp %OfCMA'!P145*'CMA GDP Estimates'!P145,"")</f>
        <v>5050.8266304658337</v>
      </c>
      <c r="Q145" s="29">
        <f>+IFERROR('Tor Emp %OfCMA'!Q145*'CMA GDP Estimates'!Q145,"")</f>
        <v>5527.0079374680081</v>
      </c>
      <c r="R145" s="29">
        <f>+IFERROR('Tor Emp %OfCMA'!R145*'CMA GDP Estimates'!R145,"")</f>
        <v>5733.4324539232794</v>
      </c>
      <c r="S145" s="29">
        <f>+IFERROR('Tor Emp %OfCMA'!S145*'CMA GDP Estimates'!S145,"")</f>
        <v>5729.4524370773079</v>
      </c>
      <c r="T145" s="29">
        <f>+IFERROR('Tor Emp %OfCMA'!T145*'CMA GDP Estimates'!T145,"")</f>
        <v>6451.8836429789772</v>
      </c>
      <c r="U145" s="29">
        <f>+IFERROR('Tor Emp %OfCMA'!U145*'CMA GDP Estimates'!U145,"")</f>
        <v>5397.5380259754429</v>
      </c>
      <c r="V145" s="29">
        <f>+IFERROR('Tor Emp %OfCMA'!V145*'CMA GDP Estimates'!V145,"")</f>
        <v>6111.5917636740814</v>
      </c>
      <c r="W145" s="29">
        <f>+IFERROR('Tor Emp %OfCMA'!W145*'CMA GDP Estimates'!W145,"")</f>
        <v>5816.1381954026519</v>
      </c>
      <c r="X145" s="29">
        <f>+IFERROR('Tor Emp %OfCMA'!X145*'CMA GDP Estimates'!X145,"")</f>
        <v>7051.4671796624552</v>
      </c>
      <c r="Y145" s="29">
        <f>+IFERROR('Tor Emp %OfCMA'!Y145*'CMA GDP Estimates'!Y145,"")</f>
        <v>6853.7139597796458</v>
      </c>
    </row>
    <row r="146" spans="1:25" x14ac:dyDescent="0.25">
      <c r="A146" s="6" t="s">
        <v>139</v>
      </c>
      <c r="B146" s="6"/>
      <c r="C146" s="14">
        <v>561</v>
      </c>
      <c r="D146" s="65">
        <f>+IFERROR('Tor Emp %OfCMA'!D146*'CMA GDP Estimates'!D146,"")</f>
        <v>3515.3859209499565</v>
      </c>
      <c r="E146" s="65">
        <f>+IFERROR('Tor Emp %OfCMA'!E146*'CMA GDP Estimates'!E146,"")</f>
        <v>3682.0144978360568</v>
      </c>
      <c r="F146" s="65">
        <f>+IFERROR('Tor Emp %OfCMA'!F146*'CMA GDP Estimates'!F146,"")</f>
        <v>3994.5307303948712</v>
      </c>
      <c r="G146" s="65">
        <f>+IFERROR('Tor Emp %OfCMA'!G146*'CMA GDP Estimates'!G146,"")</f>
        <v>4275.3886695297588</v>
      </c>
      <c r="H146" s="65">
        <f>+IFERROR('Tor Emp %OfCMA'!H146*'CMA GDP Estimates'!H146,"")</f>
        <v>4256.5724764650795</v>
      </c>
      <c r="I146" s="65">
        <f>+IFERROR('Tor Emp %OfCMA'!I146*'CMA GDP Estimates'!I146,"")</f>
        <v>4514.0120720924406</v>
      </c>
      <c r="J146" s="65">
        <f>+IFERROR('Tor Emp %OfCMA'!J146*'CMA GDP Estimates'!J146,"")</f>
        <v>4287.7933720014807</v>
      </c>
      <c r="K146" s="65">
        <f>+IFERROR('Tor Emp %OfCMA'!K146*'CMA GDP Estimates'!K146,"")</f>
        <v>4891.9815234321995</v>
      </c>
      <c r="L146" s="65">
        <f>+IFERROR('Tor Emp %OfCMA'!L146*'CMA GDP Estimates'!L146,"")</f>
        <v>5227.7719220572972</v>
      </c>
      <c r="M146" s="30">
        <f>+IFERROR('Tor Emp %OfCMA'!M146*'CMA GDP Estimates'!M146,"")</f>
        <v>5128.4303388658982</v>
      </c>
      <c r="N146" s="30">
        <f>+IFERROR('Tor Emp %OfCMA'!N146*'CMA GDP Estimates'!N146,"")</f>
        <v>5204.7258556380129</v>
      </c>
      <c r="O146" s="30">
        <f>+IFERROR('Tor Emp %OfCMA'!O146*'CMA GDP Estimates'!O146,"")</f>
        <v>5454.522680607517</v>
      </c>
      <c r="P146" s="30">
        <f>+IFERROR('Tor Emp %OfCMA'!P146*'CMA GDP Estimates'!P146,"")</f>
        <v>4715.6723573328763</v>
      </c>
      <c r="Q146" s="30">
        <f>+IFERROR('Tor Emp %OfCMA'!Q146*'CMA GDP Estimates'!Q146,"")</f>
        <v>5180.8175546682505</v>
      </c>
      <c r="R146" s="30">
        <f>+IFERROR('Tor Emp %OfCMA'!R146*'CMA GDP Estimates'!R146,"")</f>
        <v>5352.5173058923247</v>
      </c>
      <c r="S146" s="30">
        <f>+IFERROR('Tor Emp %OfCMA'!S146*'CMA GDP Estimates'!S146,"")</f>
        <v>5323.4939076114642</v>
      </c>
      <c r="T146" s="30">
        <f>+IFERROR('Tor Emp %OfCMA'!T146*'CMA GDP Estimates'!T146,"")</f>
        <v>5959.2530508995014</v>
      </c>
      <c r="U146" s="30">
        <f>+IFERROR('Tor Emp %OfCMA'!U146*'CMA GDP Estimates'!U146,"")</f>
        <v>4987.1641226977554</v>
      </c>
      <c r="V146" s="30">
        <f>+IFERROR('Tor Emp %OfCMA'!V146*'CMA GDP Estimates'!V146,"")</f>
        <v>5684.4311950760994</v>
      </c>
      <c r="W146" s="30">
        <f>+IFERROR('Tor Emp %OfCMA'!W146*'CMA GDP Estimates'!W146,"")</f>
        <v>5458.8431394896043</v>
      </c>
      <c r="X146" s="30">
        <f>+IFERROR('Tor Emp %OfCMA'!X146*'CMA GDP Estimates'!X146,"")</f>
        <v>6619.5529374927055</v>
      </c>
      <c r="Y146" s="30">
        <f>+IFERROR('Tor Emp %OfCMA'!Y146*'CMA GDP Estimates'!Y146,"")</f>
        <v>6258.1536362491624</v>
      </c>
    </row>
    <row r="147" spans="1:25" x14ac:dyDescent="0.25">
      <c r="A147" s="7" t="s">
        <v>140</v>
      </c>
      <c r="B147" s="7"/>
      <c r="C147" s="14">
        <v>5611</v>
      </c>
      <c r="D147" s="65" t="str">
        <f>+IFERROR('Tor Emp %OfCMA'!D147*'CMA GDP Estimates'!D147,"")</f>
        <v/>
      </c>
      <c r="E147" s="65" t="str">
        <f>+IFERROR('Tor Emp %OfCMA'!E147*'CMA GDP Estimates'!E147,"")</f>
        <v/>
      </c>
      <c r="F147" s="65" t="str">
        <f>+IFERROR('Tor Emp %OfCMA'!F147*'CMA GDP Estimates'!F147,"")</f>
        <v/>
      </c>
      <c r="G147" s="65">
        <f>+IFERROR('Tor Emp %OfCMA'!G147*'CMA GDP Estimates'!G147,"")</f>
        <v>0</v>
      </c>
      <c r="H147" s="65" t="str">
        <f>+IFERROR('Tor Emp %OfCMA'!H147*'CMA GDP Estimates'!H147,"")</f>
        <v/>
      </c>
      <c r="I147" s="65" t="str">
        <f>+IFERROR('Tor Emp %OfCMA'!I147*'CMA GDP Estimates'!I147,"")</f>
        <v/>
      </c>
      <c r="J147" s="65" t="str">
        <f>+IFERROR('Tor Emp %OfCMA'!J147*'CMA GDP Estimates'!J147,"")</f>
        <v/>
      </c>
      <c r="K147" s="65" t="str">
        <f>+IFERROR('Tor Emp %OfCMA'!K147*'CMA GDP Estimates'!K147,"")</f>
        <v/>
      </c>
      <c r="L147" s="65" t="str">
        <f>+IFERROR('Tor Emp %OfCMA'!L147*'CMA GDP Estimates'!L147,"")</f>
        <v/>
      </c>
      <c r="M147" s="30">
        <f>+IFERROR('Tor Emp %OfCMA'!M147*'CMA GDP Estimates'!M147,"")</f>
        <v>0</v>
      </c>
      <c r="N147" s="30">
        <f>+IFERROR('Tor Emp %OfCMA'!N147*'CMA GDP Estimates'!N147,"")</f>
        <v>0</v>
      </c>
      <c r="O147" s="30">
        <f>+IFERROR('Tor Emp %OfCMA'!O147*'CMA GDP Estimates'!O147,"")</f>
        <v>877.98331095306889</v>
      </c>
      <c r="P147" s="30">
        <f>+IFERROR('Tor Emp %OfCMA'!P147*'CMA GDP Estimates'!P147,"")</f>
        <v>0</v>
      </c>
      <c r="Q147" s="30">
        <f>+IFERROR('Tor Emp %OfCMA'!Q147*'CMA GDP Estimates'!Q147,"")</f>
        <v>0</v>
      </c>
      <c r="R147" s="30">
        <f>+IFERROR('Tor Emp %OfCMA'!R147*'CMA GDP Estimates'!R147,"")</f>
        <v>0</v>
      </c>
      <c r="S147" s="30">
        <f>+IFERROR('Tor Emp %OfCMA'!S147*'CMA GDP Estimates'!S147,"")</f>
        <v>0</v>
      </c>
      <c r="T147" s="30" t="str">
        <f>+IFERROR('Tor Emp %OfCMA'!T147*'CMA GDP Estimates'!T147,"")</f>
        <v/>
      </c>
      <c r="U147" s="30" t="str">
        <f>+IFERROR('Tor Emp %OfCMA'!U147*'CMA GDP Estimates'!U147,"")</f>
        <v/>
      </c>
      <c r="V147" s="30" t="str">
        <f>+IFERROR('Tor Emp %OfCMA'!V147*'CMA GDP Estimates'!V147,"")</f>
        <v/>
      </c>
      <c r="W147" s="30" t="str">
        <f>+IFERROR('Tor Emp %OfCMA'!W147*'CMA GDP Estimates'!W147,"")</f>
        <v/>
      </c>
      <c r="X147" s="30" t="str">
        <f>+IFERROR('Tor Emp %OfCMA'!X147*'CMA GDP Estimates'!X147,"")</f>
        <v/>
      </c>
      <c r="Y147" s="30" t="str">
        <f>+IFERROR('Tor Emp %OfCMA'!Y147*'CMA GDP Estimates'!Y147,"")</f>
        <v/>
      </c>
    </row>
    <row r="148" spans="1:25" x14ac:dyDescent="0.25">
      <c r="A148" s="7" t="s">
        <v>141</v>
      </c>
      <c r="B148" s="7"/>
      <c r="C148" s="14">
        <v>5613</v>
      </c>
      <c r="D148" s="65">
        <f>+IFERROR('Tor Emp %OfCMA'!D148*'CMA GDP Estimates'!D148,"")</f>
        <v>0</v>
      </c>
      <c r="E148" s="65">
        <f>+IFERROR('Tor Emp %OfCMA'!E148*'CMA GDP Estimates'!E148,"")</f>
        <v>0</v>
      </c>
      <c r="F148" s="65">
        <f>+IFERROR('Tor Emp %OfCMA'!F148*'CMA GDP Estimates'!F148,"")</f>
        <v>0</v>
      </c>
      <c r="G148" s="65">
        <f>+IFERROR('Tor Emp %OfCMA'!G148*'CMA GDP Estimates'!G148,"")</f>
        <v>0</v>
      </c>
      <c r="H148" s="65">
        <f>+IFERROR('Tor Emp %OfCMA'!H148*'CMA GDP Estimates'!H148,"")</f>
        <v>0</v>
      </c>
      <c r="I148" s="65">
        <f>+IFERROR('Tor Emp %OfCMA'!I148*'CMA GDP Estimates'!I148,"")</f>
        <v>0</v>
      </c>
      <c r="J148" s="65">
        <f>+IFERROR('Tor Emp %OfCMA'!J148*'CMA GDP Estimates'!J148,"")</f>
        <v>0</v>
      </c>
      <c r="K148" s="65">
        <f>+IFERROR('Tor Emp %OfCMA'!K148*'CMA GDP Estimates'!K148,"")</f>
        <v>0</v>
      </c>
      <c r="L148" s="65">
        <f>+IFERROR('Tor Emp %OfCMA'!L148*'CMA GDP Estimates'!L148,"")</f>
        <v>0</v>
      </c>
      <c r="M148" s="30">
        <f>+IFERROR('Tor Emp %OfCMA'!M148*'CMA GDP Estimates'!M148,"")</f>
        <v>0</v>
      </c>
      <c r="N148" s="30">
        <f>+IFERROR('Tor Emp %OfCMA'!N148*'CMA GDP Estimates'!N148,"")</f>
        <v>1323.9425547869353</v>
      </c>
      <c r="O148" s="30">
        <f>+IFERROR('Tor Emp %OfCMA'!O148*'CMA GDP Estimates'!O148,"")</f>
        <v>1646.7627947495928</v>
      </c>
      <c r="P148" s="30">
        <f>+IFERROR('Tor Emp %OfCMA'!P148*'CMA GDP Estimates'!P148,"")</f>
        <v>1202.3985279514741</v>
      </c>
      <c r="Q148" s="30">
        <f>+IFERROR('Tor Emp %OfCMA'!Q148*'CMA GDP Estimates'!Q148,"")</f>
        <v>1058.337466942543</v>
      </c>
      <c r="R148" s="30">
        <f>+IFERROR('Tor Emp %OfCMA'!R148*'CMA GDP Estimates'!R148,"")</f>
        <v>1095.0790932041998</v>
      </c>
      <c r="S148" s="30">
        <f>+IFERROR('Tor Emp %OfCMA'!S148*'CMA GDP Estimates'!S148,"")</f>
        <v>1331.8909730917342</v>
      </c>
      <c r="T148" s="30">
        <f>+IFERROR('Tor Emp %OfCMA'!T148*'CMA GDP Estimates'!T148,"")</f>
        <v>1488.2350463960217</v>
      </c>
      <c r="U148" s="30">
        <f>+IFERROR('Tor Emp %OfCMA'!U148*'CMA GDP Estimates'!U148,"")</f>
        <v>1114.0491185295548</v>
      </c>
      <c r="V148" s="30">
        <f>+IFERROR('Tor Emp %OfCMA'!V148*'CMA GDP Estimates'!V148,"")</f>
        <v>1366.6055407800329</v>
      </c>
      <c r="W148" s="30">
        <f>+IFERROR('Tor Emp %OfCMA'!W148*'CMA GDP Estimates'!W148,"")</f>
        <v>1452.0134148391292</v>
      </c>
      <c r="X148" s="30">
        <f>+IFERROR('Tor Emp %OfCMA'!X148*'CMA GDP Estimates'!X148,"")</f>
        <v>2037.6148652097515</v>
      </c>
      <c r="Y148" s="30">
        <f>+IFERROR('Tor Emp %OfCMA'!Y148*'CMA GDP Estimates'!Y148,"")</f>
        <v>1825.5558713552837</v>
      </c>
    </row>
    <row r="149" spans="1:25" x14ac:dyDescent="0.25">
      <c r="A149" s="7" t="s">
        <v>142</v>
      </c>
      <c r="B149" s="7"/>
      <c r="C149" s="14">
        <v>5614</v>
      </c>
      <c r="D149" s="65">
        <f>+IFERROR('Tor Emp %OfCMA'!D149*'CMA GDP Estimates'!D149,"")</f>
        <v>0</v>
      </c>
      <c r="E149" s="65">
        <f>+IFERROR('Tor Emp %OfCMA'!E149*'CMA GDP Estimates'!E149,"")</f>
        <v>0</v>
      </c>
      <c r="F149" s="65">
        <f>+IFERROR('Tor Emp %OfCMA'!F149*'CMA GDP Estimates'!F149,"")</f>
        <v>0</v>
      </c>
      <c r="G149" s="65">
        <f>+IFERROR('Tor Emp %OfCMA'!G149*'CMA GDP Estimates'!G149,"")</f>
        <v>0</v>
      </c>
      <c r="H149" s="65">
        <f>+IFERROR('Tor Emp %OfCMA'!H149*'CMA GDP Estimates'!H149,"")</f>
        <v>0</v>
      </c>
      <c r="I149" s="65">
        <f>+IFERROR('Tor Emp %OfCMA'!I149*'CMA GDP Estimates'!I149,"")</f>
        <v>0</v>
      </c>
      <c r="J149" s="65">
        <f>+IFERROR('Tor Emp %OfCMA'!J149*'CMA GDP Estimates'!J149,"")</f>
        <v>0</v>
      </c>
      <c r="K149" s="65">
        <f>+IFERROR('Tor Emp %OfCMA'!K149*'CMA GDP Estimates'!K149,"")</f>
        <v>0</v>
      </c>
      <c r="L149" s="65">
        <f>+IFERROR('Tor Emp %OfCMA'!L149*'CMA GDP Estimates'!L149,"")</f>
        <v>0</v>
      </c>
      <c r="M149" s="30">
        <f>+IFERROR('Tor Emp %OfCMA'!M149*'CMA GDP Estimates'!M149,"")</f>
        <v>0</v>
      </c>
      <c r="N149" s="30">
        <f>+IFERROR('Tor Emp %OfCMA'!N149*'CMA GDP Estimates'!N149,"")</f>
        <v>820.71263114214798</v>
      </c>
      <c r="O149" s="30">
        <f>+IFERROR('Tor Emp %OfCMA'!O149*'CMA GDP Estimates'!O149,"")</f>
        <v>574.00440957463718</v>
      </c>
      <c r="P149" s="30">
        <f>+IFERROR('Tor Emp %OfCMA'!P149*'CMA GDP Estimates'!P149,"")</f>
        <v>627.5217606946112</v>
      </c>
      <c r="Q149" s="30">
        <f>+IFERROR('Tor Emp %OfCMA'!Q149*'CMA GDP Estimates'!Q149,"")</f>
        <v>601.6710819671847</v>
      </c>
      <c r="R149" s="30">
        <f>+IFERROR('Tor Emp %OfCMA'!R149*'CMA GDP Estimates'!R149,"")</f>
        <v>624.34056552941286</v>
      </c>
      <c r="S149" s="30">
        <f>+IFERROR('Tor Emp %OfCMA'!S149*'CMA GDP Estimates'!S149,"")</f>
        <v>569.44662273105553</v>
      </c>
      <c r="T149" s="30">
        <f>+IFERROR('Tor Emp %OfCMA'!T149*'CMA GDP Estimates'!T149,"")</f>
        <v>589.5242956922923</v>
      </c>
      <c r="U149" s="30">
        <f>+IFERROR('Tor Emp %OfCMA'!U149*'CMA GDP Estimates'!U149,"")</f>
        <v>474.19984342530199</v>
      </c>
      <c r="V149" s="30">
        <f>+IFERROR('Tor Emp %OfCMA'!V149*'CMA GDP Estimates'!V149,"")</f>
        <v>393.13187292178503</v>
      </c>
      <c r="W149" s="30">
        <f>+IFERROR('Tor Emp %OfCMA'!W149*'CMA GDP Estimates'!W149,"")</f>
        <v>535.10138142842823</v>
      </c>
      <c r="X149" s="30">
        <f>+IFERROR('Tor Emp %OfCMA'!X149*'CMA GDP Estimates'!X149,"")</f>
        <v>781.47862158017085</v>
      </c>
      <c r="Y149" s="30">
        <f>+IFERROR('Tor Emp %OfCMA'!Y149*'CMA GDP Estimates'!Y149,"")</f>
        <v>944.70751716438281</v>
      </c>
    </row>
    <row r="150" spans="1:25" x14ac:dyDescent="0.25">
      <c r="A150" s="7" t="s">
        <v>143</v>
      </c>
      <c r="B150" s="7"/>
      <c r="C150" s="14" t="s">
        <v>206</v>
      </c>
      <c r="D150" s="65">
        <f>+IFERROR('Tor Emp %OfCMA'!D150*'CMA GDP Estimates'!D150,"")</f>
        <v>0</v>
      </c>
      <c r="E150" s="65">
        <f>+IFERROR('Tor Emp %OfCMA'!E150*'CMA GDP Estimates'!E150,"")</f>
        <v>0</v>
      </c>
      <c r="F150" s="65">
        <f>+IFERROR('Tor Emp %OfCMA'!F150*'CMA GDP Estimates'!F150,"")</f>
        <v>0</v>
      </c>
      <c r="G150" s="65">
        <f>+IFERROR('Tor Emp %OfCMA'!G150*'CMA GDP Estimates'!G150,"")</f>
        <v>0</v>
      </c>
      <c r="H150" s="65">
        <f>+IFERROR('Tor Emp %OfCMA'!H150*'CMA GDP Estimates'!H150,"")</f>
        <v>0</v>
      </c>
      <c r="I150" s="65">
        <f>+IFERROR('Tor Emp %OfCMA'!I150*'CMA GDP Estimates'!I150,"")</f>
        <v>0</v>
      </c>
      <c r="J150" s="65">
        <f>+IFERROR('Tor Emp %OfCMA'!J150*'CMA GDP Estimates'!J150,"")</f>
        <v>0</v>
      </c>
      <c r="K150" s="65">
        <f>+IFERROR('Tor Emp %OfCMA'!K150*'CMA GDP Estimates'!K150,"")</f>
        <v>0</v>
      </c>
      <c r="L150" s="65">
        <f>+IFERROR('Tor Emp %OfCMA'!L150*'CMA GDP Estimates'!L150,"")</f>
        <v>0</v>
      </c>
      <c r="M150" s="30">
        <f>+IFERROR('Tor Emp %OfCMA'!M150*'CMA GDP Estimates'!M150,"")</f>
        <v>0</v>
      </c>
      <c r="N150" s="30">
        <f>+IFERROR('Tor Emp %OfCMA'!N150*'CMA GDP Estimates'!N150,"")</f>
        <v>817.27405139804364</v>
      </c>
      <c r="O150" s="30">
        <f>+IFERROR('Tor Emp %OfCMA'!O150*'CMA GDP Estimates'!O150,"")</f>
        <v>675.90149823747049</v>
      </c>
      <c r="P150" s="30">
        <f>+IFERROR('Tor Emp %OfCMA'!P150*'CMA GDP Estimates'!P150,"")</f>
        <v>443.79493185359149</v>
      </c>
      <c r="Q150" s="30">
        <f>+IFERROR('Tor Emp %OfCMA'!Q150*'CMA GDP Estimates'!Q150,"")</f>
        <v>1009.2403211777141</v>
      </c>
      <c r="R150" s="30">
        <f>+IFERROR('Tor Emp %OfCMA'!R150*'CMA GDP Estimates'!R150,"")</f>
        <v>865.08217270018599</v>
      </c>
      <c r="S150" s="30">
        <f>+IFERROR('Tor Emp %OfCMA'!S150*'CMA GDP Estimates'!S150,"")</f>
        <v>813.50020667893068</v>
      </c>
      <c r="T150" s="30">
        <f>+IFERROR('Tor Emp %OfCMA'!T150*'CMA GDP Estimates'!T150,"")</f>
        <v>991.63282274244602</v>
      </c>
      <c r="U150" s="30">
        <f>+IFERROR('Tor Emp %OfCMA'!U150*'CMA GDP Estimates'!U150,"")</f>
        <v>688.05160788055468</v>
      </c>
      <c r="V150" s="30">
        <f>+IFERROR('Tor Emp %OfCMA'!V150*'CMA GDP Estimates'!V150,"")</f>
        <v>1114.3381478033402</v>
      </c>
      <c r="W150" s="30">
        <f>+IFERROR('Tor Emp %OfCMA'!W150*'CMA GDP Estimates'!W150,"")</f>
        <v>869.65621938715037</v>
      </c>
      <c r="X150" s="30">
        <f>+IFERROR('Tor Emp %OfCMA'!X150*'CMA GDP Estimates'!X150,"")</f>
        <v>1160.1867363485912</v>
      </c>
      <c r="Y150" s="30">
        <f>+IFERROR('Tor Emp %OfCMA'!Y150*'CMA GDP Estimates'!Y150,"")</f>
        <v>953.1312189073185</v>
      </c>
    </row>
    <row r="151" spans="1:25" x14ac:dyDescent="0.25">
      <c r="A151" s="7" t="s">
        <v>144</v>
      </c>
      <c r="B151" s="7"/>
      <c r="C151" s="14">
        <v>5615</v>
      </c>
      <c r="D151" s="65">
        <f>+IFERROR('Tor Emp %OfCMA'!D151*'CMA GDP Estimates'!D151,"")</f>
        <v>342.90406213742301</v>
      </c>
      <c r="E151" s="65">
        <f>+IFERROR('Tor Emp %OfCMA'!E151*'CMA GDP Estimates'!E151,"")</f>
        <v>411.32367791332484</v>
      </c>
      <c r="F151" s="65">
        <f>+IFERROR('Tor Emp %OfCMA'!F151*'CMA GDP Estimates'!F151,"")</f>
        <v>374.47358952477805</v>
      </c>
      <c r="G151" s="65">
        <f>+IFERROR('Tor Emp %OfCMA'!G151*'CMA GDP Estimates'!G151,"")</f>
        <v>399.26490215524325</v>
      </c>
      <c r="H151" s="65">
        <f>+IFERROR('Tor Emp %OfCMA'!H151*'CMA GDP Estimates'!H151,"")</f>
        <v>373.44350339489409</v>
      </c>
      <c r="I151" s="65">
        <f>+IFERROR('Tor Emp %OfCMA'!I151*'CMA GDP Estimates'!I151,"")</f>
        <v>449.41564697437514</v>
      </c>
      <c r="J151" s="65">
        <f>+IFERROR('Tor Emp %OfCMA'!J151*'CMA GDP Estimates'!J151,"")</f>
        <v>471.61242079580808</v>
      </c>
      <c r="K151" s="65">
        <f>+IFERROR('Tor Emp %OfCMA'!K151*'CMA GDP Estimates'!K151,"")</f>
        <v>320.41505999903956</v>
      </c>
      <c r="L151" s="65">
        <f>+IFERROR('Tor Emp %OfCMA'!L151*'CMA GDP Estimates'!L151,"")</f>
        <v>363.80333869813182</v>
      </c>
      <c r="M151" s="30">
        <f>+IFERROR('Tor Emp %OfCMA'!M151*'CMA GDP Estimates'!M151,"")</f>
        <v>559.71242472373001</v>
      </c>
      <c r="N151" s="30">
        <f>+IFERROR('Tor Emp %OfCMA'!N151*'CMA GDP Estimates'!N151,"")</f>
        <v>454.60610035510501</v>
      </c>
      <c r="O151" s="30">
        <f>+IFERROR('Tor Emp %OfCMA'!O151*'CMA GDP Estimates'!O151,"")</f>
        <v>554.42661983009918</v>
      </c>
      <c r="P151" s="30">
        <f>+IFERROR('Tor Emp %OfCMA'!P151*'CMA GDP Estimates'!P151,"")</f>
        <v>641.51460753750939</v>
      </c>
      <c r="Q151" s="30">
        <f>+IFERROR('Tor Emp %OfCMA'!Q151*'CMA GDP Estimates'!Q151,"")</f>
        <v>486.37455931098373</v>
      </c>
      <c r="R151" s="30">
        <f>+IFERROR('Tor Emp %OfCMA'!R151*'CMA GDP Estimates'!R151,"")</f>
        <v>578.19110784934185</v>
      </c>
      <c r="S151" s="30">
        <f>+IFERROR('Tor Emp %OfCMA'!S151*'CMA GDP Estimates'!S151,"")</f>
        <v>547.29414753898175</v>
      </c>
      <c r="T151" s="30">
        <f>+IFERROR('Tor Emp %OfCMA'!T151*'CMA GDP Estimates'!T151,"")</f>
        <v>480.89273562518719</v>
      </c>
      <c r="U151" s="30">
        <f>+IFERROR('Tor Emp %OfCMA'!U151*'CMA GDP Estimates'!U151,"")</f>
        <v>274.53253198338342</v>
      </c>
      <c r="V151" s="30">
        <f>+IFERROR('Tor Emp %OfCMA'!V151*'CMA GDP Estimates'!V151,"")</f>
        <v>491.92608392167006</v>
      </c>
      <c r="W151" s="30">
        <f>+IFERROR('Tor Emp %OfCMA'!W151*'CMA GDP Estimates'!W151,"")</f>
        <v>307.75220182259625</v>
      </c>
      <c r="X151" s="30">
        <f>+IFERROR('Tor Emp %OfCMA'!X151*'CMA GDP Estimates'!X151,"")</f>
        <v>519.35944744715971</v>
      </c>
      <c r="Y151" s="30">
        <f>+IFERROR('Tor Emp %OfCMA'!Y151*'CMA GDP Estimates'!Y151,"")</f>
        <v>422.89010472920262</v>
      </c>
    </row>
    <row r="152" spans="1:25" x14ac:dyDescent="0.25">
      <c r="A152" s="7" t="s">
        <v>145</v>
      </c>
      <c r="B152" s="7"/>
      <c r="C152" s="14">
        <v>5616</v>
      </c>
      <c r="D152" s="65">
        <f>+IFERROR('Tor Emp %OfCMA'!D152*'CMA GDP Estimates'!D152,"")</f>
        <v>368.32181401551412</v>
      </c>
      <c r="E152" s="65">
        <f>+IFERROR('Tor Emp %OfCMA'!E152*'CMA GDP Estimates'!E152,"")</f>
        <v>250.67088696460743</v>
      </c>
      <c r="F152" s="65">
        <f>+IFERROR('Tor Emp %OfCMA'!F152*'CMA GDP Estimates'!F152,"")</f>
        <v>235.65052998697539</v>
      </c>
      <c r="G152" s="65">
        <f>+IFERROR('Tor Emp %OfCMA'!G152*'CMA GDP Estimates'!G152,"")</f>
        <v>331.52546342128858</v>
      </c>
      <c r="H152" s="65">
        <f>+IFERROR('Tor Emp %OfCMA'!H152*'CMA GDP Estimates'!H152,"")</f>
        <v>270.49365658179352</v>
      </c>
      <c r="I152" s="65">
        <f>+IFERROR('Tor Emp %OfCMA'!I152*'CMA GDP Estimates'!I152,"")</f>
        <v>326.00343969733802</v>
      </c>
      <c r="J152" s="65">
        <f>+IFERROR('Tor Emp %OfCMA'!J152*'CMA GDP Estimates'!J152,"")</f>
        <v>462.73644590389398</v>
      </c>
      <c r="K152" s="65">
        <f>+IFERROR('Tor Emp %OfCMA'!K152*'CMA GDP Estimates'!K152,"")</f>
        <v>459.54566111484655</v>
      </c>
      <c r="L152" s="65">
        <f>+IFERROR('Tor Emp %OfCMA'!L152*'CMA GDP Estimates'!L152,"")</f>
        <v>444.06036854460922</v>
      </c>
      <c r="M152" s="30">
        <f>+IFERROR('Tor Emp %OfCMA'!M152*'CMA GDP Estimates'!M152,"")</f>
        <v>525.08325229039826</v>
      </c>
      <c r="N152" s="30">
        <f>+IFERROR('Tor Emp %OfCMA'!N152*'CMA GDP Estimates'!N152,"")</f>
        <v>441.2202470994518</v>
      </c>
      <c r="O152" s="30">
        <f>+IFERROR('Tor Emp %OfCMA'!O152*'CMA GDP Estimates'!O152,"")</f>
        <v>539.59089888333835</v>
      </c>
      <c r="P152" s="30">
        <f>+IFERROR('Tor Emp %OfCMA'!P152*'CMA GDP Estimates'!P152,"")</f>
        <v>530.1448582453429</v>
      </c>
      <c r="Q152" s="30">
        <f>+IFERROR('Tor Emp %OfCMA'!Q152*'CMA GDP Estimates'!Q152,"")</f>
        <v>637.21085002205825</v>
      </c>
      <c r="R152" s="30">
        <f>+IFERROR('Tor Emp %OfCMA'!R152*'CMA GDP Estimates'!R152,"")</f>
        <v>580.81596840109569</v>
      </c>
      <c r="S152" s="30">
        <f>+IFERROR('Tor Emp %OfCMA'!S152*'CMA GDP Estimates'!S152,"")</f>
        <v>577.25467204547056</v>
      </c>
      <c r="T152" s="30">
        <f>+IFERROR('Tor Emp %OfCMA'!T152*'CMA GDP Estimates'!T152,"")</f>
        <v>777.02156665177631</v>
      </c>
      <c r="U152" s="30">
        <f>+IFERROR('Tor Emp %OfCMA'!U152*'CMA GDP Estimates'!U152,"")</f>
        <v>658.99709315305779</v>
      </c>
      <c r="V152" s="30">
        <f>+IFERROR('Tor Emp %OfCMA'!V152*'CMA GDP Estimates'!V152,"")</f>
        <v>688.50554909540233</v>
      </c>
      <c r="W152" s="30">
        <f>+IFERROR('Tor Emp %OfCMA'!W152*'CMA GDP Estimates'!W152,"")</f>
        <v>578.90412684607531</v>
      </c>
      <c r="X152" s="30">
        <f>+IFERROR('Tor Emp %OfCMA'!X152*'CMA GDP Estimates'!X152,"")</f>
        <v>843.91529879874827</v>
      </c>
      <c r="Y152" s="30">
        <f>+IFERROR('Tor Emp %OfCMA'!Y152*'CMA GDP Estimates'!Y152,"")</f>
        <v>702.29257387003122</v>
      </c>
    </row>
    <row r="153" spans="1:25" x14ac:dyDescent="0.25">
      <c r="A153" s="7" t="s">
        <v>146</v>
      </c>
      <c r="B153" s="7"/>
      <c r="C153" s="14">
        <v>5617</v>
      </c>
      <c r="D153" s="65">
        <f>+IFERROR('Tor Emp %OfCMA'!D153*'CMA GDP Estimates'!D153,"")</f>
        <v>734.38068988166037</v>
      </c>
      <c r="E153" s="65">
        <f>+IFERROR('Tor Emp %OfCMA'!E153*'CMA GDP Estimates'!E153,"")</f>
        <v>658.50130558416924</v>
      </c>
      <c r="F153" s="65">
        <f>+IFERROR('Tor Emp %OfCMA'!F153*'CMA GDP Estimates'!F153,"")</f>
        <v>672.49874143539125</v>
      </c>
      <c r="G153" s="65">
        <f>+IFERROR('Tor Emp %OfCMA'!G153*'CMA GDP Estimates'!G153,"")</f>
        <v>692.75902167571485</v>
      </c>
      <c r="H153" s="65">
        <f>+IFERROR('Tor Emp %OfCMA'!H153*'CMA GDP Estimates'!H153,"")</f>
        <v>589.72682862527688</v>
      </c>
      <c r="I153" s="65">
        <f>+IFERROR('Tor Emp %OfCMA'!I153*'CMA GDP Estimates'!I153,"")</f>
        <v>710.80604775979054</v>
      </c>
      <c r="J153" s="65">
        <f>+IFERROR('Tor Emp %OfCMA'!J153*'CMA GDP Estimates'!J153,"")</f>
        <v>585.20278963032536</v>
      </c>
      <c r="K153" s="65">
        <f>+IFERROR('Tor Emp %OfCMA'!K153*'CMA GDP Estimates'!K153,"")</f>
        <v>855.30630384172105</v>
      </c>
      <c r="L153" s="65">
        <f>+IFERROR('Tor Emp %OfCMA'!L153*'CMA GDP Estimates'!L153,"")</f>
        <v>731.82190515216314</v>
      </c>
      <c r="M153" s="30">
        <f>+IFERROR('Tor Emp %OfCMA'!M153*'CMA GDP Estimates'!M153,"")</f>
        <v>808.78663119965051</v>
      </c>
      <c r="N153" s="30">
        <f>+IFERROR('Tor Emp %OfCMA'!N153*'CMA GDP Estimates'!N153,"")</f>
        <v>774.80061985046575</v>
      </c>
      <c r="O153" s="30">
        <f>+IFERROR('Tor Emp %OfCMA'!O153*'CMA GDP Estimates'!O153,"")</f>
        <v>849.54189266920082</v>
      </c>
      <c r="P153" s="30">
        <f>+IFERROR('Tor Emp %OfCMA'!P153*'CMA GDP Estimates'!P153,"")</f>
        <v>629.37426968591183</v>
      </c>
      <c r="Q153" s="30">
        <f>+IFERROR('Tor Emp %OfCMA'!Q153*'CMA GDP Estimates'!Q153,"")</f>
        <v>732.405499512299</v>
      </c>
      <c r="R153" s="30">
        <f>+IFERROR('Tor Emp %OfCMA'!R153*'CMA GDP Estimates'!R153,"")</f>
        <v>830.53336720939308</v>
      </c>
      <c r="S153" s="30">
        <f>+IFERROR('Tor Emp %OfCMA'!S153*'CMA GDP Estimates'!S153,"")</f>
        <v>756.13804419970234</v>
      </c>
      <c r="T153" s="30">
        <f>+IFERROR('Tor Emp %OfCMA'!T153*'CMA GDP Estimates'!T153,"")</f>
        <v>848.7816598590199</v>
      </c>
      <c r="U153" s="30">
        <f>+IFERROR('Tor Emp %OfCMA'!U153*'CMA GDP Estimates'!U153,"")</f>
        <v>800.8233202228397</v>
      </c>
      <c r="V153" s="30">
        <f>+IFERROR('Tor Emp %OfCMA'!V153*'CMA GDP Estimates'!V153,"")</f>
        <v>806.19153646673169</v>
      </c>
      <c r="W153" s="30">
        <f>+IFERROR('Tor Emp %OfCMA'!W153*'CMA GDP Estimates'!W153,"")</f>
        <v>905.07960169226658</v>
      </c>
      <c r="X153" s="30">
        <f>+IFERROR('Tor Emp %OfCMA'!X153*'CMA GDP Estimates'!X153,"")</f>
        <v>860.28098115552621</v>
      </c>
      <c r="Y153" s="30">
        <f>+IFERROR('Tor Emp %OfCMA'!Y153*'CMA GDP Estimates'!Y153,"")</f>
        <v>888.21854856683444</v>
      </c>
    </row>
    <row r="154" spans="1:25" x14ac:dyDescent="0.25">
      <c r="A154" s="6" t="s">
        <v>147</v>
      </c>
      <c r="B154" s="6"/>
      <c r="C154" s="14">
        <v>562</v>
      </c>
      <c r="D154" s="65">
        <f>+IFERROR('Tor Emp %OfCMA'!D154*'CMA GDP Estimates'!D154,"")</f>
        <v>0</v>
      </c>
      <c r="E154" s="65">
        <f>+IFERROR('Tor Emp %OfCMA'!E154*'CMA GDP Estimates'!E154,"")</f>
        <v>0</v>
      </c>
      <c r="F154" s="65">
        <f>+IFERROR('Tor Emp %OfCMA'!F154*'CMA GDP Estimates'!F154,"")</f>
        <v>0</v>
      </c>
      <c r="G154" s="65">
        <f>+IFERROR('Tor Emp %OfCMA'!G154*'CMA GDP Estimates'!G154,"")</f>
        <v>0</v>
      </c>
      <c r="H154" s="65">
        <f>+IFERROR('Tor Emp %OfCMA'!H154*'CMA GDP Estimates'!H154,"")</f>
        <v>0</v>
      </c>
      <c r="I154" s="65">
        <f>+IFERROR('Tor Emp %OfCMA'!I154*'CMA GDP Estimates'!I154,"")</f>
        <v>0</v>
      </c>
      <c r="J154" s="65">
        <f>+IFERROR('Tor Emp %OfCMA'!J154*'CMA GDP Estimates'!J154,"")</f>
        <v>0</v>
      </c>
      <c r="K154" s="65">
        <f>+IFERROR('Tor Emp %OfCMA'!K154*'CMA GDP Estimates'!K154,"")</f>
        <v>0</v>
      </c>
      <c r="L154" s="65">
        <f>+IFERROR('Tor Emp %OfCMA'!L154*'CMA GDP Estimates'!L154,"")</f>
        <v>0</v>
      </c>
      <c r="M154" s="30">
        <f>+IFERROR('Tor Emp %OfCMA'!M154*'CMA GDP Estimates'!M154,"")</f>
        <v>0</v>
      </c>
      <c r="N154" s="30">
        <f>+IFERROR('Tor Emp %OfCMA'!N154*'CMA GDP Estimates'!N154,"")</f>
        <v>0</v>
      </c>
      <c r="O154" s="30">
        <f>+IFERROR('Tor Emp %OfCMA'!O154*'CMA GDP Estimates'!O154,"")</f>
        <v>0</v>
      </c>
      <c r="P154" s="30">
        <f>+IFERROR('Tor Emp %OfCMA'!P154*'CMA GDP Estimates'!P154,"")</f>
        <v>283.04666702168407</v>
      </c>
      <c r="Q154" s="30">
        <f>+IFERROR('Tor Emp %OfCMA'!Q154*'CMA GDP Estimates'!Q154,"")</f>
        <v>0</v>
      </c>
      <c r="R154" s="30">
        <f>+IFERROR('Tor Emp %OfCMA'!R154*'CMA GDP Estimates'!R154,"")</f>
        <v>0</v>
      </c>
      <c r="S154" s="30">
        <f>+IFERROR('Tor Emp %OfCMA'!S154*'CMA GDP Estimates'!S154,"")</f>
        <v>414.45876703613976</v>
      </c>
      <c r="T154" s="30">
        <f>+IFERROR('Tor Emp %OfCMA'!T154*'CMA GDP Estimates'!T154,"")</f>
        <v>360.19649853034804</v>
      </c>
      <c r="U154" s="30">
        <f>+IFERROR('Tor Emp %OfCMA'!U154*'CMA GDP Estimates'!U154,"")</f>
        <v>0</v>
      </c>
      <c r="V154" s="30">
        <f>+IFERROR('Tor Emp %OfCMA'!V154*'CMA GDP Estimates'!V154,"")</f>
        <v>332.66989155163935</v>
      </c>
      <c r="W154" s="30">
        <f>+IFERROR('Tor Emp %OfCMA'!W154*'CMA GDP Estimates'!W154,"")</f>
        <v>265.75378486621759</v>
      </c>
      <c r="X154" s="30">
        <f>+IFERROR('Tor Emp %OfCMA'!X154*'CMA GDP Estimates'!X154,"")</f>
        <v>349.80083739727058</v>
      </c>
      <c r="Y154" s="30">
        <f>+IFERROR('Tor Emp %OfCMA'!Y154*'CMA GDP Estimates'!Y154,"")</f>
        <v>565.46450045568747</v>
      </c>
    </row>
    <row r="155" spans="1:25" x14ac:dyDescent="0.25">
      <c r="A155" s="5" t="s">
        <v>148</v>
      </c>
      <c r="B155" s="5"/>
      <c r="C155" s="13">
        <v>61</v>
      </c>
      <c r="D155" s="64">
        <f>+IFERROR('Tor Emp %OfCMA'!D155*'CMA GDP Estimates'!D155,"")</f>
        <v>6277.8688095197613</v>
      </c>
      <c r="E155" s="64">
        <f>+IFERROR('Tor Emp %OfCMA'!E155*'CMA GDP Estimates'!E155,"")</f>
        <v>5890.2715888256098</v>
      </c>
      <c r="F155" s="64">
        <f>+IFERROR('Tor Emp %OfCMA'!F155*'CMA GDP Estimates'!F155,"")</f>
        <v>5957.3972608297126</v>
      </c>
      <c r="G155" s="64">
        <f>+IFERROR('Tor Emp %OfCMA'!G155*'CMA GDP Estimates'!G155,"")</f>
        <v>5832.5614853363813</v>
      </c>
      <c r="H155" s="64">
        <f>+IFERROR('Tor Emp %OfCMA'!H155*'CMA GDP Estimates'!H155,"")</f>
        <v>5803.3991282353691</v>
      </c>
      <c r="I155" s="64">
        <f>+IFERROR('Tor Emp %OfCMA'!I155*'CMA GDP Estimates'!I155,"")</f>
        <v>5771.8257094163691</v>
      </c>
      <c r="J155" s="64">
        <f>+IFERROR('Tor Emp %OfCMA'!J155*'CMA GDP Estimates'!J155,"")</f>
        <v>5434.6569807300384</v>
      </c>
      <c r="K155" s="64">
        <f>+IFERROR('Tor Emp %OfCMA'!K155*'CMA GDP Estimates'!K155,"")</f>
        <v>6089.0076569626481</v>
      </c>
      <c r="L155" s="64">
        <f>+IFERROR('Tor Emp %OfCMA'!L155*'CMA GDP Estimates'!L155,"")</f>
        <v>8097.1794101442256</v>
      </c>
      <c r="M155" s="29">
        <f>+IFERROR('Tor Emp %OfCMA'!M155*'CMA GDP Estimates'!M155,"")</f>
        <v>7798.7689415296081</v>
      </c>
      <c r="N155" s="29">
        <f>+IFERROR('Tor Emp %OfCMA'!N155*'CMA GDP Estimates'!N155,"")</f>
        <v>8673.6331338326108</v>
      </c>
      <c r="O155" s="29">
        <f>+IFERROR('Tor Emp %OfCMA'!O155*'CMA GDP Estimates'!O155,"")</f>
        <v>8428.3796496238374</v>
      </c>
      <c r="P155" s="29">
        <f>+IFERROR('Tor Emp %OfCMA'!P155*'CMA GDP Estimates'!P155,"")</f>
        <v>8987.8433222256917</v>
      </c>
      <c r="Q155" s="29">
        <f>+IFERROR('Tor Emp %OfCMA'!Q155*'CMA GDP Estimates'!Q155,"")</f>
        <v>9111.1608614637571</v>
      </c>
      <c r="R155" s="29">
        <f>+IFERROR('Tor Emp %OfCMA'!R155*'CMA GDP Estimates'!R155,"")</f>
        <v>9712.0002045010024</v>
      </c>
      <c r="S155" s="29">
        <f>+IFERROR('Tor Emp %OfCMA'!S155*'CMA GDP Estimates'!S155,"")</f>
        <v>9230.958898702931</v>
      </c>
      <c r="T155" s="29">
        <f>+IFERROR('Tor Emp %OfCMA'!T155*'CMA GDP Estimates'!T155,"")</f>
        <v>9440.5196459806284</v>
      </c>
      <c r="U155" s="29">
        <f>+IFERROR('Tor Emp %OfCMA'!U155*'CMA GDP Estimates'!U155,"")</f>
        <v>9128.7035646418244</v>
      </c>
      <c r="V155" s="29">
        <f>+IFERROR('Tor Emp %OfCMA'!V155*'CMA GDP Estimates'!V155,"")</f>
        <v>9555.7017401974408</v>
      </c>
      <c r="W155" s="29">
        <f>+IFERROR('Tor Emp %OfCMA'!W155*'CMA GDP Estimates'!W155,"")</f>
        <v>10084.958092455186</v>
      </c>
      <c r="X155" s="29">
        <f>+IFERROR('Tor Emp %OfCMA'!X155*'CMA GDP Estimates'!X155,"")</f>
        <v>9827.3825529814167</v>
      </c>
      <c r="Y155" s="29">
        <f>+IFERROR('Tor Emp %OfCMA'!Y155*'CMA GDP Estimates'!Y155,"")</f>
        <v>10749.367151197846</v>
      </c>
    </row>
    <row r="156" spans="1:25" x14ac:dyDescent="0.25">
      <c r="A156" s="7" t="s">
        <v>149</v>
      </c>
      <c r="B156" s="7"/>
      <c r="C156" s="14">
        <v>6111</v>
      </c>
      <c r="D156" s="65">
        <f>+IFERROR('Tor Emp %OfCMA'!D156*'CMA GDP Estimates'!D156,"")</f>
        <v>3816.3048001419684</v>
      </c>
      <c r="E156" s="65">
        <f>+IFERROR('Tor Emp %OfCMA'!E156*'CMA GDP Estimates'!E156,"")</f>
        <v>3566.3174573890874</v>
      </c>
      <c r="F156" s="65">
        <f>+IFERROR('Tor Emp %OfCMA'!F156*'CMA GDP Estimates'!F156,"")</f>
        <v>3524.3470028064917</v>
      </c>
      <c r="G156" s="65">
        <f>+IFERROR('Tor Emp %OfCMA'!G156*'CMA GDP Estimates'!G156,"")</f>
        <v>3612.783109449017</v>
      </c>
      <c r="H156" s="65">
        <f>+IFERROR('Tor Emp %OfCMA'!H156*'CMA GDP Estimates'!H156,"")</f>
        <v>3116.8815756520662</v>
      </c>
      <c r="I156" s="65">
        <f>+IFERROR('Tor Emp %OfCMA'!I156*'CMA GDP Estimates'!I156,"")</f>
        <v>3012.1570768326847</v>
      </c>
      <c r="J156" s="65">
        <f>+IFERROR('Tor Emp %OfCMA'!J156*'CMA GDP Estimates'!J156,"")</f>
        <v>2940.7333177245764</v>
      </c>
      <c r="K156" s="65">
        <f>+IFERROR('Tor Emp %OfCMA'!K156*'CMA GDP Estimates'!K156,"")</f>
        <v>3499.215174243629</v>
      </c>
      <c r="L156" s="65">
        <f>+IFERROR('Tor Emp %OfCMA'!L156*'CMA GDP Estimates'!L156,"")</f>
        <v>3943.5727143448094</v>
      </c>
      <c r="M156" s="30">
        <f>+IFERROR('Tor Emp %OfCMA'!M156*'CMA GDP Estimates'!M156,"")</f>
        <v>3567.9477260437452</v>
      </c>
      <c r="N156" s="30">
        <f>+IFERROR('Tor Emp %OfCMA'!N156*'CMA GDP Estimates'!N156,"")</f>
        <v>4167.6709868214448</v>
      </c>
      <c r="O156" s="30">
        <f>+IFERROR('Tor Emp %OfCMA'!O156*'CMA GDP Estimates'!O156,"")</f>
        <v>4060.8808376940424</v>
      </c>
      <c r="P156" s="30">
        <f>+IFERROR('Tor Emp %OfCMA'!P156*'CMA GDP Estimates'!P156,"")</f>
        <v>4311.0738064208263</v>
      </c>
      <c r="Q156" s="30">
        <f>+IFERROR('Tor Emp %OfCMA'!Q156*'CMA GDP Estimates'!Q156,"")</f>
        <v>3894.0554438250865</v>
      </c>
      <c r="R156" s="30">
        <f>+IFERROR('Tor Emp %OfCMA'!R156*'CMA GDP Estimates'!R156,"")</f>
        <v>4221.1845714949186</v>
      </c>
      <c r="S156" s="30">
        <f>+IFERROR('Tor Emp %OfCMA'!S156*'CMA GDP Estimates'!S156,"")</f>
        <v>4585.6008326483134</v>
      </c>
      <c r="T156" s="30">
        <f>+IFERROR('Tor Emp %OfCMA'!T156*'CMA GDP Estimates'!T156,"")</f>
        <v>4684.574988624453</v>
      </c>
      <c r="U156" s="30">
        <f>+IFERROR('Tor Emp %OfCMA'!U156*'CMA GDP Estimates'!U156,"")</f>
        <v>4114.5221569435571</v>
      </c>
      <c r="V156" s="30">
        <f>+IFERROR('Tor Emp %OfCMA'!V156*'CMA GDP Estimates'!V156,"")</f>
        <v>3904.3873914448181</v>
      </c>
      <c r="W156" s="30">
        <f>+IFERROR('Tor Emp %OfCMA'!W156*'CMA GDP Estimates'!W156,"")</f>
        <v>4493.6853249021206</v>
      </c>
      <c r="X156" s="30">
        <f>+IFERROR('Tor Emp %OfCMA'!X156*'CMA GDP Estimates'!X156,"")</f>
        <v>3843.2621890809874</v>
      </c>
      <c r="Y156" s="30">
        <f>+IFERROR('Tor Emp %OfCMA'!Y156*'CMA GDP Estimates'!Y156,"")</f>
        <v>4462.430229184446</v>
      </c>
    </row>
    <row r="157" spans="1:25" x14ac:dyDescent="0.25">
      <c r="A157" s="7" t="s">
        <v>150</v>
      </c>
      <c r="B157" s="7"/>
      <c r="C157" s="14">
        <v>6112</v>
      </c>
      <c r="D157" s="65">
        <f>+IFERROR('Tor Emp %OfCMA'!D157*'CMA GDP Estimates'!D157,"")</f>
        <v>300.69026016079164</v>
      </c>
      <c r="E157" s="65">
        <f>+IFERROR('Tor Emp %OfCMA'!E157*'CMA GDP Estimates'!E157,"")</f>
        <v>459.39000381064983</v>
      </c>
      <c r="F157" s="65">
        <f>+IFERROR('Tor Emp %OfCMA'!F157*'CMA GDP Estimates'!F157,"")</f>
        <v>437.31197263884889</v>
      </c>
      <c r="G157" s="65">
        <f>+IFERROR('Tor Emp %OfCMA'!G157*'CMA GDP Estimates'!G157,"")</f>
        <v>484.18314333913895</v>
      </c>
      <c r="H157" s="65">
        <f>+IFERROR('Tor Emp %OfCMA'!H157*'CMA GDP Estimates'!H157,"")</f>
        <v>620.40214614761385</v>
      </c>
      <c r="I157" s="65">
        <f>+IFERROR('Tor Emp %OfCMA'!I157*'CMA GDP Estimates'!I157,"")</f>
        <v>569.30708914170054</v>
      </c>
      <c r="J157" s="65">
        <f>+IFERROR('Tor Emp %OfCMA'!J157*'CMA GDP Estimates'!J157,"")</f>
        <v>373.52018456703115</v>
      </c>
      <c r="K157" s="65">
        <f>+IFERROR('Tor Emp %OfCMA'!K157*'CMA GDP Estimates'!K157,"")</f>
        <v>498.32430277916097</v>
      </c>
      <c r="L157" s="65">
        <f>+IFERROR('Tor Emp %OfCMA'!L157*'CMA GDP Estimates'!L157,"")</f>
        <v>718.98349180955074</v>
      </c>
      <c r="M157" s="30">
        <f>+IFERROR('Tor Emp %OfCMA'!M157*'CMA GDP Estimates'!M157,"")</f>
        <v>881.39167953601248</v>
      </c>
      <c r="N157" s="30">
        <f>+IFERROR('Tor Emp %OfCMA'!N157*'CMA GDP Estimates'!N157,"")</f>
        <v>925.25661593738187</v>
      </c>
      <c r="O157" s="30">
        <f>+IFERROR('Tor Emp %OfCMA'!O157*'CMA GDP Estimates'!O157,"")</f>
        <v>1091.7912652275952</v>
      </c>
      <c r="P157" s="30">
        <f>+IFERROR('Tor Emp %OfCMA'!P157*'CMA GDP Estimates'!P157,"")</f>
        <v>889.58539580086608</v>
      </c>
      <c r="Q157" s="30">
        <f>+IFERROR('Tor Emp %OfCMA'!Q157*'CMA GDP Estimates'!Q157,"")</f>
        <v>1178.879683999716</v>
      </c>
      <c r="R157" s="30">
        <f>+IFERROR('Tor Emp %OfCMA'!R157*'CMA GDP Estimates'!R157,"")</f>
        <v>860.1457484930728</v>
      </c>
      <c r="S157" s="30">
        <f>+IFERROR('Tor Emp %OfCMA'!S157*'CMA GDP Estimates'!S157,"")</f>
        <v>660.34198468920374</v>
      </c>
      <c r="T157" s="30">
        <f>+IFERROR('Tor Emp %OfCMA'!T157*'CMA GDP Estimates'!T157,"")</f>
        <v>862.76837562122864</v>
      </c>
      <c r="U157" s="30">
        <f>+IFERROR('Tor Emp %OfCMA'!U157*'CMA GDP Estimates'!U157,"")</f>
        <v>980.68223991696891</v>
      </c>
      <c r="V157" s="30">
        <f>+IFERROR('Tor Emp %OfCMA'!V157*'CMA GDP Estimates'!V157,"")</f>
        <v>865.1087521912483</v>
      </c>
      <c r="W157" s="30">
        <f>+IFERROR('Tor Emp %OfCMA'!W157*'CMA GDP Estimates'!W157,"")</f>
        <v>840.72154930026466</v>
      </c>
      <c r="X157" s="30">
        <f>+IFERROR('Tor Emp %OfCMA'!X157*'CMA GDP Estimates'!X157,"")</f>
        <v>1087.4649749076409</v>
      </c>
      <c r="Y157" s="30">
        <f>+IFERROR('Tor Emp %OfCMA'!Y157*'CMA GDP Estimates'!Y157,"")</f>
        <v>1097.7672940895181</v>
      </c>
    </row>
    <row r="158" spans="1:25" x14ac:dyDescent="0.25">
      <c r="A158" s="7" t="s">
        <v>151</v>
      </c>
      <c r="B158" s="7"/>
      <c r="C158" s="14">
        <v>6113</v>
      </c>
      <c r="D158" s="65">
        <f>+IFERROR('Tor Emp %OfCMA'!D158*'CMA GDP Estimates'!D158,"")</f>
        <v>1858.122991091599</v>
      </c>
      <c r="E158" s="65">
        <f>+IFERROR('Tor Emp %OfCMA'!E158*'CMA GDP Estimates'!E158,"")</f>
        <v>1489.7677748243111</v>
      </c>
      <c r="F158" s="65">
        <f>+IFERROR('Tor Emp %OfCMA'!F158*'CMA GDP Estimates'!F158,"")</f>
        <v>1592.7429644860347</v>
      </c>
      <c r="G158" s="65">
        <f>+IFERROR('Tor Emp %OfCMA'!G158*'CMA GDP Estimates'!G158,"")</f>
        <v>1547.3586908235288</v>
      </c>
      <c r="H158" s="65">
        <f>+IFERROR('Tor Emp %OfCMA'!H158*'CMA GDP Estimates'!H158,"")</f>
        <v>1581.6357836292261</v>
      </c>
      <c r="I158" s="65">
        <f>+IFERROR('Tor Emp %OfCMA'!I158*'CMA GDP Estimates'!I158,"")</f>
        <v>2001.331966747086</v>
      </c>
      <c r="J158" s="65">
        <f>+IFERROR('Tor Emp %OfCMA'!J158*'CMA GDP Estimates'!J158,"")</f>
        <v>1721.9928709617839</v>
      </c>
      <c r="K158" s="65">
        <f>+IFERROR('Tor Emp %OfCMA'!K158*'CMA GDP Estimates'!K158,"")</f>
        <v>1844.8139984650331</v>
      </c>
      <c r="L158" s="65">
        <f>+IFERROR('Tor Emp %OfCMA'!L158*'CMA GDP Estimates'!L158,"")</f>
        <v>3127.2777577237243</v>
      </c>
      <c r="M158" s="30">
        <f>+IFERROR('Tor Emp %OfCMA'!M158*'CMA GDP Estimates'!M158,"")</f>
        <v>3114.4404946857621</v>
      </c>
      <c r="N158" s="30">
        <f>+IFERROR('Tor Emp %OfCMA'!N158*'CMA GDP Estimates'!N158,"")</f>
        <v>3119.1004354853353</v>
      </c>
      <c r="O158" s="30">
        <f>+IFERROR('Tor Emp %OfCMA'!O158*'CMA GDP Estimates'!O158,"")</f>
        <v>3021.9865335671789</v>
      </c>
      <c r="P158" s="30">
        <f>+IFERROR('Tor Emp %OfCMA'!P158*'CMA GDP Estimates'!P158,"")</f>
        <v>3303.3417410545503</v>
      </c>
      <c r="Q158" s="30">
        <f>+IFERROR('Tor Emp %OfCMA'!Q158*'CMA GDP Estimates'!Q158,"")</f>
        <v>3595.8882480604793</v>
      </c>
      <c r="R158" s="30">
        <f>+IFERROR('Tor Emp %OfCMA'!R158*'CMA GDP Estimates'!R158,"")</f>
        <v>4005.122690757134</v>
      </c>
      <c r="S158" s="30">
        <f>+IFERROR('Tor Emp %OfCMA'!S158*'CMA GDP Estimates'!S158,"")</f>
        <v>3526.8418399254629</v>
      </c>
      <c r="T158" s="30">
        <f>+IFERROR('Tor Emp %OfCMA'!T158*'CMA GDP Estimates'!T158,"")</f>
        <v>3578.7319807863305</v>
      </c>
      <c r="U158" s="30">
        <f>+IFERROR('Tor Emp %OfCMA'!U158*'CMA GDP Estimates'!U158,"")</f>
        <v>4109.4846365376516</v>
      </c>
      <c r="V158" s="30">
        <f>+IFERROR('Tor Emp %OfCMA'!V158*'CMA GDP Estimates'!V158,"")</f>
        <v>4150.7750037845062</v>
      </c>
      <c r="W158" s="30">
        <f>+IFERROR('Tor Emp %OfCMA'!W158*'CMA GDP Estimates'!W158,"")</f>
        <v>4850.5181849296914</v>
      </c>
      <c r="X158" s="30">
        <f>+IFERROR('Tor Emp %OfCMA'!X158*'CMA GDP Estimates'!X158,"")</f>
        <v>4555.9688667617966</v>
      </c>
      <c r="Y158" s="30">
        <f>+IFERROR('Tor Emp %OfCMA'!Y158*'CMA GDP Estimates'!Y158,"")</f>
        <v>5343.4216350234228</v>
      </c>
    </row>
    <row r="159" spans="1:25" x14ac:dyDescent="0.25">
      <c r="A159" s="7" t="s">
        <v>152</v>
      </c>
      <c r="B159" s="7"/>
      <c r="C159" s="14" t="s">
        <v>207</v>
      </c>
      <c r="D159" s="65">
        <f>+IFERROR('Tor Emp %OfCMA'!D159*'CMA GDP Estimates'!D159,"")</f>
        <v>257.96657087390088</v>
      </c>
      <c r="E159" s="65">
        <f>+IFERROR('Tor Emp %OfCMA'!E159*'CMA GDP Estimates'!E159,"")</f>
        <v>255.513993486435</v>
      </c>
      <c r="F159" s="65">
        <f>+IFERROR('Tor Emp %OfCMA'!F159*'CMA GDP Estimates'!F159,"")</f>
        <v>260.89051447573559</v>
      </c>
      <c r="G159" s="65">
        <f>+IFERROR('Tor Emp %OfCMA'!G159*'CMA GDP Estimates'!G159,"")</f>
        <v>192.94146872005271</v>
      </c>
      <c r="H159" s="65">
        <f>+IFERROR('Tor Emp %OfCMA'!H159*'CMA GDP Estimates'!H159,"")</f>
        <v>250.02152777406394</v>
      </c>
      <c r="I159" s="65">
        <f>+IFERROR('Tor Emp %OfCMA'!I159*'CMA GDP Estimates'!I159,"")</f>
        <v>271.68064643863721</v>
      </c>
      <c r="J159" s="65">
        <f>+IFERROR('Tor Emp %OfCMA'!J159*'CMA GDP Estimates'!J159,"")</f>
        <v>286.66179001402338</v>
      </c>
      <c r="K159" s="65">
        <f>+IFERROR('Tor Emp %OfCMA'!K159*'CMA GDP Estimates'!K159,"")</f>
        <v>215.47203817281792</v>
      </c>
      <c r="L159" s="65">
        <f>+IFERROR('Tor Emp %OfCMA'!L159*'CMA GDP Estimates'!L159,"")</f>
        <v>423.57785540678219</v>
      </c>
      <c r="M159" s="30">
        <f>+IFERROR('Tor Emp %OfCMA'!M159*'CMA GDP Estimates'!M159,"")</f>
        <v>416.99754705889779</v>
      </c>
      <c r="N159" s="30">
        <f>+IFERROR('Tor Emp %OfCMA'!N159*'CMA GDP Estimates'!N159,"")</f>
        <v>490.9673361480568</v>
      </c>
      <c r="O159" s="30">
        <f>+IFERROR('Tor Emp %OfCMA'!O159*'CMA GDP Estimates'!O159,"")</f>
        <v>468.72425739719461</v>
      </c>
      <c r="P159" s="30">
        <f>+IFERROR('Tor Emp %OfCMA'!P159*'CMA GDP Estimates'!P159,"")</f>
        <v>495.99622712370297</v>
      </c>
      <c r="Q159" s="30">
        <f>+IFERROR('Tor Emp %OfCMA'!Q159*'CMA GDP Estimates'!Q159,"")</f>
        <v>498.07910548131485</v>
      </c>
      <c r="R159" s="30">
        <f>+IFERROR('Tor Emp %OfCMA'!R159*'CMA GDP Estimates'!R159,"")</f>
        <v>550.20206506315026</v>
      </c>
      <c r="S159" s="30">
        <f>+IFERROR('Tor Emp %OfCMA'!S159*'CMA GDP Estimates'!S159,"")</f>
        <v>460.10071782126141</v>
      </c>
      <c r="T159" s="30">
        <f>+IFERROR('Tor Emp %OfCMA'!T159*'CMA GDP Estimates'!T159,"")</f>
        <v>484.81971434081277</v>
      </c>
      <c r="U159" s="30">
        <f>+IFERROR('Tor Emp %OfCMA'!U159*'CMA GDP Estimates'!U159,"")</f>
        <v>349.81899571816774</v>
      </c>
      <c r="V159" s="30">
        <f>+IFERROR('Tor Emp %OfCMA'!V159*'CMA GDP Estimates'!V159,"")</f>
        <v>555.08936806993484</v>
      </c>
      <c r="W159" s="30">
        <f>+IFERROR('Tor Emp %OfCMA'!W159*'CMA GDP Estimates'!W159,"")</f>
        <v>431.83831008088032</v>
      </c>
      <c r="X159" s="30">
        <f>+IFERROR('Tor Emp %OfCMA'!X159*'CMA GDP Estimates'!X159,"")</f>
        <v>500.99459356016706</v>
      </c>
      <c r="Y159" s="30">
        <f>+IFERROR('Tor Emp %OfCMA'!Y159*'CMA GDP Estimates'!Y159,"")</f>
        <v>506.76411117740798</v>
      </c>
    </row>
    <row r="160" spans="1:25" x14ac:dyDescent="0.25">
      <c r="A160" s="5" t="s">
        <v>153</v>
      </c>
      <c r="B160" s="5"/>
      <c r="C160" s="13">
        <v>62</v>
      </c>
      <c r="D160" s="64">
        <f>+IFERROR('Tor Emp %OfCMA'!D160*'CMA GDP Estimates'!D160,"")</f>
        <v>5821.7691789892579</v>
      </c>
      <c r="E160" s="64">
        <f>+IFERROR('Tor Emp %OfCMA'!E160*'CMA GDP Estimates'!E160,"")</f>
        <v>6926.367308132355</v>
      </c>
      <c r="F160" s="64">
        <f>+IFERROR('Tor Emp %OfCMA'!F160*'CMA GDP Estimates'!F160,"")</f>
        <v>6724.7420547889687</v>
      </c>
      <c r="G160" s="64">
        <f>+IFERROR('Tor Emp %OfCMA'!G160*'CMA GDP Estimates'!G160,"")</f>
        <v>6521.5460211635891</v>
      </c>
      <c r="H160" s="64">
        <f>+IFERROR('Tor Emp %OfCMA'!H160*'CMA GDP Estimates'!H160,"")</f>
        <v>7184.9521649749204</v>
      </c>
      <c r="I160" s="64">
        <f>+IFERROR('Tor Emp %OfCMA'!I160*'CMA GDP Estimates'!I160,"")</f>
        <v>6755.4363834431988</v>
      </c>
      <c r="J160" s="64">
        <f>+IFERROR('Tor Emp %OfCMA'!J160*'CMA GDP Estimates'!J160,"")</f>
        <v>7016.2519057304225</v>
      </c>
      <c r="K160" s="64">
        <f>+IFERROR('Tor Emp %OfCMA'!K160*'CMA GDP Estimates'!K160,"")</f>
        <v>7499.4665232165125</v>
      </c>
      <c r="L160" s="64">
        <f>+IFERROR('Tor Emp %OfCMA'!L160*'CMA GDP Estimates'!L160,"")</f>
        <v>9242.3792178850326</v>
      </c>
      <c r="M160" s="29">
        <f>+IFERROR('Tor Emp %OfCMA'!M160*'CMA GDP Estimates'!M160,"")</f>
        <v>9401.2056240896618</v>
      </c>
      <c r="N160" s="29">
        <f>+IFERROR('Tor Emp %OfCMA'!N160*'CMA GDP Estimates'!N160,"")</f>
        <v>9922.7527480799326</v>
      </c>
      <c r="O160" s="29">
        <f>+IFERROR('Tor Emp %OfCMA'!O160*'CMA GDP Estimates'!O160,"")</f>
        <v>10080.878262087155</v>
      </c>
      <c r="P160" s="29">
        <f>+IFERROR('Tor Emp %OfCMA'!P160*'CMA GDP Estimates'!P160,"")</f>
        <v>9981.3097623736721</v>
      </c>
      <c r="Q160" s="29">
        <f>+IFERROR('Tor Emp %OfCMA'!Q160*'CMA GDP Estimates'!Q160,"")</f>
        <v>10408.079584107865</v>
      </c>
      <c r="R160" s="29">
        <f>+IFERROR('Tor Emp %OfCMA'!R160*'CMA GDP Estimates'!R160,"")</f>
        <v>9932.0171097009807</v>
      </c>
      <c r="S160" s="29">
        <f>+IFERROR('Tor Emp %OfCMA'!S160*'CMA GDP Estimates'!S160,"")</f>
        <v>10961.984900016323</v>
      </c>
      <c r="T160" s="29">
        <f>+IFERROR('Tor Emp %OfCMA'!T160*'CMA GDP Estimates'!T160,"")</f>
        <v>11384.489049801832</v>
      </c>
      <c r="U160" s="29">
        <f>+IFERROR('Tor Emp %OfCMA'!U160*'CMA GDP Estimates'!U160,"")</f>
        <v>10974.189581767718</v>
      </c>
      <c r="V160" s="29">
        <f>+IFERROR('Tor Emp %OfCMA'!V160*'CMA GDP Estimates'!V160,"")</f>
        <v>11019.094823561483</v>
      </c>
      <c r="W160" s="29">
        <f>+IFERROR('Tor Emp %OfCMA'!W160*'CMA GDP Estimates'!W160,"")</f>
        <v>11405.83667071645</v>
      </c>
      <c r="X160" s="29">
        <f>+IFERROR('Tor Emp %OfCMA'!X160*'CMA GDP Estimates'!X160,"")</f>
        <v>11488.498360496633</v>
      </c>
      <c r="Y160" s="29">
        <f>+IFERROR('Tor Emp %OfCMA'!Y160*'CMA GDP Estimates'!Y160,"")</f>
        <v>12232.616106550482</v>
      </c>
    </row>
    <row r="161" spans="1:25" x14ac:dyDescent="0.25">
      <c r="A161" s="6" t="s">
        <v>154</v>
      </c>
      <c r="B161" s="6"/>
      <c r="C161" s="14">
        <v>621</v>
      </c>
      <c r="D161" s="65">
        <f>+IFERROR('Tor Emp %OfCMA'!D161*'CMA GDP Estimates'!D161,"")</f>
        <v>3251.4172194901562</v>
      </c>
      <c r="E161" s="65">
        <f>+IFERROR('Tor Emp %OfCMA'!E161*'CMA GDP Estimates'!E161,"")</f>
        <v>3466.8672431949649</v>
      </c>
      <c r="F161" s="65">
        <f>+IFERROR('Tor Emp %OfCMA'!F161*'CMA GDP Estimates'!F161,"")</f>
        <v>3274.0081355833358</v>
      </c>
      <c r="G161" s="65">
        <f>+IFERROR('Tor Emp %OfCMA'!G161*'CMA GDP Estimates'!G161,"")</f>
        <v>2941.2380446744669</v>
      </c>
      <c r="H161" s="65">
        <f>+IFERROR('Tor Emp %OfCMA'!H161*'CMA GDP Estimates'!H161,"")</f>
        <v>3085.0221007378937</v>
      </c>
      <c r="I161" s="65">
        <f>+IFERROR('Tor Emp %OfCMA'!I161*'CMA GDP Estimates'!I161,"")</f>
        <v>3034.5991583654459</v>
      </c>
      <c r="J161" s="65">
        <f>+IFERROR('Tor Emp %OfCMA'!J161*'CMA GDP Estimates'!J161,"")</f>
        <v>3035.7836353400085</v>
      </c>
      <c r="K161" s="65">
        <f>+IFERROR('Tor Emp %OfCMA'!K161*'CMA GDP Estimates'!K161,"")</f>
        <v>3394.5998931225245</v>
      </c>
      <c r="L161" s="65">
        <f>+IFERROR('Tor Emp %OfCMA'!L161*'CMA GDP Estimates'!L161,"")</f>
        <v>4247.4640267058221</v>
      </c>
      <c r="M161" s="30">
        <f>+IFERROR('Tor Emp %OfCMA'!M161*'CMA GDP Estimates'!M161,"")</f>
        <v>3625.1038464864432</v>
      </c>
      <c r="N161" s="30">
        <f>+IFERROR('Tor Emp %OfCMA'!N161*'CMA GDP Estimates'!N161,"")</f>
        <v>3874.9076927435508</v>
      </c>
      <c r="O161" s="30">
        <f>+IFERROR('Tor Emp %OfCMA'!O161*'CMA GDP Estimates'!O161,"")</f>
        <v>4301.2488728445769</v>
      </c>
      <c r="P161" s="30">
        <f>+IFERROR('Tor Emp %OfCMA'!P161*'CMA GDP Estimates'!P161,"")</f>
        <v>3821.338419974772</v>
      </c>
      <c r="Q161" s="30">
        <f>+IFERROR('Tor Emp %OfCMA'!Q161*'CMA GDP Estimates'!Q161,"")</f>
        <v>3993.8352920468906</v>
      </c>
      <c r="R161" s="30">
        <f>+IFERROR('Tor Emp %OfCMA'!R161*'CMA GDP Estimates'!R161,"")</f>
        <v>3868.7009954381733</v>
      </c>
      <c r="S161" s="30">
        <f>+IFERROR('Tor Emp %OfCMA'!S161*'CMA GDP Estimates'!S161,"")</f>
        <v>4720.077529608443</v>
      </c>
      <c r="T161" s="30">
        <f>+IFERROR('Tor Emp %OfCMA'!T161*'CMA GDP Estimates'!T161,"")</f>
        <v>4344.4762019781274</v>
      </c>
      <c r="U161" s="30">
        <f>+IFERROR('Tor Emp %OfCMA'!U161*'CMA GDP Estimates'!U161,"")</f>
        <v>3978.3744463794069</v>
      </c>
      <c r="V161" s="30">
        <f>+IFERROR('Tor Emp %OfCMA'!V161*'CMA GDP Estimates'!V161,"")</f>
        <v>4120.966272118324</v>
      </c>
      <c r="W161" s="30">
        <f>+IFERROR('Tor Emp %OfCMA'!W161*'CMA GDP Estimates'!W161,"")</f>
        <v>4167.7688760819083</v>
      </c>
      <c r="X161" s="30">
        <f>+IFERROR('Tor Emp %OfCMA'!X161*'CMA GDP Estimates'!X161,"")</f>
        <v>4137.3082777011923</v>
      </c>
      <c r="Y161" s="30">
        <f>+IFERROR('Tor Emp %OfCMA'!Y161*'CMA GDP Estimates'!Y161,"")</f>
        <v>4688.6251277544889</v>
      </c>
    </row>
    <row r="162" spans="1:25" x14ac:dyDescent="0.25">
      <c r="A162" s="6" t="s">
        <v>155</v>
      </c>
      <c r="B162" s="6"/>
      <c r="C162" s="14">
        <v>622</v>
      </c>
      <c r="D162" s="65">
        <f>+IFERROR('Tor Emp %OfCMA'!D162*'CMA GDP Estimates'!D162,"")</f>
        <v>2306.7094543719577</v>
      </c>
      <c r="E162" s="65">
        <f>+IFERROR('Tor Emp %OfCMA'!E162*'CMA GDP Estimates'!E162,"")</f>
        <v>2748.2626484895723</v>
      </c>
      <c r="F162" s="65">
        <f>+IFERROR('Tor Emp %OfCMA'!F162*'CMA GDP Estimates'!F162,"")</f>
        <v>2584.121976689853</v>
      </c>
      <c r="G162" s="65">
        <f>+IFERROR('Tor Emp %OfCMA'!G162*'CMA GDP Estimates'!G162,"")</f>
        <v>2406.5493187499442</v>
      </c>
      <c r="H162" s="65">
        <f>+IFERROR('Tor Emp %OfCMA'!H162*'CMA GDP Estimates'!H162,"")</f>
        <v>2997.9039196376325</v>
      </c>
      <c r="I162" s="65">
        <f>+IFERROR('Tor Emp %OfCMA'!I162*'CMA GDP Estimates'!I162,"")</f>
        <v>2339.0382253421712</v>
      </c>
      <c r="J162" s="65">
        <f>+IFERROR('Tor Emp %OfCMA'!J162*'CMA GDP Estimates'!J162,"")</f>
        <v>2805.1045533756687</v>
      </c>
      <c r="K162" s="65">
        <f>+IFERROR('Tor Emp %OfCMA'!K162*'CMA GDP Estimates'!K162,"")</f>
        <v>2839.4537793407894</v>
      </c>
      <c r="L162" s="65">
        <f>+IFERROR('Tor Emp %OfCMA'!L162*'CMA GDP Estimates'!L162,"")</f>
        <v>4086.1326331092851</v>
      </c>
      <c r="M162" s="30">
        <f>+IFERROR('Tor Emp %OfCMA'!M162*'CMA GDP Estimates'!M162,"")</f>
        <v>4211.4983534614375</v>
      </c>
      <c r="N162" s="30">
        <f>+IFERROR('Tor Emp %OfCMA'!N162*'CMA GDP Estimates'!N162,"")</f>
        <v>4120.9235525155391</v>
      </c>
      <c r="O162" s="30">
        <f>+IFERROR('Tor Emp %OfCMA'!O162*'CMA GDP Estimates'!O162,"")</f>
        <v>4300.4810477680212</v>
      </c>
      <c r="P162" s="30">
        <f>+IFERROR('Tor Emp %OfCMA'!P162*'CMA GDP Estimates'!P162,"")</f>
        <v>4357.7965053822591</v>
      </c>
      <c r="Q162" s="30">
        <f>+IFERROR('Tor Emp %OfCMA'!Q162*'CMA GDP Estimates'!Q162,"")</f>
        <v>4487.5277450131907</v>
      </c>
      <c r="R162" s="30">
        <f>+IFERROR('Tor Emp %OfCMA'!R162*'CMA GDP Estimates'!R162,"")</f>
        <v>4629.5232698439395</v>
      </c>
      <c r="S162" s="30">
        <f>+IFERROR('Tor Emp %OfCMA'!S162*'CMA GDP Estimates'!S162,"")</f>
        <v>4333.0298759133839</v>
      </c>
      <c r="T162" s="30">
        <f>+IFERROR('Tor Emp %OfCMA'!T162*'CMA GDP Estimates'!T162,"")</f>
        <v>4907.0476881410605</v>
      </c>
      <c r="U162" s="30">
        <f>+IFERROR('Tor Emp %OfCMA'!U162*'CMA GDP Estimates'!U162,"")</f>
        <v>4957.431404620369</v>
      </c>
      <c r="V162" s="30">
        <f>+IFERROR('Tor Emp %OfCMA'!V162*'CMA GDP Estimates'!V162,"")</f>
        <v>4874.020675780037</v>
      </c>
      <c r="W162" s="30">
        <f>+IFERROR('Tor Emp %OfCMA'!W162*'CMA GDP Estimates'!W162,"")</f>
        <v>4960.2688533929486</v>
      </c>
      <c r="X162" s="30">
        <f>+IFERROR('Tor Emp %OfCMA'!X162*'CMA GDP Estimates'!X162,"")</f>
        <v>5471.7385539382094</v>
      </c>
      <c r="Y162" s="30">
        <f>+IFERROR('Tor Emp %OfCMA'!Y162*'CMA GDP Estimates'!Y162,"")</f>
        <v>5887.8626301816048</v>
      </c>
    </row>
    <row r="163" spans="1:25" x14ac:dyDescent="0.25">
      <c r="A163" s="6" t="s">
        <v>156</v>
      </c>
      <c r="B163" s="6"/>
      <c r="C163" s="14">
        <v>623</v>
      </c>
      <c r="D163" s="65">
        <f>+IFERROR('Tor Emp %OfCMA'!D163*'CMA GDP Estimates'!D163,"")</f>
        <v>550.85011872847326</v>
      </c>
      <c r="E163" s="65">
        <f>+IFERROR('Tor Emp %OfCMA'!E163*'CMA GDP Estimates'!E163,"")</f>
        <v>725.78348563958161</v>
      </c>
      <c r="F163" s="65">
        <f>+IFERROR('Tor Emp %OfCMA'!F163*'CMA GDP Estimates'!F163,"")</f>
        <v>610.23532834990272</v>
      </c>
      <c r="G163" s="65">
        <f>+IFERROR('Tor Emp %OfCMA'!G163*'CMA GDP Estimates'!G163,"")</f>
        <v>648.51784699561426</v>
      </c>
      <c r="H163" s="65">
        <f>+IFERROR('Tor Emp %OfCMA'!H163*'CMA GDP Estimates'!H163,"")</f>
        <v>650.37536871148257</v>
      </c>
      <c r="I163" s="65">
        <f>+IFERROR('Tor Emp %OfCMA'!I163*'CMA GDP Estimates'!I163,"")</f>
        <v>670.54409112922735</v>
      </c>
      <c r="J163" s="65">
        <f>+IFERROR('Tor Emp %OfCMA'!J163*'CMA GDP Estimates'!J163,"")</f>
        <v>615.0944561525971</v>
      </c>
      <c r="K163" s="65">
        <f>+IFERROR('Tor Emp %OfCMA'!K163*'CMA GDP Estimates'!K163,"")</f>
        <v>688.12633132005612</v>
      </c>
      <c r="L163" s="65">
        <f>+IFERROR('Tor Emp %OfCMA'!L163*'CMA GDP Estimates'!L163,"")</f>
        <v>746.34211744906816</v>
      </c>
      <c r="M163" s="30">
        <f>+IFERROR('Tor Emp %OfCMA'!M163*'CMA GDP Estimates'!M163,"")</f>
        <v>887.69144480739419</v>
      </c>
      <c r="N163" s="30">
        <f>+IFERROR('Tor Emp %OfCMA'!N163*'CMA GDP Estimates'!N163,"")</f>
        <v>1017.9618840780536</v>
      </c>
      <c r="O163" s="30">
        <f>+IFERROR('Tor Emp %OfCMA'!O163*'CMA GDP Estimates'!O163,"")</f>
        <v>853.15639381008737</v>
      </c>
      <c r="P163" s="30">
        <f>+IFERROR('Tor Emp %OfCMA'!P163*'CMA GDP Estimates'!P163,"")</f>
        <v>844.44151176788785</v>
      </c>
      <c r="Q163" s="30">
        <f>+IFERROR('Tor Emp %OfCMA'!Q163*'CMA GDP Estimates'!Q163,"")</f>
        <v>1026.8074025805863</v>
      </c>
      <c r="R163" s="30">
        <f>+IFERROR('Tor Emp %OfCMA'!R163*'CMA GDP Estimates'!R163,"")</f>
        <v>886.0938669559032</v>
      </c>
      <c r="S163" s="30">
        <f>+IFERROR('Tor Emp %OfCMA'!S163*'CMA GDP Estimates'!S163,"")</f>
        <v>1091.3142913396678</v>
      </c>
      <c r="T163" s="30">
        <f>+IFERROR('Tor Emp %OfCMA'!T163*'CMA GDP Estimates'!T163,"")</f>
        <v>1004.9827663491686</v>
      </c>
      <c r="U163" s="30">
        <f>+IFERROR('Tor Emp %OfCMA'!U163*'CMA GDP Estimates'!U163,"")</f>
        <v>1087.7512883381119</v>
      </c>
      <c r="V163" s="30">
        <f>+IFERROR('Tor Emp %OfCMA'!V163*'CMA GDP Estimates'!V163,"")</f>
        <v>989.23765274712071</v>
      </c>
      <c r="W163" s="30">
        <f>+IFERROR('Tor Emp %OfCMA'!W163*'CMA GDP Estimates'!W163,"")</f>
        <v>1302.0082171517797</v>
      </c>
      <c r="X163" s="30">
        <f>+IFERROR('Tor Emp %OfCMA'!X163*'CMA GDP Estimates'!X163,"")</f>
        <v>1177.9390301016263</v>
      </c>
      <c r="Y163" s="30">
        <f>+IFERROR('Tor Emp %OfCMA'!Y163*'CMA GDP Estimates'!Y163,"")</f>
        <v>1089.962235926788</v>
      </c>
    </row>
    <row r="164" spans="1:25" x14ac:dyDescent="0.25">
      <c r="A164" s="6" t="s">
        <v>157</v>
      </c>
      <c r="B164" s="6"/>
      <c r="C164" s="14">
        <v>624</v>
      </c>
      <c r="D164" s="65">
        <f>+IFERROR('Tor Emp %OfCMA'!D164*'CMA GDP Estimates'!D164,"")</f>
        <v>356.67931145607616</v>
      </c>
      <c r="E164" s="65">
        <f>+IFERROR('Tor Emp %OfCMA'!E164*'CMA GDP Estimates'!E164,"")</f>
        <v>478.188893997805</v>
      </c>
      <c r="F164" s="65">
        <f>+IFERROR('Tor Emp %OfCMA'!F164*'CMA GDP Estimates'!F164,"")</f>
        <v>546.52214998208592</v>
      </c>
      <c r="G164" s="65">
        <f>+IFERROR('Tor Emp %OfCMA'!G164*'CMA GDP Estimates'!G164,"")</f>
        <v>619.8424912867456</v>
      </c>
      <c r="H164" s="65">
        <f>+IFERROR('Tor Emp %OfCMA'!H164*'CMA GDP Estimates'!H164,"")</f>
        <v>649.7115110474931</v>
      </c>
      <c r="I164" s="65">
        <f>+IFERROR('Tor Emp %OfCMA'!I164*'CMA GDP Estimates'!I164,"")</f>
        <v>713.78367174662424</v>
      </c>
      <c r="J164" s="65">
        <f>+IFERROR('Tor Emp %OfCMA'!J164*'CMA GDP Estimates'!J164,"")</f>
        <v>720.76275517030342</v>
      </c>
      <c r="K164" s="65">
        <f>+IFERROR('Tor Emp %OfCMA'!K164*'CMA GDP Estimates'!K164,"")</f>
        <v>801.85411844667715</v>
      </c>
      <c r="L164" s="65">
        <f>+IFERROR('Tor Emp %OfCMA'!L164*'CMA GDP Estimates'!L164,"")</f>
        <v>847.34023758768387</v>
      </c>
      <c r="M164" s="30">
        <f>+IFERROR('Tor Emp %OfCMA'!M164*'CMA GDP Estimates'!M164,"")</f>
        <v>1008.5205853145723</v>
      </c>
      <c r="N164" s="30">
        <f>+IFERROR('Tor Emp %OfCMA'!N164*'CMA GDP Estimates'!N164,"")</f>
        <v>1082.6428496375238</v>
      </c>
      <c r="O164" s="30">
        <f>+IFERROR('Tor Emp %OfCMA'!O164*'CMA GDP Estimates'!O164,"")</f>
        <v>1039.839397100209</v>
      </c>
      <c r="P164" s="30">
        <f>+IFERROR('Tor Emp %OfCMA'!P164*'CMA GDP Estimates'!P164,"")</f>
        <v>1188.1079993579528</v>
      </c>
      <c r="Q164" s="30">
        <f>+IFERROR('Tor Emp %OfCMA'!Q164*'CMA GDP Estimates'!Q164,"")</f>
        <v>1158.5518227425698</v>
      </c>
      <c r="R164" s="30">
        <f>+IFERROR('Tor Emp %OfCMA'!R164*'CMA GDP Estimates'!R164,"")</f>
        <v>979.14027311661744</v>
      </c>
      <c r="S164" s="30">
        <f>+IFERROR('Tor Emp %OfCMA'!S164*'CMA GDP Estimates'!S164,"")</f>
        <v>1122.5052018411639</v>
      </c>
      <c r="T164" s="30">
        <f>+IFERROR('Tor Emp %OfCMA'!T164*'CMA GDP Estimates'!T164,"")</f>
        <v>1281.0488279719982</v>
      </c>
      <c r="U164" s="30">
        <f>+IFERROR('Tor Emp %OfCMA'!U164*'CMA GDP Estimates'!U164,"")</f>
        <v>1201.6960051224983</v>
      </c>
      <c r="V164" s="30">
        <f>+IFERROR('Tor Emp %OfCMA'!V164*'CMA GDP Estimates'!V164,"")</f>
        <v>1270.6263147571906</v>
      </c>
      <c r="W164" s="30">
        <f>+IFERROR('Tor Emp %OfCMA'!W164*'CMA GDP Estimates'!W164,"")</f>
        <v>1241.4864607884901</v>
      </c>
      <c r="X164" s="30">
        <f>+IFERROR('Tor Emp %OfCMA'!X164*'CMA GDP Estimates'!X164,"")</f>
        <v>1235.8429458296266</v>
      </c>
      <c r="Y164" s="30">
        <f>+IFERROR('Tor Emp %OfCMA'!Y164*'CMA GDP Estimates'!Y164,"")</f>
        <v>1245.5987829539358</v>
      </c>
    </row>
    <row r="165" spans="1:25" x14ac:dyDescent="0.25">
      <c r="A165" s="5" t="s">
        <v>158</v>
      </c>
      <c r="B165" s="5"/>
      <c r="C165" s="13">
        <v>71</v>
      </c>
      <c r="D165" s="64">
        <f>+IFERROR('Tor Emp %OfCMA'!D165*'CMA GDP Estimates'!D165,"")</f>
        <v>1441.7053617241236</v>
      </c>
      <c r="E165" s="64">
        <f>+IFERROR('Tor Emp %OfCMA'!E165*'CMA GDP Estimates'!E165,"")</f>
        <v>1378.9294658108101</v>
      </c>
      <c r="F165" s="64">
        <f>+IFERROR('Tor Emp %OfCMA'!F165*'CMA GDP Estimates'!F165,"")</f>
        <v>1088.937491920927</v>
      </c>
      <c r="G165" s="64">
        <f>+IFERROR('Tor Emp %OfCMA'!G165*'CMA GDP Estimates'!G165,"")</f>
        <v>1239.7792628547434</v>
      </c>
      <c r="H165" s="64">
        <f>+IFERROR('Tor Emp %OfCMA'!H165*'CMA GDP Estimates'!H165,"")</f>
        <v>1248.4012523587169</v>
      </c>
      <c r="I165" s="64">
        <f>+IFERROR('Tor Emp %OfCMA'!I165*'CMA GDP Estimates'!I165,"")</f>
        <v>1304.5523136129598</v>
      </c>
      <c r="J165" s="64">
        <f>+IFERROR('Tor Emp %OfCMA'!J165*'CMA GDP Estimates'!J165,"")</f>
        <v>1307.9653981579017</v>
      </c>
      <c r="K165" s="64">
        <f>+IFERROR('Tor Emp %OfCMA'!K165*'CMA GDP Estimates'!K165,"")</f>
        <v>1202.748565497868</v>
      </c>
      <c r="L165" s="64">
        <f>+IFERROR('Tor Emp %OfCMA'!L165*'CMA GDP Estimates'!L165,"")</f>
        <v>1277.3697421131762</v>
      </c>
      <c r="M165" s="29">
        <f>+IFERROR('Tor Emp %OfCMA'!M165*'CMA GDP Estimates'!M165,"")</f>
        <v>1415.4195905067018</v>
      </c>
      <c r="N165" s="29">
        <f>+IFERROR('Tor Emp %OfCMA'!N165*'CMA GDP Estimates'!N165,"")</f>
        <v>1451.773361002412</v>
      </c>
      <c r="O165" s="29">
        <f>+IFERROR('Tor Emp %OfCMA'!O165*'CMA GDP Estimates'!O165,"")</f>
        <v>1327.3698626424596</v>
      </c>
      <c r="P165" s="29">
        <f>+IFERROR('Tor Emp %OfCMA'!P165*'CMA GDP Estimates'!P165,"")</f>
        <v>1566.1283608753772</v>
      </c>
      <c r="Q165" s="29">
        <f>+IFERROR('Tor Emp %OfCMA'!Q165*'CMA GDP Estimates'!Q165,"")</f>
        <v>1452.7729766764744</v>
      </c>
      <c r="R165" s="29">
        <f>+IFERROR('Tor Emp %OfCMA'!R165*'CMA GDP Estimates'!R165,"")</f>
        <v>1352.7017734947322</v>
      </c>
      <c r="S165" s="29">
        <f>+IFERROR('Tor Emp %OfCMA'!S165*'CMA GDP Estimates'!S165,"")</f>
        <v>1451.1769666451473</v>
      </c>
      <c r="T165" s="29">
        <f>+IFERROR('Tor Emp %OfCMA'!T165*'CMA GDP Estimates'!T165,"")</f>
        <v>1751.1266959513873</v>
      </c>
      <c r="U165" s="29">
        <f>+IFERROR('Tor Emp %OfCMA'!U165*'CMA GDP Estimates'!U165,"")</f>
        <v>1277.1775052196392</v>
      </c>
      <c r="V165" s="29">
        <f>+IFERROR('Tor Emp %OfCMA'!V165*'CMA GDP Estimates'!V165,"")</f>
        <v>1524.1039258729202</v>
      </c>
      <c r="W165" s="29">
        <f>+IFERROR('Tor Emp %OfCMA'!W165*'CMA GDP Estimates'!W165,"")</f>
        <v>1717.0047092920129</v>
      </c>
      <c r="X165" s="29">
        <f>+IFERROR('Tor Emp %OfCMA'!X165*'CMA GDP Estimates'!X165,"")</f>
        <v>1753.160336724397</v>
      </c>
      <c r="Y165" s="29">
        <f>+IFERROR('Tor Emp %OfCMA'!Y165*'CMA GDP Estimates'!Y165,"")</f>
        <v>1710.0571084917328</v>
      </c>
    </row>
    <row r="166" spans="1:25" x14ac:dyDescent="0.25">
      <c r="A166" s="6" t="s">
        <v>159</v>
      </c>
      <c r="B166" s="6"/>
      <c r="C166" s="14" t="s">
        <v>208</v>
      </c>
      <c r="D166" s="65">
        <f>+IFERROR('Tor Emp %OfCMA'!D166*'CMA GDP Estimates'!D166,"")</f>
        <v>1345.5115443868426</v>
      </c>
      <c r="E166" s="65">
        <f>+IFERROR('Tor Emp %OfCMA'!E166*'CMA GDP Estimates'!E166,"")</f>
        <v>1302.9972610343691</v>
      </c>
      <c r="F166" s="65">
        <f>+IFERROR('Tor Emp %OfCMA'!F166*'CMA GDP Estimates'!F166,"")</f>
        <v>937.36635565295637</v>
      </c>
      <c r="G166" s="65">
        <f>+IFERROR('Tor Emp %OfCMA'!G166*'CMA GDP Estimates'!G166,"")</f>
        <v>1109.0292041258001</v>
      </c>
      <c r="H166" s="65">
        <f>+IFERROR('Tor Emp %OfCMA'!H166*'CMA GDP Estimates'!H166,"")</f>
        <v>1114.1674644795291</v>
      </c>
      <c r="I166" s="65">
        <f>+IFERROR('Tor Emp %OfCMA'!I166*'CMA GDP Estimates'!I166,"")</f>
        <v>945.15279422529136</v>
      </c>
      <c r="J166" s="65">
        <f>+IFERROR('Tor Emp %OfCMA'!J166*'CMA GDP Estimates'!J166,"")</f>
        <v>1019.3387801004397</v>
      </c>
      <c r="K166" s="65">
        <f>+IFERROR('Tor Emp %OfCMA'!K166*'CMA GDP Estimates'!K166,"")</f>
        <v>1016.6182157277242</v>
      </c>
      <c r="L166" s="65">
        <f>+IFERROR('Tor Emp %OfCMA'!L166*'CMA GDP Estimates'!L166,"")</f>
        <v>1113.7916553128227</v>
      </c>
      <c r="M166" s="30">
        <f>+IFERROR('Tor Emp %OfCMA'!M166*'CMA GDP Estimates'!M166,"")</f>
        <v>1169.5393215071902</v>
      </c>
      <c r="N166" s="30">
        <f>+IFERROR('Tor Emp %OfCMA'!N166*'CMA GDP Estimates'!N166,"")</f>
        <v>1053.972836920256</v>
      </c>
      <c r="O166" s="30">
        <f>+IFERROR('Tor Emp %OfCMA'!O166*'CMA GDP Estimates'!O166,"")</f>
        <v>1070.234624270315</v>
      </c>
      <c r="P166" s="30">
        <f>+IFERROR('Tor Emp %OfCMA'!P166*'CMA GDP Estimates'!P166,"")</f>
        <v>1209.4266917713014</v>
      </c>
      <c r="Q166" s="30">
        <f>+IFERROR('Tor Emp %OfCMA'!Q166*'CMA GDP Estimates'!Q166,"")</f>
        <v>1030.9387936649964</v>
      </c>
      <c r="R166" s="30">
        <f>+IFERROR('Tor Emp %OfCMA'!R166*'CMA GDP Estimates'!R166,"")</f>
        <v>963.35227851957382</v>
      </c>
      <c r="S166" s="30">
        <f>+IFERROR('Tor Emp %OfCMA'!S166*'CMA GDP Estimates'!S166,"")</f>
        <v>1047.7852264477549</v>
      </c>
      <c r="T166" s="30">
        <f>+IFERROR('Tor Emp %OfCMA'!T166*'CMA GDP Estimates'!T166,"")</f>
        <v>1297.7377155145714</v>
      </c>
      <c r="U166" s="30">
        <f>+IFERROR('Tor Emp %OfCMA'!U166*'CMA GDP Estimates'!U166,"")</f>
        <v>990.8810945625786</v>
      </c>
      <c r="V166" s="30">
        <f>+IFERROR('Tor Emp %OfCMA'!V166*'CMA GDP Estimates'!V166,"")</f>
        <v>1293.3825090455239</v>
      </c>
      <c r="W166" s="30">
        <f>+IFERROR('Tor Emp %OfCMA'!W166*'CMA GDP Estimates'!W166,"")</f>
        <v>1300.9759901561849</v>
      </c>
      <c r="X166" s="30">
        <f>+IFERROR('Tor Emp %OfCMA'!X166*'CMA GDP Estimates'!X166,"")</f>
        <v>1459.9387091618535</v>
      </c>
      <c r="Y166" s="30">
        <f>+IFERROR('Tor Emp %OfCMA'!Y166*'CMA GDP Estimates'!Y166,"")</f>
        <v>1278.3572851536069</v>
      </c>
    </row>
    <row r="167" spans="1:25" x14ac:dyDescent="0.25">
      <c r="A167" s="6" t="s">
        <v>160</v>
      </c>
      <c r="B167" s="6"/>
      <c r="C167" s="14">
        <v>713</v>
      </c>
      <c r="D167" s="65">
        <f>+IFERROR('Tor Emp %OfCMA'!D167*'CMA GDP Estimates'!D167,"")</f>
        <v>340.0685808008588</v>
      </c>
      <c r="E167" s="65">
        <f>+IFERROR('Tor Emp %OfCMA'!E167*'CMA GDP Estimates'!E167,"")</f>
        <v>276.3649661818244</v>
      </c>
      <c r="F167" s="65">
        <f>+IFERROR('Tor Emp %OfCMA'!F167*'CMA GDP Estimates'!F167,"")</f>
        <v>271.49354945841117</v>
      </c>
      <c r="G167" s="65">
        <f>+IFERROR('Tor Emp %OfCMA'!G167*'CMA GDP Estimates'!G167,"")</f>
        <v>314.23699076541965</v>
      </c>
      <c r="H167" s="65">
        <f>+IFERROR('Tor Emp %OfCMA'!H167*'CMA GDP Estimates'!H167,"")</f>
        <v>316.10319978088359</v>
      </c>
      <c r="I167" s="65">
        <f>+IFERROR('Tor Emp %OfCMA'!I167*'CMA GDP Estimates'!I167,"")</f>
        <v>447.69320717427104</v>
      </c>
      <c r="J167" s="65">
        <f>+IFERROR('Tor Emp %OfCMA'!J167*'CMA GDP Estimates'!J167,"")</f>
        <v>436.77619323765418</v>
      </c>
      <c r="K167" s="65">
        <f>+IFERROR('Tor Emp %OfCMA'!K167*'CMA GDP Estimates'!K167,"")</f>
        <v>303.47801127943984</v>
      </c>
      <c r="L167" s="65">
        <f>+IFERROR('Tor Emp %OfCMA'!L167*'CMA GDP Estimates'!L167,"")</f>
        <v>321.2198694172962</v>
      </c>
      <c r="M167" s="30">
        <f>+IFERROR('Tor Emp %OfCMA'!M167*'CMA GDP Estimates'!M167,"")</f>
        <v>387.35580981415995</v>
      </c>
      <c r="N167" s="30">
        <f>+IFERROR('Tor Emp %OfCMA'!N167*'CMA GDP Estimates'!N167,"")</f>
        <v>465.35162424618557</v>
      </c>
      <c r="O167" s="30">
        <f>+IFERROR('Tor Emp %OfCMA'!O167*'CMA GDP Estimates'!O167,"")</f>
        <v>335.58708856947624</v>
      </c>
      <c r="P167" s="30">
        <f>+IFERROR('Tor Emp %OfCMA'!P167*'CMA GDP Estimates'!P167,"")</f>
        <v>497.38831303983494</v>
      </c>
      <c r="Q167" s="30">
        <f>+IFERROR('Tor Emp %OfCMA'!Q167*'CMA GDP Estimates'!Q167,"")</f>
        <v>463.54322903882831</v>
      </c>
      <c r="R167" s="30">
        <f>+IFERROR('Tor Emp %OfCMA'!R167*'CMA GDP Estimates'!R167,"")</f>
        <v>483.31722540275535</v>
      </c>
      <c r="S167" s="30">
        <f>+IFERROR('Tor Emp %OfCMA'!S167*'CMA GDP Estimates'!S167,"")</f>
        <v>493.37185099226667</v>
      </c>
      <c r="T167" s="30">
        <f>+IFERROR('Tor Emp %OfCMA'!T167*'CMA GDP Estimates'!T167,"")</f>
        <v>612.55394697379347</v>
      </c>
      <c r="U167" s="30">
        <f>+IFERROR('Tor Emp %OfCMA'!U167*'CMA GDP Estimates'!U167,"")</f>
        <v>399.18328661728862</v>
      </c>
      <c r="V167" s="30">
        <f>+IFERROR('Tor Emp %OfCMA'!V167*'CMA GDP Estimates'!V167,"")</f>
        <v>426.3321178495641</v>
      </c>
      <c r="W167" s="30">
        <f>+IFERROR('Tor Emp %OfCMA'!W167*'CMA GDP Estimates'!W167,"")</f>
        <v>570.75429996750495</v>
      </c>
      <c r="X167" s="30">
        <f>+IFERROR('Tor Emp %OfCMA'!X167*'CMA GDP Estimates'!X167,"")</f>
        <v>514.07462320463844</v>
      </c>
      <c r="Y167" s="30">
        <f>+IFERROR('Tor Emp %OfCMA'!Y167*'CMA GDP Estimates'!Y167,"")</f>
        <v>554.78470476399616</v>
      </c>
    </row>
    <row r="168" spans="1:25" x14ac:dyDescent="0.25">
      <c r="A168" s="5" t="s">
        <v>161</v>
      </c>
      <c r="B168" s="5"/>
      <c r="C168" s="13">
        <v>72</v>
      </c>
      <c r="D168" s="64">
        <f>+IFERROR('Tor Emp %OfCMA'!D168*'CMA GDP Estimates'!D168,"")</f>
        <v>2020.840946945171</v>
      </c>
      <c r="E168" s="64">
        <f>+IFERROR('Tor Emp %OfCMA'!E168*'CMA GDP Estimates'!E168,"")</f>
        <v>2026.0532111230309</v>
      </c>
      <c r="F168" s="64">
        <f>+IFERROR('Tor Emp %OfCMA'!F168*'CMA GDP Estimates'!F168,"")</f>
        <v>2205.457225143321</v>
      </c>
      <c r="G168" s="64">
        <f>+IFERROR('Tor Emp %OfCMA'!G168*'CMA GDP Estimates'!G168,"")</f>
        <v>2514.1964889107617</v>
      </c>
      <c r="H168" s="64">
        <f>+IFERROR('Tor Emp %OfCMA'!H168*'CMA GDP Estimates'!H168,"")</f>
        <v>2305.9964586662882</v>
      </c>
      <c r="I168" s="64">
        <f>+IFERROR('Tor Emp %OfCMA'!I168*'CMA GDP Estimates'!I168,"")</f>
        <v>2788.8705603339831</v>
      </c>
      <c r="J168" s="64">
        <f>+IFERROR('Tor Emp %OfCMA'!J168*'CMA GDP Estimates'!J168,"")</f>
        <v>2358.4099318340541</v>
      </c>
      <c r="K168" s="64">
        <f>+IFERROR('Tor Emp %OfCMA'!K168*'CMA GDP Estimates'!K168,"")</f>
        <v>2248.6226115316226</v>
      </c>
      <c r="L168" s="64">
        <f>+IFERROR('Tor Emp %OfCMA'!L168*'CMA GDP Estimates'!L168,"")</f>
        <v>2406.4733926077824</v>
      </c>
      <c r="M168" s="29">
        <f>+IFERROR('Tor Emp %OfCMA'!M168*'CMA GDP Estimates'!M168,"")</f>
        <v>2235.7909461346653</v>
      </c>
      <c r="N168" s="29">
        <f>+IFERROR('Tor Emp %OfCMA'!N168*'CMA GDP Estimates'!N168,"")</f>
        <v>2334.3081020728591</v>
      </c>
      <c r="O168" s="29">
        <f>+IFERROR('Tor Emp %OfCMA'!O168*'CMA GDP Estimates'!O168,"")</f>
        <v>2668.8387964717417</v>
      </c>
      <c r="P168" s="29">
        <f>+IFERROR('Tor Emp %OfCMA'!P168*'CMA GDP Estimates'!P168,"")</f>
        <v>2512.7488604373566</v>
      </c>
      <c r="Q168" s="29">
        <f>+IFERROR('Tor Emp %OfCMA'!Q168*'CMA GDP Estimates'!Q168,"")</f>
        <v>2451.5891299327513</v>
      </c>
      <c r="R168" s="29">
        <f>+IFERROR('Tor Emp %OfCMA'!R168*'CMA GDP Estimates'!R168,"")</f>
        <v>2470.2178302839507</v>
      </c>
      <c r="S168" s="29">
        <f>+IFERROR('Tor Emp %OfCMA'!S168*'CMA GDP Estimates'!S168,"")</f>
        <v>2840.5469851465919</v>
      </c>
      <c r="T168" s="29">
        <f>+IFERROR('Tor Emp %OfCMA'!T168*'CMA GDP Estimates'!T168,"")</f>
        <v>2943.7533174720179</v>
      </c>
      <c r="U168" s="29">
        <f>+IFERROR('Tor Emp %OfCMA'!U168*'CMA GDP Estimates'!U168,"")</f>
        <v>3084.1269394966921</v>
      </c>
      <c r="V168" s="29">
        <f>+IFERROR('Tor Emp %OfCMA'!V168*'CMA GDP Estimates'!V168,"")</f>
        <v>3442.8029621033602</v>
      </c>
      <c r="W168" s="29">
        <f>+IFERROR('Tor Emp %OfCMA'!W168*'CMA GDP Estimates'!W168,"")</f>
        <v>3402.0348036189389</v>
      </c>
      <c r="X168" s="29">
        <f>+IFERROR('Tor Emp %OfCMA'!X168*'CMA GDP Estimates'!X168,"")</f>
        <v>4198.9153409941773</v>
      </c>
      <c r="Y168" s="29">
        <f>+IFERROR('Tor Emp %OfCMA'!Y168*'CMA GDP Estimates'!Y168,"")</f>
        <v>3856.7342913534558</v>
      </c>
    </row>
    <row r="169" spans="1:25" x14ac:dyDescent="0.25">
      <c r="A169" s="6" t="s">
        <v>162</v>
      </c>
      <c r="B169" s="6"/>
      <c r="C169" s="14">
        <v>721</v>
      </c>
      <c r="D169" s="65">
        <f>+IFERROR('Tor Emp %OfCMA'!D169*'CMA GDP Estimates'!D169,"")</f>
        <v>554.46484099562031</v>
      </c>
      <c r="E169" s="65">
        <f>+IFERROR('Tor Emp %OfCMA'!E169*'CMA GDP Estimates'!E169,"")</f>
        <v>614.74124115458017</v>
      </c>
      <c r="F169" s="65">
        <f>+IFERROR('Tor Emp %OfCMA'!F169*'CMA GDP Estimates'!F169,"")</f>
        <v>573.90317926777846</v>
      </c>
      <c r="G169" s="65">
        <f>+IFERROR('Tor Emp %OfCMA'!G169*'CMA GDP Estimates'!G169,"")</f>
        <v>729.68256858224981</v>
      </c>
      <c r="H169" s="65">
        <f>+IFERROR('Tor Emp %OfCMA'!H169*'CMA GDP Estimates'!H169,"")</f>
        <v>624.23979935383318</v>
      </c>
      <c r="I169" s="65">
        <f>+IFERROR('Tor Emp %OfCMA'!I169*'CMA GDP Estimates'!I169,"")</f>
        <v>760.6375728538153</v>
      </c>
      <c r="J169" s="65">
        <f>+IFERROR('Tor Emp %OfCMA'!J169*'CMA GDP Estimates'!J169,"")</f>
        <v>708.87110889360349</v>
      </c>
      <c r="K169" s="65">
        <f>+IFERROR('Tor Emp %OfCMA'!K169*'CMA GDP Estimates'!K169,"")</f>
        <v>472.55460086601028</v>
      </c>
      <c r="L169" s="65">
        <f>+IFERROR('Tor Emp %OfCMA'!L169*'CMA GDP Estimates'!L169,"")</f>
        <v>641.02692967020459</v>
      </c>
      <c r="M169" s="30">
        <f>+IFERROR('Tor Emp %OfCMA'!M169*'CMA GDP Estimates'!M169,"")</f>
        <v>710.62065977623388</v>
      </c>
      <c r="N169" s="30">
        <f>+IFERROR('Tor Emp %OfCMA'!N169*'CMA GDP Estimates'!N169,"")</f>
        <v>728.57070696986978</v>
      </c>
      <c r="O169" s="30">
        <f>+IFERROR('Tor Emp %OfCMA'!O169*'CMA GDP Estimates'!O169,"")</f>
        <v>692.69390890972556</v>
      </c>
      <c r="P169" s="30">
        <f>+IFERROR('Tor Emp %OfCMA'!P169*'CMA GDP Estimates'!P169,"")</f>
        <v>697.49450005008384</v>
      </c>
      <c r="Q169" s="30">
        <f>+IFERROR('Tor Emp %OfCMA'!Q169*'CMA GDP Estimates'!Q169,"")</f>
        <v>680.18712563844019</v>
      </c>
      <c r="R169" s="30">
        <f>+IFERROR('Tor Emp %OfCMA'!R169*'CMA GDP Estimates'!R169,"")</f>
        <v>690.6930839459601</v>
      </c>
      <c r="S169" s="30">
        <f>+IFERROR('Tor Emp %OfCMA'!S169*'CMA GDP Estimates'!S169,"")</f>
        <v>787.19744432612265</v>
      </c>
      <c r="T169" s="30">
        <f>+IFERROR('Tor Emp %OfCMA'!T169*'CMA GDP Estimates'!T169,"")</f>
        <v>807.17484512566455</v>
      </c>
      <c r="U169" s="30">
        <f>+IFERROR('Tor Emp %OfCMA'!U169*'CMA GDP Estimates'!U169,"")</f>
        <v>700.268138918369</v>
      </c>
      <c r="V169" s="30">
        <f>+IFERROR('Tor Emp %OfCMA'!V169*'CMA GDP Estimates'!V169,"")</f>
        <v>916.31535995358865</v>
      </c>
      <c r="W169" s="30">
        <f>+IFERROR('Tor Emp %OfCMA'!W169*'CMA GDP Estimates'!W169,"")</f>
        <v>787.69725605285714</v>
      </c>
      <c r="X169" s="30">
        <f>+IFERROR('Tor Emp %OfCMA'!X169*'CMA GDP Estimates'!X169,"")</f>
        <v>844.8274926212157</v>
      </c>
      <c r="Y169" s="30">
        <f>+IFERROR('Tor Emp %OfCMA'!Y169*'CMA GDP Estimates'!Y169,"")</f>
        <v>1102.7140692796122</v>
      </c>
    </row>
    <row r="170" spans="1:25" x14ac:dyDescent="0.25">
      <c r="A170" s="6" t="s">
        <v>163</v>
      </c>
      <c r="B170" s="6"/>
      <c r="C170" s="14">
        <v>722</v>
      </c>
      <c r="D170" s="65">
        <f>+IFERROR('Tor Emp %OfCMA'!D170*'CMA GDP Estimates'!D170,"")</f>
        <v>1449.7561937234339</v>
      </c>
      <c r="E170" s="65">
        <f>+IFERROR('Tor Emp %OfCMA'!E170*'CMA GDP Estimates'!E170,"")</f>
        <v>1427.5340080137923</v>
      </c>
      <c r="F170" s="65">
        <f>+IFERROR('Tor Emp %OfCMA'!F170*'CMA GDP Estimates'!F170,"")</f>
        <v>1634.5733621965137</v>
      </c>
      <c r="G170" s="65">
        <f>+IFERROR('Tor Emp %OfCMA'!G170*'CMA GDP Estimates'!G170,"")</f>
        <v>1808.9091518887737</v>
      </c>
      <c r="H170" s="65">
        <f>+IFERROR('Tor Emp %OfCMA'!H170*'CMA GDP Estimates'!H170,"")</f>
        <v>1693.5530536946999</v>
      </c>
      <c r="I170" s="65">
        <f>+IFERROR('Tor Emp %OfCMA'!I170*'CMA GDP Estimates'!I170,"")</f>
        <v>2053.2102524040688</v>
      </c>
      <c r="J170" s="65">
        <f>+IFERROR('Tor Emp %OfCMA'!J170*'CMA GDP Estimates'!J170,"")</f>
        <v>1688.6987798592613</v>
      </c>
      <c r="K170" s="65">
        <f>+IFERROR('Tor Emp %OfCMA'!K170*'CMA GDP Estimates'!K170,"")</f>
        <v>1739.1485986765686</v>
      </c>
      <c r="L170" s="65">
        <f>+IFERROR('Tor Emp %OfCMA'!L170*'CMA GDP Estimates'!L170,"")</f>
        <v>1771.2914220998357</v>
      </c>
      <c r="M170" s="30">
        <f>+IFERROR('Tor Emp %OfCMA'!M170*'CMA GDP Estimates'!M170,"")</f>
        <v>1579.4960953933296</v>
      </c>
      <c r="N170" s="30">
        <f>+IFERROR('Tor Emp %OfCMA'!N170*'CMA GDP Estimates'!N170,"")</f>
        <v>1656.7141543115054</v>
      </c>
      <c r="O170" s="30">
        <f>+IFERROR('Tor Emp %OfCMA'!O170*'CMA GDP Estimates'!O170,"")</f>
        <v>1967.068917290801</v>
      </c>
      <c r="P170" s="30">
        <f>+IFERROR('Tor Emp %OfCMA'!P170*'CMA GDP Estimates'!P170,"")</f>
        <v>1834.9947570121963</v>
      </c>
      <c r="Q170" s="30">
        <f>+IFERROR('Tor Emp %OfCMA'!Q170*'CMA GDP Estimates'!Q170,"")</f>
        <v>1784.389990717488</v>
      </c>
      <c r="R170" s="30">
        <f>+IFERROR('Tor Emp %OfCMA'!R170*'CMA GDP Estimates'!R170,"")</f>
        <v>1801.494823528923</v>
      </c>
      <c r="S170" s="30">
        <f>+IFERROR('Tor Emp %OfCMA'!S170*'CMA GDP Estimates'!S170,"")</f>
        <v>2073.4412361799036</v>
      </c>
      <c r="T170" s="30">
        <f>+IFERROR('Tor Emp %OfCMA'!T170*'CMA GDP Estimates'!T170,"")</f>
        <v>2175.0608899648473</v>
      </c>
      <c r="U170" s="30">
        <f>+IFERROR('Tor Emp %OfCMA'!U170*'CMA GDP Estimates'!U170,"")</f>
        <v>2374.197063266618</v>
      </c>
      <c r="V170" s="30">
        <f>+IFERROR('Tor Emp %OfCMA'!V170*'CMA GDP Estimates'!V170,"")</f>
        <v>2594.1173734356771</v>
      </c>
      <c r="W170" s="30">
        <f>+IFERROR('Tor Emp %OfCMA'!W170*'CMA GDP Estimates'!W170,"")</f>
        <v>2633.1353792946215</v>
      </c>
      <c r="X170" s="30">
        <f>+IFERROR('Tor Emp %OfCMA'!X170*'CMA GDP Estimates'!X170,"")</f>
        <v>3321.4729845012375</v>
      </c>
      <c r="Y170" s="30">
        <f>+IFERROR('Tor Emp %OfCMA'!Y170*'CMA GDP Estimates'!Y170,"")</f>
        <v>2853.9765476210214</v>
      </c>
    </row>
    <row r="171" spans="1:25" x14ac:dyDescent="0.25">
      <c r="A171" s="5" t="s">
        <v>164</v>
      </c>
      <c r="B171" s="5"/>
      <c r="C171" s="13">
        <v>81</v>
      </c>
      <c r="D171" s="64">
        <f>+IFERROR('Tor Emp %OfCMA'!D171*'CMA GDP Estimates'!D171,"")</f>
        <v>2002.5010541697768</v>
      </c>
      <c r="E171" s="64">
        <f>+IFERROR('Tor Emp %OfCMA'!E171*'CMA GDP Estimates'!E171,"")</f>
        <v>2030.8919798856271</v>
      </c>
      <c r="F171" s="64">
        <f>+IFERROR('Tor Emp %OfCMA'!F171*'CMA GDP Estimates'!F171,"")</f>
        <v>2233.5625801786728</v>
      </c>
      <c r="G171" s="64">
        <f>+IFERROR('Tor Emp %OfCMA'!G171*'CMA GDP Estimates'!G171,"")</f>
        <v>2150.3659400180904</v>
      </c>
      <c r="H171" s="64">
        <f>+IFERROR('Tor Emp %OfCMA'!H171*'CMA GDP Estimates'!H171,"")</f>
        <v>2240.4332248386654</v>
      </c>
      <c r="I171" s="64">
        <f>+IFERROR('Tor Emp %OfCMA'!I171*'CMA GDP Estimates'!I171,"")</f>
        <v>2142.8183064541631</v>
      </c>
      <c r="J171" s="64">
        <f>+IFERROR('Tor Emp %OfCMA'!J171*'CMA GDP Estimates'!J171,"")</f>
        <v>2745.2216041345519</v>
      </c>
      <c r="K171" s="64">
        <f>+IFERROR('Tor Emp %OfCMA'!K171*'CMA GDP Estimates'!K171,"")</f>
        <v>2766.310786090567</v>
      </c>
      <c r="L171" s="64">
        <f>+IFERROR('Tor Emp %OfCMA'!L171*'CMA GDP Estimates'!L171,"")</f>
        <v>3183.4540710051679</v>
      </c>
      <c r="M171" s="29">
        <f>+IFERROR('Tor Emp %OfCMA'!M171*'CMA GDP Estimates'!M171,"")</f>
        <v>3424.994404156469</v>
      </c>
      <c r="N171" s="29">
        <f>+IFERROR('Tor Emp %OfCMA'!N171*'CMA GDP Estimates'!N171,"")</f>
        <v>3206.5435483236347</v>
      </c>
      <c r="O171" s="29">
        <f>+IFERROR('Tor Emp %OfCMA'!O171*'CMA GDP Estimates'!O171,"")</f>
        <v>3273.321244552963</v>
      </c>
      <c r="P171" s="29">
        <f>+IFERROR('Tor Emp %OfCMA'!P171*'CMA GDP Estimates'!P171,"")</f>
        <v>3251.8489984488651</v>
      </c>
      <c r="Q171" s="29">
        <f>+IFERROR('Tor Emp %OfCMA'!Q171*'CMA GDP Estimates'!Q171,"")</f>
        <v>2959.3384298015344</v>
      </c>
      <c r="R171" s="29">
        <f>+IFERROR('Tor Emp %OfCMA'!R171*'CMA GDP Estimates'!R171,"")</f>
        <v>2898.4546487479656</v>
      </c>
      <c r="S171" s="29">
        <f>+IFERROR('Tor Emp %OfCMA'!S171*'CMA GDP Estimates'!S171,"")</f>
        <v>3594.4652645766137</v>
      </c>
      <c r="T171" s="29">
        <f>+IFERROR('Tor Emp %OfCMA'!T171*'CMA GDP Estimates'!T171,"")</f>
        <v>3816.6920442218602</v>
      </c>
      <c r="U171" s="29">
        <f>+IFERROR('Tor Emp %OfCMA'!U171*'CMA GDP Estimates'!U171,"")</f>
        <v>3527.536489099989</v>
      </c>
      <c r="V171" s="29">
        <f>+IFERROR('Tor Emp %OfCMA'!V171*'CMA GDP Estimates'!V171,"")</f>
        <v>3566.5183834637155</v>
      </c>
      <c r="W171" s="29">
        <f>+IFERROR('Tor Emp %OfCMA'!W171*'CMA GDP Estimates'!W171,"")</f>
        <v>3698.2725656345933</v>
      </c>
      <c r="X171" s="29">
        <f>+IFERROR('Tor Emp %OfCMA'!X171*'CMA GDP Estimates'!X171,"")</f>
        <v>3447.0306980044152</v>
      </c>
      <c r="Y171" s="29">
        <f>+IFERROR('Tor Emp %OfCMA'!Y171*'CMA GDP Estimates'!Y171,"")</f>
        <v>3488.7026050411432</v>
      </c>
    </row>
    <row r="172" spans="1:25" x14ac:dyDescent="0.25">
      <c r="A172" s="6" t="s">
        <v>165</v>
      </c>
      <c r="B172" s="6"/>
      <c r="C172" s="14">
        <v>811</v>
      </c>
      <c r="D172" s="65">
        <f>+IFERROR('Tor Emp %OfCMA'!D172*'CMA GDP Estimates'!D172,"")</f>
        <v>399.36142089329991</v>
      </c>
      <c r="E172" s="65">
        <f>+IFERROR('Tor Emp %OfCMA'!E172*'CMA GDP Estimates'!E172,"")</f>
        <v>445.65671112199618</v>
      </c>
      <c r="F172" s="65">
        <f>+IFERROR('Tor Emp %OfCMA'!F172*'CMA GDP Estimates'!F172,"")</f>
        <v>571.2870799659479</v>
      </c>
      <c r="G172" s="65">
        <f>+IFERROR('Tor Emp %OfCMA'!G172*'CMA GDP Estimates'!G172,"")</f>
        <v>434.2525812307963</v>
      </c>
      <c r="H172" s="65">
        <f>+IFERROR('Tor Emp %OfCMA'!H172*'CMA GDP Estimates'!H172,"")</f>
        <v>445.90215857664515</v>
      </c>
      <c r="I172" s="65">
        <f>+IFERROR('Tor Emp %OfCMA'!I172*'CMA GDP Estimates'!I172,"")</f>
        <v>450.63535833544529</v>
      </c>
      <c r="J172" s="65">
        <f>+IFERROR('Tor Emp %OfCMA'!J172*'CMA GDP Estimates'!J172,"")</f>
        <v>532.95817818955015</v>
      </c>
      <c r="K172" s="65">
        <f>+IFERROR('Tor Emp %OfCMA'!K172*'CMA GDP Estimates'!K172,"")</f>
        <v>542.41443766745215</v>
      </c>
      <c r="L172" s="65">
        <f>+IFERROR('Tor Emp %OfCMA'!L172*'CMA GDP Estimates'!L172,"")</f>
        <v>641.95291423746664</v>
      </c>
      <c r="M172" s="30">
        <f>+IFERROR('Tor Emp %OfCMA'!M172*'CMA GDP Estimates'!M172,"")</f>
        <v>708.74825862645321</v>
      </c>
      <c r="N172" s="30">
        <f>+IFERROR('Tor Emp %OfCMA'!N172*'CMA GDP Estimates'!N172,"")</f>
        <v>541.00722603122108</v>
      </c>
      <c r="O172" s="30">
        <f>+IFERROR('Tor Emp %OfCMA'!O172*'CMA GDP Estimates'!O172,"")</f>
        <v>558.63951324383117</v>
      </c>
      <c r="P172" s="30">
        <f>+IFERROR('Tor Emp %OfCMA'!P172*'CMA GDP Estimates'!P172,"")</f>
        <v>500.29924255226246</v>
      </c>
      <c r="Q172" s="30">
        <f>+IFERROR('Tor Emp %OfCMA'!Q172*'CMA GDP Estimates'!Q172,"")</f>
        <v>445.9114269638448</v>
      </c>
      <c r="R172" s="30">
        <f>+IFERROR('Tor Emp %OfCMA'!R172*'CMA GDP Estimates'!R172,"")</f>
        <v>446.44206929705251</v>
      </c>
      <c r="S172" s="30">
        <f>+IFERROR('Tor Emp %OfCMA'!S172*'CMA GDP Estimates'!S172,"")</f>
        <v>535.39529699384184</v>
      </c>
      <c r="T172" s="30">
        <f>+IFERROR('Tor Emp %OfCMA'!T172*'CMA GDP Estimates'!T172,"")</f>
        <v>439.9808193414072</v>
      </c>
      <c r="U172" s="30">
        <f>+IFERROR('Tor Emp %OfCMA'!U172*'CMA GDP Estimates'!U172,"")</f>
        <v>495.36806731189392</v>
      </c>
      <c r="V172" s="30">
        <f>+IFERROR('Tor Emp %OfCMA'!V172*'CMA GDP Estimates'!V172,"")</f>
        <v>517.35146717724228</v>
      </c>
      <c r="W172" s="30">
        <f>+IFERROR('Tor Emp %OfCMA'!W172*'CMA GDP Estimates'!W172,"")</f>
        <v>697.53455874340716</v>
      </c>
      <c r="X172" s="30">
        <f>+IFERROR('Tor Emp %OfCMA'!X172*'CMA GDP Estimates'!X172,"")</f>
        <v>636.32086214735227</v>
      </c>
      <c r="Y172" s="30">
        <f>+IFERROR('Tor Emp %OfCMA'!Y172*'CMA GDP Estimates'!Y172,"")</f>
        <v>611.65599257548979</v>
      </c>
    </row>
    <row r="173" spans="1:25" x14ac:dyDescent="0.25">
      <c r="A173" s="7" t="s">
        <v>166</v>
      </c>
      <c r="B173" s="7"/>
      <c r="C173" s="14">
        <v>8111</v>
      </c>
      <c r="D173" s="65">
        <f>+IFERROR('Tor Emp %OfCMA'!D173*'CMA GDP Estimates'!D173,"")</f>
        <v>262.17629184654311</v>
      </c>
      <c r="E173" s="65">
        <f>+IFERROR('Tor Emp %OfCMA'!E173*'CMA GDP Estimates'!E173,"")</f>
        <v>269.81800127734789</v>
      </c>
      <c r="F173" s="65">
        <f>+IFERROR('Tor Emp %OfCMA'!F173*'CMA GDP Estimates'!F173,"")</f>
        <v>341.2581087686882</v>
      </c>
      <c r="G173" s="65">
        <f>+IFERROR('Tor Emp %OfCMA'!G173*'CMA GDP Estimates'!G173,"")</f>
        <v>198.27470181325083</v>
      </c>
      <c r="H173" s="65">
        <f>+IFERROR('Tor Emp %OfCMA'!H173*'CMA GDP Estimates'!H173,"")</f>
        <v>268.39466067296269</v>
      </c>
      <c r="I173" s="65">
        <f>+IFERROR('Tor Emp %OfCMA'!I173*'CMA GDP Estimates'!I173,"")</f>
        <v>251.82809938978576</v>
      </c>
      <c r="J173" s="65">
        <f>+IFERROR('Tor Emp %OfCMA'!J173*'CMA GDP Estimates'!J173,"")</f>
        <v>310.61570103120386</v>
      </c>
      <c r="K173" s="65">
        <f>+IFERROR('Tor Emp %OfCMA'!K173*'CMA GDP Estimates'!K173,"")</f>
        <v>328.03625927964151</v>
      </c>
      <c r="L173" s="65">
        <f>+IFERROR('Tor Emp %OfCMA'!L173*'CMA GDP Estimates'!L173,"")</f>
        <v>422.66968659995359</v>
      </c>
      <c r="M173" s="30">
        <f>+IFERROR('Tor Emp %OfCMA'!M173*'CMA GDP Estimates'!M173,"")</f>
        <v>444.07682122999859</v>
      </c>
      <c r="N173" s="30">
        <f>+IFERROR('Tor Emp %OfCMA'!N173*'CMA GDP Estimates'!N173,"")</f>
        <v>290.28113488582676</v>
      </c>
      <c r="O173" s="30">
        <f>+IFERROR('Tor Emp %OfCMA'!O173*'CMA GDP Estimates'!O173,"")</f>
        <v>231.56847873055895</v>
      </c>
      <c r="P173" s="30">
        <f>+IFERROR('Tor Emp %OfCMA'!P173*'CMA GDP Estimates'!P173,"")</f>
        <v>327.09670535849796</v>
      </c>
      <c r="Q173" s="30">
        <f>+IFERROR('Tor Emp %OfCMA'!Q173*'CMA GDP Estimates'!Q173,"")</f>
        <v>285.121570710497</v>
      </c>
      <c r="R173" s="30">
        <f>+IFERROR('Tor Emp %OfCMA'!R173*'CMA GDP Estimates'!R173,"")</f>
        <v>227.0509862634332</v>
      </c>
      <c r="S173" s="30">
        <f>+IFERROR('Tor Emp %OfCMA'!S173*'CMA GDP Estimates'!S173,"")</f>
        <v>311.84890661335083</v>
      </c>
      <c r="T173" s="30">
        <f>+IFERROR('Tor Emp %OfCMA'!T173*'CMA GDP Estimates'!T173,"")</f>
        <v>233.54658772617967</v>
      </c>
      <c r="U173" s="30">
        <f>+IFERROR('Tor Emp %OfCMA'!U173*'CMA GDP Estimates'!U173,"")</f>
        <v>274.31940601460838</v>
      </c>
      <c r="V173" s="30">
        <f>+IFERROR('Tor Emp %OfCMA'!V173*'CMA GDP Estimates'!V173,"")</f>
        <v>268.08744029288692</v>
      </c>
      <c r="W173" s="30">
        <f>+IFERROR('Tor Emp %OfCMA'!W173*'CMA GDP Estimates'!W173,"")</f>
        <v>390.88031324253564</v>
      </c>
      <c r="X173" s="30">
        <f>+IFERROR('Tor Emp %OfCMA'!X173*'CMA GDP Estimates'!X173,"")</f>
        <v>405.85223162626255</v>
      </c>
      <c r="Y173" s="30">
        <f>+IFERROR('Tor Emp %OfCMA'!Y173*'CMA GDP Estimates'!Y173,"")</f>
        <v>355.91691794683362</v>
      </c>
    </row>
    <row r="174" spans="1:25" x14ac:dyDescent="0.25">
      <c r="A174" s="7" t="s">
        <v>167</v>
      </c>
      <c r="B174" s="7"/>
      <c r="C174" s="14" t="s">
        <v>209</v>
      </c>
      <c r="D174" s="65">
        <f>+IFERROR('Tor Emp %OfCMA'!D174*'CMA GDP Estimates'!D174,"")</f>
        <v>116.55740632381254</v>
      </c>
      <c r="E174" s="65">
        <f>+IFERROR('Tor Emp %OfCMA'!E174*'CMA GDP Estimates'!E174,"")</f>
        <v>142.18263886676124</v>
      </c>
      <c r="F174" s="65">
        <f>+IFERROR('Tor Emp %OfCMA'!F174*'CMA GDP Estimates'!F174,"")</f>
        <v>187.96101746217249</v>
      </c>
      <c r="G174" s="65">
        <f>+IFERROR('Tor Emp %OfCMA'!G174*'CMA GDP Estimates'!G174,"")</f>
        <v>233.19193275048772</v>
      </c>
      <c r="H174" s="65">
        <f>+IFERROR('Tor Emp %OfCMA'!H174*'CMA GDP Estimates'!H174,"")</f>
        <v>156.3358084879747</v>
      </c>
      <c r="I174" s="65">
        <f>+IFERROR('Tor Emp %OfCMA'!I174*'CMA GDP Estimates'!I174,"")</f>
        <v>145.68377381396041</v>
      </c>
      <c r="J174" s="65">
        <f>+IFERROR('Tor Emp %OfCMA'!J174*'CMA GDP Estimates'!J174,"")</f>
        <v>176.84745559992942</v>
      </c>
      <c r="K174" s="65">
        <f>+IFERROR('Tor Emp %OfCMA'!K174*'CMA GDP Estimates'!K174,"")</f>
        <v>214.75917042553272</v>
      </c>
      <c r="L174" s="65">
        <f>+IFERROR('Tor Emp %OfCMA'!L174*'CMA GDP Estimates'!L174,"")</f>
        <v>217.95986905287097</v>
      </c>
      <c r="M174" s="30">
        <f>+IFERROR('Tor Emp %OfCMA'!M174*'CMA GDP Estimates'!M174,"")</f>
        <v>219.36587847516773</v>
      </c>
      <c r="N174" s="30">
        <f>+IFERROR('Tor Emp %OfCMA'!N174*'CMA GDP Estimates'!N174,"")</f>
        <v>238.4573751343215</v>
      </c>
      <c r="O174" s="30">
        <f>+IFERROR('Tor Emp %OfCMA'!O174*'CMA GDP Estimates'!O174,"")</f>
        <v>260.51471748820933</v>
      </c>
      <c r="P174" s="30">
        <f>+IFERROR('Tor Emp %OfCMA'!P174*'CMA GDP Estimates'!P174,"")</f>
        <v>139.29811614490518</v>
      </c>
      <c r="Q174" s="30">
        <f>+IFERROR('Tor Emp %OfCMA'!Q174*'CMA GDP Estimates'!Q174,"")</f>
        <v>117.74382733592424</v>
      </c>
      <c r="R174" s="30">
        <f>+IFERROR('Tor Emp %OfCMA'!R174*'CMA GDP Estimates'!R174,"")</f>
        <v>157.38969556309061</v>
      </c>
      <c r="S174" s="30">
        <f>+IFERROR('Tor Emp %OfCMA'!S174*'CMA GDP Estimates'!S174,"")</f>
        <v>172.14951353702602</v>
      </c>
      <c r="T174" s="30">
        <f>+IFERROR('Tor Emp %OfCMA'!T174*'CMA GDP Estimates'!T174,"")</f>
        <v>147.84684463583039</v>
      </c>
      <c r="U174" s="30">
        <f>+IFERROR('Tor Emp %OfCMA'!U174*'CMA GDP Estimates'!U174,"")</f>
        <v>161.92494985222967</v>
      </c>
      <c r="V174" s="30">
        <f>+IFERROR('Tor Emp %OfCMA'!V174*'CMA GDP Estimates'!V174,"")</f>
        <v>175.77692773984111</v>
      </c>
      <c r="W174" s="30">
        <f>+IFERROR('Tor Emp %OfCMA'!W174*'CMA GDP Estimates'!W174,"")</f>
        <v>222.69820828625984</v>
      </c>
      <c r="X174" s="30">
        <f>+IFERROR('Tor Emp %OfCMA'!X174*'CMA GDP Estimates'!X174,"")</f>
        <v>111.82224353476487</v>
      </c>
      <c r="Y174" s="30">
        <f>+IFERROR('Tor Emp %OfCMA'!Y174*'CMA GDP Estimates'!Y174,"")</f>
        <v>120.86632999450742</v>
      </c>
    </row>
    <row r="175" spans="1:25" x14ac:dyDescent="0.25">
      <c r="A175" s="6" t="s">
        <v>168</v>
      </c>
      <c r="B175" s="6"/>
      <c r="C175" s="14">
        <v>812</v>
      </c>
      <c r="D175" s="65">
        <f>+IFERROR('Tor Emp %OfCMA'!D175*'CMA GDP Estimates'!D175,"")</f>
        <v>519.48358938772333</v>
      </c>
      <c r="E175" s="65">
        <f>+IFERROR('Tor Emp %OfCMA'!E175*'CMA GDP Estimates'!E175,"")</f>
        <v>487.07563720139473</v>
      </c>
      <c r="F175" s="65">
        <f>+IFERROR('Tor Emp %OfCMA'!F175*'CMA GDP Estimates'!F175,"")</f>
        <v>463.45951534949029</v>
      </c>
      <c r="G175" s="65">
        <f>+IFERROR('Tor Emp %OfCMA'!G175*'CMA GDP Estimates'!G175,"")</f>
        <v>415.98010290663927</v>
      </c>
      <c r="H175" s="65">
        <f>+IFERROR('Tor Emp %OfCMA'!H175*'CMA GDP Estimates'!H175,"")</f>
        <v>449.2691579443437</v>
      </c>
      <c r="I175" s="65">
        <f>+IFERROR('Tor Emp %OfCMA'!I175*'CMA GDP Estimates'!I175,"")</f>
        <v>557.89573565162095</v>
      </c>
      <c r="J175" s="65">
        <f>+IFERROR('Tor Emp %OfCMA'!J175*'CMA GDP Estimates'!J175,"")</f>
        <v>652.98530150131114</v>
      </c>
      <c r="K175" s="65">
        <f>+IFERROR('Tor Emp %OfCMA'!K175*'CMA GDP Estimates'!K175,"")</f>
        <v>560.73663646819</v>
      </c>
      <c r="L175" s="65">
        <f>+IFERROR('Tor Emp %OfCMA'!L175*'CMA GDP Estimates'!L175,"")</f>
        <v>656.72084089082409</v>
      </c>
      <c r="M175" s="30">
        <f>+IFERROR('Tor Emp %OfCMA'!M175*'CMA GDP Estimates'!M175,"")</f>
        <v>762.48222788441137</v>
      </c>
      <c r="N175" s="30">
        <f>+IFERROR('Tor Emp %OfCMA'!N175*'CMA GDP Estimates'!N175,"")</f>
        <v>677.85043695608431</v>
      </c>
      <c r="O175" s="30">
        <f>+IFERROR('Tor Emp %OfCMA'!O175*'CMA GDP Estimates'!O175,"")</f>
        <v>682.3076422756933</v>
      </c>
      <c r="P175" s="30">
        <f>+IFERROR('Tor Emp %OfCMA'!P175*'CMA GDP Estimates'!P175,"")</f>
        <v>666.70276758820012</v>
      </c>
      <c r="Q175" s="30">
        <f>+IFERROR('Tor Emp %OfCMA'!Q175*'CMA GDP Estimates'!Q175,"")</f>
        <v>633.61543947960752</v>
      </c>
      <c r="R175" s="30">
        <f>+IFERROR('Tor Emp %OfCMA'!R175*'CMA GDP Estimates'!R175,"")</f>
        <v>583.2594417326726</v>
      </c>
      <c r="S175" s="30">
        <f>+IFERROR('Tor Emp %OfCMA'!S175*'CMA GDP Estimates'!S175,"")</f>
        <v>738.76156346275309</v>
      </c>
      <c r="T175" s="30">
        <f>+IFERROR('Tor Emp %OfCMA'!T175*'CMA GDP Estimates'!T175,"")</f>
        <v>818.58723852197272</v>
      </c>
      <c r="U175" s="30">
        <f>+IFERROR('Tor Emp %OfCMA'!U175*'CMA GDP Estimates'!U175,"")</f>
        <v>659.38021401957064</v>
      </c>
      <c r="V175" s="30">
        <f>+IFERROR('Tor Emp %OfCMA'!V175*'CMA GDP Estimates'!V175,"")</f>
        <v>642.93375920796291</v>
      </c>
      <c r="W175" s="30">
        <f>+IFERROR('Tor Emp %OfCMA'!W175*'CMA GDP Estimates'!W175,"")</f>
        <v>667.86616104468783</v>
      </c>
      <c r="X175" s="30">
        <f>+IFERROR('Tor Emp %OfCMA'!X175*'CMA GDP Estimates'!X175,"")</f>
        <v>599.02651943950377</v>
      </c>
      <c r="Y175" s="30">
        <f>+IFERROR('Tor Emp %OfCMA'!Y175*'CMA GDP Estimates'!Y175,"")</f>
        <v>662.21688755948412</v>
      </c>
    </row>
    <row r="176" spans="1:25" x14ac:dyDescent="0.25">
      <c r="A176" s="6" t="s">
        <v>169</v>
      </c>
      <c r="B176" s="6"/>
      <c r="C176" s="14">
        <v>813</v>
      </c>
      <c r="D176" s="65">
        <f>+IFERROR('Tor Emp %OfCMA'!D176*'CMA GDP Estimates'!D176,"")</f>
        <v>1000.7684362235753</v>
      </c>
      <c r="E176" s="65">
        <f>+IFERROR('Tor Emp %OfCMA'!E176*'CMA GDP Estimates'!E176,"")</f>
        <v>907.54073255201013</v>
      </c>
      <c r="F176" s="65">
        <f>+IFERROR('Tor Emp %OfCMA'!F176*'CMA GDP Estimates'!F176,"")</f>
        <v>1048.125915944873</v>
      </c>
      <c r="G176" s="65">
        <f>+IFERROR('Tor Emp %OfCMA'!G176*'CMA GDP Estimates'!G176,"")</f>
        <v>1114.0685780751292</v>
      </c>
      <c r="H176" s="65">
        <f>+IFERROR('Tor Emp %OfCMA'!H176*'CMA GDP Estimates'!H176,"")</f>
        <v>1200.5047448505841</v>
      </c>
      <c r="I176" s="65">
        <f>+IFERROR('Tor Emp %OfCMA'!I176*'CMA GDP Estimates'!I176,"")</f>
        <v>815.41726501191033</v>
      </c>
      <c r="J176" s="65">
        <f>+IFERROR('Tor Emp %OfCMA'!J176*'CMA GDP Estimates'!J176,"")</f>
        <v>1192.5836846291477</v>
      </c>
      <c r="K176" s="65">
        <f>+IFERROR('Tor Emp %OfCMA'!K176*'CMA GDP Estimates'!K176,"")</f>
        <v>1376.6076264324161</v>
      </c>
      <c r="L176" s="65">
        <f>+IFERROR('Tor Emp %OfCMA'!L176*'CMA GDP Estimates'!L176,"")</f>
        <v>1788.7780378285745</v>
      </c>
      <c r="M176" s="30">
        <f>+IFERROR('Tor Emp %OfCMA'!M176*'CMA GDP Estimates'!M176,"")</f>
        <v>1894.8062224819739</v>
      </c>
      <c r="N176" s="30">
        <f>+IFERROR('Tor Emp %OfCMA'!N176*'CMA GDP Estimates'!N176,"")</f>
        <v>1853.7174207623818</v>
      </c>
      <c r="O176" s="30">
        <f>+IFERROR('Tor Emp %OfCMA'!O176*'CMA GDP Estimates'!O176,"")</f>
        <v>1655.7418603309663</v>
      </c>
      <c r="P176" s="30">
        <f>+IFERROR('Tor Emp %OfCMA'!P176*'CMA GDP Estimates'!P176,"")</f>
        <v>2086.1572025037931</v>
      </c>
      <c r="Q176" s="30">
        <f>+IFERROR('Tor Emp %OfCMA'!Q176*'CMA GDP Estimates'!Q176,"")</f>
        <v>1432.8390309103138</v>
      </c>
      <c r="R176" s="30">
        <f>+IFERROR('Tor Emp %OfCMA'!R176*'CMA GDP Estimates'!R176,"")</f>
        <v>1640.1999153215861</v>
      </c>
      <c r="S176" s="30">
        <f>+IFERROR('Tor Emp %OfCMA'!S176*'CMA GDP Estimates'!S176,"")</f>
        <v>1958.5410015712475</v>
      </c>
      <c r="T176" s="30">
        <f>+IFERROR('Tor Emp %OfCMA'!T176*'CMA GDP Estimates'!T176,"")</f>
        <v>1883.3776056186091</v>
      </c>
      <c r="U176" s="30">
        <f>+IFERROR('Tor Emp %OfCMA'!U176*'CMA GDP Estimates'!U176,"")</f>
        <v>2043.6322739156494</v>
      </c>
      <c r="V176" s="30">
        <f>+IFERROR('Tor Emp %OfCMA'!V176*'CMA GDP Estimates'!V176,"")</f>
        <v>2232.4735732168388</v>
      </c>
      <c r="W176" s="30">
        <f>+IFERROR('Tor Emp %OfCMA'!W176*'CMA GDP Estimates'!W176,"")</f>
        <v>1946.043820048654</v>
      </c>
      <c r="X176" s="30">
        <f>+IFERROR('Tor Emp %OfCMA'!X176*'CMA GDP Estimates'!X176,"")</f>
        <v>1932.8678463030808</v>
      </c>
      <c r="Y176" s="30">
        <f>+IFERROR('Tor Emp %OfCMA'!Y176*'CMA GDP Estimates'!Y176,"")</f>
        <v>1740.4386965497742</v>
      </c>
    </row>
    <row r="177" spans="1:25" x14ac:dyDescent="0.25">
      <c r="A177" s="6" t="s">
        <v>170</v>
      </c>
      <c r="B177" s="6"/>
      <c r="C177" s="14">
        <v>814</v>
      </c>
      <c r="D177" s="65">
        <f>+IFERROR('Tor Emp %OfCMA'!D177*'CMA GDP Estimates'!D177,"")</f>
        <v>203.83144470353361</v>
      </c>
      <c r="E177" s="65">
        <f>+IFERROR('Tor Emp %OfCMA'!E177*'CMA GDP Estimates'!E177,"")</f>
        <v>251.92841907560756</v>
      </c>
      <c r="F177" s="65">
        <f>+IFERROR('Tor Emp %OfCMA'!F177*'CMA GDP Estimates'!F177,"")</f>
        <v>232.82335707036719</v>
      </c>
      <c r="G177" s="65">
        <f>+IFERROR('Tor Emp %OfCMA'!G177*'CMA GDP Estimates'!G177,"")</f>
        <v>315.95053889010751</v>
      </c>
      <c r="H177" s="65">
        <f>+IFERROR('Tor Emp %OfCMA'!H177*'CMA GDP Estimates'!H177,"")</f>
        <v>330.08494943976586</v>
      </c>
      <c r="I177" s="65">
        <f>+IFERROR('Tor Emp %OfCMA'!I177*'CMA GDP Estimates'!I177,"")</f>
        <v>294.4199547178327</v>
      </c>
      <c r="J177" s="65">
        <f>+IFERROR('Tor Emp %OfCMA'!J177*'CMA GDP Estimates'!J177,"")</f>
        <v>401.71215188878853</v>
      </c>
      <c r="K177" s="65">
        <f>+IFERROR('Tor Emp %OfCMA'!K177*'CMA GDP Estimates'!K177,"")</f>
        <v>450.60458673324905</v>
      </c>
      <c r="L177" s="65">
        <f>+IFERROR('Tor Emp %OfCMA'!L177*'CMA GDP Estimates'!L177,"")</f>
        <v>359.03907866822709</v>
      </c>
      <c r="M177" s="30">
        <f>+IFERROR('Tor Emp %OfCMA'!M177*'CMA GDP Estimates'!M177,"")</f>
        <v>299.45241597730114</v>
      </c>
      <c r="N177" s="30">
        <f>+IFERROR('Tor Emp %OfCMA'!N177*'CMA GDP Estimates'!N177,"")</f>
        <v>421.80884695668453</v>
      </c>
      <c r="O177" s="30">
        <f>+IFERROR('Tor Emp %OfCMA'!O177*'CMA GDP Estimates'!O177,"")</f>
        <v>496.66801363558659</v>
      </c>
      <c r="P177" s="30">
        <f>+IFERROR('Tor Emp %OfCMA'!P177*'CMA GDP Estimates'!P177,"")</f>
        <v>381.47714081828036</v>
      </c>
      <c r="Q177" s="30">
        <f>+IFERROR('Tor Emp %OfCMA'!Q177*'CMA GDP Estimates'!Q177,"")</f>
        <v>524.69469656426008</v>
      </c>
      <c r="R177" s="30">
        <f>+IFERROR('Tor Emp %OfCMA'!R177*'CMA GDP Estimates'!R177,"")</f>
        <v>426.88129510497475</v>
      </c>
      <c r="S177" s="30">
        <f>+IFERROR('Tor Emp %OfCMA'!S177*'CMA GDP Estimates'!S177,"")</f>
        <v>516.89930858467937</v>
      </c>
      <c r="T177" s="30">
        <f>+IFERROR('Tor Emp %OfCMA'!T177*'CMA GDP Estimates'!T177,"")</f>
        <v>624.31219465978245</v>
      </c>
      <c r="U177" s="30">
        <f>+IFERROR('Tor Emp %OfCMA'!U177*'CMA GDP Estimates'!U177,"")</f>
        <v>517.30506769723684</v>
      </c>
      <c r="V177" s="30">
        <f>+IFERROR('Tor Emp %OfCMA'!V177*'CMA GDP Estimates'!V177,"")</f>
        <v>508.47645852890008</v>
      </c>
      <c r="W177" s="30">
        <f>+IFERROR('Tor Emp %OfCMA'!W177*'CMA GDP Estimates'!W177,"")</f>
        <v>561.01288992854893</v>
      </c>
      <c r="X177" s="30">
        <f>+IFERROR('Tor Emp %OfCMA'!X177*'CMA GDP Estimates'!X177,"")</f>
        <v>583.14491961993997</v>
      </c>
      <c r="Y177" s="30">
        <f>+IFERROR('Tor Emp %OfCMA'!Y177*'CMA GDP Estimates'!Y177,"")</f>
        <v>669.9898181040669</v>
      </c>
    </row>
    <row r="178" spans="1:25" x14ac:dyDescent="0.25">
      <c r="A178" s="5" t="s">
        <v>171</v>
      </c>
      <c r="B178" s="5"/>
      <c r="C178" s="13">
        <v>91</v>
      </c>
      <c r="D178" s="64">
        <f>+IFERROR('Tor Emp %OfCMA'!D178*'CMA GDP Estimates'!D178,"")</f>
        <v>4786.6970267573761</v>
      </c>
      <c r="E178" s="64">
        <f>+IFERROR('Tor Emp %OfCMA'!E178*'CMA GDP Estimates'!E178,"")</f>
        <v>4746.0720641725839</v>
      </c>
      <c r="F178" s="64">
        <f>+IFERROR('Tor Emp %OfCMA'!F178*'CMA GDP Estimates'!F178,"")</f>
        <v>5169.91422590609</v>
      </c>
      <c r="G178" s="64">
        <f>+IFERROR('Tor Emp %OfCMA'!G178*'CMA GDP Estimates'!G178,"")</f>
        <v>5564.2767972360298</v>
      </c>
      <c r="H178" s="64">
        <f>+IFERROR('Tor Emp %OfCMA'!H178*'CMA GDP Estimates'!H178,"")</f>
        <v>4352.9136028608555</v>
      </c>
      <c r="I178" s="64">
        <f>+IFERROR('Tor Emp %OfCMA'!I178*'CMA GDP Estimates'!I178,"")</f>
        <v>4335.7255947182757</v>
      </c>
      <c r="J178" s="64">
        <f>+IFERROR('Tor Emp %OfCMA'!J178*'CMA GDP Estimates'!J178,"")</f>
        <v>5546.7158295346489</v>
      </c>
      <c r="K178" s="64">
        <f>+IFERROR('Tor Emp %OfCMA'!K178*'CMA GDP Estimates'!K178,"")</f>
        <v>5002.8237686990287</v>
      </c>
      <c r="L178" s="64">
        <f>+IFERROR('Tor Emp %OfCMA'!L178*'CMA GDP Estimates'!L178,"")</f>
        <v>8341.2733895300389</v>
      </c>
      <c r="M178" s="29">
        <f>+IFERROR('Tor Emp %OfCMA'!M178*'CMA GDP Estimates'!M178,"")</f>
        <v>8940.8719927420443</v>
      </c>
      <c r="N178" s="29">
        <f>+IFERROR('Tor Emp %OfCMA'!N178*'CMA GDP Estimates'!N178,"")</f>
        <v>9258.8635713493695</v>
      </c>
      <c r="O178" s="29">
        <f>+IFERROR('Tor Emp %OfCMA'!O178*'CMA GDP Estimates'!O178,"")</f>
        <v>9599.0880715002477</v>
      </c>
      <c r="P178" s="29">
        <f>+IFERROR('Tor Emp %OfCMA'!P178*'CMA GDP Estimates'!P178,"")</f>
        <v>9146.7948125739204</v>
      </c>
      <c r="Q178" s="29">
        <f>+IFERROR('Tor Emp %OfCMA'!Q178*'CMA GDP Estimates'!Q178,"")</f>
        <v>10758.776757462936</v>
      </c>
      <c r="R178" s="29">
        <f>+IFERROR('Tor Emp %OfCMA'!R178*'CMA GDP Estimates'!R178,"")</f>
        <v>10251.479241436133</v>
      </c>
      <c r="S178" s="29">
        <f>+IFERROR('Tor Emp %OfCMA'!S178*'CMA GDP Estimates'!S178,"")</f>
        <v>10897.182362088615</v>
      </c>
      <c r="T178" s="29">
        <f>+IFERROR('Tor Emp %OfCMA'!T178*'CMA GDP Estimates'!T178,"")</f>
        <v>10446.515606803099</v>
      </c>
      <c r="U178" s="29">
        <f>+IFERROR('Tor Emp %OfCMA'!U178*'CMA GDP Estimates'!U178,"")</f>
        <v>9151.472748563905</v>
      </c>
      <c r="V178" s="29">
        <f>+IFERROR('Tor Emp %OfCMA'!V178*'CMA GDP Estimates'!V178,"")</f>
        <v>9803.9827602366859</v>
      </c>
      <c r="W178" s="29">
        <f>+IFERROR('Tor Emp %OfCMA'!W178*'CMA GDP Estimates'!W178,"")</f>
        <v>9531.4699729874956</v>
      </c>
      <c r="X178" s="29">
        <f>+IFERROR('Tor Emp %OfCMA'!X178*'CMA GDP Estimates'!X178,"")</f>
        <v>11108.248923246076</v>
      </c>
      <c r="Y178" s="29">
        <f>+IFERROR('Tor Emp %OfCMA'!Y178*'CMA GDP Estimates'!Y178,"")</f>
        <v>10593.077852674111</v>
      </c>
    </row>
    <row r="179" spans="1:25" x14ac:dyDescent="0.25">
      <c r="A179" s="6" t="s">
        <v>172</v>
      </c>
      <c r="B179" s="6"/>
      <c r="C179" s="14">
        <v>911</v>
      </c>
      <c r="D179" s="65">
        <f>+IFERROR('Tor Emp %OfCMA'!D179*'CMA GDP Estimates'!D179,"")</f>
        <v>1319.148158098724</v>
      </c>
      <c r="E179" s="65">
        <f>+IFERROR('Tor Emp %OfCMA'!E179*'CMA GDP Estimates'!E179,"")</f>
        <v>1431.9848698145631</v>
      </c>
      <c r="F179" s="65">
        <f>+IFERROR('Tor Emp %OfCMA'!F179*'CMA GDP Estimates'!F179,"")</f>
        <v>1356.5481575130907</v>
      </c>
      <c r="G179" s="65">
        <f>+IFERROR('Tor Emp %OfCMA'!G179*'CMA GDP Estimates'!G179,"")</f>
        <v>1464.4066381512134</v>
      </c>
      <c r="H179" s="65">
        <f>+IFERROR('Tor Emp %OfCMA'!H179*'CMA GDP Estimates'!H179,"")</f>
        <v>1390.9660913636922</v>
      </c>
      <c r="I179" s="65">
        <f>+IFERROR('Tor Emp %OfCMA'!I179*'CMA GDP Estimates'!I179,"")</f>
        <v>1005.5165336656627</v>
      </c>
      <c r="J179" s="65">
        <f>+IFERROR('Tor Emp %OfCMA'!J179*'CMA GDP Estimates'!J179,"")</f>
        <v>1396.725276317615</v>
      </c>
      <c r="K179" s="65">
        <f>+IFERROR('Tor Emp %OfCMA'!K179*'CMA GDP Estimates'!K179,"")</f>
        <v>1444.4852916888872</v>
      </c>
      <c r="L179" s="65">
        <f>+IFERROR('Tor Emp %OfCMA'!L179*'CMA GDP Estimates'!L179,"")</f>
        <v>2274.6463164028037</v>
      </c>
      <c r="M179" s="30">
        <f>+IFERROR('Tor Emp %OfCMA'!M179*'CMA GDP Estimates'!M179,"")</f>
        <v>1868.4918887115682</v>
      </c>
      <c r="N179" s="30">
        <f>+IFERROR('Tor Emp %OfCMA'!N179*'CMA GDP Estimates'!N179,"")</f>
        <v>1441.2460492163912</v>
      </c>
      <c r="O179" s="30">
        <f>+IFERROR('Tor Emp %OfCMA'!O179*'CMA GDP Estimates'!O179,"")</f>
        <v>2514.936029771236</v>
      </c>
      <c r="P179" s="30">
        <f>+IFERROR('Tor Emp %OfCMA'!P179*'CMA GDP Estimates'!P179,"")</f>
        <v>2423.9851629069717</v>
      </c>
      <c r="Q179" s="30">
        <f>+IFERROR('Tor Emp %OfCMA'!Q179*'CMA GDP Estimates'!Q179,"")</f>
        <v>2580.644505109346</v>
      </c>
      <c r="R179" s="30">
        <f>+IFERROR('Tor Emp %OfCMA'!R179*'CMA GDP Estimates'!R179,"")</f>
        <v>2116.632703228719</v>
      </c>
      <c r="S179" s="30">
        <f>+IFERROR('Tor Emp %OfCMA'!S179*'CMA GDP Estimates'!S179,"")</f>
        <v>2193.7869435364632</v>
      </c>
      <c r="T179" s="30">
        <f>+IFERROR('Tor Emp %OfCMA'!T179*'CMA GDP Estimates'!T179,"")</f>
        <v>1986.1389708233535</v>
      </c>
      <c r="U179" s="30">
        <f>+IFERROR('Tor Emp %OfCMA'!U179*'CMA GDP Estimates'!U179,"")</f>
        <v>1853.6008175927063</v>
      </c>
      <c r="V179" s="30">
        <f>+IFERROR('Tor Emp %OfCMA'!V179*'CMA GDP Estimates'!V179,"")</f>
        <v>1248.7372876495094</v>
      </c>
      <c r="W179" s="30">
        <f>+IFERROR('Tor Emp %OfCMA'!W179*'CMA GDP Estimates'!W179,"")</f>
        <v>2493.127324533888</v>
      </c>
      <c r="X179" s="30">
        <f>+IFERROR('Tor Emp %OfCMA'!X179*'CMA GDP Estimates'!X179,"")</f>
        <v>2528.7335134499085</v>
      </c>
      <c r="Y179" s="30">
        <f>+IFERROR('Tor Emp %OfCMA'!Y179*'CMA GDP Estimates'!Y179,"")</f>
        <v>2803.1886843923853</v>
      </c>
    </row>
    <row r="180" spans="1:25" x14ac:dyDescent="0.25">
      <c r="A180" s="6" t="s">
        <v>173</v>
      </c>
      <c r="B180" s="6"/>
      <c r="C180" s="14">
        <v>912</v>
      </c>
      <c r="D180" s="65">
        <f>+IFERROR('Tor Emp %OfCMA'!D180*'CMA GDP Estimates'!D180,"")</f>
        <v>1853.9325161451723</v>
      </c>
      <c r="E180" s="65">
        <f>+IFERROR('Tor Emp %OfCMA'!E180*'CMA GDP Estimates'!E180,"")</f>
        <v>1533.7119693304621</v>
      </c>
      <c r="F180" s="65">
        <f>+IFERROR('Tor Emp %OfCMA'!F180*'CMA GDP Estimates'!F180,"")</f>
        <v>1810.3611708110116</v>
      </c>
      <c r="G180" s="65">
        <f>+IFERROR('Tor Emp %OfCMA'!G180*'CMA GDP Estimates'!G180,"")</f>
        <v>2053.8292421475585</v>
      </c>
      <c r="H180" s="65">
        <f>+IFERROR('Tor Emp %OfCMA'!H180*'CMA GDP Estimates'!H180,"")</f>
        <v>1353.645236042976</v>
      </c>
      <c r="I180" s="65">
        <f>+IFERROR('Tor Emp %OfCMA'!I180*'CMA GDP Estimates'!I180,"")</f>
        <v>1681.4500344869655</v>
      </c>
      <c r="J180" s="65">
        <f>+IFERROR('Tor Emp %OfCMA'!J180*'CMA GDP Estimates'!J180,"")</f>
        <v>2088.1614473424984</v>
      </c>
      <c r="K180" s="65">
        <f>+IFERROR('Tor Emp %OfCMA'!K180*'CMA GDP Estimates'!K180,"")</f>
        <v>1810.6184654529434</v>
      </c>
      <c r="L180" s="65">
        <f>+IFERROR('Tor Emp %OfCMA'!L180*'CMA GDP Estimates'!L180,"")</f>
        <v>3384.4853217819009</v>
      </c>
      <c r="M180" s="30">
        <f>+IFERROR('Tor Emp %OfCMA'!M180*'CMA GDP Estimates'!M180,"")</f>
        <v>2954.5943354434971</v>
      </c>
      <c r="N180" s="30">
        <f>+IFERROR('Tor Emp %OfCMA'!N180*'CMA GDP Estimates'!N180,"")</f>
        <v>2973.2392693626703</v>
      </c>
      <c r="O180" s="30">
        <f>+IFERROR('Tor Emp %OfCMA'!O180*'CMA GDP Estimates'!O180,"")</f>
        <v>3083.5969266643629</v>
      </c>
      <c r="P180" s="30">
        <f>+IFERROR('Tor Emp %OfCMA'!P180*'CMA GDP Estimates'!P180,"")</f>
        <v>2391.0926710594704</v>
      </c>
      <c r="Q180" s="30">
        <f>+IFERROR('Tor Emp %OfCMA'!Q180*'CMA GDP Estimates'!Q180,"")</f>
        <v>3571.6994964759701</v>
      </c>
      <c r="R180" s="30">
        <f>+IFERROR('Tor Emp %OfCMA'!R180*'CMA GDP Estimates'!R180,"")</f>
        <v>3877.981650417436</v>
      </c>
      <c r="S180" s="30">
        <f>+IFERROR('Tor Emp %OfCMA'!S180*'CMA GDP Estimates'!S180,"")</f>
        <v>4257.1328298859562</v>
      </c>
      <c r="T180" s="30">
        <f>+IFERROR('Tor Emp %OfCMA'!T180*'CMA GDP Estimates'!T180,"")</f>
        <v>3678.0610759854467</v>
      </c>
      <c r="U180" s="30">
        <f>+IFERROR('Tor Emp %OfCMA'!U180*'CMA GDP Estimates'!U180,"")</f>
        <v>3707.5584776955311</v>
      </c>
      <c r="V180" s="30">
        <f>+IFERROR('Tor Emp %OfCMA'!V180*'CMA GDP Estimates'!V180,"")</f>
        <v>3904.375375192812</v>
      </c>
      <c r="W180" s="30">
        <f>+IFERROR('Tor Emp %OfCMA'!W180*'CMA GDP Estimates'!W180,"")</f>
        <v>3328.082000823078</v>
      </c>
      <c r="X180" s="30">
        <f>+IFERROR('Tor Emp %OfCMA'!X180*'CMA GDP Estimates'!X180,"")</f>
        <v>3927.4853822976406</v>
      </c>
      <c r="Y180" s="30">
        <f>+IFERROR('Tor Emp %OfCMA'!Y180*'CMA GDP Estimates'!Y180,"")</f>
        <v>4103.2168904749524</v>
      </c>
    </row>
    <row r="181" spans="1:25" x14ac:dyDescent="0.25">
      <c r="A181" s="6" t="s">
        <v>174</v>
      </c>
      <c r="B181" s="6"/>
      <c r="C181" s="14">
        <v>913</v>
      </c>
      <c r="D181" s="65">
        <f>+IFERROR('Tor Emp %OfCMA'!D181*'CMA GDP Estimates'!D181,"")</f>
        <v>1427.9973476337339</v>
      </c>
      <c r="E181" s="65">
        <f>+IFERROR('Tor Emp %OfCMA'!E181*'CMA GDP Estimates'!E181,"")</f>
        <v>1508.4076852618803</v>
      </c>
      <c r="F181" s="65">
        <f>+IFERROR('Tor Emp %OfCMA'!F181*'CMA GDP Estimates'!F181,"")</f>
        <v>1634.4010513433084</v>
      </c>
      <c r="G181" s="65">
        <f>+IFERROR('Tor Emp %OfCMA'!G181*'CMA GDP Estimates'!G181,"")</f>
        <v>1772.6904709461039</v>
      </c>
      <c r="H181" s="65">
        <f>+IFERROR('Tor Emp %OfCMA'!H181*'CMA GDP Estimates'!H181,"")</f>
        <v>1407.8924347469235</v>
      </c>
      <c r="I181" s="65">
        <f>+IFERROR('Tor Emp %OfCMA'!I181*'CMA GDP Estimates'!I181,"")</f>
        <v>1476.01289359266</v>
      </c>
      <c r="J181" s="65">
        <f>+IFERROR('Tor Emp %OfCMA'!J181*'CMA GDP Estimates'!J181,"")</f>
        <v>1826.085759580712</v>
      </c>
      <c r="K181" s="65">
        <f>+IFERROR('Tor Emp %OfCMA'!K181*'CMA GDP Estimates'!K181,"")</f>
        <v>1648.3080026510745</v>
      </c>
      <c r="L181" s="65">
        <f>+IFERROR('Tor Emp %OfCMA'!L181*'CMA GDP Estimates'!L181,"")</f>
        <v>2374.0462450975442</v>
      </c>
      <c r="M181" s="30">
        <f>+IFERROR('Tor Emp %OfCMA'!M181*'CMA GDP Estimates'!M181,"")</f>
        <v>3421.5525120958087</v>
      </c>
      <c r="N181" s="30">
        <f>+IFERROR('Tor Emp %OfCMA'!N181*'CMA GDP Estimates'!N181,"")</f>
        <v>4430.8941754886127</v>
      </c>
      <c r="O181" s="30">
        <f>+IFERROR('Tor Emp %OfCMA'!O181*'CMA GDP Estimates'!O181,"")</f>
        <v>3348.0417698098076</v>
      </c>
      <c r="P181" s="30">
        <f>+IFERROR('Tor Emp %OfCMA'!P181*'CMA GDP Estimates'!P181,"")</f>
        <v>4167.2821184867717</v>
      </c>
      <c r="Q181" s="30">
        <f>+IFERROR('Tor Emp %OfCMA'!Q181*'CMA GDP Estimates'!Q181,"")</f>
        <v>4449.4823188326873</v>
      </c>
      <c r="R181" s="30">
        <f>+IFERROR('Tor Emp %OfCMA'!R181*'CMA GDP Estimates'!R181,"")</f>
        <v>3385.2530138124957</v>
      </c>
      <c r="S181" s="30">
        <f>+IFERROR('Tor Emp %OfCMA'!S181*'CMA GDP Estimates'!S181,"")</f>
        <v>4109.156962099838</v>
      </c>
      <c r="T181" s="30">
        <f>+IFERROR('Tor Emp %OfCMA'!T181*'CMA GDP Estimates'!T181,"")</f>
        <v>4036.7704695249136</v>
      </c>
      <c r="U181" s="30">
        <f>+IFERROR('Tor Emp %OfCMA'!U181*'CMA GDP Estimates'!U181,"")</f>
        <v>3046.1287999003966</v>
      </c>
      <c r="V181" s="30">
        <f>+IFERROR('Tor Emp %OfCMA'!V181*'CMA GDP Estimates'!V181,"")</f>
        <v>4192.8753806094492</v>
      </c>
      <c r="W181" s="30">
        <f>+IFERROR('Tor Emp %OfCMA'!W181*'CMA GDP Estimates'!W181,"")</f>
        <v>3448.4636358113294</v>
      </c>
      <c r="X181" s="30">
        <f>+IFERROR('Tor Emp %OfCMA'!X181*'CMA GDP Estimates'!X181,"")</f>
        <v>4713.8361998461032</v>
      </c>
      <c r="Y181" s="30">
        <f>+IFERROR('Tor Emp %OfCMA'!Y181*'CMA GDP Estimates'!Y181,"")</f>
        <v>3453.1013153072186</v>
      </c>
    </row>
    <row r="182" spans="1:25" x14ac:dyDescent="0.25">
      <c r="A182" s="6" t="s">
        <v>175</v>
      </c>
      <c r="B182" s="6"/>
      <c r="C182" s="14" t="s">
        <v>210</v>
      </c>
      <c r="D182" s="65" t="str">
        <f>+IFERROR('Tor Emp %OfCMA'!D182*'CMA GDP Estimates'!D182,"")</f>
        <v/>
      </c>
      <c r="E182" s="65" t="str">
        <f>+IFERROR('Tor Emp %OfCMA'!E182*'CMA GDP Estimates'!E182,"")</f>
        <v/>
      </c>
      <c r="F182" s="65" t="str">
        <f>+IFERROR('Tor Emp %OfCMA'!F182*'CMA GDP Estimates'!F182,"")</f>
        <v/>
      </c>
      <c r="G182" s="65" t="str">
        <f>+IFERROR('Tor Emp %OfCMA'!G182*'CMA GDP Estimates'!G182,"")</f>
        <v/>
      </c>
      <c r="H182" s="65" t="str">
        <f>+IFERROR('Tor Emp %OfCMA'!H182*'CMA GDP Estimates'!H182,"")</f>
        <v/>
      </c>
      <c r="I182" s="65" t="str">
        <f>+IFERROR('Tor Emp %OfCMA'!I182*'CMA GDP Estimates'!I182,"")</f>
        <v/>
      </c>
      <c r="J182" s="65" t="str">
        <f>+IFERROR('Tor Emp %OfCMA'!J182*'CMA GDP Estimates'!J182,"")</f>
        <v/>
      </c>
      <c r="K182" s="65" t="str">
        <f>+IFERROR('Tor Emp %OfCMA'!K182*'CMA GDP Estimates'!K182,"")</f>
        <v/>
      </c>
      <c r="L182" s="65" t="str">
        <f>+IFERROR('Tor Emp %OfCMA'!L182*'CMA GDP Estimates'!L182,"")</f>
        <v/>
      </c>
      <c r="M182" s="30" t="str">
        <f>+IFERROR('Tor Emp %OfCMA'!M182*'CMA GDP Estimates'!M182,"")</f>
        <v/>
      </c>
      <c r="N182" s="30" t="str">
        <f>+IFERROR('Tor Emp %OfCMA'!N182*'CMA GDP Estimates'!N182,"")</f>
        <v/>
      </c>
      <c r="O182" s="30" t="str">
        <f>+IFERROR('Tor Emp %OfCMA'!O182*'CMA GDP Estimates'!O182,"")</f>
        <v/>
      </c>
      <c r="P182" s="30" t="str">
        <f>+IFERROR('Tor Emp %OfCMA'!P182*'CMA GDP Estimates'!P182,"")</f>
        <v/>
      </c>
      <c r="Q182" s="30" t="str">
        <f>+IFERROR('Tor Emp %OfCMA'!Q182*'CMA GDP Estimates'!Q182,"")</f>
        <v/>
      </c>
      <c r="R182" s="30" t="str">
        <f>+IFERROR('Tor Emp %OfCMA'!R182*'CMA GDP Estimates'!R182,"")</f>
        <v/>
      </c>
      <c r="S182" s="30" t="str">
        <f>+IFERROR('Tor Emp %OfCMA'!S182*'CMA GDP Estimates'!S182,"")</f>
        <v/>
      </c>
      <c r="T182" s="30">
        <f>+IFERROR('Tor Emp %OfCMA'!T182*'CMA GDP Estimates'!T182,"")</f>
        <v>0</v>
      </c>
      <c r="U182" s="30">
        <f>+IFERROR('Tor Emp %OfCMA'!U182*'CMA GDP Estimates'!U182,"")</f>
        <v>0</v>
      </c>
      <c r="V182" s="30" t="str">
        <f>+IFERROR('Tor Emp %OfCMA'!V182*'CMA GDP Estimates'!V182,"")</f>
        <v/>
      </c>
      <c r="W182" s="30" t="str">
        <f>+IFERROR('Tor Emp %OfCMA'!W182*'CMA GDP Estimates'!W182,"")</f>
        <v/>
      </c>
      <c r="X182" s="30" t="str">
        <f>+IFERROR('Tor Emp %OfCMA'!X182*'CMA GDP Estimates'!X182,"")</f>
        <v/>
      </c>
      <c r="Y182" s="30" t="str">
        <f>+IFERROR('Tor Emp %OfCMA'!Y182*'CMA GDP Estimates'!Y182,"")</f>
        <v/>
      </c>
    </row>
    <row r="187" spans="1:25" x14ac:dyDescent="0.25">
      <c r="A187" s="123" t="s">
        <v>532</v>
      </c>
      <c r="B187" s="124"/>
      <c r="C187" s="124"/>
    </row>
    <row r="188" spans="1:25" x14ac:dyDescent="0.25">
      <c r="A188" s="125" t="s">
        <v>380</v>
      </c>
      <c r="B188" s="126"/>
      <c r="C188" s="127" t="s">
        <v>533</v>
      </c>
      <c r="D188" s="128">
        <f>SUMIF($C$198:$C$277,334511,D$198:D$277)+SUMIF($C$198:$C$277,3364,D$198:D$277)+SUMIF($C$198:$C$277,488190,D$198:D$277)</f>
        <v>631.09399805022065</v>
      </c>
      <c r="E188" s="128">
        <f t="shared" ref="E188:Y188" si="0">SUMIF($C$198:$C$277,334511,E$198:E$277)+SUMIF($C$198:$C$277,3364,E$198:E$277)+SUMIF($C$198:$C$277,488190,E$198:E$277)</f>
        <v>826.19754433625621</v>
      </c>
      <c r="F188" s="128">
        <f t="shared" si="0"/>
        <v>521.8508695272659</v>
      </c>
      <c r="G188" s="128">
        <f t="shared" si="0"/>
        <v>588.34086136345354</v>
      </c>
      <c r="H188" s="128">
        <f t="shared" si="0"/>
        <v>299.50549586533668</v>
      </c>
      <c r="I188" s="128">
        <f t="shared" si="0"/>
        <v>443.21200106665276</v>
      </c>
      <c r="J188" s="128">
        <f t="shared" si="0"/>
        <v>408.74412555521644</v>
      </c>
      <c r="K188" s="128">
        <f t="shared" si="0"/>
        <v>330.01986300678874</v>
      </c>
      <c r="L188" s="128">
        <f t="shared" si="0"/>
        <v>403.16690482698095</v>
      </c>
      <c r="M188" s="128">
        <f t="shared" si="0"/>
        <v>664.1030405104184</v>
      </c>
      <c r="N188" s="128">
        <f t="shared" si="0"/>
        <v>728.74712923643722</v>
      </c>
      <c r="O188" s="128">
        <f t="shared" si="0"/>
        <v>746.11764691262704</v>
      </c>
      <c r="P188" s="128">
        <f t="shared" si="0"/>
        <v>730.98202774477124</v>
      </c>
      <c r="Q188" s="128">
        <f t="shared" si="0"/>
        <v>299.88866320513915</v>
      </c>
      <c r="R188" s="128">
        <f t="shared" si="0"/>
        <v>778.09348502546879</v>
      </c>
      <c r="S188" s="128">
        <f t="shared" si="0"/>
        <v>382.13903657670653</v>
      </c>
      <c r="T188" s="128">
        <f t="shared" si="0"/>
        <v>631.47903870072184</v>
      </c>
      <c r="U188" s="128">
        <f t="shared" si="0"/>
        <v>446.33712638105237</v>
      </c>
      <c r="V188" s="128">
        <f t="shared" si="0"/>
        <v>655.35664941228515</v>
      </c>
      <c r="W188" s="128">
        <f t="shared" si="0"/>
        <v>937.74952324388357</v>
      </c>
      <c r="X188" s="128">
        <f t="shared" si="0"/>
        <v>515.32153741435013</v>
      </c>
      <c r="Y188" s="128">
        <f t="shared" si="0"/>
        <v>762.98011214861413</v>
      </c>
    </row>
    <row r="189" spans="1:25" x14ac:dyDescent="0.25">
      <c r="A189" s="125" t="s">
        <v>407</v>
      </c>
      <c r="B189" s="126"/>
      <c r="C189" s="127" t="s">
        <v>596</v>
      </c>
      <c r="D189" s="128">
        <f>SUMIF($C$198:$C$277,541310,D$198:D$277)+SUMIF($C$198:$C$277,541320,D$198:D$277)+SUMIF($C$198:$C$277,541410,D$198:D$277)+SUMIF($C$198:$C$277,541420,D$198:D$277)+SUMIF($C$198:$C$277,541430,D$198:D$277)+SUMIF($C$198:$C$277,541490,D$198:D$277)</f>
        <v>266.40068721295944</v>
      </c>
      <c r="E189" s="128">
        <f t="shared" ref="E189:Y189" si="1">SUMIF($C$198:$C$277,541310,E$198:E$277)+SUMIF($C$198:$C$277,541320,E$198:E$277)+SUMIF($C$198:$C$277,541410,E$198:E$277)+SUMIF($C$198:$C$277,541420,E$198:E$277)+SUMIF($C$198:$C$277,541430,E$198:E$277)+SUMIF($C$198:$C$277,541490,E$198:E$277)</f>
        <v>329.44956749369123</v>
      </c>
      <c r="F189" s="128">
        <f t="shared" si="1"/>
        <v>298.03442635162071</v>
      </c>
      <c r="G189" s="128">
        <f t="shared" si="1"/>
        <v>306.71080513431343</v>
      </c>
      <c r="H189" s="128">
        <f t="shared" si="1"/>
        <v>241.92262240848569</v>
      </c>
      <c r="I189" s="128">
        <f t="shared" si="1"/>
        <v>266.42041836021309</v>
      </c>
      <c r="J189" s="128">
        <f t="shared" si="1"/>
        <v>260.84996881098789</v>
      </c>
      <c r="K189" s="128">
        <f t="shared" si="1"/>
        <v>306.63761474801549</v>
      </c>
      <c r="L189" s="128">
        <f t="shared" si="1"/>
        <v>312.53381558754143</v>
      </c>
      <c r="M189" s="128">
        <f t="shared" si="1"/>
        <v>297.10890152903573</v>
      </c>
      <c r="N189" s="128">
        <f t="shared" si="1"/>
        <v>786.79607098348595</v>
      </c>
      <c r="O189" s="128">
        <f t="shared" si="1"/>
        <v>892.10526843711762</v>
      </c>
      <c r="P189" s="128">
        <f t="shared" si="1"/>
        <v>753.63761490864863</v>
      </c>
      <c r="Q189" s="128">
        <f t="shared" si="1"/>
        <v>665.39642030549612</v>
      </c>
      <c r="R189" s="128">
        <f t="shared" si="1"/>
        <v>682.89003151999634</v>
      </c>
      <c r="S189" s="128">
        <f t="shared" si="1"/>
        <v>681.88422530965033</v>
      </c>
      <c r="T189" s="128">
        <f t="shared" si="1"/>
        <v>544.62532431278771</v>
      </c>
      <c r="U189" s="128">
        <f t="shared" si="1"/>
        <v>616.63607381867519</v>
      </c>
      <c r="V189" s="128">
        <f t="shared" si="1"/>
        <v>661.22977449317978</v>
      </c>
      <c r="W189" s="128">
        <f t="shared" si="1"/>
        <v>638.22931770533614</v>
      </c>
      <c r="X189" s="128">
        <f t="shared" si="1"/>
        <v>717.80878495752756</v>
      </c>
      <c r="Y189" s="128">
        <f t="shared" si="1"/>
        <v>734.64050631456826</v>
      </c>
    </row>
    <row r="190" spans="1:25" x14ac:dyDescent="0.25">
      <c r="A190" s="125" t="s">
        <v>420</v>
      </c>
      <c r="B190" s="126"/>
      <c r="C190" s="127">
        <v>61</v>
      </c>
      <c r="D190" s="128">
        <f>SUMIF($C$198:$C$277,61,D$198:D$277)</f>
        <v>6277.8688095197613</v>
      </c>
      <c r="E190" s="128">
        <f t="shared" ref="E190:Y190" si="2">SUMIF($C$198:$C$277,61,E$198:E$277)</f>
        <v>5890.2715888256098</v>
      </c>
      <c r="F190" s="128">
        <f>SUMIF($C$198:$C$277,61,F$198:F$277)</f>
        <v>5957.3972608297126</v>
      </c>
      <c r="G190" s="128">
        <f t="shared" si="2"/>
        <v>5832.5614853363813</v>
      </c>
      <c r="H190" s="128">
        <f t="shared" si="2"/>
        <v>5803.3991282353691</v>
      </c>
      <c r="I190" s="128">
        <f t="shared" si="2"/>
        <v>5771.8257094163691</v>
      </c>
      <c r="J190" s="128">
        <f t="shared" si="2"/>
        <v>5434.6569807300384</v>
      </c>
      <c r="K190" s="128">
        <f t="shared" si="2"/>
        <v>6089.0076569626481</v>
      </c>
      <c r="L190" s="128">
        <f t="shared" si="2"/>
        <v>8097.1794101442256</v>
      </c>
      <c r="M190" s="128">
        <f t="shared" si="2"/>
        <v>7798.7689415296081</v>
      </c>
      <c r="N190" s="128">
        <f t="shared" si="2"/>
        <v>8673.6331338326108</v>
      </c>
      <c r="O190" s="128">
        <f t="shared" si="2"/>
        <v>8428.3796496238374</v>
      </c>
      <c r="P190" s="128">
        <f t="shared" si="2"/>
        <v>8987.8433222256917</v>
      </c>
      <c r="Q190" s="128">
        <f t="shared" si="2"/>
        <v>9111.1608614637571</v>
      </c>
      <c r="R190" s="128">
        <f t="shared" si="2"/>
        <v>9712.0002045010024</v>
      </c>
      <c r="S190" s="128">
        <f t="shared" si="2"/>
        <v>9230.958898702931</v>
      </c>
      <c r="T190" s="128">
        <f t="shared" si="2"/>
        <v>9440.5196459806284</v>
      </c>
      <c r="U190" s="128">
        <f t="shared" si="2"/>
        <v>9128.7035646418244</v>
      </c>
      <c r="V190" s="128">
        <f t="shared" si="2"/>
        <v>9555.7017401974408</v>
      </c>
      <c r="W190" s="128">
        <f t="shared" si="2"/>
        <v>10084.958092455186</v>
      </c>
      <c r="X190" s="128">
        <f t="shared" si="2"/>
        <v>9827.3825529814167</v>
      </c>
      <c r="Y190" s="128">
        <f t="shared" si="2"/>
        <v>10749.367151197846</v>
      </c>
    </row>
    <row r="191" spans="1:25" x14ac:dyDescent="0.25">
      <c r="A191" s="125" t="s">
        <v>430</v>
      </c>
      <c r="B191" s="126"/>
      <c r="C191" s="127" t="s">
        <v>534</v>
      </c>
      <c r="D191" s="128">
        <f>SUMIF($C$198:$C$277,"313, 314",D$198:D$277)+SUMIF($C$198:$C$277,315,D$198:D$277)+SUMIF($C$198:$C$277,4141,D$198:D$277)+SUMIF($C$198:$C$277,448,D$198:D$277)</f>
        <v>662.342834627912</v>
      </c>
      <c r="E191" s="128">
        <f t="shared" ref="E191:Y191" si="3">SUMIF($C$198:$C$277,"313, 314",E$198:E$277)+SUMIF($C$198:$C$277,315,E$198:E$277)+SUMIF($C$198:$C$277,4141,E$198:E$277)+SUMIF($C$198:$C$277,448,E$198:E$277)</f>
        <v>640.81592761420006</v>
      </c>
      <c r="F191" s="128">
        <f>SUMIF($C$198:$C$277,"313, 314",F$198:F$277)+SUMIF($C$198:$C$277,315,F$198:F$277)+SUMIF($C$198:$C$277,4141,F$198:F$277)+SUMIF($C$198:$C$277,448,F$198:F$277)</f>
        <v>754.16682584618297</v>
      </c>
      <c r="G191" s="128">
        <f t="shared" si="3"/>
        <v>735.18321710943769</v>
      </c>
      <c r="H191" s="128">
        <f t="shared" si="3"/>
        <v>788.80655646350203</v>
      </c>
      <c r="I191" s="128">
        <f t="shared" si="3"/>
        <v>757.40845533009826</v>
      </c>
      <c r="J191" s="128">
        <f t="shared" si="3"/>
        <v>693.25744667833624</v>
      </c>
      <c r="K191" s="128">
        <f t="shared" si="3"/>
        <v>619.81703714184164</v>
      </c>
      <c r="L191" s="128">
        <f t="shared" si="3"/>
        <v>657.5557563298006</v>
      </c>
      <c r="M191" s="128">
        <f t="shared" si="3"/>
        <v>571.38450505002038</v>
      </c>
      <c r="N191" s="128">
        <f t="shared" si="3"/>
        <v>1660.7184716288837</v>
      </c>
      <c r="O191" s="128">
        <f t="shared" si="3"/>
        <v>1479.0573185805797</v>
      </c>
      <c r="P191" s="128">
        <f t="shared" si="3"/>
        <v>1495.026885510727</v>
      </c>
      <c r="Q191" s="128">
        <f t="shared" si="3"/>
        <v>1526.0467328022798</v>
      </c>
      <c r="R191" s="128">
        <f t="shared" si="3"/>
        <v>1572.8843548839561</v>
      </c>
      <c r="S191" s="128">
        <f t="shared" si="3"/>
        <v>2007.2905878763299</v>
      </c>
      <c r="T191" s="128">
        <f t="shared" si="3"/>
        <v>1333.939725084274</v>
      </c>
      <c r="U191" s="128">
        <f t="shared" si="3"/>
        <v>1854.6621275519108</v>
      </c>
      <c r="V191" s="128">
        <f t="shared" si="3"/>
        <v>2038.9493093399906</v>
      </c>
      <c r="W191" s="128">
        <f t="shared" si="3"/>
        <v>2001.9866936688177</v>
      </c>
      <c r="X191" s="128">
        <f t="shared" si="3"/>
        <v>2004.0127183708082</v>
      </c>
      <c r="Y191" s="128">
        <f t="shared" si="3"/>
        <v>1354.0013363367598</v>
      </c>
    </row>
    <row r="192" spans="1:25" x14ac:dyDescent="0.25">
      <c r="A192" s="125" t="s">
        <v>535</v>
      </c>
      <c r="B192" s="126"/>
      <c r="C192" s="127">
        <v>52</v>
      </c>
      <c r="D192" s="128">
        <f>SUMIF($C$198:$C$277,52,D$198:D$277)</f>
        <v>10882.093545920017</v>
      </c>
      <c r="E192" s="128">
        <f t="shared" ref="E192:Y192" si="4">SUMIF($C$198:$C$277,52,E$198:E$277)</f>
        <v>12162.329718508778</v>
      </c>
      <c r="F192" s="128">
        <f t="shared" si="4"/>
        <v>12401.087260749362</v>
      </c>
      <c r="G192" s="128">
        <f t="shared" si="4"/>
        <v>12908.342177330122</v>
      </c>
      <c r="H192" s="128">
        <f t="shared" si="4"/>
        <v>13207.542010619793</v>
      </c>
      <c r="I192" s="128">
        <f t="shared" si="4"/>
        <v>13796.396946964558</v>
      </c>
      <c r="J192" s="128">
        <f t="shared" si="4"/>
        <v>13514.609072434809</v>
      </c>
      <c r="K192" s="128">
        <f t="shared" si="4"/>
        <v>13570.18937782053</v>
      </c>
      <c r="L192" s="128">
        <f t="shared" si="4"/>
        <v>23009.910502725976</v>
      </c>
      <c r="M192" s="128">
        <f t="shared" si="4"/>
        <v>24731.519377533754</v>
      </c>
      <c r="N192" s="128">
        <f t="shared" si="4"/>
        <v>24516.471175832899</v>
      </c>
      <c r="O192" s="128">
        <f t="shared" si="4"/>
        <v>26670.814892334998</v>
      </c>
      <c r="P192" s="128">
        <f t="shared" si="4"/>
        <v>25642.184091167397</v>
      </c>
      <c r="Q192" s="128">
        <f t="shared" si="4"/>
        <v>23036.66888248736</v>
      </c>
      <c r="R192" s="128">
        <f t="shared" si="4"/>
        <v>25046.133179045646</v>
      </c>
      <c r="S192" s="128">
        <f t="shared" si="4"/>
        <v>25437.345161325964</v>
      </c>
      <c r="T192" s="128">
        <f t="shared" si="4"/>
        <v>26574.971055309208</v>
      </c>
      <c r="U192" s="128">
        <f t="shared" si="4"/>
        <v>30236.847088735565</v>
      </c>
      <c r="V192" s="128">
        <f t="shared" si="4"/>
        <v>30498.350250087453</v>
      </c>
      <c r="W192" s="128">
        <f t="shared" si="4"/>
        <v>33124.384766196679</v>
      </c>
      <c r="X192" s="128">
        <f t="shared" si="4"/>
        <v>32589.408556096663</v>
      </c>
      <c r="Y192" s="128">
        <f t="shared" si="4"/>
        <v>31994.538520254799</v>
      </c>
    </row>
    <row r="193" spans="1:25" x14ac:dyDescent="0.25">
      <c r="A193" s="125" t="s">
        <v>492</v>
      </c>
      <c r="B193" s="126"/>
      <c r="C193" s="127" t="s">
        <v>536</v>
      </c>
      <c r="D193" s="128">
        <f>SUMIF($C$198:$C$277,311,D$198:D$277)+SUMIF($C$198:$C$277,3121,D$198:D$277)</f>
        <v>2094.0345083806178</v>
      </c>
      <c r="E193" s="128">
        <f t="shared" ref="E193:Y193" si="5">SUMIF($C$198:$C$277,311,E$198:E$277)+SUMIF($C$198:$C$277,3121,E$198:E$277)</f>
        <v>2628.7280599281858</v>
      </c>
      <c r="F193" s="128">
        <f t="shared" si="5"/>
        <v>2230.0304730807143</v>
      </c>
      <c r="G193" s="128">
        <f t="shared" si="5"/>
        <v>2331.6940589452588</v>
      </c>
      <c r="H193" s="128">
        <f t="shared" si="5"/>
        <v>2781.8817555083924</v>
      </c>
      <c r="I193" s="128">
        <f t="shared" si="5"/>
        <v>2625.7393133752075</v>
      </c>
      <c r="J193" s="128">
        <f t="shared" si="5"/>
        <v>2465.8952935554671</v>
      </c>
      <c r="K193" s="128">
        <f t="shared" si="5"/>
        <v>2070.4673481559289</v>
      </c>
      <c r="L193" s="128">
        <f t="shared" si="5"/>
        <v>3948.7487656760895</v>
      </c>
      <c r="M193" s="128">
        <f t="shared" si="5"/>
        <v>3757.8368228124582</v>
      </c>
      <c r="N193" s="128">
        <f t="shared" si="5"/>
        <v>2997.688435592574</v>
      </c>
      <c r="O193" s="128">
        <f t="shared" si="5"/>
        <v>3863.9673250246133</v>
      </c>
      <c r="P193" s="128">
        <f t="shared" si="5"/>
        <v>2632.9677879686628</v>
      </c>
      <c r="Q193" s="128">
        <f t="shared" si="5"/>
        <v>2746.105058596499</v>
      </c>
      <c r="R193" s="128">
        <f t="shared" si="5"/>
        <v>2700.0252988903876</v>
      </c>
      <c r="S193" s="128">
        <f t="shared" si="5"/>
        <v>3511.0451753896846</v>
      </c>
      <c r="T193" s="128">
        <f t="shared" si="5"/>
        <v>3157.9592771629791</v>
      </c>
      <c r="U193" s="128">
        <f t="shared" si="5"/>
        <v>3712.9369801166422</v>
      </c>
      <c r="V193" s="128">
        <f t="shared" si="5"/>
        <v>3885.1859317678745</v>
      </c>
      <c r="W193" s="128">
        <f t="shared" si="5"/>
        <v>4094.0315103473777</v>
      </c>
      <c r="X193" s="128">
        <f t="shared" si="5"/>
        <v>2659.8992057261876</v>
      </c>
      <c r="Y193" s="128">
        <f t="shared" si="5"/>
        <v>2638.7682278058296</v>
      </c>
    </row>
    <row r="194" spans="1:25" x14ac:dyDescent="0.25">
      <c r="A194" s="125" t="s">
        <v>537</v>
      </c>
      <c r="B194" s="126"/>
      <c r="C194" s="127" t="s">
        <v>538</v>
      </c>
      <c r="D194" s="128">
        <f>SUMIF($C$198:$C$277,3254,D$198:D$277)+SUMIF($C$198:$C$277,334512,D$198:D$277)+SUMIF($C$198:$C$277,3391,D$198:D$277)+SUMIF($C$198:$C$277,414510,D$198:D$277)+SUMIF($C$198:$C$277,5417,D$198:D$277)+SUMIF($C$198:$C$277,6215,D$198:D$277)</f>
        <v>600.41733747146679</v>
      </c>
      <c r="E194" s="128">
        <f t="shared" ref="E194:Y194" si="6">SUMIF($C$198:$C$277,3254,E$198:E$277)+SUMIF($C$198:$C$277,334512,E$198:E$277)+SUMIF($C$198:$C$277,3391,E$198:E$277)+SUMIF($C$198:$C$277,414510,E$198:E$277)+SUMIF($C$198:$C$277,5417,E$198:E$277)+SUMIF($C$198:$C$277,6215,E$198:E$277)</f>
        <v>909.13155353377169</v>
      </c>
      <c r="F194" s="128">
        <f t="shared" si="6"/>
        <v>774.42323119576724</v>
      </c>
      <c r="G194" s="128">
        <f t="shared" si="6"/>
        <v>833.68187290998958</v>
      </c>
      <c r="H194" s="128">
        <f t="shared" si="6"/>
        <v>1143.7270764064824</v>
      </c>
      <c r="I194" s="128">
        <f t="shared" si="6"/>
        <v>1525.4508935623398</v>
      </c>
      <c r="J194" s="128">
        <f t="shared" si="6"/>
        <v>1338.2227623051635</v>
      </c>
      <c r="K194" s="128">
        <f t="shared" si="6"/>
        <v>1057.9836511552853</v>
      </c>
      <c r="L194" s="128">
        <f t="shared" si="6"/>
        <v>1393.0488722480532</v>
      </c>
      <c r="M194" s="128">
        <f t="shared" si="6"/>
        <v>2042.3513294020404</v>
      </c>
      <c r="N194" s="128">
        <f t="shared" si="6"/>
        <v>2445.4189404156709</v>
      </c>
      <c r="O194" s="128">
        <f t="shared" si="6"/>
        <v>2670.5572478654622</v>
      </c>
      <c r="P194" s="128">
        <f t="shared" si="6"/>
        <v>2263.968324740752</v>
      </c>
      <c r="Q194" s="128">
        <f t="shared" si="6"/>
        <v>2650.1575513967337</v>
      </c>
      <c r="R194" s="128">
        <f t="shared" si="6"/>
        <v>2602.3203444628189</v>
      </c>
      <c r="S194" s="128">
        <f t="shared" si="6"/>
        <v>2794.98451104797</v>
      </c>
      <c r="T194" s="128">
        <f t="shared" si="6"/>
        <v>2564.1098248224034</v>
      </c>
      <c r="U194" s="128">
        <f t="shared" si="6"/>
        <v>2785.5217122949693</v>
      </c>
      <c r="V194" s="128">
        <f t="shared" si="6"/>
        <v>3050.5160283951641</v>
      </c>
      <c r="W194" s="128">
        <f t="shared" si="6"/>
        <v>2622.0034581109162</v>
      </c>
      <c r="X194" s="128">
        <f t="shared" si="6"/>
        <v>2208.7241044672687</v>
      </c>
      <c r="Y194" s="128">
        <f t="shared" si="6"/>
        <v>2452.2384209811694</v>
      </c>
    </row>
    <row r="195" spans="1:25" x14ac:dyDescent="0.25">
      <c r="A195" s="125" t="s">
        <v>539</v>
      </c>
      <c r="B195" s="126"/>
      <c r="C195" s="127" t="s">
        <v>540</v>
      </c>
      <c r="D195" s="128">
        <f>SUMIF($C$198:$C$277,3341,D$198:D$277)+SUMIF($C$198:$C$277,3342,D$198:D$277)+SUMIF($C$198:$C$277,3343,D$198:D$277)+SUMIF($C$198:$C$277,3344,D$198:D$277)+SUMIF($C$198:$C$277,3345,D$198:D$277)+SUMIF($C$198:$C$277,4173,D$198:D$277)+SUMIF($C$198:$C$277,5112,D$198:D$277)+SUMIF($C$198:$C$277,517,D$198:D$277)+SUMIF($C$198:$C$277,518,D$198:D$277)+SUMIF($C$198:$C$277,5415,D$198:D$277)+SUMIF($C$198:$C$277,8112,D$198:D$277)</f>
        <v>1533.4535132863655</v>
      </c>
      <c r="E195" s="128">
        <f t="shared" ref="E195:Y195" si="7">SUMIF($C$198:$C$277,3341,E$198:E$277)+SUMIF($C$198:$C$277,3342,E$198:E$277)+SUMIF($C$198:$C$277,3343,E$198:E$277)+SUMIF($C$198:$C$277,3344,E$198:E$277)+SUMIF($C$198:$C$277,3345,E$198:E$277)+SUMIF($C$198:$C$277,4173,E$198:E$277)+SUMIF($C$198:$C$277,5112,E$198:E$277)+SUMIF($C$198:$C$277,517,E$198:E$277)+SUMIF($C$198:$C$277,518,E$198:E$277)+SUMIF($C$198:$C$277,5415,E$198:E$277)+SUMIF($C$198:$C$277,8112,E$198:E$277)</f>
        <v>1762.1253474634359</v>
      </c>
      <c r="F195" s="128">
        <f t="shared" si="7"/>
        <v>3073.8373275950726</v>
      </c>
      <c r="G195" s="128">
        <f t="shared" si="7"/>
        <v>3458.5957801622581</v>
      </c>
      <c r="H195" s="128">
        <f t="shared" si="7"/>
        <v>3892.8243120074385</v>
      </c>
      <c r="I195" s="128">
        <f t="shared" si="7"/>
        <v>3588.7355577809417</v>
      </c>
      <c r="J195" s="128">
        <f t="shared" si="7"/>
        <v>4722.7999176577414</v>
      </c>
      <c r="K195" s="128">
        <f t="shared" si="7"/>
        <v>3145.4946965340846</v>
      </c>
      <c r="L195" s="128">
        <f t="shared" si="7"/>
        <v>3420.5020820205013</v>
      </c>
      <c r="M195" s="128">
        <f t="shared" si="7"/>
        <v>3942.7912659557433</v>
      </c>
      <c r="N195" s="128">
        <f t="shared" si="7"/>
        <v>10006.152063207768</v>
      </c>
      <c r="O195" s="128">
        <f t="shared" si="7"/>
        <v>10071.60805025327</v>
      </c>
      <c r="P195" s="128">
        <f t="shared" si="7"/>
        <v>10925.963191043898</v>
      </c>
      <c r="Q195" s="128">
        <f t="shared" si="7"/>
        <v>10090.050342742232</v>
      </c>
      <c r="R195" s="128">
        <f t="shared" si="7"/>
        <v>11234.606197122925</v>
      </c>
      <c r="S195" s="128">
        <f t="shared" si="7"/>
        <v>9189.5583835220204</v>
      </c>
      <c r="T195" s="128">
        <f t="shared" si="7"/>
        <v>9416.8205946271846</v>
      </c>
      <c r="U195" s="128">
        <f t="shared" si="7"/>
        <v>11215.868978864959</v>
      </c>
      <c r="V195" s="128">
        <f t="shared" si="7"/>
        <v>11495.782722251895</v>
      </c>
      <c r="W195" s="128">
        <f t="shared" si="7"/>
        <v>11284.252423152655</v>
      </c>
      <c r="X195" s="128">
        <f t="shared" si="7"/>
        <v>12953.779613029081</v>
      </c>
      <c r="Y195" s="128">
        <f t="shared" si="7"/>
        <v>12347.460072476544</v>
      </c>
    </row>
    <row r="196" spans="1:25" x14ac:dyDescent="0.25">
      <c r="B196" s="124"/>
      <c r="C196" s="124"/>
    </row>
    <row r="197" spans="1:25" x14ac:dyDescent="0.25">
      <c r="A197" s="138" t="s">
        <v>594</v>
      </c>
      <c r="B197" s="124"/>
      <c r="C197" s="124"/>
    </row>
    <row r="198" spans="1:25" x14ac:dyDescent="0.25">
      <c r="A198" s="106" t="s">
        <v>380</v>
      </c>
      <c r="B198" s="129"/>
      <c r="C198" s="130"/>
      <c r="D198" s="139"/>
      <c r="E198" s="129"/>
      <c r="F198" s="129"/>
      <c r="G198" s="129"/>
      <c r="H198" s="129"/>
      <c r="I198" s="129"/>
      <c r="J198" s="129"/>
      <c r="K198" s="129"/>
      <c r="L198" s="129"/>
      <c r="M198" s="131"/>
      <c r="N198" s="131"/>
      <c r="O198" s="131"/>
      <c r="P198" s="131"/>
      <c r="Q198" s="131"/>
      <c r="R198" s="131"/>
      <c r="S198" s="131"/>
      <c r="T198" s="131"/>
      <c r="U198" s="131"/>
      <c r="V198" s="131"/>
      <c r="W198" s="131"/>
      <c r="X198" s="131"/>
      <c r="Y198" s="131"/>
    </row>
    <row r="199" spans="1:25" x14ac:dyDescent="0.25">
      <c r="A199" t="s">
        <v>382</v>
      </c>
      <c r="B199" s="137" t="s">
        <v>193</v>
      </c>
      <c r="C199" s="133">
        <v>334511</v>
      </c>
      <c r="D199" s="142">
        <f>+IFERROR('Tor Emp %OfCMA'!D199*'CMA GDP Estimates'!D199,"")</f>
        <v>0</v>
      </c>
      <c r="E199" s="142">
        <f>+IFERROR('Tor Emp %OfCMA'!E199*'CMA GDP Estimates'!E199,"")</f>
        <v>37.144131522713707</v>
      </c>
      <c r="F199" s="142">
        <f>+IFERROR('Tor Emp %OfCMA'!F199*'CMA GDP Estimates'!F199,"")</f>
        <v>0</v>
      </c>
      <c r="G199" s="142">
        <f>+IFERROR('Tor Emp %OfCMA'!G199*'CMA GDP Estimates'!G199,"")</f>
        <v>48.991157096840652</v>
      </c>
      <c r="H199" s="142">
        <f>+IFERROR('Tor Emp %OfCMA'!H199*'CMA GDP Estimates'!H199,"")</f>
        <v>48.557975107671844</v>
      </c>
      <c r="I199" s="142">
        <f>+IFERROR('Tor Emp %OfCMA'!I199*'CMA GDP Estimates'!I199,"")</f>
        <v>62.570636222823687</v>
      </c>
      <c r="J199" s="142">
        <f>+IFERROR('Tor Emp %OfCMA'!J199*'CMA GDP Estimates'!J199,"")</f>
        <v>70.32878716690179</v>
      </c>
      <c r="K199" s="142">
        <f>+IFERROR('Tor Emp %OfCMA'!K199*'CMA GDP Estimates'!K199,"")</f>
        <v>0</v>
      </c>
      <c r="L199" s="142">
        <f>+IFERROR('Tor Emp %OfCMA'!L199*'CMA GDP Estimates'!L199,"")</f>
        <v>0</v>
      </c>
      <c r="M199" s="143">
        <f>+IFERROR('Tor Emp %OfCMA'!M199*'CMA GDP Estimates'!M199,"")</f>
        <v>36.712038243869976</v>
      </c>
      <c r="N199" s="143">
        <f>+IFERROR('Tor Emp %OfCMA'!N199*'CMA GDP Estimates'!N199,"")</f>
        <v>0</v>
      </c>
      <c r="O199" s="143">
        <f>+IFERROR('Tor Emp %OfCMA'!O199*'CMA GDP Estimates'!O199,"")</f>
        <v>0</v>
      </c>
      <c r="P199" s="143">
        <f>+IFERROR('Tor Emp %OfCMA'!P199*'CMA GDP Estimates'!P199,"")</f>
        <v>0</v>
      </c>
      <c r="Q199" s="143">
        <f>+IFERROR('Tor Emp %OfCMA'!Q199*'CMA GDP Estimates'!Q199,"")</f>
        <v>40.448906364001239</v>
      </c>
      <c r="R199" s="30">
        <f>+IFERROR('Tor Emp %OfCMA'!R199*'CMA GDP Estimates'!R199,"")</f>
        <v>29.429202685912298</v>
      </c>
      <c r="S199" s="30">
        <f>+IFERROR('Tor Emp %OfCMA'!S199*'CMA GDP Estimates'!S199,"")</f>
        <v>34.467372616659048</v>
      </c>
      <c r="T199" s="30">
        <f>+IFERROR('Tor Emp %OfCMA'!T199*'CMA GDP Estimates'!T199,"")</f>
        <v>0</v>
      </c>
      <c r="U199" s="30">
        <f>+IFERROR('Tor Emp %OfCMA'!U199*'CMA GDP Estimates'!U199,"")</f>
        <v>0</v>
      </c>
      <c r="V199" s="30">
        <f>+IFERROR('Tor Emp %OfCMA'!V199*'CMA GDP Estimates'!V199,"")</f>
        <v>30.234311426758449</v>
      </c>
      <c r="W199" s="30">
        <f>+IFERROR('Tor Emp %OfCMA'!W199*'CMA GDP Estimates'!W199,"")</f>
        <v>22.475866083265352</v>
      </c>
      <c r="X199" s="30">
        <f>+IFERROR('Tor Emp %OfCMA'!X199*'CMA GDP Estimates'!X199,"")</f>
        <v>0</v>
      </c>
      <c r="Y199" s="30">
        <f>+IFERROR('Tor Emp %OfCMA'!Y199*'CMA GDP Estimates'!Y199,"")</f>
        <v>15.178660739697316</v>
      </c>
    </row>
    <row r="200" spans="1:25" x14ac:dyDescent="0.25">
      <c r="A200" t="s">
        <v>544</v>
      </c>
      <c r="B200" s="137">
        <f t="shared" ref="B200:B206" si="8">VALUE(LEFT(C200,4))</f>
        <v>3364</v>
      </c>
      <c r="C200" s="133">
        <v>3364</v>
      </c>
      <c r="D200" s="142">
        <f>+IFERROR('Tor Emp %OfCMA'!D200*'CMA GDP Estimates'!D200,"")</f>
        <v>631.09399805022065</v>
      </c>
      <c r="E200" s="142">
        <f>+IFERROR('Tor Emp %OfCMA'!E200*'CMA GDP Estimates'!E200,"")</f>
        <v>690.43330765786197</v>
      </c>
      <c r="F200" s="142">
        <f>+IFERROR('Tor Emp %OfCMA'!F200*'CMA GDP Estimates'!F200,"")</f>
        <v>521.8508695272659</v>
      </c>
      <c r="G200" s="142">
        <f>+IFERROR('Tor Emp %OfCMA'!G200*'CMA GDP Estimates'!G200,"")</f>
        <v>478.56661376119581</v>
      </c>
      <c r="H200" s="142">
        <f>+IFERROR('Tor Emp %OfCMA'!H200*'CMA GDP Estimates'!H200,"")</f>
        <v>250.94752075766485</v>
      </c>
      <c r="I200" s="142">
        <f>+IFERROR('Tor Emp %OfCMA'!I200*'CMA GDP Estimates'!I200,"")</f>
        <v>308.466495737841</v>
      </c>
      <c r="J200" s="142">
        <f>+IFERROR('Tor Emp %OfCMA'!J200*'CMA GDP Estimates'!J200,"")</f>
        <v>275.95425376749307</v>
      </c>
      <c r="K200" s="142">
        <f>+IFERROR('Tor Emp %OfCMA'!K200*'CMA GDP Estimates'!K200,"")</f>
        <v>330.01986300678874</v>
      </c>
      <c r="L200" s="142">
        <f>+IFERROR('Tor Emp %OfCMA'!L200*'CMA GDP Estimates'!L200,"")</f>
        <v>403.16690482698095</v>
      </c>
      <c r="M200" s="143">
        <f>+IFERROR('Tor Emp %OfCMA'!M200*'CMA GDP Estimates'!M200,"")</f>
        <v>596.1082477911317</v>
      </c>
      <c r="N200" s="143">
        <f>+IFERROR('Tor Emp %OfCMA'!N200*'CMA GDP Estimates'!N200,"")</f>
        <v>709.05190920935559</v>
      </c>
      <c r="O200" s="143">
        <f>+IFERROR('Tor Emp %OfCMA'!O200*'CMA GDP Estimates'!O200,"")</f>
        <v>746.11764691262704</v>
      </c>
      <c r="P200" s="143">
        <f>+IFERROR('Tor Emp %OfCMA'!P200*'CMA GDP Estimates'!P200,"")</f>
        <v>711.04838210295213</v>
      </c>
      <c r="Q200" s="143">
        <f>+IFERROR('Tor Emp %OfCMA'!Q200*'CMA GDP Estimates'!Q200,"")</f>
        <v>241.85884492854939</v>
      </c>
      <c r="R200" s="30">
        <f>+IFERROR('Tor Emp %OfCMA'!R200*'CMA GDP Estimates'!R200,"")</f>
        <v>748.66428233955651</v>
      </c>
      <c r="S200" s="30">
        <f>+IFERROR('Tor Emp %OfCMA'!S200*'CMA GDP Estimates'!S200,"")</f>
        <v>347.67166396004751</v>
      </c>
      <c r="T200" s="30">
        <f>+IFERROR('Tor Emp %OfCMA'!T200*'CMA GDP Estimates'!T200,"")</f>
        <v>631.47903870072184</v>
      </c>
      <c r="U200" s="30">
        <f>+IFERROR('Tor Emp %OfCMA'!U200*'CMA GDP Estimates'!U200,"")</f>
        <v>426.3938292786417</v>
      </c>
      <c r="V200" s="30">
        <f>+IFERROR('Tor Emp %OfCMA'!V200*'CMA GDP Estimates'!V200,"")</f>
        <v>625.12233798552666</v>
      </c>
      <c r="W200" s="30">
        <f>+IFERROR('Tor Emp %OfCMA'!W200*'CMA GDP Estimates'!W200,"")</f>
        <v>892.46238754000672</v>
      </c>
      <c r="X200" s="30">
        <f>+IFERROR('Tor Emp %OfCMA'!X200*'CMA GDP Estimates'!X200,"")</f>
        <v>487.91093836088044</v>
      </c>
      <c r="Y200" s="30">
        <f>+IFERROR('Tor Emp %OfCMA'!Y200*'CMA GDP Estimates'!Y200,"")</f>
        <v>722.39737839916006</v>
      </c>
    </row>
    <row r="201" spans="1:25" x14ac:dyDescent="0.25">
      <c r="A201" t="s">
        <v>386</v>
      </c>
      <c r="B201" s="137">
        <f t="shared" si="8"/>
        <v>3364</v>
      </c>
      <c r="C201" s="133">
        <v>336411</v>
      </c>
      <c r="D201" s="142" t="str">
        <f>+IFERROR('Tor Emp %OfCMA'!D201*'CMA GDP Estimates'!D201,"")</f>
        <v/>
      </c>
      <c r="E201" s="142" t="str">
        <f>+IFERROR('Tor Emp %OfCMA'!E201*'CMA GDP Estimates'!E201,"")</f>
        <v/>
      </c>
      <c r="F201" s="142" t="str">
        <f>+IFERROR('Tor Emp %OfCMA'!F201*'CMA GDP Estimates'!F201,"")</f>
        <v/>
      </c>
      <c r="G201" s="142" t="str">
        <f>+IFERROR('Tor Emp %OfCMA'!G201*'CMA GDP Estimates'!G201,"")</f>
        <v/>
      </c>
      <c r="H201" s="142" t="str">
        <f>+IFERROR('Tor Emp %OfCMA'!H201*'CMA GDP Estimates'!H201,"")</f>
        <v/>
      </c>
      <c r="I201" s="142" t="str">
        <f>+IFERROR('Tor Emp %OfCMA'!I201*'CMA GDP Estimates'!I201,"")</f>
        <v/>
      </c>
      <c r="J201" s="142" t="str">
        <f>+IFERROR('Tor Emp %OfCMA'!J201*'CMA GDP Estimates'!J201,"")</f>
        <v/>
      </c>
      <c r="K201" s="142" t="str">
        <f>+IFERROR('Tor Emp %OfCMA'!K201*'CMA GDP Estimates'!K201,"")</f>
        <v/>
      </c>
      <c r="L201" s="142" t="str">
        <f>+IFERROR('Tor Emp %OfCMA'!L201*'CMA GDP Estimates'!L201,"")</f>
        <v/>
      </c>
      <c r="M201" s="143" t="str">
        <f>+IFERROR('Tor Emp %OfCMA'!M201*'CMA GDP Estimates'!M201,"")</f>
        <v/>
      </c>
      <c r="N201" s="143" t="str">
        <f>+IFERROR('Tor Emp %OfCMA'!N201*'CMA GDP Estimates'!N201,"")</f>
        <v/>
      </c>
      <c r="O201" s="143" t="str">
        <f>+IFERROR('Tor Emp %OfCMA'!O201*'CMA GDP Estimates'!O201,"")</f>
        <v/>
      </c>
      <c r="P201" s="143" t="str">
        <f>+IFERROR('Tor Emp %OfCMA'!P201*'CMA GDP Estimates'!P201,"")</f>
        <v/>
      </c>
      <c r="Q201" s="143" t="str">
        <f>+IFERROR('Tor Emp %OfCMA'!Q201*'CMA GDP Estimates'!Q201,"")</f>
        <v/>
      </c>
      <c r="R201" s="30" t="str">
        <f>+IFERROR('Tor Emp %OfCMA'!R201*'CMA GDP Estimates'!R201,"")</f>
        <v/>
      </c>
      <c r="S201" s="30" t="str">
        <f>+IFERROR('Tor Emp %OfCMA'!S201*'CMA GDP Estimates'!S201,"")</f>
        <v/>
      </c>
      <c r="T201" s="30" t="str">
        <f>+IFERROR('Tor Emp %OfCMA'!T201*'CMA GDP Estimates'!T201,"")</f>
        <v/>
      </c>
      <c r="U201" s="30" t="str">
        <f>+IFERROR('Tor Emp %OfCMA'!U201*'CMA GDP Estimates'!U201,"")</f>
        <v/>
      </c>
      <c r="V201" s="30" t="str">
        <f>+IFERROR('Tor Emp %OfCMA'!V201*'CMA GDP Estimates'!V201,"")</f>
        <v/>
      </c>
      <c r="W201" s="30" t="str">
        <f>+IFERROR('Tor Emp %OfCMA'!W201*'CMA GDP Estimates'!W201,"")</f>
        <v/>
      </c>
      <c r="X201" s="30" t="str">
        <f>+IFERROR('Tor Emp %OfCMA'!X201*'CMA GDP Estimates'!X201,"")</f>
        <v/>
      </c>
      <c r="Y201" s="30" t="str">
        <f>+IFERROR('Tor Emp %OfCMA'!Y201*'CMA GDP Estimates'!Y201,"")</f>
        <v/>
      </c>
    </row>
    <row r="202" spans="1:25" x14ac:dyDescent="0.25">
      <c r="A202" t="s">
        <v>387</v>
      </c>
      <c r="B202" s="137">
        <f t="shared" si="8"/>
        <v>3364</v>
      </c>
      <c r="C202" s="133">
        <v>336412</v>
      </c>
      <c r="D202" s="142" t="str">
        <f>+IFERROR('Tor Emp %OfCMA'!D202*'CMA GDP Estimates'!D202,"")</f>
        <v/>
      </c>
      <c r="E202" s="142" t="str">
        <f>+IFERROR('Tor Emp %OfCMA'!E202*'CMA GDP Estimates'!E202,"")</f>
        <v/>
      </c>
      <c r="F202" s="142" t="str">
        <f>+IFERROR('Tor Emp %OfCMA'!F202*'CMA GDP Estimates'!F202,"")</f>
        <v/>
      </c>
      <c r="G202" s="142" t="str">
        <f>+IFERROR('Tor Emp %OfCMA'!G202*'CMA GDP Estimates'!G202,"")</f>
        <v/>
      </c>
      <c r="H202" s="142" t="str">
        <f>+IFERROR('Tor Emp %OfCMA'!H202*'CMA GDP Estimates'!H202,"")</f>
        <v/>
      </c>
      <c r="I202" s="142" t="str">
        <f>+IFERROR('Tor Emp %OfCMA'!I202*'CMA GDP Estimates'!I202,"")</f>
        <v/>
      </c>
      <c r="J202" s="142" t="str">
        <f>+IFERROR('Tor Emp %OfCMA'!J202*'CMA GDP Estimates'!J202,"")</f>
        <v/>
      </c>
      <c r="K202" s="142" t="str">
        <f>+IFERROR('Tor Emp %OfCMA'!K202*'CMA GDP Estimates'!K202,"")</f>
        <v/>
      </c>
      <c r="L202" s="142" t="str">
        <f>+IFERROR('Tor Emp %OfCMA'!L202*'CMA GDP Estimates'!L202,"")</f>
        <v/>
      </c>
      <c r="M202" s="143" t="str">
        <f>+IFERROR('Tor Emp %OfCMA'!M202*'CMA GDP Estimates'!M202,"")</f>
        <v/>
      </c>
      <c r="N202" s="143" t="str">
        <f>+IFERROR('Tor Emp %OfCMA'!N202*'CMA GDP Estimates'!N202,"")</f>
        <v/>
      </c>
      <c r="O202" s="143" t="str">
        <f>+IFERROR('Tor Emp %OfCMA'!O202*'CMA GDP Estimates'!O202,"")</f>
        <v/>
      </c>
      <c r="P202" s="143" t="str">
        <f>+IFERROR('Tor Emp %OfCMA'!P202*'CMA GDP Estimates'!P202,"")</f>
        <v/>
      </c>
      <c r="Q202" s="143" t="str">
        <f>+IFERROR('Tor Emp %OfCMA'!Q202*'CMA GDP Estimates'!Q202,"")</f>
        <v/>
      </c>
      <c r="R202" s="30" t="str">
        <f>+IFERROR('Tor Emp %OfCMA'!R202*'CMA GDP Estimates'!R202,"")</f>
        <v/>
      </c>
      <c r="S202" s="30" t="str">
        <f>+IFERROR('Tor Emp %OfCMA'!S202*'CMA GDP Estimates'!S202,"")</f>
        <v/>
      </c>
      <c r="T202" s="30" t="str">
        <f>+IFERROR('Tor Emp %OfCMA'!T202*'CMA GDP Estimates'!T202,"")</f>
        <v/>
      </c>
      <c r="U202" s="30" t="str">
        <f>+IFERROR('Tor Emp %OfCMA'!U202*'CMA GDP Estimates'!U202,"")</f>
        <v/>
      </c>
      <c r="V202" s="30" t="str">
        <f>+IFERROR('Tor Emp %OfCMA'!V202*'CMA GDP Estimates'!V202,"")</f>
        <v/>
      </c>
      <c r="W202" s="30" t="str">
        <f>+IFERROR('Tor Emp %OfCMA'!W202*'CMA GDP Estimates'!W202,"")</f>
        <v/>
      </c>
      <c r="X202" s="30" t="str">
        <f>+IFERROR('Tor Emp %OfCMA'!X202*'CMA GDP Estimates'!X202,"")</f>
        <v/>
      </c>
      <c r="Y202" s="30" t="str">
        <f>+IFERROR('Tor Emp %OfCMA'!Y202*'CMA GDP Estimates'!Y202,"")</f>
        <v/>
      </c>
    </row>
    <row r="203" spans="1:25" x14ac:dyDescent="0.25">
      <c r="A203" t="s">
        <v>388</v>
      </c>
      <c r="B203" s="137">
        <f t="shared" si="8"/>
        <v>3364</v>
      </c>
      <c r="C203" s="133">
        <v>336413</v>
      </c>
      <c r="D203" s="142" t="str">
        <f>+IFERROR('Tor Emp %OfCMA'!D203*'CMA GDP Estimates'!D203,"")</f>
        <v/>
      </c>
      <c r="E203" s="142" t="str">
        <f>+IFERROR('Tor Emp %OfCMA'!E203*'CMA GDP Estimates'!E203,"")</f>
        <v/>
      </c>
      <c r="F203" s="142" t="str">
        <f>+IFERROR('Tor Emp %OfCMA'!F203*'CMA GDP Estimates'!F203,"")</f>
        <v/>
      </c>
      <c r="G203" s="142" t="str">
        <f>+IFERROR('Tor Emp %OfCMA'!G203*'CMA GDP Estimates'!G203,"")</f>
        <v/>
      </c>
      <c r="H203" s="142" t="str">
        <f>+IFERROR('Tor Emp %OfCMA'!H203*'CMA GDP Estimates'!H203,"")</f>
        <v/>
      </c>
      <c r="I203" s="142" t="str">
        <f>+IFERROR('Tor Emp %OfCMA'!I203*'CMA GDP Estimates'!I203,"")</f>
        <v/>
      </c>
      <c r="J203" s="142" t="str">
        <f>+IFERROR('Tor Emp %OfCMA'!J203*'CMA GDP Estimates'!J203,"")</f>
        <v/>
      </c>
      <c r="K203" s="142" t="str">
        <f>+IFERROR('Tor Emp %OfCMA'!K203*'CMA GDP Estimates'!K203,"")</f>
        <v/>
      </c>
      <c r="L203" s="142" t="str">
        <f>+IFERROR('Tor Emp %OfCMA'!L203*'CMA GDP Estimates'!L203,"")</f>
        <v/>
      </c>
      <c r="M203" s="143" t="str">
        <f>+IFERROR('Tor Emp %OfCMA'!M203*'CMA GDP Estimates'!M203,"")</f>
        <v/>
      </c>
      <c r="N203" s="143" t="str">
        <f>+IFERROR('Tor Emp %OfCMA'!N203*'CMA GDP Estimates'!N203,"")</f>
        <v/>
      </c>
      <c r="O203" s="143" t="str">
        <f>+IFERROR('Tor Emp %OfCMA'!O203*'CMA GDP Estimates'!O203,"")</f>
        <v/>
      </c>
      <c r="P203" s="143" t="str">
        <f>+IFERROR('Tor Emp %OfCMA'!P203*'CMA GDP Estimates'!P203,"")</f>
        <v/>
      </c>
      <c r="Q203" s="143" t="str">
        <f>+IFERROR('Tor Emp %OfCMA'!Q203*'CMA GDP Estimates'!Q203,"")</f>
        <v/>
      </c>
      <c r="R203" s="30" t="str">
        <f>+IFERROR('Tor Emp %OfCMA'!R203*'CMA GDP Estimates'!R203,"")</f>
        <v/>
      </c>
      <c r="S203" s="30" t="str">
        <f>+IFERROR('Tor Emp %OfCMA'!S203*'CMA GDP Estimates'!S203,"")</f>
        <v/>
      </c>
      <c r="T203" s="30" t="str">
        <f>+IFERROR('Tor Emp %OfCMA'!T203*'CMA GDP Estimates'!T203,"")</f>
        <v/>
      </c>
      <c r="U203" s="30" t="str">
        <f>+IFERROR('Tor Emp %OfCMA'!U203*'CMA GDP Estimates'!U203,"")</f>
        <v/>
      </c>
      <c r="V203" s="30" t="str">
        <f>+IFERROR('Tor Emp %OfCMA'!V203*'CMA GDP Estimates'!V203,"")</f>
        <v/>
      </c>
      <c r="W203" s="30" t="str">
        <f>+IFERROR('Tor Emp %OfCMA'!W203*'CMA GDP Estimates'!W203,"")</f>
        <v/>
      </c>
      <c r="X203" s="30" t="str">
        <f>+IFERROR('Tor Emp %OfCMA'!X203*'CMA GDP Estimates'!X203,"")</f>
        <v/>
      </c>
      <c r="Y203" s="30" t="str">
        <f>+IFERROR('Tor Emp %OfCMA'!Y203*'CMA GDP Estimates'!Y203,"")</f>
        <v/>
      </c>
    </row>
    <row r="204" spans="1:25" x14ac:dyDescent="0.25">
      <c r="A204" t="s">
        <v>389</v>
      </c>
      <c r="B204" s="137">
        <f t="shared" si="8"/>
        <v>3364</v>
      </c>
      <c r="C204" s="133">
        <v>336414</v>
      </c>
      <c r="D204" s="142" t="str">
        <f>+IFERROR('Tor Emp %OfCMA'!D204*'CMA GDP Estimates'!D204,"")</f>
        <v/>
      </c>
      <c r="E204" s="142" t="str">
        <f>+IFERROR('Tor Emp %OfCMA'!E204*'CMA GDP Estimates'!E204,"")</f>
        <v/>
      </c>
      <c r="F204" s="142" t="str">
        <f>+IFERROR('Tor Emp %OfCMA'!F204*'CMA GDP Estimates'!F204,"")</f>
        <v/>
      </c>
      <c r="G204" s="142" t="str">
        <f>+IFERROR('Tor Emp %OfCMA'!G204*'CMA GDP Estimates'!G204,"")</f>
        <v/>
      </c>
      <c r="H204" s="142" t="str">
        <f>+IFERROR('Tor Emp %OfCMA'!H204*'CMA GDP Estimates'!H204,"")</f>
        <v/>
      </c>
      <c r="I204" s="142" t="str">
        <f>+IFERROR('Tor Emp %OfCMA'!I204*'CMA GDP Estimates'!I204,"")</f>
        <v/>
      </c>
      <c r="J204" s="142" t="str">
        <f>+IFERROR('Tor Emp %OfCMA'!J204*'CMA GDP Estimates'!J204,"")</f>
        <v/>
      </c>
      <c r="K204" s="142" t="str">
        <f>+IFERROR('Tor Emp %OfCMA'!K204*'CMA GDP Estimates'!K204,"")</f>
        <v/>
      </c>
      <c r="L204" s="142" t="str">
        <f>+IFERROR('Tor Emp %OfCMA'!L204*'CMA GDP Estimates'!L204,"")</f>
        <v/>
      </c>
      <c r="M204" s="143" t="str">
        <f>+IFERROR('Tor Emp %OfCMA'!M204*'CMA GDP Estimates'!M204,"")</f>
        <v/>
      </c>
      <c r="N204" s="143" t="str">
        <f>+IFERROR('Tor Emp %OfCMA'!N204*'CMA GDP Estimates'!N204,"")</f>
        <v/>
      </c>
      <c r="O204" s="143" t="str">
        <f>+IFERROR('Tor Emp %OfCMA'!O204*'CMA GDP Estimates'!O204,"")</f>
        <v/>
      </c>
      <c r="P204" s="143" t="str">
        <f>+IFERROR('Tor Emp %OfCMA'!P204*'CMA GDP Estimates'!P204,"")</f>
        <v/>
      </c>
      <c r="Q204" s="143" t="str">
        <f>+IFERROR('Tor Emp %OfCMA'!Q204*'CMA GDP Estimates'!Q204,"")</f>
        <v/>
      </c>
      <c r="R204" s="30" t="str">
        <f>+IFERROR('Tor Emp %OfCMA'!R204*'CMA GDP Estimates'!R204,"")</f>
        <v/>
      </c>
      <c r="S204" s="30" t="str">
        <f>+IFERROR('Tor Emp %OfCMA'!S204*'CMA GDP Estimates'!S204,"")</f>
        <v/>
      </c>
      <c r="T204" s="30" t="str">
        <f>+IFERROR('Tor Emp %OfCMA'!T204*'CMA GDP Estimates'!T204,"")</f>
        <v/>
      </c>
      <c r="U204" s="30" t="str">
        <f>+IFERROR('Tor Emp %OfCMA'!U204*'CMA GDP Estimates'!U204,"")</f>
        <v/>
      </c>
      <c r="V204" s="30" t="str">
        <f>+IFERROR('Tor Emp %OfCMA'!V204*'CMA GDP Estimates'!V204,"")</f>
        <v/>
      </c>
      <c r="W204" s="30" t="str">
        <f>+IFERROR('Tor Emp %OfCMA'!W204*'CMA GDP Estimates'!W204,"")</f>
        <v/>
      </c>
      <c r="X204" s="30" t="str">
        <f>+IFERROR('Tor Emp %OfCMA'!X204*'CMA GDP Estimates'!X204,"")</f>
        <v/>
      </c>
      <c r="Y204" s="30" t="str">
        <f>+IFERROR('Tor Emp %OfCMA'!Y204*'CMA GDP Estimates'!Y204,"")</f>
        <v/>
      </c>
    </row>
    <row r="205" spans="1:25" x14ac:dyDescent="0.25">
      <c r="A205" t="s">
        <v>390</v>
      </c>
      <c r="B205" s="137">
        <f t="shared" si="8"/>
        <v>3364</v>
      </c>
      <c r="C205" s="133">
        <v>336415</v>
      </c>
      <c r="D205" s="142" t="str">
        <f>+IFERROR('Tor Emp %OfCMA'!D205*'CMA GDP Estimates'!D205,"")</f>
        <v/>
      </c>
      <c r="E205" s="142" t="str">
        <f>+IFERROR('Tor Emp %OfCMA'!E205*'CMA GDP Estimates'!E205,"")</f>
        <v/>
      </c>
      <c r="F205" s="142" t="str">
        <f>+IFERROR('Tor Emp %OfCMA'!F205*'CMA GDP Estimates'!F205,"")</f>
        <v/>
      </c>
      <c r="G205" s="142" t="str">
        <f>+IFERROR('Tor Emp %OfCMA'!G205*'CMA GDP Estimates'!G205,"")</f>
        <v/>
      </c>
      <c r="H205" s="142" t="str">
        <f>+IFERROR('Tor Emp %OfCMA'!H205*'CMA GDP Estimates'!H205,"")</f>
        <v/>
      </c>
      <c r="I205" s="142" t="str">
        <f>+IFERROR('Tor Emp %OfCMA'!I205*'CMA GDP Estimates'!I205,"")</f>
        <v/>
      </c>
      <c r="J205" s="142" t="str">
        <f>+IFERROR('Tor Emp %OfCMA'!J205*'CMA GDP Estimates'!J205,"")</f>
        <v/>
      </c>
      <c r="K205" s="142" t="str">
        <f>+IFERROR('Tor Emp %OfCMA'!K205*'CMA GDP Estimates'!K205,"")</f>
        <v/>
      </c>
      <c r="L205" s="142" t="str">
        <f>+IFERROR('Tor Emp %OfCMA'!L205*'CMA GDP Estimates'!L205,"")</f>
        <v/>
      </c>
      <c r="M205" s="143" t="str">
        <f>+IFERROR('Tor Emp %OfCMA'!M205*'CMA GDP Estimates'!M205,"")</f>
        <v/>
      </c>
      <c r="N205" s="143" t="str">
        <f>+IFERROR('Tor Emp %OfCMA'!N205*'CMA GDP Estimates'!N205,"")</f>
        <v/>
      </c>
      <c r="O205" s="143" t="str">
        <f>+IFERROR('Tor Emp %OfCMA'!O205*'CMA GDP Estimates'!O205,"")</f>
        <v/>
      </c>
      <c r="P205" s="143" t="str">
        <f>+IFERROR('Tor Emp %OfCMA'!P205*'CMA GDP Estimates'!P205,"")</f>
        <v/>
      </c>
      <c r="Q205" s="143" t="str">
        <f>+IFERROR('Tor Emp %OfCMA'!Q205*'CMA GDP Estimates'!Q205,"")</f>
        <v/>
      </c>
      <c r="R205" s="30" t="str">
        <f>+IFERROR('Tor Emp %OfCMA'!R205*'CMA GDP Estimates'!R205,"")</f>
        <v/>
      </c>
      <c r="S205" s="30" t="str">
        <f>+IFERROR('Tor Emp %OfCMA'!S205*'CMA GDP Estimates'!S205,"")</f>
        <v/>
      </c>
      <c r="T205" s="30" t="str">
        <f>+IFERROR('Tor Emp %OfCMA'!T205*'CMA GDP Estimates'!T205,"")</f>
        <v/>
      </c>
      <c r="U205" s="30" t="str">
        <f>+IFERROR('Tor Emp %OfCMA'!U205*'CMA GDP Estimates'!U205,"")</f>
        <v/>
      </c>
      <c r="V205" s="30" t="str">
        <f>+IFERROR('Tor Emp %OfCMA'!V205*'CMA GDP Estimates'!V205,"")</f>
        <v/>
      </c>
      <c r="W205" s="30" t="str">
        <f>+IFERROR('Tor Emp %OfCMA'!W205*'CMA GDP Estimates'!W205,"")</f>
        <v/>
      </c>
      <c r="X205" s="30" t="str">
        <f>+IFERROR('Tor Emp %OfCMA'!X205*'CMA GDP Estimates'!X205,"")</f>
        <v/>
      </c>
      <c r="Y205" s="30" t="str">
        <f>+IFERROR('Tor Emp %OfCMA'!Y205*'CMA GDP Estimates'!Y205,"")</f>
        <v/>
      </c>
    </row>
    <row r="206" spans="1:25" x14ac:dyDescent="0.25">
      <c r="A206" t="s">
        <v>391</v>
      </c>
      <c r="B206" s="137">
        <f t="shared" si="8"/>
        <v>3364</v>
      </c>
      <c r="C206" s="133">
        <v>336419</v>
      </c>
      <c r="D206" s="142" t="str">
        <f>+IFERROR('Tor Emp %OfCMA'!D206*'CMA GDP Estimates'!D206,"")</f>
        <v/>
      </c>
      <c r="E206" s="142" t="str">
        <f>+IFERROR('Tor Emp %OfCMA'!E206*'CMA GDP Estimates'!E206,"")</f>
        <v/>
      </c>
      <c r="F206" s="142" t="str">
        <f>+IFERROR('Tor Emp %OfCMA'!F206*'CMA GDP Estimates'!F206,"")</f>
        <v/>
      </c>
      <c r="G206" s="142" t="str">
        <f>+IFERROR('Tor Emp %OfCMA'!G206*'CMA GDP Estimates'!G206,"")</f>
        <v/>
      </c>
      <c r="H206" s="142" t="str">
        <f>+IFERROR('Tor Emp %OfCMA'!H206*'CMA GDP Estimates'!H206,"")</f>
        <v/>
      </c>
      <c r="I206" s="142" t="str">
        <f>+IFERROR('Tor Emp %OfCMA'!I206*'CMA GDP Estimates'!I206,"")</f>
        <v/>
      </c>
      <c r="J206" s="142" t="str">
        <f>+IFERROR('Tor Emp %OfCMA'!J206*'CMA GDP Estimates'!J206,"")</f>
        <v/>
      </c>
      <c r="K206" s="142" t="str">
        <f>+IFERROR('Tor Emp %OfCMA'!K206*'CMA GDP Estimates'!K206,"")</f>
        <v/>
      </c>
      <c r="L206" s="142" t="str">
        <f>+IFERROR('Tor Emp %OfCMA'!L206*'CMA GDP Estimates'!L206,"")</f>
        <v/>
      </c>
      <c r="M206" s="143" t="str">
        <f>+IFERROR('Tor Emp %OfCMA'!M206*'CMA GDP Estimates'!M206,"")</f>
        <v/>
      </c>
      <c r="N206" s="143" t="str">
        <f>+IFERROR('Tor Emp %OfCMA'!N206*'CMA GDP Estimates'!N206,"")</f>
        <v/>
      </c>
      <c r="O206" s="143" t="str">
        <f>+IFERROR('Tor Emp %OfCMA'!O206*'CMA GDP Estimates'!O206,"")</f>
        <v/>
      </c>
      <c r="P206" s="143" t="str">
        <f>+IFERROR('Tor Emp %OfCMA'!P206*'CMA GDP Estimates'!P206,"")</f>
        <v/>
      </c>
      <c r="Q206" s="143" t="str">
        <f>+IFERROR('Tor Emp %OfCMA'!Q206*'CMA GDP Estimates'!Q206,"")</f>
        <v/>
      </c>
      <c r="R206" s="30" t="str">
        <f>+IFERROR('Tor Emp %OfCMA'!R206*'CMA GDP Estimates'!R206,"")</f>
        <v/>
      </c>
      <c r="S206" s="30" t="str">
        <f>+IFERROR('Tor Emp %OfCMA'!S206*'CMA GDP Estimates'!S206,"")</f>
        <v/>
      </c>
      <c r="T206" s="30" t="str">
        <f>+IFERROR('Tor Emp %OfCMA'!T206*'CMA GDP Estimates'!T206,"")</f>
        <v/>
      </c>
      <c r="U206" s="30" t="str">
        <f>+IFERROR('Tor Emp %OfCMA'!U206*'CMA GDP Estimates'!U206,"")</f>
        <v/>
      </c>
      <c r="V206" s="30" t="str">
        <f>+IFERROR('Tor Emp %OfCMA'!V206*'CMA GDP Estimates'!V206,"")</f>
        <v/>
      </c>
      <c r="W206" s="30" t="str">
        <f>+IFERROR('Tor Emp %OfCMA'!W206*'CMA GDP Estimates'!W206,"")</f>
        <v/>
      </c>
      <c r="X206" s="30" t="str">
        <f>+IFERROR('Tor Emp %OfCMA'!X206*'CMA GDP Estimates'!X206,"")</f>
        <v/>
      </c>
      <c r="Y206" s="30" t="str">
        <f>+IFERROR('Tor Emp %OfCMA'!Y206*'CMA GDP Estimates'!Y206,"")</f>
        <v/>
      </c>
    </row>
    <row r="207" spans="1:25" x14ac:dyDescent="0.25">
      <c r="A207" t="s">
        <v>545</v>
      </c>
      <c r="B207" s="137">
        <v>488</v>
      </c>
      <c r="C207" s="133">
        <v>488190</v>
      </c>
      <c r="D207" s="142" t="str">
        <f>+IFERROR('Tor Emp %OfCMA'!D207*'CMA GDP Estimates'!D207,"")</f>
        <v/>
      </c>
      <c r="E207" s="142">
        <f>+IFERROR('Tor Emp %OfCMA'!E207*'CMA GDP Estimates'!E207,"")</f>
        <v>98.620105155680562</v>
      </c>
      <c r="F207" s="142">
        <f>+IFERROR('Tor Emp %OfCMA'!F207*'CMA GDP Estimates'!F207,"")</f>
        <v>0</v>
      </c>
      <c r="G207" s="142">
        <f>+IFERROR('Tor Emp %OfCMA'!G207*'CMA GDP Estimates'!G207,"")</f>
        <v>60.783090505416979</v>
      </c>
      <c r="H207" s="142">
        <f>+IFERROR('Tor Emp %OfCMA'!H207*'CMA GDP Estimates'!H207,"")</f>
        <v>0</v>
      </c>
      <c r="I207" s="142">
        <f>+IFERROR('Tor Emp %OfCMA'!I207*'CMA GDP Estimates'!I207,"")</f>
        <v>72.174869105988108</v>
      </c>
      <c r="J207" s="142">
        <f>+IFERROR('Tor Emp %OfCMA'!J207*'CMA GDP Estimates'!J207,"")</f>
        <v>62.461084620821573</v>
      </c>
      <c r="K207" s="142">
        <f>+IFERROR('Tor Emp %OfCMA'!K207*'CMA GDP Estimates'!K207,"")</f>
        <v>0</v>
      </c>
      <c r="L207" s="142">
        <f>+IFERROR('Tor Emp %OfCMA'!L207*'CMA GDP Estimates'!L207,"")</f>
        <v>0</v>
      </c>
      <c r="M207" s="143">
        <f>+IFERROR('Tor Emp %OfCMA'!M207*'CMA GDP Estimates'!M207,"")</f>
        <v>31.282754475416709</v>
      </c>
      <c r="N207" s="143">
        <f>+IFERROR('Tor Emp %OfCMA'!N207*'CMA GDP Estimates'!N207,"")</f>
        <v>19.6952200270816</v>
      </c>
      <c r="O207" s="143">
        <f>+IFERROR('Tor Emp %OfCMA'!O207*'CMA GDP Estimates'!O207,"")</f>
        <v>0</v>
      </c>
      <c r="P207" s="143">
        <f>+IFERROR('Tor Emp %OfCMA'!P207*'CMA GDP Estimates'!P207,"")</f>
        <v>19.933645641819059</v>
      </c>
      <c r="Q207" s="143">
        <f>+IFERROR('Tor Emp %OfCMA'!Q207*'CMA GDP Estimates'!Q207,"")</f>
        <v>17.580911912588551</v>
      </c>
      <c r="R207" s="30">
        <f>+IFERROR('Tor Emp %OfCMA'!R207*'CMA GDP Estimates'!R207,"")</f>
        <v>0</v>
      </c>
      <c r="S207" s="30">
        <f>+IFERROR('Tor Emp %OfCMA'!S207*'CMA GDP Estimates'!S207,"")</f>
        <v>0</v>
      </c>
      <c r="T207" s="30">
        <f>+IFERROR('Tor Emp %OfCMA'!T207*'CMA GDP Estimates'!T207,"")</f>
        <v>0</v>
      </c>
      <c r="U207" s="30">
        <f>+IFERROR('Tor Emp %OfCMA'!U207*'CMA GDP Estimates'!U207,"")</f>
        <v>19.943297102410671</v>
      </c>
      <c r="V207" s="30">
        <f>+IFERROR('Tor Emp %OfCMA'!V207*'CMA GDP Estimates'!V207,"")</f>
        <v>0</v>
      </c>
      <c r="W207" s="30">
        <f>+IFERROR('Tor Emp %OfCMA'!W207*'CMA GDP Estimates'!W207,"")</f>
        <v>22.811269620611455</v>
      </c>
      <c r="X207" s="30">
        <f>+IFERROR('Tor Emp %OfCMA'!X207*'CMA GDP Estimates'!X207,"")</f>
        <v>27.410599053469678</v>
      </c>
      <c r="Y207" s="30">
        <f>+IFERROR('Tor Emp %OfCMA'!Y207*'CMA GDP Estimates'!Y207,"")</f>
        <v>25.404073009756718</v>
      </c>
    </row>
    <row r="208" spans="1:25" x14ac:dyDescent="0.25">
      <c r="A208" s="106" t="s">
        <v>407</v>
      </c>
      <c r="B208" s="129"/>
      <c r="C208" s="130"/>
      <c r="D208" s="141"/>
      <c r="E208" s="141"/>
      <c r="F208" s="141"/>
      <c r="G208" s="141"/>
      <c r="H208" s="141"/>
      <c r="I208" s="141"/>
      <c r="J208" s="141"/>
      <c r="K208" s="141"/>
      <c r="L208" s="141"/>
      <c r="M208" s="135"/>
      <c r="N208" s="135"/>
      <c r="O208" s="135"/>
      <c r="P208" s="135"/>
      <c r="Q208" s="135"/>
      <c r="R208" s="135"/>
      <c r="S208" s="135"/>
      <c r="T208" s="135"/>
      <c r="U208" s="135"/>
      <c r="V208" s="135"/>
      <c r="W208" s="135"/>
      <c r="X208" s="135"/>
      <c r="Y208" s="135"/>
    </row>
    <row r="209" spans="1:25" x14ac:dyDescent="0.25">
      <c r="A209" t="s">
        <v>546</v>
      </c>
      <c r="B209" s="132">
        <f t="shared" ref="B209:B222" si="9">VALUE(LEFT(C209,4))</f>
        <v>5413</v>
      </c>
      <c r="C209" s="133">
        <v>5413</v>
      </c>
      <c r="D209" s="142">
        <f>+IFERROR('Tor Emp %OfCMA'!D209*'CMA GDP Estimates'!D209,"")</f>
        <v>1229.0746319733173</v>
      </c>
      <c r="E209" s="142">
        <f>+IFERROR('Tor Emp %OfCMA'!E209*'CMA GDP Estimates'!E209,"")</f>
        <v>1519.958939135121</v>
      </c>
      <c r="F209" s="142">
        <f>+IFERROR('Tor Emp %OfCMA'!F209*'CMA GDP Estimates'!F209,"")</f>
        <v>1375.0210508679104</v>
      </c>
      <c r="G209" s="142">
        <f>+IFERROR('Tor Emp %OfCMA'!G209*'CMA GDP Estimates'!G209,"")</f>
        <v>1415.0506662970718</v>
      </c>
      <c r="H209" s="142">
        <f>+IFERROR('Tor Emp %OfCMA'!H209*'CMA GDP Estimates'!H209,"")</f>
        <v>1116.1418583918155</v>
      </c>
      <c r="I209" s="142">
        <f>+IFERROR('Tor Emp %OfCMA'!I209*'CMA GDP Estimates'!I209,"")</f>
        <v>1229.1656642180264</v>
      </c>
      <c r="J209" s="142">
        <f>+IFERROR('Tor Emp %OfCMA'!J209*'CMA GDP Estimates'!J209,"")</f>
        <v>1203.4656620848987</v>
      </c>
      <c r="K209" s="142">
        <f>+IFERROR('Tor Emp %OfCMA'!K209*'CMA GDP Estimates'!K209,"")</f>
        <v>1414.7129928171562</v>
      </c>
      <c r="L209" s="142">
        <f>+IFERROR('Tor Emp %OfCMA'!L209*'CMA GDP Estimates'!L209,"")</f>
        <v>1441.9158914008524</v>
      </c>
      <c r="M209" s="143">
        <f>+IFERROR('Tor Emp %OfCMA'!M209*'CMA GDP Estimates'!M209,"")</f>
        <v>1370.7510202887797</v>
      </c>
      <c r="N209" s="143">
        <f>+IFERROR('Tor Emp %OfCMA'!N209*'CMA GDP Estimates'!N209,"")</f>
        <v>1452.3089191465319</v>
      </c>
      <c r="O209" s="143">
        <f>+IFERROR('Tor Emp %OfCMA'!O209*'CMA GDP Estimates'!O209,"")</f>
        <v>1572.9984246153319</v>
      </c>
      <c r="P209" s="143">
        <f>+IFERROR('Tor Emp %OfCMA'!P209*'CMA GDP Estimates'!P209,"")</f>
        <v>1646.6140155588946</v>
      </c>
      <c r="Q209" s="143">
        <f>+IFERROR('Tor Emp %OfCMA'!Q209*'CMA GDP Estimates'!Q209,"")</f>
        <v>1580.4636393337485</v>
      </c>
      <c r="R209" s="30">
        <f>+IFERROR('Tor Emp %OfCMA'!R209*'CMA GDP Estimates'!R209,"")</f>
        <v>1876.5121586796497</v>
      </c>
      <c r="S209" s="30">
        <f>+IFERROR('Tor Emp %OfCMA'!S209*'CMA GDP Estimates'!S209,"")</f>
        <v>1837.8503274555769</v>
      </c>
      <c r="T209" s="30">
        <f>+IFERROR('Tor Emp %OfCMA'!T209*'CMA GDP Estimates'!T209,"")</f>
        <v>1620.7368019693806</v>
      </c>
      <c r="U209" s="30">
        <f>+IFERROR('Tor Emp %OfCMA'!U209*'CMA GDP Estimates'!U209,"")</f>
        <v>1649.2919597836749</v>
      </c>
      <c r="V209" s="30">
        <f>+IFERROR('Tor Emp %OfCMA'!V209*'CMA GDP Estimates'!V209,"")</f>
        <v>1825.099789676153</v>
      </c>
      <c r="W209" s="30">
        <f>+IFERROR('Tor Emp %OfCMA'!W209*'CMA GDP Estimates'!W209,"")</f>
        <v>1719.8014121603419</v>
      </c>
      <c r="X209" s="30">
        <f>+IFERROR('Tor Emp %OfCMA'!X209*'CMA GDP Estimates'!X209,"")</f>
        <v>1867.9586403747926</v>
      </c>
      <c r="Y209" s="30">
        <f>+IFERROR('Tor Emp %OfCMA'!Y209*'CMA GDP Estimates'!Y209,"")</f>
        <v>1923.2055952801472</v>
      </c>
    </row>
    <row r="210" spans="1:25" x14ac:dyDescent="0.25">
      <c r="A210" t="s">
        <v>408</v>
      </c>
      <c r="B210" s="132">
        <f t="shared" si="9"/>
        <v>5413</v>
      </c>
      <c r="C210" s="133">
        <v>541310</v>
      </c>
      <c r="D210" s="142">
        <f>+IFERROR('Tor Emp %OfCMA'!D210*'CMA GDP Estimates'!D210,"")</f>
        <v>214.2679163094825</v>
      </c>
      <c r="E210" s="142">
        <f>+IFERROR('Tor Emp %OfCMA'!E210*'CMA GDP Estimates'!E210,"")</f>
        <v>264.97856703914488</v>
      </c>
      <c r="F210" s="142">
        <f>+IFERROR('Tor Emp %OfCMA'!F210*'CMA GDP Estimates'!F210,"")</f>
        <v>239.71115161502922</v>
      </c>
      <c r="G210" s="142">
        <f>+IFERROR('Tor Emp %OfCMA'!G210*'CMA GDP Estimates'!G210,"")</f>
        <v>246.68962311346513</v>
      </c>
      <c r="H210" s="142">
        <f>+IFERROR('Tor Emp %OfCMA'!H210*'CMA GDP Estimates'!H210,"")</f>
        <v>194.58003939064278</v>
      </c>
      <c r="I210" s="142">
        <f>+IFERROR('Tor Emp %OfCMA'!I210*'CMA GDP Estimates'!I210,"")</f>
        <v>214.28378620776493</v>
      </c>
      <c r="J210" s="142">
        <f>+IFERROR('Tor Emp %OfCMA'!J210*'CMA GDP Estimates'!J210,"")</f>
        <v>209.80343508590224</v>
      </c>
      <c r="K210" s="142">
        <f>+IFERROR('Tor Emp %OfCMA'!K210*'CMA GDP Estimates'!K210,"")</f>
        <v>246.63075557926317</v>
      </c>
      <c r="L210" s="142">
        <f>+IFERROR('Tor Emp %OfCMA'!L210*'CMA GDP Estimates'!L210,"")</f>
        <v>251.37311071822535</v>
      </c>
      <c r="M210" s="143">
        <f>+IFERROR('Tor Emp %OfCMA'!M210*'CMA GDP Estimates'!M210,"")</f>
        <v>238.96674559527503</v>
      </c>
      <c r="N210" s="143">
        <f>+IFERROR('Tor Emp %OfCMA'!N210*'CMA GDP Estimates'!N210,"")</f>
        <v>253.18495545188324</v>
      </c>
      <c r="O210" s="143">
        <f>+IFERROR('Tor Emp %OfCMA'!O210*'CMA GDP Estimates'!O210,"")</f>
        <v>274.225084492463</v>
      </c>
      <c r="P210" s="143">
        <f>+IFERROR('Tor Emp %OfCMA'!P210*'CMA GDP Estimates'!P210,"")</f>
        <v>287.05869025490858</v>
      </c>
      <c r="Q210" s="143">
        <f>+IFERROR('Tor Emp %OfCMA'!Q210*'CMA GDP Estimates'!Q210,"")</f>
        <v>275.52651563497216</v>
      </c>
      <c r="R210" s="30">
        <f>+IFERROR('Tor Emp %OfCMA'!R210*'CMA GDP Estimates'!R210,"")</f>
        <v>283.8363332440714</v>
      </c>
      <c r="S210" s="30">
        <f>+IFERROR('Tor Emp %OfCMA'!S210*'CMA GDP Estimates'!S210,"")</f>
        <v>277.98844552302234</v>
      </c>
      <c r="T210" s="30">
        <f>+IFERROR('Tor Emp %OfCMA'!T210*'CMA GDP Estimates'!T210,"")</f>
        <v>245.14842011383155</v>
      </c>
      <c r="U210" s="30">
        <f>+IFERROR('Tor Emp %OfCMA'!U210*'CMA GDP Estimates'!U210,"")</f>
        <v>249.46759878353862</v>
      </c>
      <c r="V210" s="30">
        <f>+IFERROR('Tor Emp %OfCMA'!V210*'CMA GDP Estimates'!V210,"")</f>
        <v>276.05983244505109</v>
      </c>
      <c r="W210" s="30">
        <f>+IFERROR('Tor Emp %OfCMA'!W210*'CMA GDP Estimates'!W210,"")</f>
        <v>283.47157836481483</v>
      </c>
      <c r="X210" s="30">
        <f>+IFERROR('Tor Emp %OfCMA'!X210*'CMA GDP Estimates'!X210,"")</f>
        <v>307.89205100261194</v>
      </c>
      <c r="Y210" s="30">
        <f>+IFERROR('Tor Emp %OfCMA'!Y210*'CMA GDP Estimates'!Y210,"")</f>
        <v>316.99830094294543</v>
      </c>
    </row>
    <row r="211" spans="1:25" x14ac:dyDescent="0.25">
      <c r="A211" t="s">
        <v>409</v>
      </c>
      <c r="B211" s="132">
        <f t="shared" si="9"/>
        <v>5413</v>
      </c>
      <c r="C211" s="133">
        <v>541320</v>
      </c>
      <c r="D211" s="142">
        <f>+IFERROR('Tor Emp %OfCMA'!D211*'CMA GDP Estimates'!D211,"")</f>
        <v>52.132770903476924</v>
      </c>
      <c r="E211" s="142">
        <f>+IFERROR('Tor Emp %OfCMA'!E211*'CMA GDP Estimates'!E211,"")</f>
        <v>64.471000454546328</v>
      </c>
      <c r="F211" s="142">
        <f>+IFERROR('Tor Emp %OfCMA'!F211*'CMA GDP Estimates'!F211,"")</f>
        <v>58.323274736591479</v>
      </c>
      <c r="G211" s="142">
        <f>+IFERROR('Tor Emp %OfCMA'!G211*'CMA GDP Estimates'!G211,"")</f>
        <v>60.0211820208483</v>
      </c>
      <c r="H211" s="142">
        <f>+IFERROR('Tor Emp %OfCMA'!H211*'CMA GDP Estimates'!H211,"")</f>
        <v>47.342583017842912</v>
      </c>
      <c r="I211" s="142">
        <f>+IFERROR('Tor Emp %OfCMA'!I211*'CMA GDP Estimates'!I211,"")</f>
        <v>52.136632152448136</v>
      </c>
      <c r="J211" s="142">
        <f>+IFERROR('Tor Emp %OfCMA'!J211*'CMA GDP Estimates'!J211,"")</f>
        <v>51.046533725085652</v>
      </c>
      <c r="K211" s="142">
        <f>+IFERROR('Tor Emp %OfCMA'!K211*'CMA GDP Estimates'!K211,"")</f>
        <v>60.006859168752349</v>
      </c>
      <c r="L211" s="142">
        <f>+IFERROR('Tor Emp %OfCMA'!L211*'CMA GDP Estimates'!L211,"")</f>
        <v>61.160704869316078</v>
      </c>
      <c r="M211" s="143">
        <f>+IFERROR('Tor Emp %OfCMA'!M211*'CMA GDP Estimates'!M211,"")</f>
        <v>58.142155933760726</v>
      </c>
      <c r="N211" s="143">
        <f>+IFERROR('Tor Emp %OfCMA'!N211*'CMA GDP Estimates'!N211,"")</f>
        <v>61.601538420317844</v>
      </c>
      <c r="O211" s="143">
        <f>+IFERROR('Tor Emp %OfCMA'!O211*'CMA GDP Estimates'!O211,"")</f>
        <v>66.720737999725856</v>
      </c>
      <c r="P211" s="143">
        <f>+IFERROR('Tor Emp %OfCMA'!P211*'CMA GDP Estimates'!P211,"")</f>
        <v>69.84323734821794</v>
      </c>
      <c r="Q211" s="143">
        <f>+IFERROR('Tor Emp %OfCMA'!Q211*'CMA GDP Estimates'!Q211,"")</f>
        <v>67.037384620310348</v>
      </c>
      <c r="R211" s="30">
        <f>+IFERROR('Tor Emp %OfCMA'!R211*'CMA GDP Estimates'!R211,"")</f>
        <v>56.839567468490429</v>
      </c>
      <c r="S211" s="30">
        <f>+IFERROR('Tor Emp %OfCMA'!S211*'CMA GDP Estimates'!S211,"")</f>
        <v>55.668500308519427</v>
      </c>
      <c r="T211" s="30">
        <f>+IFERROR('Tor Emp %OfCMA'!T211*'CMA GDP Estimates'!T211,"")</f>
        <v>49.092129980667366</v>
      </c>
      <c r="U211" s="30">
        <f>+IFERROR('Tor Emp %OfCMA'!U211*'CMA GDP Estimates'!U211,"")</f>
        <v>49.95706592667316</v>
      </c>
      <c r="V211" s="30">
        <f>+IFERROR('Tor Emp %OfCMA'!V211*'CMA GDP Estimates'!V211,"")</f>
        <v>55.282286422816163</v>
      </c>
      <c r="W211" s="30">
        <f>+IFERROR('Tor Emp %OfCMA'!W211*'CMA GDP Estimates'!W211,"")</f>
        <v>55.254499103886189</v>
      </c>
      <c r="X211" s="30">
        <f>+IFERROR('Tor Emp %OfCMA'!X211*'CMA GDP Estimates'!X211,"")</f>
        <v>60.014556501051771</v>
      </c>
      <c r="Y211" s="30">
        <f>+IFERROR('Tor Emp %OfCMA'!Y211*'CMA GDP Estimates'!Y211,"")</f>
        <v>61.78955377615911</v>
      </c>
    </row>
    <row r="212" spans="1:25" x14ac:dyDescent="0.25">
      <c r="A212" t="s">
        <v>410</v>
      </c>
      <c r="B212" s="132">
        <f t="shared" si="9"/>
        <v>5413</v>
      </c>
      <c r="C212" s="133">
        <v>541330</v>
      </c>
      <c r="D212" s="142">
        <f>+IFERROR('Tor Emp %OfCMA'!D212*'CMA GDP Estimates'!D212,"")</f>
        <v>769.91915105928138</v>
      </c>
      <c r="E212" s="142">
        <f>+IFERROR('Tor Emp %OfCMA'!E212*'CMA GDP Estimates'!E212,"")</f>
        <v>952.13542418088355</v>
      </c>
      <c r="F212" s="142">
        <f>+IFERROR('Tor Emp %OfCMA'!F212*'CMA GDP Estimates'!F212,"")</f>
        <v>861.34317040874794</v>
      </c>
      <c r="G212" s="142">
        <f>+IFERROR('Tor Emp %OfCMA'!G212*'CMA GDP Estimates'!G212,"")</f>
        <v>886.41859441206338</v>
      </c>
      <c r="H212" s="142">
        <f>+IFERROR('Tor Emp %OfCMA'!H212*'CMA GDP Estimates'!H212,"")</f>
        <v>699.17559903995402</v>
      </c>
      <c r="I212" s="142">
        <f>+IFERROR('Tor Emp %OfCMA'!I212*'CMA GDP Estimates'!I212,"")</f>
        <v>769.97617564244501</v>
      </c>
      <c r="J212" s="142">
        <f>+IFERROR('Tor Emp %OfCMA'!J212*'CMA GDP Estimates'!J212,"")</f>
        <v>753.87713388385703</v>
      </c>
      <c r="K212" s="142">
        <f>+IFERROR('Tor Emp %OfCMA'!K212*'CMA GDP Estimates'!K212,"")</f>
        <v>886.2070683808289</v>
      </c>
      <c r="L212" s="142">
        <f>+IFERROR('Tor Emp %OfCMA'!L212*'CMA GDP Estimates'!L212,"")</f>
        <v>903.24755724868965</v>
      </c>
      <c r="M212" s="143">
        <f>+IFERROR('Tor Emp %OfCMA'!M212*'CMA GDP Estimates'!M212,"")</f>
        <v>858.66833014033944</v>
      </c>
      <c r="N212" s="143">
        <f>+IFERROR('Tor Emp %OfCMA'!N212*'CMA GDP Estimates'!N212,"")</f>
        <v>909.75797646224191</v>
      </c>
      <c r="O212" s="143">
        <f>+IFERROR('Tor Emp %OfCMA'!O212*'CMA GDP Estimates'!O212,"")</f>
        <v>985.36051448152841</v>
      </c>
      <c r="P212" s="143">
        <f>+IFERROR('Tor Emp %OfCMA'!P212*'CMA GDP Estimates'!P212,"")</f>
        <v>1031.4749259334974</v>
      </c>
      <c r="Q212" s="143">
        <f>+IFERROR('Tor Emp %OfCMA'!Q212*'CMA GDP Estimates'!Q212,"")</f>
        <v>990.03688776998376</v>
      </c>
      <c r="R212" s="30">
        <f>+IFERROR('Tor Emp %OfCMA'!R212*'CMA GDP Estimates'!R212,"")</f>
        <v>1102.5040760387672</v>
      </c>
      <c r="S212" s="30">
        <f>+IFERROR('Tor Emp %OfCMA'!S212*'CMA GDP Estimates'!S212,"")</f>
        <v>1079.7891544676465</v>
      </c>
      <c r="T212" s="30">
        <f>+IFERROR('Tor Emp %OfCMA'!T212*'CMA GDP Estimates'!T212,"")</f>
        <v>952.22880496258256</v>
      </c>
      <c r="U212" s="30">
        <f>+IFERROR('Tor Emp %OfCMA'!U212*'CMA GDP Estimates'!U212,"")</f>
        <v>969.00576946908541</v>
      </c>
      <c r="V212" s="30">
        <f>+IFERROR('Tor Emp %OfCMA'!V212*'CMA GDP Estimates'!V212,"")</f>
        <v>1072.2978521552798</v>
      </c>
      <c r="W212" s="30">
        <f>+IFERROR('Tor Emp %OfCMA'!W212*'CMA GDP Estimates'!W212,"")</f>
        <v>1083.1440600134483</v>
      </c>
      <c r="X212" s="30">
        <f>+IFERROR('Tor Emp %OfCMA'!X212*'CMA GDP Estimates'!X212,"")</f>
        <v>1176.4546135191329</v>
      </c>
      <c r="Y212" s="30">
        <f>+IFERROR('Tor Emp %OfCMA'!Y212*'CMA GDP Estimates'!Y212,"")</f>
        <v>1211.2495675274545</v>
      </c>
    </row>
    <row r="213" spans="1:25" x14ac:dyDescent="0.25">
      <c r="A213" t="s">
        <v>411</v>
      </c>
      <c r="B213" s="132">
        <f t="shared" si="9"/>
        <v>5413</v>
      </c>
      <c r="C213" s="133">
        <v>541340</v>
      </c>
      <c r="D213" s="142">
        <f>+IFERROR('Tor Emp %OfCMA'!D213*'CMA GDP Estimates'!D213,"")</f>
        <v>23.643548342442251</v>
      </c>
      <c r="E213" s="142">
        <f>+IFERROR('Tor Emp %OfCMA'!E213*'CMA GDP Estimates'!E213,"")</f>
        <v>29.239251808712503</v>
      </c>
      <c r="F213" s="142">
        <f>+IFERROR('Tor Emp %OfCMA'!F213*'CMA GDP Estimates'!F213,"")</f>
        <v>26.451100561627225</v>
      </c>
      <c r="G213" s="142">
        <f>+IFERROR('Tor Emp %OfCMA'!G213*'CMA GDP Estimates'!G213,"")</f>
        <v>27.221145051121898</v>
      </c>
      <c r="H213" s="142">
        <f>+IFERROR('Tor Emp %OfCMA'!H213*'CMA GDP Estimates'!H213,"")</f>
        <v>21.471075310976833</v>
      </c>
      <c r="I213" s="142">
        <f>+IFERROR('Tor Emp %OfCMA'!I213*'CMA GDP Estimates'!I213,"")</f>
        <v>23.64529951785708</v>
      </c>
      <c r="J213" s="142">
        <f>+IFERROR('Tor Emp %OfCMA'!J213*'CMA GDP Estimates'!J213,"")</f>
        <v>23.150911929806473</v>
      </c>
      <c r="K213" s="142">
        <f>+IFERROR('Tor Emp %OfCMA'!K213*'CMA GDP Estimates'!K213,"")</f>
        <v>27.214649270443772</v>
      </c>
      <c r="L213" s="142">
        <f>+IFERROR('Tor Emp %OfCMA'!L213*'CMA GDP Estimates'!L213,"")</f>
        <v>27.737947881436614</v>
      </c>
      <c r="M213" s="143">
        <f>+IFERROR('Tor Emp %OfCMA'!M213*'CMA GDP Estimates'!M213,"")</f>
        <v>26.368958540471603</v>
      </c>
      <c r="N213" s="143">
        <f>+IFERROR('Tor Emp %OfCMA'!N213*'CMA GDP Estimates'!N213,"")</f>
        <v>27.937877200240305</v>
      </c>
      <c r="O213" s="143">
        <f>+IFERROR('Tor Emp %OfCMA'!O213*'CMA GDP Estimates'!O213,"")</f>
        <v>30.259565471029521</v>
      </c>
      <c r="P213" s="143">
        <f>+IFERROR('Tor Emp %OfCMA'!P213*'CMA GDP Estimates'!P213,"")</f>
        <v>31.675698989656532</v>
      </c>
      <c r="Q213" s="143">
        <f>+IFERROR('Tor Emp %OfCMA'!Q213*'CMA GDP Estimates'!Q213,"")</f>
        <v>30.403172832608693</v>
      </c>
      <c r="R213" s="30">
        <f>+IFERROR('Tor Emp %OfCMA'!R213*'CMA GDP Estimates'!R213,"")</f>
        <v>41.406123268386629</v>
      </c>
      <c r="S213" s="30">
        <f>+IFERROR('Tor Emp %OfCMA'!S213*'CMA GDP Estimates'!S213,"")</f>
        <v>40.553031780521252</v>
      </c>
      <c r="T213" s="30">
        <f>+IFERROR('Tor Emp %OfCMA'!T213*'CMA GDP Estimates'!T213,"")</f>
        <v>35.762319736405921</v>
      </c>
      <c r="U213" s="30">
        <f>+IFERROR('Tor Emp %OfCMA'!U213*'CMA GDP Estimates'!U213,"")</f>
        <v>36.392402722512884</v>
      </c>
      <c r="V213" s="30">
        <f>+IFERROR('Tor Emp %OfCMA'!V213*'CMA GDP Estimates'!V213,"")</f>
        <v>40.271685168088673</v>
      </c>
      <c r="W213" s="30">
        <f>+IFERROR('Tor Emp %OfCMA'!W213*'CMA GDP Estimates'!W213,"")</f>
        <v>31.729291059284314</v>
      </c>
      <c r="X213" s="30">
        <f>+IFERROR('Tor Emp %OfCMA'!X213*'CMA GDP Estimates'!X213,"")</f>
        <v>34.462701895741304</v>
      </c>
      <c r="Y213" s="30">
        <f>+IFERROR('Tor Emp %OfCMA'!Y213*'CMA GDP Estimates'!Y213,"")</f>
        <v>35.481974644290318</v>
      </c>
    </row>
    <row r="214" spans="1:25" x14ac:dyDescent="0.25">
      <c r="A214" t="s">
        <v>412</v>
      </c>
      <c r="B214" s="132">
        <f t="shared" si="9"/>
        <v>5413</v>
      </c>
      <c r="C214" s="133">
        <v>541350</v>
      </c>
      <c r="D214" s="142">
        <f>+IFERROR('Tor Emp %OfCMA'!D214*'CMA GDP Estimates'!D214,"")</f>
        <v>9.0786769842593333</v>
      </c>
      <c r="E214" s="142">
        <f>+IFERROR('Tor Emp %OfCMA'!E214*'CMA GDP Estimates'!E214,"")</f>
        <v>11.227321660353683</v>
      </c>
      <c r="F214" s="142">
        <f>+IFERROR('Tor Emp %OfCMA'!F214*'CMA GDP Estimates'!F214,"")</f>
        <v>10.15672412613719</v>
      </c>
      <c r="G214" s="142">
        <f>+IFERROR('Tor Emp %OfCMA'!G214*'CMA GDP Estimates'!G214,"")</f>
        <v>10.452406698075075</v>
      </c>
      <c r="H214" s="142">
        <f>+IFERROR('Tor Emp %OfCMA'!H214*'CMA GDP Estimates'!H214,"")</f>
        <v>8.2444882819534104</v>
      </c>
      <c r="I214" s="142">
        <f>+IFERROR('Tor Emp %OfCMA'!I214*'CMA GDP Estimates'!I214,"")</f>
        <v>9.0793494026165007</v>
      </c>
      <c r="J214" s="142">
        <f>+IFERROR('Tor Emp %OfCMA'!J214*'CMA GDP Estimates'!J214,"")</f>
        <v>8.8895138858856431</v>
      </c>
      <c r="K214" s="142">
        <f>+IFERROR('Tor Emp %OfCMA'!K214*'CMA GDP Estimates'!K214,"")</f>
        <v>10.449912440712215</v>
      </c>
      <c r="L214" s="142">
        <f>+IFERROR('Tor Emp %OfCMA'!L214*'CMA GDP Estimates'!L214,"")</f>
        <v>10.650849245404403</v>
      </c>
      <c r="M214" s="143">
        <f>+IFERROR('Tor Emp %OfCMA'!M214*'CMA GDP Estimates'!M214,"")</f>
        <v>10.125183138037389</v>
      </c>
      <c r="N214" s="143">
        <f>+IFERROR('Tor Emp %OfCMA'!N214*'CMA GDP Estimates'!N214,"")</f>
        <v>10.727618336016889</v>
      </c>
      <c r="O214" s="143">
        <f>+IFERROR('Tor Emp %OfCMA'!O214*'CMA GDP Estimates'!O214,"")</f>
        <v>11.61910287815739</v>
      </c>
      <c r="P214" s="143">
        <f>+IFERROR('Tor Emp %OfCMA'!P214*'CMA GDP Estimates'!P214,"")</f>
        <v>12.16287146128154</v>
      </c>
      <c r="Q214" s="143">
        <f>+IFERROR('Tor Emp %OfCMA'!Q214*'CMA GDP Estimates'!Q214,"")</f>
        <v>11.674245398622421</v>
      </c>
      <c r="R214" s="30">
        <f>+IFERROR('Tor Emp %OfCMA'!R214*'CMA GDP Estimates'!R214,"")</f>
        <v>26.417607189366887</v>
      </c>
      <c r="S214" s="30">
        <f>+IFERROR('Tor Emp %OfCMA'!S214*'CMA GDP Estimates'!S214,"")</f>
        <v>25.873324507384275</v>
      </c>
      <c r="T214" s="30">
        <f>+IFERROR('Tor Emp %OfCMA'!T214*'CMA GDP Estimates'!T214,"")</f>
        <v>22.816792309997062</v>
      </c>
      <c r="U214" s="30">
        <f>+IFERROR('Tor Emp %OfCMA'!U214*'CMA GDP Estimates'!U214,"")</f>
        <v>23.218792871986054</v>
      </c>
      <c r="V214" s="30">
        <f>+IFERROR('Tor Emp %OfCMA'!V214*'CMA GDP Estimates'!V214,"")</f>
        <v>25.693821967551543</v>
      </c>
      <c r="W214" s="30">
        <f>+IFERROR('Tor Emp %OfCMA'!W214*'CMA GDP Estimates'!W214,"")</f>
        <v>27.463167891649444</v>
      </c>
      <c r="X214" s="30">
        <f>+IFERROR('Tor Emp %OfCMA'!X214*'CMA GDP Estimates'!X214,"")</f>
        <v>29.829061304717271</v>
      </c>
      <c r="Y214" s="30">
        <f>+IFERROR('Tor Emp %OfCMA'!Y214*'CMA GDP Estimates'!Y214,"")</f>
        <v>30.711288977831121</v>
      </c>
    </row>
    <row r="215" spans="1:25" x14ac:dyDescent="0.25">
      <c r="A215" t="s">
        <v>413</v>
      </c>
      <c r="B215" s="132">
        <f t="shared" si="9"/>
        <v>5413</v>
      </c>
      <c r="C215" s="133">
        <v>541360</v>
      </c>
      <c r="D215" s="142">
        <f>+IFERROR('Tor Emp %OfCMA'!D215*'CMA GDP Estimates'!D215,"")</f>
        <v>8.2292915608853789</v>
      </c>
      <c r="E215" s="142">
        <f>+IFERROR('Tor Emp %OfCMA'!E215*'CMA GDP Estimates'!E215,"")</f>
        <v>10.176912732007711</v>
      </c>
      <c r="F215" s="142">
        <f>+IFERROR('Tor Emp %OfCMA'!F215*'CMA GDP Estimates'!F215,"")</f>
        <v>9.2064784640292636</v>
      </c>
      <c r="G215" s="142">
        <f>+IFERROR('Tor Emp %OfCMA'!G215*'CMA GDP Estimates'!G215,"")</f>
        <v>9.4744974824576236</v>
      </c>
      <c r="H215" s="142">
        <f>+IFERROR('Tor Emp %OfCMA'!H215*'CMA GDP Estimates'!H215,"")</f>
        <v>7.4731481206050097</v>
      </c>
      <c r="I215" s="142">
        <f>+IFERROR('Tor Emp %OfCMA'!I215*'CMA GDP Estimates'!I215,"")</f>
        <v>8.2299010689361243</v>
      </c>
      <c r="J215" s="142">
        <f>+IFERROR('Tor Emp %OfCMA'!J215*'CMA GDP Estimates'!J215,"")</f>
        <v>8.0578262370527831</v>
      </c>
      <c r="K215" s="142">
        <f>+IFERROR('Tor Emp %OfCMA'!K215*'CMA GDP Estimates'!K215,"")</f>
        <v>9.4722365835290177</v>
      </c>
      <c r="L215" s="142">
        <f>+IFERROR('Tor Emp %OfCMA'!L215*'CMA GDP Estimates'!L215,"")</f>
        <v>9.6543740859417184</v>
      </c>
      <c r="M215" s="143">
        <f>+IFERROR('Tor Emp %OfCMA'!M215*'CMA GDP Estimates'!M215,"")</f>
        <v>9.1778883965952431</v>
      </c>
      <c r="N215" s="143">
        <f>+IFERROR('Tor Emp %OfCMA'!N215*'CMA GDP Estimates'!N215,"")</f>
        <v>9.7239607923097875</v>
      </c>
      <c r="O215" s="143">
        <f>+IFERROR('Tor Emp %OfCMA'!O215*'CMA GDP Estimates'!O215,"")</f>
        <v>10.532039572072112</v>
      </c>
      <c r="P215" s="143">
        <f>+IFERROR('Tor Emp %OfCMA'!P215*'CMA GDP Estimates'!P215,"")</f>
        <v>11.024934100640168</v>
      </c>
      <c r="Q215" s="143">
        <f>+IFERROR('Tor Emp %OfCMA'!Q215*'CMA GDP Estimates'!Q215,"")</f>
        <v>10.582023053045784</v>
      </c>
      <c r="R215" s="30">
        <f>+IFERROR('Tor Emp %OfCMA'!R215*'CMA GDP Estimates'!R215,"")</f>
        <v>26.056103090986081</v>
      </c>
      <c r="S215" s="30">
        <f>+IFERROR('Tor Emp %OfCMA'!S215*'CMA GDP Estimates'!S215,"")</f>
        <v>25.519268487809541</v>
      </c>
      <c r="T215" s="30">
        <f>+IFERROR('Tor Emp %OfCMA'!T215*'CMA GDP Estimates'!T215,"")</f>
        <v>22.504562520491838</v>
      </c>
      <c r="U215" s="30">
        <f>+IFERROR('Tor Emp %OfCMA'!U215*'CMA GDP Estimates'!U215,"")</f>
        <v>22.901062022158875</v>
      </c>
      <c r="V215" s="30">
        <f>+IFERROR('Tor Emp %OfCMA'!V215*'CMA GDP Estimates'!V215,"")</f>
        <v>25.342222298521882</v>
      </c>
      <c r="W215" s="30">
        <f>+IFERROR('Tor Emp %OfCMA'!W215*'CMA GDP Estimates'!W215,"")</f>
        <v>18.007962217227938</v>
      </c>
      <c r="X215" s="30">
        <f>+IFERROR('Tor Emp %OfCMA'!X215*'CMA GDP Estimates'!X215,"")</f>
        <v>19.559309802495715</v>
      </c>
      <c r="Y215" s="30">
        <f>+IFERROR('Tor Emp %OfCMA'!Y215*'CMA GDP Estimates'!Y215,"")</f>
        <v>20.137798149765292</v>
      </c>
    </row>
    <row r="216" spans="1:25" x14ac:dyDescent="0.25">
      <c r="A216" t="s">
        <v>414</v>
      </c>
      <c r="B216" s="132">
        <f t="shared" si="9"/>
        <v>5413</v>
      </c>
      <c r="C216" s="133">
        <v>541370</v>
      </c>
      <c r="D216" s="142">
        <f>+IFERROR('Tor Emp %OfCMA'!D216*'CMA GDP Estimates'!D216,"")</f>
        <v>53.107475487676545</v>
      </c>
      <c r="E216" s="142">
        <f>+IFERROR('Tor Emp %OfCMA'!E216*'CMA GDP Estimates'!E216,"")</f>
        <v>65.676387749369539</v>
      </c>
      <c r="F216" s="142">
        <f>+IFERROR('Tor Emp %OfCMA'!F216*'CMA GDP Estimates'!F216,"")</f>
        <v>59.413720578354678</v>
      </c>
      <c r="G216" s="142">
        <f>+IFERROR('Tor Emp %OfCMA'!G216*'CMA GDP Estimates'!G216,"")</f>
        <v>61.143372924015864</v>
      </c>
      <c r="H216" s="142">
        <f>+IFERROR('Tor Emp %OfCMA'!H216*'CMA GDP Estimates'!H216,"")</f>
        <v>48.227727465291892</v>
      </c>
      <c r="I216" s="142">
        <f>+IFERROR('Tor Emp %OfCMA'!I216*'CMA GDP Estimates'!I216,"")</f>
        <v>53.111408928802653</v>
      </c>
      <c r="J216" s="142">
        <f>+IFERROR('Tor Emp %OfCMA'!J216*'CMA GDP Estimates'!J216,"")</f>
        <v>52.000929387680742</v>
      </c>
      <c r="K216" s="142">
        <f>+IFERROR('Tor Emp %OfCMA'!K216*'CMA GDP Estimates'!K216,"")</f>
        <v>61.128782283552745</v>
      </c>
      <c r="L216" s="142">
        <f>+IFERROR('Tor Emp %OfCMA'!L216*'CMA GDP Estimates'!L216,"")</f>
        <v>62.30420095394539</v>
      </c>
      <c r="M216" s="143">
        <f>+IFERROR('Tor Emp %OfCMA'!M216*'CMA GDP Estimates'!M216,"")</f>
        <v>59.229215473120547</v>
      </c>
      <c r="N216" s="143">
        <f>+IFERROR('Tor Emp %OfCMA'!N216*'CMA GDP Estimates'!N216,"")</f>
        <v>62.753276585227617</v>
      </c>
      <c r="O216" s="143">
        <f>+IFERROR('Tor Emp %OfCMA'!O216*'CMA GDP Estimates'!O216,"")</f>
        <v>67.968187695233553</v>
      </c>
      <c r="P216" s="143">
        <f>+IFERROR('Tor Emp %OfCMA'!P216*'CMA GDP Estimates'!P216,"")</f>
        <v>71.149067106330989</v>
      </c>
      <c r="Q216" s="143">
        <f>+IFERROR('Tor Emp %OfCMA'!Q216*'CMA GDP Estimates'!Q216,"")</f>
        <v>68.290754525070412</v>
      </c>
      <c r="R216" s="30">
        <f>+IFERROR('Tor Emp %OfCMA'!R216*'CMA GDP Estimates'!R216,"")</f>
        <v>56.005327241457799</v>
      </c>
      <c r="S216" s="30">
        <f>+IFERROR('Tor Emp %OfCMA'!S216*'CMA GDP Estimates'!S216,"")</f>
        <v>54.851447955654649</v>
      </c>
      <c r="T216" s="30">
        <f>+IFERROR('Tor Emp %OfCMA'!T216*'CMA GDP Estimates'!T216,"")</f>
        <v>48.371599697193766</v>
      </c>
      <c r="U216" s="30">
        <f>+IFERROR('Tor Emp %OfCMA'!U216*'CMA GDP Estimates'!U216,"")</f>
        <v>49.223840888610439</v>
      </c>
      <c r="V216" s="30">
        <f>+IFERROR('Tor Emp %OfCMA'!V216*'CMA GDP Estimates'!V216,"")</f>
        <v>54.470902571209258</v>
      </c>
      <c r="W216" s="30">
        <f>+IFERROR('Tor Emp %OfCMA'!W216*'CMA GDP Estimates'!W216,"")</f>
        <v>49.573171616218602</v>
      </c>
      <c r="X216" s="30">
        <f>+IFERROR('Tor Emp %OfCMA'!X216*'CMA GDP Estimates'!X216,"")</f>
        <v>53.843794752428408</v>
      </c>
      <c r="Y216" s="30">
        <f>+IFERROR('Tor Emp %OfCMA'!Y216*'CMA GDP Estimates'!Y216,"")</f>
        <v>55.436284883807183</v>
      </c>
    </row>
    <row r="217" spans="1:25" x14ac:dyDescent="0.25">
      <c r="A217" t="s">
        <v>415</v>
      </c>
      <c r="B217" s="132">
        <f t="shared" si="9"/>
        <v>5413</v>
      </c>
      <c r="C217" s="133">
        <v>541380</v>
      </c>
      <c r="D217" s="142">
        <f>+IFERROR('Tor Emp %OfCMA'!D217*'CMA GDP Estimates'!D217,"")</f>
        <v>98.695801325813122</v>
      </c>
      <c r="E217" s="142">
        <f>+IFERROR('Tor Emp %OfCMA'!E217*'CMA GDP Estimates'!E217,"")</f>
        <v>122.05407351010261</v>
      </c>
      <c r="F217" s="142">
        <f>+IFERROR('Tor Emp %OfCMA'!F217*'CMA GDP Estimates'!F217,"")</f>
        <v>110.41543037739326</v>
      </c>
      <c r="G217" s="142">
        <f>+IFERROR('Tor Emp %OfCMA'!G217*'CMA GDP Estimates'!G217,"")</f>
        <v>113.62984459502475</v>
      </c>
      <c r="H217" s="142">
        <f>+IFERROR('Tor Emp %OfCMA'!H217*'CMA GDP Estimates'!H217,"")</f>
        <v>89.62719776454874</v>
      </c>
      <c r="I217" s="142">
        <f>+IFERROR('Tor Emp %OfCMA'!I217*'CMA GDP Estimates'!I217,"")</f>
        <v>98.703111297156056</v>
      </c>
      <c r="J217" s="142">
        <f>+IFERROR('Tor Emp %OfCMA'!J217*'CMA GDP Estimates'!J217,"")</f>
        <v>96.639377949627928</v>
      </c>
      <c r="K217" s="142">
        <f>+IFERROR('Tor Emp %OfCMA'!K217*'CMA GDP Estimates'!K217,"")</f>
        <v>113.60272911007388</v>
      </c>
      <c r="L217" s="142">
        <f>+IFERROR('Tor Emp %OfCMA'!L217*'CMA GDP Estimates'!L217,"")</f>
        <v>115.78714639789324</v>
      </c>
      <c r="M217" s="143">
        <f>+IFERROR('Tor Emp %OfCMA'!M217*'CMA GDP Estimates'!M217,"")</f>
        <v>110.07254307117947</v>
      </c>
      <c r="N217" s="143">
        <f>+IFERROR('Tor Emp %OfCMA'!N217*'CMA GDP Estimates'!N217,"")</f>
        <v>116.62171589829403</v>
      </c>
      <c r="O217" s="143">
        <f>+IFERROR('Tor Emp %OfCMA'!O217*'CMA GDP Estimates'!O217,"")</f>
        <v>126.31319202512206</v>
      </c>
      <c r="P217" s="143">
        <f>+IFERROR('Tor Emp %OfCMA'!P217*'CMA GDP Estimates'!P217,"")</f>
        <v>132.22459036436129</v>
      </c>
      <c r="Q217" s="143">
        <f>+IFERROR('Tor Emp %OfCMA'!Q217*'CMA GDP Estimates'!Q217,"")</f>
        <v>126.91265549913453</v>
      </c>
      <c r="R217" s="30">
        <f>+IFERROR('Tor Emp %OfCMA'!R217*'CMA GDP Estimates'!R217,"")</f>
        <v>283.44702113812281</v>
      </c>
      <c r="S217" s="30">
        <f>+IFERROR('Tor Emp %OfCMA'!S217*'CMA GDP Estimates'!S217,"")</f>
        <v>277.60715442501885</v>
      </c>
      <c r="T217" s="30">
        <f>+IFERROR('Tor Emp %OfCMA'!T217*'CMA GDP Estimates'!T217,"")</f>
        <v>244.81217264821058</v>
      </c>
      <c r="U217" s="30">
        <f>+IFERROR('Tor Emp %OfCMA'!U217*'CMA GDP Estimates'!U217,"")</f>
        <v>249.12542709910937</v>
      </c>
      <c r="V217" s="30">
        <f>+IFERROR('Tor Emp %OfCMA'!V217*'CMA GDP Estimates'!V217,"")</f>
        <v>275.68118664763455</v>
      </c>
      <c r="W217" s="30">
        <f>+IFERROR('Tor Emp %OfCMA'!W217*'CMA GDP Estimates'!W217,"")</f>
        <v>171.15768189381231</v>
      </c>
      <c r="X217" s="30">
        <f>+IFERROR('Tor Emp %OfCMA'!X217*'CMA GDP Estimates'!X217,"")</f>
        <v>185.90255159661359</v>
      </c>
      <c r="Y217" s="30">
        <f>+IFERROR('Tor Emp %OfCMA'!Y217*'CMA GDP Estimates'!Y217,"")</f>
        <v>191.40082637789448</v>
      </c>
    </row>
    <row r="218" spans="1:25" x14ac:dyDescent="0.25">
      <c r="A218" t="s">
        <v>547</v>
      </c>
      <c r="B218" s="132">
        <f t="shared" si="9"/>
        <v>5414</v>
      </c>
      <c r="C218" s="133">
        <v>5414</v>
      </c>
      <c r="D218" s="142">
        <f>+IFERROR('Tor Emp %OfCMA'!D218*'CMA GDP Estimates'!D218,"")</f>
        <v>0</v>
      </c>
      <c r="E218" s="142">
        <f>+IFERROR('Tor Emp %OfCMA'!E218*'CMA GDP Estimates'!E218,"")</f>
        <v>0</v>
      </c>
      <c r="F218" s="142">
        <f>+IFERROR('Tor Emp %OfCMA'!F218*'CMA GDP Estimates'!F218,"")</f>
        <v>0</v>
      </c>
      <c r="G218" s="142">
        <f>+IFERROR('Tor Emp %OfCMA'!G218*'CMA GDP Estimates'!G218,"")</f>
        <v>0</v>
      </c>
      <c r="H218" s="142">
        <f>+IFERROR('Tor Emp %OfCMA'!H218*'CMA GDP Estimates'!H218,"")</f>
        <v>0</v>
      </c>
      <c r="I218" s="142">
        <f>+IFERROR('Tor Emp %OfCMA'!I218*'CMA GDP Estimates'!I218,"")</f>
        <v>0</v>
      </c>
      <c r="J218" s="142">
        <f>+IFERROR('Tor Emp %OfCMA'!J218*'CMA GDP Estimates'!J218,"")</f>
        <v>0</v>
      </c>
      <c r="K218" s="142">
        <f>+IFERROR('Tor Emp %OfCMA'!K218*'CMA GDP Estimates'!K218,"")</f>
        <v>0</v>
      </c>
      <c r="L218" s="142">
        <f>+IFERROR('Tor Emp %OfCMA'!L218*'CMA GDP Estimates'!L218,"")</f>
        <v>0</v>
      </c>
      <c r="M218" s="143">
        <f>+IFERROR('Tor Emp %OfCMA'!M218*'CMA GDP Estimates'!M218,"")</f>
        <v>0</v>
      </c>
      <c r="N218" s="143">
        <f>+IFERROR('Tor Emp %OfCMA'!N218*'CMA GDP Estimates'!N218,"")</f>
        <v>472.00957711128495</v>
      </c>
      <c r="O218" s="143">
        <f>+IFERROR('Tor Emp %OfCMA'!O218*'CMA GDP Estimates'!O218,"")</f>
        <v>551.15944594492873</v>
      </c>
      <c r="P218" s="143">
        <f>+IFERROR('Tor Emp %OfCMA'!P218*'CMA GDP Estimates'!P218,"")</f>
        <v>396.73568730552211</v>
      </c>
      <c r="Q218" s="143">
        <f>+IFERROR('Tor Emp %OfCMA'!Q218*'CMA GDP Estimates'!Q218,"")</f>
        <v>322.83252005021359</v>
      </c>
      <c r="R218" s="30">
        <f>+IFERROR('Tor Emp %OfCMA'!R218*'CMA GDP Estimates'!R218,"")</f>
        <v>342.21413080743446</v>
      </c>
      <c r="S218" s="30">
        <f>+IFERROR('Tor Emp %OfCMA'!S218*'CMA GDP Estimates'!S218,"")</f>
        <v>348.22727947810864</v>
      </c>
      <c r="T218" s="30">
        <f>+IFERROR('Tor Emp %OfCMA'!T218*'CMA GDP Estimates'!T218,"")</f>
        <v>250.38477421828881</v>
      </c>
      <c r="U218" s="30">
        <f>+IFERROR('Tor Emp %OfCMA'!U218*'CMA GDP Estimates'!U218,"")</f>
        <v>317.21140910846339</v>
      </c>
      <c r="V218" s="30">
        <f>+IFERROR('Tor Emp %OfCMA'!V218*'CMA GDP Estimates'!V218,"")</f>
        <v>329.8876556253125</v>
      </c>
      <c r="W218" s="30">
        <f>+IFERROR('Tor Emp %OfCMA'!W218*'CMA GDP Estimates'!W218,"")</f>
        <v>299.50324023663512</v>
      </c>
      <c r="X218" s="30">
        <f>+IFERROR('Tor Emp %OfCMA'!X218*'CMA GDP Estimates'!X218,"")</f>
        <v>349.90217745386394</v>
      </c>
      <c r="Y218" s="30">
        <f>+IFERROR('Tor Emp %OfCMA'!Y218*'CMA GDP Estimates'!Y218,"")</f>
        <v>355.85265159546378</v>
      </c>
    </row>
    <row r="219" spans="1:25" x14ac:dyDescent="0.25">
      <c r="A219" t="s">
        <v>416</v>
      </c>
      <c r="B219" s="132">
        <f t="shared" si="9"/>
        <v>5414</v>
      </c>
      <c r="C219" s="133">
        <v>541410</v>
      </c>
      <c r="D219" s="142">
        <f>+IFERROR('Tor Emp %OfCMA'!D219*'CMA GDP Estimates'!D219,"")</f>
        <v>0</v>
      </c>
      <c r="E219" s="142">
        <f>+IFERROR('Tor Emp %OfCMA'!E219*'CMA GDP Estimates'!E219,"")</f>
        <v>0</v>
      </c>
      <c r="F219" s="142">
        <f>+IFERROR('Tor Emp %OfCMA'!F219*'CMA GDP Estimates'!F219,"")</f>
        <v>0</v>
      </c>
      <c r="G219" s="142">
        <f>+IFERROR('Tor Emp %OfCMA'!G219*'CMA GDP Estimates'!G219,"")</f>
        <v>0</v>
      </c>
      <c r="H219" s="142">
        <f>+IFERROR('Tor Emp %OfCMA'!H219*'CMA GDP Estimates'!H219,"")</f>
        <v>0</v>
      </c>
      <c r="I219" s="142">
        <f>+IFERROR('Tor Emp %OfCMA'!I219*'CMA GDP Estimates'!I219,"")</f>
        <v>0</v>
      </c>
      <c r="J219" s="142">
        <f>+IFERROR('Tor Emp %OfCMA'!J219*'CMA GDP Estimates'!J219,"")</f>
        <v>0</v>
      </c>
      <c r="K219" s="142">
        <f>+IFERROR('Tor Emp %OfCMA'!K219*'CMA GDP Estimates'!K219,"")</f>
        <v>0</v>
      </c>
      <c r="L219" s="142">
        <f>+IFERROR('Tor Emp %OfCMA'!L219*'CMA GDP Estimates'!L219,"")</f>
        <v>0</v>
      </c>
      <c r="M219" s="143">
        <f>+IFERROR('Tor Emp %OfCMA'!M219*'CMA GDP Estimates'!M219,"")</f>
        <v>0</v>
      </c>
      <c r="N219" s="143">
        <f>+IFERROR('Tor Emp %OfCMA'!N219*'CMA GDP Estimates'!N219,"")</f>
        <v>133.09989119187804</v>
      </c>
      <c r="O219" s="143">
        <f>+IFERROR('Tor Emp %OfCMA'!O219*'CMA GDP Estimates'!O219,"")</f>
        <v>155.41901232938335</v>
      </c>
      <c r="P219" s="143">
        <f>+IFERROR('Tor Emp %OfCMA'!P219*'CMA GDP Estimates'!P219,"")</f>
        <v>111.87374022254237</v>
      </c>
      <c r="Q219" s="143">
        <f>+IFERROR('Tor Emp %OfCMA'!Q219*'CMA GDP Estimates'!Q219,"")</f>
        <v>91.034113237394124</v>
      </c>
      <c r="R219" s="30">
        <f>+IFERROR('Tor Emp %OfCMA'!R219*'CMA GDP Estimates'!R219,"")</f>
        <v>121.63352451908071</v>
      </c>
      <c r="S219" s="30">
        <f>+IFERROR('Tor Emp %OfCMA'!S219*'CMA GDP Estimates'!S219,"")</f>
        <v>123.77078420659163</v>
      </c>
      <c r="T219" s="30">
        <f>+IFERROR('Tor Emp %OfCMA'!T219*'CMA GDP Estimates'!T219,"")</f>
        <v>88.994520776297207</v>
      </c>
      <c r="U219" s="30">
        <f>+IFERROR('Tor Emp %OfCMA'!U219*'CMA GDP Estimates'!U219,"")</f>
        <v>112.74678113522312</v>
      </c>
      <c r="V219" s="30">
        <f>+IFERROR('Tor Emp %OfCMA'!V219*'CMA GDP Estimates'!V219,"")</f>
        <v>117.25231262183692</v>
      </c>
      <c r="W219" s="30">
        <f>+IFERROR('Tor Emp %OfCMA'!W219*'CMA GDP Estimates'!W219,"")</f>
        <v>121.13684366818737</v>
      </c>
      <c r="X219" s="30">
        <f>+IFERROR('Tor Emp %OfCMA'!X219*'CMA GDP Estimates'!X219,"")</f>
        <v>141.52115795441205</v>
      </c>
      <c r="Y219" s="30">
        <f>+IFERROR('Tor Emp %OfCMA'!Y219*'CMA GDP Estimates'!Y219,"")</f>
        <v>143.92788201947747</v>
      </c>
    </row>
    <row r="220" spans="1:25" x14ac:dyDescent="0.25">
      <c r="A220" t="s">
        <v>417</v>
      </c>
      <c r="B220" s="132">
        <f t="shared" si="9"/>
        <v>5414</v>
      </c>
      <c r="C220" s="133">
        <v>541420</v>
      </c>
      <c r="D220" s="142">
        <f>+IFERROR('Tor Emp %OfCMA'!D220*'CMA GDP Estimates'!D220,"")</f>
        <v>0</v>
      </c>
      <c r="E220" s="142">
        <f>+IFERROR('Tor Emp %OfCMA'!E220*'CMA GDP Estimates'!E220,"")</f>
        <v>0</v>
      </c>
      <c r="F220" s="142">
        <f>+IFERROR('Tor Emp %OfCMA'!F220*'CMA GDP Estimates'!F220,"")</f>
        <v>0</v>
      </c>
      <c r="G220" s="142">
        <f>+IFERROR('Tor Emp %OfCMA'!G220*'CMA GDP Estimates'!G220,"")</f>
        <v>0</v>
      </c>
      <c r="H220" s="142">
        <f>+IFERROR('Tor Emp %OfCMA'!H220*'CMA GDP Estimates'!H220,"")</f>
        <v>0</v>
      </c>
      <c r="I220" s="142">
        <f>+IFERROR('Tor Emp %OfCMA'!I220*'CMA GDP Estimates'!I220,"")</f>
        <v>0</v>
      </c>
      <c r="J220" s="142">
        <f>+IFERROR('Tor Emp %OfCMA'!J220*'CMA GDP Estimates'!J220,"")</f>
        <v>0</v>
      </c>
      <c r="K220" s="142">
        <f>+IFERROR('Tor Emp %OfCMA'!K220*'CMA GDP Estimates'!K220,"")</f>
        <v>0</v>
      </c>
      <c r="L220" s="142">
        <f>+IFERROR('Tor Emp %OfCMA'!L220*'CMA GDP Estimates'!L220,"")</f>
        <v>0</v>
      </c>
      <c r="M220" s="143">
        <f>+IFERROR('Tor Emp %OfCMA'!M220*'CMA GDP Estimates'!M220,"")</f>
        <v>0</v>
      </c>
      <c r="N220" s="143">
        <f>+IFERROR('Tor Emp %OfCMA'!N220*'CMA GDP Estimates'!N220,"")</f>
        <v>36.153353144343853</v>
      </c>
      <c r="O220" s="143">
        <f>+IFERROR('Tor Emp %OfCMA'!O220*'CMA GDP Estimates'!O220,"")</f>
        <v>42.21580038701191</v>
      </c>
      <c r="P220" s="143">
        <f>+IFERROR('Tor Emp %OfCMA'!P220*'CMA GDP Estimates'!P220,"")</f>
        <v>30.387784705348935</v>
      </c>
      <c r="Q220" s="143">
        <f>+IFERROR('Tor Emp %OfCMA'!Q220*'CMA GDP Estimates'!Q220,"")</f>
        <v>24.727206120019211</v>
      </c>
      <c r="R220" s="30">
        <f>+IFERROR('Tor Emp %OfCMA'!R220*'CMA GDP Estimates'!R220,"")</f>
        <v>28.785445688656136</v>
      </c>
      <c r="S220" s="30">
        <f>+IFERROR('Tor Emp %OfCMA'!S220*'CMA GDP Estimates'!S220,"")</f>
        <v>29.291243517837263</v>
      </c>
      <c r="T220" s="30">
        <f>+IFERROR('Tor Emp %OfCMA'!T220*'CMA GDP Estimates'!T220,"")</f>
        <v>21.061191431579548</v>
      </c>
      <c r="U220" s="30">
        <f>+IFERROR('Tor Emp %OfCMA'!U220*'CMA GDP Estimates'!U220,"")</f>
        <v>26.682334149000564</v>
      </c>
      <c r="V220" s="30">
        <f>+IFERROR('Tor Emp %OfCMA'!V220*'CMA GDP Estimates'!V220,"")</f>
        <v>27.748600479925695</v>
      </c>
      <c r="W220" s="30">
        <f>+IFERROR('Tor Emp %OfCMA'!W220*'CMA GDP Estimates'!W220,"")</f>
        <v>17.83281287296645</v>
      </c>
      <c r="X220" s="30">
        <f>+IFERROR('Tor Emp %OfCMA'!X220*'CMA GDP Estimates'!X220,"")</f>
        <v>20.833631213633243</v>
      </c>
      <c r="Y220" s="30">
        <f>+IFERROR('Tor Emp %OfCMA'!Y220*'CMA GDP Estimates'!Y220,"")</f>
        <v>21.187930191463121</v>
      </c>
    </row>
    <row r="221" spans="1:25" x14ac:dyDescent="0.25">
      <c r="A221" t="s">
        <v>418</v>
      </c>
      <c r="B221" s="132">
        <f t="shared" si="9"/>
        <v>5414</v>
      </c>
      <c r="C221" s="133">
        <v>541430</v>
      </c>
      <c r="D221" s="142">
        <f>+IFERROR('Tor Emp %OfCMA'!D221*'CMA GDP Estimates'!D221,"")</f>
        <v>0</v>
      </c>
      <c r="E221" s="142">
        <f>+IFERROR('Tor Emp %OfCMA'!E221*'CMA GDP Estimates'!E221,"")</f>
        <v>0</v>
      </c>
      <c r="F221" s="142">
        <f>+IFERROR('Tor Emp %OfCMA'!F221*'CMA GDP Estimates'!F221,"")</f>
        <v>0</v>
      </c>
      <c r="G221" s="142">
        <f>+IFERROR('Tor Emp %OfCMA'!G221*'CMA GDP Estimates'!G221,"")</f>
        <v>0</v>
      </c>
      <c r="H221" s="142">
        <f>+IFERROR('Tor Emp %OfCMA'!H221*'CMA GDP Estimates'!H221,"")</f>
        <v>0</v>
      </c>
      <c r="I221" s="142">
        <f>+IFERROR('Tor Emp %OfCMA'!I221*'CMA GDP Estimates'!I221,"")</f>
        <v>0</v>
      </c>
      <c r="J221" s="142">
        <f>+IFERROR('Tor Emp %OfCMA'!J221*'CMA GDP Estimates'!J221,"")</f>
        <v>0</v>
      </c>
      <c r="K221" s="142">
        <f>+IFERROR('Tor Emp %OfCMA'!K221*'CMA GDP Estimates'!K221,"")</f>
        <v>0</v>
      </c>
      <c r="L221" s="142">
        <f>+IFERROR('Tor Emp %OfCMA'!L221*'CMA GDP Estimates'!L221,"")</f>
        <v>0</v>
      </c>
      <c r="M221" s="143">
        <f>+IFERROR('Tor Emp %OfCMA'!M221*'CMA GDP Estimates'!M221,"")</f>
        <v>0</v>
      </c>
      <c r="N221" s="143">
        <f>+IFERROR('Tor Emp %OfCMA'!N221*'CMA GDP Estimates'!N221,"")</f>
        <v>272.9197364998052</v>
      </c>
      <c r="O221" s="143">
        <f>+IFERROR('Tor Emp %OfCMA'!O221*'CMA GDP Estimates'!O221,"")</f>
        <v>318.68482770467978</v>
      </c>
      <c r="P221" s="143">
        <f>+IFERROR('Tor Emp %OfCMA'!P221*'CMA GDP Estimates'!P221,"")</f>
        <v>229.39576756503797</v>
      </c>
      <c r="Q221" s="143">
        <f>+IFERROR('Tor Emp %OfCMA'!Q221*'CMA GDP Estimates'!Q221,"")</f>
        <v>186.66436144133459</v>
      </c>
      <c r="R221" s="30">
        <f>+IFERROR('Tor Emp %OfCMA'!R221*'CMA GDP Estimates'!R221,"")</f>
        <v>167.16812600571092</v>
      </c>
      <c r="S221" s="30">
        <f>+IFERROR('Tor Emp %OfCMA'!S221*'CMA GDP Estimates'!S221,"")</f>
        <v>170.10548803777723</v>
      </c>
      <c r="T221" s="30">
        <f>+IFERROR('Tor Emp %OfCMA'!T221*'CMA GDP Estimates'!T221,"")</f>
        <v>122.31041829768029</v>
      </c>
      <c r="U221" s="30">
        <f>+IFERROR('Tor Emp %OfCMA'!U221*'CMA GDP Estimates'!U221,"")</f>
        <v>154.95455048328103</v>
      </c>
      <c r="V221" s="30">
        <f>+IFERROR('Tor Emp %OfCMA'!V221*'CMA GDP Estimates'!V221,"")</f>
        <v>161.14676811616559</v>
      </c>
      <c r="W221" s="30">
        <f>+IFERROR('Tor Emp %OfCMA'!W221*'CMA GDP Estimates'!W221,"")</f>
        <v>138.70178166967148</v>
      </c>
      <c r="X221" s="30">
        <f>+IFERROR('Tor Emp %OfCMA'!X221*'CMA GDP Estimates'!X221,"")</f>
        <v>162.04183762620966</v>
      </c>
      <c r="Y221" s="30">
        <f>+IFERROR('Tor Emp %OfCMA'!Y221*'CMA GDP Estimates'!Y221,"")</f>
        <v>164.79753858145514</v>
      </c>
    </row>
    <row r="222" spans="1:25" x14ac:dyDescent="0.25">
      <c r="A222" t="s">
        <v>419</v>
      </c>
      <c r="B222" s="132">
        <f t="shared" si="9"/>
        <v>5414</v>
      </c>
      <c r="C222" s="133">
        <v>541490</v>
      </c>
      <c r="D222" s="142">
        <f>+IFERROR('Tor Emp %OfCMA'!D222*'CMA GDP Estimates'!D222,"")</f>
        <v>0</v>
      </c>
      <c r="E222" s="142">
        <f>+IFERROR('Tor Emp %OfCMA'!E222*'CMA GDP Estimates'!E222,"")</f>
        <v>0</v>
      </c>
      <c r="F222" s="142">
        <f>+IFERROR('Tor Emp %OfCMA'!F222*'CMA GDP Estimates'!F222,"")</f>
        <v>0</v>
      </c>
      <c r="G222" s="142">
        <f>+IFERROR('Tor Emp %OfCMA'!G222*'CMA GDP Estimates'!G222,"")</f>
        <v>0</v>
      </c>
      <c r="H222" s="142">
        <f>+IFERROR('Tor Emp %OfCMA'!H222*'CMA GDP Estimates'!H222,"")</f>
        <v>0</v>
      </c>
      <c r="I222" s="142">
        <f>+IFERROR('Tor Emp %OfCMA'!I222*'CMA GDP Estimates'!I222,"")</f>
        <v>0</v>
      </c>
      <c r="J222" s="142">
        <f>+IFERROR('Tor Emp %OfCMA'!J222*'CMA GDP Estimates'!J222,"")</f>
        <v>0</v>
      </c>
      <c r="K222" s="142">
        <f>+IFERROR('Tor Emp %OfCMA'!K222*'CMA GDP Estimates'!K222,"")</f>
        <v>0</v>
      </c>
      <c r="L222" s="142">
        <f>+IFERROR('Tor Emp %OfCMA'!L222*'CMA GDP Estimates'!L222,"")</f>
        <v>0</v>
      </c>
      <c r="M222" s="143">
        <f>+IFERROR('Tor Emp %OfCMA'!M222*'CMA GDP Estimates'!M222,"")</f>
        <v>0</v>
      </c>
      <c r="N222" s="143">
        <f>+IFERROR('Tor Emp %OfCMA'!N222*'CMA GDP Estimates'!N222,"")</f>
        <v>29.836596275257758</v>
      </c>
      <c r="O222" s="143">
        <f>+IFERROR('Tor Emp %OfCMA'!O222*'CMA GDP Estimates'!O222,"")</f>
        <v>34.839805523853705</v>
      </c>
      <c r="P222" s="143">
        <f>+IFERROR('Tor Emp %OfCMA'!P222*'CMA GDP Estimates'!P222,"")</f>
        <v>25.078394812592801</v>
      </c>
      <c r="Q222" s="143">
        <f>+IFERROR('Tor Emp %OfCMA'!Q222*'CMA GDP Estimates'!Q222,"")</f>
        <v>20.406839251465669</v>
      </c>
      <c r="R222" s="30">
        <f>+IFERROR('Tor Emp %OfCMA'!R222*'CMA GDP Estimates'!R222,"")</f>
        <v>24.627034593986714</v>
      </c>
      <c r="S222" s="30">
        <f>+IFERROR('Tor Emp %OfCMA'!S222*'CMA GDP Estimates'!S222,"")</f>
        <v>25.059763715902513</v>
      </c>
      <c r="T222" s="30">
        <f>+IFERROR('Tor Emp %OfCMA'!T222*'CMA GDP Estimates'!T222,"")</f>
        <v>18.01864371273178</v>
      </c>
      <c r="U222" s="30">
        <f>+IFERROR('Tor Emp %OfCMA'!U222*'CMA GDP Estimates'!U222,"")</f>
        <v>22.827743340958762</v>
      </c>
      <c r="V222" s="30">
        <f>+IFERROR('Tor Emp %OfCMA'!V222*'CMA GDP Estimates'!V222,"")</f>
        <v>23.739974407384267</v>
      </c>
      <c r="W222" s="30">
        <f>+IFERROR('Tor Emp %OfCMA'!W222*'CMA GDP Estimates'!W222,"")</f>
        <v>21.831802025809786</v>
      </c>
      <c r="X222" s="30">
        <f>+IFERROR('Tor Emp %OfCMA'!X222*'CMA GDP Estimates'!X222,"")</f>
        <v>25.505550659608947</v>
      </c>
      <c r="Y222" s="30">
        <f>+IFERROR('Tor Emp %OfCMA'!Y222*'CMA GDP Estimates'!Y222,"")</f>
        <v>25.939300803068051</v>
      </c>
    </row>
    <row r="223" spans="1:25" x14ac:dyDescent="0.25">
      <c r="A223" s="106" t="s">
        <v>420</v>
      </c>
      <c r="B223" s="129"/>
      <c r="C223" s="130"/>
      <c r="D223" s="141"/>
      <c r="E223" s="141"/>
      <c r="F223" s="141"/>
      <c r="G223" s="141"/>
      <c r="H223" s="141"/>
      <c r="I223" s="141"/>
      <c r="J223" s="141"/>
      <c r="K223" s="141"/>
      <c r="L223" s="141"/>
      <c r="M223" s="135"/>
      <c r="N223" s="135"/>
      <c r="O223" s="135"/>
      <c r="P223" s="135"/>
      <c r="Q223" s="135"/>
      <c r="R223" s="135"/>
      <c r="S223" s="135"/>
      <c r="T223" s="135"/>
      <c r="U223" s="135"/>
      <c r="V223" s="135"/>
      <c r="W223" s="135"/>
      <c r="X223" s="135"/>
      <c r="Y223" s="135"/>
    </row>
    <row r="224" spans="1:25" x14ac:dyDescent="0.25">
      <c r="A224" t="s">
        <v>548</v>
      </c>
      <c r="B224" s="132">
        <f t="shared" ref="B224:B227" si="10">VALUE(LEFT(C224,4))</f>
        <v>61</v>
      </c>
      <c r="C224" s="133">
        <v>61</v>
      </c>
      <c r="D224" s="65">
        <f>+IFERROR('Tor Emp %OfCMA'!D224*'CMA GDP Estimates'!D224,"")</f>
        <v>6277.8688095197613</v>
      </c>
      <c r="E224" s="65">
        <f>+IFERROR('Tor Emp %OfCMA'!E224*'CMA GDP Estimates'!E224,"")</f>
        <v>5890.2715888256098</v>
      </c>
      <c r="F224" s="65">
        <f>+IFERROR('Tor Emp %OfCMA'!F224*'CMA GDP Estimates'!F224,"")</f>
        <v>5957.3972608297126</v>
      </c>
      <c r="G224" s="65">
        <f>+IFERROR('Tor Emp %OfCMA'!G224*'CMA GDP Estimates'!G224,"")</f>
        <v>5832.5614853363813</v>
      </c>
      <c r="H224" s="65">
        <f>+IFERROR('Tor Emp %OfCMA'!H224*'CMA GDP Estimates'!H224,"")</f>
        <v>5803.3991282353691</v>
      </c>
      <c r="I224" s="65">
        <f>+IFERROR('Tor Emp %OfCMA'!I224*'CMA GDP Estimates'!I224,"")</f>
        <v>5771.8257094163691</v>
      </c>
      <c r="J224" s="65">
        <f>+IFERROR('Tor Emp %OfCMA'!J224*'CMA GDP Estimates'!J224,"")</f>
        <v>5434.6569807300384</v>
      </c>
      <c r="K224" s="65">
        <f>+IFERROR('Tor Emp %OfCMA'!K224*'CMA GDP Estimates'!K224,"")</f>
        <v>6089.0076569626481</v>
      </c>
      <c r="L224" s="65">
        <f>+IFERROR('Tor Emp %OfCMA'!L224*'CMA GDP Estimates'!L224,"")</f>
        <v>8097.1794101442256</v>
      </c>
      <c r="M224" s="30">
        <f>+IFERROR('Tor Emp %OfCMA'!M224*'CMA GDP Estimates'!M224,"")</f>
        <v>7798.7689415296081</v>
      </c>
      <c r="N224" s="30">
        <f>+IFERROR('Tor Emp %OfCMA'!N224*'CMA GDP Estimates'!N224,"")</f>
        <v>8673.6331338326108</v>
      </c>
      <c r="O224" s="30">
        <f>+IFERROR('Tor Emp %OfCMA'!O224*'CMA GDP Estimates'!O224,"")</f>
        <v>8428.3796496238374</v>
      </c>
      <c r="P224" s="30">
        <f>+IFERROR('Tor Emp %OfCMA'!P224*'CMA GDP Estimates'!P224,"")</f>
        <v>8987.8433222256917</v>
      </c>
      <c r="Q224" s="30">
        <f>+IFERROR('Tor Emp %OfCMA'!Q224*'CMA GDP Estimates'!Q224,"")</f>
        <v>9111.1608614637571</v>
      </c>
      <c r="R224" s="30">
        <f>+IFERROR('Tor Emp %OfCMA'!R224*'CMA GDP Estimates'!R224,"")</f>
        <v>9712.0002045010024</v>
      </c>
      <c r="S224" s="30">
        <f>+IFERROR('Tor Emp %OfCMA'!S224*'CMA GDP Estimates'!S224,"")</f>
        <v>9230.958898702931</v>
      </c>
      <c r="T224" s="30">
        <f>+IFERROR('Tor Emp %OfCMA'!T224*'CMA GDP Estimates'!T224,"")</f>
        <v>9440.5196459806284</v>
      </c>
      <c r="U224" s="30">
        <f>+IFERROR('Tor Emp %OfCMA'!U224*'CMA GDP Estimates'!U224,"")</f>
        <v>9128.7035646418244</v>
      </c>
      <c r="V224" s="30">
        <f>+IFERROR('Tor Emp %OfCMA'!V224*'CMA GDP Estimates'!V224,"")</f>
        <v>9555.7017401974408</v>
      </c>
      <c r="W224" s="30">
        <f>+IFERROR('Tor Emp %OfCMA'!W224*'CMA GDP Estimates'!W224,"")</f>
        <v>10084.958092455186</v>
      </c>
      <c r="X224" s="30">
        <f>+IFERROR('Tor Emp %OfCMA'!X224*'CMA GDP Estimates'!X224,"")</f>
        <v>9827.3825529814167</v>
      </c>
      <c r="Y224" s="30">
        <f>+IFERROR('Tor Emp %OfCMA'!Y224*'CMA GDP Estimates'!Y224,"")</f>
        <v>10749.367151197846</v>
      </c>
    </row>
    <row r="225" spans="1:25" x14ac:dyDescent="0.25">
      <c r="A225" t="s">
        <v>549</v>
      </c>
      <c r="B225" s="132">
        <f t="shared" si="10"/>
        <v>6111</v>
      </c>
      <c r="C225" s="133">
        <v>6111</v>
      </c>
      <c r="D225" s="65">
        <f>+IFERROR('Tor Emp %OfCMA'!D225*'CMA GDP Estimates'!D225,"")</f>
        <v>3816.3048001419684</v>
      </c>
      <c r="E225" s="65">
        <f>+IFERROR('Tor Emp %OfCMA'!E225*'CMA GDP Estimates'!E225,"")</f>
        <v>3566.3174573890874</v>
      </c>
      <c r="F225" s="65">
        <f>+IFERROR('Tor Emp %OfCMA'!F225*'CMA GDP Estimates'!F225,"")</f>
        <v>3524.3470028064917</v>
      </c>
      <c r="G225" s="65">
        <f>+IFERROR('Tor Emp %OfCMA'!G225*'CMA GDP Estimates'!G225,"")</f>
        <v>3612.783109449017</v>
      </c>
      <c r="H225" s="65">
        <f>+IFERROR('Tor Emp %OfCMA'!H225*'CMA GDP Estimates'!H225,"")</f>
        <v>3116.8815756520662</v>
      </c>
      <c r="I225" s="65">
        <f>+IFERROR('Tor Emp %OfCMA'!I225*'CMA GDP Estimates'!I225,"")</f>
        <v>3012.1570768326847</v>
      </c>
      <c r="J225" s="65">
        <f>+IFERROR('Tor Emp %OfCMA'!J225*'CMA GDP Estimates'!J225,"")</f>
        <v>2940.7333177245764</v>
      </c>
      <c r="K225" s="65">
        <f>+IFERROR('Tor Emp %OfCMA'!K225*'CMA GDP Estimates'!K225,"")</f>
        <v>3499.215174243629</v>
      </c>
      <c r="L225" s="65">
        <f>+IFERROR('Tor Emp %OfCMA'!L225*'CMA GDP Estimates'!L225,"")</f>
        <v>3943.5727143448094</v>
      </c>
      <c r="M225" s="30">
        <f>+IFERROR('Tor Emp %OfCMA'!M225*'CMA GDP Estimates'!M225,"")</f>
        <v>3567.9477260437452</v>
      </c>
      <c r="N225" s="30">
        <f>+IFERROR('Tor Emp %OfCMA'!N225*'CMA GDP Estimates'!N225,"")</f>
        <v>4167.6709868214448</v>
      </c>
      <c r="O225" s="30">
        <f>+IFERROR('Tor Emp %OfCMA'!O225*'CMA GDP Estimates'!O225,"")</f>
        <v>4060.8808376940424</v>
      </c>
      <c r="P225" s="30">
        <f>+IFERROR('Tor Emp %OfCMA'!P225*'CMA GDP Estimates'!P225,"")</f>
        <v>4311.0738064208263</v>
      </c>
      <c r="Q225" s="30">
        <f>+IFERROR('Tor Emp %OfCMA'!Q225*'CMA GDP Estimates'!Q225,"")</f>
        <v>3894.0554438250865</v>
      </c>
      <c r="R225" s="30">
        <f>+IFERROR('Tor Emp %OfCMA'!R225*'CMA GDP Estimates'!R225,"")</f>
        <v>4221.1845714949186</v>
      </c>
      <c r="S225" s="30">
        <f>+IFERROR('Tor Emp %OfCMA'!S225*'CMA GDP Estimates'!S225,"")</f>
        <v>4585.6008326483134</v>
      </c>
      <c r="T225" s="30">
        <f>+IFERROR('Tor Emp %OfCMA'!T225*'CMA GDP Estimates'!T225,"")</f>
        <v>4684.574988624453</v>
      </c>
      <c r="U225" s="30">
        <f>+IFERROR('Tor Emp %OfCMA'!U225*'CMA GDP Estimates'!U225,"")</f>
        <v>4114.5221569435571</v>
      </c>
      <c r="V225" s="30">
        <f>+IFERROR('Tor Emp %OfCMA'!V225*'CMA GDP Estimates'!V225,"")</f>
        <v>3904.3873914448181</v>
      </c>
      <c r="W225" s="30">
        <f>+IFERROR('Tor Emp %OfCMA'!W225*'CMA GDP Estimates'!W225,"")</f>
        <v>4493.6853249021206</v>
      </c>
      <c r="X225" s="30">
        <f>+IFERROR('Tor Emp %OfCMA'!X225*'CMA GDP Estimates'!X225,"")</f>
        <v>3843.2621890809874</v>
      </c>
      <c r="Y225" s="30">
        <f>+IFERROR('Tor Emp %OfCMA'!Y225*'CMA GDP Estimates'!Y225,"")</f>
        <v>4462.430229184446</v>
      </c>
    </row>
    <row r="226" spans="1:25" x14ac:dyDescent="0.25">
      <c r="A226" t="s">
        <v>550</v>
      </c>
      <c r="B226" s="132">
        <f t="shared" si="10"/>
        <v>6112</v>
      </c>
      <c r="C226" s="133">
        <v>6112</v>
      </c>
      <c r="D226" s="65">
        <f>+IFERROR('Tor Emp %OfCMA'!D226*'CMA GDP Estimates'!D226,"")</f>
        <v>300.69026016079164</v>
      </c>
      <c r="E226" s="65">
        <f>+IFERROR('Tor Emp %OfCMA'!E226*'CMA GDP Estimates'!E226,"")</f>
        <v>459.39000381064983</v>
      </c>
      <c r="F226" s="65">
        <f>+IFERROR('Tor Emp %OfCMA'!F226*'CMA GDP Estimates'!F226,"")</f>
        <v>437.31197263884889</v>
      </c>
      <c r="G226" s="65">
        <f>+IFERROR('Tor Emp %OfCMA'!G226*'CMA GDP Estimates'!G226,"")</f>
        <v>484.18314333913895</v>
      </c>
      <c r="H226" s="65">
        <f>+IFERROR('Tor Emp %OfCMA'!H226*'CMA GDP Estimates'!H226,"")</f>
        <v>620.40214614761385</v>
      </c>
      <c r="I226" s="65">
        <f>+IFERROR('Tor Emp %OfCMA'!I226*'CMA GDP Estimates'!I226,"")</f>
        <v>569.30708914170054</v>
      </c>
      <c r="J226" s="65">
        <f>+IFERROR('Tor Emp %OfCMA'!J226*'CMA GDP Estimates'!J226,"")</f>
        <v>373.52018456703115</v>
      </c>
      <c r="K226" s="65">
        <f>+IFERROR('Tor Emp %OfCMA'!K226*'CMA GDP Estimates'!K226,"")</f>
        <v>498.32430277916097</v>
      </c>
      <c r="L226" s="65">
        <f>+IFERROR('Tor Emp %OfCMA'!L226*'CMA GDP Estimates'!L226,"")</f>
        <v>718.98349180955074</v>
      </c>
      <c r="M226" s="30">
        <f>+IFERROR('Tor Emp %OfCMA'!M226*'CMA GDP Estimates'!M226,"")</f>
        <v>881.39167953601248</v>
      </c>
      <c r="N226" s="30">
        <f>+IFERROR('Tor Emp %OfCMA'!N226*'CMA GDP Estimates'!N226,"")</f>
        <v>925.25661593738187</v>
      </c>
      <c r="O226" s="30">
        <f>+IFERROR('Tor Emp %OfCMA'!O226*'CMA GDP Estimates'!O226,"")</f>
        <v>1091.7912652275952</v>
      </c>
      <c r="P226" s="30">
        <f>+IFERROR('Tor Emp %OfCMA'!P226*'CMA GDP Estimates'!P226,"")</f>
        <v>889.58539580086608</v>
      </c>
      <c r="Q226" s="30">
        <f>+IFERROR('Tor Emp %OfCMA'!Q226*'CMA GDP Estimates'!Q226,"")</f>
        <v>1178.879683999716</v>
      </c>
      <c r="R226" s="30">
        <f>+IFERROR('Tor Emp %OfCMA'!R226*'CMA GDP Estimates'!R226,"")</f>
        <v>860.1457484930728</v>
      </c>
      <c r="S226" s="30">
        <f>+IFERROR('Tor Emp %OfCMA'!S226*'CMA GDP Estimates'!S226,"")</f>
        <v>660.34198468920374</v>
      </c>
      <c r="T226" s="30">
        <f>+IFERROR('Tor Emp %OfCMA'!T226*'CMA GDP Estimates'!T226,"")</f>
        <v>862.76837562122864</v>
      </c>
      <c r="U226" s="30">
        <f>+IFERROR('Tor Emp %OfCMA'!U226*'CMA GDP Estimates'!U226,"")</f>
        <v>980.68223991696891</v>
      </c>
      <c r="V226" s="30">
        <f>+IFERROR('Tor Emp %OfCMA'!V226*'CMA GDP Estimates'!V226,"")</f>
        <v>865.1087521912483</v>
      </c>
      <c r="W226" s="30">
        <f>+IFERROR('Tor Emp %OfCMA'!W226*'CMA GDP Estimates'!W226,"")</f>
        <v>840.72154930026466</v>
      </c>
      <c r="X226" s="30">
        <f>+IFERROR('Tor Emp %OfCMA'!X226*'CMA GDP Estimates'!X226,"")</f>
        <v>1087.4649749076409</v>
      </c>
      <c r="Y226" s="30">
        <f>+IFERROR('Tor Emp %OfCMA'!Y226*'CMA GDP Estimates'!Y226,"")</f>
        <v>1097.7672940895181</v>
      </c>
    </row>
    <row r="227" spans="1:25" x14ac:dyDescent="0.25">
      <c r="A227" t="s">
        <v>151</v>
      </c>
      <c r="B227" s="137">
        <f t="shared" si="10"/>
        <v>6113</v>
      </c>
      <c r="C227" s="133">
        <v>6113</v>
      </c>
      <c r="D227" s="65">
        <f>+IFERROR('Tor Emp %OfCMA'!D227*'CMA GDP Estimates'!D227,"")</f>
        <v>1858.122991091599</v>
      </c>
      <c r="E227" s="65">
        <f>+IFERROR('Tor Emp %OfCMA'!E227*'CMA GDP Estimates'!E227,"")</f>
        <v>1489.7677748243111</v>
      </c>
      <c r="F227" s="65">
        <f>+IFERROR('Tor Emp %OfCMA'!F227*'CMA GDP Estimates'!F227,"")</f>
        <v>1592.7429644860347</v>
      </c>
      <c r="G227" s="65">
        <f>+IFERROR('Tor Emp %OfCMA'!G227*'CMA GDP Estimates'!G227,"")</f>
        <v>1547.3586908235288</v>
      </c>
      <c r="H227" s="65">
        <f>+IFERROR('Tor Emp %OfCMA'!H227*'CMA GDP Estimates'!H227,"")</f>
        <v>1581.6357836292261</v>
      </c>
      <c r="I227" s="65">
        <f>+IFERROR('Tor Emp %OfCMA'!I227*'CMA GDP Estimates'!I227,"")</f>
        <v>2001.331966747086</v>
      </c>
      <c r="J227" s="65">
        <f>+IFERROR('Tor Emp %OfCMA'!J227*'CMA GDP Estimates'!J227,"")</f>
        <v>1721.9928709617839</v>
      </c>
      <c r="K227" s="65">
        <f>+IFERROR('Tor Emp %OfCMA'!K227*'CMA GDP Estimates'!K227,"")</f>
        <v>1844.8139984650331</v>
      </c>
      <c r="L227" s="65">
        <f>+IFERROR('Tor Emp %OfCMA'!L227*'CMA GDP Estimates'!L227,"")</f>
        <v>3127.2777577237243</v>
      </c>
      <c r="M227" s="30">
        <f>+IFERROR('Tor Emp %OfCMA'!M227*'CMA GDP Estimates'!M227,"")</f>
        <v>3114.4404946857621</v>
      </c>
      <c r="N227" s="30">
        <f>+IFERROR('Tor Emp %OfCMA'!N227*'CMA GDP Estimates'!N227,"")</f>
        <v>3119.1004354853353</v>
      </c>
      <c r="O227" s="30">
        <f>+IFERROR('Tor Emp %OfCMA'!O227*'CMA GDP Estimates'!O227,"")</f>
        <v>3021.9865335671789</v>
      </c>
      <c r="P227" s="30">
        <f>+IFERROR('Tor Emp %OfCMA'!P227*'CMA GDP Estimates'!P227,"")</f>
        <v>3303.3417410545503</v>
      </c>
      <c r="Q227" s="30">
        <f>+IFERROR('Tor Emp %OfCMA'!Q227*'CMA GDP Estimates'!Q227,"")</f>
        <v>3595.8882480604793</v>
      </c>
      <c r="R227" s="30">
        <f>+IFERROR('Tor Emp %OfCMA'!R227*'CMA GDP Estimates'!R227,"")</f>
        <v>4005.122690757134</v>
      </c>
      <c r="S227" s="30">
        <f>+IFERROR('Tor Emp %OfCMA'!S227*'CMA GDP Estimates'!S227,"")</f>
        <v>3526.8418399254629</v>
      </c>
      <c r="T227" s="30">
        <f>+IFERROR('Tor Emp %OfCMA'!T227*'CMA GDP Estimates'!T227,"")</f>
        <v>3578.7319807863305</v>
      </c>
      <c r="U227" s="30">
        <f>+IFERROR('Tor Emp %OfCMA'!U227*'CMA GDP Estimates'!U227,"")</f>
        <v>4109.4846365376516</v>
      </c>
      <c r="V227" s="30">
        <f>+IFERROR('Tor Emp %OfCMA'!V227*'CMA GDP Estimates'!V227,"")</f>
        <v>4150.7750037845062</v>
      </c>
      <c r="W227" s="30">
        <f>+IFERROR('Tor Emp %OfCMA'!W227*'CMA GDP Estimates'!W227,"")</f>
        <v>4850.5181849296914</v>
      </c>
      <c r="X227" s="30">
        <f>+IFERROR('Tor Emp %OfCMA'!X227*'CMA GDP Estimates'!X227,"")</f>
        <v>4555.9688667617966</v>
      </c>
      <c r="Y227" s="30">
        <f>+IFERROR('Tor Emp %OfCMA'!Y227*'CMA GDP Estimates'!Y227,"")</f>
        <v>5343.4216350234228</v>
      </c>
    </row>
    <row r="228" spans="1:25" x14ac:dyDescent="0.25">
      <c r="A228" t="s">
        <v>551</v>
      </c>
      <c r="B228" s="137" t="s">
        <v>207</v>
      </c>
      <c r="C228" s="133">
        <v>6114</v>
      </c>
      <c r="D228" s="65">
        <f>+IFERROR('Tor Emp %OfCMA'!D228*'CMA GDP Estimates'!D228,"")</f>
        <v>40.889232353871513</v>
      </c>
      <c r="E228" s="65">
        <f>+IFERROR('Tor Emp %OfCMA'!E228*'CMA GDP Estimates'!E228,"")</f>
        <v>38.857317088887861</v>
      </c>
      <c r="F228" s="65">
        <f>+IFERROR('Tor Emp %OfCMA'!F228*'CMA GDP Estimates'!F228,"")</f>
        <v>0</v>
      </c>
      <c r="G228" s="65">
        <f>+IFERROR('Tor Emp %OfCMA'!G228*'CMA GDP Estimates'!G228,"")</f>
        <v>0</v>
      </c>
      <c r="H228" s="65" t="str">
        <f>+IFERROR('Tor Emp %OfCMA'!H228*'CMA GDP Estimates'!H228,"")</f>
        <v/>
      </c>
      <c r="I228" s="65" t="str">
        <f>+IFERROR('Tor Emp %OfCMA'!I228*'CMA GDP Estimates'!I228,"")</f>
        <v/>
      </c>
      <c r="J228" s="65" t="str">
        <f>+IFERROR('Tor Emp %OfCMA'!J228*'CMA GDP Estimates'!J228,"")</f>
        <v/>
      </c>
      <c r="K228" s="65" t="str">
        <f>+IFERROR('Tor Emp %OfCMA'!K228*'CMA GDP Estimates'!K228,"")</f>
        <v/>
      </c>
      <c r="L228" s="65" t="str">
        <f>+IFERROR('Tor Emp %OfCMA'!L228*'CMA GDP Estimates'!L228,"")</f>
        <v/>
      </c>
      <c r="M228" s="30" t="str">
        <f>+IFERROR('Tor Emp %OfCMA'!M228*'CMA GDP Estimates'!M228,"")</f>
        <v/>
      </c>
      <c r="N228" s="30">
        <f>+IFERROR('Tor Emp %OfCMA'!N228*'CMA GDP Estimates'!N228,"")</f>
        <v>191.47098336228723</v>
      </c>
      <c r="O228" s="30" t="str">
        <f>+IFERROR('Tor Emp %OfCMA'!O228*'CMA GDP Estimates'!O228,"")</f>
        <v/>
      </c>
      <c r="P228" s="30">
        <f>+IFERROR('Tor Emp %OfCMA'!P228*'CMA GDP Estimates'!P228,"")</f>
        <v>0</v>
      </c>
      <c r="Q228" s="30">
        <f>+IFERROR('Tor Emp %OfCMA'!Q228*'CMA GDP Estimates'!Q228,"")</f>
        <v>0</v>
      </c>
      <c r="R228" s="30" t="str">
        <f>+IFERROR('Tor Emp %OfCMA'!R228*'CMA GDP Estimates'!R228,"")</f>
        <v/>
      </c>
      <c r="S228" s="30" t="str">
        <f>+IFERROR('Tor Emp %OfCMA'!S228*'CMA GDP Estimates'!S228,"")</f>
        <v/>
      </c>
      <c r="T228" s="30" t="str">
        <f>+IFERROR('Tor Emp %OfCMA'!T228*'CMA GDP Estimates'!T228,"")</f>
        <v/>
      </c>
      <c r="U228" s="30" t="str">
        <f>+IFERROR('Tor Emp %OfCMA'!U228*'CMA GDP Estimates'!U228,"")</f>
        <v/>
      </c>
      <c r="V228" s="30">
        <f>+IFERROR('Tor Emp %OfCMA'!V228*'CMA GDP Estimates'!V228,"")</f>
        <v>0</v>
      </c>
      <c r="W228" s="30" t="str">
        <f>+IFERROR('Tor Emp %OfCMA'!W228*'CMA GDP Estimates'!W228,"")</f>
        <v/>
      </c>
      <c r="X228" s="30">
        <f>+IFERROR('Tor Emp %OfCMA'!X228*'CMA GDP Estimates'!X228,"")</f>
        <v>0</v>
      </c>
      <c r="Y228" s="30">
        <f>+IFERROR('Tor Emp %OfCMA'!Y228*'CMA GDP Estimates'!Y228,"")</f>
        <v>0</v>
      </c>
    </row>
    <row r="229" spans="1:25" x14ac:dyDescent="0.25">
      <c r="A229" t="s">
        <v>552</v>
      </c>
      <c r="B229" s="137" t="s">
        <v>207</v>
      </c>
      <c r="C229" s="133">
        <v>6115</v>
      </c>
      <c r="D229" s="65" t="str">
        <f>+IFERROR('Tor Emp %OfCMA'!D229*'CMA GDP Estimates'!D229,"")</f>
        <v/>
      </c>
      <c r="E229" s="65">
        <f>+IFERROR('Tor Emp %OfCMA'!E229*'CMA GDP Estimates'!E229,"")</f>
        <v>0</v>
      </c>
      <c r="F229" s="65" t="str">
        <f>+IFERROR('Tor Emp %OfCMA'!F229*'CMA GDP Estimates'!F229,"")</f>
        <v/>
      </c>
      <c r="G229" s="65" t="str">
        <f>+IFERROR('Tor Emp %OfCMA'!G229*'CMA GDP Estimates'!G229,"")</f>
        <v/>
      </c>
      <c r="H229" s="65">
        <f>+IFERROR('Tor Emp %OfCMA'!H229*'CMA GDP Estimates'!H229,"")</f>
        <v>0</v>
      </c>
      <c r="I229" s="65" t="str">
        <f>+IFERROR('Tor Emp %OfCMA'!I229*'CMA GDP Estimates'!I229,"")</f>
        <v/>
      </c>
      <c r="J229" s="65" t="str">
        <f>+IFERROR('Tor Emp %OfCMA'!J229*'CMA GDP Estimates'!J229,"")</f>
        <v/>
      </c>
      <c r="K229" s="65">
        <f>+IFERROR('Tor Emp %OfCMA'!K229*'CMA GDP Estimates'!K229,"")</f>
        <v>0</v>
      </c>
      <c r="L229" s="65" t="str">
        <f>+IFERROR('Tor Emp %OfCMA'!L229*'CMA GDP Estimates'!L229,"")</f>
        <v/>
      </c>
      <c r="M229" s="30">
        <f>+IFERROR('Tor Emp %OfCMA'!M229*'CMA GDP Estimates'!M229,"")</f>
        <v>0</v>
      </c>
      <c r="N229" s="30">
        <f>+IFERROR('Tor Emp %OfCMA'!N229*'CMA GDP Estimates'!N229,"")</f>
        <v>0</v>
      </c>
      <c r="O229" s="30" t="str">
        <f>+IFERROR('Tor Emp %OfCMA'!O229*'CMA GDP Estimates'!O229,"")</f>
        <v/>
      </c>
      <c r="P229" s="30" t="str">
        <f>+IFERROR('Tor Emp %OfCMA'!P229*'CMA GDP Estimates'!P229,"")</f>
        <v/>
      </c>
      <c r="Q229" s="30" t="str">
        <f>+IFERROR('Tor Emp %OfCMA'!Q229*'CMA GDP Estimates'!Q229,"")</f>
        <v/>
      </c>
      <c r="R229" s="30">
        <f>+IFERROR('Tor Emp %OfCMA'!R229*'CMA GDP Estimates'!R229,"")</f>
        <v>0</v>
      </c>
      <c r="S229" s="30" t="str">
        <f>+IFERROR('Tor Emp %OfCMA'!S229*'CMA GDP Estimates'!S229,"")</f>
        <v/>
      </c>
      <c r="T229" s="30" t="str">
        <f>+IFERROR('Tor Emp %OfCMA'!T229*'CMA GDP Estimates'!T229,"")</f>
        <v/>
      </c>
      <c r="U229" s="30" t="str">
        <f>+IFERROR('Tor Emp %OfCMA'!U229*'CMA GDP Estimates'!U229,"")</f>
        <v/>
      </c>
      <c r="V229" s="30" t="str">
        <f>+IFERROR('Tor Emp %OfCMA'!V229*'CMA GDP Estimates'!V229,"")</f>
        <v/>
      </c>
      <c r="W229" s="30">
        <f>+IFERROR('Tor Emp %OfCMA'!W229*'CMA GDP Estimates'!W229,"")</f>
        <v>0</v>
      </c>
      <c r="X229" s="30">
        <f>+IFERROR('Tor Emp %OfCMA'!X229*'CMA GDP Estimates'!X229,"")</f>
        <v>0</v>
      </c>
      <c r="Y229" s="30">
        <f>+IFERROR('Tor Emp %OfCMA'!Y229*'CMA GDP Estimates'!Y229,"")</f>
        <v>0</v>
      </c>
    </row>
    <row r="230" spans="1:25" x14ac:dyDescent="0.25">
      <c r="A230" t="s">
        <v>553</v>
      </c>
      <c r="B230" s="137" t="s">
        <v>207</v>
      </c>
      <c r="C230" s="133">
        <v>6116</v>
      </c>
      <c r="D230" s="65">
        <f>+IFERROR('Tor Emp %OfCMA'!D230*'CMA GDP Estimates'!D230,"")</f>
        <v>175.57648229850679</v>
      </c>
      <c r="E230" s="65">
        <f>+IFERROR('Tor Emp %OfCMA'!E230*'CMA GDP Estimates'!E230,"")</f>
        <v>184.92666370849437</v>
      </c>
      <c r="F230" s="65">
        <f>+IFERROR('Tor Emp %OfCMA'!F230*'CMA GDP Estimates'!F230,"")</f>
        <v>231.04777138150183</v>
      </c>
      <c r="G230" s="65">
        <f>+IFERROR('Tor Emp %OfCMA'!G230*'CMA GDP Estimates'!G230,"")</f>
        <v>178.32008278899471</v>
      </c>
      <c r="H230" s="65">
        <f>+IFERROR('Tor Emp %OfCMA'!H230*'CMA GDP Estimates'!H230,"")</f>
        <v>229.07922495533552</v>
      </c>
      <c r="I230" s="65">
        <f>+IFERROR('Tor Emp %OfCMA'!I230*'CMA GDP Estimates'!I230,"")</f>
        <v>213.03600021449478</v>
      </c>
      <c r="J230" s="65">
        <f>+IFERROR('Tor Emp %OfCMA'!J230*'CMA GDP Estimates'!J230,"")</f>
        <v>236.24706242532659</v>
      </c>
      <c r="K230" s="65">
        <f>+IFERROR('Tor Emp %OfCMA'!K230*'CMA GDP Estimates'!K230,"")</f>
        <v>187.52948096456649</v>
      </c>
      <c r="L230" s="65">
        <f>+IFERROR('Tor Emp %OfCMA'!L230*'CMA GDP Estimates'!L230,"")</f>
        <v>283.39866915804043</v>
      </c>
      <c r="M230" s="30">
        <f>+IFERROR('Tor Emp %OfCMA'!M230*'CMA GDP Estimates'!M230,"")</f>
        <v>327.70707416091466</v>
      </c>
      <c r="N230" s="30">
        <f>+IFERROR('Tor Emp %OfCMA'!N230*'CMA GDP Estimates'!N230,"")</f>
        <v>326.99744621835322</v>
      </c>
      <c r="O230" s="30">
        <f>+IFERROR('Tor Emp %OfCMA'!O230*'CMA GDP Estimates'!O230,"")</f>
        <v>316.23790280480148</v>
      </c>
      <c r="P230" s="30">
        <f>+IFERROR('Tor Emp %OfCMA'!P230*'CMA GDP Estimates'!P230,"")</f>
        <v>388.37912169473668</v>
      </c>
      <c r="Q230" s="30">
        <f>+IFERROR('Tor Emp %OfCMA'!Q230*'CMA GDP Estimates'!Q230,"")</f>
        <v>397.83858564831155</v>
      </c>
      <c r="R230" s="30">
        <f>+IFERROR('Tor Emp %OfCMA'!R230*'CMA GDP Estimates'!R230,"")</f>
        <v>444.07394466522908</v>
      </c>
      <c r="S230" s="30">
        <f>+IFERROR('Tor Emp %OfCMA'!S230*'CMA GDP Estimates'!S230,"")</f>
        <v>362.24855334762884</v>
      </c>
      <c r="T230" s="30">
        <f>+IFERROR('Tor Emp %OfCMA'!T230*'CMA GDP Estimates'!T230,"")</f>
        <v>343.61946546202381</v>
      </c>
      <c r="U230" s="30">
        <f>+IFERROR('Tor Emp %OfCMA'!U230*'CMA GDP Estimates'!U230,"")</f>
        <v>268.59641816722194</v>
      </c>
      <c r="V230" s="30">
        <f>+IFERROR('Tor Emp %OfCMA'!V230*'CMA GDP Estimates'!V230,"")</f>
        <v>396.85263043613071</v>
      </c>
      <c r="W230" s="30">
        <f>+IFERROR('Tor Emp %OfCMA'!W230*'CMA GDP Estimates'!W230,"")</f>
        <v>364.07141878771205</v>
      </c>
      <c r="X230" s="30">
        <f>+IFERROR('Tor Emp %OfCMA'!X230*'CMA GDP Estimates'!X230,"")</f>
        <v>404.73818540358087</v>
      </c>
      <c r="Y230" s="30">
        <f>+IFERROR('Tor Emp %OfCMA'!Y230*'CMA GDP Estimates'!Y230,"")</f>
        <v>380.554110724368</v>
      </c>
    </row>
    <row r="231" spans="1:25" x14ac:dyDescent="0.25">
      <c r="A231" t="s">
        <v>554</v>
      </c>
      <c r="B231" s="137" t="s">
        <v>207</v>
      </c>
      <c r="C231" s="133">
        <v>6117</v>
      </c>
      <c r="D231" s="65" t="str">
        <f>+IFERROR('Tor Emp %OfCMA'!D231*'CMA GDP Estimates'!D231,"")</f>
        <v/>
      </c>
      <c r="E231" s="65" t="str">
        <f>+IFERROR('Tor Emp %OfCMA'!E231*'CMA GDP Estimates'!E231,"")</f>
        <v/>
      </c>
      <c r="F231" s="65" t="str">
        <f>+IFERROR('Tor Emp %OfCMA'!F231*'CMA GDP Estimates'!F231,"")</f>
        <v/>
      </c>
      <c r="G231" s="65" t="str">
        <f>+IFERROR('Tor Emp %OfCMA'!G231*'CMA GDP Estimates'!G231,"")</f>
        <v/>
      </c>
      <c r="H231" s="65" t="str">
        <f>+IFERROR('Tor Emp %OfCMA'!H231*'CMA GDP Estimates'!H231,"")</f>
        <v/>
      </c>
      <c r="I231" s="65" t="str">
        <f>+IFERROR('Tor Emp %OfCMA'!I231*'CMA GDP Estimates'!I231,"")</f>
        <v/>
      </c>
      <c r="J231" s="65" t="str">
        <f>+IFERROR('Tor Emp %OfCMA'!J231*'CMA GDP Estimates'!J231,"")</f>
        <v/>
      </c>
      <c r="K231" s="65" t="str">
        <f>+IFERROR('Tor Emp %OfCMA'!K231*'CMA GDP Estimates'!K231,"")</f>
        <v/>
      </c>
      <c r="L231" s="65">
        <f>+IFERROR('Tor Emp %OfCMA'!L231*'CMA GDP Estimates'!L231,"")</f>
        <v>72.124887824381744</v>
      </c>
      <c r="M231" s="30" t="str">
        <f>+IFERROR('Tor Emp %OfCMA'!M231*'CMA GDP Estimates'!M231,"")</f>
        <v/>
      </c>
      <c r="N231" s="30">
        <f>+IFERROR('Tor Emp %OfCMA'!N231*'CMA GDP Estimates'!N231,"")</f>
        <v>0</v>
      </c>
      <c r="O231" s="30">
        <f>+IFERROR('Tor Emp %OfCMA'!O231*'CMA GDP Estimates'!O231,"")</f>
        <v>103.27469098823063</v>
      </c>
      <c r="P231" s="30" t="str">
        <f>+IFERROR('Tor Emp %OfCMA'!P231*'CMA GDP Estimates'!P231,"")</f>
        <v/>
      </c>
      <c r="Q231" s="30" t="str">
        <f>+IFERROR('Tor Emp %OfCMA'!Q231*'CMA GDP Estimates'!Q231,"")</f>
        <v/>
      </c>
      <c r="R231" s="30">
        <f>+IFERROR('Tor Emp %OfCMA'!R231*'CMA GDP Estimates'!R231,"")</f>
        <v>0</v>
      </c>
      <c r="S231" s="30">
        <f>+IFERROR('Tor Emp %OfCMA'!S231*'CMA GDP Estimates'!S231,"")</f>
        <v>0</v>
      </c>
      <c r="T231" s="30" t="str">
        <f>+IFERROR('Tor Emp %OfCMA'!T231*'CMA GDP Estimates'!T231,"")</f>
        <v/>
      </c>
      <c r="U231" s="30">
        <f>+IFERROR('Tor Emp %OfCMA'!U231*'CMA GDP Estimates'!U231,"")</f>
        <v>0</v>
      </c>
      <c r="V231" s="30">
        <f>+IFERROR('Tor Emp %OfCMA'!V231*'CMA GDP Estimates'!V231,"")</f>
        <v>59.598143149715291</v>
      </c>
      <c r="W231" s="30" t="str">
        <f>+IFERROR('Tor Emp %OfCMA'!W231*'CMA GDP Estimates'!W231,"")</f>
        <v/>
      </c>
      <c r="X231" s="30" t="str">
        <f>+IFERROR('Tor Emp %OfCMA'!X231*'CMA GDP Estimates'!X231,"")</f>
        <v/>
      </c>
      <c r="Y231" s="30">
        <f>+IFERROR('Tor Emp %OfCMA'!Y231*'CMA GDP Estimates'!Y231,"")</f>
        <v>87.258492301702816</v>
      </c>
    </row>
    <row r="232" spans="1:25" x14ac:dyDescent="0.25">
      <c r="A232" s="106" t="s">
        <v>430</v>
      </c>
      <c r="B232" s="129"/>
      <c r="C232" s="130"/>
      <c r="D232" s="141"/>
      <c r="E232" s="141"/>
      <c r="F232" s="141"/>
      <c r="G232" s="141"/>
      <c r="H232" s="141"/>
      <c r="I232" s="141"/>
      <c r="J232" s="141"/>
      <c r="K232" s="141"/>
      <c r="L232" s="141"/>
      <c r="M232" s="135"/>
      <c r="N232" s="135"/>
      <c r="O232" s="135"/>
      <c r="P232" s="135"/>
      <c r="Q232" s="135"/>
      <c r="R232" s="135"/>
      <c r="S232" s="135"/>
      <c r="T232" s="135"/>
      <c r="U232" s="135"/>
      <c r="V232" s="135"/>
      <c r="W232" s="135"/>
      <c r="X232" s="135"/>
      <c r="Y232" s="135"/>
    </row>
    <row r="233" spans="1:25" x14ac:dyDescent="0.25">
      <c r="A233" t="s">
        <v>555</v>
      </c>
      <c r="B233" s="137"/>
      <c r="C233" s="133" t="s">
        <v>189</v>
      </c>
      <c r="D233" s="65">
        <f>+IFERROR('Tor Emp %OfCMA'!D233*'CMA GDP Estimates'!D233,"")</f>
        <v>167.43296124699714</v>
      </c>
      <c r="E233" s="65">
        <f>+IFERROR('Tor Emp %OfCMA'!E233*'CMA GDP Estimates'!E233,"")</f>
        <v>197.02667710598229</v>
      </c>
      <c r="F233" s="65">
        <f>+IFERROR('Tor Emp %OfCMA'!F233*'CMA GDP Estimates'!F233,"")</f>
        <v>235.53130246520462</v>
      </c>
      <c r="G233" s="65">
        <f>+IFERROR('Tor Emp %OfCMA'!G233*'CMA GDP Estimates'!G233,"")</f>
        <v>161.16753317268015</v>
      </c>
      <c r="H233" s="65">
        <f>+IFERROR('Tor Emp %OfCMA'!H233*'CMA GDP Estimates'!H233,"")</f>
        <v>235.49693024139879</v>
      </c>
      <c r="I233" s="65">
        <f>+IFERROR('Tor Emp %OfCMA'!I233*'CMA GDP Estimates'!I233,"")</f>
        <v>289.57875730415526</v>
      </c>
      <c r="J233" s="65">
        <f>+IFERROR('Tor Emp %OfCMA'!J233*'CMA GDP Estimates'!J233,"")</f>
        <v>196.08360741924346</v>
      </c>
      <c r="K233" s="65">
        <f>+IFERROR('Tor Emp %OfCMA'!K233*'CMA GDP Estimates'!K233,"")</f>
        <v>302.70014355948592</v>
      </c>
      <c r="L233" s="65">
        <f>+IFERROR('Tor Emp %OfCMA'!L233*'CMA GDP Estimates'!L233,"")</f>
        <v>254.97707556745391</v>
      </c>
      <c r="M233" s="30">
        <f>+IFERROR('Tor Emp %OfCMA'!M233*'CMA GDP Estimates'!M233,"")</f>
        <v>211.62768121705693</v>
      </c>
      <c r="N233" s="30">
        <f>+IFERROR('Tor Emp %OfCMA'!N233*'CMA GDP Estimates'!N233,"")</f>
        <v>166.16935452703748</v>
      </c>
      <c r="O233" s="30">
        <f>+IFERROR('Tor Emp %OfCMA'!O233*'CMA GDP Estimates'!O233,"")</f>
        <v>115.40340609950525</v>
      </c>
      <c r="P233" s="30">
        <f>+IFERROR('Tor Emp %OfCMA'!P233*'CMA GDP Estimates'!P233,"")</f>
        <v>0</v>
      </c>
      <c r="Q233" s="30">
        <f>+IFERROR('Tor Emp %OfCMA'!Q233*'CMA GDP Estimates'!Q233,"")</f>
        <v>124.80536446680038</v>
      </c>
      <c r="R233" s="30">
        <f>+IFERROR('Tor Emp %OfCMA'!R233*'CMA GDP Estimates'!R233,"")</f>
        <v>181.23585634750532</v>
      </c>
      <c r="S233" s="30">
        <f>+IFERROR('Tor Emp %OfCMA'!S233*'CMA GDP Estimates'!S233,"")</f>
        <v>116.50698178931293</v>
      </c>
      <c r="T233" s="30">
        <f>+IFERROR('Tor Emp %OfCMA'!T233*'CMA GDP Estimates'!T233,"")</f>
        <v>117.61496712080626</v>
      </c>
      <c r="U233" s="30">
        <f>+IFERROR('Tor Emp %OfCMA'!U233*'CMA GDP Estimates'!U233,"")</f>
        <v>122.76286216174746</v>
      </c>
      <c r="V233" s="30">
        <f>+IFERROR('Tor Emp %OfCMA'!V233*'CMA GDP Estimates'!V233,"")</f>
        <v>123.60645083564721</v>
      </c>
      <c r="W233" s="30">
        <f>+IFERROR('Tor Emp %OfCMA'!W233*'CMA GDP Estimates'!W233,"")</f>
        <v>128.80460447248126</v>
      </c>
      <c r="X233" s="30">
        <f>+IFERROR('Tor Emp %OfCMA'!X233*'CMA GDP Estimates'!X233,"")</f>
        <v>135.23637317905221</v>
      </c>
      <c r="Y233" s="30">
        <f>+IFERROR('Tor Emp %OfCMA'!Y233*'CMA GDP Estimates'!Y233,"")</f>
        <v>178.93418222261676</v>
      </c>
    </row>
    <row r="234" spans="1:25" x14ac:dyDescent="0.25">
      <c r="A234" t="s">
        <v>556</v>
      </c>
      <c r="B234" s="137">
        <f t="shared" ref="B234:B244" si="11">VALUE(LEFT(C234,4))</f>
        <v>3131</v>
      </c>
      <c r="C234" s="133">
        <v>3131</v>
      </c>
      <c r="D234" s="65" t="str">
        <f>+IFERROR('Tor Emp %OfCMA'!D234*'CMA GDP Estimates'!D234,"")</f>
        <v/>
      </c>
      <c r="E234" s="65" t="str">
        <f>+IFERROR('Tor Emp %OfCMA'!E234*'CMA GDP Estimates'!E234,"")</f>
        <v/>
      </c>
      <c r="F234" s="65" t="str">
        <f>+IFERROR('Tor Emp %OfCMA'!F234*'CMA GDP Estimates'!F234,"")</f>
        <v/>
      </c>
      <c r="G234" s="65" t="str">
        <f>+IFERROR('Tor Emp %OfCMA'!G234*'CMA GDP Estimates'!G234,"")</f>
        <v/>
      </c>
      <c r="H234" s="65" t="str">
        <f>+IFERROR('Tor Emp %OfCMA'!H234*'CMA GDP Estimates'!H234,"")</f>
        <v/>
      </c>
      <c r="I234" s="65" t="str">
        <f>+IFERROR('Tor Emp %OfCMA'!I234*'CMA GDP Estimates'!I234,"")</f>
        <v/>
      </c>
      <c r="J234" s="65" t="str">
        <f>+IFERROR('Tor Emp %OfCMA'!J234*'CMA GDP Estimates'!J234,"")</f>
        <v/>
      </c>
      <c r="K234" s="65" t="str">
        <f>+IFERROR('Tor Emp %OfCMA'!K234*'CMA GDP Estimates'!K234,"")</f>
        <v/>
      </c>
      <c r="L234" s="65" t="str">
        <f>+IFERROR('Tor Emp %OfCMA'!L234*'CMA GDP Estimates'!L234,"")</f>
        <v/>
      </c>
      <c r="M234" s="30" t="str">
        <f>+IFERROR('Tor Emp %OfCMA'!M234*'CMA GDP Estimates'!M234,"")</f>
        <v/>
      </c>
      <c r="N234" s="30" t="str">
        <f>+IFERROR('Tor Emp %OfCMA'!N234*'CMA GDP Estimates'!N234,"")</f>
        <v/>
      </c>
      <c r="O234" s="30" t="str">
        <f>+IFERROR('Tor Emp %OfCMA'!O234*'CMA GDP Estimates'!O234,"")</f>
        <v/>
      </c>
      <c r="P234" s="30" t="str">
        <f>+IFERROR('Tor Emp %OfCMA'!P234*'CMA GDP Estimates'!P234,"")</f>
        <v/>
      </c>
      <c r="Q234" s="30" t="str">
        <f>+IFERROR('Tor Emp %OfCMA'!Q234*'CMA GDP Estimates'!Q234,"")</f>
        <v/>
      </c>
      <c r="R234" s="30" t="str">
        <f>+IFERROR('Tor Emp %OfCMA'!R234*'CMA GDP Estimates'!R234,"")</f>
        <v/>
      </c>
      <c r="S234" s="30" t="str">
        <f>+IFERROR('Tor Emp %OfCMA'!S234*'CMA GDP Estimates'!S234,"")</f>
        <v/>
      </c>
      <c r="T234" s="30" t="str">
        <f>+IFERROR('Tor Emp %OfCMA'!T234*'CMA GDP Estimates'!T234,"")</f>
        <v/>
      </c>
      <c r="U234" s="30" t="str">
        <f>+IFERROR('Tor Emp %OfCMA'!U234*'CMA GDP Estimates'!U234,"")</f>
        <v/>
      </c>
      <c r="V234" s="30" t="str">
        <f>+IFERROR('Tor Emp %OfCMA'!V234*'CMA GDP Estimates'!V234,"")</f>
        <v/>
      </c>
      <c r="W234" s="30" t="str">
        <f>+IFERROR('Tor Emp %OfCMA'!W234*'CMA GDP Estimates'!W234,"")</f>
        <v/>
      </c>
      <c r="X234" s="30" t="str">
        <f>+IFERROR('Tor Emp %OfCMA'!X234*'CMA GDP Estimates'!X234,"")</f>
        <v/>
      </c>
      <c r="Y234" s="30" t="str">
        <f>+IFERROR('Tor Emp %OfCMA'!Y234*'CMA GDP Estimates'!Y234,"")</f>
        <v/>
      </c>
    </row>
    <row r="235" spans="1:25" x14ac:dyDescent="0.25">
      <c r="A235" t="s">
        <v>557</v>
      </c>
      <c r="B235" s="137">
        <f t="shared" si="11"/>
        <v>3132</v>
      </c>
      <c r="C235" s="133">
        <v>3132</v>
      </c>
      <c r="D235" s="65" t="str">
        <f>+IFERROR('Tor Emp %OfCMA'!D235*'CMA GDP Estimates'!D235,"")</f>
        <v/>
      </c>
      <c r="E235" s="65" t="str">
        <f>+IFERROR('Tor Emp %OfCMA'!E235*'CMA GDP Estimates'!E235,"")</f>
        <v/>
      </c>
      <c r="F235" s="65" t="str">
        <f>+IFERROR('Tor Emp %OfCMA'!F235*'CMA GDP Estimates'!F235,"")</f>
        <v/>
      </c>
      <c r="G235" s="65" t="str">
        <f>+IFERROR('Tor Emp %OfCMA'!G235*'CMA GDP Estimates'!G235,"")</f>
        <v/>
      </c>
      <c r="H235" s="65" t="str">
        <f>+IFERROR('Tor Emp %OfCMA'!H235*'CMA GDP Estimates'!H235,"")</f>
        <v/>
      </c>
      <c r="I235" s="65" t="str">
        <f>+IFERROR('Tor Emp %OfCMA'!I235*'CMA GDP Estimates'!I235,"")</f>
        <v/>
      </c>
      <c r="J235" s="65" t="str">
        <f>+IFERROR('Tor Emp %OfCMA'!J235*'CMA GDP Estimates'!J235,"")</f>
        <v/>
      </c>
      <c r="K235" s="65" t="str">
        <f>+IFERROR('Tor Emp %OfCMA'!K235*'CMA GDP Estimates'!K235,"")</f>
        <v/>
      </c>
      <c r="L235" s="65" t="str">
        <f>+IFERROR('Tor Emp %OfCMA'!L235*'CMA GDP Estimates'!L235,"")</f>
        <v/>
      </c>
      <c r="M235" s="30" t="str">
        <f>+IFERROR('Tor Emp %OfCMA'!M235*'CMA GDP Estimates'!M235,"")</f>
        <v/>
      </c>
      <c r="N235" s="30" t="str">
        <f>+IFERROR('Tor Emp %OfCMA'!N235*'CMA GDP Estimates'!N235,"")</f>
        <v/>
      </c>
      <c r="O235" s="30" t="str">
        <f>+IFERROR('Tor Emp %OfCMA'!O235*'CMA GDP Estimates'!O235,"")</f>
        <v/>
      </c>
      <c r="P235" s="30" t="str">
        <f>+IFERROR('Tor Emp %OfCMA'!P235*'CMA GDP Estimates'!P235,"")</f>
        <v/>
      </c>
      <c r="Q235" s="30" t="str">
        <f>+IFERROR('Tor Emp %OfCMA'!Q235*'CMA GDP Estimates'!Q235,"")</f>
        <v/>
      </c>
      <c r="R235" s="30" t="str">
        <f>+IFERROR('Tor Emp %OfCMA'!R235*'CMA GDP Estimates'!R235,"")</f>
        <v/>
      </c>
      <c r="S235" s="30" t="str">
        <f>+IFERROR('Tor Emp %OfCMA'!S235*'CMA GDP Estimates'!S235,"")</f>
        <v/>
      </c>
      <c r="T235" s="30" t="str">
        <f>+IFERROR('Tor Emp %OfCMA'!T235*'CMA GDP Estimates'!T235,"")</f>
        <v/>
      </c>
      <c r="U235" s="30" t="str">
        <f>+IFERROR('Tor Emp %OfCMA'!U235*'CMA GDP Estimates'!U235,"")</f>
        <v/>
      </c>
      <c r="V235" s="30" t="str">
        <f>+IFERROR('Tor Emp %OfCMA'!V235*'CMA GDP Estimates'!V235,"")</f>
        <v/>
      </c>
      <c r="W235" s="30" t="str">
        <f>+IFERROR('Tor Emp %OfCMA'!W235*'CMA GDP Estimates'!W235,"")</f>
        <v/>
      </c>
      <c r="X235" s="30" t="str">
        <f>+IFERROR('Tor Emp %OfCMA'!X235*'CMA GDP Estimates'!X235,"")</f>
        <v/>
      </c>
      <c r="Y235" s="30" t="str">
        <f>+IFERROR('Tor Emp %OfCMA'!Y235*'CMA GDP Estimates'!Y235,"")</f>
        <v/>
      </c>
    </row>
    <row r="236" spans="1:25" x14ac:dyDescent="0.25">
      <c r="A236" t="s">
        <v>558</v>
      </c>
      <c r="B236" s="137">
        <f t="shared" si="11"/>
        <v>3133</v>
      </c>
      <c r="C236" s="133">
        <v>3133</v>
      </c>
      <c r="D236" s="65" t="str">
        <f>+IFERROR('Tor Emp %OfCMA'!D236*'CMA GDP Estimates'!D236,"")</f>
        <v/>
      </c>
      <c r="E236" s="65" t="str">
        <f>+IFERROR('Tor Emp %OfCMA'!E236*'CMA GDP Estimates'!E236,"")</f>
        <v/>
      </c>
      <c r="F236" s="65" t="str">
        <f>+IFERROR('Tor Emp %OfCMA'!F236*'CMA GDP Estimates'!F236,"")</f>
        <v/>
      </c>
      <c r="G236" s="65" t="str">
        <f>+IFERROR('Tor Emp %OfCMA'!G236*'CMA GDP Estimates'!G236,"")</f>
        <v/>
      </c>
      <c r="H236" s="65" t="str">
        <f>+IFERROR('Tor Emp %OfCMA'!H236*'CMA GDP Estimates'!H236,"")</f>
        <v/>
      </c>
      <c r="I236" s="65" t="str">
        <f>+IFERROR('Tor Emp %OfCMA'!I236*'CMA GDP Estimates'!I236,"")</f>
        <v/>
      </c>
      <c r="J236" s="65" t="str">
        <f>+IFERROR('Tor Emp %OfCMA'!J236*'CMA GDP Estimates'!J236,"")</f>
        <v/>
      </c>
      <c r="K236" s="65" t="str">
        <f>+IFERROR('Tor Emp %OfCMA'!K236*'CMA GDP Estimates'!K236,"")</f>
        <v/>
      </c>
      <c r="L236" s="65" t="str">
        <f>+IFERROR('Tor Emp %OfCMA'!L236*'CMA GDP Estimates'!L236,"")</f>
        <v/>
      </c>
      <c r="M236" s="30" t="str">
        <f>+IFERROR('Tor Emp %OfCMA'!M236*'CMA GDP Estimates'!M236,"")</f>
        <v/>
      </c>
      <c r="N236" s="30" t="str">
        <f>+IFERROR('Tor Emp %OfCMA'!N236*'CMA GDP Estimates'!N236,"")</f>
        <v/>
      </c>
      <c r="O236" s="30" t="str">
        <f>+IFERROR('Tor Emp %OfCMA'!O236*'CMA GDP Estimates'!O236,"")</f>
        <v/>
      </c>
      <c r="P236" s="30" t="str">
        <f>+IFERROR('Tor Emp %OfCMA'!P236*'CMA GDP Estimates'!P236,"")</f>
        <v/>
      </c>
      <c r="Q236" s="30" t="str">
        <f>+IFERROR('Tor Emp %OfCMA'!Q236*'CMA GDP Estimates'!Q236,"")</f>
        <v/>
      </c>
      <c r="R236" s="30" t="str">
        <f>+IFERROR('Tor Emp %OfCMA'!R236*'CMA GDP Estimates'!R236,"")</f>
        <v/>
      </c>
      <c r="S236" s="30" t="str">
        <f>+IFERROR('Tor Emp %OfCMA'!S236*'CMA GDP Estimates'!S236,"")</f>
        <v/>
      </c>
      <c r="T236" s="30" t="str">
        <f>+IFERROR('Tor Emp %OfCMA'!T236*'CMA GDP Estimates'!T236,"")</f>
        <v/>
      </c>
      <c r="U236" s="30" t="str">
        <f>+IFERROR('Tor Emp %OfCMA'!U236*'CMA GDP Estimates'!U236,"")</f>
        <v/>
      </c>
      <c r="V236" s="30" t="str">
        <f>+IFERROR('Tor Emp %OfCMA'!V236*'CMA GDP Estimates'!V236,"")</f>
        <v/>
      </c>
      <c r="W236" s="30" t="str">
        <f>+IFERROR('Tor Emp %OfCMA'!W236*'CMA GDP Estimates'!W236,"")</f>
        <v/>
      </c>
      <c r="X236" s="30" t="str">
        <f>+IFERROR('Tor Emp %OfCMA'!X236*'CMA GDP Estimates'!X236,"")</f>
        <v/>
      </c>
      <c r="Y236" s="30" t="str">
        <f>+IFERROR('Tor Emp %OfCMA'!Y236*'CMA GDP Estimates'!Y236,"")</f>
        <v/>
      </c>
    </row>
    <row r="237" spans="1:25" x14ac:dyDescent="0.25">
      <c r="A237" t="s">
        <v>559</v>
      </c>
      <c r="B237" s="137">
        <f t="shared" si="11"/>
        <v>3141</v>
      </c>
      <c r="C237" s="133">
        <v>3141</v>
      </c>
      <c r="D237" s="65" t="str">
        <f>+IFERROR('Tor Emp %OfCMA'!D237*'CMA GDP Estimates'!D237,"")</f>
        <v/>
      </c>
      <c r="E237" s="65" t="str">
        <f>+IFERROR('Tor Emp %OfCMA'!E237*'CMA GDP Estimates'!E237,"")</f>
        <v/>
      </c>
      <c r="F237" s="65" t="str">
        <f>+IFERROR('Tor Emp %OfCMA'!F237*'CMA GDP Estimates'!F237,"")</f>
        <v/>
      </c>
      <c r="G237" s="65" t="str">
        <f>+IFERROR('Tor Emp %OfCMA'!G237*'CMA GDP Estimates'!G237,"")</f>
        <v/>
      </c>
      <c r="H237" s="65" t="str">
        <f>+IFERROR('Tor Emp %OfCMA'!H237*'CMA GDP Estimates'!H237,"")</f>
        <v/>
      </c>
      <c r="I237" s="65" t="str">
        <f>+IFERROR('Tor Emp %OfCMA'!I237*'CMA GDP Estimates'!I237,"")</f>
        <v/>
      </c>
      <c r="J237" s="65" t="str">
        <f>+IFERROR('Tor Emp %OfCMA'!J237*'CMA GDP Estimates'!J237,"")</f>
        <v/>
      </c>
      <c r="K237" s="65" t="str">
        <f>+IFERROR('Tor Emp %OfCMA'!K237*'CMA GDP Estimates'!K237,"")</f>
        <v/>
      </c>
      <c r="L237" s="65" t="str">
        <f>+IFERROR('Tor Emp %OfCMA'!L237*'CMA GDP Estimates'!L237,"")</f>
        <v/>
      </c>
      <c r="M237" s="30" t="str">
        <f>+IFERROR('Tor Emp %OfCMA'!M237*'CMA GDP Estimates'!M237,"")</f>
        <v/>
      </c>
      <c r="N237" s="30" t="str">
        <f>+IFERROR('Tor Emp %OfCMA'!N237*'CMA GDP Estimates'!N237,"")</f>
        <v/>
      </c>
      <c r="O237" s="30" t="str">
        <f>+IFERROR('Tor Emp %OfCMA'!O237*'CMA GDP Estimates'!O237,"")</f>
        <v/>
      </c>
      <c r="P237" s="30" t="str">
        <f>+IFERROR('Tor Emp %OfCMA'!P237*'CMA GDP Estimates'!P237,"")</f>
        <v/>
      </c>
      <c r="Q237" s="30" t="str">
        <f>+IFERROR('Tor Emp %OfCMA'!Q237*'CMA GDP Estimates'!Q237,"")</f>
        <v/>
      </c>
      <c r="R237" s="30" t="str">
        <f>+IFERROR('Tor Emp %OfCMA'!R237*'CMA GDP Estimates'!R237,"")</f>
        <v/>
      </c>
      <c r="S237" s="30" t="str">
        <f>+IFERROR('Tor Emp %OfCMA'!S237*'CMA GDP Estimates'!S237,"")</f>
        <v/>
      </c>
      <c r="T237" s="30" t="str">
        <f>+IFERROR('Tor Emp %OfCMA'!T237*'CMA GDP Estimates'!T237,"")</f>
        <v/>
      </c>
      <c r="U237" s="30" t="str">
        <f>+IFERROR('Tor Emp %OfCMA'!U237*'CMA GDP Estimates'!U237,"")</f>
        <v/>
      </c>
      <c r="V237" s="30" t="str">
        <f>+IFERROR('Tor Emp %OfCMA'!V237*'CMA GDP Estimates'!V237,"")</f>
        <v/>
      </c>
      <c r="W237" s="30" t="str">
        <f>+IFERROR('Tor Emp %OfCMA'!W237*'CMA GDP Estimates'!W237,"")</f>
        <v/>
      </c>
      <c r="X237" s="30" t="str">
        <f>+IFERROR('Tor Emp %OfCMA'!X237*'CMA GDP Estimates'!X237,"")</f>
        <v/>
      </c>
      <c r="Y237" s="30" t="str">
        <f>+IFERROR('Tor Emp %OfCMA'!Y237*'CMA GDP Estimates'!Y237,"")</f>
        <v/>
      </c>
    </row>
    <row r="238" spans="1:25" x14ac:dyDescent="0.25">
      <c r="A238" t="s">
        <v>560</v>
      </c>
      <c r="B238" s="137">
        <f t="shared" si="11"/>
        <v>3149</v>
      </c>
      <c r="C238" s="133">
        <v>3149</v>
      </c>
      <c r="D238" s="65" t="str">
        <f>+IFERROR('Tor Emp %OfCMA'!D238*'CMA GDP Estimates'!D238,"")</f>
        <v/>
      </c>
      <c r="E238" s="65" t="str">
        <f>+IFERROR('Tor Emp %OfCMA'!E238*'CMA GDP Estimates'!E238,"")</f>
        <v/>
      </c>
      <c r="F238" s="65" t="str">
        <f>+IFERROR('Tor Emp %OfCMA'!F238*'CMA GDP Estimates'!F238,"")</f>
        <v/>
      </c>
      <c r="G238" s="65" t="str">
        <f>+IFERROR('Tor Emp %OfCMA'!G238*'CMA GDP Estimates'!G238,"")</f>
        <v/>
      </c>
      <c r="H238" s="65" t="str">
        <f>+IFERROR('Tor Emp %OfCMA'!H238*'CMA GDP Estimates'!H238,"")</f>
        <v/>
      </c>
      <c r="I238" s="65" t="str">
        <f>+IFERROR('Tor Emp %OfCMA'!I238*'CMA GDP Estimates'!I238,"")</f>
        <v/>
      </c>
      <c r="J238" s="65" t="str">
        <f>+IFERROR('Tor Emp %OfCMA'!J238*'CMA GDP Estimates'!J238,"")</f>
        <v/>
      </c>
      <c r="K238" s="65" t="str">
        <f>+IFERROR('Tor Emp %OfCMA'!K238*'CMA GDP Estimates'!K238,"")</f>
        <v/>
      </c>
      <c r="L238" s="65" t="str">
        <f>+IFERROR('Tor Emp %OfCMA'!L238*'CMA GDP Estimates'!L238,"")</f>
        <v/>
      </c>
      <c r="M238" s="30" t="str">
        <f>+IFERROR('Tor Emp %OfCMA'!M238*'CMA GDP Estimates'!M238,"")</f>
        <v/>
      </c>
      <c r="N238" s="30" t="str">
        <f>+IFERROR('Tor Emp %OfCMA'!N238*'CMA GDP Estimates'!N238,"")</f>
        <v/>
      </c>
      <c r="O238" s="30" t="str">
        <f>+IFERROR('Tor Emp %OfCMA'!O238*'CMA GDP Estimates'!O238,"")</f>
        <v/>
      </c>
      <c r="P238" s="30" t="str">
        <f>+IFERROR('Tor Emp %OfCMA'!P238*'CMA GDP Estimates'!P238,"")</f>
        <v/>
      </c>
      <c r="Q238" s="30" t="str">
        <f>+IFERROR('Tor Emp %OfCMA'!Q238*'CMA GDP Estimates'!Q238,"")</f>
        <v/>
      </c>
      <c r="R238" s="30" t="str">
        <f>+IFERROR('Tor Emp %OfCMA'!R238*'CMA GDP Estimates'!R238,"")</f>
        <v/>
      </c>
      <c r="S238" s="30" t="str">
        <f>+IFERROR('Tor Emp %OfCMA'!S238*'CMA GDP Estimates'!S238,"")</f>
        <v/>
      </c>
      <c r="T238" s="30" t="str">
        <f>+IFERROR('Tor Emp %OfCMA'!T238*'CMA GDP Estimates'!T238,"")</f>
        <v/>
      </c>
      <c r="U238" s="30" t="str">
        <f>+IFERROR('Tor Emp %OfCMA'!U238*'CMA GDP Estimates'!U238,"")</f>
        <v/>
      </c>
      <c r="V238" s="30" t="str">
        <f>+IFERROR('Tor Emp %OfCMA'!V238*'CMA GDP Estimates'!V238,"")</f>
        <v/>
      </c>
      <c r="W238" s="30" t="str">
        <f>+IFERROR('Tor Emp %OfCMA'!W238*'CMA GDP Estimates'!W238,"")</f>
        <v/>
      </c>
      <c r="X238" s="30" t="str">
        <f>+IFERROR('Tor Emp %OfCMA'!X238*'CMA GDP Estimates'!X238,"")</f>
        <v/>
      </c>
      <c r="Y238" s="30" t="str">
        <f>+IFERROR('Tor Emp %OfCMA'!Y238*'CMA GDP Estimates'!Y238,"")</f>
        <v/>
      </c>
    </row>
    <row r="239" spans="1:25" x14ac:dyDescent="0.25">
      <c r="A239" t="s">
        <v>561</v>
      </c>
      <c r="B239" s="137" t="s">
        <v>190</v>
      </c>
      <c r="C239" s="133">
        <v>315</v>
      </c>
      <c r="D239" s="65">
        <f>+IFERROR('Tor Emp %OfCMA'!D239*'CMA GDP Estimates'!D239,"")</f>
        <v>494.90987338091486</v>
      </c>
      <c r="E239" s="65">
        <f>+IFERROR('Tor Emp %OfCMA'!E239*'CMA GDP Estimates'!E239,"")</f>
        <v>443.78925050821778</v>
      </c>
      <c r="F239" s="65">
        <f>+IFERROR('Tor Emp %OfCMA'!F239*'CMA GDP Estimates'!F239,"")</f>
        <v>518.63552338097838</v>
      </c>
      <c r="G239" s="65">
        <f>+IFERROR('Tor Emp %OfCMA'!G239*'CMA GDP Estimates'!G239,"")</f>
        <v>574.01568393675757</v>
      </c>
      <c r="H239" s="65">
        <f>+IFERROR('Tor Emp %OfCMA'!H239*'CMA GDP Estimates'!H239,"")</f>
        <v>553.30962622210325</v>
      </c>
      <c r="I239" s="65">
        <f>+IFERROR('Tor Emp %OfCMA'!I239*'CMA GDP Estimates'!I239,"")</f>
        <v>467.829698025943</v>
      </c>
      <c r="J239" s="65">
        <f>+IFERROR('Tor Emp %OfCMA'!J239*'CMA GDP Estimates'!J239,"")</f>
        <v>497.17383925909274</v>
      </c>
      <c r="K239" s="65">
        <f>+IFERROR('Tor Emp %OfCMA'!K239*'CMA GDP Estimates'!K239,"")</f>
        <v>317.11689358235571</v>
      </c>
      <c r="L239" s="65">
        <f>+IFERROR('Tor Emp %OfCMA'!L239*'CMA GDP Estimates'!L239,"")</f>
        <v>402.57868076234666</v>
      </c>
      <c r="M239" s="30">
        <f>+IFERROR('Tor Emp %OfCMA'!M239*'CMA GDP Estimates'!M239,"")</f>
        <v>359.75682383296345</v>
      </c>
      <c r="N239" s="30">
        <f>+IFERROR('Tor Emp %OfCMA'!N239*'CMA GDP Estimates'!N239,"")</f>
        <v>300.35526777447421</v>
      </c>
      <c r="O239" s="30">
        <f>+IFERROR('Tor Emp %OfCMA'!O239*'CMA GDP Estimates'!O239,"")</f>
        <v>212.18461126336189</v>
      </c>
      <c r="P239" s="30">
        <f>+IFERROR('Tor Emp %OfCMA'!P239*'CMA GDP Estimates'!P239,"")</f>
        <v>216.06382335546579</v>
      </c>
      <c r="Q239" s="30">
        <f>+IFERROR('Tor Emp %OfCMA'!Q239*'CMA GDP Estimates'!Q239,"")</f>
        <v>137.09203013837603</v>
      </c>
      <c r="R239" s="30">
        <f>+IFERROR('Tor Emp %OfCMA'!R239*'CMA GDP Estimates'!R239,"")</f>
        <v>216.937389484975</v>
      </c>
      <c r="S239" s="30">
        <f>+IFERROR('Tor Emp %OfCMA'!S239*'CMA GDP Estimates'!S239,"")</f>
        <v>216.14546571461869</v>
      </c>
      <c r="T239" s="30">
        <f>+IFERROR('Tor Emp %OfCMA'!T239*'CMA GDP Estimates'!T239,"")</f>
        <v>230.3623515250365</v>
      </c>
      <c r="U239" s="30">
        <f>+IFERROR('Tor Emp %OfCMA'!U239*'CMA GDP Estimates'!U239,"")</f>
        <v>182.5021103396505</v>
      </c>
      <c r="V239" s="30">
        <f>+IFERROR('Tor Emp %OfCMA'!V239*'CMA GDP Estimates'!V239,"")</f>
        <v>233.41773553613561</v>
      </c>
      <c r="W239" s="30">
        <f>+IFERROR('Tor Emp %OfCMA'!W239*'CMA GDP Estimates'!W239,"")</f>
        <v>112.5850443012674</v>
      </c>
      <c r="X239" s="30">
        <f>+IFERROR('Tor Emp %OfCMA'!X239*'CMA GDP Estimates'!X239,"")</f>
        <v>204.68177670056778</v>
      </c>
      <c r="Y239" s="30">
        <f>+IFERROR('Tor Emp %OfCMA'!Y239*'CMA GDP Estimates'!Y239,"")</f>
        <v>173.0038981100887</v>
      </c>
    </row>
    <row r="240" spans="1:25" x14ac:dyDescent="0.25">
      <c r="A240" t="s">
        <v>562</v>
      </c>
      <c r="B240" s="137">
        <f t="shared" si="11"/>
        <v>3151</v>
      </c>
      <c r="C240" s="133">
        <v>3151</v>
      </c>
      <c r="D240" s="65" t="str">
        <f>+IFERROR('Tor Emp %OfCMA'!D240*'CMA GDP Estimates'!D240,"")</f>
        <v/>
      </c>
      <c r="E240" s="65" t="str">
        <f>+IFERROR('Tor Emp %OfCMA'!E240*'CMA GDP Estimates'!E240,"")</f>
        <v/>
      </c>
      <c r="F240" s="65" t="str">
        <f>+IFERROR('Tor Emp %OfCMA'!F240*'CMA GDP Estimates'!F240,"")</f>
        <v/>
      </c>
      <c r="G240" s="65" t="str">
        <f>+IFERROR('Tor Emp %OfCMA'!G240*'CMA GDP Estimates'!G240,"")</f>
        <v/>
      </c>
      <c r="H240" s="65" t="str">
        <f>+IFERROR('Tor Emp %OfCMA'!H240*'CMA GDP Estimates'!H240,"")</f>
        <v/>
      </c>
      <c r="I240" s="65" t="str">
        <f>+IFERROR('Tor Emp %OfCMA'!I240*'CMA GDP Estimates'!I240,"")</f>
        <v/>
      </c>
      <c r="J240" s="65" t="str">
        <f>+IFERROR('Tor Emp %OfCMA'!J240*'CMA GDP Estimates'!J240,"")</f>
        <v/>
      </c>
      <c r="K240" s="65" t="str">
        <f>+IFERROR('Tor Emp %OfCMA'!K240*'CMA GDP Estimates'!K240,"")</f>
        <v/>
      </c>
      <c r="L240" s="65" t="str">
        <f>+IFERROR('Tor Emp %OfCMA'!L240*'CMA GDP Estimates'!L240,"")</f>
        <v/>
      </c>
      <c r="M240" s="30" t="str">
        <f>+IFERROR('Tor Emp %OfCMA'!M240*'CMA GDP Estimates'!M240,"")</f>
        <v/>
      </c>
      <c r="N240" s="30" t="str">
        <f>+IFERROR('Tor Emp %OfCMA'!N240*'CMA GDP Estimates'!N240,"")</f>
        <v/>
      </c>
      <c r="O240" s="30" t="str">
        <f>+IFERROR('Tor Emp %OfCMA'!O240*'CMA GDP Estimates'!O240,"")</f>
        <v/>
      </c>
      <c r="P240" s="30" t="str">
        <f>+IFERROR('Tor Emp %OfCMA'!P240*'CMA GDP Estimates'!P240,"")</f>
        <v/>
      </c>
      <c r="Q240" s="30" t="str">
        <f>+IFERROR('Tor Emp %OfCMA'!Q240*'CMA GDP Estimates'!Q240,"")</f>
        <v/>
      </c>
      <c r="R240" s="30" t="str">
        <f>+IFERROR('Tor Emp %OfCMA'!R240*'CMA GDP Estimates'!R240,"")</f>
        <v/>
      </c>
      <c r="S240" s="30" t="str">
        <f>+IFERROR('Tor Emp %OfCMA'!S240*'CMA GDP Estimates'!S240,"")</f>
        <v/>
      </c>
      <c r="T240" s="30" t="str">
        <f>+IFERROR('Tor Emp %OfCMA'!T240*'CMA GDP Estimates'!T240,"")</f>
        <v/>
      </c>
      <c r="U240" s="30" t="str">
        <f>+IFERROR('Tor Emp %OfCMA'!U240*'CMA GDP Estimates'!U240,"")</f>
        <v/>
      </c>
      <c r="V240" s="30" t="str">
        <f>+IFERROR('Tor Emp %OfCMA'!V240*'CMA GDP Estimates'!V240,"")</f>
        <v/>
      </c>
      <c r="W240" s="30" t="str">
        <f>+IFERROR('Tor Emp %OfCMA'!W240*'CMA GDP Estimates'!W240,"")</f>
        <v/>
      </c>
      <c r="X240" s="30" t="str">
        <f>+IFERROR('Tor Emp %OfCMA'!X240*'CMA GDP Estimates'!X240,"")</f>
        <v/>
      </c>
      <c r="Y240" s="30" t="str">
        <f>+IFERROR('Tor Emp %OfCMA'!Y240*'CMA GDP Estimates'!Y240,"")</f>
        <v/>
      </c>
    </row>
    <row r="241" spans="1:25" x14ac:dyDescent="0.25">
      <c r="A241" t="s">
        <v>563</v>
      </c>
      <c r="B241" s="137">
        <f t="shared" si="11"/>
        <v>3152</v>
      </c>
      <c r="C241" s="133">
        <v>3152</v>
      </c>
      <c r="D241" s="65" t="str">
        <f>+IFERROR('Tor Emp %OfCMA'!D241*'CMA GDP Estimates'!D241,"")</f>
        <v/>
      </c>
      <c r="E241" s="65" t="str">
        <f>+IFERROR('Tor Emp %OfCMA'!E241*'CMA GDP Estimates'!E241,"")</f>
        <v/>
      </c>
      <c r="F241" s="65" t="str">
        <f>+IFERROR('Tor Emp %OfCMA'!F241*'CMA GDP Estimates'!F241,"")</f>
        <v/>
      </c>
      <c r="G241" s="65" t="str">
        <f>+IFERROR('Tor Emp %OfCMA'!G241*'CMA GDP Estimates'!G241,"")</f>
        <v/>
      </c>
      <c r="H241" s="65" t="str">
        <f>+IFERROR('Tor Emp %OfCMA'!H241*'CMA GDP Estimates'!H241,"")</f>
        <v/>
      </c>
      <c r="I241" s="65" t="str">
        <f>+IFERROR('Tor Emp %OfCMA'!I241*'CMA GDP Estimates'!I241,"")</f>
        <v/>
      </c>
      <c r="J241" s="65" t="str">
        <f>+IFERROR('Tor Emp %OfCMA'!J241*'CMA GDP Estimates'!J241,"")</f>
        <v/>
      </c>
      <c r="K241" s="65" t="str">
        <f>+IFERROR('Tor Emp %OfCMA'!K241*'CMA GDP Estimates'!K241,"")</f>
        <v/>
      </c>
      <c r="L241" s="65" t="str">
        <f>+IFERROR('Tor Emp %OfCMA'!L241*'CMA GDP Estimates'!L241,"")</f>
        <v/>
      </c>
      <c r="M241" s="30" t="str">
        <f>+IFERROR('Tor Emp %OfCMA'!M241*'CMA GDP Estimates'!M241,"")</f>
        <v/>
      </c>
      <c r="N241" s="30" t="str">
        <f>+IFERROR('Tor Emp %OfCMA'!N241*'CMA GDP Estimates'!N241,"")</f>
        <v/>
      </c>
      <c r="O241" s="30" t="str">
        <f>+IFERROR('Tor Emp %OfCMA'!O241*'CMA GDP Estimates'!O241,"")</f>
        <v/>
      </c>
      <c r="P241" s="30" t="str">
        <f>+IFERROR('Tor Emp %OfCMA'!P241*'CMA GDP Estimates'!P241,"")</f>
        <v/>
      </c>
      <c r="Q241" s="30" t="str">
        <f>+IFERROR('Tor Emp %OfCMA'!Q241*'CMA GDP Estimates'!Q241,"")</f>
        <v/>
      </c>
      <c r="R241" s="30" t="str">
        <f>+IFERROR('Tor Emp %OfCMA'!R241*'CMA GDP Estimates'!R241,"")</f>
        <v/>
      </c>
      <c r="S241" s="30" t="str">
        <f>+IFERROR('Tor Emp %OfCMA'!S241*'CMA GDP Estimates'!S241,"")</f>
        <v/>
      </c>
      <c r="T241" s="30" t="str">
        <f>+IFERROR('Tor Emp %OfCMA'!T241*'CMA GDP Estimates'!T241,"")</f>
        <v/>
      </c>
      <c r="U241" s="30" t="str">
        <f>+IFERROR('Tor Emp %OfCMA'!U241*'CMA GDP Estimates'!U241,"")</f>
        <v/>
      </c>
      <c r="V241" s="30" t="str">
        <f>+IFERROR('Tor Emp %OfCMA'!V241*'CMA GDP Estimates'!V241,"")</f>
        <v/>
      </c>
      <c r="W241" s="30" t="str">
        <f>+IFERROR('Tor Emp %OfCMA'!W241*'CMA GDP Estimates'!W241,"")</f>
        <v/>
      </c>
      <c r="X241" s="30" t="str">
        <f>+IFERROR('Tor Emp %OfCMA'!X241*'CMA GDP Estimates'!X241,"")</f>
        <v/>
      </c>
      <c r="Y241" s="30" t="str">
        <f>+IFERROR('Tor Emp %OfCMA'!Y241*'CMA GDP Estimates'!Y241,"")</f>
        <v/>
      </c>
    </row>
    <row r="242" spans="1:25" x14ac:dyDescent="0.25">
      <c r="A242" t="s">
        <v>564</v>
      </c>
      <c r="B242" s="137">
        <f t="shared" si="11"/>
        <v>3159</v>
      </c>
      <c r="C242" s="133">
        <v>3159</v>
      </c>
      <c r="D242" s="65" t="str">
        <f>+IFERROR('Tor Emp %OfCMA'!D242*'CMA GDP Estimates'!D242,"")</f>
        <v/>
      </c>
      <c r="E242" s="65" t="str">
        <f>+IFERROR('Tor Emp %OfCMA'!E242*'CMA GDP Estimates'!E242,"")</f>
        <v/>
      </c>
      <c r="F242" s="65" t="str">
        <f>+IFERROR('Tor Emp %OfCMA'!F242*'CMA GDP Estimates'!F242,"")</f>
        <v/>
      </c>
      <c r="G242" s="65" t="str">
        <f>+IFERROR('Tor Emp %OfCMA'!G242*'CMA GDP Estimates'!G242,"")</f>
        <v/>
      </c>
      <c r="H242" s="65" t="str">
        <f>+IFERROR('Tor Emp %OfCMA'!H242*'CMA GDP Estimates'!H242,"")</f>
        <v/>
      </c>
      <c r="I242" s="65" t="str">
        <f>+IFERROR('Tor Emp %OfCMA'!I242*'CMA GDP Estimates'!I242,"")</f>
        <v/>
      </c>
      <c r="J242" s="65" t="str">
        <f>+IFERROR('Tor Emp %OfCMA'!J242*'CMA GDP Estimates'!J242,"")</f>
        <v/>
      </c>
      <c r="K242" s="65" t="str">
        <f>+IFERROR('Tor Emp %OfCMA'!K242*'CMA GDP Estimates'!K242,"")</f>
        <v/>
      </c>
      <c r="L242" s="65" t="str">
        <f>+IFERROR('Tor Emp %OfCMA'!L242*'CMA GDP Estimates'!L242,"")</f>
        <v/>
      </c>
      <c r="M242" s="30" t="str">
        <f>+IFERROR('Tor Emp %OfCMA'!M242*'CMA GDP Estimates'!M242,"")</f>
        <v/>
      </c>
      <c r="N242" s="30" t="str">
        <f>+IFERROR('Tor Emp %OfCMA'!N242*'CMA GDP Estimates'!N242,"")</f>
        <v/>
      </c>
      <c r="O242" s="30" t="str">
        <f>+IFERROR('Tor Emp %OfCMA'!O242*'CMA GDP Estimates'!O242,"")</f>
        <v/>
      </c>
      <c r="P242" s="30" t="str">
        <f>+IFERROR('Tor Emp %OfCMA'!P242*'CMA GDP Estimates'!P242,"")</f>
        <v/>
      </c>
      <c r="Q242" s="30" t="str">
        <f>+IFERROR('Tor Emp %OfCMA'!Q242*'CMA GDP Estimates'!Q242,"")</f>
        <v/>
      </c>
      <c r="R242" s="30" t="str">
        <f>+IFERROR('Tor Emp %OfCMA'!R242*'CMA GDP Estimates'!R242,"")</f>
        <v/>
      </c>
      <c r="S242" s="30" t="str">
        <f>+IFERROR('Tor Emp %OfCMA'!S242*'CMA GDP Estimates'!S242,"")</f>
        <v/>
      </c>
      <c r="T242" s="30" t="str">
        <f>+IFERROR('Tor Emp %OfCMA'!T242*'CMA GDP Estimates'!T242,"")</f>
        <v/>
      </c>
      <c r="U242" s="30" t="str">
        <f>+IFERROR('Tor Emp %OfCMA'!U242*'CMA GDP Estimates'!U242,"")</f>
        <v/>
      </c>
      <c r="V242" s="30" t="str">
        <f>+IFERROR('Tor Emp %OfCMA'!V242*'CMA GDP Estimates'!V242,"")</f>
        <v/>
      </c>
      <c r="W242" s="30" t="str">
        <f>+IFERROR('Tor Emp %OfCMA'!W242*'CMA GDP Estimates'!W242,"")</f>
        <v/>
      </c>
      <c r="X242" s="30" t="str">
        <f>+IFERROR('Tor Emp %OfCMA'!X242*'CMA GDP Estimates'!X242,"")</f>
        <v/>
      </c>
      <c r="Y242" s="30" t="str">
        <f>+IFERROR('Tor Emp %OfCMA'!Y242*'CMA GDP Estimates'!Y242,"")</f>
        <v/>
      </c>
    </row>
    <row r="243" spans="1:25" x14ac:dyDescent="0.25">
      <c r="A243" t="s">
        <v>565</v>
      </c>
      <c r="B243" s="137">
        <v>414</v>
      </c>
      <c r="C243" s="133">
        <v>4141</v>
      </c>
      <c r="D243" s="65">
        <f>+IFERROR('Tor Emp %OfCMA'!D243*'CMA GDP Estimates'!D243,"")</f>
        <v>0</v>
      </c>
      <c r="E243" s="65">
        <f>+IFERROR('Tor Emp %OfCMA'!E243*'CMA GDP Estimates'!E243,"")</f>
        <v>0</v>
      </c>
      <c r="F243" s="65">
        <f>+IFERROR('Tor Emp %OfCMA'!F243*'CMA GDP Estimates'!F243,"")</f>
        <v>0</v>
      </c>
      <c r="G243" s="65">
        <f>+IFERROR('Tor Emp %OfCMA'!G243*'CMA GDP Estimates'!G243,"")</f>
        <v>0</v>
      </c>
      <c r="H243" s="65">
        <f>+IFERROR('Tor Emp %OfCMA'!H243*'CMA GDP Estimates'!H243,"")</f>
        <v>0</v>
      </c>
      <c r="I243" s="65">
        <f>+IFERROR('Tor Emp %OfCMA'!I243*'CMA GDP Estimates'!I243,"")</f>
        <v>0</v>
      </c>
      <c r="J243" s="65">
        <f>+IFERROR('Tor Emp %OfCMA'!J243*'CMA GDP Estimates'!J243,"")</f>
        <v>0</v>
      </c>
      <c r="K243" s="65">
        <f>+IFERROR('Tor Emp %OfCMA'!K243*'CMA GDP Estimates'!K243,"")</f>
        <v>0</v>
      </c>
      <c r="L243" s="65">
        <f>+IFERROR('Tor Emp %OfCMA'!L243*'CMA GDP Estimates'!L243,"")</f>
        <v>0</v>
      </c>
      <c r="M243" s="30">
        <f>+IFERROR('Tor Emp %OfCMA'!M243*'CMA GDP Estimates'!M243,"")</f>
        <v>0</v>
      </c>
      <c r="N243" s="30">
        <f>+IFERROR('Tor Emp %OfCMA'!N243*'CMA GDP Estimates'!N243,"")</f>
        <v>398.16696927702895</v>
      </c>
      <c r="O243" s="30">
        <f>+IFERROR('Tor Emp %OfCMA'!O243*'CMA GDP Estimates'!O243,"")</f>
        <v>350.68342687106372</v>
      </c>
      <c r="P243" s="30">
        <f>+IFERROR('Tor Emp %OfCMA'!P243*'CMA GDP Estimates'!P243,"")</f>
        <v>332.15757169061942</v>
      </c>
      <c r="Q243" s="30">
        <f>+IFERROR('Tor Emp %OfCMA'!Q243*'CMA GDP Estimates'!Q243,"")</f>
        <v>439.43828788868183</v>
      </c>
      <c r="R243" s="30">
        <f>+IFERROR('Tor Emp %OfCMA'!R243*'CMA GDP Estimates'!R243,"")</f>
        <v>339.24847656969592</v>
      </c>
      <c r="S243" s="30">
        <f>+IFERROR('Tor Emp %OfCMA'!S243*'CMA GDP Estimates'!S243,"")</f>
        <v>801.44592778418917</v>
      </c>
      <c r="T243" s="30">
        <f>+IFERROR('Tor Emp %OfCMA'!T243*'CMA GDP Estimates'!T243,"")</f>
        <v>0</v>
      </c>
      <c r="U243" s="30">
        <f>+IFERROR('Tor Emp %OfCMA'!U243*'CMA GDP Estimates'!U243,"")</f>
        <v>616.44638071880911</v>
      </c>
      <c r="V243" s="30">
        <f>+IFERROR('Tor Emp %OfCMA'!V243*'CMA GDP Estimates'!V243,"")</f>
        <v>619.14050895288733</v>
      </c>
      <c r="W243" s="30">
        <f>+IFERROR('Tor Emp %OfCMA'!W243*'CMA GDP Estimates'!W243,"")</f>
        <v>715.55106455305167</v>
      </c>
      <c r="X243" s="30">
        <f>+IFERROR('Tor Emp %OfCMA'!X243*'CMA GDP Estimates'!X243,"")</f>
        <v>727.59977498721003</v>
      </c>
      <c r="Y243" s="30">
        <f>+IFERROR('Tor Emp %OfCMA'!Y243*'CMA GDP Estimates'!Y243,"")</f>
        <v>0</v>
      </c>
    </row>
    <row r="244" spans="1:25" x14ac:dyDescent="0.25">
      <c r="A244" t="s">
        <v>566</v>
      </c>
      <c r="B244" s="137">
        <f t="shared" si="11"/>
        <v>448</v>
      </c>
      <c r="C244" s="133">
        <v>448</v>
      </c>
      <c r="D244" s="65">
        <f>+IFERROR('Tor Emp %OfCMA'!D244*'CMA GDP Estimates'!D244,"")</f>
        <v>0</v>
      </c>
      <c r="E244" s="65">
        <f>+IFERROR('Tor Emp %OfCMA'!E244*'CMA GDP Estimates'!E244,"")</f>
        <v>0</v>
      </c>
      <c r="F244" s="65">
        <f>+IFERROR('Tor Emp %OfCMA'!F244*'CMA GDP Estimates'!F244,"")</f>
        <v>0</v>
      </c>
      <c r="G244" s="65">
        <f>+IFERROR('Tor Emp %OfCMA'!G244*'CMA GDP Estimates'!G244,"")</f>
        <v>0</v>
      </c>
      <c r="H244" s="65">
        <f>+IFERROR('Tor Emp %OfCMA'!H244*'CMA GDP Estimates'!H244,"")</f>
        <v>0</v>
      </c>
      <c r="I244" s="65">
        <f>+IFERROR('Tor Emp %OfCMA'!I244*'CMA GDP Estimates'!I244,"")</f>
        <v>0</v>
      </c>
      <c r="J244" s="65">
        <f>+IFERROR('Tor Emp %OfCMA'!J244*'CMA GDP Estimates'!J244,"")</f>
        <v>0</v>
      </c>
      <c r="K244" s="65">
        <f>+IFERROR('Tor Emp %OfCMA'!K244*'CMA GDP Estimates'!K244,"")</f>
        <v>0</v>
      </c>
      <c r="L244" s="65">
        <f>+IFERROR('Tor Emp %OfCMA'!L244*'CMA GDP Estimates'!L244,"")</f>
        <v>0</v>
      </c>
      <c r="M244" s="30">
        <f>+IFERROR('Tor Emp %OfCMA'!M244*'CMA GDP Estimates'!M244,"")</f>
        <v>0</v>
      </c>
      <c r="N244" s="30">
        <f>+IFERROR('Tor Emp %OfCMA'!N244*'CMA GDP Estimates'!N244,"")</f>
        <v>796.02688005034292</v>
      </c>
      <c r="O244" s="30">
        <f>+IFERROR('Tor Emp %OfCMA'!O244*'CMA GDP Estimates'!O244,"")</f>
        <v>800.78587434664871</v>
      </c>
      <c r="P244" s="30">
        <f>+IFERROR('Tor Emp %OfCMA'!P244*'CMA GDP Estimates'!P244,"")</f>
        <v>946.80549046464159</v>
      </c>
      <c r="Q244" s="30">
        <f>+IFERROR('Tor Emp %OfCMA'!Q244*'CMA GDP Estimates'!Q244,"")</f>
        <v>824.71105030842159</v>
      </c>
      <c r="R244" s="30">
        <f>+IFERROR('Tor Emp %OfCMA'!R244*'CMA GDP Estimates'!R244,"")</f>
        <v>835.46263248177979</v>
      </c>
      <c r="S244" s="30">
        <f>+IFERROR('Tor Emp %OfCMA'!S244*'CMA GDP Estimates'!S244,"")</f>
        <v>873.19221258820937</v>
      </c>
      <c r="T244" s="30">
        <f>+IFERROR('Tor Emp %OfCMA'!T244*'CMA GDP Estimates'!T244,"")</f>
        <v>985.96240643843134</v>
      </c>
      <c r="U244" s="30">
        <f>+IFERROR('Tor Emp %OfCMA'!U244*'CMA GDP Estimates'!U244,"")</f>
        <v>932.95077433170377</v>
      </c>
      <c r="V244" s="30">
        <f>+IFERROR('Tor Emp %OfCMA'!V244*'CMA GDP Estimates'!V244,"")</f>
        <v>1062.7846140153204</v>
      </c>
      <c r="W244" s="30">
        <f>+IFERROR('Tor Emp %OfCMA'!W244*'CMA GDP Estimates'!W244,"")</f>
        <v>1045.0459803420174</v>
      </c>
      <c r="X244" s="30">
        <f>+IFERROR('Tor Emp %OfCMA'!X244*'CMA GDP Estimates'!X244,"")</f>
        <v>936.49479350397814</v>
      </c>
      <c r="Y244" s="30">
        <f>+IFERROR('Tor Emp %OfCMA'!Y244*'CMA GDP Estimates'!Y244,"")</f>
        <v>1002.0632560040544</v>
      </c>
    </row>
    <row r="245" spans="1:25" x14ac:dyDescent="0.25">
      <c r="A245" s="106" t="s">
        <v>535</v>
      </c>
      <c r="B245" s="129"/>
      <c r="C245" s="130"/>
      <c r="D245" s="141"/>
      <c r="E245" s="141"/>
      <c r="F245" s="141"/>
      <c r="G245" s="141"/>
      <c r="H245" s="141"/>
      <c r="I245" s="141"/>
      <c r="J245" s="141"/>
      <c r="K245" s="141"/>
      <c r="L245" s="141"/>
      <c r="M245" s="135"/>
      <c r="N245" s="135"/>
      <c r="O245" s="135"/>
      <c r="P245" s="135"/>
      <c r="Q245" s="135"/>
      <c r="R245" s="135"/>
      <c r="S245" s="135"/>
      <c r="T245" s="135"/>
      <c r="U245" s="135"/>
      <c r="V245" s="135"/>
      <c r="W245" s="135"/>
      <c r="X245" s="135"/>
      <c r="Y245" s="135"/>
    </row>
    <row r="246" spans="1:25" x14ac:dyDescent="0.25">
      <c r="A246" t="s">
        <v>567</v>
      </c>
      <c r="B246" s="132">
        <f t="shared" ref="B246:B253" si="12">VALUE(LEFT(C246,4))</f>
        <v>52</v>
      </c>
      <c r="C246" s="133">
        <v>52</v>
      </c>
      <c r="D246" s="65">
        <f>+IFERROR('Tor Emp %OfCMA'!D246*'CMA GDP Estimates'!D246,"")</f>
        <v>10882.093545920017</v>
      </c>
      <c r="E246" s="65">
        <f>+IFERROR('Tor Emp %OfCMA'!E246*'CMA GDP Estimates'!E246,"")</f>
        <v>12162.329718508778</v>
      </c>
      <c r="F246" s="65">
        <f>+IFERROR('Tor Emp %OfCMA'!F246*'CMA GDP Estimates'!F246,"")</f>
        <v>12401.087260749362</v>
      </c>
      <c r="G246" s="65">
        <f>+IFERROR('Tor Emp %OfCMA'!G246*'CMA GDP Estimates'!G246,"")</f>
        <v>12908.342177330122</v>
      </c>
      <c r="H246" s="65">
        <f>+IFERROR('Tor Emp %OfCMA'!H246*'CMA GDP Estimates'!H246,"")</f>
        <v>13207.542010619793</v>
      </c>
      <c r="I246" s="65">
        <f>+IFERROR('Tor Emp %OfCMA'!I246*'CMA GDP Estimates'!I246,"")</f>
        <v>13796.396946964558</v>
      </c>
      <c r="J246" s="65">
        <f>+IFERROR('Tor Emp %OfCMA'!J246*'CMA GDP Estimates'!J246,"")</f>
        <v>13514.609072434809</v>
      </c>
      <c r="K246" s="65">
        <f>+IFERROR('Tor Emp %OfCMA'!K246*'CMA GDP Estimates'!K246,"")</f>
        <v>13570.18937782053</v>
      </c>
      <c r="L246" s="65">
        <f>+IFERROR('Tor Emp %OfCMA'!L246*'CMA GDP Estimates'!L246,"")</f>
        <v>23009.910502725976</v>
      </c>
      <c r="M246" s="30">
        <f>+IFERROR('Tor Emp %OfCMA'!M246*'CMA GDP Estimates'!M246,"")</f>
        <v>24731.519377533754</v>
      </c>
      <c r="N246" s="30">
        <f>+IFERROR('Tor Emp %OfCMA'!N246*'CMA GDP Estimates'!N246,"")</f>
        <v>24516.471175832899</v>
      </c>
      <c r="O246" s="30">
        <f>+IFERROR('Tor Emp %OfCMA'!O246*'CMA GDP Estimates'!O246,"")</f>
        <v>26670.814892334998</v>
      </c>
      <c r="P246" s="30">
        <f>+IFERROR('Tor Emp %OfCMA'!P246*'CMA GDP Estimates'!P246,"")</f>
        <v>25642.184091167397</v>
      </c>
      <c r="Q246" s="30">
        <f>+IFERROR('Tor Emp %OfCMA'!Q246*'CMA GDP Estimates'!Q246,"")</f>
        <v>23036.66888248736</v>
      </c>
      <c r="R246" s="30">
        <f>+IFERROR('Tor Emp %OfCMA'!R246*'CMA GDP Estimates'!R246,"")</f>
        <v>25046.133179045646</v>
      </c>
      <c r="S246" s="30">
        <f>+IFERROR('Tor Emp %OfCMA'!S246*'CMA GDP Estimates'!S246,"")</f>
        <v>25437.345161325964</v>
      </c>
      <c r="T246" s="30">
        <f>+IFERROR('Tor Emp %OfCMA'!T246*'CMA GDP Estimates'!T246,"")</f>
        <v>26574.971055309208</v>
      </c>
      <c r="U246" s="30">
        <f>+IFERROR('Tor Emp %OfCMA'!U246*'CMA GDP Estimates'!U246,"")</f>
        <v>30236.847088735565</v>
      </c>
      <c r="V246" s="30">
        <f>+IFERROR('Tor Emp %OfCMA'!V246*'CMA GDP Estimates'!V246,"")</f>
        <v>30498.350250087453</v>
      </c>
      <c r="W246" s="30">
        <f>+IFERROR('Tor Emp %OfCMA'!W246*'CMA GDP Estimates'!W246,"")</f>
        <v>33124.384766196679</v>
      </c>
      <c r="X246" s="30">
        <f>+IFERROR('Tor Emp %OfCMA'!X246*'CMA GDP Estimates'!X246,"")</f>
        <v>32589.408556096663</v>
      </c>
      <c r="Y246" s="30">
        <f>+IFERROR('Tor Emp %OfCMA'!Y246*'CMA GDP Estimates'!Y246,"")</f>
        <v>31994.538520254799</v>
      </c>
    </row>
    <row r="247" spans="1:25" x14ac:dyDescent="0.25">
      <c r="A247" t="s">
        <v>568</v>
      </c>
      <c r="B247" s="132">
        <f t="shared" si="12"/>
        <v>521</v>
      </c>
      <c r="C247" s="133">
        <v>521</v>
      </c>
      <c r="D247" s="65" t="str">
        <f>+IFERROR('Tor Emp %OfCMA'!D247*'CMA GDP Estimates'!D247,"")</f>
        <v/>
      </c>
      <c r="E247" s="65" t="str">
        <f>+IFERROR('Tor Emp %OfCMA'!E247*'CMA GDP Estimates'!E247,"")</f>
        <v/>
      </c>
      <c r="F247" s="65" t="str">
        <f>+IFERROR('Tor Emp %OfCMA'!F247*'CMA GDP Estimates'!F247,"")</f>
        <v/>
      </c>
      <c r="G247" s="65" t="str">
        <f>+IFERROR('Tor Emp %OfCMA'!G247*'CMA GDP Estimates'!G247,"")</f>
        <v/>
      </c>
      <c r="H247" s="65" t="str">
        <f>+IFERROR('Tor Emp %OfCMA'!H247*'CMA GDP Estimates'!H247,"")</f>
        <v/>
      </c>
      <c r="I247" s="65" t="str">
        <f>+IFERROR('Tor Emp %OfCMA'!I247*'CMA GDP Estimates'!I247,"")</f>
        <v/>
      </c>
      <c r="J247" s="65" t="str">
        <f>+IFERROR('Tor Emp %OfCMA'!J247*'CMA GDP Estimates'!J247,"")</f>
        <v/>
      </c>
      <c r="K247" s="65" t="str">
        <f>+IFERROR('Tor Emp %OfCMA'!K247*'CMA GDP Estimates'!K247,"")</f>
        <v/>
      </c>
      <c r="L247" s="65" t="str">
        <f>+IFERROR('Tor Emp %OfCMA'!L247*'CMA GDP Estimates'!L247,"")</f>
        <v/>
      </c>
      <c r="M247" s="30" t="str">
        <f>+IFERROR('Tor Emp %OfCMA'!M247*'CMA GDP Estimates'!M247,"")</f>
        <v/>
      </c>
      <c r="N247" s="30" t="str">
        <f>+IFERROR('Tor Emp %OfCMA'!N247*'CMA GDP Estimates'!N247,"")</f>
        <v/>
      </c>
      <c r="O247" s="30" t="str">
        <f>+IFERROR('Tor Emp %OfCMA'!O247*'CMA GDP Estimates'!O247,"")</f>
        <v/>
      </c>
      <c r="P247" s="30" t="str">
        <f>+IFERROR('Tor Emp %OfCMA'!P247*'CMA GDP Estimates'!P247,"")</f>
        <v/>
      </c>
      <c r="Q247" s="30" t="str">
        <f>+IFERROR('Tor Emp %OfCMA'!Q247*'CMA GDP Estimates'!Q247,"")</f>
        <v/>
      </c>
      <c r="R247" s="30" t="str">
        <f>+IFERROR('Tor Emp %OfCMA'!R247*'CMA GDP Estimates'!R247,"")</f>
        <v/>
      </c>
      <c r="S247" s="30" t="str">
        <f>+IFERROR('Tor Emp %OfCMA'!S247*'CMA GDP Estimates'!S247,"")</f>
        <v/>
      </c>
      <c r="T247" s="30" t="str">
        <f>+IFERROR('Tor Emp %OfCMA'!T247*'CMA GDP Estimates'!T247,"")</f>
        <v/>
      </c>
      <c r="U247" s="30" t="str">
        <f>+IFERROR('Tor Emp %OfCMA'!U247*'CMA GDP Estimates'!U247,"")</f>
        <v/>
      </c>
      <c r="V247" s="30" t="str">
        <f>+IFERROR('Tor Emp %OfCMA'!V247*'CMA GDP Estimates'!V247,"")</f>
        <v/>
      </c>
      <c r="W247" s="30" t="str">
        <f>+IFERROR('Tor Emp %OfCMA'!W247*'CMA GDP Estimates'!W247,"")</f>
        <v/>
      </c>
      <c r="X247" s="30" t="str">
        <f>+IFERROR('Tor Emp %OfCMA'!X247*'CMA GDP Estimates'!X247,"")</f>
        <v/>
      </c>
      <c r="Y247" s="30" t="str">
        <f>+IFERROR('Tor Emp %OfCMA'!Y247*'CMA GDP Estimates'!Y247,"")</f>
        <v/>
      </c>
    </row>
    <row r="248" spans="1:25" x14ac:dyDescent="0.25">
      <c r="A248" t="s">
        <v>569</v>
      </c>
      <c r="B248" s="137">
        <f t="shared" si="12"/>
        <v>522</v>
      </c>
      <c r="C248" s="133">
        <v>522</v>
      </c>
      <c r="D248" s="65">
        <f>+IFERROR('Tor Emp %OfCMA'!D248*'CMA GDP Estimates'!D248,"")</f>
        <v>5702.8930311903414</v>
      </c>
      <c r="E248" s="65">
        <f>+IFERROR('Tor Emp %OfCMA'!E248*'CMA GDP Estimates'!E248,"")</f>
        <v>6238.8352884781279</v>
      </c>
      <c r="F248" s="65">
        <f>+IFERROR('Tor Emp %OfCMA'!F248*'CMA GDP Estimates'!F248,"")</f>
        <v>7184.6616978693301</v>
      </c>
      <c r="G248" s="65">
        <f>+IFERROR('Tor Emp %OfCMA'!G248*'CMA GDP Estimates'!G248,"")</f>
        <v>6705.4136894607245</v>
      </c>
      <c r="H248" s="65">
        <f>+IFERROR('Tor Emp %OfCMA'!H248*'CMA GDP Estimates'!H248,"")</f>
        <v>7229.9044992545369</v>
      </c>
      <c r="I248" s="65">
        <f>+IFERROR('Tor Emp %OfCMA'!I248*'CMA GDP Estimates'!I248,"")</f>
        <v>8172.5207811704049</v>
      </c>
      <c r="J248" s="65">
        <f>+IFERROR('Tor Emp %OfCMA'!J248*'CMA GDP Estimates'!J248,"")</f>
        <v>8240.8079154902316</v>
      </c>
      <c r="K248" s="65">
        <f>+IFERROR('Tor Emp %OfCMA'!K248*'CMA GDP Estimates'!K248,"")</f>
        <v>7921.8447829499501</v>
      </c>
      <c r="L248" s="65">
        <f>+IFERROR('Tor Emp %OfCMA'!L248*'CMA GDP Estimates'!L248,"")</f>
        <v>13628.052970020775</v>
      </c>
      <c r="M248" s="30">
        <f>+IFERROR('Tor Emp %OfCMA'!M248*'CMA GDP Estimates'!M248,"")</f>
        <v>14198.106802033477</v>
      </c>
      <c r="N248" s="30">
        <f>+IFERROR('Tor Emp %OfCMA'!N248*'CMA GDP Estimates'!N248,"")</f>
        <v>15104.344495496993</v>
      </c>
      <c r="O248" s="30">
        <f>+IFERROR('Tor Emp %OfCMA'!O248*'CMA GDP Estimates'!O248,"")</f>
        <v>16578.198656413511</v>
      </c>
      <c r="P248" s="30">
        <f>+IFERROR('Tor Emp %OfCMA'!P248*'CMA GDP Estimates'!P248,"")</f>
        <v>14401.41872573026</v>
      </c>
      <c r="Q248" s="30">
        <f>+IFERROR('Tor Emp %OfCMA'!Q248*'CMA GDP Estimates'!Q248,"")</f>
        <v>14720.328916911951</v>
      </c>
      <c r="R248" s="30">
        <f>+IFERROR('Tor Emp %OfCMA'!R248*'CMA GDP Estimates'!R248,"")</f>
        <v>15901.052257788417</v>
      </c>
      <c r="S248" s="30">
        <f>+IFERROR('Tor Emp %OfCMA'!S248*'CMA GDP Estimates'!S248,"")</f>
        <v>17047.602114026329</v>
      </c>
      <c r="T248" s="30">
        <f>+IFERROR('Tor Emp %OfCMA'!T248*'CMA GDP Estimates'!T248,"")</f>
        <v>15589.837680636549</v>
      </c>
      <c r="U248" s="30">
        <f>+IFERROR('Tor Emp %OfCMA'!U248*'CMA GDP Estimates'!U248,"")</f>
        <v>19343.234760705665</v>
      </c>
      <c r="V248" s="30">
        <f>+IFERROR('Tor Emp %OfCMA'!V248*'CMA GDP Estimates'!V248,"")</f>
        <v>20447.457447722674</v>
      </c>
      <c r="W248" s="30">
        <f>+IFERROR('Tor Emp %OfCMA'!W248*'CMA GDP Estimates'!W248,"")</f>
        <v>22288.272191541651</v>
      </c>
      <c r="X248" s="30">
        <f>+IFERROR('Tor Emp %OfCMA'!X248*'CMA GDP Estimates'!X248,"")</f>
        <v>22127.12669503397</v>
      </c>
      <c r="Y248" s="30">
        <f>+IFERROR('Tor Emp %OfCMA'!Y248*'CMA GDP Estimates'!Y248,"")</f>
        <v>21618.888361911035</v>
      </c>
    </row>
    <row r="249" spans="1:25" x14ac:dyDescent="0.25">
      <c r="A249" t="s">
        <v>570</v>
      </c>
      <c r="B249" s="137">
        <f t="shared" si="12"/>
        <v>5221</v>
      </c>
      <c r="C249" s="133">
        <v>5221</v>
      </c>
      <c r="D249" s="65">
        <f>+IFERROR('Tor Emp %OfCMA'!D249*'CMA GDP Estimates'!D249,"")</f>
        <v>5266.4285861072767</v>
      </c>
      <c r="E249" s="65">
        <f>+IFERROR('Tor Emp %OfCMA'!E249*'CMA GDP Estimates'!E249,"")</f>
        <v>5887.8872235166127</v>
      </c>
      <c r="F249" s="65">
        <f>+IFERROR('Tor Emp %OfCMA'!F249*'CMA GDP Estimates'!F249,"")</f>
        <v>6344.5107989876105</v>
      </c>
      <c r="G249" s="65">
        <f>+IFERROR('Tor Emp %OfCMA'!G249*'CMA GDP Estimates'!G249,"")</f>
        <v>6276.8407061850194</v>
      </c>
      <c r="H249" s="65">
        <f>+IFERROR('Tor Emp %OfCMA'!H249*'CMA GDP Estimates'!H249,"")</f>
        <v>6439.2162385004058</v>
      </c>
      <c r="I249" s="65">
        <f>+IFERROR('Tor Emp %OfCMA'!I249*'CMA GDP Estimates'!I249,"")</f>
        <v>7060.2540214552619</v>
      </c>
      <c r="J249" s="65">
        <f>+IFERROR('Tor Emp %OfCMA'!J249*'CMA GDP Estimates'!J249,"")</f>
        <v>6816.9559343950204</v>
      </c>
      <c r="K249" s="65">
        <f>+IFERROR('Tor Emp %OfCMA'!K249*'CMA GDP Estimates'!K249,"")</f>
        <v>6899.5747270885749</v>
      </c>
      <c r="L249" s="65">
        <f>+IFERROR('Tor Emp %OfCMA'!L249*'CMA GDP Estimates'!L249,"")</f>
        <v>11724.177746934693</v>
      </c>
      <c r="M249" s="30">
        <f>+IFERROR('Tor Emp %OfCMA'!M249*'CMA GDP Estimates'!M249,"")</f>
        <v>12745.937182107034</v>
      </c>
      <c r="N249" s="30">
        <f>+IFERROR('Tor Emp %OfCMA'!N249*'CMA GDP Estimates'!N249,"")</f>
        <v>13029.78559551847</v>
      </c>
      <c r="O249" s="30">
        <f>+IFERROR('Tor Emp %OfCMA'!O249*'CMA GDP Estimates'!O249,"")</f>
        <v>14703.252828204044</v>
      </c>
      <c r="P249" s="30">
        <f>+IFERROR('Tor Emp %OfCMA'!P249*'CMA GDP Estimates'!P249,"")</f>
        <v>13136.135839261004</v>
      </c>
      <c r="Q249" s="30">
        <f>+IFERROR('Tor Emp %OfCMA'!Q249*'CMA GDP Estimates'!Q249,"")</f>
        <v>13916.373484577442</v>
      </c>
      <c r="R249" s="30">
        <f>+IFERROR('Tor Emp %OfCMA'!R249*'CMA GDP Estimates'!R249,"")</f>
        <v>14552.775553173085</v>
      </c>
      <c r="S249" s="30">
        <f>+IFERROR('Tor Emp %OfCMA'!S249*'CMA GDP Estimates'!S249,"")</f>
        <v>15633.025696084955</v>
      </c>
      <c r="T249" s="30">
        <f>+IFERROR('Tor Emp %OfCMA'!T249*'CMA GDP Estimates'!T249,"")</f>
        <v>14240.079667961023</v>
      </c>
      <c r="U249" s="30">
        <f>+IFERROR('Tor Emp %OfCMA'!U249*'CMA GDP Estimates'!U249,"")</f>
        <v>18437.399493033223</v>
      </c>
      <c r="V249" s="30">
        <f>+IFERROR('Tor Emp %OfCMA'!V249*'CMA GDP Estimates'!V249,"")</f>
        <v>19594.086661714813</v>
      </c>
      <c r="W249" s="30">
        <f>+IFERROR('Tor Emp %OfCMA'!W249*'CMA GDP Estimates'!W249,"")</f>
        <v>21270.691881168565</v>
      </c>
      <c r="X249" s="30">
        <f>+IFERROR('Tor Emp %OfCMA'!X249*'CMA GDP Estimates'!X249,"")</f>
        <v>20810.313688282935</v>
      </c>
      <c r="Y249" s="30">
        <f>+IFERROR('Tor Emp %OfCMA'!Y249*'CMA GDP Estimates'!Y249,"")</f>
        <v>19311.244787531763</v>
      </c>
    </row>
    <row r="250" spans="1:25" x14ac:dyDescent="0.25">
      <c r="A250" t="s">
        <v>571</v>
      </c>
      <c r="B250" s="137" t="s">
        <v>204</v>
      </c>
      <c r="C250" s="133">
        <v>523</v>
      </c>
      <c r="D250" s="65">
        <f>+IFERROR('Tor Emp %OfCMA'!D250*'CMA GDP Estimates'!D250,"")</f>
        <v>1380.4832454610239</v>
      </c>
      <c r="E250" s="65">
        <f>+IFERROR('Tor Emp %OfCMA'!E250*'CMA GDP Estimates'!E250,"")</f>
        <v>1493.1110144653755</v>
      </c>
      <c r="F250" s="65">
        <f>+IFERROR('Tor Emp %OfCMA'!F250*'CMA GDP Estimates'!F250,"")</f>
        <v>1546.3193990331283</v>
      </c>
      <c r="G250" s="65">
        <f>+IFERROR('Tor Emp %OfCMA'!G250*'CMA GDP Estimates'!G250,"")</f>
        <v>1567.6311554578458</v>
      </c>
      <c r="H250" s="65">
        <f>+IFERROR('Tor Emp %OfCMA'!H250*'CMA GDP Estimates'!H250,"")</f>
        <v>1670.2306838376039</v>
      </c>
      <c r="I250" s="65">
        <f>+IFERROR('Tor Emp %OfCMA'!I250*'CMA GDP Estimates'!I250,"")</f>
        <v>1733.4631721223511</v>
      </c>
      <c r="J250" s="65">
        <f>+IFERROR('Tor Emp %OfCMA'!J250*'CMA GDP Estimates'!J250,"")</f>
        <v>2059.4777783234581</v>
      </c>
      <c r="K250" s="65">
        <f>+IFERROR('Tor Emp %OfCMA'!K250*'CMA GDP Estimates'!K250,"")</f>
        <v>2030.4468600233981</v>
      </c>
      <c r="L250" s="65">
        <f>+IFERROR('Tor Emp %OfCMA'!L250*'CMA GDP Estimates'!L250,"")</f>
        <v>3041.3778221312273</v>
      </c>
      <c r="M250" s="30">
        <f>+IFERROR('Tor Emp %OfCMA'!M250*'CMA GDP Estimates'!M250,"")</f>
        <v>4037.3871742813194</v>
      </c>
      <c r="N250" s="30">
        <f>+IFERROR('Tor Emp %OfCMA'!N250*'CMA GDP Estimates'!N250,"")</f>
        <v>3647.7161368481452</v>
      </c>
      <c r="O250" s="30">
        <f>+IFERROR('Tor Emp %OfCMA'!O250*'CMA GDP Estimates'!O250,"")</f>
        <v>4138.4424008070091</v>
      </c>
      <c r="P250" s="30">
        <f>+IFERROR('Tor Emp %OfCMA'!P250*'CMA GDP Estimates'!P250,"")</f>
        <v>4054.6200164114266</v>
      </c>
      <c r="Q250" s="30">
        <f>+IFERROR('Tor Emp %OfCMA'!Q250*'CMA GDP Estimates'!Q250,"")</f>
        <v>3081.5812016046079</v>
      </c>
      <c r="R250" s="30">
        <f>+IFERROR('Tor Emp %OfCMA'!R250*'CMA GDP Estimates'!R250,"")</f>
        <v>3959.7954328535202</v>
      </c>
      <c r="S250" s="30">
        <f>+IFERROR('Tor Emp %OfCMA'!S250*'CMA GDP Estimates'!S250,"")</f>
        <v>3274.847814960699</v>
      </c>
      <c r="T250" s="30">
        <f>+IFERROR('Tor Emp %OfCMA'!T250*'CMA GDP Estimates'!T250,"")</f>
        <v>4503.3193893274465</v>
      </c>
      <c r="U250" s="30">
        <f>+IFERROR('Tor Emp %OfCMA'!U250*'CMA GDP Estimates'!U250,"")</f>
        <v>4809.6216312420238</v>
      </c>
      <c r="V250" s="30">
        <f>+IFERROR('Tor Emp %OfCMA'!V250*'CMA GDP Estimates'!V250,"")</f>
        <v>4629.0337577630271</v>
      </c>
      <c r="W250" s="30">
        <f>+IFERROR('Tor Emp %OfCMA'!W250*'CMA GDP Estimates'!W250,"")</f>
        <v>4945.7865824122282</v>
      </c>
      <c r="X250" s="30">
        <f>+IFERROR('Tor Emp %OfCMA'!X250*'CMA GDP Estimates'!X250,"")</f>
        <v>4636.5185935413183</v>
      </c>
      <c r="Y250" s="30">
        <f>+IFERROR('Tor Emp %OfCMA'!Y250*'CMA GDP Estimates'!Y250,"")</f>
        <v>4985.2219626635751</v>
      </c>
    </row>
    <row r="251" spans="1:25" x14ac:dyDescent="0.25">
      <c r="A251" t="s">
        <v>572</v>
      </c>
      <c r="B251" s="137">
        <f t="shared" si="12"/>
        <v>524</v>
      </c>
      <c r="C251" s="133">
        <v>524</v>
      </c>
      <c r="D251" s="65">
        <f>+IFERROR('Tor Emp %OfCMA'!D251*'CMA GDP Estimates'!D251,"")</f>
        <v>3742.5073802871921</v>
      </c>
      <c r="E251" s="65">
        <f>+IFERROR('Tor Emp %OfCMA'!E251*'CMA GDP Estimates'!E251,"")</f>
        <v>4280.5543553673251</v>
      </c>
      <c r="F251" s="65">
        <f>+IFERROR('Tor Emp %OfCMA'!F251*'CMA GDP Estimates'!F251,"")</f>
        <v>3440.7134190944525</v>
      </c>
      <c r="G251" s="65">
        <f>+IFERROR('Tor Emp %OfCMA'!G251*'CMA GDP Estimates'!G251,"")</f>
        <v>4318.8471428890643</v>
      </c>
      <c r="H251" s="65">
        <f>+IFERROR('Tor Emp %OfCMA'!H251*'CMA GDP Estimates'!H251,"")</f>
        <v>3785.5977788898431</v>
      </c>
      <c r="I251" s="65">
        <f>+IFERROR('Tor Emp %OfCMA'!I251*'CMA GDP Estimates'!I251,"")</f>
        <v>3601.0543345899605</v>
      </c>
      <c r="J251" s="65">
        <f>+IFERROR('Tor Emp %OfCMA'!J251*'CMA GDP Estimates'!J251,"")</f>
        <v>2615.0330456490597</v>
      </c>
      <c r="K251" s="65">
        <f>+IFERROR('Tor Emp %OfCMA'!K251*'CMA GDP Estimates'!K251,"")</f>
        <v>3263.3753291108546</v>
      </c>
      <c r="L251" s="65">
        <f>+IFERROR('Tor Emp %OfCMA'!L251*'CMA GDP Estimates'!L251,"")</f>
        <v>6181.2721042464127</v>
      </c>
      <c r="M251" s="30">
        <f>+IFERROR('Tor Emp %OfCMA'!M251*'CMA GDP Estimates'!M251,"")</f>
        <v>6080.4685503648016</v>
      </c>
      <c r="N251" s="30">
        <f>+IFERROR('Tor Emp %OfCMA'!N251*'CMA GDP Estimates'!N251,"")</f>
        <v>5517.2128880897035</v>
      </c>
      <c r="O251" s="30">
        <f>+IFERROR('Tor Emp %OfCMA'!O251*'CMA GDP Estimates'!O251,"")</f>
        <v>5791.4812458083388</v>
      </c>
      <c r="P251" s="30">
        <f>+IFERROR('Tor Emp %OfCMA'!P251*'CMA GDP Estimates'!P251,"")</f>
        <v>6449.9741368963423</v>
      </c>
      <c r="Q251" s="30">
        <f>+IFERROR('Tor Emp %OfCMA'!Q251*'CMA GDP Estimates'!Q251,"")</f>
        <v>4965.6460849763371</v>
      </c>
      <c r="R251" s="30">
        <f>+IFERROR('Tor Emp %OfCMA'!R251*'CMA GDP Estimates'!R251,"")</f>
        <v>4906.3917849607815</v>
      </c>
      <c r="S251" s="30">
        <f>+IFERROR('Tor Emp %OfCMA'!S251*'CMA GDP Estimates'!S251,"")</f>
        <v>5343.81583910887</v>
      </c>
      <c r="T251" s="30">
        <f>+IFERROR('Tor Emp %OfCMA'!T251*'CMA GDP Estimates'!T251,"")</f>
        <v>5201.8232165766422</v>
      </c>
      <c r="U251" s="30">
        <f>+IFERROR('Tor Emp %OfCMA'!U251*'CMA GDP Estimates'!U251,"")</f>
        <v>5447.6643582025863</v>
      </c>
      <c r="V251" s="30">
        <f>+IFERROR('Tor Emp %OfCMA'!V251*'CMA GDP Estimates'!V251,"")</f>
        <v>5315.7162637830888</v>
      </c>
      <c r="W251" s="30">
        <f>+IFERROR('Tor Emp %OfCMA'!W251*'CMA GDP Estimates'!W251,"")</f>
        <v>5526.9357059112544</v>
      </c>
      <c r="X251" s="30">
        <f>+IFERROR('Tor Emp %OfCMA'!X251*'CMA GDP Estimates'!X251,"")</f>
        <v>5559.2833195669555</v>
      </c>
      <c r="Y251" s="30">
        <f>+IFERROR('Tor Emp %OfCMA'!Y251*'CMA GDP Estimates'!Y251,"")</f>
        <v>4995.5629066359515</v>
      </c>
    </row>
    <row r="252" spans="1:25" x14ac:dyDescent="0.25">
      <c r="A252" t="s">
        <v>573</v>
      </c>
      <c r="B252" s="137">
        <f t="shared" si="12"/>
        <v>5241</v>
      </c>
      <c r="C252" s="133">
        <v>5241</v>
      </c>
      <c r="D252" s="65">
        <f>+IFERROR('Tor Emp %OfCMA'!D252*'CMA GDP Estimates'!D252,"")</f>
        <v>2935.2452979543827</v>
      </c>
      <c r="E252" s="65">
        <f>+IFERROR('Tor Emp %OfCMA'!E252*'CMA GDP Estimates'!E252,"")</f>
        <v>3177.3060166769169</v>
      </c>
      <c r="F252" s="65">
        <f>+IFERROR('Tor Emp %OfCMA'!F252*'CMA GDP Estimates'!F252,"")</f>
        <v>2786.2689690614279</v>
      </c>
      <c r="G252" s="65">
        <f>+IFERROR('Tor Emp %OfCMA'!G252*'CMA GDP Estimates'!G252,"")</f>
        <v>3556.2935369925794</v>
      </c>
      <c r="H252" s="65">
        <f>+IFERROR('Tor Emp %OfCMA'!H252*'CMA GDP Estimates'!H252,"")</f>
        <v>2868.5249010001426</v>
      </c>
      <c r="I252" s="65">
        <f>+IFERROR('Tor Emp %OfCMA'!I252*'CMA GDP Estimates'!I252,"")</f>
        <v>2825.8468511557285</v>
      </c>
      <c r="J252" s="65">
        <f>+IFERROR('Tor Emp %OfCMA'!J252*'CMA GDP Estimates'!J252,"")</f>
        <v>2139.7248896013393</v>
      </c>
      <c r="K252" s="65">
        <f>+IFERROR('Tor Emp %OfCMA'!K252*'CMA GDP Estimates'!K252,"")</f>
        <v>2637.2398661761604</v>
      </c>
      <c r="L252" s="65">
        <f>+IFERROR('Tor Emp %OfCMA'!L252*'CMA GDP Estimates'!L252,"")</f>
        <v>4701.979303544409</v>
      </c>
      <c r="M252" s="30">
        <f>+IFERROR('Tor Emp %OfCMA'!M252*'CMA GDP Estimates'!M252,"")</f>
        <v>4516.2096539572813</v>
      </c>
      <c r="N252" s="30">
        <f>+IFERROR('Tor Emp %OfCMA'!N252*'CMA GDP Estimates'!N252,"")</f>
        <v>4440.0298205175741</v>
      </c>
      <c r="O252" s="30">
        <f>+IFERROR('Tor Emp %OfCMA'!O252*'CMA GDP Estimates'!O252,"")</f>
        <v>4907.1943563364293</v>
      </c>
      <c r="P252" s="30">
        <f>+IFERROR('Tor Emp %OfCMA'!P252*'CMA GDP Estimates'!P252,"")</f>
        <v>4969.282629404719</v>
      </c>
      <c r="Q252" s="30">
        <f>+IFERROR('Tor Emp %OfCMA'!Q252*'CMA GDP Estimates'!Q252,"")</f>
        <v>3922.5784489939456</v>
      </c>
      <c r="R252" s="30">
        <f>+IFERROR('Tor Emp %OfCMA'!R252*'CMA GDP Estimates'!R252,"")</f>
        <v>3931.0323435943706</v>
      </c>
      <c r="S252" s="30">
        <f>+IFERROR('Tor Emp %OfCMA'!S252*'CMA GDP Estimates'!S252,"")</f>
        <v>4273.3726064860703</v>
      </c>
      <c r="T252" s="30">
        <f>+IFERROR('Tor Emp %OfCMA'!T252*'CMA GDP Estimates'!T252,"")</f>
        <v>4598.6477003397586</v>
      </c>
      <c r="U252" s="30">
        <f>+IFERROR('Tor Emp %OfCMA'!U252*'CMA GDP Estimates'!U252,"")</f>
        <v>4975.4677693817848</v>
      </c>
      <c r="V252" s="30">
        <f>+IFERROR('Tor Emp %OfCMA'!V252*'CMA GDP Estimates'!V252,"")</f>
        <v>5271.8767242826198</v>
      </c>
      <c r="W252" s="30">
        <f>+IFERROR('Tor Emp %OfCMA'!W252*'CMA GDP Estimates'!W252,"")</f>
        <v>5013.9241384400502</v>
      </c>
      <c r="X252" s="30">
        <f>+IFERROR('Tor Emp %OfCMA'!X252*'CMA GDP Estimates'!X252,"")</f>
        <v>5251.1541748473901</v>
      </c>
      <c r="Y252" s="30">
        <f>+IFERROR('Tor Emp %OfCMA'!Y252*'CMA GDP Estimates'!Y252,"")</f>
        <v>4993.2693150694849</v>
      </c>
    </row>
    <row r="253" spans="1:25" x14ac:dyDescent="0.25">
      <c r="A253" t="s">
        <v>574</v>
      </c>
      <c r="B253" s="137">
        <f t="shared" si="12"/>
        <v>5242</v>
      </c>
      <c r="C253" s="133">
        <v>5242</v>
      </c>
      <c r="D253" s="65">
        <f>+IFERROR('Tor Emp %OfCMA'!D253*'CMA GDP Estimates'!D253,"")</f>
        <v>583.49650734717909</v>
      </c>
      <c r="E253" s="65">
        <f>+IFERROR('Tor Emp %OfCMA'!E253*'CMA GDP Estimates'!E253,"")</f>
        <v>1073.6708139555417</v>
      </c>
      <c r="F253" s="65">
        <f>+IFERROR('Tor Emp %OfCMA'!F253*'CMA GDP Estimates'!F253,"")</f>
        <v>729.13085889814545</v>
      </c>
      <c r="G253" s="65">
        <f>+IFERROR('Tor Emp %OfCMA'!G253*'CMA GDP Estimates'!G253,"")</f>
        <v>816.96198857939658</v>
      </c>
      <c r="H253" s="65">
        <f>+IFERROR('Tor Emp %OfCMA'!H253*'CMA GDP Estimates'!H253,"")</f>
        <v>929.9692887131522</v>
      </c>
      <c r="I253" s="65">
        <f>+IFERROR('Tor Emp %OfCMA'!I253*'CMA GDP Estimates'!I253,"")</f>
        <v>815.79010705318581</v>
      </c>
      <c r="J253" s="65">
        <f>+IFERROR('Tor Emp %OfCMA'!J253*'CMA GDP Estimates'!J253,"")</f>
        <v>543.51628449965506</v>
      </c>
      <c r="K253" s="65">
        <f>+IFERROR('Tor Emp %OfCMA'!K253*'CMA GDP Estimates'!K253,"")</f>
        <v>691.8780842261458</v>
      </c>
      <c r="L253" s="65">
        <f>+IFERROR('Tor Emp %OfCMA'!L253*'CMA GDP Estimates'!L253,"")</f>
        <v>1597.7754021918538</v>
      </c>
      <c r="M253" s="30">
        <f>+IFERROR('Tor Emp %OfCMA'!M253*'CMA GDP Estimates'!M253,"")</f>
        <v>1573.7661947768929</v>
      </c>
      <c r="N253" s="30">
        <f>+IFERROR('Tor Emp %OfCMA'!N253*'CMA GDP Estimates'!N253,"")</f>
        <v>1231.8266734833951</v>
      </c>
      <c r="O253" s="30">
        <f>+IFERROR('Tor Emp %OfCMA'!O253*'CMA GDP Estimates'!O253,"")</f>
        <v>1155.543896605775</v>
      </c>
      <c r="P253" s="30">
        <f>+IFERROR('Tor Emp %OfCMA'!P253*'CMA GDP Estimates'!P253,"")</f>
        <v>1574.633624145001</v>
      </c>
      <c r="Q253" s="30">
        <f>+IFERROR('Tor Emp %OfCMA'!Q253*'CMA GDP Estimates'!Q253,"")</f>
        <v>1146.7234618041173</v>
      </c>
      <c r="R253" s="30">
        <f>+IFERROR('Tor Emp %OfCMA'!R253*'CMA GDP Estimates'!R253,"")</f>
        <v>1114.7126097212858</v>
      </c>
      <c r="S253" s="30">
        <f>+IFERROR('Tor Emp %OfCMA'!S253*'CMA GDP Estimates'!S253,"")</f>
        <v>1203.8454220934607</v>
      </c>
      <c r="T253" s="30">
        <f>+IFERROR('Tor Emp %OfCMA'!T253*'CMA GDP Estimates'!T253,"")</f>
        <v>997.75778571801777</v>
      </c>
      <c r="U253" s="30">
        <f>+IFERROR('Tor Emp %OfCMA'!U253*'CMA GDP Estimates'!U253,"")</f>
        <v>997.94728977611828</v>
      </c>
      <c r="V253" s="30">
        <f>+IFERROR('Tor Emp %OfCMA'!V253*'CMA GDP Estimates'!V253,"")</f>
        <v>818.40714093155748</v>
      </c>
      <c r="W253" s="30">
        <f>+IFERROR('Tor Emp %OfCMA'!W253*'CMA GDP Estimates'!W253,"")</f>
        <v>1021.5864321489047</v>
      </c>
      <c r="X253" s="30">
        <f>+IFERROR('Tor Emp %OfCMA'!X253*'CMA GDP Estimates'!X253,"")</f>
        <v>940.70301413301934</v>
      </c>
      <c r="Y253" s="30">
        <f>+IFERROR('Tor Emp %OfCMA'!Y253*'CMA GDP Estimates'!Y253,"")</f>
        <v>748.92492404717302</v>
      </c>
    </row>
    <row r="254" spans="1:25" x14ac:dyDescent="0.25">
      <c r="A254" t="s">
        <v>575</v>
      </c>
      <c r="B254" s="137" t="s">
        <v>204</v>
      </c>
      <c r="C254" s="133">
        <v>526</v>
      </c>
      <c r="D254" s="65" t="str">
        <f>+IFERROR('Tor Emp %OfCMA'!D254*'CMA GDP Estimates'!D254,"")</f>
        <v/>
      </c>
      <c r="E254" s="65" t="str">
        <f>+IFERROR('Tor Emp %OfCMA'!E254*'CMA GDP Estimates'!E254,"")</f>
        <v/>
      </c>
      <c r="F254" s="65" t="str">
        <f>+IFERROR('Tor Emp %OfCMA'!F254*'CMA GDP Estimates'!F254,"")</f>
        <v/>
      </c>
      <c r="G254" s="65" t="str">
        <f>+IFERROR('Tor Emp %OfCMA'!G254*'CMA GDP Estimates'!G254,"")</f>
        <v/>
      </c>
      <c r="H254" s="65" t="str">
        <f>+IFERROR('Tor Emp %OfCMA'!H254*'CMA GDP Estimates'!H254,"")</f>
        <v/>
      </c>
      <c r="I254" s="65" t="str">
        <f>+IFERROR('Tor Emp %OfCMA'!I254*'CMA GDP Estimates'!I254,"")</f>
        <v/>
      </c>
      <c r="J254" s="65" t="str">
        <f>+IFERROR('Tor Emp %OfCMA'!J254*'CMA GDP Estimates'!J254,"")</f>
        <v/>
      </c>
      <c r="K254" s="65" t="str">
        <f>+IFERROR('Tor Emp %OfCMA'!K254*'CMA GDP Estimates'!K254,"")</f>
        <v/>
      </c>
      <c r="L254" s="65" t="str">
        <f>+IFERROR('Tor Emp %OfCMA'!L254*'CMA GDP Estimates'!L254,"")</f>
        <v/>
      </c>
      <c r="M254" s="30">
        <f>+IFERROR('Tor Emp %OfCMA'!M254*'CMA GDP Estimates'!M254,"")</f>
        <v>0</v>
      </c>
      <c r="N254" s="30" t="str">
        <f>+IFERROR('Tor Emp %OfCMA'!N254*'CMA GDP Estimates'!N254,"")</f>
        <v/>
      </c>
      <c r="O254" s="30" t="str">
        <f>+IFERROR('Tor Emp %OfCMA'!O254*'CMA GDP Estimates'!O254,"")</f>
        <v/>
      </c>
      <c r="P254" s="30">
        <f>+IFERROR('Tor Emp %OfCMA'!P254*'CMA GDP Estimates'!P254,"")</f>
        <v>245.59686038678882</v>
      </c>
      <c r="Q254" s="30">
        <f>+IFERROR('Tor Emp %OfCMA'!Q254*'CMA GDP Estimates'!Q254,"")</f>
        <v>325.3604955116017</v>
      </c>
      <c r="R254" s="30">
        <f>+IFERROR('Tor Emp %OfCMA'!R254*'CMA GDP Estimates'!R254,"")</f>
        <v>243.45150133046474</v>
      </c>
      <c r="S254" s="30">
        <f>+IFERROR('Tor Emp %OfCMA'!S254*'CMA GDP Estimates'!S254,"")</f>
        <v>0</v>
      </c>
      <c r="T254" s="30">
        <f>+IFERROR('Tor Emp %OfCMA'!T254*'CMA GDP Estimates'!T254,"")</f>
        <v>374.48635011560185</v>
      </c>
      <c r="U254" s="30">
        <f>+IFERROR('Tor Emp %OfCMA'!U254*'CMA GDP Estimates'!U254,"")</f>
        <v>252.49977197990657</v>
      </c>
      <c r="V254" s="30">
        <f>+IFERROR('Tor Emp %OfCMA'!V254*'CMA GDP Estimates'!V254,"")</f>
        <v>0</v>
      </c>
      <c r="W254" s="30">
        <f>+IFERROR('Tor Emp %OfCMA'!W254*'CMA GDP Estimates'!W254,"")</f>
        <v>372.15310962286082</v>
      </c>
      <c r="X254" s="30">
        <f>+IFERROR('Tor Emp %OfCMA'!X254*'CMA GDP Estimates'!X254,"")</f>
        <v>0</v>
      </c>
      <c r="Y254" s="30">
        <f>+IFERROR('Tor Emp %OfCMA'!Y254*'CMA GDP Estimates'!Y254,"")</f>
        <v>0</v>
      </c>
    </row>
    <row r="255" spans="1:25" x14ac:dyDescent="0.25">
      <c r="A255" s="106" t="s">
        <v>492</v>
      </c>
      <c r="B255" s="129"/>
      <c r="C255" s="130"/>
      <c r="D255" s="141"/>
      <c r="E255" s="141"/>
      <c r="F255" s="141"/>
      <c r="G255" s="141"/>
      <c r="H255" s="141"/>
      <c r="I255" s="141"/>
      <c r="J255" s="141"/>
      <c r="K255" s="141"/>
      <c r="L255" s="141"/>
      <c r="M255" s="135"/>
      <c r="N255" s="135"/>
      <c r="O255" s="135"/>
      <c r="P255" s="135"/>
      <c r="Q255" s="135"/>
      <c r="R255" s="135"/>
      <c r="S255" s="135"/>
      <c r="T255" s="135"/>
      <c r="U255" s="135"/>
      <c r="V255" s="135"/>
      <c r="W255" s="135"/>
      <c r="X255" s="135"/>
      <c r="Y255" s="135"/>
    </row>
    <row r="256" spans="1:25" x14ac:dyDescent="0.25">
      <c r="A256" t="s">
        <v>576</v>
      </c>
      <c r="B256" s="132">
        <f t="shared" ref="B256:B257" si="13">VALUE(LEFT(C256,4))</f>
        <v>311</v>
      </c>
      <c r="C256" s="133">
        <v>311</v>
      </c>
      <c r="D256" s="65">
        <f>+IFERROR('Tor Emp %OfCMA'!D256*'CMA GDP Estimates'!D256,"")</f>
        <v>1644.5316398512764</v>
      </c>
      <c r="E256" s="65">
        <f>+IFERROR('Tor Emp %OfCMA'!E256*'CMA GDP Estimates'!E256,"")</f>
        <v>1974.1553682790634</v>
      </c>
      <c r="F256" s="65">
        <f>+IFERROR('Tor Emp %OfCMA'!F256*'CMA GDP Estimates'!F256,"")</f>
        <v>1722.5376790700293</v>
      </c>
      <c r="G256" s="65">
        <f>+IFERROR('Tor Emp %OfCMA'!G256*'CMA GDP Estimates'!G256,"")</f>
        <v>1868.4344274488644</v>
      </c>
      <c r="H256" s="65">
        <f>+IFERROR('Tor Emp %OfCMA'!H256*'CMA GDP Estimates'!H256,"")</f>
        <v>2440.3142942919708</v>
      </c>
      <c r="I256" s="65">
        <f>+IFERROR('Tor Emp %OfCMA'!I256*'CMA GDP Estimates'!I256,"")</f>
        <v>2367.4264775548713</v>
      </c>
      <c r="J256" s="65">
        <f>+IFERROR('Tor Emp %OfCMA'!J256*'CMA GDP Estimates'!J256,"")</f>
        <v>1986.178937186073</v>
      </c>
      <c r="K256" s="65">
        <f>+IFERROR('Tor Emp %OfCMA'!K256*'CMA GDP Estimates'!K256,"")</f>
        <v>2070.4673481559289</v>
      </c>
      <c r="L256" s="65">
        <f>+IFERROR('Tor Emp %OfCMA'!L256*'CMA GDP Estimates'!L256,"")</f>
        <v>3110.4819732681553</v>
      </c>
      <c r="M256" s="30">
        <f>+IFERROR('Tor Emp %OfCMA'!M256*'CMA GDP Estimates'!M256,"")</f>
        <v>3091.2977953990476</v>
      </c>
      <c r="N256" s="30">
        <f>+IFERROR('Tor Emp %OfCMA'!N256*'CMA GDP Estimates'!N256,"")</f>
        <v>2532.2038502779637</v>
      </c>
      <c r="O256" s="30">
        <f>+IFERROR('Tor Emp %OfCMA'!O256*'CMA GDP Estimates'!O256,"")</f>
        <v>3266.4440761974174</v>
      </c>
      <c r="P256" s="30">
        <f>+IFERROR('Tor Emp %OfCMA'!P256*'CMA GDP Estimates'!P256,"")</f>
        <v>2632.9677879686628</v>
      </c>
      <c r="Q256" s="30">
        <f>+IFERROR('Tor Emp %OfCMA'!Q256*'CMA GDP Estimates'!Q256,"")</f>
        <v>2301.6387414501114</v>
      </c>
      <c r="R256" s="30">
        <f>+IFERROR('Tor Emp %OfCMA'!R256*'CMA GDP Estimates'!R256,"")</f>
        <v>2351.2348735205546</v>
      </c>
      <c r="S256" s="30">
        <f>+IFERROR('Tor Emp %OfCMA'!S256*'CMA GDP Estimates'!S256,"")</f>
        <v>3002.8886919323027</v>
      </c>
      <c r="T256" s="30">
        <f>+IFERROR('Tor Emp %OfCMA'!T256*'CMA GDP Estimates'!T256,"")</f>
        <v>2712.124185048875</v>
      </c>
      <c r="U256" s="30">
        <f>+IFERROR('Tor Emp %OfCMA'!U256*'CMA GDP Estimates'!U256,"")</f>
        <v>3087.8525871938573</v>
      </c>
      <c r="V256" s="30">
        <f>+IFERROR('Tor Emp %OfCMA'!V256*'CMA GDP Estimates'!V256,"")</f>
        <v>2976.9392572238853</v>
      </c>
      <c r="W256" s="30">
        <f>+IFERROR('Tor Emp %OfCMA'!W256*'CMA GDP Estimates'!W256,"")</f>
        <v>3029.2286897669337</v>
      </c>
      <c r="X256" s="30">
        <f>+IFERROR('Tor Emp %OfCMA'!X256*'CMA GDP Estimates'!X256,"")</f>
        <v>2283.3472055261009</v>
      </c>
      <c r="Y256" s="30">
        <f>+IFERROR('Tor Emp %OfCMA'!Y256*'CMA GDP Estimates'!Y256,"")</f>
        <v>2638.7682278058296</v>
      </c>
    </row>
    <row r="257" spans="1:25" x14ac:dyDescent="0.25">
      <c r="A257" t="s">
        <v>577</v>
      </c>
      <c r="B257" s="132">
        <f t="shared" si="13"/>
        <v>3121</v>
      </c>
      <c r="C257" s="133">
        <v>3121</v>
      </c>
      <c r="D257" s="65">
        <f>+IFERROR('Tor Emp %OfCMA'!D257*'CMA GDP Estimates'!D257,"")</f>
        <v>449.50286852934158</v>
      </c>
      <c r="E257" s="65">
        <f>+IFERROR('Tor Emp %OfCMA'!E257*'CMA GDP Estimates'!E257,"")</f>
        <v>654.57269164912213</v>
      </c>
      <c r="F257" s="65">
        <f>+IFERROR('Tor Emp %OfCMA'!F257*'CMA GDP Estimates'!F257,"")</f>
        <v>507.49279401068492</v>
      </c>
      <c r="G257" s="65">
        <f>+IFERROR('Tor Emp %OfCMA'!G257*'CMA GDP Estimates'!G257,"")</f>
        <v>463.25963149639438</v>
      </c>
      <c r="H257" s="65">
        <f>+IFERROR('Tor Emp %OfCMA'!H257*'CMA GDP Estimates'!H257,"")</f>
        <v>341.56746121642163</v>
      </c>
      <c r="I257" s="65">
        <f>+IFERROR('Tor Emp %OfCMA'!I257*'CMA GDP Estimates'!I257,"")</f>
        <v>258.31283582033615</v>
      </c>
      <c r="J257" s="65">
        <f>+IFERROR('Tor Emp %OfCMA'!J257*'CMA GDP Estimates'!J257,"")</f>
        <v>479.71635636939402</v>
      </c>
      <c r="K257" s="65">
        <f>+IFERROR('Tor Emp %OfCMA'!K257*'CMA GDP Estimates'!K257,"")</f>
        <v>0</v>
      </c>
      <c r="L257" s="65">
        <f>+IFERROR('Tor Emp %OfCMA'!L257*'CMA GDP Estimates'!L257,"")</f>
        <v>838.26679240793419</v>
      </c>
      <c r="M257" s="30">
        <f>+IFERROR('Tor Emp %OfCMA'!M257*'CMA GDP Estimates'!M257,"")</f>
        <v>666.53902741341039</v>
      </c>
      <c r="N257" s="30">
        <f>+IFERROR('Tor Emp %OfCMA'!N257*'CMA GDP Estimates'!N257,"")</f>
        <v>465.48458531461006</v>
      </c>
      <c r="O257" s="30">
        <f>+IFERROR('Tor Emp %OfCMA'!O257*'CMA GDP Estimates'!O257,"")</f>
        <v>597.52324882719608</v>
      </c>
      <c r="P257" s="30">
        <f>+IFERROR('Tor Emp %OfCMA'!P257*'CMA GDP Estimates'!P257,"")</f>
        <v>0</v>
      </c>
      <c r="Q257" s="30">
        <f>+IFERROR('Tor Emp %OfCMA'!Q257*'CMA GDP Estimates'!Q257,"")</f>
        <v>444.46631714638767</v>
      </c>
      <c r="R257" s="30">
        <f>+IFERROR('Tor Emp %OfCMA'!R257*'CMA GDP Estimates'!R257,"")</f>
        <v>348.79042536983275</v>
      </c>
      <c r="S257" s="30">
        <f>+IFERROR('Tor Emp %OfCMA'!S257*'CMA GDP Estimates'!S257,"")</f>
        <v>508.15648345738202</v>
      </c>
      <c r="T257" s="30">
        <f>+IFERROR('Tor Emp %OfCMA'!T257*'CMA GDP Estimates'!T257,"")</f>
        <v>445.83509211410404</v>
      </c>
      <c r="U257" s="30">
        <f>+IFERROR('Tor Emp %OfCMA'!U257*'CMA GDP Estimates'!U257,"")</f>
        <v>625.08439292278501</v>
      </c>
      <c r="V257" s="30">
        <f>+IFERROR('Tor Emp %OfCMA'!V257*'CMA GDP Estimates'!V257,"")</f>
        <v>908.24667454398946</v>
      </c>
      <c r="W257" s="30">
        <f>+IFERROR('Tor Emp %OfCMA'!W257*'CMA GDP Estimates'!W257,"")</f>
        <v>1064.8028205804442</v>
      </c>
      <c r="X257" s="30">
        <f>+IFERROR('Tor Emp %OfCMA'!X257*'CMA GDP Estimates'!X257,"")</f>
        <v>376.55200020008652</v>
      </c>
      <c r="Y257" s="30">
        <f>+IFERROR('Tor Emp %OfCMA'!Y257*'CMA GDP Estimates'!Y257,"")</f>
        <v>0</v>
      </c>
    </row>
    <row r="258" spans="1:25" x14ac:dyDescent="0.25">
      <c r="A258" s="106" t="s">
        <v>537</v>
      </c>
      <c r="B258" s="129"/>
      <c r="C258" s="130"/>
      <c r="D258" s="141"/>
      <c r="E258" s="141"/>
      <c r="F258" s="141"/>
      <c r="G258" s="141"/>
      <c r="H258" s="141"/>
      <c r="I258" s="141"/>
      <c r="J258" s="141"/>
      <c r="K258" s="141"/>
      <c r="L258" s="141"/>
      <c r="M258" s="135"/>
      <c r="N258" s="135"/>
      <c r="O258" s="135"/>
      <c r="P258" s="135"/>
      <c r="Q258" s="135"/>
      <c r="R258" s="135"/>
      <c r="S258" s="135"/>
      <c r="T258" s="135"/>
      <c r="U258" s="135"/>
      <c r="V258" s="135"/>
      <c r="W258" s="135"/>
      <c r="X258" s="135"/>
      <c r="Y258" s="135"/>
    </row>
    <row r="259" spans="1:25" x14ac:dyDescent="0.25">
      <c r="A259" t="s">
        <v>578</v>
      </c>
      <c r="B259" s="137">
        <f t="shared" ref="B259:B263" si="14">VALUE(LEFT(C259,4))</f>
        <v>3254</v>
      </c>
      <c r="C259" s="133">
        <v>3254</v>
      </c>
      <c r="D259" s="142">
        <f>+IFERROR('Tor Emp %OfCMA'!D259*'CMA GDP Estimates'!D259,"")</f>
        <v>324.9718020525176</v>
      </c>
      <c r="E259" s="142">
        <f>+IFERROR('Tor Emp %OfCMA'!E259*'CMA GDP Estimates'!E259,"")</f>
        <v>603.92212488329699</v>
      </c>
      <c r="F259" s="142">
        <f>+IFERROR('Tor Emp %OfCMA'!F259*'CMA GDP Estimates'!F259,"")</f>
        <v>487.96184338293108</v>
      </c>
      <c r="G259" s="142">
        <f>+IFERROR('Tor Emp %OfCMA'!G259*'CMA GDP Estimates'!G259,"")</f>
        <v>473.21478625542642</v>
      </c>
      <c r="H259" s="142">
        <f>+IFERROR('Tor Emp %OfCMA'!H259*'CMA GDP Estimates'!H259,"")</f>
        <v>539.53672446628411</v>
      </c>
      <c r="I259" s="142">
        <f>+IFERROR('Tor Emp %OfCMA'!I259*'CMA GDP Estimates'!I259,"")</f>
        <v>707.30382958837299</v>
      </c>
      <c r="J259" s="142">
        <f>+IFERROR('Tor Emp %OfCMA'!J259*'CMA GDP Estimates'!J259,"")</f>
        <v>852.17309137845086</v>
      </c>
      <c r="K259" s="142">
        <f>+IFERROR('Tor Emp %OfCMA'!K259*'CMA GDP Estimates'!K259,"")</f>
        <v>777.79537740599369</v>
      </c>
      <c r="L259" s="142">
        <f>+IFERROR('Tor Emp %OfCMA'!L259*'CMA GDP Estimates'!L259,"")</f>
        <v>1195.9983459257701</v>
      </c>
      <c r="M259" s="143">
        <f>+IFERROR('Tor Emp %OfCMA'!M259*'CMA GDP Estimates'!M259,"")</f>
        <v>1394.1619265546267</v>
      </c>
      <c r="N259" s="30">
        <f>+IFERROR('Tor Emp %OfCMA'!N259*'CMA GDP Estimates'!N259,"")</f>
        <v>783.58436443931976</v>
      </c>
      <c r="O259" s="30">
        <f>+IFERROR('Tor Emp %OfCMA'!O259*'CMA GDP Estimates'!O259,"")</f>
        <v>1004.0241905689368</v>
      </c>
      <c r="P259" s="30">
        <f>+IFERROR('Tor Emp %OfCMA'!P259*'CMA GDP Estimates'!P259,"")</f>
        <v>896.89049504050934</v>
      </c>
      <c r="Q259" s="30">
        <f>+IFERROR('Tor Emp %OfCMA'!Q259*'CMA GDP Estimates'!Q259,"")</f>
        <v>1077.4536398043178</v>
      </c>
      <c r="R259" s="30">
        <f>+IFERROR('Tor Emp %OfCMA'!R259*'CMA GDP Estimates'!R259,"")</f>
        <v>895.65874842088476</v>
      </c>
      <c r="S259" s="30">
        <f>+IFERROR('Tor Emp %OfCMA'!S259*'CMA GDP Estimates'!S259,"")</f>
        <v>1131.9447247276698</v>
      </c>
      <c r="T259" s="30">
        <f>+IFERROR('Tor Emp %OfCMA'!T259*'CMA GDP Estimates'!T259,"")</f>
        <v>956.86897551244283</v>
      </c>
      <c r="U259" s="30">
        <f>+IFERROR('Tor Emp %OfCMA'!U259*'CMA GDP Estimates'!U259,"")</f>
        <v>1270.3615159941251</v>
      </c>
      <c r="V259" s="30">
        <f>+IFERROR('Tor Emp %OfCMA'!V259*'CMA GDP Estimates'!V259,"")</f>
        <v>1341.5002335018819</v>
      </c>
      <c r="W259" s="30">
        <f>+IFERROR('Tor Emp %OfCMA'!W259*'CMA GDP Estimates'!W259,"")</f>
        <v>1347.4303584215577</v>
      </c>
      <c r="X259" s="30">
        <f>+IFERROR('Tor Emp %OfCMA'!X259*'CMA GDP Estimates'!X259,"")</f>
        <v>1233.4800174124316</v>
      </c>
      <c r="Y259" s="30">
        <f>+IFERROR('Tor Emp %OfCMA'!Y259*'CMA GDP Estimates'!Y259,"")</f>
        <v>1572.9468930240062</v>
      </c>
    </row>
    <row r="260" spans="1:25" x14ac:dyDescent="0.25">
      <c r="A260" t="s">
        <v>384</v>
      </c>
      <c r="B260" s="137" t="s">
        <v>193</v>
      </c>
      <c r="C260" s="133">
        <v>334512</v>
      </c>
      <c r="D260" s="142">
        <f>+IFERROR('Tor Emp %OfCMA'!D260*'CMA GDP Estimates'!D260,"")</f>
        <v>0</v>
      </c>
      <c r="E260" s="142">
        <f>+IFERROR('Tor Emp %OfCMA'!E260*'CMA GDP Estimates'!E260,"")</f>
        <v>185.82462999011918</v>
      </c>
      <c r="F260" s="142">
        <f>+IFERROR('Tor Emp %OfCMA'!F260*'CMA GDP Estimates'!F260,"")</f>
        <v>0</v>
      </c>
      <c r="G260" s="142">
        <f>+IFERROR('Tor Emp %OfCMA'!G260*'CMA GDP Estimates'!G260,"")</f>
        <v>245.09291958384458</v>
      </c>
      <c r="H260" s="142">
        <f>+IFERROR('Tor Emp %OfCMA'!H260*'CMA GDP Estimates'!H260,"")</f>
        <v>242.92579709219456</v>
      </c>
      <c r="I260" s="142">
        <f>+IFERROR('Tor Emp %OfCMA'!I260*'CMA GDP Estimates'!I260,"")</f>
        <v>313.02832635197103</v>
      </c>
      <c r="J260" s="142">
        <f>+IFERROR('Tor Emp %OfCMA'!J260*'CMA GDP Estimates'!J260,"")</f>
        <v>351.84079738011258</v>
      </c>
      <c r="K260" s="142">
        <f>+IFERROR('Tor Emp %OfCMA'!K260*'CMA GDP Estimates'!K260,"")</f>
        <v>0</v>
      </c>
      <c r="L260" s="142">
        <f>+IFERROR('Tor Emp %OfCMA'!L260*'CMA GDP Estimates'!L260,"")</f>
        <v>0</v>
      </c>
      <c r="M260" s="143">
        <f>+IFERROR('Tor Emp %OfCMA'!M260*'CMA GDP Estimates'!M260,"")</f>
        <v>183.66295409756927</v>
      </c>
      <c r="N260" s="30">
        <f>+IFERROR('Tor Emp %OfCMA'!N260*'CMA GDP Estimates'!N260,"")</f>
        <v>0</v>
      </c>
      <c r="O260" s="30">
        <f>+IFERROR('Tor Emp %OfCMA'!O260*'CMA GDP Estimates'!O260,"")</f>
        <v>0</v>
      </c>
      <c r="P260" s="30">
        <f>+IFERROR('Tor Emp %OfCMA'!P260*'CMA GDP Estimates'!P260,"")</f>
        <v>0</v>
      </c>
      <c r="Q260" s="30">
        <f>+IFERROR('Tor Emp %OfCMA'!Q260*'CMA GDP Estimates'!Q260,"")</f>
        <v>202.35775479093417</v>
      </c>
      <c r="R260" s="30">
        <f>+IFERROR('Tor Emp %OfCMA'!R260*'CMA GDP Estimates'!R260,"")</f>
        <v>145.0502400937136</v>
      </c>
      <c r="S260" s="30">
        <f>+IFERROR('Tor Emp %OfCMA'!S260*'CMA GDP Estimates'!S260,"")</f>
        <v>169.88230115521057</v>
      </c>
      <c r="T260" s="30">
        <f>+IFERROR('Tor Emp %OfCMA'!T260*'CMA GDP Estimates'!T260,"")</f>
        <v>0</v>
      </c>
      <c r="U260" s="30">
        <f>+IFERROR('Tor Emp %OfCMA'!U260*'CMA GDP Estimates'!U260,"")</f>
        <v>0</v>
      </c>
      <c r="V260" s="30">
        <f>+IFERROR('Tor Emp %OfCMA'!V260*'CMA GDP Estimates'!V260,"")</f>
        <v>149.01844872673868</v>
      </c>
      <c r="W260" s="30">
        <f>+IFERROR('Tor Emp %OfCMA'!W260*'CMA GDP Estimates'!W260,"")</f>
        <v>151.22490243306859</v>
      </c>
      <c r="X260" s="30">
        <f>+IFERROR('Tor Emp %OfCMA'!X260*'CMA GDP Estimates'!X260,"")</f>
        <v>0</v>
      </c>
      <c r="Y260" s="30">
        <f>+IFERROR('Tor Emp %OfCMA'!Y260*'CMA GDP Estimates'!Y260,"")</f>
        <v>102.12694278039115</v>
      </c>
    </row>
    <row r="261" spans="1:25" x14ac:dyDescent="0.25">
      <c r="A261" t="s">
        <v>579</v>
      </c>
      <c r="B261" s="137">
        <f t="shared" si="14"/>
        <v>3391</v>
      </c>
      <c r="C261" s="133">
        <v>3391</v>
      </c>
      <c r="D261" s="142">
        <f>+IFERROR('Tor Emp %OfCMA'!D261*'CMA GDP Estimates'!D261,"")</f>
        <v>71.994841072762114</v>
      </c>
      <c r="E261" s="142">
        <f>+IFERROR('Tor Emp %OfCMA'!E261*'CMA GDP Estimates'!E261,"")</f>
        <v>119.38479866035544</v>
      </c>
      <c r="F261" s="142">
        <f>+IFERROR('Tor Emp %OfCMA'!F261*'CMA GDP Estimates'!F261,"")</f>
        <v>136.96299273092757</v>
      </c>
      <c r="G261" s="142">
        <f>+IFERROR('Tor Emp %OfCMA'!G261*'CMA GDP Estimates'!G261,"")</f>
        <v>0</v>
      </c>
      <c r="H261" s="142">
        <f>+IFERROR('Tor Emp %OfCMA'!H261*'CMA GDP Estimates'!H261,"")</f>
        <v>135.21849496315983</v>
      </c>
      <c r="I261" s="142">
        <f>+IFERROR('Tor Emp %OfCMA'!I261*'CMA GDP Estimates'!I261,"")</f>
        <v>166.27583610957004</v>
      </c>
      <c r="J261" s="142">
        <f>+IFERROR('Tor Emp %OfCMA'!J261*'CMA GDP Estimates'!J261,"")</f>
        <v>0</v>
      </c>
      <c r="K261" s="142">
        <f>+IFERROR('Tor Emp %OfCMA'!K261*'CMA GDP Estimates'!K261,"")</f>
        <v>118.67316740574437</v>
      </c>
      <c r="L261" s="142">
        <f>+IFERROR('Tor Emp %OfCMA'!L261*'CMA GDP Estimates'!L261,"")</f>
        <v>0</v>
      </c>
      <c r="M261" s="143">
        <f>+IFERROR('Tor Emp %OfCMA'!M261*'CMA GDP Estimates'!M261,"")</f>
        <v>237.06281542762903</v>
      </c>
      <c r="N261" s="30">
        <f>+IFERROR('Tor Emp %OfCMA'!N261*'CMA GDP Estimates'!N261,"")</f>
        <v>209.70592766096743</v>
      </c>
      <c r="O261" s="30">
        <f>+IFERROR('Tor Emp %OfCMA'!O261*'CMA GDP Estimates'!O261,"")</f>
        <v>183.34758117440484</v>
      </c>
      <c r="P261" s="30">
        <f>+IFERROR('Tor Emp %OfCMA'!P261*'CMA GDP Estimates'!P261,"")</f>
        <v>114.95298716741759</v>
      </c>
      <c r="Q261" s="30">
        <f>+IFERROR('Tor Emp %OfCMA'!Q261*'CMA GDP Estimates'!Q261,"")</f>
        <v>134.4301151762773</v>
      </c>
      <c r="R261" s="30">
        <f>+IFERROR('Tor Emp %OfCMA'!R261*'CMA GDP Estimates'!R261,"")</f>
        <v>224.96035537329206</v>
      </c>
      <c r="S261" s="30">
        <f>+IFERROR('Tor Emp %OfCMA'!S261*'CMA GDP Estimates'!S261,"")</f>
        <v>190.81578143967943</v>
      </c>
      <c r="T261" s="30">
        <f>+IFERROR('Tor Emp %OfCMA'!T261*'CMA GDP Estimates'!T261,"")</f>
        <v>165.15104272728402</v>
      </c>
      <c r="U261" s="30">
        <f>+IFERROR('Tor Emp %OfCMA'!U261*'CMA GDP Estimates'!U261,"")</f>
        <v>121.13927522815875</v>
      </c>
      <c r="V261" s="30">
        <f>+IFERROR('Tor Emp %OfCMA'!V261*'CMA GDP Estimates'!V261,"")</f>
        <v>168.73645614231251</v>
      </c>
      <c r="W261" s="30">
        <f>+IFERROR('Tor Emp %OfCMA'!W261*'CMA GDP Estimates'!W261,"")</f>
        <v>109.16462796884437</v>
      </c>
      <c r="X261" s="30">
        <f>+IFERROR('Tor Emp %OfCMA'!X261*'CMA GDP Estimates'!X261,"")</f>
        <v>144.37464652715178</v>
      </c>
      <c r="Y261" s="30">
        <f>+IFERROR('Tor Emp %OfCMA'!Y261*'CMA GDP Estimates'!Y261,"")</f>
        <v>144.59802471207212</v>
      </c>
    </row>
    <row r="262" spans="1:25" x14ac:dyDescent="0.25">
      <c r="A262" t="s">
        <v>467</v>
      </c>
      <c r="B262" s="137">
        <v>414</v>
      </c>
      <c r="C262" s="133">
        <v>414510</v>
      </c>
      <c r="D262" s="142">
        <f>+IFERROR('Tor Emp %OfCMA'!D262*'CMA GDP Estimates'!D262,"")</f>
        <v>0</v>
      </c>
      <c r="E262" s="142">
        <f>+IFERROR('Tor Emp %OfCMA'!E262*'CMA GDP Estimates'!E262,"")</f>
        <v>0</v>
      </c>
      <c r="F262" s="142">
        <f>+IFERROR('Tor Emp %OfCMA'!F262*'CMA GDP Estimates'!F262,"")</f>
        <v>0</v>
      </c>
      <c r="G262" s="142">
        <f>+IFERROR('Tor Emp %OfCMA'!G262*'CMA GDP Estimates'!G262,"")</f>
        <v>0</v>
      </c>
      <c r="H262" s="142">
        <f>+IFERROR('Tor Emp %OfCMA'!H262*'CMA GDP Estimates'!H262,"")</f>
        <v>0</v>
      </c>
      <c r="I262" s="142">
        <f>+IFERROR('Tor Emp %OfCMA'!I262*'CMA GDP Estimates'!I262,"")</f>
        <v>0</v>
      </c>
      <c r="J262" s="142">
        <f>+IFERROR('Tor Emp %OfCMA'!J262*'CMA GDP Estimates'!J262,"")</f>
        <v>0</v>
      </c>
      <c r="K262" s="142">
        <f>+IFERROR('Tor Emp %OfCMA'!K262*'CMA GDP Estimates'!K262,"")</f>
        <v>0</v>
      </c>
      <c r="L262" s="142">
        <f>+IFERROR('Tor Emp %OfCMA'!L262*'CMA GDP Estimates'!L262,"")</f>
        <v>0</v>
      </c>
      <c r="M262" s="143">
        <f>+IFERROR('Tor Emp %OfCMA'!M262*'CMA GDP Estimates'!M262,"")</f>
        <v>0</v>
      </c>
      <c r="N262" s="30">
        <f>+IFERROR('Tor Emp %OfCMA'!N262*'CMA GDP Estimates'!N262,"")</f>
        <v>248.57064130933435</v>
      </c>
      <c r="O262" s="30">
        <f>+IFERROR('Tor Emp %OfCMA'!O262*'CMA GDP Estimates'!O262,"")</f>
        <v>407.37040290985095</v>
      </c>
      <c r="P262" s="30">
        <f>+IFERROR('Tor Emp %OfCMA'!P262*'CMA GDP Estimates'!P262,"")</f>
        <v>245.25385137491369</v>
      </c>
      <c r="Q262" s="30">
        <f>+IFERROR('Tor Emp %OfCMA'!Q262*'CMA GDP Estimates'!Q262,"")</f>
        <v>344.39947262387136</v>
      </c>
      <c r="R262" s="30">
        <f>+IFERROR('Tor Emp %OfCMA'!R262*'CMA GDP Estimates'!R262,"")</f>
        <v>300.13516375109475</v>
      </c>
      <c r="S262" s="30">
        <f>+IFERROR('Tor Emp %OfCMA'!S262*'CMA GDP Estimates'!S262,"")</f>
        <v>226.86501464591356</v>
      </c>
      <c r="T262" s="30">
        <f>+IFERROR('Tor Emp %OfCMA'!T262*'CMA GDP Estimates'!T262,"")</f>
        <v>439.27416367732593</v>
      </c>
      <c r="U262" s="30">
        <f>+IFERROR('Tor Emp %OfCMA'!U262*'CMA GDP Estimates'!U262,"")</f>
        <v>513.98213784891368</v>
      </c>
      <c r="V262" s="30">
        <f>+IFERROR('Tor Emp %OfCMA'!V262*'CMA GDP Estimates'!V262,"")</f>
        <v>513.11070904563564</v>
      </c>
      <c r="W262" s="30">
        <f>+IFERROR('Tor Emp %OfCMA'!W262*'CMA GDP Estimates'!W262,"")</f>
        <v>339.19118626799894</v>
      </c>
      <c r="X262" s="30">
        <f>+IFERROR('Tor Emp %OfCMA'!X262*'CMA GDP Estimates'!X262,"")</f>
        <v>330.12951156605806</v>
      </c>
      <c r="Y262" s="30">
        <f>+IFERROR('Tor Emp %OfCMA'!Y262*'CMA GDP Estimates'!Y262,"")</f>
        <v>217.7219276237557</v>
      </c>
    </row>
    <row r="263" spans="1:25" x14ac:dyDescent="0.25">
      <c r="A263" t="s">
        <v>580</v>
      </c>
      <c r="B263" s="137">
        <f t="shared" si="14"/>
        <v>5417</v>
      </c>
      <c r="C263" s="133">
        <v>5417</v>
      </c>
      <c r="D263" s="142">
        <f>+IFERROR('Tor Emp %OfCMA'!D263*'CMA GDP Estimates'!D263,"")</f>
        <v>0</v>
      </c>
      <c r="E263" s="142">
        <f>+IFERROR('Tor Emp %OfCMA'!E263*'CMA GDP Estimates'!E263,"")</f>
        <v>0</v>
      </c>
      <c r="F263" s="142">
        <f>+IFERROR('Tor Emp %OfCMA'!F263*'CMA GDP Estimates'!F263,"")</f>
        <v>0</v>
      </c>
      <c r="G263" s="142">
        <f>+IFERROR('Tor Emp %OfCMA'!G263*'CMA GDP Estimates'!G263,"")</f>
        <v>0</v>
      </c>
      <c r="H263" s="142">
        <f>+IFERROR('Tor Emp %OfCMA'!H263*'CMA GDP Estimates'!H263,"")</f>
        <v>0</v>
      </c>
      <c r="I263" s="142">
        <f>+IFERROR('Tor Emp %OfCMA'!I263*'CMA GDP Estimates'!I263,"")</f>
        <v>0</v>
      </c>
      <c r="J263" s="142">
        <f>+IFERROR('Tor Emp %OfCMA'!J263*'CMA GDP Estimates'!J263,"")</f>
        <v>0</v>
      </c>
      <c r="K263" s="142">
        <f>+IFERROR('Tor Emp %OfCMA'!K263*'CMA GDP Estimates'!K263,"")</f>
        <v>0</v>
      </c>
      <c r="L263" s="142">
        <f>+IFERROR('Tor Emp %OfCMA'!L263*'CMA GDP Estimates'!L263,"")</f>
        <v>0</v>
      </c>
      <c r="M263" s="143">
        <f>+IFERROR('Tor Emp %OfCMA'!M263*'CMA GDP Estimates'!M263,"")</f>
        <v>0</v>
      </c>
      <c r="N263" s="30">
        <f>+IFERROR('Tor Emp %OfCMA'!N263*'CMA GDP Estimates'!N263,"")</f>
        <v>927.85589656210811</v>
      </c>
      <c r="O263" s="30">
        <f>+IFERROR('Tor Emp %OfCMA'!O263*'CMA GDP Estimates'!O263,"")</f>
        <v>855.2846117356662</v>
      </c>
      <c r="P263" s="30">
        <f>+IFERROR('Tor Emp %OfCMA'!P263*'CMA GDP Estimates'!P263,"")</f>
        <v>1006.8709911579114</v>
      </c>
      <c r="Q263" s="30">
        <f>+IFERROR('Tor Emp %OfCMA'!Q263*'CMA GDP Estimates'!Q263,"")</f>
        <v>645.96679979912938</v>
      </c>
      <c r="R263" s="30">
        <f>+IFERROR('Tor Emp %OfCMA'!R263*'CMA GDP Estimates'!R263,"")</f>
        <v>771.36673959376822</v>
      </c>
      <c r="S263" s="30">
        <f>+IFERROR('Tor Emp %OfCMA'!S263*'CMA GDP Estimates'!S263,"")</f>
        <v>753.53690484041999</v>
      </c>
      <c r="T263" s="30">
        <f>+IFERROR('Tor Emp %OfCMA'!T263*'CMA GDP Estimates'!T263,"")</f>
        <v>678.30566781948619</v>
      </c>
      <c r="U263" s="30">
        <f>+IFERROR('Tor Emp %OfCMA'!U263*'CMA GDP Estimates'!U263,"")</f>
        <v>681.42685254513685</v>
      </c>
      <c r="V263" s="30">
        <f>+IFERROR('Tor Emp %OfCMA'!V263*'CMA GDP Estimates'!V263,"")</f>
        <v>652.50969905835461</v>
      </c>
      <c r="W263" s="30">
        <f>+IFERROR('Tor Emp %OfCMA'!W263*'CMA GDP Estimates'!W263,"")</f>
        <v>496.46049505366966</v>
      </c>
      <c r="X263" s="30">
        <f>+IFERROR('Tor Emp %OfCMA'!X263*'CMA GDP Estimates'!X263,"")</f>
        <v>217.10990861586413</v>
      </c>
      <c r="Y263" s="30">
        <f>+IFERROR('Tor Emp %OfCMA'!Y263*'CMA GDP Estimates'!Y263,"")</f>
        <v>414.84463284094443</v>
      </c>
    </row>
    <row r="264" spans="1:25" x14ac:dyDescent="0.25">
      <c r="A264" t="s">
        <v>581</v>
      </c>
      <c r="B264" s="137">
        <v>621</v>
      </c>
      <c r="C264" s="133">
        <v>6215</v>
      </c>
      <c r="D264" s="142">
        <f>+IFERROR('Tor Emp %OfCMA'!D264*'CMA GDP Estimates'!D264,"")</f>
        <v>203.45069434618713</v>
      </c>
      <c r="E264" s="142">
        <f>+IFERROR('Tor Emp %OfCMA'!E264*'CMA GDP Estimates'!E264,"")</f>
        <v>0</v>
      </c>
      <c r="F264" s="142">
        <f>+IFERROR('Tor Emp %OfCMA'!F264*'CMA GDP Estimates'!F264,"")</f>
        <v>149.49839508190857</v>
      </c>
      <c r="G264" s="142">
        <f>+IFERROR('Tor Emp %OfCMA'!G264*'CMA GDP Estimates'!G264,"")</f>
        <v>115.37416707071864</v>
      </c>
      <c r="H264" s="142">
        <f>+IFERROR('Tor Emp %OfCMA'!H264*'CMA GDP Estimates'!H264,"")</f>
        <v>226.04605988484377</v>
      </c>
      <c r="I264" s="142">
        <f>+IFERROR('Tor Emp %OfCMA'!I264*'CMA GDP Estimates'!I264,"")</f>
        <v>338.84290151242567</v>
      </c>
      <c r="J264" s="142">
        <f>+IFERROR('Tor Emp %OfCMA'!J264*'CMA GDP Estimates'!J264,"")</f>
        <v>134.2088735465999</v>
      </c>
      <c r="K264" s="142">
        <f>+IFERROR('Tor Emp %OfCMA'!K264*'CMA GDP Estimates'!K264,"")</f>
        <v>161.51510634354716</v>
      </c>
      <c r="L264" s="142">
        <f>+IFERROR('Tor Emp %OfCMA'!L264*'CMA GDP Estimates'!L264,"")</f>
        <v>197.05052632228302</v>
      </c>
      <c r="M264" s="143">
        <f>+IFERROR('Tor Emp %OfCMA'!M264*'CMA GDP Estimates'!M264,"")</f>
        <v>227.46363332221546</v>
      </c>
      <c r="N264" s="30">
        <f>+IFERROR('Tor Emp %OfCMA'!N264*'CMA GDP Estimates'!N264,"")</f>
        <v>275.70211044394119</v>
      </c>
      <c r="O264" s="30">
        <f>+IFERROR('Tor Emp %OfCMA'!O264*'CMA GDP Estimates'!O264,"")</f>
        <v>220.53046147660308</v>
      </c>
      <c r="P264" s="30">
        <f>+IFERROR('Tor Emp %OfCMA'!P264*'CMA GDP Estimates'!P264,"")</f>
        <v>0</v>
      </c>
      <c r="Q264" s="30">
        <f>+IFERROR('Tor Emp %OfCMA'!Q264*'CMA GDP Estimates'!Q264,"")</f>
        <v>245.54976920220378</v>
      </c>
      <c r="R264" s="30">
        <f>+IFERROR('Tor Emp %OfCMA'!R264*'CMA GDP Estimates'!R264,"")</f>
        <v>265.14909723006525</v>
      </c>
      <c r="S264" s="30">
        <f>+IFERROR('Tor Emp %OfCMA'!S264*'CMA GDP Estimates'!S264,"")</f>
        <v>321.93978423907691</v>
      </c>
      <c r="T264" s="30">
        <f>+IFERROR('Tor Emp %OfCMA'!T264*'CMA GDP Estimates'!T264,"")</f>
        <v>324.50997508586465</v>
      </c>
      <c r="U264" s="30">
        <f>+IFERROR('Tor Emp %OfCMA'!U264*'CMA GDP Estimates'!U264,"")</f>
        <v>198.6119306786351</v>
      </c>
      <c r="V264" s="30">
        <f>+IFERROR('Tor Emp %OfCMA'!V264*'CMA GDP Estimates'!V264,"")</f>
        <v>225.64048192024069</v>
      </c>
      <c r="W264" s="30">
        <f>+IFERROR('Tor Emp %OfCMA'!W264*'CMA GDP Estimates'!W264,"")</f>
        <v>178.5318879657772</v>
      </c>
      <c r="X264" s="30">
        <f>+IFERROR('Tor Emp %OfCMA'!X264*'CMA GDP Estimates'!X264,"")</f>
        <v>283.63002034576306</v>
      </c>
      <c r="Y264" s="30">
        <f>+IFERROR('Tor Emp %OfCMA'!Y264*'CMA GDP Estimates'!Y264,"")</f>
        <v>0</v>
      </c>
    </row>
    <row r="265" spans="1:25" x14ac:dyDescent="0.25">
      <c r="A265" t="s">
        <v>582</v>
      </c>
      <c r="B265" s="137"/>
      <c r="C265" s="136" t="s">
        <v>583</v>
      </c>
      <c r="D265" s="142" t="str">
        <f>+IFERROR('Tor Emp %OfCMA'!D265*'CMA GDP Estimates'!D265,"")</f>
        <v/>
      </c>
      <c r="E265" s="142" t="str">
        <f>+IFERROR('Tor Emp %OfCMA'!E265*'CMA GDP Estimates'!E265,"")</f>
        <v/>
      </c>
      <c r="F265" s="142" t="str">
        <f>+IFERROR('Tor Emp %OfCMA'!F265*'CMA GDP Estimates'!F265,"")</f>
        <v/>
      </c>
      <c r="G265" s="142" t="str">
        <f>+IFERROR('Tor Emp %OfCMA'!G265*'CMA GDP Estimates'!G265,"")</f>
        <v/>
      </c>
      <c r="H265" s="142" t="str">
        <f>+IFERROR('Tor Emp %OfCMA'!H265*'CMA GDP Estimates'!H265,"")</f>
        <v/>
      </c>
      <c r="I265" s="142" t="str">
        <f>+IFERROR('Tor Emp %OfCMA'!I265*'CMA GDP Estimates'!I265,"")</f>
        <v/>
      </c>
      <c r="J265" s="142" t="str">
        <f>+IFERROR('Tor Emp %OfCMA'!J265*'CMA GDP Estimates'!J265,"")</f>
        <v/>
      </c>
      <c r="K265" s="142" t="str">
        <f>+IFERROR('Tor Emp %OfCMA'!K265*'CMA GDP Estimates'!K265,"")</f>
        <v/>
      </c>
      <c r="L265" s="142" t="str">
        <f>+IFERROR('Tor Emp %OfCMA'!L265*'CMA GDP Estimates'!L265,"")</f>
        <v/>
      </c>
      <c r="M265" s="143" t="str">
        <f>+IFERROR('Tor Emp %OfCMA'!M265*'CMA GDP Estimates'!M265,"")</f>
        <v/>
      </c>
      <c r="N265" s="30" t="str">
        <f>+IFERROR('Tor Emp %OfCMA'!N265*'CMA GDP Estimates'!N265,"")</f>
        <v/>
      </c>
      <c r="O265" s="30" t="str">
        <f>+IFERROR('Tor Emp %OfCMA'!O265*'CMA GDP Estimates'!O265,"")</f>
        <v/>
      </c>
      <c r="P265" s="30" t="str">
        <f>+IFERROR('Tor Emp %OfCMA'!P265*'CMA GDP Estimates'!P265,"")</f>
        <v/>
      </c>
      <c r="Q265" s="30" t="str">
        <f>+IFERROR('Tor Emp %OfCMA'!Q265*'CMA GDP Estimates'!Q265,"")</f>
        <v/>
      </c>
      <c r="R265" s="30" t="str">
        <f>+IFERROR('Tor Emp %OfCMA'!R265*'CMA GDP Estimates'!R265,"")</f>
        <v/>
      </c>
      <c r="S265" s="30" t="str">
        <f>+IFERROR('Tor Emp %OfCMA'!S265*'CMA GDP Estimates'!S265,"")</f>
        <v/>
      </c>
      <c r="T265" s="30" t="str">
        <f>+IFERROR('Tor Emp %OfCMA'!T265*'CMA GDP Estimates'!T265,"")</f>
        <v/>
      </c>
      <c r="U265" s="30" t="str">
        <f>+IFERROR('Tor Emp %OfCMA'!U265*'CMA GDP Estimates'!U265,"")</f>
        <v/>
      </c>
      <c r="V265" s="30" t="str">
        <f>+IFERROR('Tor Emp %OfCMA'!V265*'CMA GDP Estimates'!V265,"")</f>
        <v/>
      </c>
      <c r="W265" s="30" t="str">
        <f>+IFERROR('Tor Emp %OfCMA'!W265*'CMA GDP Estimates'!W265,"")</f>
        <v/>
      </c>
      <c r="X265" s="30" t="str">
        <f>+IFERROR('Tor Emp %OfCMA'!X265*'CMA GDP Estimates'!X265,"")</f>
        <v/>
      </c>
      <c r="Y265" s="30" t="str">
        <f>+IFERROR('Tor Emp %OfCMA'!Y265*'CMA GDP Estimates'!Y265,"")</f>
        <v/>
      </c>
    </row>
    <row r="266" spans="1:25" x14ac:dyDescent="0.25">
      <c r="A266" s="106" t="s">
        <v>539</v>
      </c>
      <c r="B266" s="129"/>
      <c r="C266" s="130"/>
      <c r="D266" s="141"/>
      <c r="E266" s="141"/>
      <c r="F266" s="141"/>
      <c r="G266" s="141"/>
      <c r="H266" s="141"/>
      <c r="I266" s="141"/>
      <c r="J266" s="141"/>
      <c r="K266" s="141"/>
      <c r="L266" s="141"/>
      <c r="M266" s="135"/>
      <c r="N266" s="135"/>
      <c r="O266" s="135"/>
      <c r="P266" s="135"/>
      <c r="Q266" s="135"/>
      <c r="R266" s="135"/>
      <c r="S266" s="135"/>
      <c r="T266" s="135"/>
      <c r="U266" s="135"/>
      <c r="V266" s="135"/>
      <c r="W266" s="135"/>
      <c r="X266" s="135"/>
      <c r="Y266" s="135"/>
    </row>
    <row r="267" spans="1:25" x14ac:dyDescent="0.25">
      <c r="A267" t="s">
        <v>584</v>
      </c>
      <c r="B267" s="137">
        <f t="shared" ref="B267:B276" si="15">VALUE(LEFT(C267,4))</f>
        <v>3341</v>
      </c>
      <c r="C267" s="133">
        <v>3341</v>
      </c>
      <c r="D267" s="65">
        <f>+IFERROR('Tor Emp %OfCMA'!D267*'CMA GDP Estimates'!D267,"")</f>
        <v>137.80154555209424</v>
      </c>
      <c r="E267" s="65">
        <f>+IFERROR('Tor Emp %OfCMA'!E267*'CMA GDP Estimates'!E267,"")</f>
        <v>175.43694860610375</v>
      </c>
      <c r="F267" s="65">
        <f>+IFERROR('Tor Emp %OfCMA'!F267*'CMA GDP Estimates'!F267,"")</f>
        <v>255.25985142560432</v>
      </c>
      <c r="G267" s="65">
        <f>+IFERROR('Tor Emp %OfCMA'!G267*'CMA GDP Estimates'!G267,"")</f>
        <v>377.42801320077979</v>
      </c>
      <c r="H267" s="65">
        <f>+IFERROR('Tor Emp %OfCMA'!H267*'CMA GDP Estimates'!H267,"")</f>
        <v>204.44962490826541</v>
      </c>
      <c r="I267" s="65">
        <f>+IFERROR('Tor Emp %OfCMA'!I267*'CMA GDP Estimates'!I267,"")</f>
        <v>266.283279730267</v>
      </c>
      <c r="J267" s="65">
        <f>+IFERROR('Tor Emp %OfCMA'!J267*'CMA GDP Estimates'!J267,"")</f>
        <v>356.03738217610231</v>
      </c>
      <c r="K267" s="65">
        <f>+IFERROR('Tor Emp %OfCMA'!K267*'CMA GDP Estimates'!K267,"")</f>
        <v>302.42700762661309</v>
      </c>
      <c r="L267" s="65">
        <f>+IFERROR('Tor Emp %OfCMA'!L267*'CMA GDP Estimates'!L267,"")</f>
        <v>291.94465386172647</v>
      </c>
      <c r="M267" s="30">
        <f>+IFERROR('Tor Emp %OfCMA'!M267*'CMA GDP Estimates'!M267,"")</f>
        <v>223.12769758403533</v>
      </c>
      <c r="N267" s="30">
        <f>+IFERROR('Tor Emp %OfCMA'!N267*'CMA GDP Estimates'!N267,"")</f>
        <v>212.81700831561974</v>
      </c>
      <c r="O267" s="30">
        <f>+IFERROR('Tor Emp %OfCMA'!O267*'CMA GDP Estimates'!O267,"")</f>
        <v>234.74334231766855</v>
      </c>
      <c r="P267" s="30">
        <f>+IFERROR('Tor Emp %OfCMA'!P267*'CMA GDP Estimates'!P267,"")</f>
        <v>216.39348887889261</v>
      </c>
      <c r="Q267" s="30">
        <f>+IFERROR('Tor Emp %OfCMA'!Q267*'CMA GDP Estimates'!Q267,"")</f>
        <v>222.45194491663642</v>
      </c>
      <c r="R267" s="30">
        <f>+IFERROR('Tor Emp %OfCMA'!R267*'CMA GDP Estimates'!R267,"")</f>
        <v>131.9104978154208</v>
      </c>
      <c r="S267" s="30">
        <f>+IFERROR('Tor Emp %OfCMA'!S267*'CMA GDP Estimates'!S267,"")</f>
        <v>172.56158814598896</v>
      </c>
      <c r="T267" s="30">
        <f>+IFERROR('Tor Emp %OfCMA'!T267*'CMA GDP Estimates'!T267,"")</f>
        <v>110.81234040261916</v>
      </c>
      <c r="U267" s="30">
        <f>+IFERROR('Tor Emp %OfCMA'!U267*'CMA GDP Estimates'!U267,"")</f>
        <v>149.13022131713589</v>
      </c>
      <c r="V267" s="30">
        <f>+IFERROR('Tor Emp %OfCMA'!V267*'CMA GDP Estimates'!V267,"")</f>
        <v>0</v>
      </c>
      <c r="W267" s="30">
        <f>+IFERROR('Tor Emp %OfCMA'!W267*'CMA GDP Estimates'!W267,"")</f>
        <v>0</v>
      </c>
      <c r="X267" s="30" t="str">
        <f>+IFERROR('Tor Emp %OfCMA'!X267*'CMA GDP Estimates'!X267,"")</f>
        <v/>
      </c>
      <c r="Y267" s="30">
        <f>+IFERROR('Tor Emp %OfCMA'!Y267*'CMA GDP Estimates'!Y267,"")</f>
        <v>0</v>
      </c>
    </row>
    <row r="268" spans="1:25" x14ac:dyDescent="0.25">
      <c r="A268" t="s">
        <v>585</v>
      </c>
      <c r="B268" s="137">
        <f t="shared" si="15"/>
        <v>3342</v>
      </c>
      <c r="C268" s="133">
        <v>3342</v>
      </c>
      <c r="D268" s="65">
        <f>+IFERROR('Tor Emp %OfCMA'!D268*'CMA GDP Estimates'!D268,"")</f>
        <v>0</v>
      </c>
      <c r="E268" s="65">
        <f>+IFERROR('Tor Emp %OfCMA'!E268*'CMA GDP Estimates'!E268,"")</f>
        <v>0</v>
      </c>
      <c r="F268" s="65">
        <f>+IFERROR('Tor Emp %OfCMA'!F268*'CMA GDP Estimates'!F268,"")</f>
        <v>451.23396130223784</v>
      </c>
      <c r="G268" s="65">
        <f>+IFERROR('Tor Emp %OfCMA'!G268*'CMA GDP Estimates'!G268,"")</f>
        <v>151.21707040060366</v>
      </c>
      <c r="H268" s="65">
        <f>+IFERROR('Tor Emp %OfCMA'!H268*'CMA GDP Estimates'!H268,"")</f>
        <v>180.0611005717806</v>
      </c>
      <c r="I268" s="65">
        <f>+IFERROR('Tor Emp %OfCMA'!I268*'CMA GDP Estimates'!I268,"")</f>
        <v>350.03846634372104</v>
      </c>
      <c r="J268" s="65">
        <f>+IFERROR('Tor Emp %OfCMA'!J268*'CMA GDP Estimates'!J268,"")</f>
        <v>213.19062573648932</v>
      </c>
      <c r="K268" s="65">
        <f>+IFERROR('Tor Emp %OfCMA'!K268*'CMA GDP Estimates'!K268,"")</f>
        <v>0</v>
      </c>
      <c r="L268" s="65">
        <f>+IFERROR('Tor Emp %OfCMA'!L268*'CMA GDP Estimates'!L268,"")</f>
        <v>0</v>
      </c>
      <c r="M268" s="30">
        <f>+IFERROR('Tor Emp %OfCMA'!M268*'CMA GDP Estimates'!M268,"")</f>
        <v>214.37814986873468</v>
      </c>
      <c r="N268" s="30">
        <f>+IFERROR('Tor Emp %OfCMA'!N268*'CMA GDP Estimates'!N268,"")</f>
        <v>0</v>
      </c>
      <c r="O268" s="30">
        <f>+IFERROR('Tor Emp %OfCMA'!O268*'CMA GDP Estimates'!O268,"")</f>
        <v>0</v>
      </c>
      <c r="P268" s="30">
        <f>+IFERROR('Tor Emp %OfCMA'!P268*'CMA GDP Estimates'!P268,"")</f>
        <v>0</v>
      </c>
      <c r="Q268" s="30">
        <f>+IFERROR('Tor Emp %OfCMA'!Q268*'CMA GDP Estimates'!Q268,"")</f>
        <v>296.64876134015958</v>
      </c>
      <c r="R268" s="30">
        <f>+IFERROR('Tor Emp %OfCMA'!R268*'CMA GDP Estimates'!R268,"")</f>
        <v>128.58255258073419</v>
      </c>
      <c r="S268" s="30">
        <f>+IFERROR('Tor Emp %OfCMA'!S268*'CMA GDP Estimates'!S268,"")</f>
        <v>187.73738465449392</v>
      </c>
      <c r="T268" s="30">
        <f>+IFERROR('Tor Emp %OfCMA'!T268*'CMA GDP Estimates'!T268,"")</f>
        <v>0</v>
      </c>
      <c r="U268" s="30">
        <f>+IFERROR('Tor Emp %OfCMA'!U268*'CMA GDP Estimates'!U268,"")</f>
        <v>114.56417092533918</v>
      </c>
      <c r="V268" s="30">
        <f>+IFERROR('Tor Emp %OfCMA'!V268*'CMA GDP Estimates'!V268,"")</f>
        <v>0</v>
      </c>
      <c r="W268" s="30">
        <f>+IFERROR('Tor Emp %OfCMA'!W268*'CMA GDP Estimates'!W268,"")</f>
        <v>0</v>
      </c>
      <c r="X268" s="30">
        <f>+IFERROR('Tor Emp %OfCMA'!X268*'CMA GDP Estimates'!X268,"")</f>
        <v>0</v>
      </c>
      <c r="Y268" s="30">
        <f>+IFERROR('Tor Emp %OfCMA'!Y268*'CMA GDP Estimates'!Y268,"")</f>
        <v>0</v>
      </c>
    </row>
    <row r="269" spans="1:25" x14ac:dyDescent="0.25">
      <c r="A269" t="s">
        <v>586</v>
      </c>
      <c r="B269" s="137" t="s">
        <v>193</v>
      </c>
      <c r="C269" s="133">
        <v>3343</v>
      </c>
      <c r="D269" s="65">
        <f>+IFERROR('Tor Emp %OfCMA'!D269*'CMA GDP Estimates'!D269,"")</f>
        <v>68.686502497673885</v>
      </c>
      <c r="E269" s="65" t="str">
        <f>+IFERROR('Tor Emp %OfCMA'!E269*'CMA GDP Estimates'!E269,"")</f>
        <v/>
      </c>
      <c r="F269" s="65">
        <f>+IFERROR('Tor Emp %OfCMA'!F269*'CMA GDP Estimates'!F269,"")</f>
        <v>0</v>
      </c>
      <c r="G269" s="65">
        <f>+IFERROR('Tor Emp %OfCMA'!G269*'CMA GDP Estimates'!G269,"")</f>
        <v>0</v>
      </c>
      <c r="H269" s="65">
        <f>+IFERROR('Tor Emp %OfCMA'!H269*'CMA GDP Estimates'!H269,"")</f>
        <v>70.516996836371149</v>
      </c>
      <c r="I269" s="65" t="str">
        <f>+IFERROR('Tor Emp %OfCMA'!I269*'CMA GDP Estimates'!I269,"")</f>
        <v/>
      </c>
      <c r="J269" s="65" t="str">
        <f>+IFERROR('Tor Emp %OfCMA'!J269*'CMA GDP Estimates'!J269,"")</f>
        <v/>
      </c>
      <c r="K269" s="65">
        <f>+IFERROR('Tor Emp %OfCMA'!K269*'CMA GDP Estimates'!K269,"")</f>
        <v>0</v>
      </c>
      <c r="L269" s="65" t="str">
        <f>+IFERROR('Tor Emp %OfCMA'!L269*'CMA GDP Estimates'!L269,"")</f>
        <v/>
      </c>
      <c r="M269" s="30" t="str">
        <f>+IFERROR('Tor Emp %OfCMA'!M269*'CMA GDP Estimates'!M269,"")</f>
        <v/>
      </c>
      <c r="N269" s="30" t="str">
        <f>+IFERROR('Tor Emp %OfCMA'!N269*'CMA GDP Estimates'!N269,"")</f>
        <v/>
      </c>
      <c r="O269" s="30" t="str">
        <f>+IFERROR('Tor Emp %OfCMA'!O269*'CMA GDP Estimates'!O269,"")</f>
        <v/>
      </c>
      <c r="P269" s="30" t="str">
        <f>+IFERROR('Tor Emp %OfCMA'!P269*'CMA GDP Estimates'!P269,"")</f>
        <v/>
      </c>
      <c r="Q269" s="30" t="str">
        <f>+IFERROR('Tor Emp %OfCMA'!Q269*'CMA GDP Estimates'!Q269,"")</f>
        <v/>
      </c>
      <c r="R269" s="30" t="str">
        <f>+IFERROR('Tor Emp %OfCMA'!R269*'CMA GDP Estimates'!R269,"")</f>
        <v/>
      </c>
      <c r="S269" s="30" t="str">
        <f>+IFERROR('Tor Emp %OfCMA'!S269*'CMA GDP Estimates'!S269,"")</f>
        <v/>
      </c>
      <c r="T269" s="30" t="str">
        <f>+IFERROR('Tor Emp %OfCMA'!T269*'CMA GDP Estimates'!T269,"")</f>
        <v/>
      </c>
      <c r="U269" s="30">
        <f>+IFERROR('Tor Emp %OfCMA'!U269*'CMA GDP Estimates'!U269,"")</f>
        <v>0</v>
      </c>
      <c r="V269" s="30" t="str">
        <f>+IFERROR('Tor Emp %OfCMA'!V269*'CMA GDP Estimates'!V269,"")</f>
        <v/>
      </c>
      <c r="W269" s="30" t="str">
        <f>+IFERROR('Tor Emp %OfCMA'!W269*'CMA GDP Estimates'!W269,"")</f>
        <v/>
      </c>
      <c r="X269" s="30" t="str">
        <f>+IFERROR('Tor Emp %OfCMA'!X269*'CMA GDP Estimates'!X269,"")</f>
        <v/>
      </c>
      <c r="Y269" s="30" t="str">
        <f>+IFERROR('Tor Emp %OfCMA'!Y269*'CMA GDP Estimates'!Y269,"")</f>
        <v/>
      </c>
    </row>
    <row r="270" spans="1:25" x14ac:dyDescent="0.25">
      <c r="A270" t="s">
        <v>587</v>
      </c>
      <c r="B270" s="137">
        <f t="shared" si="15"/>
        <v>3344</v>
      </c>
      <c r="C270" s="133">
        <v>3344</v>
      </c>
      <c r="D270" s="65">
        <f>+IFERROR('Tor Emp %OfCMA'!D270*'CMA GDP Estimates'!D270,"")</f>
        <v>116.23577560745123</v>
      </c>
      <c r="E270" s="65">
        <f>+IFERROR('Tor Emp %OfCMA'!E270*'CMA GDP Estimates'!E270,"")</f>
        <v>160.40767751332692</v>
      </c>
      <c r="F270" s="65">
        <f>+IFERROR('Tor Emp %OfCMA'!F270*'CMA GDP Estimates'!F270,"")</f>
        <v>244.78007322498067</v>
      </c>
      <c r="G270" s="65">
        <f>+IFERROR('Tor Emp %OfCMA'!G270*'CMA GDP Estimates'!G270,"")</f>
        <v>326.26317622090608</v>
      </c>
      <c r="H270" s="65">
        <f>+IFERROR('Tor Emp %OfCMA'!H270*'CMA GDP Estimates'!H270,"")</f>
        <v>108.14171159529224</v>
      </c>
      <c r="I270" s="65">
        <f>+IFERROR('Tor Emp %OfCMA'!I270*'CMA GDP Estimates'!I270,"")</f>
        <v>144.07577319656633</v>
      </c>
      <c r="J270" s="65">
        <f>+IFERROR('Tor Emp %OfCMA'!J270*'CMA GDP Estimates'!J270,"")</f>
        <v>159.96076795113018</v>
      </c>
      <c r="K270" s="65">
        <f>+IFERROR('Tor Emp %OfCMA'!K270*'CMA GDP Estimates'!K270,"")</f>
        <v>215.89131874208857</v>
      </c>
      <c r="L270" s="65">
        <f>+IFERROR('Tor Emp %OfCMA'!L270*'CMA GDP Estimates'!L270,"")</f>
        <v>104.49311998345425</v>
      </c>
      <c r="M270" s="30">
        <f>+IFERROR('Tor Emp %OfCMA'!M270*'CMA GDP Estimates'!M270,"")</f>
        <v>148.1198556952416</v>
      </c>
      <c r="N270" s="30">
        <f>+IFERROR('Tor Emp %OfCMA'!N270*'CMA GDP Estimates'!N270,"")</f>
        <v>105.81323891465841</v>
      </c>
      <c r="O270" s="30">
        <f>+IFERROR('Tor Emp %OfCMA'!O270*'CMA GDP Estimates'!O270,"")</f>
        <v>55.329548298443221</v>
      </c>
      <c r="P270" s="30">
        <f>+IFERROR('Tor Emp %OfCMA'!P270*'CMA GDP Estimates'!P270,"")</f>
        <v>91.099725686817152</v>
      </c>
      <c r="Q270" s="30">
        <f>+IFERROR('Tor Emp %OfCMA'!Q270*'CMA GDP Estimates'!Q270,"")</f>
        <v>107.47383905521481</v>
      </c>
      <c r="R270" s="30">
        <f>+IFERROR('Tor Emp %OfCMA'!R270*'CMA GDP Estimates'!R270,"")</f>
        <v>155.4969173064211</v>
      </c>
      <c r="S270" s="30">
        <f>+IFERROR('Tor Emp %OfCMA'!S270*'CMA GDP Estimates'!S270,"")</f>
        <v>123.68252356818556</v>
      </c>
      <c r="T270" s="30">
        <f>+IFERROR('Tor Emp %OfCMA'!T270*'CMA GDP Estimates'!T270,"")</f>
        <v>125.70728931667402</v>
      </c>
      <c r="U270" s="30">
        <f>+IFERROR('Tor Emp %OfCMA'!U270*'CMA GDP Estimates'!U270,"")</f>
        <v>132.34966158388326</v>
      </c>
      <c r="V270" s="30">
        <f>+IFERROR('Tor Emp %OfCMA'!V270*'CMA GDP Estimates'!V270,"")</f>
        <v>0</v>
      </c>
      <c r="W270" s="30">
        <f>+IFERROR('Tor Emp %OfCMA'!W270*'CMA GDP Estimates'!W270,"")</f>
        <v>108.26094929030151</v>
      </c>
      <c r="X270" s="30">
        <f>+IFERROR('Tor Emp %OfCMA'!X270*'CMA GDP Estimates'!X270,"")</f>
        <v>146.82047694222399</v>
      </c>
      <c r="Y270" s="30">
        <f>+IFERROR('Tor Emp %OfCMA'!Y270*'CMA GDP Estimates'!Y270,"")</f>
        <v>182.76492469743249</v>
      </c>
    </row>
    <row r="271" spans="1:25" x14ac:dyDescent="0.25">
      <c r="A271" t="s">
        <v>588</v>
      </c>
      <c r="B271" s="137" t="s">
        <v>193</v>
      </c>
      <c r="C271" s="133">
        <v>3345</v>
      </c>
      <c r="D271" s="65">
        <f>+IFERROR('Tor Emp %OfCMA'!D271*'CMA GDP Estimates'!D271,"")</f>
        <v>0</v>
      </c>
      <c r="E271" s="65">
        <f>+IFERROR('Tor Emp %OfCMA'!E271*'CMA GDP Estimates'!E271,"")</f>
        <v>222.96876151283291</v>
      </c>
      <c r="F271" s="65">
        <f>+IFERROR('Tor Emp %OfCMA'!F271*'CMA GDP Estimates'!F271,"")</f>
        <v>0</v>
      </c>
      <c r="G271" s="65">
        <f>+IFERROR('Tor Emp %OfCMA'!G271*'CMA GDP Estimates'!G271,"")</f>
        <v>294.0840766806852</v>
      </c>
      <c r="H271" s="65">
        <f>+IFERROR('Tor Emp %OfCMA'!H271*'CMA GDP Estimates'!H271,"")</f>
        <v>291.48377219986645</v>
      </c>
      <c r="I271" s="65">
        <f>+IFERROR('Tor Emp %OfCMA'!I271*'CMA GDP Estimates'!I271,"")</f>
        <v>375.59896257479471</v>
      </c>
      <c r="J271" s="65">
        <f>+IFERROR('Tor Emp %OfCMA'!J271*'CMA GDP Estimates'!J271,"")</f>
        <v>422.16958454701438</v>
      </c>
      <c r="K271" s="65">
        <f>+IFERROR('Tor Emp %OfCMA'!K271*'CMA GDP Estimates'!K271,"")</f>
        <v>0</v>
      </c>
      <c r="L271" s="65">
        <f>+IFERROR('Tor Emp %OfCMA'!L271*'CMA GDP Estimates'!L271,"")</f>
        <v>0</v>
      </c>
      <c r="M271" s="30">
        <f>+IFERROR('Tor Emp %OfCMA'!M271*'CMA GDP Estimates'!M271,"")</f>
        <v>220.37499234143928</v>
      </c>
      <c r="N271" s="30">
        <f>+IFERROR('Tor Emp %OfCMA'!N271*'CMA GDP Estimates'!N271,"")</f>
        <v>0</v>
      </c>
      <c r="O271" s="30">
        <f>+IFERROR('Tor Emp %OfCMA'!O271*'CMA GDP Estimates'!O271,"")</f>
        <v>0</v>
      </c>
      <c r="P271" s="30">
        <f>+IFERROR('Tor Emp %OfCMA'!P271*'CMA GDP Estimates'!P271,"")</f>
        <v>0</v>
      </c>
      <c r="Q271" s="30">
        <f>+IFERROR('Tor Emp %OfCMA'!Q271*'CMA GDP Estimates'!Q271,"")</f>
        <v>242.80666115493537</v>
      </c>
      <c r="R271" s="30">
        <f>+IFERROR('Tor Emp %OfCMA'!R271*'CMA GDP Estimates'!R271,"")</f>
        <v>174.47944277962591</v>
      </c>
      <c r="S271" s="30">
        <f>+IFERROR('Tor Emp %OfCMA'!S271*'CMA GDP Estimates'!S271,"")</f>
        <v>204.34967377186965</v>
      </c>
      <c r="T271" s="30">
        <f>+IFERROR('Tor Emp %OfCMA'!T271*'CMA GDP Estimates'!T271,"")</f>
        <v>0</v>
      </c>
      <c r="U271" s="30">
        <f>+IFERROR('Tor Emp %OfCMA'!U271*'CMA GDP Estimates'!U271,"")</f>
        <v>0</v>
      </c>
      <c r="V271" s="30">
        <f>+IFERROR('Tor Emp %OfCMA'!V271*'CMA GDP Estimates'!V271,"")</f>
        <v>179.25276015349712</v>
      </c>
      <c r="W271" s="30">
        <f>+IFERROR('Tor Emp %OfCMA'!W271*'CMA GDP Estimates'!W271,"")</f>
        <v>173.70076851633394</v>
      </c>
      <c r="X271" s="30">
        <f>+IFERROR('Tor Emp %OfCMA'!X271*'CMA GDP Estimates'!X271,"")</f>
        <v>0</v>
      </c>
      <c r="Y271" s="30">
        <f>+IFERROR('Tor Emp %OfCMA'!Y271*'CMA GDP Estimates'!Y271,"")</f>
        <v>117.3056035200885</v>
      </c>
    </row>
    <row r="272" spans="1:25" x14ac:dyDescent="0.25">
      <c r="A272" t="s">
        <v>589</v>
      </c>
      <c r="B272" s="137">
        <v>417</v>
      </c>
      <c r="C272" s="133">
        <v>4173</v>
      </c>
      <c r="D272" s="65">
        <f>+IFERROR('Tor Emp %OfCMA'!D272*'CMA GDP Estimates'!D272,"")</f>
        <v>0</v>
      </c>
      <c r="E272" s="65">
        <f>+IFERROR('Tor Emp %OfCMA'!E272*'CMA GDP Estimates'!E272,"")</f>
        <v>0</v>
      </c>
      <c r="F272" s="65">
        <f>+IFERROR('Tor Emp %OfCMA'!F272*'CMA GDP Estimates'!F272,"")</f>
        <v>0</v>
      </c>
      <c r="G272" s="65">
        <f>+IFERROR('Tor Emp %OfCMA'!G272*'CMA GDP Estimates'!G272,"")</f>
        <v>0</v>
      </c>
      <c r="H272" s="65">
        <f>+IFERROR('Tor Emp %OfCMA'!H272*'CMA GDP Estimates'!H272,"")</f>
        <v>0</v>
      </c>
      <c r="I272" s="65">
        <f>+IFERROR('Tor Emp %OfCMA'!I272*'CMA GDP Estimates'!I272,"")</f>
        <v>0</v>
      </c>
      <c r="J272" s="65">
        <f>+IFERROR('Tor Emp %OfCMA'!J272*'CMA GDP Estimates'!J272,"")</f>
        <v>0</v>
      </c>
      <c r="K272" s="65">
        <f>+IFERROR('Tor Emp %OfCMA'!K272*'CMA GDP Estimates'!K272,"")</f>
        <v>0</v>
      </c>
      <c r="L272" s="65">
        <f>+IFERROR('Tor Emp %OfCMA'!L272*'CMA GDP Estimates'!L272,"")</f>
        <v>0</v>
      </c>
      <c r="M272" s="30">
        <f>+IFERROR('Tor Emp %OfCMA'!M272*'CMA GDP Estimates'!M272,"")</f>
        <v>0</v>
      </c>
      <c r="N272" s="30">
        <f>+IFERROR('Tor Emp %OfCMA'!N272*'CMA GDP Estimates'!N272,"")</f>
        <v>694.29203075195028</v>
      </c>
      <c r="O272" s="30">
        <f>+IFERROR('Tor Emp %OfCMA'!O272*'CMA GDP Estimates'!O272,"")</f>
        <v>728.75445492974904</v>
      </c>
      <c r="P272" s="30">
        <f>+IFERROR('Tor Emp %OfCMA'!P272*'CMA GDP Estimates'!P272,"")</f>
        <v>716.36046266915025</v>
      </c>
      <c r="Q272" s="30">
        <f>+IFERROR('Tor Emp %OfCMA'!Q272*'CMA GDP Estimates'!Q272,"")</f>
        <v>420.75278959586745</v>
      </c>
      <c r="R272" s="30">
        <f>+IFERROR('Tor Emp %OfCMA'!R272*'CMA GDP Estimates'!R272,"")</f>
        <v>948.19606847730597</v>
      </c>
      <c r="S272" s="30">
        <f>+IFERROR('Tor Emp %OfCMA'!S272*'CMA GDP Estimates'!S272,"")</f>
        <v>595.81301247898148</v>
      </c>
      <c r="T272" s="30">
        <f>+IFERROR('Tor Emp %OfCMA'!T272*'CMA GDP Estimates'!T272,"")</f>
        <v>663.99164043739995</v>
      </c>
      <c r="U272" s="30">
        <f>+IFERROR('Tor Emp %OfCMA'!U272*'CMA GDP Estimates'!U272,"")</f>
        <v>713.11453752269335</v>
      </c>
      <c r="V272" s="30">
        <f>+IFERROR('Tor Emp %OfCMA'!V272*'CMA GDP Estimates'!V272,"")</f>
        <v>784.98112953064833</v>
      </c>
      <c r="W272" s="30">
        <f>+IFERROR('Tor Emp %OfCMA'!W272*'CMA GDP Estimates'!W272,"")</f>
        <v>678.96773265740296</v>
      </c>
      <c r="X272" s="30">
        <f>+IFERROR('Tor Emp %OfCMA'!X272*'CMA GDP Estimates'!X272,"")</f>
        <v>714.70208423734778</v>
      </c>
      <c r="Y272" s="30">
        <f>+IFERROR('Tor Emp %OfCMA'!Y272*'CMA GDP Estimates'!Y272,"")</f>
        <v>1153.068494780199</v>
      </c>
    </row>
    <row r="273" spans="1:25" x14ac:dyDescent="0.25">
      <c r="A273" t="s">
        <v>590</v>
      </c>
      <c r="B273" s="137">
        <f t="shared" si="15"/>
        <v>5112</v>
      </c>
      <c r="C273" s="133">
        <v>5112</v>
      </c>
      <c r="D273" s="65" t="str">
        <f>+IFERROR('Tor Emp %OfCMA'!D273*'CMA GDP Estimates'!D273,"")</f>
        <v/>
      </c>
      <c r="E273" s="65" t="str">
        <f>+IFERROR('Tor Emp %OfCMA'!E273*'CMA GDP Estimates'!E273,"")</f>
        <v/>
      </c>
      <c r="F273" s="65">
        <f>+IFERROR('Tor Emp %OfCMA'!F273*'CMA GDP Estimates'!F273,"")</f>
        <v>0</v>
      </c>
      <c r="G273" s="65" t="str">
        <f>+IFERROR('Tor Emp %OfCMA'!G273*'CMA GDP Estimates'!G273,"")</f>
        <v/>
      </c>
      <c r="H273" s="65">
        <f>+IFERROR('Tor Emp %OfCMA'!H273*'CMA GDP Estimates'!H273,"")</f>
        <v>0</v>
      </c>
      <c r="I273" s="65" t="str">
        <f>+IFERROR('Tor Emp %OfCMA'!I273*'CMA GDP Estimates'!I273,"")</f>
        <v/>
      </c>
      <c r="J273" s="65">
        <f>+IFERROR('Tor Emp %OfCMA'!J273*'CMA GDP Estimates'!J273,"")</f>
        <v>724.19938015417199</v>
      </c>
      <c r="K273" s="65" t="str">
        <f>+IFERROR('Tor Emp %OfCMA'!K273*'CMA GDP Estimates'!K273,"")</f>
        <v/>
      </c>
      <c r="L273" s="65">
        <f>+IFERROR('Tor Emp %OfCMA'!L273*'CMA GDP Estimates'!L273,"")</f>
        <v>504.72405745368962</v>
      </c>
      <c r="M273" s="30">
        <f>+IFERROR('Tor Emp %OfCMA'!M273*'CMA GDP Estimates'!M273,"")</f>
        <v>0</v>
      </c>
      <c r="N273" s="30" t="str">
        <f>+IFERROR('Tor Emp %OfCMA'!N273*'CMA GDP Estimates'!N273,"")</f>
        <v/>
      </c>
      <c r="O273" s="30" t="str">
        <f>+IFERROR('Tor Emp %OfCMA'!O273*'CMA GDP Estimates'!O273,"")</f>
        <v/>
      </c>
      <c r="P273" s="30" t="str">
        <f>+IFERROR('Tor Emp %OfCMA'!P273*'CMA GDP Estimates'!P273,"")</f>
        <v/>
      </c>
      <c r="Q273" s="30">
        <f>+IFERROR('Tor Emp %OfCMA'!Q273*'CMA GDP Estimates'!Q273,"")</f>
        <v>0</v>
      </c>
      <c r="R273" s="30">
        <f>+IFERROR('Tor Emp %OfCMA'!R273*'CMA GDP Estimates'!R273,"")</f>
        <v>0</v>
      </c>
      <c r="S273" s="30">
        <f>+IFERROR('Tor Emp %OfCMA'!S273*'CMA GDP Estimates'!S273,"")</f>
        <v>0</v>
      </c>
      <c r="T273" s="30">
        <f>+IFERROR('Tor Emp %OfCMA'!T273*'CMA GDP Estimates'!T273,"")</f>
        <v>0</v>
      </c>
      <c r="U273" s="30">
        <f>+IFERROR('Tor Emp %OfCMA'!U273*'CMA GDP Estimates'!U273,"")</f>
        <v>885.13041060493913</v>
      </c>
      <c r="V273" s="30">
        <f>+IFERROR('Tor Emp %OfCMA'!V273*'CMA GDP Estimates'!V273,"")</f>
        <v>1734.0858448019253</v>
      </c>
      <c r="W273" s="30">
        <f>+IFERROR('Tor Emp %OfCMA'!W273*'CMA GDP Estimates'!W273,"")</f>
        <v>1399.3978975769676</v>
      </c>
      <c r="X273" s="30">
        <f>+IFERROR('Tor Emp %OfCMA'!X273*'CMA GDP Estimates'!X273,"")</f>
        <v>1395.5028822115739</v>
      </c>
      <c r="Y273" s="30">
        <f>+IFERROR('Tor Emp %OfCMA'!Y273*'CMA GDP Estimates'!Y273,"")</f>
        <v>1218.9146274574925</v>
      </c>
    </row>
    <row r="274" spans="1:25" x14ac:dyDescent="0.25">
      <c r="A274" t="s">
        <v>108</v>
      </c>
      <c r="B274" s="137">
        <f t="shared" si="15"/>
        <v>517</v>
      </c>
      <c r="C274" s="133">
        <v>517</v>
      </c>
      <c r="D274" s="65">
        <f>+IFERROR('Tor Emp %OfCMA'!D274*'CMA GDP Estimates'!D274,"")</f>
        <v>0</v>
      </c>
      <c r="E274" s="65">
        <f>+IFERROR('Tor Emp %OfCMA'!E274*'CMA GDP Estimates'!E274,"")</f>
        <v>0</v>
      </c>
      <c r="F274" s="65">
        <f>+IFERROR('Tor Emp %OfCMA'!F274*'CMA GDP Estimates'!F274,"")</f>
        <v>0</v>
      </c>
      <c r="G274" s="65">
        <f>+IFERROR('Tor Emp %OfCMA'!G274*'CMA GDP Estimates'!G274,"")</f>
        <v>0</v>
      </c>
      <c r="H274" s="65">
        <f>+IFERROR('Tor Emp %OfCMA'!H274*'CMA GDP Estimates'!H274,"")</f>
        <v>0</v>
      </c>
      <c r="I274" s="65">
        <f>+IFERROR('Tor Emp %OfCMA'!I274*'CMA GDP Estimates'!I274,"")</f>
        <v>0</v>
      </c>
      <c r="J274" s="65">
        <f>+IFERROR('Tor Emp %OfCMA'!J274*'CMA GDP Estimates'!J274,"")</f>
        <v>0</v>
      </c>
      <c r="K274" s="65">
        <f>+IFERROR('Tor Emp %OfCMA'!K274*'CMA GDP Estimates'!K274,"")</f>
        <v>0</v>
      </c>
      <c r="L274" s="65">
        <f>+IFERROR('Tor Emp %OfCMA'!L274*'CMA GDP Estimates'!L274,"")</f>
        <v>0</v>
      </c>
      <c r="M274" s="30">
        <f>+IFERROR('Tor Emp %OfCMA'!M274*'CMA GDP Estimates'!M274,"")</f>
        <v>0</v>
      </c>
      <c r="N274" s="30">
        <f>+IFERROR('Tor Emp %OfCMA'!N274*'CMA GDP Estimates'!N274,"")</f>
        <v>5614.3652677330638</v>
      </c>
      <c r="O274" s="30">
        <f>+IFERROR('Tor Emp %OfCMA'!O274*'CMA GDP Estimates'!O274,"")</f>
        <v>5131.7798865465629</v>
      </c>
      <c r="P274" s="30">
        <f>+IFERROR('Tor Emp %OfCMA'!P274*'CMA GDP Estimates'!P274,"")</f>
        <v>5806.1187769400731</v>
      </c>
      <c r="Q274" s="30">
        <f>+IFERROR('Tor Emp %OfCMA'!Q274*'CMA GDP Estimates'!Q274,"")</f>
        <v>5108.1503536730252</v>
      </c>
      <c r="R274" s="30">
        <f>+IFERROR('Tor Emp %OfCMA'!R274*'CMA GDP Estimates'!R274,"")</f>
        <v>5364.974883495358</v>
      </c>
      <c r="S274" s="30">
        <f>+IFERROR('Tor Emp %OfCMA'!S274*'CMA GDP Estimates'!S274,"")</f>
        <v>4495.6408196346511</v>
      </c>
      <c r="T274" s="30">
        <f>+IFERROR('Tor Emp %OfCMA'!T274*'CMA GDP Estimates'!T274,"")</f>
        <v>4569.4958917408121</v>
      </c>
      <c r="U274" s="30">
        <f>+IFERROR('Tor Emp %OfCMA'!U274*'CMA GDP Estimates'!U274,"")</f>
        <v>4589.5259212023038</v>
      </c>
      <c r="V274" s="30">
        <f>+IFERROR('Tor Emp %OfCMA'!V274*'CMA GDP Estimates'!V274,"")</f>
        <v>3970.670797663699</v>
      </c>
      <c r="W274" s="30">
        <f>+IFERROR('Tor Emp %OfCMA'!W274*'CMA GDP Estimates'!W274,"")</f>
        <v>3857.1877196043874</v>
      </c>
      <c r="X274" s="30">
        <f>+IFERROR('Tor Emp %OfCMA'!X274*'CMA GDP Estimates'!X274,"")</f>
        <v>4657.2196240804378</v>
      </c>
      <c r="Y274" s="30">
        <f>+IFERROR('Tor Emp %OfCMA'!Y274*'CMA GDP Estimates'!Y274,"")</f>
        <v>4028.4959973675282</v>
      </c>
    </row>
    <row r="275" spans="1:25" x14ac:dyDescent="0.25">
      <c r="A275" t="s">
        <v>591</v>
      </c>
      <c r="B275" s="137">
        <f t="shared" si="15"/>
        <v>518</v>
      </c>
      <c r="C275" s="133">
        <v>518</v>
      </c>
      <c r="D275" s="65">
        <f>+IFERROR('Tor Emp %OfCMA'!D275*'CMA GDP Estimates'!D275,"")</f>
        <v>189.3969766012361</v>
      </c>
      <c r="E275" s="65">
        <f>+IFERROR('Tor Emp %OfCMA'!E275*'CMA GDP Estimates'!E275,"")</f>
        <v>0</v>
      </c>
      <c r="F275" s="65">
        <f>+IFERROR('Tor Emp %OfCMA'!F275*'CMA GDP Estimates'!F275,"")</f>
        <v>0</v>
      </c>
      <c r="G275" s="65">
        <f>+IFERROR('Tor Emp %OfCMA'!G275*'CMA GDP Estimates'!G275,"")</f>
        <v>0</v>
      </c>
      <c r="H275" s="65">
        <f>+IFERROR('Tor Emp %OfCMA'!H275*'CMA GDP Estimates'!H275,"")</f>
        <v>442.92301430815735</v>
      </c>
      <c r="I275" s="65">
        <f>+IFERROR('Tor Emp %OfCMA'!I275*'CMA GDP Estimates'!I275,"")</f>
        <v>0</v>
      </c>
      <c r="J275" s="65" t="str">
        <f>+IFERROR('Tor Emp %OfCMA'!J275*'CMA GDP Estimates'!J275,"")</f>
        <v/>
      </c>
      <c r="K275" s="65">
        <f>+IFERROR('Tor Emp %OfCMA'!K275*'CMA GDP Estimates'!K275,"")</f>
        <v>0</v>
      </c>
      <c r="L275" s="65">
        <f>+IFERROR('Tor Emp %OfCMA'!L275*'CMA GDP Estimates'!L275,"")</f>
        <v>0</v>
      </c>
      <c r="M275" s="30" t="str">
        <f>+IFERROR('Tor Emp %OfCMA'!M275*'CMA GDP Estimates'!M275,"")</f>
        <v/>
      </c>
      <c r="N275" s="30">
        <f>+IFERROR('Tor Emp %OfCMA'!N275*'CMA GDP Estimates'!N275,"")</f>
        <v>567.14558775362798</v>
      </c>
      <c r="O275" s="30">
        <f>+IFERROR('Tor Emp %OfCMA'!O275*'CMA GDP Estimates'!O275,"")</f>
        <v>536.60965163729043</v>
      </c>
      <c r="P275" s="30">
        <f>+IFERROR('Tor Emp %OfCMA'!P275*'CMA GDP Estimates'!P275,"")</f>
        <v>770.17722329631965</v>
      </c>
      <c r="Q275" s="30">
        <f>+IFERROR('Tor Emp %OfCMA'!Q275*'CMA GDP Estimates'!Q275,"")</f>
        <v>0</v>
      </c>
      <c r="R275" s="30">
        <f>+IFERROR('Tor Emp %OfCMA'!R275*'CMA GDP Estimates'!R275,"")</f>
        <v>783.8862860857123</v>
      </c>
      <c r="S275" s="30">
        <f>+IFERROR('Tor Emp %OfCMA'!S275*'CMA GDP Estimates'!S275,"")</f>
        <v>0</v>
      </c>
      <c r="T275" s="30">
        <f>+IFERROR('Tor Emp %OfCMA'!T275*'CMA GDP Estimates'!T275,"")</f>
        <v>772.4869301053709</v>
      </c>
      <c r="U275" s="30">
        <f>+IFERROR('Tor Emp %OfCMA'!U275*'CMA GDP Estimates'!U275,"")</f>
        <v>782.20225227374669</v>
      </c>
      <c r="V275" s="30">
        <f>+IFERROR('Tor Emp %OfCMA'!V275*'CMA GDP Estimates'!V275,"")</f>
        <v>773.59581235822498</v>
      </c>
      <c r="W275" s="30">
        <f>+IFERROR('Tor Emp %OfCMA'!W275*'CMA GDP Estimates'!W275,"")</f>
        <v>0</v>
      </c>
      <c r="X275" s="30">
        <f>+IFERROR('Tor Emp %OfCMA'!X275*'CMA GDP Estimates'!X275,"")</f>
        <v>724.93818099468615</v>
      </c>
      <c r="Y275" s="30">
        <f>+IFERROR('Tor Emp %OfCMA'!Y275*'CMA GDP Estimates'!Y275,"")</f>
        <v>0</v>
      </c>
    </row>
    <row r="276" spans="1:25" x14ac:dyDescent="0.25">
      <c r="A276" t="s">
        <v>592</v>
      </c>
      <c r="B276" s="137">
        <f t="shared" si="15"/>
        <v>5415</v>
      </c>
      <c r="C276" s="133">
        <v>5415</v>
      </c>
      <c r="D276" s="65">
        <f>+IFERROR('Tor Emp %OfCMA'!D276*'CMA GDP Estimates'!D276,"")</f>
        <v>978.18766970412298</v>
      </c>
      <c r="E276" s="65">
        <f>+IFERROR('Tor Emp %OfCMA'!E276*'CMA GDP Estimates'!E276,"")</f>
        <v>1165.4360611638872</v>
      </c>
      <c r="F276" s="65">
        <f>+IFERROR('Tor Emp %OfCMA'!F276*'CMA GDP Estimates'!F276,"")</f>
        <v>2122.5634416422495</v>
      </c>
      <c r="G276" s="65">
        <f>+IFERROR('Tor Emp %OfCMA'!G276*'CMA GDP Estimates'!G276,"")</f>
        <v>2228.4152096427583</v>
      </c>
      <c r="H276" s="65">
        <f>+IFERROR('Tor Emp %OfCMA'!H276*'CMA GDP Estimates'!H276,"")</f>
        <v>2595.2480915877054</v>
      </c>
      <c r="I276" s="65">
        <f>+IFERROR('Tor Emp %OfCMA'!I276*'CMA GDP Estimates'!I276,"")</f>
        <v>2452.7390759355926</v>
      </c>
      <c r="J276" s="65">
        <f>+IFERROR('Tor Emp %OfCMA'!J276*'CMA GDP Estimates'!J276,"")</f>
        <v>2847.2421770928331</v>
      </c>
      <c r="K276" s="65">
        <f>+IFERROR('Tor Emp %OfCMA'!K276*'CMA GDP Estimates'!K276,"")</f>
        <v>2569.1003391609875</v>
      </c>
      <c r="L276" s="65">
        <f>+IFERROR('Tor Emp %OfCMA'!L276*'CMA GDP Estimates'!L276,"")</f>
        <v>2487.4287260719698</v>
      </c>
      <c r="M276" s="30">
        <f>+IFERROR('Tor Emp %OfCMA'!M276*'CMA GDP Estimates'!M276,"")</f>
        <v>3136.7905704662921</v>
      </c>
      <c r="N276" s="30">
        <f>+IFERROR('Tor Emp %OfCMA'!N276*'CMA GDP Estimates'!N276,"")</f>
        <v>2757.5436943494915</v>
      </c>
      <c r="O276" s="30">
        <f>+IFERROR('Tor Emp %OfCMA'!O276*'CMA GDP Estimates'!O276,"")</f>
        <v>3321.0220207856696</v>
      </c>
      <c r="P276" s="30">
        <f>+IFERROR('Tor Emp %OfCMA'!P276*'CMA GDP Estimates'!P276,"")</f>
        <v>3284.6054573814331</v>
      </c>
      <c r="Q276" s="30">
        <f>+IFERROR('Tor Emp %OfCMA'!Q276*'CMA GDP Estimates'!Q276,"")</f>
        <v>3663.0713576669891</v>
      </c>
      <c r="R276" s="30">
        <f>+IFERROR('Tor Emp %OfCMA'!R276*'CMA GDP Estimates'!R276,"")</f>
        <v>3471.3221550839467</v>
      </c>
      <c r="S276" s="30">
        <f>+IFERROR('Tor Emp %OfCMA'!S276*'CMA GDP Estimates'!S276,"")</f>
        <v>3358.9705543630798</v>
      </c>
      <c r="T276" s="30">
        <f>+IFERROR('Tor Emp %OfCMA'!T276*'CMA GDP Estimates'!T276,"")</f>
        <v>3131.9439890538879</v>
      </c>
      <c r="U276" s="30">
        <f>+IFERROR('Tor Emp %OfCMA'!U276*'CMA GDP Estimates'!U276,"")</f>
        <v>3789.7876578189921</v>
      </c>
      <c r="V276" s="30">
        <f>+IFERROR('Tor Emp %OfCMA'!V276*'CMA GDP Estimates'!V276,"")</f>
        <v>4053.1963777439005</v>
      </c>
      <c r="W276" s="30">
        <f>+IFERROR('Tor Emp %OfCMA'!W276*'CMA GDP Estimates'!W276,"")</f>
        <v>4980.1287235146738</v>
      </c>
      <c r="X276" s="30">
        <f>+IFERROR('Tor Emp %OfCMA'!X276*'CMA GDP Estimates'!X276,"")</f>
        <v>5314.5963645628108</v>
      </c>
      <c r="Y276" s="30">
        <f>+IFERROR('Tor Emp %OfCMA'!Y276*'CMA GDP Estimates'!Y276,"")</f>
        <v>5646.9104246538018</v>
      </c>
    </row>
    <row r="277" spans="1:25" x14ac:dyDescent="0.25">
      <c r="A277" t="s">
        <v>525</v>
      </c>
      <c r="B277" s="137" t="s">
        <v>209</v>
      </c>
      <c r="C277" s="133">
        <v>8112</v>
      </c>
      <c r="D277" s="65">
        <f>+IFERROR('Tor Emp %OfCMA'!D277*'CMA GDP Estimates'!D277,"")</f>
        <v>43.145043323787199</v>
      </c>
      <c r="E277" s="65">
        <f>+IFERROR('Tor Emp %OfCMA'!E277*'CMA GDP Estimates'!E277,"")</f>
        <v>37.875898667285043</v>
      </c>
      <c r="F277" s="65">
        <f>+IFERROR('Tor Emp %OfCMA'!F277*'CMA GDP Estimates'!F277,"")</f>
        <v>0</v>
      </c>
      <c r="G277" s="65">
        <f>+IFERROR('Tor Emp %OfCMA'!G277*'CMA GDP Estimates'!G277,"")</f>
        <v>81.188234016524888</v>
      </c>
      <c r="H277" s="65">
        <f>+IFERROR('Tor Emp %OfCMA'!H277*'CMA GDP Estimates'!H277,"")</f>
        <v>0</v>
      </c>
      <c r="I277" s="65">
        <f>+IFERROR('Tor Emp %OfCMA'!I277*'CMA GDP Estimates'!I277,"")</f>
        <v>0</v>
      </c>
      <c r="J277" s="65">
        <f>+IFERROR('Tor Emp %OfCMA'!J277*'CMA GDP Estimates'!J277,"")</f>
        <v>0</v>
      </c>
      <c r="K277" s="65">
        <f>+IFERROR('Tor Emp %OfCMA'!K277*'CMA GDP Estimates'!K277,"")</f>
        <v>58.076031004395801</v>
      </c>
      <c r="L277" s="65">
        <f>+IFERROR('Tor Emp %OfCMA'!L277*'CMA GDP Estimates'!L277,"")</f>
        <v>31.911524649661047</v>
      </c>
      <c r="M277" s="30">
        <f>+IFERROR('Tor Emp %OfCMA'!M277*'CMA GDP Estimates'!M277,"")</f>
        <v>0</v>
      </c>
      <c r="N277" s="30">
        <f>+IFERROR('Tor Emp %OfCMA'!N277*'CMA GDP Estimates'!N277,"")</f>
        <v>54.175235389356111</v>
      </c>
      <c r="O277" s="30">
        <f>+IFERROR('Tor Emp %OfCMA'!O277*'CMA GDP Estimates'!O277,"")</f>
        <v>63.369145737885887</v>
      </c>
      <c r="P277" s="30">
        <f>+IFERROR('Tor Emp %OfCMA'!P277*'CMA GDP Estimates'!P277,"")</f>
        <v>41.208056191213572</v>
      </c>
      <c r="Q277" s="30">
        <f>+IFERROR('Tor Emp %OfCMA'!Q277*'CMA GDP Estimates'!Q277,"")</f>
        <v>28.694635339404083</v>
      </c>
      <c r="R277" s="30">
        <f>+IFERROR('Tor Emp %OfCMA'!R277*'CMA GDP Estimates'!R277,"")</f>
        <v>75.757393498398613</v>
      </c>
      <c r="S277" s="30">
        <f>+IFERROR('Tor Emp %OfCMA'!S277*'CMA GDP Estimates'!S277,"")</f>
        <v>50.802826904770647</v>
      </c>
      <c r="T277" s="30">
        <f>+IFERROR('Tor Emp %OfCMA'!T277*'CMA GDP Estimates'!T277,"")</f>
        <v>42.382513570421565</v>
      </c>
      <c r="U277" s="30">
        <f>+IFERROR('Tor Emp %OfCMA'!U277*'CMA GDP Estimates'!U277,"")</f>
        <v>60.064145615924708</v>
      </c>
      <c r="V277" s="30">
        <f>+IFERROR('Tor Emp %OfCMA'!V277*'CMA GDP Estimates'!V277,"")</f>
        <v>0</v>
      </c>
      <c r="W277" s="30">
        <f>+IFERROR('Tor Emp %OfCMA'!W277*'CMA GDP Estimates'!W277,"")</f>
        <v>86.608631992588016</v>
      </c>
      <c r="X277" s="30">
        <f>+IFERROR('Tor Emp %OfCMA'!X277*'CMA GDP Estimates'!X277,"")</f>
        <v>0</v>
      </c>
      <c r="Y277" s="30">
        <f>+IFERROR('Tor Emp %OfCMA'!Y277*'CMA GDP Estimates'!Y277,"")</f>
        <v>0</v>
      </c>
    </row>
    <row r="310" spans="1:25" x14ac:dyDescent="0.25">
      <c r="A310" t="s">
        <v>643</v>
      </c>
      <c r="C310" s="97" t="s">
        <v>642</v>
      </c>
      <c r="D310" s="150">
        <f t="shared" ref="D310:L310" si="16">SUMIF($C$6:$C$182,11,D$6:D$182)+SUMIF($C$6:$C$182,21,D$6:D$182)+SUMIF($C$6:$C$182,22,D$6:D$182)</f>
        <v>2619.9619984833075</v>
      </c>
      <c r="E310" s="150">
        <f t="shared" si="16"/>
        <v>2281.2834526519237</v>
      </c>
      <c r="F310" s="150">
        <f t="shared" si="16"/>
        <v>1653.238310622721</v>
      </c>
      <c r="G310" s="150">
        <f t="shared" si="16"/>
        <v>2381.5476401395172</v>
      </c>
      <c r="H310" s="150">
        <f t="shared" si="16"/>
        <v>2120.0821300869738</v>
      </c>
      <c r="I310" s="150">
        <f t="shared" si="16"/>
        <v>1955.0644952880557</v>
      </c>
      <c r="J310" s="150">
        <f t="shared" si="16"/>
        <v>1376.0511589176174</v>
      </c>
      <c r="K310" s="150">
        <f t="shared" si="16"/>
        <v>1581.2542828269677</v>
      </c>
      <c r="L310" s="150">
        <f t="shared" si="16"/>
        <v>2422.6513047212884</v>
      </c>
      <c r="M310" s="150">
        <f>SUMIF($C$6:$C$182,11,M$6:M$182)+SUMIF($C$6:$C$182,21,M$6:M$182)+SUMIF($C$6:$C$182,22,M$6:M$182)</f>
        <v>2214.3363531408086</v>
      </c>
      <c r="N310" s="150">
        <f t="shared" ref="N310:Y310" si="17">SUMIF($C$6:$C$182,11,N$6:N$182)+SUMIF($C$6:$C$182,21,N$6:N$182)+SUMIF($C$6:$C$182,22,N$6:N$182)</f>
        <v>2651.7808858010162</v>
      </c>
      <c r="O310" s="150">
        <f t="shared" si="17"/>
        <v>3661.2360557042516</v>
      </c>
      <c r="P310" s="150">
        <f t="shared" si="17"/>
        <v>2789.207412014141</v>
      </c>
      <c r="Q310" s="150">
        <f t="shared" si="17"/>
        <v>2556.1577792533171</v>
      </c>
      <c r="R310" s="150">
        <f t="shared" si="17"/>
        <v>3041.111105389431</v>
      </c>
      <c r="S310" s="150">
        <f t="shared" si="17"/>
        <v>1404.9478629754087</v>
      </c>
      <c r="T310" s="150">
        <f t="shared" si="17"/>
        <v>3512.2631700941929</v>
      </c>
      <c r="U310" s="150">
        <f t="shared" si="17"/>
        <v>3294.0534138753173</v>
      </c>
      <c r="V310" s="150">
        <f t="shared" si="17"/>
        <v>3048.0665153534478</v>
      </c>
      <c r="W310" s="150">
        <f t="shared" si="17"/>
        <v>2723.1701670129105</v>
      </c>
      <c r="X310" s="150">
        <f t="shared" si="17"/>
        <v>2238.9570194402399</v>
      </c>
      <c r="Y310" s="150">
        <f t="shared" si="17"/>
        <v>2589.7144905263203</v>
      </c>
    </row>
    <row r="311" spans="1:25" x14ac:dyDescent="0.25">
      <c r="A311" t="s">
        <v>22</v>
      </c>
      <c r="C311" s="97">
        <v>23</v>
      </c>
      <c r="D311" s="150">
        <f t="shared" ref="D311:L311" si="18">SUMIF($C$6:$C$182,23,D$6:D$182)</f>
        <v>4788.4694519666646</v>
      </c>
      <c r="E311" s="150">
        <f t="shared" si="18"/>
        <v>5095.0226612331362</v>
      </c>
      <c r="F311" s="150">
        <f t="shared" si="18"/>
        <v>5558.5022779895153</v>
      </c>
      <c r="G311" s="150">
        <f t="shared" si="18"/>
        <v>6399.9460999136218</v>
      </c>
      <c r="H311" s="150">
        <f t="shared" si="18"/>
        <v>6350.339949032802</v>
      </c>
      <c r="I311" s="150">
        <f t="shared" si="18"/>
        <v>6488.1998345694092</v>
      </c>
      <c r="J311" s="150">
        <f t="shared" si="18"/>
        <v>6438.2122337509763</v>
      </c>
      <c r="K311" s="150">
        <f t="shared" si="18"/>
        <v>6862.1151791969387</v>
      </c>
      <c r="L311" s="150">
        <f t="shared" si="18"/>
        <v>8445.4798876200275</v>
      </c>
      <c r="M311" s="150">
        <f>SUMIF($C$6:$C$182,23,M$6:M$182)</f>
        <v>7387.2794857721137</v>
      </c>
      <c r="N311" s="150">
        <f t="shared" ref="N311:Y311" si="19">SUMIF($C$6:$C$182,23,N$6:N$182)</f>
        <v>7269.3646575566099</v>
      </c>
      <c r="O311" s="150">
        <f t="shared" si="19"/>
        <v>7535.0980427199183</v>
      </c>
      <c r="P311" s="150">
        <f t="shared" si="19"/>
        <v>6695.2769766426472</v>
      </c>
      <c r="Q311" s="150">
        <f t="shared" si="19"/>
        <v>6804.8154535643407</v>
      </c>
      <c r="R311" s="150">
        <f t="shared" si="19"/>
        <v>7651.4456738933368</v>
      </c>
      <c r="S311" s="150">
        <f t="shared" si="19"/>
        <v>8267.6224935366863</v>
      </c>
      <c r="T311" s="150">
        <f t="shared" si="19"/>
        <v>8720.4878941464158</v>
      </c>
      <c r="U311" s="150">
        <f t="shared" si="19"/>
        <v>8261.6153034626586</v>
      </c>
      <c r="V311" s="150">
        <f t="shared" si="19"/>
        <v>9321.6999576748185</v>
      </c>
      <c r="W311" s="150">
        <f t="shared" si="19"/>
        <v>9765.9403211621411</v>
      </c>
      <c r="X311" s="150">
        <f t="shared" si="19"/>
        <v>10275.273177002491</v>
      </c>
      <c r="Y311" s="150">
        <f t="shared" si="19"/>
        <v>9941.5084823811958</v>
      </c>
    </row>
    <row r="312" spans="1:25" x14ac:dyDescent="0.25">
      <c r="A312" t="s">
        <v>23</v>
      </c>
      <c r="C312" s="97" t="s">
        <v>188</v>
      </c>
      <c r="D312" s="150">
        <f t="shared" ref="D312:L312" si="20">SUMIF($C$6:$C$182,"31-33",D$6:D$182)</f>
        <v>17256.101528626128</v>
      </c>
      <c r="E312" s="150">
        <f t="shared" si="20"/>
        <v>18387.461131100506</v>
      </c>
      <c r="F312" s="150">
        <f t="shared" si="20"/>
        <v>18924.181003412723</v>
      </c>
      <c r="G312" s="150">
        <f t="shared" si="20"/>
        <v>20026.621175322558</v>
      </c>
      <c r="H312" s="150">
        <f t="shared" si="20"/>
        <v>19914.633345577029</v>
      </c>
      <c r="I312" s="150">
        <f t="shared" si="20"/>
        <v>22067.747752845047</v>
      </c>
      <c r="J312" s="150">
        <f t="shared" si="20"/>
        <v>19496.066352556169</v>
      </c>
      <c r="K312" s="150">
        <f t="shared" si="20"/>
        <v>19208.871975184993</v>
      </c>
      <c r="L312" s="150">
        <f t="shared" si="20"/>
        <v>20701.349573701231</v>
      </c>
      <c r="M312" s="150">
        <f>SUMIF($C$6:$C$182,"31-33",M$6:M$182)</f>
        <v>19188.585139387957</v>
      </c>
      <c r="N312" s="150">
        <f t="shared" ref="N312:Y312" si="21">SUMIF($C$6:$C$182,"31-33",N$6:N$182)</f>
        <v>17486.535319776431</v>
      </c>
      <c r="O312" s="150">
        <f t="shared" si="21"/>
        <v>16147.469017351288</v>
      </c>
      <c r="P312" s="150">
        <f t="shared" si="21"/>
        <v>12809.686054794569</v>
      </c>
      <c r="Q312" s="150">
        <f t="shared" si="21"/>
        <v>12797.736873184638</v>
      </c>
      <c r="R312" s="150">
        <f t="shared" si="21"/>
        <v>14436.845846102196</v>
      </c>
      <c r="S312" s="150">
        <f t="shared" si="21"/>
        <v>15949.334332886909</v>
      </c>
      <c r="T312" s="150">
        <f t="shared" si="21"/>
        <v>15941.236720667539</v>
      </c>
      <c r="U312" s="150">
        <f t="shared" si="21"/>
        <v>15680.142903440214</v>
      </c>
      <c r="V312" s="150">
        <f t="shared" si="21"/>
        <v>15991.144181925711</v>
      </c>
      <c r="W312" s="150">
        <f t="shared" si="21"/>
        <v>14655.508202313087</v>
      </c>
      <c r="X312" s="150">
        <f t="shared" si="21"/>
        <v>13897.251167942733</v>
      </c>
      <c r="Y312" s="150">
        <f t="shared" si="21"/>
        <v>15617.145777940785</v>
      </c>
    </row>
    <row r="313" spans="1:25" x14ac:dyDescent="0.25">
      <c r="A313" t="s">
        <v>648</v>
      </c>
      <c r="C313" s="97">
        <v>41</v>
      </c>
      <c r="D313" s="150">
        <f t="shared" ref="D313:L313" si="22">SUMIF($C$6:$C$182,41,D$6:D$182)</f>
        <v>4791.7092100793252</v>
      </c>
      <c r="E313" s="150">
        <f t="shared" si="22"/>
        <v>4785.3699088089234</v>
      </c>
      <c r="F313" s="150">
        <f t="shared" si="22"/>
        <v>5564.5314355209621</v>
      </c>
      <c r="G313" s="150">
        <f t="shared" si="22"/>
        <v>6070.6065625738865</v>
      </c>
      <c r="H313" s="150">
        <f t="shared" si="22"/>
        <v>6634.2343438796133</v>
      </c>
      <c r="I313" s="150">
        <f t="shared" si="22"/>
        <v>6231.7947086859094</v>
      </c>
      <c r="J313" s="150">
        <f t="shared" si="22"/>
        <v>5806.6634172962713</v>
      </c>
      <c r="K313" s="150">
        <f t="shared" si="22"/>
        <v>5668.5073513846573</v>
      </c>
      <c r="L313" s="150">
        <f t="shared" si="22"/>
        <v>6618.8679810593585</v>
      </c>
      <c r="M313" s="150">
        <f>SUMIF($C$6:$C$182,41,M$6:M$182)</f>
        <v>6657.9971935736903</v>
      </c>
      <c r="N313" s="150">
        <f t="shared" ref="N313:Y313" si="23">SUMIF($C$6:$C$182,41,N$6:N$182)</f>
        <v>7736.7894114060373</v>
      </c>
      <c r="O313" s="150">
        <f t="shared" si="23"/>
        <v>7842.60017672496</v>
      </c>
      <c r="P313" s="150">
        <f t="shared" si="23"/>
        <v>6229.302876037249</v>
      </c>
      <c r="Q313" s="150">
        <f t="shared" si="23"/>
        <v>6939.9707596061189</v>
      </c>
      <c r="R313" s="150">
        <f t="shared" si="23"/>
        <v>7493.6673046104115</v>
      </c>
      <c r="S313" s="150">
        <f t="shared" si="23"/>
        <v>7753.9197910851317</v>
      </c>
      <c r="T313" s="150">
        <f t="shared" si="23"/>
        <v>7099.0219646310634</v>
      </c>
      <c r="U313" s="150">
        <f t="shared" si="23"/>
        <v>8057.662057985297</v>
      </c>
      <c r="V313" s="150">
        <f t="shared" si="23"/>
        <v>8923.1648490542557</v>
      </c>
      <c r="W313" s="150">
        <f t="shared" si="23"/>
        <v>9213.6463972744696</v>
      </c>
      <c r="X313" s="150">
        <f t="shared" si="23"/>
        <v>8999.8875903652679</v>
      </c>
      <c r="Y313" s="150">
        <f t="shared" si="23"/>
        <v>8320.5595585142291</v>
      </c>
    </row>
    <row r="314" spans="1:25" x14ac:dyDescent="0.25">
      <c r="A314" t="s">
        <v>649</v>
      </c>
      <c r="C314" s="97" t="s">
        <v>199</v>
      </c>
      <c r="D314" s="150">
        <f t="shared" ref="D314:L314" si="24">SUMIF($C$6:$C$182,"44-45",D$6:D$182)</f>
        <v>3643.5605385781614</v>
      </c>
      <c r="E314" s="150">
        <f t="shared" si="24"/>
        <v>4157.0538269851304</v>
      </c>
      <c r="F314" s="150">
        <f t="shared" si="24"/>
        <v>4265.3779909966743</v>
      </c>
      <c r="G314" s="150">
        <f t="shared" si="24"/>
        <v>4453.7390148093173</v>
      </c>
      <c r="H314" s="150">
        <f t="shared" si="24"/>
        <v>4884.1567352704369</v>
      </c>
      <c r="I314" s="150">
        <f t="shared" si="24"/>
        <v>4591.1594860255755</v>
      </c>
      <c r="J314" s="150">
        <f t="shared" si="24"/>
        <v>4817.8415509103515</v>
      </c>
      <c r="K314" s="150">
        <f t="shared" si="24"/>
        <v>5149.7877367448446</v>
      </c>
      <c r="L314" s="150">
        <f t="shared" si="24"/>
        <v>6267.7114529871233</v>
      </c>
      <c r="M314" s="150">
        <f>SUMIF($C$6:$C$182,"44-45",M$6:M$182)</f>
        <v>6209.2457819929241</v>
      </c>
      <c r="N314" s="150">
        <f t="shared" ref="N314:Y314" si="25">SUMIF($C$6:$C$182,"44-45",N$6:N$182)</f>
        <v>6073.2260029437748</v>
      </c>
      <c r="O314" s="150">
        <f t="shared" si="25"/>
        <v>5693.1572789360152</v>
      </c>
      <c r="P314" s="150">
        <f t="shared" si="25"/>
        <v>6222.819191310231</v>
      </c>
      <c r="Q314" s="150">
        <f t="shared" si="25"/>
        <v>6307.0045871477578</v>
      </c>
      <c r="R314" s="150">
        <f t="shared" si="25"/>
        <v>5744.9882385888095</v>
      </c>
      <c r="S314" s="150">
        <f t="shared" si="25"/>
        <v>6133.2085162765552</v>
      </c>
      <c r="T314" s="150">
        <f t="shared" si="25"/>
        <v>6808.5691934457636</v>
      </c>
      <c r="U314" s="150">
        <f t="shared" si="25"/>
        <v>6403.0702200775777</v>
      </c>
      <c r="V314" s="150">
        <f t="shared" si="25"/>
        <v>6211.9724722223191</v>
      </c>
      <c r="W314" s="150">
        <f t="shared" si="25"/>
        <v>6494.0431986952935</v>
      </c>
      <c r="X314" s="150">
        <f t="shared" si="25"/>
        <v>7036.7554584016425</v>
      </c>
      <c r="Y314" s="150">
        <f t="shared" si="25"/>
        <v>7696.658290004003</v>
      </c>
    </row>
    <row r="315" spans="1:25" x14ac:dyDescent="0.25">
      <c r="A315" t="s">
        <v>650</v>
      </c>
      <c r="C315" s="97" t="s">
        <v>200</v>
      </c>
      <c r="D315" s="150">
        <f t="shared" ref="D315:L315" si="26">SUMIF($C$6:$C$182,"48-49",D$6:D$182)</f>
        <v>3612.9852877382541</v>
      </c>
      <c r="E315" s="150">
        <f t="shared" si="26"/>
        <v>3407.543680815962</v>
      </c>
      <c r="F315" s="150">
        <f t="shared" si="26"/>
        <v>3410.7610054541069</v>
      </c>
      <c r="G315" s="150">
        <f t="shared" si="26"/>
        <v>3825.1334360556111</v>
      </c>
      <c r="H315" s="150">
        <f t="shared" si="26"/>
        <v>3949.2475347656159</v>
      </c>
      <c r="I315" s="150">
        <f t="shared" si="26"/>
        <v>3809.8182325902167</v>
      </c>
      <c r="J315" s="150">
        <f t="shared" si="26"/>
        <v>3416.837417704382</v>
      </c>
      <c r="K315" s="150">
        <f t="shared" si="26"/>
        <v>3337.4434539804365</v>
      </c>
      <c r="L315" s="150">
        <f t="shared" si="26"/>
        <v>3652.986092640725</v>
      </c>
      <c r="M315" s="150">
        <f>SUMIF($C$6:$C$182,"48-49",M$6:M$182)</f>
        <v>4667.2468661528583</v>
      </c>
      <c r="N315" s="150">
        <f t="shared" ref="N315:Y315" si="27">SUMIF($C$6:$C$182,"48-49",N$6:N$182)</f>
        <v>4229.2120407363</v>
      </c>
      <c r="O315" s="150">
        <f t="shared" si="27"/>
        <v>4314.1175469299742</v>
      </c>
      <c r="P315" s="150">
        <f t="shared" si="27"/>
        <v>4338.1957129213069</v>
      </c>
      <c r="Q315" s="150">
        <f t="shared" si="27"/>
        <v>4239.2938525912568</v>
      </c>
      <c r="R315" s="150">
        <f t="shared" si="27"/>
        <v>4771.2124540001587</v>
      </c>
      <c r="S315" s="150">
        <f t="shared" si="27"/>
        <v>4509.7090296966599</v>
      </c>
      <c r="T315" s="150">
        <f t="shared" si="27"/>
        <v>4912.5251244723222</v>
      </c>
      <c r="U315" s="150">
        <f t="shared" si="27"/>
        <v>5114.0968452195057</v>
      </c>
      <c r="V315" s="150">
        <f t="shared" si="27"/>
        <v>5072.3180175562738</v>
      </c>
      <c r="W315" s="150">
        <f t="shared" si="27"/>
        <v>4165.039549195043</v>
      </c>
      <c r="X315" s="150">
        <f t="shared" si="27"/>
        <v>5146.2212996630797</v>
      </c>
      <c r="Y315" s="150">
        <f t="shared" si="27"/>
        <v>5566.3714246877853</v>
      </c>
    </row>
    <row r="316" spans="1:25" x14ac:dyDescent="0.25">
      <c r="A316" t="s">
        <v>651</v>
      </c>
      <c r="C316" s="97">
        <v>51</v>
      </c>
      <c r="D316" s="150">
        <f t="shared" ref="D316:L316" si="28">SUMIF($C$6:$C$182,51,D$6:D$182)</f>
        <v>4235.8128481525127</v>
      </c>
      <c r="E316" s="150">
        <f t="shared" si="28"/>
        <v>4407.7103779155932</v>
      </c>
      <c r="F316" s="150">
        <f t="shared" si="28"/>
        <v>5513.170688940445</v>
      </c>
      <c r="G316" s="150">
        <f t="shared" si="28"/>
        <v>5745.5606414237182</v>
      </c>
      <c r="H316" s="150">
        <f t="shared" si="28"/>
        <v>6686.7301737089392</v>
      </c>
      <c r="I316" s="150">
        <f t="shared" si="28"/>
        <v>6616.4248958914141</v>
      </c>
      <c r="J316" s="150">
        <f t="shared" si="28"/>
        <v>6831.8307544743047</v>
      </c>
      <c r="K316" s="150">
        <f t="shared" si="28"/>
        <v>7844.1223457123515</v>
      </c>
      <c r="L316" s="150">
        <f t="shared" si="28"/>
        <v>10355.582866884628</v>
      </c>
      <c r="M316" s="150">
        <f>SUMIF($C$6:$C$182,51,M$6:M$182)</f>
        <v>10324.241985077126</v>
      </c>
      <c r="N316" s="150">
        <f t="shared" ref="N316:Y316" si="29">SUMIF($C$6:$C$182,51,N$6:N$182)</f>
        <v>10337.055509737649</v>
      </c>
      <c r="O316" s="150">
        <f t="shared" si="29"/>
        <v>10044.718050491034</v>
      </c>
      <c r="P316" s="150">
        <f t="shared" si="29"/>
        <v>11940.566225526516</v>
      </c>
      <c r="Q316" s="150">
        <f t="shared" si="29"/>
        <v>10222.713565099517</v>
      </c>
      <c r="R316" s="150">
        <f t="shared" si="29"/>
        <v>11189.828632760848</v>
      </c>
      <c r="S316" s="150">
        <f t="shared" si="29"/>
        <v>9893.942914721436</v>
      </c>
      <c r="T316" s="150">
        <f t="shared" si="29"/>
        <v>10597.049945801806</v>
      </c>
      <c r="U316" s="150">
        <f t="shared" si="29"/>
        <v>10217.186197194373</v>
      </c>
      <c r="V316" s="150">
        <f t="shared" si="29"/>
        <v>11364.574071607858</v>
      </c>
      <c r="W316" s="150">
        <f t="shared" si="29"/>
        <v>10661.542657143322</v>
      </c>
      <c r="X316" s="150">
        <f t="shared" si="29"/>
        <v>12617.066035161075</v>
      </c>
      <c r="Y316" s="150">
        <f t="shared" si="29"/>
        <v>10809.208309564519</v>
      </c>
    </row>
    <row r="317" spans="1:25" x14ac:dyDescent="0.25">
      <c r="A317" t="s">
        <v>567</v>
      </c>
      <c r="C317" s="97">
        <v>52</v>
      </c>
      <c r="D317" s="150">
        <f t="shared" ref="D317:L317" si="30">SUMIF($C$6:$C$182,52,D$6:D$182)</f>
        <v>10882.093545920017</v>
      </c>
      <c r="E317" s="150">
        <f t="shared" si="30"/>
        <v>12162.329718508778</v>
      </c>
      <c r="F317" s="150">
        <f t="shared" si="30"/>
        <v>12401.087260749362</v>
      </c>
      <c r="G317" s="150">
        <f t="shared" si="30"/>
        <v>12908.342177330122</v>
      </c>
      <c r="H317" s="150">
        <f t="shared" si="30"/>
        <v>13207.542010619793</v>
      </c>
      <c r="I317" s="150">
        <f t="shared" si="30"/>
        <v>13796.396946964558</v>
      </c>
      <c r="J317" s="150">
        <f t="shared" si="30"/>
        <v>13514.609072434809</v>
      </c>
      <c r="K317" s="150">
        <f t="shared" si="30"/>
        <v>13570.18937782053</v>
      </c>
      <c r="L317" s="150">
        <f t="shared" si="30"/>
        <v>23009.910502725976</v>
      </c>
      <c r="M317" s="150">
        <f>SUMIF($C$6:$C$182,52,M$6:M$182)</f>
        <v>24731.519377533754</v>
      </c>
      <c r="N317" s="150">
        <f t="shared" ref="N317:Y317" si="31">SUMIF($C$6:$C$182,52,N$6:N$182)</f>
        <v>24516.471175832899</v>
      </c>
      <c r="O317" s="150">
        <f t="shared" si="31"/>
        <v>26670.814892334998</v>
      </c>
      <c r="P317" s="150">
        <f t="shared" si="31"/>
        <v>25642.184091167397</v>
      </c>
      <c r="Q317" s="150">
        <f t="shared" si="31"/>
        <v>23036.66888248736</v>
      </c>
      <c r="R317" s="150">
        <f t="shared" si="31"/>
        <v>25046.133179045646</v>
      </c>
      <c r="S317" s="150">
        <f t="shared" si="31"/>
        <v>25437.345161325964</v>
      </c>
      <c r="T317" s="150">
        <f t="shared" si="31"/>
        <v>26574.971055309208</v>
      </c>
      <c r="U317" s="150">
        <f t="shared" si="31"/>
        <v>30236.847088735565</v>
      </c>
      <c r="V317" s="150">
        <f t="shared" si="31"/>
        <v>30498.350250087453</v>
      </c>
      <c r="W317" s="150">
        <f t="shared" si="31"/>
        <v>33124.384766196679</v>
      </c>
      <c r="X317" s="150">
        <f t="shared" si="31"/>
        <v>32589.408556096663</v>
      </c>
      <c r="Y317" s="150">
        <f t="shared" si="31"/>
        <v>31994.538520254799</v>
      </c>
    </row>
    <row r="318" spans="1:25" x14ac:dyDescent="0.25">
      <c r="A318" t="s">
        <v>652</v>
      </c>
      <c r="C318" s="97">
        <v>53</v>
      </c>
      <c r="D318" s="150">
        <f t="shared" ref="D318:L318" si="32">SUMIF($C$6:$C$182,53,D$6:D$182)</f>
        <v>14307.864709758613</v>
      </c>
      <c r="E318" s="150">
        <f t="shared" si="32"/>
        <v>15186.408402737268</v>
      </c>
      <c r="F318" s="150">
        <f t="shared" si="32"/>
        <v>18542.076628425162</v>
      </c>
      <c r="G318" s="150">
        <f t="shared" si="32"/>
        <v>16806.363342013919</v>
      </c>
      <c r="H318" s="150">
        <f t="shared" si="32"/>
        <v>16596.289136865533</v>
      </c>
      <c r="I318" s="150">
        <f t="shared" si="32"/>
        <v>16857.0616722702</v>
      </c>
      <c r="J318" s="150">
        <f t="shared" si="32"/>
        <v>17753.455490285185</v>
      </c>
      <c r="K318" s="150">
        <f t="shared" si="32"/>
        <v>20932.022028579595</v>
      </c>
      <c r="L318" s="150">
        <f t="shared" si="32"/>
        <v>22628.215864867154</v>
      </c>
      <c r="M318" s="150">
        <f>SUMIF($C$6:$C$182,53,M$6:M$182)</f>
        <v>25560.560253860967</v>
      </c>
      <c r="N318" s="150">
        <f t="shared" ref="N318:Y318" si="33">SUMIF($C$6:$C$182,53,N$6:N$182)</f>
        <v>25090.278082778761</v>
      </c>
      <c r="O318" s="150">
        <f t="shared" si="33"/>
        <v>23723.923644526327</v>
      </c>
      <c r="P318" s="150">
        <f t="shared" si="33"/>
        <v>26975.708829037216</v>
      </c>
      <c r="Q318" s="150">
        <f t="shared" si="33"/>
        <v>30246.268729106545</v>
      </c>
      <c r="R318" s="150">
        <f t="shared" si="33"/>
        <v>30350.12053379367</v>
      </c>
      <c r="S318" s="150">
        <f t="shared" si="33"/>
        <v>24587.889978218958</v>
      </c>
      <c r="T318" s="150">
        <f t="shared" si="33"/>
        <v>26328.008515733043</v>
      </c>
      <c r="U318" s="150">
        <f t="shared" si="33"/>
        <v>27239.32576137815</v>
      </c>
      <c r="V318" s="150">
        <f t="shared" si="33"/>
        <v>29471.718739285581</v>
      </c>
      <c r="W318" s="150">
        <f t="shared" si="33"/>
        <v>31538.161271665402</v>
      </c>
      <c r="X318" s="150">
        <f t="shared" si="33"/>
        <v>34818.326633363213</v>
      </c>
      <c r="Y318" s="150">
        <f t="shared" si="33"/>
        <v>30897.377833326962</v>
      </c>
    </row>
    <row r="319" spans="1:25" x14ac:dyDescent="0.25">
      <c r="A319" t="s">
        <v>653</v>
      </c>
      <c r="C319" s="97">
        <v>54</v>
      </c>
      <c r="D319" s="150">
        <f t="shared" ref="D319:L319" si="34">SUMIF($C$6:$C$182,54,D$6:D$182)</f>
        <v>7773.4390591071697</v>
      </c>
      <c r="E319" s="150">
        <f t="shared" si="34"/>
        <v>8419.2983599551389</v>
      </c>
      <c r="F319" s="150">
        <f t="shared" si="34"/>
        <v>10534.076580104849</v>
      </c>
      <c r="G319" s="150">
        <f t="shared" si="34"/>
        <v>11424.337430223397</v>
      </c>
      <c r="H319" s="150">
        <f t="shared" si="34"/>
        <v>11201.86235080308</v>
      </c>
      <c r="I319" s="150">
        <f t="shared" si="34"/>
        <v>11280.576876643994</v>
      </c>
      <c r="J319" s="150">
        <f t="shared" si="34"/>
        <v>11660.27578982418</v>
      </c>
      <c r="K319" s="150">
        <f t="shared" si="34"/>
        <v>11293.70421723955</v>
      </c>
      <c r="L319" s="150">
        <f t="shared" si="34"/>
        <v>12833.991309188141</v>
      </c>
      <c r="M319" s="150">
        <f>SUMIF($C$6:$C$182,54,M$6:M$182)</f>
        <v>14246.529927973233</v>
      </c>
      <c r="N319" s="150">
        <f t="shared" ref="N319:Y319" si="35">SUMIF($C$6:$C$182,54,N$6:N$182)</f>
        <v>14215.651377770726</v>
      </c>
      <c r="O319" s="150">
        <f t="shared" si="35"/>
        <v>14711.143713856971</v>
      </c>
      <c r="P319" s="150">
        <f t="shared" si="35"/>
        <v>15118.827978416004</v>
      </c>
      <c r="Q319" s="150">
        <f t="shared" si="35"/>
        <v>14810.784470896268</v>
      </c>
      <c r="R319" s="150">
        <f t="shared" si="35"/>
        <v>14785.800454717388</v>
      </c>
      <c r="S319" s="150">
        <f t="shared" si="35"/>
        <v>13980.200944934173</v>
      </c>
      <c r="T319" s="150">
        <f t="shared" si="35"/>
        <v>13863.514098055844</v>
      </c>
      <c r="U319" s="150">
        <f t="shared" si="35"/>
        <v>15931.388478235322</v>
      </c>
      <c r="V319" s="150">
        <f t="shared" si="35"/>
        <v>16612.542571152375</v>
      </c>
      <c r="W319" s="150">
        <f t="shared" si="35"/>
        <v>16363.337184097592</v>
      </c>
      <c r="X319" s="150">
        <f t="shared" si="35"/>
        <v>17415.737548149711</v>
      </c>
      <c r="Y319" s="150">
        <f t="shared" si="35"/>
        <v>19012.518208137924</v>
      </c>
    </row>
    <row r="320" spans="1:25" x14ac:dyDescent="0.25">
      <c r="A320" t="s">
        <v>644</v>
      </c>
      <c r="C320" s="97" t="s">
        <v>645</v>
      </c>
      <c r="D320" s="150">
        <f t="shared" ref="D320:L320" si="36">SUMIF($C$6:$C$182,55,D$6:D$182)+SUMIF($C$6:$C$182,56,D$6:D$182)</f>
        <v>3635.4756456240625</v>
      </c>
      <c r="E320" s="150">
        <f t="shared" si="36"/>
        <v>5492.3607665101263</v>
      </c>
      <c r="F320" s="150">
        <f t="shared" si="36"/>
        <v>4045.4793724975325</v>
      </c>
      <c r="G320" s="150">
        <f t="shared" si="36"/>
        <v>4322.7316888323076</v>
      </c>
      <c r="H320" s="150">
        <f t="shared" si="36"/>
        <v>4360.3434569162537</v>
      </c>
      <c r="I320" s="150">
        <f t="shared" si="36"/>
        <v>4666.7189537692766</v>
      </c>
      <c r="J320" s="150">
        <f t="shared" si="36"/>
        <v>4482.8438483156406</v>
      </c>
      <c r="K320" s="150">
        <f t="shared" si="36"/>
        <v>5031.3689755198056</v>
      </c>
      <c r="L320" s="150">
        <f t="shared" si="36"/>
        <v>5475.7158820882605</v>
      </c>
      <c r="M320" s="150">
        <f>SUMIF($C$6:$C$182,55,M$6:M$182)+SUMIF($C$6:$C$182,56,M$6:M$182)</f>
        <v>5413.4566790750496</v>
      </c>
      <c r="N320" s="150">
        <f t="shared" ref="N320:Y320" si="37">SUMIF($C$6:$C$182,55,N$6:N$182)+SUMIF($C$6:$C$182,56,N$6:N$182)</f>
        <v>5509.6985275788602</v>
      </c>
      <c r="O320" s="150">
        <f t="shared" si="37"/>
        <v>7627.9032406929446</v>
      </c>
      <c r="P320" s="150">
        <f t="shared" si="37"/>
        <v>5050.8266304658337</v>
      </c>
      <c r="Q320" s="150">
        <f t="shared" si="37"/>
        <v>5527.0079374680081</v>
      </c>
      <c r="R320" s="150">
        <f t="shared" si="37"/>
        <v>5733.4324539232794</v>
      </c>
      <c r="S320" s="150">
        <f t="shared" si="37"/>
        <v>5729.4524370773079</v>
      </c>
      <c r="T320" s="150">
        <f t="shared" si="37"/>
        <v>6451.8836429789772</v>
      </c>
      <c r="U320" s="150">
        <f t="shared" si="37"/>
        <v>5397.5380259754429</v>
      </c>
      <c r="V320" s="150">
        <f t="shared" si="37"/>
        <v>6111.5917636740814</v>
      </c>
      <c r="W320" s="150">
        <f t="shared" si="37"/>
        <v>5816.1381954026519</v>
      </c>
      <c r="X320" s="150">
        <f t="shared" si="37"/>
        <v>7051.4671796624552</v>
      </c>
      <c r="Y320" s="150">
        <f t="shared" si="37"/>
        <v>6853.7139597796458</v>
      </c>
    </row>
    <row r="321" spans="1:25" x14ac:dyDescent="0.25">
      <c r="A321" t="s">
        <v>647</v>
      </c>
      <c r="C321" s="97" t="s">
        <v>646</v>
      </c>
      <c r="D321" s="150">
        <f t="shared" ref="D321:L321" si="38">SUMIF($C$6:$C$182,61,D$6:D$182)+SUMIF($C$6:$C$182,62,D$6:D$182)+SUMIF($C$6:$C$182,91,D$6:D$182)</f>
        <v>16886.335015266395</v>
      </c>
      <c r="E321" s="150">
        <f t="shared" si="38"/>
        <v>17562.71096113055</v>
      </c>
      <c r="F321" s="150">
        <f t="shared" si="38"/>
        <v>17852.053541524772</v>
      </c>
      <c r="G321" s="150">
        <f t="shared" si="38"/>
        <v>17918.384303736002</v>
      </c>
      <c r="H321" s="150">
        <f t="shared" si="38"/>
        <v>17341.264896071145</v>
      </c>
      <c r="I321" s="150">
        <f t="shared" si="38"/>
        <v>16862.987687577843</v>
      </c>
      <c r="J321" s="150">
        <f t="shared" si="38"/>
        <v>17997.624715995109</v>
      </c>
      <c r="K321" s="150">
        <f t="shared" si="38"/>
        <v>18591.297948878189</v>
      </c>
      <c r="L321" s="150">
        <f t="shared" si="38"/>
        <v>25680.832017559296</v>
      </c>
      <c r="M321" s="150">
        <f>SUMIF($C$6:$C$182,61,M$6:M$182)+SUMIF($C$6:$C$182,62,M$6:M$182)+SUMIF($C$6:$C$182,91,M$6:M$182)</f>
        <v>26140.846558361314</v>
      </c>
      <c r="N321" s="150">
        <f t="shared" ref="N321:Y321" si="39">SUMIF($C$6:$C$182,61,N$6:N$182)+SUMIF($C$6:$C$182,62,N$6:N$182)+SUMIF($C$6:$C$182,91,N$6:N$182)</f>
        <v>27855.249453261917</v>
      </c>
      <c r="O321" s="150">
        <f t="shared" si="39"/>
        <v>28108.345983211242</v>
      </c>
      <c r="P321" s="150">
        <f t="shared" si="39"/>
        <v>28115.947897173282</v>
      </c>
      <c r="Q321" s="150">
        <f t="shared" si="39"/>
        <v>30278.01720303456</v>
      </c>
      <c r="R321" s="150">
        <f t="shared" si="39"/>
        <v>29895.496555638118</v>
      </c>
      <c r="S321" s="150">
        <f t="shared" si="39"/>
        <v>31090.126160807871</v>
      </c>
      <c r="T321" s="150">
        <f t="shared" si="39"/>
        <v>31271.52430258556</v>
      </c>
      <c r="U321" s="150">
        <f t="shared" si="39"/>
        <v>29254.365894973449</v>
      </c>
      <c r="V321" s="150">
        <f t="shared" si="39"/>
        <v>30378.779323995608</v>
      </c>
      <c r="W321" s="150">
        <f t="shared" si="39"/>
        <v>31022.264736159133</v>
      </c>
      <c r="X321" s="150">
        <f t="shared" si="39"/>
        <v>32424.129836724125</v>
      </c>
      <c r="Y321" s="150">
        <f t="shared" si="39"/>
        <v>33575.061110422437</v>
      </c>
    </row>
    <row r="322" spans="1:25" x14ac:dyDescent="0.25">
      <c r="A322" t="s">
        <v>654</v>
      </c>
      <c r="C322" s="97">
        <v>71</v>
      </c>
      <c r="D322" s="150">
        <f t="shared" ref="D322:L322" si="40">SUMIF($C$6:$C$182,71,D$6:D$182)</f>
        <v>1441.7053617241236</v>
      </c>
      <c r="E322" s="150">
        <f t="shared" si="40"/>
        <v>1378.9294658108101</v>
      </c>
      <c r="F322" s="150">
        <f t="shared" si="40"/>
        <v>1088.937491920927</v>
      </c>
      <c r="G322" s="150">
        <f t="shared" si="40"/>
        <v>1239.7792628547434</v>
      </c>
      <c r="H322" s="150">
        <f t="shared" si="40"/>
        <v>1248.4012523587169</v>
      </c>
      <c r="I322" s="150">
        <f t="shared" si="40"/>
        <v>1304.5523136129598</v>
      </c>
      <c r="J322" s="150">
        <f t="shared" si="40"/>
        <v>1307.9653981579017</v>
      </c>
      <c r="K322" s="150">
        <f t="shared" si="40"/>
        <v>1202.748565497868</v>
      </c>
      <c r="L322" s="150">
        <f t="shared" si="40"/>
        <v>1277.3697421131762</v>
      </c>
      <c r="M322" s="150">
        <f>SUMIF($C$6:$C$182,71,M$6:M$182)</f>
        <v>1415.4195905067018</v>
      </c>
      <c r="N322" s="150">
        <f t="shared" ref="N322:Y322" si="41">SUMIF($C$6:$C$182,71,N$6:N$182)</f>
        <v>1451.773361002412</v>
      </c>
      <c r="O322" s="150">
        <f t="shared" si="41"/>
        <v>1327.3698626424596</v>
      </c>
      <c r="P322" s="150">
        <f t="shared" si="41"/>
        <v>1566.1283608753772</v>
      </c>
      <c r="Q322" s="150">
        <f t="shared" si="41"/>
        <v>1452.7729766764744</v>
      </c>
      <c r="R322" s="150">
        <f t="shared" si="41"/>
        <v>1352.7017734947322</v>
      </c>
      <c r="S322" s="150">
        <f t="shared" si="41"/>
        <v>1451.1769666451473</v>
      </c>
      <c r="T322" s="150">
        <f t="shared" si="41"/>
        <v>1751.1266959513873</v>
      </c>
      <c r="U322" s="150">
        <f t="shared" si="41"/>
        <v>1277.1775052196392</v>
      </c>
      <c r="V322" s="150">
        <f t="shared" si="41"/>
        <v>1524.1039258729202</v>
      </c>
      <c r="W322" s="150">
        <f t="shared" si="41"/>
        <v>1717.0047092920129</v>
      </c>
      <c r="X322" s="150">
        <f t="shared" si="41"/>
        <v>1753.160336724397</v>
      </c>
      <c r="Y322" s="150">
        <f t="shared" si="41"/>
        <v>1710.0571084917328</v>
      </c>
    </row>
    <row r="323" spans="1:25" x14ac:dyDescent="0.25">
      <c r="A323" t="s">
        <v>655</v>
      </c>
      <c r="C323" s="97">
        <v>72</v>
      </c>
      <c r="D323" s="150">
        <f t="shared" ref="D323:L323" si="42">SUMIF($C$6:$C$182,72,D$6:D$182)</f>
        <v>2020.840946945171</v>
      </c>
      <c r="E323" s="150">
        <f t="shared" si="42"/>
        <v>2026.0532111230309</v>
      </c>
      <c r="F323" s="150">
        <f t="shared" si="42"/>
        <v>2205.457225143321</v>
      </c>
      <c r="G323" s="150">
        <f t="shared" si="42"/>
        <v>2514.1964889107617</v>
      </c>
      <c r="H323" s="150">
        <f t="shared" si="42"/>
        <v>2305.9964586662882</v>
      </c>
      <c r="I323" s="150">
        <f t="shared" si="42"/>
        <v>2788.8705603339831</v>
      </c>
      <c r="J323" s="150">
        <f t="shared" si="42"/>
        <v>2358.4099318340541</v>
      </c>
      <c r="K323" s="150">
        <f t="shared" si="42"/>
        <v>2248.6226115316226</v>
      </c>
      <c r="L323" s="150">
        <f t="shared" si="42"/>
        <v>2406.4733926077824</v>
      </c>
      <c r="M323" s="150">
        <f>SUMIF($C$6:$C$182,72,M$6:M$182)</f>
        <v>2235.7909461346653</v>
      </c>
      <c r="N323" s="150">
        <f t="shared" ref="N323:Y323" si="43">SUMIF($C$6:$C$182,72,N$6:N$182)</f>
        <v>2334.3081020728591</v>
      </c>
      <c r="O323" s="150">
        <f t="shared" si="43"/>
        <v>2668.8387964717417</v>
      </c>
      <c r="P323" s="150">
        <f t="shared" si="43"/>
        <v>2512.7488604373566</v>
      </c>
      <c r="Q323" s="150">
        <f t="shared" si="43"/>
        <v>2451.5891299327513</v>
      </c>
      <c r="R323" s="150">
        <f t="shared" si="43"/>
        <v>2470.2178302839507</v>
      </c>
      <c r="S323" s="150">
        <f t="shared" si="43"/>
        <v>2840.5469851465919</v>
      </c>
      <c r="T323" s="150">
        <f t="shared" si="43"/>
        <v>2943.7533174720179</v>
      </c>
      <c r="U323" s="150">
        <f t="shared" si="43"/>
        <v>3084.1269394966921</v>
      </c>
      <c r="V323" s="150">
        <f t="shared" si="43"/>
        <v>3442.8029621033602</v>
      </c>
      <c r="W323" s="150">
        <f t="shared" si="43"/>
        <v>3402.0348036189389</v>
      </c>
      <c r="X323" s="150">
        <f t="shared" si="43"/>
        <v>4198.9153409941773</v>
      </c>
      <c r="Y323" s="150">
        <f t="shared" si="43"/>
        <v>3856.7342913534558</v>
      </c>
    </row>
    <row r="324" spans="1:25" x14ac:dyDescent="0.25">
      <c r="A324" t="s">
        <v>656</v>
      </c>
      <c r="C324" s="97">
        <v>81</v>
      </c>
      <c r="D324" s="150">
        <f t="shared" ref="D324:L324" si="44">SUMIF($C$6:$C$182,81,D$6:D$182)</f>
        <v>2002.5010541697768</v>
      </c>
      <c r="E324" s="150">
        <f t="shared" si="44"/>
        <v>2030.8919798856271</v>
      </c>
      <c r="F324" s="150">
        <f t="shared" si="44"/>
        <v>2233.5625801786728</v>
      </c>
      <c r="G324" s="150">
        <f t="shared" si="44"/>
        <v>2150.3659400180904</v>
      </c>
      <c r="H324" s="150">
        <f t="shared" si="44"/>
        <v>2240.4332248386654</v>
      </c>
      <c r="I324" s="150">
        <f t="shared" si="44"/>
        <v>2142.8183064541631</v>
      </c>
      <c r="J324" s="150">
        <f t="shared" si="44"/>
        <v>2745.2216041345519</v>
      </c>
      <c r="K324" s="150">
        <f t="shared" si="44"/>
        <v>2766.310786090567</v>
      </c>
      <c r="L324" s="150">
        <f t="shared" si="44"/>
        <v>3183.4540710051679</v>
      </c>
      <c r="M324" s="150">
        <f>SUMIF($C$6:$C$182,81,M$6:M$182)</f>
        <v>3424.994404156469</v>
      </c>
      <c r="N324" s="150">
        <f t="shared" ref="N324:Y324" si="45">SUMIF($C$6:$C$182,81,N$6:N$182)</f>
        <v>3206.5435483236347</v>
      </c>
      <c r="O324" s="150">
        <f t="shared" si="45"/>
        <v>3273.321244552963</v>
      </c>
      <c r="P324" s="150">
        <f t="shared" si="45"/>
        <v>3251.8489984488651</v>
      </c>
      <c r="Q324" s="150">
        <f t="shared" si="45"/>
        <v>2959.3384298015344</v>
      </c>
      <c r="R324" s="150">
        <f t="shared" si="45"/>
        <v>2898.4546487479656</v>
      </c>
      <c r="S324" s="150">
        <f t="shared" si="45"/>
        <v>3594.4652645766137</v>
      </c>
      <c r="T324" s="150">
        <f t="shared" si="45"/>
        <v>3816.6920442218602</v>
      </c>
      <c r="U324" s="150">
        <f t="shared" si="45"/>
        <v>3527.536489099989</v>
      </c>
      <c r="V324" s="150">
        <f t="shared" si="45"/>
        <v>3566.5183834637155</v>
      </c>
      <c r="W324" s="150">
        <f t="shared" si="45"/>
        <v>3698.2725656345933</v>
      </c>
      <c r="X324" s="150">
        <f t="shared" si="45"/>
        <v>3447.0306980044152</v>
      </c>
      <c r="Y324" s="150">
        <f t="shared" si="45"/>
        <v>3488.7026050411432</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Y324"/>
  <sheetViews>
    <sheetView workbookViewId="0">
      <pane xSplit="3" ySplit="5" topLeftCell="D6" activePane="bottomRight" state="frozen"/>
      <selection activeCell="A305" sqref="A305"/>
      <selection pane="topRight" activeCell="A305" sqref="A305"/>
      <selection pane="bottomLeft" activeCell="A305" sqref="A305"/>
      <selection pane="bottomRight" activeCell="M3" sqref="M3"/>
    </sheetView>
  </sheetViews>
  <sheetFormatPr defaultRowHeight="15" x14ac:dyDescent="0.25"/>
  <cols>
    <col min="1" max="1" width="50.7109375" customWidth="1"/>
    <col min="2" max="2" width="5.7109375" customWidth="1"/>
    <col min="3" max="3" width="20.7109375" customWidth="1"/>
    <col min="4" max="12" width="10.140625" hidden="1" customWidth="1"/>
    <col min="13" max="25" width="10.140625" bestFit="1" customWidth="1"/>
  </cols>
  <sheetData>
    <row r="1" spans="1:25" x14ac:dyDescent="0.25">
      <c r="A1" s="1" t="s">
        <v>0</v>
      </c>
      <c r="B1" s="1"/>
    </row>
    <row r="2" spans="1:25" x14ac:dyDescent="0.25">
      <c r="A2" s="2" t="s">
        <v>211</v>
      </c>
      <c r="B2" s="2"/>
    </row>
    <row r="3" spans="1:25" x14ac:dyDescent="0.25">
      <c r="A3" s="25" t="s">
        <v>216</v>
      </c>
      <c r="B3" s="25"/>
      <c r="P3" s="40"/>
      <c r="Q3" s="40"/>
      <c r="R3" s="40"/>
      <c r="S3" s="40"/>
      <c r="T3" s="40"/>
      <c r="U3" s="40"/>
      <c r="V3" s="40"/>
      <c r="W3" s="40"/>
      <c r="X3" s="40"/>
      <c r="Y3" s="40"/>
    </row>
    <row r="4" spans="1:25" s="16" customFormat="1" x14ac:dyDescent="0.25">
      <c r="A4" s="72" t="s">
        <v>308</v>
      </c>
      <c r="B4" s="72"/>
    </row>
    <row r="5" spans="1:25" s="1" customFormat="1" x14ac:dyDescent="0.25">
      <c r="A5" s="1" t="s">
        <v>212</v>
      </c>
      <c r="C5" s="1" t="s">
        <v>213</v>
      </c>
      <c r="D5" s="17">
        <v>1997</v>
      </c>
      <c r="E5" s="17">
        <v>1998</v>
      </c>
      <c r="F5" s="17">
        <v>1999</v>
      </c>
      <c r="G5" s="17">
        <v>2000</v>
      </c>
      <c r="H5" s="17">
        <v>2001</v>
      </c>
      <c r="I5" s="17">
        <v>2002</v>
      </c>
      <c r="J5" s="17">
        <v>2003</v>
      </c>
      <c r="K5" s="17">
        <v>2004</v>
      </c>
      <c r="L5" s="17">
        <v>2005</v>
      </c>
      <c r="M5" s="17">
        <v>2006</v>
      </c>
      <c r="N5" s="17">
        <v>2007</v>
      </c>
      <c r="O5" s="17">
        <v>2008</v>
      </c>
      <c r="P5" s="17">
        <v>2009</v>
      </c>
      <c r="Q5" s="17">
        <v>2010</v>
      </c>
      <c r="R5" s="17">
        <v>2011</v>
      </c>
      <c r="S5" s="17">
        <v>2012</v>
      </c>
      <c r="T5" s="17">
        <v>2013</v>
      </c>
      <c r="U5" s="17">
        <v>2014</v>
      </c>
      <c r="V5" s="17">
        <v>2015</v>
      </c>
      <c r="W5" s="17">
        <v>2016</v>
      </c>
      <c r="X5" s="17">
        <v>2017</v>
      </c>
      <c r="Y5" s="17">
        <v>2018</v>
      </c>
    </row>
    <row r="6" spans="1:25" x14ac:dyDescent="0.25">
      <c r="A6" s="3" t="s">
        <v>2</v>
      </c>
      <c r="B6" s="3"/>
      <c r="C6" s="11" t="s">
        <v>176</v>
      </c>
      <c r="D6" s="62">
        <f>+IFERROR('CMA Emp %OfOnt'!D6*'Ont GDP'!D6,"")</f>
        <v>187115.3644341832</v>
      </c>
      <c r="E6" s="62">
        <f>+IFERROR('CMA Emp %OfOnt'!E6*'Ont GDP'!E6,"")</f>
        <v>195571.8886852822</v>
      </c>
      <c r="F6" s="62">
        <f>+IFERROR('CMA Emp %OfOnt'!F6*'Ont GDP'!F6,"")</f>
        <v>208150.58689786241</v>
      </c>
      <c r="G6" s="62">
        <f>+IFERROR('CMA Emp %OfOnt'!G6*'Ont GDP'!G6,"")</f>
        <v>223644.15396388911</v>
      </c>
      <c r="H6" s="62">
        <f>+IFERROR('CMA Emp %OfOnt'!H6*'Ont GDP'!H6,"")</f>
        <v>229901.79553629935</v>
      </c>
      <c r="I6" s="62">
        <f>+IFERROR('CMA Emp %OfOnt'!I6*'Ont GDP'!I6,"")</f>
        <v>237878.88753610698</v>
      </c>
      <c r="J6" s="62">
        <f>+IFERROR('CMA Emp %OfOnt'!J6*'Ont GDP'!J6,"")</f>
        <v>238429.5008450133</v>
      </c>
      <c r="K6" s="62">
        <f>+IFERROR('CMA Emp %OfOnt'!K6*'Ont GDP'!K6,"")</f>
        <v>246020.08755404429</v>
      </c>
      <c r="L6" s="62">
        <f>+IFERROR('CMA Emp %OfOnt'!L6*'Ont GDP'!L6,"")</f>
        <v>273070.61207370029</v>
      </c>
      <c r="M6" s="27">
        <f>+IFERROR('CMA Emp %OfOnt'!M6*'Ont GDP'!M6,"")</f>
        <v>278025.03631740069</v>
      </c>
      <c r="N6" s="27">
        <f>+IFERROR('CMA Emp %OfOnt'!N6*'Ont GDP'!N6,"")</f>
        <v>282954.06706005789</v>
      </c>
      <c r="O6" s="27">
        <f>+IFERROR('CMA Emp %OfOnt'!O6*'Ont GDP'!O6,"")</f>
        <v>283613.59257113782</v>
      </c>
      <c r="P6" s="27">
        <f>+IFERROR('CMA Emp %OfOnt'!P6*'Ont GDP'!P6,"")</f>
        <v>276980.93000058254</v>
      </c>
      <c r="Q6" s="27">
        <f>+IFERROR('CMA Emp %OfOnt'!Q6*'Ont GDP'!Q6,"")</f>
        <v>287196.210627508</v>
      </c>
      <c r="R6" s="27">
        <f>+IFERROR('CMA Emp %OfOnt'!R6*'Ont GDP'!R6,"")</f>
        <v>291423.30013748957</v>
      </c>
      <c r="S6" s="27">
        <f>+IFERROR('CMA Emp %OfOnt'!S6*'Ont GDP'!S6,"")</f>
        <v>297402.92092986905</v>
      </c>
      <c r="T6" s="27">
        <f>+IFERROR('CMA Emp %OfOnt'!T6*'Ont GDP'!T6,"")</f>
        <v>309432.12603991706</v>
      </c>
      <c r="U6" s="27">
        <f>+IFERROR('CMA Emp %OfOnt'!U6*'Ont GDP'!U6,"")</f>
        <v>314089.14720359107</v>
      </c>
      <c r="V6" s="27">
        <f>+IFERROR('CMA Emp %OfOnt'!V6*'Ont GDP'!V6,"")</f>
        <v>329589.74625193467</v>
      </c>
      <c r="W6" s="27">
        <f>+IFERROR('CMA Emp %OfOnt'!W6*'Ont GDP'!W6,"")</f>
        <v>338898.85856341838</v>
      </c>
      <c r="X6" s="27">
        <f>+IFERROR('CMA Emp %OfOnt'!X6*'Ont GDP'!X6,"")</f>
        <v>349877.43857994088</v>
      </c>
      <c r="Y6" s="27">
        <f>+IFERROR('CMA Emp %OfOnt'!Y6*'Ont GDP'!Y6,"")</f>
        <v>358555.48131320352</v>
      </c>
    </row>
    <row r="7" spans="1:25" x14ac:dyDescent="0.25">
      <c r="A7" s="4" t="s">
        <v>3</v>
      </c>
      <c r="B7" s="4"/>
      <c r="C7" s="12" t="s">
        <v>177</v>
      </c>
      <c r="D7" s="63">
        <f>+IFERROR('CMA Emp %OfOnt'!D7*'Ont GDP'!D7,"")</f>
        <v>52840.162966743213</v>
      </c>
      <c r="E7" s="63">
        <f>+IFERROR('CMA Emp %OfOnt'!E7*'Ont GDP'!E7,"")</f>
        <v>55818.65540535919</v>
      </c>
      <c r="F7" s="63">
        <f>+IFERROR('CMA Emp %OfOnt'!F7*'Ont GDP'!F7,"")</f>
        <v>58931.411410053712</v>
      </c>
      <c r="G7" s="63">
        <f>+IFERROR('CMA Emp %OfOnt'!G7*'Ont GDP'!G7,"")</f>
        <v>62836.749750485964</v>
      </c>
      <c r="H7" s="63">
        <f>+IFERROR('CMA Emp %OfOnt'!H7*'Ont GDP'!H7,"")</f>
        <v>62816.819161321211</v>
      </c>
      <c r="I7" s="63">
        <f>+IFERROR('CMA Emp %OfOnt'!I7*'Ont GDP'!I7,"")</f>
        <v>67026.272402382529</v>
      </c>
      <c r="J7" s="63">
        <f>+IFERROR('CMA Emp %OfOnt'!J7*'Ont GDP'!J7,"")</f>
        <v>65058.609610370535</v>
      </c>
      <c r="K7" s="63">
        <f>+IFERROR('CMA Emp %OfOnt'!K7*'Ont GDP'!K7,"")</f>
        <v>67552.205631886492</v>
      </c>
      <c r="L7" s="63">
        <f>+IFERROR('CMA Emp %OfOnt'!L7*'Ont GDP'!L7,"")</f>
        <v>74695.990768209129</v>
      </c>
      <c r="M7" s="28">
        <f>+IFERROR('CMA Emp %OfOnt'!M7*'Ont GDP'!M7,"")</f>
        <v>70365.146731044675</v>
      </c>
      <c r="N7" s="28">
        <f>+IFERROR('CMA Emp %OfOnt'!N7*'Ont GDP'!N7,"")</f>
        <v>68981.536612547556</v>
      </c>
      <c r="O7" s="28">
        <f>+IFERROR('CMA Emp %OfOnt'!O7*'Ont GDP'!O7,"")</f>
        <v>67070.248463754891</v>
      </c>
      <c r="P7" s="28">
        <f>+IFERROR('CMA Emp %OfOnt'!P7*'Ont GDP'!P7,"")</f>
        <v>56306.382065220285</v>
      </c>
      <c r="Q7" s="28">
        <f>+IFERROR('CMA Emp %OfOnt'!Q7*'Ont GDP'!Q7,"")</f>
        <v>59927.787568111846</v>
      </c>
      <c r="R7" s="28">
        <f>+IFERROR('CMA Emp %OfOnt'!R7*'Ont GDP'!R7,"")</f>
        <v>62936.188687995666</v>
      </c>
      <c r="S7" s="28">
        <f>+IFERROR('CMA Emp %OfOnt'!S7*'Ont GDP'!S7,"")</f>
        <v>63329.607752384523</v>
      </c>
      <c r="T7" s="28">
        <f>+IFERROR('CMA Emp %OfOnt'!T7*'Ont GDP'!T7,"")</f>
        <v>65822.442067721509</v>
      </c>
      <c r="U7" s="28">
        <f>+IFERROR('CMA Emp %OfOnt'!U7*'Ont GDP'!U7,"")</f>
        <v>66242.038477763112</v>
      </c>
      <c r="V7" s="28">
        <f>+IFERROR('CMA Emp %OfOnt'!V7*'Ont GDP'!V7,"")</f>
        <v>69604.430474037421</v>
      </c>
      <c r="W7" s="28">
        <f>+IFERROR('CMA Emp %OfOnt'!W7*'Ont GDP'!W7,"")</f>
        <v>72647.026874564981</v>
      </c>
      <c r="X7" s="28">
        <f>+IFERROR('CMA Emp %OfOnt'!X7*'Ont GDP'!X7,"")</f>
        <v>72305.11450173847</v>
      </c>
      <c r="Y7" s="28">
        <f>+IFERROR('CMA Emp %OfOnt'!Y7*'Ont GDP'!Y7,"")</f>
        <v>72946.176482587398</v>
      </c>
    </row>
    <row r="8" spans="1:25" x14ac:dyDescent="0.25">
      <c r="A8" s="4" t="s">
        <v>4</v>
      </c>
      <c r="B8" s="4"/>
      <c r="C8" s="12" t="s">
        <v>178</v>
      </c>
      <c r="D8" s="63">
        <f>+IFERROR('CMA Emp %OfOnt'!D8*'Ont GDP'!D8,"")</f>
        <v>133612.82713159703</v>
      </c>
      <c r="E8" s="63">
        <f>+IFERROR('CMA Emp %OfOnt'!E8*'Ont GDP'!E8,"")</f>
        <v>139238.34133805605</v>
      </c>
      <c r="F8" s="63">
        <f>+IFERROR('CMA Emp %OfOnt'!F8*'Ont GDP'!F8,"")</f>
        <v>148553.16818567293</v>
      </c>
      <c r="G8" s="63">
        <f>+IFERROR('CMA Emp %OfOnt'!G8*'Ont GDP'!G8,"")</f>
        <v>159980.23968801016</v>
      </c>
      <c r="H8" s="63">
        <f>+IFERROR('CMA Emp %OfOnt'!H8*'Ont GDP'!H8,"")</f>
        <v>166595.84047656236</v>
      </c>
      <c r="I8" s="63">
        <f>+IFERROR('CMA Emp %OfOnt'!I8*'Ont GDP'!I8,"")</f>
        <v>170611.28829320037</v>
      </c>
      <c r="J8" s="63">
        <f>+IFERROR('CMA Emp %OfOnt'!J8*'Ont GDP'!J8,"")</f>
        <v>172877.98420269653</v>
      </c>
      <c r="K8" s="63">
        <f>+IFERROR('CMA Emp %OfOnt'!K8*'Ont GDP'!K8,"")</f>
        <v>178295.21839169131</v>
      </c>
      <c r="L8" s="63">
        <f>+IFERROR('CMA Emp %OfOnt'!L8*'Ont GDP'!L8,"")</f>
        <v>198795.97635366773</v>
      </c>
      <c r="M8" s="28">
        <f>+IFERROR('CMA Emp %OfOnt'!M8*'Ont GDP'!M8,"")</f>
        <v>207366.57800640821</v>
      </c>
      <c r="N8" s="28">
        <f>+IFERROR('CMA Emp %OfOnt'!N8*'Ont GDP'!N8,"")</f>
        <v>213517.03542126386</v>
      </c>
      <c r="O8" s="28">
        <f>+IFERROR('CMA Emp %OfOnt'!O8*'Ont GDP'!O8,"")</f>
        <v>216364.90684365749</v>
      </c>
      <c r="P8" s="28">
        <f>+IFERROR('CMA Emp %OfOnt'!P8*'Ont GDP'!P8,"")</f>
        <v>219908.19047208445</v>
      </c>
      <c r="Q8" s="28">
        <f>+IFERROR('CMA Emp %OfOnt'!Q8*'Ont GDP'!Q8,"")</f>
        <v>226248.09435329336</v>
      </c>
      <c r="R8" s="28">
        <f>+IFERROR('CMA Emp %OfOnt'!R8*'Ont GDP'!R8,"")</f>
        <v>228096.16592817259</v>
      </c>
      <c r="S8" s="28">
        <f>+IFERROR('CMA Emp %OfOnt'!S8*'Ont GDP'!S8,"")</f>
        <v>233475.35045341559</v>
      </c>
      <c r="T8" s="28">
        <f>+IFERROR('CMA Emp %OfOnt'!T8*'Ont GDP'!T8,"")</f>
        <v>242892.51318417283</v>
      </c>
      <c r="U8" s="28">
        <f>+IFERROR('CMA Emp %OfOnt'!U8*'Ont GDP'!U8,"")</f>
        <v>246771.4880164873</v>
      </c>
      <c r="V8" s="28">
        <f>+IFERROR('CMA Emp %OfOnt'!V8*'Ont GDP'!V8,"")</f>
        <v>258841.30218748114</v>
      </c>
      <c r="W8" s="28">
        <f>+IFERROR('CMA Emp %OfOnt'!W8*'Ont GDP'!W8,"")</f>
        <v>265616.5165971528</v>
      </c>
      <c r="X8" s="28">
        <f>+IFERROR('CMA Emp %OfOnt'!X8*'Ont GDP'!X8,"")</f>
        <v>276466.32358525408</v>
      </c>
      <c r="Y8" s="28">
        <f>+IFERROR('CMA Emp %OfOnt'!Y8*'Ont GDP'!Y8,"")</f>
        <v>284443.34539721248</v>
      </c>
    </row>
    <row r="9" spans="1:25" x14ac:dyDescent="0.25">
      <c r="A9" s="4" t="s">
        <v>5</v>
      </c>
      <c r="B9" s="4"/>
      <c r="C9" s="12" t="s">
        <v>179</v>
      </c>
      <c r="D9" s="63">
        <f>+IFERROR('CMA Emp %OfOnt'!D9*'Ont GDP'!D9,"")</f>
        <v>43018.305482769691</v>
      </c>
      <c r="E9" s="63">
        <f>+IFERROR('CMA Emp %OfOnt'!E9*'Ont GDP'!E9,"")</f>
        <v>46200.390130167078</v>
      </c>
      <c r="F9" s="63">
        <f>+IFERROR('CMA Emp %OfOnt'!F9*'Ont GDP'!F9,"")</f>
        <v>47729.285746013047</v>
      </c>
      <c r="G9" s="63">
        <f>+IFERROR('CMA Emp %OfOnt'!G9*'Ont GDP'!G9,"")</f>
        <v>50257.267596218117</v>
      </c>
      <c r="H9" s="63">
        <f>+IFERROR('CMA Emp %OfOnt'!H9*'Ont GDP'!H9,"")</f>
        <v>48984.253597686344</v>
      </c>
      <c r="I9" s="63">
        <f>+IFERROR('CMA Emp %OfOnt'!I9*'Ont GDP'!I9,"")</f>
        <v>53019.736674140186</v>
      </c>
      <c r="J9" s="63">
        <f>+IFERROR('CMA Emp %OfOnt'!J9*'Ont GDP'!J9,"")</f>
        <v>50477.80595978249</v>
      </c>
      <c r="K9" s="63">
        <f>+IFERROR('CMA Emp %OfOnt'!K9*'Ont GDP'!K9,"")</f>
        <v>52920.106673583461</v>
      </c>
      <c r="L9" s="63">
        <f>+IFERROR('CMA Emp %OfOnt'!L9*'Ont GDP'!L9,"")</f>
        <v>57992.100735011147</v>
      </c>
      <c r="M9" s="28">
        <f>+IFERROR('CMA Emp %OfOnt'!M9*'Ont GDP'!M9,"")</f>
        <v>53968.61074383479</v>
      </c>
      <c r="N9" s="28">
        <f>+IFERROR('CMA Emp %OfOnt'!N9*'Ont GDP'!N9,"")</f>
        <v>51915.563643929767</v>
      </c>
      <c r="O9" s="28">
        <f>+IFERROR('CMA Emp %OfOnt'!O9*'Ont GDP'!O9,"")</f>
        <v>50013.222572575061</v>
      </c>
      <c r="P9" s="28">
        <f>+IFERROR('CMA Emp %OfOnt'!P9*'Ont GDP'!P9,"")</f>
        <v>41386.139592941559</v>
      </c>
      <c r="Q9" s="28">
        <f>+IFERROR('CMA Emp %OfOnt'!Q9*'Ont GDP'!Q9,"")</f>
        <v>43735.072181146221</v>
      </c>
      <c r="R9" s="28">
        <f>+IFERROR('CMA Emp %OfOnt'!R9*'Ont GDP'!R9,"")</f>
        <v>46020.50591577583</v>
      </c>
      <c r="S9" s="28">
        <f>+IFERROR('CMA Emp %OfOnt'!S9*'Ont GDP'!S9,"")</f>
        <v>46609.409382958744</v>
      </c>
      <c r="T9" s="28">
        <f>+IFERROR('CMA Emp %OfOnt'!T9*'Ont GDP'!T9,"")</f>
        <v>47645.211378246764</v>
      </c>
      <c r="U9" s="28">
        <f>+IFERROR('CMA Emp %OfOnt'!U9*'Ont GDP'!U9,"")</f>
        <v>48007.798657901178</v>
      </c>
      <c r="V9" s="28">
        <f>+IFERROR('CMA Emp %OfOnt'!V9*'Ont GDP'!V9,"")</f>
        <v>48235.214847396725</v>
      </c>
      <c r="W9" s="28">
        <f>+IFERROR('CMA Emp %OfOnt'!W9*'Ont GDP'!W9,"")</f>
        <v>51192.769093986288</v>
      </c>
      <c r="X9" s="28">
        <f>+IFERROR('CMA Emp %OfOnt'!X9*'Ont GDP'!X9,"")</f>
        <v>51068.669515288202</v>
      </c>
      <c r="Y9" s="28">
        <f>+IFERROR('CMA Emp %OfOnt'!Y9*'Ont GDP'!Y9,"")</f>
        <v>49558.448986205083</v>
      </c>
    </row>
    <row r="10" spans="1:25" x14ac:dyDescent="0.25">
      <c r="A10" s="4" t="s">
        <v>6</v>
      </c>
      <c r="B10" s="4"/>
      <c r="C10" s="12" t="s">
        <v>180</v>
      </c>
      <c r="D10" s="63">
        <f>+IFERROR('CMA Emp %OfOnt'!D10*'Ont GDP'!D10,"")</f>
        <v>17736.95933064396</v>
      </c>
      <c r="E10" s="63">
        <f>+IFERROR('CMA Emp %OfOnt'!E10*'Ont GDP'!E10,"")</f>
        <v>18993.343532761941</v>
      </c>
      <c r="F10" s="63">
        <f>+IFERROR('CMA Emp %OfOnt'!F10*'Ont GDP'!F10,"")</f>
        <v>18669.699066456134</v>
      </c>
      <c r="G10" s="63">
        <f>+IFERROR('CMA Emp %OfOnt'!G10*'Ont GDP'!G10,"")</f>
        <v>20221.350118229933</v>
      </c>
      <c r="H10" s="63">
        <f>+IFERROR('CMA Emp %OfOnt'!H10*'Ont GDP'!H10,"")</f>
        <v>20766.121984078385</v>
      </c>
      <c r="I10" s="63">
        <f>+IFERROR('CMA Emp %OfOnt'!I10*'Ont GDP'!I10,"")</f>
        <v>22795.067092695102</v>
      </c>
      <c r="J10" s="63">
        <f>+IFERROR('CMA Emp %OfOnt'!J10*'Ont GDP'!J10,"")</f>
        <v>21868.193066877724</v>
      </c>
      <c r="K10" s="63">
        <f>+IFERROR('CMA Emp %OfOnt'!K10*'Ont GDP'!K10,"")</f>
        <v>21580.942522324418</v>
      </c>
      <c r="L10" s="63">
        <f>+IFERROR('CMA Emp %OfOnt'!L10*'Ont GDP'!L10,"")</f>
        <v>22638.845899744996</v>
      </c>
      <c r="M10" s="28">
        <f>+IFERROR('CMA Emp %OfOnt'!M10*'Ont GDP'!M10,"")</f>
        <v>20872.867523046454</v>
      </c>
      <c r="N10" s="28">
        <f>+IFERROR('CMA Emp %OfOnt'!N10*'Ont GDP'!N10,"")</f>
        <v>20866.488892502864</v>
      </c>
      <c r="O10" s="28">
        <f>+IFERROR('CMA Emp %OfOnt'!O10*'Ont GDP'!O10,"")</f>
        <v>19571.688019825266</v>
      </c>
      <c r="P10" s="28">
        <f>+IFERROR('CMA Emp %OfOnt'!P10*'Ont GDP'!P10,"")</f>
        <v>17481.408583752502</v>
      </c>
      <c r="Q10" s="28">
        <f>+IFERROR('CMA Emp %OfOnt'!Q10*'Ont GDP'!Q10,"")</f>
        <v>17695.206627611282</v>
      </c>
      <c r="R10" s="28">
        <f>+IFERROR('CMA Emp %OfOnt'!R10*'Ont GDP'!R10,"")</f>
        <v>17168.257125850076</v>
      </c>
      <c r="S10" s="28">
        <f>+IFERROR('CMA Emp %OfOnt'!S10*'Ont GDP'!S10,"")</f>
        <v>17483.234850338955</v>
      </c>
      <c r="T10" s="28">
        <f>+IFERROR('CMA Emp %OfOnt'!T10*'Ont GDP'!T10,"")</f>
        <v>17806.139272340213</v>
      </c>
      <c r="U10" s="28">
        <f>+IFERROR('CMA Emp %OfOnt'!U10*'Ont GDP'!U10,"")</f>
        <v>18694.144857150728</v>
      </c>
      <c r="V10" s="28">
        <f>+IFERROR('CMA Emp %OfOnt'!V10*'Ont GDP'!V10,"")</f>
        <v>19643.210153613876</v>
      </c>
      <c r="W10" s="28">
        <f>+IFERROR('CMA Emp %OfOnt'!W10*'Ont GDP'!W10,"")</f>
        <v>20425.409385516632</v>
      </c>
      <c r="X10" s="28">
        <f>+IFERROR('CMA Emp %OfOnt'!X10*'Ont GDP'!X10,"")</f>
        <v>20287.155076789189</v>
      </c>
      <c r="Y10" s="28">
        <f>+IFERROR('CMA Emp %OfOnt'!Y10*'Ont GDP'!Y10,"")</f>
        <v>20495.201564025108</v>
      </c>
    </row>
    <row r="11" spans="1:25" x14ac:dyDescent="0.25">
      <c r="A11" s="4" t="s">
        <v>7</v>
      </c>
      <c r="B11" s="4"/>
      <c r="C11" s="12" t="s">
        <v>181</v>
      </c>
      <c r="D11" s="63">
        <f>+IFERROR('CMA Emp %OfOnt'!D11*'Ont GDP'!D11,"")</f>
        <v>19089.462794715448</v>
      </c>
      <c r="E11" s="63">
        <f>+IFERROR('CMA Emp %OfOnt'!E11*'Ont GDP'!E11,"")</f>
        <v>20509.308347585844</v>
      </c>
      <c r="F11" s="63">
        <f>+IFERROR('CMA Emp %OfOnt'!F11*'Ont GDP'!F11,"")</f>
        <v>22356.565066310581</v>
      </c>
      <c r="G11" s="63">
        <f>+IFERROR('CMA Emp %OfOnt'!G11*'Ont GDP'!G11,"")</f>
        <v>23452.177489610258</v>
      </c>
      <c r="H11" s="63">
        <f>+IFERROR('CMA Emp %OfOnt'!H11*'Ont GDP'!H11,"")</f>
        <v>22415.255958017231</v>
      </c>
      <c r="I11" s="63">
        <f>+IFERROR('CMA Emp %OfOnt'!I11*'Ont GDP'!I11,"")</f>
        <v>23685.134399379269</v>
      </c>
      <c r="J11" s="63">
        <f>+IFERROR('CMA Emp %OfOnt'!J11*'Ont GDP'!J11,"")</f>
        <v>22606.924011165986</v>
      </c>
      <c r="K11" s="63">
        <f>+IFERROR('CMA Emp %OfOnt'!K11*'Ont GDP'!K11,"")</f>
        <v>24448.749654218533</v>
      </c>
      <c r="L11" s="63">
        <f>+IFERROR('CMA Emp %OfOnt'!L11*'Ont GDP'!L11,"")</f>
        <v>26795.20024579189</v>
      </c>
      <c r="M11" s="28">
        <f>+IFERROR('CMA Emp %OfOnt'!M11*'Ont GDP'!M11,"")</f>
        <v>25536.219153066148</v>
      </c>
      <c r="N11" s="28">
        <f>+IFERROR('CMA Emp %OfOnt'!N11*'Ont GDP'!N11,"")</f>
        <v>23736.072335804227</v>
      </c>
      <c r="O11" s="28">
        <f>+IFERROR('CMA Emp %OfOnt'!O11*'Ont GDP'!O11,"")</f>
        <v>21764.726036741264</v>
      </c>
      <c r="P11" s="28">
        <f>+IFERROR('CMA Emp %OfOnt'!P11*'Ont GDP'!P11,"")</f>
        <v>16594.864777994313</v>
      </c>
      <c r="Q11" s="28">
        <f>+IFERROR('CMA Emp %OfOnt'!Q11*'Ont GDP'!Q11,"")</f>
        <v>18725.901253922668</v>
      </c>
      <c r="R11" s="28">
        <f>+IFERROR('CMA Emp %OfOnt'!R11*'Ont GDP'!R11,"")</f>
        <v>20089.659395912302</v>
      </c>
      <c r="S11" s="28">
        <f>+IFERROR('CMA Emp %OfOnt'!S11*'Ont GDP'!S11,"")</f>
        <v>20974.025128819911</v>
      </c>
      <c r="T11" s="28">
        <f>+IFERROR('CMA Emp %OfOnt'!T11*'Ont GDP'!T11,"")</f>
        <v>20670.694696517268</v>
      </c>
      <c r="U11" s="28">
        <f>+IFERROR('CMA Emp %OfOnt'!U11*'Ont GDP'!U11,"")</f>
        <v>20848.726215054248</v>
      </c>
      <c r="V11" s="28">
        <f>+IFERROR('CMA Emp %OfOnt'!V11*'Ont GDP'!V11,"")</f>
        <v>20351.703845206557</v>
      </c>
      <c r="W11" s="28">
        <f>+IFERROR('CMA Emp %OfOnt'!W11*'Ont GDP'!W11,"")</f>
        <v>22379.111037524068</v>
      </c>
      <c r="X11" s="28">
        <f>+IFERROR('CMA Emp %OfOnt'!X11*'Ont GDP'!X11,"")</f>
        <v>22754.044131186223</v>
      </c>
      <c r="Y11" s="28">
        <f>+IFERROR('CMA Emp %OfOnt'!Y11*'Ont GDP'!Y11,"")</f>
        <v>21422.938321839705</v>
      </c>
    </row>
    <row r="12" spans="1:25" x14ac:dyDescent="0.25">
      <c r="A12" s="4" t="s">
        <v>8</v>
      </c>
      <c r="B12" s="4"/>
      <c r="C12" s="12" t="s">
        <v>182</v>
      </c>
      <c r="D12" s="63">
        <f>+IFERROR('CMA Emp %OfOnt'!D12*'Ont GDP'!D12,"")</f>
        <v>8619.6211184210497</v>
      </c>
      <c r="E12" s="63">
        <f>+IFERROR('CMA Emp %OfOnt'!E12*'Ont GDP'!E12,"")</f>
        <v>10104.056652419684</v>
      </c>
      <c r="F12" s="63">
        <f>+IFERROR('CMA Emp %OfOnt'!F12*'Ont GDP'!F12,"")</f>
        <v>13957.699535265168</v>
      </c>
      <c r="G12" s="63">
        <f>+IFERROR('CMA Emp %OfOnt'!G12*'Ont GDP'!G12,"")</f>
        <v>15625.977386274002</v>
      </c>
      <c r="H12" s="63">
        <f>+IFERROR('CMA Emp %OfOnt'!H12*'Ont GDP'!H12,"")</f>
        <v>17059.900834116543</v>
      </c>
      <c r="I12" s="63">
        <f>+IFERROR('CMA Emp %OfOnt'!I12*'Ont GDP'!I12,"")</f>
        <v>14727.403184941739</v>
      </c>
      <c r="J12" s="63">
        <f>+IFERROR('CMA Emp %OfOnt'!J12*'Ont GDP'!J12,"")</f>
        <v>16340.793143833875</v>
      </c>
      <c r="K12" s="63">
        <f>+IFERROR('CMA Emp %OfOnt'!K12*'Ont GDP'!K12,"")</f>
        <v>17918.006464827497</v>
      </c>
      <c r="L12" s="63">
        <f>+IFERROR('CMA Emp %OfOnt'!L12*'Ont GDP'!L12,"")</f>
        <v>19574.091356293855</v>
      </c>
      <c r="M12" s="28">
        <f>+IFERROR('CMA Emp %OfOnt'!M12*'Ont GDP'!M12,"")</f>
        <v>20894.757461220077</v>
      </c>
      <c r="N12" s="28">
        <f>+IFERROR('CMA Emp %OfOnt'!N12*'Ont GDP'!N12,"")</f>
        <v>21009.777472493653</v>
      </c>
      <c r="O12" s="28">
        <f>+IFERROR('CMA Emp %OfOnt'!O12*'Ont GDP'!O12,"")</f>
        <v>22505.096718136097</v>
      </c>
      <c r="P12" s="28">
        <f>+IFERROR('CMA Emp %OfOnt'!P12*'Ont GDP'!P12,"")</f>
        <v>20648.771527547389</v>
      </c>
      <c r="Q12" s="28">
        <f>+IFERROR('CMA Emp %OfOnt'!Q12*'Ont GDP'!Q12,"")</f>
        <v>22839.559148876011</v>
      </c>
      <c r="R12" s="28">
        <f>+IFERROR('CMA Emp %OfOnt'!R12*'Ont GDP'!R12,"")</f>
        <v>22319.04309235956</v>
      </c>
      <c r="S12" s="28">
        <f>+IFERROR('CMA Emp %OfOnt'!S12*'Ont GDP'!S12,"")</f>
        <v>21376.110190298052</v>
      </c>
      <c r="T12" s="28">
        <f>+IFERROR('CMA Emp %OfOnt'!T12*'Ont GDP'!T12,"")</f>
        <v>20183.514383762638</v>
      </c>
      <c r="U12" s="28">
        <f>+IFERROR('CMA Emp %OfOnt'!U12*'Ont GDP'!U12,"")</f>
        <v>20935.030115914484</v>
      </c>
      <c r="V12" s="28">
        <f>+IFERROR('CMA Emp %OfOnt'!V12*'Ont GDP'!V12,"")</f>
        <v>24663.720618302967</v>
      </c>
      <c r="W12" s="28">
        <f>+IFERROR('CMA Emp %OfOnt'!W12*'Ont GDP'!W12,"")</f>
        <v>24298.401653422308</v>
      </c>
      <c r="X12" s="28">
        <f>+IFERROR('CMA Emp %OfOnt'!X12*'Ont GDP'!X12,"")</f>
        <v>25712.93009108807</v>
      </c>
      <c r="Y12" s="28">
        <f>+IFERROR('CMA Emp %OfOnt'!Y12*'Ont GDP'!Y12,"")</f>
        <v>27216.944106238814</v>
      </c>
    </row>
    <row r="13" spans="1:25" x14ac:dyDescent="0.25">
      <c r="A13" s="4" t="s">
        <v>9</v>
      </c>
      <c r="B13" s="4"/>
      <c r="C13" s="12" t="s">
        <v>183</v>
      </c>
      <c r="D13" s="63">
        <f>+IFERROR('CMA Emp %OfOnt'!D13*'Ont GDP'!D13,"")</f>
        <v>2043.1519296254257</v>
      </c>
      <c r="E13" s="63">
        <f>+IFERROR('CMA Emp %OfOnt'!E13*'Ont GDP'!E13,"")</f>
        <v>1856.3461478294878</v>
      </c>
      <c r="F13" s="63">
        <f>+IFERROR('CMA Emp %OfOnt'!F13*'Ont GDP'!F13,"")</f>
        <v>2755.0701383238402</v>
      </c>
      <c r="G13" s="63">
        <f>+IFERROR('CMA Emp %OfOnt'!G13*'Ont GDP'!G13,"")</f>
        <v>2423.0881980890863</v>
      </c>
      <c r="H13" s="63">
        <f>+IFERROR('CMA Emp %OfOnt'!H13*'Ont GDP'!H13,"")</f>
        <v>1737.057060864923</v>
      </c>
      <c r="I13" s="63">
        <f>+IFERROR('CMA Emp %OfOnt'!I13*'Ont GDP'!I13,"")</f>
        <v>1669.939745264533</v>
      </c>
      <c r="J13" s="63">
        <f>+IFERROR('CMA Emp %OfOnt'!J13*'Ont GDP'!J13,"")</f>
        <v>1526.9554619124797</v>
      </c>
      <c r="K13" s="63">
        <f>+IFERROR('CMA Emp %OfOnt'!K13*'Ont GDP'!K13,"")</f>
        <v>2329.9060543580131</v>
      </c>
      <c r="L13" s="63">
        <f>+IFERROR('CMA Emp %OfOnt'!L13*'Ont GDP'!L13,"")</f>
        <v>2403.4085081314597</v>
      </c>
      <c r="M13" s="28">
        <f>+IFERROR('CMA Emp %OfOnt'!M13*'Ont GDP'!M13,"")</f>
        <v>1935.3181281235804</v>
      </c>
      <c r="N13" s="28">
        <f>+IFERROR('CMA Emp %OfOnt'!N13*'Ont GDP'!N13,"")</f>
        <v>1279.0319065134602</v>
      </c>
      <c r="O13" s="28">
        <f>+IFERROR('CMA Emp %OfOnt'!O13*'Ont GDP'!O13,"")</f>
        <v>1465.2180139244285</v>
      </c>
      <c r="P13" s="28">
        <f>+IFERROR('CMA Emp %OfOnt'!P13*'Ont GDP'!P13,"")</f>
        <v>1558.3716904333376</v>
      </c>
      <c r="Q13" s="28">
        <f>+IFERROR('CMA Emp %OfOnt'!Q13*'Ont GDP'!Q13,"")</f>
        <v>1688.5501400209246</v>
      </c>
      <c r="R13" s="28">
        <f>+IFERROR('CMA Emp %OfOnt'!R13*'Ont GDP'!R13,"")</f>
        <v>1381.0688633796894</v>
      </c>
      <c r="S13" s="28">
        <f>+IFERROR('CMA Emp %OfOnt'!S13*'Ont GDP'!S13,"")</f>
        <v>1412.9042604128588</v>
      </c>
      <c r="T13" s="28">
        <f>+IFERROR('CMA Emp %OfOnt'!T13*'Ont GDP'!T13,"")</f>
        <v>917.08403485898566</v>
      </c>
      <c r="U13" s="28">
        <f>+IFERROR('CMA Emp %OfOnt'!U13*'Ont GDP'!U13,"")</f>
        <v>956.97406790972991</v>
      </c>
      <c r="V13" s="28">
        <f>+IFERROR('CMA Emp %OfOnt'!V13*'Ont GDP'!V13,"")</f>
        <v>1014.5167860332925</v>
      </c>
      <c r="W13" s="28">
        <f>+IFERROR('CMA Emp %OfOnt'!W13*'Ont GDP'!W13,"")</f>
        <v>1145.8017375361337</v>
      </c>
      <c r="X13" s="28">
        <f>+IFERROR('CMA Emp %OfOnt'!X13*'Ont GDP'!X13,"")</f>
        <v>1159.2901612891296</v>
      </c>
      <c r="Y13" s="28">
        <f>+IFERROR('CMA Emp %OfOnt'!Y13*'Ont GDP'!Y13,"")</f>
        <v>1309.404927082089</v>
      </c>
    </row>
    <row r="14" spans="1:25" x14ac:dyDescent="0.25">
      <c r="A14" s="4" t="s">
        <v>10</v>
      </c>
      <c r="B14" s="4"/>
      <c r="C14" s="12" t="s">
        <v>184</v>
      </c>
      <c r="D14" s="63">
        <f>+IFERROR('CMA Emp %OfOnt'!D14*'Ont GDP'!D14,"")</f>
        <v>6422.4996847414895</v>
      </c>
      <c r="E14" s="63">
        <f>+IFERROR('CMA Emp %OfOnt'!E14*'Ont GDP'!E14,"")</f>
        <v>7303.4978797145759</v>
      </c>
      <c r="F14" s="63">
        <f>+IFERROR('CMA Emp %OfOnt'!F14*'Ont GDP'!F14,"")</f>
        <v>10183.50563603985</v>
      </c>
      <c r="G14" s="63">
        <f>+IFERROR('CMA Emp %OfOnt'!G14*'Ont GDP'!G14,"")</f>
        <v>11546.666762354813</v>
      </c>
      <c r="H14" s="63">
        <f>+IFERROR('CMA Emp %OfOnt'!H14*'Ont GDP'!H14,"")</f>
        <v>13758.010890846794</v>
      </c>
      <c r="I14" s="63">
        <f>+IFERROR('CMA Emp %OfOnt'!I14*'Ont GDP'!I14,"")</f>
        <v>12822.918509121133</v>
      </c>
      <c r="J14" s="63">
        <f>+IFERROR('CMA Emp %OfOnt'!J14*'Ont GDP'!J14,"")</f>
        <v>14280.601078940179</v>
      </c>
      <c r="K14" s="63">
        <f>+IFERROR('CMA Emp %OfOnt'!K14*'Ont GDP'!K14,"")</f>
        <v>15151.273461208129</v>
      </c>
      <c r="L14" s="63">
        <f>+IFERROR('CMA Emp %OfOnt'!L14*'Ont GDP'!L14,"")</f>
        <v>16407.470064965204</v>
      </c>
      <c r="M14" s="28">
        <f>+IFERROR('CMA Emp %OfOnt'!M14*'Ont GDP'!M14,"")</f>
        <v>16861.720445149982</v>
      </c>
      <c r="N14" s="28">
        <f>+IFERROR('CMA Emp %OfOnt'!N14*'Ont GDP'!N14,"")</f>
        <v>16668.716524545896</v>
      </c>
      <c r="O14" s="28">
        <f>+IFERROR('CMA Emp %OfOnt'!O14*'Ont GDP'!O14,"")</f>
        <v>18375.53225462047</v>
      </c>
      <c r="P14" s="28">
        <f>+IFERROR('CMA Emp %OfOnt'!P14*'Ont GDP'!P14,"")</f>
        <v>17535.390202632447</v>
      </c>
      <c r="Q14" s="28">
        <f>+IFERROR('CMA Emp %OfOnt'!Q14*'Ont GDP'!Q14,"")</f>
        <v>19235.601944404414</v>
      </c>
      <c r="R14" s="28">
        <f>+IFERROR('CMA Emp %OfOnt'!R14*'Ont GDP'!R14,"")</f>
        <v>19240.207789503751</v>
      </c>
      <c r="S14" s="28">
        <f>+IFERROR('CMA Emp %OfOnt'!S14*'Ont GDP'!S14,"")</f>
        <v>19275.473491644363</v>
      </c>
      <c r="T14" s="28">
        <f>+IFERROR('CMA Emp %OfOnt'!T14*'Ont GDP'!T14,"")</f>
        <v>18305.191320010221</v>
      </c>
      <c r="U14" s="28">
        <f>+IFERROR('CMA Emp %OfOnt'!U14*'Ont GDP'!U14,"")</f>
        <v>19318.412383203991</v>
      </c>
      <c r="V14" s="28">
        <f>+IFERROR('CMA Emp %OfOnt'!V14*'Ont GDP'!V14,"")</f>
        <v>22479.76665216211</v>
      </c>
      <c r="W14" s="28">
        <f>+IFERROR('CMA Emp %OfOnt'!W14*'Ont GDP'!W14,"")</f>
        <v>22478.745496377673</v>
      </c>
      <c r="X14" s="28">
        <f>+IFERROR('CMA Emp %OfOnt'!X14*'Ont GDP'!X14,"")</f>
        <v>23799.366220789154</v>
      </c>
      <c r="Y14" s="28">
        <f>+IFERROR('CMA Emp %OfOnt'!Y14*'Ont GDP'!Y14,"")</f>
        <v>25512.079766949591</v>
      </c>
    </row>
    <row r="15" spans="1:25" x14ac:dyDescent="0.25">
      <c r="A15" s="4" t="s">
        <v>11</v>
      </c>
      <c r="B15" s="4"/>
      <c r="C15" s="12" t="s">
        <v>185</v>
      </c>
      <c r="D15" s="63">
        <f>+IFERROR('CMA Emp %OfOnt'!D15*'Ont GDP'!D15,"")</f>
        <v>5588.4769807280518</v>
      </c>
      <c r="E15" s="63">
        <f>+IFERROR('CMA Emp %OfOnt'!E15*'Ont GDP'!E15,"")</f>
        <v>4854.8236070768417</v>
      </c>
      <c r="F15" s="63">
        <f>+IFERROR('CMA Emp %OfOnt'!F15*'Ont GDP'!F15,"")</f>
        <v>5205.8580514599589</v>
      </c>
      <c r="G15" s="63">
        <f>+IFERROR('CMA Emp %OfOnt'!G15*'Ont GDP'!G15,"")</f>
        <v>5629.5291595197259</v>
      </c>
      <c r="H15" s="63">
        <f>+IFERROR('CMA Emp %OfOnt'!H15*'Ont GDP'!H15,"")</f>
        <v>4614.0221752903899</v>
      </c>
      <c r="I15" s="63">
        <f>+IFERROR('CMA Emp %OfOnt'!I15*'Ont GDP'!I15,"")</f>
        <v>6118.4092728654668</v>
      </c>
      <c r="J15" s="63">
        <f>+IFERROR('CMA Emp %OfOnt'!J15*'Ont GDP'!J15,"")</f>
        <v>5450.7555783009211</v>
      </c>
      <c r="K15" s="63">
        <f>+IFERROR('CMA Emp %OfOnt'!K15*'Ont GDP'!K15,"")</f>
        <v>5350.4169381107495</v>
      </c>
      <c r="L15" s="63">
        <f>+IFERROR('CMA Emp %OfOnt'!L15*'Ont GDP'!L15,"")</f>
        <v>7099.9475149087493</v>
      </c>
      <c r="M15" s="28">
        <f>+IFERROR('CMA Emp %OfOnt'!M15*'Ont GDP'!M15,"")</f>
        <v>5189.8398826979483</v>
      </c>
      <c r="N15" s="28">
        <f>+IFERROR('CMA Emp %OfOnt'!N15*'Ont GDP'!N15,"")</f>
        <v>4716.9503061131945</v>
      </c>
      <c r="O15" s="28">
        <f>+IFERROR('CMA Emp %OfOnt'!O15*'Ont GDP'!O15,"")</f>
        <v>5653.6787676513577</v>
      </c>
      <c r="P15" s="28">
        <f>+IFERROR('CMA Emp %OfOnt'!P15*'Ont GDP'!P15,"")</f>
        <v>4957.0930223147179</v>
      </c>
      <c r="Q15" s="28">
        <f>+IFERROR('CMA Emp %OfOnt'!Q15*'Ont GDP'!Q15,"")</f>
        <v>4591.7659239432714</v>
      </c>
      <c r="R15" s="28">
        <f>+IFERROR('CMA Emp %OfOnt'!R15*'Ont GDP'!R15,"")</f>
        <v>6155.015855853233</v>
      </c>
      <c r="S15" s="28">
        <f>+IFERROR('CMA Emp %OfOnt'!S15*'Ont GDP'!S15,"")</f>
        <v>5624.6991973831518</v>
      </c>
      <c r="T15" s="28">
        <f>+IFERROR('CMA Emp %OfOnt'!T15*'Ont GDP'!T15,"")</f>
        <v>6138.9334993841776</v>
      </c>
      <c r="U15" s="28">
        <f>+IFERROR('CMA Emp %OfOnt'!U15*'Ont GDP'!U15,"")</f>
        <v>5272.455421676008</v>
      </c>
      <c r="V15" s="28">
        <f>+IFERROR('CMA Emp %OfOnt'!V15*'Ont GDP'!V15,"")</f>
        <v>6771.5451095560074</v>
      </c>
      <c r="W15" s="28">
        <f>+IFERROR('CMA Emp %OfOnt'!W15*'Ont GDP'!W15,"")</f>
        <v>5788.173728029602</v>
      </c>
      <c r="X15" s="28">
        <f>+IFERROR('CMA Emp %OfOnt'!X15*'Ont GDP'!X15,"")</f>
        <v>5785.3439795271815</v>
      </c>
      <c r="Y15" s="28">
        <f>+IFERROR('CMA Emp %OfOnt'!Y15*'Ont GDP'!Y15,"")</f>
        <v>6022.2452743681515</v>
      </c>
    </row>
    <row r="16" spans="1:25" x14ac:dyDescent="0.25">
      <c r="A16" s="4" t="s">
        <v>12</v>
      </c>
      <c r="B16" s="4"/>
      <c r="C16" s="12" t="s">
        <v>186</v>
      </c>
      <c r="D16" s="63">
        <f>+IFERROR('CMA Emp %OfOnt'!D16*'Ont GDP'!D16,"")</f>
        <v>31199.888517089799</v>
      </c>
      <c r="E16" s="63">
        <f>+IFERROR('CMA Emp %OfOnt'!E16*'Ont GDP'!E16,"")</f>
        <v>32734.797972724889</v>
      </c>
      <c r="F16" s="63">
        <f>+IFERROR('CMA Emp %OfOnt'!F16*'Ont GDP'!F16,"")</f>
        <v>32823.054406235759</v>
      </c>
      <c r="G16" s="63">
        <f>+IFERROR('CMA Emp %OfOnt'!G16*'Ont GDP'!G16,"")</f>
        <v>33243.732018825198</v>
      </c>
      <c r="H16" s="63">
        <f>+IFERROR('CMA Emp %OfOnt'!H16*'Ont GDP'!H16,"")</f>
        <v>33276.341339772684</v>
      </c>
      <c r="I16" s="63">
        <f>+IFERROR('CMA Emp %OfOnt'!I16*'Ont GDP'!I16,"")</f>
        <v>34009.911068576439</v>
      </c>
      <c r="J16" s="63">
        <f>+IFERROR('CMA Emp %OfOnt'!J16*'Ont GDP'!J16,"")</f>
        <v>35625.144559465945</v>
      </c>
      <c r="K16" s="63">
        <f>+IFERROR('CMA Emp %OfOnt'!K16*'Ont GDP'!K16,"")</f>
        <v>36243.042072813558</v>
      </c>
      <c r="L16" s="63">
        <f>+IFERROR('CMA Emp %OfOnt'!L16*'Ont GDP'!L16,"")</f>
        <v>41116.078857108674</v>
      </c>
      <c r="M16" s="28">
        <f>+IFERROR('CMA Emp %OfOnt'!M16*'Ont GDP'!M16,"")</f>
        <v>43156.648183051089</v>
      </c>
      <c r="N16" s="28">
        <f>+IFERROR('CMA Emp %OfOnt'!N16*'Ont GDP'!N16,"")</f>
        <v>45198.723551614246</v>
      </c>
      <c r="O16" s="28">
        <f>+IFERROR('CMA Emp %OfOnt'!O16*'Ont GDP'!O16,"")</f>
        <v>45826.97891560573</v>
      </c>
      <c r="P16" s="28">
        <f>+IFERROR('CMA Emp %OfOnt'!P16*'Ont GDP'!P16,"")</f>
        <v>47614.413452829998</v>
      </c>
      <c r="Q16" s="28">
        <f>+IFERROR('CMA Emp %OfOnt'!Q16*'Ont GDP'!Q16,"")</f>
        <v>51173.70196965475</v>
      </c>
      <c r="R16" s="28">
        <f>+IFERROR('CMA Emp %OfOnt'!R16*'Ont GDP'!R16,"")</f>
        <v>50293.88028225481</v>
      </c>
      <c r="S16" s="28">
        <f>+IFERROR('CMA Emp %OfOnt'!S16*'Ont GDP'!S16,"")</f>
        <v>51570.451352155003</v>
      </c>
      <c r="T16" s="28">
        <f>+IFERROR('CMA Emp %OfOnt'!T16*'Ont GDP'!T16,"")</f>
        <v>51913.123909196598</v>
      </c>
      <c r="U16" s="28">
        <f>+IFERROR('CMA Emp %OfOnt'!U16*'Ont GDP'!U16,"")</f>
        <v>52667.077400081143</v>
      </c>
      <c r="V16" s="28">
        <f>+IFERROR('CMA Emp %OfOnt'!V16*'Ont GDP'!V16,"")</f>
        <v>52714.371958688775</v>
      </c>
      <c r="W16" s="28">
        <f>+IFERROR('CMA Emp %OfOnt'!W16*'Ont GDP'!W16,"")</f>
        <v>54287.963124944436</v>
      </c>
      <c r="X16" s="28">
        <f>+IFERROR('CMA Emp %OfOnt'!X16*'Ont GDP'!X16,"")</f>
        <v>54987.449080496779</v>
      </c>
      <c r="Y16" s="28">
        <f>+IFERROR('CMA Emp %OfOnt'!Y16*'Ont GDP'!Y16,"")</f>
        <v>58524.317334525287</v>
      </c>
    </row>
    <row r="17" spans="1:25" x14ac:dyDescent="0.25">
      <c r="A17" s="4" t="s">
        <v>606</v>
      </c>
      <c r="B17" s="4"/>
      <c r="C17" s="12" t="s">
        <v>608</v>
      </c>
      <c r="D17" s="63">
        <f>+IFERROR('CMA Emp %OfOnt'!D17*'Ont GDP'!D17,"")</f>
        <v>0</v>
      </c>
      <c r="E17" s="63">
        <f>+IFERROR('CMA Emp %OfOnt'!E17*'Ont GDP'!E17,"")</f>
        <v>0</v>
      </c>
      <c r="F17" s="63">
        <f>+IFERROR('CMA Emp %OfOnt'!F17*'Ont GDP'!F17,"")</f>
        <v>0</v>
      </c>
      <c r="G17" s="63">
        <f>+IFERROR('CMA Emp %OfOnt'!G17*'Ont GDP'!G17,"")</f>
        <v>0</v>
      </c>
      <c r="H17" s="63">
        <f>+IFERROR('CMA Emp %OfOnt'!H17*'Ont GDP'!H17,"")</f>
        <v>0</v>
      </c>
      <c r="I17" s="63">
        <f>+IFERROR('CMA Emp %OfOnt'!I17*'Ont GDP'!I17,"")</f>
        <v>0</v>
      </c>
      <c r="J17" s="63">
        <f>+IFERROR('CMA Emp %OfOnt'!J17*'Ont GDP'!J17,"")</f>
        <v>0</v>
      </c>
      <c r="K17" s="63">
        <f>+IFERROR('CMA Emp %OfOnt'!K17*'Ont GDP'!K17,"")</f>
        <v>0</v>
      </c>
      <c r="L17" s="63">
        <f>+IFERROR('CMA Emp %OfOnt'!L17*'Ont GDP'!L17,"")</f>
        <v>0</v>
      </c>
      <c r="M17" s="28">
        <f>+IFERROR('CMA Emp %OfOnt'!M17*'Ont GDP'!M17,"")</f>
        <v>0</v>
      </c>
      <c r="N17" s="28">
        <f>+IFERROR('CMA Emp %OfOnt'!N17*'Ont GDP'!N17,"")</f>
        <v>0</v>
      </c>
      <c r="O17" s="28">
        <f>+IFERROR('CMA Emp %OfOnt'!O17*'Ont GDP'!O17,"")</f>
        <v>0</v>
      </c>
      <c r="P17" s="28">
        <f>+IFERROR('CMA Emp %OfOnt'!P17*'Ont GDP'!P17,"")</f>
        <v>0</v>
      </c>
      <c r="Q17" s="28">
        <f>+IFERROR('CMA Emp %OfOnt'!Q17*'Ont GDP'!Q17,"")</f>
        <v>0</v>
      </c>
      <c r="R17" s="28">
        <f>+IFERROR('CMA Emp %OfOnt'!R17*'Ont GDP'!R17,"")</f>
        <v>0</v>
      </c>
      <c r="S17" s="28">
        <f>+IFERROR('CMA Emp %OfOnt'!S17*'Ont GDP'!S17,"")</f>
        <v>0</v>
      </c>
      <c r="T17" s="28">
        <f>+IFERROR('CMA Emp %OfOnt'!T17*'Ont GDP'!T17,"")</f>
        <v>0</v>
      </c>
      <c r="U17" s="28">
        <f>+IFERROR('CMA Emp %OfOnt'!U17*'Ont GDP'!U17,"")</f>
        <v>0</v>
      </c>
      <c r="V17" s="28">
        <f>+IFERROR('CMA Emp %OfOnt'!V17*'Ont GDP'!V17,"")</f>
        <v>0</v>
      </c>
      <c r="W17" s="28">
        <f>+IFERROR('CMA Emp %OfOnt'!W17*'Ont GDP'!W17,"")</f>
        <v>0</v>
      </c>
      <c r="X17" s="28">
        <f>+IFERROR('CMA Emp %OfOnt'!X17*'Ont GDP'!X17,"")</f>
        <v>0</v>
      </c>
      <c r="Y17" s="28">
        <f>+IFERROR('CMA Emp %OfOnt'!Y17*'Ont GDP'!Y17,"")</f>
        <v>0</v>
      </c>
    </row>
    <row r="18" spans="1:25" x14ac:dyDescent="0.25">
      <c r="A18" s="4" t="s">
        <v>607</v>
      </c>
      <c r="B18" s="4"/>
      <c r="C18" s="12" t="s">
        <v>609</v>
      </c>
      <c r="D18" s="63">
        <f>+IFERROR('CMA Emp %OfOnt'!D18*'Ont GDP'!D18,"")</f>
        <v>0</v>
      </c>
      <c r="E18" s="63">
        <f>+IFERROR('CMA Emp %OfOnt'!E18*'Ont GDP'!E18,"")</f>
        <v>0</v>
      </c>
      <c r="F18" s="63">
        <f>+IFERROR('CMA Emp %OfOnt'!F18*'Ont GDP'!F18,"")</f>
        <v>0</v>
      </c>
      <c r="G18" s="63">
        <f>+IFERROR('CMA Emp %OfOnt'!G18*'Ont GDP'!G18,"")</f>
        <v>0</v>
      </c>
      <c r="H18" s="63">
        <f>+IFERROR('CMA Emp %OfOnt'!H18*'Ont GDP'!H18,"")</f>
        <v>0</v>
      </c>
      <c r="I18" s="63">
        <f>+IFERROR('CMA Emp %OfOnt'!I18*'Ont GDP'!I18,"")</f>
        <v>0</v>
      </c>
      <c r="J18" s="63">
        <f>+IFERROR('CMA Emp %OfOnt'!J18*'Ont GDP'!J18,"")</f>
        <v>0</v>
      </c>
      <c r="K18" s="63">
        <f>+IFERROR('CMA Emp %OfOnt'!K18*'Ont GDP'!K18,"")</f>
        <v>0</v>
      </c>
      <c r="L18" s="63">
        <f>+IFERROR('CMA Emp %OfOnt'!L18*'Ont GDP'!L18,"")</f>
        <v>0</v>
      </c>
      <c r="M18" s="28">
        <f>+IFERROR('CMA Emp %OfOnt'!M18*'Ont GDP'!M18,"")</f>
        <v>0</v>
      </c>
      <c r="N18" s="28">
        <f>+IFERROR('CMA Emp %OfOnt'!N18*'Ont GDP'!N18,"")</f>
        <v>0</v>
      </c>
      <c r="O18" s="28">
        <f>+IFERROR('CMA Emp %OfOnt'!O18*'Ont GDP'!O18,"")</f>
        <v>0</v>
      </c>
      <c r="P18" s="28">
        <f>+IFERROR('CMA Emp %OfOnt'!P18*'Ont GDP'!P18,"")</f>
        <v>0</v>
      </c>
      <c r="Q18" s="28">
        <f>+IFERROR('CMA Emp %OfOnt'!Q18*'Ont GDP'!Q18,"")</f>
        <v>0</v>
      </c>
      <c r="R18" s="28">
        <f>+IFERROR('CMA Emp %OfOnt'!R18*'Ont GDP'!R18,"")</f>
        <v>0</v>
      </c>
      <c r="S18" s="28">
        <f>+IFERROR('CMA Emp %OfOnt'!S18*'Ont GDP'!S18,"")</f>
        <v>0</v>
      </c>
      <c r="T18" s="28">
        <f>+IFERROR('CMA Emp %OfOnt'!T18*'Ont GDP'!T18,"")</f>
        <v>0</v>
      </c>
      <c r="U18" s="28">
        <f>+IFERROR('CMA Emp %OfOnt'!U18*'Ont GDP'!U18,"")</f>
        <v>0</v>
      </c>
      <c r="V18" s="28">
        <f>+IFERROR('CMA Emp %OfOnt'!V18*'Ont GDP'!V18,"")</f>
        <v>0</v>
      </c>
      <c r="W18" s="28">
        <f>+IFERROR('CMA Emp %OfOnt'!W18*'Ont GDP'!W18,"")</f>
        <v>0</v>
      </c>
      <c r="X18" s="28">
        <f>+IFERROR('CMA Emp %OfOnt'!X18*'Ont GDP'!X18,"")</f>
        <v>0</v>
      </c>
      <c r="Y18" s="28">
        <f>+IFERROR('CMA Emp %OfOnt'!Y18*'Ont GDP'!Y18,"")</f>
        <v>0</v>
      </c>
    </row>
    <row r="19" spans="1:25" x14ac:dyDescent="0.25">
      <c r="A19" s="5" t="s">
        <v>13</v>
      </c>
      <c r="B19" s="5"/>
      <c r="C19" s="13">
        <v>11</v>
      </c>
      <c r="D19" s="64">
        <f>+IFERROR('CMA Emp %OfOnt'!D19*'Ont GDP'!D19,"")</f>
        <v>246.04655833485478</v>
      </c>
      <c r="E19" s="64">
        <f>+IFERROR('CMA Emp %OfOnt'!E19*'Ont GDP'!E19,"")</f>
        <v>310.54140788555475</v>
      </c>
      <c r="F19" s="64">
        <f>+IFERROR('CMA Emp %OfOnt'!F19*'Ont GDP'!F19,"")</f>
        <v>254.22386058981232</v>
      </c>
      <c r="G19" s="64">
        <f>+IFERROR('CMA Emp %OfOnt'!G19*'Ont GDP'!G19,"")</f>
        <v>404.87435083130953</v>
      </c>
      <c r="H19" s="64">
        <f>+IFERROR('CMA Emp %OfOnt'!H19*'Ont GDP'!H19,"")</f>
        <v>442.4681336331513</v>
      </c>
      <c r="I19" s="64">
        <f>+IFERROR('CMA Emp %OfOnt'!I19*'Ont GDP'!I19,"")</f>
        <v>394.9701344243133</v>
      </c>
      <c r="J19" s="64">
        <f>+IFERROR('CMA Emp %OfOnt'!J19*'Ont GDP'!J19,"")</f>
        <v>419.543661971831</v>
      </c>
      <c r="K19" s="64">
        <f>+IFERROR('CMA Emp %OfOnt'!K19*'Ont GDP'!K19,"")</f>
        <v>460.17162433155073</v>
      </c>
      <c r="L19" s="64">
        <f>+IFERROR('CMA Emp %OfOnt'!L19*'Ont GDP'!L19,"")</f>
        <v>579.29784272900054</v>
      </c>
      <c r="M19" s="29">
        <f>+IFERROR('CMA Emp %OfOnt'!M19*'Ont GDP'!M19,"")</f>
        <v>517.77653881456399</v>
      </c>
      <c r="N19" s="29">
        <f>+IFERROR('CMA Emp %OfOnt'!N19*'Ont GDP'!N19,"")</f>
        <v>557.33122982753412</v>
      </c>
      <c r="O19" s="29">
        <f>+IFERROR('CMA Emp %OfOnt'!O19*'Ont GDP'!O19,"")</f>
        <v>611.95654290157461</v>
      </c>
      <c r="P19" s="29">
        <f>+IFERROR('CMA Emp %OfOnt'!P19*'Ont GDP'!P19,"")</f>
        <v>591.1733122888578</v>
      </c>
      <c r="Q19" s="29">
        <f>+IFERROR('CMA Emp %OfOnt'!Q19*'Ont GDP'!Q19,"")</f>
        <v>673.1294689633778</v>
      </c>
      <c r="R19" s="29">
        <f>+IFERROR('CMA Emp %OfOnt'!R19*'Ont GDP'!R19,"")</f>
        <v>573.55622762487928</v>
      </c>
      <c r="S19" s="29">
        <f>+IFERROR('CMA Emp %OfOnt'!S19*'Ont GDP'!S19,"")</f>
        <v>499.74363555164229</v>
      </c>
      <c r="T19" s="29">
        <f>+IFERROR('CMA Emp %OfOnt'!T19*'Ont GDP'!T19,"")</f>
        <v>518.26165250563542</v>
      </c>
      <c r="U19" s="29">
        <f>+IFERROR('CMA Emp %OfOnt'!U19*'Ont GDP'!U19,"")</f>
        <v>770.85049571794536</v>
      </c>
      <c r="V19" s="29">
        <f>+IFERROR('CMA Emp %OfOnt'!V19*'Ont GDP'!V19,"")</f>
        <v>995.12189446586035</v>
      </c>
      <c r="W19" s="29">
        <f>+IFERROR('CMA Emp %OfOnt'!W19*'Ont GDP'!W19,"")</f>
        <v>826.92139378784498</v>
      </c>
      <c r="X19" s="29">
        <f>+IFERROR('CMA Emp %OfOnt'!X19*'Ont GDP'!X19,"")</f>
        <v>726.73832274972995</v>
      </c>
      <c r="Y19" s="29">
        <f>+IFERROR('CMA Emp %OfOnt'!Y19*'Ont GDP'!Y19,"")</f>
        <v>408.15550214721981</v>
      </c>
    </row>
    <row r="20" spans="1:25" x14ac:dyDescent="0.25">
      <c r="A20" s="6" t="s">
        <v>14</v>
      </c>
      <c r="B20" s="6"/>
      <c r="C20" s="14" t="s">
        <v>187</v>
      </c>
      <c r="D20" s="65">
        <f>+IFERROR('CMA Emp %OfOnt'!D20*'Ont GDP'!D20,"")</f>
        <v>187.72128470332066</v>
      </c>
      <c r="E20" s="65">
        <f>+IFERROR('CMA Emp %OfOnt'!E20*'Ont GDP'!E20,"")</f>
        <v>203.81511857707505</v>
      </c>
      <c r="F20" s="65">
        <f>+IFERROR('CMA Emp %OfOnt'!F20*'Ont GDP'!F20,"")</f>
        <v>156.2607303700803</v>
      </c>
      <c r="G20" s="65">
        <f>+IFERROR('CMA Emp %OfOnt'!G20*'Ont GDP'!G20,"")</f>
        <v>244.10958904109586</v>
      </c>
      <c r="H20" s="65">
        <f>+IFERROR('CMA Emp %OfOnt'!H20*'Ont GDP'!H20,"")</f>
        <v>313.34418666313127</v>
      </c>
      <c r="I20" s="65">
        <f>+IFERROR('CMA Emp %OfOnt'!I20*'Ont GDP'!I20,"")</f>
        <v>269.97026110045726</v>
      </c>
      <c r="J20" s="65">
        <f>+IFERROR('CMA Emp %OfOnt'!J20*'Ont GDP'!J20,"")</f>
        <v>360.36716758352338</v>
      </c>
      <c r="K20" s="65">
        <f>+IFERROR('CMA Emp %OfOnt'!K20*'Ont GDP'!K20,"")</f>
        <v>338.35227110921267</v>
      </c>
      <c r="L20" s="65">
        <f>+IFERROR('CMA Emp %OfOnt'!L20*'Ont GDP'!L20,"")</f>
        <v>438.88582366045017</v>
      </c>
      <c r="M20" s="30">
        <f>+IFERROR('CMA Emp %OfOnt'!M20*'Ont GDP'!M20,"")</f>
        <v>419.43570270581421</v>
      </c>
      <c r="N20" s="30">
        <f>+IFERROR('CMA Emp %OfOnt'!N20*'Ont GDP'!N20,"")</f>
        <v>408.96739926045598</v>
      </c>
      <c r="O20" s="30">
        <f>+IFERROR('CMA Emp %OfOnt'!O20*'Ont GDP'!O20,"")</f>
        <v>543.85010479833522</v>
      </c>
      <c r="P20" s="30">
        <f>+IFERROR('CMA Emp %OfOnt'!P20*'Ont GDP'!P20,"")</f>
        <v>493.62187995789998</v>
      </c>
      <c r="Q20" s="30">
        <f>+IFERROR('CMA Emp %OfOnt'!Q20*'Ont GDP'!Q20,"")</f>
        <v>588.37738301928084</v>
      </c>
      <c r="R20" s="30">
        <f>+IFERROR('CMA Emp %OfOnt'!R20*'Ont GDP'!R20,"")</f>
        <v>443.50774925317722</v>
      </c>
      <c r="S20" s="30">
        <f>+IFERROR('CMA Emp %OfOnt'!S20*'Ont GDP'!S20,"")</f>
        <v>427.5824983019196</v>
      </c>
      <c r="T20" s="30">
        <f>+IFERROR('CMA Emp %OfOnt'!T20*'Ont GDP'!T20,"")</f>
        <v>430.10964061911801</v>
      </c>
      <c r="U20" s="30">
        <f>+IFERROR('CMA Emp %OfOnt'!U20*'Ont GDP'!U20,"")</f>
        <v>616.71955077478867</v>
      </c>
      <c r="V20" s="30">
        <f>+IFERROR('CMA Emp %OfOnt'!V20*'Ont GDP'!V20,"")</f>
        <v>847.46211235680323</v>
      </c>
      <c r="W20" s="30">
        <f>+IFERROR('CMA Emp %OfOnt'!W20*'Ont GDP'!W20,"")</f>
        <v>632.76126043122918</v>
      </c>
      <c r="X20" s="30">
        <f>+IFERROR('CMA Emp %OfOnt'!X20*'Ont GDP'!X20,"")</f>
        <v>613.92756507725687</v>
      </c>
      <c r="Y20" s="30">
        <f>+IFERROR('CMA Emp %OfOnt'!Y20*'Ont GDP'!Y20,"")</f>
        <v>378.2489940103531</v>
      </c>
    </row>
    <row r="21" spans="1:25" x14ac:dyDescent="0.25">
      <c r="A21" s="6" t="s">
        <v>15</v>
      </c>
      <c r="B21" s="6"/>
      <c r="C21" s="14">
        <v>113</v>
      </c>
      <c r="D21" s="65">
        <f>+IFERROR('CMA Emp %OfOnt'!D21*'Ont GDP'!D21,"")</f>
        <v>0</v>
      </c>
      <c r="E21" s="65">
        <f>+IFERROR('CMA Emp %OfOnt'!E21*'Ont GDP'!E21,"")</f>
        <v>0</v>
      </c>
      <c r="F21" s="65">
        <f>+IFERROR('CMA Emp %OfOnt'!F21*'Ont GDP'!F21,"")</f>
        <v>0</v>
      </c>
      <c r="G21" s="65">
        <f>+IFERROR('CMA Emp %OfOnt'!G21*'Ont GDP'!G21,"")</f>
        <v>0</v>
      </c>
      <c r="H21" s="65">
        <f>+IFERROR('CMA Emp %OfOnt'!H21*'Ont GDP'!H21,"")</f>
        <v>0</v>
      </c>
      <c r="I21" s="65">
        <f>+IFERROR('CMA Emp %OfOnt'!I21*'Ont GDP'!I21,"")</f>
        <v>0</v>
      </c>
      <c r="J21" s="65">
        <f>+IFERROR('CMA Emp %OfOnt'!J21*'Ont GDP'!J21,"")</f>
        <v>0</v>
      </c>
      <c r="K21" s="65">
        <f>+IFERROR('CMA Emp %OfOnt'!K21*'Ont GDP'!K21,"")</f>
        <v>0</v>
      </c>
      <c r="L21" s="65">
        <f>+IFERROR('CMA Emp %OfOnt'!L21*'Ont GDP'!L21,"")</f>
        <v>0</v>
      </c>
      <c r="M21" s="30">
        <f>+IFERROR('CMA Emp %OfOnt'!M21*'Ont GDP'!M21,"")</f>
        <v>0</v>
      </c>
      <c r="N21" s="30">
        <f>+IFERROR('CMA Emp %OfOnt'!N21*'Ont GDP'!N21,"")</f>
        <v>0</v>
      </c>
      <c r="O21" s="30">
        <f>+IFERROR('CMA Emp %OfOnt'!O21*'Ont GDP'!O21,"")</f>
        <v>0</v>
      </c>
      <c r="P21" s="30">
        <f>+IFERROR('CMA Emp %OfOnt'!P21*'Ont GDP'!P21,"")</f>
        <v>0</v>
      </c>
      <c r="Q21" s="30">
        <f>+IFERROR('CMA Emp %OfOnt'!Q21*'Ont GDP'!Q21,"")</f>
        <v>0</v>
      </c>
      <c r="R21" s="30">
        <f>+IFERROR('CMA Emp %OfOnt'!R21*'Ont GDP'!R21,"")</f>
        <v>0</v>
      </c>
      <c r="S21" s="30">
        <f>+IFERROR('CMA Emp %OfOnt'!S21*'Ont GDP'!S21,"")</f>
        <v>0</v>
      </c>
      <c r="T21" s="30">
        <f>+IFERROR('CMA Emp %OfOnt'!T21*'Ont GDP'!T21,"")</f>
        <v>0</v>
      </c>
      <c r="U21" s="30">
        <f>+IFERROR('CMA Emp %OfOnt'!U21*'Ont GDP'!U21,"")</f>
        <v>0</v>
      </c>
      <c r="V21" s="30">
        <f>+IFERROR('CMA Emp %OfOnt'!V21*'Ont GDP'!V21,"")</f>
        <v>0</v>
      </c>
      <c r="W21" s="30">
        <f>+IFERROR('CMA Emp %OfOnt'!W21*'Ont GDP'!W21,"")</f>
        <v>0</v>
      </c>
      <c r="X21" s="30">
        <f>+IFERROR('CMA Emp %OfOnt'!X21*'Ont GDP'!X21,"")</f>
        <v>0</v>
      </c>
      <c r="Y21" s="30">
        <f>+IFERROR('CMA Emp %OfOnt'!Y21*'Ont GDP'!Y21,"")</f>
        <v>0</v>
      </c>
    </row>
    <row r="22" spans="1:25" x14ac:dyDescent="0.25">
      <c r="A22" s="6" t="s">
        <v>16</v>
      </c>
      <c r="B22" s="6"/>
      <c r="C22" s="14">
        <v>114</v>
      </c>
      <c r="D22" s="65" t="str">
        <f>+IFERROR('CMA Emp %OfOnt'!D22*'Ont GDP'!D22,"")</f>
        <v/>
      </c>
      <c r="E22" s="65" t="str">
        <f>+IFERROR('CMA Emp %OfOnt'!E22*'Ont GDP'!E22,"")</f>
        <v/>
      </c>
      <c r="F22" s="65">
        <f>+IFERROR('CMA Emp %OfOnt'!F22*'Ont GDP'!F22,"")</f>
        <v>0</v>
      </c>
      <c r="G22" s="65" t="str">
        <f>+IFERROR('CMA Emp %OfOnt'!G22*'Ont GDP'!G22,"")</f>
        <v/>
      </c>
      <c r="H22" s="65" t="str">
        <f>+IFERROR('CMA Emp %OfOnt'!H22*'Ont GDP'!H22,"")</f>
        <v/>
      </c>
      <c r="I22" s="65" t="str">
        <f>+IFERROR('CMA Emp %OfOnt'!I22*'Ont GDP'!I22,"")</f>
        <v/>
      </c>
      <c r="J22" s="65" t="str">
        <f>+IFERROR('CMA Emp %OfOnt'!J22*'Ont GDP'!J22,"")</f>
        <v/>
      </c>
      <c r="K22" s="65" t="str">
        <f>+IFERROR('CMA Emp %OfOnt'!K22*'Ont GDP'!K22,"")</f>
        <v/>
      </c>
      <c r="L22" s="65" t="str">
        <f>+IFERROR('CMA Emp %OfOnt'!L22*'Ont GDP'!L22,"")</f>
        <v/>
      </c>
      <c r="M22" s="30" t="str">
        <f>+IFERROR('CMA Emp %OfOnt'!M22*'Ont GDP'!M22,"")</f>
        <v/>
      </c>
      <c r="N22" s="30" t="str">
        <f>+IFERROR('CMA Emp %OfOnt'!N22*'Ont GDP'!N22,"")</f>
        <v/>
      </c>
      <c r="O22" s="30" t="str">
        <f>+IFERROR('CMA Emp %OfOnt'!O22*'Ont GDP'!O22,"")</f>
        <v/>
      </c>
      <c r="P22" s="30" t="str">
        <f>+IFERROR('CMA Emp %OfOnt'!P22*'Ont GDP'!P22,"")</f>
        <v/>
      </c>
      <c r="Q22" s="30" t="str">
        <f>+IFERROR('CMA Emp %OfOnt'!Q22*'Ont GDP'!Q22,"")</f>
        <v/>
      </c>
      <c r="R22" s="30" t="str">
        <f>+IFERROR('CMA Emp %OfOnt'!R22*'Ont GDP'!R22,"")</f>
        <v/>
      </c>
      <c r="S22" s="30" t="str">
        <f>+IFERROR('CMA Emp %OfOnt'!S22*'Ont GDP'!S22,"")</f>
        <v/>
      </c>
      <c r="T22" s="30" t="str">
        <f>+IFERROR('CMA Emp %OfOnt'!T22*'Ont GDP'!T22,"")</f>
        <v/>
      </c>
      <c r="U22" s="30" t="str">
        <f>+IFERROR('CMA Emp %OfOnt'!U22*'Ont GDP'!U22,"")</f>
        <v/>
      </c>
      <c r="V22" s="30" t="str">
        <f>+IFERROR('CMA Emp %OfOnt'!V22*'Ont GDP'!V22,"")</f>
        <v/>
      </c>
      <c r="W22" s="30" t="str">
        <f>+IFERROR('CMA Emp %OfOnt'!W22*'Ont GDP'!W22,"")</f>
        <v/>
      </c>
      <c r="X22" s="30" t="str">
        <f>+IFERROR('CMA Emp %OfOnt'!X22*'Ont GDP'!X22,"")</f>
        <v/>
      </c>
      <c r="Y22" s="30" t="str">
        <f>+IFERROR('CMA Emp %OfOnt'!Y22*'Ont GDP'!Y22,"")</f>
        <v/>
      </c>
    </row>
    <row r="23" spans="1:25" x14ac:dyDescent="0.25">
      <c r="A23" s="6" t="s">
        <v>17</v>
      </c>
      <c r="B23" s="6"/>
      <c r="C23" s="14">
        <v>115</v>
      </c>
      <c r="D23" s="65">
        <f>+IFERROR('CMA Emp %OfOnt'!D23*'Ont GDP'!D23,"")</f>
        <v>0</v>
      </c>
      <c r="E23" s="65">
        <f>+IFERROR('CMA Emp %OfOnt'!E23*'Ont GDP'!E23,"")</f>
        <v>90.669090909090897</v>
      </c>
      <c r="F23" s="65">
        <f>+IFERROR('CMA Emp %OfOnt'!F23*'Ont GDP'!F23,"")</f>
        <v>0</v>
      </c>
      <c r="G23" s="65">
        <f>+IFERROR('CMA Emp %OfOnt'!G23*'Ont GDP'!G23,"")</f>
        <v>74.304000000000002</v>
      </c>
      <c r="H23" s="65">
        <f>+IFERROR('CMA Emp %OfOnt'!H23*'Ont GDP'!H23,"")</f>
        <v>0</v>
      </c>
      <c r="I23" s="65">
        <f>+IFERROR('CMA Emp %OfOnt'!I23*'Ont GDP'!I23,"")</f>
        <v>0</v>
      </c>
      <c r="J23" s="65">
        <f>+IFERROR('CMA Emp %OfOnt'!J23*'Ont GDP'!J23,"")</f>
        <v>0</v>
      </c>
      <c r="K23" s="65">
        <f>+IFERROR('CMA Emp %OfOnt'!K23*'Ont GDP'!K23,"")</f>
        <v>0</v>
      </c>
      <c r="L23" s="65">
        <f>+IFERROR('CMA Emp %OfOnt'!L23*'Ont GDP'!L23,"")</f>
        <v>0</v>
      </c>
      <c r="M23" s="30">
        <f>+IFERROR('CMA Emp %OfOnt'!M23*'Ont GDP'!M23,"")</f>
        <v>0</v>
      </c>
      <c r="N23" s="30">
        <f>+IFERROR('CMA Emp %OfOnt'!N23*'Ont GDP'!N23,"")</f>
        <v>0</v>
      </c>
      <c r="O23" s="30">
        <f>+IFERROR('CMA Emp %OfOnt'!O23*'Ont GDP'!O23,"")</f>
        <v>0</v>
      </c>
      <c r="P23" s="30">
        <f>+IFERROR('CMA Emp %OfOnt'!P23*'Ont GDP'!P23,"")</f>
        <v>0</v>
      </c>
      <c r="Q23" s="30">
        <f>+IFERROR('CMA Emp %OfOnt'!Q23*'Ont GDP'!Q23,"")</f>
        <v>0</v>
      </c>
      <c r="R23" s="30">
        <f>+IFERROR('CMA Emp %OfOnt'!R23*'Ont GDP'!R23,"")</f>
        <v>0</v>
      </c>
      <c r="S23" s="30">
        <f>+IFERROR('CMA Emp %OfOnt'!S23*'Ont GDP'!S23,"")</f>
        <v>0</v>
      </c>
      <c r="T23" s="30">
        <f>+IFERROR('CMA Emp %OfOnt'!T23*'Ont GDP'!T23,"")</f>
        <v>0</v>
      </c>
      <c r="U23" s="30">
        <f>+IFERROR('CMA Emp %OfOnt'!U23*'Ont GDP'!U23,"")</f>
        <v>0</v>
      </c>
      <c r="V23" s="30">
        <f>+IFERROR('CMA Emp %OfOnt'!V23*'Ont GDP'!V23,"")</f>
        <v>0</v>
      </c>
      <c r="W23" s="30">
        <f>+IFERROR('CMA Emp %OfOnt'!W23*'Ont GDP'!W23,"")</f>
        <v>86.91417879417881</v>
      </c>
      <c r="X23" s="30">
        <f>+IFERROR('CMA Emp %OfOnt'!X23*'Ont GDP'!X23,"")</f>
        <v>0</v>
      </c>
      <c r="Y23" s="30">
        <f>+IFERROR('CMA Emp %OfOnt'!Y23*'Ont GDP'!Y23,"")</f>
        <v>0</v>
      </c>
    </row>
    <row r="24" spans="1:25" x14ac:dyDescent="0.25">
      <c r="A24" s="5" t="s">
        <v>18</v>
      </c>
      <c r="B24" s="5"/>
      <c r="C24" s="13">
        <v>21</v>
      </c>
      <c r="D24" s="64">
        <f>+IFERROR('CMA Emp %OfOnt'!D24*'Ont GDP'!D24,"")</f>
        <v>697.87322404371582</v>
      </c>
      <c r="E24" s="64">
        <f>+IFERROR('CMA Emp %OfOnt'!E24*'Ont GDP'!E24,"")</f>
        <v>1079.592829900839</v>
      </c>
      <c r="F24" s="64">
        <f>+IFERROR('CMA Emp %OfOnt'!F24*'Ont GDP'!F24,"")</f>
        <v>771.111586998088</v>
      </c>
      <c r="G24" s="64">
        <f>+IFERROR('CMA Emp %OfOnt'!G24*'Ont GDP'!G24,"")</f>
        <v>764.87840861997518</v>
      </c>
      <c r="H24" s="64">
        <f>+IFERROR('CMA Emp %OfOnt'!H24*'Ont GDP'!H24,"")</f>
        <v>1137.5034324942794</v>
      </c>
      <c r="I24" s="64">
        <f>+IFERROR('CMA Emp %OfOnt'!I24*'Ont GDP'!I24,"")</f>
        <v>1020.3469879518073</v>
      </c>
      <c r="J24" s="64">
        <f>+IFERROR('CMA Emp %OfOnt'!J24*'Ont GDP'!J24,"")</f>
        <v>751.33032083145065</v>
      </c>
      <c r="K24" s="64">
        <f>+IFERROR('CMA Emp %OfOnt'!K24*'Ont GDP'!K24,"")</f>
        <v>714.34649952696316</v>
      </c>
      <c r="L24" s="64">
        <f>+IFERROR('CMA Emp %OfOnt'!L24*'Ont GDP'!L24,"")</f>
        <v>1085.9020403767347</v>
      </c>
      <c r="M24" s="29">
        <f>+IFERROR('CMA Emp %OfOnt'!M24*'Ont GDP'!M24,"")</f>
        <v>939.98644511612724</v>
      </c>
      <c r="N24" s="29">
        <f>+IFERROR('CMA Emp %OfOnt'!N24*'Ont GDP'!N24,"")</f>
        <v>919.5144984618596</v>
      </c>
      <c r="O24" s="29">
        <f>+IFERROR('CMA Emp %OfOnt'!O24*'Ont GDP'!O24,"")</f>
        <v>982.50023475416992</v>
      </c>
      <c r="P24" s="29">
        <f>+IFERROR('CMA Emp %OfOnt'!P24*'Ont GDP'!P24,"")</f>
        <v>605.57194616247523</v>
      </c>
      <c r="Q24" s="29">
        <f>+IFERROR('CMA Emp %OfOnt'!Q24*'Ont GDP'!Q24,"")</f>
        <v>1165.6113390209855</v>
      </c>
      <c r="R24" s="29">
        <f>+IFERROR('CMA Emp %OfOnt'!R24*'Ont GDP'!R24,"")</f>
        <v>1184.0432825415926</v>
      </c>
      <c r="S24" s="29">
        <f>+IFERROR('CMA Emp %OfOnt'!S24*'Ont GDP'!S24,"")</f>
        <v>962.08376621715638</v>
      </c>
      <c r="T24" s="29">
        <f>+IFERROR('CMA Emp %OfOnt'!T24*'Ont GDP'!T24,"")</f>
        <v>1693.3923647146034</v>
      </c>
      <c r="U24" s="29">
        <f>+IFERROR('CMA Emp %OfOnt'!U24*'Ont GDP'!U24,"")</f>
        <v>1453.225576587294</v>
      </c>
      <c r="V24" s="29">
        <f>+IFERROR('CMA Emp %OfOnt'!V24*'Ont GDP'!V24,"")</f>
        <v>1313.2150865083327</v>
      </c>
      <c r="W24" s="29">
        <f>+IFERROR('CMA Emp %OfOnt'!W24*'Ont GDP'!W24,"")</f>
        <v>1215.6952336645536</v>
      </c>
      <c r="X24" s="29">
        <f>+IFERROR('CMA Emp %OfOnt'!X24*'Ont GDP'!X24,"")</f>
        <v>1015.6419865916503</v>
      </c>
      <c r="Y24" s="29">
        <f>+IFERROR('CMA Emp %OfOnt'!Y24*'Ont GDP'!Y24,"")</f>
        <v>1103.5722730606631</v>
      </c>
    </row>
    <row r="25" spans="1:25" x14ac:dyDescent="0.25">
      <c r="A25" s="5" t="s">
        <v>19</v>
      </c>
      <c r="B25" s="5"/>
      <c r="C25" s="13">
        <v>22</v>
      </c>
      <c r="D25" s="64">
        <f>+IFERROR('CMA Emp %OfOnt'!D25*'Ont GDP'!D25,"")</f>
        <v>4217.9892086330929</v>
      </c>
      <c r="E25" s="64">
        <f>+IFERROR('CMA Emp %OfOnt'!E25*'Ont GDP'!E25,"")</f>
        <v>3871.5800041186158</v>
      </c>
      <c r="F25" s="64">
        <f>+IFERROR('CMA Emp %OfOnt'!F25*'Ont GDP'!F25,"")</f>
        <v>4091.0566191446028</v>
      </c>
      <c r="G25" s="64">
        <f>+IFERROR('CMA Emp %OfOnt'!G25*'Ont GDP'!G25,"")</f>
        <v>4404.4028159790441</v>
      </c>
      <c r="H25" s="64">
        <f>+IFERROR('CMA Emp %OfOnt'!H25*'Ont GDP'!H25,"")</f>
        <v>3514.4764166001592</v>
      </c>
      <c r="I25" s="64">
        <f>+IFERROR('CMA Emp %OfOnt'!I25*'Ont GDP'!I25,"")</f>
        <v>4182.2407364787114</v>
      </c>
      <c r="J25" s="64">
        <f>+IFERROR('CMA Emp %OfOnt'!J25*'Ont GDP'!J25,"")</f>
        <v>3486.1257488372089</v>
      </c>
      <c r="K25" s="64">
        <f>+IFERROR('CMA Emp %OfOnt'!K25*'Ont GDP'!K25,"")</f>
        <v>4019.9328905976931</v>
      </c>
      <c r="L25" s="64">
        <f>+IFERROR('CMA Emp %OfOnt'!L25*'Ont GDP'!L25,"")</f>
        <v>5192.1547420253646</v>
      </c>
      <c r="M25" s="29">
        <f>+IFERROR('CMA Emp %OfOnt'!M25*'Ont GDP'!M25,"")</f>
        <v>4068.9937285490851</v>
      </c>
      <c r="N25" s="29">
        <f>+IFERROR('CMA Emp %OfOnt'!N25*'Ont GDP'!N25,"")</f>
        <v>4337.9792986256625</v>
      </c>
      <c r="O25" s="29">
        <f>+IFERROR('CMA Emp %OfOnt'!O25*'Ont GDP'!O25,"")</f>
        <v>5483.5014598635671</v>
      </c>
      <c r="P25" s="29">
        <f>+IFERROR('CMA Emp %OfOnt'!P25*'Ont GDP'!P25,"")</f>
        <v>4896.9157001091307</v>
      </c>
      <c r="Q25" s="29">
        <f>+IFERROR('CMA Emp %OfOnt'!Q25*'Ont GDP'!Q25,"")</f>
        <v>4042.45520431565</v>
      </c>
      <c r="R25" s="29">
        <f>+IFERROR('CMA Emp %OfOnt'!R25*'Ont GDP'!R25,"")</f>
        <v>4919.0030485198222</v>
      </c>
      <c r="S25" s="29">
        <f>+IFERROR('CMA Emp %OfOnt'!S25*'Ont GDP'!S25,"")</f>
        <v>4456.632640074884</v>
      </c>
      <c r="T25" s="29">
        <f>+IFERROR('CMA Emp %OfOnt'!T25*'Ont GDP'!T25,"")</f>
        <v>5165.6540588103635</v>
      </c>
      <c r="U25" s="29">
        <f>+IFERROR('CMA Emp %OfOnt'!U25*'Ont GDP'!U25,"")</f>
        <v>4550.635749759851</v>
      </c>
      <c r="V25" s="29">
        <f>+IFERROR('CMA Emp %OfOnt'!V25*'Ont GDP'!V25,"")</f>
        <v>5532.1009230543332</v>
      </c>
      <c r="W25" s="29">
        <f>+IFERROR('CMA Emp %OfOnt'!W25*'Ont GDP'!W25,"")</f>
        <v>5978.1211892493548</v>
      </c>
      <c r="X25" s="29">
        <f>+IFERROR('CMA Emp %OfOnt'!X25*'Ont GDP'!X25,"")</f>
        <v>4680.8353028094261</v>
      </c>
      <c r="Y25" s="29">
        <f>+IFERROR('CMA Emp %OfOnt'!Y25*'Ont GDP'!Y25,"")</f>
        <v>4949.1585110949718</v>
      </c>
    </row>
    <row r="26" spans="1:25" x14ac:dyDescent="0.25">
      <c r="A26" s="7" t="s">
        <v>20</v>
      </c>
      <c r="B26" s="7"/>
      <c r="C26" s="14">
        <v>2211</v>
      </c>
      <c r="D26" s="65">
        <f>+IFERROR('CMA Emp %OfOnt'!D26*'Ont GDP'!D26,"")</f>
        <v>3344.0401498929341</v>
      </c>
      <c r="E26" s="65">
        <f>+IFERROR('CMA Emp %OfOnt'!E26*'Ont GDP'!E26,"")</f>
        <v>2900.0612622128333</v>
      </c>
      <c r="F26" s="65">
        <f>+IFERROR('CMA Emp %OfOnt'!F26*'Ont GDP'!F26,"")</f>
        <v>2850.5839838103493</v>
      </c>
      <c r="G26" s="65">
        <f>+IFERROR('CMA Emp %OfOnt'!G26*'Ont GDP'!G26,"")</f>
        <v>3043.803602058319</v>
      </c>
      <c r="H26" s="65">
        <f>+IFERROR('CMA Emp %OfOnt'!H26*'Ont GDP'!H26,"")</f>
        <v>2465.0036958817313</v>
      </c>
      <c r="I26" s="65">
        <f>+IFERROR('CMA Emp %OfOnt'!I26*'Ont GDP'!I26,"")</f>
        <v>3176.4771978718013</v>
      </c>
      <c r="J26" s="65">
        <f>+IFERROR('CMA Emp %OfOnt'!J26*'Ont GDP'!J26,"")</f>
        <v>2894.822824974412</v>
      </c>
      <c r="K26" s="65">
        <f>+IFERROR('CMA Emp %OfOnt'!K26*'Ont GDP'!K26,"")</f>
        <v>2925.9527687296418</v>
      </c>
      <c r="L26" s="65">
        <f>+IFERROR('CMA Emp %OfOnt'!L26*'Ont GDP'!L26,"")</f>
        <v>4254.0116493102259</v>
      </c>
      <c r="M26" s="30">
        <f>+IFERROR('CMA Emp %OfOnt'!M26*'Ont GDP'!M26,"")</f>
        <v>3185.6213958694516</v>
      </c>
      <c r="N26" s="30">
        <f>+IFERROR('CMA Emp %OfOnt'!N26*'Ont GDP'!N26,"")</f>
        <v>2923.2971562749476</v>
      </c>
      <c r="O26" s="30">
        <f>+IFERROR('CMA Emp %OfOnt'!O26*'Ont GDP'!O26,"")</f>
        <v>3713.1609774768854</v>
      </c>
      <c r="P26" s="30">
        <f>+IFERROR('CMA Emp %OfOnt'!P26*'Ont GDP'!P26,"")</f>
        <v>3189.7678719144005</v>
      </c>
      <c r="Q26" s="30">
        <f>+IFERROR('CMA Emp %OfOnt'!Q26*'Ont GDP'!Q26,"")</f>
        <v>2977.6619209694964</v>
      </c>
      <c r="R26" s="30">
        <f>+IFERROR('CMA Emp %OfOnt'!R26*'Ont GDP'!R26,"")</f>
        <v>3973.2115385878938</v>
      </c>
      <c r="S26" s="30">
        <f>+IFERROR('CMA Emp %OfOnt'!S26*'Ont GDP'!S26,"")</f>
        <v>3518.894420836074</v>
      </c>
      <c r="T26" s="30">
        <f>+IFERROR('CMA Emp %OfOnt'!T26*'Ont GDP'!T26,"")</f>
        <v>3971.8728231946411</v>
      </c>
      <c r="U26" s="30">
        <f>+IFERROR('CMA Emp %OfOnt'!U26*'Ont GDP'!U26,"")</f>
        <v>3351.1037462811314</v>
      </c>
      <c r="V26" s="30">
        <f>+IFERROR('CMA Emp %OfOnt'!V26*'Ont GDP'!V26,"")</f>
        <v>4333.2427400622546</v>
      </c>
      <c r="W26" s="30">
        <f>+IFERROR('CMA Emp %OfOnt'!W26*'Ont GDP'!W26,"")</f>
        <v>3742.6433330430655</v>
      </c>
      <c r="X26" s="30">
        <f>+IFERROR('CMA Emp %OfOnt'!X26*'Ont GDP'!X26,"")</f>
        <v>3942.4603259261826</v>
      </c>
      <c r="Y26" s="30">
        <f>+IFERROR('CMA Emp %OfOnt'!Y26*'Ont GDP'!Y26,"")</f>
        <v>3898.2872081704122</v>
      </c>
    </row>
    <row r="27" spans="1:25" x14ac:dyDescent="0.25">
      <c r="A27" s="7" t="s">
        <v>21</v>
      </c>
      <c r="B27" s="7"/>
      <c r="C27" s="14">
        <v>2213</v>
      </c>
      <c r="D27" s="65">
        <f>+IFERROR('CMA Emp %OfOnt'!D27*'Ont GDP'!D27,"")</f>
        <v>0</v>
      </c>
      <c r="E27" s="65">
        <f>+IFERROR('CMA Emp %OfOnt'!E27*'Ont GDP'!E27,"")</f>
        <v>0</v>
      </c>
      <c r="F27" s="65">
        <f>+IFERROR('CMA Emp %OfOnt'!F27*'Ont GDP'!F27,"")</f>
        <v>0</v>
      </c>
      <c r="G27" s="65">
        <f>+IFERROR('CMA Emp %OfOnt'!G27*'Ont GDP'!G27,"")</f>
        <v>0</v>
      </c>
      <c r="H27" s="65">
        <f>+IFERROR('CMA Emp %OfOnt'!H27*'Ont GDP'!H27,"")</f>
        <v>0</v>
      </c>
      <c r="I27" s="65">
        <f>+IFERROR('CMA Emp %OfOnt'!I27*'Ont GDP'!I27,"")</f>
        <v>0</v>
      </c>
      <c r="J27" s="65">
        <f>+IFERROR('CMA Emp %OfOnt'!J27*'Ont GDP'!J27,"")</f>
        <v>0</v>
      </c>
      <c r="K27" s="65">
        <f>+IFERROR('CMA Emp %OfOnt'!K27*'Ont GDP'!K27,"")</f>
        <v>0</v>
      </c>
      <c r="L27" s="65">
        <f>+IFERROR('CMA Emp %OfOnt'!L27*'Ont GDP'!L27,"")</f>
        <v>0</v>
      </c>
      <c r="M27" s="30">
        <f>+IFERROR('CMA Emp %OfOnt'!M27*'Ont GDP'!M27,"")</f>
        <v>0</v>
      </c>
      <c r="N27" s="30">
        <f>+IFERROR('CMA Emp %OfOnt'!N27*'Ont GDP'!N27,"")</f>
        <v>556.49998568489593</v>
      </c>
      <c r="O27" s="30">
        <f>+IFERROR('CMA Emp %OfOnt'!O27*'Ont GDP'!O27,"")</f>
        <v>407.27419354838707</v>
      </c>
      <c r="P27" s="30">
        <f>+IFERROR('CMA Emp %OfOnt'!P27*'Ont GDP'!P27,"")</f>
        <v>567.36655633564737</v>
      </c>
      <c r="Q27" s="30">
        <f>+IFERROR('CMA Emp %OfOnt'!Q27*'Ont GDP'!Q27,"")</f>
        <v>529.92394601073522</v>
      </c>
      <c r="R27" s="30">
        <f>+IFERROR('CMA Emp %OfOnt'!R27*'Ont GDP'!R27,"")</f>
        <v>495.40398928142866</v>
      </c>
      <c r="S27" s="30">
        <f>+IFERROR('CMA Emp %OfOnt'!S27*'Ont GDP'!S27,"")</f>
        <v>0</v>
      </c>
      <c r="T27" s="30">
        <f>+IFERROR('CMA Emp %OfOnt'!T27*'Ont GDP'!T27,"")</f>
        <v>0</v>
      </c>
      <c r="U27" s="30">
        <f>+IFERROR('CMA Emp %OfOnt'!U27*'Ont GDP'!U27,"")</f>
        <v>364.03924818706531</v>
      </c>
      <c r="V27" s="30">
        <f>+IFERROR('CMA Emp %OfOnt'!V27*'Ont GDP'!V27,"")</f>
        <v>360.36799113941572</v>
      </c>
      <c r="W27" s="30">
        <f>+IFERROR('CMA Emp %OfOnt'!W27*'Ont GDP'!W27,"")</f>
        <v>672.89326833316034</v>
      </c>
      <c r="X27" s="30">
        <f>+IFERROR('CMA Emp %OfOnt'!X27*'Ont GDP'!X27,"")</f>
        <v>0</v>
      </c>
      <c r="Y27" s="30">
        <f>+IFERROR('CMA Emp %OfOnt'!Y27*'Ont GDP'!Y27,"")</f>
        <v>491.32196815026538</v>
      </c>
    </row>
    <row r="28" spans="1:25" x14ac:dyDescent="0.25">
      <c r="A28" s="5" t="s">
        <v>22</v>
      </c>
      <c r="B28" s="5"/>
      <c r="C28" s="13">
        <v>23</v>
      </c>
      <c r="D28" s="64">
        <f>+IFERROR('CMA Emp %OfOnt'!D28*'Ont GDP'!D28,"")</f>
        <v>10894.024203821657</v>
      </c>
      <c r="E28" s="64">
        <f>+IFERROR('CMA Emp %OfOnt'!E28*'Ont GDP'!E28,"")</f>
        <v>10634.877883438801</v>
      </c>
      <c r="F28" s="64">
        <f>+IFERROR('CMA Emp %OfOnt'!F28*'Ont GDP'!F28,"")</f>
        <v>12656.549858223063</v>
      </c>
      <c r="G28" s="64">
        <f>+IFERROR('CMA Emp %OfOnt'!G28*'Ont GDP'!G28,"")</f>
        <v>13084.103245962075</v>
      </c>
      <c r="H28" s="64">
        <f>+IFERROR('CMA Emp %OfOnt'!H28*'Ont GDP'!H28,"")</f>
        <v>14380.665402645487</v>
      </c>
      <c r="I28" s="64">
        <f>+IFERROR('CMA Emp %OfOnt'!I28*'Ont GDP'!I28,"")</f>
        <v>14497.271415721207</v>
      </c>
      <c r="J28" s="64">
        <f>+IFERROR('CMA Emp %OfOnt'!J28*'Ont GDP'!J28,"")</f>
        <v>15149.507092255675</v>
      </c>
      <c r="K28" s="64">
        <f>+IFERROR('CMA Emp %OfOnt'!K28*'Ont GDP'!K28,"")</f>
        <v>15178.6727260506</v>
      </c>
      <c r="L28" s="64">
        <f>+IFERROR('CMA Emp %OfOnt'!L28*'Ont GDP'!L28,"")</f>
        <v>17918.82805577977</v>
      </c>
      <c r="M28" s="29">
        <f>+IFERROR('CMA Emp %OfOnt'!M28*'Ont GDP'!M28,"")</f>
        <v>18078.68784011812</v>
      </c>
      <c r="N28" s="29">
        <f>+IFERROR('CMA Emp %OfOnt'!N28*'Ont GDP'!N28,"")</f>
        <v>18652.575948543687</v>
      </c>
      <c r="O28" s="29">
        <f>+IFERROR('CMA Emp %OfOnt'!O28*'Ont GDP'!O28,"")</f>
        <v>18212.92943122864</v>
      </c>
      <c r="P28" s="29">
        <f>+IFERROR('CMA Emp %OfOnt'!P28*'Ont GDP'!P28,"")</f>
        <v>16398.321692495811</v>
      </c>
      <c r="Q28" s="29">
        <f>+IFERROR('CMA Emp %OfOnt'!Q28*'Ont GDP'!Q28,"")</f>
        <v>17457.274642795761</v>
      </c>
      <c r="R28" s="29">
        <f>+IFERROR('CMA Emp %OfOnt'!R28*'Ont GDP'!R28,"")</f>
        <v>18574.389368676686</v>
      </c>
      <c r="S28" s="29">
        <f>+IFERROR('CMA Emp %OfOnt'!S28*'Ont GDP'!S28,"")</f>
        <v>18792.315103942427</v>
      </c>
      <c r="T28" s="29">
        <f>+IFERROR('CMA Emp %OfOnt'!T28*'Ont GDP'!T28,"")</f>
        <v>19756.511175185758</v>
      </c>
      <c r="U28" s="29">
        <f>+IFERROR('CMA Emp %OfOnt'!U28*'Ont GDP'!U28,"")</f>
        <v>19357.619543474455</v>
      </c>
      <c r="V28" s="29">
        <f>+IFERROR('CMA Emp %OfOnt'!V28*'Ont GDP'!V28,"")</f>
        <v>21850.974836638929</v>
      </c>
      <c r="W28" s="29">
        <f>+IFERROR('CMA Emp %OfOnt'!W28*'Ont GDP'!W28,"")</f>
        <v>22363.536969051227</v>
      </c>
      <c r="X28" s="29">
        <f>+IFERROR('CMA Emp %OfOnt'!X28*'Ont GDP'!X28,"")</f>
        <v>22055.220944588385</v>
      </c>
      <c r="Y28" s="29">
        <f>+IFERROR('CMA Emp %OfOnt'!Y28*'Ont GDP'!Y28,"")</f>
        <v>23916.339371381429</v>
      </c>
    </row>
    <row r="29" spans="1:25" x14ac:dyDescent="0.25">
      <c r="A29" s="5" t="s">
        <v>23</v>
      </c>
      <c r="B29" s="5"/>
      <c r="C29" s="13" t="s">
        <v>188</v>
      </c>
      <c r="D29" s="64">
        <f>+IFERROR('CMA Emp %OfOnt'!D29*'Ont GDP'!D29,"")</f>
        <v>36084.826759949392</v>
      </c>
      <c r="E29" s="64">
        <f>+IFERROR('CMA Emp %OfOnt'!E29*'Ont GDP'!E29,"")</f>
        <v>39093.170221523804</v>
      </c>
      <c r="F29" s="64">
        <f>+IFERROR('CMA Emp %OfOnt'!F29*'Ont GDP'!F29,"")</f>
        <v>40919.872499999998</v>
      </c>
      <c r="G29" s="64">
        <f>+IFERROR('CMA Emp %OfOnt'!G29*'Ont GDP'!G29,"")</f>
        <v>43062.228327549536</v>
      </c>
      <c r="H29" s="64">
        <f>+IFERROR('CMA Emp %OfOnt'!H29*'Ont GDP'!H29,"")</f>
        <v>42083.554960833055</v>
      </c>
      <c r="I29" s="64">
        <f>+IFERROR('CMA Emp %OfOnt'!I29*'Ont GDP'!I29,"")</f>
        <v>45420.937334161761</v>
      </c>
      <c r="J29" s="64">
        <f>+IFERROR('CMA Emp %OfOnt'!J29*'Ont GDP'!J29,"")</f>
        <v>43398.783553556117</v>
      </c>
      <c r="K29" s="64">
        <f>+IFERROR('CMA Emp %OfOnt'!K29*'Ont GDP'!K29,"")</f>
        <v>45252.840177893486</v>
      </c>
      <c r="L29" s="64">
        <f>+IFERROR('CMA Emp %OfOnt'!L29*'Ont GDP'!L29,"")</f>
        <v>48943.561853722174</v>
      </c>
      <c r="M29" s="29">
        <f>+IFERROR('CMA Emp %OfOnt'!M29*'Ont GDP'!M29,"")</f>
        <v>46032.416650212857</v>
      </c>
      <c r="N29" s="29">
        <f>+IFERROR('CMA Emp %OfOnt'!N29*'Ont GDP'!N29,"")</f>
        <v>44070.75141704725</v>
      </c>
      <c r="O29" s="29">
        <f>+IFERROR('CMA Emp %OfOnt'!O29*'Ont GDP'!O29,"")</f>
        <v>41017.490917308445</v>
      </c>
      <c r="P29" s="29">
        <f>+IFERROR('CMA Emp %OfOnt'!P29*'Ont GDP'!P29,"")</f>
        <v>33657.597233291344</v>
      </c>
      <c r="Q29" s="29">
        <f>+IFERROR('CMA Emp %OfOnt'!Q29*'Ont GDP'!Q29,"")</f>
        <v>36131.902725363871</v>
      </c>
      <c r="R29" s="29">
        <f>+IFERROR('CMA Emp %OfOnt'!R29*'Ont GDP'!R29,"")</f>
        <v>37183.760480361154</v>
      </c>
      <c r="S29" s="29">
        <f>+IFERROR('CMA Emp %OfOnt'!S29*'Ont GDP'!S29,"")</f>
        <v>37906.789718552376</v>
      </c>
      <c r="T29" s="29">
        <f>+IFERROR('CMA Emp %OfOnt'!T29*'Ont GDP'!T29,"")</f>
        <v>38117.028507096176</v>
      </c>
      <c r="U29" s="29">
        <f>+IFERROR('CMA Emp %OfOnt'!U29*'Ont GDP'!U29,"")</f>
        <v>39003.912132511905</v>
      </c>
      <c r="V29" s="29">
        <f>+IFERROR('CMA Emp %OfOnt'!V29*'Ont GDP'!V29,"")</f>
        <v>39428.07366656763</v>
      </c>
      <c r="W29" s="29">
        <f>+IFERROR('CMA Emp %OfOnt'!W29*'Ont GDP'!W29,"")</f>
        <v>41927.820079121113</v>
      </c>
      <c r="X29" s="29">
        <f>+IFERROR('CMA Emp %OfOnt'!X29*'Ont GDP'!X29,"")</f>
        <v>42473.145719758577</v>
      </c>
      <c r="Y29" s="29">
        <f>+IFERROR('CMA Emp %OfOnt'!Y29*'Ont GDP'!Y29,"")</f>
        <v>41170.728519752643</v>
      </c>
    </row>
    <row r="30" spans="1:25" x14ac:dyDescent="0.25">
      <c r="A30" s="6" t="s">
        <v>24</v>
      </c>
      <c r="B30" s="6"/>
      <c r="C30" s="14">
        <v>311</v>
      </c>
      <c r="D30" s="65">
        <f>+IFERROR('CMA Emp %OfOnt'!D30*'Ont GDP'!D30,"")</f>
        <v>3789.0051883035617</v>
      </c>
      <c r="E30" s="65">
        <f>+IFERROR('CMA Emp %OfOnt'!E30*'Ont GDP'!E30,"")</f>
        <v>4193.7916804225815</v>
      </c>
      <c r="F30" s="65">
        <f>+IFERROR('CMA Emp %OfOnt'!F30*'Ont GDP'!F30,"")</f>
        <v>3831.8422406639006</v>
      </c>
      <c r="G30" s="65">
        <f>+IFERROR('CMA Emp %OfOnt'!G30*'Ont GDP'!G30,"")</f>
        <v>3627.4238644224115</v>
      </c>
      <c r="H30" s="65">
        <f>+IFERROR('CMA Emp %OfOnt'!H30*'Ont GDP'!H30,"")</f>
        <v>4622.4541257251094</v>
      </c>
      <c r="I30" s="65">
        <f>+IFERROR('CMA Emp %OfOnt'!I30*'Ont GDP'!I30,"")</f>
        <v>4446.6621242045212</v>
      </c>
      <c r="J30" s="65">
        <f>+IFERROR('CMA Emp %OfOnt'!J30*'Ont GDP'!J30,"")</f>
        <v>4282.0640998064091</v>
      </c>
      <c r="K30" s="65">
        <f>+IFERROR('CMA Emp %OfOnt'!K30*'Ont GDP'!K30,"")</f>
        <v>4416.6341685649204</v>
      </c>
      <c r="L30" s="65">
        <f>+IFERROR('CMA Emp %OfOnt'!L30*'Ont GDP'!L30,"")</f>
        <v>4996.0816690306156</v>
      </c>
      <c r="M30" s="30">
        <f>+IFERROR('CMA Emp %OfOnt'!M30*'Ont GDP'!M30,"")</f>
        <v>4841.6515714897114</v>
      </c>
      <c r="N30" s="30">
        <f>+IFERROR('CMA Emp %OfOnt'!N30*'Ont GDP'!N30,"")</f>
        <v>4661.2595480729187</v>
      </c>
      <c r="O30" s="30">
        <f>+IFERROR('CMA Emp %OfOnt'!O30*'Ont GDP'!O30,"")</f>
        <v>5321.709181067944</v>
      </c>
      <c r="P30" s="30">
        <f>+IFERROR('CMA Emp %OfOnt'!P30*'Ont GDP'!P30,"")</f>
        <v>5365.9819990596989</v>
      </c>
      <c r="Q30" s="30">
        <f>+IFERROR('CMA Emp %OfOnt'!Q30*'Ont GDP'!Q30,"")</f>
        <v>4791.7587952756858</v>
      </c>
      <c r="R30" s="30">
        <f>+IFERROR('CMA Emp %OfOnt'!R30*'Ont GDP'!R30,"")</f>
        <v>4610.0565580472294</v>
      </c>
      <c r="S30" s="30">
        <f>+IFERROR('CMA Emp %OfOnt'!S30*'Ont GDP'!S30,"")</f>
        <v>5069.3081168860517</v>
      </c>
      <c r="T30" s="30">
        <f>+IFERROR('CMA Emp %OfOnt'!T30*'Ont GDP'!T30,"")</f>
        <v>4730.784313524262</v>
      </c>
      <c r="U30" s="30">
        <f>+IFERROR('CMA Emp %OfOnt'!U30*'Ont GDP'!U30,"")</f>
        <v>5843.2643317793199</v>
      </c>
      <c r="V30" s="30">
        <f>+IFERROR('CMA Emp %OfOnt'!V30*'Ont GDP'!V30,"")</f>
        <v>5563.8552654440518</v>
      </c>
      <c r="W30" s="30">
        <f>+IFERROR('CMA Emp %OfOnt'!W30*'Ont GDP'!W30,"")</f>
        <v>6260.0712645864178</v>
      </c>
      <c r="X30" s="30">
        <f>+IFERROR('CMA Emp %OfOnt'!X30*'Ont GDP'!X30,"")</f>
        <v>5889.1180847200985</v>
      </c>
      <c r="Y30" s="30">
        <f>+IFERROR('CMA Emp %OfOnt'!Y30*'Ont GDP'!Y30,"")</f>
        <v>5981.0678673587208</v>
      </c>
    </row>
    <row r="31" spans="1:25" x14ac:dyDescent="0.25">
      <c r="A31" s="6" t="s">
        <v>25</v>
      </c>
      <c r="B31" s="6"/>
      <c r="C31" s="14">
        <v>312</v>
      </c>
      <c r="D31" s="65">
        <f>+IFERROR('CMA Emp %OfOnt'!D31*'Ont GDP'!D31,"")</f>
        <v>1564.6083202511775</v>
      </c>
      <c r="E31" s="65">
        <f>+IFERROR('CMA Emp %OfOnt'!E31*'Ont GDP'!E31,"")</f>
        <v>2210.5136281041787</v>
      </c>
      <c r="F31" s="65">
        <f>+IFERROR('CMA Emp %OfOnt'!F31*'Ont GDP'!F31,"")</f>
        <v>1652.5255842558424</v>
      </c>
      <c r="G31" s="65">
        <f>+IFERROR('CMA Emp %OfOnt'!G31*'Ont GDP'!G31,"")</f>
        <v>1949.649439683586</v>
      </c>
      <c r="H31" s="65">
        <f>+IFERROR('CMA Emp %OfOnt'!H31*'Ont GDP'!H31,"")</f>
        <v>1632.556158663883</v>
      </c>
      <c r="I31" s="65">
        <f>+IFERROR('CMA Emp %OfOnt'!I31*'Ont GDP'!I31,"")</f>
        <v>1335.6273408239701</v>
      </c>
      <c r="J31" s="65">
        <f>+IFERROR('CMA Emp %OfOnt'!J31*'Ont GDP'!J31,"")</f>
        <v>1745.2548640483385</v>
      </c>
      <c r="K31" s="65">
        <f>+IFERROR('CMA Emp %OfOnt'!K31*'Ont GDP'!K31,"")</f>
        <v>1304.2038461538464</v>
      </c>
      <c r="L31" s="65">
        <f>+IFERROR('CMA Emp %OfOnt'!L31*'Ont GDP'!L31,"")</f>
        <v>1847.5109072636687</v>
      </c>
      <c r="M31" s="30">
        <f>+IFERROR('CMA Emp %OfOnt'!M31*'Ont GDP'!M31,"")</f>
        <v>1508.549142460593</v>
      </c>
      <c r="N31" s="30">
        <f>+IFERROR('CMA Emp %OfOnt'!N31*'Ont GDP'!N31,"")</f>
        <v>1140.0089670553805</v>
      </c>
      <c r="O31" s="30">
        <f>+IFERROR('CMA Emp %OfOnt'!O31*'Ont GDP'!O31,"")</f>
        <v>1381.5358120441801</v>
      </c>
      <c r="P31" s="30">
        <f>+IFERROR('CMA Emp %OfOnt'!P31*'Ont GDP'!P31,"")</f>
        <v>1076.4937853330096</v>
      </c>
      <c r="Q31" s="30">
        <f>+IFERROR('CMA Emp %OfOnt'!Q31*'Ont GDP'!Q31,"")</f>
        <v>1311.2231604006395</v>
      </c>
      <c r="R31" s="30">
        <f>+IFERROR('CMA Emp %OfOnt'!R31*'Ont GDP'!R31,"")</f>
        <v>1617.015034836817</v>
      </c>
      <c r="S31" s="30">
        <f>+IFERROR('CMA Emp %OfOnt'!S31*'Ont GDP'!S31,"")</f>
        <v>1308.0836561844865</v>
      </c>
      <c r="T31" s="30">
        <f>+IFERROR('CMA Emp %OfOnt'!T31*'Ont GDP'!T31,"")</f>
        <v>1477.5438836056246</v>
      </c>
      <c r="U31" s="30">
        <f>+IFERROR('CMA Emp %OfOnt'!U31*'Ont GDP'!U31,"")</f>
        <v>1434.6661849362911</v>
      </c>
      <c r="V31" s="30">
        <f>+IFERROR('CMA Emp %OfOnt'!V31*'Ont GDP'!V31,"")</f>
        <v>1762.2857976450973</v>
      </c>
      <c r="W31" s="30">
        <f>+IFERROR('CMA Emp %OfOnt'!W31*'Ont GDP'!W31,"")</f>
        <v>1650.5527173612463</v>
      </c>
      <c r="X31" s="30">
        <f>+IFERROR('CMA Emp %OfOnt'!X31*'Ont GDP'!X31,"")</f>
        <v>1047.0721269324752</v>
      </c>
      <c r="Y31" s="30">
        <f>+IFERROR('CMA Emp %OfOnt'!Y31*'Ont GDP'!Y31,"")</f>
        <v>1173.4415525561797</v>
      </c>
    </row>
    <row r="32" spans="1:25" x14ac:dyDescent="0.25">
      <c r="A32" s="6" t="s">
        <v>26</v>
      </c>
      <c r="B32" s="6"/>
      <c r="C32" s="14">
        <v>3121</v>
      </c>
      <c r="D32" s="65">
        <f>+IFERROR('CMA Emp %OfOnt'!D32*'Ont GDP'!D32,"")</f>
        <v>968.63037511436414</v>
      </c>
      <c r="E32" s="65">
        <f>+IFERROR('CMA Emp %OfOnt'!E32*'Ont GDP'!E32,"")</f>
        <v>1151.7266530334016</v>
      </c>
      <c r="F32" s="65">
        <f>+IFERROR('CMA Emp %OfOnt'!F32*'Ont GDP'!F32,"")</f>
        <v>989.83607730851838</v>
      </c>
      <c r="G32" s="65">
        <f>+IFERROR('CMA Emp %OfOnt'!G32*'Ont GDP'!G32,"")</f>
        <v>1088.1345794392525</v>
      </c>
      <c r="H32" s="65">
        <f>+IFERROR('CMA Emp %OfOnt'!H32*'Ont GDP'!H32,"")</f>
        <v>818.65404984423662</v>
      </c>
      <c r="I32" s="65">
        <f>+IFERROR('CMA Emp %OfOnt'!I32*'Ont GDP'!I32,"")</f>
        <v>668.10662393162397</v>
      </c>
      <c r="J32" s="65">
        <f>+IFERROR('CMA Emp %OfOnt'!J32*'Ont GDP'!J32,"")</f>
        <v>878.12556053811659</v>
      </c>
      <c r="K32" s="65">
        <f>+IFERROR('CMA Emp %OfOnt'!K32*'Ont GDP'!K32,"")</f>
        <v>726.47440633245378</v>
      </c>
      <c r="L32" s="65">
        <f>+IFERROR('CMA Emp %OfOnt'!L32*'Ont GDP'!L32,"")</f>
        <v>1211.4469422324948</v>
      </c>
      <c r="M32" s="30">
        <f>+IFERROR('CMA Emp %OfOnt'!M32*'Ont GDP'!M32,"")</f>
        <v>1006.5051105483049</v>
      </c>
      <c r="N32" s="30">
        <f>+IFERROR('CMA Emp %OfOnt'!N32*'Ont GDP'!N32,"")</f>
        <v>854.15361322584261</v>
      </c>
      <c r="O32" s="30">
        <f>+IFERROR('CMA Emp %OfOnt'!O32*'Ont GDP'!O32,"")</f>
        <v>1028.3575559383671</v>
      </c>
      <c r="P32" s="30">
        <f>+IFERROR('CMA Emp %OfOnt'!P32*'Ont GDP'!P32,"")</f>
        <v>863.10000754556359</v>
      </c>
      <c r="Q32" s="30">
        <f>+IFERROR('CMA Emp %OfOnt'!Q32*'Ont GDP'!Q32,"")</f>
        <v>1089.4219815849451</v>
      </c>
      <c r="R32" s="30">
        <f>+IFERROR('CMA Emp %OfOnt'!R32*'Ont GDP'!R32,"")</f>
        <v>1318.2166682181007</v>
      </c>
      <c r="S32" s="30">
        <f>+IFERROR('CMA Emp %OfOnt'!S32*'Ont GDP'!S32,"")</f>
        <v>1022.6707130219547</v>
      </c>
      <c r="T32" s="30">
        <f>+IFERROR('CMA Emp %OfOnt'!T32*'Ont GDP'!T32,"")</f>
        <v>1196.0299661829356</v>
      </c>
      <c r="U32" s="30">
        <f>+IFERROR('CMA Emp %OfOnt'!U32*'Ont GDP'!U32,"")</f>
        <v>1211.1906109671252</v>
      </c>
      <c r="V32" s="30">
        <f>+IFERROR('CMA Emp %OfOnt'!V32*'Ont GDP'!V32,"")</f>
        <v>1446.0574454946795</v>
      </c>
      <c r="W32" s="30">
        <f>+IFERROR('CMA Emp %OfOnt'!W32*'Ont GDP'!W32,"")</f>
        <v>1426.3791654141505</v>
      </c>
      <c r="X32" s="30">
        <f>+IFERROR('CMA Emp %OfOnt'!X32*'Ont GDP'!X32,"")</f>
        <v>889.38564832196437</v>
      </c>
      <c r="Y32" s="30">
        <f>+IFERROR('CMA Emp %OfOnt'!Y32*'Ont GDP'!Y32,"")</f>
        <v>1024.7322248909825</v>
      </c>
    </row>
    <row r="33" spans="1:25" x14ac:dyDescent="0.25">
      <c r="A33" s="6" t="s">
        <v>27</v>
      </c>
      <c r="B33" s="6"/>
      <c r="C33" s="14" t="s">
        <v>189</v>
      </c>
      <c r="D33" s="65">
        <f>+IFERROR('CMA Emp %OfOnt'!D33*'Ont GDP'!D33,"")</f>
        <v>313.13575129533677</v>
      </c>
      <c r="E33" s="65">
        <f>+IFERROR('CMA Emp %OfOnt'!E33*'Ont GDP'!E33,"")</f>
        <v>418.52968672302336</v>
      </c>
      <c r="F33" s="65">
        <f>+IFERROR('CMA Emp %OfOnt'!F33*'Ont GDP'!F33,"")</f>
        <v>336.14427050720104</v>
      </c>
      <c r="G33" s="65">
        <f>+IFERROR('CMA Emp %OfOnt'!G33*'Ont GDP'!G33,"")</f>
        <v>313.2823956442831</v>
      </c>
      <c r="H33" s="65">
        <f>+IFERROR('CMA Emp %OfOnt'!H33*'Ont GDP'!H33,"")</f>
        <v>373.18261838440117</v>
      </c>
      <c r="I33" s="65">
        <f>+IFERROR('CMA Emp %OfOnt'!I33*'Ont GDP'!I33,"")</f>
        <v>418.35149384885761</v>
      </c>
      <c r="J33" s="65">
        <f>+IFERROR('CMA Emp %OfOnt'!J33*'Ont GDP'!J33,"")</f>
        <v>328.86110787172015</v>
      </c>
      <c r="K33" s="65">
        <f>+IFERROR('CMA Emp %OfOnt'!K33*'Ont GDP'!K33,"")</f>
        <v>383.17128263337111</v>
      </c>
      <c r="L33" s="65">
        <f>+IFERROR('CMA Emp %OfOnt'!L33*'Ont GDP'!L33,"")</f>
        <v>383.51644983276373</v>
      </c>
      <c r="M33" s="30">
        <f>+IFERROR('CMA Emp %OfOnt'!M33*'Ont GDP'!M33,"")</f>
        <v>340.23124931809821</v>
      </c>
      <c r="N33" s="30">
        <f>+IFERROR('CMA Emp %OfOnt'!N33*'Ont GDP'!N33,"")</f>
        <v>245.02886245220807</v>
      </c>
      <c r="O33" s="30">
        <f>+IFERROR('CMA Emp %OfOnt'!O33*'Ont GDP'!O33,"")</f>
        <v>290.05441495709874</v>
      </c>
      <c r="P33" s="30">
        <f>+IFERROR('CMA Emp %OfOnt'!P33*'Ont GDP'!P33,"")</f>
        <v>252.04968418649489</v>
      </c>
      <c r="Q33" s="30">
        <f>+IFERROR('CMA Emp %OfOnt'!Q33*'Ont GDP'!Q33,"")</f>
        <v>243.27168331523461</v>
      </c>
      <c r="R33" s="30">
        <f>+IFERROR('CMA Emp %OfOnt'!R33*'Ont GDP'!R33,"")</f>
        <v>275.80417269159261</v>
      </c>
      <c r="S33" s="30">
        <f>+IFERROR('CMA Emp %OfOnt'!S33*'Ont GDP'!S33,"")</f>
        <v>192.49554579113197</v>
      </c>
      <c r="T33" s="30">
        <f>+IFERROR('CMA Emp %OfOnt'!T33*'Ont GDP'!T33,"")</f>
        <v>275.56385362210602</v>
      </c>
      <c r="U33" s="30">
        <f>+IFERROR('CMA Emp %OfOnt'!U33*'Ont GDP'!U33,"")</f>
        <v>225.01380341518657</v>
      </c>
      <c r="V33" s="30">
        <f>+IFERROR('CMA Emp %OfOnt'!V33*'Ont GDP'!V33,"")</f>
        <v>370.69059030764816</v>
      </c>
      <c r="W33" s="30">
        <f>+IFERROR('CMA Emp %OfOnt'!W33*'Ont GDP'!W33,"")</f>
        <v>191.48637163402697</v>
      </c>
      <c r="X33" s="30">
        <f>+IFERROR('CMA Emp %OfOnt'!X33*'Ont GDP'!X33,"")</f>
        <v>302.99880029531198</v>
      </c>
      <c r="Y33" s="30">
        <f>+IFERROR('CMA Emp %OfOnt'!Y33*'Ont GDP'!Y33,"")</f>
        <v>250.39737910668146</v>
      </c>
    </row>
    <row r="34" spans="1:25" x14ac:dyDescent="0.25">
      <c r="A34" s="6" t="s">
        <v>28</v>
      </c>
      <c r="B34" s="6"/>
      <c r="C34" s="14" t="s">
        <v>190</v>
      </c>
      <c r="D34" s="65">
        <f>+IFERROR('CMA Emp %OfOnt'!D34*'Ont GDP'!D34,"")</f>
        <v>626.42149610678518</v>
      </c>
      <c r="E34" s="65">
        <f>+IFERROR('CMA Emp %OfOnt'!E34*'Ont GDP'!E34,"")</f>
        <v>657.84433164128586</v>
      </c>
      <c r="F34" s="65">
        <f>+IFERROR('CMA Emp %OfOnt'!F34*'Ont GDP'!F34,"")</f>
        <v>672.44804156674661</v>
      </c>
      <c r="G34" s="65">
        <f>+IFERROR('CMA Emp %OfOnt'!G34*'Ont GDP'!G34,"")</f>
        <v>884.44036948340772</v>
      </c>
      <c r="H34" s="65">
        <f>+IFERROR('CMA Emp %OfOnt'!H34*'Ont GDP'!H34,"")</f>
        <v>816.45398491308629</v>
      </c>
      <c r="I34" s="65">
        <f>+IFERROR('CMA Emp %OfOnt'!I34*'Ont GDP'!I34,"")</f>
        <v>796.1240827218146</v>
      </c>
      <c r="J34" s="65">
        <f>+IFERROR('CMA Emp %OfOnt'!J34*'Ont GDP'!J34,"")</f>
        <v>748.3646216768916</v>
      </c>
      <c r="K34" s="65">
        <f>+IFERROR('CMA Emp %OfOnt'!K34*'Ont GDP'!K34,"")</f>
        <v>532.79612724757953</v>
      </c>
      <c r="L34" s="65">
        <f>+IFERROR('CMA Emp %OfOnt'!L34*'Ont GDP'!L34,"")</f>
        <v>525.3925028514202</v>
      </c>
      <c r="M34" s="30">
        <f>+IFERROR('CMA Emp %OfOnt'!M34*'Ont GDP'!M34,"")</f>
        <v>449.23625829721664</v>
      </c>
      <c r="N34" s="30">
        <f>+IFERROR('CMA Emp %OfOnt'!N34*'Ont GDP'!N34,"")</f>
        <v>442.09111924832439</v>
      </c>
      <c r="O34" s="30">
        <f>+IFERROR('CMA Emp %OfOnt'!O34*'Ont GDP'!O34,"")</f>
        <v>260.00114676948976</v>
      </c>
      <c r="P34" s="30">
        <f>+IFERROR('CMA Emp %OfOnt'!P34*'Ont GDP'!P34,"")</f>
        <v>226.79255811416849</v>
      </c>
      <c r="Q34" s="30">
        <f>+IFERROR('CMA Emp %OfOnt'!Q34*'Ont GDP'!Q34,"")</f>
        <v>213.59511496261092</v>
      </c>
      <c r="R34" s="30">
        <f>+IFERROR('CMA Emp %OfOnt'!R34*'Ont GDP'!R34,"")</f>
        <v>240.88859085151435</v>
      </c>
      <c r="S34" s="30">
        <f>+IFERROR('CMA Emp %OfOnt'!S34*'Ont GDP'!S34,"")</f>
        <v>254.23793075137073</v>
      </c>
      <c r="T34" s="30">
        <f>+IFERROR('CMA Emp %OfOnt'!T34*'Ont GDP'!T34,"")</f>
        <v>258.42035205008847</v>
      </c>
      <c r="U34" s="30">
        <f>+IFERROR('CMA Emp %OfOnt'!U34*'Ont GDP'!U34,"")</f>
        <v>265.91842367507167</v>
      </c>
      <c r="V34" s="30">
        <f>+IFERROR('CMA Emp %OfOnt'!V34*'Ont GDP'!V34,"")</f>
        <v>293.45469976985703</v>
      </c>
      <c r="W34" s="30">
        <f>+IFERROR('CMA Emp %OfOnt'!W34*'Ont GDP'!W34,"")</f>
        <v>323.60919634272653</v>
      </c>
      <c r="X34" s="30">
        <f>+IFERROR('CMA Emp %OfOnt'!X34*'Ont GDP'!X34,"")</f>
        <v>322.40517093170365</v>
      </c>
      <c r="Y34" s="30">
        <f>+IFERROR('CMA Emp %OfOnt'!Y34*'Ont GDP'!Y34,"")</f>
        <v>342.36583221032106</v>
      </c>
    </row>
    <row r="35" spans="1:25" x14ac:dyDescent="0.25">
      <c r="A35" s="6" t="s">
        <v>29</v>
      </c>
      <c r="B35" s="6"/>
      <c r="C35" s="14">
        <v>321</v>
      </c>
      <c r="D35" s="65">
        <f>+IFERROR('CMA Emp %OfOnt'!D35*'Ont GDP'!D35,"")</f>
        <v>420.09948921679899</v>
      </c>
      <c r="E35" s="65">
        <f>+IFERROR('CMA Emp %OfOnt'!E35*'Ont GDP'!E35,"")</f>
        <v>510.90525918470058</v>
      </c>
      <c r="F35" s="65">
        <f>+IFERROR('CMA Emp %OfOnt'!F35*'Ont GDP'!F35,"")</f>
        <v>509.94377777777777</v>
      </c>
      <c r="G35" s="65">
        <f>+IFERROR('CMA Emp %OfOnt'!G35*'Ont GDP'!G35,"")</f>
        <v>562.32434165330892</v>
      </c>
      <c r="H35" s="65">
        <f>+IFERROR('CMA Emp %OfOnt'!H35*'Ont GDP'!H35,"")</f>
        <v>587.38281601439496</v>
      </c>
      <c r="I35" s="65">
        <f>+IFERROR('CMA Emp %OfOnt'!I35*'Ont GDP'!I35,"")</f>
        <v>672.48741287412872</v>
      </c>
      <c r="J35" s="65">
        <f>+IFERROR('CMA Emp %OfOnt'!J35*'Ont GDP'!J35,"")</f>
        <v>682.91037974683536</v>
      </c>
      <c r="K35" s="65">
        <f>+IFERROR('CMA Emp %OfOnt'!K35*'Ont GDP'!K35,"")</f>
        <v>813.74182444061967</v>
      </c>
      <c r="L35" s="65">
        <f>+IFERROR('CMA Emp %OfOnt'!L35*'Ont GDP'!L35,"")</f>
        <v>756.28554338689901</v>
      </c>
      <c r="M35" s="30">
        <f>+IFERROR('CMA Emp %OfOnt'!M35*'Ont GDP'!M35,"")</f>
        <v>806.67115951925712</v>
      </c>
      <c r="N35" s="30">
        <f>+IFERROR('CMA Emp %OfOnt'!N35*'Ont GDP'!N35,"")</f>
        <v>603.7339144422225</v>
      </c>
      <c r="O35" s="30">
        <f>+IFERROR('CMA Emp %OfOnt'!O35*'Ont GDP'!O35,"")</f>
        <v>609.42298530739572</v>
      </c>
      <c r="P35" s="30">
        <f>+IFERROR('CMA Emp %OfOnt'!P35*'Ont GDP'!P35,"")</f>
        <v>390.54218150973588</v>
      </c>
      <c r="Q35" s="30">
        <f>+IFERROR('CMA Emp %OfOnt'!Q35*'Ont GDP'!Q35,"")</f>
        <v>495.83625267607675</v>
      </c>
      <c r="R35" s="30">
        <f>+IFERROR('CMA Emp %OfOnt'!R35*'Ont GDP'!R35,"")</f>
        <v>415.31276930393574</v>
      </c>
      <c r="S35" s="30">
        <f>+IFERROR('CMA Emp %OfOnt'!S35*'Ont GDP'!S35,"")</f>
        <v>429.73972836802227</v>
      </c>
      <c r="T35" s="30">
        <f>+IFERROR('CMA Emp %OfOnt'!T35*'Ont GDP'!T35,"")</f>
        <v>531.7699058074287</v>
      </c>
      <c r="U35" s="30">
        <f>+IFERROR('CMA Emp %OfOnt'!U35*'Ont GDP'!U35,"")</f>
        <v>495.78281179345134</v>
      </c>
      <c r="V35" s="30">
        <f>+IFERROR('CMA Emp %OfOnt'!V35*'Ont GDP'!V35,"")</f>
        <v>503.1135667016909</v>
      </c>
      <c r="W35" s="30">
        <f>+IFERROR('CMA Emp %OfOnt'!W35*'Ont GDP'!W35,"")</f>
        <v>562.90552696454324</v>
      </c>
      <c r="X35" s="30">
        <f>+IFERROR('CMA Emp %OfOnt'!X35*'Ont GDP'!X35,"")</f>
        <v>404.4089444471104</v>
      </c>
      <c r="Y35" s="30">
        <f>+IFERROR('CMA Emp %OfOnt'!Y35*'Ont GDP'!Y35,"")</f>
        <v>537.05995419771875</v>
      </c>
    </row>
    <row r="36" spans="1:25" x14ac:dyDescent="0.25">
      <c r="A36" s="6" t="s">
        <v>30</v>
      </c>
      <c r="B36" s="6"/>
      <c r="C36" s="14">
        <v>322</v>
      </c>
      <c r="D36" s="65">
        <f>+IFERROR('CMA Emp %OfOnt'!D36*'Ont GDP'!D36,"")</f>
        <v>1062.4417085427137</v>
      </c>
      <c r="E36" s="65">
        <f>+IFERROR('CMA Emp %OfOnt'!E36*'Ont GDP'!E36,"")</f>
        <v>1223.5749340369393</v>
      </c>
      <c r="F36" s="65">
        <f>+IFERROR('CMA Emp %OfOnt'!F36*'Ont GDP'!F36,"")</f>
        <v>1024.9960315303074</v>
      </c>
      <c r="G36" s="65">
        <f>+IFERROR('CMA Emp %OfOnt'!G36*'Ont GDP'!G36,"")</f>
        <v>1474.5842105263157</v>
      </c>
      <c r="H36" s="65">
        <f>+IFERROR('CMA Emp %OfOnt'!H36*'Ont GDP'!H36,"")</f>
        <v>1054.4510358767056</v>
      </c>
      <c r="I36" s="65">
        <f>+IFERROR('CMA Emp %OfOnt'!I36*'Ont GDP'!I36,"")</f>
        <v>1323.2126151484133</v>
      </c>
      <c r="J36" s="65">
        <f>+IFERROR('CMA Emp %OfOnt'!J36*'Ont GDP'!J36,"")</f>
        <v>1138.0373831775703</v>
      </c>
      <c r="K36" s="65">
        <f>+IFERROR('CMA Emp %OfOnt'!K36*'Ont GDP'!K36,"")</f>
        <v>1453.8796377749029</v>
      </c>
      <c r="L36" s="65">
        <f>+IFERROR('CMA Emp %OfOnt'!L36*'Ont GDP'!L36,"")</f>
        <v>1406.3654100559977</v>
      </c>
      <c r="M36" s="30">
        <f>+IFERROR('CMA Emp %OfOnt'!M36*'Ont GDP'!M36,"")</f>
        <v>1239.1462818203463</v>
      </c>
      <c r="N36" s="30">
        <f>+IFERROR('CMA Emp %OfOnt'!N36*'Ont GDP'!N36,"")</f>
        <v>1362.8314048598868</v>
      </c>
      <c r="O36" s="30">
        <f>+IFERROR('CMA Emp %OfOnt'!O36*'Ont GDP'!O36,"")</f>
        <v>967.56080795886908</v>
      </c>
      <c r="P36" s="30">
        <f>+IFERROR('CMA Emp %OfOnt'!P36*'Ont GDP'!P36,"")</f>
        <v>787.07566787569101</v>
      </c>
      <c r="Q36" s="30">
        <f>+IFERROR('CMA Emp %OfOnt'!Q36*'Ont GDP'!Q36,"")</f>
        <v>1052.0158747270332</v>
      </c>
      <c r="R36" s="30">
        <f>+IFERROR('CMA Emp %OfOnt'!R36*'Ont GDP'!R36,"")</f>
        <v>1112.315751903574</v>
      </c>
      <c r="S36" s="30">
        <f>+IFERROR('CMA Emp %OfOnt'!S36*'Ont GDP'!S36,"")</f>
        <v>996.06187903163914</v>
      </c>
      <c r="T36" s="30">
        <f>+IFERROR('CMA Emp %OfOnt'!T36*'Ont GDP'!T36,"")</f>
        <v>570.97323822090812</v>
      </c>
      <c r="U36" s="30">
        <f>+IFERROR('CMA Emp %OfOnt'!U36*'Ont GDP'!U36,"")</f>
        <v>843.65224933238994</v>
      </c>
      <c r="V36" s="30">
        <f>+IFERROR('CMA Emp %OfOnt'!V36*'Ont GDP'!V36,"")</f>
        <v>1020.8303580209002</v>
      </c>
      <c r="W36" s="30">
        <f>+IFERROR('CMA Emp %OfOnt'!W36*'Ont GDP'!W36,"")</f>
        <v>1273.8466109972555</v>
      </c>
      <c r="X36" s="30">
        <f>+IFERROR('CMA Emp %OfOnt'!X36*'Ont GDP'!X36,"")</f>
        <v>1140.3042659643315</v>
      </c>
      <c r="Y36" s="30">
        <f>+IFERROR('CMA Emp %OfOnt'!Y36*'Ont GDP'!Y36,"")</f>
        <v>1171.8774505994475</v>
      </c>
    </row>
    <row r="37" spans="1:25" x14ac:dyDescent="0.25">
      <c r="A37" s="6" t="s">
        <v>31</v>
      </c>
      <c r="B37" s="6"/>
      <c r="C37" s="14">
        <v>323</v>
      </c>
      <c r="D37" s="65">
        <f>+IFERROR('CMA Emp %OfOnt'!D37*'Ont GDP'!D37,"")</f>
        <v>1708.443308550186</v>
      </c>
      <c r="E37" s="65">
        <f>+IFERROR('CMA Emp %OfOnt'!E37*'Ont GDP'!E37,"")</f>
        <v>1861.8626760563384</v>
      </c>
      <c r="F37" s="65">
        <f>+IFERROR('CMA Emp %OfOnt'!F37*'Ont GDP'!F37,"")</f>
        <v>1687.9440431051687</v>
      </c>
      <c r="G37" s="65">
        <f>+IFERROR('CMA Emp %OfOnt'!G37*'Ont GDP'!G37,"")</f>
        <v>2112.0261835315232</v>
      </c>
      <c r="H37" s="65">
        <f>+IFERROR('CMA Emp %OfOnt'!H37*'Ont GDP'!H37,"")</f>
        <v>2251.1920809841104</v>
      </c>
      <c r="I37" s="65">
        <f>+IFERROR('CMA Emp %OfOnt'!I37*'Ont GDP'!I37,"")</f>
        <v>1992.5819634223251</v>
      </c>
      <c r="J37" s="65">
        <f>+IFERROR('CMA Emp %OfOnt'!J37*'Ont GDP'!J37,"")</f>
        <v>1845.208988764045</v>
      </c>
      <c r="K37" s="65">
        <f>+IFERROR('CMA Emp %OfOnt'!K37*'Ont GDP'!K37,"")</f>
        <v>1676.3894005557759</v>
      </c>
      <c r="L37" s="65">
        <f>+IFERROR('CMA Emp %OfOnt'!L37*'Ont GDP'!L37,"")</f>
        <v>1997.0889977836969</v>
      </c>
      <c r="M37" s="30">
        <f>+IFERROR('CMA Emp %OfOnt'!M37*'Ont GDP'!M37,"")</f>
        <v>1957.9376878171513</v>
      </c>
      <c r="N37" s="30">
        <f>+IFERROR('CMA Emp %OfOnt'!N37*'Ont GDP'!N37,"")</f>
        <v>2063.7480878893621</v>
      </c>
      <c r="O37" s="30">
        <f>+IFERROR('CMA Emp %OfOnt'!O37*'Ont GDP'!O37,"")</f>
        <v>2104.1091417243506</v>
      </c>
      <c r="P37" s="30">
        <f>+IFERROR('CMA Emp %OfOnt'!P37*'Ont GDP'!P37,"")</f>
        <v>1590.7755387487036</v>
      </c>
      <c r="Q37" s="30">
        <f>+IFERROR('CMA Emp %OfOnt'!Q37*'Ont GDP'!Q37,"")</f>
        <v>1547.6400654991535</v>
      </c>
      <c r="R37" s="30">
        <f>+IFERROR('CMA Emp %OfOnt'!R37*'Ont GDP'!R37,"")</f>
        <v>1562.0175160078568</v>
      </c>
      <c r="S37" s="30">
        <f>+IFERROR('CMA Emp %OfOnt'!S37*'Ont GDP'!S37,"")</f>
        <v>1487.8961689008863</v>
      </c>
      <c r="T37" s="30">
        <f>+IFERROR('CMA Emp %OfOnt'!T37*'Ont GDP'!T37,"")</f>
        <v>1534.4633858627519</v>
      </c>
      <c r="U37" s="30">
        <f>+IFERROR('CMA Emp %OfOnt'!U37*'Ont GDP'!U37,"")</f>
        <v>1502.8136473870281</v>
      </c>
      <c r="V37" s="30">
        <f>+IFERROR('CMA Emp %OfOnt'!V37*'Ont GDP'!V37,"")</f>
        <v>1307.3442367657724</v>
      </c>
      <c r="W37" s="30">
        <f>+IFERROR('CMA Emp %OfOnt'!W37*'Ont GDP'!W37,"")</f>
        <v>1380.7459099888003</v>
      </c>
      <c r="X37" s="30">
        <f>+IFERROR('CMA Emp %OfOnt'!X37*'Ont GDP'!X37,"")</f>
        <v>1648.0631960590765</v>
      </c>
      <c r="Y37" s="30">
        <f>+IFERROR('CMA Emp %OfOnt'!Y37*'Ont GDP'!Y37,"")</f>
        <v>1443.0455875664136</v>
      </c>
    </row>
    <row r="38" spans="1:25" x14ac:dyDescent="0.25">
      <c r="A38" s="6" t="s">
        <v>32</v>
      </c>
      <c r="B38" s="6"/>
      <c r="C38" s="14">
        <v>324</v>
      </c>
      <c r="D38" s="65">
        <f>+IFERROR('CMA Emp %OfOnt'!D38*'Ont GDP'!D38,"")</f>
        <v>365.89714285714285</v>
      </c>
      <c r="E38" s="65">
        <f>+IFERROR('CMA Emp %OfOnt'!E38*'Ont GDP'!E38,"")</f>
        <v>0</v>
      </c>
      <c r="F38" s="65">
        <f>+IFERROR('CMA Emp %OfOnt'!F38*'Ont GDP'!F38,"")</f>
        <v>0</v>
      </c>
      <c r="G38" s="65">
        <f>+IFERROR('CMA Emp %OfOnt'!G38*'Ont GDP'!G38,"")</f>
        <v>2376.1459459459461</v>
      </c>
      <c r="H38" s="65">
        <f>+IFERROR('CMA Emp %OfOnt'!H38*'Ont GDP'!H38,"")</f>
        <v>0</v>
      </c>
      <c r="I38" s="65">
        <f>+IFERROR('CMA Emp %OfOnt'!I38*'Ont GDP'!I38,"")</f>
        <v>0</v>
      </c>
      <c r="J38" s="65">
        <f>+IFERROR('CMA Emp %OfOnt'!J38*'Ont GDP'!J38,"")</f>
        <v>3450.2777027027023</v>
      </c>
      <c r="K38" s="65">
        <f>+IFERROR('CMA Emp %OfOnt'!K38*'Ont GDP'!K38,"")</f>
        <v>2998.9606741573039</v>
      </c>
      <c r="L38" s="65">
        <f>+IFERROR('CMA Emp %OfOnt'!L38*'Ont GDP'!L38,"")</f>
        <v>2348.1561902985068</v>
      </c>
      <c r="M38" s="30">
        <f>+IFERROR('CMA Emp %OfOnt'!M38*'Ont GDP'!M38,"")</f>
        <v>2582.8590909090908</v>
      </c>
      <c r="N38" s="30">
        <f>+IFERROR('CMA Emp %OfOnt'!N38*'Ont GDP'!N38,"")</f>
        <v>0</v>
      </c>
      <c r="O38" s="30">
        <f>+IFERROR('CMA Emp %OfOnt'!O38*'Ont GDP'!O38,"")</f>
        <v>1789.1778448637319</v>
      </c>
      <c r="P38" s="30">
        <f>+IFERROR('CMA Emp %OfOnt'!P38*'Ont GDP'!P38,"")</f>
        <v>0</v>
      </c>
      <c r="Q38" s="30">
        <f>+IFERROR('CMA Emp %OfOnt'!Q38*'Ont GDP'!Q38,"")</f>
        <v>2368.1350588235296</v>
      </c>
      <c r="R38" s="30">
        <f>+IFERROR('CMA Emp %OfOnt'!R38*'Ont GDP'!R38,"")</f>
        <v>0</v>
      </c>
      <c r="S38" s="30">
        <f>+IFERROR('CMA Emp %OfOnt'!S38*'Ont GDP'!S38,"")</f>
        <v>1669.5540069686413</v>
      </c>
      <c r="T38" s="30">
        <f>+IFERROR('CMA Emp %OfOnt'!T38*'Ont GDP'!T38,"")</f>
        <v>0</v>
      </c>
      <c r="U38" s="30">
        <f>+IFERROR('CMA Emp %OfOnt'!U38*'Ont GDP'!U38,"")</f>
        <v>0</v>
      </c>
      <c r="V38" s="30">
        <f>+IFERROR('CMA Emp %OfOnt'!V38*'Ont GDP'!V38,"")</f>
        <v>1768.8521951669434</v>
      </c>
      <c r="W38" s="30">
        <f>+IFERROR('CMA Emp %OfOnt'!W38*'Ont GDP'!W38,"")</f>
        <v>0</v>
      </c>
      <c r="X38" s="30">
        <f>+IFERROR('CMA Emp %OfOnt'!X38*'Ont GDP'!X38,"")</f>
        <v>0</v>
      </c>
      <c r="Y38" s="30">
        <f>+IFERROR('CMA Emp %OfOnt'!Y38*'Ont GDP'!Y38,"")</f>
        <v>2262.9631817624713</v>
      </c>
    </row>
    <row r="39" spans="1:25" x14ac:dyDescent="0.25">
      <c r="A39" s="6" t="s">
        <v>33</v>
      </c>
      <c r="B39" s="6"/>
      <c r="C39" s="14">
        <v>325</v>
      </c>
      <c r="D39" s="65">
        <f>+IFERROR('CMA Emp %OfOnt'!D39*'Ont GDP'!D39,"")</f>
        <v>4011.9885350318473</v>
      </c>
      <c r="E39" s="65">
        <f>+IFERROR('CMA Emp %OfOnt'!E39*'Ont GDP'!E39,"")</f>
        <v>4552.7539210747263</v>
      </c>
      <c r="F39" s="65">
        <f>+IFERROR('CMA Emp %OfOnt'!F39*'Ont GDP'!F39,"")</f>
        <v>4269.3157318287413</v>
      </c>
      <c r="G39" s="65">
        <f>+IFERROR('CMA Emp %OfOnt'!G39*'Ont GDP'!G39,"")</f>
        <v>4274.1008558482972</v>
      </c>
      <c r="H39" s="65">
        <f>+IFERROR('CMA Emp %OfOnt'!H39*'Ont GDP'!H39,"")</f>
        <v>4566.3585762064022</v>
      </c>
      <c r="I39" s="65">
        <f>+IFERROR('CMA Emp %OfOnt'!I39*'Ont GDP'!I39,"")</f>
        <v>5333.3131155229012</v>
      </c>
      <c r="J39" s="65">
        <f>+IFERROR('CMA Emp %OfOnt'!J39*'Ont GDP'!J39,"")</f>
        <v>5056.3223295019152</v>
      </c>
      <c r="K39" s="65">
        <f>+IFERROR('CMA Emp %OfOnt'!K39*'Ont GDP'!K39,"")</f>
        <v>4937.5099166062364</v>
      </c>
      <c r="L39" s="65">
        <f>+IFERROR('CMA Emp %OfOnt'!L39*'Ont GDP'!L39,"")</f>
        <v>5131.1198029476664</v>
      </c>
      <c r="M39" s="30">
        <f>+IFERROR('CMA Emp %OfOnt'!M39*'Ont GDP'!M39,"")</f>
        <v>4647.8599638085207</v>
      </c>
      <c r="N39" s="30">
        <f>+IFERROR('CMA Emp %OfOnt'!N39*'Ont GDP'!N39,"")</f>
        <v>5034.3560971146253</v>
      </c>
      <c r="O39" s="30">
        <f>+IFERROR('CMA Emp %OfOnt'!O39*'Ont GDP'!O39,"")</f>
        <v>4395.489508616487</v>
      </c>
      <c r="P39" s="30">
        <f>+IFERROR('CMA Emp %OfOnt'!P39*'Ont GDP'!P39,"")</f>
        <v>3928.4821778286723</v>
      </c>
      <c r="Q39" s="30">
        <f>+IFERROR('CMA Emp %OfOnt'!Q39*'Ont GDP'!Q39,"")</f>
        <v>4054.6114386387439</v>
      </c>
      <c r="R39" s="30">
        <f>+IFERROR('CMA Emp %OfOnt'!R39*'Ont GDP'!R39,"")</f>
        <v>3905.5574107501216</v>
      </c>
      <c r="S39" s="30">
        <f>+IFERROR('CMA Emp %OfOnt'!S39*'Ont GDP'!S39,"")</f>
        <v>3296.8124852463202</v>
      </c>
      <c r="T39" s="30">
        <f>+IFERROR('CMA Emp %OfOnt'!T39*'Ont GDP'!T39,"")</f>
        <v>4562.0116724249729</v>
      </c>
      <c r="U39" s="30">
        <f>+IFERROR('CMA Emp %OfOnt'!U39*'Ont GDP'!U39,"")</f>
        <v>4174.7156546448059</v>
      </c>
      <c r="V39" s="30">
        <f>+IFERROR('CMA Emp %OfOnt'!V39*'Ont GDP'!V39,"")</f>
        <v>4716.2183583634478</v>
      </c>
      <c r="W39" s="30">
        <f>+IFERROR('CMA Emp %OfOnt'!W39*'Ont GDP'!W39,"")</f>
        <v>4787.6466831669604</v>
      </c>
      <c r="X39" s="30">
        <f>+IFERROR('CMA Emp %OfOnt'!X39*'Ont GDP'!X39,"")</f>
        <v>4776.6357513291505</v>
      </c>
      <c r="Y39" s="30">
        <f>+IFERROR('CMA Emp %OfOnt'!Y39*'Ont GDP'!Y39,"")</f>
        <v>5256.3985408992903</v>
      </c>
    </row>
    <row r="40" spans="1:25" x14ac:dyDescent="0.25">
      <c r="A40" s="7" t="s">
        <v>34</v>
      </c>
      <c r="B40" s="7"/>
      <c r="C40" s="14" t="s">
        <v>191</v>
      </c>
      <c r="D40" s="65">
        <f>+IFERROR('CMA Emp %OfOnt'!D40*'Ont GDP'!D40,"")</f>
        <v>685.83941605839414</v>
      </c>
      <c r="E40" s="65">
        <f>+IFERROR('CMA Emp %OfOnt'!E40*'Ont GDP'!E40,"")</f>
        <v>440.26276894293733</v>
      </c>
      <c r="F40" s="65">
        <f>+IFERROR('CMA Emp %OfOnt'!F40*'Ont GDP'!F40,"")</f>
        <v>437.83604021655066</v>
      </c>
      <c r="G40" s="65">
        <f>+IFERROR('CMA Emp %OfOnt'!G40*'Ont GDP'!G40,"")</f>
        <v>537.87431192660551</v>
      </c>
      <c r="H40" s="65">
        <f>+IFERROR('CMA Emp %OfOnt'!H40*'Ont GDP'!H40,"")</f>
        <v>453.63586156111933</v>
      </c>
      <c r="I40" s="65">
        <f>+IFERROR('CMA Emp %OfOnt'!I40*'Ont GDP'!I40,"")</f>
        <v>473.1003278688525</v>
      </c>
      <c r="J40" s="65">
        <f>+IFERROR('CMA Emp %OfOnt'!J40*'Ont GDP'!J40,"")</f>
        <v>475.69678638941406</v>
      </c>
      <c r="K40" s="65">
        <f>+IFERROR('CMA Emp %OfOnt'!K40*'Ont GDP'!K40,"")</f>
        <v>471.73543307086607</v>
      </c>
      <c r="L40" s="65">
        <f>+IFERROR('CMA Emp %OfOnt'!L40*'Ont GDP'!L40,"")</f>
        <v>556.47911169008228</v>
      </c>
      <c r="M40" s="30">
        <f>+IFERROR('CMA Emp %OfOnt'!M40*'Ont GDP'!M40,"")</f>
        <v>760.74140569694941</v>
      </c>
      <c r="N40" s="30">
        <f>+IFERROR('CMA Emp %OfOnt'!N40*'Ont GDP'!N40,"")</f>
        <v>641.49514666006894</v>
      </c>
      <c r="O40" s="30">
        <f>+IFERROR('CMA Emp %OfOnt'!O40*'Ont GDP'!O40,"")</f>
        <v>0</v>
      </c>
      <c r="P40" s="30">
        <f>+IFERROR('CMA Emp %OfOnt'!P40*'Ont GDP'!P40,"")</f>
        <v>444.42364564398031</v>
      </c>
      <c r="Q40" s="30">
        <f>+IFERROR('CMA Emp %OfOnt'!Q40*'Ont GDP'!Q40,"")</f>
        <v>441.7423871393666</v>
      </c>
      <c r="R40" s="30">
        <f>+IFERROR('CMA Emp %OfOnt'!R40*'Ont GDP'!R40,"")</f>
        <v>599.15246808991299</v>
      </c>
      <c r="S40" s="30">
        <f>+IFERROR('CMA Emp %OfOnt'!S40*'Ont GDP'!S40,"")</f>
        <v>0</v>
      </c>
      <c r="T40" s="30">
        <f>+IFERROR('CMA Emp %OfOnt'!T40*'Ont GDP'!T40,"")</f>
        <v>730.23488382856624</v>
      </c>
      <c r="U40" s="30">
        <f>+IFERROR('CMA Emp %OfOnt'!U40*'Ont GDP'!U40,"")</f>
        <v>0</v>
      </c>
      <c r="V40" s="30">
        <f>+IFERROR('CMA Emp %OfOnt'!V40*'Ont GDP'!V40,"")</f>
        <v>395.64705882352933</v>
      </c>
      <c r="W40" s="30">
        <f>+IFERROR('CMA Emp %OfOnt'!W40*'Ont GDP'!W40,"")</f>
        <v>639.42496399889228</v>
      </c>
      <c r="X40" s="30">
        <f>+IFERROR('CMA Emp %OfOnt'!X40*'Ont GDP'!X40,"")</f>
        <v>0</v>
      </c>
      <c r="Y40" s="30">
        <f>+IFERROR('CMA Emp %OfOnt'!Y40*'Ont GDP'!Y40,"")</f>
        <v>0</v>
      </c>
    </row>
    <row r="41" spans="1:25" x14ac:dyDescent="0.25">
      <c r="A41" s="7" t="s">
        <v>35</v>
      </c>
      <c r="B41" s="7"/>
      <c r="C41" s="14" t="s">
        <v>192</v>
      </c>
      <c r="D41" s="65">
        <f>+IFERROR('CMA Emp %OfOnt'!D41*'Ont GDP'!D41,"")</f>
        <v>0</v>
      </c>
      <c r="E41" s="65">
        <f>+IFERROR('CMA Emp %OfOnt'!E41*'Ont GDP'!E41,"")</f>
        <v>0</v>
      </c>
      <c r="F41" s="65">
        <f>+IFERROR('CMA Emp %OfOnt'!F41*'Ont GDP'!F41,"")</f>
        <v>0</v>
      </c>
      <c r="G41" s="65">
        <f>+IFERROR('CMA Emp %OfOnt'!G41*'Ont GDP'!G41,"")</f>
        <v>0</v>
      </c>
      <c r="H41" s="65">
        <f>+IFERROR('CMA Emp %OfOnt'!H41*'Ont GDP'!H41,"")</f>
        <v>0</v>
      </c>
      <c r="I41" s="65">
        <f>+IFERROR('CMA Emp %OfOnt'!I41*'Ont GDP'!I41,"")</f>
        <v>0</v>
      </c>
      <c r="J41" s="65">
        <f>+IFERROR('CMA Emp %OfOnt'!J41*'Ont GDP'!J41,"")</f>
        <v>0</v>
      </c>
      <c r="K41" s="65">
        <f>+IFERROR('CMA Emp %OfOnt'!K41*'Ont GDP'!K41,"")</f>
        <v>0</v>
      </c>
      <c r="L41" s="65">
        <f>+IFERROR('CMA Emp %OfOnt'!L41*'Ont GDP'!L41,"")</f>
        <v>0</v>
      </c>
      <c r="M41" s="30">
        <f>+IFERROR('CMA Emp %OfOnt'!M41*'Ont GDP'!M41,"")</f>
        <v>0</v>
      </c>
      <c r="N41" s="30">
        <f>+IFERROR('CMA Emp %OfOnt'!N41*'Ont GDP'!N41,"")</f>
        <v>946.09461981180823</v>
      </c>
      <c r="O41" s="30">
        <f>+IFERROR('CMA Emp %OfOnt'!O41*'Ont GDP'!O41,"")</f>
        <v>888.75649835773538</v>
      </c>
      <c r="P41" s="30">
        <f>+IFERROR('CMA Emp %OfOnt'!P41*'Ont GDP'!P41,"")</f>
        <v>626.41549713016093</v>
      </c>
      <c r="Q41" s="30">
        <f>+IFERROR('CMA Emp %OfOnt'!Q41*'Ont GDP'!Q41,"")</f>
        <v>694.60437101051684</v>
      </c>
      <c r="R41" s="30">
        <f>+IFERROR('CMA Emp %OfOnt'!R41*'Ont GDP'!R41,"")</f>
        <v>0</v>
      </c>
      <c r="S41" s="30">
        <f>+IFERROR('CMA Emp %OfOnt'!S41*'Ont GDP'!S41,"")</f>
        <v>0</v>
      </c>
      <c r="T41" s="30">
        <f>+IFERROR('CMA Emp %OfOnt'!T41*'Ont GDP'!T41,"")</f>
        <v>0</v>
      </c>
      <c r="U41" s="30">
        <f>+IFERROR('CMA Emp %OfOnt'!U41*'Ont GDP'!U41,"")</f>
        <v>0</v>
      </c>
      <c r="V41" s="30">
        <f>+IFERROR('CMA Emp %OfOnt'!V41*'Ont GDP'!V41,"")</f>
        <v>0</v>
      </c>
      <c r="W41" s="30">
        <f>+IFERROR('CMA Emp %OfOnt'!W41*'Ont GDP'!W41,"")</f>
        <v>943.48072904173671</v>
      </c>
      <c r="X41" s="30">
        <f>+IFERROR('CMA Emp %OfOnt'!X41*'Ont GDP'!X41,"")</f>
        <v>725.02736591402618</v>
      </c>
      <c r="Y41" s="30">
        <f>+IFERROR('CMA Emp %OfOnt'!Y41*'Ont GDP'!Y41,"")</f>
        <v>1047.7628877237487</v>
      </c>
    </row>
    <row r="42" spans="1:25" x14ac:dyDescent="0.25">
      <c r="A42" s="7" t="s">
        <v>36</v>
      </c>
      <c r="B42" s="7"/>
      <c r="C42" s="14">
        <v>3254</v>
      </c>
      <c r="D42" s="65">
        <f>+IFERROR('CMA Emp %OfOnt'!D42*'Ont GDP'!D42,"")</f>
        <v>987.13662790697674</v>
      </c>
      <c r="E42" s="65">
        <f>+IFERROR('CMA Emp %OfOnt'!E42*'Ont GDP'!E42,"")</f>
        <v>1189.4313809320224</v>
      </c>
      <c r="F42" s="65">
        <f>+IFERROR('CMA Emp %OfOnt'!F42*'Ont GDP'!F42,"")</f>
        <v>1268.8301119023399</v>
      </c>
      <c r="G42" s="65">
        <f>+IFERROR('CMA Emp %OfOnt'!G42*'Ont GDP'!G42,"")</f>
        <v>878.37692307692316</v>
      </c>
      <c r="H42" s="65">
        <f>+IFERROR('CMA Emp %OfOnt'!H42*'Ont GDP'!H42,"")</f>
        <v>1295.6106032906764</v>
      </c>
      <c r="I42" s="65">
        <f>+IFERROR('CMA Emp %OfOnt'!I42*'Ont GDP'!I42,"")</f>
        <v>1756.1705691056909</v>
      </c>
      <c r="J42" s="65">
        <f>+IFERROR('CMA Emp %OfOnt'!J42*'Ont GDP'!J42,"")</f>
        <v>2067.7894210150112</v>
      </c>
      <c r="K42" s="65">
        <f>+IFERROR('CMA Emp %OfOnt'!K42*'Ont GDP'!K42,"")</f>
        <v>1950.5649048625792</v>
      </c>
      <c r="L42" s="65">
        <f>+IFERROR('CMA Emp %OfOnt'!L42*'Ont GDP'!L42,"")</f>
        <v>2134.6601441059624</v>
      </c>
      <c r="M42" s="30">
        <f>+IFERROR('CMA Emp %OfOnt'!M42*'Ont GDP'!M42,"")</f>
        <v>2155.9214518528211</v>
      </c>
      <c r="N42" s="30">
        <f>+IFERROR('CMA Emp %OfOnt'!N42*'Ont GDP'!N42,"")</f>
        <v>2073.92921726541</v>
      </c>
      <c r="O42" s="30">
        <f>+IFERROR('CMA Emp %OfOnt'!O42*'Ont GDP'!O42,"")</f>
        <v>2019.6583255287924</v>
      </c>
      <c r="P42" s="30">
        <f>+IFERROR('CMA Emp %OfOnt'!P42*'Ont GDP'!P42,"")</f>
        <v>1717.6535335173469</v>
      </c>
      <c r="Q42" s="30">
        <f>+IFERROR('CMA Emp %OfOnt'!Q42*'Ont GDP'!Q42,"")</f>
        <v>1891.8042317988968</v>
      </c>
      <c r="R42" s="30">
        <f>+IFERROR('CMA Emp %OfOnt'!R42*'Ont GDP'!R42,"")</f>
        <v>1544.4798866975013</v>
      </c>
      <c r="S42" s="30">
        <f>+IFERROR('CMA Emp %OfOnt'!S42*'Ont GDP'!S42,"")</f>
        <v>1316.4800776164436</v>
      </c>
      <c r="T42" s="30">
        <f>+IFERROR('CMA Emp %OfOnt'!T42*'Ont GDP'!T42,"")</f>
        <v>1751.4371209064905</v>
      </c>
      <c r="U42" s="30">
        <f>+IFERROR('CMA Emp %OfOnt'!U42*'Ont GDP'!U42,"")</f>
        <v>2090.941390870742</v>
      </c>
      <c r="V42" s="30">
        <f>+IFERROR('CMA Emp %OfOnt'!V42*'Ont GDP'!V42,"")</f>
        <v>2339.9174996111597</v>
      </c>
      <c r="W42" s="30">
        <f>+IFERROR('CMA Emp %OfOnt'!W42*'Ont GDP'!W42,"")</f>
        <v>2505.0109698644715</v>
      </c>
      <c r="X42" s="30">
        <f>+IFERROR('CMA Emp %OfOnt'!X42*'Ont GDP'!X42,"")</f>
        <v>2499.8727325180303</v>
      </c>
      <c r="Y42" s="30">
        <f>+IFERROR('CMA Emp %OfOnt'!Y42*'Ont GDP'!Y42,"")</f>
        <v>2331.4119712573161</v>
      </c>
    </row>
    <row r="43" spans="1:25" x14ac:dyDescent="0.25">
      <c r="A43" s="6" t="s">
        <v>37</v>
      </c>
      <c r="B43" s="6"/>
      <c r="C43" s="14">
        <v>326</v>
      </c>
      <c r="D43" s="65">
        <f>+IFERROR('CMA Emp %OfOnt'!D43*'Ont GDP'!D43,"")</f>
        <v>2175.0106364119838</v>
      </c>
      <c r="E43" s="65">
        <f>+IFERROR('CMA Emp %OfOnt'!E43*'Ont GDP'!E43,"")</f>
        <v>2096.7814582327383</v>
      </c>
      <c r="F43" s="65">
        <f>+IFERROR('CMA Emp %OfOnt'!F43*'Ont GDP'!F43,"")</f>
        <v>2293.6714107883818</v>
      </c>
      <c r="G43" s="65">
        <f>+IFERROR('CMA Emp %OfOnt'!G43*'Ont GDP'!G43,"")</f>
        <v>2474.7255442270598</v>
      </c>
      <c r="H43" s="65">
        <f>+IFERROR('CMA Emp %OfOnt'!H43*'Ont GDP'!H43,"")</f>
        <v>2515.8159646539025</v>
      </c>
      <c r="I43" s="65">
        <f>+IFERROR('CMA Emp %OfOnt'!I43*'Ont GDP'!I43,"")</f>
        <v>3458.379770387965</v>
      </c>
      <c r="J43" s="65">
        <f>+IFERROR('CMA Emp %OfOnt'!J43*'Ont GDP'!J43,"")</f>
        <v>3025.2994036816176</v>
      </c>
      <c r="K43" s="65">
        <f>+IFERROR('CMA Emp %OfOnt'!K43*'Ont GDP'!K43,"")</f>
        <v>3089.5922718690999</v>
      </c>
      <c r="L43" s="65">
        <f>+IFERROR('CMA Emp %OfOnt'!L43*'Ont GDP'!L43,"")</f>
        <v>2885.3704896467311</v>
      </c>
      <c r="M43" s="30">
        <f>+IFERROR('CMA Emp %OfOnt'!M43*'Ont GDP'!M43,"")</f>
        <v>2835.6213469654599</v>
      </c>
      <c r="N43" s="30">
        <f>+IFERROR('CMA Emp %OfOnt'!N43*'Ont GDP'!N43,"")</f>
        <v>3155.691013100391</v>
      </c>
      <c r="O43" s="30">
        <f>+IFERROR('CMA Emp %OfOnt'!O43*'Ont GDP'!O43,"")</f>
        <v>2462.3234715893245</v>
      </c>
      <c r="P43" s="30">
        <f>+IFERROR('CMA Emp %OfOnt'!P43*'Ont GDP'!P43,"")</f>
        <v>2105.1133601723541</v>
      </c>
      <c r="Q43" s="30">
        <f>+IFERROR('CMA Emp %OfOnt'!Q43*'Ont GDP'!Q43,"")</f>
        <v>2100.3869401502261</v>
      </c>
      <c r="R43" s="30">
        <f>+IFERROR('CMA Emp %OfOnt'!R43*'Ont GDP'!R43,"")</f>
        <v>2043.6522225107576</v>
      </c>
      <c r="S43" s="30">
        <f>+IFERROR('CMA Emp %OfOnt'!S43*'Ont GDP'!S43,"")</f>
        <v>2167.2972081232383</v>
      </c>
      <c r="T43" s="30">
        <f>+IFERROR('CMA Emp %OfOnt'!T43*'Ont GDP'!T43,"")</f>
        <v>2300.8120315109495</v>
      </c>
      <c r="U43" s="30">
        <f>+IFERROR('CMA Emp %OfOnt'!U43*'Ont GDP'!U43,"")</f>
        <v>2395.2610322823084</v>
      </c>
      <c r="V43" s="30">
        <f>+IFERROR('CMA Emp %OfOnt'!V43*'Ont GDP'!V43,"")</f>
        <v>2660.6273421747278</v>
      </c>
      <c r="W43" s="30">
        <f>+IFERROR('CMA Emp %OfOnt'!W43*'Ont GDP'!W43,"")</f>
        <v>2472.0282579294631</v>
      </c>
      <c r="X43" s="30">
        <f>+IFERROR('CMA Emp %OfOnt'!X43*'Ont GDP'!X43,"")</f>
        <v>3000.279791096184</v>
      </c>
      <c r="Y43" s="30">
        <f>+IFERROR('CMA Emp %OfOnt'!Y43*'Ont GDP'!Y43,"")</f>
        <v>2774.1728295521757</v>
      </c>
    </row>
    <row r="44" spans="1:25" x14ac:dyDescent="0.25">
      <c r="A44" s="6" t="s">
        <v>38</v>
      </c>
      <c r="B44" s="6"/>
      <c r="C44" s="14">
        <v>327</v>
      </c>
      <c r="D44" s="65">
        <f>+IFERROR('CMA Emp %OfOnt'!D44*'Ont GDP'!D44,"")</f>
        <v>641.24136780650531</v>
      </c>
      <c r="E44" s="65">
        <f>+IFERROR('CMA Emp %OfOnt'!E44*'Ont GDP'!E44,"")</f>
        <v>783.80202020202023</v>
      </c>
      <c r="F44" s="65">
        <f>+IFERROR('CMA Emp %OfOnt'!F44*'Ont GDP'!F44,"")</f>
        <v>665.58785942492011</v>
      </c>
      <c r="G44" s="65">
        <f>+IFERROR('CMA Emp %OfOnt'!G44*'Ont GDP'!G44,"")</f>
        <v>749.69798104655945</v>
      </c>
      <c r="H44" s="65">
        <f>+IFERROR('CMA Emp %OfOnt'!H44*'Ont GDP'!H44,"")</f>
        <v>970.48546443839871</v>
      </c>
      <c r="I44" s="65">
        <f>+IFERROR('CMA Emp %OfOnt'!I44*'Ont GDP'!I44,"")</f>
        <v>711.80019074868858</v>
      </c>
      <c r="J44" s="65">
        <f>+IFERROR('CMA Emp %OfOnt'!J44*'Ont GDP'!J44,"")</f>
        <v>788.59268292682918</v>
      </c>
      <c r="K44" s="65">
        <f>+IFERROR('CMA Emp %OfOnt'!K44*'Ont GDP'!K44,"")</f>
        <v>1325.4041582830316</v>
      </c>
      <c r="L44" s="65">
        <f>+IFERROR('CMA Emp %OfOnt'!L44*'Ont GDP'!L44,"")</f>
        <v>1092.4375890965673</v>
      </c>
      <c r="M44" s="30">
        <f>+IFERROR('CMA Emp %OfOnt'!M44*'Ont GDP'!M44,"")</f>
        <v>1383.1761835208606</v>
      </c>
      <c r="N44" s="30">
        <f>+IFERROR('CMA Emp %OfOnt'!N44*'Ont GDP'!N44,"")</f>
        <v>1495.114590747331</v>
      </c>
      <c r="O44" s="30">
        <f>+IFERROR('CMA Emp %OfOnt'!O44*'Ont GDP'!O44,"")</f>
        <v>1249.7946908678389</v>
      </c>
      <c r="P44" s="30">
        <f>+IFERROR('CMA Emp %OfOnt'!P44*'Ont GDP'!P44,"")</f>
        <v>1002.7347881899872</v>
      </c>
      <c r="Q44" s="30">
        <f>+IFERROR('CMA Emp %OfOnt'!Q44*'Ont GDP'!Q44,"")</f>
        <v>1229.4580475264904</v>
      </c>
      <c r="R44" s="30">
        <f>+IFERROR('CMA Emp %OfOnt'!R44*'Ont GDP'!R44,"")</f>
        <v>1326.9039558143004</v>
      </c>
      <c r="S44" s="30">
        <f>+IFERROR('CMA Emp %OfOnt'!S44*'Ont GDP'!S44,"")</f>
        <v>948.06261631089205</v>
      </c>
      <c r="T44" s="30">
        <f>+IFERROR('CMA Emp %OfOnt'!T44*'Ont GDP'!T44,"")</f>
        <v>1154.7271999406923</v>
      </c>
      <c r="U44" s="30">
        <f>+IFERROR('CMA Emp %OfOnt'!U44*'Ont GDP'!U44,"")</f>
        <v>1362.0892058963386</v>
      </c>
      <c r="V44" s="30">
        <f>+IFERROR('CMA Emp %OfOnt'!V44*'Ont GDP'!V44,"")</f>
        <v>1145.8778605280977</v>
      </c>
      <c r="W44" s="30">
        <f>+IFERROR('CMA Emp %OfOnt'!W44*'Ont GDP'!W44,"")</f>
        <v>1185.5024313158042</v>
      </c>
      <c r="X44" s="30">
        <f>+IFERROR('CMA Emp %OfOnt'!X44*'Ont GDP'!X44,"")</f>
        <v>1591.8436957102169</v>
      </c>
      <c r="Y44" s="30">
        <f>+IFERROR('CMA Emp %OfOnt'!Y44*'Ont GDP'!Y44,"")</f>
        <v>821.48580805134179</v>
      </c>
    </row>
    <row r="45" spans="1:25" x14ac:dyDescent="0.25">
      <c r="A45" s="6" t="s">
        <v>39</v>
      </c>
      <c r="B45" s="6"/>
      <c r="C45" s="14">
        <v>331</v>
      </c>
      <c r="D45" s="65">
        <f>+IFERROR('CMA Emp %OfOnt'!D45*'Ont GDP'!D45,"")</f>
        <v>1006.3909846665433</v>
      </c>
      <c r="E45" s="65">
        <f>+IFERROR('CMA Emp %OfOnt'!E45*'Ont GDP'!E45,"")</f>
        <v>1087.6713105303611</v>
      </c>
      <c r="F45" s="65">
        <f>+IFERROR('CMA Emp %OfOnt'!F45*'Ont GDP'!F45,"")</f>
        <v>1060.9816873250697</v>
      </c>
      <c r="G45" s="65">
        <f>+IFERROR('CMA Emp %OfOnt'!G45*'Ont GDP'!G45,"")</f>
        <v>1070.1910389610391</v>
      </c>
      <c r="H45" s="65">
        <f>+IFERROR('CMA Emp %OfOnt'!H45*'Ont GDP'!H45,"")</f>
        <v>1121.656495828367</v>
      </c>
      <c r="I45" s="65">
        <f>+IFERROR('CMA Emp %OfOnt'!I45*'Ont GDP'!I45,"")</f>
        <v>1116.989247311828</v>
      </c>
      <c r="J45" s="65">
        <f>+IFERROR('CMA Emp %OfOnt'!J45*'Ont GDP'!J45,"")</f>
        <v>1020.3405383848456</v>
      </c>
      <c r="K45" s="65">
        <f>+IFERROR('CMA Emp %OfOnt'!K45*'Ont GDP'!K45,"")</f>
        <v>742.99232960771405</v>
      </c>
      <c r="L45" s="65">
        <f>+IFERROR('CMA Emp %OfOnt'!L45*'Ont GDP'!L45,"")</f>
        <v>1350.6164156316754</v>
      </c>
      <c r="M45" s="30">
        <f>+IFERROR('CMA Emp %OfOnt'!M45*'Ont GDP'!M45,"")</f>
        <v>1332.4374962976317</v>
      </c>
      <c r="N45" s="30">
        <f>+IFERROR('CMA Emp %OfOnt'!N45*'Ont GDP'!N45,"")</f>
        <v>1152.2519555146173</v>
      </c>
      <c r="O45" s="30">
        <f>+IFERROR('CMA Emp %OfOnt'!O45*'Ont GDP'!O45,"")</f>
        <v>1183.0861759965792</v>
      </c>
      <c r="P45" s="30">
        <f>+IFERROR('CMA Emp %OfOnt'!P45*'Ont GDP'!P45,"")</f>
        <v>509.46983677962578</v>
      </c>
      <c r="Q45" s="30">
        <f>+IFERROR('CMA Emp %OfOnt'!Q45*'Ont GDP'!Q45,"")</f>
        <v>637.63309034535075</v>
      </c>
      <c r="R45" s="30">
        <f>+IFERROR('CMA Emp %OfOnt'!R45*'Ont GDP'!R45,"")</f>
        <v>717.5148322225366</v>
      </c>
      <c r="S45" s="30">
        <f>+IFERROR('CMA Emp %OfOnt'!S45*'Ont GDP'!S45,"")</f>
        <v>803.3728303227374</v>
      </c>
      <c r="T45" s="30">
        <f>+IFERROR('CMA Emp %OfOnt'!T45*'Ont GDP'!T45,"")</f>
        <v>799.90380812184731</v>
      </c>
      <c r="U45" s="30">
        <f>+IFERROR('CMA Emp %OfOnt'!U45*'Ont GDP'!U45,"")</f>
        <v>1178.2056008853087</v>
      </c>
      <c r="V45" s="30">
        <f>+IFERROR('CMA Emp %OfOnt'!V45*'Ont GDP'!V45,"")</f>
        <v>770.57537142455567</v>
      </c>
      <c r="W45" s="30">
        <f>+IFERROR('CMA Emp %OfOnt'!W45*'Ont GDP'!W45,"")</f>
        <v>1216.606931175668</v>
      </c>
      <c r="X45" s="30">
        <f>+IFERROR('CMA Emp %OfOnt'!X45*'Ont GDP'!X45,"")</f>
        <v>1532.3452839268527</v>
      </c>
      <c r="Y45" s="30">
        <f>+IFERROR('CMA Emp %OfOnt'!Y45*'Ont GDP'!Y45,"")</f>
        <v>800.45068800997558</v>
      </c>
    </row>
    <row r="46" spans="1:25" x14ac:dyDescent="0.25">
      <c r="A46" s="6" t="s">
        <v>40</v>
      </c>
      <c r="B46" s="6"/>
      <c r="C46" s="14">
        <v>332</v>
      </c>
      <c r="D46" s="65">
        <f>+IFERROR('CMA Emp %OfOnt'!D46*'Ont GDP'!D46,"")</f>
        <v>2357.5896774193548</v>
      </c>
      <c r="E46" s="65">
        <f>+IFERROR('CMA Emp %OfOnt'!E46*'Ont GDP'!E46,"")</f>
        <v>3023.3259671015308</v>
      </c>
      <c r="F46" s="65">
        <f>+IFERROR('CMA Emp %OfOnt'!F46*'Ont GDP'!F46,"")</f>
        <v>2773.2085284280938</v>
      </c>
      <c r="G46" s="65">
        <f>+IFERROR('CMA Emp %OfOnt'!G46*'Ont GDP'!G46,"")</f>
        <v>3625.5408307556345</v>
      </c>
      <c r="H46" s="65">
        <f>+IFERROR('CMA Emp %OfOnt'!H46*'Ont GDP'!H46,"")</f>
        <v>3012.4242112482857</v>
      </c>
      <c r="I46" s="65">
        <f>+IFERROR('CMA Emp %OfOnt'!I46*'Ont GDP'!I46,"")</f>
        <v>3586.1337050399038</v>
      </c>
      <c r="J46" s="65">
        <f>+IFERROR('CMA Emp %OfOnt'!J46*'Ont GDP'!J46,"")</f>
        <v>3359.1932253140772</v>
      </c>
      <c r="K46" s="65">
        <f>+IFERROR('CMA Emp %OfOnt'!K46*'Ont GDP'!K46,"")</f>
        <v>3650.8700646087582</v>
      </c>
      <c r="L46" s="65">
        <f>+IFERROR('CMA Emp %OfOnt'!L46*'Ont GDP'!L46,"")</f>
        <v>3695.3455042142782</v>
      </c>
      <c r="M46" s="30">
        <f>+IFERROR('CMA Emp %OfOnt'!M46*'Ont GDP'!M46,"")</f>
        <v>3667.6277014082762</v>
      </c>
      <c r="N46" s="30">
        <f>+IFERROR('CMA Emp %OfOnt'!N46*'Ont GDP'!N46,"")</f>
        <v>3328.1417038730588</v>
      </c>
      <c r="O46" s="30">
        <f>+IFERROR('CMA Emp %OfOnt'!O46*'Ont GDP'!O46,"")</f>
        <v>3115.6114983390448</v>
      </c>
      <c r="P46" s="30">
        <f>+IFERROR('CMA Emp %OfOnt'!P46*'Ont GDP'!P46,"")</f>
        <v>2493.6747119665292</v>
      </c>
      <c r="Q46" s="30">
        <f>+IFERROR('CMA Emp %OfOnt'!Q46*'Ont GDP'!Q46,"")</f>
        <v>2523.9874786928917</v>
      </c>
      <c r="R46" s="30">
        <f>+IFERROR('CMA Emp %OfOnt'!R46*'Ont GDP'!R46,"")</f>
        <v>3019.457161887944</v>
      </c>
      <c r="S46" s="30">
        <f>+IFERROR('CMA Emp %OfOnt'!S46*'Ont GDP'!S46,"")</f>
        <v>2351.7734517760223</v>
      </c>
      <c r="T46" s="30">
        <f>+IFERROR('CMA Emp %OfOnt'!T46*'Ont GDP'!T46,"")</f>
        <v>2857.3420653397311</v>
      </c>
      <c r="U46" s="30">
        <f>+IFERROR('CMA Emp %OfOnt'!U46*'Ont GDP'!U46,"")</f>
        <v>2864.2145396618516</v>
      </c>
      <c r="V46" s="30">
        <f>+IFERROR('CMA Emp %OfOnt'!V46*'Ont GDP'!V46,"")</f>
        <v>2892.0849927246363</v>
      </c>
      <c r="W46" s="30">
        <f>+IFERROR('CMA Emp %OfOnt'!W46*'Ont GDP'!W46,"")</f>
        <v>2583.6570114555166</v>
      </c>
      <c r="X46" s="30">
        <f>+IFERROR('CMA Emp %OfOnt'!X46*'Ont GDP'!X46,"")</f>
        <v>2511.3129508287052</v>
      </c>
      <c r="Y46" s="30">
        <f>+IFERROR('CMA Emp %OfOnt'!Y46*'Ont GDP'!Y46,"")</f>
        <v>2296.5285084299303</v>
      </c>
    </row>
    <row r="47" spans="1:25" x14ac:dyDescent="0.25">
      <c r="A47" s="6" t="s">
        <v>41</v>
      </c>
      <c r="B47" s="6"/>
      <c r="C47" s="14">
        <v>333</v>
      </c>
      <c r="D47" s="65">
        <f>+IFERROR('CMA Emp %OfOnt'!D47*'Ont GDP'!D47,"")</f>
        <v>2484.1775236733965</v>
      </c>
      <c r="E47" s="65">
        <f>+IFERROR('CMA Emp %OfOnt'!E47*'Ont GDP'!E47,"")</f>
        <v>2680.8293390027061</v>
      </c>
      <c r="F47" s="65">
        <f>+IFERROR('CMA Emp %OfOnt'!F47*'Ont GDP'!F47,"")</f>
        <v>2483.6915388265065</v>
      </c>
      <c r="G47" s="65">
        <f>+IFERROR('CMA Emp %OfOnt'!G47*'Ont GDP'!G47,"")</f>
        <v>2793.8530545670233</v>
      </c>
      <c r="H47" s="65">
        <f>+IFERROR('CMA Emp %OfOnt'!H47*'Ont GDP'!H47,"")</f>
        <v>3128.3147858197926</v>
      </c>
      <c r="I47" s="65">
        <f>+IFERROR('CMA Emp %OfOnt'!I47*'Ont GDP'!I47,"")</f>
        <v>3407.3314959511295</v>
      </c>
      <c r="J47" s="65">
        <f>+IFERROR('CMA Emp %OfOnt'!J47*'Ont GDP'!J47,"")</f>
        <v>2928.4548470859781</v>
      </c>
      <c r="K47" s="65">
        <f>+IFERROR('CMA Emp %OfOnt'!K47*'Ont GDP'!K47,"")</f>
        <v>3130.5350542358919</v>
      </c>
      <c r="L47" s="65">
        <f>+IFERROR('CMA Emp %OfOnt'!L47*'Ont GDP'!L47,"")</f>
        <v>3087.3439595482405</v>
      </c>
      <c r="M47" s="30">
        <f>+IFERROR('CMA Emp %OfOnt'!M47*'Ont GDP'!M47,"")</f>
        <v>2521.6051301899724</v>
      </c>
      <c r="N47" s="30">
        <f>+IFERROR('CMA Emp %OfOnt'!N47*'Ont GDP'!N47,"")</f>
        <v>3031.4787021737984</v>
      </c>
      <c r="O47" s="30">
        <f>+IFERROR('CMA Emp %OfOnt'!O47*'Ont GDP'!O47,"")</f>
        <v>2655.7739442019297</v>
      </c>
      <c r="P47" s="30">
        <f>+IFERROR('CMA Emp %OfOnt'!P47*'Ont GDP'!P47,"")</f>
        <v>2123.3983115415826</v>
      </c>
      <c r="Q47" s="30">
        <f>+IFERROR('CMA Emp %OfOnt'!Q47*'Ont GDP'!Q47,"")</f>
        <v>1587.5449151049452</v>
      </c>
      <c r="R47" s="30">
        <f>+IFERROR('CMA Emp %OfOnt'!R47*'Ont GDP'!R47,"")</f>
        <v>2369.4830980996726</v>
      </c>
      <c r="S47" s="30">
        <f>+IFERROR('CMA Emp %OfOnt'!S47*'Ont GDP'!S47,"")</f>
        <v>2244.233570060991</v>
      </c>
      <c r="T47" s="30">
        <f>+IFERROR('CMA Emp %OfOnt'!T47*'Ont GDP'!T47,"")</f>
        <v>2527.2727320181721</v>
      </c>
      <c r="U47" s="30">
        <f>+IFERROR('CMA Emp %OfOnt'!U47*'Ont GDP'!U47,"")</f>
        <v>2609.8898205417054</v>
      </c>
      <c r="V47" s="30">
        <f>+IFERROR('CMA Emp %OfOnt'!V47*'Ont GDP'!V47,"")</f>
        <v>2423.980731255012</v>
      </c>
      <c r="W47" s="30">
        <f>+IFERROR('CMA Emp %OfOnt'!W47*'Ont GDP'!W47,"")</f>
        <v>2285.7016761717896</v>
      </c>
      <c r="X47" s="30">
        <f>+IFERROR('CMA Emp %OfOnt'!X47*'Ont GDP'!X47,"")</f>
        <v>2761.4177985983192</v>
      </c>
      <c r="Y47" s="30">
        <f>+IFERROR('CMA Emp %OfOnt'!Y47*'Ont GDP'!Y47,"")</f>
        <v>2867.0049089441909</v>
      </c>
    </row>
    <row r="48" spans="1:25" x14ac:dyDescent="0.25">
      <c r="A48" s="7" t="s">
        <v>42</v>
      </c>
      <c r="B48" s="7"/>
      <c r="C48" s="14">
        <v>3336</v>
      </c>
      <c r="D48" s="65">
        <f>+IFERROR('CMA Emp %OfOnt'!D48*'Ont GDP'!D48,"")</f>
        <v>0</v>
      </c>
      <c r="E48" s="65">
        <f>+IFERROR('CMA Emp %OfOnt'!E48*'Ont GDP'!E48,"")</f>
        <v>0</v>
      </c>
      <c r="F48" s="65">
        <f>+IFERROR('CMA Emp %OfOnt'!F48*'Ont GDP'!F48,"")</f>
        <v>0</v>
      </c>
      <c r="G48" s="65">
        <f>+IFERROR('CMA Emp %OfOnt'!G48*'Ont GDP'!G48,"")</f>
        <v>281.70573951434875</v>
      </c>
      <c r="H48" s="65">
        <f>+IFERROR('CMA Emp %OfOnt'!H48*'Ont GDP'!H48,"")</f>
        <v>0</v>
      </c>
      <c r="I48" s="65">
        <f>+IFERROR('CMA Emp %OfOnt'!I48*'Ont GDP'!I48,"")</f>
        <v>0</v>
      </c>
      <c r="J48" s="65">
        <f>+IFERROR('CMA Emp %OfOnt'!J48*'Ont GDP'!J48,"")</f>
        <v>0</v>
      </c>
      <c r="K48" s="65">
        <f>+IFERROR('CMA Emp %OfOnt'!K48*'Ont GDP'!K48,"")</f>
        <v>0</v>
      </c>
      <c r="L48" s="65">
        <f>+IFERROR('CMA Emp %OfOnt'!L48*'Ont GDP'!L48,"")</f>
        <v>0</v>
      </c>
      <c r="M48" s="30" t="str">
        <f>+IFERROR('CMA Emp %OfOnt'!M48*'Ont GDP'!M48,"")</f>
        <v/>
      </c>
      <c r="N48" s="30" t="str">
        <f>+IFERROR('CMA Emp %OfOnt'!N48*'Ont GDP'!N48,"")</f>
        <v/>
      </c>
      <c r="O48" s="30">
        <f>+IFERROR('CMA Emp %OfOnt'!O48*'Ont GDP'!O48,"")</f>
        <v>0</v>
      </c>
      <c r="P48" s="30">
        <f>+IFERROR('CMA Emp %OfOnt'!P48*'Ont GDP'!P48,"")</f>
        <v>0</v>
      </c>
      <c r="Q48" s="30">
        <f>+IFERROR('CMA Emp %OfOnt'!Q48*'Ont GDP'!Q48,"")</f>
        <v>0</v>
      </c>
      <c r="R48" s="30" t="str">
        <f>+IFERROR('CMA Emp %OfOnt'!R48*'Ont GDP'!R48,"")</f>
        <v/>
      </c>
      <c r="S48" s="30">
        <f>+IFERROR('CMA Emp %OfOnt'!S48*'Ont GDP'!S48,"")</f>
        <v>0</v>
      </c>
      <c r="T48" s="30" t="str">
        <f>+IFERROR('CMA Emp %OfOnt'!T48*'Ont GDP'!T48,"")</f>
        <v/>
      </c>
      <c r="U48" s="30">
        <f>+IFERROR('CMA Emp %OfOnt'!U48*'Ont GDP'!U48,"")</f>
        <v>0</v>
      </c>
      <c r="V48" s="30">
        <f>+IFERROR('CMA Emp %OfOnt'!V48*'Ont GDP'!V48,"")</f>
        <v>0</v>
      </c>
      <c r="W48" s="30">
        <f>+IFERROR('CMA Emp %OfOnt'!W48*'Ont GDP'!W48,"")</f>
        <v>0</v>
      </c>
      <c r="X48" s="30">
        <f>+IFERROR('CMA Emp %OfOnt'!X48*'Ont GDP'!X48,"")</f>
        <v>0</v>
      </c>
      <c r="Y48" s="30" t="str">
        <f>+IFERROR('CMA Emp %OfOnt'!Y48*'Ont GDP'!Y48,"")</f>
        <v/>
      </c>
    </row>
    <row r="49" spans="1:25" x14ac:dyDescent="0.25">
      <c r="A49" s="6" t="s">
        <v>43</v>
      </c>
      <c r="B49" s="6"/>
      <c r="C49" s="14">
        <v>334</v>
      </c>
      <c r="D49" s="65">
        <f>+IFERROR('CMA Emp %OfOnt'!D49*'Ont GDP'!D49,"")</f>
        <v>2615.9337174348698</v>
      </c>
      <c r="E49" s="65">
        <f>+IFERROR('CMA Emp %OfOnt'!E49*'Ont GDP'!E49,"")</f>
        <v>2515.443008547009</v>
      </c>
      <c r="F49" s="65">
        <f>+IFERROR('CMA Emp %OfOnt'!F49*'Ont GDP'!F49,"")</f>
        <v>3526.6109027978073</v>
      </c>
      <c r="G49" s="65">
        <f>+IFERROR('CMA Emp %OfOnt'!G49*'Ont GDP'!G49,"")</f>
        <v>3273.8751383874846</v>
      </c>
      <c r="H49" s="65">
        <f>+IFERROR('CMA Emp %OfOnt'!H49*'Ont GDP'!H49,"")</f>
        <v>2482.7926863572434</v>
      </c>
      <c r="I49" s="65">
        <f>+IFERROR('CMA Emp %OfOnt'!I49*'Ont GDP'!I49,"")</f>
        <v>2562.9610720445799</v>
      </c>
      <c r="J49" s="65">
        <f>+IFERROR('CMA Emp %OfOnt'!J49*'Ont GDP'!J49,"")</f>
        <v>2461.533447098976</v>
      </c>
      <c r="K49" s="65">
        <f>+IFERROR('CMA Emp %OfOnt'!K49*'Ont GDP'!K49,"")</f>
        <v>3072.817978257342</v>
      </c>
      <c r="L49" s="65">
        <f>+IFERROR('CMA Emp %OfOnt'!L49*'Ont GDP'!L49,"")</f>
        <v>3326.691587224635</v>
      </c>
      <c r="M49" s="30">
        <f>+IFERROR('CMA Emp %OfOnt'!M49*'Ont GDP'!M49,"")</f>
        <v>2803.9491862804502</v>
      </c>
      <c r="N49" s="30">
        <f>+IFERROR('CMA Emp %OfOnt'!N49*'Ont GDP'!N49,"")</f>
        <v>1971.7869295800378</v>
      </c>
      <c r="O49" s="30">
        <f>+IFERROR('CMA Emp %OfOnt'!O49*'Ont GDP'!O49,"")</f>
        <v>2162.9714751664469</v>
      </c>
      <c r="P49" s="30">
        <f>+IFERROR('CMA Emp %OfOnt'!P49*'Ont GDP'!P49,"")</f>
        <v>2252.539262647233</v>
      </c>
      <c r="Q49" s="30">
        <f>+IFERROR('CMA Emp %OfOnt'!Q49*'Ont GDP'!Q49,"")</f>
        <v>2575.8789763936838</v>
      </c>
      <c r="R49" s="30">
        <f>+IFERROR('CMA Emp %OfOnt'!R49*'Ont GDP'!R49,"")</f>
        <v>2116.7723396470833</v>
      </c>
      <c r="S49" s="30">
        <f>+IFERROR('CMA Emp %OfOnt'!S49*'Ont GDP'!S49,"")</f>
        <v>2065.4065255936935</v>
      </c>
      <c r="T49" s="30">
        <f>+IFERROR('CMA Emp %OfOnt'!T49*'Ont GDP'!T49,"")</f>
        <v>1455.5161538235898</v>
      </c>
      <c r="U49" s="30">
        <f>+IFERROR('CMA Emp %OfOnt'!U49*'Ont GDP'!U49,"")</f>
        <v>1621.3704256732003</v>
      </c>
      <c r="V49" s="30">
        <f>+IFERROR('CMA Emp %OfOnt'!V49*'Ont GDP'!V49,"")</f>
        <v>1637.0172380215358</v>
      </c>
      <c r="W49" s="30">
        <f>+IFERROR('CMA Emp %OfOnt'!W49*'Ont GDP'!W49,"")</f>
        <v>1769.3278098711828</v>
      </c>
      <c r="X49" s="30">
        <f>+IFERROR('CMA Emp %OfOnt'!X49*'Ont GDP'!X49,"")</f>
        <v>1575.866162162717</v>
      </c>
      <c r="Y49" s="30">
        <f>+IFERROR('CMA Emp %OfOnt'!Y49*'Ont GDP'!Y49,"")</f>
        <v>1835.0884568588735</v>
      </c>
    </row>
    <row r="50" spans="1:25" x14ac:dyDescent="0.25">
      <c r="A50" s="7" t="s">
        <v>44</v>
      </c>
      <c r="B50" s="7"/>
      <c r="C50" s="14">
        <v>3341</v>
      </c>
      <c r="D50" s="65">
        <f>+IFERROR('CMA Emp %OfOnt'!D50*'Ont GDP'!D50,"")</f>
        <v>222.80858839652808</v>
      </c>
      <c r="E50" s="65">
        <f>+IFERROR('CMA Emp %OfOnt'!E50*'Ont GDP'!E50,"")</f>
        <v>288.79860069965014</v>
      </c>
      <c r="F50" s="65">
        <f>+IFERROR('CMA Emp %OfOnt'!F50*'Ont GDP'!F50,"")</f>
        <v>385.54546255506602</v>
      </c>
      <c r="G50" s="65">
        <f>+IFERROR('CMA Emp %OfOnt'!G50*'Ont GDP'!G50,"")</f>
        <v>648.5292949756888</v>
      </c>
      <c r="H50" s="65">
        <f>+IFERROR('CMA Emp %OfOnt'!H50*'Ont GDP'!H50,"")</f>
        <v>480.66397694524494</v>
      </c>
      <c r="I50" s="65">
        <f>+IFERROR('CMA Emp %OfOnt'!I50*'Ont GDP'!I50,"")</f>
        <v>558.37005758157386</v>
      </c>
      <c r="J50" s="65">
        <f>+IFERROR('CMA Emp %OfOnt'!J50*'Ont GDP'!J50,"")</f>
        <v>694.54367745876607</v>
      </c>
      <c r="K50" s="65">
        <f>+IFERROR('CMA Emp %OfOnt'!K50*'Ont GDP'!K50,"")</f>
        <v>621.74044006069801</v>
      </c>
      <c r="L50" s="65">
        <f>+IFERROR('CMA Emp %OfOnt'!L50*'Ont GDP'!L50,"")</f>
        <v>541.5412606967725</v>
      </c>
      <c r="M50" s="30">
        <f>+IFERROR('CMA Emp %OfOnt'!M50*'Ont GDP'!M50,"")</f>
        <v>460.99663043712667</v>
      </c>
      <c r="N50" s="30">
        <f>+IFERROR('CMA Emp %OfOnt'!N50*'Ont GDP'!N50,"")</f>
        <v>376.07137179953901</v>
      </c>
      <c r="O50" s="30">
        <f>+IFERROR('CMA Emp %OfOnt'!O50*'Ont GDP'!O50,"")</f>
        <v>369.46571787251486</v>
      </c>
      <c r="P50" s="30">
        <f>+IFERROR('CMA Emp %OfOnt'!P50*'Ont GDP'!P50,"")</f>
        <v>356.86096013371304</v>
      </c>
      <c r="Q50" s="30">
        <f>+IFERROR('CMA Emp %OfOnt'!Q50*'Ont GDP'!Q50,"")</f>
        <v>352.38008924034551</v>
      </c>
      <c r="R50" s="30">
        <f>+IFERROR('CMA Emp %OfOnt'!R50*'Ont GDP'!R50,"")</f>
        <v>353.00612914909277</v>
      </c>
      <c r="S50" s="30">
        <f>+IFERROR('CMA Emp %OfOnt'!S50*'Ont GDP'!S50,"")</f>
        <v>306.68498917422636</v>
      </c>
      <c r="T50" s="30">
        <f>+IFERROR('CMA Emp %OfOnt'!T50*'Ont GDP'!T50,"")</f>
        <v>167.97195773506678</v>
      </c>
      <c r="U50" s="30">
        <f>+IFERROR('CMA Emp %OfOnt'!U50*'Ont GDP'!U50,"")</f>
        <v>202.19797758515099</v>
      </c>
      <c r="V50" s="30">
        <f>+IFERROR('CMA Emp %OfOnt'!V50*'Ont GDP'!V50,"")</f>
        <v>136.08149089708044</v>
      </c>
      <c r="W50" s="30">
        <f>+IFERROR('CMA Emp %OfOnt'!W50*'Ont GDP'!W50,"")</f>
        <v>114.84741332677649</v>
      </c>
      <c r="X50" s="30">
        <f>+IFERROR('CMA Emp %OfOnt'!X50*'Ont GDP'!X50,"")</f>
        <v>0</v>
      </c>
      <c r="Y50" s="30">
        <f>+IFERROR('CMA Emp %OfOnt'!Y50*'Ont GDP'!Y50,"")</f>
        <v>111.75860162899239</v>
      </c>
    </row>
    <row r="51" spans="1:25" x14ac:dyDescent="0.25">
      <c r="A51" s="7" t="s">
        <v>45</v>
      </c>
      <c r="B51" s="7"/>
      <c r="C51" s="14">
        <v>3342</v>
      </c>
      <c r="D51" s="65">
        <f>+IFERROR('CMA Emp %OfOnt'!D51*'Ont GDP'!D51,"")</f>
        <v>731.54972014925363</v>
      </c>
      <c r="E51" s="65">
        <f>+IFERROR('CMA Emp %OfOnt'!E51*'Ont GDP'!E51,"")</f>
        <v>759.52844894777854</v>
      </c>
      <c r="F51" s="65">
        <f>+IFERROR('CMA Emp %OfOnt'!F51*'Ont GDP'!F51,"")</f>
        <v>1084.7419724770641</v>
      </c>
      <c r="G51" s="65">
        <f>+IFERROR('CMA Emp %OfOnt'!G51*'Ont GDP'!G51,"")</f>
        <v>625.62354344122662</v>
      </c>
      <c r="H51" s="65">
        <f>+IFERROR('CMA Emp %OfOnt'!H51*'Ont GDP'!H51,"")</f>
        <v>516.42166385135135</v>
      </c>
      <c r="I51" s="65">
        <f>+IFERROR('CMA Emp %OfOnt'!I51*'Ont GDP'!I51,"")</f>
        <v>602.563440860215</v>
      </c>
      <c r="J51" s="65">
        <f>+IFERROR('CMA Emp %OfOnt'!J51*'Ont GDP'!J51,"")</f>
        <v>316.98950682056665</v>
      </c>
      <c r="K51" s="65">
        <f>+IFERROR('CMA Emp %OfOnt'!K51*'Ont GDP'!K51,"")</f>
        <v>540.65887728459529</v>
      </c>
      <c r="L51" s="65">
        <f>+IFERROR('CMA Emp %OfOnt'!L51*'Ont GDP'!L51,"")</f>
        <v>630.19365026826051</v>
      </c>
      <c r="M51" s="30">
        <f>+IFERROR('CMA Emp %OfOnt'!M51*'Ont GDP'!M51,"")</f>
        <v>444.56442442660631</v>
      </c>
      <c r="N51" s="30">
        <f>+IFERROR('CMA Emp %OfOnt'!N51*'Ont GDP'!N51,"")</f>
        <v>321.40270823995422</v>
      </c>
      <c r="O51" s="30">
        <f>+IFERROR('CMA Emp %OfOnt'!O51*'Ont GDP'!O51,"")</f>
        <v>596.24012096694901</v>
      </c>
      <c r="P51" s="30">
        <f>+IFERROR('CMA Emp %OfOnt'!P51*'Ont GDP'!P51,"")</f>
        <v>436.23718607156252</v>
      </c>
      <c r="Q51" s="30">
        <f>+IFERROR('CMA Emp %OfOnt'!Q51*'Ont GDP'!Q51,"")</f>
        <v>706.41269543396436</v>
      </c>
      <c r="R51" s="30">
        <f>+IFERROR('CMA Emp %OfOnt'!R51*'Ont GDP'!R51,"")</f>
        <v>437.11448774513156</v>
      </c>
      <c r="S51" s="30">
        <f>+IFERROR('CMA Emp %OfOnt'!S51*'Ont GDP'!S51,"")</f>
        <v>473.21188667738539</v>
      </c>
      <c r="T51" s="30">
        <f>+IFERROR('CMA Emp %OfOnt'!T51*'Ont GDP'!T51,"")</f>
        <v>233.43736971429047</v>
      </c>
      <c r="U51" s="30">
        <f>+IFERROR('CMA Emp %OfOnt'!U51*'Ont GDP'!U51,"")</f>
        <v>231.95515089004681</v>
      </c>
      <c r="V51" s="30">
        <f>+IFERROR('CMA Emp %OfOnt'!V51*'Ont GDP'!V51,"")</f>
        <v>450.81525389345182</v>
      </c>
      <c r="W51" s="30">
        <f>+IFERROR('CMA Emp %OfOnt'!W51*'Ont GDP'!W51,"")</f>
        <v>380.37860000000001</v>
      </c>
      <c r="X51" s="30">
        <f>+IFERROR('CMA Emp %OfOnt'!X51*'Ont GDP'!X51,"")</f>
        <v>511.68888888888893</v>
      </c>
      <c r="Y51" s="30">
        <f>+IFERROR('CMA Emp %OfOnt'!Y51*'Ont GDP'!Y51,"")</f>
        <v>474.32400000000001</v>
      </c>
    </row>
    <row r="52" spans="1:25" x14ac:dyDescent="0.25">
      <c r="A52" s="7" t="s">
        <v>46</v>
      </c>
      <c r="B52" s="7"/>
      <c r="C52" s="14">
        <v>3344</v>
      </c>
      <c r="D52" s="65">
        <f>+IFERROR('CMA Emp %OfOnt'!D52*'Ont GDP'!D52,"")</f>
        <v>244.14105882352945</v>
      </c>
      <c r="E52" s="65">
        <f>+IFERROR('CMA Emp %OfOnt'!E52*'Ont GDP'!E52,"")</f>
        <v>273.09377777777775</v>
      </c>
      <c r="F52" s="65">
        <f>+IFERROR('CMA Emp %OfOnt'!F52*'Ont GDP'!F52,"")</f>
        <v>518.0949034749035</v>
      </c>
      <c r="G52" s="65">
        <f>+IFERROR('CMA Emp %OfOnt'!G52*'Ont GDP'!G52,"")</f>
        <v>667.281881754609</v>
      </c>
      <c r="H52" s="65">
        <f>+IFERROR('CMA Emp %OfOnt'!H52*'Ont GDP'!H52,"")</f>
        <v>195.40941558441563</v>
      </c>
      <c r="I52" s="65">
        <f>+IFERROR('CMA Emp %OfOnt'!I52*'Ont GDP'!I52,"")</f>
        <v>245.02314814814815</v>
      </c>
      <c r="J52" s="65">
        <f>+IFERROR('CMA Emp %OfOnt'!J52*'Ont GDP'!J52,"")</f>
        <v>320.61174148988653</v>
      </c>
      <c r="K52" s="65">
        <f>+IFERROR('CMA Emp %OfOnt'!K52*'Ont GDP'!K52,"")</f>
        <v>395.88690851735015</v>
      </c>
      <c r="L52" s="65">
        <f>+IFERROR('CMA Emp %OfOnt'!L52*'Ont GDP'!L52,"")</f>
        <v>360.97613570563442</v>
      </c>
      <c r="M52" s="30">
        <f>+IFERROR('CMA Emp %OfOnt'!M52*'Ont GDP'!M52,"")</f>
        <v>485.34474694072509</v>
      </c>
      <c r="N52" s="30">
        <f>+IFERROR('CMA Emp %OfOnt'!N52*'Ont GDP'!N52,"")</f>
        <v>278.88460000653811</v>
      </c>
      <c r="O52" s="30">
        <f>+IFERROR('CMA Emp %OfOnt'!O52*'Ont GDP'!O52,"")</f>
        <v>266.97945578178036</v>
      </c>
      <c r="P52" s="30">
        <f>+IFERROR('CMA Emp %OfOnt'!P52*'Ont GDP'!P52,"")</f>
        <v>298.84831058494996</v>
      </c>
      <c r="Q52" s="30">
        <f>+IFERROR('CMA Emp %OfOnt'!Q52*'Ont GDP'!Q52,"")</f>
        <v>346.1376955507277</v>
      </c>
      <c r="R52" s="30">
        <f>+IFERROR('CMA Emp %OfOnt'!R52*'Ont GDP'!R52,"")</f>
        <v>289.70641937343839</v>
      </c>
      <c r="S52" s="30">
        <f>+IFERROR('CMA Emp %OfOnt'!S52*'Ont GDP'!S52,"")</f>
        <v>344.81882093900094</v>
      </c>
      <c r="T52" s="30">
        <f>+IFERROR('CMA Emp %OfOnt'!T52*'Ont GDP'!T52,"")</f>
        <v>276.66985228213497</v>
      </c>
      <c r="U52" s="30">
        <f>+IFERROR('CMA Emp %OfOnt'!U52*'Ont GDP'!U52,"")</f>
        <v>268.78908263627176</v>
      </c>
      <c r="V52" s="30">
        <f>+IFERROR('CMA Emp %OfOnt'!V52*'Ont GDP'!V52,"")</f>
        <v>278.9537215801567</v>
      </c>
      <c r="W52" s="30">
        <f>+IFERROR('CMA Emp %OfOnt'!W52*'Ont GDP'!W52,"")</f>
        <v>431.13365442504511</v>
      </c>
      <c r="X52" s="30">
        <f>+IFERROR('CMA Emp %OfOnt'!X52*'Ont GDP'!X52,"")</f>
        <v>413.64836448598135</v>
      </c>
      <c r="Y52" s="30">
        <f>+IFERROR('CMA Emp %OfOnt'!Y52*'Ont GDP'!Y52,"")</f>
        <v>465.36414314516128</v>
      </c>
    </row>
    <row r="53" spans="1:25" x14ac:dyDescent="0.25">
      <c r="A53" s="8" t="s">
        <v>47</v>
      </c>
      <c r="B53" s="8"/>
      <c r="C53" s="15" t="s">
        <v>193</v>
      </c>
      <c r="D53" s="66">
        <f>+IFERROR('CMA Emp %OfOnt'!D53*'Ont GDP'!D53,"")</f>
        <v>817.03783783783797</v>
      </c>
      <c r="E53" s="66">
        <f>+IFERROR('CMA Emp %OfOnt'!E53*'Ont GDP'!E53,"")</f>
        <v>717.77228786251339</v>
      </c>
      <c r="F53" s="66">
        <f>+IFERROR('CMA Emp %OfOnt'!F53*'Ont GDP'!F53,"")</f>
        <v>817.06260504201691</v>
      </c>
      <c r="G53" s="66">
        <f>+IFERROR('CMA Emp %OfOnt'!G53*'Ont GDP'!G53,"")</f>
        <v>957.18250750750747</v>
      </c>
      <c r="H53" s="66">
        <f>+IFERROR('CMA Emp %OfOnt'!H53*'Ont GDP'!H53,"")</f>
        <v>1015.3402597402599</v>
      </c>
      <c r="I53" s="66">
        <f>+IFERROR('CMA Emp %OfOnt'!I53*'Ont GDP'!I53,"")</f>
        <v>902.21387478849408</v>
      </c>
      <c r="J53" s="66">
        <f>+IFERROR('CMA Emp %OfOnt'!J53*'Ont GDP'!J53,"")</f>
        <v>1066.2474367737527</v>
      </c>
      <c r="K53" s="66">
        <f>+IFERROR('CMA Emp %OfOnt'!K53*'Ont GDP'!K53,"")</f>
        <v>1049.3228368794328</v>
      </c>
      <c r="L53" s="66">
        <f>+IFERROR('CMA Emp %OfOnt'!L53*'Ont GDP'!L53,"")</f>
        <v>979.04557458712372</v>
      </c>
      <c r="M53" s="31">
        <f>+IFERROR('CMA Emp %OfOnt'!M53*'Ont GDP'!M53,"")</f>
        <v>1136.5162796380193</v>
      </c>
      <c r="N53" s="31">
        <f>+IFERROR('CMA Emp %OfOnt'!N53*'Ont GDP'!N53,"")</f>
        <v>895.79686240783349</v>
      </c>
      <c r="O53" s="31">
        <f>+IFERROR('CMA Emp %OfOnt'!O53*'Ont GDP'!O53,"")</f>
        <v>818.46661724734372</v>
      </c>
      <c r="P53" s="31">
        <f>+IFERROR('CMA Emp %OfOnt'!P53*'Ont GDP'!P53,"")</f>
        <v>694.14334140435835</v>
      </c>
      <c r="Q53" s="31">
        <f>+IFERROR('CMA Emp %OfOnt'!Q53*'Ont GDP'!Q53,"")</f>
        <v>886.25078010385755</v>
      </c>
      <c r="R53" s="31">
        <f>+IFERROR('CMA Emp %OfOnt'!R53*'Ont GDP'!R53,"")</f>
        <v>833.00659064399292</v>
      </c>
      <c r="S53" s="31">
        <f>+IFERROR('CMA Emp %OfOnt'!S53*'Ont GDP'!S53,"")</f>
        <v>785.34272097985263</v>
      </c>
      <c r="T53" s="31">
        <f>+IFERROR('CMA Emp %OfOnt'!T53*'Ont GDP'!T53,"")</f>
        <v>426.93899953733012</v>
      </c>
      <c r="U53" s="31">
        <f>+IFERROR('CMA Emp %OfOnt'!U53*'Ont GDP'!U53,"")</f>
        <v>795.26059666568062</v>
      </c>
      <c r="V53" s="31">
        <f>+IFERROR('CMA Emp %OfOnt'!V53*'Ont GDP'!V53,"")</f>
        <v>628.04151980535471</v>
      </c>
      <c r="W53" s="31">
        <f>+IFERROR('CMA Emp %OfOnt'!W53*'Ont GDP'!W53,"")</f>
        <v>623.32798898184035</v>
      </c>
      <c r="X53" s="31">
        <f>+IFERROR('CMA Emp %OfOnt'!X53*'Ont GDP'!X53,"")</f>
        <v>360.09701966195229</v>
      </c>
      <c r="Y53" s="31">
        <f>+IFERROR('CMA Emp %OfOnt'!Y53*'Ont GDP'!Y53,"")</f>
        <v>620.82018542146557</v>
      </c>
    </row>
    <row r="54" spans="1:25" x14ac:dyDescent="0.25">
      <c r="A54" s="6" t="s">
        <v>48</v>
      </c>
      <c r="B54" s="6"/>
      <c r="C54" s="14">
        <v>335</v>
      </c>
      <c r="D54" s="65">
        <f>+IFERROR('CMA Emp %OfOnt'!D54*'Ont GDP'!D54,"")</f>
        <v>1359.830065359477</v>
      </c>
      <c r="E54" s="65">
        <f>+IFERROR('CMA Emp %OfOnt'!E54*'Ont GDP'!E54,"")</f>
        <v>1255.8796577946766</v>
      </c>
      <c r="F54" s="65">
        <f>+IFERROR('CMA Emp %OfOnt'!F54*'Ont GDP'!F54,"")</f>
        <v>1161.0313846153845</v>
      </c>
      <c r="G54" s="65">
        <f>+IFERROR('CMA Emp %OfOnt'!G54*'Ont GDP'!G54,"")</f>
        <v>1401.1864556962025</v>
      </c>
      <c r="H54" s="65">
        <f>+IFERROR('CMA Emp %OfOnt'!H54*'Ont GDP'!H54,"")</f>
        <v>1618.3764130434784</v>
      </c>
      <c r="I54" s="65">
        <f>+IFERROR('CMA Emp %OfOnt'!I54*'Ont GDP'!I54,"")</f>
        <v>1213.9118456476219</v>
      </c>
      <c r="J54" s="65">
        <f>+IFERROR('CMA Emp %OfOnt'!J54*'Ont GDP'!J54,"")</f>
        <v>1043.2552816901407</v>
      </c>
      <c r="K54" s="65">
        <f>+IFERROR('CMA Emp %OfOnt'!K54*'Ont GDP'!K54,"")</f>
        <v>921.81212016574591</v>
      </c>
      <c r="L54" s="65">
        <f>+IFERROR('CMA Emp %OfOnt'!L54*'Ont GDP'!L54,"")</f>
        <v>923.37569146327451</v>
      </c>
      <c r="M54" s="30">
        <f>+IFERROR('CMA Emp %OfOnt'!M54*'Ont GDP'!M54,"")</f>
        <v>1101.5194553436277</v>
      </c>
      <c r="N54" s="30">
        <f>+IFERROR('CMA Emp %OfOnt'!N54*'Ont GDP'!N54,"")</f>
        <v>979.64318020816302</v>
      </c>
      <c r="O54" s="30">
        <f>+IFERROR('CMA Emp %OfOnt'!O54*'Ont GDP'!O54,"")</f>
        <v>1183.3261720940234</v>
      </c>
      <c r="P54" s="30">
        <f>+IFERROR('CMA Emp %OfOnt'!P54*'Ont GDP'!P54,"")</f>
        <v>808.13975857868331</v>
      </c>
      <c r="Q54" s="30">
        <f>+IFERROR('CMA Emp %OfOnt'!Q54*'Ont GDP'!Q54,"")</f>
        <v>837.48836819310873</v>
      </c>
      <c r="R54" s="30">
        <f>+IFERROR('CMA Emp %OfOnt'!R54*'Ont GDP'!R54,"")</f>
        <v>959.44428208704994</v>
      </c>
      <c r="S54" s="30">
        <f>+IFERROR('CMA Emp %OfOnt'!S54*'Ont GDP'!S54,"")</f>
        <v>1063.9652990259433</v>
      </c>
      <c r="T54" s="30">
        <f>+IFERROR('CMA Emp %OfOnt'!T54*'Ont GDP'!T54,"")</f>
        <v>806.2095915780385</v>
      </c>
      <c r="U54" s="30">
        <f>+IFERROR('CMA Emp %OfOnt'!U54*'Ont GDP'!U54,"")</f>
        <v>1007.1126504223909</v>
      </c>
      <c r="V54" s="30">
        <f>+IFERROR('CMA Emp %OfOnt'!V54*'Ont GDP'!V54,"")</f>
        <v>1065.9952218191966</v>
      </c>
      <c r="W54" s="30">
        <f>+IFERROR('CMA Emp %OfOnt'!W54*'Ont GDP'!W54,"")</f>
        <v>845.45156989794941</v>
      </c>
      <c r="X54" s="30">
        <f>+IFERROR('CMA Emp %OfOnt'!X54*'Ont GDP'!X54,"")</f>
        <v>1007.6482861822384</v>
      </c>
      <c r="Y54" s="30">
        <f>+IFERROR('CMA Emp %OfOnt'!Y54*'Ont GDP'!Y54,"")</f>
        <v>1013.6435996181824</v>
      </c>
    </row>
    <row r="55" spans="1:25" x14ac:dyDescent="0.25">
      <c r="A55" s="6" t="s">
        <v>49</v>
      </c>
      <c r="B55" s="6"/>
      <c r="C55" s="14">
        <v>336</v>
      </c>
      <c r="D55" s="65">
        <f>+IFERROR('CMA Emp %OfOnt'!D55*'Ont GDP'!D55,"")</f>
        <v>5383.6181396102147</v>
      </c>
      <c r="E55" s="65">
        <f>+IFERROR('CMA Emp %OfOnt'!E55*'Ont GDP'!E55,"")</f>
        <v>5251.7668294219566</v>
      </c>
      <c r="F55" s="65">
        <f>+IFERROR('CMA Emp %OfOnt'!F55*'Ont GDP'!F55,"")</f>
        <v>6264.2768033212242</v>
      </c>
      <c r="G55" s="65">
        <f>+IFERROR('CMA Emp %OfOnt'!G55*'Ont GDP'!G55,"")</f>
        <v>6000.8802887578131</v>
      </c>
      <c r="H55" s="65">
        <f>+IFERROR('CMA Emp %OfOnt'!H55*'Ont GDP'!H55,"")</f>
        <v>5352.7332513325127</v>
      </c>
      <c r="I55" s="65">
        <f>+IFERROR('CMA Emp %OfOnt'!I55*'Ont GDP'!I55,"")</f>
        <v>6004.1571761356281</v>
      </c>
      <c r="J55" s="65">
        <f>+IFERROR('CMA Emp %OfOnt'!J55*'Ont GDP'!J55,"")</f>
        <v>5792.8617300355781</v>
      </c>
      <c r="K55" s="65">
        <f>+IFERROR('CMA Emp %OfOnt'!K55*'Ont GDP'!K55,"")</f>
        <v>6117.5646645283186</v>
      </c>
      <c r="L55" s="65">
        <f>+IFERROR('CMA Emp %OfOnt'!L55*'Ont GDP'!L55,"")</f>
        <v>8392.9350039302863</v>
      </c>
      <c r="M55" s="30">
        <f>+IFERROR('CMA Emp %OfOnt'!M55*'Ont GDP'!M55,"")</f>
        <v>7678.8143826173009</v>
      </c>
      <c r="N55" s="30">
        <f>+IFERROR('CMA Emp %OfOnt'!N55*'Ont GDP'!N55,"")</f>
        <v>7347.1228884075581</v>
      </c>
      <c r="O55" s="30">
        <f>+IFERROR('CMA Emp %OfOnt'!O55*'Ont GDP'!O55,"")</f>
        <v>6036.124140202759</v>
      </c>
      <c r="P55" s="30">
        <f>+IFERROR('CMA Emp %OfOnt'!P55*'Ont GDP'!P55,"")</f>
        <v>4638.5716083042271</v>
      </c>
      <c r="Q55" s="30">
        <f>+IFERROR('CMA Emp %OfOnt'!Q55*'Ont GDP'!Q55,"")</f>
        <v>5171.0159688086324</v>
      </c>
      <c r="R55" s="30">
        <f>+IFERROR('CMA Emp %OfOnt'!R55*'Ont GDP'!R55,"")</f>
        <v>6646.8757587326336</v>
      </c>
      <c r="S55" s="30">
        <f>+IFERROR('CMA Emp %OfOnt'!S55*'Ont GDP'!S55,"")</f>
        <v>7269.7741623317415</v>
      </c>
      <c r="T55" s="30">
        <f>+IFERROR('CMA Emp %OfOnt'!T55*'Ont GDP'!T55,"")</f>
        <v>7227.5871128697772</v>
      </c>
      <c r="U55" s="30">
        <f>+IFERROR('CMA Emp %OfOnt'!U55*'Ont GDP'!U55,"")</f>
        <v>6958.2879258297307</v>
      </c>
      <c r="V55" s="30">
        <f>+IFERROR('CMA Emp %OfOnt'!V55*'Ont GDP'!V55,"")</f>
        <v>6408.1082099206524</v>
      </c>
      <c r="W55" s="30">
        <f>+IFERROR('CMA Emp %OfOnt'!W55*'Ont GDP'!W55,"")</f>
        <v>7730.542784938074</v>
      </c>
      <c r="X55" s="30">
        <f>+IFERROR('CMA Emp %OfOnt'!X55*'Ont GDP'!X55,"")</f>
        <v>7445.6404354507467</v>
      </c>
      <c r="Y55" s="30">
        <f>+IFERROR('CMA Emp %OfOnt'!Y55*'Ont GDP'!Y55,"")</f>
        <v>5961.8929595662539</v>
      </c>
    </row>
    <row r="56" spans="1:25" x14ac:dyDescent="0.25">
      <c r="A56" s="8" t="s">
        <v>50</v>
      </c>
      <c r="B56" s="8"/>
      <c r="C56" s="15" t="s">
        <v>194</v>
      </c>
      <c r="D56" s="66">
        <f>+IFERROR('CMA Emp %OfOnt'!D56*'Ont GDP'!D56,"")</f>
        <v>4036.8788736875595</v>
      </c>
      <c r="E56" s="66">
        <f>+IFERROR('CMA Emp %OfOnt'!E56*'Ont GDP'!E56,"")</f>
        <v>3976.0123418697926</v>
      </c>
      <c r="F56" s="66">
        <f>+IFERROR('CMA Emp %OfOnt'!F56*'Ont GDP'!F56,"")</f>
        <v>5089.5341957255341</v>
      </c>
      <c r="G56" s="66">
        <f>+IFERROR('CMA Emp %OfOnt'!G56*'Ont GDP'!G56,"")</f>
        <v>4875.9766820184223</v>
      </c>
      <c r="H56" s="66">
        <f>+IFERROR('CMA Emp %OfOnt'!H56*'Ont GDP'!H56,"")</f>
        <v>4414.1617310518577</v>
      </c>
      <c r="I56" s="66">
        <f>+IFERROR('CMA Emp %OfOnt'!I56*'Ont GDP'!I56,"")</f>
        <v>5115.2149250873581</v>
      </c>
      <c r="J56" s="66">
        <f>+IFERROR('CMA Emp %OfOnt'!J56*'Ont GDP'!J56,"")</f>
        <v>4994.0952901317041</v>
      </c>
      <c r="K56" s="66">
        <f>+IFERROR('CMA Emp %OfOnt'!K56*'Ont GDP'!K56,"")</f>
        <v>5359.1332361097839</v>
      </c>
      <c r="L56" s="66">
        <f>+IFERROR('CMA Emp %OfOnt'!L56*'Ont GDP'!L56,"")</f>
        <v>7273.9232461171123</v>
      </c>
      <c r="M56" s="31">
        <f>+IFERROR('CMA Emp %OfOnt'!M56*'Ont GDP'!M56,"")</f>
        <v>6058.5135820529276</v>
      </c>
      <c r="N56" s="31">
        <f>+IFERROR('CMA Emp %OfOnt'!N56*'Ont GDP'!N56,"")</f>
        <v>5926.0175205071691</v>
      </c>
      <c r="O56" s="31">
        <f>+IFERROR('CMA Emp %OfOnt'!O56*'Ont GDP'!O56,"")</f>
        <v>4588.1429287265019</v>
      </c>
      <c r="P56" s="31">
        <f>+IFERROR('CMA Emp %OfOnt'!P56*'Ont GDP'!P56,"")</f>
        <v>3324.2875551670409</v>
      </c>
      <c r="Q56" s="31">
        <f>+IFERROR('CMA Emp %OfOnt'!Q56*'Ont GDP'!Q56,"")</f>
        <v>3936.1897440621356</v>
      </c>
      <c r="R56" s="31">
        <f>+IFERROR('CMA Emp %OfOnt'!R56*'Ont GDP'!R56,"")</f>
        <v>4952.9157931728578</v>
      </c>
      <c r="S56" s="31">
        <f>+IFERROR('CMA Emp %OfOnt'!S56*'Ont GDP'!S56,"")</f>
        <v>5912.8718739532378</v>
      </c>
      <c r="T56" s="31">
        <f>+IFERROR('CMA Emp %OfOnt'!T56*'Ont GDP'!T56,"")</f>
        <v>5733.8159790590989</v>
      </c>
      <c r="U56" s="31">
        <f>+IFERROR('CMA Emp %OfOnt'!U56*'Ont GDP'!U56,"")</f>
        <v>5049.7859349421024</v>
      </c>
      <c r="V56" s="31">
        <f>+IFERROR('CMA Emp %OfOnt'!V56*'Ont GDP'!V56,"")</f>
        <v>5122.2960329938705</v>
      </c>
      <c r="W56" s="31">
        <f>+IFERROR('CMA Emp %OfOnt'!W56*'Ont GDP'!W56,"")</f>
        <v>6014.4253170624024</v>
      </c>
      <c r="X56" s="31">
        <f>+IFERROR('CMA Emp %OfOnt'!X56*'Ont GDP'!X56,"")</f>
        <v>5974.0135436425753</v>
      </c>
      <c r="Y56" s="31">
        <f>+IFERROR('CMA Emp %OfOnt'!Y56*'Ont GDP'!Y56,"")</f>
        <v>4493.9921976109281</v>
      </c>
    </row>
    <row r="57" spans="1:25" x14ac:dyDescent="0.25">
      <c r="A57" s="7" t="s">
        <v>51</v>
      </c>
      <c r="B57" s="7"/>
      <c r="C57" s="14">
        <v>3361</v>
      </c>
      <c r="D57" s="65">
        <f>+IFERROR('CMA Emp %OfOnt'!D57*'Ont GDP'!D57,"")</f>
        <v>1348.5451879010081</v>
      </c>
      <c r="E57" s="65">
        <f>+IFERROR('CMA Emp %OfOnt'!E57*'Ont GDP'!E57,"")</f>
        <v>1270.906964258322</v>
      </c>
      <c r="F57" s="65">
        <f>+IFERROR('CMA Emp %OfOnt'!F57*'Ont GDP'!F57,"")</f>
        <v>1863.9134202776609</v>
      </c>
      <c r="G57" s="65">
        <f>+IFERROR('CMA Emp %OfOnt'!G57*'Ont GDP'!G57,"")</f>
        <v>1901.650414823009</v>
      </c>
      <c r="H57" s="65">
        <f>+IFERROR('CMA Emp %OfOnt'!H57*'Ont GDP'!H57,"")</f>
        <v>1400.4246789896995</v>
      </c>
      <c r="I57" s="65">
        <f>+IFERROR('CMA Emp %OfOnt'!I57*'Ont GDP'!I57,"")</f>
        <v>1379.9252468265163</v>
      </c>
      <c r="J57" s="65">
        <f>+IFERROR('CMA Emp %OfOnt'!J57*'Ont GDP'!J57,"")</f>
        <v>1387.2735370853522</v>
      </c>
      <c r="K57" s="65">
        <f>+IFERROR('CMA Emp %OfOnt'!K57*'Ont GDP'!K57,"")</f>
        <v>1450.732737611698</v>
      </c>
      <c r="L57" s="65">
        <f>+IFERROR('CMA Emp %OfOnt'!L57*'Ont GDP'!L57,"")</f>
        <v>2723.773436088667</v>
      </c>
      <c r="M57" s="30">
        <f>+IFERROR('CMA Emp %OfOnt'!M57*'Ont GDP'!M57,"")</f>
        <v>2446.7797972607841</v>
      </c>
      <c r="N57" s="30">
        <f>+IFERROR('CMA Emp %OfOnt'!N57*'Ont GDP'!N57,"")</f>
        <v>2287.4528064689925</v>
      </c>
      <c r="O57" s="30">
        <f>+IFERROR('CMA Emp %OfOnt'!O57*'Ont GDP'!O57,"")</f>
        <v>1663.5454983786212</v>
      </c>
      <c r="P57" s="30">
        <f>+IFERROR('CMA Emp %OfOnt'!P57*'Ont GDP'!P57,"")</f>
        <v>1439.3752723270491</v>
      </c>
      <c r="Q57" s="30">
        <f>+IFERROR('CMA Emp %OfOnt'!Q57*'Ont GDP'!Q57,"")</f>
        <v>1814.994543943802</v>
      </c>
      <c r="R57" s="30">
        <f>+IFERROR('CMA Emp %OfOnt'!R57*'Ont GDP'!R57,"")</f>
        <v>2113.8706097168588</v>
      </c>
      <c r="S57" s="30">
        <f>+IFERROR('CMA Emp %OfOnt'!S57*'Ont GDP'!S57,"")</f>
        <v>3141.2690578934958</v>
      </c>
      <c r="T57" s="30">
        <f>+IFERROR('CMA Emp %OfOnt'!T57*'Ont GDP'!T57,"")</f>
        <v>2786.2606535865352</v>
      </c>
      <c r="U57" s="30">
        <f>+IFERROR('CMA Emp %OfOnt'!U57*'Ont GDP'!U57,"")</f>
        <v>2452.0963545794843</v>
      </c>
      <c r="V57" s="30">
        <f>+IFERROR('CMA Emp %OfOnt'!V57*'Ont GDP'!V57,"")</f>
        <v>2388.8661852239393</v>
      </c>
      <c r="W57" s="30">
        <f>+IFERROR('CMA Emp %OfOnt'!W57*'Ont GDP'!W57,"")</f>
        <v>2121.0964186471679</v>
      </c>
      <c r="X57" s="30">
        <f>+IFERROR('CMA Emp %OfOnt'!X57*'Ont GDP'!X57,"")</f>
        <v>2165.0190923972527</v>
      </c>
      <c r="Y57" s="30">
        <f>+IFERROR('CMA Emp %OfOnt'!Y57*'Ont GDP'!Y57,"")</f>
        <v>1752.278612091282</v>
      </c>
    </row>
    <row r="58" spans="1:25" x14ac:dyDescent="0.25">
      <c r="A58" s="7" t="s">
        <v>52</v>
      </c>
      <c r="B58" s="7"/>
      <c r="C58" s="14">
        <v>3362</v>
      </c>
      <c r="D58" s="65">
        <f>+IFERROR('CMA Emp %OfOnt'!D58*'Ont GDP'!D58,"")</f>
        <v>0</v>
      </c>
      <c r="E58" s="65">
        <f>+IFERROR('CMA Emp %OfOnt'!E58*'Ont GDP'!E58,"")</f>
        <v>0</v>
      </c>
      <c r="F58" s="65">
        <f>+IFERROR('CMA Emp %OfOnt'!F58*'Ont GDP'!F58,"")</f>
        <v>0</v>
      </c>
      <c r="G58" s="65">
        <f>+IFERROR('CMA Emp %OfOnt'!G58*'Ont GDP'!G58,"")</f>
        <v>0</v>
      </c>
      <c r="H58" s="65">
        <f>+IFERROR('CMA Emp %OfOnt'!H58*'Ont GDP'!H58,"")</f>
        <v>0</v>
      </c>
      <c r="I58" s="65">
        <f>+IFERROR('CMA Emp %OfOnt'!I58*'Ont GDP'!I58,"")</f>
        <v>0</v>
      </c>
      <c r="J58" s="65">
        <f>+IFERROR('CMA Emp %OfOnt'!J58*'Ont GDP'!J58,"")</f>
        <v>0</v>
      </c>
      <c r="K58" s="65">
        <f>+IFERROR('CMA Emp %OfOnt'!K58*'Ont GDP'!K58,"")</f>
        <v>0</v>
      </c>
      <c r="L58" s="65">
        <f>+IFERROR('CMA Emp %OfOnt'!L58*'Ont GDP'!L58,"")</f>
        <v>269.72647349245807</v>
      </c>
      <c r="M58" s="30">
        <f>+IFERROR('CMA Emp %OfOnt'!M58*'Ont GDP'!M58,"")</f>
        <v>0</v>
      </c>
      <c r="N58" s="30">
        <f>+IFERROR('CMA Emp %OfOnt'!N58*'Ont GDP'!N58,"")</f>
        <v>0</v>
      </c>
      <c r="O58" s="30">
        <f>+IFERROR('CMA Emp %OfOnt'!O58*'Ont GDP'!O58,"")</f>
        <v>147.49569336778634</v>
      </c>
      <c r="P58" s="30">
        <f>+IFERROR('CMA Emp %OfOnt'!P58*'Ont GDP'!P58,"")</f>
        <v>0</v>
      </c>
      <c r="Q58" s="30">
        <f>+IFERROR('CMA Emp %OfOnt'!Q58*'Ont GDP'!Q58,"")</f>
        <v>0</v>
      </c>
      <c r="R58" s="30">
        <f>+IFERROR('CMA Emp %OfOnt'!R58*'Ont GDP'!R58,"")</f>
        <v>0</v>
      </c>
      <c r="S58" s="30">
        <f>+IFERROR('CMA Emp %OfOnt'!S58*'Ont GDP'!S58,"")</f>
        <v>83.115795888165053</v>
      </c>
      <c r="T58" s="30">
        <f>+IFERROR('CMA Emp %OfOnt'!T58*'Ont GDP'!T58,"")</f>
        <v>0</v>
      </c>
      <c r="U58" s="30">
        <f>+IFERROR('CMA Emp %OfOnt'!U58*'Ont GDP'!U58,"")</f>
        <v>0</v>
      </c>
      <c r="V58" s="30">
        <f>+IFERROR('CMA Emp %OfOnt'!V58*'Ont GDP'!V58,"")</f>
        <v>0</v>
      </c>
      <c r="W58" s="30">
        <f>+IFERROR('CMA Emp %OfOnt'!W58*'Ont GDP'!W58,"")</f>
        <v>0</v>
      </c>
      <c r="X58" s="30">
        <f>+IFERROR('CMA Emp %OfOnt'!X58*'Ont GDP'!X58,"")</f>
        <v>0</v>
      </c>
      <c r="Y58" s="30">
        <f>+IFERROR('CMA Emp %OfOnt'!Y58*'Ont GDP'!Y58,"")</f>
        <v>0</v>
      </c>
    </row>
    <row r="59" spans="1:25" x14ac:dyDescent="0.25">
      <c r="A59" s="7" t="s">
        <v>53</v>
      </c>
      <c r="B59" s="7"/>
      <c r="C59" s="14">
        <v>3363</v>
      </c>
      <c r="D59" s="65">
        <f>+IFERROR('CMA Emp %OfOnt'!D59*'Ont GDP'!D59,"")</f>
        <v>2768.764649898028</v>
      </c>
      <c r="E59" s="65">
        <f>+IFERROR('CMA Emp %OfOnt'!E59*'Ont GDP'!E59,"")</f>
        <v>2827.0417472598324</v>
      </c>
      <c r="F59" s="65">
        <f>+IFERROR('CMA Emp %OfOnt'!F59*'Ont GDP'!F59,"")</f>
        <v>3017.7784279872785</v>
      </c>
      <c r="G59" s="65">
        <f>+IFERROR('CMA Emp %OfOnt'!G59*'Ont GDP'!G59,"")</f>
        <v>2800.4634516928163</v>
      </c>
      <c r="H59" s="65">
        <f>+IFERROR('CMA Emp %OfOnt'!H59*'Ont GDP'!H59,"")</f>
        <v>2831.7712999735236</v>
      </c>
      <c r="I59" s="65">
        <f>+IFERROR('CMA Emp %OfOnt'!I59*'Ont GDP'!I59,"")</f>
        <v>3433.5240782482697</v>
      </c>
      <c r="J59" s="65">
        <f>+IFERROR('CMA Emp %OfOnt'!J59*'Ont GDP'!J59,"")</f>
        <v>3390.2608116989813</v>
      </c>
      <c r="K59" s="65">
        <f>+IFERROR('CMA Emp %OfOnt'!K59*'Ont GDP'!K59,"")</f>
        <v>3556.3245823945299</v>
      </c>
      <c r="L59" s="65">
        <f>+IFERROR('CMA Emp %OfOnt'!L59*'Ont GDP'!L59,"")</f>
        <v>4194.8134428817002</v>
      </c>
      <c r="M59" s="30">
        <f>+IFERROR('CMA Emp %OfOnt'!M59*'Ont GDP'!M59,"")</f>
        <v>3510.9972799276943</v>
      </c>
      <c r="N59" s="30">
        <f>+IFERROR('CMA Emp %OfOnt'!N59*'Ont GDP'!N59,"")</f>
        <v>3425.3364928278656</v>
      </c>
      <c r="O59" s="30">
        <f>+IFERROR('CMA Emp %OfOnt'!O59*'Ont GDP'!O59,"")</f>
        <v>2749.6166309171308</v>
      </c>
      <c r="P59" s="30">
        <f>+IFERROR('CMA Emp %OfOnt'!P59*'Ont GDP'!P59,"")</f>
        <v>1985.7010477646932</v>
      </c>
      <c r="Q59" s="30">
        <f>+IFERROR('CMA Emp %OfOnt'!Q59*'Ont GDP'!Q59,"")</f>
        <v>2124.5651419247029</v>
      </c>
      <c r="R59" s="30">
        <f>+IFERROR('CMA Emp %OfOnt'!R59*'Ont GDP'!R59,"")</f>
        <v>2782.3089894549848</v>
      </c>
      <c r="S59" s="30">
        <f>+IFERROR('CMA Emp %OfOnt'!S59*'Ont GDP'!S59,"")</f>
        <v>2857.0819305646723</v>
      </c>
      <c r="T59" s="30">
        <f>+IFERROR('CMA Emp %OfOnt'!T59*'Ont GDP'!T59,"")</f>
        <v>2932.2601868452484</v>
      </c>
      <c r="U59" s="30">
        <f>+IFERROR('CMA Emp %OfOnt'!U59*'Ont GDP'!U59,"")</f>
        <v>2628.4845793597842</v>
      </c>
      <c r="V59" s="30">
        <f>+IFERROR('CMA Emp %OfOnt'!V59*'Ont GDP'!V59,"")</f>
        <v>2751.1948891241254</v>
      </c>
      <c r="W59" s="30">
        <f>+IFERROR('CMA Emp %OfOnt'!W59*'Ont GDP'!W59,"")</f>
        <v>3496.2619475248166</v>
      </c>
      <c r="X59" s="30">
        <f>+IFERROR('CMA Emp %OfOnt'!X59*'Ont GDP'!X59,"")</f>
        <v>3562.411201780415</v>
      </c>
      <c r="Y59" s="30">
        <f>+IFERROR('CMA Emp %OfOnt'!Y59*'Ont GDP'!Y59,"")</f>
        <v>2668.9423075440027</v>
      </c>
    </row>
    <row r="60" spans="1:25" x14ac:dyDescent="0.25">
      <c r="A60" s="7" t="s">
        <v>54</v>
      </c>
      <c r="B60" s="7"/>
      <c r="C60" s="14">
        <v>3364</v>
      </c>
      <c r="D60" s="65">
        <f>+IFERROR('CMA Emp %OfOnt'!D60*'Ont GDP'!D60,"")</f>
        <v>1374.5697896749521</v>
      </c>
      <c r="E60" s="65">
        <f>+IFERROR('CMA Emp %OfOnt'!E60*'Ont GDP'!E60,"")</f>
        <v>1389.5746049661402</v>
      </c>
      <c r="F60" s="65">
        <f>+IFERROR('CMA Emp %OfOnt'!F60*'Ont GDP'!F60,"")</f>
        <v>1112.9800235017626</v>
      </c>
      <c r="G60" s="65">
        <f>+IFERROR('CMA Emp %OfOnt'!G60*'Ont GDP'!G60,"")</f>
        <v>1128.5709832134294</v>
      </c>
      <c r="H60" s="65">
        <f>+IFERROR('CMA Emp %OfOnt'!H60*'Ont GDP'!H60,"")</f>
        <v>934.54786902286924</v>
      </c>
      <c r="I60" s="65">
        <f>+IFERROR('CMA Emp %OfOnt'!I60*'Ont GDP'!I60,"")</f>
        <v>866.62832269297735</v>
      </c>
      <c r="J60" s="65">
        <f>+IFERROR('CMA Emp %OfOnt'!J60*'Ont GDP'!J60,"")</f>
        <v>604.82560000000001</v>
      </c>
      <c r="K60" s="65">
        <f>+IFERROR('CMA Emp %OfOnt'!K60*'Ont GDP'!K60,"")</f>
        <v>669.30777604976674</v>
      </c>
      <c r="L60" s="65">
        <f>+IFERROR('CMA Emp %OfOnt'!L60*'Ont GDP'!L60,"")</f>
        <v>971.33152183643267</v>
      </c>
      <c r="M60" s="30">
        <f>+IFERROR('CMA Emp %OfOnt'!M60*'Ont GDP'!M60,"")</f>
        <v>1411.691057573569</v>
      </c>
      <c r="N60" s="30">
        <f>+IFERROR('CMA Emp %OfOnt'!N60*'Ont GDP'!N60,"")</f>
        <v>1352.2991019389578</v>
      </c>
      <c r="O60" s="30">
        <f>+IFERROR('CMA Emp %OfOnt'!O60*'Ont GDP'!O60,"")</f>
        <v>1190.7542151310295</v>
      </c>
      <c r="P60" s="30">
        <f>+IFERROR('CMA Emp %OfOnt'!P60*'Ont GDP'!P60,"")</f>
        <v>1140.7481719403863</v>
      </c>
      <c r="Q60" s="30">
        <f>+IFERROR('CMA Emp %OfOnt'!Q60*'Ont GDP'!Q60,"")</f>
        <v>880.14548429803153</v>
      </c>
      <c r="R60" s="30">
        <f>+IFERROR('CMA Emp %OfOnt'!R60*'Ont GDP'!R60,"")</f>
        <v>1197.7602109428817</v>
      </c>
      <c r="S60" s="30">
        <f>+IFERROR('CMA Emp %OfOnt'!S60*'Ont GDP'!S60,"")</f>
        <v>936.5444722255304</v>
      </c>
      <c r="T60" s="30">
        <f>+IFERROR('CMA Emp %OfOnt'!T60*'Ont GDP'!T60,"")</f>
        <v>1215.6524310823572</v>
      </c>
      <c r="U60" s="30">
        <f>+IFERROR('CMA Emp %OfOnt'!U60*'Ont GDP'!U60,"")</f>
        <v>1461.1859620049133</v>
      </c>
      <c r="V60" s="30">
        <f>+IFERROR('CMA Emp %OfOnt'!V60*'Ont GDP'!V60,"")</f>
        <v>1146.2091733425416</v>
      </c>
      <c r="W60" s="30">
        <f>+IFERROR('CMA Emp %OfOnt'!W60*'Ont GDP'!W60,"")</f>
        <v>1552.9965093115484</v>
      </c>
      <c r="X60" s="30">
        <f>+IFERROR('CMA Emp %OfOnt'!X60*'Ont GDP'!X60,"")</f>
        <v>1291.966764367003</v>
      </c>
      <c r="Y60" s="30">
        <f>+IFERROR('CMA Emp %OfOnt'!Y60*'Ont GDP'!Y60,"")</f>
        <v>1378.3186216667959</v>
      </c>
    </row>
    <row r="61" spans="1:25" x14ac:dyDescent="0.25">
      <c r="A61" s="7" t="s">
        <v>55</v>
      </c>
      <c r="B61" s="7"/>
      <c r="C61" s="14" t="s">
        <v>195</v>
      </c>
      <c r="D61" s="65">
        <f>+IFERROR('CMA Emp %OfOnt'!D61*'Ont GDP'!D61,"")</f>
        <v>0</v>
      </c>
      <c r="E61" s="65">
        <f>+IFERROR('CMA Emp %OfOnt'!E61*'Ont GDP'!E61,"")</f>
        <v>270.24560747663548</v>
      </c>
      <c r="F61" s="65">
        <f>+IFERROR('CMA Emp %OfOnt'!F61*'Ont GDP'!F61,"")</f>
        <v>0</v>
      </c>
      <c r="G61" s="65">
        <f>+IFERROR('CMA Emp %OfOnt'!G61*'Ont GDP'!G61,"")</f>
        <v>177.16093023255814</v>
      </c>
      <c r="H61" s="65">
        <f>+IFERROR('CMA Emp %OfOnt'!H61*'Ont GDP'!H61,"")</f>
        <v>0</v>
      </c>
      <c r="I61" s="65">
        <f>+IFERROR('CMA Emp %OfOnt'!I61*'Ont GDP'!I61,"")</f>
        <v>0</v>
      </c>
      <c r="J61" s="65">
        <f>+IFERROR('CMA Emp %OfOnt'!J61*'Ont GDP'!J61,"")</f>
        <v>0</v>
      </c>
      <c r="K61" s="65">
        <f>+IFERROR('CMA Emp %OfOnt'!K61*'Ont GDP'!K61,"")</f>
        <v>0</v>
      </c>
      <c r="L61" s="65">
        <f>+IFERROR('CMA Emp %OfOnt'!L61*'Ont GDP'!L61,"")</f>
        <v>0</v>
      </c>
      <c r="M61" s="30">
        <f>+IFERROR('CMA Emp %OfOnt'!M61*'Ont GDP'!M61,"")</f>
        <v>209.00405605416472</v>
      </c>
      <c r="N61" s="30">
        <f>+IFERROR('CMA Emp %OfOnt'!N61*'Ont GDP'!N61,"")</f>
        <v>0</v>
      </c>
      <c r="O61" s="30">
        <f>+IFERROR('CMA Emp %OfOnt'!O61*'Ont GDP'!O61,"")</f>
        <v>269.80266466504031</v>
      </c>
      <c r="P61" s="30">
        <f>+IFERROR('CMA Emp %OfOnt'!P61*'Ont GDP'!P61,"")</f>
        <v>0</v>
      </c>
      <c r="Q61" s="30">
        <f>+IFERROR('CMA Emp %OfOnt'!Q61*'Ont GDP'!Q61,"")</f>
        <v>0</v>
      </c>
      <c r="R61" s="30">
        <f>+IFERROR('CMA Emp %OfOnt'!R61*'Ont GDP'!R61,"")</f>
        <v>0</v>
      </c>
      <c r="S61" s="30">
        <f>+IFERROR('CMA Emp %OfOnt'!S61*'Ont GDP'!S61,"")</f>
        <v>254.48793068910254</v>
      </c>
      <c r="T61" s="30">
        <f>+IFERROR('CMA Emp %OfOnt'!T61*'Ont GDP'!T61,"")</f>
        <v>240.67061036789295</v>
      </c>
      <c r="U61" s="30">
        <f>+IFERROR('CMA Emp %OfOnt'!U61*'Ont GDP'!U61,"")</f>
        <v>0</v>
      </c>
      <c r="V61" s="30">
        <f>+IFERROR('CMA Emp %OfOnt'!V61*'Ont GDP'!V61,"")</f>
        <v>0</v>
      </c>
      <c r="W61" s="30">
        <f>+IFERROR('CMA Emp %OfOnt'!W61*'Ont GDP'!W61,"")</f>
        <v>0</v>
      </c>
      <c r="X61" s="30">
        <f>+IFERROR('CMA Emp %OfOnt'!X61*'Ont GDP'!X61,"")</f>
        <v>0</v>
      </c>
      <c r="Y61" s="30">
        <f>+IFERROR('CMA Emp %OfOnt'!Y61*'Ont GDP'!Y61,"")</f>
        <v>0</v>
      </c>
    </row>
    <row r="62" spans="1:25" x14ac:dyDescent="0.25">
      <c r="A62" s="6" t="s">
        <v>56</v>
      </c>
      <c r="B62" s="6"/>
      <c r="C62" s="14">
        <v>337</v>
      </c>
      <c r="D62" s="65">
        <f>+IFERROR('CMA Emp %OfOnt'!D62*'Ont GDP'!D62,"")</f>
        <v>1520.6254032258064</v>
      </c>
      <c r="E62" s="65">
        <f>+IFERROR('CMA Emp %OfOnt'!E62*'Ont GDP'!E62,"")</f>
        <v>2009.2916334661352</v>
      </c>
      <c r="F62" s="65">
        <f>+IFERROR('CMA Emp %OfOnt'!F62*'Ont GDP'!F62,"")</f>
        <v>2211.5048068908031</v>
      </c>
      <c r="G62" s="65">
        <f>+IFERROR('CMA Emp %OfOnt'!G62*'Ont GDP'!G62,"")</f>
        <v>2739.123603002502</v>
      </c>
      <c r="H62" s="65">
        <f>+IFERROR('CMA Emp %OfOnt'!H62*'Ont GDP'!H62,"")</f>
        <v>2705.1040677966103</v>
      </c>
      <c r="I62" s="65">
        <f>+IFERROR('CMA Emp %OfOnt'!I62*'Ont GDP'!I62,"")</f>
        <v>2658.7576837416477</v>
      </c>
      <c r="J62" s="65">
        <f>+IFERROR('CMA Emp %OfOnt'!J62*'Ont GDP'!J62,"")</f>
        <v>2266.6713267543864</v>
      </c>
      <c r="K62" s="65">
        <f>+IFERROR('CMA Emp %OfOnt'!K62*'Ont GDP'!K62,"")</f>
        <v>2411.095996045477</v>
      </c>
      <c r="L62" s="65">
        <f>+IFERROR('CMA Emp %OfOnt'!L62*'Ont GDP'!L62,"")</f>
        <v>2094.1236153345576</v>
      </c>
      <c r="M62" s="30">
        <f>+IFERROR('CMA Emp %OfOnt'!M62*'Ont GDP'!M62,"")</f>
        <v>2148.0051434845764</v>
      </c>
      <c r="N62" s="30">
        <f>+IFERROR('CMA Emp %OfOnt'!N62*'Ont GDP'!N62,"")</f>
        <v>1971.3241788967214</v>
      </c>
      <c r="O62" s="30">
        <f>+IFERROR('CMA Emp %OfOnt'!O62*'Ont GDP'!O62,"")</f>
        <v>1800.0938598750395</v>
      </c>
      <c r="P62" s="30">
        <f>+IFERROR('CMA Emp %OfOnt'!P62*'Ont GDP'!P62,"")</f>
        <v>1208.5999378628658</v>
      </c>
      <c r="Q62" s="30">
        <f>+IFERROR('CMA Emp %OfOnt'!Q62*'Ont GDP'!Q62,"")</f>
        <v>1456.2927105374522</v>
      </c>
      <c r="R62" s="30">
        <f>+IFERROR('CMA Emp %OfOnt'!R62*'Ont GDP'!R62,"")</f>
        <v>1332.0331343351172</v>
      </c>
      <c r="S62" s="30">
        <f>+IFERROR('CMA Emp %OfOnt'!S62*'Ont GDP'!S62,"")</f>
        <v>1543.312704958098</v>
      </c>
      <c r="T62" s="30">
        <f>+IFERROR('CMA Emp %OfOnt'!T62*'Ont GDP'!T62,"")</f>
        <v>1422.5159162904911</v>
      </c>
      <c r="U62" s="30">
        <f>+IFERROR('CMA Emp %OfOnt'!U62*'Ont GDP'!U62,"")</f>
        <v>1363.8149013343052</v>
      </c>
      <c r="V62" s="30">
        <f>+IFERROR('CMA Emp %OfOnt'!V62*'Ont GDP'!V62,"")</f>
        <v>1644.186266631621</v>
      </c>
      <c r="W62" s="30">
        <f>+IFERROR('CMA Emp %OfOnt'!W62*'Ont GDP'!W62,"")</f>
        <v>1579.5694665364317</v>
      </c>
      <c r="X62" s="30">
        <f>+IFERROR('CMA Emp %OfOnt'!X62*'Ont GDP'!X62,"")</f>
        <v>1591.9031074780964</v>
      </c>
      <c r="Y62" s="30">
        <f>+IFERROR('CMA Emp %OfOnt'!Y62*'Ont GDP'!Y62,"")</f>
        <v>1629.1439226686759</v>
      </c>
    </row>
    <row r="63" spans="1:25" x14ac:dyDescent="0.25">
      <c r="A63" s="7" t="s">
        <v>57</v>
      </c>
      <c r="B63" s="7"/>
      <c r="C63" s="14">
        <v>3372</v>
      </c>
      <c r="D63" s="65">
        <f>+IFERROR('CMA Emp %OfOnt'!D63*'Ont GDP'!D63,"")</f>
        <v>1037.4989399293286</v>
      </c>
      <c r="E63" s="65">
        <f>+IFERROR('CMA Emp %OfOnt'!E63*'Ont GDP'!E63,"")</f>
        <v>1400.9354196301563</v>
      </c>
      <c r="F63" s="65">
        <f>+IFERROR('CMA Emp %OfOnt'!F63*'Ont GDP'!F63,"")</f>
        <v>1371.3439259855188</v>
      </c>
      <c r="G63" s="65">
        <f>+IFERROR('CMA Emp %OfOnt'!G63*'Ont GDP'!G63,"")</f>
        <v>1616.9625999999998</v>
      </c>
      <c r="H63" s="65">
        <f>+IFERROR('CMA Emp %OfOnt'!H63*'Ont GDP'!H63,"")</f>
        <v>1702.7905781584584</v>
      </c>
      <c r="I63" s="65">
        <f>+IFERROR('CMA Emp %OfOnt'!I63*'Ont GDP'!I63,"")</f>
        <v>1684.6539087947885</v>
      </c>
      <c r="J63" s="65">
        <f>+IFERROR('CMA Emp %OfOnt'!J63*'Ont GDP'!J63,"")</f>
        <v>1267.6736972704716</v>
      </c>
      <c r="K63" s="65">
        <f>+IFERROR('CMA Emp %OfOnt'!K63*'Ont GDP'!K63,"")</f>
        <v>1383.4899563318777</v>
      </c>
      <c r="L63" s="65">
        <f>+IFERROR('CMA Emp %OfOnt'!L63*'Ont GDP'!L63,"")</f>
        <v>1073.62248913351</v>
      </c>
      <c r="M63" s="30">
        <f>+IFERROR('CMA Emp %OfOnt'!M63*'Ont GDP'!M63,"")</f>
        <v>1198.2040619730128</v>
      </c>
      <c r="N63" s="30">
        <f>+IFERROR('CMA Emp %OfOnt'!N63*'Ont GDP'!N63,"")</f>
        <v>1135.5492393148511</v>
      </c>
      <c r="O63" s="30">
        <f>+IFERROR('CMA Emp %OfOnt'!O63*'Ont GDP'!O63,"")</f>
        <v>1089.7333594237223</v>
      </c>
      <c r="P63" s="30">
        <f>+IFERROR('CMA Emp %OfOnt'!P63*'Ont GDP'!P63,"")</f>
        <v>825.69734363660348</v>
      </c>
      <c r="Q63" s="30">
        <f>+IFERROR('CMA Emp %OfOnt'!Q63*'Ont GDP'!Q63,"")</f>
        <v>783.33298095189798</v>
      </c>
      <c r="R63" s="30">
        <f>+IFERROR('CMA Emp %OfOnt'!R63*'Ont GDP'!R63,"")</f>
        <v>816.05572860279324</v>
      </c>
      <c r="S63" s="30">
        <f>+IFERROR('CMA Emp %OfOnt'!S63*'Ont GDP'!S63,"")</f>
        <v>828.6438185916204</v>
      </c>
      <c r="T63" s="30">
        <f>+IFERROR('CMA Emp %OfOnt'!T63*'Ont GDP'!T63,"")</f>
        <v>794.79341367246059</v>
      </c>
      <c r="U63" s="30">
        <f>+IFERROR('CMA Emp %OfOnt'!U63*'Ont GDP'!U63,"")</f>
        <v>821.08365391778534</v>
      </c>
      <c r="V63" s="30">
        <f>+IFERROR('CMA Emp %OfOnt'!V63*'Ont GDP'!V63,"")</f>
        <v>1044.0392067606485</v>
      </c>
      <c r="W63" s="30">
        <f>+IFERROR('CMA Emp %OfOnt'!W63*'Ont GDP'!W63,"")</f>
        <v>1185.8558178216817</v>
      </c>
      <c r="X63" s="30">
        <f>+IFERROR('CMA Emp %OfOnt'!X63*'Ont GDP'!X63,"")</f>
        <v>996.99412028606855</v>
      </c>
      <c r="Y63" s="30">
        <f>+IFERROR('CMA Emp %OfOnt'!Y63*'Ont GDP'!Y63,"")</f>
        <v>884.23225577084247</v>
      </c>
    </row>
    <row r="64" spans="1:25" x14ac:dyDescent="0.25">
      <c r="A64" s="6" t="s">
        <v>58</v>
      </c>
      <c r="B64" s="6"/>
      <c r="C64" s="14">
        <v>339</v>
      </c>
      <c r="D64" s="65">
        <f>+IFERROR('CMA Emp %OfOnt'!D64*'Ont GDP'!D64,"")</f>
        <v>1075.4987272328287</v>
      </c>
      <c r="E64" s="65">
        <f>+IFERROR('CMA Emp %OfOnt'!E64*'Ont GDP'!E64,"")</f>
        <v>1170.1907698851551</v>
      </c>
      <c r="F64" s="65">
        <f>+IFERROR('CMA Emp %OfOnt'!F64*'Ont GDP'!F64,"")</f>
        <v>1155.5614194236928</v>
      </c>
      <c r="G64" s="65">
        <f>+IFERROR('CMA Emp %OfOnt'!G64*'Ont GDP'!G64,"")</f>
        <v>1253.3604323308271</v>
      </c>
      <c r="H64" s="65">
        <f>+IFERROR('CMA Emp %OfOnt'!H64*'Ont GDP'!H64,"")</f>
        <v>1412.2867216494847</v>
      </c>
      <c r="I64" s="65">
        <f>+IFERROR('CMA Emp %OfOnt'!I64*'Ont GDP'!I64,"")</f>
        <v>1487.199329140461</v>
      </c>
      <c r="J64" s="65">
        <f>+IFERROR('CMA Emp %OfOnt'!J64*'Ont GDP'!J64,"")</f>
        <v>1326.8119783783784</v>
      </c>
      <c r="K64" s="65">
        <f>+IFERROR('CMA Emp %OfOnt'!K64*'Ont GDP'!K64,"")</f>
        <v>1344.9736453721273</v>
      </c>
      <c r="L64" s="65">
        <f>+IFERROR('CMA Emp %OfOnt'!L64*'Ont GDP'!L64,"")</f>
        <v>1320.8437724440771</v>
      </c>
      <c r="M64" s="30">
        <f>+IFERROR('CMA Emp %OfOnt'!M64*'Ont GDP'!M64,"")</f>
        <v>1332.1483537847223</v>
      </c>
      <c r="N64" s="30">
        <f>+IFERROR('CMA Emp %OfOnt'!N64*'Ont GDP'!N64,"")</f>
        <v>1271.0146349579009</v>
      </c>
      <c r="O64" s="30">
        <f>+IFERROR('CMA Emp %OfOnt'!O64*'Ont GDP'!O64,"")</f>
        <v>1189.6390538501503</v>
      </c>
      <c r="P64" s="30">
        <f>+IFERROR('CMA Emp %OfOnt'!P64*'Ont GDP'!P64,"")</f>
        <v>1071.3372887568723</v>
      </c>
      <c r="Q64" s="30">
        <f>+IFERROR('CMA Emp %OfOnt'!Q64*'Ont GDP'!Q64,"")</f>
        <v>1077.7386472768278</v>
      </c>
      <c r="R64" s="30">
        <f>+IFERROR('CMA Emp %OfOnt'!R64*'Ont GDP'!R64,"")</f>
        <v>976.20782775536929</v>
      </c>
      <c r="S64" s="30">
        <f>+IFERROR('CMA Emp %OfOnt'!S64*'Ont GDP'!S64,"")</f>
        <v>1210.7522839177591</v>
      </c>
      <c r="T64" s="30">
        <f>+IFERROR('CMA Emp %OfOnt'!T64*'Ont GDP'!T64,"")</f>
        <v>1318.9431210464641</v>
      </c>
      <c r="U64" s="30">
        <f>+IFERROR('CMA Emp %OfOnt'!U64*'Ont GDP'!U64,"")</f>
        <v>1018.8844248365634</v>
      </c>
      <c r="V64" s="30">
        <f>+IFERROR('CMA Emp %OfOnt'!V64*'Ont GDP'!V64,"")</f>
        <v>1151.6607870948728</v>
      </c>
      <c r="W64" s="30">
        <f>+IFERROR('CMA Emp %OfOnt'!W64*'Ont GDP'!W64,"")</f>
        <v>1351.4674605406185</v>
      </c>
      <c r="X64" s="30">
        <f>+IFERROR('CMA Emp %OfOnt'!X64*'Ont GDP'!X64,"")</f>
        <v>1238.1471432275268</v>
      </c>
      <c r="Y64" s="30">
        <f>+IFERROR('CMA Emp %OfOnt'!Y64*'Ont GDP'!Y64,"")</f>
        <v>1206.2477444012868</v>
      </c>
    </row>
    <row r="65" spans="1:25" x14ac:dyDescent="0.25">
      <c r="A65" s="7" t="s">
        <v>59</v>
      </c>
      <c r="B65" s="7"/>
      <c r="C65" s="14">
        <v>3391</v>
      </c>
      <c r="D65" s="65">
        <f>+IFERROR('CMA Emp %OfOnt'!D65*'Ont GDP'!D65,"")</f>
        <v>213.09086419753083</v>
      </c>
      <c r="E65" s="65">
        <f>+IFERROR('CMA Emp %OfOnt'!E65*'Ont GDP'!E65,"")</f>
        <v>230.07941176470587</v>
      </c>
      <c r="F65" s="65">
        <f>+IFERROR('CMA Emp %OfOnt'!F65*'Ont GDP'!F65,"")</f>
        <v>235.81104033970271</v>
      </c>
      <c r="G65" s="65">
        <f>+IFERROR('CMA Emp %OfOnt'!G65*'Ont GDP'!G65,"")</f>
        <v>198.09367088607593</v>
      </c>
      <c r="H65" s="65">
        <f>+IFERROR('CMA Emp %OfOnt'!H65*'Ont GDP'!H65,"")</f>
        <v>336.10721649484537</v>
      </c>
      <c r="I65" s="65">
        <f>+IFERROR('CMA Emp %OfOnt'!I65*'Ont GDP'!I65,"")</f>
        <v>394.48531775018262</v>
      </c>
      <c r="J65" s="65">
        <f>+IFERROR('CMA Emp %OfOnt'!J65*'Ont GDP'!J65,"")</f>
        <v>339.11858552631583</v>
      </c>
      <c r="K65" s="65">
        <f>+IFERROR('CMA Emp %OfOnt'!K65*'Ont GDP'!K65,"")</f>
        <v>309.8319063004846</v>
      </c>
      <c r="L65" s="65">
        <f>+IFERROR('CMA Emp %OfOnt'!L65*'Ont GDP'!L65,"")</f>
        <v>229.85164498491702</v>
      </c>
      <c r="M65" s="30">
        <f>+IFERROR('CMA Emp %OfOnt'!M65*'Ont GDP'!M65,"")</f>
        <v>430.22930359937396</v>
      </c>
      <c r="N65" s="30">
        <f>+IFERROR('CMA Emp %OfOnt'!N65*'Ont GDP'!N65,"")</f>
        <v>377.49431223849365</v>
      </c>
      <c r="O65" s="30">
        <f>+IFERROR('CMA Emp %OfOnt'!O65*'Ont GDP'!O65,"")</f>
        <v>460.46130817467514</v>
      </c>
      <c r="P65" s="30">
        <f>+IFERROR('CMA Emp %OfOnt'!P65*'Ont GDP'!P65,"")</f>
        <v>423.27359525319793</v>
      </c>
      <c r="Q65" s="30">
        <f>+IFERROR('CMA Emp %OfOnt'!Q65*'Ont GDP'!Q65,"")</f>
        <v>427.53884467332506</v>
      </c>
      <c r="R65" s="30">
        <f>+IFERROR('CMA Emp %OfOnt'!R65*'Ont GDP'!R65,"")</f>
        <v>344.21546319944275</v>
      </c>
      <c r="S65" s="30">
        <f>+IFERROR('CMA Emp %OfOnt'!S65*'Ont GDP'!S65,"")</f>
        <v>456.65293091287077</v>
      </c>
      <c r="T65" s="30">
        <f>+IFERROR('CMA Emp %OfOnt'!T65*'Ont GDP'!T65,"")</f>
        <v>519.68747734206659</v>
      </c>
      <c r="U65" s="30">
        <f>+IFERROR('CMA Emp %OfOnt'!U65*'Ont GDP'!U65,"")</f>
        <v>298.84317314719823</v>
      </c>
      <c r="V65" s="30">
        <f>+IFERROR('CMA Emp %OfOnt'!V65*'Ont GDP'!V65,"")</f>
        <v>399.30960276668696</v>
      </c>
      <c r="W65" s="30">
        <f>+IFERROR('CMA Emp %OfOnt'!W65*'Ont GDP'!W65,"")</f>
        <v>330.24502605553135</v>
      </c>
      <c r="X65" s="30">
        <f>+IFERROR('CMA Emp %OfOnt'!X65*'Ont GDP'!X65,"")</f>
        <v>466.92163490748413</v>
      </c>
      <c r="Y65" s="30">
        <f>+IFERROR('CMA Emp %OfOnt'!Y65*'Ont GDP'!Y65,"")</f>
        <v>524.75517573186175</v>
      </c>
    </row>
    <row r="66" spans="1:25" x14ac:dyDescent="0.25">
      <c r="A66" s="9" t="s">
        <v>60</v>
      </c>
      <c r="B66" s="9"/>
      <c r="C66" s="15" t="s">
        <v>196</v>
      </c>
      <c r="D66" s="66">
        <f>+IFERROR('CMA Emp %OfOnt'!D66*'Ont GDP'!D66,"")</f>
        <v>19221.563951085667</v>
      </c>
      <c r="E66" s="66">
        <f>+IFERROR('CMA Emp %OfOnt'!E66*'Ont GDP'!E66,"")</f>
        <v>20707.71133111864</v>
      </c>
      <c r="F66" s="66">
        <f>+IFERROR('CMA Emp %OfOnt'!F66*'Ont GDP'!F66,"")</f>
        <v>22161.050764748725</v>
      </c>
      <c r="G66" s="66">
        <f>+IFERROR('CMA Emp %OfOnt'!G66*'Ont GDP'!G66,"")</f>
        <v>23665.710197086548</v>
      </c>
      <c r="H66" s="66">
        <f>+IFERROR('CMA Emp %OfOnt'!H66*'Ont GDP'!H66,"")</f>
        <v>22781.14676858137</v>
      </c>
      <c r="I66" s="66">
        <f>+IFERROR('CMA Emp %OfOnt'!I66*'Ont GDP'!I66,"")</f>
        <v>23953.007325847131</v>
      </c>
      <c r="J66" s="66">
        <f>+IFERROR('CMA Emp %OfOnt'!J66*'Ont GDP'!J66,"")</f>
        <v>22542.864212093453</v>
      </c>
      <c r="K66" s="66">
        <f>+IFERROR('CMA Emp %OfOnt'!K66*'Ont GDP'!K66,"")</f>
        <v>24398.130486475919</v>
      </c>
      <c r="L66" s="66">
        <f>+IFERROR('CMA Emp %OfOnt'!L66*'Ont GDP'!L66,"")</f>
        <v>26581.889452908395</v>
      </c>
      <c r="M66" s="31">
        <f>+IFERROR('CMA Emp %OfOnt'!M66*'Ont GDP'!M66,"")</f>
        <v>25329.76853474824</v>
      </c>
      <c r="N66" s="31">
        <f>+IFERROR('CMA Emp %OfOnt'!N66*'Ont GDP'!N66,"")</f>
        <v>23602.599259628474</v>
      </c>
      <c r="O66" s="31">
        <f>+IFERROR('CMA Emp %OfOnt'!O66*'Ont GDP'!O66,"")</f>
        <v>21702.373400422042</v>
      </c>
      <c r="P66" s="31">
        <f>+IFERROR('CMA Emp %OfOnt'!P66*'Ont GDP'!P66,"")</f>
        <v>16671.884823337205</v>
      </c>
      <c r="Q66" s="31">
        <f>+IFERROR('CMA Emp %OfOnt'!Q66*'Ont GDP'!Q66,"")</f>
        <v>18719.095911360168</v>
      </c>
      <c r="R66" s="31">
        <f>+IFERROR('CMA Emp %OfOnt'!R66*'Ont GDP'!R66,"")</f>
        <v>20082.420436341428</v>
      </c>
      <c r="S66" s="31">
        <f>+IFERROR('CMA Emp %OfOnt'!S66*'Ont GDP'!S66,"")</f>
        <v>20974.698246032</v>
      </c>
      <c r="T66" s="31">
        <f>+IFERROR('CMA Emp %OfOnt'!T66*'Ont GDP'!T66,"")</f>
        <v>20680.646852001893</v>
      </c>
      <c r="U66" s="31">
        <f>+IFERROR('CMA Emp %OfOnt'!U66*'Ont GDP'!U66,"")</f>
        <v>20829.834819307503</v>
      </c>
      <c r="V66" s="31">
        <f>+IFERROR('CMA Emp %OfOnt'!V66*'Ont GDP'!V66,"")</f>
        <v>20373.657812725472</v>
      </c>
      <c r="W66" s="31">
        <f>+IFERROR('CMA Emp %OfOnt'!W66*'Ont GDP'!W66,"")</f>
        <v>22385.294808241837</v>
      </c>
      <c r="X66" s="31">
        <f>+IFERROR('CMA Emp %OfOnt'!X66*'Ont GDP'!X66,"")</f>
        <v>22839.630596512947</v>
      </c>
      <c r="Y66" s="31">
        <f>+IFERROR('CMA Emp %OfOnt'!Y66*'Ont GDP'!Y66,"")</f>
        <v>21533.152899337889</v>
      </c>
    </row>
    <row r="67" spans="1:25" x14ac:dyDescent="0.25">
      <c r="A67" s="9" t="s">
        <v>61</v>
      </c>
      <c r="B67" s="9"/>
      <c r="C67" s="15" t="s">
        <v>197</v>
      </c>
      <c r="D67" s="66">
        <f>+IFERROR('CMA Emp %OfOnt'!D67*'Ont GDP'!D67,"")</f>
        <v>15154.640335342343</v>
      </c>
      <c r="E67" s="66">
        <f>+IFERROR('CMA Emp %OfOnt'!E67*'Ont GDP'!E67,"")</f>
        <v>16282.171878717383</v>
      </c>
      <c r="F67" s="66">
        <f>+IFERROR('CMA Emp %OfOnt'!F67*'Ont GDP'!F67,"")</f>
        <v>18315.346930708831</v>
      </c>
      <c r="G67" s="66">
        <f>+IFERROR('CMA Emp %OfOnt'!G67*'Ont GDP'!G67,"")</f>
        <v>18584.649540025825</v>
      </c>
      <c r="H67" s="66">
        <f>+IFERROR('CMA Emp %OfOnt'!H67*'Ont GDP'!H67,"")</f>
        <v>19554.541177122592</v>
      </c>
      <c r="I67" s="66">
        <f>+IFERROR('CMA Emp %OfOnt'!I67*'Ont GDP'!I67,"")</f>
        <v>22304.514085274135</v>
      </c>
      <c r="J67" s="66">
        <f>+IFERROR('CMA Emp %OfOnt'!J67*'Ont GDP'!J67,"")</f>
        <v>21350.772655424105</v>
      </c>
      <c r="K67" s="66">
        <f>+IFERROR('CMA Emp %OfOnt'!K67*'Ont GDP'!K67,"")</f>
        <v>21045.703431322341</v>
      </c>
      <c r="L67" s="66">
        <f>+IFERROR('CMA Emp %OfOnt'!L67*'Ont GDP'!L67,"")</f>
        <v>21665.048545980804</v>
      </c>
      <c r="M67" s="31">
        <f>+IFERROR('CMA Emp %OfOnt'!M67*'Ont GDP'!M67,"")</f>
        <v>20227.217840903089</v>
      </c>
      <c r="N67" s="31">
        <f>+IFERROR('CMA Emp %OfOnt'!N67*'Ont GDP'!N67,"")</f>
        <v>20026.447146859307</v>
      </c>
      <c r="O67" s="31">
        <f>+IFERROR('CMA Emp %OfOnt'!O67*'Ont GDP'!O67,"")</f>
        <v>19117.073661943748</v>
      </c>
      <c r="P67" s="31">
        <f>+IFERROR('CMA Emp %OfOnt'!P67*'Ont GDP'!P67,"")</f>
        <v>17425.757590076606</v>
      </c>
      <c r="Q67" s="31">
        <f>+IFERROR('CMA Emp %OfOnt'!Q67*'Ont GDP'!Q67,"")</f>
        <v>17387.901863081985</v>
      </c>
      <c r="R67" s="31">
        <f>+IFERROR('CMA Emp %OfOnt'!R67*'Ont GDP'!R67,"")</f>
        <v>16921.796938780462</v>
      </c>
      <c r="S67" s="31">
        <f>+IFERROR('CMA Emp %OfOnt'!S67*'Ont GDP'!S67,"")</f>
        <v>16865.082267565296</v>
      </c>
      <c r="T67" s="31">
        <f>+IFERROR('CMA Emp %OfOnt'!T67*'Ont GDP'!T67,"")</f>
        <v>17439.562991285289</v>
      </c>
      <c r="U67" s="31">
        <f>+IFERROR('CMA Emp %OfOnt'!U67*'Ont GDP'!U67,"")</f>
        <v>18199.134450971604</v>
      </c>
      <c r="V67" s="31">
        <f>+IFERROR('CMA Emp %OfOnt'!V67*'Ont GDP'!V67,"")</f>
        <v>19165.565356059738</v>
      </c>
      <c r="W67" s="31">
        <f>+IFERROR('CMA Emp %OfOnt'!W67*'Ont GDP'!W67,"")</f>
        <v>19750.633789152937</v>
      </c>
      <c r="X67" s="31">
        <f>+IFERROR('CMA Emp %OfOnt'!X67*'Ont GDP'!X67,"")</f>
        <v>19963.985573370592</v>
      </c>
      <c r="Y67" s="31">
        <f>+IFERROR('CMA Emp %OfOnt'!Y67*'Ont GDP'!Y67,"")</f>
        <v>19962.386459143789</v>
      </c>
    </row>
    <row r="68" spans="1:25" x14ac:dyDescent="0.25">
      <c r="A68" s="4" t="s">
        <v>62</v>
      </c>
      <c r="B68" s="4"/>
      <c r="C68" s="12" t="s">
        <v>198</v>
      </c>
      <c r="D68" s="63">
        <f>+IFERROR('CMA Emp %OfOnt'!D68*'Ont GDP'!D68,"")</f>
        <v>134091.05062902239</v>
      </c>
      <c r="E68" s="63">
        <f>+IFERROR('CMA Emp %OfOnt'!E68*'Ont GDP'!E68,"")</f>
        <v>139643.58138714655</v>
      </c>
      <c r="F68" s="63">
        <f>+IFERROR('CMA Emp %OfOnt'!F68*'Ont GDP'!F68,"")</f>
        <v>148918.17045698164</v>
      </c>
      <c r="G68" s="63">
        <f>+IFERROR('CMA Emp %OfOnt'!G68*'Ont GDP'!G68,"")</f>
        <v>160230.07272016411</v>
      </c>
      <c r="H68" s="63">
        <f>+IFERROR('CMA Emp %OfOnt'!H68*'Ont GDP'!H68,"")</f>
        <v>166725.66392961875</v>
      </c>
      <c r="I68" s="63">
        <f>+IFERROR('CMA Emp %OfOnt'!I68*'Ont GDP'!I68,"")</f>
        <v>170712.36339845098</v>
      </c>
      <c r="J68" s="63">
        <f>+IFERROR('CMA Emp %OfOnt'!J68*'Ont GDP'!J68,"")</f>
        <v>172968.85562233295</v>
      </c>
      <c r="K68" s="63">
        <f>+IFERROR('CMA Emp %OfOnt'!K68*'Ont GDP'!K68,"")</f>
        <v>178357.85676201983</v>
      </c>
      <c r="L68" s="63">
        <f>+IFERROR('CMA Emp %OfOnt'!L68*'Ont GDP'!L68,"")</f>
        <v>198805.14493785892</v>
      </c>
      <c r="M68" s="28">
        <f>+IFERROR('CMA Emp %OfOnt'!M68*'Ont GDP'!M68,"")</f>
        <v>207380.27387431156</v>
      </c>
      <c r="N68" s="28">
        <f>+IFERROR('CMA Emp %OfOnt'!N68*'Ont GDP'!N68,"")</f>
        <v>213514.0226306878</v>
      </c>
      <c r="O68" s="28">
        <f>+IFERROR('CMA Emp %OfOnt'!O68*'Ont GDP'!O68,"")</f>
        <v>216377.90440761892</v>
      </c>
      <c r="P68" s="28">
        <f>+IFERROR('CMA Emp %OfOnt'!P68*'Ont GDP'!P68,"")</f>
        <v>219990.69903948452</v>
      </c>
      <c r="Q68" s="28">
        <f>+IFERROR('CMA Emp %OfOnt'!Q68*'Ont GDP'!Q68,"")</f>
        <v>226287.08367761062</v>
      </c>
      <c r="R68" s="28">
        <f>+IFERROR('CMA Emp %OfOnt'!R68*'Ont GDP'!R68,"")</f>
        <v>228132.88276612872</v>
      </c>
      <c r="S68" s="28">
        <f>+IFERROR('CMA Emp %OfOnt'!S68*'Ont GDP'!S68,"")</f>
        <v>233506.58286137684</v>
      </c>
      <c r="T68" s="28">
        <f>+IFERROR('CMA Emp %OfOnt'!T68*'Ont GDP'!T68,"")</f>
        <v>242918.5608505664</v>
      </c>
      <c r="U68" s="28">
        <f>+IFERROR('CMA Emp %OfOnt'!U68*'Ont GDP'!U68,"")</f>
        <v>246861.17153528263</v>
      </c>
      <c r="V68" s="28">
        <f>+IFERROR('CMA Emp %OfOnt'!V68*'Ont GDP'!V68,"")</f>
        <v>258864.79631162636</v>
      </c>
      <c r="W68" s="28">
        <f>+IFERROR('CMA Emp %OfOnt'!W68*'Ont GDP'!W68,"")</f>
        <v>265806.11332626996</v>
      </c>
      <c r="X68" s="28">
        <f>+IFERROR('CMA Emp %OfOnt'!X68*'Ont GDP'!X68,"")</f>
        <v>276603.17896210321</v>
      </c>
      <c r="Y68" s="28">
        <f>+IFERROR('CMA Emp %OfOnt'!Y68*'Ont GDP'!Y68,"")</f>
        <v>284521.09092151665</v>
      </c>
    </row>
    <row r="69" spans="1:25" x14ac:dyDescent="0.25">
      <c r="A69" s="5" t="s">
        <v>63</v>
      </c>
      <c r="B69" s="5"/>
      <c r="C69" s="13">
        <v>41</v>
      </c>
      <c r="D69" s="64">
        <f>+IFERROR('CMA Emp %OfOnt'!D69*'Ont GDP'!D69,"")</f>
        <v>11707.094654605262</v>
      </c>
      <c r="E69" s="64">
        <f>+IFERROR('CMA Emp %OfOnt'!E69*'Ont GDP'!E69,"")</f>
        <v>11965.877516778522</v>
      </c>
      <c r="F69" s="64">
        <f>+IFERROR('CMA Emp %OfOnt'!F69*'Ont GDP'!F69,"")</f>
        <v>13069.445243328104</v>
      </c>
      <c r="G69" s="64">
        <f>+IFERROR('CMA Emp %OfOnt'!G69*'Ont GDP'!G69,"")</f>
        <v>14391.349068234626</v>
      </c>
      <c r="H69" s="64">
        <f>+IFERROR('CMA Emp %OfOnt'!H69*'Ont GDP'!H69,"")</f>
        <v>15155.596440143816</v>
      </c>
      <c r="I69" s="64">
        <f>+IFERROR('CMA Emp %OfOnt'!I69*'Ont GDP'!I69,"")</f>
        <v>15819.285491071429</v>
      </c>
      <c r="J69" s="64">
        <f>+IFERROR('CMA Emp %OfOnt'!J69*'Ont GDP'!J69,"")</f>
        <v>15914.744870254153</v>
      </c>
      <c r="K69" s="64">
        <f>+IFERROR('CMA Emp %OfOnt'!K69*'Ont GDP'!K69,"")</f>
        <v>16809.153184886989</v>
      </c>
      <c r="L69" s="64">
        <f>+IFERROR('CMA Emp %OfOnt'!L69*'Ont GDP'!L69,"")</f>
        <v>19810.888699411789</v>
      </c>
      <c r="M69" s="29">
        <f>+IFERROR('CMA Emp %OfOnt'!M69*'Ont GDP'!M69,"")</f>
        <v>20991.974491082703</v>
      </c>
      <c r="N69" s="29">
        <f>+IFERROR('CMA Emp %OfOnt'!N69*'Ont GDP'!N69,"")</f>
        <v>22317.89406654879</v>
      </c>
      <c r="O69" s="29">
        <f>+IFERROR('CMA Emp %OfOnt'!O69*'Ont GDP'!O69,"")</f>
        <v>20888.308425269257</v>
      </c>
      <c r="P69" s="29">
        <f>+IFERROR('CMA Emp %OfOnt'!P69*'Ont GDP'!P69,"")</f>
        <v>19875.25696702781</v>
      </c>
      <c r="Q69" s="29">
        <f>+IFERROR('CMA Emp %OfOnt'!Q69*'Ont GDP'!Q69,"")</f>
        <v>22227.626832477512</v>
      </c>
      <c r="R69" s="29">
        <f>+IFERROR('CMA Emp %OfOnt'!R69*'Ont GDP'!R69,"")</f>
        <v>21513.026901807712</v>
      </c>
      <c r="S69" s="29">
        <f>+IFERROR('CMA Emp %OfOnt'!S69*'Ont GDP'!S69,"")</f>
        <v>23440.563047744374</v>
      </c>
      <c r="T69" s="29">
        <f>+IFERROR('CMA Emp %OfOnt'!T69*'Ont GDP'!T69,"")</f>
        <v>23587.944263918977</v>
      </c>
      <c r="U69" s="29">
        <f>+IFERROR('CMA Emp %OfOnt'!U69*'Ont GDP'!U69,"")</f>
        <v>25136.01067536039</v>
      </c>
      <c r="V69" s="29">
        <f>+IFERROR('CMA Emp %OfOnt'!V69*'Ont GDP'!V69,"")</f>
        <v>27286.67057846448</v>
      </c>
      <c r="W69" s="29">
        <f>+IFERROR('CMA Emp %OfOnt'!W69*'Ont GDP'!W69,"")</f>
        <v>26799.990809616469</v>
      </c>
      <c r="X69" s="29">
        <f>+IFERROR('CMA Emp %OfOnt'!X69*'Ont GDP'!X69,"")</f>
        <v>28270.204479020224</v>
      </c>
      <c r="Y69" s="29">
        <f>+IFERROR('CMA Emp %OfOnt'!Y69*'Ont GDP'!Y69,"")</f>
        <v>26607.33787727368</v>
      </c>
    </row>
    <row r="70" spans="1:25" x14ac:dyDescent="0.25">
      <c r="A70" s="6" t="s">
        <v>64</v>
      </c>
      <c r="B70" s="6"/>
      <c r="C70" s="14">
        <v>411</v>
      </c>
      <c r="D70" s="65">
        <f>+IFERROR('CMA Emp %OfOnt'!D70*'Ont GDP'!D70,"")</f>
        <v>0</v>
      </c>
      <c r="E70" s="65">
        <f>+IFERROR('CMA Emp %OfOnt'!E70*'Ont GDP'!E70,"")</f>
        <v>0</v>
      </c>
      <c r="F70" s="65">
        <f>+IFERROR('CMA Emp %OfOnt'!F70*'Ont GDP'!F70,"")</f>
        <v>0</v>
      </c>
      <c r="G70" s="65">
        <f>+IFERROR('CMA Emp %OfOnt'!G70*'Ont GDP'!G70,"")</f>
        <v>0</v>
      </c>
      <c r="H70" s="65">
        <f>+IFERROR('CMA Emp %OfOnt'!H70*'Ont GDP'!H70,"")</f>
        <v>0</v>
      </c>
      <c r="I70" s="65">
        <f>+IFERROR('CMA Emp %OfOnt'!I70*'Ont GDP'!I70,"")</f>
        <v>0</v>
      </c>
      <c r="J70" s="65">
        <f>+IFERROR('CMA Emp %OfOnt'!J70*'Ont GDP'!J70,"")</f>
        <v>0</v>
      </c>
      <c r="K70" s="65">
        <f>+IFERROR('CMA Emp %OfOnt'!K70*'Ont GDP'!K70,"")</f>
        <v>0</v>
      </c>
      <c r="L70" s="65">
        <f>+IFERROR('CMA Emp %OfOnt'!L70*'Ont GDP'!L70,"")</f>
        <v>0</v>
      </c>
      <c r="M70" s="30">
        <f>+IFERROR('CMA Emp %OfOnt'!M70*'Ont GDP'!M70,"")</f>
        <v>0</v>
      </c>
      <c r="N70" s="30">
        <f>+IFERROR('CMA Emp %OfOnt'!N70*'Ont GDP'!N70,"")</f>
        <v>0</v>
      </c>
      <c r="O70" s="30">
        <f>+IFERROR('CMA Emp %OfOnt'!O70*'Ont GDP'!O70,"")</f>
        <v>0</v>
      </c>
      <c r="P70" s="30">
        <f>+IFERROR('CMA Emp %OfOnt'!P70*'Ont GDP'!P70,"")</f>
        <v>0</v>
      </c>
      <c r="Q70" s="30">
        <f>+IFERROR('CMA Emp %OfOnt'!Q70*'Ont GDP'!Q70,"")</f>
        <v>0</v>
      </c>
      <c r="R70" s="30">
        <f>+IFERROR('CMA Emp %OfOnt'!R70*'Ont GDP'!R70,"")</f>
        <v>0</v>
      </c>
      <c r="S70" s="30">
        <f>+IFERROR('CMA Emp %OfOnt'!S70*'Ont GDP'!S70,"")</f>
        <v>0</v>
      </c>
      <c r="T70" s="30">
        <f>+IFERROR('CMA Emp %OfOnt'!T70*'Ont GDP'!T70,"")</f>
        <v>0</v>
      </c>
      <c r="U70" s="30">
        <f>+IFERROR('CMA Emp %OfOnt'!U70*'Ont GDP'!U70,"")</f>
        <v>0</v>
      </c>
      <c r="V70" s="30">
        <f>+IFERROR('CMA Emp %OfOnt'!V70*'Ont GDP'!V70,"")</f>
        <v>0</v>
      </c>
      <c r="W70" s="30">
        <f>+IFERROR('CMA Emp %OfOnt'!W70*'Ont GDP'!W70,"")</f>
        <v>0</v>
      </c>
      <c r="X70" s="30">
        <f>+IFERROR('CMA Emp %OfOnt'!X70*'Ont GDP'!X70,"")</f>
        <v>0</v>
      </c>
      <c r="Y70" s="30">
        <f>+IFERROR('CMA Emp %OfOnt'!Y70*'Ont GDP'!Y70,"")</f>
        <v>0</v>
      </c>
    </row>
    <row r="71" spans="1:25" x14ac:dyDescent="0.25">
      <c r="A71" s="6" t="s">
        <v>65</v>
      </c>
      <c r="B71" s="6"/>
      <c r="C71" s="14">
        <v>412</v>
      </c>
      <c r="D71" s="65">
        <f>+IFERROR('CMA Emp %OfOnt'!D71*'Ont GDP'!D71,"")</f>
        <v>0</v>
      </c>
      <c r="E71" s="65">
        <f>+IFERROR('CMA Emp %OfOnt'!E71*'Ont GDP'!E71,"")</f>
        <v>0</v>
      </c>
      <c r="F71" s="65">
        <f>+IFERROR('CMA Emp %OfOnt'!F71*'Ont GDP'!F71,"")</f>
        <v>0</v>
      </c>
      <c r="G71" s="65">
        <f>+IFERROR('CMA Emp %OfOnt'!G71*'Ont GDP'!G71,"")</f>
        <v>0</v>
      </c>
      <c r="H71" s="65">
        <f>+IFERROR('CMA Emp %OfOnt'!H71*'Ont GDP'!H71,"")</f>
        <v>0</v>
      </c>
      <c r="I71" s="65">
        <f>+IFERROR('CMA Emp %OfOnt'!I71*'Ont GDP'!I71,"")</f>
        <v>0</v>
      </c>
      <c r="J71" s="65">
        <f>+IFERROR('CMA Emp %OfOnt'!J71*'Ont GDP'!J71,"")</f>
        <v>0</v>
      </c>
      <c r="K71" s="65">
        <f>+IFERROR('CMA Emp %OfOnt'!K71*'Ont GDP'!K71,"")</f>
        <v>0</v>
      </c>
      <c r="L71" s="65">
        <f>+IFERROR('CMA Emp %OfOnt'!L71*'Ont GDP'!L71,"")</f>
        <v>0</v>
      </c>
      <c r="M71" s="30">
        <f>+IFERROR('CMA Emp %OfOnt'!M71*'Ont GDP'!M71,"")</f>
        <v>0</v>
      </c>
      <c r="N71" s="30">
        <f>+IFERROR('CMA Emp %OfOnt'!N71*'Ont GDP'!N71,"")</f>
        <v>119.91086070131216</v>
      </c>
      <c r="O71" s="30">
        <f>+IFERROR('CMA Emp %OfOnt'!O71*'Ont GDP'!O71,"")</f>
        <v>0</v>
      </c>
      <c r="P71" s="30">
        <f>+IFERROR('CMA Emp %OfOnt'!P71*'Ont GDP'!P71,"")</f>
        <v>0</v>
      </c>
      <c r="Q71" s="30" t="str">
        <f>+IFERROR('CMA Emp %OfOnt'!Q71*'Ont GDP'!Q71,"")</f>
        <v/>
      </c>
      <c r="R71" s="30">
        <f>+IFERROR('CMA Emp %OfOnt'!R71*'Ont GDP'!R71,"")</f>
        <v>0</v>
      </c>
      <c r="S71" s="30">
        <f>+IFERROR('CMA Emp %OfOnt'!S71*'Ont GDP'!S71,"")</f>
        <v>0</v>
      </c>
      <c r="T71" s="30">
        <f>+IFERROR('CMA Emp %OfOnt'!T71*'Ont GDP'!T71,"")</f>
        <v>0</v>
      </c>
      <c r="U71" s="30">
        <f>+IFERROR('CMA Emp %OfOnt'!U71*'Ont GDP'!U71,"")</f>
        <v>0</v>
      </c>
      <c r="V71" s="30">
        <f>+IFERROR('CMA Emp %OfOnt'!V71*'Ont GDP'!V71,"")</f>
        <v>0</v>
      </c>
      <c r="W71" s="30">
        <f>+IFERROR('CMA Emp %OfOnt'!W71*'Ont GDP'!W71,"")</f>
        <v>121.34457831325302</v>
      </c>
      <c r="X71" s="30">
        <f>+IFERROR('CMA Emp %OfOnt'!X71*'Ont GDP'!X71,"")</f>
        <v>0</v>
      </c>
      <c r="Y71" s="30">
        <f>+IFERROR('CMA Emp %OfOnt'!Y71*'Ont GDP'!Y71,"")</f>
        <v>105.09198818213416</v>
      </c>
    </row>
    <row r="72" spans="1:25" x14ac:dyDescent="0.25">
      <c r="A72" s="6" t="s">
        <v>66</v>
      </c>
      <c r="B72" s="6"/>
      <c r="C72" s="14">
        <v>413</v>
      </c>
      <c r="D72" s="65">
        <f>+IFERROR('CMA Emp %OfOnt'!D72*'Ont GDP'!D72,"")</f>
        <v>0</v>
      </c>
      <c r="E72" s="65">
        <f>+IFERROR('CMA Emp %OfOnt'!E72*'Ont GDP'!E72,"")</f>
        <v>0</v>
      </c>
      <c r="F72" s="65">
        <f>+IFERROR('CMA Emp %OfOnt'!F72*'Ont GDP'!F72,"")</f>
        <v>0</v>
      </c>
      <c r="G72" s="65">
        <f>+IFERROR('CMA Emp %OfOnt'!G72*'Ont GDP'!G72,"")</f>
        <v>0</v>
      </c>
      <c r="H72" s="65">
        <f>+IFERROR('CMA Emp %OfOnt'!H72*'Ont GDP'!H72,"")</f>
        <v>0</v>
      </c>
      <c r="I72" s="65">
        <f>+IFERROR('CMA Emp %OfOnt'!I72*'Ont GDP'!I72,"")</f>
        <v>0</v>
      </c>
      <c r="J72" s="65">
        <f>+IFERROR('CMA Emp %OfOnt'!J72*'Ont GDP'!J72,"")</f>
        <v>0</v>
      </c>
      <c r="K72" s="65">
        <f>+IFERROR('CMA Emp %OfOnt'!K72*'Ont GDP'!K72,"")</f>
        <v>0</v>
      </c>
      <c r="L72" s="65">
        <f>+IFERROR('CMA Emp %OfOnt'!L72*'Ont GDP'!L72,"")</f>
        <v>0</v>
      </c>
      <c r="M72" s="30">
        <f>+IFERROR('CMA Emp %OfOnt'!M72*'Ont GDP'!M72,"")</f>
        <v>0</v>
      </c>
      <c r="N72" s="30">
        <f>+IFERROR('CMA Emp %OfOnt'!N72*'Ont GDP'!N72,"")</f>
        <v>2986.7758852403758</v>
      </c>
      <c r="O72" s="30">
        <f>+IFERROR('CMA Emp %OfOnt'!O72*'Ont GDP'!O72,"")</f>
        <v>2786.8713980713742</v>
      </c>
      <c r="P72" s="30">
        <f>+IFERROR('CMA Emp %OfOnt'!P72*'Ont GDP'!P72,"")</f>
        <v>3290.6821590191421</v>
      </c>
      <c r="Q72" s="30">
        <f>+IFERROR('CMA Emp %OfOnt'!Q72*'Ont GDP'!Q72,"")</f>
        <v>3742.7259279782943</v>
      </c>
      <c r="R72" s="30">
        <f>+IFERROR('CMA Emp %OfOnt'!R72*'Ont GDP'!R72,"")</f>
        <v>3003.1052670889389</v>
      </c>
      <c r="S72" s="30">
        <f>+IFERROR('CMA Emp %OfOnt'!S72*'Ont GDP'!S72,"")</f>
        <v>3283.1479378819245</v>
      </c>
      <c r="T72" s="30">
        <f>+IFERROR('CMA Emp %OfOnt'!T72*'Ont GDP'!T72,"")</f>
        <v>3654.0609345033345</v>
      </c>
      <c r="U72" s="30">
        <f>+IFERROR('CMA Emp %OfOnt'!U72*'Ont GDP'!U72,"")</f>
        <v>2897.7413429512731</v>
      </c>
      <c r="V72" s="30">
        <f>+IFERROR('CMA Emp %OfOnt'!V72*'Ont GDP'!V72,"")</f>
        <v>3507.0787283500881</v>
      </c>
      <c r="W72" s="30">
        <f>+IFERROR('CMA Emp %OfOnt'!W72*'Ont GDP'!W72,"")</f>
        <v>3475.420247637051</v>
      </c>
      <c r="X72" s="30">
        <f>+IFERROR('CMA Emp %OfOnt'!X72*'Ont GDP'!X72,"")</f>
        <v>3762.5288712631941</v>
      </c>
      <c r="Y72" s="30">
        <f>+IFERROR('CMA Emp %OfOnt'!Y72*'Ont GDP'!Y72,"")</f>
        <v>3148.8571053500168</v>
      </c>
    </row>
    <row r="73" spans="1:25" x14ac:dyDescent="0.25">
      <c r="A73" s="6" t="s">
        <v>67</v>
      </c>
      <c r="B73" s="6"/>
      <c r="C73" s="14">
        <v>414</v>
      </c>
      <c r="D73" s="65">
        <f>+IFERROR('CMA Emp %OfOnt'!D73*'Ont GDP'!D73,"")</f>
        <v>0</v>
      </c>
      <c r="E73" s="65">
        <f>+IFERROR('CMA Emp %OfOnt'!E73*'Ont GDP'!E73,"")</f>
        <v>0</v>
      </c>
      <c r="F73" s="65">
        <f>+IFERROR('CMA Emp %OfOnt'!F73*'Ont GDP'!F73,"")</f>
        <v>0</v>
      </c>
      <c r="G73" s="65">
        <f>+IFERROR('CMA Emp %OfOnt'!G73*'Ont GDP'!G73,"")</f>
        <v>0</v>
      </c>
      <c r="H73" s="65">
        <f>+IFERROR('CMA Emp %OfOnt'!H73*'Ont GDP'!H73,"")</f>
        <v>0</v>
      </c>
      <c r="I73" s="65">
        <f>+IFERROR('CMA Emp %OfOnt'!I73*'Ont GDP'!I73,"")</f>
        <v>0</v>
      </c>
      <c r="J73" s="65">
        <f>+IFERROR('CMA Emp %OfOnt'!J73*'Ont GDP'!J73,"")</f>
        <v>0</v>
      </c>
      <c r="K73" s="65">
        <f>+IFERROR('CMA Emp %OfOnt'!K73*'Ont GDP'!K73,"")</f>
        <v>0</v>
      </c>
      <c r="L73" s="65">
        <f>+IFERROR('CMA Emp %OfOnt'!L73*'Ont GDP'!L73,"")</f>
        <v>0</v>
      </c>
      <c r="M73" s="30">
        <f>+IFERROR('CMA Emp %OfOnt'!M73*'Ont GDP'!M73,"")</f>
        <v>0</v>
      </c>
      <c r="N73" s="30">
        <f>+IFERROR('CMA Emp %OfOnt'!N73*'Ont GDP'!N73,"")</f>
        <v>4077.9019939580189</v>
      </c>
      <c r="O73" s="30">
        <f>+IFERROR('CMA Emp %OfOnt'!O73*'Ont GDP'!O73,"")</f>
        <v>4074.7726168816548</v>
      </c>
      <c r="P73" s="30">
        <f>+IFERROR('CMA Emp %OfOnt'!P73*'Ont GDP'!P73,"")</f>
        <v>3680.4353536624112</v>
      </c>
      <c r="Q73" s="30">
        <f>+IFERROR('CMA Emp %OfOnt'!Q73*'Ont GDP'!Q73,"")</f>
        <v>4755.8319692388186</v>
      </c>
      <c r="R73" s="30">
        <f>+IFERROR('CMA Emp %OfOnt'!R73*'Ont GDP'!R73,"")</f>
        <v>4173.2515119949067</v>
      </c>
      <c r="S73" s="30">
        <f>+IFERROR('CMA Emp %OfOnt'!S73*'Ont GDP'!S73,"")</f>
        <v>4619.5116483014517</v>
      </c>
      <c r="T73" s="30">
        <f>+IFERROR('CMA Emp %OfOnt'!T73*'Ont GDP'!T73,"")</f>
        <v>4371.7984510216356</v>
      </c>
      <c r="U73" s="30">
        <f>+IFERROR('CMA Emp %OfOnt'!U73*'Ont GDP'!U73,"")</f>
        <v>5787.5524468576405</v>
      </c>
      <c r="V73" s="30">
        <f>+IFERROR('CMA Emp %OfOnt'!V73*'Ont GDP'!V73,"")</f>
        <v>5886.9424765550102</v>
      </c>
      <c r="W73" s="30">
        <f>+IFERROR('CMA Emp %OfOnt'!W73*'Ont GDP'!W73,"")</f>
        <v>6127.9044312022443</v>
      </c>
      <c r="X73" s="30">
        <f>+IFERROR('CMA Emp %OfOnt'!X73*'Ont GDP'!X73,"")</f>
        <v>5839.8412646400893</v>
      </c>
      <c r="Y73" s="30">
        <f>+IFERROR('CMA Emp %OfOnt'!Y73*'Ont GDP'!Y73,"")</f>
        <v>6029.7033133150708</v>
      </c>
    </row>
    <row r="74" spans="1:25" x14ac:dyDescent="0.25">
      <c r="A74" s="6" t="s">
        <v>68</v>
      </c>
      <c r="B74" s="6"/>
      <c r="C74" s="14">
        <v>415</v>
      </c>
      <c r="D74" s="65">
        <f>+IFERROR('CMA Emp %OfOnt'!D74*'Ont GDP'!D74,"")</f>
        <v>0</v>
      </c>
      <c r="E74" s="65">
        <f>+IFERROR('CMA Emp %OfOnt'!E74*'Ont GDP'!E74,"")</f>
        <v>0</v>
      </c>
      <c r="F74" s="65">
        <f>+IFERROR('CMA Emp %OfOnt'!F74*'Ont GDP'!F74,"")</f>
        <v>0</v>
      </c>
      <c r="G74" s="65">
        <f>+IFERROR('CMA Emp %OfOnt'!G74*'Ont GDP'!G74,"")</f>
        <v>0</v>
      </c>
      <c r="H74" s="65">
        <f>+IFERROR('CMA Emp %OfOnt'!H74*'Ont GDP'!H74,"")</f>
        <v>0</v>
      </c>
      <c r="I74" s="65">
        <f>+IFERROR('CMA Emp %OfOnt'!I74*'Ont GDP'!I74,"")</f>
        <v>0</v>
      </c>
      <c r="J74" s="65">
        <f>+IFERROR('CMA Emp %OfOnt'!J74*'Ont GDP'!J74,"")</f>
        <v>0</v>
      </c>
      <c r="K74" s="65">
        <f>+IFERROR('CMA Emp %OfOnt'!K74*'Ont GDP'!K74,"")</f>
        <v>0</v>
      </c>
      <c r="L74" s="65">
        <f>+IFERROR('CMA Emp %OfOnt'!L74*'Ont GDP'!L74,"")</f>
        <v>0</v>
      </c>
      <c r="M74" s="30">
        <f>+IFERROR('CMA Emp %OfOnt'!M74*'Ont GDP'!M74,"")</f>
        <v>0</v>
      </c>
      <c r="N74" s="30">
        <f>+IFERROR('CMA Emp %OfOnt'!N74*'Ont GDP'!N74,"")</f>
        <v>1847.6051514770008</v>
      </c>
      <c r="O74" s="30">
        <f>+IFERROR('CMA Emp %OfOnt'!O74*'Ont GDP'!O74,"")</f>
        <v>1721.5085462369977</v>
      </c>
      <c r="P74" s="30">
        <f>+IFERROR('CMA Emp %OfOnt'!P74*'Ont GDP'!P74,"")</f>
        <v>1594.9207404728052</v>
      </c>
      <c r="Q74" s="30">
        <f>+IFERROR('CMA Emp %OfOnt'!Q74*'Ont GDP'!Q74,"")</f>
        <v>2302.0614970658917</v>
      </c>
      <c r="R74" s="30">
        <f>+IFERROR('CMA Emp %OfOnt'!R74*'Ont GDP'!R74,"")</f>
        <v>2183.5495573149451</v>
      </c>
      <c r="S74" s="30">
        <f>+IFERROR('CMA Emp %OfOnt'!S74*'Ont GDP'!S74,"")</f>
        <v>2768.3282081700299</v>
      </c>
      <c r="T74" s="30">
        <f>+IFERROR('CMA Emp %OfOnt'!T74*'Ont GDP'!T74,"")</f>
        <v>2466.5957523350608</v>
      </c>
      <c r="U74" s="30">
        <f>+IFERROR('CMA Emp %OfOnt'!U74*'Ont GDP'!U74,"")</f>
        <v>3177.4188198100514</v>
      </c>
      <c r="V74" s="30">
        <f>+IFERROR('CMA Emp %OfOnt'!V74*'Ont GDP'!V74,"")</f>
        <v>3258.765206540822</v>
      </c>
      <c r="W74" s="30">
        <f>+IFERROR('CMA Emp %OfOnt'!W74*'Ont GDP'!W74,"")</f>
        <v>2805.622531190289</v>
      </c>
      <c r="X74" s="30">
        <f>+IFERROR('CMA Emp %OfOnt'!X74*'Ont GDP'!X74,"")</f>
        <v>3628.4269737932614</v>
      </c>
      <c r="Y74" s="30">
        <f>+IFERROR('CMA Emp %OfOnt'!Y74*'Ont GDP'!Y74,"")</f>
        <v>2519.8267901319687</v>
      </c>
    </row>
    <row r="75" spans="1:25" x14ac:dyDescent="0.25">
      <c r="A75" s="6" t="s">
        <v>69</v>
      </c>
      <c r="B75" s="6"/>
      <c r="C75" s="14">
        <v>416</v>
      </c>
      <c r="D75" s="65">
        <f>+IFERROR('CMA Emp %OfOnt'!D75*'Ont GDP'!D75,"")</f>
        <v>0</v>
      </c>
      <c r="E75" s="65">
        <f>+IFERROR('CMA Emp %OfOnt'!E75*'Ont GDP'!E75,"")</f>
        <v>0</v>
      </c>
      <c r="F75" s="65">
        <f>+IFERROR('CMA Emp %OfOnt'!F75*'Ont GDP'!F75,"")</f>
        <v>0</v>
      </c>
      <c r="G75" s="65">
        <f>+IFERROR('CMA Emp %OfOnt'!G75*'Ont GDP'!G75,"")</f>
        <v>0</v>
      </c>
      <c r="H75" s="65">
        <f>+IFERROR('CMA Emp %OfOnt'!H75*'Ont GDP'!H75,"")</f>
        <v>0</v>
      </c>
      <c r="I75" s="65">
        <f>+IFERROR('CMA Emp %OfOnt'!I75*'Ont GDP'!I75,"")</f>
        <v>0</v>
      </c>
      <c r="J75" s="65">
        <f>+IFERROR('CMA Emp %OfOnt'!J75*'Ont GDP'!J75,"")</f>
        <v>0</v>
      </c>
      <c r="K75" s="65">
        <f>+IFERROR('CMA Emp %OfOnt'!K75*'Ont GDP'!K75,"")</f>
        <v>0</v>
      </c>
      <c r="L75" s="65">
        <f>+IFERROR('CMA Emp %OfOnt'!L75*'Ont GDP'!L75,"")</f>
        <v>0</v>
      </c>
      <c r="M75" s="30">
        <f>+IFERROR('CMA Emp %OfOnt'!M75*'Ont GDP'!M75,"")</f>
        <v>0</v>
      </c>
      <c r="N75" s="30">
        <f>+IFERROR('CMA Emp %OfOnt'!N75*'Ont GDP'!N75,"")</f>
        <v>2998.9883562218993</v>
      </c>
      <c r="O75" s="30">
        <f>+IFERROR('CMA Emp %OfOnt'!O75*'Ont GDP'!O75,"")</f>
        <v>2688.195280547016</v>
      </c>
      <c r="P75" s="30">
        <f>+IFERROR('CMA Emp %OfOnt'!P75*'Ont GDP'!P75,"")</f>
        <v>2626.429473027461</v>
      </c>
      <c r="Q75" s="30">
        <f>+IFERROR('CMA Emp %OfOnt'!Q75*'Ont GDP'!Q75,"")</f>
        <v>2519.3438333752742</v>
      </c>
      <c r="R75" s="30">
        <f>+IFERROR('CMA Emp %OfOnt'!R75*'Ont GDP'!R75,"")</f>
        <v>2247.986446403695</v>
      </c>
      <c r="S75" s="30">
        <f>+IFERROR('CMA Emp %OfOnt'!S75*'Ont GDP'!S75,"")</f>
        <v>2787.6753630771886</v>
      </c>
      <c r="T75" s="30">
        <f>+IFERROR('CMA Emp %OfOnt'!T75*'Ont GDP'!T75,"")</f>
        <v>2826.5412030369339</v>
      </c>
      <c r="U75" s="30">
        <f>+IFERROR('CMA Emp %OfOnt'!U75*'Ont GDP'!U75,"")</f>
        <v>3615.7912143815056</v>
      </c>
      <c r="V75" s="30">
        <f>+IFERROR('CMA Emp %OfOnt'!V75*'Ont GDP'!V75,"")</f>
        <v>3034.7609613481036</v>
      </c>
      <c r="W75" s="30">
        <f>+IFERROR('CMA Emp %OfOnt'!W75*'Ont GDP'!W75,"")</f>
        <v>3350.878563124611</v>
      </c>
      <c r="X75" s="30">
        <f>+IFERROR('CMA Emp %OfOnt'!X75*'Ont GDP'!X75,"")</f>
        <v>3585.1725906651254</v>
      </c>
      <c r="Y75" s="30">
        <f>+IFERROR('CMA Emp %OfOnt'!Y75*'Ont GDP'!Y75,"")</f>
        <v>2901.0137462452226</v>
      </c>
    </row>
    <row r="76" spans="1:25" x14ac:dyDescent="0.25">
      <c r="A76" s="6" t="s">
        <v>70</v>
      </c>
      <c r="B76" s="6"/>
      <c r="C76" s="14">
        <v>417</v>
      </c>
      <c r="D76" s="65">
        <f>+IFERROR('CMA Emp %OfOnt'!D76*'Ont GDP'!D76,"")</f>
        <v>0</v>
      </c>
      <c r="E76" s="65">
        <f>+IFERROR('CMA Emp %OfOnt'!E76*'Ont GDP'!E76,"")</f>
        <v>0</v>
      </c>
      <c r="F76" s="65">
        <f>+IFERROR('CMA Emp %OfOnt'!F76*'Ont GDP'!F76,"")</f>
        <v>0</v>
      </c>
      <c r="G76" s="65">
        <f>+IFERROR('CMA Emp %OfOnt'!G76*'Ont GDP'!G76,"")</f>
        <v>0</v>
      </c>
      <c r="H76" s="65">
        <f>+IFERROR('CMA Emp %OfOnt'!H76*'Ont GDP'!H76,"")</f>
        <v>0</v>
      </c>
      <c r="I76" s="65">
        <f>+IFERROR('CMA Emp %OfOnt'!I76*'Ont GDP'!I76,"")</f>
        <v>0</v>
      </c>
      <c r="J76" s="65">
        <f>+IFERROR('CMA Emp %OfOnt'!J76*'Ont GDP'!J76,"")</f>
        <v>0</v>
      </c>
      <c r="K76" s="65">
        <f>+IFERROR('CMA Emp %OfOnt'!K76*'Ont GDP'!K76,"")</f>
        <v>0</v>
      </c>
      <c r="L76" s="65">
        <f>+IFERROR('CMA Emp %OfOnt'!L76*'Ont GDP'!L76,"")</f>
        <v>0</v>
      </c>
      <c r="M76" s="30">
        <f>+IFERROR('CMA Emp %OfOnt'!M76*'Ont GDP'!M76,"")</f>
        <v>0</v>
      </c>
      <c r="N76" s="30">
        <f>+IFERROR('CMA Emp %OfOnt'!N76*'Ont GDP'!N76,"")</f>
        <v>6747.6462498551446</v>
      </c>
      <c r="O76" s="30">
        <f>+IFERROR('CMA Emp %OfOnt'!O76*'Ont GDP'!O76,"")</f>
        <v>5749.6555772265501</v>
      </c>
      <c r="P76" s="30">
        <f>+IFERROR('CMA Emp %OfOnt'!P76*'Ont GDP'!P76,"")</f>
        <v>5770.7133157261005</v>
      </c>
      <c r="Q76" s="30">
        <f>+IFERROR('CMA Emp %OfOnt'!Q76*'Ont GDP'!Q76,"")</f>
        <v>6315.4986131368069</v>
      </c>
      <c r="R76" s="30">
        <f>+IFERROR('CMA Emp %OfOnt'!R76*'Ont GDP'!R76,"")</f>
        <v>6740.3292034033611</v>
      </c>
      <c r="S76" s="30">
        <f>+IFERROR('CMA Emp %OfOnt'!S76*'Ont GDP'!S76,"")</f>
        <v>6431.0725503862222</v>
      </c>
      <c r="T76" s="30">
        <f>+IFERROR('CMA Emp %OfOnt'!T76*'Ont GDP'!T76,"")</f>
        <v>6609.5006484522073</v>
      </c>
      <c r="U76" s="30">
        <f>+IFERROR('CMA Emp %OfOnt'!U76*'Ont GDP'!U76,"")</f>
        <v>6096.8746885429946</v>
      </c>
      <c r="V76" s="30">
        <f>+IFERROR('CMA Emp %OfOnt'!V76*'Ont GDP'!V76,"")</f>
        <v>7180.8072238112518</v>
      </c>
      <c r="W76" s="30">
        <f>+IFERROR('CMA Emp %OfOnt'!W76*'Ont GDP'!W76,"")</f>
        <v>6703.8932630103718</v>
      </c>
      <c r="X76" s="30">
        <f>+IFERROR('CMA Emp %OfOnt'!X76*'Ont GDP'!X76,"")</f>
        <v>7722.7515169178678</v>
      </c>
      <c r="Y76" s="30">
        <f>+IFERROR('CMA Emp %OfOnt'!Y76*'Ont GDP'!Y76,"")</f>
        <v>7440.166708978828</v>
      </c>
    </row>
    <row r="77" spans="1:25" x14ac:dyDescent="0.25">
      <c r="A77" s="6" t="s">
        <v>71</v>
      </c>
      <c r="B77" s="6"/>
      <c r="C77" s="14">
        <v>418</v>
      </c>
      <c r="D77" s="65">
        <f>+IFERROR('CMA Emp %OfOnt'!D77*'Ont GDP'!D77,"")</f>
        <v>0</v>
      </c>
      <c r="E77" s="65">
        <f>+IFERROR('CMA Emp %OfOnt'!E77*'Ont GDP'!E77,"")</f>
        <v>0</v>
      </c>
      <c r="F77" s="65">
        <f>+IFERROR('CMA Emp %OfOnt'!F77*'Ont GDP'!F77,"")</f>
        <v>0</v>
      </c>
      <c r="G77" s="65">
        <f>+IFERROR('CMA Emp %OfOnt'!G77*'Ont GDP'!G77,"")</f>
        <v>0</v>
      </c>
      <c r="H77" s="65">
        <f>+IFERROR('CMA Emp %OfOnt'!H77*'Ont GDP'!H77,"")</f>
        <v>0</v>
      </c>
      <c r="I77" s="65">
        <f>+IFERROR('CMA Emp %OfOnt'!I77*'Ont GDP'!I77,"")</f>
        <v>0</v>
      </c>
      <c r="J77" s="65">
        <f>+IFERROR('CMA Emp %OfOnt'!J77*'Ont GDP'!J77,"")</f>
        <v>0</v>
      </c>
      <c r="K77" s="65">
        <f>+IFERROR('CMA Emp %OfOnt'!K77*'Ont GDP'!K77,"")</f>
        <v>0</v>
      </c>
      <c r="L77" s="65">
        <f>+IFERROR('CMA Emp %OfOnt'!L77*'Ont GDP'!L77,"")</f>
        <v>0</v>
      </c>
      <c r="M77" s="30">
        <f>+IFERROR('CMA Emp %OfOnt'!M77*'Ont GDP'!M77,"")</f>
        <v>0</v>
      </c>
      <c r="N77" s="30">
        <f>+IFERROR('CMA Emp %OfOnt'!N77*'Ont GDP'!N77,"")</f>
        <v>2598.8578519476196</v>
      </c>
      <c r="O77" s="30">
        <f>+IFERROR('CMA Emp %OfOnt'!O77*'Ont GDP'!O77,"")</f>
        <v>2430.8092123030756</v>
      </c>
      <c r="P77" s="30">
        <f>+IFERROR('CMA Emp %OfOnt'!P77*'Ont GDP'!P77,"")</f>
        <v>2076.0362981219191</v>
      </c>
      <c r="Q77" s="30">
        <f>+IFERROR('CMA Emp %OfOnt'!Q77*'Ont GDP'!Q77,"")</f>
        <v>2165.9911444698591</v>
      </c>
      <c r="R77" s="30">
        <f>+IFERROR('CMA Emp %OfOnt'!R77*'Ont GDP'!R77,"")</f>
        <v>2108.6028470330789</v>
      </c>
      <c r="S77" s="30">
        <f>+IFERROR('CMA Emp %OfOnt'!S77*'Ont GDP'!S77,"")</f>
        <v>2607.8492529679679</v>
      </c>
      <c r="T77" s="30">
        <f>+IFERROR('CMA Emp %OfOnt'!T77*'Ont GDP'!T77,"")</f>
        <v>2747.5726321469706</v>
      </c>
      <c r="U77" s="30">
        <f>+IFERROR('CMA Emp %OfOnt'!U77*'Ont GDP'!U77,"")</f>
        <v>3091.0462796525344</v>
      </c>
      <c r="V77" s="30">
        <f>+IFERROR('CMA Emp %OfOnt'!V77*'Ont GDP'!V77,"")</f>
        <v>3145.0401374777352</v>
      </c>
      <c r="W77" s="30">
        <f>+IFERROR('CMA Emp %OfOnt'!W77*'Ont GDP'!W77,"")</f>
        <v>2981.7145220603034</v>
      </c>
      <c r="X77" s="30">
        <f>+IFERROR('CMA Emp %OfOnt'!X77*'Ont GDP'!X77,"")</f>
        <v>3139.3672572922037</v>
      </c>
      <c r="Y77" s="30">
        <f>+IFERROR('CMA Emp %OfOnt'!Y77*'Ont GDP'!Y77,"")</f>
        <v>3469.0383693284766</v>
      </c>
    </row>
    <row r="78" spans="1:25" x14ac:dyDescent="0.25">
      <c r="A78" s="6" t="s">
        <v>72</v>
      </c>
      <c r="B78" s="6"/>
      <c r="C78" s="14">
        <v>419</v>
      </c>
      <c r="D78" s="65" t="str">
        <f>+IFERROR('CMA Emp %OfOnt'!D78*'Ont GDP'!D78,"")</f>
        <v/>
      </c>
      <c r="E78" s="65" t="str">
        <f>+IFERROR('CMA Emp %OfOnt'!E78*'Ont GDP'!E78,"")</f>
        <v/>
      </c>
      <c r="F78" s="65">
        <f>+IFERROR('CMA Emp %OfOnt'!F78*'Ont GDP'!F78,"")</f>
        <v>0</v>
      </c>
      <c r="G78" s="65">
        <f>+IFERROR('CMA Emp %OfOnt'!G78*'Ont GDP'!G78,"")</f>
        <v>0</v>
      </c>
      <c r="H78" s="65">
        <f>+IFERROR('CMA Emp %OfOnt'!H78*'Ont GDP'!H78,"")</f>
        <v>0</v>
      </c>
      <c r="I78" s="65">
        <f>+IFERROR('CMA Emp %OfOnt'!I78*'Ont GDP'!I78,"")</f>
        <v>0</v>
      </c>
      <c r="J78" s="65">
        <f>+IFERROR('CMA Emp %OfOnt'!J78*'Ont GDP'!J78,"")</f>
        <v>0</v>
      </c>
      <c r="K78" s="65">
        <f>+IFERROR('CMA Emp %OfOnt'!K78*'Ont GDP'!K78,"")</f>
        <v>0</v>
      </c>
      <c r="L78" s="65">
        <f>+IFERROR('CMA Emp %OfOnt'!L78*'Ont GDP'!L78,"")</f>
        <v>0</v>
      </c>
      <c r="M78" s="30">
        <f>+IFERROR('CMA Emp %OfOnt'!M78*'Ont GDP'!M78,"")</f>
        <v>0</v>
      </c>
      <c r="N78" s="30">
        <f>+IFERROR('CMA Emp %OfOnt'!N78*'Ont GDP'!N78,"")</f>
        <v>703.50915400448912</v>
      </c>
      <c r="O78" s="30">
        <f>+IFERROR('CMA Emp %OfOnt'!O78*'Ont GDP'!O78,"")</f>
        <v>1148.751324645317</v>
      </c>
      <c r="P78" s="30" t="str">
        <f>+IFERROR('CMA Emp %OfOnt'!P78*'Ont GDP'!P78,"")</f>
        <v/>
      </c>
      <c r="Q78" s="30" t="str">
        <f>+IFERROR('CMA Emp %OfOnt'!Q78*'Ont GDP'!Q78,"")</f>
        <v/>
      </c>
      <c r="R78" s="30" t="str">
        <f>+IFERROR('CMA Emp %OfOnt'!R78*'Ont GDP'!R78,"")</f>
        <v/>
      </c>
      <c r="S78" s="30" t="str">
        <f>+IFERROR('CMA Emp %OfOnt'!S78*'Ont GDP'!S78,"")</f>
        <v/>
      </c>
      <c r="T78" s="30" t="str">
        <f>+IFERROR('CMA Emp %OfOnt'!T78*'Ont GDP'!T78,"")</f>
        <v/>
      </c>
      <c r="U78" s="30" t="str">
        <f>+IFERROR('CMA Emp %OfOnt'!U78*'Ont GDP'!U78,"")</f>
        <v/>
      </c>
      <c r="V78" s="30" t="str">
        <f>+IFERROR('CMA Emp %OfOnt'!V78*'Ont GDP'!V78,"")</f>
        <v/>
      </c>
      <c r="W78" s="30" t="str">
        <f>+IFERROR('CMA Emp %OfOnt'!W78*'Ont GDP'!W78,"")</f>
        <v/>
      </c>
      <c r="X78" s="30" t="str">
        <f>+IFERROR('CMA Emp %OfOnt'!X78*'Ont GDP'!X78,"")</f>
        <v/>
      </c>
      <c r="Y78" s="30" t="str">
        <f>+IFERROR('CMA Emp %OfOnt'!Y78*'Ont GDP'!Y78,"")</f>
        <v/>
      </c>
    </row>
    <row r="79" spans="1:25" x14ac:dyDescent="0.25">
      <c r="A79" s="5" t="s">
        <v>73</v>
      </c>
      <c r="B79" s="5"/>
      <c r="C79" s="13" t="s">
        <v>199</v>
      </c>
      <c r="D79" s="64">
        <f>+IFERROR('CMA Emp %OfOnt'!D79*'Ont GDP'!D79,"")</f>
        <v>7226.3878668090611</v>
      </c>
      <c r="E79" s="64">
        <f>+IFERROR('CMA Emp %OfOnt'!E79*'Ont GDP'!E79,"")</f>
        <v>8009.8978431994929</v>
      </c>
      <c r="F79" s="64">
        <f>+IFERROR('CMA Emp %OfOnt'!F79*'Ont GDP'!F79,"")</f>
        <v>8349.9971721890961</v>
      </c>
      <c r="G79" s="64">
        <f>+IFERROR('CMA Emp %OfOnt'!G79*'Ont GDP'!G79,"")</f>
        <v>9349.735060738436</v>
      </c>
      <c r="H79" s="64">
        <f>+IFERROR('CMA Emp %OfOnt'!H79*'Ont GDP'!H79,"")</f>
        <v>9934.5462058485173</v>
      </c>
      <c r="I79" s="64">
        <f>+IFERROR('CMA Emp %OfOnt'!I79*'Ont GDP'!I79,"")</f>
        <v>10068.355131302445</v>
      </c>
      <c r="J79" s="64">
        <f>+IFERROR('CMA Emp %OfOnt'!J79*'Ont GDP'!J79,"")</f>
        <v>10451.350508455609</v>
      </c>
      <c r="K79" s="64">
        <f>+IFERROR('CMA Emp %OfOnt'!K79*'Ont GDP'!K79,"")</f>
        <v>11028.999063833313</v>
      </c>
      <c r="L79" s="64">
        <f>+IFERROR('CMA Emp %OfOnt'!L79*'Ont GDP'!L79,"")</f>
        <v>12270.766838752312</v>
      </c>
      <c r="M79" s="29">
        <f>+IFERROR('CMA Emp %OfOnt'!M79*'Ont GDP'!M79,"")</f>
        <v>12983.546932350569</v>
      </c>
      <c r="N79" s="29">
        <f>+IFERROR('CMA Emp %OfOnt'!N79*'Ont GDP'!N79,"")</f>
        <v>13126.682449027347</v>
      </c>
      <c r="O79" s="29">
        <f>+IFERROR('CMA Emp %OfOnt'!O79*'Ont GDP'!O79,"")</f>
        <v>13320.379626215181</v>
      </c>
      <c r="P79" s="29">
        <f>+IFERROR('CMA Emp %OfOnt'!P79*'Ont GDP'!P79,"")</f>
        <v>12880.613620338292</v>
      </c>
      <c r="Q79" s="29">
        <f>+IFERROR('CMA Emp %OfOnt'!Q79*'Ont GDP'!Q79,"")</f>
        <v>13191.647686893441</v>
      </c>
      <c r="R79" s="29">
        <f>+IFERROR('CMA Emp %OfOnt'!R79*'Ont GDP'!R79,"")</f>
        <v>13090.133748160151</v>
      </c>
      <c r="S79" s="29">
        <f>+IFERROR('CMA Emp %OfOnt'!S79*'Ont GDP'!S79,"")</f>
        <v>13317.488958056576</v>
      </c>
      <c r="T79" s="29">
        <f>+IFERROR('CMA Emp %OfOnt'!T79*'Ont GDP'!T79,"")</f>
        <v>14946.687396238141</v>
      </c>
      <c r="U79" s="29">
        <f>+IFERROR('CMA Emp %OfOnt'!U79*'Ont GDP'!U79,"")</f>
        <v>13911.725778979515</v>
      </c>
      <c r="V79" s="29">
        <f>+IFERROR('CMA Emp %OfOnt'!V79*'Ont GDP'!V79,"")</f>
        <v>14172.607843025315</v>
      </c>
      <c r="W79" s="29">
        <f>+IFERROR('CMA Emp %OfOnt'!W79*'Ont GDP'!W79,"")</f>
        <v>15309.658968291164</v>
      </c>
      <c r="X79" s="29">
        <f>+IFERROR('CMA Emp %OfOnt'!X79*'Ont GDP'!X79,"")</f>
        <v>16998.699186646507</v>
      </c>
      <c r="Y79" s="29">
        <f>+IFERROR('CMA Emp %OfOnt'!Y79*'Ont GDP'!Y79,"")</f>
        <v>16947.111085565473</v>
      </c>
    </row>
    <row r="80" spans="1:25" x14ac:dyDescent="0.25">
      <c r="A80" s="6" t="s">
        <v>74</v>
      </c>
      <c r="B80" s="6"/>
      <c r="C80" s="14">
        <v>441</v>
      </c>
      <c r="D80" s="65">
        <f>+IFERROR('CMA Emp %OfOnt'!D80*'Ont GDP'!D80,"")</f>
        <v>0</v>
      </c>
      <c r="E80" s="65">
        <f>+IFERROR('CMA Emp %OfOnt'!E80*'Ont GDP'!E80,"")</f>
        <v>0</v>
      </c>
      <c r="F80" s="65">
        <f>+IFERROR('CMA Emp %OfOnt'!F80*'Ont GDP'!F80,"")</f>
        <v>0</v>
      </c>
      <c r="G80" s="65">
        <f>+IFERROR('CMA Emp %OfOnt'!G80*'Ont GDP'!G80,"")</f>
        <v>0</v>
      </c>
      <c r="H80" s="65">
        <f>+IFERROR('CMA Emp %OfOnt'!H80*'Ont GDP'!H80,"")</f>
        <v>0</v>
      </c>
      <c r="I80" s="65">
        <f>+IFERROR('CMA Emp %OfOnt'!I80*'Ont GDP'!I80,"")</f>
        <v>0</v>
      </c>
      <c r="J80" s="65">
        <f>+IFERROR('CMA Emp %OfOnt'!J80*'Ont GDP'!J80,"")</f>
        <v>0</v>
      </c>
      <c r="K80" s="65">
        <f>+IFERROR('CMA Emp %OfOnt'!K80*'Ont GDP'!K80,"")</f>
        <v>0</v>
      </c>
      <c r="L80" s="65">
        <f>+IFERROR('CMA Emp %OfOnt'!L80*'Ont GDP'!L80,"")</f>
        <v>0</v>
      </c>
      <c r="M80" s="30">
        <f>+IFERROR('CMA Emp %OfOnt'!M80*'Ont GDP'!M80,"")</f>
        <v>0</v>
      </c>
      <c r="N80" s="30">
        <f>+IFERROR('CMA Emp %OfOnt'!N80*'Ont GDP'!N80,"")</f>
        <v>1647.8226220183487</v>
      </c>
      <c r="O80" s="30">
        <f>+IFERROR('CMA Emp %OfOnt'!O80*'Ont GDP'!O80,"")</f>
        <v>1588.4874112867274</v>
      </c>
      <c r="P80" s="30">
        <f>+IFERROR('CMA Emp %OfOnt'!P80*'Ont GDP'!P80,"")</f>
        <v>1300.4543890539551</v>
      </c>
      <c r="Q80" s="30">
        <f>+IFERROR('CMA Emp %OfOnt'!Q80*'Ont GDP'!Q80,"")</f>
        <v>1365.083582703724</v>
      </c>
      <c r="R80" s="30">
        <f>+IFERROR('CMA Emp %OfOnt'!R80*'Ont GDP'!R80,"")</f>
        <v>1313.8379957310356</v>
      </c>
      <c r="S80" s="30">
        <f>+IFERROR('CMA Emp %OfOnt'!S80*'Ont GDP'!S80,"")</f>
        <v>1195.8222998609804</v>
      </c>
      <c r="T80" s="30">
        <f>+IFERROR('CMA Emp %OfOnt'!T80*'Ont GDP'!T80,"")</f>
        <v>1630.9998128110683</v>
      </c>
      <c r="U80" s="30">
        <f>+IFERROR('CMA Emp %OfOnt'!U80*'Ont GDP'!U80,"")</f>
        <v>1326.6764853172369</v>
      </c>
      <c r="V80" s="30">
        <f>+IFERROR('CMA Emp %OfOnt'!V80*'Ont GDP'!V80,"")</f>
        <v>1711.8038434303019</v>
      </c>
      <c r="W80" s="30">
        <f>+IFERROR('CMA Emp %OfOnt'!W80*'Ont GDP'!W80,"")</f>
        <v>1867.0640612595346</v>
      </c>
      <c r="X80" s="30">
        <f>+IFERROR('CMA Emp %OfOnt'!X80*'Ont GDP'!X80,"")</f>
        <v>2246.1103544378525</v>
      </c>
      <c r="Y80" s="30">
        <f>+IFERROR('CMA Emp %OfOnt'!Y80*'Ont GDP'!Y80,"")</f>
        <v>2141.7052842408989</v>
      </c>
    </row>
    <row r="81" spans="1:25" x14ac:dyDescent="0.25">
      <c r="A81" s="6" t="s">
        <v>75</v>
      </c>
      <c r="B81" s="6"/>
      <c r="C81" s="14">
        <v>442</v>
      </c>
      <c r="D81" s="65">
        <f>+IFERROR('CMA Emp %OfOnt'!D81*'Ont GDP'!D81,"")</f>
        <v>0</v>
      </c>
      <c r="E81" s="65">
        <f>+IFERROR('CMA Emp %OfOnt'!E81*'Ont GDP'!E81,"")</f>
        <v>0</v>
      </c>
      <c r="F81" s="65">
        <f>+IFERROR('CMA Emp %OfOnt'!F81*'Ont GDP'!F81,"")</f>
        <v>0</v>
      </c>
      <c r="G81" s="65">
        <f>+IFERROR('CMA Emp %OfOnt'!G81*'Ont GDP'!G81,"")</f>
        <v>0</v>
      </c>
      <c r="H81" s="65">
        <f>+IFERROR('CMA Emp %OfOnt'!H81*'Ont GDP'!H81,"")</f>
        <v>0</v>
      </c>
      <c r="I81" s="65">
        <f>+IFERROR('CMA Emp %OfOnt'!I81*'Ont GDP'!I81,"")</f>
        <v>0</v>
      </c>
      <c r="J81" s="65">
        <f>+IFERROR('CMA Emp %OfOnt'!J81*'Ont GDP'!J81,"")</f>
        <v>0</v>
      </c>
      <c r="K81" s="65">
        <f>+IFERROR('CMA Emp %OfOnt'!K81*'Ont GDP'!K81,"")</f>
        <v>0</v>
      </c>
      <c r="L81" s="65">
        <f>+IFERROR('CMA Emp %OfOnt'!L81*'Ont GDP'!L81,"")</f>
        <v>0</v>
      </c>
      <c r="M81" s="30">
        <f>+IFERROR('CMA Emp %OfOnt'!M81*'Ont GDP'!M81,"")</f>
        <v>0</v>
      </c>
      <c r="N81" s="30">
        <f>+IFERROR('CMA Emp %OfOnt'!N81*'Ont GDP'!N81,"")</f>
        <v>726.95690843436876</v>
      </c>
      <c r="O81" s="30">
        <f>+IFERROR('CMA Emp %OfOnt'!O81*'Ont GDP'!O81,"")</f>
        <v>736.56133864120068</v>
      </c>
      <c r="P81" s="30">
        <f>+IFERROR('CMA Emp %OfOnt'!P81*'Ont GDP'!P81,"")</f>
        <v>545.4066647535692</v>
      </c>
      <c r="Q81" s="30">
        <f>+IFERROR('CMA Emp %OfOnt'!Q81*'Ont GDP'!Q81,"")</f>
        <v>472.60357039730309</v>
      </c>
      <c r="R81" s="30">
        <f>+IFERROR('CMA Emp %OfOnt'!R81*'Ont GDP'!R81,"")</f>
        <v>534.47132952731067</v>
      </c>
      <c r="S81" s="30">
        <f>+IFERROR('CMA Emp %OfOnt'!S81*'Ont GDP'!S81,"")</f>
        <v>622.2032990163458</v>
      </c>
      <c r="T81" s="30">
        <f>+IFERROR('CMA Emp %OfOnt'!T81*'Ont GDP'!T81,"")</f>
        <v>674.96394446748729</v>
      </c>
      <c r="U81" s="30">
        <f>+IFERROR('CMA Emp %OfOnt'!U81*'Ont GDP'!U81,"")</f>
        <v>558.38886058158505</v>
      </c>
      <c r="V81" s="30">
        <f>+IFERROR('CMA Emp %OfOnt'!V81*'Ont GDP'!V81,"")</f>
        <v>629.50245098144796</v>
      </c>
      <c r="W81" s="30">
        <f>+IFERROR('CMA Emp %OfOnt'!W81*'Ont GDP'!W81,"")</f>
        <v>667.97405987775812</v>
      </c>
      <c r="X81" s="30">
        <f>+IFERROR('CMA Emp %OfOnt'!X81*'Ont GDP'!X81,"")</f>
        <v>750.15237857152488</v>
      </c>
      <c r="Y81" s="30">
        <f>+IFERROR('CMA Emp %OfOnt'!Y81*'Ont GDP'!Y81,"")</f>
        <v>728.77880962773463</v>
      </c>
    </row>
    <row r="82" spans="1:25" x14ac:dyDescent="0.25">
      <c r="A82" s="6" t="s">
        <v>76</v>
      </c>
      <c r="B82" s="6"/>
      <c r="C82" s="14">
        <v>443</v>
      </c>
      <c r="D82" s="65">
        <f>+IFERROR('CMA Emp %OfOnt'!D82*'Ont GDP'!D82,"")</f>
        <v>0</v>
      </c>
      <c r="E82" s="65">
        <f>+IFERROR('CMA Emp %OfOnt'!E82*'Ont GDP'!E82,"")</f>
        <v>0</v>
      </c>
      <c r="F82" s="65">
        <f>+IFERROR('CMA Emp %OfOnt'!F82*'Ont GDP'!F82,"")</f>
        <v>0</v>
      </c>
      <c r="G82" s="65">
        <f>+IFERROR('CMA Emp %OfOnt'!G82*'Ont GDP'!G82,"")</f>
        <v>0</v>
      </c>
      <c r="H82" s="65">
        <f>+IFERROR('CMA Emp %OfOnt'!H82*'Ont GDP'!H82,"")</f>
        <v>0</v>
      </c>
      <c r="I82" s="65">
        <f>+IFERROR('CMA Emp %OfOnt'!I82*'Ont GDP'!I82,"")</f>
        <v>0</v>
      </c>
      <c r="J82" s="65">
        <f>+IFERROR('CMA Emp %OfOnt'!J82*'Ont GDP'!J82,"")</f>
        <v>0</v>
      </c>
      <c r="K82" s="65">
        <f>+IFERROR('CMA Emp %OfOnt'!K82*'Ont GDP'!K82,"")</f>
        <v>0</v>
      </c>
      <c r="L82" s="65">
        <f>+IFERROR('CMA Emp %OfOnt'!L82*'Ont GDP'!L82,"")</f>
        <v>0</v>
      </c>
      <c r="M82" s="30">
        <f>+IFERROR('CMA Emp %OfOnt'!M82*'Ont GDP'!M82,"")</f>
        <v>0</v>
      </c>
      <c r="N82" s="30">
        <f>+IFERROR('CMA Emp %OfOnt'!N82*'Ont GDP'!N82,"")</f>
        <v>469.53107814515579</v>
      </c>
      <c r="O82" s="30">
        <f>+IFERROR('CMA Emp %OfOnt'!O82*'Ont GDP'!O82,"")</f>
        <v>596.99771901463657</v>
      </c>
      <c r="P82" s="30">
        <f>+IFERROR('CMA Emp %OfOnt'!P82*'Ont GDP'!P82,"")</f>
        <v>536.61358251002252</v>
      </c>
      <c r="Q82" s="30">
        <f>+IFERROR('CMA Emp %OfOnt'!Q82*'Ont GDP'!Q82,"")</f>
        <v>585.29423986553866</v>
      </c>
      <c r="R82" s="30">
        <f>+IFERROR('CMA Emp %OfOnt'!R82*'Ont GDP'!R82,"")</f>
        <v>683.0389070286991</v>
      </c>
      <c r="S82" s="30">
        <f>+IFERROR('CMA Emp %OfOnt'!S82*'Ont GDP'!S82,"")</f>
        <v>619.59796606480586</v>
      </c>
      <c r="T82" s="30">
        <f>+IFERROR('CMA Emp %OfOnt'!T82*'Ont GDP'!T82,"")</f>
        <v>760.18593125217149</v>
      </c>
      <c r="U82" s="30">
        <f>+IFERROR('CMA Emp %OfOnt'!U82*'Ont GDP'!U82,"")</f>
        <v>622.61938591407068</v>
      </c>
      <c r="V82" s="30">
        <f>+IFERROR('CMA Emp %OfOnt'!V82*'Ont GDP'!V82,"")</f>
        <v>764.7735618396938</v>
      </c>
      <c r="W82" s="30">
        <f>+IFERROR('CMA Emp %OfOnt'!W82*'Ont GDP'!W82,"")</f>
        <v>787.70661588340079</v>
      </c>
      <c r="X82" s="30">
        <f>+IFERROR('CMA Emp %OfOnt'!X82*'Ont GDP'!X82,"")</f>
        <v>1089.5172089305011</v>
      </c>
      <c r="Y82" s="30">
        <f>+IFERROR('CMA Emp %OfOnt'!Y82*'Ont GDP'!Y82,"")</f>
        <v>1092.2758924432751</v>
      </c>
    </row>
    <row r="83" spans="1:25" x14ac:dyDescent="0.25">
      <c r="A83" s="6" t="s">
        <v>77</v>
      </c>
      <c r="B83" s="6"/>
      <c r="C83" s="14">
        <v>444</v>
      </c>
      <c r="D83" s="65">
        <f>+IFERROR('CMA Emp %OfOnt'!D83*'Ont GDP'!D83,"")</f>
        <v>0</v>
      </c>
      <c r="E83" s="65">
        <f>+IFERROR('CMA Emp %OfOnt'!E83*'Ont GDP'!E83,"")</f>
        <v>0</v>
      </c>
      <c r="F83" s="65">
        <f>+IFERROR('CMA Emp %OfOnt'!F83*'Ont GDP'!F83,"")</f>
        <v>0</v>
      </c>
      <c r="G83" s="65">
        <f>+IFERROR('CMA Emp %OfOnt'!G83*'Ont GDP'!G83,"")</f>
        <v>0</v>
      </c>
      <c r="H83" s="65">
        <f>+IFERROR('CMA Emp %OfOnt'!H83*'Ont GDP'!H83,"")</f>
        <v>0</v>
      </c>
      <c r="I83" s="65">
        <f>+IFERROR('CMA Emp %OfOnt'!I83*'Ont GDP'!I83,"")</f>
        <v>0</v>
      </c>
      <c r="J83" s="65">
        <f>+IFERROR('CMA Emp %OfOnt'!J83*'Ont GDP'!J83,"")</f>
        <v>0</v>
      </c>
      <c r="K83" s="65">
        <f>+IFERROR('CMA Emp %OfOnt'!K83*'Ont GDP'!K83,"")</f>
        <v>0</v>
      </c>
      <c r="L83" s="65">
        <f>+IFERROR('CMA Emp %OfOnt'!L83*'Ont GDP'!L83,"")</f>
        <v>0</v>
      </c>
      <c r="M83" s="30">
        <f>+IFERROR('CMA Emp %OfOnt'!M83*'Ont GDP'!M83,"")</f>
        <v>0</v>
      </c>
      <c r="N83" s="30">
        <f>+IFERROR('CMA Emp %OfOnt'!N83*'Ont GDP'!N83,"")</f>
        <v>686.59728665585862</v>
      </c>
      <c r="O83" s="30">
        <f>+IFERROR('CMA Emp %OfOnt'!O83*'Ont GDP'!O83,"")</f>
        <v>830.24808419979729</v>
      </c>
      <c r="P83" s="30">
        <f>+IFERROR('CMA Emp %OfOnt'!P83*'Ont GDP'!P83,"")</f>
        <v>950.25013154453416</v>
      </c>
      <c r="Q83" s="30">
        <f>+IFERROR('CMA Emp %OfOnt'!Q83*'Ont GDP'!Q83,"")</f>
        <v>777.7289916603487</v>
      </c>
      <c r="R83" s="30">
        <f>+IFERROR('CMA Emp %OfOnt'!R83*'Ont GDP'!R83,"")</f>
        <v>672.41370614162986</v>
      </c>
      <c r="S83" s="30">
        <f>+IFERROR('CMA Emp %OfOnt'!S83*'Ont GDP'!S83,"")</f>
        <v>847.21381790512885</v>
      </c>
      <c r="T83" s="30">
        <f>+IFERROR('CMA Emp %OfOnt'!T83*'Ont GDP'!T83,"")</f>
        <v>821.76882305241406</v>
      </c>
      <c r="U83" s="30">
        <f>+IFERROR('CMA Emp %OfOnt'!U83*'Ont GDP'!U83,"")</f>
        <v>1026.5014693091757</v>
      </c>
      <c r="V83" s="30">
        <f>+IFERROR('CMA Emp %OfOnt'!V83*'Ont GDP'!V83,"")</f>
        <v>922.85876318808414</v>
      </c>
      <c r="W83" s="30">
        <f>+IFERROR('CMA Emp %OfOnt'!W83*'Ont GDP'!W83,"")</f>
        <v>902.29939853733504</v>
      </c>
      <c r="X83" s="30">
        <f>+IFERROR('CMA Emp %OfOnt'!X83*'Ont GDP'!X83,"")</f>
        <v>1052.1904396155512</v>
      </c>
      <c r="Y83" s="30">
        <f>+IFERROR('CMA Emp %OfOnt'!Y83*'Ont GDP'!Y83,"")</f>
        <v>1017.0959895355251</v>
      </c>
    </row>
    <row r="84" spans="1:25" x14ac:dyDescent="0.25">
      <c r="A84" s="6" t="s">
        <v>78</v>
      </c>
      <c r="B84" s="6"/>
      <c r="C84" s="14">
        <v>445</v>
      </c>
      <c r="D84" s="65">
        <f>+IFERROR('CMA Emp %OfOnt'!D84*'Ont GDP'!D84,"")</f>
        <v>0</v>
      </c>
      <c r="E84" s="65">
        <f>+IFERROR('CMA Emp %OfOnt'!E84*'Ont GDP'!E84,"")</f>
        <v>0</v>
      </c>
      <c r="F84" s="65">
        <f>+IFERROR('CMA Emp %OfOnt'!F84*'Ont GDP'!F84,"")</f>
        <v>0</v>
      </c>
      <c r="G84" s="65">
        <f>+IFERROR('CMA Emp %OfOnt'!G84*'Ont GDP'!G84,"")</f>
        <v>0</v>
      </c>
      <c r="H84" s="65">
        <f>+IFERROR('CMA Emp %OfOnt'!H84*'Ont GDP'!H84,"")</f>
        <v>0</v>
      </c>
      <c r="I84" s="65">
        <f>+IFERROR('CMA Emp %OfOnt'!I84*'Ont GDP'!I84,"")</f>
        <v>0</v>
      </c>
      <c r="J84" s="65">
        <f>+IFERROR('CMA Emp %OfOnt'!J84*'Ont GDP'!J84,"")</f>
        <v>0</v>
      </c>
      <c r="K84" s="65">
        <f>+IFERROR('CMA Emp %OfOnt'!K84*'Ont GDP'!K84,"")</f>
        <v>0</v>
      </c>
      <c r="L84" s="65">
        <f>+IFERROR('CMA Emp %OfOnt'!L84*'Ont GDP'!L84,"")</f>
        <v>0</v>
      </c>
      <c r="M84" s="30">
        <f>+IFERROR('CMA Emp %OfOnt'!M84*'Ont GDP'!M84,"")</f>
        <v>0</v>
      </c>
      <c r="N84" s="30">
        <f>+IFERROR('CMA Emp %OfOnt'!N84*'Ont GDP'!N84,"")</f>
        <v>2611.4550077449662</v>
      </c>
      <c r="O84" s="30">
        <f>+IFERROR('CMA Emp %OfOnt'!O84*'Ont GDP'!O84,"")</f>
        <v>2658.9306751694617</v>
      </c>
      <c r="P84" s="30">
        <f>+IFERROR('CMA Emp %OfOnt'!P84*'Ont GDP'!P84,"")</f>
        <v>2559.4431761373039</v>
      </c>
      <c r="Q84" s="30">
        <f>+IFERROR('CMA Emp %OfOnt'!Q84*'Ont GDP'!Q84,"")</f>
        <v>2716.8329999933799</v>
      </c>
      <c r="R84" s="30">
        <f>+IFERROR('CMA Emp %OfOnt'!R84*'Ont GDP'!R84,"")</f>
        <v>2573.4735259607305</v>
      </c>
      <c r="S84" s="30">
        <f>+IFERROR('CMA Emp %OfOnt'!S84*'Ont GDP'!S84,"")</f>
        <v>2634.3638854639676</v>
      </c>
      <c r="T84" s="30">
        <f>+IFERROR('CMA Emp %OfOnt'!T84*'Ont GDP'!T84,"")</f>
        <v>3024.9173716637247</v>
      </c>
      <c r="U84" s="30">
        <f>+IFERROR('CMA Emp %OfOnt'!U84*'Ont GDP'!U84,"")</f>
        <v>2509.1848294609431</v>
      </c>
      <c r="V84" s="30">
        <f>+IFERROR('CMA Emp %OfOnt'!V84*'Ont GDP'!V84,"")</f>
        <v>2488.1367817799182</v>
      </c>
      <c r="W84" s="30">
        <f>+IFERROR('CMA Emp %OfOnt'!W84*'Ont GDP'!W84,"")</f>
        <v>2619.6459648570694</v>
      </c>
      <c r="X84" s="30">
        <f>+IFERROR('CMA Emp %OfOnt'!X84*'Ont GDP'!X84,"")</f>
        <v>2811.2058962120523</v>
      </c>
      <c r="Y84" s="30">
        <f>+IFERROR('CMA Emp %OfOnt'!Y84*'Ont GDP'!Y84,"")</f>
        <v>2737.9222399874807</v>
      </c>
    </row>
    <row r="85" spans="1:25" x14ac:dyDescent="0.25">
      <c r="A85" s="6" t="s">
        <v>79</v>
      </c>
      <c r="B85" s="6"/>
      <c r="C85" s="14">
        <v>446</v>
      </c>
      <c r="D85" s="65">
        <f>+IFERROR('CMA Emp %OfOnt'!D85*'Ont GDP'!D85,"")</f>
        <v>0</v>
      </c>
      <c r="E85" s="65">
        <f>+IFERROR('CMA Emp %OfOnt'!E85*'Ont GDP'!E85,"")</f>
        <v>0</v>
      </c>
      <c r="F85" s="65">
        <f>+IFERROR('CMA Emp %OfOnt'!F85*'Ont GDP'!F85,"")</f>
        <v>0</v>
      </c>
      <c r="G85" s="65">
        <f>+IFERROR('CMA Emp %OfOnt'!G85*'Ont GDP'!G85,"")</f>
        <v>0</v>
      </c>
      <c r="H85" s="65">
        <f>+IFERROR('CMA Emp %OfOnt'!H85*'Ont GDP'!H85,"")</f>
        <v>0</v>
      </c>
      <c r="I85" s="65">
        <f>+IFERROR('CMA Emp %OfOnt'!I85*'Ont GDP'!I85,"")</f>
        <v>0</v>
      </c>
      <c r="J85" s="65">
        <f>+IFERROR('CMA Emp %OfOnt'!J85*'Ont GDP'!J85,"")</f>
        <v>0</v>
      </c>
      <c r="K85" s="65">
        <f>+IFERROR('CMA Emp %OfOnt'!K85*'Ont GDP'!K85,"")</f>
        <v>0</v>
      </c>
      <c r="L85" s="65">
        <f>+IFERROR('CMA Emp %OfOnt'!L85*'Ont GDP'!L85,"")</f>
        <v>0</v>
      </c>
      <c r="M85" s="30">
        <f>+IFERROR('CMA Emp %OfOnt'!M85*'Ont GDP'!M85,"")</f>
        <v>0</v>
      </c>
      <c r="N85" s="30">
        <f>+IFERROR('CMA Emp %OfOnt'!N85*'Ont GDP'!N85,"")</f>
        <v>1370.9535026774743</v>
      </c>
      <c r="O85" s="30">
        <f>+IFERROR('CMA Emp %OfOnt'!O85*'Ont GDP'!O85,"")</f>
        <v>1314.5043621768834</v>
      </c>
      <c r="P85" s="30">
        <f>+IFERROR('CMA Emp %OfOnt'!P85*'Ont GDP'!P85,"")</f>
        <v>1374.0398238930857</v>
      </c>
      <c r="Q85" s="30">
        <f>+IFERROR('CMA Emp %OfOnt'!Q85*'Ont GDP'!Q85,"")</f>
        <v>1342.5515235050761</v>
      </c>
      <c r="R85" s="30">
        <f>+IFERROR('CMA Emp %OfOnt'!R85*'Ont GDP'!R85,"")</f>
        <v>1582.1911310552584</v>
      </c>
      <c r="S85" s="30">
        <f>+IFERROR('CMA Emp %OfOnt'!S85*'Ont GDP'!S85,"")</f>
        <v>1563.9302227462124</v>
      </c>
      <c r="T85" s="30">
        <f>+IFERROR('CMA Emp %OfOnt'!T85*'Ont GDP'!T85,"")</f>
        <v>1477.0078370797937</v>
      </c>
      <c r="U85" s="30">
        <f>+IFERROR('CMA Emp %OfOnt'!U85*'Ont GDP'!U85,"")</f>
        <v>1609.0293907214748</v>
      </c>
      <c r="V85" s="30">
        <f>+IFERROR('CMA Emp %OfOnt'!V85*'Ont GDP'!V85,"")</f>
        <v>1568.1459875947628</v>
      </c>
      <c r="W85" s="30">
        <f>+IFERROR('CMA Emp %OfOnt'!W85*'Ont GDP'!W85,"")</f>
        <v>1923.1333898183232</v>
      </c>
      <c r="X85" s="30">
        <f>+IFERROR('CMA Emp %OfOnt'!X85*'Ont GDP'!X85,"")</f>
        <v>2026.5807768632735</v>
      </c>
      <c r="Y85" s="30">
        <f>+IFERROR('CMA Emp %OfOnt'!Y85*'Ont GDP'!Y85,"")</f>
        <v>2177.2759041858958</v>
      </c>
    </row>
    <row r="86" spans="1:25" x14ac:dyDescent="0.25">
      <c r="A86" s="6" t="s">
        <v>80</v>
      </c>
      <c r="B86" s="6"/>
      <c r="C86" s="14">
        <v>447</v>
      </c>
      <c r="D86" s="65">
        <f>+IFERROR('CMA Emp %OfOnt'!D86*'Ont GDP'!D86,"")</f>
        <v>0</v>
      </c>
      <c r="E86" s="65">
        <f>+IFERROR('CMA Emp %OfOnt'!E86*'Ont GDP'!E86,"")</f>
        <v>0</v>
      </c>
      <c r="F86" s="65">
        <f>+IFERROR('CMA Emp %OfOnt'!F86*'Ont GDP'!F86,"")</f>
        <v>0</v>
      </c>
      <c r="G86" s="65">
        <f>+IFERROR('CMA Emp %OfOnt'!G86*'Ont GDP'!G86,"")</f>
        <v>0</v>
      </c>
      <c r="H86" s="65">
        <f>+IFERROR('CMA Emp %OfOnt'!H86*'Ont GDP'!H86,"")</f>
        <v>0</v>
      </c>
      <c r="I86" s="65">
        <f>+IFERROR('CMA Emp %OfOnt'!I86*'Ont GDP'!I86,"")</f>
        <v>0</v>
      </c>
      <c r="J86" s="65">
        <f>+IFERROR('CMA Emp %OfOnt'!J86*'Ont GDP'!J86,"")</f>
        <v>0</v>
      </c>
      <c r="K86" s="65">
        <f>+IFERROR('CMA Emp %OfOnt'!K86*'Ont GDP'!K86,"")</f>
        <v>0</v>
      </c>
      <c r="L86" s="65">
        <f>+IFERROR('CMA Emp %OfOnt'!L86*'Ont GDP'!L86,"")</f>
        <v>0</v>
      </c>
      <c r="M86" s="30">
        <f>+IFERROR('CMA Emp %OfOnt'!M86*'Ont GDP'!M86,"")</f>
        <v>0</v>
      </c>
      <c r="N86" s="30">
        <f>+IFERROR('CMA Emp %OfOnt'!N86*'Ont GDP'!N86,"")</f>
        <v>426.35982395348157</v>
      </c>
      <c r="O86" s="30">
        <f>+IFERROR('CMA Emp %OfOnt'!O86*'Ont GDP'!O86,"")</f>
        <v>466.41471251677211</v>
      </c>
      <c r="P86" s="30">
        <f>+IFERROR('CMA Emp %OfOnt'!P86*'Ont GDP'!P86,"")</f>
        <v>415.20885104140837</v>
      </c>
      <c r="Q86" s="30">
        <f>+IFERROR('CMA Emp %OfOnt'!Q86*'Ont GDP'!Q86,"")</f>
        <v>450.57848216216217</v>
      </c>
      <c r="R86" s="30">
        <f>+IFERROR('CMA Emp %OfOnt'!R86*'Ont GDP'!R86,"")</f>
        <v>329.72842138138463</v>
      </c>
      <c r="S86" s="30">
        <f>+IFERROR('CMA Emp %OfOnt'!S86*'Ont GDP'!S86,"")</f>
        <v>492.5780672229069</v>
      </c>
      <c r="T86" s="30">
        <f>+IFERROR('CMA Emp %OfOnt'!T86*'Ont GDP'!T86,"")</f>
        <v>700.10905440343254</v>
      </c>
      <c r="U86" s="30">
        <f>+IFERROR('CMA Emp %OfOnt'!U86*'Ont GDP'!U86,"")</f>
        <v>492.86613270552948</v>
      </c>
      <c r="V86" s="30">
        <f>+IFERROR('CMA Emp %OfOnt'!V86*'Ont GDP'!V86,"")</f>
        <v>419.9841945930724</v>
      </c>
      <c r="W86" s="30">
        <f>+IFERROR('CMA Emp %OfOnt'!W86*'Ont GDP'!W86,"")</f>
        <v>663.79125570867245</v>
      </c>
      <c r="X86" s="30">
        <f>+IFERROR('CMA Emp %OfOnt'!X86*'Ont GDP'!X86,"")</f>
        <v>545.8605850746269</v>
      </c>
      <c r="Y86" s="30">
        <f>+IFERROR('CMA Emp %OfOnt'!Y86*'Ont GDP'!Y86,"")</f>
        <v>794.07530097427605</v>
      </c>
    </row>
    <row r="87" spans="1:25" x14ac:dyDescent="0.25">
      <c r="A87" s="6" t="s">
        <v>81</v>
      </c>
      <c r="B87" s="6"/>
      <c r="C87" s="14">
        <v>448</v>
      </c>
      <c r="D87" s="65">
        <f>+IFERROR('CMA Emp %OfOnt'!D87*'Ont GDP'!D87,"")</f>
        <v>0</v>
      </c>
      <c r="E87" s="65">
        <f>+IFERROR('CMA Emp %OfOnt'!E87*'Ont GDP'!E87,"")</f>
        <v>0</v>
      </c>
      <c r="F87" s="65">
        <f>+IFERROR('CMA Emp %OfOnt'!F87*'Ont GDP'!F87,"")</f>
        <v>0</v>
      </c>
      <c r="G87" s="65">
        <f>+IFERROR('CMA Emp %OfOnt'!G87*'Ont GDP'!G87,"")</f>
        <v>0</v>
      </c>
      <c r="H87" s="65">
        <f>+IFERROR('CMA Emp %OfOnt'!H87*'Ont GDP'!H87,"")</f>
        <v>0</v>
      </c>
      <c r="I87" s="65">
        <f>+IFERROR('CMA Emp %OfOnt'!I87*'Ont GDP'!I87,"")</f>
        <v>0</v>
      </c>
      <c r="J87" s="65">
        <f>+IFERROR('CMA Emp %OfOnt'!J87*'Ont GDP'!J87,"")</f>
        <v>0</v>
      </c>
      <c r="K87" s="65">
        <f>+IFERROR('CMA Emp %OfOnt'!K87*'Ont GDP'!K87,"")</f>
        <v>0</v>
      </c>
      <c r="L87" s="65">
        <f>+IFERROR('CMA Emp %OfOnt'!L87*'Ont GDP'!L87,"")</f>
        <v>0</v>
      </c>
      <c r="M87" s="30">
        <f>+IFERROR('CMA Emp %OfOnt'!M87*'Ont GDP'!M87,"")</f>
        <v>0</v>
      </c>
      <c r="N87" s="30">
        <f>+IFERROR('CMA Emp %OfOnt'!N87*'Ont GDP'!N87,"")</f>
        <v>1608.9300417721136</v>
      </c>
      <c r="O87" s="30">
        <f>+IFERROR('CMA Emp %OfOnt'!O87*'Ont GDP'!O87,"")</f>
        <v>1707.5830448571307</v>
      </c>
      <c r="P87" s="30">
        <f>+IFERROR('CMA Emp %OfOnt'!P87*'Ont GDP'!P87,"")</f>
        <v>1717.7660805488922</v>
      </c>
      <c r="Q87" s="30">
        <f>+IFERROR('CMA Emp %OfOnt'!Q87*'Ont GDP'!Q87,"")</f>
        <v>1668.0742003312332</v>
      </c>
      <c r="R87" s="30">
        <f>+IFERROR('CMA Emp %OfOnt'!R87*'Ont GDP'!R87,"")</f>
        <v>1754.209393939235</v>
      </c>
      <c r="S87" s="30">
        <f>+IFERROR('CMA Emp %OfOnt'!S87*'Ont GDP'!S87,"")</f>
        <v>1651.720037160668</v>
      </c>
      <c r="T87" s="30">
        <f>+IFERROR('CMA Emp %OfOnt'!T87*'Ont GDP'!T87,"")</f>
        <v>1830.2430822260126</v>
      </c>
      <c r="U87" s="30">
        <f>+IFERROR('CMA Emp %OfOnt'!U87*'Ont GDP'!U87,"")</f>
        <v>1774.6972605852004</v>
      </c>
      <c r="V87" s="30">
        <f>+IFERROR('CMA Emp %OfOnt'!V87*'Ont GDP'!V87,"")</f>
        <v>1872.4046173283534</v>
      </c>
      <c r="W87" s="30">
        <f>+IFERROR('CMA Emp %OfOnt'!W87*'Ont GDP'!W87,"")</f>
        <v>2101.0181175427383</v>
      </c>
      <c r="X87" s="30">
        <f>+IFERROR('CMA Emp %OfOnt'!X87*'Ont GDP'!X87,"")</f>
        <v>2244.0786388229058</v>
      </c>
      <c r="Y87" s="30">
        <f>+IFERROR('CMA Emp %OfOnt'!Y87*'Ont GDP'!Y87,"")</f>
        <v>1955.6949090122478</v>
      </c>
    </row>
    <row r="88" spans="1:25" x14ac:dyDescent="0.25">
      <c r="A88" s="6" t="s">
        <v>82</v>
      </c>
      <c r="B88" s="6"/>
      <c r="C88" s="14">
        <v>451</v>
      </c>
      <c r="D88" s="65">
        <f>+IFERROR('CMA Emp %OfOnt'!D88*'Ont GDP'!D88,"")</f>
        <v>0</v>
      </c>
      <c r="E88" s="65">
        <f>+IFERROR('CMA Emp %OfOnt'!E88*'Ont GDP'!E88,"")</f>
        <v>0</v>
      </c>
      <c r="F88" s="65">
        <f>+IFERROR('CMA Emp %OfOnt'!F88*'Ont GDP'!F88,"")</f>
        <v>0</v>
      </c>
      <c r="G88" s="65">
        <f>+IFERROR('CMA Emp %OfOnt'!G88*'Ont GDP'!G88,"")</f>
        <v>0</v>
      </c>
      <c r="H88" s="65">
        <f>+IFERROR('CMA Emp %OfOnt'!H88*'Ont GDP'!H88,"")</f>
        <v>0</v>
      </c>
      <c r="I88" s="65">
        <f>+IFERROR('CMA Emp %OfOnt'!I88*'Ont GDP'!I88,"")</f>
        <v>0</v>
      </c>
      <c r="J88" s="65">
        <f>+IFERROR('CMA Emp %OfOnt'!J88*'Ont GDP'!J88,"")</f>
        <v>0</v>
      </c>
      <c r="K88" s="65">
        <f>+IFERROR('CMA Emp %OfOnt'!K88*'Ont GDP'!K88,"")</f>
        <v>0</v>
      </c>
      <c r="L88" s="65">
        <f>+IFERROR('CMA Emp %OfOnt'!L88*'Ont GDP'!L88,"")</f>
        <v>0</v>
      </c>
      <c r="M88" s="30">
        <f>+IFERROR('CMA Emp %OfOnt'!M88*'Ont GDP'!M88,"")</f>
        <v>0</v>
      </c>
      <c r="N88" s="30">
        <f>+IFERROR('CMA Emp %OfOnt'!N88*'Ont GDP'!N88,"")</f>
        <v>379.80725410904057</v>
      </c>
      <c r="O88" s="30">
        <f>+IFERROR('CMA Emp %OfOnt'!O88*'Ont GDP'!O88,"")</f>
        <v>421.23890221584315</v>
      </c>
      <c r="P88" s="30">
        <f>+IFERROR('CMA Emp %OfOnt'!P88*'Ont GDP'!P88,"")</f>
        <v>441.14575339017756</v>
      </c>
      <c r="Q88" s="30">
        <f>+IFERROR('CMA Emp %OfOnt'!Q88*'Ont GDP'!Q88,"")</f>
        <v>494.88133887964256</v>
      </c>
      <c r="R88" s="30">
        <f>+IFERROR('CMA Emp %OfOnt'!R88*'Ont GDP'!R88,"")</f>
        <v>382.30529822324206</v>
      </c>
      <c r="S88" s="30">
        <f>+IFERROR('CMA Emp %OfOnt'!S88*'Ont GDP'!S88,"")</f>
        <v>386.74619421922387</v>
      </c>
      <c r="T88" s="30">
        <f>+IFERROR('CMA Emp %OfOnt'!T88*'Ont GDP'!T88,"")</f>
        <v>413.64130697890937</v>
      </c>
      <c r="U88" s="30">
        <f>+IFERROR('CMA Emp %OfOnt'!U88*'Ont GDP'!U88,"")</f>
        <v>368.70802483263134</v>
      </c>
      <c r="V88" s="30">
        <f>+IFERROR('CMA Emp %OfOnt'!V88*'Ont GDP'!V88,"")</f>
        <v>320.0220866610025</v>
      </c>
      <c r="W88" s="30">
        <f>+IFERROR('CMA Emp %OfOnt'!W88*'Ont GDP'!W88,"")</f>
        <v>419.69563156112429</v>
      </c>
      <c r="X88" s="30">
        <f>+IFERROR('CMA Emp %OfOnt'!X88*'Ont GDP'!X88,"")</f>
        <v>565.93220896918774</v>
      </c>
      <c r="Y88" s="30">
        <f>+IFERROR('CMA Emp %OfOnt'!Y88*'Ont GDP'!Y88,"")</f>
        <v>524.03802919708028</v>
      </c>
    </row>
    <row r="89" spans="1:25" x14ac:dyDescent="0.25">
      <c r="A89" s="6" t="s">
        <v>83</v>
      </c>
      <c r="B89" s="6"/>
      <c r="C89" s="14">
        <v>452</v>
      </c>
      <c r="D89" s="65">
        <f>+IFERROR('CMA Emp %OfOnt'!D89*'Ont GDP'!D89,"")</f>
        <v>0</v>
      </c>
      <c r="E89" s="65">
        <f>+IFERROR('CMA Emp %OfOnt'!E89*'Ont GDP'!E89,"")</f>
        <v>0</v>
      </c>
      <c r="F89" s="65">
        <f>+IFERROR('CMA Emp %OfOnt'!F89*'Ont GDP'!F89,"")</f>
        <v>0</v>
      </c>
      <c r="G89" s="65">
        <f>+IFERROR('CMA Emp %OfOnt'!G89*'Ont GDP'!G89,"")</f>
        <v>0</v>
      </c>
      <c r="H89" s="65">
        <f>+IFERROR('CMA Emp %OfOnt'!H89*'Ont GDP'!H89,"")</f>
        <v>0</v>
      </c>
      <c r="I89" s="65">
        <f>+IFERROR('CMA Emp %OfOnt'!I89*'Ont GDP'!I89,"")</f>
        <v>0</v>
      </c>
      <c r="J89" s="65">
        <f>+IFERROR('CMA Emp %OfOnt'!J89*'Ont GDP'!J89,"")</f>
        <v>0</v>
      </c>
      <c r="K89" s="65">
        <f>+IFERROR('CMA Emp %OfOnt'!K89*'Ont GDP'!K89,"")</f>
        <v>0</v>
      </c>
      <c r="L89" s="65">
        <f>+IFERROR('CMA Emp %OfOnt'!L89*'Ont GDP'!L89,"")</f>
        <v>0</v>
      </c>
      <c r="M89" s="30">
        <f>+IFERROR('CMA Emp %OfOnt'!M89*'Ont GDP'!M89,"")</f>
        <v>0</v>
      </c>
      <c r="N89" s="30">
        <f>+IFERROR('CMA Emp %OfOnt'!N89*'Ont GDP'!N89,"")</f>
        <v>1698.9205055021612</v>
      </c>
      <c r="O89" s="30">
        <f>+IFERROR('CMA Emp %OfOnt'!O89*'Ont GDP'!O89,"")</f>
        <v>1631.9583857961043</v>
      </c>
      <c r="P89" s="30">
        <f>+IFERROR('CMA Emp %OfOnt'!P89*'Ont GDP'!P89,"")</f>
        <v>1716.2965935342434</v>
      </c>
      <c r="Q89" s="30">
        <f>+IFERROR('CMA Emp %OfOnt'!Q89*'Ont GDP'!Q89,"")</f>
        <v>1740.5331841184334</v>
      </c>
      <c r="R89" s="30">
        <f>+IFERROR('CMA Emp %OfOnt'!R89*'Ont GDP'!R89,"")</f>
        <v>1796.3720486510663</v>
      </c>
      <c r="S89" s="30">
        <f>+IFERROR('CMA Emp %OfOnt'!S89*'Ont GDP'!S89,"")</f>
        <v>1774.7737926922523</v>
      </c>
      <c r="T89" s="30">
        <f>+IFERROR('CMA Emp %OfOnt'!T89*'Ont GDP'!T89,"")</f>
        <v>1920.1229631866593</v>
      </c>
      <c r="U89" s="30">
        <f>+IFERROR('CMA Emp %OfOnt'!U89*'Ont GDP'!U89,"")</f>
        <v>1799.5113432128626</v>
      </c>
      <c r="V89" s="30">
        <f>+IFERROR('CMA Emp %OfOnt'!V89*'Ont GDP'!V89,"")</f>
        <v>1765.377875694493</v>
      </c>
      <c r="W89" s="30">
        <f>+IFERROR('CMA Emp %OfOnt'!W89*'Ont GDP'!W89,"")</f>
        <v>1751.9122412697527</v>
      </c>
      <c r="X89" s="30">
        <f>+IFERROR('CMA Emp %OfOnt'!X89*'Ont GDP'!X89,"")</f>
        <v>1771.5942490965333</v>
      </c>
      <c r="Y89" s="30">
        <f>+IFERROR('CMA Emp %OfOnt'!Y89*'Ont GDP'!Y89,"")</f>
        <v>1714.5118188282318</v>
      </c>
    </row>
    <row r="90" spans="1:25" x14ac:dyDescent="0.25">
      <c r="A90" s="6" t="s">
        <v>84</v>
      </c>
      <c r="B90" s="6"/>
      <c r="C90" s="14">
        <v>453</v>
      </c>
      <c r="D90" s="65">
        <f>+IFERROR('CMA Emp %OfOnt'!D90*'Ont GDP'!D90,"")</f>
        <v>0</v>
      </c>
      <c r="E90" s="65">
        <f>+IFERROR('CMA Emp %OfOnt'!E90*'Ont GDP'!E90,"")</f>
        <v>0</v>
      </c>
      <c r="F90" s="65">
        <f>+IFERROR('CMA Emp %OfOnt'!F90*'Ont GDP'!F90,"")</f>
        <v>0</v>
      </c>
      <c r="G90" s="65">
        <f>+IFERROR('CMA Emp %OfOnt'!G90*'Ont GDP'!G90,"")</f>
        <v>0</v>
      </c>
      <c r="H90" s="65">
        <f>+IFERROR('CMA Emp %OfOnt'!H90*'Ont GDP'!H90,"")</f>
        <v>0</v>
      </c>
      <c r="I90" s="65">
        <f>+IFERROR('CMA Emp %OfOnt'!I90*'Ont GDP'!I90,"")</f>
        <v>0</v>
      </c>
      <c r="J90" s="65">
        <f>+IFERROR('CMA Emp %OfOnt'!J90*'Ont GDP'!J90,"")</f>
        <v>0</v>
      </c>
      <c r="K90" s="65">
        <f>+IFERROR('CMA Emp %OfOnt'!K90*'Ont GDP'!K90,"")</f>
        <v>0</v>
      </c>
      <c r="L90" s="65">
        <f>+IFERROR('CMA Emp %OfOnt'!L90*'Ont GDP'!L90,"")</f>
        <v>0</v>
      </c>
      <c r="M90" s="30">
        <f>+IFERROR('CMA Emp %OfOnt'!M90*'Ont GDP'!M90,"")</f>
        <v>0</v>
      </c>
      <c r="N90" s="30">
        <f>+IFERROR('CMA Emp %OfOnt'!N90*'Ont GDP'!N90,"")</f>
        <v>827.29416938147676</v>
      </c>
      <c r="O90" s="30">
        <f>+IFERROR('CMA Emp %OfOnt'!O90*'Ont GDP'!O90,"")</f>
        <v>608.06089207436889</v>
      </c>
      <c r="P90" s="30">
        <f>+IFERROR('CMA Emp %OfOnt'!P90*'Ont GDP'!P90,"")</f>
        <v>636.41771602366498</v>
      </c>
      <c r="Q90" s="30">
        <f>+IFERROR('CMA Emp %OfOnt'!Q90*'Ont GDP'!Q90,"")</f>
        <v>786.90247089097807</v>
      </c>
      <c r="R90" s="30">
        <f>+IFERROR('CMA Emp %OfOnt'!R90*'Ont GDP'!R90,"")</f>
        <v>752.92581888742643</v>
      </c>
      <c r="S90" s="30">
        <f>+IFERROR('CMA Emp %OfOnt'!S90*'Ont GDP'!S90,"")</f>
        <v>797.72034511131403</v>
      </c>
      <c r="T90" s="30">
        <f>+IFERROR('CMA Emp %OfOnt'!T90*'Ont GDP'!T90,"")</f>
        <v>860.7279004435419</v>
      </c>
      <c r="U90" s="30">
        <f>+IFERROR('CMA Emp %OfOnt'!U90*'Ont GDP'!U90,"")</f>
        <v>904.4040888877031</v>
      </c>
      <c r="V90" s="30">
        <f>+IFERROR('CMA Emp %OfOnt'!V90*'Ont GDP'!V90,"")</f>
        <v>891.91361148844715</v>
      </c>
      <c r="W90" s="30">
        <f>+IFERROR('CMA Emp %OfOnt'!W90*'Ont GDP'!W90,"")</f>
        <v>863.14839402489611</v>
      </c>
      <c r="X90" s="30">
        <f>+IFERROR('CMA Emp %OfOnt'!X90*'Ont GDP'!X90,"")</f>
        <v>970.55289506787983</v>
      </c>
      <c r="Y90" s="30">
        <f>+IFERROR('CMA Emp %OfOnt'!Y90*'Ont GDP'!Y90,"")</f>
        <v>1147.7092298541047</v>
      </c>
    </row>
    <row r="91" spans="1:25" x14ac:dyDescent="0.25">
      <c r="A91" s="6" t="s">
        <v>85</v>
      </c>
      <c r="B91" s="6"/>
      <c r="C91" s="14">
        <v>454</v>
      </c>
      <c r="D91" s="65">
        <f>+IFERROR('CMA Emp %OfOnt'!D91*'Ont GDP'!D91,"")</f>
        <v>0</v>
      </c>
      <c r="E91" s="65">
        <f>+IFERROR('CMA Emp %OfOnt'!E91*'Ont GDP'!E91,"")</f>
        <v>0</v>
      </c>
      <c r="F91" s="65">
        <f>+IFERROR('CMA Emp %OfOnt'!F91*'Ont GDP'!F91,"")</f>
        <v>0</v>
      </c>
      <c r="G91" s="65">
        <f>+IFERROR('CMA Emp %OfOnt'!G91*'Ont GDP'!G91,"")</f>
        <v>0</v>
      </c>
      <c r="H91" s="65">
        <f>+IFERROR('CMA Emp %OfOnt'!H91*'Ont GDP'!H91,"")</f>
        <v>0</v>
      </c>
      <c r="I91" s="65">
        <f>+IFERROR('CMA Emp %OfOnt'!I91*'Ont GDP'!I91,"")</f>
        <v>0</v>
      </c>
      <c r="J91" s="65">
        <f>+IFERROR('CMA Emp %OfOnt'!J91*'Ont GDP'!J91,"")</f>
        <v>0</v>
      </c>
      <c r="K91" s="65">
        <f>+IFERROR('CMA Emp %OfOnt'!K91*'Ont GDP'!K91,"")</f>
        <v>0</v>
      </c>
      <c r="L91" s="65">
        <f>+IFERROR('CMA Emp %OfOnt'!L91*'Ont GDP'!L91,"")</f>
        <v>0</v>
      </c>
      <c r="M91" s="30">
        <f>+IFERROR('CMA Emp %OfOnt'!M91*'Ont GDP'!M91,"")</f>
        <v>0</v>
      </c>
      <c r="N91" s="30">
        <f>+IFERROR('CMA Emp %OfOnt'!N91*'Ont GDP'!N91,"")</f>
        <v>385.60994784763437</v>
      </c>
      <c r="O91" s="30">
        <f>+IFERROR('CMA Emp %OfOnt'!O91*'Ont GDP'!O91,"")</f>
        <v>379.96073723319</v>
      </c>
      <c r="P91" s="30">
        <f>+IFERROR('CMA Emp %OfOnt'!P91*'Ont GDP'!P91,"")</f>
        <v>330.9064276284426</v>
      </c>
      <c r="Q91" s="30">
        <f>+IFERROR('CMA Emp %OfOnt'!Q91*'Ont GDP'!Q91,"")</f>
        <v>450.84902363758238</v>
      </c>
      <c r="R91" s="30">
        <f>+IFERROR('CMA Emp %OfOnt'!R91*'Ont GDP'!R91,"")</f>
        <v>437.26427038981774</v>
      </c>
      <c r="S91" s="30">
        <f>+IFERROR('CMA Emp %OfOnt'!S91*'Ont GDP'!S91,"")</f>
        <v>425.68520109397673</v>
      </c>
      <c r="T91" s="30">
        <f>+IFERROR('CMA Emp %OfOnt'!T91*'Ont GDP'!T91,"")</f>
        <v>577.30405296305617</v>
      </c>
      <c r="U91" s="30">
        <f>+IFERROR('CMA Emp %OfOnt'!U91*'Ont GDP'!U91,"")</f>
        <v>622.69235491518259</v>
      </c>
      <c r="V91" s="30">
        <f>+IFERROR('CMA Emp %OfOnt'!V91*'Ont GDP'!V91,"")</f>
        <v>589.7396932465897</v>
      </c>
      <c r="W91" s="30">
        <f>+IFERROR('CMA Emp %OfOnt'!W91*'Ont GDP'!W91,"")</f>
        <v>651.14975558850995</v>
      </c>
      <c r="X91" s="30">
        <f>+IFERROR('CMA Emp %OfOnt'!X91*'Ont GDP'!X91,"")</f>
        <v>659.81501186634011</v>
      </c>
      <c r="Y91" s="30">
        <f>+IFERROR('CMA Emp %OfOnt'!Y91*'Ont GDP'!Y91,"")</f>
        <v>822.72152078812871</v>
      </c>
    </row>
    <row r="92" spans="1:25" x14ac:dyDescent="0.25">
      <c r="A92" s="5" t="s">
        <v>86</v>
      </c>
      <c r="B92" s="5"/>
      <c r="C92" s="13" t="s">
        <v>200</v>
      </c>
      <c r="D92" s="64">
        <f>+IFERROR('CMA Emp %OfOnt'!D92*'Ont GDP'!D92,"")</f>
        <v>8535.5666666666657</v>
      </c>
      <c r="E92" s="64">
        <f>+IFERROR('CMA Emp %OfOnt'!E92*'Ont GDP'!E92,"")</f>
        <v>8192.2950289911114</v>
      </c>
      <c r="F92" s="64">
        <f>+IFERROR('CMA Emp %OfOnt'!F92*'Ont GDP'!F92,"")</f>
        <v>8654.9201448040894</v>
      </c>
      <c r="G92" s="64">
        <f>+IFERROR('CMA Emp %OfOnt'!G92*'Ont GDP'!G92,"")</f>
        <v>9338.3065431511113</v>
      </c>
      <c r="H92" s="64">
        <f>+IFERROR('CMA Emp %OfOnt'!H92*'Ont GDP'!H92,"")</f>
        <v>9737.3970406376193</v>
      </c>
      <c r="I92" s="64">
        <f>+IFERROR('CMA Emp %OfOnt'!I92*'Ont GDP'!I92,"")</f>
        <v>9591.7711173903735</v>
      </c>
      <c r="J92" s="64">
        <f>+IFERROR('CMA Emp %OfOnt'!J92*'Ont GDP'!J92,"")</f>
        <v>9636.8606516722357</v>
      </c>
      <c r="K92" s="64">
        <f>+IFERROR('CMA Emp %OfOnt'!K92*'Ont GDP'!K92,"")</f>
        <v>9470.7873364625993</v>
      </c>
      <c r="L92" s="64">
        <f>+IFERROR('CMA Emp %OfOnt'!L92*'Ont GDP'!L92,"")</f>
        <v>10941.223892845112</v>
      </c>
      <c r="M92" s="29">
        <f>+IFERROR('CMA Emp %OfOnt'!M92*'Ont GDP'!M92,"")</f>
        <v>11928.835759455547</v>
      </c>
      <c r="N92" s="29">
        <f>+IFERROR('CMA Emp %OfOnt'!N92*'Ont GDP'!N92,"")</f>
        <v>11401.170628921323</v>
      </c>
      <c r="O92" s="29">
        <f>+IFERROR('CMA Emp %OfOnt'!O92*'Ont GDP'!O92,"")</f>
        <v>12752.990553740818</v>
      </c>
      <c r="P92" s="29">
        <f>+IFERROR('CMA Emp %OfOnt'!P92*'Ont GDP'!P92,"")</f>
        <v>12378.65014215299</v>
      </c>
      <c r="Q92" s="29">
        <f>+IFERROR('CMA Emp %OfOnt'!Q92*'Ont GDP'!Q92,"")</f>
        <v>12460.882159191573</v>
      </c>
      <c r="R92" s="29">
        <f>+IFERROR('CMA Emp %OfOnt'!R92*'Ont GDP'!R92,"")</f>
        <v>13041.942489925674</v>
      </c>
      <c r="S92" s="29">
        <f>+IFERROR('CMA Emp %OfOnt'!S92*'Ont GDP'!S92,"")</f>
        <v>12497.389549578202</v>
      </c>
      <c r="T92" s="29">
        <f>+IFERROR('CMA Emp %OfOnt'!T92*'Ont GDP'!T92,"")</f>
        <v>13880.219961337998</v>
      </c>
      <c r="U92" s="29">
        <f>+IFERROR('CMA Emp %OfOnt'!U92*'Ont GDP'!U92,"")</f>
        <v>13401.567940299887</v>
      </c>
      <c r="V92" s="29">
        <f>+IFERROR('CMA Emp %OfOnt'!V92*'Ont GDP'!V92,"")</f>
        <v>15220.761985829302</v>
      </c>
      <c r="W92" s="29">
        <f>+IFERROR('CMA Emp %OfOnt'!W92*'Ont GDP'!W92,"")</f>
        <v>15426.070084688045</v>
      </c>
      <c r="X92" s="29">
        <f>+IFERROR('CMA Emp %OfOnt'!X92*'Ont GDP'!X92,"")</f>
        <v>17523.150458539534</v>
      </c>
      <c r="Y92" s="29">
        <f>+IFERROR('CMA Emp %OfOnt'!Y92*'Ont GDP'!Y92,"")</f>
        <v>18145.856514849354</v>
      </c>
    </row>
    <row r="93" spans="1:25" x14ac:dyDescent="0.25">
      <c r="A93" s="6" t="s">
        <v>87</v>
      </c>
      <c r="B93" s="6"/>
      <c r="C93" s="14">
        <v>481</v>
      </c>
      <c r="D93" s="65">
        <f>+IFERROR('CMA Emp %OfOnt'!D93*'Ont GDP'!D93,"")</f>
        <v>946.96025641025642</v>
      </c>
      <c r="E93" s="65">
        <f>+IFERROR('CMA Emp %OfOnt'!E93*'Ont GDP'!E93,"")</f>
        <v>960.383157894737</v>
      </c>
      <c r="F93" s="65">
        <f>+IFERROR('CMA Emp %OfOnt'!F93*'Ont GDP'!F93,"")</f>
        <v>941.71631388745482</v>
      </c>
      <c r="G93" s="65">
        <f>+IFERROR('CMA Emp %OfOnt'!G93*'Ont GDP'!G93,"")</f>
        <v>988.27453222453232</v>
      </c>
      <c r="H93" s="65">
        <f>+IFERROR('CMA Emp %OfOnt'!H93*'Ont GDP'!H93,"")</f>
        <v>852.68269707486354</v>
      </c>
      <c r="I93" s="65">
        <f>+IFERROR('CMA Emp %OfOnt'!I93*'Ont GDP'!I93,"")</f>
        <v>747.80955414012726</v>
      </c>
      <c r="J93" s="65">
        <f>+IFERROR('CMA Emp %OfOnt'!J93*'Ont GDP'!J93,"")</f>
        <v>667.29126213592224</v>
      </c>
      <c r="K93" s="65">
        <f>+IFERROR('CMA Emp %OfOnt'!K93*'Ont GDP'!K93,"")</f>
        <v>827.58010532475123</v>
      </c>
      <c r="L93" s="65">
        <f>+IFERROR('CMA Emp %OfOnt'!L93*'Ont GDP'!L93,"")</f>
        <v>1018.7503931776754</v>
      </c>
      <c r="M93" s="30">
        <f>+IFERROR('CMA Emp %OfOnt'!M93*'Ont GDP'!M93,"")</f>
        <v>962.94503536968443</v>
      </c>
      <c r="N93" s="30">
        <f>+IFERROR('CMA Emp %OfOnt'!N93*'Ont GDP'!N93,"")</f>
        <v>1226.0277524485159</v>
      </c>
      <c r="O93" s="30">
        <f>+IFERROR('CMA Emp %OfOnt'!O93*'Ont GDP'!O93,"")</f>
        <v>1486.4437433512026</v>
      </c>
      <c r="P93" s="30">
        <f>+IFERROR('CMA Emp %OfOnt'!P93*'Ont GDP'!P93,"")</f>
        <v>1292.5319990455598</v>
      </c>
      <c r="Q93" s="30">
        <f>+IFERROR('CMA Emp %OfOnt'!Q93*'Ont GDP'!Q93,"")</f>
        <v>1263.5000286329016</v>
      </c>
      <c r="R93" s="30">
        <f>+IFERROR('CMA Emp %OfOnt'!R93*'Ont GDP'!R93,"")</f>
        <v>1353.1193226770927</v>
      </c>
      <c r="S93" s="30">
        <f>+IFERROR('CMA Emp %OfOnt'!S93*'Ont GDP'!S93,"")</f>
        <v>1468.6967089142654</v>
      </c>
      <c r="T93" s="30">
        <f>+IFERROR('CMA Emp %OfOnt'!T93*'Ont GDP'!T93,"")</f>
        <v>1536.0096833060154</v>
      </c>
      <c r="U93" s="30">
        <f>+IFERROR('CMA Emp %OfOnt'!U93*'Ont GDP'!U93,"")</f>
        <v>2033.0000999500251</v>
      </c>
      <c r="V93" s="30">
        <f>+IFERROR('CMA Emp %OfOnt'!V93*'Ont GDP'!V93,"")</f>
        <v>2114.259574209676</v>
      </c>
      <c r="W93" s="30">
        <f>+IFERROR('CMA Emp %OfOnt'!W93*'Ont GDP'!W93,"")</f>
        <v>2016.1913235925708</v>
      </c>
      <c r="X93" s="30">
        <f>+IFERROR('CMA Emp %OfOnt'!X93*'Ont GDP'!X93,"")</f>
        <v>2840.9418093896647</v>
      </c>
      <c r="Y93" s="30">
        <f>+IFERROR('CMA Emp %OfOnt'!Y93*'Ont GDP'!Y93,"")</f>
        <v>2790.7134185470336</v>
      </c>
    </row>
    <row r="94" spans="1:25" x14ac:dyDescent="0.25">
      <c r="A94" s="6" t="s">
        <v>88</v>
      </c>
      <c r="B94" s="6"/>
      <c r="C94" s="14">
        <v>482</v>
      </c>
      <c r="D94" s="65">
        <f>+IFERROR('CMA Emp %OfOnt'!D94*'Ont GDP'!D94,"")</f>
        <v>561.36632302405496</v>
      </c>
      <c r="E94" s="65">
        <f>+IFERROR('CMA Emp %OfOnt'!E94*'Ont GDP'!E94,"")</f>
        <v>442.45783521809375</v>
      </c>
      <c r="F94" s="65">
        <f>+IFERROR('CMA Emp %OfOnt'!F94*'Ont GDP'!F94,"")</f>
        <v>443.86252100840329</v>
      </c>
      <c r="G94" s="65">
        <f>+IFERROR('CMA Emp %OfOnt'!G94*'Ont GDP'!G94,"")</f>
        <v>384.89761163032188</v>
      </c>
      <c r="H94" s="65">
        <f>+IFERROR('CMA Emp %OfOnt'!H94*'Ont GDP'!H94,"")</f>
        <v>380.15950334288442</v>
      </c>
      <c r="I94" s="65">
        <f>+IFERROR('CMA Emp %OfOnt'!I94*'Ont GDP'!I94,"")</f>
        <v>449.15614334470985</v>
      </c>
      <c r="J94" s="65">
        <f>+IFERROR('CMA Emp %OfOnt'!J94*'Ont GDP'!J94,"")</f>
        <v>589.67197943444728</v>
      </c>
      <c r="K94" s="65">
        <f>+IFERROR('CMA Emp %OfOnt'!K94*'Ont GDP'!K94,"")</f>
        <v>628.40669253152282</v>
      </c>
      <c r="L94" s="65">
        <f>+IFERROR('CMA Emp %OfOnt'!L94*'Ont GDP'!L94,"")</f>
        <v>800.63621442626095</v>
      </c>
      <c r="M94" s="30">
        <f>+IFERROR('CMA Emp %OfOnt'!M94*'Ont GDP'!M94,"")</f>
        <v>872.38114148359341</v>
      </c>
      <c r="N94" s="30">
        <f>+IFERROR('CMA Emp %OfOnt'!N94*'Ont GDP'!N94,"")</f>
        <v>592.34957895348168</v>
      </c>
      <c r="O94" s="30">
        <f>+IFERROR('CMA Emp %OfOnt'!O94*'Ont GDP'!O94,"")</f>
        <v>537.57533643259114</v>
      </c>
      <c r="P94" s="30">
        <f>+IFERROR('CMA Emp %OfOnt'!P94*'Ont GDP'!P94,"")</f>
        <v>749.77016894790904</v>
      </c>
      <c r="Q94" s="30">
        <f>+IFERROR('CMA Emp %OfOnt'!Q94*'Ont GDP'!Q94,"")</f>
        <v>932.32965221159543</v>
      </c>
      <c r="R94" s="30">
        <f>+IFERROR('CMA Emp %OfOnt'!R94*'Ont GDP'!R94,"")</f>
        <v>647.12751143823346</v>
      </c>
      <c r="S94" s="30">
        <f>+IFERROR('CMA Emp %OfOnt'!S94*'Ont GDP'!S94,"")</f>
        <v>754.12355814940827</v>
      </c>
      <c r="T94" s="30">
        <f>+IFERROR('CMA Emp %OfOnt'!T94*'Ont GDP'!T94,"")</f>
        <v>514.45394986193082</v>
      </c>
      <c r="U94" s="30">
        <f>+IFERROR('CMA Emp %OfOnt'!U94*'Ont GDP'!U94,"")</f>
        <v>866.35013136885902</v>
      </c>
      <c r="V94" s="30">
        <f>+IFERROR('CMA Emp %OfOnt'!V94*'Ont GDP'!V94,"")</f>
        <v>561.67345626072051</v>
      </c>
      <c r="W94" s="30">
        <f>+IFERROR('CMA Emp %OfOnt'!W94*'Ont GDP'!W94,"")</f>
        <v>607.60127766434994</v>
      </c>
      <c r="X94" s="30">
        <f>+IFERROR('CMA Emp %OfOnt'!X94*'Ont GDP'!X94,"")</f>
        <v>527.57056856187296</v>
      </c>
      <c r="Y94" s="30">
        <f>+IFERROR('CMA Emp %OfOnt'!Y94*'Ont GDP'!Y94,"")</f>
        <v>0</v>
      </c>
    </row>
    <row r="95" spans="1:25" x14ac:dyDescent="0.25">
      <c r="A95" s="6" t="s">
        <v>89</v>
      </c>
      <c r="B95" s="6"/>
      <c r="C95" s="14">
        <v>483</v>
      </c>
      <c r="D95" s="65">
        <f>+IFERROR('CMA Emp %OfOnt'!D95*'Ont GDP'!D95,"")</f>
        <v>0</v>
      </c>
      <c r="E95" s="65">
        <f>+IFERROR('CMA Emp %OfOnt'!E95*'Ont GDP'!E95,"")</f>
        <v>110.81653746770023</v>
      </c>
      <c r="F95" s="65">
        <f>+IFERROR('CMA Emp %OfOnt'!F95*'Ont GDP'!F95,"")</f>
        <v>0</v>
      </c>
      <c r="G95" s="65" t="str">
        <f>+IFERROR('CMA Emp %OfOnt'!G95*'Ont GDP'!G95,"")</f>
        <v/>
      </c>
      <c r="H95" s="65">
        <f>+IFERROR('CMA Emp %OfOnt'!H95*'Ont GDP'!H95,"")</f>
        <v>0</v>
      </c>
      <c r="I95" s="65" t="str">
        <f>+IFERROR('CMA Emp %OfOnt'!I95*'Ont GDP'!I95,"")</f>
        <v/>
      </c>
      <c r="J95" s="65" t="str">
        <f>+IFERROR('CMA Emp %OfOnt'!J95*'Ont GDP'!J95,"")</f>
        <v/>
      </c>
      <c r="K95" s="65" t="str">
        <f>+IFERROR('CMA Emp %OfOnt'!K95*'Ont GDP'!K95,"")</f>
        <v/>
      </c>
      <c r="L95" s="65" t="str">
        <f>+IFERROR('CMA Emp %OfOnt'!L95*'Ont GDP'!L95,"")</f>
        <v/>
      </c>
      <c r="M95" s="30" t="str">
        <f>+IFERROR('CMA Emp %OfOnt'!M95*'Ont GDP'!M95,"")</f>
        <v/>
      </c>
      <c r="N95" s="30" t="str">
        <f>+IFERROR('CMA Emp %OfOnt'!N95*'Ont GDP'!N95,"")</f>
        <v/>
      </c>
      <c r="O95" s="30" t="str">
        <f>+IFERROR('CMA Emp %OfOnt'!O95*'Ont GDP'!O95,"")</f>
        <v/>
      </c>
      <c r="P95" s="30" t="str">
        <f>+IFERROR('CMA Emp %OfOnt'!P95*'Ont GDP'!P95,"")</f>
        <v/>
      </c>
      <c r="Q95" s="30" t="str">
        <f>+IFERROR('CMA Emp %OfOnt'!Q95*'Ont GDP'!Q95,"")</f>
        <v/>
      </c>
      <c r="R95" s="30">
        <f>+IFERROR('CMA Emp %OfOnt'!R95*'Ont GDP'!R95,"")</f>
        <v>0</v>
      </c>
      <c r="S95" s="30" t="str">
        <f>+IFERROR('CMA Emp %OfOnt'!S95*'Ont GDP'!S95,"")</f>
        <v/>
      </c>
      <c r="T95" s="30" t="str">
        <f>+IFERROR('CMA Emp %OfOnt'!T95*'Ont GDP'!T95,"")</f>
        <v/>
      </c>
      <c r="U95" s="30">
        <f>+IFERROR('CMA Emp %OfOnt'!U95*'Ont GDP'!U95,"")</f>
        <v>0</v>
      </c>
      <c r="V95" s="30" t="str">
        <f>+IFERROR('CMA Emp %OfOnt'!V95*'Ont GDP'!V95,"")</f>
        <v/>
      </c>
      <c r="W95" s="30" t="str">
        <f>+IFERROR('CMA Emp %OfOnt'!W95*'Ont GDP'!W95,"")</f>
        <v/>
      </c>
      <c r="X95" s="30" t="str">
        <f>+IFERROR('CMA Emp %OfOnt'!X95*'Ont GDP'!X95,"")</f>
        <v/>
      </c>
      <c r="Y95" s="30" t="str">
        <f>+IFERROR('CMA Emp %OfOnt'!Y95*'Ont GDP'!Y95,"")</f>
        <v/>
      </c>
    </row>
    <row r="96" spans="1:25" x14ac:dyDescent="0.25">
      <c r="A96" s="6" t="s">
        <v>90</v>
      </c>
      <c r="B96" s="6"/>
      <c r="C96" s="14">
        <v>484</v>
      </c>
      <c r="D96" s="65">
        <f>+IFERROR('CMA Emp %OfOnt'!D96*'Ont GDP'!D96,"")</f>
        <v>1504.5094339622642</v>
      </c>
      <c r="E96" s="65">
        <f>+IFERROR('CMA Emp %OfOnt'!E96*'Ont GDP'!E96,"")</f>
        <v>1243.1973154362415</v>
      </c>
      <c r="F96" s="65">
        <f>+IFERROR('CMA Emp %OfOnt'!F96*'Ont GDP'!F96,"")</f>
        <v>1378.6678985915494</v>
      </c>
      <c r="G96" s="65">
        <f>+IFERROR('CMA Emp %OfOnt'!G96*'Ont GDP'!G96,"")</f>
        <v>1694.8701388888885</v>
      </c>
      <c r="H96" s="65">
        <f>+IFERROR('CMA Emp %OfOnt'!H96*'Ont GDP'!H96,"")</f>
        <v>1765.1502298463954</v>
      </c>
      <c r="I96" s="65">
        <f>+IFERROR('CMA Emp %OfOnt'!I96*'Ont GDP'!I96,"")</f>
        <v>1821.684184257045</v>
      </c>
      <c r="J96" s="65">
        <f>+IFERROR('CMA Emp %OfOnt'!J96*'Ont GDP'!J96,"")</f>
        <v>2000.5267018961761</v>
      </c>
      <c r="K96" s="65">
        <f>+IFERROR('CMA Emp %OfOnt'!K96*'Ont GDP'!K96,"")</f>
        <v>1900.8020811253493</v>
      </c>
      <c r="L96" s="65">
        <f>+IFERROR('CMA Emp %OfOnt'!L96*'Ont GDP'!L96,"")</f>
        <v>1974.465490990835</v>
      </c>
      <c r="M96" s="30">
        <f>+IFERROR('CMA Emp %OfOnt'!M96*'Ont GDP'!M96,"")</f>
        <v>2396.5578846854655</v>
      </c>
      <c r="N96" s="30">
        <f>+IFERROR('CMA Emp %OfOnt'!N96*'Ont GDP'!N96,"")</f>
        <v>2486.6807666024215</v>
      </c>
      <c r="O96" s="30">
        <f>+IFERROR('CMA Emp %OfOnt'!O96*'Ont GDP'!O96,"")</f>
        <v>2764.0132537437157</v>
      </c>
      <c r="P96" s="30">
        <f>+IFERROR('CMA Emp %OfOnt'!P96*'Ont GDP'!P96,"")</f>
        <v>2652.4800630744958</v>
      </c>
      <c r="Q96" s="30">
        <f>+IFERROR('CMA Emp %OfOnt'!Q96*'Ont GDP'!Q96,"")</f>
        <v>2882.5832795296933</v>
      </c>
      <c r="R96" s="30">
        <f>+IFERROR('CMA Emp %OfOnt'!R96*'Ont GDP'!R96,"")</f>
        <v>3040.0788197364877</v>
      </c>
      <c r="S96" s="30">
        <f>+IFERROR('CMA Emp %OfOnt'!S96*'Ont GDP'!S96,"")</f>
        <v>3031.4930017154988</v>
      </c>
      <c r="T96" s="30">
        <f>+IFERROR('CMA Emp %OfOnt'!T96*'Ont GDP'!T96,"")</f>
        <v>3504.5569798845777</v>
      </c>
      <c r="U96" s="30">
        <f>+IFERROR('CMA Emp %OfOnt'!U96*'Ont GDP'!U96,"")</f>
        <v>2871.129030819598</v>
      </c>
      <c r="V96" s="30">
        <f>+IFERROR('CMA Emp %OfOnt'!V96*'Ont GDP'!V96,"")</f>
        <v>3961.3772481862775</v>
      </c>
      <c r="W96" s="30">
        <f>+IFERROR('CMA Emp %OfOnt'!W96*'Ont GDP'!W96,"")</f>
        <v>3981.5753514454173</v>
      </c>
      <c r="X96" s="30">
        <f>+IFERROR('CMA Emp %OfOnt'!X96*'Ont GDP'!X96,"")</f>
        <v>4526.2039401438578</v>
      </c>
      <c r="Y96" s="30">
        <f>+IFERROR('CMA Emp %OfOnt'!Y96*'Ont GDP'!Y96,"")</f>
        <v>4527.5396591644221</v>
      </c>
    </row>
    <row r="97" spans="1:25" x14ac:dyDescent="0.25">
      <c r="A97" s="6" t="s">
        <v>91</v>
      </c>
      <c r="B97" s="6"/>
      <c r="C97" s="14" t="s">
        <v>201</v>
      </c>
      <c r="D97" s="65">
        <f>+IFERROR('CMA Emp %OfOnt'!D97*'Ont GDP'!D97,"")</f>
        <v>1157.2018297872341</v>
      </c>
      <c r="E97" s="65">
        <f>+IFERROR('CMA Emp %OfOnt'!E97*'Ont GDP'!E97,"")</f>
        <v>1123.7985046728973</v>
      </c>
      <c r="F97" s="65">
        <f>+IFERROR('CMA Emp %OfOnt'!F97*'Ont GDP'!F97,"")</f>
        <v>1161.9971098265894</v>
      </c>
      <c r="G97" s="65">
        <f>+IFERROR('CMA Emp %OfOnt'!G97*'Ont GDP'!G97,"")</f>
        <v>1261.6934345217085</v>
      </c>
      <c r="H97" s="65">
        <f>+IFERROR('CMA Emp %OfOnt'!H97*'Ont GDP'!H97,"")</f>
        <v>1357.5762984764542</v>
      </c>
      <c r="I97" s="65">
        <f>+IFERROR('CMA Emp %OfOnt'!I97*'Ont GDP'!I97,"")</f>
        <v>1295.3955578512398</v>
      </c>
      <c r="J97" s="65">
        <f>+IFERROR('CMA Emp %OfOnt'!J97*'Ont GDP'!J97,"")</f>
        <v>1137.4928821470244</v>
      </c>
      <c r="K97" s="65">
        <f>+IFERROR('CMA Emp %OfOnt'!K97*'Ont GDP'!K97,"")</f>
        <v>1248.9435525634385</v>
      </c>
      <c r="L97" s="65">
        <f>+IFERROR('CMA Emp %OfOnt'!L97*'Ont GDP'!L97,"")</f>
        <v>1517.2368124926422</v>
      </c>
      <c r="M97" s="30">
        <f>+IFERROR('CMA Emp %OfOnt'!M97*'Ont GDP'!M97,"")</f>
        <v>1669.3520335530029</v>
      </c>
      <c r="N97" s="30">
        <f>+IFERROR('CMA Emp %OfOnt'!N97*'Ont GDP'!N97,"")</f>
        <v>1687.0056885318631</v>
      </c>
      <c r="O97" s="30">
        <f>+IFERROR('CMA Emp %OfOnt'!O97*'Ont GDP'!O97,"")</f>
        <v>1885.736557492497</v>
      </c>
      <c r="P97" s="30">
        <f>+IFERROR('CMA Emp %OfOnt'!P97*'Ont GDP'!P97,"")</f>
        <v>1777.854188303342</v>
      </c>
      <c r="Q97" s="30">
        <f>+IFERROR('CMA Emp %OfOnt'!Q97*'Ont GDP'!Q97,"")</f>
        <v>1602.2177512242479</v>
      </c>
      <c r="R97" s="30">
        <f>+IFERROR('CMA Emp %OfOnt'!R97*'Ont GDP'!R97,"")</f>
        <v>1861.8875347625353</v>
      </c>
      <c r="S97" s="30">
        <f>+IFERROR('CMA Emp %OfOnt'!S97*'Ont GDP'!S97,"")</f>
        <v>1758.4647516975479</v>
      </c>
      <c r="T97" s="30">
        <f>+IFERROR('CMA Emp %OfOnt'!T97*'Ont GDP'!T97,"")</f>
        <v>1964.6449601440063</v>
      </c>
      <c r="U97" s="30">
        <f>+IFERROR('CMA Emp %OfOnt'!U97*'Ont GDP'!U97,"")</f>
        <v>1676.7682212434554</v>
      </c>
      <c r="V97" s="30">
        <f>+IFERROR('CMA Emp %OfOnt'!V97*'Ont GDP'!V97,"")</f>
        <v>1881.7624677938902</v>
      </c>
      <c r="W97" s="30">
        <f>+IFERROR('CMA Emp %OfOnt'!W97*'Ont GDP'!W97,"")</f>
        <v>2078.9463412273562</v>
      </c>
      <c r="X97" s="30">
        <f>+IFERROR('CMA Emp %OfOnt'!X97*'Ont GDP'!X97,"")</f>
        <v>2155.391191037364</v>
      </c>
      <c r="Y97" s="30">
        <f>+IFERROR('CMA Emp %OfOnt'!Y97*'Ont GDP'!Y97,"")</f>
        <v>2135.2795765877181</v>
      </c>
    </row>
    <row r="98" spans="1:25" x14ac:dyDescent="0.25">
      <c r="A98" s="7" t="s">
        <v>92</v>
      </c>
      <c r="B98" s="7"/>
      <c r="C98" s="14">
        <v>4851</v>
      </c>
      <c r="D98" s="65">
        <f>+IFERROR('CMA Emp %OfOnt'!D98*'Ont GDP'!D98,"")</f>
        <v>902.94470450555878</v>
      </c>
      <c r="E98" s="65">
        <f>+IFERROR('CMA Emp %OfOnt'!E98*'Ont GDP'!E98,"")</f>
        <v>767.28446718844066</v>
      </c>
      <c r="F98" s="65">
        <f>+IFERROR('CMA Emp %OfOnt'!F98*'Ont GDP'!F98,"")</f>
        <v>902.16303744798893</v>
      </c>
      <c r="G98" s="65">
        <f>+IFERROR('CMA Emp %OfOnt'!G98*'Ont GDP'!G98,"")</f>
        <v>1106.1905691964284</v>
      </c>
      <c r="H98" s="65">
        <f>+IFERROR('CMA Emp %OfOnt'!H98*'Ont GDP'!H98,"")</f>
        <v>1185.6444444444444</v>
      </c>
      <c r="I98" s="65">
        <f>+IFERROR('CMA Emp %OfOnt'!I98*'Ont GDP'!I98,"")</f>
        <v>1155.2677320221267</v>
      </c>
      <c r="J98" s="65">
        <f>+IFERROR('CMA Emp %OfOnt'!J98*'Ont GDP'!J98,"")</f>
        <v>859.11317254174389</v>
      </c>
      <c r="K98" s="65">
        <f>+IFERROR('CMA Emp %OfOnt'!K98*'Ont GDP'!K98,"")</f>
        <v>1039.8554473524041</v>
      </c>
      <c r="L98" s="65">
        <f>+IFERROR('CMA Emp %OfOnt'!L98*'Ont GDP'!L98,"")</f>
        <v>1282.3466025999357</v>
      </c>
      <c r="M98" s="30">
        <f>+IFERROR('CMA Emp %OfOnt'!M98*'Ont GDP'!M98,"")</f>
        <v>1358.9062531912718</v>
      </c>
      <c r="N98" s="30">
        <f>+IFERROR('CMA Emp %OfOnt'!N98*'Ont GDP'!N98,"")</f>
        <v>1371.2571377070226</v>
      </c>
      <c r="O98" s="30">
        <f>+IFERROR('CMA Emp %OfOnt'!O98*'Ont GDP'!O98,"")</f>
        <v>1537.4024251644662</v>
      </c>
      <c r="P98" s="30">
        <f>+IFERROR('CMA Emp %OfOnt'!P98*'Ont GDP'!P98,"")</f>
        <v>1502.4977314734963</v>
      </c>
      <c r="Q98" s="30">
        <f>+IFERROR('CMA Emp %OfOnt'!Q98*'Ont GDP'!Q98,"")</f>
        <v>1407.2949218387853</v>
      </c>
      <c r="R98" s="30">
        <f>+IFERROR('CMA Emp %OfOnt'!R98*'Ont GDP'!R98,"")</f>
        <v>1617.3934205257517</v>
      </c>
      <c r="S98" s="30">
        <f>+IFERROR('CMA Emp %OfOnt'!S98*'Ont GDP'!S98,"")</f>
        <v>1591.393247723357</v>
      </c>
      <c r="T98" s="30">
        <f>+IFERROR('CMA Emp %OfOnt'!T98*'Ont GDP'!T98,"")</f>
        <v>1627.5304734384374</v>
      </c>
      <c r="U98" s="30">
        <f>+IFERROR('CMA Emp %OfOnt'!U98*'Ont GDP'!U98,"")</f>
        <v>1573.5315015873666</v>
      </c>
      <c r="V98" s="30">
        <f>+IFERROR('CMA Emp %OfOnt'!V98*'Ont GDP'!V98,"")</f>
        <v>1800.2566197782228</v>
      </c>
      <c r="W98" s="30">
        <f>+IFERROR('CMA Emp %OfOnt'!W98*'Ont GDP'!W98,"")</f>
        <v>1757.7301287369139</v>
      </c>
      <c r="X98" s="30">
        <f>+IFERROR('CMA Emp %OfOnt'!X98*'Ont GDP'!X98,"")</f>
        <v>1501.531957868295</v>
      </c>
      <c r="Y98" s="30">
        <f>+IFERROR('CMA Emp %OfOnt'!Y98*'Ont GDP'!Y98,"")</f>
        <v>1684.8839142665097</v>
      </c>
    </row>
    <row r="99" spans="1:25" x14ac:dyDescent="0.25">
      <c r="A99" s="7" t="s">
        <v>93</v>
      </c>
      <c r="B99" s="7"/>
      <c r="C99" s="14">
        <v>4853</v>
      </c>
      <c r="D99" s="65">
        <f>+IFERROR('CMA Emp %OfOnt'!D99*'Ont GDP'!D99,"")</f>
        <v>184.55989352262645</v>
      </c>
      <c r="E99" s="65">
        <f>+IFERROR('CMA Emp %OfOnt'!E99*'Ont GDP'!E99,"")</f>
        <v>225.1366120218579</v>
      </c>
      <c r="F99" s="65">
        <f>+IFERROR('CMA Emp %OfOnt'!F99*'Ont GDP'!F99,"")</f>
        <v>194.53673590504448</v>
      </c>
      <c r="G99" s="65">
        <f>+IFERROR('CMA Emp %OfOnt'!G99*'Ont GDP'!G99,"")</f>
        <v>203.7407799442897</v>
      </c>
      <c r="H99" s="65">
        <f>+IFERROR('CMA Emp %OfOnt'!H99*'Ont GDP'!H99,"")</f>
        <v>170.22038709677418</v>
      </c>
      <c r="I99" s="65">
        <f>+IFERROR('CMA Emp %OfOnt'!I99*'Ont GDP'!I99,"")</f>
        <v>216.88011049723758</v>
      </c>
      <c r="J99" s="65">
        <f>+IFERROR('CMA Emp %OfOnt'!J99*'Ont GDP'!J99,"")</f>
        <v>204.13930950938823</v>
      </c>
      <c r="K99" s="65">
        <f>+IFERROR('CMA Emp %OfOnt'!K99*'Ont GDP'!K99,"")</f>
        <v>198.89279224712291</v>
      </c>
      <c r="L99" s="65">
        <f>+IFERROR('CMA Emp %OfOnt'!L99*'Ont GDP'!L99,"")</f>
        <v>185.80689549670825</v>
      </c>
      <c r="M99" s="30">
        <f>+IFERROR('CMA Emp %OfOnt'!M99*'Ont GDP'!M99,"")</f>
        <v>221.74148135814755</v>
      </c>
      <c r="N99" s="30">
        <f>+IFERROR('CMA Emp %OfOnt'!N99*'Ont GDP'!N99,"")</f>
        <v>259.3944522654736</v>
      </c>
      <c r="O99" s="30">
        <f>+IFERROR('CMA Emp %OfOnt'!O99*'Ont GDP'!O99,"")</f>
        <v>249.65220010338291</v>
      </c>
      <c r="P99" s="30">
        <f>+IFERROR('CMA Emp %OfOnt'!P99*'Ont GDP'!P99,"")</f>
        <v>229.21262417785496</v>
      </c>
      <c r="Q99" s="30">
        <f>+IFERROR('CMA Emp %OfOnt'!Q99*'Ont GDP'!Q99,"")</f>
        <v>210.83711430160605</v>
      </c>
      <c r="R99" s="30">
        <f>+IFERROR('CMA Emp %OfOnt'!R99*'Ont GDP'!R99,"")</f>
        <v>224.04805620140502</v>
      </c>
      <c r="S99" s="30">
        <f>+IFERROR('CMA Emp %OfOnt'!S99*'Ont GDP'!S99,"")</f>
        <v>201.35396861844626</v>
      </c>
      <c r="T99" s="30">
        <f>+IFERROR('CMA Emp %OfOnt'!T99*'Ont GDP'!T99,"")</f>
        <v>237.33164179104483</v>
      </c>
      <c r="U99" s="30">
        <f>+IFERROR('CMA Emp %OfOnt'!U99*'Ont GDP'!U99,"")</f>
        <v>195.24051964494208</v>
      </c>
      <c r="V99" s="30">
        <f>+IFERROR('CMA Emp %OfOnt'!V99*'Ont GDP'!V99,"")</f>
        <v>196.34437287247977</v>
      </c>
      <c r="W99" s="30">
        <f>+IFERROR('CMA Emp %OfOnt'!W99*'Ont GDP'!W99,"")</f>
        <v>248.45775401069517</v>
      </c>
      <c r="X99" s="30">
        <f>+IFERROR('CMA Emp %OfOnt'!X99*'Ont GDP'!X99,"")</f>
        <v>247.02633608815424</v>
      </c>
      <c r="Y99" s="30">
        <f>+IFERROR('CMA Emp %OfOnt'!Y99*'Ont GDP'!Y99,"")</f>
        <v>261.5999258996921</v>
      </c>
    </row>
    <row r="100" spans="1:25" x14ac:dyDescent="0.25">
      <c r="A100" s="8" t="s">
        <v>94</v>
      </c>
      <c r="B100" s="8"/>
      <c r="C100" s="15" t="s">
        <v>202</v>
      </c>
      <c r="D100" s="66">
        <f>+IFERROR('CMA Emp %OfOnt'!D100*'Ont GDP'!D100,"")</f>
        <v>126.11279135872654</v>
      </c>
      <c r="E100" s="66">
        <f>+IFERROR('CMA Emp %OfOnt'!E100*'Ont GDP'!E100,"")</f>
        <v>153.29306722689074</v>
      </c>
      <c r="F100" s="66">
        <f>+IFERROR('CMA Emp %OfOnt'!F100*'Ont GDP'!F100,"")</f>
        <v>75.794024325753568</v>
      </c>
      <c r="G100" s="66">
        <f>+IFERROR('CMA Emp %OfOnt'!G100*'Ont GDP'!G100,"")</f>
        <v>128.08528301886795</v>
      </c>
      <c r="H100" s="66">
        <f>+IFERROR('CMA Emp %OfOnt'!H100*'Ont GDP'!H100,"")</f>
        <v>186.94588235294117</v>
      </c>
      <c r="I100" s="66">
        <f>+IFERROR('CMA Emp %OfOnt'!I100*'Ont GDP'!I100,"")</f>
        <v>119.33807785888075</v>
      </c>
      <c r="J100" s="66">
        <f>+IFERROR('CMA Emp %OfOnt'!J100*'Ont GDP'!J100,"")</f>
        <v>138.80917266187052</v>
      </c>
      <c r="K100" s="66">
        <f>+IFERROR('CMA Emp %OfOnt'!K100*'Ont GDP'!K100,"")</f>
        <v>138.64107285828658</v>
      </c>
      <c r="L100" s="66">
        <f>+IFERROR('CMA Emp %OfOnt'!L100*'Ont GDP'!L100,"")</f>
        <v>166.54541527130357</v>
      </c>
      <c r="M100" s="31">
        <f>+IFERROR('CMA Emp %OfOnt'!M100*'Ont GDP'!M100,"")</f>
        <v>244.84466252484611</v>
      </c>
      <c r="N100" s="31">
        <f>+IFERROR('CMA Emp %OfOnt'!N100*'Ont GDP'!N100,"")</f>
        <v>200.71377587437547</v>
      </c>
      <c r="O100" s="31">
        <f>+IFERROR('CMA Emp %OfOnt'!O100*'Ont GDP'!O100,"")</f>
        <v>239.58481013832264</v>
      </c>
      <c r="P100" s="31">
        <f>+IFERROR('CMA Emp %OfOnt'!P100*'Ont GDP'!P100,"")</f>
        <v>206.25238097660136</v>
      </c>
      <c r="Q100" s="31">
        <f>+IFERROR('CMA Emp %OfOnt'!Q100*'Ont GDP'!Q100,"")</f>
        <v>159.213673712374</v>
      </c>
      <c r="R100" s="31">
        <f>+IFERROR('CMA Emp %OfOnt'!R100*'Ont GDP'!R100,"")</f>
        <v>186.6213876065415</v>
      </c>
      <c r="S100" s="31">
        <f>+IFERROR('CMA Emp %OfOnt'!S100*'Ont GDP'!S100,"")</f>
        <v>150.12660930463522</v>
      </c>
      <c r="T100" s="31">
        <f>+IFERROR('CMA Emp %OfOnt'!T100*'Ont GDP'!T100,"")</f>
        <v>224.08558469604372</v>
      </c>
      <c r="U100" s="31">
        <f>+IFERROR('CMA Emp %OfOnt'!U100*'Ont GDP'!U100,"")</f>
        <v>114.52478411998601</v>
      </c>
      <c r="V100" s="31">
        <f>+IFERROR('CMA Emp %OfOnt'!V100*'Ont GDP'!V100,"")</f>
        <v>137.790083931456</v>
      </c>
      <c r="W100" s="31">
        <f>+IFERROR('CMA Emp %OfOnt'!W100*'Ont GDP'!W100,"")</f>
        <v>142.00231134960441</v>
      </c>
      <c r="X100" s="31">
        <f>+IFERROR('CMA Emp %OfOnt'!X100*'Ont GDP'!X100,"")</f>
        <v>223.07475285582407</v>
      </c>
      <c r="Y100" s="31">
        <f>+IFERROR('CMA Emp %OfOnt'!Y100*'Ont GDP'!Y100,"")</f>
        <v>202.88139904304842</v>
      </c>
    </row>
    <row r="101" spans="1:25" x14ac:dyDescent="0.25">
      <c r="A101" s="6" t="s">
        <v>95</v>
      </c>
      <c r="B101" s="6"/>
      <c r="C101" s="14">
        <v>486</v>
      </c>
      <c r="D101" s="65" t="str">
        <f>+IFERROR('CMA Emp %OfOnt'!D101*'Ont GDP'!D101,"")</f>
        <v/>
      </c>
      <c r="E101" s="65" t="str">
        <f>+IFERROR('CMA Emp %OfOnt'!E101*'Ont GDP'!E101,"")</f>
        <v/>
      </c>
      <c r="F101" s="65" t="str">
        <f>+IFERROR('CMA Emp %OfOnt'!F101*'Ont GDP'!F101,"")</f>
        <v/>
      </c>
      <c r="G101" s="65" t="str">
        <f>+IFERROR('CMA Emp %OfOnt'!G101*'Ont GDP'!G101,"")</f>
        <v/>
      </c>
      <c r="H101" s="65" t="str">
        <f>+IFERROR('CMA Emp %OfOnt'!H101*'Ont GDP'!H101,"")</f>
        <v/>
      </c>
      <c r="I101" s="65" t="str">
        <f>+IFERROR('CMA Emp %OfOnt'!I101*'Ont GDP'!I101,"")</f>
        <v/>
      </c>
      <c r="J101" s="65" t="str">
        <f>+IFERROR('CMA Emp %OfOnt'!J101*'Ont GDP'!J101,"")</f>
        <v/>
      </c>
      <c r="K101" s="65" t="str">
        <f>+IFERROR('CMA Emp %OfOnt'!K101*'Ont GDP'!K101,"")</f>
        <v/>
      </c>
      <c r="L101" s="65" t="str">
        <f>+IFERROR('CMA Emp %OfOnt'!L101*'Ont GDP'!L101,"")</f>
        <v/>
      </c>
      <c r="M101" s="30" t="str">
        <f>+IFERROR('CMA Emp %OfOnt'!M101*'Ont GDP'!M101,"")</f>
        <v/>
      </c>
      <c r="N101" s="30" t="str">
        <f>+IFERROR('CMA Emp %OfOnt'!N101*'Ont GDP'!N101,"")</f>
        <v/>
      </c>
      <c r="O101" s="30" t="str">
        <f>+IFERROR('CMA Emp %OfOnt'!O101*'Ont GDP'!O101,"")</f>
        <v/>
      </c>
      <c r="P101" s="30" t="str">
        <f>+IFERROR('CMA Emp %OfOnt'!P101*'Ont GDP'!P101,"")</f>
        <v/>
      </c>
      <c r="Q101" s="30" t="str">
        <f>+IFERROR('CMA Emp %OfOnt'!Q101*'Ont GDP'!Q101,"")</f>
        <v/>
      </c>
      <c r="R101" s="30" t="str">
        <f>+IFERROR('CMA Emp %OfOnt'!R101*'Ont GDP'!R101,"")</f>
        <v/>
      </c>
      <c r="S101" s="30" t="str">
        <f>+IFERROR('CMA Emp %OfOnt'!S101*'Ont GDP'!S101,"")</f>
        <v/>
      </c>
      <c r="T101" s="30" t="str">
        <f>+IFERROR('CMA Emp %OfOnt'!T101*'Ont GDP'!T101,"")</f>
        <v/>
      </c>
      <c r="U101" s="30" t="str">
        <f>+IFERROR('CMA Emp %OfOnt'!U101*'Ont GDP'!U101,"")</f>
        <v/>
      </c>
      <c r="V101" s="30" t="str">
        <f>+IFERROR('CMA Emp %OfOnt'!V101*'Ont GDP'!V101,"")</f>
        <v/>
      </c>
      <c r="W101" s="30" t="str">
        <f>+IFERROR('CMA Emp %OfOnt'!W101*'Ont GDP'!W101,"")</f>
        <v/>
      </c>
      <c r="X101" s="30">
        <f>+IFERROR('CMA Emp %OfOnt'!X101*'Ont GDP'!X101,"")</f>
        <v>0</v>
      </c>
      <c r="Y101" s="30" t="str">
        <f>+IFERROR('CMA Emp %OfOnt'!Y101*'Ont GDP'!Y101,"")</f>
        <v/>
      </c>
    </row>
    <row r="102" spans="1:25" x14ac:dyDescent="0.25">
      <c r="A102" s="6" t="s">
        <v>96</v>
      </c>
      <c r="B102" s="6"/>
      <c r="C102" s="14">
        <v>488</v>
      </c>
      <c r="D102" s="65">
        <f>+IFERROR('CMA Emp %OfOnt'!D102*'Ont GDP'!D102,"")</f>
        <v>1782.1945945945947</v>
      </c>
      <c r="E102" s="65">
        <f>+IFERROR('CMA Emp %OfOnt'!E102*'Ont GDP'!E102,"")</f>
        <v>1960.7322580645161</v>
      </c>
      <c r="F102" s="65">
        <f>+IFERROR('CMA Emp %OfOnt'!F102*'Ont GDP'!F102,"")</f>
        <v>2037.658799510004</v>
      </c>
      <c r="G102" s="65">
        <f>+IFERROR('CMA Emp %OfOnt'!G102*'Ont GDP'!G102,"")</f>
        <v>1610.4391011235957</v>
      </c>
      <c r="H102" s="65">
        <f>+IFERROR('CMA Emp %OfOnt'!H102*'Ont GDP'!H102,"")</f>
        <v>2069.9861623616234</v>
      </c>
      <c r="I102" s="65">
        <f>+IFERROR('CMA Emp %OfOnt'!I102*'Ont GDP'!I102,"")</f>
        <v>1847.5789366053168</v>
      </c>
      <c r="J102" s="65">
        <f>+IFERROR('CMA Emp %OfOnt'!J102*'Ont GDP'!J102,"")</f>
        <v>1955.6052386856788</v>
      </c>
      <c r="K102" s="65">
        <f>+IFERROR('CMA Emp %OfOnt'!K102*'Ont GDP'!K102,"")</f>
        <v>1729.7072262543388</v>
      </c>
      <c r="L102" s="65">
        <f>+IFERROR('CMA Emp %OfOnt'!L102*'Ont GDP'!L102,"")</f>
        <v>2195.7500828836091</v>
      </c>
      <c r="M102" s="30">
        <f>+IFERROR('CMA Emp %OfOnt'!M102*'Ont GDP'!M102,"")</f>
        <v>2412.1312597140504</v>
      </c>
      <c r="N102" s="30">
        <f>+IFERROR('CMA Emp %OfOnt'!N102*'Ont GDP'!N102,"")</f>
        <v>2185.9993502789557</v>
      </c>
      <c r="O102" s="30">
        <f>+IFERROR('CMA Emp %OfOnt'!O102*'Ont GDP'!O102,"")</f>
        <v>2639.7988358600032</v>
      </c>
      <c r="P102" s="30">
        <f>+IFERROR('CMA Emp %OfOnt'!P102*'Ont GDP'!P102,"")</f>
        <v>2322.9671059039356</v>
      </c>
      <c r="Q102" s="30">
        <f>+IFERROR('CMA Emp %OfOnt'!Q102*'Ont GDP'!Q102,"")</f>
        <v>2791.9293536178388</v>
      </c>
      <c r="R102" s="30">
        <f>+IFERROR('CMA Emp %OfOnt'!R102*'Ont GDP'!R102,"")</f>
        <v>2872.4465036950264</v>
      </c>
      <c r="S102" s="30">
        <f>+IFERROR('CMA Emp %OfOnt'!S102*'Ont GDP'!S102,"")</f>
        <v>2327.4697111358551</v>
      </c>
      <c r="T102" s="30">
        <f>+IFERROR('CMA Emp %OfOnt'!T102*'Ont GDP'!T102,"")</f>
        <v>2802.503452144394</v>
      </c>
      <c r="U102" s="30">
        <f>+IFERROR('CMA Emp %OfOnt'!U102*'Ont GDP'!U102,"")</f>
        <v>2874.0550241039909</v>
      </c>
      <c r="V102" s="30">
        <f>+IFERROR('CMA Emp %OfOnt'!V102*'Ont GDP'!V102,"")</f>
        <v>3428.1577935852683</v>
      </c>
      <c r="W102" s="30">
        <f>+IFERROR('CMA Emp %OfOnt'!W102*'Ont GDP'!W102,"")</f>
        <v>3346.23486214687</v>
      </c>
      <c r="X102" s="30">
        <f>+IFERROR('CMA Emp %OfOnt'!X102*'Ont GDP'!X102,"")</f>
        <v>4049.7774654168466</v>
      </c>
      <c r="Y102" s="30">
        <f>+IFERROR('CMA Emp %OfOnt'!Y102*'Ont GDP'!Y102,"")</f>
        <v>3265.6477158298221</v>
      </c>
    </row>
    <row r="103" spans="1:25" x14ac:dyDescent="0.25">
      <c r="A103" s="6" t="s">
        <v>97</v>
      </c>
      <c r="B103" s="6"/>
      <c r="C103" s="14">
        <v>491</v>
      </c>
      <c r="D103" s="65">
        <f>+IFERROR('CMA Emp %OfOnt'!D103*'Ont GDP'!D103,"")</f>
        <v>0</v>
      </c>
      <c r="E103" s="65">
        <f>+IFERROR('CMA Emp %OfOnt'!E103*'Ont GDP'!E103,"")</f>
        <v>0</v>
      </c>
      <c r="F103" s="65">
        <f>+IFERROR('CMA Emp %OfOnt'!F103*'Ont GDP'!F103,"")</f>
        <v>0</v>
      </c>
      <c r="G103" s="65">
        <f>+IFERROR('CMA Emp %OfOnt'!G103*'Ont GDP'!G103,"")</f>
        <v>0</v>
      </c>
      <c r="H103" s="65">
        <f>+IFERROR('CMA Emp %OfOnt'!H103*'Ont GDP'!H103,"")</f>
        <v>0</v>
      </c>
      <c r="I103" s="65">
        <f>+IFERROR('CMA Emp %OfOnt'!I103*'Ont GDP'!I103,"")</f>
        <v>0</v>
      </c>
      <c r="J103" s="65">
        <f>+IFERROR('CMA Emp %OfOnt'!J103*'Ont GDP'!J103,"")</f>
        <v>0</v>
      </c>
      <c r="K103" s="65">
        <f>+IFERROR('CMA Emp %OfOnt'!K103*'Ont GDP'!K103,"")</f>
        <v>0</v>
      </c>
      <c r="L103" s="65">
        <f>+IFERROR('CMA Emp %OfOnt'!L103*'Ont GDP'!L103,"")</f>
        <v>0</v>
      </c>
      <c r="M103" s="30">
        <f>+IFERROR('CMA Emp %OfOnt'!M103*'Ont GDP'!M103,"")</f>
        <v>0</v>
      </c>
      <c r="N103" s="30">
        <f>+IFERROR('CMA Emp %OfOnt'!N103*'Ont GDP'!N103,"")</f>
        <v>871.39067976266017</v>
      </c>
      <c r="O103" s="30">
        <f>+IFERROR('CMA Emp %OfOnt'!O103*'Ont GDP'!O103,"")</f>
        <v>1076.4690482530375</v>
      </c>
      <c r="P103" s="30">
        <f>+IFERROR('CMA Emp %OfOnt'!P103*'Ont GDP'!P103,"")</f>
        <v>1019.2413567515802</v>
      </c>
      <c r="Q103" s="30">
        <f>+IFERROR('CMA Emp %OfOnt'!Q103*'Ont GDP'!Q103,"")</f>
        <v>1076.4763784349125</v>
      </c>
      <c r="R103" s="30">
        <f>+IFERROR('CMA Emp %OfOnt'!R103*'Ont GDP'!R103,"")</f>
        <v>836.71845376138299</v>
      </c>
      <c r="S103" s="30">
        <f>+IFERROR('CMA Emp %OfOnt'!S103*'Ont GDP'!S103,"")</f>
        <v>1034.9215173673288</v>
      </c>
      <c r="T103" s="30">
        <f>+IFERROR('CMA Emp %OfOnt'!T103*'Ont GDP'!T103,"")</f>
        <v>1017.8728672651431</v>
      </c>
      <c r="U103" s="30">
        <f>+IFERROR('CMA Emp %OfOnt'!U103*'Ont GDP'!U103,"")</f>
        <v>1034.1846756639097</v>
      </c>
      <c r="V103" s="30">
        <f>+IFERROR('CMA Emp %OfOnt'!V103*'Ont GDP'!V103,"")</f>
        <v>836.7709481519621</v>
      </c>
      <c r="W103" s="30">
        <f>+IFERROR('CMA Emp %OfOnt'!W103*'Ont GDP'!W103,"")</f>
        <v>932.27753054848881</v>
      </c>
      <c r="X103" s="30">
        <f>+IFERROR('CMA Emp %OfOnt'!X103*'Ont GDP'!X103,"")</f>
        <v>929.05355584124868</v>
      </c>
      <c r="Y103" s="30">
        <f>+IFERROR('CMA Emp %OfOnt'!Y103*'Ont GDP'!Y103,"")</f>
        <v>1195.0092921260643</v>
      </c>
    </row>
    <row r="104" spans="1:25" x14ac:dyDescent="0.25">
      <c r="A104" s="6" t="s">
        <v>98</v>
      </c>
      <c r="B104" s="6"/>
      <c r="C104" s="14">
        <v>492</v>
      </c>
      <c r="D104" s="65">
        <f>+IFERROR('CMA Emp %OfOnt'!D104*'Ont GDP'!D104,"")</f>
        <v>0</v>
      </c>
      <c r="E104" s="65">
        <f>+IFERROR('CMA Emp %OfOnt'!E104*'Ont GDP'!E104,"")</f>
        <v>0</v>
      </c>
      <c r="F104" s="65">
        <f>+IFERROR('CMA Emp %OfOnt'!F104*'Ont GDP'!F104,"")</f>
        <v>0</v>
      </c>
      <c r="G104" s="65">
        <f>+IFERROR('CMA Emp %OfOnt'!G104*'Ont GDP'!G104,"")</f>
        <v>0</v>
      </c>
      <c r="H104" s="65">
        <f>+IFERROR('CMA Emp %OfOnt'!H104*'Ont GDP'!H104,"")</f>
        <v>0</v>
      </c>
      <c r="I104" s="65">
        <f>+IFERROR('CMA Emp %OfOnt'!I104*'Ont GDP'!I104,"")</f>
        <v>0</v>
      </c>
      <c r="J104" s="65">
        <f>+IFERROR('CMA Emp %OfOnt'!J104*'Ont GDP'!J104,"")</f>
        <v>0</v>
      </c>
      <c r="K104" s="65">
        <f>+IFERROR('CMA Emp %OfOnt'!K104*'Ont GDP'!K104,"")</f>
        <v>0</v>
      </c>
      <c r="L104" s="65">
        <f>+IFERROR('CMA Emp %OfOnt'!L104*'Ont GDP'!L104,"")</f>
        <v>0</v>
      </c>
      <c r="M104" s="30">
        <f>+IFERROR('CMA Emp %OfOnt'!M104*'Ont GDP'!M104,"")</f>
        <v>0</v>
      </c>
      <c r="N104" s="30">
        <f>+IFERROR('CMA Emp %OfOnt'!N104*'Ont GDP'!N104,"")</f>
        <v>780.92523271703885</v>
      </c>
      <c r="O104" s="30">
        <f>+IFERROR('CMA Emp %OfOnt'!O104*'Ont GDP'!O104,"")</f>
        <v>895.55976022805135</v>
      </c>
      <c r="P104" s="30">
        <f>+IFERROR('CMA Emp %OfOnt'!P104*'Ont GDP'!P104,"")</f>
        <v>942.03095404302769</v>
      </c>
      <c r="Q104" s="30">
        <f>+IFERROR('CMA Emp %OfOnt'!Q104*'Ont GDP'!Q104,"")</f>
        <v>965.09170469244168</v>
      </c>
      <c r="R104" s="30">
        <f>+IFERROR('CMA Emp %OfOnt'!R104*'Ont GDP'!R104,"")</f>
        <v>988.93877471892131</v>
      </c>
      <c r="S104" s="30">
        <f>+IFERROR('CMA Emp %OfOnt'!S104*'Ont GDP'!S104,"")</f>
        <v>804.86358574125245</v>
      </c>
      <c r="T104" s="30">
        <f>+IFERROR('CMA Emp %OfOnt'!T104*'Ont GDP'!T104,"")</f>
        <v>918.40682210513307</v>
      </c>
      <c r="U104" s="30">
        <f>+IFERROR('CMA Emp %OfOnt'!U104*'Ont GDP'!U104,"")</f>
        <v>902.147218028314</v>
      </c>
      <c r="V104" s="30">
        <f>+IFERROR('CMA Emp %OfOnt'!V104*'Ont GDP'!V104,"")</f>
        <v>877.87924702125042</v>
      </c>
      <c r="W104" s="30">
        <f>+IFERROR('CMA Emp %OfOnt'!W104*'Ont GDP'!W104,"")</f>
        <v>692.88853325287403</v>
      </c>
      <c r="X104" s="30">
        <f>+IFERROR('CMA Emp %OfOnt'!X104*'Ont GDP'!X104,"")</f>
        <v>744.68987322601731</v>
      </c>
      <c r="Y104" s="30">
        <f>+IFERROR('CMA Emp %OfOnt'!Y104*'Ont GDP'!Y104,"")</f>
        <v>760.92555639554041</v>
      </c>
    </row>
    <row r="105" spans="1:25" x14ac:dyDescent="0.25">
      <c r="A105" s="6" t="s">
        <v>99</v>
      </c>
      <c r="B105" s="6"/>
      <c r="C105" s="14">
        <v>493</v>
      </c>
      <c r="D105" s="65">
        <f>+IFERROR('CMA Emp %OfOnt'!D105*'Ont GDP'!D105,"")</f>
        <v>320.16652926628188</v>
      </c>
      <c r="E105" s="65">
        <f>+IFERROR('CMA Emp %OfOnt'!E105*'Ont GDP'!E105,"")</f>
        <v>362.25673758865247</v>
      </c>
      <c r="F105" s="65">
        <f>+IFERROR('CMA Emp %OfOnt'!F105*'Ont GDP'!F105,"")</f>
        <v>461.42042139384114</v>
      </c>
      <c r="G105" s="65">
        <f>+IFERROR('CMA Emp %OfOnt'!G105*'Ont GDP'!G105,"")</f>
        <v>467.50978978978975</v>
      </c>
      <c r="H105" s="65">
        <f>+IFERROR('CMA Emp %OfOnt'!H105*'Ont GDP'!H105,"")</f>
        <v>465.61219047619045</v>
      </c>
      <c r="I105" s="65">
        <f>+IFERROR('CMA Emp %OfOnt'!I105*'Ont GDP'!I105,"")</f>
        <v>507.35052710843377</v>
      </c>
      <c r="J105" s="65">
        <f>+IFERROR('CMA Emp %OfOnt'!J105*'Ont GDP'!J105,"")</f>
        <v>541.16938110749197</v>
      </c>
      <c r="K105" s="65">
        <f>+IFERROR('CMA Emp %OfOnt'!K105*'Ont GDP'!K105,"")</f>
        <v>452.08156424581006</v>
      </c>
      <c r="L105" s="65">
        <f>+IFERROR('CMA Emp %OfOnt'!L105*'Ont GDP'!L105,"")</f>
        <v>637.14128896710974</v>
      </c>
      <c r="M105" s="30">
        <f>+IFERROR('CMA Emp %OfOnt'!M105*'Ont GDP'!M105,"")</f>
        <v>617.20457212781935</v>
      </c>
      <c r="N105" s="30">
        <f>+IFERROR('CMA Emp %OfOnt'!N105*'Ont GDP'!N105,"")</f>
        <v>610.60951486637987</v>
      </c>
      <c r="O105" s="30">
        <f>+IFERROR('CMA Emp %OfOnt'!O105*'Ont GDP'!O105,"")</f>
        <v>617.37507599151911</v>
      </c>
      <c r="P105" s="30">
        <f>+IFERROR('CMA Emp %OfOnt'!P105*'Ont GDP'!P105,"")</f>
        <v>621.09626496394458</v>
      </c>
      <c r="Q105" s="30">
        <f>+IFERROR('CMA Emp %OfOnt'!Q105*'Ont GDP'!Q105,"")</f>
        <v>566.95142254932455</v>
      </c>
      <c r="R105" s="30">
        <f>+IFERROR('CMA Emp %OfOnt'!R105*'Ont GDP'!R105,"")</f>
        <v>620.00353647966926</v>
      </c>
      <c r="S105" s="30">
        <f>+IFERROR('CMA Emp %OfOnt'!S105*'Ont GDP'!S105,"")</f>
        <v>607.78788790207932</v>
      </c>
      <c r="T105" s="30">
        <f>+IFERROR('CMA Emp %OfOnt'!T105*'Ont GDP'!T105,"")</f>
        <v>588.64916449640737</v>
      </c>
      <c r="U105" s="30">
        <f>+IFERROR('CMA Emp %OfOnt'!U105*'Ont GDP'!U105,"")</f>
        <v>675.35433288742695</v>
      </c>
      <c r="V105" s="30">
        <f>+IFERROR('CMA Emp %OfOnt'!V105*'Ont GDP'!V105,"")</f>
        <v>639.05305346878549</v>
      </c>
      <c r="W105" s="30">
        <f>+IFERROR('CMA Emp %OfOnt'!W105*'Ont GDP'!W105,"")</f>
        <v>736.13321034768728</v>
      </c>
      <c r="X105" s="30">
        <f>+IFERROR('CMA Emp %OfOnt'!X105*'Ont GDP'!X105,"")</f>
        <v>812.21331106672164</v>
      </c>
      <c r="Y105" s="30">
        <f>+IFERROR('CMA Emp %OfOnt'!Y105*'Ont GDP'!Y105,"")</f>
        <v>1196.5410446175827</v>
      </c>
    </row>
    <row r="106" spans="1:25" x14ac:dyDescent="0.25">
      <c r="A106" s="5" t="s">
        <v>100</v>
      </c>
      <c r="B106" s="5"/>
      <c r="C106" s="13">
        <v>51</v>
      </c>
      <c r="D106" s="64">
        <f>+IFERROR('CMA Emp %OfOnt'!D106*'Ont GDP'!D106,"")</f>
        <v>6920.5351794596054</v>
      </c>
      <c r="E106" s="64">
        <f>+IFERROR('CMA Emp %OfOnt'!E106*'Ont GDP'!E106,"")</f>
        <v>7357.5078284182309</v>
      </c>
      <c r="F106" s="64">
        <f>+IFERROR('CMA Emp %OfOnt'!F106*'Ont GDP'!F106,"")</f>
        <v>8814.5506670963568</v>
      </c>
      <c r="G106" s="64">
        <f>+IFERROR('CMA Emp %OfOnt'!G106*'Ont GDP'!G106,"")</f>
        <v>10215.616931088773</v>
      </c>
      <c r="H106" s="64">
        <f>+IFERROR('CMA Emp %OfOnt'!H106*'Ont GDP'!H106,"")</f>
        <v>11563.087937539909</v>
      </c>
      <c r="I106" s="64">
        <f>+IFERROR('CMA Emp %OfOnt'!I106*'Ont GDP'!I106,"")</f>
        <v>11327.297777200052</v>
      </c>
      <c r="J106" s="64">
        <f>+IFERROR('CMA Emp %OfOnt'!J106*'Ont GDP'!J106,"")</f>
        <v>11158.556308729179</v>
      </c>
      <c r="K106" s="64">
        <f>+IFERROR('CMA Emp %OfOnt'!K106*'Ont GDP'!K106,"")</f>
        <v>12919.39476857254</v>
      </c>
      <c r="L106" s="64">
        <f>+IFERROR('CMA Emp %OfOnt'!L106*'Ont GDP'!L106,"")</f>
        <v>14220.434380210456</v>
      </c>
      <c r="M106" s="29">
        <f>+IFERROR('CMA Emp %OfOnt'!M106*'Ont GDP'!M106,"")</f>
        <v>14957.329567784258</v>
      </c>
      <c r="N106" s="29">
        <f>+IFERROR('CMA Emp %OfOnt'!N106*'Ont GDP'!N106,"")</f>
        <v>14066.461681816183</v>
      </c>
      <c r="O106" s="29">
        <f>+IFERROR('CMA Emp %OfOnt'!O106*'Ont GDP'!O106,"")</f>
        <v>14440.633047268289</v>
      </c>
      <c r="P106" s="29">
        <f>+IFERROR('CMA Emp %OfOnt'!P106*'Ont GDP'!P106,"")</f>
        <v>15684.002987596381</v>
      </c>
      <c r="Q106" s="29">
        <f>+IFERROR('CMA Emp %OfOnt'!Q106*'Ont GDP'!Q106,"")</f>
        <v>15599.064600238622</v>
      </c>
      <c r="R106" s="29">
        <f>+IFERROR('CMA Emp %OfOnt'!R106*'Ont GDP'!R106,"")</f>
        <v>16038.637908012128</v>
      </c>
      <c r="S106" s="29">
        <f>+IFERROR('CMA Emp %OfOnt'!S106*'Ont GDP'!S106,"")</f>
        <v>14563.658368259641</v>
      </c>
      <c r="T106" s="29">
        <f>+IFERROR('CMA Emp %OfOnt'!T106*'Ont GDP'!T106,"")</f>
        <v>15148.078524348117</v>
      </c>
      <c r="U106" s="29">
        <f>+IFERROR('CMA Emp %OfOnt'!U106*'Ont GDP'!U106,"")</f>
        <v>15521.187424203448</v>
      </c>
      <c r="V106" s="29">
        <f>+IFERROR('CMA Emp %OfOnt'!V106*'Ont GDP'!V106,"")</f>
        <v>17338.443546382416</v>
      </c>
      <c r="W106" s="29">
        <f>+IFERROR('CMA Emp %OfOnt'!W106*'Ont GDP'!W106,"")</f>
        <v>16630.783255576964</v>
      </c>
      <c r="X106" s="29">
        <f>+IFERROR('CMA Emp %OfOnt'!X106*'Ont GDP'!X106,"")</f>
        <v>17125.338503440664</v>
      </c>
      <c r="Y106" s="29">
        <f>+IFERROR('CMA Emp %OfOnt'!Y106*'Ont GDP'!Y106,"")</f>
        <v>17478.687642222834</v>
      </c>
    </row>
    <row r="107" spans="1:25" x14ac:dyDescent="0.25">
      <c r="A107" s="6" t="s">
        <v>101</v>
      </c>
      <c r="B107" s="6"/>
      <c r="C107" s="14">
        <v>511</v>
      </c>
      <c r="D107" s="65">
        <f>+IFERROR('CMA Emp %OfOnt'!D107*'Ont GDP'!D107,"")</f>
        <v>1621.1469957081542</v>
      </c>
      <c r="E107" s="65">
        <f>+IFERROR('CMA Emp %OfOnt'!E107*'Ont GDP'!E107,"")</f>
        <v>1585.1510791366904</v>
      </c>
      <c r="F107" s="65">
        <f>+IFERROR('CMA Emp %OfOnt'!F107*'Ont GDP'!F107,"")</f>
        <v>2015.6380764904386</v>
      </c>
      <c r="G107" s="65">
        <f>+IFERROR('CMA Emp %OfOnt'!G107*'Ont GDP'!G107,"")</f>
        <v>2045.0849721706863</v>
      </c>
      <c r="H107" s="65">
        <f>+IFERROR('CMA Emp %OfOnt'!H107*'Ont GDP'!H107,"")</f>
        <v>1996.8041197473224</v>
      </c>
      <c r="I107" s="65">
        <f>+IFERROR('CMA Emp %OfOnt'!I107*'Ont GDP'!I107,"")</f>
        <v>1995.6232289449677</v>
      </c>
      <c r="J107" s="65">
        <f>+IFERROR('CMA Emp %OfOnt'!J107*'Ont GDP'!J107,"")</f>
        <v>2218.9865724381625</v>
      </c>
      <c r="K107" s="65">
        <f>+IFERROR('CMA Emp %OfOnt'!K107*'Ont GDP'!K107,"")</f>
        <v>2263.9504723002296</v>
      </c>
      <c r="L107" s="65">
        <f>+IFERROR('CMA Emp %OfOnt'!L107*'Ont GDP'!L107,"")</f>
        <v>2397.3867523568565</v>
      </c>
      <c r="M107" s="30">
        <f>+IFERROR('CMA Emp %OfOnt'!M107*'Ont GDP'!M107,"")</f>
        <v>2501.0671679223747</v>
      </c>
      <c r="N107" s="30">
        <f>+IFERROR('CMA Emp %OfOnt'!N107*'Ont GDP'!N107,"")</f>
        <v>2761.0767651722058</v>
      </c>
      <c r="O107" s="30">
        <f>+IFERROR('CMA Emp %OfOnt'!O107*'Ont GDP'!O107,"")</f>
        <v>2613.106477137645</v>
      </c>
      <c r="P107" s="30">
        <f>+IFERROR('CMA Emp %OfOnt'!P107*'Ont GDP'!P107,"")</f>
        <v>2711.0394093644531</v>
      </c>
      <c r="Q107" s="30">
        <f>+IFERROR('CMA Emp %OfOnt'!Q107*'Ont GDP'!Q107,"")</f>
        <v>2666.8550183745856</v>
      </c>
      <c r="R107" s="30">
        <f>+IFERROR('CMA Emp %OfOnt'!R107*'Ont GDP'!R107,"")</f>
        <v>2527.1525175902298</v>
      </c>
      <c r="S107" s="30">
        <f>+IFERROR('CMA Emp %OfOnt'!S107*'Ont GDP'!S107,"")</f>
        <v>2579.9892652597814</v>
      </c>
      <c r="T107" s="30">
        <f>+IFERROR('CMA Emp %OfOnt'!T107*'Ont GDP'!T107,"")</f>
        <v>2726.7173336049204</v>
      </c>
      <c r="U107" s="30">
        <f>+IFERROR('CMA Emp %OfOnt'!U107*'Ont GDP'!U107,"")</f>
        <v>3130.2442151757355</v>
      </c>
      <c r="V107" s="30">
        <f>+IFERROR('CMA Emp %OfOnt'!V107*'Ont GDP'!V107,"")</f>
        <v>3276.7962434909264</v>
      </c>
      <c r="W107" s="30">
        <f>+IFERROR('CMA Emp %OfOnt'!W107*'Ont GDP'!W107,"")</f>
        <v>2714.1553747207499</v>
      </c>
      <c r="X107" s="30">
        <f>+IFERROR('CMA Emp %OfOnt'!X107*'Ont GDP'!X107,"")</f>
        <v>3496.7905332899827</v>
      </c>
      <c r="Y107" s="30">
        <f>+IFERROR('CMA Emp %OfOnt'!Y107*'Ont GDP'!Y107,"")</f>
        <v>3296.1024674579708</v>
      </c>
    </row>
    <row r="108" spans="1:25" x14ac:dyDescent="0.25">
      <c r="A108" s="7" t="s">
        <v>102</v>
      </c>
      <c r="B108" s="7"/>
      <c r="C108" s="14">
        <v>5111</v>
      </c>
      <c r="D108" s="65">
        <f>+IFERROR('CMA Emp %OfOnt'!D108*'Ont GDP'!D108,"")</f>
        <v>1436.2443602921287</v>
      </c>
      <c r="E108" s="65">
        <f>+IFERROR('CMA Emp %OfOnt'!E108*'Ont GDP'!E108,"")</f>
        <v>1335.7637686179423</v>
      </c>
      <c r="F108" s="65">
        <f>+IFERROR('CMA Emp %OfOnt'!F108*'Ont GDP'!F108,"")</f>
        <v>1432.9590792838874</v>
      </c>
      <c r="G108" s="65">
        <f>+IFERROR('CMA Emp %OfOnt'!G108*'Ont GDP'!G108,"")</f>
        <v>1518.5666243332487</v>
      </c>
      <c r="H108" s="65">
        <f>+IFERROR('CMA Emp %OfOnt'!H108*'Ont GDP'!H108,"")</f>
        <v>1372.3682070240295</v>
      </c>
      <c r="I108" s="65">
        <f>+IFERROR('CMA Emp %OfOnt'!I108*'Ont GDP'!I108,"")</f>
        <v>1435.7719216727517</v>
      </c>
      <c r="J108" s="65">
        <f>+IFERROR('CMA Emp %OfOnt'!J108*'Ont GDP'!J108,"")</f>
        <v>1440.6607230225607</v>
      </c>
      <c r="K108" s="65">
        <f>+IFERROR('CMA Emp %OfOnt'!K108*'Ont GDP'!K108,"")</f>
        <v>1482.9214055793989</v>
      </c>
      <c r="L108" s="65">
        <f>+IFERROR('CMA Emp %OfOnt'!L108*'Ont GDP'!L108,"")</f>
        <v>1471.1550037235995</v>
      </c>
      <c r="M108" s="30">
        <f>+IFERROR('CMA Emp %OfOnt'!M108*'Ont GDP'!M108,"")</f>
        <v>1514.8334301241794</v>
      </c>
      <c r="N108" s="30">
        <f>+IFERROR('CMA Emp %OfOnt'!N108*'Ont GDP'!N108,"")</f>
        <v>1844.4858236464065</v>
      </c>
      <c r="O108" s="30">
        <f>+IFERROR('CMA Emp %OfOnt'!O108*'Ont GDP'!O108,"")</f>
        <v>1595.0980331968713</v>
      </c>
      <c r="P108" s="30">
        <f>+IFERROR('CMA Emp %OfOnt'!P108*'Ont GDP'!P108,"")</f>
        <v>1808.8739232600424</v>
      </c>
      <c r="Q108" s="30">
        <f>+IFERROR('CMA Emp %OfOnt'!Q108*'Ont GDP'!Q108,"")</f>
        <v>1694.5438962415803</v>
      </c>
      <c r="R108" s="30">
        <f>+IFERROR('CMA Emp %OfOnt'!R108*'Ont GDP'!R108,"")</f>
        <v>1365.3528982020098</v>
      </c>
      <c r="S108" s="30">
        <f>+IFERROR('CMA Emp %OfOnt'!S108*'Ont GDP'!S108,"")</f>
        <v>1389.2927808813461</v>
      </c>
      <c r="T108" s="30">
        <f>+IFERROR('CMA Emp %OfOnt'!T108*'Ont GDP'!T108,"")</f>
        <v>1330.9577165496271</v>
      </c>
      <c r="U108" s="30">
        <f>+IFERROR('CMA Emp %OfOnt'!U108*'Ont GDP'!U108,"")</f>
        <v>1381.2304367210145</v>
      </c>
      <c r="V108" s="30">
        <f>+IFERROR('CMA Emp %OfOnt'!V108*'Ont GDP'!V108,"")</f>
        <v>1211.9878341103388</v>
      </c>
      <c r="W108" s="30">
        <f>+IFERROR('CMA Emp %OfOnt'!W108*'Ont GDP'!W108,"")</f>
        <v>820.34185483841975</v>
      </c>
      <c r="X108" s="30">
        <f>+IFERROR('CMA Emp %OfOnt'!X108*'Ont GDP'!X108,"")</f>
        <v>1063.9707060355095</v>
      </c>
      <c r="Y108" s="30">
        <f>+IFERROR('CMA Emp %OfOnt'!Y108*'Ont GDP'!Y108,"")</f>
        <v>859.40466889531604</v>
      </c>
    </row>
    <row r="109" spans="1:25" x14ac:dyDescent="0.25">
      <c r="A109" s="7" t="s">
        <v>103</v>
      </c>
      <c r="B109" s="7"/>
      <c r="C109" s="14">
        <v>5112</v>
      </c>
      <c r="D109" s="65" t="str">
        <f>+IFERROR('CMA Emp %OfOnt'!D109*'Ont GDP'!D109,"")</f>
        <v/>
      </c>
      <c r="E109" s="65" t="str">
        <f>+IFERROR('CMA Emp %OfOnt'!E109*'Ont GDP'!E109,"")</f>
        <v/>
      </c>
      <c r="F109" s="65">
        <f>+IFERROR('CMA Emp %OfOnt'!F109*'Ont GDP'!F109,"")</f>
        <v>575.84018691588778</v>
      </c>
      <c r="G109" s="65">
        <f>+IFERROR('CMA Emp %OfOnt'!G109*'Ont GDP'!G109,"")</f>
        <v>0</v>
      </c>
      <c r="H109" s="65">
        <f>+IFERROR('CMA Emp %OfOnt'!H109*'Ont GDP'!H109,"")</f>
        <v>616.94050632911387</v>
      </c>
      <c r="I109" s="65">
        <f>+IFERROR('CMA Emp %OfOnt'!I109*'Ont GDP'!I109,"")</f>
        <v>0</v>
      </c>
      <c r="J109" s="65">
        <f>+IFERROR('CMA Emp %OfOnt'!J109*'Ont GDP'!J109,"")</f>
        <v>886.9</v>
      </c>
      <c r="K109" s="65">
        <f>+IFERROR('CMA Emp %OfOnt'!K109*'Ont GDP'!K109,"")</f>
        <v>0</v>
      </c>
      <c r="L109" s="65">
        <f>+IFERROR('CMA Emp %OfOnt'!L109*'Ont GDP'!L109,"")</f>
        <v>1013.3686523006512</v>
      </c>
      <c r="M109" s="30">
        <f>+IFERROR('CMA Emp %OfOnt'!M109*'Ont GDP'!M109,"")</f>
        <v>885.98208990931892</v>
      </c>
      <c r="N109" s="30">
        <f>+IFERROR('CMA Emp %OfOnt'!N109*'Ont GDP'!N109,"")</f>
        <v>0</v>
      </c>
      <c r="O109" s="30">
        <f>+IFERROR('CMA Emp %OfOnt'!O109*'Ont GDP'!O109,"")</f>
        <v>0</v>
      </c>
      <c r="P109" s="30">
        <f>+IFERROR('CMA Emp %OfOnt'!P109*'Ont GDP'!P109,"")</f>
        <v>0</v>
      </c>
      <c r="Q109" s="30">
        <f>+IFERROR('CMA Emp %OfOnt'!Q109*'Ont GDP'!Q109,"")</f>
        <v>773.21759814204381</v>
      </c>
      <c r="R109" s="30">
        <f>+IFERROR('CMA Emp %OfOnt'!R109*'Ont GDP'!R109,"")</f>
        <v>1302.9534732619566</v>
      </c>
      <c r="S109" s="30">
        <f>+IFERROR('CMA Emp %OfOnt'!S109*'Ont GDP'!S109,"")</f>
        <v>1011.3107634101576</v>
      </c>
      <c r="T109" s="30">
        <f>+IFERROR('CMA Emp %OfOnt'!T109*'Ont GDP'!T109,"")</f>
        <v>1271.2850173109687</v>
      </c>
      <c r="U109" s="30">
        <f>+IFERROR('CMA Emp %OfOnt'!U109*'Ont GDP'!U109,"")</f>
        <v>1255.3657380940965</v>
      </c>
      <c r="V109" s="30">
        <f>+IFERROR('CMA Emp %OfOnt'!V109*'Ont GDP'!V109,"")</f>
        <v>2085.2560806802453</v>
      </c>
      <c r="W109" s="30">
        <f>+IFERROR('CMA Emp %OfOnt'!W109*'Ont GDP'!W109,"")</f>
        <v>2107.4125756307453</v>
      </c>
      <c r="X109" s="30">
        <f>+IFERROR('CMA Emp %OfOnt'!X109*'Ont GDP'!X109,"")</f>
        <v>1928.4151955025145</v>
      </c>
      <c r="Y109" s="30">
        <f>+IFERROR('CMA Emp %OfOnt'!Y109*'Ont GDP'!Y109,"")</f>
        <v>2004.3542331206804</v>
      </c>
    </row>
    <row r="110" spans="1:25" x14ac:dyDescent="0.25">
      <c r="A110" s="6" t="s">
        <v>104</v>
      </c>
      <c r="B110" s="6"/>
      <c r="C110" s="14">
        <v>512</v>
      </c>
      <c r="D110" s="65">
        <f>+IFERROR('CMA Emp %OfOnt'!D110*'Ont GDP'!D110,"")</f>
        <v>954.10633572828215</v>
      </c>
      <c r="E110" s="65">
        <f>+IFERROR('CMA Emp %OfOnt'!E110*'Ont GDP'!E110,"")</f>
        <v>1104.3021207177815</v>
      </c>
      <c r="F110" s="65">
        <f>+IFERROR('CMA Emp %OfOnt'!F110*'Ont GDP'!F110,"")</f>
        <v>1266.282711508145</v>
      </c>
      <c r="G110" s="65">
        <f>+IFERROR('CMA Emp %OfOnt'!G110*'Ont GDP'!G110,"")</f>
        <v>1329.3004857316334</v>
      </c>
      <c r="H110" s="65">
        <f>+IFERROR('CMA Emp %OfOnt'!H110*'Ont GDP'!H110,"")</f>
        <v>1331.1642752562227</v>
      </c>
      <c r="I110" s="65">
        <f>+IFERROR('CMA Emp %OfOnt'!I110*'Ont GDP'!I110,"")</f>
        <v>1375.9826638477805</v>
      </c>
      <c r="J110" s="65">
        <f>+IFERROR('CMA Emp %OfOnt'!J110*'Ont GDP'!J110,"")</f>
        <v>1201.8352842809363</v>
      </c>
      <c r="K110" s="65">
        <f>+IFERROR('CMA Emp %OfOnt'!K110*'Ont GDP'!K110,"")</f>
        <v>1423.5179624664879</v>
      </c>
      <c r="L110" s="65">
        <f>+IFERROR('CMA Emp %OfOnt'!L110*'Ont GDP'!L110,"")</f>
        <v>1411.882257159034</v>
      </c>
      <c r="M110" s="30">
        <f>+IFERROR('CMA Emp %OfOnt'!M110*'Ont GDP'!M110,"")</f>
        <v>1470.7252882524672</v>
      </c>
      <c r="N110" s="30">
        <f>+IFERROR('CMA Emp %OfOnt'!N110*'Ont GDP'!N110,"")</f>
        <v>1359.4755521877121</v>
      </c>
      <c r="O110" s="30">
        <f>+IFERROR('CMA Emp %OfOnt'!O110*'Ont GDP'!O110,"")</f>
        <v>1338.4058992283358</v>
      </c>
      <c r="P110" s="30">
        <f>+IFERROR('CMA Emp %OfOnt'!P110*'Ont GDP'!P110,"")</f>
        <v>1519.5618020746415</v>
      </c>
      <c r="Q110" s="30">
        <f>+IFERROR('CMA Emp %OfOnt'!Q110*'Ont GDP'!Q110,"")</f>
        <v>1396.6782807061679</v>
      </c>
      <c r="R110" s="30">
        <f>+IFERROR('CMA Emp %OfOnt'!R110*'Ont GDP'!R110,"")</f>
        <v>1513.7162253485126</v>
      </c>
      <c r="S110" s="30">
        <f>+IFERROR('CMA Emp %OfOnt'!S110*'Ont GDP'!S110,"")</f>
        <v>1173.8760037555085</v>
      </c>
      <c r="T110" s="30">
        <f>+IFERROR('CMA Emp %OfOnt'!T110*'Ont GDP'!T110,"")</f>
        <v>1340.137166495588</v>
      </c>
      <c r="U110" s="30">
        <f>+IFERROR('CMA Emp %OfOnt'!U110*'Ont GDP'!U110,"")</f>
        <v>1980.9877909869804</v>
      </c>
      <c r="V110" s="30">
        <f>+IFERROR('CMA Emp %OfOnt'!V110*'Ont GDP'!V110,"")</f>
        <v>1424.5112551116001</v>
      </c>
      <c r="W110" s="30">
        <f>+IFERROR('CMA Emp %OfOnt'!W110*'Ont GDP'!W110,"")</f>
        <v>1591.6333992118082</v>
      </c>
      <c r="X110" s="30">
        <f>+IFERROR('CMA Emp %OfOnt'!X110*'Ont GDP'!X110,"")</f>
        <v>1397.1966887679805</v>
      </c>
      <c r="Y110" s="30">
        <f>+IFERROR('CMA Emp %OfOnt'!Y110*'Ont GDP'!Y110,"")</f>
        <v>1640.5654004667881</v>
      </c>
    </row>
    <row r="111" spans="1:25" x14ac:dyDescent="0.25">
      <c r="A111" s="7" t="s">
        <v>105</v>
      </c>
      <c r="B111" s="7"/>
      <c r="C111" s="14">
        <v>5121</v>
      </c>
      <c r="D111" s="65">
        <f>+IFERROR('CMA Emp %OfOnt'!D111*'Ont GDP'!D111,"")</f>
        <v>742.96300578034686</v>
      </c>
      <c r="E111" s="65">
        <f>+IFERROR('CMA Emp %OfOnt'!E111*'Ont GDP'!E111,"")</f>
        <v>861.7125225225227</v>
      </c>
      <c r="F111" s="65">
        <f>+IFERROR('CMA Emp %OfOnt'!F111*'Ont GDP'!F111,"")</f>
        <v>1120.1897660818711</v>
      </c>
      <c r="G111" s="65">
        <f>+IFERROR('CMA Emp %OfOnt'!G111*'Ont GDP'!G111,"")</f>
        <v>1132.6108548168249</v>
      </c>
      <c r="H111" s="65">
        <f>+IFERROR('CMA Emp %OfOnt'!H111*'Ont GDP'!H111,"")</f>
        <v>1140.0456980056979</v>
      </c>
      <c r="I111" s="65">
        <f>+IFERROR('CMA Emp %OfOnt'!I111*'Ont GDP'!I111,"")</f>
        <v>1190.9529411764706</v>
      </c>
      <c r="J111" s="65">
        <f>+IFERROR('CMA Emp %OfOnt'!J111*'Ont GDP'!J111,"")</f>
        <v>991.63237724841986</v>
      </c>
      <c r="K111" s="65">
        <f>+IFERROR('CMA Emp %OfOnt'!K111*'Ont GDP'!K111,"")</f>
        <v>1203.0549713690787</v>
      </c>
      <c r="L111" s="65">
        <f>+IFERROR('CMA Emp %OfOnt'!L111*'Ont GDP'!L111,"")</f>
        <v>1187.1660371890946</v>
      </c>
      <c r="M111" s="30">
        <f>+IFERROR('CMA Emp %OfOnt'!M111*'Ont GDP'!M111,"")</f>
        <v>1214.1991731484034</v>
      </c>
      <c r="N111" s="30">
        <f>+IFERROR('CMA Emp %OfOnt'!N111*'Ont GDP'!N111,"")</f>
        <v>1151.0907276872194</v>
      </c>
      <c r="O111" s="30">
        <f>+IFERROR('CMA Emp %OfOnt'!O111*'Ont GDP'!O111,"")</f>
        <v>1184.8092106860527</v>
      </c>
      <c r="P111" s="30">
        <f>+IFERROR('CMA Emp %OfOnt'!P111*'Ont GDP'!P111,"")</f>
        <v>1356.2684410935706</v>
      </c>
      <c r="Q111" s="30">
        <f>+IFERROR('CMA Emp %OfOnt'!Q111*'Ont GDP'!Q111,"")</f>
        <v>1276.7372447634848</v>
      </c>
      <c r="R111" s="30">
        <f>+IFERROR('CMA Emp %OfOnt'!R111*'Ont GDP'!R111,"")</f>
        <v>1391.0403743734339</v>
      </c>
      <c r="S111" s="30">
        <f>+IFERROR('CMA Emp %OfOnt'!S111*'Ont GDP'!S111,"")</f>
        <v>1072.1726868976716</v>
      </c>
      <c r="T111" s="30">
        <f>+IFERROR('CMA Emp %OfOnt'!T111*'Ont GDP'!T111,"")</f>
        <v>1224.6536348006925</v>
      </c>
      <c r="U111" s="30">
        <f>+IFERROR('CMA Emp %OfOnt'!U111*'Ont GDP'!U111,"")</f>
        <v>1787.9783072421915</v>
      </c>
      <c r="V111" s="30">
        <f>+IFERROR('CMA Emp %OfOnt'!V111*'Ont GDP'!V111,"")</f>
        <v>1242.1591998067843</v>
      </c>
      <c r="W111" s="30">
        <f>+IFERROR('CMA Emp %OfOnt'!W111*'Ont GDP'!W111,"")</f>
        <v>1427.1919228744543</v>
      </c>
      <c r="X111" s="30">
        <f>+IFERROR('CMA Emp %OfOnt'!X111*'Ont GDP'!X111,"")</f>
        <v>1229.9367236677142</v>
      </c>
      <c r="Y111" s="30">
        <f>+IFERROR('CMA Emp %OfOnt'!Y111*'Ont GDP'!Y111,"")</f>
        <v>1471.306467373648</v>
      </c>
    </row>
    <row r="112" spans="1:25" x14ac:dyDescent="0.25">
      <c r="A112" s="7" t="s">
        <v>106</v>
      </c>
      <c r="B112" s="7"/>
      <c r="C112" s="14">
        <v>5122</v>
      </c>
      <c r="D112" s="65" t="str">
        <f>+IFERROR('CMA Emp %OfOnt'!D112*'Ont GDP'!D112,"")</f>
        <v/>
      </c>
      <c r="E112" s="65" t="str">
        <f>+IFERROR('CMA Emp %OfOnt'!E112*'Ont GDP'!E112,"")</f>
        <v/>
      </c>
      <c r="F112" s="65">
        <f>+IFERROR('CMA Emp %OfOnt'!F112*'Ont GDP'!F112,"")</f>
        <v>139.79274611398964</v>
      </c>
      <c r="G112" s="65">
        <f>+IFERROR('CMA Emp %OfOnt'!G112*'Ont GDP'!G112,"")</f>
        <v>190.79479768786126</v>
      </c>
      <c r="H112" s="65">
        <f>+IFERROR('CMA Emp %OfOnt'!H112*'Ont GDP'!H112,"")</f>
        <v>178.17585034013604</v>
      </c>
      <c r="I112" s="65" t="str">
        <f>+IFERROR('CMA Emp %OfOnt'!I112*'Ont GDP'!I112,"")</f>
        <v/>
      </c>
      <c r="J112" s="65">
        <f>+IFERROR('CMA Emp %OfOnt'!J112*'Ont GDP'!J112,"")</f>
        <v>195.20773809523811</v>
      </c>
      <c r="K112" s="65">
        <f>+IFERROR('CMA Emp %OfOnt'!K112*'Ont GDP'!K112,"")</f>
        <v>208.13091482649844</v>
      </c>
      <c r="L112" s="65">
        <f>+IFERROR('CMA Emp %OfOnt'!L112*'Ont GDP'!L112,"")</f>
        <v>207.92783761391883</v>
      </c>
      <c r="M112" s="30">
        <f>+IFERROR('CMA Emp %OfOnt'!M112*'Ont GDP'!M112,"")</f>
        <v>225.9900966583817</v>
      </c>
      <c r="N112" s="30">
        <f>+IFERROR('CMA Emp %OfOnt'!N112*'Ont GDP'!N112,"")</f>
        <v>193.23972602739727</v>
      </c>
      <c r="O112" s="30">
        <f>+IFERROR('CMA Emp %OfOnt'!O112*'Ont GDP'!O112,"")</f>
        <v>0</v>
      </c>
      <c r="P112" s="30">
        <f>+IFERROR('CMA Emp %OfOnt'!P112*'Ont GDP'!P112,"")</f>
        <v>0</v>
      </c>
      <c r="Q112" s="30">
        <f>+IFERROR('CMA Emp %OfOnt'!Q112*'Ont GDP'!Q112,"")</f>
        <v>121.90541777686687</v>
      </c>
      <c r="R112" s="30" t="str">
        <f>+IFERROR('CMA Emp %OfOnt'!R112*'Ont GDP'!R112,"")</f>
        <v/>
      </c>
      <c r="S112" s="30" t="str">
        <f>+IFERROR('CMA Emp %OfOnt'!S112*'Ont GDP'!S112,"")</f>
        <v/>
      </c>
      <c r="T112" s="30">
        <f>+IFERROR('CMA Emp %OfOnt'!T112*'Ont GDP'!T112,"")</f>
        <v>112.27501994946138</v>
      </c>
      <c r="U112" s="30" t="str">
        <f>+IFERROR('CMA Emp %OfOnt'!U112*'Ont GDP'!U112,"")</f>
        <v/>
      </c>
      <c r="V112" s="30">
        <f>+IFERROR('CMA Emp %OfOnt'!V112*'Ont GDP'!V112,"")</f>
        <v>167.17357624643628</v>
      </c>
      <c r="W112" s="30">
        <f>+IFERROR('CMA Emp %OfOnt'!W112*'Ont GDP'!W112,"")</f>
        <v>145.31584230383166</v>
      </c>
      <c r="X112" s="30" t="str">
        <f>+IFERROR('CMA Emp %OfOnt'!X112*'Ont GDP'!X112,"")</f>
        <v/>
      </c>
      <c r="Y112" s="30">
        <f>+IFERROR('CMA Emp %OfOnt'!Y112*'Ont GDP'!Y112,"")</f>
        <v>0</v>
      </c>
    </row>
    <row r="113" spans="1:25" x14ac:dyDescent="0.25">
      <c r="A113" s="6" t="s">
        <v>107</v>
      </c>
      <c r="B113" s="6"/>
      <c r="C113" s="14">
        <v>515</v>
      </c>
      <c r="D113" s="65">
        <f>+IFERROR('CMA Emp %OfOnt'!D113*'Ont GDP'!D113,"")</f>
        <v>0</v>
      </c>
      <c r="E113" s="65">
        <f>+IFERROR('CMA Emp %OfOnt'!E113*'Ont GDP'!E113,"")</f>
        <v>0</v>
      </c>
      <c r="F113" s="65">
        <f>+IFERROR('CMA Emp %OfOnt'!F113*'Ont GDP'!F113,"")</f>
        <v>0</v>
      </c>
      <c r="G113" s="65">
        <f>+IFERROR('CMA Emp %OfOnt'!G113*'Ont GDP'!G113,"")</f>
        <v>0</v>
      </c>
      <c r="H113" s="65">
        <f>+IFERROR('CMA Emp %OfOnt'!H113*'Ont GDP'!H113,"")</f>
        <v>0</v>
      </c>
      <c r="I113" s="65">
        <f>+IFERROR('CMA Emp %OfOnt'!I113*'Ont GDP'!I113,"")</f>
        <v>0</v>
      </c>
      <c r="J113" s="65">
        <f>+IFERROR('CMA Emp %OfOnt'!J113*'Ont GDP'!J113,"")</f>
        <v>0</v>
      </c>
      <c r="K113" s="65">
        <f>+IFERROR('CMA Emp %OfOnt'!K113*'Ont GDP'!K113,"")</f>
        <v>0</v>
      </c>
      <c r="L113" s="65">
        <f>+IFERROR('CMA Emp %OfOnt'!L113*'Ont GDP'!L113,"")</f>
        <v>0</v>
      </c>
      <c r="M113" s="30">
        <f>+IFERROR('CMA Emp %OfOnt'!M113*'Ont GDP'!M113,"")</f>
        <v>0</v>
      </c>
      <c r="N113" s="30">
        <f>+IFERROR('CMA Emp %OfOnt'!N113*'Ont GDP'!N113,"")</f>
        <v>1423.015357827582</v>
      </c>
      <c r="O113" s="30">
        <f>+IFERROR('CMA Emp %OfOnt'!O113*'Ont GDP'!O113,"")</f>
        <v>1427.8491973639236</v>
      </c>
      <c r="P113" s="30">
        <f>+IFERROR('CMA Emp %OfOnt'!P113*'Ont GDP'!P113,"")</f>
        <v>1715.9782636750774</v>
      </c>
      <c r="Q113" s="30">
        <f>+IFERROR('CMA Emp %OfOnt'!Q113*'Ont GDP'!Q113,"")</f>
        <v>1593.3620033570608</v>
      </c>
      <c r="R113" s="30">
        <f>+IFERROR('CMA Emp %OfOnt'!R113*'Ont GDP'!R113,"")</f>
        <v>1796.9173055198512</v>
      </c>
      <c r="S113" s="30">
        <f>+IFERROR('CMA Emp %OfOnt'!S113*'Ont GDP'!S113,"")</f>
        <v>1479.7595335826275</v>
      </c>
      <c r="T113" s="30">
        <f>+IFERROR('CMA Emp %OfOnt'!T113*'Ont GDP'!T113,"")</f>
        <v>1814.2824768365626</v>
      </c>
      <c r="U113" s="30">
        <f>+IFERROR('CMA Emp %OfOnt'!U113*'Ont GDP'!U113,"")</f>
        <v>1416.7589932495819</v>
      </c>
      <c r="V113" s="30">
        <f>+IFERROR('CMA Emp %OfOnt'!V113*'Ont GDP'!V113,"")</f>
        <v>1770.864161744991</v>
      </c>
      <c r="W113" s="30">
        <f>+IFERROR('CMA Emp %OfOnt'!W113*'Ont GDP'!W113,"")</f>
        <v>1496.1643968161272</v>
      </c>
      <c r="X113" s="30">
        <f>+IFERROR('CMA Emp %OfOnt'!X113*'Ont GDP'!X113,"")</f>
        <v>1541.0774706973452</v>
      </c>
      <c r="Y113" s="30">
        <f>+IFERROR('CMA Emp %OfOnt'!Y113*'Ont GDP'!Y113,"")</f>
        <v>1436.8438886145248</v>
      </c>
    </row>
    <row r="114" spans="1:25" x14ac:dyDescent="0.25">
      <c r="A114" s="6" t="s">
        <v>108</v>
      </c>
      <c r="B114" s="6"/>
      <c r="C114" s="14">
        <v>517</v>
      </c>
      <c r="D114" s="65">
        <f>+IFERROR('CMA Emp %OfOnt'!D114*'Ont GDP'!D114,"")</f>
        <v>0</v>
      </c>
      <c r="E114" s="65">
        <f>+IFERROR('CMA Emp %OfOnt'!E114*'Ont GDP'!E114,"")</f>
        <v>0</v>
      </c>
      <c r="F114" s="65">
        <f>+IFERROR('CMA Emp %OfOnt'!F114*'Ont GDP'!F114,"")</f>
        <v>0</v>
      </c>
      <c r="G114" s="65">
        <f>+IFERROR('CMA Emp %OfOnt'!G114*'Ont GDP'!G114,"")</f>
        <v>0</v>
      </c>
      <c r="H114" s="65">
        <f>+IFERROR('CMA Emp %OfOnt'!H114*'Ont GDP'!H114,"")</f>
        <v>0</v>
      </c>
      <c r="I114" s="65">
        <f>+IFERROR('CMA Emp %OfOnt'!I114*'Ont GDP'!I114,"")</f>
        <v>0</v>
      </c>
      <c r="J114" s="65">
        <f>+IFERROR('CMA Emp %OfOnt'!J114*'Ont GDP'!J114,"")</f>
        <v>0</v>
      </c>
      <c r="K114" s="65">
        <f>+IFERROR('CMA Emp %OfOnt'!K114*'Ont GDP'!K114,"")</f>
        <v>0</v>
      </c>
      <c r="L114" s="65">
        <f>+IFERROR('CMA Emp %OfOnt'!L114*'Ont GDP'!L114,"")</f>
        <v>0</v>
      </c>
      <c r="M114" s="30">
        <f>+IFERROR('CMA Emp %OfOnt'!M114*'Ont GDP'!M114,"")</f>
        <v>0</v>
      </c>
      <c r="N114" s="30">
        <f>+IFERROR('CMA Emp %OfOnt'!N114*'Ont GDP'!N114,"")</f>
        <v>7278.3021414376753</v>
      </c>
      <c r="O114" s="30">
        <f>+IFERROR('CMA Emp %OfOnt'!O114*'Ont GDP'!O114,"")</f>
        <v>7537.5766573831415</v>
      </c>
      <c r="P114" s="30">
        <f>+IFERROR('CMA Emp %OfOnt'!P114*'Ont GDP'!P114,"")</f>
        <v>7976.1000137156107</v>
      </c>
      <c r="Q114" s="30">
        <f>+IFERROR('CMA Emp %OfOnt'!Q114*'Ont GDP'!Q114,"")</f>
        <v>8310.3418496977811</v>
      </c>
      <c r="R114" s="30">
        <f>+IFERROR('CMA Emp %OfOnt'!R114*'Ont GDP'!R114,"")</f>
        <v>8513.9635793839425</v>
      </c>
      <c r="S114" s="30">
        <f>+IFERROR('CMA Emp %OfOnt'!S114*'Ont GDP'!S114,"")</f>
        <v>7527.1827345150323</v>
      </c>
      <c r="T114" s="30">
        <f>+IFERROR('CMA Emp %OfOnt'!T114*'Ont GDP'!T114,"")</f>
        <v>7346.5044951461168</v>
      </c>
      <c r="U114" s="30">
        <f>+IFERROR('CMA Emp %OfOnt'!U114*'Ont GDP'!U114,"")</f>
        <v>7024.309856496734</v>
      </c>
      <c r="V114" s="30">
        <f>+IFERROR('CMA Emp %OfOnt'!V114*'Ont GDP'!V114,"")</f>
        <v>8384.1605829378659</v>
      </c>
      <c r="W114" s="30">
        <f>+IFERROR('CMA Emp %OfOnt'!W114*'Ont GDP'!W114,"")</f>
        <v>8332.8310671395411</v>
      </c>
      <c r="X114" s="30">
        <f>+IFERROR('CMA Emp %OfOnt'!X114*'Ont GDP'!X114,"")</f>
        <v>8336.0952539600676</v>
      </c>
      <c r="Y114" s="30">
        <f>+IFERROR('CMA Emp %OfOnt'!Y114*'Ont GDP'!Y114,"")</f>
        <v>8653.9778210338736</v>
      </c>
    </row>
    <row r="115" spans="1:25" x14ac:dyDescent="0.25">
      <c r="A115" s="6" t="s">
        <v>109</v>
      </c>
      <c r="B115" s="6"/>
      <c r="C115" s="14">
        <v>518</v>
      </c>
      <c r="D115" s="65">
        <f>+IFERROR('CMA Emp %OfOnt'!D115*'Ont GDP'!D115,"")</f>
        <v>304.37708830548922</v>
      </c>
      <c r="E115" s="65">
        <f>+IFERROR('CMA Emp %OfOnt'!E115*'Ont GDP'!E115,"")</f>
        <v>263.61394101876675</v>
      </c>
      <c r="F115" s="65">
        <f>+IFERROR('CMA Emp %OfOnt'!F115*'Ont GDP'!F115,"")</f>
        <v>332.608383233533</v>
      </c>
      <c r="G115" s="65">
        <f>+IFERROR('CMA Emp %OfOnt'!G115*'Ont GDP'!G115,"")</f>
        <v>625.90830324909746</v>
      </c>
      <c r="H115" s="65">
        <f>+IFERROR('CMA Emp %OfOnt'!H115*'Ont GDP'!H115,"")</f>
        <v>928.44724061810155</v>
      </c>
      <c r="I115" s="65">
        <f>+IFERROR('CMA Emp %OfOnt'!I115*'Ont GDP'!I115,"")</f>
        <v>944.03468208092477</v>
      </c>
      <c r="J115" s="65">
        <f>+IFERROR('CMA Emp %OfOnt'!J115*'Ont GDP'!J115,"")</f>
        <v>0</v>
      </c>
      <c r="K115" s="65">
        <f>+IFERROR('CMA Emp %OfOnt'!K115*'Ont GDP'!K115,"")</f>
        <v>1012.96131147541</v>
      </c>
      <c r="L115" s="65">
        <f>+IFERROR('CMA Emp %OfOnt'!L115*'Ont GDP'!L115,"")</f>
        <v>1011.3090804739065</v>
      </c>
      <c r="M115" s="30">
        <f>+IFERROR('CMA Emp %OfOnt'!M115*'Ont GDP'!M115,"")</f>
        <v>0</v>
      </c>
      <c r="N115" s="30">
        <f>+IFERROR('CMA Emp %OfOnt'!N115*'Ont GDP'!N115,"")</f>
        <v>914.16679405723028</v>
      </c>
      <c r="O115" s="30">
        <f>+IFERROR('CMA Emp %OfOnt'!O115*'Ont GDP'!O115,"")</f>
        <v>1061.116647398844</v>
      </c>
      <c r="P115" s="30">
        <f>+IFERROR('CMA Emp %OfOnt'!P115*'Ont GDP'!P115,"")</f>
        <v>1098.7920503994285</v>
      </c>
      <c r="Q115" s="30">
        <f>+IFERROR('CMA Emp %OfOnt'!Q115*'Ont GDP'!Q115,"")</f>
        <v>1293.5852442063954</v>
      </c>
      <c r="R115" s="30">
        <f>+IFERROR('CMA Emp %OfOnt'!R115*'Ont GDP'!R115,"")</f>
        <v>1358.9605904658722</v>
      </c>
      <c r="S115" s="30">
        <f>+IFERROR('CMA Emp %OfOnt'!S115*'Ont GDP'!S115,"")</f>
        <v>1370.5548424129686</v>
      </c>
      <c r="T115" s="30">
        <f>+IFERROR('CMA Emp %OfOnt'!T115*'Ont GDP'!T115,"")</f>
        <v>1270.7426535211268</v>
      </c>
      <c r="U115" s="30">
        <f>+IFERROR('CMA Emp %OfOnt'!U115*'Ont GDP'!U115,"")</f>
        <v>1284.7386954701178</v>
      </c>
      <c r="V115" s="30">
        <f>+IFERROR('CMA Emp %OfOnt'!V115*'Ont GDP'!V115,"")</f>
        <v>1793.718439041895</v>
      </c>
      <c r="W115" s="30">
        <f>+IFERROR('CMA Emp %OfOnt'!W115*'Ont GDP'!W115,"")</f>
        <v>1260.4510180195177</v>
      </c>
      <c r="X115" s="30">
        <f>+IFERROR('CMA Emp %OfOnt'!X115*'Ont GDP'!X115,"")</f>
        <v>1478.2347961374057</v>
      </c>
      <c r="Y115" s="30">
        <f>+IFERROR('CMA Emp %OfOnt'!Y115*'Ont GDP'!Y115,"")</f>
        <v>1292.4515751009212</v>
      </c>
    </row>
    <row r="116" spans="1:25" x14ac:dyDescent="0.25">
      <c r="A116" s="6" t="s">
        <v>110</v>
      </c>
      <c r="B116" s="6"/>
      <c r="C116" s="14">
        <v>519</v>
      </c>
      <c r="D116" s="65">
        <f>+IFERROR('CMA Emp %OfOnt'!D116*'Ont GDP'!D116,"")</f>
        <v>0</v>
      </c>
      <c r="E116" s="65">
        <f>+IFERROR('CMA Emp %OfOnt'!E116*'Ont GDP'!E116,"")</f>
        <v>0</v>
      </c>
      <c r="F116" s="65">
        <f>+IFERROR('CMA Emp %OfOnt'!F116*'Ont GDP'!F116,"")</f>
        <v>0</v>
      </c>
      <c r="G116" s="65">
        <f>+IFERROR('CMA Emp %OfOnt'!G116*'Ont GDP'!G116,"")</f>
        <v>0</v>
      </c>
      <c r="H116" s="65">
        <f>+IFERROR('CMA Emp %OfOnt'!H116*'Ont GDP'!H116,"")</f>
        <v>0</v>
      </c>
      <c r="I116" s="65">
        <f>+IFERROR('CMA Emp %OfOnt'!I116*'Ont GDP'!I116,"")</f>
        <v>0</v>
      </c>
      <c r="J116" s="65">
        <f>+IFERROR('CMA Emp %OfOnt'!J116*'Ont GDP'!J116,"")</f>
        <v>0</v>
      </c>
      <c r="K116" s="65">
        <f>+IFERROR('CMA Emp %OfOnt'!K116*'Ont GDP'!K116,"")</f>
        <v>0</v>
      </c>
      <c r="L116" s="65">
        <f>+IFERROR('CMA Emp %OfOnt'!L116*'Ont GDP'!L116,"")</f>
        <v>0</v>
      </c>
      <c r="M116" s="30">
        <f>+IFERROR('CMA Emp %OfOnt'!M116*'Ont GDP'!M116,"")</f>
        <v>0</v>
      </c>
      <c r="N116" s="30">
        <f>+IFERROR('CMA Emp %OfOnt'!N116*'Ont GDP'!N116,"")</f>
        <v>434.89000689781267</v>
      </c>
      <c r="O116" s="30">
        <f>+IFERROR('CMA Emp %OfOnt'!O116*'Ont GDP'!O116,"")</f>
        <v>492.17767881872635</v>
      </c>
      <c r="P116" s="30">
        <f>+IFERROR('CMA Emp %OfOnt'!P116*'Ont GDP'!P116,"")</f>
        <v>593.76809981145198</v>
      </c>
      <c r="Q116" s="30">
        <f>+IFERROR('CMA Emp %OfOnt'!Q116*'Ont GDP'!Q116,"")</f>
        <v>507.71793906394805</v>
      </c>
      <c r="R116" s="30">
        <f>+IFERROR('CMA Emp %OfOnt'!R116*'Ont GDP'!R116,"")</f>
        <v>542.62583264789214</v>
      </c>
      <c r="S116" s="30">
        <f>+IFERROR('CMA Emp %OfOnt'!S116*'Ont GDP'!S116,"")</f>
        <v>620.02943548844917</v>
      </c>
      <c r="T116" s="30">
        <f>+IFERROR('CMA Emp %OfOnt'!T116*'Ont GDP'!T116,"")</f>
        <v>652.81254965436608</v>
      </c>
      <c r="U116" s="30">
        <f>+IFERROR('CMA Emp %OfOnt'!U116*'Ont GDP'!U116,"")</f>
        <v>691.94828135933119</v>
      </c>
      <c r="V116" s="30">
        <f>+IFERROR('CMA Emp %OfOnt'!V116*'Ont GDP'!V116,"")</f>
        <v>803.60588956645529</v>
      </c>
      <c r="W116" s="30">
        <f>+IFERROR('CMA Emp %OfOnt'!W116*'Ont GDP'!W116,"")</f>
        <v>919.78754610050271</v>
      </c>
      <c r="X116" s="30">
        <f>+IFERROR('CMA Emp %OfOnt'!X116*'Ont GDP'!X116,"")</f>
        <v>988.42325573489029</v>
      </c>
      <c r="Y116" s="30">
        <f>+IFERROR('CMA Emp %OfOnt'!Y116*'Ont GDP'!Y116,"")</f>
        <v>1014.5317854483673</v>
      </c>
    </row>
    <row r="117" spans="1:25" x14ac:dyDescent="0.25">
      <c r="A117" s="4" t="s">
        <v>111</v>
      </c>
      <c r="B117" s="4"/>
      <c r="C117" s="12" t="s">
        <v>203</v>
      </c>
      <c r="D117" s="63">
        <f>+IFERROR('CMA Emp %OfOnt'!D117*'Ont GDP'!D117,"")</f>
        <v>47940.551250941564</v>
      </c>
      <c r="E117" s="63">
        <f>+IFERROR('CMA Emp %OfOnt'!E117*'Ont GDP'!E117,"")</f>
        <v>49720.863268608409</v>
      </c>
      <c r="F117" s="63">
        <f>+IFERROR('CMA Emp %OfOnt'!F117*'Ont GDP'!F117,"")</f>
        <v>53339.222628198382</v>
      </c>
      <c r="G117" s="63">
        <f>+IFERROR('CMA Emp %OfOnt'!G117*'Ont GDP'!G117,"")</f>
        <v>55876.886028771274</v>
      </c>
      <c r="H117" s="63">
        <f>+IFERROR('CMA Emp %OfOnt'!H117*'Ont GDP'!H117,"")</f>
        <v>60553.404929216245</v>
      </c>
      <c r="I117" s="63">
        <f>+IFERROR('CMA Emp %OfOnt'!I117*'Ont GDP'!I117,"")</f>
        <v>63532.497734142802</v>
      </c>
      <c r="J117" s="63">
        <f>+IFERROR('CMA Emp %OfOnt'!J117*'Ont GDP'!J117,"")</f>
        <v>61765.549570674506</v>
      </c>
      <c r="K117" s="63">
        <f>+IFERROR('CMA Emp %OfOnt'!K117*'Ont GDP'!K117,"")</f>
        <v>66174.961099198219</v>
      </c>
      <c r="L117" s="63">
        <f>+IFERROR('CMA Emp %OfOnt'!L117*'Ont GDP'!L117,"")</f>
        <v>75020.830100358071</v>
      </c>
      <c r="M117" s="28">
        <f>+IFERROR('CMA Emp %OfOnt'!M117*'Ont GDP'!M117,"")</f>
        <v>77701.990061121789</v>
      </c>
      <c r="N117" s="28">
        <f>+IFERROR('CMA Emp %OfOnt'!N117*'Ont GDP'!N117,"")</f>
        <v>80348.964924682004</v>
      </c>
      <c r="O117" s="28">
        <f>+IFERROR('CMA Emp %OfOnt'!O117*'Ont GDP'!O117,"")</f>
        <v>80516.001686113028</v>
      </c>
      <c r="P117" s="28">
        <f>+IFERROR('CMA Emp %OfOnt'!P117*'Ont GDP'!P117,"")</f>
        <v>82759.197404828854</v>
      </c>
      <c r="Q117" s="28">
        <f>+IFERROR('CMA Emp %OfOnt'!Q117*'Ont GDP'!Q117,"")</f>
        <v>82277.895127142066</v>
      </c>
      <c r="R117" s="28">
        <f>+IFERROR('CMA Emp %OfOnt'!R117*'Ont GDP'!R117,"")</f>
        <v>85938.161425462487</v>
      </c>
      <c r="S117" s="28">
        <f>+IFERROR('CMA Emp %OfOnt'!S117*'Ont GDP'!S117,"")</f>
        <v>85568.846435398125</v>
      </c>
      <c r="T117" s="28">
        <f>+IFERROR('CMA Emp %OfOnt'!T117*'Ont GDP'!T117,"")</f>
        <v>91477.807672942392</v>
      </c>
      <c r="U117" s="28">
        <f>+IFERROR('CMA Emp %OfOnt'!U117*'Ont GDP'!U117,"")</f>
        <v>97037.568431728359</v>
      </c>
      <c r="V117" s="28">
        <f>+IFERROR('CMA Emp %OfOnt'!V117*'Ont GDP'!V117,"")</f>
        <v>100081.4499688619</v>
      </c>
      <c r="W117" s="28">
        <f>+IFERROR('CMA Emp %OfOnt'!W117*'Ont GDP'!W117,"")</f>
        <v>107037.3698230618</v>
      </c>
      <c r="X117" s="28">
        <f>+IFERROR('CMA Emp %OfOnt'!X117*'Ont GDP'!X117,"")</f>
        <v>110408.09017242849</v>
      </c>
      <c r="Y117" s="28">
        <f>+IFERROR('CMA Emp %OfOnt'!Y117*'Ont GDP'!Y117,"")</f>
        <v>113213.13447546124</v>
      </c>
    </row>
    <row r="118" spans="1:25" x14ac:dyDescent="0.25">
      <c r="A118" s="5" t="s">
        <v>112</v>
      </c>
      <c r="B118" s="5"/>
      <c r="C118" s="13">
        <v>52</v>
      </c>
      <c r="D118" s="64">
        <f>+IFERROR('CMA Emp %OfOnt'!D118*'Ont GDP'!D118,"")</f>
        <v>19373.82536155331</v>
      </c>
      <c r="E118" s="64">
        <f>+IFERROR('CMA Emp %OfOnt'!E118*'Ont GDP'!E118,"")</f>
        <v>20631.080190771958</v>
      </c>
      <c r="F118" s="64">
        <f>+IFERROR('CMA Emp %OfOnt'!F118*'Ont GDP'!F118,"")</f>
        <v>21439.582403849607</v>
      </c>
      <c r="G118" s="64">
        <f>+IFERROR('CMA Emp %OfOnt'!G118*'Ont GDP'!G118,"")</f>
        <v>23118.913802971932</v>
      </c>
      <c r="H118" s="64">
        <f>+IFERROR('CMA Emp %OfOnt'!H118*'Ont GDP'!H118,"")</f>
        <v>24993.275760617489</v>
      </c>
      <c r="I118" s="64">
        <f>+IFERROR('CMA Emp %OfOnt'!I118*'Ont GDP'!I118,"")</f>
        <v>26118.07401680672</v>
      </c>
      <c r="J118" s="64">
        <f>+IFERROR('CMA Emp %OfOnt'!J118*'Ont GDP'!J118,"")</f>
        <v>25080.583125992591</v>
      </c>
      <c r="K118" s="64">
        <f>+IFERROR('CMA Emp %OfOnt'!K118*'Ont GDP'!K118,"")</f>
        <v>26820.857960818958</v>
      </c>
      <c r="L118" s="64">
        <f>+IFERROR('CMA Emp %OfOnt'!L118*'Ont GDP'!L118,"")</f>
        <v>30987.241519614137</v>
      </c>
      <c r="M118" s="29">
        <f>+IFERROR('CMA Emp %OfOnt'!M118*'Ont GDP'!M118,"")</f>
        <v>33492.248864542409</v>
      </c>
      <c r="N118" s="29">
        <f>+IFERROR('CMA Emp %OfOnt'!N118*'Ont GDP'!N118,"")</f>
        <v>34457.084957809908</v>
      </c>
      <c r="O118" s="29">
        <f>+IFERROR('CMA Emp %OfOnt'!O118*'Ont GDP'!O118,"")</f>
        <v>34146.676463251009</v>
      </c>
      <c r="P118" s="29">
        <f>+IFERROR('CMA Emp %OfOnt'!P118*'Ont GDP'!P118,"")</f>
        <v>34050.762797579795</v>
      </c>
      <c r="Q118" s="29">
        <f>+IFERROR('CMA Emp %OfOnt'!Q118*'Ont GDP'!Q118,"")</f>
        <v>33651.653928670428</v>
      </c>
      <c r="R118" s="29">
        <f>+IFERROR('CMA Emp %OfOnt'!R118*'Ont GDP'!R118,"")</f>
        <v>34878.582896484346</v>
      </c>
      <c r="S118" s="29">
        <f>+IFERROR('CMA Emp %OfOnt'!S118*'Ont GDP'!S118,"")</f>
        <v>35293.973116719892</v>
      </c>
      <c r="T118" s="29">
        <f>+IFERROR('CMA Emp %OfOnt'!T118*'Ont GDP'!T118,"")</f>
        <v>38227.776668325299</v>
      </c>
      <c r="U118" s="29">
        <f>+IFERROR('CMA Emp %OfOnt'!U118*'Ont GDP'!U118,"")</f>
        <v>41002.621371059067</v>
      </c>
      <c r="V118" s="29">
        <f>+IFERROR('CMA Emp %OfOnt'!V118*'Ont GDP'!V118,"")</f>
        <v>42396.657199899426</v>
      </c>
      <c r="W118" s="29">
        <f>+IFERROR('CMA Emp %OfOnt'!W118*'Ont GDP'!W118,"")</f>
        <v>45779.284035708843</v>
      </c>
      <c r="X118" s="29">
        <f>+IFERROR('CMA Emp %OfOnt'!X118*'Ont GDP'!X118,"")</f>
        <v>48087.186111827723</v>
      </c>
      <c r="Y118" s="29">
        <f>+IFERROR('CMA Emp %OfOnt'!Y118*'Ont GDP'!Y118,"")</f>
        <v>49025.21684206761</v>
      </c>
    </row>
    <row r="119" spans="1:25" x14ac:dyDescent="0.25">
      <c r="A119" s="6" t="s">
        <v>113</v>
      </c>
      <c r="B119" s="6"/>
      <c r="C119" s="14">
        <v>521</v>
      </c>
      <c r="D119" s="65" t="str">
        <f>+IFERROR('CMA Emp %OfOnt'!D119*'Ont GDP'!D119,"")</f>
        <v/>
      </c>
      <c r="E119" s="65" t="str">
        <f>+IFERROR('CMA Emp %OfOnt'!E119*'Ont GDP'!E119,"")</f>
        <v/>
      </c>
      <c r="F119" s="65" t="str">
        <f>+IFERROR('CMA Emp %OfOnt'!F119*'Ont GDP'!F119,"")</f>
        <v/>
      </c>
      <c r="G119" s="65" t="str">
        <f>+IFERROR('CMA Emp %OfOnt'!G119*'Ont GDP'!G119,"")</f>
        <v/>
      </c>
      <c r="H119" s="65" t="str">
        <f>+IFERROR('CMA Emp %OfOnt'!H119*'Ont GDP'!H119,"")</f>
        <v/>
      </c>
      <c r="I119" s="65" t="str">
        <f>+IFERROR('CMA Emp %OfOnt'!I119*'Ont GDP'!I119,"")</f>
        <v/>
      </c>
      <c r="J119" s="65" t="str">
        <f>+IFERROR('CMA Emp %OfOnt'!J119*'Ont GDP'!J119,"")</f>
        <v/>
      </c>
      <c r="K119" s="65" t="str">
        <f>+IFERROR('CMA Emp %OfOnt'!K119*'Ont GDP'!K119,"")</f>
        <v/>
      </c>
      <c r="L119" s="65" t="str">
        <f>+IFERROR('CMA Emp %OfOnt'!L119*'Ont GDP'!L119,"")</f>
        <v/>
      </c>
      <c r="M119" s="30" t="str">
        <f>+IFERROR('CMA Emp %OfOnt'!M119*'Ont GDP'!M119,"")</f>
        <v/>
      </c>
      <c r="N119" s="30" t="str">
        <f>+IFERROR('CMA Emp %OfOnt'!N119*'Ont GDP'!N119,"")</f>
        <v/>
      </c>
      <c r="O119" s="30" t="str">
        <f>+IFERROR('CMA Emp %OfOnt'!O119*'Ont GDP'!O119,"")</f>
        <v/>
      </c>
      <c r="P119" s="30" t="str">
        <f>+IFERROR('CMA Emp %OfOnt'!P119*'Ont GDP'!P119,"")</f>
        <v/>
      </c>
      <c r="Q119" s="30" t="str">
        <f>+IFERROR('CMA Emp %OfOnt'!Q119*'Ont GDP'!Q119,"")</f>
        <v/>
      </c>
      <c r="R119" s="30" t="str">
        <f>+IFERROR('CMA Emp %OfOnt'!R119*'Ont GDP'!R119,"")</f>
        <v/>
      </c>
      <c r="S119" s="30" t="str">
        <f>+IFERROR('CMA Emp %OfOnt'!S119*'Ont GDP'!S119,"")</f>
        <v/>
      </c>
      <c r="T119" s="30" t="str">
        <f>+IFERROR('CMA Emp %OfOnt'!T119*'Ont GDP'!T119,"")</f>
        <v/>
      </c>
      <c r="U119" s="30" t="str">
        <f>+IFERROR('CMA Emp %OfOnt'!U119*'Ont GDP'!U119,"")</f>
        <v/>
      </c>
      <c r="V119" s="30">
        <f>+IFERROR('CMA Emp %OfOnt'!V119*'Ont GDP'!V119,"")</f>
        <v>0</v>
      </c>
      <c r="W119" s="30">
        <f>+IFERROR('CMA Emp %OfOnt'!W119*'Ont GDP'!W119,"")</f>
        <v>0</v>
      </c>
      <c r="X119" s="30" t="str">
        <f>+IFERROR('CMA Emp %OfOnt'!X119*'Ont GDP'!X119,"")</f>
        <v/>
      </c>
      <c r="Y119" s="30" t="str">
        <f>+IFERROR('CMA Emp %OfOnt'!Y119*'Ont GDP'!Y119,"")</f>
        <v/>
      </c>
    </row>
    <row r="120" spans="1:25" x14ac:dyDescent="0.25">
      <c r="A120" s="6" t="s">
        <v>114</v>
      </c>
      <c r="B120" s="6"/>
      <c r="C120" s="14">
        <v>522</v>
      </c>
      <c r="D120" s="65">
        <f>+IFERROR('CMA Emp %OfOnt'!D120*'Ont GDP'!D120,"")</f>
        <v>10819.688622875641</v>
      </c>
      <c r="E120" s="65">
        <f>+IFERROR('CMA Emp %OfOnt'!E120*'Ont GDP'!E120,"")</f>
        <v>11513.814388989293</v>
      </c>
      <c r="F120" s="65">
        <f>+IFERROR('CMA Emp %OfOnt'!F120*'Ont GDP'!F120,"")</f>
        <v>12043.994840975081</v>
      </c>
      <c r="G120" s="65">
        <f>+IFERROR('CMA Emp %OfOnt'!G120*'Ont GDP'!G120,"")</f>
        <v>12737.662019058538</v>
      </c>
      <c r="H120" s="65">
        <f>+IFERROR('CMA Emp %OfOnt'!H120*'Ont GDP'!H120,"")</f>
        <v>14370.019477184433</v>
      </c>
      <c r="I120" s="65">
        <f>+IFERROR('CMA Emp %OfOnt'!I120*'Ont GDP'!I120,"")</f>
        <v>15359.792393796357</v>
      </c>
      <c r="J120" s="65">
        <f>+IFERROR('CMA Emp %OfOnt'!J120*'Ont GDP'!J120,"")</f>
        <v>15237.06654481363</v>
      </c>
      <c r="K120" s="65">
        <f>+IFERROR('CMA Emp %OfOnt'!K120*'Ont GDP'!K120,"")</f>
        <v>15075.784599142618</v>
      </c>
      <c r="L120" s="65">
        <f>+IFERROR('CMA Emp %OfOnt'!L120*'Ont GDP'!L120,"")</f>
        <v>17804.729756202323</v>
      </c>
      <c r="M120" s="30">
        <f>+IFERROR('CMA Emp %OfOnt'!M120*'Ont GDP'!M120,"")</f>
        <v>19607.43498294293</v>
      </c>
      <c r="N120" s="30">
        <f>+IFERROR('CMA Emp %OfOnt'!N120*'Ont GDP'!N120,"")</f>
        <v>19791.495900003065</v>
      </c>
      <c r="O120" s="30">
        <f>+IFERROR('CMA Emp %OfOnt'!O120*'Ont GDP'!O120,"")</f>
        <v>20559.978256092731</v>
      </c>
      <c r="P120" s="30">
        <f>+IFERROR('CMA Emp %OfOnt'!P120*'Ont GDP'!P120,"")</f>
        <v>20363.604434903427</v>
      </c>
      <c r="Q120" s="30">
        <f>+IFERROR('CMA Emp %OfOnt'!Q120*'Ont GDP'!Q120,"")</f>
        <v>20926.447530146375</v>
      </c>
      <c r="R120" s="30">
        <f>+IFERROR('CMA Emp %OfOnt'!R120*'Ont GDP'!R120,"")</f>
        <v>21278.872822409885</v>
      </c>
      <c r="S120" s="30">
        <f>+IFERROR('CMA Emp %OfOnt'!S120*'Ont GDP'!S120,"")</f>
        <v>22240.706023417973</v>
      </c>
      <c r="T120" s="30">
        <f>+IFERROR('CMA Emp %OfOnt'!T120*'Ont GDP'!T120,"")</f>
        <v>22520.019589684274</v>
      </c>
      <c r="U120" s="30">
        <f>+IFERROR('CMA Emp %OfOnt'!U120*'Ont GDP'!U120,"")</f>
        <v>25364.679369062465</v>
      </c>
      <c r="V120" s="30">
        <f>+IFERROR('CMA Emp %OfOnt'!V120*'Ont GDP'!V120,"")</f>
        <v>27038.860159523767</v>
      </c>
      <c r="W120" s="30">
        <f>+IFERROR('CMA Emp %OfOnt'!W120*'Ont GDP'!W120,"")</f>
        <v>29863.588925125314</v>
      </c>
      <c r="X120" s="30">
        <f>+IFERROR('CMA Emp %OfOnt'!X120*'Ont GDP'!X120,"")</f>
        <v>31414.630939839128</v>
      </c>
      <c r="Y120" s="30">
        <f>+IFERROR('CMA Emp %OfOnt'!Y120*'Ont GDP'!Y120,"")</f>
        <v>31080.088654200648</v>
      </c>
    </row>
    <row r="121" spans="1:25" x14ac:dyDescent="0.25">
      <c r="A121" s="7" t="s">
        <v>115</v>
      </c>
      <c r="B121" s="7"/>
      <c r="C121" s="14">
        <v>5221</v>
      </c>
      <c r="D121" s="65">
        <f>+IFERROR('CMA Emp %OfOnt'!D121*'Ont GDP'!D121,"")</f>
        <v>10300.650140824728</v>
      </c>
      <c r="E121" s="65">
        <f>+IFERROR('CMA Emp %OfOnt'!E121*'Ont GDP'!E121,"")</f>
        <v>10935.89221014493</v>
      </c>
      <c r="F121" s="65">
        <f>+IFERROR('CMA Emp %OfOnt'!F121*'Ont GDP'!F121,"")</f>
        <v>10555.556339677894</v>
      </c>
      <c r="G121" s="65">
        <f>+IFERROR('CMA Emp %OfOnt'!G121*'Ont GDP'!G121,"")</f>
        <v>11856.822061369003</v>
      </c>
      <c r="H121" s="65">
        <f>+IFERROR('CMA Emp %OfOnt'!H121*'Ont GDP'!H121,"")</f>
        <v>12776.848747494989</v>
      </c>
      <c r="I121" s="65">
        <f>+IFERROR('CMA Emp %OfOnt'!I121*'Ont GDP'!I121,"")</f>
        <v>13197.941821172248</v>
      </c>
      <c r="J121" s="65">
        <f>+IFERROR('CMA Emp %OfOnt'!J121*'Ont GDP'!J121,"")</f>
        <v>12863.461896590317</v>
      </c>
      <c r="K121" s="65">
        <f>+IFERROR('CMA Emp %OfOnt'!K121*'Ont GDP'!K121,"")</f>
        <v>12928.186962228379</v>
      </c>
      <c r="L121" s="65">
        <f>+IFERROR('CMA Emp %OfOnt'!L121*'Ont GDP'!L121,"")</f>
        <v>14961.824256875205</v>
      </c>
      <c r="M121" s="30">
        <f>+IFERROR('CMA Emp %OfOnt'!M121*'Ont GDP'!M121,"")</f>
        <v>16549.919897849672</v>
      </c>
      <c r="N121" s="30">
        <f>+IFERROR('CMA Emp %OfOnt'!N121*'Ont GDP'!N121,"")</f>
        <v>16445.042092634292</v>
      </c>
      <c r="O121" s="30">
        <f>+IFERROR('CMA Emp %OfOnt'!O121*'Ont GDP'!O121,"")</f>
        <v>17556.230796268632</v>
      </c>
      <c r="P121" s="30">
        <f>+IFERROR('CMA Emp %OfOnt'!P121*'Ont GDP'!P121,"")</f>
        <v>17429.475054803563</v>
      </c>
      <c r="Q121" s="30">
        <f>+IFERROR('CMA Emp %OfOnt'!Q121*'Ont GDP'!Q121,"")</f>
        <v>18687.135316070198</v>
      </c>
      <c r="R121" s="30">
        <f>+IFERROR('CMA Emp %OfOnt'!R121*'Ont GDP'!R121,"")</f>
        <v>18898.319685124636</v>
      </c>
      <c r="S121" s="30">
        <f>+IFERROR('CMA Emp %OfOnt'!S121*'Ont GDP'!S121,"")</f>
        <v>19912.762065189232</v>
      </c>
      <c r="T121" s="30">
        <f>+IFERROR('CMA Emp %OfOnt'!T121*'Ont GDP'!T121,"")</f>
        <v>20038.512858422582</v>
      </c>
      <c r="U121" s="30">
        <f>+IFERROR('CMA Emp %OfOnt'!U121*'Ont GDP'!U121,"")</f>
        <v>22472.218975109172</v>
      </c>
      <c r="V121" s="30">
        <f>+IFERROR('CMA Emp %OfOnt'!V121*'Ont GDP'!V121,"")</f>
        <v>24406.515204412608</v>
      </c>
      <c r="W121" s="30">
        <f>+IFERROR('CMA Emp %OfOnt'!W121*'Ont GDP'!W121,"")</f>
        <v>27264.095190156564</v>
      </c>
      <c r="X121" s="30">
        <f>+IFERROR('CMA Emp %OfOnt'!X121*'Ont GDP'!X121,"")</f>
        <v>28010.794515826503</v>
      </c>
      <c r="Y121" s="30">
        <f>+IFERROR('CMA Emp %OfOnt'!Y121*'Ont GDP'!Y121,"")</f>
        <v>27625.288816957564</v>
      </c>
    </row>
    <row r="122" spans="1:25" x14ac:dyDescent="0.25">
      <c r="A122" s="6" t="s">
        <v>116</v>
      </c>
      <c r="B122" s="6"/>
      <c r="C122" s="14">
        <v>524</v>
      </c>
      <c r="D122" s="65">
        <f>+IFERROR('CMA Emp %OfOnt'!D122*'Ont GDP'!D122,"")</f>
        <v>6472.7443427806284</v>
      </c>
      <c r="E122" s="65">
        <f>+IFERROR('CMA Emp %OfOnt'!E122*'Ont GDP'!E122,"")</f>
        <v>6939.2784280936467</v>
      </c>
      <c r="F122" s="65">
        <f>+IFERROR('CMA Emp %OfOnt'!F122*'Ont GDP'!F122,"")</f>
        <v>6405.9486294664703</v>
      </c>
      <c r="G122" s="65">
        <f>+IFERROR('CMA Emp %OfOnt'!G122*'Ont GDP'!G122,"")</f>
        <v>7566.4490407228614</v>
      </c>
      <c r="H122" s="65">
        <f>+IFERROR('CMA Emp %OfOnt'!H122*'Ont GDP'!H122,"")</f>
        <v>7421.7917361451691</v>
      </c>
      <c r="I122" s="65">
        <f>+IFERROR('CMA Emp %OfOnt'!I122*'Ont GDP'!I122,"")</f>
        <v>7446.5760710671311</v>
      </c>
      <c r="J122" s="65">
        <f>+IFERROR('CMA Emp %OfOnt'!J122*'Ont GDP'!J122,"")</f>
        <v>6402.9059696533386</v>
      </c>
      <c r="K122" s="65">
        <f>+IFERROR('CMA Emp %OfOnt'!K122*'Ont GDP'!K122,"")</f>
        <v>7645.8111329947142</v>
      </c>
      <c r="L122" s="65">
        <f>+IFERROR('CMA Emp %OfOnt'!L122*'Ont GDP'!L122,"")</f>
        <v>8724.7609935754917</v>
      </c>
      <c r="M122" s="30">
        <f>+IFERROR('CMA Emp %OfOnt'!M122*'Ont GDP'!M122,"")</f>
        <v>9070.759438708983</v>
      </c>
      <c r="N122" s="30">
        <f>+IFERROR('CMA Emp %OfOnt'!N122*'Ont GDP'!N122,"")</f>
        <v>9167.485547047434</v>
      </c>
      <c r="O122" s="30">
        <f>+IFERROR('CMA Emp %OfOnt'!O122*'Ont GDP'!O122,"")</f>
        <v>8774.7328290636051</v>
      </c>
      <c r="P122" s="30">
        <f>+IFERROR('CMA Emp %OfOnt'!P122*'Ont GDP'!P122,"")</f>
        <v>8824.269292290197</v>
      </c>
      <c r="Q122" s="30">
        <f>+IFERROR('CMA Emp %OfOnt'!Q122*'Ont GDP'!Q122,"")</f>
        <v>8081.9973874571278</v>
      </c>
      <c r="R122" s="30">
        <f>+IFERROR('CMA Emp %OfOnt'!R122*'Ont GDP'!R122,"")</f>
        <v>8323.7057267632026</v>
      </c>
      <c r="S122" s="30">
        <f>+IFERROR('CMA Emp %OfOnt'!S122*'Ont GDP'!S122,"")</f>
        <v>8107.8335328382691</v>
      </c>
      <c r="T122" s="30">
        <f>+IFERROR('CMA Emp %OfOnt'!T122*'Ont GDP'!T122,"")</f>
        <v>9128.5487962865191</v>
      </c>
      <c r="U122" s="30">
        <f>+IFERROR('CMA Emp %OfOnt'!U122*'Ont GDP'!U122,"")</f>
        <v>8802.0253512991239</v>
      </c>
      <c r="V122" s="30">
        <f>+IFERROR('CMA Emp %OfOnt'!V122*'Ont GDP'!V122,"")</f>
        <v>8979.2449180028507</v>
      </c>
      <c r="W122" s="30">
        <f>+IFERROR('CMA Emp %OfOnt'!W122*'Ont GDP'!W122,"")</f>
        <v>9368.6900535245004</v>
      </c>
      <c r="X122" s="30">
        <f>+IFERROR('CMA Emp %OfOnt'!X122*'Ont GDP'!X122,"")</f>
        <v>9947.1941468056539</v>
      </c>
      <c r="Y122" s="30">
        <f>+IFERROR('CMA Emp %OfOnt'!Y122*'Ont GDP'!Y122,"")</f>
        <v>10475.240153798506</v>
      </c>
    </row>
    <row r="123" spans="1:25" x14ac:dyDescent="0.25">
      <c r="A123" s="7" t="s">
        <v>117</v>
      </c>
      <c r="B123" s="7"/>
      <c r="C123" s="14">
        <v>5241</v>
      </c>
      <c r="D123" s="65">
        <f>+IFERROR('CMA Emp %OfOnt'!D123*'Ont GDP'!D123,"")</f>
        <v>4748.2623268325488</v>
      </c>
      <c r="E123" s="65">
        <f>+IFERROR('CMA Emp %OfOnt'!E123*'Ont GDP'!E123,"")</f>
        <v>5294.5240696193578</v>
      </c>
      <c r="F123" s="65">
        <f>+IFERROR('CMA Emp %OfOnt'!F123*'Ont GDP'!F123,"")</f>
        <v>5141.7794069192751</v>
      </c>
      <c r="G123" s="65">
        <f>+IFERROR('CMA Emp %OfOnt'!G123*'Ont GDP'!G123,"")</f>
        <v>6131.4096486628205</v>
      </c>
      <c r="H123" s="65">
        <f>+IFERROR('CMA Emp %OfOnt'!H123*'Ont GDP'!H123,"")</f>
        <v>5481.5731103907183</v>
      </c>
      <c r="I123" s="65">
        <f>+IFERROR('CMA Emp %OfOnt'!I123*'Ont GDP'!I123,"")</f>
        <v>5551.2767160812109</v>
      </c>
      <c r="J123" s="65">
        <f>+IFERROR('CMA Emp %OfOnt'!J123*'Ont GDP'!J123,"")</f>
        <v>5051.0069709543568</v>
      </c>
      <c r="K123" s="65">
        <f>+IFERROR('CMA Emp %OfOnt'!K123*'Ont GDP'!K123,"")</f>
        <v>5764.51551276173</v>
      </c>
      <c r="L123" s="65">
        <f>+IFERROR('CMA Emp %OfOnt'!L123*'Ont GDP'!L123,"")</f>
        <v>6308.0263079814877</v>
      </c>
      <c r="M123" s="30">
        <f>+IFERROR('CMA Emp %OfOnt'!M123*'Ont GDP'!M123,"")</f>
        <v>6819.9710327570019</v>
      </c>
      <c r="N123" s="30">
        <f>+IFERROR('CMA Emp %OfOnt'!N123*'Ont GDP'!N123,"")</f>
        <v>7311.1097510264972</v>
      </c>
      <c r="O123" s="30">
        <f>+IFERROR('CMA Emp %OfOnt'!O123*'Ont GDP'!O123,"")</f>
        <v>6525.4677312560061</v>
      </c>
      <c r="P123" s="30">
        <f>+IFERROR('CMA Emp %OfOnt'!P123*'Ont GDP'!P123,"")</f>
        <v>6752.7799825467164</v>
      </c>
      <c r="Q123" s="30">
        <f>+IFERROR('CMA Emp %OfOnt'!Q123*'Ont GDP'!Q123,"")</f>
        <v>6486.7027842766356</v>
      </c>
      <c r="R123" s="30">
        <f>+IFERROR('CMA Emp %OfOnt'!R123*'Ont GDP'!R123,"")</f>
        <v>6378.5102247041814</v>
      </c>
      <c r="S123" s="30">
        <f>+IFERROR('CMA Emp %OfOnt'!S123*'Ont GDP'!S123,"")</f>
        <v>6079.6737752684639</v>
      </c>
      <c r="T123" s="30">
        <f>+IFERROR('CMA Emp %OfOnt'!T123*'Ont GDP'!T123,"")</f>
        <v>6896.7073532582835</v>
      </c>
      <c r="U123" s="30">
        <f>+IFERROR('CMA Emp %OfOnt'!U123*'Ont GDP'!U123,"")</f>
        <v>7046.7191304979342</v>
      </c>
      <c r="V123" s="30">
        <f>+IFERROR('CMA Emp %OfOnt'!V123*'Ont GDP'!V123,"")</f>
        <v>7478.6607171776504</v>
      </c>
      <c r="W123" s="30">
        <f>+IFERROR('CMA Emp %OfOnt'!W123*'Ont GDP'!W123,"")</f>
        <v>8416.4179500817208</v>
      </c>
      <c r="X123" s="30">
        <f>+IFERROR('CMA Emp %OfOnt'!X123*'Ont GDP'!X123,"")</f>
        <v>8620.9112276457017</v>
      </c>
      <c r="Y123" s="30">
        <f>+IFERROR('CMA Emp %OfOnt'!Y123*'Ont GDP'!Y123,"")</f>
        <v>8708.9681137091538</v>
      </c>
    </row>
    <row r="124" spans="1:25" x14ac:dyDescent="0.25">
      <c r="A124" s="7" t="s">
        <v>118</v>
      </c>
      <c r="B124" s="7"/>
      <c r="C124" s="14">
        <v>5242</v>
      </c>
      <c r="D124" s="65">
        <f>+IFERROR('CMA Emp %OfOnt'!D124*'Ont GDP'!D124,"")</f>
        <v>1647.6189790575916</v>
      </c>
      <c r="E124" s="65">
        <f>+IFERROR('CMA Emp %OfOnt'!E124*'Ont GDP'!E124,"")</f>
        <v>1461.4770114942528</v>
      </c>
      <c r="F124" s="65">
        <f>+IFERROR('CMA Emp %OfOnt'!F124*'Ont GDP'!F124,"")</f>
        <v>1391.3116279069768</v>
      </c>
      <c r="G124" s="65">
        <f>+IFERROR('CMA Emp %OfOnt'!G124*'Ont GDP'!G124,"")</f>
        <v>1515.2666666666667</v>
      </c>
      <c r="H124" s="65">
        <f>+IFERROR('CMA Emp %OfOnt'!H124*'Ont GDP'!H124,"")</f>
        <v>1983.9863616557732</v>
      </c>
      <c r="I124" s="65">
        <f>+IFERROR('CMA Emp %OfOnt'!I124*'Ont GDP'!I124,"")</f>
        <v>1969.0602158541124</v>
      </c>
      <c r="J124" s="65">
        <f>+IFERROR('CMA Emp %OfOnt'!J124*'Ont GDP'!J124,"")</f>
        <v>1485.195873544093</v>
      </c>
      <c r="K124" s="65">
        <f>+IFERROR('CMA Emp %OfOnt'!K124*'Ont GDP'!K124,"")</f>
        <v>1975.0711569448922</v>
      </c>
      <c r="L124" s="65">
        <f>+IFERROR('CMA Emp %OfOnt'!L124*'Ont GDP'!L124,"")</f>
        <v>2478.4214444871723</v>
      </c>
      <c r="M124" s="30">
        <f>+IFERROR('CMA Emp %OfOnt'!M124*'Ont GDP'!M124,"")</f>
        <v>2363.2839807289333</v>
      </c>
      <c r="N124" s="30">
        <f>+IFERROR('CMA Emp %OfOnt'!N124*'Ont GDP'!N124,"")</f>
        <v>2060.9051067122987</v>
      </c>
      <c r="O124" s="30">
        <f>+IFERROR('CMA Emp %OfOnt'!O124*'Ont GDP'!O124,"")</f>
        <v>2258.5742421668783</v>
      </c>
      <c r="P124" s="30">
        <f>+IFERROR('CMA Emp %OfOnt'!P124*'Ont GDP'!P124,"")</f>
        <v>2154.8169306508789</v>
      </c>
      <c r="Q124" s="30">
        <f>+IFERROR('CMA Emp %OfOnt'!Q124*'Ont GDP'!Q124,"")</f>
        <v>1759.7810794209483</v>
      </c>
      <c r="R124" s="30">
        <f>+IFERROR('CMA Emp %OfOnt'!R124*'Ont GDP'!R124,"")</f>
        <v>2013.9778171836367</v>
      </c>
      <c r="S124" s="30">
        <f>+IFERROR('CMA Emp %OfOnt'!S124*'Ont GDP'!S124,"")</f>
        <v>2034.6452331409321</v>
      </c>
      <c r="T124" s="30">
        <f>+IFERROR('CMA Emp %OfOnt'!T124*'Ont GDP'!T124,"")</f>
        <v>2265.5201379153673</v>
      </c>
      <c r="U124" s="30">
        <f>+IFERROR('CMA Emp %OfOnt'!U124*'Ont GDP'!U124,"")</f>
        <v>1992.1028992466604</v>
      </c>
      <c r="V124" s="30">
        <f>+IFERROR('CMA Emp %OfOnt'!V124*'Ont GDP'!V124,"")</f>
        <v>1882.9386861916394</v>
      </c>
      <c r="W124" s="30">
        <f>+IFERROR('CMA Emp %OfOnt'!W124*'Ont GDP'!W124,"")</f>
        <v>1775.1922392354918</v>
      </c>
      <c r="X124" s="30">
        <f>+IFERROR('CMA Emp %OfOnt'!X124*'Ont GDP'!X124,"")</f>
        <v>1946.7725334074703</v>
      </c>
      <c r="Y124" s="30">
        <f>+IFERROR('CMA Emp %OfOnt'!Y124*'Ont GDP'!Y124,"")</f>
        <v>2213.4499678369607</v>
      </c>
    </row>
    <row r="125" spans="1:25" x14ac:dyDescent="0.25">
      <c r="A125" s="6" t="s">
        <v>119</v>
      </c>
      <c r="B125" s="6"/>
      <c r="C125" s="14" t="s">
        <v>204</v>
      </c>
      <c r="D125" s="65">
        <f>+IFERROR('CMA Emp %OfOnt'!D125*'Ont GDP'!D125,"")</f>
        <v>2183.6400000000003</v>
      </c>
      <c r="E125" s="65">
        <f>+IFERROR('CMA Emp %OfOnt'!E125*'Ont GDP'!E125,"")</f>
        <v>2235.9761456825859</v>
      </c>
      <c r="F125" s="65">
        <f>+IFERROR('CMA Emp %OfOnt'!F125*'Ont GDP'!F125,"")</f>
        <v>2751.6805932203383</v>
      </c>
      <c r="G125" s="65">
        <f>+IFERROR('CMA Emp %OfOnt'!G125*'Ont GDP'!G125,"")</f>
        <v>2647.1909000989122</v>
      </c>
      <c r="H125" s="65">
        <f>+IFERROR('CMA Emp %OfOnt'!H125*'Ont GDP'!H125,"")</f>
        <v>2878.7683404890799</v>
      </c>
      <c r="I125" s="65">
        <f>+IFERROR('CMA Emp %OfOnt'!I125*'Ont GDP'!I125,"")</f>
        <v>3177.1226002020881</v>
      </c>
      <c r="J125" s="65">
        <f>+IFERROR('CMA Emp %OfOnt'!J125*'Ont GDP'!J125,"")</f>
        <v>3216.4420652737008</v>
      </c>
      <c r="K125" s="65">
        <f>+IFERROR('CMA Emp %OfOnt'!K125*'Ont GDP'!K125,"")</f>
        <v>3789.3667842822765</v>
      </c>
      <c r="L125" s="65">
        <f>+IFERROR('CMA Emp %OfOnt'!L125*'Ont GDP'!L125,"")</f>
        <v>4291.7873717958473</v>
      </c>
      <c r="M125" s="30">
        <f>+IFERROR('CMA Emp %OfOnt'!M125*'Ont GDP'!M125,"")</f>
        <v>4756.9166340132051</v>
      </c>
      <c r="N125" s="30">
        <f>+IFERROR('CMA Emp %OfOnt'!N125*'Ont GDP'!N125,"")</f>
        <v>5224.7884563964035</v>
      </c>
      <c r="O125" s="30">
        <f>+IFERROR('CMA Emp %OfOnt'!O125*'Ont GDP'!O125,"")</f>
        <v>4741.0576484290996</v>
      </c>
      <c r="P125" s="30">
        <f>+IFERROR('CMA Emp %OfOnt'!P125*'Ont GDP'!P125,"")</f>
        <v>4705.4030782689988</v>
      </c>
      <c r="Q125" s="30">
        <f>+IFERROR('CMA Emp %OfOnt'!Q125*'Ont GDP'!Q125,"")</f>
        <v>4601.8238497942766</v>
      </c>
      <c r="R125" s="30">
        <f>+IFERROR('CMA Emp %OfOnt'!R125*'Ont GDP'!R125,"")</f>
        <v>5262.9643656533499</v>
      </c>
      <c r="S125" s="30">
        <f>+IFERROR('CMA Emp %OfOnt'!S125*'Ont GDP'!S125,"")</f>
        <v>5007.2614673882608</v>
      </c>
      <c r="T125" s="30">
        <f>+IFERROR('CMA Emp %OfOnt'!T125*'Ont GDP'!T125,"")</f>
        <v>6004.9556796074075</v>
      </c>
      <c r="U125" s="30">
        <f>+IFERROR('CMA Emp %OfOnt'!U125*'Ont GDP'!U125,"")</f>
        <v>6456.2453997704033</v>
      </c>
      <c r="V125" s="30">
        <f>+IFERROR('CMA Emp %OfOnt'!V125*'Ont GDP'!V125,"")</f>
        <v>6361.4553683739732</v>
      </c>
      <c r="W125" s="30">
        <f>+IFERROR('CMA Emp %OfOnt'!W125*'Ont GDP'!W125,"")</f>
        <v>6656.0012563927448</v>
      </c>
      <c r="X125" s="30">
        <f>+IFERROR('CMA Emp %OfOnt'!X125*'Ont GDP'!X125,"")</f>
        <v>6891.7437108264712</v>
      </c>
      <c r="Y125" s="30">
        <f>+IFERROR('CMA Emp %OfOnt'!Y125*'Ont GDP'!Y125,"")</f>
        <v>7321.1551268334333</v>
      </c>
    </row>
    <row r="126" spans="1:25" x14ac:dyDescent="0.25">
      <c r="A126" s="5" t="s">
        <v>120</v>
      </c>
      <c r="B126" s="5"/>
      <c r="C126" s="13">
        <v>53</v>
      </c>
      <c r="D126" s="64">
        <f>+IFERROR('CMA Emp %OfOnt'!D126*'Ont GDP'!D126,"")</f>
        <v>25082.110657339781</v>
      </c>
      <c r="E126" s="64">
        <f>+IFERROR('CMA Emp %OfOnt'!E126*'Ont GDP'!E126,"")</f>
        <v>25580.185207336523</v>
      </c>
      <c r="F126" s="64">
        <f>+IFERROR('CMA Emp %OfOnt'!F126*'Ont GDP'!F126,"")</f>
        <v>29844.059436008676</v>
      </c>
      <c r="G126" s="64">
        <f>+IFERROR('CMA Emp %OfOnt'!G126*'Ont GDP'!G126,"")</f>
        <v>29626.061928504234</v>
      </c>
      <c r="H126" s="64">
        <f>+IFERROR('CMA Emp %OfOnt'!H126*'Ont GDP'!H126,"")</f>
        <v>33083.605396039602</v>
      </c>
      <c r="I126" s="64">
        <f>+IFERROR('CMA Emp %OfOnt'!I126*'Ont GDP'!I126,"")</f>
        <v>32917.364521160445</v>
      </c>
      <c r="J126" s="64">
        <f>+IFERROR('CMA Emp %OfOnt'!J126*'Ont GDP'!J126,"")</f>
        <v>33551.6893910168</v>
      </c>
      <c r="K126" s="64">
        <f>+IFERROR('CMA Emp %OfOnt'!K126*'Ont GDP'!K126,"")</f>
        <v>37503.196251673362</v>
      </c>
      <c r="L126" s="64">
        <f>+IFERROR('CMA Emp %OfOnt'!L126*'Ont GDP'!L126,"")</f>
        <v>39554.623944911924</v>
      </c>
      <c r="M126" s="29">
        <f>+IFERROR('CMA Emp %OfOnt'!M126*'Ont GDP'!M126,"")</f>
        <v>38826.705317751126</v>
      </c>
      <c r="N126" s="29">
        <f>+IFERROR('CMA Emp %OfOnt'!N126*'Ont GDP'!N126,"")</f>
        <v>42652.77393279846</v>
      </c>
      <c r="O126" s="29">
        <f>+IFERROR('CMA Emp %OfOnt'!O126*'Ont GDP'!O126,"")</f>
        <v>41551.558908194726</v>
      </c>
      <c r="P126" s="29">
        <f>+IFERROR('CMA Emp %OfOnt'!P126*'Ont GDP'!P126,"")</f>
        <v>45195.951225752447</v>
      </c>
      <c r="Q126" s="29">
        <f>+IFERROR('CMA Emp %OfOnt'!Q126*'Ont GDP'!Q126,"")</f>
        <v>44966.109547440348</v>
      </c>
      <c r="R126" s="29">
        <f>+IFERROR('CMA Emp %OfOnt'!R126*'Ont GDP'!R126,"")</f>
        <v>48585.582840329895</v>
      </c>
      <c r="S126" s="29">
        <f>+IFERROR('CMA Emp %OfOnt'!S126*'Ont GDP'!S126,"")</f>
        <v>45922.518130420453</v>
      </c>
      <c r="T126" s="29">
        <f>+IFERROR('CMA Emp %OfOnt'!T126*'Ont GDP'!T126,"")</f>
        <v>48134.33648719034</v>
      </c>
      <c r="U126" s="29">
        <f>+IFERROR('CMA Emp %OfOnt'!U126*'Ont GDP'!U126,"")</f>
        <v>50663.765210736638</v>
      </c>
      <c r="V126" s="29">
        <f>+IFERROR('CMA Emp %OfOnt'!V126*'Ont GDP'!V126,"")</f>
        <v>54492.191070367306</v>
      </c>
      <c r="W126" s="29">
        <f>+IFERROR('CMA Emp %OfOnt'!W126*'Ont GDP'!W126,"")</f>
        <v>57351.026592729519</v>
      </c>
      <c r="X126" s="29">
        <f>+IFERROR('CMA Emp %OfOnt'!X126*'Ont GDP'!X126,"")</f>
        <v>57610.787275593328</v>
      </c>
      <c r="Y126" s="29">
        <f>+IFERROR('CMA Emp %OfOnt'!Y126*'Ont GDP'!Y126,"")</f>
        <v>60999.1803749951</v>
      </c>
    </row>
    <row r="127" spans="1:25" x14ac:dyDescent="0.25">
      <c r="A127" s="10" t="s">
        <v>121</v>
      </c>
      <c r="B127" s="10"/>
      <c r="C127" s="14">
        <v>531</v>
      </c>
      <c r="D127" s="65">
        <f>+IFERROR('CMA Emp %OfOnt'!D127*'Ont GDP'!D127,"")</f>
        <v>25028.570425087106</v>
      </c>
      <c r="E127" s="65">
        <f>+IFERROR('CMA Emp %OfOnt'!E127*'Ont GDP'!E127,"")</f>
        <v>24572.79684542587</v>
      </c>
      <c r="F127" s="65">
        <f>+IFERROR('CMA Emp %OfOnt'!F127*'Ont GDP'!F127,"")</f>
        <v>30072.161092425667</v>
      </c>
      <c r="G127" s="65">
        <f>+IFERROR('CMA Emp %OfOnt'!G127*'Ont GDP'!G127,"")</f>
        <v>28922.495877882269</v>
      </c>
      <c r="H127" s="65">
        <f>+IFERROR('CMA Emp %OfOnt'!H127*'Ont GDP'!H127,"")</f>
        <v>32718.08894778691</v>
      </c>
      <c r="I127" s="65">
        <f>+IFERROR('CMA Emp %OfOnt'!I127*'Ont GDP'!I127,"")</f>
        <v>32364.003560830861</v>
      </c>
      <c r="J127" s="65">
        <f>+IFERROR('CMA Emp %OfOnt'!J127*'Ont GDP'!J127,"")</f>
        <v>33628.51589840075</v>
      </c>
      <c r="K127" s="65">
        <f>+IFERROR('CMA Emp %OfOnt'!K127*'Ont GDP'!K127,"")</f>
        <v>35996.838814016177</v>
      </c>
      <c r="L127" s="65">
        <f>+IFERROR('CMA Emp %OfOnt'!L127*'Ont GDP'!L127,"")</f>
        <v>39819.515535631552</v>
      </c>
      <c r="M127" s="30">
        <f>+IFERROR('CMA Emp %OfOnt'!M127*'Ont GDP'!M127,"")</f>
        <v>38334.423139675258</v>
      </c>
      <c r="N127" s="30">
        <f>+IFERROR('CMA Emp %OfOnt'!N127*'Ont GDP'!N127,"")</f>
        <v>41220.616687337824</v>
      </c>
      <c r="O127" s="30">
        <f>+IFERROR('CMA Emp %OfOnt'!O127*'Ont GDP'!O127,"")</f>
        <v>40746.437911129484</v>
      </c>
      <c r="P127" s="30">
        <f>+IFERROR('CMA Emp %OfOnt'!P127*'Ont GDP'!P127,"")</f>
        <v>43305.504274164225</v>
      </c>
      <c r="Q127" s="30">
        <f>+IFERROR('CMA Emp %OfOnt'!Q127*'Ont GDP'!Q127,"")</f>
        <v>41537.658147884402</v>
      </c>
      <c r="R127" s="30">
        <f>+IFERROR('CMA Emp %OfOnt'!R127*'Ont GDP'!R127,"")</f>
        <v>47025.134472930513</v>
      </c>
      <c r="S127" s="30">
        <f>+IFERROR('CMA Emp %OfOnt'!S127*'Ont GDP'!S127,"")</f>
        <v>44427.416301480247</v>
      </c>
      <c r="T127" s="30">
        <f>+IFERROR('CMA Emp %OfOnt'!T127*'Ont GDP'!T127,"")</f>
        <v>45330.469648728889</v>
      </c>
      <c r="U127" s="30">
        <f>+IFERROR('CMA Emp %OfOnt'!U127*'Ont GDP'!U127,"")</f>
        <v>48773.628469296549</v>
      </c>
      <c r="V127" s="30">
        <f>+IFERROR('CMA Emp %OfOnt'!V127*'Ont GDP'!V127,"")</f>
        <v>52299.001810768663</v>
      </c>
      <c r="W127" s="30">
        <f>+IFERROR('CMA Emp %OfOnt'!W127*'Ont GDP'!W127,"")</f>
        <v>54509.300025458171</v>
      </c>
      <c r="X127" s="30">
        <f>+IFERROR('CMA Emp %OfOnt'!X127*'Ont GDP'!X127,"")</f>
        <v>55094.669669650953</v>
      </c>
      <c r="Y127" s="30">
        <f>+IFERROR('CMA Emp %OfOnt'!Y127*'Ont GDP'!Y127,"")</f>
        <v>57548.696858507974</v>
      </c>
    </row>
    <row r="128" spans="1:25" x14ac:dyDescent="0.25">
      <c r="A128" s="6" t="s">
        <v>122</v>
      </c>
      <c r="B128" s="6"/>
      <c r="C128" s="14">
        <v>5311</v>
      </c>
      <c r="D128" s="65">
        <f>+IFERROR('CMA Emp %OfOnt'!D128*'Ont GDP'!D128,"")</f>
        <v>6796.6248524203065</v>
      </c>
      <c r="E128" s="65">
        <f>+IFERROR('CMA Emp %OfOnt'!E128*'Ont GDP'!E128,"")</f>
        <v>6832.4125083167</v>
      </c>
      <c r="F128" s="65">
        <f>+IFERROR('CMA Emp %OfOnt'!F128*'Ont GDP'!F128,"")</f>
        <v>7643.6777822743825</v>
      </c>
      <c r="G128" s="65">
        <f>+IFERROR('CMA Emp %OfOnt'!G128*'Ont GDP'!G128,"")</f>
        <v>9085.7587688361655</v>
      </c>
      <c r="H128" s="65">
        <f>+IFERROR('CMA Emp %OfOnt'!H128*'Ont GDP'!H128,"")</f>
        <v>9691.385016077169</v>
      </c>
      <c r="I128" s="65">
        <f>+IFERROR('CMA Emp %OfOnt'!I128*'Ont GDP'!I128,"")</f>
        <v>9362.9369857080983</v>
      </c>
      <c r="J128" s="65">
        <f>+IFERROR('CMA Emp %OfOnt'!J128*'Ont GDP'!J128,"")</f>
        <v>8565.8393822393828</v>
      </c>
      <c r="K128" s="65">
        <f>+IFERROR('CMA Emp %OfOnt'!K128*'Ont GDP'!K128,"")</f>
        <v>9648.1605210420821</v>
      </c>
      <c r="L128" s="65">
        <f>+IFERROR('CMA Emp %OfOnt'!L128*'Ont GDP'!L128,"")</f>
        <v>10714.721620536291</v>
      </c>
      <c r="M128" s="30">
        <f>+IFERROR('CMA Emp %OfOnt'!M128*'Ont GDP'!M128,"")</f>
        <v>10725.762425187997</v>
      </c>
      <c r="N128" s="30">
        <f>+IFERROR('CMA Emp %OfOnt'!N128*'Ont GDP'!N128,"")</f>
        <v>11631.84530053233</v>
      </c>
      <c r="O128" s="30">
        <f>+IFERROR('CMA Emp %OfOnt'!O128*'Ont GDP'!O128,"")</f>
        <v>10726.668390487908</v>
      </c>
      <c r="P128" s="30">
        <f>+IFERROR('CMA Emp %OfOnt'!P128*'Ont GDP'!P128,"")</f>
        <v>12655.51245095378</v>
      </c>
      <c r="Q128" s="30">
        <f>+IFERROR('CMA Emp %OfOnt'!Q128*'Ont GDP'!Q128,"")</f>
        <v>10690.608657053788</v>
      </c>
      <c r="R128" s="30">
        <f>+IFERROR('CMA Emp %OfOnt'!R128*'Ont GDP'!R128,"")</f>
        <v>12981.069822049194</v>
      </c>
      <c r="S128" s="30">
        <f>+IFERROR('CMA Emp %OfOnt'!S128*'Ont GDP'!S128,"")</f>
        <v>12524.464714901222</v>
      </c>
      <c r="T128" s="30">
        <f>+IFERROR('CMA Emp %OfOnt'!T128*'Ont GDP'!T128,"")</f>
        <v>10979.564998648942</v>
      </c>
      <c r="U128" s="30">
        <f>+IFERROR('CMA Emp %OfOnt'!U128*'Ont GDP'!U128,"")</f>
        <v>11831.532950596471</v>
      </c>
      <c r="V128" s="30">
        <f>+IFERROR('CMA Emp %OfOnt'!V128*'Ont GDP'!V128,"")</f>
        <v>12733.641221558841</v>
      </c>
      <c r="W128" s="30">
        <f>+IFERROR('CMA Emp %OfOnt'!W128*'Ont GDP'!W128,"")</f>
        <v>12956.633027598054</v>
      </c>
      <c r="X128" s="30">
        <f>+IFERROR('CMA Emp %OfOnt'!X128*'Ont GDP'!X128,"")</f>
        <v>14361.42887446747</v>
      </c>
      <c r="Y128" s="30">
        <f>+IFERROR('CMA Emp %OfOnt'!Y128*'Ont GDP'!Y128,"")</f>
        <v>14001.559676588598</v>
      </c>
    </row>
    <row r="129" spans="1:25" x14ac:dyDescent="0.25">
      <c r="A129" s="6" t="s">
        <v>309</v>
      </c>
      <c r="B129" s="6"/>
      <c r="C129" s="14" t="s">
        <v>310</v>
      </c>
      <c r="D129" s="65" t="str">
        <f>+IFERROR('CMA Emp %OfOnt'!D129*'Ont GDP'!D129,"")</f>
        <v/>
      </c>
      <c r="E129" s="65" t="str">
        <f>+IFERROR('CMA Emp %OfOnt'!E129*'Ont GDP'!E129,"")</f>
        <v/>
      </c>
      <c r="F129" s="65" t="str">
        <f>+IFERROR('CMA Emp %OfOnt'!F129*'Ont GDP'!F129,"")</f>
        <v/>
      </c>
      <c r="G129" s="65" t="str">
        <f>+IFERROR('CMA Emp %OfOnt'!G129*'Ont GDP'!G129,"")</f>
        <v/>
      </c>
      <c r="H129" s="65" t="str">
        <f>+IFERROR('CMA Emp %OfOnt'!H129*'Ont GDP'!H129,"")</f>
        <v/>
      </c>
      <c r="I129" s="65" t="str">
        <f>+IFERROR('CMA Emp %OfOnt'!I129*'Ont GDP'!I129,"")</f>
        <v/>
      </c>
      <c r="J129" s="65" t="str">
        <f>+IFERROR('CMA Emp %OfOnt'!J129*'Ont GDP'!J129,"")</f>
        <v/>
      </c>
      <c r="K129" s="65" t="str">
        <f>+IFERROR('CMA Emp %OfOnt'!K129*'Ont GDP'!K129,"")</f>
        <v/>
      </c>
      <c r="L129" s="65" t="str">
        <f>+IFERROR('CMA Emp %OfOnt'!L129*'Ont GDP'!L129,"")</f>
        <v/>
      </c>
      <c r="M129" s="30" t="str">
        <f>+IFERROR('CMA Emp %OfOnt'!M129*'Ont GDP'!M129,"")</f>
        <v/>
      </c>
      <c r="N129" s="30" t="str">
        <f>+IFERROR('CMA Emp %OfOnt'!N129*'Ont GDP'!N129,"")</f>
        <v/>
      </c>
      <c r="O129" s="30" t="str">
        <f>+IFERROR('CMA Emp %OfOnt'!O129*'Ont GDP'!O129,"")</f>
        <v/>
      </c>
      <c r="P129" s="30" t="str">
        <f>+IFERROR('CMA Emp %OfOnt'!P129*'Ont GDP'!P129,"")</f>
        <v/>
      </c>
      <c r="Q129" s="30" t="str">
        <f>+IFERROR('CMA Emp %OfOnt'!Q129*'Ont GDP'!Q129,"")</f>
        <v/>
      </c>
      <c r="R129" s="61">
        <f>+IFERROR('Imputed Rent'!M12*'Ont GDP'!R129,"")</f>
        <v>25522.748485824788</v>
      </c>
      <c r="S129" s="61">
        <f>+IFERROR('Imputed Rent'!N12*'Ont GDP'!S129,"")</f>
        <v>26658.21946993229</v>
      </c>
      <c r="T129" s="61">
        <f>+IFERROR('Imputed Rent'!O12*'Ont GDP'!T129,"")</f>
        <v>27857.770243258641</v>
      </c>
      <c r="U129" s="61">
        <f>+IFERROR('Imputed Rent'!P12*'Ont GDP'!U129,"")</f>
        <v>29088.957465821692</v>
      </c>
      <c r="V129" s="61">
        <f>+IFERROR('Imputed Rent'!Q12*'Ont GDP'!V129,"")</f>
        <v>30369.071015252983</v>
      </c>
      <c r="W129" s="61">
        <f>+IFERROR('Imputed Rent'!R12*'Ont GDP'!W129,"")</f>
        <v>32041.675634251817</v>
      </c>
      <c r="X129" s="61">
        <f>+IFERROR('Imputed Rent'!S12*'Ont GDP'!X129,"")</f>
        <v>33424.277855839435</v>
      </c>
      <c r="Y129" s="61">
        <f>+IFERROR('Imputed Rent'!T12*'Ont GDP'!Y129,"")</f>
        <v>34866.460403250137</v>
      </c>
    </row>
    <row r="130" spans="1:25" x14ac:dyDescent="0.25">
      <c r="A130" s="6" t="s">
        <v>123</v>
      </c>
      <c r="B130" s="6"/>
      <c r="C130" s="14" t="s">
        <v>205</v>
      </c>
      <c r="D130" s="65">
        <f>+IFERROR('CMA Emp %OfOnt'!D130*'Ont GDP'!D130,"")</f>
        <v>2125.4966976829046</v>
      </c>
      <c r="E130" s="65">
        <f>+IFERROR('CMA Emp %OfOnt'!E130*'Ont GDP'!E130,"")</f>
        <v>2118.7947411533419</v>
      </c>
      <c r="F130" s="65">
        <f>+IFERROR('CMA Emp %OfOnt'!F130*'Ont GDP'!F130,"")</f>
        <v>2686.0939326748644</v>
      </c>
      <c r="G130" s="65">
        <f>+IFERROR('CMA Emp %OfOnt'!G130*'Ont GDP'!G130,"")</f>
        <v>2423.7118837459634</v>
      </c>
      <c r="H130" s="65">
        <f>+IFERROR('CMA Emp %OfOnt'!H130*'Ont GDP'!H130,"")</f>
        <v>3138.3307709648329</v>
      </c>
      <c r="I130" s="65">
        <f>+IFERROR('CMA Emp %OfOnt'!I130*'Ont GDP'!I130,"")</f>
        <v>3511.5625</v>
      </c>
      <c r="J130" s="65">
        <f>+IFERROR('CMA Emp %OfOnt'!J130*'Ont GDP'!J130,"")</f>
        <v>3745.4936580416029</v>
      </c>
      <c r="K130" s="65">
        <f>+IFERROR('CMA Emp %OfOnt'!K130*'Ont GDP'!K130,"")</f>
        <v>4058.1832460732985</v>
      </c>
      <c r="L130" s="65">
        <f>+IFERROR('CMA Emp %OfOnt'!L130*'Ont GDP'!L130,"")</f>
        <v>4189.3895562143707</v>
      </c>
      <c r="M130" s="30">
        <f>+IFERROR('CMA Emp %OfOnt'!M130*'Ont GDP'!M130,"")</f>
        <v>3765.8910695414224</v>
      </c>
      <c r="N130" s="30">
        <f>+IFERROR('CMA Emp %OfOnt'!N130*'Ont GDP'!N130,"")</f>
        <v>4088.3332980555479</v>
      </c>
      <c r="O130" s="30">
        <f>+IFERROR('CMA Emp %OfOnt'!O130*'Ont GDP'!O130,"")</f>
        <v>3454.6431306650352</v>
      </c>
      <c r="P130" s="30">
        <f>+IFERROR('CMA Emp %OfOnt'!P130*'Ont GDP'!P130,"")</f>
        <v>3448.9148558032985</v>
      </c>
      <c r="Q130" s="30">
        <f>+IFERROR('CMA Emp %OfOnt'!Q130*'Ont GDP'!Q130,"")</f>
        <v>3312.961319330554</v>
      </c>
      <c r="R130" s="30">
        <f>+IFERROR('CMA Emp %OfOnt'!R130*'Ont GDP'!R130,"")</f>
        <v>3580.7353840847463</v>
      </c>
      <c r="S130" s="30">
        <f>+IFERROR('CMA Emp %OfOnt'!S130*'Ont GDP'!S130,"")</f>
        <v>3201.1612547092973</v>
      </c>
      <c r="T130" s="30">
        <f>+IFERROR('CMA Emp %OfOnt'!T130*'Ont GDP'!T130,"")</f>
        <v>3341.8665107781912</v>
      </c>
      <c r="U130" s="30">
        <f>+IFERROR('CMA Emp %OfOnt'!U130*'Ont GDP'!U130,"")</f>
        <v>3424.4768286723138</v>
      </c>
      <c r="V130" s="30">
        <f>+IFERROR('CMA Emp %OfOnt'!V130*'Ont GDP'!V130,"")</f>
        <v>3842.172101616095</v>
      </c>
      <c r="W130" s="30">
        <f>+IFERROR('CMA Emp %OfOnt'!W130*'Ont GDP'!W130,"")</f>
        <v>4263.9626121838874</v>
      </c>
      <c r="X130" s="30">
        <f>+IFERROR('CMA Emp %OfOnt'!X130*'Ont GDP'!X130,"")</f>
        <v>3752.0451155588103</v>
      </c>
      <c r="Y130" s="30">
        <f>+IFERROR('CMA Emp %OfOnt'!Y130*'Ont GDP'!Y130,"")</f>
        <v>3357.7007389426299</v>
      </c>
    </row>
    <row r="131" spans="1:25" x14ac:dyDescent="0.25">
      <c r="A131" s="10" t="s">
        <v>124</v>
      </c>
      <c r="B131" s="10"/>
      <c r="C131" s="14">
        <v>532</v>
      </c>
      <c r="D131" s="65">
        <f>+IFERROR('CMA Emp %OfOnt'!D131*'Ont GDP'!D131,"")</f>
        <v>0</v>
      </c>
      <c r="E131" s="65">
        <f>+IFERROR('CMA Emp %OfOnt'!E131*'Ont GDP'!E131,"")</f>
        <v>0</v>
      </c>
      <c r="F131" s="65">
        <f>+IFERROR('CMA Emp %OfOnt'!F131*'Ont GDP'!F131,"")</f>
        <v>0</v>
      </c>
      <c r="G131" s="65">
        <f>+IFERROR('CMA Emp %OfOnt'!G131*'Ont GDP'!G131,"")</f>
        <v>0</v>
      </c>
      <c r="H131" s="65">
        <f>+IFERROR('CMA Emp %OfOnt'!H131*'Ont GDP'!H131,"")</f>
        <v>0</v>
      </c>
      <c r="I131" s="65">
        <f>+IFERROR('CMA Emp %OfOnt'!I131*'Ont GDP'!I131,"")</f>
        <v>0</v>
      </c>
      <c r="J131" s="65">
        <f>+IFERROR('CMA Emp %OfOnt'!J131*'Ont GDP'!J131,"")</f>
        <v>0</v>
      </c>
      <c r="K131" s="65">
        <f>+IFERROR('CMA Emp %OfOnt'!K131*'Ont GDP'!K131,"")</f>
        <v>0</v>
      </c>
      <c r="L131" s="65">
        <f>+IFERROR('CMA Emp %OfOnt'!L131*'Ont GDP'!L131,"")</f>
        <v>0</v>
      </c>
      <c r="M131" s="30">
        <f>+IFERROR('CMA Emp %OfOnt'!M131*'Ont GDP'!M131,"")</f>
        <v>0</v>
      </c>
      <c r="N131" s="30">
        <f>+IFERROR('CMA Emp %OfOnt'!N131*'Ont GDP'!N131,"")</f>
        <v>1887.470196991577</v>
      </c>
      <c r="O131" s="30">
        <f>+IFERROR('CMA Emp %OfOnt'!O131*'Ont GDP'!O131,"")</f>
        <v>1752.5288951429291</v>
      </c>
      <c r="P131" s="30">
        <f>+IFERROR('CMA Emp %OfOnt'!P131*'Ont GDP'!P131,"")</f>
        <v>2068.9099649810896</v>
      </c>
      <c r="Q131" s="30">
        <f>+IFERROR('CMA Emp %OfOnt'!Q131*'Ont GDP'!Q131,"")</f>
        <v>2523.9639807692301</v>
      </c>
      <c r="R131" s="30">
        <f>+IFERROR('CMA Emp %OfOnt'!R131*'Ont GDP'!R131,"")</f>
        <v>1991.2038966952202</v>
      </c>
      <c r="S131" s="30">
        <f>+IFERROR('CMA Emp %OfOnt'!S131*'Ont GDP'!S131,"")</f>
        <v>1925.5154896526751</v>
      </c>
      <c r="T131" s="30">
        <f>+IFERROR('CMA Emp %OfOnt'!T131*'Ont GDP'!T131,"")</f>
        <v>2298.2388417050988</v>
      </c>
      <c r="U131" s="30">
        <f>+IFERROR('CMA Emp %OfOnt'!U131*'Ont GDP'!U131,"")</f>
        <v>1967.3635065804381</v>
      </c>
      <c r="V131" s="30">
        <f>+IFERROR('CMA Emp %OfOnt'!V131*'Ont GDP'!V131,"")</f>
        <v>2126.6359009752509</v>
      </c>
      <c r="W131" s="30">
        <f>+IFERROR('CMA Emp %OfOnt'!W131*'Ont GDP'!W131,"")</f>
        <v>2586.8475329165935</v>
      </c>
      <c r="X131" s="30">
        <f>+IFERROR('CMA Emp %OfOnt'!X131*'Ont GDP'!X131,"")</f>
        <v>2412.5540210326758</v>
      </c>
      <c r="Y131" s="30">
        <f>+IFERROR('CMA Emp %OfOnt'!Y131*'Ont GDP'!Y131,"")</f>
        <v>2888.8042450062044</v>
      </c>
    </row>
    <row r="132" spans="1:25" x14ac:dyDescent="0.25">
      <c r="A132" s="6" t="s">
        <v>125</v>
      </c>
      <c r="B132" s="6"/>
      <c r="C132" s="14">
        <v>5321</v>
      </c>
      <c r="D132" s="65">
        <f>+IFERROR('CMA Emp %OfOnt'!D132*'Ont GDP'!D132,"")</f>
        <v>862.59980256663368</v>
      </c>
      <c r="E132" s="65">
        <f>+IFERROR('CMA Emp %OfOnt'!E132*'Ont GDP'!E132,"")</f>
        <v>861.68100502512584</v>
      </c>
      <c r="F132" s="65">
        <f>+IFERROR('CMA Emp %OfOnt'!F132*'Ont GDP'!F132,"")</f>
        <v>806.47494553376896</v>
      </c>
      <c r="G132" s="65">
        <f>+IFERROR('CMA Emp %OfOnt'!G132*'Ont GDP'!G132,"")</f>
        <v>762.17437500000005</v>
      </c>
      <c r="H132" s="65">
        <f>+IFERROR('CMA Emp %OfOnt'!H132*'Ont GDP'!H132,"")</f>
        <v>761.728735632184</v>
      </c>
      <c r="I132" s="65">
        <f>+IFERROR('CMA Emp %OfOnt'!I132*'Ont GDP'!I132,"")</f>
        <v>608.74978601997145</v>
      </c>
      <c r="J132" s="65">
        <f>+IFERROR('CMA Emp %OfOnt'!J132*'Ont GDP'!J132,"")</f>
        <v>861.80676855895194</v>
      </c>
      <c r="K132" s="65">
        <f>+IFERROR('CMA Emp %OfOnt'!K132*'Ont GDP'!K132,"")</f>
        <v>1110.2142099681867</v>
      </c>
      <c r="L132" s="65">
        <f>+IFERROR('CMA Emp %OfOnt'!L132*'Ont GDP'!L132,"")</f>
        <v>946.37722762148337</v>
      </c>
      <c r="M132" s="30">
        <f>+IFERROR('CMA Emp %OfOnt'!M132*'Ont GDP'!M132,"")</f>
        <v>1196.238654684096</v>
      </c>
      <c r="N132" s="30">
        <f>+IFERROR('CMA Emp %OfOnt'!N132*'Ont GDP'!N132,"")</f>
        <v>1215.285011097694</v>
      </c>
      <c r="O132" s="30">
        <f>+IFERROR('CMA Emp %OfOnt'!O132*'Ont GDP'!O132,"")</f>
        <v>976.93741930976671</v>
      </c>
      <c r="P132" s="30">
        <f>+IFERROR('CMA Emp %OfOnt'!P132*'Ont GDP'!P132,"")</f>
        <v>970.08438247669324</v>
      </c>
      <c r="Q132" s="30">
        <f>+IFERROR('CMA Emp %OfOnt'!Q132*'Ont GDP'!Q132,"")</f>
        <v>1078.1739322793319</v>
      </c>
      <c r="R132" s="30">
        <f>+IFERROR('CMA Emp %OfOnt'!R132*'Ont GDP'!R132,"")</f>
        <v>1017.793910728716</v>
      </c>
      <c r="S132" s="30">
        <f>+IFERROR('CMA Emp %OfOnt'!S132*'Ont GDP'!S132,"")</f>
        <v>899.32584174936335</v>
      </c>
      <c r="T132" s="30">
        <f>+IFERROR('CMA Emp %OfOnt'!T132*'Ont GDP'!T132,"")</f>
        <v>1062.5936189824447</v>
      </c>
      <c r="U132" s="30">
        <f>+IFERROR('CMA Emp %OfOnt'!U132*'Ont GDP'!U132,"")</f>
        <v>927.69636747815537</v>
      </c>
      <c r="V132" s="30">
        <f>+IFERROR('CMA Emp %OfOnt'!V132*'Ont GDP'!V132,"")</f>
        <v>1114.5904831372661</v>
      </c>
      <c r="W132" s="30">
        <f>+IFERROR('CMA Emp %OfOnt'!W132*'Ont GDP'!W132,"")</f>
        <v>1064.677836864927</v>
      </c>
      <c r="X132" s="30">
        <f>+IFERROR('CMA Emp %OfOnt'!X132*'Ont GDP'!X132,"")</f>
        <v>1149.18415471463</v>
      </c>
      <c r="Y132" s="30">
        <f>+IFERROR('CMA Emp %OfOnt'!Y132*'Ont GDP'!Y132,"")</f>
        <v>1060.596316568711</v>
      </c>
    </row>
    <row r="133" spans="1:25" x14ac:dyDescent="0.25">
      <c r="A133" s="10" t="s">
        <v>126</v>
      </c>
      <c r="B133" s="10"/>
      <c r="C133" s="14">
        <v>533</v>
      </c>
      <c r="D133" s="65" t="str">
        <f>+IFERROR('CMA Emp %OfOnt'!D133*'Ont GDP'!D133,"")</f>
        <v/>
      </c>
      <c r="E133" s="65" t="str">
        <f>+IFERROR('CMA Emp %OfOnt'!E133*'Ont GDP'!E133,"")</f>
        <v/>
      </c>
      <c r="F133" s="65" t="str">
        <f>+IFERROR('CMA Emp %OfOnt'!F133*'Ont GDP'!F133,"")</f>
        <v/>
      </c>
      <c r="G133" s="65" t="str">
        <f>+IFERROR('CMA Emp %OfOnt'!G133*'Ont GDP'!G133,"")</f>
        <v/>
      </c>
      <c r="H133" s="65" t="str">
        <f>+IFERROR('CMA Emp %OfOnt'!H133*'Ont GDP'!H133,"")</f>
        <v/>
      </c>
      <c r="I133" s="65" t="str">
        <f>+IFERROR('CMA Emp %OfOnt'!I133*'Ont GDP'!I133,"")</f>
        <v/>
      </c>
      <c r="J133" s="65" t="str">
        <f>+IFERROR('CMA Emp %OfOnt'!J133*'Ont GDP'!J133,"")</f>
        <v/>
      </c>
      <c r="K133" s="65" t="str">
        <f>+IFERROR('CMA Emp %OfOnt'!K133*'Ont GDP'!K133,"")</f>
        <v/>
      </c>
      <c r="L133" s="65" t="str">
        <f>+IFERROR('CMA Emp %OfOnt'!L133*'Ont GDP'!L133,"")</f>
        <v/>
      </c>
      <c r="M133" s="30" t="str">
        <f>+IFERROR('CMA Emp %OfOnt'!M133*'Ont GDP'!M133,"")</f>
        <v/>
      </c>
      <c r="N133" s="30" t="str">
        <f>+IFERROR('CMA Emp %OfOnt'!N133*'Ont GDP'!N133,"")</f>
        <v/>
      </c>
      <c r="O133" s="30" t="str">
        <f>+IFERROR('CMA Emp %OfOnt'!O133*'Ont GDP'!O133,"")</f>
        <v/>
      </c>
      <c r="P133" s="30" t="str">
        <f>+IFERROR('CMA Emp %OfOnt'!P133*'Ont GDP'!P133,"")</f>
        <v/>
      </c>
      <c r="Q133" s="30" t="str">
        <f>+IFERROR('CMA Emp %OfOnt'!Q133*'Ont GDP'!Q133,"")</f>
        <v/>
      </c>
      <c r="R133" s="30" t="str">
        <f>+IFERROR('CMA Emp %OfOnt'!R133*'Ont GDP'!R133,"")</f>
        <v/>
      </c>
      <c r="S133" s="30" t="str">
        <f>+IFERROR('CMA Emp %OfOnt'!S133*'Ont GDP'!S133,"")</f>
        <v/>
      </c>
      <c r="T133" s="30" t="str">
        <f>+IFERROR('CMA Emp %OfOnt'!T133*'Ont GDP'!T133,"")</f>
        <v/>
      </c>
      <c r="U133" s="30" t="str">
        <f>+IFERROR('CMA Emp %OfOnt'!U133*'Ont GDP'!U133,"")</f>
        <v/>
      </c>
      <c r="V133" s="30" t="str">
        <f>+IFERROR('CMA Emp %OfOnt'!V133*'Ont GDP'!V133,"")</f>
        <v/>
      </c>
      <c r="W133" s="30" t="str">
        <f>+IFERROR('CMA Emp %OfOnt'!W133*'Ont GDP'!W133,"")</f>
        <v/>
      </c>
      <c r="X133" s="30" t="str">
        <f>+IFERROR('CMA Emp %OfOnt'!X133*'Ont GDP'!X133,"")</f>
        <v/>
      </c>
      <c r="Y133" s="30" t="str">
        <f>+IFERROR('CMA Emp %OfOnt'!Y133*'Ont GDP'!Y133,"")</f>
        <v/>
      </c>
    </row>
    <row r="134" spans="1:25" x14ac:dyDescent="0.25">
      <c r="A134" s="5" t="s">
        <v>127</v>
      </c>
      <c r="B134" s="5"/>
      <c r="C134" s="13">
        <v>54</v>
      </c>
      <c r="D134" s="64">
        <f>+IFERROR('CMA Emp %OfOnt'!D134*'Ont GDP'!D134,"")</f>
        <v>13153.990093907471</v>
      </c>
      <c r="E134" s="64">
        <f>+IFERROR('CMA Emp %OfOnt'!E134*'Ont GDP'!E134,"")</f>
        <v>14371.25460261164</v>
      </c>
      <c r="F134" s="64">
        <f>+IFERROR('CMA Emp %OfOnt'!F134*'Ont GDP'!F134,"")</f>
        <v>17326.692063653205</v>
      </c>
      <c r="G134" s="64">
        <f>+IFERROR('CMA Emp %OfOnt'!G134*'Ont GDP'!G134,"")</f>
        <v>20303.601487167187</v>
      </c>
      <c r="H134" s="64">
        <f>+IFERROR('CMA Emp %OfOnt'!H134*'Ont GDP'!H134,"")</f>
        <v>20094.26311518384</v>
      </c>
      <c r="I134" s="64">
        <f>+IFERROR('CMA Emp %OfOnt'!I134*'Ont GDP'!I134,"")</f>
        <v>20246.829458337139</v>
      </c>
      <c r="J134" s="64">
        <f>+IFERROR('CMA Emp %OfOnt'!J134*'Ont GDP'!J134,"")</f>
        <v>20540.18507266698</v>
      </c>
      <c r="K134" s="64">
        <f>+IFERROR('CMA Emp %OfOnt'!K134*'Ont GDP'!K134,"")</f>
        <v>20533.878969270165</v>
      </c>
      <c r="L134" s="64">
        <f>+IFERROR('CMA Emp %OfOnt'!L134*'Ont GDP'!L134,"")</f>
        <v>21925.234027044473</v>
      </c>
      <c r="M134" s="29">
        <f>+IFERROR('CMA Emp %OfOnt'!M134*'Ont GDP'!M134,"")</f>
        <v>22192.593737802195</v>
      </c>
      <c r="N134" s="29">
        <f>+IFERROR('CMA Emp %OfOnt'!N134*'Ont GDP'!N134,"")</f>
        <v>23655.084876921475</v>
      </c>
      <c r="O134" s="29">
        <f>+IFERROR('CMA Emp %OfOnt'!O134*'Ont GDP'!O134,"")</f>
        <v>24519.61459938905</v>
      </c>
      <c r="P134" s="29">
        <f>+IFERROR('CMA Emp %OfOnt'!P134*'Ont GDP'!P134,"")</f>
        <v>24045.7643056263</v>
      </c>
      <c r="Q134" s="29">
        <f>+IFERROR('CMA Emp %OfOnt'!Q134*'Ont GDP'!Q134,"")</f>
        <v>24412.219877677129</v>
      </c>
      <c r="R134" s="29">
        <f>+IFERROR('CMA Emp %OfOnt'!R134*'Ont GDP'!R134,"")</f>
        <v>24593.135930108336</v>
      </c>
      <c r="S134" s="29">
        <f>+IFERROR('CMA Emp %OfOnt'!S134*'Ont GDP'!S134,"")</f>
        <v>24737.259224540583</v>
      </c>
      <c r="T134" s="29">
        <f>+IFERROR('CMA Emp %OfOnt'!T134*'Ont GDP'!T134,"")</f>
        <v>24664.811571935617</v>
      </c>
      <c r="U134" s="29">
        <f>+IFERROR('CMA Emp %OfOnt'!U134*'Ont GDP'!U134,"")</f>
        <v>26712.981043087759</v>
      </c>
      <c r="V134" s="29">
        <f>+IFERROR('CMA Emp %OfOnt'!V134*'Ont GDP'!V134,"")</f>
        <v>28346.431138682132</v>
      </c>
      <c r="W134" s="29">
        <f>+IFERROR('CMA Emp %OfOnt'!W134*'Ont GDP'!W134,"")</f>
        <v>28565.736199137602</v>
      </c>
      <c r="X134" s="29">
        <f>+IFERROR('CMA Emp %OfOnt'!X134*'Ont GDP'!X134,"")</f>
        <v>29247.162961438666</v>
      </c>
      <c r="Y134" s="29">
        <f>+IFERROR('CMA Emp %OfOnt'!Y134*'Ont GDP'!Y134,"")</f>
        <v>31173.630451360546</v>
      </c>
    </row>
    <row r="135" spans="1:25" x14ac:dyDescent="0.25">
      <c r="A135" s="7" t="s">
        <v>128</v>
      </c>
      <c r="B135" s="7"/>
      <c r="C135" s="14">
        <v>5411</v>
      </c>
      <c r="D135" s="65">
        <f>+IFERROR('CMA Emp %OfOnt'!D135*'Ont GDP'!D135,"")</f>
        <v>0</v>
      </c>
      <c r="E135" s="65">
        <f>+IFERROR('CMA Emp %OfOnt'!E135*'Ont GDP'!E135,"")</f>
        <v>0</v>
      </c>
      <c r="F135" s="65">
        <f>+IFERROR('CMA Emp %OfOnt'!F135*'Ont GDP'!F135,"")</f>
        <v>0</v>
      </c>
      <c r="G135" s="65">
        <f>+IFERROR('CMA Emp %OfOnt'!G135*'Ont GDP'!G135,"")</f>
        <v>0</v>
      </c>
      <c r="H135" s="65">
        <f>+IFERROR('CMA Emp %OfOnt'!H135*'Ont GDP'!H135,"")</f>
        <v>0</v>
      </c>
      <c r="I135" s="65">
        <f>+IFERROR('CMA Emp %OfOnt'!I135*'Ont GDP'!I135,"")</f>
        <v>0</v>
      </c>
      <c r="J135" s="65">
        <f>+IFERROR('CMA Emp %OfOnt'!J135*'Ont GDP'!J135,"")</f>
        <v>0</v>
      </c>
      <c r="K135" s="65">
        <f>+IFERROR('CMA Emp %OfOnt'!K135*'Ont GDP'!K135,"")</f>
        <v>0</v>
      </c>
      <c r="L135" s="65">
        <f>+IFERROR('CMA Emp %OfOnt'!L135*'Ont GDP'!L135,"")</f>
        <v>0</v>
      </c>
      <c r="M135" s="30">
        <f>+IFERROR('CMA Emp %OfOnt'!M135*'Ont GDP'!M135,"")</f>
        <v>0</v>
      </c>
      <c r="N135" s="30">
        <f>+IFERROR('CMA Emp %OfOnt'!N135*'Ont GDP'!N135,"")</f>
        <v>3994.4639861940432</v>
      </c>
      <c r="O135" s="30">
        <f>+IFERROR('CMA Emp %OfOnt'!O135*'Ont GDP'!O135,"")</f>
        <v>3880.0781935467535</v>
      </c>
      <c r="P135" s="30">
        <f>+IFERROR('CMA Emp %OfOnt'!P135*'Ont GDP'!P135,"")</f>
        <v>3979.2462640358153</v>
      </c>
      <c r="Q135" s="30">
        <f>+IFERROR('CMA Emp %OfOnt'!Q135*'Ont GDP'!Q135,"")</f>
        <v>4060.1103540778813</v>
      </c>
      <c r="R135" s="30">
        <f>+IFERROR('CMA Emp %OfOnt'!R135*'Ont GDP'!R135,"")</f>
        <v>4119.6439113645129</v>
      </c>
      <c r="S135" s="30">
        <f>+IFERROR('CMA Emp %OfOnt'!S135*'Ont GDP'!S135,"")</f>
        <v>3903.2299538403713</v>
      </c>
      <c r="T135" s="30">
        <f>+IFERROR('CMA Emp %OfOnt'!T135*'Ont GDP'!T135,"")</f>
        <v>3797.8650622893897</v>
      </c>
      <c r="U135" s="30">
        <f>+IFERROR('CMA Emp %OfOnt'!U135*'Ont GDP'!U135,"")</f>
        <v>3411.905229413921</v>
      </c>
      <c r="V135" s="30">
        <f>+IFERROR('CMA Emp %OfOnt'!V135*'Ont GDP'!V135,"")</f>
        <v>3535.1327557225022</v>
      </c>
      <c r="W135" s="30">
        <f>+IFERROR('CMA Emp %OfOnt'!W135*'Ont GDP'!W135,"")</f>
        <v>3700.7352701637992</v>
      </c>
      <c r="X135" s="30">
        <f>+IFERROR('CMA Emp %OfOnt'!X135*'Ont GDP'!X135,"")</f>
        <v>3425.8978753141528</v>
      </c>
      <c r="Y135" s="30">
        <f>+IFERROR('CMA Emp %OfOnt'!Y135*'Ont GDP'!Y135,"")</f>
        <v>3646.8966631924413</v>
      </c>
    </row>
    <row r="136" spans="1:25" x14ac:dyDescent="0.25">
      <c r="A136" s="7" t="s">
        <v>129</v>
      </c>
      <c r="B136" s="7"/>
      <c r="C136" s="14">
        <v>5412</v>
      </c>
      <c r="D136" s="65">
        <f>+IFERROR('CMA Emp %OfOnt'!D136*'Ont GDP'!D136,"")</f>
        <v>0</v>
      </c>
      <c r="E136" s="65">
        <f>+IFERROR('CMA Emp %OfOnt'!E136*'Ont GDP'!E136,"")</f>
        <v>0</v>
      </c>
      <c r="F136" s="65">
        <f>+IFERROR('CMA Emp %OfOnt'!F136*'Ont GDP'!F136,"")</f>
        <v>0</v>
      </c>
      <c r="G136" s="65">
        <f>+IFERROR('CMA Emp %OfOnt'!G136*'Ont GDP'!G136,"")</f>
        <v>0</v>
      </c>
      <c r="H136" s="65">
        <f>+IFERROR('CMA Emp %OfOnt'!H136*'Ont GDP'!H136,"")</f>
        <v>0</v>
      </c>
      <c r="I136" s="65">
        <f>+IFERROR('CMA Emp %OfOnt'!I136*'Ont GDP'!I136,"")</f>
        <v>0</v>
      </c>
      <c r="J136" s="65">
        <f>+IFERROR('CMA Emp %OfOnt'!J136*'Ont GDP'!J136,"")</f>
        <v>0</v>
      </c>
      <c r="K136" s="65">
        <f>+IFERROR('CMA Emp %OfOnt'!K136*'Ont GDP'!K136,"")</f>
        <v>0</v>
      </c>
      <c r="L136" s="65">
        <f>+IFERROR('CMA Emp %OfOnt'!L136*'Ont GDP'!L136,"")</f>
        <v>0</v>
      </c>
      <c r="M136" s="30">
        <f>+IFERROR('CMA Emp %OfOnt'!M136*'Ont GDP'!M136,"")</f>
        <v>0</v>
      </c>
      <c r="N136" s="30">
        <f>+IFERROR('CMA Emp %OfOnt'!N136*'Ont GDP'!N136,"")</f>
        <v>2235.2010376267708</v>
      </c>
      <c r="O136" s="30">
        <f>+IFERROR('CMA Emp %OfOnt'!O136*'Ont GDP'!O136,"")</f>
        <v>2062.9270391697005</v>
      </c>
      <c r="P136" s="30">
        <f>+IFERROR('CMA Emp %OfOnt'!P136*'Ont GDP'!P136,"")</f>
        <v>2370.548634047871</v>
      </c>
      <c r="Q136" s="30">
        <f>+IFERROR('CMA Emp %OfOnt'!Q136*'Ont GDP'!Q136,"")</f>
        <v>2537.0613694375434</v>
      </c>
      <c r="R136" s="30">
        <f>+IFERROR('CMA Emp %OfOnt'!R136*'Ont GDP'!R136,"")</f>
        <v>2747.5934434939627</v>
      </c>
      <c r="S136" s="30">
        <f>+IFERROR('CMA Emp %OfOnt'!S136*'Ont GDP'!S136,"")</f>
        <v>2633.6595309256995</v>
      </c>
      <c r="T136" s="30">
        <f>+IFERROR('CMA Emp %OfOnt'!T136*'Ont GDP'!T136,"")</f>
        <v>2551.915685946502</v>
      </c>
      <c r="U136" s="30">
        <f>+IFERROR('CMA Emp %OfOnt'!U136*'Ont GDP'!U136,"")</f>
        <v>2786.1949093152762</v>
      </c>
      <c r="V136" s="30">
        <f>+IFERROR('CMA Emp %OfOnt'!V136*'Ont GDP'!V136,"")</f>
        <v>3014.0163136039323</v>
      </c>
      <c r="W136" s="30">
        <f>+IFERROR('CMA Emp %OfOnt'!W136*'Ont GDP'!W136,"")</f>
        <v>3157.9734922412213</v>
      </c>
      <c r="X136" s="30">
        <f>+IFERROR('CMA Emp %OfOnt'!X136*'Ont GDP'!X136,"")</f>
        <v>3127.2786559740639</v>
      </c>
      <c r="Y136" s="30">
        <f>+IFERROR('CMA Emp %OfOnt'!Y136*'Ont GDP'!Y136,"")</f>
        <v>3334.4722568185493</v>
      </c>
    </row>
    <row r="137" spans="1:25" x14ac:dyDescent="0.25">
      <c r="A137" s="7" t="s">
        <v>130</v>
      </c>
      <c r="B137" s="7"/>
      <c r="C137" s="14">
        <v>5413</v>
      </c>
      <c r="D137" s="65">
        <f>+IFERROR('CMA Emp %OfOnt'!D137*'Ont GDP'!D137,"")</f>
        <v>2331.0097980684809</v>
      </c>
      <c r="E137" s="65">
        <f>+IFERROR('CMA Emp %OfOnt'!E137*'Ont GDP'!E137,"")</f>
        <v>2689.682156402384</v>
      </c>
      <c r="F137" s="65">
        <f>+IFERROR('CMA Emp %OfOnt'!F137*'Ont GDP'!F137,"")</f>
        <v>2297.6574785359244</v>
      </c>
      <c r="G137" s="65">
        <f>+IFERROR('CMA Emp %OfOnt'!G137*'Ont GDP'!G137,"")</f>
        <v>2635.0164914302168</v>
      </c>
      <c r="H137" s="65">
        <f>+IFERROR('CMA Emp %OfOnt'!H137*'Ont GDP'!H137,"")</f>
        <v>2416.2066555991551</v>
      </c>
      <c r="I137" s="65">
        <f>+IFERROR('CMA Emp %OfOnt'!I137*'Ont GDP'!I137,"")</f>
        <v>2618.1486154767254</v>
      </c>
      <c r="J137" s="65">
        <f>+IFERROR('CMA Emp %OfOnt'!J137*'Ont GDP'!J137,"")</f>
        <v>2537.383915374583</v>
      </c>
      <c r="K137" s="65">
        <f>+IFERROR('CMA Emp %OfOnt'!K137*'Ont GDP'!K137,"")</f>
        <v>2584.0135189941871</v>
      </c>
      <c r="L137" s="65">
        <f>+IFERROR('CMA Emp %OfOnt'!L137*'Ont GDP'!L137,"")</f>
        <v>2943.6033215503658</v>
      </c>
      <c r="M137" s="30">
        <f>+IFERROR('CMA Emp %OfOnt'!M137*'Ont GDP'!M137,"")</f>
        <v>2743.2957131990906</v>
      </c>
      <c r="N137" s="30">
        <f>+IFERROR('CMA Emp %OfOnt'!N137*'Ont GDP'!N137,"")</f>
        <v>3102.7976663171357</v>
      </c>
      <c r="O137" s="30">
        <f>+IFERROR('CMA Emp %OfOnt'!O137*'Ont GDP'!O137,"")</f>
        <v>3375.4069830190419</v>
      </c>
      <c r="P137" s="30">
        <f>+IFERROR('CMA Emp %OfOnt'!P137*'Ont GDP'!P137,"")</f>
        <v>3336.3884666424628</v>
      </c>
      <c r="Q137" s="30">
        <f>+IFERROR('CMA Emp %OfOnt'!Q137*'Ont GDP'!Q137,"")</f>
        <v>3670.5425576886887</v>
      </c>
      <c r="R137" s="30">
        <f>+IFERROR('CMA Emp %OfOnt'!R137*'Ont GDP'!R137,"")</f>
        <v>3634.7612610553729</v>
      </c>
      <c r="S137" s="30">
        <f>+IFERROR('CMA Emp %OfOnt'!S137*'Ont GDP'!S137,"")</f>
        <v>4238.7196224413692</v>
      </c>
      <c r="T137" s="30">
        <f>+IFERROR('CMA Emp %OfOnt'!T137*'Ont GDP'!T137,"")</f>
        <v>3551.5198448171132</v>
      </c>
      <c r="U137" s="30">
        <f>+IFERROR('CMA Emp %OfOnt'!U137*'Ont GDP'!U137,"")</f>
        <v>3858.6414970675255</v>
      </c>
      <c r="V137" s="30">
        <f>+IFERROR('CMA Emp %OfOnt'!V137*'Ont GDP'!V137,"")</f>
        <v>3885.2502797233446</v>
      </c>
      <c r="W137" s="30">
        <f>+IFERROR('CMA Emp %OfOnt'!W137*'Ont GDP'!W137,"")</f>
        <v>3791.7858421764613</v>
      </c>
      <c r="X137" s="30">
        <f>+IFERROR('CMA Emp %OfOnt'!X137*'Ont GDP'!X137,"")</f>
        <v>3896.9116510773715</v>
      </c>
      <c r="Y137" s="30">
        <f>+IFERROR('CMA Emp %OfOnt'!Y137*'Ont GDP'!Y137,"")</f>
        <v>4075.1671358284498</v>
      </c>
    </row>
    <row r="138" spans="1:25" x14ac:dyDescent="0.25">
      <c r="A138" s="7" t="s">
        <v>131</v>
      </c>
      <c r="B138" s="7"/>
      <c r="C138" s="14">
        <v>5414</v>
      </c>
      <c r="D138" s="65">
        <f>+IFERROR('CMA Emp %OfOnt'!D138*'Ont GDP'!D138,"")</f>
        <v>0</v>
      </c>
      <c r="E138" s="65">
        <f>+IFERROR('CMA Emp %OfOnt'!E138*'Ont GDP'!E138,"")</f>
        <v>0</v>
      </c>
      <c r="F138" s="65">
        <f>+IFERROR('CMA Emp %OfOnt'!F138*'Ont GDP'!F138,"")</f>
        <v>0</v>
      </c>
      <c r="G138" s="65">
        <f>+IFERROR('CMA Emp %OfOnt'!G138*'Ont GDP'!G138,"")</f>
        <v>0</v>
      </c>
      <c r="H138" s="65">
        <f>+IFERROR('CMA Emp %OfOnt'!H138*'Ont GDP'!H138,"")</f>
        <v>0</v>
      </c>
      <c r="I138" s="65">
        <f>+IFERROR('CMA Emp %OfOnt'!I138*'Ont GDP'!I138,"")</f>
        <v>0</v>
      </c>
      <c r="J138" s="65">
        <f>+IFERROR('CMA Emp %OfOnt'!J138*'Ont GDP'!J138,"")</f>
        <v>0</v>
      </c>
      <c r="K138" s="65">
        <f>+IFERROR('CMA Emp %OfOnt'!K138*'Ont GDP'!K138,"")</f>
        <v>0</v>
      </c>
      <c r="L138" s="65">
        <f>+IFERROR('CMA Emp %OfOnt'!L138*'Ont GDP'!L138,"")</f>
        <v>0</v>
      </c>
      <c r="M138" s="30">
        <f>+IFERROR('CMA Emp %OfOnt'!M138*'Ont GDP'!M138,"")</f>
        <v>0</v>
      </c>
      <c r="N138" s="30">
        <f>+IFERROR('CMA Emp %OfOnt'!N138*'Ont GDP'!N138,"")</f>
        <v>752.01720476794446</v>
      </c>
      <c r="O138" s="30">
        <f>+IFERROR('CMA Emp %OfOnt'!O138*'Ont GDP'!O138,"")</f>
        <v>813.63112223260202</v>
      </c>
      <c r="P138" s="30">
        <f>+IFERROR('CMA Emp %OfOnt'!P138*'Ont GDP'!P138,"")</f>
        <v>596.13744915713926</v>
      </c>
      <c r="Q138" s="30">
        <f>+IFERROR('CMA Emp %OfOnt'!Q138*'Ont GDP'!Q138,"")</f>
        <v>508.71582749723558</v>
      </c>
      <c r="R138" s="30">
        <f>+IFERROR('CMA Emp %OfOnt'!R138*'Ont GDP'!R138,"")</f>
        <v>506.67762454087637</v>
      </c>
      <c r="S138" s="30">
        <f>+IFERROR('CMA Emp %OfOnt'!S138*'Ont GDP'!S138,"")</f>
        <v>472.5634661614003</v>
      </c>
      <c r="T138" s="30">
        <f>+IFERROR('CMA Emp %OfOnt'!T138*'Ont GDP'!T138,"")</f>
        <v>453.49371811735631</v>
      </c>
      <c r="U138" s="30">
        <f>+IFERROR('CMA Emp %OfOnt'!U138*'Ont GDP'!U138,"")</f>
        <v>475.69956459344212</v>
      </c>
      <c r="V138" s="30">
        <f>+IFERROR('CMA Emp %OfOnt'!V138*'Ont GDP'!V138,"")</f>
        <v>489.22585015052397</v>
      </c>
      <c r="W138" s="30">
        <f>+IFERROR('CMA Emp %OfOnt'!W138*'Ont GDP'!W138,"")</f>
        <v>492.65978088150899</v>
      </c>
      <c r="X138" s="30">
        <f>+IFERROR('CMA Emp %OfOnt'!X138*'Ont GDP'!X138,"")</f>
        <v>522.83010089348022</v>
      </c>
      <c r="Y138" s="30">
        <f>+IFERROR('CMA Emp %OfOnt'!Y138*'Ont GDP'!Y138,"")</f>
        <v>471.41487023786078</v>
      </c>
    </row>
    <row r="139" spans="1:25" x14ac:dyDescent="0.25">
      <c r="A139" s="7" t="s">
        <v>132</v>
      </c>
      <c r="B139" s="7"/>
      <c r="C139" s="14">
        <v>5415</v>
      </c>
      <c r="D139" s="65">
        <f>+IFERROR('CMA Emp %OfOnt'!D139*'Ont GDP'!D139,"")</f>
        <v>1812.5870894827817</v>
      </c>
      <c r="E139" s="65">
        <f>+IFERROR('CMA Emp %OfOnt'!E139*'Ont GDP'!E139,"")</f>
        <v>2263.1573964497043</v>
      </c>
      <c r="F139" s="65">
        <f>+IFERROR('CMA Emp %OfOnt'!F139*'Ont GDP'!F139,"")</f>
        <v>3694.5861654422288</v>
      </c>
      <c r="G139" s="65">
        <f>+IFERROR('CMA Emp %OfOnt'!G139*'Ont GDP'!G139,"")</f>
        <v>4015.8470809149885</v>
      </c>
      <c r="H139" s="65">
        <f>+IFERROR('CMA Emp %OfOnt'!H139*'Ont GDP'!H139,"")</f>
        <v>4687.0994847403881</v>
      </c>
      <c r="I139" s="65">
        <f>+IFERROR('CMA Emp %OfOnt'!I139*'Ont GDP'!I139,"")</f>
        <v>4773.0751401869165</v>
      </c>
      <c r="J139" s="65">
        <f>+IFERROR('CMA Emp %OfOnt'!J139*'Ont GDP'!J139,"")</f>
        <v>5619.9623000465908</v>
      </c>
      <c r="K139" s="65">
        <f>+IFERROR('CMA Emp %OfOnt'!K139*'Ont GDP'!K139,"")</f>
        <v>5306.383527709203</v>
      </c>
      <c r="L139" s="65">
        <f>+IFERROR('CMA Emp %OfOnt'!L139*'Ont GDP'!L139,"")</f>
        <v>5379.727336704801</v>
      </c>
      <c r="M139" s="30">
        <f>+IFERROR('CMA Emp %OfOnt'!M139*'Ont GDP'!M139,"")</f>
        <v>5631.6343921740599</v>
      </c>
      <c r="N139" s="30">
        <f>+IFERROR('CMA Emp %OfOnt'!N139*'Ont GDP'!N139,"")</f>
        <v>5972.0181723461164</v>
      </c>
      <c r="O139" s="30">
        <f>+IFERROR('CMA Emp %OfOnt'!O139*'Ont GDP'!O139,"")</f>
        <v>6899.3013722029627</v>
      </c>
      <c r="P139" s="30">
        <f>+IFERROR('CMA Emp %OfOnt'!P139*'Ont GDP'!P139,"")</f>
        <v>6498.9006856321967</v>
      </c>
      <c r="Q139" s="30">
        <f>+IFERROR('CMA Emp %OfOnt'!Q139*'Ont GDP'!Q139,"")</f>
        <v>7015.1428151270848</v>
      </c>
      <c r="R139" s="30">
        <f>+IFERROR('CMA Emp %OfOnt'!R139*'Ont GDP'!R139,"")</f>
        <v>6657.106574777541</v>
      </c>
      <c r="S139" s="30">
        <f>+IFERROR('CMA Emp %OfOnt'!S139*'Ont GDP'!S139,"")</f>
        <v>7122.9005821373221</v>
      </c>
      <c r="T139" s="30">
        <f>+IFERROR('CMA Emp %OfOnt'!T139*'Ont GDP'!T139,"")</f>
        <v>6796.8784181622004</v>
      </c>
      <c r="U139" s="30">
        <f>+IFERROR('CMA Emp %OfOnt'!U139*'Ont GDP'!U139,"")</f>
        <v>7688.5221170388168</v>
      </c>
      <c r="V139" s="30">
        <f>+IFERROR('CMA Emp %OfOnt'!V139*'Ont GDP'!V139,"")</f>
        <v>8662.7749062236344</v>
      </c>
      <c r="W139" s="30">
        <f>+IFERROR('CMA Emp %OfOnt'!W139*'Ont GDP'!W139,"")</f>
        <v>9219.6845691175713</v>
      </c>
      <c r="X139" s="30">
        <f>+IFERROR('CMA Emp %OfOnt'!X139*'Ont GDP'!X139,"")</f>
        <v>9626.6314503608319</v>
      </c>
      <c r="Y139" s="30">
        <f>+IFERROR('CMA Emp %OfOnt'!Y139*'Ont GDP'!Y139,"")</f>
        <v>10669.485253436282</v>
      </c>
    </row>
    <row r="140" spans="1:25" x14ac:dyDescent="0.25">
      <c r="A140" s="7" t="s">
        <v>133</v>
      </c>
      <c r="B140" s="7"/>
      <c r="C140" s="14">
        <v>5416</v>
      </c>
      <c r="D140" s="65">
        <f>+IFERROR('CMA Emp %OfOnt'!D140*'Ont GDP'!D140,"")</f>
        <v>0</v>
      </c>
      <c r="E140" s="65">
        <f>+IFERROR('CMA Emp %OfOnt'!E140*'Ont GDP'!E140,"")</f>
        <v>0</v>
      </c>
      <c r="F140" s="65">
        <f>+IFERROR('CMA Emp %OfOnt'!F140*'Ont GDP'!F140,"")</f>
        <v>0</v>
      </c>
      <c r="G140" s="65">
        <f>+IFERROR('CMA Emp %OfOnt'!G140*'Ont GDP'!G140,"")</f>
        <v>0</v>
      </c>
      <c r="H140" s="65">
        <f>+IFERROR('CMA Emp %OfOnt'!H140*'Ont GDP'!H140,"")</f>
        <v>0</v>
      </c>
      <c r="I140" s="65">
        <f>+IFERROR('CMA Emp %OfOnt'!I140*'Ont GDP'!I140,"")</f>
        <v>0</v>
      </c>
      <c r="J140" s="65">
        <f>+IFERROR('CMA Emp %OfOnt'!J140*'Ont GDP'!J140,"")</f>
        <v>0</v>
      </c>
      <c r="K140" s="65">
        <f>+IFERROR('CMA Emp %OfOnt'!K140*'Ont GDP'!K140,"")</f>
        <v>0</v>
      </c>
      <c r="L140" s="65">
        <f>+IFERROR('CMA Emp %OfOnt'!L140*'Ont GDP'!L140,"")</f>
        <v>0</v>
      </c>
      <c r="M140" s="30">
        <f>+IFERROR('CMA Emp %OfOnt'!M140*'Ont GDP'!M140,"")</f>
        <v>0</v>
      </c>
      <c r="N140" s="30">
        <f>+IFERROR('CMA Emp %OfOnt'!N140*'Ont GDP'!N140,"")</f>
        <v>2242.2574428158387</v>
      </c>
      <c r="O140" s="30">
        <f>+IFERROR('CMA Emp %OfOnt'!O140*'Ont GDP'!O140,"")</f>
        <v>2369.5553914754541</v>
      </c>
      <c r="P140" s="30">
        <f>+IFERROR('CMA Emp %OfOnt'!P140*'Ont GDP'!P140,"")</f>
        <v>2264.3082289396339</v>
      </c>
      <c r="Q140" s="30">
        <f>+IFERROR('CMA Emp %OfOnt'!Q140*'Ont GDP'!Q140,"")</f>
        <v>2381.6836155301703</v>
      </c>
      <c r="R140" s="30">
        <f>+IFERROR('CMA Emp %OfOnt'!R140*'Ont GDP'!R140,"")</f>
        <v>2393.8382885024248</v>
      </c>
      <c r="S140" s="30">
        <f>+IFERROR('CMA Emp %OfOnt'!S140*'Ont GDP'!S140,"")</f>
        <v>2311.5299970371721</v>
      </c>
      <c r="T140" s="30">
        <f>+IFERROR('CMA Emp %OfOnt'!T140*'Ont GDP'!T140,"")</f>
        <v>2837.1457210264161</v>
      </c>
      <c r="U140" s="30">
        <f>+IFERROR('CMA Emp %OfOnt'!U140*'Ont GDP'!U140,"")</f>
        <v>2940.4256970607476</v>
      </c>
      <c r="V140" s="30">
        <f>+IFERROR('CMA Emp %OfOnt'!V140*'Ont GDP'!V140,"")</f>
        <v>3106.7407314661245</v>
      </c>
      <c r="W140" s="30">
        <f>+IFERROR('CMA Emp %OfOnt'!W140*'Ont GDP'!W140,"")</f>
        <v>2827.9987230859956</v>
      </c>
      <c r="X140" s="30">
        <f>+IFERROR('CMA Emp %OfOnt'!X140*'Ont GDP'!X140,"")</f>
        <v>3314.1120547538276</v>
      </c>
      <c r="Y140" s="30">
        <f>+IFERROR('CMA Emp %OfOnt'!Y140*'Ont GDP'!Y140,"")</f>
        <v>3779.0891970251564</v>
      </c>
    </row>
    <row r="141" spans="1:25" x14ac:dyDescent="0.25">
      <c r="A141" s="7" t="s">
        <v>134</v>
      </c>
      <c r="B141" s="7"/>
      <c r="C141" s="14">
        <v>5417</v>
      </c>
      <c r="D141" s="65">
        <f>+IFERROR('CMA Emp %OfOnt'!D141*'Ont GDP'!D141,"")</f>
        <v>0</v>
      </c>
      <c r="E141" s="65">
        <f>+IFERROR('CMA Emp %OfOnt'!E141*'Ont GDP'!E141,"")</f>
        <v>0</v>
      </c>
      <c r="F141" s="65">
        <f>+IFERROR('CMA Emp %OfOnt'!F141*'Ont GDP'!F141,"")</f>
        <v>0</v>
      </c>
      <c r="G141" s="65">
        <f>+IFERROR('CMA Emp %OfOnt'!G141*'Ont GDP'!G141,"")</f>
        <v>0</v>
      </c>
      <c r="H141" s="65">
        <f>+IFERROR('CMA Emp %OfOnt'!H141*'Ont GDP'!H141,"")</f>
        <v>0</v>
      </c>
      <c r="I141" s="65">
        <f>+IFERROR('CMA Emp %OfOnt'!I141*'Ont GDP'!I141,"")</f>
        <v>0</v>
      </c>
      <c r="J141" s="65">
        <f>+IFERROR('CMA Emp %OfOnt'!J141*'Ont GDP'!J141,"")</f>
        <v>0</v>
      </c>
      <c r="K141" s="65">
        <f>+IFERROR('CMA Emp %OfOnt'!K141*'Ont GDP'!K141,"")</f>
        <v>0</v>
      </c>
      <c r="L141" s="65">
        <f>+IFERROR('CMA Emp %OfOnt'!L141*'Ont GDP'!L141,"")</f>
        <v>0</v>
      </c>
      <c r="M141" s="30">
        <f>+IFERROR('CMA Emp %OfOnt'!M141*'Ont GDP'!M141,"")</f>
        <v>0</v>
      </c>
      <c r="N141" s="30">
        <f>+IFERROR('CMA Emp %OfOnt'!N141*'Ont GDP'!N141,"")</f>
        <v>1396.3482828082222</v>
      </c>
      <c r="O141" s="30">
        <f>+IFERROR('CMA Emp %OfOnt'!O141*'Ont GDP'!O141,"")</f>
        <v>1346.8885883974974</v>
      </c>
      <c r="P141" s="30">
        <f>+IFERROR('CMA Emp %OfOnt'!P141*'Ont GDP'!P141,"")</f>
        <v>1515.2322402443788</v>
      </c>
      <c r="Q141" s="30">
        <f>+IFERROR('CMA Emp %OfOnt'!Q141*'Ont GDP'!Q141,"")</f>
        <v>1131.3467414846448</v>
      </c>
      <c r="R141" s="30">
        <f>+IFERROR('CMA Emp %OfOnt'!R141*'Ont GDP'!R141,"")</f>
        <v>1191.2437930664109</v>
      </c>
      <c r="S141" s="30">
        <f>+IFERROR('CMA Emp %OfOnt'!S141*'Ont GDP'!S141,"")</f>
        <v>1132.1234421025995</v>
      </c>
      <c r="T141" s="30">
        <f>+IFERROR('CMA Emp %OfOnt'!T141*'Ont GDP'!T141,"")</f>
        <v>988.5742984140096</v>
      </c>
      <c r="U141" s="30">
        <f>+IFERROR('CMA Emp %OfOnt'!U141*'Ont GDP'!U141,"")</f>
        <v>1303.8463380267044</v>
      </c>
      <c r="V141" s="30">
        <f>+IFERROR('CMA Emp %OfOnt'!V141*'Ont GDP'!V141,"")</f>
        <v>1250.8296614814283</v>
      </c>
      <c r="W141" s="30">
        <f>+IFERROR('CMA Emp %OfOnt'!W141*'Ont GDP'!W141,"")</f>
        <v>888.50069331158249</v>
      </c>
      <c r="X141" s="30">
        <f>+IFERROR('CMA Emp %OfOnt'!X141*'Ont GDP'!X141,"")</f>
        <v>600.4395748968243</v>
      </c>
      <c r="Y141" s="30">
        <f>+IFERROR('CMA Emp %OfOnt'!Y141*'Ont GDP'!Y141,"")</f>
        <v>745.59118150684935</v>
      </c>
    </row>
    <row r="142" spans="1:25" x14ac:dyDescent="0.25">
      <c r="A142" s="7" t="s">
        <v>135</v>
      </c>
      <c r="B142" s="7"/>
      <c r="C142" s="14">
        <v>5418</v>
      </c>
      <c r="D142" s="65">
        <f>+IFERROR('CMA Emp %OfOnt'!D142*'Ont GDP'!D142,"")</f>
        <v>1335.5225552528007</v>
      </c>
      <c r="E142" s="65">
        <f>+IFERROR('CMA Emp %OfOnt'!E142*'Ont GDP'!E142,"")</f>
        <v>1261.8887323943663</v>
      </c>
      <c r="F142" s="65">
        <f>+IFERROR('CMA Emp %OfOnt'!F142*'Ont GDP'!F142,"")</f>
        <v>1518.2381352693924</v>
      </c>
      <c r="G142" s="65">
        <f>+IFERROR('CMA Emp %OfOnt'!G142*'Ont GDP'!G142,"")</f>
        <v>1710.6232110643416</v>
      </c>
      <c r="H142" s="65">
        <f>+IFERROR('CMA Emp %OfOnt'!H142*'Ont GDP'!H142,"")</f>
        <v>1711.0008309455586</v>
      </c>
      <c r="I142" s="65">
        <f>+IFERROR('CMA Emp %OfOnt'!I142*'Ont GDP'!I142,"")</f>
        <v>1683.8884462151395</v>
      </c>
      <c r="J142" s="65">
        <f>+IFERROR('CMA Emp %OfOnt'!J142*'Ont GDP'!J142,"")</f>
        <v>1708.4459143968872</v>
      </c>
      <c r="K142" s="65">
        <f>+IFERROR('CMA Emp %OfOnt'!K142*'Ont GDP'!K142,"")</f>
        <v>1516.5100507008651</v>
      </c>
      <c r="L142" s="65">
        <f>+IFERROR('CMA Emp %OfOnt'!L142*'Ont GDP'!L142,"")</f>
        <v>2044.8635161965794</v>
      </c>
      <c r="M142" s="30">
        <f>+IFERROR('CMA Emp %OfOnt'!M142*'Ont GDP'!M142,"")</f>
        <v>2077.8314145907134</v>
      </c>
      <c r="N142" s="30">
        <f>+IFERROR('CMA Emp %OfOnt'!N142*'Ont GDP'!N142,"")</f>
        <v>2103.5418244356874</v>
      </c>
      <c r="O142" s="30">
        <f>+IFERROR('CMA Emp %OfOnt'!O142*'Ont GDP'!O142,"")</f>
        <v>2060.3859125313661</v>
      </c>
      <c r="P142" s="30">
        <f>+IFERROR('CMA Emp %OfOnt'!P142*'Ont GDP'!P142,"")</f>
        <v>2079.688988823093</v>
      </c>
      <c r="Q142" s="30">
        <f>+IFERROR('CMA Emp %OfOnt'!Q142*'Ont GDP'!Q142,"")</f>
        <v>1842.690216163754</v>
      </c>
      <c r="R142" s="30">
        <f>+IFERROR('CMA Emp %OfOnt'!R142*'Ont GDP'!R142,"")</f>
        <v>1684.0192275458858</v>
      </c>
      <c r="S142" s="30">
        <f>+IFERROR('CMA Emp %OfOnt'!S142*'Ont GDP'!S142,"")</f>
        <v>1519.7697356969068</v>
      </c>
      <c r="T142" s="30">
        <f>+IFERROR('CMA Emp %OfOnt'!T142*'Ont GDP'!T142,"")</f>
        <v>2012.8514007497304</v>
      </c>
      <c r="U142" s="30">
        <f>+IFERROR('CMA Emp %OfOnt'!U142*'Ont GDP'!U142,"")</f>
        <v>2450.8639676360713</v>
      </c>
      <c r="V142" s="30">
        <f>+IFERROR('CMA Emp %OfOnt'!V142*'Ont GDP'!V142,"")</f>
        <v>2659.9239310616481</v>
      </c>
      <c r="W142" s="30">
        <f>+IFERROR('CMA Emp %OfOnt'!W142*'Ont GDP'!W142,"")</f>
        <v>2331.4637298916937</v>
      </c>
      <c r="X142" s="30">
        <f>+IFERROR('CMA Emp %OfOnt'!X142*'Ont GDP'!X142,"")</f>
        <v>2499.8434995685952</v>
      </c>
      <c r="Y142" s="30">
        <f>+IFERROR('CMA Emp %OfOnt'!Y142*'Ont GDP'!Y142,"")</f>
        <v>2526.0228508187884</v>
      </c>
    </row>
    <row r="143" spans="1:25" x14ac:dyDescent="0.25">
      <c r="A143" s="7" t="s">
        <v>136</v>
      </c>
      <c r="B143" s="7"/>
      <c r="C143" s="14">
        <v>5419</v>
      </c>
      <c r="D143" s="65">
        <f>+IFERROR('CMA Emp %OfOnt'!D143*'Ont GDP'!D143,"")</f>
        <v>0</v>
      </c>
      <c r="E143" s="65">
        <f>+IFERROR('CMA Emp %OfOnt'!E143*'Ont GDP'!E143,"")</f>
        <v>0</v>
      </c>
      <c r="F143" s="65">
        <f>+IFERROR('CMA Emp %OfOnt'!F143*'Ont GDP'!F143,"")</f>
        <v>0</v>
      </c>
      <c r="G143" s="65">
        <f>+IFERROR('CMA Emp %OfOnt'!G143*'Ont GDP'!G143,"")</f>
        <v>0</v>
      </c>
      <c r="H143" s="65">
        <f>+IFERROR('CMA Emp %OfOnt'!H143*'Ont GDP'!H143,"")</f>
        <v>0</v>
      </c>
      <c r="I143" s="65">
        <f>+IFERROR('CMA Emp %OfOnt'!I143*'Ont GDP'!I143,"")</f>
        <v>0</v>
      </c>
      <c r="J143" s="65">
        <f>+IFERROR('CMA Emp %OfOnt'!J143*'Ont GDP'!J143,"")</f>
        <v>0</v>
      </c>
      <c r="K143" s="65">
        <f>+IFERROR('CMA Emp %OfOnt'!K143*'Ont GDP'!K143,"")</f>
        <v>0</v>
      </c>
      <c r="L143" s="65">
        <f>+IFERROR('CMA Emp %OfOnt'!L143*'Ont GDP'!L143,"")</f>
        <v>0</v>
      </c>
      <c r="M143" s="30">
        <f>+IFERROR('CMA Emp %OfOnt'!M143*'Ont GDP'!M143,"")</f>
        <v>0</v>
      </c>
      <c r="N143" s="30">
        <f>+IFERROR('CMA Emp %OfOnt'!N143*'Ont GDP'!N143,"")</f>
        <v>1807.5998231308131</v>
      </c>
      <c r="O143" s="30">
        <f>+IFERROR('CMA Emp %OfOnt'!O143*'Ont GDP'!O143,"")</f>
        <v>1551.4945877013108</v>
      </c>
      <c r="P143" s="30">
        <f>+IFERROR('CMA Emp %OfOnt'!P143*'Ont GDP'!P143,"")</f>
        <v>1365.0570457276899</v>
      </c>
      <c r="Q143" s="30">
        <f>+IFERROR('CMA Emp %OfOnt'!Q143*'Ont GDP'!Q143,"")</f>
        <v>1153.1587152638137</v>
      </c>
      <c r="R143" s="30">
        <f>+IFERROR('CMA Emp %OfOnt'!R143*'Ont GDP'!R143,"")</f>
        <v>1313.4013412180873</v>
      </c>
      <c r="S143" s="30">
        <f>+IFERROR('CMA Emp %OfOnt'!S143*'Ont GDP'!S143,"")</f>
        <v>1224.4267291835324</v>
      </c>
      <c r="T143" s="30">
        <f>+IFERROR('CMA Emp %OfOnt'!T143*'Ont GDP'!T143,"")</f>
        <v>1528.1889771450426</v>
      </c>
      <c r="U143" s="30">
        <f>+IFERROR('CMA Emp %OfOnt'!U143*'Ont GDP'!U143,"")</f>
        <v>1720.4644655094169</v>
      </c>
      <c r="V143" s="30">
        <f>+IFERROR('CMA Emp %OfOnt'!V143*'Ont GDP'!V143,"")</f>
        <v>1634.7034601584166</v>
      </c>
      <c r="W143" s="30">
        <f>+IFERROR('CMA Emp %OfOnt'!W143*'Ont GDP'!W143,"")</f>
        <v>1895.2134323099599</v>
      </c>
      <c r="X143" s="30">
        <f>+IFERROR('CMA Emp %OfOnt'!X143*'Ont GDP'!X143,"")</f>
        <v>1900.3081944002349</v>
      </c>
      <c r="Y143" s="30">
        <f>+IFERROR('CMA Emp %OfOnt'!Y143*'Ont GDP'!Y143,"")</f>
        <v>1542.5460048575319</v>
      </c>
    </row>
    <row r="144" spans="1:25" x14ac:dyDescent="0.25">
      <c r="A144" s="5" t="s">
        <v>137</v>
      </c>
      <c r="B144" s="5"/>
      <c r="C144" s="13">
        <v>55</v>
      </c>
      <c r="D144" s="64" t="str">
        <f>+IFERROR('CMA Emp %OfOnt'!D144*'Ont GDP'!D144,"")</f>
        <v/>
      </c>
      <c r="E144" s="64">
        <f>+IFERROR('CMA Emp %OfOnt'!E144*'Ont GDP'!E144,"")</f>
        <v>2121</v>
      </c>
      <c r="F144" s="64" t="str">
        <f>+IFERROR('CMA Emp %OfOnt'!F144*'Ont GDP'!F144,"")</f>
        <v/>
      </c>
      <c r="G144" s="64" t="str">
        <f>+IFERROR('CMA Emp %OfOnt'!G144*'Ont GDP'!G144,"")</f>
        <v/>
      </c>
      <c r="H144" s="64" t="str">
        <f>+IFERROR('CMA Emp %OfOnt'!H144*'Ont GDP'!H144,"")</f>
        <v/>
      </c>
      <c r="I144" s="64" t="str">
        <f>+IFERROR('CMA Emp %OfOnt'!I144*'Ont GDP'!I144,"")</f>
        <v/>
      </c>
      <c r="J144" s="64" t="str">
        <f>+IFERROR('CMA Emp %OfOnt'!J144*'Ont GDP'!J144,"")</f>
        <v/>
      </c>
      <c r="K144" s="64" t="str">
        <f>+IFERROR('CMA Emp %OfOnt'!K144*'Ont GDP'!K144,"")</f>
        <v/>
      </c>
      <c r="L144" s="64" t="str">
        <f>+IFERROR('CMA Emp %OfOnt'!L144*'Ont GDP'!L144,"")</f>
        <v/>
      </c>
      <c r="M144" s="29">
        <f>+IFERROR('CMA Emp %OfOnt'!M144*'Ont GDP'!M144,"")</f>
        <v>0</v>
      </c>
      <c r="N144" s="29">
        <f>+IFERROR('CMA Emp %OfOnt'!N144*'Ont GDP'!N144,"")</f>
        <v>0</v>
      </c>
      <c r="O144" s="29">
        <f>+IFERROR('CMA Emp %OfOnt'!O144*'Ont GDP'!O144,"")</f>
        <v>4258.8380934854631</v>
      </c>
      <c r="P144" s="29" t="str">
        <f>+IFERROR('CMA Emp %OfOnt'!P144*'Ont GDP'!P144,"")</f>
        <v/>
      </c>
      <c r="Q144" s="29" t="str">
        <f>+IFERROR('CMA Emp %OfOnt'!Q144*'Ont GDP'!Q144,"")</f>
        <v/>
      </c>
      <c r="R144" s="29" t="str">
        <f>+IFERROR('CMA Emp %OfOnt'!R144*'Ont GDP'!R144,"")</f>
        <v/>
      </c>
      <c r="S144" s="29" t="str">
        <f>+IFERROR('CMA Emp %OfOnt'!S144*'Ont GDP'!S144,"")</f>
        <v/>
      </c>
      <c r="T144" s="29" t="str">
        <f>+IFERROR('CMA Emp %OfOnt'!T144*'Ont GDP'!T144,"")</f>
        <v/>
      </c>
      <c r="U144" s="29" t="str">
        <f>+IFERROR('CMA Emp %OfOnt'!U144*'Ont GDP'!U144,"")</f>
        <v/>
      </c>
      <c r="V144" s="29" t="str">
        <f>+IFERROR('CMA Emp %OfOnt'!V144*'Ont GDP'!V144,"")</f>
        <v/>
      </c>
      <c r="W144" s="29">
        <f>+IFERROR('CMA Emp %OfOnt'!W144*'Ont GDP'!W144,"")</f>
        <v>0</v>
      </c>
      <c r="X144" s="29" t="str">
        <f>+IFERROR('CMA Emp %OfOnt'!X144*'Ont GDP'!X144,"")</f>
        <v/>
      </c>
      <c r="Y144" s="29" t="str">
        <f>+IFERROR('CMA Emp %OfOnt'!Y144*'Ont GDP'!Y144,"")</f>
        <v/>
      </c>
    </row>
    <row r="145" spans="1:25" x14ac:dyDescent="0.25">
      <c r="A145" s="5" t="s">
        <v>138</v>
      </c>
      <c r="B145" s="5"/>
      <c r="C145" s="13">
        <v>56</v>
      </c>
      <c r="D145" s="64">
        <f>+IFERROR('CMA Emp %OfOnt'!D145*'Ont GDP'!D145,"")</f>
        <v>6284.1632764540636</v>
      </c>
      <c r="E145" s="64">
        <f>+IFERROR('CMA Emp %OfOnt'!E145*'Ont GDP'!E145,"")</f>
        <v>6716.2797528702067</v>
      </c>
      <c r="F145" s="64">
        <f>+IFERROR('CMA Emp %OfOnt'!F145*'Ont GDP'!F145,"")</f>
        <v>7694.9769297013099</v>
      </c>
      <c r="G145" s="64">
        <f>+IFERROR('CMA Emp %OfOnt'!G145*'Ont GDP'!G145,"")</f>
        <v>7914.695116861436</v>
      </c>
      <c r="H145" s="64">
        <f>+IFERROR('CMA Emp %OfOnt'!H145*'Ont GDP'!H145,"")</f>
        <v>7860.1109247946079</v>
      </c>
      <c r="I145" s="64">
        <f>+IFERROR('CMA Emp %OfOnt'!I145*'Ont GDP'!I145,"")</f>
        <v>8866.1724025974017</v>
      </c>
      <c r="J145" s="64">
        <f>+IFERROR('CMA Emp %OfOnt'!J145*'Ont GDP'!J145,"")</f>
        <v>8630.6922286888057</v>
      </c>
      <c r="K145" s="64">
        <f>+IFERROR('CMA Emp %OfOnt'!K145*'Ont GDP'!K145,"")</f>
        <v>9420.8422162825973</v>
      </c>
      <c r="L145" s="64">
        <f>+IFERROR('CMA Emp %OfOnt'!L145*'Ont GDP'!L145,"")</f>
        <v>10024.457837589403</v>
      </c>
      <c r="M145" s="29">
        <f>+IFERROR('CMA Emp %OfOnt'!M145*'Ont GDP'!M145,"")</f>
        <v>9897.3090667604611</v>
      </c>
      <c r="N145" s="29">
        <f>+IFERROR('CMA Emp %OfOnt'!N145*'Ont GDP'!N145,"")</f>
        <v>10340.100066582481</v>
      </c>
      <c r="O145" s="29">
        <f>+IFERROR('CMA Emp %OfOnt'!O145*'Ont GDP'!O145,"")</f>
        <v>10066.240798889663</v>
      </c>
      <c r="P145" s="29">
        <f>+IFERROR('CMA Emp %OfOnt'!P145*'Ont GDP'!P145,"")</f>
        <v>9602.4394228643887</v>
      </c>
      <c r="Q145" s="29">
        <f>+IFERROR('CMA Emp %OfOnt'!Q145*'Ont GDP'!Q145,"")</f>
        <v>10379.022746427885</v>
      </c>
      <c r="R145" s="29">
        <f>+IFERROR('CMA Emp %OfOnt'!R145*'Ont GDP'!R145,"")</f>
        <v>10151.213684243015</v>
      </c>
      <c r="S145" s="29">
        <f>+IFERROR('CMA Emp %OfOnt'!S145*'Ont GDP'!S145,"")</f>
        <v>10669.618932836374</v>
      </c>
      <c r="T145" s="29">
        <f>+IFERROR('CMA Emp %OfOnt'!T145*'Ont GDP'!T145,"")</f>
        <v>11165.392961092943</v>
      </c>
      <c r="U145" s="29">
        <f>+IFERROR('CMA Emp %OfOnt'!U145*'Ont GDP'!U145,"")</f>
        <v>10994.666301006708</v>
      </c>
      <c r="V145" s="29">
        <f>+IFERROR('CMA Emp %OfOnt'!V145*'Ont GDP'!V145,"")</f>
        <v>11526.971976961306</v>
      </c>
      <c r="W145" s="29">
        <f>+IFERROR('CMA Emp %OfOnt'!W145*'Ont GDP'!W145,"")</f>
        <v>11330.45496175834</v>
      </c>
      <c r="X145" s="29">
        <f>+IFERROR('CMA Emp %OfOnt'!X145*'Ont GDP'!X145,"")</f>
        <v>11745.856946518101</v>
      </c>
      <c r="Y145" s="29">
        <f>+IFERROR('CMA Emp %OfOnt'!Y145*'Ont GDP'!Y145,"")</f>
        <v>12127.277004981897</v>
      </c>
    </row>
    <row r="146" spans="1:25" x14ac:dyDescent="0.25">
      <c r="A146" s="6" t="s">
        <v>139</v>
      </c>
      <c r="B146" s="6"/>
      <c r="C146" s="14">
        <v>561</v>
      </c>
      <c r="D146" s="65">
        <f>+IFERROR('CMA Emp %OfOnt'!D146*'Ont GDP'!D146,"")</f>
        <v>6055.9107778259913</v>
      </c>
      <c r="E146" s="65">
        <f>+IFERROR('CMA Emp %OfOnt'!E146*'Ont GDP'!E146,"")</f>
        <v>6472.8967184368739</v>
      </c>
      <c r="F146" s="65">
        <f>+IFERROR('CMA Emp %OfOnt'!F146*'Ont GDP'!F146,"")</f>
        <v>7558.0047930903565</v>
      </c>
      <c r="G146" s="65">
        <f>+IFERROR('CMA Emp %OfOnt'!G146*'Ont GDP'!G146,"")</f>
        <v>7697.9254647568459</v>
      </c>
      <c r="H146" s="65">
        <f>+IFERROR('CMA Emp %OfOnt'!H146*'Ont GDP'!H146,"")</f>
        <v>7564.8868992758398</v>
      </c>
      <c r="I146" s="65">
        <f>+IFERROR('CMA Emp %OfOnt'!I146*'Ont GDP'!I146,"")</f>
        <v>8471.634994913531</v>
      </c>
      <c r="J146" s="65">
        <f>+IFERROR('CMA Emp %OfOnt'!J146*'Ont GDP'!J146,"")</f>
        <v>8230.137998897897</v>
      </c>
      <c r="K146" s="65">
        <f>+IFERROR('CMA Emp %OfOnt'!K146*'Ont GDP'!K146,"")</f>
        <v>8960.4301768482728</v>
      </c>
      <c r="L146" s="65">
        <f>+IFERROR('CMA Emp %OfOnt'!L146*'Ont GDP'!L146,"")</f>
        <v>9440.051463486514</v>
      </c>
      <c r="M146" s="30">
        <f>+IFERROR('CMA Emp %OfOnt'!M146*'Ont GDP'!M146,"")</f>
        <v>9263.0469340209929</v>
      </c>
      <c r="N146" s="30">
        <f>+IFERROR('CMA Emp %OfOnt'!N146*'Ont GDP'!N146,"")</f>
        <v>9721.8029250039854</v>
      </c>
      <c r="O146" s="30">
        <f>+IFERROR('CMA Emp %OfOnt'!O146*'Ont GDP'!O146,"")</f>
        <v>9370.7181672346942</v>
      </c>
      <c r="P146" s="30">
        <f>+IFERROR('CMA Emp %OfOnt'!P146*'Ont GDP'!P146,"")</f>
        <v>8848.2360925028515</v>
      </c>
      <c r="Q146" s="30">
        <f>+IFERROR('CMA Emp %OfOnt'!Q146*'Ont GDP'!Q146,"")</f>
        <v>9582.8885657232186</v>
      </c>
      <c r="R146" s="30">
        <f>+IFERROR('CMA Emp %OfOnt'!R146*'Ont GDP'!R146,"")</f>
        <v>9338.7981905242668</v>
      </c>
      <c r="S146" s="30">
        <f>+IFERROR('CMA Emp %OfOnt'!S146*'Ont GDP'!S146,"")</f>
        <v>9760.6195162255081</v>
      </c>
      <c r="T146" s="30">
        <f>+IFERROR('CMA Emp %OfOnt'!T146*'Ont GDP'!T146,"")</f>
        <v>10140.712606406552</v>
      </c>
      <c r="U146" s="30">
        <f>+IFERROR('CMA Emp %OfOnt'!U146*'Ont GDP'!U146,"")</f>
        <v>10053.139436568063</v>
      </c>
      <c r="V146" s="30">
        <f>+IFERROR('CMA Emp %OfOnt'!V146*'Ont GDP'!V146,"")</f>
        <v>10659.199061873969</v>
      </c>
      <c r="W146" s="30">
        <f>+IFERROR('CMA Emp %OfOnt'!W146*'Ont GDP'!W146,"")</f>
        <v>10499.500694223108</v>
      </c>
      <c r="X146" s="30">
        <f>+IFERROR('CMA Emp %OfOnt'!X146*'Ont GDP'!X146,"")</f>
        <v>10892.676394953633</v>
      </c>
      <c r="Y146" s="30">
        <f>+IFERROR('CMA Emp %OfOnt'!Y146*'Ont GDP'!Y146,"")</f>
        <v>11185.534919288661</v>
      </c>
    </row>
    <row r="147" spans="1:25" x14ac:dyDescent="0.25">
      <c r="A147" s="7" t="s">
        <v>140</v>
      </c>
      <c r="B147" s="7"/>
      <c r="C147" s="14">
        <v>5611</v>
      </c>
      <c r="D147" s="65" t="str">
        <f>+IFERROR('CMA Emp %OfOnt'!D147*'Ont GDP'!D147,"")</f>
        <v/>
      </c>
      <c r="E147" s="65" t="str">
        <f>+IFERROR('CMA Emp %OfOnt'!E147*'Ont GDP'!E147,"")</f>
        <v/>
      </c>
      <c r="F147" s="65">
        <f>+IFERROR('CMA Emp %OfOnt'!F147*'Ont GDP'!F147,"")</f>
        <v>0</v>
      </c>
      <c r="G147" s="65">
        <f>+IFERROR('CMA Emp %OfOnt'!G147*'Ont GDP'!G147,"")</f>
        <v>0</v>
      </c>
      <c r="H147" s="65">
        <f>+IFERROR('CMA Emp %OfOnt'!H147*'Ont GDP'!H147,"")</f>
        <v>0</v>
      </c>
      <c r="I147" s="65">
        <f>+IFERROR('CMA Emp %OfOnt'!I147*'Ont GDP'!I147,"")</f>
        <v>0</v>
      </c>
      <c r="J147" s="65">
        <f>+IFERROR('CMA Emp %OfOnt'!J147*'Ont GDP'!J147,"")</f>
        <v>0</v>
      </c>
      <c r="K147" s="65">
        <f>+IFERROR('CMA Emp %OfOnt'!K147*'Ont GDP'!K147,"")</f>
        <v>0</v>
      </c>
      <c r="L147" s="65">
        <f>+IFERROR('CMA Emp %OfOnt'!L147*'Ont GDP'!L147,"")</f>
        <v>0</v>
      </c>
      <c r="M147" s="30">
        <f>+IFERROR('CMA Emp %OfOnt'!M147*'Ont GDP'!M147,"")</f>
        <v>0</v>
      </c>
      <c r="N147" s="30">
        <f>+IFERROR('CMA Emp %OfOnt'!N147*'Ont GDP'!N147,"")</f>
        <v>1675.7035898041299</v>
      </c>
      <c r="O147" s="30">
        <f>+IFERROR('CMA Emp %OfOnt'!O147*'Ont GDP'!O147,"")</f>
        <v>2031.4477198822742</v>
      </c>
      <c r="P147" s="30">
        <f>+IFERROR('CMA Emp %OfOnt'!P147*'Ont GDP'!P147,"")</f>
        <v>2012.262243295356</v>
      </c>
      <c r="Q147" s="30">
        <f>+IFERROR('CMA Emp %OfOnt'!Q147*'Ont GDP'!Q147,"")</f>
        <v>2343.7900661552535</v>
      </c>
      <c r="R147" s="30">
        <f>+IFERROR('CMA Emp %OfOnt'!R147*'Ont GDP'!R147,"")</f>
        <v>2111.2193685021175</v>
      </c>
      <c r="S147" s="30">
        <f>+IFERROR('CMA Emp %OfOnt'!S147*'Ont GDP'!S147,"")</f>
        <v>2565.1545966958211</v>
      </c>
      <c r="T147" s="30">
        <f>+IFERROR('CMA Emp %OfOnt'!T147*'Ont GDP'!T147,"")</f>
        <v>0</v>
      </c>
      <c r="U147" s="30">
        <f>+IFERROR('CMA Emp %OfOnt'!U147*'Ont GDP'!U147,"")</f>
        <v>0</v>
      </c>
      <c r="V147" s="30">
        <f>+IFERROR('CMA Emp %OfOnt'!V147*'Ont GDP'!V147,"")</f>
        <v>0</v>
      </c>
      <c r="W147" s="30" t="str">
        <f>+IFERROR('CMA Emp %OfOnt'!W147*'Ont GDP'!W147,"")</f>
        <v/>
      </c>
      <c r="X147" s="30" t="str">
        <f>+IFERROR('CMA Emp %OfOnt'!X147*'Ont GDP'!X147,"")</f>
        <v/>
      </c>
      <c r="Y147" s="30" t="str">
        <f>+IFERROR('CMA Emp %OfOnt'!Y147*'Ont GDP'!Y147,"")</f>
        <v/>
      </c>
    </row>
    <row r="148" spans="1:25" x14ac:dyDescent="0.25">
      <c r="A148" s="7" t="s">
        <v>141</v>
      </c>
      <c r="B148" s="7"/>
      <c r="C148" s="14">
        <v>5613</v>
      </c>
      <c r="D148" s="65">
        <f>+IFERROR('CMA Emp %OfOnt'!D148*'Ont GDP'!D148,"")</f>
        <v>0</v>
      </c>
      <c r="E148" s="65">
        <f>+IFERROR('CMA Emp %OfOnt'!E148*'Ont GDP'!E148,"")</f>
        <v>0</v>
      </c>
      <c r="F148" s="65">
        <f>+IFERROR('CMA Emp %OfOnt'!F148*'Ont GDP'!F148,"")</f>
        <v>0</v>
      </c>
      <c r="G148" s="65">
        <f>+IFERROR('CMA Emp %OfOnt'!G148*'Ont GDP'!G148,"")</f>
        <v>0</v>
      </c>
      <c r="H148" s="65">
        <f>+IFERROR('CMA Emp %OfOnt'!H148*'Ont GDP'!H148,"")</f>
        <v>0</v>
      </c>
      <c r="I148" s="65">
        <f>+IFERROR('CMA Emp %OfOnt'!I148*'Ont GDP'!I148,"")</f>
        <v>0</v>
      </c>
      <c r="J148" s="65">
        <f>+IFERROR('CMA Emp %OfOnt'!J148*'Ont GDP'!J148,"")</f>
        <v>0</v>
      </c>
      <c r="K148" s="65">
        <f>+IFERROR('CMA Emp %OfOnt'!K148*'Ont GDP'!K148,"")</f>
        <v>0</v>
      </c>
      <c r="L148" s="65">
        <f>+IFERROR('CMA Emp %OfOnt'!L148*'Ont GDP'!L148,"")</f>
        <v>0</v>
      </c>
      <c r="M148" s="30">
        <f>+IFERROR('CMA Emp %OfOnt'!M148*'Ont GDP'!M148,"")</f>
        <v>0</v>
      </c>
      <c r="N148" s="30">
        <f>+IFERROR('CMA Emp %OfOnt'!N148*'Ont GDP'!N148,"")</f>
        <v>2614.8814642386569</v>
      </c>
      <c r="O148" s="30">
        <f>+IFERROR('CMA Emp %OfOnt'!O148*'Ont GDP'!O148,"")</f>
        <v>2807.0060045223818</v>
      </c>
      <c r="P148" s="30">
        <f>+IFERROR('CMA Emp %OfOnt'!P148*'Ont GDP'!P148,"")</f>
        <v>2077.1680538547475</v>
      </c>
      <c r="Q148" s="30">
        <f>+IFERROR('CMA Emp %OfOnt'!Q148*'Ont GDP'!Q148,"")</f>
        <v>2187.7524709941999</v>
      </c>
      <c r="R148" s="30">
        <f>+IFERROR('CMA Emp %OfOnt'!R148*'Ont GDP'!R148,"")</f>
        <v>2150.9464723618858</v>
      </c>
      <c r="S148" s="30">
        <f>+IFERROR('CMA Emp %OfOnt'!S148*'Ont GDP'!S148,"")</f>
        <v>2373.0031109816487</v>
      </c>
      <c r="T148" s="30">
        <f>+IFERROR('CMA Emp %OfOnt'!T148*'Ont GDP'!T148,"")</f>
        <v>2616.165231718554</v>
      </c>
      <c r="U148" s="30">
        <f>+IFERROR('CMA Emp %OfOnt'!U148*'Ont GDP'!U148,"")</f>
        <v>2456.325446181208</v>
      </c>
      <c r="V148" s="30">
        <f>+IFERROR('CMA Emp %OfOnt'!V148*'Ont GDP'!V148,"")</f>
        <v>2733.4594586606795</v>
      </c>
      <c r="W148" s="30">
        <f>+IFERROR('CMA Emp %OfOnt'!W148*'Ont GDP'!W148,"")</f>
        <v>3136.6940953519338</v>
      </c>
      <c r="X148" s="30">
        <f>+IFERROR('CMA Emp %OfOnt'!X148*'Ont GDP'!X148,"")</f>
        <v>3227.7652683854603</v>
      </c>
      <c r="Y148" s="30">
        <f>+IFERROR('CMA Emp %OfOnt'!Y148*'Ont GDP'!Y148,"")</f>
        <v>3487.7987742594482</v>
      </c>
    </row>
    <row r="149" spans="1:25" x14ac:dyDescent="0.25">
      <c r="A149" s="7" t="s">
        <v>142</v>
      </c>
      <c r="B149" s="7"/>
      <c r="C149" s="14">
        <v>5614</v>
      </c>
      <c r="D149" s="65">
        <f>+IFERROR('CMA Emp %OfOnt'!D149*'Ont GDP'!D149,"")</f>
        <v>0</v>
      </c>
      <c r="E149" s="65">
        <f>+IFERROR('CMA Emp %OfOnt'!E149*'Ont GDP'!E149,"")</f>
        <v>0</v>
      </c>
      <c r="F149" s="65">
        <f>+IFERROR('CMA Emp %OfOnt'!F149*'Ont GDP'!F149,"")</f>
        <v>0</v>
      </c>
      <c r="G149" s="65">
        <f>+IFERROR('CMA Emp %OfOnt'!G149*'Ont GDP'!G149,"")</f>
        <v>0</v>
      </c>
      <c r="H149" s="65">
        <f>+IFERROR('CMA Emp %OfOnt'!H149*'Ont GDP'!H149,"")</f>
        <v>0</v>
      </c>
      <c r="I149" s="65">
        <f>+IFERROR('CMA Emp %OfOnt'!I149*'Ont GDP'!I149,"")</f>
        <v>0</v>
      </c>
      <c r="J149" s="65">
        <f>+IFERROR('CMA Emp %OfOnt'!J149*'Ont GDP'!J149,"")</f>
        <v>0</v>
      </c>
      <c r="K149" s="65">
        <f>+IFERROR('CMA Emp %OfOnt'!K149*'Ont GDP'!K149,"")</f>
        <v>0</v>
      </c>
      <c r="L149" s="65">
        <f>+IFERROR('CMA Emp %OfOnt'!L149*'Ont GDP'!L149,"")</f>
        <v>0</v>
      </c>
      <c r="M149" s="30">
        <f>+IFERROR('CMA Emp %OfOnt'!M149*'Ont GDP'!M149,"")</f>
        <v>0</v>
      </c>
      <c r="N149" s="30">
        <f>+IFERROR('CMA Emp %OfOnt'!N149*'Ont GDP'!N149,"")</f>
        <v>1040.8705544149252</v>
      </c>
      <c r="O149" s="30">
        <f>+IFERROR('CMA Emp %OfOnt'!O149*'Ont GDP'!O149,"")</f>
        <v>859.66276993151246</v>
      </c>
      <c r="P149" s="30">
        <f>+IFERROR('CMA Emp %OfOnt'!P149*'Ont GDP'!P149,"")</f>
        <v>1003.9543060670726</v>
      </c>
      <c r="Q149" s="30">
        <f>+IFERROR('CMA Emp %OfOnt'!Q149*'Ont GDP'!Q149,"")</f>
        <v>1061.9345693779746</v>
      </c>
      <c r="R149" s="30">
        <f>+IFERROR('CMA Emp %OfOnt'!R149*'Ont GDP'!R149,"")</f>
        <v>821.428189376006</v>
      </c>
      <c r="S149" s="30">
        <f>+IFERROR('CMA Emp %OfOnt'!S149*'Ont GDP'!S149,"")</f>
        <v>878.56295372284853</v>
      </c>
      <c r="T149" s="30">
        <f>+IFERROR('CMA Emp %OfOnt'!T149*'Ont GDP'!T149,"")</f>
        <v>886.2242663857246</v>
      </c>
      <c r="U149" s="30">
        <f>+IFERROR('CMA Emp %OfOnt'!U149*'Ont GDP'!U149,"")</f>
        <v>880.78590917630549</v>
      </c>
      <c r="V149" s="30">
        <f>+IFERROR('CMA Emp %OfOnt'!V149*'Ont GDP'!V149,"")</f>
        <v>822.64233482653219</v>
      </c>
      <c r="W149" s="30">
        <f>+IFERROR('CMA Emp %OfOnt'!W149*'Ont GDP'!W149,"")</f>
        <v>1025.1616818688117</v>
      </c>
      <c r="X149" s="30">
        <f>+IFERROR('CMA Emp %OfOnt'!X149*'Ont GDP'!X149,"")</f>
        <v>1317.2172214742336</v>
      </c>
      <c r="Y149" s="30">
        <f>+IFERROR('CMA Emp %OfOnt'!Y149*'Ont GDP'!Y149,"")</f>
        <v>1254.0004001166508</v>
      </c>
    </row>
    <row r="150" spans="1:25" x14ac:dyDescent="0.25">
      <c r="A150" s="7" t="s">
        <v>143</v>
      </c>
      <c r="B150" s="7"/>
      <c r="C150" s="14" t="s">
        <v>206</v>
      </c>
      <c r="D150" s="65">
        <f>+IFERROR('CMA Emp %OfOnt'!D150*'Ont GDP'!D150,"")</f>
        <v>0</v>
      </c>
      <c r="E150" s="65">
        <f>+IFERROR('CMA Emp %OfOnt'!E150*'Ont GDP'!E150,"")</f>
        <v>0</v>
      </c>
      <c r="F150" s="65">
        <f>+IFERROR('CMA Emp %OfOnt'!F150*'Ont GDP'!F150,"")</f>
        <v>0</v>
      </c>
      <c r="G150" s="65">
        <f>+IFERROR('CMA Emp %OfOnt'!G150*'Ont GDP'!G150,"")</f>
        <v>0</v>
      </c>
      <c r="H150" s="65">
        <f>+IFERROR('CMA Emp %OfOnt'!H150*'Ont GDP'!H150,"")</f>
        <v>0</v>
      </c>
      <c r="I150" s="65">
        <f>+IFERROR('CMA Emp %OfOnt'!I150*'Ont GDP'!I150,"")</f>
        <v>0</v>
      </c>
      <c r="J150" s="65">
        <f>+IFERROR('CMA Emp %OfOnt'!J150*'Ont GDP'!J150,"")</f>
        <v>0</v>
      </c>
      <c r="K150" s="65">
        <f>+IFERROR('CMA Emp %OfOnt'!K150*'Ont GDP'!K150,"")</f>
        <v>0</v>
      </c>
      <c r="L150" s="65">
        <f>+IFERROR('CMA Emp %OfOnt'!L150*'Ont GDP'!L150,"")</f>
        <v>0</v>
      </c>
      <c r="M150" s="30">
        <f>+IFERROR('CMA Emp %OfOnt'!M150*'Ont GDP'!M150,"")</f>
        <v>0</v>
      </c>
      <c r="N150" s="30">
        <f>+IFERROR('CMA Emp %OfOnt'!N150*'Ont GDP'!N150,"")</f>
        <v>1802.3055589780424</v>
      </c>
      <c r="O150" s="30">
        <f>+IFERROR('CMA Emp %OfOnt'!O150*'Ont GDP'!O150,"")</f>
        <v>1596.3177174261875</v>
      </c>
      <c r="P150" s="30">
        <f>+IFERROR('CMA Emp %OfOnt'!P150*'Ont GDP'!P150,"")</f>
        <v>1432.4232144373823</v>
      </c>
      <c r="Q150" s="30">
        <f>+IFERROR('CMA Emp %OfOnt'!Q150*'Ont GDP'!Q150,"")</f>
        <v>1825.685766408209</v>
      </c>
      <c r="R150" s="30">
        <f>+IFERROR('CMA Emp %OfOnt'!R150*'Ont GDP'!R150,"")</f>
        <v>1739.8191346739793</v>
      </c>
      <c r="S150" s="30">
        <f>+IFERROR('CMA Emp %OfOnt'!S150*'Ont GDP'!S150,"")</f>
        <v>2142.4314337504384</v>
      </c>
      <c r="T150" s="30">
        <f>+IFERROR('CMA Emp %OfOnt'!T150*'Ont GDP'!T150,"")</f>
        <v>1973.6867496568827</v>
      </c>
      <c r="U150" s="30">
        <f>+IFERROR('CMA Emp %OfOnt'!U150*'Ont GDP'!U150,"")</f>
        <v>1606.7550143098356</v>
      </c>
      <c r="V150" s="30">
        <f>+IFERROR('CMA Emp %OfOnt'!V150*'Ont GDP'!V150,"")</f>
        <v>2274.236374563151</v>
      </c>
      <c r="W150" s="30">
        <f>+IFERROR('CMA Emp %OfOnt'!W150*'Ont GDP'!W150,"")</f>
        <v>2236.607581499286</v>
      </c>
      <c r="X150" s="30">
        <f>+IFERROR('CMA Emp %OfOnt'!X150*'Ont GDP'!X150,"")</f>
        <v>2327.4831462436118</v>
      </c>
      <c r="Y150" s="30">
        <f>+IFERROR('CMA Emp %OfOnt'!Y150*'Ont GDP'!Y150,"")</f>
        <v>2121.3006792648143</v>
      </c>
    </row>
    <row r="151" spans="1:25" x14ac:dyDescent="0.25">
      <c r="A151" s="7" t="s">
        <v>144</v>
      </c>
      <c r="B151" s="7"/>
      <c r="C151" s="14">
        <v>5615</v>
      </c>
      <c r="D151" s="65">
        <f>+IFERROR('CMA Emp %OfOnt'!D151*'Ont GDP'!D151,"")</f>
        <v>673.44647603705187</v>
      </c>
      <c r="E151" s="65">
        <f>+IFERROR('CMA Emp %OfOnt'!E151*'Ont GDP'!E151,"")</f>
        <v>746.82531818181826</v>
      </c>
      <c r="F151" s="65">
        <f>+IFERROR('CMA Emp %OfOnt'!F151*'Ont GDP'!F151,"")</f>
        <v>828.51491228070176</v>
      </c>
      <c r="G151" s="65">
        <f>+IFERROR('CMA Emp %OfOnt'!G151*'Ont GDP'!G151,"")</f>
        <v>731.98963474827247</v>
      </c>
      <c r="H151" s="65">
        <f>+IFERROR('CMA Emp %OfOnt'!H151*'Ont GDP'!H151,"")</f>
        <v>729.55110901368562</v>
      </c>
      <c r="I151" s="65">
        <f>+IFERROR('CMA Emp %OfOnt'!I151*'Ont GDP'!I151,"")</f>
        <v>810.15245657568232</v>
      </c>
      <c r="J151" s="65">
        <f>+IFERROR('CMA Emp %OfOnt'!J151*'Ont GDP'!J151,"")</f>
        <v>688.33851897946488</v>
      </c>
      <c r="K151" s="65">
        <f>+IFERROR('CMA Emp %OfOnt'!K151*'Ont GDP'!K151,"")</f>
        <v>870.24939932724646</v>
      </c>
      <c r="L151" s="65">
        <f>+IFERROR('CMA Emp %OfOnt'!L151*'Ont GDP'!L151,"")</f>
        <v>702.86644967872098</v>
      </c>
      <c r="M151" s="30">
        <f>+IFERROR('CMA Emp %OfOnt'!M151*'Ont GDP'!M151,"")</f>
        <v>838.21546416300976</v>
      </c>
      <c r="N151" s="30">
        <f>+IFERROR('CMA Emp %OfOnt'!N151*'Ont GDP'!N151,"")</f>
        <v>855.6268864653116</v>
      </c>
      <c r="O151" s="30">
        <f>+IFERROR('CMA Emp %OfOnt'!O151*'Ont GDP'!O151,"")</f>
        <v>799.87256799644513</v>
      </c>
      <c r="P151" s="30">
        <f>+IFERROR('CMA Emp %OfOnt'!P151*'Ont GDP'!P151,"")</f>
        <v>776.37994474500101</v>
      </c>
      <c r="Q151" s="30">
        <f>+IFERROR('CMA Emp %OfOnt'!Q151*'Ont GDP'!Q151,"")</f>
        <v>814.04162915099857</v>
      </c>
      <c r="R151" s="30">
        <f>+IFERROR('CMA Emp %OfOnt'!R151*'Ont GDP'!R151,"")</f>
        <v>854.0928360732737</v>
      </c>
      <c r="S151" s="30">
        <f>+IFERROR('CMA Emp %OfOnt'!S151*'Ont GDP'!S151,"")</f>
        <v>806.19414339218849</v>
      </c>
      <c r="T151" s="30">
        <f>+IFERROR('CMA Emp %OfOnt'!T151*'Ont GDP'!T151,"")</f>
        <v>866.46894836725346</v>
      </c>
      <c r="U151" s="30">
        <f>+IFERROR('CMA Emp %OfOnt'!U151*'Ont GDP'!U151,"")</f>
        <v>792.06129648445449</v>
      </c>
      <c r="V151" s="30">
        <f>+IFERROR('CMA Emp %OfOnt'!V151*'Ont GDP'!V151,"")</f>
        <v>710.869450134771</v>
      </c>
      <c r="W151" s="30">
        <f>+IFERROR('CMA Emp %OfOnt'!W151*'Ont GDP'!W151,"")</f>
        <v>706.88653477983416</v>
      </c>
      <c r="X151" s="30">
        <f>+IFERROR('CMA Emp %OfOnt'!X151*'Ont GDP'!X151,"")</f>
        <v>807.09654820923879</v>
      </c>
      <c r="Y151" s="30">
        <f>+IFERROR('CMA Emp %OfOnt'!Y151*'Ont GDP'!Y151,"")</f>
        <v>790.97150740313191</v>
      </c>
    </row>
    <row r="152" spans="1:25" x14ac:dyDescent="0.25">
      <c r="A152" s="7" t="s">
        <v>145</v>
      </c>
      <c r="B152" s="7"/>
      <c r="C152" s="14">
        <v>5616</v>
      </c>
      <c r="D152" s="65">
        <f>+IFERROR('CMA Emp %OfOnt'!D152*'Ont GDP'!D152,"")</f>
        <v>557.67740492170026</v>
      </c>
      <c r="E152" s="65">
        <f>+IFERROR('CMA Emp %OfOnt'!E152*'Ont GDP'!E152,"")</f>
        <v>503.56789926681546</v>
      </c>
      <c r="F152" s="65">
        <f>+IFERROR('CMA Emp %OfOnt'!F152*'Ont GDP'!F152,"")</f>
        <v>515.2392365887207</v>
      </c>
      <c r="G152" s="65">
        <f>+IFERROR('CMA Emp %OfOnt'!G152*'Ont GDP'!G152,"")</f>
        <v>507.43227272727268</v>
      </c>
      <c r="H152" s="65">
        <f>+IFERROR('CMA Emp %OfOnt'!H152*'Ont GDP'!H152,"")</f>
        <v>574.50543111383854</v>
      </c>
      <c r="I152" s="65">
        <f>+IFERROR('CMA Emp %OfOnt'!I152*'Ont GDP'!I152,"")</f>
        <v>649.96136179410962</v>
      </c>
      <c r="J152" s="65">
        <f>+IFERROR('CMA Emp %OfOnt'!J152*'Ont GDP'!J152,"")</f>
        <v>686.83927606699069</v>
      </c>
      <c r="K152" s="65">
        <f>+IFERROR('CMA Emp %OfOnt'!K152*'Ont GDP'!K152,"")</f>
        <v>768.06921850079732</v>
      </c>
      <c r="L152" s="65">
        <f>+IFERROR('CMA Emp %OfOnt'!L152*'Ont GDP'!L152,"")</f>
        <v>871.94526091341027</v>
      </c>
      <c r="M152" s="30">
        <f>+IFERROR('CMA Emp %OfOnt'!M152*'Ont GDP'!M152,"")</f>
        <v>1017.6187958883994</v>
      </c>
      <c r="N152" s="30">
        <f>+IFERROR('CMA Emp %OfOnt'!N152*'Ont GDP'!N152,"")</f>
        <v>1016.0029607243731</v>
      </c>
      <c r="O152" s="30">
        <f>+IFERROR('CMA Emp %OfOnt'!O152*'Ont GDP'!O152,"")</f>
        <v>945.58308645072873</v>
      </c>
      <c r="P152" s="30">
        <f>+IFERROR('CMA Emp %OfOnt'!P152*'Ont GDP'!P152,"")</f>
        <v>1019.2914836351107</v>
      </c>
      <c r="Q152" s="30">
        <f>+IFERROR('CMA Emp %OfOnt'!Q152*'Ont GDP'!Q152,"")</f>
        <v>1118.7830740585969</v>
      </c>
      <c r="R152" s="30">
        <f>+IFERROR('CMA Emp %OfOnt'!R152*'Ont GDP'!R152,"")</f>
        <v>1057.2039784730646</v>
      </c>
      <c r="S152" s="30">
        <f>+IFERROR('CMA Emp %OfOnt'!S152*'Ont GDP'!S152,"")</f>
        <v>994.79460636177839</v>
      </c>
      <c r="T152" s="30">
        <f>+IFERROR('CMA Emp %OfOnt'!T152*'Ont GDP'!T152,"")</f>
        <v>1115.7614397075213</v>
      </c>
      <c r="U152" s="30">
        <f>+IFERROR('CMA Emp %OfOnt'!U152*'Ont GDP'!U152,"")</f>
        <v>1210.2858297304342</v>
      </c>
      <c r="V152" s="30">
        <f>+IFERROR('CMA Emp %OfOnt'!V152*'Ont GDP'!V152,"")</f>
        <v>1147.1101832113393</v>
      </c>
      <c r="W152" s="30">
        <f>+IFERROR('CMA Emp %OfOnt'!W152*'Ont GDP'!W152,"")</f>
        <v>1070.2107084725435</v>
      </c>
      <c r="X152" s="30">
        <f>+IFERROR('CMA Emp %OfOnt'!X152*'Ont GDP'!X152,"")</f>
        <v>1122.8687141836633</v>
      </c>
      <c r="Y152" s="30">
        <f>+IFERROR('CMA Emp %OfOnt'!Y152*'Ont GDP'!Y152,"")</f>
        <v>1195.127759563499</v>
      </c>
    </row>
    <row r="153" spans="1:25" x14ac:dyDescent="0.25">
      <c r="A153" s="7" t="s">
        <v>146</v>
      </c>
      <c r="B153" s="7"/>
      <c r="C153" s="14">
        <v>5617</v>
      </c>
      <c r="D153" s="65">
        <f>+IFERROR('CMA Emp %OfOnt'!D153*'Ont GDP'!D153,"")</f>
        <v>1175.8022610188896</v>
      </c>
      <c r="E153" s="65">
        <f>+IFERROR('CMA Emp %OfOnt'!E153*'Ont GDP'!E153,"")</f>
        <v>1093.5198694410444</v>
      </c>
      <c r="F153" s="65">
        <f>+IFERROR('CMA Emp %OfOnt'!F153*'Ont GDP'!F153,"")</f>
        <v>1240.6395107398569</v>
      </c>
      <c r="G153" s="65">
        <f>+IFERROR('CMA Emp %OfOnt'!G153*'Ont GDP'!G153,"")</f>
        <v>1298.2416974169739</v>
      </c>
      <c r="H153" s="65">
        <f>+IFERROR('CMA Emp %OfOnt'!H153*'Ont GDP'!H153,"")</f>
        <v>1137.8620621850805</v>
      </c>
      <c r="I153" s="65">
        <f>+IFERROR('CMA Emp %OfOnt'!I153*'Ont GDP'!I153,"")</f>
        <v>1261.4647338287245</v>
      </c>
      <c r="J153" s="65">
        <f>+IFERROR('CMA Emp %OfOnt'!J153*'Ont GDP'!J153,"")</f>
        <v>1219.4966200883791</v>
      </c>
      <c r="K153" s="65">
        <f>+IFERROR('CMA Emp %OfOnt'!K153*'Ont GDP'!K153,"")</f>
        <v>1470.3697639484981</v>
      </c>
      <c r="L153" s="65">
        <f>+IFERROR('CMA Emp %OfOnt'!L153*'Ont GDP'!L153,"")</f>
        <v>1556.5498843341431</v>
      </c>
      <c r="M153" s="30">
        <f>+IFERROR('CMA Emp %OfOnt'!M153*'Ont GDP'!M153,"")</f>
        <v>1604.2151578405433</v>
      </c>
      <c r="N153" s="30">
        <f>+IFERROR('CMA Emp %OfOnt'!N153*'Ont GDP'!N153,"")</f>
        <v>1595.2498900503017</v>
      </c>
      <c r="O153" s="30">
        <f>+IFERROR('CMA Emp %OfOnt'!O153*'Ont GDP'!O153,"")</f>
        <v>1611.601192671845</v>
      </c>
      <c r="P153" s="30">
        <f>+IFERROR('CMA Emp %OfOnt'!P153*'Ont GDP'!P153,"")</f>
        <v>1447.5045336253106</v>
      </c>
      <c r="Q153" s="30">
        <f>+IFERROR('CMA Emp %OfOnt'!Q153*'Ont GDP'!Q153,"")</f>
        <v>1482.7383393463326</v>
      </c>
      <c r="R153" s="30">
        <f>+IFERROR('CMA Emp %OfOnt'!R153*'Ont GDP'!R153,"")</f>
        <v>1582.35294016484</v>
      </c>
      <c r="S153" s="30">
        <f>+IFERROR('CMA Emp %OfOnt'!S153*'Ont GDP'!S153,"")</f>
        <v>1563.877704576807</v>
      </c>
      <c r="T153" s="30">
        <f>+IFERROR('CMA Emp %OfOnt'!T153*'Ont GDP'!T153,"")</f>
        <v>1628.7032557382809</v>
      </c>
      <c r="U153" s="30">
        <f>+IFERROR('CMA Emp %OfOnt'!U153*'Ont GDP'!U153,"")</f>
        <v>1649.3819879256598</v>
      </c>
      <c r="V153" s="30">
        <f>+IFERROR('CMA Emp %OfOnt'!V153*'Ont GDP'!V153,"")</f>
        <v>1703.4882056427411</v>
      </c>
      <c r="W153" s="30">
        <f>+IFERROR('CMA Emp %OfOnt'!W153*'Ont GDP'!W153,"")</f>
        <v>1627.7150256808411</v>
      </c>
      <c r="X153" s="30">
        <f>+IFERROR('CMA Emp %OfOnt'!X153*'Ont GDP'!X153,"")</f>
        <v>1616.170627125488</v>
      </c>
      <c r="Y153" s="30">
        <f>+IFERROR('CMA Emp %OfOnt'!Y153*'Ont GDP'!Y153,"")</f>
        <v>1777.4615010077566</v>
      </c>
    </row>
    <row r="154" spans="1:25" x14ac:dyDescent="0.25">
      <c r="A154" s="6" t="s">
        <v>147</v>
      </c>
      <c r="B154" s="6"/>
      <c r="C154" s="14">
        <v>562</v>
      </c>
      <c r="D154" s="65">
        <f>+IFERROR('CMA Emp %OfOnt'!D154*'Ont GDP'!D154,"")</f>
        <v>182.08549618320612</v>
      </c>
      <c r="E154" s="65">
        <f>+IFERROR('CMA Emp %OfOnt'!E154*'Ont GDP'!E154,"")</f>
        <v>201.77298657718123</v>
      </c>
      <c r="F154" s="65">
        <f>+IFERROR('CMA Emp %OfOnt'!F154*'Ont GDP'!F154,"")</f>
        <v>154.62885973763875</v>
      </c>
      <c r="G154" s="65">
        <f>+IFERROR('CMA Emp %OfOnt'!G154*'Ont GDP'!G154,"")</f>
        <v>233.50383451059537</v>
      </c>
      <c r="H154" s="65">
        <f>+IFERROR('CMA Emp %OfOnt'!H154*'Ont GDP'!H154,"")</f>
        <v>291.85178947368422</v>
      </c>
      <c r="I154" s="65">
        <f>+IFERROR('CMA Emp %OfOnt'!I154*'Ont GDP'!I154,"")</f>
        <v>368.14135625596941</v>
      </c>
      <c r="J154" s="65">
        <f>+IFERROR('CMA Emp %OfOnt'!J154*'Ont GDP'!J154,"")</f>
        <v>291.20135746606337</v>
      </c>
      <c r="K154" s="65">
        <f>+IFERROR('CMA Emp %OfOnt'!K154*'Ont GDP'!K154,"")</f>
        <v>377.20323193916352</v>
      </c>
      <c r="L154" s="65">
        <f>+IFERROR('CMA Emp %OfOnt'!L154*'Ont GDP'!L154,"")</f>
        <v>558.74888370984399</v>
      </c>
      <c r="M154" s="30">
        <f>+IFERROR('CMA Emp %OfOnt'!M154*'Ont GDP'!M154,"")</f>
        <v>563.25520288891016</v>
      </c>
      <c r="N154" s="30">
        <f>+IFERROR('CMA Emp %OfOnt'!N154*'Ont GDP'!N154,"")</f>
        <v>411.53578258749832</v>
      </c>
      <c r="O154" s="30">
        <f>+IFERROR('CMA Emp %OfOnt'!O154*'Ont GDP'!O154,"")</f>
        <v>554.86320102455602</v>
      </c>
      <c r="P154" s="30">
        <f>+IFERROR('CMA Emp %OfOnt'!P154*'Ont GDP'!P154,"")</f>
        <v>719.66560137946055</v>
      </c>
      <c r="Q154" s="30">
        <f>+IFERROR('CMA Emp %OfOnt'!Q154*'Ont GDP'!Q154,"")</f>
        <v>594.68005157493155</v>
      </c>
      <c r="R154" s="30">
        <f>+IFERROR('CMA Emp %OfOnt'!R154*'Ont GDP'!R154,"")</f>
        <v>719.48061126254765</v>
      </c>
      <c r="S154" s="30">
        <f>+IFERROR('CMA Emp %OfOnt'!S154*'Ont GDP'!S154,"")</f>
        <v>975.97063448081519</v>
      </c>
      <c r="T154" s="30">
        <f>+IFERROR('CMA Emp %OfOnt'!T154*'Ont GDP'!T154,"")</f>
        <v>991.13885359802453</v>
      </c>
      <c r="U154" s="30">
        <f>+IFERROR('CMA Emp %OfOnt'!U154*'Ont GDP'!U154,"")</f>
        <v>611.78923163897957</v>
      </c>
      <c r="V154" s="30">
        <f>+IFERROR('CMA Emp %OfOnt'!V154*'Ont GDP'!V154,"")</f>
        <v>708.96557924090223</v>
      </c>
      <c r="W154" s="30">
        <f>+IFERROR('CMA Emp %OfOnt'!W154*'Ont GDP'!W154,"")</f>
        <v>744.24287255355216</v>
      </c>
      <c r="X154" s="30">
        <f>+IFERROR('CMA Emp %OfOnt'!X154*'Ont GDP'!X154,"")</f>
        <v>800.03033368687272</v>
      </c>
      <c r="Y154" s="30">
        <f>+IFERROR('CMA Emp %OfOnt'!Y154*'Ont GDP'!Y154,"")</f>
        <v>777.90256937307288</v>
      </c>
    </row>
    <row r="155" spans="1:25" x14ac:dyDescent="0.25">
      <c r="A155" s="5" t="s">
        <v>148</v>
      </c>
      <c r="B155" s="5"/>
      <c r="C155" s="13">
        <v>61</v>
      </c>
      <c r="D155" s="64">
        <f>+IFERROR('CMA Emp %OfOnt'!D155*'Ont GDP'!D155,"")</f>
        <v>10913.715190280091</v>
      </c>
      <c r="E155" s="64">
        <f>+IFERROR('CMA Emp %OfOnt'!E155*'Ont GDP'!E155,"")</f>
        <v>10291.378359354632</v>
      </c>
      <c r="F155" s="64">
        <f>+IFERROR('CMA Emp %OfOnt'!F155*'Ont GDP'!F155,"")</f>
        <v>10569.485270891231</v>
      </c>
      <c r="G155" s="64">
        <f>+IFERROR('CMA Emp %OfOnt'!G155*'Ont GDP'!G155,"")</f>
        <v>10672.227099750144</v>
      </c>
      <c r="H155" s="64">
        <f>+IFERROR('CMA Emp %OfOnt'!H155*'Ont GDP'!H155,"")</f>
        <v>10206.61168845871</v>
      </c>
      <c r="I155" s="64">
        <f>+IFERROR('CMA Emp %OfOnt'!I155*'Ont GDP'!I155,"")</f>
        <v>11070.473543530439</v>
      </c>
      <c r="J155" s="64">
        <f>+IFERROR('CMA Emp %OfOnt'!J155*'Ont GDP'!J155,"")</f>
        <v>11398.380940751751</v>
      </c>
      <c r="K155" s="64">
        <f>+IFERROR('CMA Emp %OfOnt'!K155*'Ont GDP'!K155,"")</f>
        <v>11529.419882533195</v>
      </c>
      <c r="L155" s="64">
        <f>+IFERROR('CMA Emp %OfOnt'!L155*'Ont GDP'!L155,"")</f>
        <v>13174.340144506068</v>
      </c>
      <c r="M155" s="29">
        <f>+IFERROR('CMA Emp %OfOnt'!M155*'Ont GDP'!M155,"")</f>
        <v>13850.939997851367</v>
      </c>
      <c r="N155" s="29">
        <f>+IFERROR('CMA Emp %OfOnt'!N155*'Ont GDP'!N155,"")</f>
        <v>15282.680596161794</v>
      </c>
      <c r="O155" s="29">
        <f>+IFERROR('CMA Emp %OfOnt'!O155*'Ont GDP'!O155,"")</f>
        <v>14875.212825598557</v>
      </c>
      <c r="P155" s="29">
        <f>+IFERROR('CMA Emp %OfOnt'!P155*'Ont GDP'!P155,"")</f>
        <v>15606.307467150978</v>
      </c>
      <c r="Q155" s="29">
        <f>+IFERROR('CMA Emp %OfOnt'!Q155*'Ont GDP'!Q155,"")</f>
        <v>16675.823077897152</v>
      </c>
      <c r="R155" s="29">
        <f>+IFERROR('CMA Emp %OfOnt'!R155*'Ont GDP'!R155,"")</f>
        <v>16006.583669583812</v>
      </c>
      <c r="S155" s="29">
        <f>+IFERROR('CMA Emp %OfOnt'!S155*'Ont GDP'!S155,"")</f>
        <v>17301.322268386411</v>
      </c>
      <c r="T155" s="29">
        <f>+IFERROR('CMA Emp %OfOnt'!T155*'Ont GDP'!T155,"")</f>
        <v>16930.643622557367</v>
      </c>
      <c r="U155" s="29">
        <f>+IFERROR('CMA Emp %OfOnt'!U155*'Ont GDP'!U155,"")</f>
        <v>17619.502366370503</v>
      </c>
      <c r="V155" s="29">
        <f>+IFERROR('CMA Emp %OfOnt'!V155*'Ont GDP'!V155,"")</f>
        <v>17940.101305384909</v>
      </c>
      <c r="W155" s="29">
        <f>+IFERROR('CMA Emp %OfOnt'!W155*'Ont GDP'!W155,"")</f>
        <v>17393.493666106046</v>
      </c>
      <c r="X155" s="29">
        <f>+IFERROR('CMA Emp %OfOnt'!X155*'Ont GDP'!X155,"")</f>
        <v>17959.706293007293</v>
      </c>
      <c r="Y155" s="29">
        <f>+IFERROR('CMA Emp %OfOnt'!Y155*'Ont GDP'!Y155,"")</f>
        <v>19380.300934521078</v>
      </c>
    </row>
    <row r="156" spans="1:25" x14ac:dyDescent="0.25">
      <c r="A156" s="7" t="s">
        <v>149</v>
      </c>
      <c r="B156" s="7"/>
      <c r="C156" s="14">
        <v>6111</v>
      </c>
      <c r="D156" s="65">
        <f>+IFERROR('CMA Emp %OfOnt'!D156*'Ont GDP'!D156,"")</f>
        <v>7417.4282185231086</v>
      </c>
      <c r="E156" s="65">
        <f>+IFERROR('CMA Emp %OfOnt'!E156*'Ont GDP'!E156,"")</f>
        <v>6821.9977570902802</v>
      </c>
      <c r="F156" s="65">
        <f>+IFERROR('CMA Emp %OfOnt'!F156*'Ont GDP'!F156,"")</f>
        <v>6762.2787995479475</v>
      </c>
      <c r="G156" s="65">
        <f>+IFERROR('CMA Emp %OfOnt'!G156*'Ont GDP'!G156,"")</f>
        <v>7291.2774856203778</v>
      </c>
      <c r="H156" s="65">
        <f>+IFERROR('CMA Emp %OfOnt'!H156*'Ont GDP'!H156,"")</f>
        <v>6239.2153308299885</v>
      </c>
      <c r="I156" s="65">
        <f>+IFERROR('CMA Emp %OfOnt'!I156*'Ont GDP'!I156,"")</f>
        <v>7168.4481595860116</v>
      </c>
      <c r="J156" s="65">
        <f>+IFERROR('CMA Emp %OfOnt'!J156*'Ont GDP'!J156,"")</f>
        <v>7319.9167618894344</v>
      </c>
      <c r="K156" s="65">
        <f>+IFERROR('CMA Emp %OfOnt'!K156*'Ont GDP'!K156,"")</f>
        <v>7022.5946567629089</v>
      </c>
      <c r="L156" s="65">
        <f>+IFERROR('CMA Emp %OfOnt'!L156*'Ont GDP'!L156,"")</f>
        <v>7996.9348195759248</v>
      </c>
      <c r="M156" s="30">
        <f>+IFERROR('CMA Emp %OfOnt'!M156*'Ont GDP'!M156,"")</f>
        <v>8189.9122340064714</v>
      </c>
      <c r="N156" s="30">
        <f>+IFERROR('CMA Emp %OfOnt'!N156*'Ont GDP'!N156,"")</f>
        <v>9028.9011909810779</v>
      </c>
      <c r="O156" s="30">
        <f>+IFERROR('CMA Emp %OfOnt'!O156*'Ont GDP'!O156,"")</f>
        <v>9092.9426089244134</v>
      </c>
      <c r="P156" s="30">
        <f>+IFERROR('CMA Emp %OfOnt'!P156*'Ont GDP'!P156,"")</f>
        <v>9016.6471369267201</v>
      </c>
      <c r="Q156" s="30">
        <f>+IFERROR('CMA Emp %OfOnt'!Q156*'Ont GDP'!Q156,"")</f>
        <v>9481.640883382528</v>
      </c>
      <c r="R156" s="30">
        <f>+IFERROR('CMA Emp %OfOnt'!R156*'Ont GDP'!R156,"")</f>
        <v>8768.9801290894939</v>
      </c>
      <c r="S156" s="30">
        <f>+IFERROR('CMA Emp %OfOnt'!S156*'Ont GDP'!S156,"")</f>
        <v>10007.180338768749</v>
      </c>
      <c r="T156" s="30">
        <f>+IFERROR('CMA Emp %OfOnt'!T156*'Ont GDP'!T156,"")</f>
        <v>9512.7720086180088</v>
      </c>
      <c r="U156" s="30">
        <f>+IFERROR('CMA Emp %OfOnt'!U156*'Ont GDP'!U156,"")</f>
        <v>9921.9208994356904</v>
      </c>
      <c r="V156" s="30">
        <f>+IFERROR('CMA Emp %OfOnt'!V156*'Ont GDP'!V156,"")</f>
        <v>9599.798175604139</v>
      </c>
      <c r="W156" s="30">
        <f>+IFERROR('CMA Emp %OfOnt'!W156*'Ont GDP'!W156,"")</f>
        <v>9929.9921263734122</v>
      </c>
      <c r="X156" s="30">
        <f>+IFERROR('CMA Emp %OfOnt'!X156*'Ont GDP'!X156,"")</f>
        <v>9564.3663400557853</v>
      </c>
      <c r="Y156" s="30">
        <f>+IFERROR('CMA Emp %OfOnt'!Y156*'Ont GDP'!Y156,"")</f>
        <v>10158.276691468194</v>
      </c>
    </row>
    <row r="157" spans="1:25" x14ac:dyDescent="0.25">
      <c r="A157" s="7" t="s">
        <v>150</v>
      </c>
      <c r="B157" s="7"/>
      <c r="C157" s="14">
        <v>6112</v>
      </c>
      <c r="D157" s="65">
        <f>+IFERROR('CMA Emp %OfOnt'!D157*'Ont GDP'!D157,"")</f>
        <v>585.44806517311611</v>
      </c>
      <c r="E157" s="65">
        <f>+IFERROR('CMA Emp %OfOnt'!E157*'Ont GDP'!E157,"")</f>
        <v>733.11900505246786</v>
      </c>
      <c r="F157" s="65">
        <f>+IFERROR('CMA Emp %OfOnt'!F157*'Ont GDP'!F157,"")</f>
        <v>777.5546987951808</v>
      </c>
      <c r="G157" s="65">
        <f>+IFERROR('CMA Emp %OfOnt'!G157*'Ont GDP'!G157,"")</f>
        <v>712.78911564625844</v>
      </c>
      <c r="H157" s="65">
        <f>+IFERROR('CMA Emp %OfOnt'!H157*'Ont GDP'!H157,"")</f>
        <v>936.24901408450705</v>
      </c>
      <c r="I157" s="65">
        <f>+IFERROR('CMA Emp %OfOnt'!I157*'Ont GDP'!I157,"")</f>
        <v>826.88932173913054</v>
      </c>
      <c r="J157" s="65">
        <f>+IFERROR('CMA Emp %OfOnt'!J157*'Ont GDP'!J157,"")</f>
        <v>778.25355946398668</v>
      </c>
      <c r="K157" s="65">
        <f>+IFERROR('CMA Emp %OfOnt'!K157*'Ont GDP'!K157,"")</f>
        <v>840.96752250750251</v>
      </c>
      <c r="L157" s="65">
        <f>+IFERROR('CMA Emp %OfOnt'!L157*'Ont GDP'!L157,"")</f>
        <v>880.19831746807131</v>
      </c>
      <c r="M157" s="30">
        <f>+IFERROR('CMA Emp %OfOnt'!M157*'Ont GDP'!M157,"")</f>
        <v>981.16339041359117</v>
      </c>
      <c r="N157" s="30">
        <f>+IFERROR('CMA Emp %OfOnt'!N157*'Ont GDP'!N157,"")</f>
        <v>1094.4784945214374</v>
      </c>
      <c r="O157" s="30">
        <f>+IFERROR('CMA Emp %OfOnt'!O157*'Ont GDP'!O157,"")</f>
        <v>1061.5133368434185</v>
      </c>
      <c r="P157" s="30">
        <f>+IFERROR('CMA Emp %OfOnt'!P157*'Ont GDP'!P157,"")</f>
        <v>1240.7977892717959</v>
      </c>
      <c r="Q157" s="30">
        <f>+IFERROR('CMA Emp %OfOnt'!Q157*'Ont GDP'!Q157,"")</f>
        <v>1422.8701267078166</v>
      </c>
      <c r="R157" s="30">
        <f>+IFERROR('CMA Emp %OfOnt'!R157*'Ont GDP'!R157,"")</f>
        <v>1240.4570286784365</v>
      </c>
      <c r="S157" s="30">
        <f>+IFERROR('CMA Emp %OfOnt'!S157*'Ont GDP'!S157,"")</f>
        <v>1089.1824988620845</v>
      </c>
      <c r="T157" s="30">
        <f>+IFERROR('CMA Emp %OfOnt'!T157*'Ont GDP'!T157,"")</f>
        <v>1234.4845776849556</v>
      </c>
      <c r="U157" s="30">
        <f>+IFERROR('CMA Emp %OfOnt'!U157*'Ont GDP'!U157,"")</f>
        <v>1360.355908725968</v>
      </c>
      <c r="V157" s="30">
        <f>+IFERROR('CMA Emp %OfOnt'!V157*'Ont GDP'!V157,"")</f>
        <v>1309.9747015671667</v>
      </c>
      <c r="W157" s="30">
        <f>+IFERROR('CMA Emp %OfOnt'!W157*'Ont GDP'!W157,"")</f>
        <v>1075.9979282812694</v>
      </c>
      <c r="X157" s="30">
        <f>+IFERROR('CMA Emp %OfOnt'!X157*'Ont GDP'!X157,"")</f>
        <v>1267.4292688003825</v>
      </c>
      <c r="Y157" s="30">
        <f>+IFERROR('CMA Emp %OfOnt'!Y157*'Ont GDP'!Y157,"")</f>
        <v>1215.1708963499589</v>
      </c>
    </row>
    <row r="158" spans="1:25" x14ac:dyDescent="0.25">
      <c r="A158" s="7" t="s">
        <v>151</v>
      </c>
      <c r="B158" s="7"/>
      <c r="C158" s="14">
        <v>6113</v>
      </c>
      <c r="D158" s="65">
        <f>+IFERROR('CMA Emp %OfOnt'!D158*'Ont GDP'!D158,"")</f>
        <v>2356.0946090335115</v>
      </c>
      <c r="E158" s="65">
        <f>+IFERROR('CMA Emp %OfOnt'!E158*'Ont GDP'!E158,"")</f>
        <v>1991.8614581489999</v>
      </c>
      <c r="F158" s="65">
        <f>+IFERROR('CMA Emp %OfOnt'!F158*'Ont GDP'!F158,"")</f>
        <v>2219.6915237628614</v>
      </c>
      <c r="G158" s="65">
        <f>+IFERROR('CMA Emp %OfOnt'!G158*'Ont GDP'!G158,"")</f>
        <v>2078.8955121616991</v>
      </c>
      <c r="H158" s="65">
        <f>+IFERROR('CMA Emp %OfOnt'!H158*'Ont GDP'!H158,"")</f>
        <v>2225.9581372224061</v>
      </c>
      <c r="I158" s="65">
        <f>+IFERROR('CMA Emp %OfOnt'!I158*'Ont GDP'!I158,"")</f>
        <v>2436.7967484662577</v>
      </c>
      <c r="J158" s="65">
        <f>+IFERROR('CMA Emp %OfOnt'!J158*'Ont GDP'!J158,"")</f>
        <v>2561.5411164372968</v>
      </c>
      <c r="K158" s="65">
        <f>+IFERROR('CMA Emp %OfOnt'!K158*'Ont GDP'!K158,"")</f>
        <v>2823.1355809417664</v>
      </c>
      <c r="L158" s="65">
        <f>+IFERROR('CMA Emp %OfOnt'!L158*'Ont GDP'!L158,"")</f>
        <v>3291.3709053516354</v>
      </c>
      <c r="M158" s="30">
        <f>+IFERROR('CMA Emp %OfOnt'!M158*'Ont GDP'!M158,"")</f>
        <v>3527.7929223980818</v>
      </c>
      <c r="N158" s="30">
        <f>+IFERROR('CMA Emp %OfOnt'!N158*'Ont GDP'!N158,"")</f>
        <v>3842.3733682318293</v>
      </c>
      <c r="O158" s="30">
        <f>+IFERROR('CMA Emp %OfOnt'!O158*'Ont GDP'!O158,"")</f>
        <v>3419.7633092975957</v>
      </c>
      <c r="P158" s="30">
        <f>+IFERROR('CMA Emp %OfOnt'!P158*'Ont GDP'!P158,"")</f>
        <v>3717.801428979521</v>
      </c>
      <c r="Q158" s="30">
        <f>+IFERROR('CMA Emp %OfOnt'!Q158*'Ont GDP'!Q158,"")</f>
        <v>4230.0839840714034</v>
      </c>
      <c r="R158" s="30">
        <f>+IFERROR('CMA Emp %OfOnt'!R158*'Ont GDP'!R158,"")</f>
        <v>4241.8209113303265</v>
      </c>
      <c r="S158" s="30">
        <f>+IFERROR('CMA Emp %OfOnt'!S158*'Ont GDP'!S158,"")</f>
        <v>4346.6591392531291</v>
      </c>
      <c r="T158" s="30">
        <f>+IFERROR('CMA Emp %OfOnt'!T158*'Ont GDP'!T158,"")</f>
        <v>4597.2823557561551</v>
      </c>
      <c r="U158" s="30">
        <f>+IFERROR('CMA Emp %OfOnt'!U158*'Ont GDP'!U158,"")</f>
        <v>4592.2432748944229</v>
      </c>
      <c r="V158" s="30">
        <f>+IFERROR('CMA Emp %OfOnt'!V158*'Ont GDP'!V158,"")</f>
        <v>5048.8331408908698</v>
      </c>
      <c r="W158" s="30">
        <f>+IFERROR('CMA Emp %OfOnt'!W158*'Ont GDP'!W158,"")</f>
        <v>4618.7368647995681</v>
      </c>
      <c r="X158" s="30">
        <f>+IFERROR('CMA Emp %OfOnt'!X158*'Ont GDP'!X158,"")</f>
        <v>4888.0515795459705</v>
      </c>
      <c r="Y158" s="30">
        <f>+IFERROR('CMA Emp %OfOnt'!Y158*'Ont GDP'!Y158,"")</f>
        <v>5732.6436212494809</v>
      </c>
    </row>
    <row r="159" spans="1:25" x14ac:dyDescent="0.25">
      <c r="A159" s="7" t="s">
        <v>152</v>
      </c>
      <c r="B159" s="7"/>
      <c r="C159" s="14" t="s">
        <v>207</v>
      </c>
      <c r="D159" s="65">
        <f>+IFERROR('CMA Emp %OfOnt'!D159*'Ont GDP'!D159,"")</f>
        <v>408.66425648021823</v>
      </c>
      <c r="E159" s="65">
        <f>+IFERROR('CMA Emp %OfOnt'!E159*'Ont GDP'!E159,"")</f>
        <v>494.95927601809956</v>
      </c>
      <c r="F159" s="65">
        <f>+IFERROR('CMA Emp %OfOnt'!F159*'Ont GDP'!F159,"")</f>
        <v>525.30504995949241</v>
      </c>
      <c r="G159" s="65">
        <f>+IFERROR('CMA Emp %OfOnt'!G159*'Ont GDP'!G159,"")</f>
        <v>391.46127328329158</v>
      </c>
      <c r="H159" s="65">
        <f>+IFERROR('CMA Emp %OfOnt'!H159*'Ont GDP'!H159,"")</f>
        <v>472.48642347778383</v>
      </c>
      <c r="I159" s="65">
        <f>+IFERROR('CMA Emp %OfOnt'!I159*'Ont GDP'!I159,"")</f>
        <v>479.18751964790948</v>
      </c>
      <c r="J159" s="65">
        <f>+IFERROR('CMA Emp %OfOnt'!J159*'Ont GDP'!J159,"")</f>
        <v>449.63532677264698</v>
      </c>
      <c r="K159" s="65">
        <f>+IFERROR('CMA Emp %OfOnt'!K159*'Ont GDP'!K159,"")</f>
        <v>514.44099441907656</v>
      </c>
      <c r="L159" s="65">
        <f>+IFERROR('CMA Emp %OfOnt'!L159*'Ont GDP'!L159,"")</f>
        <v>694.80353169625891</v>
      </c>
      <c r="M159" s="30">
        <f>+IFERROR('CMA Emp %OfOnt'!M159*'Ont GDP'!M159,"")</f>
        <v>792.49484006787588</v>
      </c>
      <c r="N159" s="30">
        <f>+IFERROR('CMA Emp %OfOnt'!N159*'Ont GDP'!N159,"")</f>
        <v>883.37914386124487</v>
      </c>
      <c r="O159" s="30">
        <f>+IFERROR('CMA Emp %OfOnt'!O159*'Ont GDP'!O159,"")</f>
        <v>801.27986448801721</v>
      </c>
      <c r="P159" s="30">
        <f>+IFERROR('CMA Emp %OfOnt'!P159*'Ont GDP'!P159,"")</f>
        <v>916.73595411876306</v>
      </c>
      <c r="Q159" s="30">
        <f>+IFERROR('CMA Emp %OfOnt'!Q159*'Ont GDP'!Q159,"")</f>
        <v>823.81840140202917</v>
      </c>
      <c r="R159" s="30">
        <f>+IFERROR('CMA Emp %OfOnt'!R159*'Ont GDP'!R159,"")</f>
        <v>990.96416924067819</v>
      </c>
      <c r="S159" s="30">
        <f>+IFERROR('CMA Emp %OfOnt'!S159*'Ont GDP'!S159,"")</f>
        <v>995.92099464510306</v>
      </c>
      <c r="T159" s="30">
        <f>+IFERROR('CMA Emp %OfOnt'!T159*'Ont GDP'!T159,"")</f>
        <v>956.42875774534446</v>
      </c>
      <c r="U159" s="30">
        <f>+IFERROR('CMA Emp %OfOnt'!U159*'Ont GDP'!U159,"")</f>
        <v>849.5294950899339</v>
      </c>
      <c r="V159" s="30">
        <f>+IFERROR('CMA Emp %OfOnt'!V159*'Ont GDP'!V159,"")</f>
        <v>1014.709584323684</v>
      </c>
      <c r="W159" s="30">
        <f>+IFERROR('CMA Emp %OfOnt'!W159*'Ont GDP'!W159,"")</f>
        <v>845.3079462168281</v>
      </c>
      <c r="X159" s="30">
        <f>+IFERROR('CMA Emp %OfOnt'!X159*'Ont GDP'!X159,"")</f>
        <v>1064.068548234764</v>
      </c>
      <c r="Y159" s="30">
        <f>+IFERROR('CMA Emp %OfOnt'!Y159*'Ont GDP'!Y159,"")</f>
        <v>1199.9181168089422</v>
      </c>
    </row>
    <row r="160" spans="1:25" x14ac:dyDescent="0.25">
      <c r="A160" s="5" t="s">
        <v>153</v>
      </c>
      <c r="B160" s="5"/>
      <c r="C160" s="13">
        <v>62</v>
      </c>
      <c r="D160" s="64">
        <f>+IFERROR('CMA Emp %OfOnt'!D160*'Ont GDP'!D160,"")</f>
        <v>10549.796456405262</v>
      </c>
      <c r="E160" s="64">
        <f>+IFERROR('CMA Emp %OfOnt'!E160*'Ont GDP'!E160,"")</f>
        <v>12225.107245421957</v>
      </c>
      <c r="F160" s="64">
        <f>+IFERROR('CMA Emp %OfOnt'!F160*'Ont GDP'!F160,"")</f>
        <v>12183.140465234179</v>
      </c>
      <c r="G160" s="64">
        <f>+IFERROR('CMA Emp %OfOnt'!G160*'Ont GDP'!G160,"")</f>
        <v>12042.874803832876</v>
      </c>
      <c r="H160" s="64">
        <f>+IFERROR('CMA Emp %OfOnt'!H160*'Ont GDP'!H160,"")</f>
        <v>12575.626110341889</v>
      </c>
      <c r="I160" s="64">
        <f>+IFERROR('CMA Emp %OfOnt'!I160*'Ont GDP'!I160,"")</f>
        <v>12503.623121875537</v>
      </c>
      <c r="J160" s="64">
        <f>+IFERROR('CMA Emp %OfOnt'!J160*'Ont GDP'!J160,"")</f>
        <v>12925.479236658666</v>
      </c>
      <c r="K160" s="64">
        <f>+IFERROR('CMA Emp %OfOnt'!K160*'Ont GDP'!K160,"")</f>
        <v>13553.55121415963</v>
      </c>
      <c r="L160" s="64">
        <f>+IFERROR('CMA Emp %OfOnt'!L160*'Ont GDP'!L160,"")</f>
        <v>14637.498941310503</v>
      </c>
      <c r="M160" s="29">
        <f>+IFERROR('CMA Emp %OfOnt'!M160*'Ont GDP'!M160,"")</f>
        <v>15176.050339126921</v>
      </c>
      <c r="N160" s="29">
        <f>+IFERROR('CMA Emp %OfOnt'!N160*'Ont GDP'!N160,"")</f>
        <v>15485.306156179346</v>
      </c>
      <c r="O160" s="29">
        <f>+IFERROR('CMA Emp %OfOnt'!O160*'Ont GDP'!O160,"")</f>
        <v>15516.678762414142</v>
      </c>
      <c r="P160" s="29">
        <f>+IFERROR('CMA Emp %OfOnt'!P160*'Ont GDP'!P160,"")</f>
        <v>16353.963662502489</v>
      </c>
      <c r="Q160" s="29">
        <f>+IFERROR('CMA Emp %OfOnt'!Q160*'Ont GDP'!Q160,"")</f>
        <v>16805.142323172884</v>
      </c>
      <c r="R160" s="29">
        <f>+IFERROR('CMA Emp %OfOnt'!R160*'Ont GDP'!R160,"")</f>
        <v>16939.127613800301</v>
      </c>
      <c r="S160" s="29">
        <f>+IFERROR('CMA Emp %OfOnt'!S160*'Ont GDP'!S160,"")</f>
        <v>17473.67337091306</v>
      </c>
      <c r="T160" s="29">
        <f>+IFERROR('CMA Emp %OfOnt'!T160*'Ont GDP'!T160,"")</f>
        <v>17644.263366381379</v>
      </c>
      <c r="U160" s="29">
        <f>+IFERROR('CMA Emp %OfOnt'!U160*'Ont GDP'!U160,"")</f>
        <v>18218.149018135111</v>
      </c>
      <c r="V160" s="29">
        <f>+IFERROR('CMA Emp %OfOnt'!V160*'Ont GDP'!V160,"")</f>
        <v>17798.247028841368</v>
      </c>
      <c r="W160" s="29">
        <f>+IFERROR('CMA Emp %OfOnt'!W160*'Ont GDP'!W160,"")</f>
        <v>18892.21337112008</v>
      </c>
      <c r="X160" s="29">
        <f>+IFERROR('CMA Emp %OfOnt'!X160*'Ont GDP'!X160,"")</f>
        <v>19554.794021944439</v>
      </c>
      <c r="Y160" s="29">
        <f>+IFERROR('CMA Emp %OfOnt'!Y160*'Ont GDP'!Y160,"")</f>
        <v>20281.01707465736</v>
      </c>
    </row>
    <row r="161" spans="1:25" x14ac:dyDescent="0.25">
      <c r="A161" s="6" t="s">
        <v>154</v>
      </c>
      <c r="B161" s="6"/>
      <c r="C161" s="14">
        <v>621</v>
      </c>
      <c r="D161" s="65">
        <f>+IFERROR('CMA Emp %OfOnt'!D161*'Ont GDP'!D161,"")</f>
        <v>5337.5277777777774</v>
      </c>
      <c r="E161" s="65">
        <f>+IFERROR('CMA Emp %OfOnt'!E161*'Ont GDP'!E161,"")</f>
        <v>5895.5655405405405</v>
      </c>
      <c r="F161" s="65">
        <f>+IFERROR('CMA Emp %OfOnt'!F161*'Ont GDP'!F161,"")</f>
        <v>5812.0558644843113</v>
      </c>
      <c r="G161" s="65">
        <f>+IFERROR('CMA Emp %OfOnt'!G161*'Ont GDP'!G161,"")</f>
        <v>5788.1249205115519</v>
      </c>
      <c r="H161" s="65">
        <f>+IFERROR('CMA Emp %OfOnt'!H161*'Ont GDP'!H161,"")</f>
        <v>5976.2862789789006</v>
      </c>
      <c r="I161" s="65">
        <f>+IFERROR('CMA Emp %OfOnt'!I161*'Ont GDP'!I161,"")</f>
        <v>5581.2551629758655</v>
      </c>
      <c r="J161" s="65">
        <f>+IFERROR('CMA Emp %OfOnt'!J161*'Ont GDP'!J161,"")</f>
        <v>5922.2175347503926</v>
      </c>
      <c r="K161" s="65">
        <f>+IFERROR('CMA Emp %OfOnt'!K161*'Ont GDP'!K161,"")</f>
        <v>6317.9621527962881</v>
      </c>
      <c r="L161" s="65">
        <f>+IFERROR('CMA Emp %OfOnt'!L161*'Ont GDP'!L161,"")</f>
        <v>6580.5629377676096</v>
      </c>
      <c r="M161" s="30">
        <f>+IFERROR('CMA Emp %OfOnt'!M161*'Ont GDP'!M161,"")</f>
        <v>6127.4642177653413</v>
      </c>
      <c r="N161" s="30">
        <f>+IFERROR('CMA Emp %OfOnt'!N161*'Ont GDP'!N161,"")</f>
        <v>7023.4363393581098</v>
      </c>
      <c r="O161" s="30">
        <f>+IFERROR('CMA Emp %OfOnt'!O161*'Ont GDP'!O161,"")</f>
        <v>7177.1231345549686</v>
      </c>
      <c r="P161" s="30">
        <f>+IFERROR('CMA Emp %OfOnt'!P161*'Ont GDP'!P161,"")</f>
        <v>7105.5886873445597</v>
      </c>
      <c r="Q161" s="30">
        <f>+IFERROR('CMA Emp %OfOnt'!Q161*'Ont GDP'!Q161,"")</f>
        <v>7319.501003577715</v>
      </c>
      <c r="R161" s="30">
        <f>+IFERROR('CMA Emp %OfOnt'!R161*'Ont GDP'!R161,"")</f>
        <v>7513.9781626930608</v>
      </c>
      <c r="S161" s="30">
        <f>+IFERROR('CMA Emp %OfOnt'!S161*'Ont GDP'!S161,"")</f>
        <v>7881.9716839736911</v>
      </c>
      <c r="T161" s="30">
        <f>+IFERROR('CMA Emp %OfOnt'!T161*'Ont GDP'!T161,"")</f>
        <v>7221.6911272591296</v>
      </c>
      <c r="U161" s="30">
        <f>+IFERROR('CMA Emp %OfOnt'!U161*'Ont GDP'!U161,"")</f>
        <v>7687.4765133286355</v>
      </c>
      <c r="V161" s="30">
        <f>+IFERROR('CMA Emp %OfOnt'!V161*'Ont GDP'!V161,"")</f>
        <v>7546.0727672248322</v>
      </c>
      <c r="W161" s="30">
        <f>+IFERROR('CMA Emp %OfOnt'!W161*'Ont GDP'!W161,"")</f>
        <v>7973.5210853619883</v>
      </c>
      <c r="X161" s="30">
        <f>+IFERROR('CMA Emp %OfOnt'!X161*'Ont GDP'!X161,"")</f>
        <v>8235.3591381872484</v>
      </c>
      <c r="Y161" s="30">
        <f>+IFERROR('CMA Emp %OfOnt'!Y161*'Ont GDP'!Y161,"")</f>
        <v>8750.6948822997019</v>
      </c>
    </row>
    <row r="162" spans="1:25" x14ac:dyDescent="0.25">
      <c r="A162" s="6" t="s">
        <v>155</v>
      </c>
      <c r="B162" s="6"/>
      <c r="C162" s="14">
        <v>622</v>
      </c>
      <c r="D162" s="65">
        <f>+IFERROR('CMA Emp %OfOnt'!D162*'Ont GDP'!D162,"")</f>
        <v>4016.8649905956117</v>
      </c>
      <c r="E162" s="65">
        <f>+IFERROR('CMA Emp %OfOnt'!E162*'Ont GDP'!E162,"")</f>
        <v>4498.8142484242699</v>
      </c>
      <c r="F162" s="65">
        <f>+IFERROR('CMA Emp %OfOnt'!F162*'Ont GDP'!F162,"")</f>
        <v>4474.6084445863935</v>
      </c>
      <c r="G162" s="65">
        <f>+IFERROR('CMA Emp %OfOnt'!G162*'Ont GDP'!G162,"")</f>
        <v>4349.3418148820319</v>
      </c>
      <c r="H162" s="65">
        <f>+IFERROR('CMA Emp %OfOnt'!H162*'Ont GDP'!H162,"")</f>
        <v>4638.6179667666747</v>
      </c>
      <c r="I162" s="65">
        <f>+IFERROR('CMA Emp %OfOnt'!I162*'Ont GDP'!I162,"")</f>
        <v>4430.7932427725536</v>
      </c>
      <c r="J162" s="65">
        <f>+IFERROR('CMA Emp %OfOnt'!J162*'Ont GDP'!J162,"")</f>
        <v>4839.675805175727</v>
      </c>
      <c r="K162" s="65">
        <f>+IFERROR('CMA Emp %OfOnt'!K162*'Ont GDP'!K162,"")</f>
        <v>5010.5767678480588</v>
      </c>
      <c r="L162" s="65">
        <f>+IFERROR('CMA Emp %OfOnt'!L162*'Ont GDP'!L162,"")</f>
        <v>5326.0627228342728</v>
      </c>
      <c r="M162" s="30">
        <f>+IFERROR('CMA Emp %OfOnt'!M162*'Ont GDP'!M162,"")</f>
        <v>6047.4682179798847</v>
      </c>
      <c r="N162" s="30">
        <f>+IFERROR('CMA Emp %OfOnt'!N162*'Ont GDP'!N162,"")</f>
        <v>5930.5971117900708</v>
      </c>
      <c r="O162" s="30">
        <f>+IFERROR('CMA Emp %OfOnt'!O162*'Ont GDP'!O162,"")</f>
        <v>5748.8849314768977</v>
      </c>
      <c r="P162" s="30">
        <f>+IFERROR('CMA Emp %OfOnt'!P162*'Ont GDP'!P162,"")</f>
        <v>6251.7576918268032</v>
      </c>
      <c r="Q162" s="30">
        <f>+IFERROR('CMA Emp %OfOnt'!Q162*'Ont GDP'!Q162,"")</f>
        <v>6032.9664128078784</v>
      </c>
      <c r="R162" s="30">
        <f>+IFERROR('CMA Emp %OfOnt'!R162*'Ont GDP'!R162,"")</f>
        <v>6447.4343258882072</v>
      </c>
      <c r="S162" s="30">
        <f>+IFERROR('CMA Emp %OfOnt'!S162*'Ont GDP'!S162,"")</f>
        <v>5798.5683285251362</v>
      </c>
      <c r="T162" s="30">
        <f>+IFERROR('CMA Emp %OfOnt'!T162*'Ont GDP'!T162,"")</f>
        <v>6521.2861824871479</v>
      </c>
      <c r="U162" s="30">
        <f>+IFERROR('CMA Emp %OfOnt'!U162*'Ont GDP'!U162,"")</f>
        <v>6749.0946580321788</v>
      </c>
      <c r="V162" s="30">
        <f>+IFERROR('CMA Emp %OfOnt'!V162*'Ont GDP'!V162,"")</f>
        <v>6800.4585704873798</v>
      </c>
      <c r="W162" s="30">
        <f>+IFERROR('CMA Emp %OfOnt'!W162*'Ont GDP'!W162,"")</f>
        <v>6505.3763432163205</v>
      </c>
      <c r="X162" s="30">
        <f>+IFERROR('CMA Emp %OfOnt'!X162*'Ont GDP'!X162,"")</f>
        <v>7158.828602798083</v>
      </c>
      <c r="Y162" s="30">
        <f>+IFERROR('CMA Emp %OfOnt'!Y162*'Ont GDP'!Y162,"")</f>
        <v>8091.7344116682079</v>
      </c>
    </row>
    <row r="163" spans="1:25" x14ac:dyDescent="0.25">
      <c r="A163" s="6" t="s">
        <v>156</v>
      </c>
      <c r="B163" s="6"/>
      <c r="C163" s="14">
        <v>623</v>
      </c>
      <c r="D163" s="65">
        <f>+IFERROR('CMA Emp %OfOnt'!D163*'Ont GDP'!D163,"")</f>
        <v>1022.8822276458841</v>
      </c>
      <c r="E163" s="65">
        <f>+IFERROR('CMA Emp %OfOnt'!E163*'Ont GDP'!E163,"")</f>
        <v>1356.7827589671456</v>
      </c>
      <c r="F163" s="65">
        <f>+IFERROR('CMA Emp %OfOnt'!F163*'Ont GDP'!F163,"")</f>
        <v>1280.4610601877416</v>
      </c>
      <c r="G163" s="65">
        <f>+IFERROR('CMA Emp %OfOnt'!G163*'Ont GDP'!G163,"")</f>
        <v>1118.3297872340427</v>
      </c>
      <c r="H163" s="65">
        <f>+IFERROR('CMA Emp %OfOnt'!H163*'Ont GDP'!H163,"")</f>
        <v>1104.9635068216269</v>
      </c>
      <c r="I163" s="65">
        <f>+IFERROR('CMA Emp %OfOnt'!I163*'Ont GDP'!I163,"")</f>
        <v>1169.1414149288635</v>
      </c>
      <c r="J163" s="65">
        <f>+IFERROR('CMA Emp %OfOnt'!J163*'Ont GDP'!J163,"")</f>
        <v>1180.5810076114533</v>
      </c>
      <c r="K163" s="65">
        <f>+IFERROR('CMA Emp %OfOnt'!K163*'Ont GDP'!K163,"")</f>
        <v>1190.7458487233016</v>
      </c>
      <c r="L163" s="65">
        <f>+IFERROR('CMA Emp %OfOnt'!L163*'Ont GDP'!L163,"")</f>
        <v>1358.8839841605641</v>
      </c>
      <c r="M163" s="30">
        <f>+IFERROR('CMA Emp %OfOnt'!M163*'Ont GDP'!M163,"")</f>
        <v>1521.7517145840484</v>
      </c>
      <c r="N163" s="30">
        <f>+IFERROR('CMA Emp %OfOnt'!N163*'Ont GDP'!N163,"")</f>
        <v>1438.8516829005043</v>
      </c>
      <c r="O163" s="30">
        <f>+IFERROR('CMA Emp %OfOnt'!O163*'Ont GDP'!O163,"")</f>
        <v>1414.9909528073811</v>
      </c>
      <c r="P163" s="30">
        <f>+IFERROR('CMA Emp %OfOnt'!P163*'Ont GDP'!P163,"")</f>
        <v>1509.0787667312434</v>
      </c>
      <c r="Q163" s="30">
        <f>+IFERROR('CMA Emp %OfOnt'!Q163*'Ont GDP'!Q163,"")</f>
        <v>1805.8448390820149</v>
      </c>
      <c r="R163" s="30">
        <f>+IFERROR('CMA Emp %OfOnt'!R163*'Ont GDP'!R163,"")</f>
        <v>1746.3387611752314</v>
      </c>
      <c r="S163" s="30">
        <f>+IFERROR('CMA Emp %OfOnt'!S163*'Ont GDP'!S163,"")</f>
        <v>1917.055791932768</v>
      </c>
      <c r="T163" s="30">
        <f>+IFERROR('CMA Emp %OfOnt'!T163*'Ont GDP'!T163,"")</f>
        <v>1928.853371053521</v>
      </c>
      <c r="U163" s="30">
        <f>+IFERROR('CMA Emp %OfOnt'!U163*'Ont GDP'!U163,"")</f>
        <v>1830.3868459873863</v>
      </c>
      <c r="V163" s="30">
        <f>+IFERROR('CMA Emp %OfOnt'!V163*'Ont GDP'!V163,"")</f>
        <v>1768.0350899440068</v>
      </c>
      <c r="W163" s="30">
        <f>+IFERROR('CMA Emp %OfOnt'!W163*'Ont GDP'!W163,"")</f>
        <v>2281.0286661307746</v>
      </c>
      <c r="X163" s="30">
        <f>+IFERROR('CMA Emp %OfOnt'!X163*'Ont GDP'!X163,"")</f>
        <v>2299.2573325945486</v>
      </c>
      <c r="Y163" s="30">
        <f>+IFERROR('CMA Emp %OfOnt'!Y163*'Ont GDP'!Y163,"")</f>
        <v>2001.5566053851965</v>
      </c>
    </row>
    <row r="164" spans="1:25" x14ac:dyDescent="0.25">
      <c r="A164" s="6" t="s">
        <v>157</v>
      </c>
      <c r="B164" s="6"/>
      <c r="C164" s="14">
        <v>624</v>
      </c>
      <c r="D164" s="65">
        <f>+IFERROR('CMA Emp %OfOnt'!D164*'Ont GDP'!D164,"")</f>
        <v>808.04691959624085</v>
      </c>
      <c r="E164" s="65">
        <f>+IFERROR('CMA Emp %OfOnt'!E164*'Ont GDP'!E164,"")</f>
        <v>940.39925784238733</v>
      </c>
      <c r="F164" s="65">
        <f>+IFERROR('CMA Emp %OfOnt'!F164*'Ont GDP'!F164,"")</f>
        <v>995.1077546480218</v>
      </c>
      <c r="G164" s="65">
        <f>+IFERROR('CMA Emp %OfOnt'!G164*'Ont GDP'!G164,"")</f>
        <v>1132.888536585366</v>
      </c>
      <c r="H164" s="65">
        <f>+IFERROR('CMA Emp %OfOnt'!H164*'Ont GDP'!H164,"")</f>
        <v>1213.5506981818182</v>
      </c>
      <c r="I164" s="65">
        <f>+IFERROR('CMA Emp %OfOnt'!I164*'Ont GDP'!I164,"")</f>
        <v>1337.5546794960542</v>
      </c>
      <c r="J164" s="65">
        <f>+IFERROR('CMA Emp %OfOnt'!J164*'Ont GDP'!J164,"")</f>
        <v>1308.3262310268651</v>
      </c>
      <c r="K164" s="65">
        <f>+IFERROR('CMA Emp %OfOnt'!K164*'Ont GDP'!K164,"")</f>
        <v>1465.5788841201713</v>
      </c>
      <c r="L164" s="65">
        <f>+IFERROR('CMA Emp %OfOnt'!L164*'Ont GDP'!L164,"")</f>
        <v>1722.72672641994</v>
      </c>
      <c r="M164" s="30">
        <f>+IFERROR('CMA Emp %OfOnt'!M164*'Ont GDP'!M164,"")</f>
        <v>1789.5597570025125</v>
      </c>
      <c r="N164" s="30">
        <f>+IFERROR('CMA Emp %OfOnt'!N164*'Ont GDP'!N164,"")</f>
        <v>1703.7212731667521</v>
      </c>
      <c r="O164" s="30">
        <f>+IFERROR('CMA Emp %OfOnt'!O164*'Ont GDP'!O164,"")</f>
        <v>1704.2361450660992</v>
      </c>
      <c r="P164" s="30">
        <f>+IFERROR('CMA Emp %OfOnt'!P164*'Ont GDP'!P164,"")</f>
        <v>1948.8299810721055</v>
      </c>
      <c r="Q164" s="30">
        <f>+IFERROR('CMA Emp %OfOnt'!Q164*'Ont GDP'!Q164,"")</f>
        <v>1970.2313239263412</v>
      </c>
      <c r="R164" s="30">
        <f>+IFERROR('CMA Emp %OfOnt'!R164*'Ont GDP'!R164,"")</f>
        <v>1800.4549006501657</v>
      </c>
      <c r="S164" s="30">
        <f>+IFERROR('CMA Emp %OfOnt'!S164*'Ont GDP'!S164,"")</f>
        <v>2082.9989727065408</v>
      </c>
      <c r="T164" s="30">
        <f>+IFERROR('CMA Emp %OfOnt'!T164*'Ont GDP'!T164,"")</f>
        <v>2093.4716609123443</v>
      </c>
      <c r="U164" s="30">
        <f>+IFERROR('CMA Emp %OfOnt'!U164*'Ont GDP'!U164,"")</f>
        <v>2227.7969100167525</v>
      </c>
      <c r="V164" s="30">
        <f>+IFERROR('CMA Emp %OfOnt'!V164*'Ont GDP'!V164,"")</f>
        <v>2103.5185279100206</v>
      </c>
      <c r="W164" s="30">
        <f>+IFERROR('CMA Emp %OfOnt'!W164*'Ont GDP'!W164,"")</f>
        <v>2212.3601466085483</v>
      </c>
      <c r="X164" s="30">
        <f>+IFERROR('CMA Emp %OfOnt'!X164*'Ont GDP'!X164,"")</f>
        <v>2191.1590108553178</v>
      </c>
      <c r="Y164" s="30">
        <f>+IFERROR('CMA Emp %OfOnt'!Y164*'Ont GDP'!Y164,"")</f>
        <v>2168.2690066745563</v>
      </c>
    </row>
    <row r="165" spans="1:25" x14ac:dyDescent="0.25">
      <c r="A165" s="5" t="s">
        <v>158</v>
      </c>
      <c r="B165" s="5"/>
      <c r="C165" s="13">
        <v>71</v>
      </c>
      <c r="D165" s="64">
        <f>+IFERROR('CMA Emp %OfOnt'!D165*'Ont GDP'!D165,"")</f>
        <v>2184.2580048270315</v>
      </c>
      <c r="E165" s="64">
        <f>+IFERROR('CMA Emp %OfOnt'!E165*'Ont GDP'!E165,"")</f>
        <v>2066.9453029343467</v>
      </c>
      <c r="F165" s="64">
        <f>+IFERROR('CMA Emp %OfOnt'!F165*'Ont GDP'!F165,"")</f>
        <v>1971.4387853161636</v>
      </c>
      <c r="G165" s="64">
        <f>+IFERROR('CMA Emp %OfOnt'!G165*'Ont GDP'!G165,"")</f>
        <v>2212.3945496842803</v>
      </c>
      <c r="H165" s="64">
        <f>+IFERROR('CMA Emp %OfOnt'!H165*'Ont GDP'!H165,"")</f>
        <v>2300.6773819642999</v>
      </c>
      <c r="I165" s="64">
        <f>+IFERROR('CMA Emp %OfOnt'!I165*'Ont GDP'!I165,"")</f>
        <v>2300.3431969026551</v>
      </c>
      <c r="J165" s="64">
        <f>+IFERROR('CMA Emp %OfOnt'!J165*'Ont GDP'!J165,"")</f>
        <v>2148.5806866033831</v>
      </c>
      <c r="K165" s="64">
        <f>+IFERROR('CMA Emp %OfOnt'!K165*'Ont GDP'!K165,"")</f>
        <v>2227.5230431602049</v>
      </c>
      <c r="L165" s="64">
        <f>+IFERROR('CMA Emp %OfOnt'!L165*'Ont GDP'!L165,"")</f>
        <v>2125.2276470392535</v>
      </c>
      <c r="M165" s="29">
        <f>+IFERROR('CMA Emp %OfOnt'!M165*'Ont GDP'!M165,"")</f>
        <v>2245.4198491145694</v>
      </c>
      <c r="N165" s="29">
        <f>+IFERROR('CMA Emp %OfOnt'!N165*'Ont GDP'!N165,"")</f>
        <v>2409.4053943766085</v>
      </c>
      <c r="O165" s="29">
        <f>+IFERROR('CMA Emp %OfOnt'!O165*'Ont GDP'!O165,"")</f>
        <v>2286.1516682817646</v>
      </c>
      <c r="P165" s="29">
        <f>+IFERROR('CMA Emp %OfOnt'!P165*'Ont GDP'!P165,"")</f>
        <v>2593.1776095184009</v>
      </c>
      <c r="Q165" s="29">
        <f>+IFERROR('CMA Emp %OfOnt'!Q165*'Ont GDP'!Q165,"")</f>
        <v>2561.3999868012161</v>
      </c>
      <c r="R165" s="29">
        <f>+IFERROR('CMA Emp %OfOnt'!R165*'Ont GDP'!R165,"")</f>
        <v>2643.2737109155642</v>
      </c>
      <c r="S165" s="29">
        <f>+IFERROR('CMA Emp %OfOnt'!S165*'Ont GDP'!S165,"")</f>
        <v>2459.1619875753877</v>
      </c>
      <c r="T165" s="29">
        <f>+IFERROR('CMA Emp %OfOnt'!T165*'Ont GDP'!T165,"")</f>
        <v>2718.6841582877719</v>
      </c>
      <c r="U165" s="29">
        <f>+IFERROR('CMA Emp %OfOnt'!U165*'Ont GDP'!U165,"")</f>
        <v>2761.0071141010817</v>
      </c>
      <c r="V165" s="29">
        <f>+IFERROR('CMA Emp %OfOnt'!V165*'Ont GDP'!V165,"")</f>
        <v>2714.0666498359642</v>
      </c>
      <c r="W165" s="29">
        <f>+IFERROR('CMA Emp %OfOnt'!W165*'Ont GDP'!W165,"")</f>
        <v>2787.7535703668932</v>
      </c>
      <c r="X165" s="29">
        <f>+IFERROR('CMA Emp %OfOnt'!X165*'Ont GDP'!X165,"")</f>
        <v>3052.2536343191828</v>
      </c>
      <c r="Y165" s="29">
        <f>+IFERROR('CMA Emp %OfOnt'!Y165*'Ont GDP'!Y165,"")</f>
        <v>2921.1127149373469</v>
      </c>
    </row>
    <row r="166" spans="1:25" x14ac:dyDescent="0.25">
      <c r="A166" s="6" t="s">
        <v>159</v>
      </c>
      <c r="B166" s="6"/>
      <c r="C166" s="14" t="s">
        <v>208</v>
      </c>
      <c r="D166" s="65">
        <f>+IFERROR('CMA Emp %OfOnt'!D166*'Ont GDP'!D166,"")</f>
        <v>1670.5333954354912</v>
      </c>
      <c r="E166" s="65">
        <f>+IFERROR('CMA Emp %OfOnt'!E166*'Ont GDP'!E166,"")</f>
        <v>1703.5838255033559</v>
      </c>
      <c r="F166" s="65">
        <f>+IFERROR('CMA Emp %OfOnt'!F166*'Ont GDP'!F166,"")</f>
        <v>1436.3636075949366</v>
      </c>
      <c r="G166" s="65">
        <f>+IFERROR('CMA Emp %OfOnt'!G166*'Ont GDP'!G166,"")</f>
        <v>1620.6091682223607</v>
      </c>
      <c r="H166" s="65">
        <f>+IFERROR('CMA Emp %OfOnt'!H166*'Ont GDP'!H166,"")</f>
        <v>1691.1037351443122</v>
      </c>
      <c r="I166" s="65">
        <f>+IFERROR('CMA Emp %OfOnt'!I166*'Ont GDP'!I166,"")</f>
        <v>1584.6640287769785</v>
      </c>
      <c r="J166" s="65">
        <f>+IFERROR('CMA Emp %OfOnt'!J166*'Ont GDP'!J166,"")</f>
        <v>1500.1535970561176</v>
      </c>
      <c r="K166" s="65">
        <f>+IFERROR('CMA Emp %OfOnt'!K166*'Ont GDP'!K166,"")</f>
        <v>1492.8671149745776</v>
      </c>
      <c r="L166" s="65">
        <f>+IFERROR('CMA Emp %OfOnt'!L166*'Ont GDP'!L166,"")</f>
        <v>1441.2589147038154</v>
      </c>
      <c r="M166" s="30">
        <f>+IFERROR('CMA Emp %OfOnt'!M166*'Ont GDP'!M166,"")</f>
        <v>1482.8056928816898</v>
      </c>
      <c r="N166" s="30">
        <f>+IFERROR('CMA Emp %OfOnt'!N166*'Ont GDP'!N166,"")</f>
        <v>1475.5777250043177</v>
      </c>
      <c r="O166" s="30">
        <f>+IFERROR('CMA Emp %OfOnt'!O166*'Ont GDP'!O166,"")</f>
        <v>1383.450813127432</v>
      </c>
      <c r="P166" s="30">
        <f>+IFERROR('CMA Emp %OfOnt'!P166*'Ont GDP'!P166,"")</f>
        <v>1531.243408859757</v>
      </c>
      <c r="Q166" s="30">
        <f>+IFERROR('CMA Emp %OfOnt'!Q166*'Ont GDP'!Q166,"")</f>
        <v>1457.7131523119745</v>
      </c>
      <c r="R166" s="30">
        <f>+IFERROR('CMA Emp %OfOnt'!R166*'Ont GDP'!R166,"")</f>
        <v>1451.0459991709072</v>
      </c>
      <c r="S166" s="30">
        <f>+IFERROR('CMA Emp %OfOnt'!S166*'Ont GDP'!S166,"")</f>
        <v>1431.3857899934308</v>
      </c>
      <c r="T166" s="30">
        <f>+IFERROR('CMA Emp %OfOnt'!T166*'Ont GDP'!T166,"")</f>
        <v>1608.684782285454</v>
      </c>
      <c r="U166" s="30">
        <f>+IFERROR('CMA Emp %OfOnt'!U166*'Ont GDP'!U166,"")</f>
        <v>1618.4024527978079</v>
      </c>
      <c r="V166" s="30">
        <f>+IFERROR('CMA Emp %OfOnt'!V166*'Ont GDP'!V166,"")</f>
        <v>1730.5249379472466</v>
      </c>
      <c r="W166" s="30">
        <f>+IFERROR('CMA Emp %OfOnt'!W166*'Ont GDP'!W166,"")</f>
        <v>1625.6629841197937</v>
      </c>
      <c r="X166" s="30">
        <f>+IFERROR('CMA Emp %OfOnt'!X166*'Ont GDP'!X166,"")</f>
        <v>1806.5735046819359</v>
      </c>
      <c r="Y166" s="30">
        <f>+IFERROR('CMA Emp %OfOnt'!Y166*'Ont GDP'!Y166,"")</f>
        <v>1671.4236192080082</v>
      </c>
    </row>
    <row r="167" spans="1:25" x14ac:dyDescent="0.25">
      <c r="A167" s="6" t="s">
        <v>160</v>
      </c>
      <c r="B167" s="6"/>
      <c r="C167" s="14">
        <v>713</v>
      </c>
      <c r="D167" s="65">
        <f>+IFERROR('CMA Emp %OfOnt'!D167*'Ont GDP'!D167,"")</f>
        <v>713.77826548672567</v>
      </c>
      <c r="E167" s="65">
        <f>+IFERROR('CMA Emp %OfOnt'!E167*'Ont GDP'!E167,"")</f>
        <v>568.3692107892108</v>
      </c>
      <c r="F167" s="65">
        <f>+IFERROR('CMA Emp %OfOnt'!F167*'Ont GDP'!F167,"")</f>
        <v>658.46173388377269</v>
      </c>
      <c r="G167" s="65">
        <f>+IFERROR('CMA Emp %OfOnt'!G167*'Ont GDP'!G167,"")</f>
        <v>739.1804130856666</v>
      </c>
      <c r="H167" s="65">
        <f>+IFERROR('CMA Emp %OfOnt'!H167*'Ont GDP'!H167,"")</f>
        <v>801.17538280329802</v>
      </c>
      <c r="I167" s="65">
        <f>+IFERROR('CMA Emp %OfOnt'!I167*'Ont GDP'!I167,"")</f>
        <v>894.76487891186548</v>
      </c>
      <c r="J167" s="65">
        <f>+IFERROR('CMA Emp %OfOnt'!J167*'Ont GDP'!J167,"")</f>
        <v>813.42100046641781</v>
      </c>
      <c r="K167" s="65">
        <f>+IFERROR('CMA Emp %OfOnt'!K167*'Ont GDP'!K167,"")</f>
        <v>834.91419463087243</v>
      </c>
      <c r="L167" s="65">
        <f>+IFERROR('CMA Emp %OfOnt'!L167*'Ont GDP'!L167,"")</f>
        <v>849.65730856677021</v>
      </c>
      <c r="M167" s="30">
        <f>+IFERROR('CMA Emp %OfOnt'!M167*'Ont GDP'!M167,"")</f>
        <v>866.17184266318498</v>
      </c>
      <c r="N167" s="30">
        <f>+IFERROR('CMA Emp %OfOnt'!N167*'Ont GDP'!N167,"")</f>
        <v>1035.0014241195236</v>
      </c>
      <c r="O167" s="30">
        <f>+IFERROR('CMA Emp %OfOnt'!O167*'Ont GDP'!O167,"")</f>
        <v>939.1852586340807</v>
      </c>
      <c r="P167" s="30">
        <f>+IFERROR('CMA Emp %OfOnt'!P167*'Ont GDP'!P167,"")</f>
        <v>1143.8862371303653</v>
      </c>
      <c r="Q167" s="30">
        <f>+IFERROR('CMA Emp %OfOnt'!Q167*'Ont GDP'!Q167,"")</f>
        <v>1149.3127806991342</v>
      </c>
      <c r="R167" s="30">
        <f>+IFERROR('CMA Emp %OfOnt'!R167*'Ont GDP'!R167,"")</f>
        <v>1248.9226714530544</v>
      </c>
      <c r="S167" s="30">
        <f>+IFERROR('CMA Emp %OfOnt'!S167*'Ont GDP'!S167,"")</f>
        <v>1094.9423675334851</v>
      </c>
      <c r="T167" s="30">
        <f>+IFERROR('CMA Emp %OfOnt'!T167*'Ont GDP'!T167,"")</f>
        <v>1203.1175788405931</v>
      </c>
      <c r="U167" s="30">
        <f>+IFERROR('CMA Emp %OfOnt'!U167*'Ont GDP'!U167,"")</f>
        <v>1225.7293665934035</v>
      </c>
      <c r="V167" s="30">
        <f>+IFERROR('CMA Emp %OfOnt'!V167*'Ont GDP'!V167,"")</f>
        <v>1117.17917049022</v>
      </c>
      <c r="W167" s="30">
        <f>+IFERROR('CMA Emp %OfOnt'!W167*'Ont GDP'!W167,"")</f>
        <v>1244.067104988259</v>
      </c>
      <c r="X167" s="30">
        <f>+IFERROR('CMA Emp %OfOnt'!X167*'Ont GDP'!X167,"")</f>
        <v>1348.5943293068565</v>
      </c>
      <c r="Y167" s="30">
        <f>+IFERROR('CMA Emp %OfOnt'!Y167*'Ont GDP'!Y167,"")</f>
        <v>1331.6635219475866</v>
      </c>
    </row>
    <row r="168" spans="1:25" x14ac:dyDescent="0.25">
      <c r="A168" s="5" t="s">
        <v>161</v>
      </c>
      <c r="B168" s="5"/>
      <c r="C168" s="13">
        <v>72</v>
      </c>
      <c r="D168" s="64">
        <f>+IFERROR('CMA Emp %OfOnt'!D168*'Ont GDP'!D168,"")</f>
        <v>3622.2128033205622</v>
      </c>
      <c r="E168" s="64">
        <f>+IFERROR('CMA Emp %OfOnt'!E168*'Ont GDP'!E168,"")</f>
        <v>3682.2148264223729</v>
      </c>
      <c r="F168" s="64">
        <f>+IFERROR('CMA Emp %OfOnt'!F168*'Ont GDP'!F168,"")</f>
        <v>4004.6342417308092</v>
      </c>
      <c r="G168" s="64">
        <f>+IFERROR('CMA Emp %OfOnt'!G168*'Ont GDP'!G168,"")</f>
        <v>4389.38498721002</v>
      </c>
      <c r="H168" s="64">
        <f>+IFERROR('CMA Emp %OfOnt'!H168*'Ont GDP'!H168,"")</f>
        <v>4211.65368430531</v>
      </c>
      <c r="I168" s="64">
        <f>+IFERROR('CMA Emp %OfOnt'!I168*'Ont GDP'!I168,"")</f>
        <v>4773.0698544698544</v>
      </c>
      <c r="J168" s="64">
        <f>+IFERROR('CMA Emp %OfOnt'!J168*'Ont GDP'!J168,"")</f>
        <v>4252.7123671919808</v>
      </c>
      <c r="K168" s="64">
        <f>+IFERROR('CMA Emp %OfOnt'!K168*'Ont GDP'!K168,"")</f>
        <v>4064.6914302793175</v>
      </c>
      <c r="L168" s="64">
        <f>+IFERROR('CMA Emp %OfOnt'!L168*'Ont GDP'!L168,"")</f>
        <v>4379.4165267312155</v>
      </c>
      <c r="M168" s="29">
        <f>+IFERROR('CMA Emp %OfOnt'!M168*'Ont GDP'!M168,"")</f>
        <v>4203.4854232571961</v>
      </c>
      <c r="N168" s="29">
        <f>+IFERROR('CMA Emp %OfOnt'!N168*'Ont GDP'!N168,"")</f>
        <v>4435.0629119380492</v>
      </c>
      <c r="O168" s="29">
        <f>+IFERROR('CMA Emp %OfOnt'!O168*'Ont GDP'!O168,"")</f>
        <v>4460.1060859684621</v>
      </c>
      <c r="P168" s="29">
        <f>+IFERROR('CMA Emp %OfOnt'!P168*'Ont GDP'!P168,"")</f>
        <v>4613.9343979297009</v>
      </c>
      <c r="Q168" s="29">
        <f>+IFERROR('CMA Emp %OfOnt'!Q168*'Ont GDP'!Q168,"")</f>
        <v>4633.0600746107802</v>
      </c>
      <c r="R168" s="29">
        <f>+IFERROR('CMA Emp %OfOnt'!R168*'Ont GDP'!R168,"")</f>
        <v>4657.2792131759115</v>
      </c>
      <c r="S168" s="29">
        <f>+IFERROR('CMA Emp %OfOnt'!S168*'Ont GDP'!S168,"")</f>
        <v>5137.7941541442433</v>
      </c>
      <c r="T168" s="29">
        <f>+IFERROR('CMA Emp %OfOnt'!T168*'Ont GDP'!T168,"")</f>
        <v>5396.5523094547279</v>
      </c>
      <c r="U168" s="29">
        <f>+IFERROR('CMA Emp %OfOnt'!U168*'Ont GDP'!U168,"")</f>
        <v>5749.9478924599889</v>
      </c>
      <c r="V168" s="29">
        <f>+IFERROR('CMA Emp %OfOnt'!V168*'Ont GDP'!V168,"")</f>
        <v>6202.8632769391543</v>
      </c>
      <c r="W168" s="29">
        <f>+IFERROR('CMA Emp %OfOnt'!W168*'Ont GDP'!W168,"")</f>
        <v>6466.0717962828385</v>
      </c>
      <c r="X168" s="29">
        <f>+IFERROR('CMA Emp %OfOnt'!X168*'Ont GDP'!X168,"")</f>
        <v>6718.0619172784782</v>
      </c>
      <c r="Y168" s="29">
        <f>+IFERROR('CMA Emp %OfOnt'!Y168*'Ont GDP'!Y168,"")</f>
        <v>7034.7876440659138</v>
      </c>
    </row>
    <row r="169" spans="1:25" x14ac:dyDescent="0.25">
      <c r="A169" s="6" t="s">
        <v>162</v>
      </c>
      <c r="B169" s="6"/>
      <c r="C169" s="14">
        <v>721</v>
      </c>
      <c r="D169" s="65">
        <f>+IFERROR('CMA Emp %OfOnt'!D169*'Ont GDP'!D169,"")</f>
        <v>964.47326300472889</v>
      </c>
      <c r="E169" s="65">
        <f>+IFERROR('CMA Emp %OfOnt'!E169*'Ont GDP'!E169,"")</f>
        <v>985.70486815415813</v>
      </c>
      <c r="F169" s="65">
        <f>+IFERROR('CMA Emp %OfOnt'!F169*'Ont GDP'!F169,"")</f>
        <v>961.0702784300571</v>
      </c>
      <c r="G169" s="65">
        <f>+IFERROR('CMA Emp %OfOnt'!G169*'Ont GDP'!G169,"")</f>
        <v>1122.3329111969113</v>
      </c>
      <c r="H169" s="65">
        <f>+IFERROR('CMA Emp %OfOnt'!H169*'Ont GDP'!H169,"")</f>
        <v>952.58781645569627</v>
      </c>
      <c r="I169" s="65">
        <f>+IFERROR('CMA Emp %OfOnt'!I169*'Ont GDP'!I169,"")</f>
        <v>1125.6194835680751</v>
      </c>
      <c r="J169" s="65">
        <f>+IFERROR('CMA Emp %OfOnt'!J169*'Ont GDP'!J169,"")</f>
        <v>1134.4431687367467</v>
      </c>
      <c r="K169" s="65">
        <f>+IFERROR('CMA Emp %OfOnt'!K169*'Ont GDP'!K169,"")</f>
        <v>734.41438333875681</v>
      </c>
      <c r="L169" s="65">
        <f>+IFERROR('CMA Emp %OfOnt'!L169*'Ont GDP'!L169,"")</f>
        <v>974.3753284940417</v>
      </c>
      <c r="M169" s="30">
        <f>+IFERROR('CMA Emp %OfOnt'!M169*'Ont GDP'!M169,"")</f>
        <v>885.93953356201484</v>
      </c>
      <c r="N169" s="30">
        <f>+IFERROR('CMA Emp %OfOnt'!N169*'Ont GDP'!N169,"")</f>
        <v>1064.6391978546474</v>
      </c>
      <c r="O169" s="30">
        <f>+IFERROR('CMA Emp %OfOnt'!O169*'Ont GDP'!O169,"")</f>
        <v>916.39864202464594</v>
      </c>
      <c r="P169" s="30">
        <f>+IFERROR('CMA Emp %OfOnt'!P169*'Ont GDP'!P169,"")</f>
        <v>941.53879443688447</v>
      </c>
      <c r="Q169" s="30">
        <f>+IFERROR('CMA Emp %OfOnt'!Q169*'Ont GDP'!Q169,"")</f>
        <v>1018.9199792537435</v>
      </c>
      <c r="R169" s="30">
        <f>+IFERROR('CMA Emp %OfOnt'!R169*'Ont GDP'!R169,"")</f>
        <v>1107.731670397133</v>
      </c>
      <c r="S169" s="30">
        <f>+IFERROR('CMA Emp %OfOnt'!S169*'Ont GDP'!S169,"")</f>
        <v>1170.5005541512937</v>
      </c>
      <c r="T169" s="30">
        <f>+IFERROR('CMA Emp %OfOnt'!T169*'Ont GDP'!T169,"")</f>
        <v>1150.9288938407121</v>
      </c>
      <c r="U169" s="30">
        <f>+IFERROR('CMA Emp %OfOnt'!U169*'Ont GDP'!U169,"")</f>
        <v>1144.156865423111</v>
      </c>
      <c r="V169" s="30">
        <f>+IFERROR('CMA Emp %OfOnt'!V169*'Ont GDP'!V169,"")</f>
        <v>1180.0844956255744</v>
      </c>
      <c r="W169" s="30">
        <f>+IFERROR('CMA Emp %OfOnt'!W169*'Ont GDP'!W169,"")</f>
        <v>1136.7143880077776</v>
      </c>
      <c r="X169" s="30">
        <f>+IFERROR('CMA Emp %OfOnt'!X169*'Ont GDP'!X169,"")</f>
        <v>1086.5192766130208</v>
      </c>
      <c r="Y169" s="30">
        <f>+IFERROR('CMA Emp %OfOnt'!Y169*'Ont GDP'!Y169,"")</f>
        <v>1449.9907588893693</v>
      </c>
    </row>
    <row r="170" spans="1:25" x14ac:dyDescent="0.25">
      <c r="A170" s="6" t="s">
        <v>163</v>
      </c>
      <c r="B170" s="6"/>
      <c r="C170" s="14">
        <v>722</v>
      </c>
      <c r="D170" s="65">
        <f>+IFERROR('CMA Emp %OfOnt'!D170*'Ont GDP'!D170,"")</f>
        <v>2613.9896212531949</v>
      </c>
      <c r="E170" s="65">
        <f>+IFERROR('CMA Emp %OfOnt'!E170*'Ont GDP'!E170,"")</f>
        <v>2675.0423844027791</v>
      </c>
      <c r="F170" s="65">
        <f>+IFERROR('CMA Emp %OfOnt'!F170*'Ont GDP'!F170,"")</f>
        <v>3018.4739634498701</v>
      </c>
      <c r="G170" s="65">
        <f>+IFERROR('CMA Emp %OfOnt'!G170*'Ont GDP'!G170,"")</f>
        <v>3258.8161969785006</v>
      </c>
      <c r="H170" s="65">
        <f>+IFERROR('CMA Emp %OfOnt'!H170*'Ont GDP'!H170,"")</f>
        <v>3188.5077810410098</v>
      </c>
      <c r="I170" s="65">
        <f>+IFERROR('CMA Emp %OfOnt'!I170*'Ont GDP'!I170,"")</f>
        <v>3618.0647271761145</v>
      </c>
      <c r="J170" s="65">
        <f>+IFERROR('CMA Emp %OfOnt'!J170*'Ont GDP'!J170,"")</f>
        <v>3136.7532271500449</v>
      </c>
      <c r="K170" s="65">
        <f>+IFERROR('CMA Emp %OfOnt'!K170*'Ont GDP'!K170,"")</f>
        <v>3215.3361602191926</v>
      </c>
      <c r="L170" s="65">
        <f>+IFERROR('CMA Emp %OfOnt'!L170*'Ont GDP'!L170,"")</f>
        <v>3334.5048346646149</v>
      </c>
      <c r="M170" s="30">
        <f>+IFERROR('CMA Emp %OfOnt'!M170*'Ont GDP'!M170,"")</f>
        <v>3219.9458566547814</v>
      </c>
      <c r="N170" s="30">
        <f>+IFERROR('CMA Emp %OfOnt'!N170*'Ont GDP'!N170,"")</f>
        <v>3321.524363897915</v>
      </c>
      <c r="O170" s="30">
        <f>+IFERROR('CMA Emp %OfOnt'!O170*'Ont GDP'!O170,"")</f>
        <v>3414.3015290066292</v>
      </c>
      <c r="P170" s="30">
        <f>+IFERROR('CMA Emp %OfOnt'!P170*'Ont GDP'!P170,"")</f>
        <v>3547.0112336058191</v>
      </c>
      <c r="Q170" s="30">
        <f>+IFERROR('CMA Emp %OfOnt'!Q170*'Ont GDP'!Q170,"")</f>
        <v>3510.8091035949315</v>
      </c>
      <c r="R170" s="30">
        <f>+IFERROR('CMA Emp %OfOnt'!R170*'Ont GDP'!R170,"")</f>
        <v>3498.6107781789315</v>
      </c>
      <c r="S170" s="30">
        <f>+IFERROR('CMA Emp %OfOnt'!S170*'Ont GDP'!S170,"")</f>
        <v>3882.9757155400689</v>
      </c>
      <c r="T170" s="30">
        <f>+IFERROR('CMA Emp %OfOnt'!T170*'Ont GDP'!T170,"")</f>
        <v>4165.1470540470891</v>
      </c>
      <c r="U170" s="30">
        <f>+IFERROR('CMA Emp %OfOnt'!U170*'Ont GDP'!U170,"")</f>
        <v>4530.4827948125694</v>
      </c>
      <c r="V170" s="30">
        <f>+IFERROR('CMA Emp %OfOnt'!V170*'Ont GDP'!V170,"")</f>
        <v>4958.9562757380718</v>
      </c>
      <c r="W170" s="30">
        <f>+IFERROR('CMA Emp %OfOnt'!W170*'Ont GDP'!W170,"")</f>
        <v>5198.8999019943412</v>
      </c>
      <c r="X170" s="30">
        <f>+IFERROR('CMA Emp %OfOnt'!X170*'Ont GDP'!X170,"")</f>
        <v>5473.1416530600409</v>
      </c>
      <c r="Y170" s="30">
        <f>+IFERROR('CMA Emp %OfOnt'!Y170*'Ont GDP'!Y170,"")</f>
        <v>5484.1427565442364</v>
      </c>
    </row>
    <row r="171" spans="1:25" x14ac:dyDescent="0.25">
      <c r="A171" s="5" t="s">
        <v>164</v>
      </c>
      <c r="B171" s="5"/>
      <c r="C171" s="13">
        <v>81</v>
      </c>
      <c r="D171" s="64">
        <f>+IFERROR('CMA Emp %OfOnt'!D171*'Ont GDP'!D171,"")</f>
        <v>3643.5987623862484</v>
      </c>
      <c r="E171" s="64">
        <f>+IFERROR('CMA Emp %OfOnt'!E171*'Ont GDP'!E171,"")</f>
        <v>3930.1427361613678</v>
      </c>
      <c r="F171" s="64">
        <f>+IFERROR('CMA Emp %OfOnt'!F171*'Ont GDP'!F171,"")</f>
        <v>4004.9303977046311</v>
      </c>
      <c r="G171" s="64">
        <f>+IFERROR('CMA Emp %OfOnt'!G171*'Ont GDP'!G171,"")</f>
        <v>4025.7732939632547</v>
      </c>
      <c r="H171" s="64">
        <f>+IFERROR('CMA Emp %OfOnt'!H171*'Ont GDP'!H171,"")</f>
        <v>4514.409928318365</v>
      </c>
      <c r="I171" s="64">
        <f>+IFERROR('CMA Emp %OfOnt'!I171*'Ont GDP'!I171,"")</f>
        <v>4506.6950437317782</v>
      </c>
      <c r="J171" s="64">
        <f>+IFERROR('CMA Emp %OfOnt'!J171*'Ont GDP'!J171,"")</f>
        <v>5184.9582205029001</v>
      </c>
      <c r="K171" s="64">
        <f>+IFERROR('CMA Emp %OfOnt'!K171*'Ont GDP'!K171,"")</f>
        <v>4988.9095960975601</v>
      </c>
      <c r="L171" s="64">
        <f>+IFERROR('CMA Emp %OfOnt'!L171*'Ont GDP'!L171,"")</f>
        <v>5307.8362125675376</v>
      </c>
      <c r="M171" s="29">
        <f>+IFERROR('CMA Emp %OfOnt'!M171*'Ont GDP'!M171,"")</f>
        <v>5693.2131237571139</v>
      </c>
      <c r="N171" s="29">
        <f>+IFERROR('CMA Emp %OfOnt'!N171*'Ont GDP'!N171,"")</f>
        <v>5589.5403738035438</v>
      </c>
      <c r="O171" s="29">
        <f>+IFERROR('CMA Emp %OfOnt'!O171*'Ont GDP'!O171,"")</f>
        <v>5959.8834325151065</v>
      </c>
      <c r="P171" s="29">
        <f>+IFERROR('CMA Emp %OfOnt'!P171*'Ont GDP'!P171,"")</f>
        <v>6295.6596828980682</v>
      </c>
      <c r="Q171" s="29">
        <f>+IFERROR('CMA Emp %OfOnt'!Q171*'Ont GDP'!Q171,"")</f>
        <v>5374.1833273840875</v>
      </c>
      <c r="R171" s="29">
        <f>+IFERROR('CMA Emp %OfOnt'!R171*'Ont GDP'!R171,"")</f>
        <v>5247.3067352573507</v>
      </c>
      <c r="S171" s="29">
        <f>+IFERROR('CMA Emp %OfOnt'!S171*'Ont GDP'!S171,"")</f>
        <v>6306.0662685857033</v>
      </c>
      <c r="T171" s="29">
        <f>+IFERROR('CMA Emp %OfOnt'!T171*'Ont GDP'!T171,"")</f>
        <v>6076.4697042858807</v>
      </c>
      <c r="U171" s="29">
        <f>+IFERROR('CMA Emp %OfOnt'!U171*'Ont GDP'!U171,"")</f>
        <v>6335.663067894342</v>
      </c>
      <c r="V171" s="29">
        <f>+IFERROR('CMA Emp %OfOnt'!V171*'Ont GDP'!V171,"")</f>
        <v>6650.157567638812</v>
      </c>
      <c r="W171" s="29">
        <f>+IFERROR('CMA Emp %OfOnt'!W171*'Ont GDP'!W171,"")</f>
        <v>6460.5585702438575</v>
      </c>
      <c r="X171" s="29">
        <f>+IFERROR('CMA Emp %OfOnt'!X171*'Ont GDP'!X171,"")</f>
        <v>6425.9297888318542</v>
      </c>
      <c r="Y171" s="29">
        <f>+IFERROR('CMA Emp %OfOnt'!Y171*'Ont GDP'!Y171,"")</f>
        <v>6305.2044311589261</v>
      </c>
    </row>
    <row r="172" spans="1:25" x14ac:dyDescent="0.25">
      <c r="A172" s="6" t="s">
        <v>165</v>
      </c>
      <c r="B172" s="6"/>
      <c r="C172" s="14">
        <v>811</v>
      </c>
      <c r="D172" s="65">
        <f>+IFERROR('CMA Emp %OfOnt'!D172*'Ont GDP'!D172,"")</f>
        <v>855.88292239518216</v>
      </c>
      <c r="E172" s="65">
        <f>+IFERROR('CMA Emp %OfOnt'!E172*'Ont GDP'!E172,"")</f>
        <v>1032.0898341131433</v>
      </c>
      <c r="F172" s="65">
        <f>+IFERROR('CMA Emp %OfOnt'!F172*'Ont GDP'!F172,"")</f>
        <v>1048.2096763857739</v>
      </c>
      <c r="G172" s="65">
        <f>+IFERROR('CMA Emp %OfOnt'!G172*'Ont GDP'!G172,"")</f>
        <v>1086.3956506570532</v>
      </c>
      <c r="H172" s="65">
        <f>+IFERROR('CMA Emp %OfOnt'!H172*'Ont GDP'!H172,"")</f>
        <v>1185.5512151616499</v>
      </c>
      <c r="I172" s="65">
        <f>+IFERROR('CMA Emp %OfOnt'!I172*'Ont GDP'!I172,"")</f>
        <v>1266.8096156026761</v>
      </c>
      <c r="J172" s="65">
        <f>+IFERROR('CMA Emp %OfOnt'!J172*'Ont GDP'!J172,"")</f>
        <v>1323.7099908340972</v>
      </c>
      <c r="K172" s="65">
        <f>+IFERROR('CMA Emp %OfOnt'!K172*'Ont GDP'!K172,"")</f>
        <v>1202.3939459459457</v>
      </c>
      <c r="L172" s="65">
        <f>+IFERROR('CMA Emp %OfOnt'!L172*'Ont GDP'!L172,"")</f>
        <v>1331.712865340234</v>
      </c>
      <c r="M172" s="30">
        <f>+IFERROR('CMA Emp %OfOnt'!M172*'Ont GDP'!M172,"")</f>
        <v>1376.7977825319904</v>
      </c>
      <c r="N172" s="30">
        <f>+IFERROR('CMA Emp %OfOnt'!N172*'Ont GDP'!N172,"")</f>
        <v>1386.1667023731191</v>
      </c>
      <c r="O172" s="30">
        <f>+IFERROR('CMA Emp %OfOnt'!O172*'Ont GDP'!O172,"")</f>
        <v>1469.0837701630637</v>
      </c>
      <c r="P172" s="30">
        <f>+IFERROR('CMA Emp %OfOnt'!P172*'Ont GDP'!P172,"")</f>
        <v>1498.4034360057415</v>
      </c>
      <c r="Q172" s="30">
        <f>+IFERROR('CMA Emp %OfOnt'!Q172*'Ont GDP'!Q172,"")</f>
        <v>1245.2434257626635</v>
      </c>
      <c r="R172" s="30">
        <f>+IFERROR('CMA Emp %OfOnt'!R172*'Ont GDP'!R172,"")</f>
        <v>1325.1931993746434</v>
      </c>
      <c r="S172" s="30">
        <f>+IFERROR('CMA Emp %OfOnt'!S172*'Ont GDP'!S172,"")</f>
        <v>1544.6627012863285</v>
      </c>
      <c r="T172" s="30">
        <f>+IFERROR('CMA Emp %OfOnt'!T172*'Ont GDP'!T172,"")</f>
        <v>1364.6365357882748</v>
      </c>
      <c r="U172" s="30">
        <f>+IFERROR('CMA Emp %OfOnt'!U172*'Ont GDP'!U172,"")</f>
        <v>1422.3156362957236</v>
      </c>
      <c r="V172" s="30">
        <f>+IFERROR('CMA Emp %OfOnt'!V172*'Ont GDP'!V172,"")</f>
        <v>1835.8288143106429</v>
      </c>
      <c r="W172" s="30">
        <f>+IFERROR('CMA Emp %OfOnt'!W172*'Ont GDP'!W172,"")</f>
        <v>1850.5906667000268</v>
      </c>
      <c r="X172" s="30">
        <f>+IFERROR('CMA Emp %OfOnt'!X172*'Ont GDP'!X172,"")</f>
        <v>1736.7284647117854</v>
      </c>
      <c r="Y172" s="30">
        <f>+IFERROR('CMA Emp %OfOnt'!Y172*'Ont GDP'!Y172,"")</f>
        <v>1779.8666639039157</v>
      </c>
    </row>
    <row r="173" spans="1:25" x14ac:dyDescent="0.25">
      <c r="A173" s="7" t="s">
        <v>166</v>
      </c>
      <c r="B173" s="7"/>
      <c r="C173" s="14">
        <v>8111</v>
      </c>
      <c r="D173" s="65">
        <f>+IFERROR('CMA Emp %OfOnt'!D173*'Ont GDP'!D173,"")</f>
        <v>556.74213305174237</v>
      </c>
      <c r="E173" s="65">
        <f>+IFERROR('CMA Emp %OfOnt'!E173*'Ont GDP'!E173,"")</f>
        <v>623.43276652655709</v>
      </c>
      <c r="F173" s="65">
        <f>+IFERROR('CMA Emp %OfOnt'!F173*'Ont GDP'!F173,"")</f>
        <v>640.08337045285816</v>
      </c>
      <c r="G173" s="65">
        <f>+IFERROR('CMA Emp %OfOnt'!G173*'Ont GDP'!G173,"")</f>
        <v>564.78639053254426</v>
      </c>
      <c r="H173" s="65">
        <f>+IFERROR('CMA Emp %OfOnt'!H173*'Ont GDP'!H173,"")</f>
        <v>724.50652960213199</v>
      </c>
      <c r="I173" s="65">
        <f>+IFERROR('CMA Emp %OfOnt'!I173*'Ont GDP'!I173,"")</f>
        <v>850.82310866574983</v>
      </c>
      <c r="J173" s="65">
        <f>+IFERROR('CMA Emp %OfOnt'!J173*'Ont GDP'!J173,"")</f>
        <v>828.67531172069823</v>
      </c>
      <c r="K173" s="65">
        <f>+IFERROR('CMA Emp %OfOnt'!K173*'Ont GDP'!K173,"")</f>
        <v>700.7741408136726</v>
      </c>
      <c r="L173" s="65">
        <f>+IFERROR('CMA Emp %OfOnt'!L173*'Ont GDP'!L173,"")</f>
        <v>746.85638393156717</v>
      </c>
      <c r="M173" s="30">
        <f>+IFERROR('CMA Emp %OfOnt'!M173*'Ont GDP'!M173,"")</f>
        <v>825.7256950090848</v>
      </c>
      <c r="N173" s="30">
        <f>+IFERROR('CMA Emp %OfOnt'!N173*'Ont GDP'!N173,"")</f>
        <v>799.57999118935822</v>
      </c>
      <c r="O173" s="30">
        <f>+IFERROR('CMA Emp %OfOnt'!O173*'Ont GDP'!O173,"")</f>
        <v>779.80432668191145</v>
      </c>
      <c r="P173" s="30">
        <f>+IFERROR('CMA Emp %OfOnt'!P173*'Ont GDP'!P173,"")</f>
        <v>982.30994779065168</v>
      </c>
      <c r="Q173" s="30">
        <f>+IFERROR('CMA Emp %OfOnt'!Q173*'Ont GDP'!Q173,"")</f>
        <v>755.90577561625787</v>
      </c>
      <c r="R173" s="30">
        <f>+IFERROR('CMA Emp %OfOnt'!R173*'Ont GDP'!R173,"")</f>
        <v>786.38625913720057</v>
      </c>
      <c r="S173" s="30">
        <f>+IFERROR('CMA Emp %OfOnt'!S173*'Ont GDP'!S173,"")</f>
        <v>910.40425206922828</v>
      </c>
      <c r="T173" s="30">
        <f>+IFERROR('CMA Emp %OfOnt'!T173*'Ont GDP'!T173,"")</f>
        <v>789.89433954208312</v>
      </c>
      <c r="U173" s="30">
        <f>+IFERROR('CMA Emp %OfOnt'!U173*'Ont GDP'!U173,"")</f>
        <v>903.03798676348572</v>
      </c>
      <c r="V173" s="30">
        <f>+IFERROR('CMA Emp %OfOnt'!V173*'Ont GDP'!V173,"")</f>
        <v>1120.0094569027422</v>
      </c>
      <c r="W173" s="30">
        <f>+IFERROR('CMA Emp %OfOnt'!W173*'Ont GDP'!W173,"")</f>
        <v>1100.9233357649459</v>
      </c>
      <c r="X173" s="30">
        <f>+IFERROR('CMA Emp %OfOnt'!X173*'Ont GDP'!X173,"")</f>
        <v>1188.7218071977998</v>
      </c>
      <c r="Y173" s="30">
        <f>+IFERROR('CMA Emp %OfOnt'!Y173*'Ont GDP'!Y173,"")</f>
        <v>1079.9087944173573</v>
      </c>
    </row>
    <row r="174" spans="1:25" x14ac:dyDescent="0.25">
      <c r="A174" s="7" t="s">
        <v>167</v>
      </c>
      <c r="B174" s="7"/>
      <c r="C174" s="14" t="s">
        <v>209</v>
      </c>
      <c r="D174" s="65">
        <f>+IFERROR('CMA Emp %OfOnt'!D174*'Ont GDP'!D174,"")</f>
        <v>286.71114117068373</v>
      </c>
      <c r="E174" s="65">
        <f>+IFERROR('CMA Emp %OfOnt'!E174*'Ont GDP'!E174,"")</f>
        <v>387.1466666666667</v>
      </c>
      <c r="F174" s="65">
        <f>+IFERROR('CMA Emp %OfOnt'!F174*'Ont GDP'!F174,"")</f>
        <v>409.26483018867918</v>
      </c>
      <c r="G174" s="65">
        <f>+IFERROR('CMA Emp %OfOnt'!G174*'Ont GDP'!G174,"")</f>
        <v>521.09456802897046</v>
      </c>
      <c r="H174" s="65">
        <f>+IFERROR('CMA Emp %OfOnt'!H174*'Ont GDP'!H174,"")</f>
        <v>461.41035781544258</v>
      </c>
      <c r="I174" s="65">
        <f>+IFERROR('CMA Emp %OfOnt'!I174*'Ont GDP'!I174,"")</f>
        <v>424.79094076655048</v>
      </c>
      <c r="J174" s="65">
        <f>+IFERROR('CMA Emp %OfOnt'!J174*'Ont GDP'!J174,"")</f>
        <v>492.83930635838146</v>
      </c>
      <c r="K174" s="65">
        <f>+IFERROR('CMA Emp %OfOnt'!K174*'Ont GDP'!K174,"")</f>
        <v>498.9071908949818</v>
      </c>
      <c r="L174" s="65">
        <f>+IFERROR('CMA Emp %OfOnt'!L174*'Ont GDP'!L174,"")</f>
        <v>574.77759671244394</v>
      </c>
      <c r="M174" s="30">
        <f>+IFERROR('CMA Emp %OfOnt'!M174*'Ont GDP'!M174,"")</f>
        <v>551.73330272678049</v>
      </c>
      <c r="N174" s="30">
        <f>+IFERROR('CMA Emp %OfOnt'!N174*'Ont GDP'!N174,"")</f>
        <v>590.13043417345978</v>
      </c>
      <c r="O174" s="30">
        <f>+IFERROR('CMA Emp %OfOnt'!O174*'Ont GDP'!O174,"")</f>
        <v>657.64089257402111</v>
      </c>
      <c r="P174" s="30">
        <f>+IFERROR('CMA Emp %OfOnt'!P174*'Ont GDP'!P174,"")</f>
        <v>513.12681014688906</v>
      </c>
      <c r="Q174" s="30">
        <f>+IFERROR('CMA Emp %OfOnt'!Q174*'Ont GDP'!Q174,"")</f>
        <v>486.96497497384775</v>
      </c>
      <c r="R174" s="30">
        <f>+IFERROR('CMA Emp %OfOnt'!R174*'Ont GDP'!R174,"")</f>
        <v>536.75606456921116</v>
      </c>
      <c r="S174" s="30">
        <f>+IFERROR('CMA Emp %OfOnt'!S174*'Ont GDP'!S174,"")</f>
        <v>634.26402795437718</v>
      </c>
      <c r="T174" s="30">
        <f>+IFERROR('CMA Emp %OfOnt'!T174*'Ont GDP'!T174,"")</f>
        <v>573.8840090211329</v>
      </c>
      <c r="U174" s="30">
        <f>+IFERROR('CMA Emp %OfOnt'!U174*'Ont GDP'!U174,"")</f>
        <v>522.13446810605865</v>
      </c>
      <c r="V174" s="30">
        <f>+IFERROR('CMA Emp %OfOnt'!V174*'Ont GDP'!V174,"")</f>
        <v>716.55988681363203</v>
      </c>
      <c r="W174" s="30">
        <f>+IFERROR('CMA Emp %OfOnt'!W174*'Ont GDP'!W174,"")</f>
        <v>745.08941199094988</v>
      </c>
      <c r="X174" s="30">
        <f>+IFERROR('CMA Emp %OfOnt'!X174*'Ont GDP'!X174,"")</f>
        <v>529.68563107060504</v>
      </c>
      <c r="Y174" s="30">
        <f>+IFERROR('CMA Emp %OfOnt'!Y174*'Ont GDP'!Y174,"")</f>
        <v>694.00449722105964</v>
      </c>
    </row>
    <row r="175" spans="1:25" x14ac:dyDescent="0.25">
      <c r="A175" s="6" t="s">
        <v>168</v>
      </c>
      <c r="B175" s="6"/>
      <c r="C175" s="14">
        <v>812</v>
      </c>
      <c r="D175" s="65">
        <f>+IFERROR('CMA Emp %OfOnt'!D175*'Ont GDP'!D175,"")</f>
        <v>955.83922018348619</v>
      </c>
      <c r="E175" s="65">
        <f>+IFERROR('CMA Emp %OfOnt'!E175*'Ont GDP'!E175,"")</f>
        <v>982.8060842433697</v>
      </c>
      <c r="F175" s="65">
        <f>+IFERROR('CMA Emp %OfOnt'!F175*'Ont GDP'!F175,"")</f>
        <v>915.8137826350943</v>
      </c>
      <c r="G175" s="65">
        <f>+IFERROR('CMA Emp %OfOnt'!G175*'Ont GDP'!G175,"")</f>
        <v>862.15209713024285</v>
      </c>
      <c r="H175" s="65">
        <f>+IFERROR('CMA Emp %OfOnt'!H175*'Ont GDP'!H175,"")</f>
        <v>942.98071065989836</v>
      </c>
      <c r="I175" s="65">
        <f>+IFERROR('CMA Emp %OfOnt'!I175*'Ont GDP'!I175,"")</f>
        <v>1041.2275215946845</v>
      </c>
      <c r="J175" s="65">
        <f>+IFERROR('CMA Emp %OfOnt'!J175*'Ont GDP'!J175,"")</f>
        <v>1221.1572673733804</v>
      </c>
      <c r="K175" s="65">
        <f>+IFERROR('CMA Emp %OfOnt'!K175*'Ont GDP'!K175,"")</f>
        <v>1101.1750925798931</v>
      </c>
      <c r="L175" s="65">
        <f>+IFERROR('CMA Emp %OfOnt'!L175*'Ont GDP'!L175,"")</f>
        <v>1196.0068739756289</v>
      </c>
      <c r="M175" s="30">
        <f>+IFERROR('CMA Emp %OfOnt'!M175*'Ont GDP'!M175,"")</f>
        <v>1338.7039098692633</v>
      </c>
      <c r="N175" s="30">
        <f>+IFERROR('CMA Emp %OfOnt'!N175*'Ont GDP'!N175,"")</f>
        <v>1175.4001047562224</v>
      </c>
      <c r="O175" s="30">
        <f>+IFERROR('CMA Emp %OfOnt'!O175*'Ont GDP'!O175,"")</f>
        <v>1253.4385238992716</v>
      </c>
      <c r="P175" s="30">
        <f>+IFERROR('CMA Emp %OfOnt'!P175*'Ont GDP'!P175,"")</f>
        <v>1412.5135579902596</v>
      </c>
      <c r="Q175" s="30">
        <f>+IFERROR('CMA Emp %OfOnt'!Q175*'Ont GDP'!Q175,"")</f>
        <v>1176.0258132583001</v>
      </c>
      <c r="R175" s="30">
        <f>+IFERROR('CMA Emp %OfOnt'!R175*'Ont GDP'!R175,"")</f>
        <v>1091.5561412424499</v>
      </c>
      <c r="S175" s="30">
        <f>+IFERROR('CMA Emp %OfOnt'!S175*'Ont GDP'!S175,"")</f>
        <v>1313.9657163059699</v>
      </c>
      <c r="T175" s="30">
        <f>+IFERROR('CMA Emp %OfOnt'!T175*'Ont GDP'!T175,"")</f>
        <v>1239.46119907246</v>
      </c>
      <c r="U175" s="30">
        <f>+IFERROR('CMA Emp %OfOnt'!U175*'Ont GDP'!U175,"")</f>
        <v>1218.3732212633013</v>
      </c>
      <c r="V175" s="30">
        <f>+IFERROR('CMA Emp %OfOnt'!V175*'Ont GDP'!V175,"")</f>
        <v>1138.2399192643813</v>
      </c>
      <c r="W175" s="30">
        <f>+IFERROR('CMA Emp %OfOnt'!W175*'Ont GDP'!W175,"")</f>
        <v>1239.5225006899668</v>
      </c>
      <c r="X175" s="30">
        <f>+IFERROR('CMA Emp %OfOnt'!X175*'Ont GDP'!X175,"")</f>
        <v>1297.6442757787474</v>
      </c>
      <c r="Y175" s="30">
        <f>+IFERROR('CMA Emp %OfOnt'!Y175*'Ont GDP'!Y175,"")</f>
        <v>1244.8481060344557</v>
      </c>
    </row>
    <row r="176" spans="1:25" x14ac:dyDescent="0.25">
      <c r="A176" s="6" t="s">
        <v>169</v>
      </c>
      <c r="B176" s="6"/>
      <c r="C176" s="14">
        <v>813</v>
      </c>
      <c r="D176" s="65">
        <f>+IFERROR('CMA Emp %OfOnt'!D176*'Ont GDP'!D176,"")</f>
        <v>1506.3627191584317</v>
      </c>
      <c r="E176" s="65">
        <f>+IFERROR('CMA Emp %OfOnt'!E176*'Ont GDP'!E176,"")</f>
        <v>1482.1910683288622</v>
      </c>
      <c r="F176" s="65">
        <f>+IFERROR('CMA Emp %OfOnt'!F176*'Ont GDP'!F176,"")</f>
        <v>1750.3205277044854</v>
      </c>
      <c r="G176" s="65">
        <f>+IFERROR('CMA Emp %OfOnt'!G176*'Ont GDP'!G176,"")</f>
        <v>1539.7620069318366</v>
      </c>
      <c r="H176" s="65">
        <f>+IFERROR('CMA Emp %OfOnt'!H176*'Ont GDP'!H176,"")</f>
        <v>1924.366183091546</v>
      </c>
      <c r="I176" s="65">
        <f>+IFERROR('CMA Emp %OfOnt'!I176*'Ont GDP'!I176,"")</f>
        <v>1584.3725536132636</v>
      </c>
      <c r="J176" s="65">
        <f>+IFERROR('CMA Emp %OfOnt'!J176*'Ont GDP'!J176,"")</f>
        <v>1911.8960407059947</v>
      </c>
      <c r="K176" s="65">
        <f>+IFERROR('CMA Emp %OfOnt'!K176*'Ont GDP'!K176,"")</f>
        <v>2096.3838607594939</v>
      </c>
      <c r="L176" s="65">
        <f>+IFERROR('CMA Emp %OfOnt'!L176*'Ont GDP'!L176,"")</f>
        <v>2309.6121593196108</v>
      </c>
      <c r="M176" s="30">
        <f>+IFERROR('CMA Emp %OfOnt'!M176*'Ont GDP'!M176,"")</f>
        <v>2375.7227955130525</v>
      </c>
      <c r="N176" s="30">
        <f>+IFERROR('CMA Emp %OfOnt'!N176*'Ont GDP'!N176,"")</f>
        <v>2469.8061117818838</v>
      </c>
      <c r="O176" s="30">
        <f>+IFERROR('CMA Emp %OfOnt'!O176*'Ont GDP'!O176,"")</f>
        <v>2455.2753609072251</v>
      </c>
      <c r="P176" s="30">
        <f>+IFERROR('CMA Emp %OfOnt'!P176*'Ont GDP'!P176,"")</f>
        <v>2758.6944839802413</v>
      </c>
      <c r="Q176" s="30">
        <f>+IFERROR('CMA Emp %OfOnt'!Q176*'Ont GDP'!Q176,"")</f>
        <v>2146.73999452931</v>
      </c>
      <c r="R176" s="30">
        <f>+IFERROR('CMA Emp %OfOnt'!R176*'Ont GDP'!R176,"")</f>
        <v>2199.3927739854562</v>
      </c>
      <c r="S176" s="30">
        <f>+IFERROR('CMA Emp %OfOnt'!S176*'Ont GDP'!S176,"")</f>
        <v>2693.3532787902573</v>
      </c>
      <c r="T176" s="30">
        <f>+IFERROR('CMA Emp %OfOnt'!T176*'Ont GDP'!T176,"")</f>
        <v>2548.2052874237625</v>
      </c>
      <c r="U176" s="30">
        <f>+IFERROR('CMA Emp %OfOnt'!U176*'Ont GDP'!U176,"")</f>
        <v>3018.5338252399447</v>
      </c>
      <c r="V176" s="30">
        <f>+IFERROR('CMA Emp %OfOnt'!V176*'Ont GDP'!V176,"")</f>
        <v>3089.6621694942774</v>
      </c>
      <c r="W176" s="30">
        <f>+IFERROR('CMA Emp %OfOnt'!W176*'Ont GDP'!W176,"")</f>
        <v>2680.4691685719758</v>
      </c>
      <c r="X176" s="30">
        <f>+IFERROR('CMA Emp %OfOnt'!X176*'Ont GDP'!X176,"")</f>
        <v>2632.6045600577263</v>
      </c>
      <c r="Y176" s="30">
        <f>+IFERROR('CMA Emp %OfOnt'!Y176*'Ont GDP'!Y176,"")</f>
        <v>2564.0728811856065</v>
      </c>
    </row>
    <row r="177" spans="1:25" x14ac:dyDescent="0.25">
      <c r="A177" s="6" t="s">
        <v>170</v>
      </c>
      <c r="B177" s="6"/>
      <c r="C177" s="14">
        <v>814</v>
      </c>
      <c r="D177" s="65">
        <f>+IFERROR('CMA Emp %OfOnt'!D177*'Ont GDP'!D177,"")</f>
        <v>371.12943068510776</v>
      </c>
      <c r="E177" s="65">
        <f>+IFERROR('CMA Emp %OfOnt'!E177*'Ont GDP'!E177,"")</f>
        <v>384.73532182103611</v>
      </c>
      <c r="F177" s="65">
        <f>+IFERROR('CMA Emp %OfOnt'!F177*'Ont GDP'!F177,"")</f>
        <v>378.92716227943305</v>
      </c>
      <c r="G177" s="65">
        <f>+IFERROR('CMA Emp %OfOnt'!G177*'Ont GDP'!G177,"")</f>
        <v>505.15917462482946</v>
      </c>
      <c r="H177" s="65">
        <f>+IFERROR('CMA Emp %OfOnt'!H177*'Ont GDP'!H177,"")</f>
        <v>546.4765657403567</v>
      </c>
      <c r="I177" s="65">
        <f>+IFERROR('CMA Emp %OfOnt'!I177*'Ont GDP'!I177,"")</f>
        <v>484.95176596503745</v>
      </c>
      <c r="J177" s="65">
        <f>+IFERROR('CMA Emp %OfOnt'!J177*'Ont GDP'!J177,"")</f>
        <v>617.56055944055947</v>
      </c>
      <c r="K177" s="65">
        <f>+IFERROR('CMA Emp %OfOnt'!K177*'Ont GDP'!K177,"")</f>
        <v>655.29170412750307</v>
      </c>
      <c r="L177" s="65">
        <f>+IFERROR('CMA Emp %OfOnt'!L177*'Ont GDP'!L177,"")</f>
        <v>556.4390330280421</v>
      </c>
      <c r="M177" s="30">
        <f>+IFERROR('CMA Emp %OfOnt'!M177*'Ont GDP'!M177,"")</f>
        <v>619.2845070255803</v>
      </c>
      <c r="N177" s="30">
        <f>+IFERROR('CMA Emp %OfOnt'!N177*'Ont GDP'!N177,"")</f>
        <v>686.11932607335211</v>
      </c>
      <c r="O177" s="30">
        <f>+IFERROR('CMA Emp %OfOnt'!O177*'Ont GDP'!O177,"")</f>
        <v>787.62252620796914</v>
      </c>
      <c r="P177" s="30">
        <f>+IFERROR('CMA Emp %OfOnt'!P177*'Ont GDP'!P177,"")</f>
        <v>715.91446301224528</v>
      </c>
      <c r="Q177" s="30">
        <f>+IFERROR('CMA Emp %OfOnt'!Q177*'Ont GDP'!Q177,"")</f>
        <v>826.21646160288333</v>
      </c>
      <c r="R177" s="30">
        <f>+IFERROR('CMA Emp %OfOnt'!R177*'Ont GDP'!R177,"")</f>
        <v>720.66202194340167</v>
      </c>
      <c r="S177" s="30">
        <f>+IFERROR('CMA Emp %OfOnt'!S177*'Ont GDP'!S177,"")</f>
        <v>817.88356228920497</v>
      </c>
      <c r="T177" s="30">
        <f>+IFERROR('CMA Emp %OfOnt'!T177*'Ont GDP'!T177,"")</f>
        <v>877.7124313378074</v>
      </c>
      <c r="U177" s="30">
        <f>+IFERROR('CMA Emp %OfOnt'!U177*'Ont GDP'!U177,"")</f>
        <v>828.50282301240293</v>
      </c>
      <c r="V177" s="30">
        <f>+IFERROR('CMA Emp %OfOnt'!V177*'Ont GDP'!V177,"")</f>
        <v>828.43664511494251</v>
      </c>
      <c r="W177" s="30">
        <f>+IFERROR('CMA Emp %OfOnt'!W177*'Ont GDP'!W177,"")</f>
        <v>774.09122183228681</v>
      </c>
      <c r="X177" s="30">
        <f>+IFERROR('CMA Emp %OfOnt'!X177*'Ont GDP'!X177,"")</f>
        <v>851.33536687631022</v>
      </c>
      <c r="Y177" s="30">
        <f>+IFERROR('CMA Emp %OfOnt'!Y177*'Ont GDP'!Y177,"")</f>
        <v>857.32754178691675</v>
      </c>
    </row>
    <row r="178" spans="1:25" x14ac:dyDescent="0.25">
      <c r="A178" s="5" t="s">
        <v>171</v>
      </c>
      <c r="B178" s="5"/>
      <c r="C178" s="13">
        <v>91</v>
      </c>
      <c r="D178" s="64">
        <f>+IFERROR('CMA Emp %OfOnt'!D178*'Ont GDP'!D178,"")</f>
        <v>9452.2347723452203</v>
      </c>
      <c r="E178" s="64">
        <f>+IFERROR('CMA Emp %OfOnt'!E178*'Ont GDP'!E178,"")</f>
        <v>9613.1219588139556</v>
      </c>
      <c r="F178" s="64">
        <f>+IFERROR('CMA Emp %OfOnt'!F178*'Ont GDP'!F178,"")</f>
        <v>9381.7217347224141</v>
      </c>
      <c r="G178" s="64">
        <f>+IFERROR('CMA Emp %OfOnt'!G178*'Ont GDP'!G178,"")</f>
        <v>9946.4196715496746</v>
      </c>
      <c r="H178" s="64">
        <f>+IFERROR('CMA Emp %OfOnt'!H178*'Ont GDP'!H178,"")</f>
        <v>9648.3302142329485</v>
      </c>
      <c r="I178" s="64">
        <f>+IFERROR('CMA Emp %OfOnt'!I178*'Ont GDP'!I178,"")</f>
        <v>9444.5562506319729</v>
      </c>
      <c r="J178" s="64">
        <f>+IFERROR('CMA Emp %OfOnt'!J178*'Ont GDP'!J178,"")</f>
        <v>10531.406714905934</v>
      </c>
      <c r="K178" s="64">
        <f>+IFERROR('CMA Emp %OfOnt'!K178*'Ont GDP'!K178,"")</f>
        <v>9889.5270092226619</v>
      </c>
      <c r="L178" s="64">
        <f>+IFERROR('CMA Emp %OfOnt'!L178*'Ont GDP'!L178,"")</f>
        <v>12483.884368697336</v>
      </c>
      <c r="M178" s="29">
        <f>+IFERROR('CMA Emp %OfOnt'!M178*'Ont GDP'!M178,"")</f>
        <v>12903.235485050021</v>
      </c>
      <c r="N178" s="29">
        <f>+IFERROR('CMA Emp %OfOnt'!N178*'Ont GDP'!N178,"")</f>
        <v>13135.103737051819</v>
      </c>
      <c r="O178" s="29">
        <f>+IFERROR('CMA Emp %OfOnt'!O178*'Ont GDP'!O178,"")</f>
        <v>14741.523588755466</v>
      </c>
      <c r="P178" s="29">
        <f>+IFERROR('CMA Emp %OfOnt'!P178*'Ont GDP'!P178,"")</f>
        <v>14316.905640098143</v>
      </c>
      <c r="Q178" s="29">
        <f>+IFERROR('CMA Emp %OfOnt'!Q178*'Ont GDP'!Q178,"")</f>
        <v>17167.049289664814</v>
      </c>
      <c r="R178" s="29">
        <f>+IFERROR('CMA Emp %OfOnt'!R178*'Ont GDP'!R178,"")</f>
        <v>16330.457433029997</v>
      </c>
      <c r="S178" s="29">
        <f>+IFERROR('CMA Emp %OfOnt'!S178*'Ont GDP'!S178,"")</f>
        <v>15181.862224780885</v>
      </c>
      <c r="T178" s="29">
        <f>+IFERROR('CMA Emp %OfOnt'!T178*'Ont GDP'!T178,"")</f>
        <v>15962.770528036772</v>
      </c>
      <c r="U178" s="29">
        <f>+IFERROR('CMA Emp %OfOnt'!U178*'Ont GDP'!U178,"")</f>
        <v>14917.511860724135</v>
      </c>
      <c r="V178" s="29">
        <f>+IFERROR('CMA Emp %OfOnt'!V178*'Ont GDP'!V178,"")</f>
        <v>15076.628285125724</v>
      </c>
      <c r="W178" s="29">
        <f>+IFERROR('CMA Emp %OfOnt'!W178*'Ont GDP'!W178,"")</f>
        <v>16720.75865616215</v>
      </c>
      <c r="X178" s="29">
        <f>+IFERROR('CMA Emp %OfOnt'!X178*'Ont GDP'!X178,"")</f>
        <v>15388.085899610924</v>
      </c>
      <c r="Y178" s="29">
        <f>+IFERROR('CMA Emp %OfOnt'!Y178*'Ont GDP'!Y178,"")</f>
        <v>17128.890463424657</v>
      </c>
    </row>
    <row r="179" spans="1:25" x14ac:dyDescent="0.25">
      <c r="A179" s="6" t="s">
        <v>172</v>
      </c>
      <c r="B179" s="6"/>
      <c r="C179" s="14">
        <v>911</v>
      </c>
      <c r="D179" s="65">
        <f>+IFERROR('CMA Emp %OfOnt'!D179*'Ont GDP'!D179,"")</f>
        <v>2187.0170948155069</v>
      </c>
      <c r="E179" s="65">
        <f>+IFERROR('CMA Emp %OfOnt'!E179*'Ont GDP'!E179,"")</f>
        <v>2390.6138821473642</v>
      </c>
      <c r="F179" s="65">
        <f>+IFERROR('CMA Emp %OfOnt'!F179*'Ont GDP'!F179,"")</f>
        <v>2163.6077858880781</v>
      </c>
      <c r="G179" s="65">
        <f>+IFERROR('CMA Emp %OfOnt'!G179*'Ont GDP'!G179,"")</f>
        <v>2472.125985958221</v>
      </c>
      <c r="H179" s="65">
        <f>+IFERROR('CMA Emp %OfOnt'!H179*'Ont GDP'!H179,"")</f>
        <v>2755.7748306997737</v>
      </c>
      <c r="I179" s="65">
        <f>+IFERROR('CMA Emp %OfOnt'!I179*'Ont GDP'!I179,"")</f>
        <v>2364.9439628018599</v>
      </c>
      <c r="J179" s="65">
        <f>+IFERROR('CMA Emp %OfOnt'!J179*'Ont GDP'!J179,"")</f>
        <v>2537.736684430361</v>
      </c>
      <c r="K179" s="65">
        <f>+IFERROR('CMA Emp %OfOnt'!K179*'Ont GDP'!K179,"")</f>
        <v>2516.3888804580256</v>
      </c>
      <c r="L179" s="65">
        <f>+IFERROR('CMA Emp %OfOnt'!L179*'Ont GDP'!L179,"")</f>
        <v>2981.2937399616198</v>
      </c>
      <c r="M179" s="30">
        <f>+IFERROR('CMA Emp %OfOnt'!M179*'Ont GDP'!M179,"")</f>
        <v>2137.5123971334001</v>
      </c>
      <c r="N179" s="30">
        <f>+IFERROR('CMA Emp %OfOnt'!N179*'Ont GDP'!N179,"")</f>
        <v>2335.4169080618067</v>
      </c>
      <c r="O179" s="30">
        <f>+IFERROR('CMA Emp %OfOnt'!O179*'Ont GDP'!O179,"")</f>
        <v>3398.4906649478098</v>
      </c>
      <c r="P179" s="30">
        <f>+IFERROR('CMA Emp %OfOnt'!P179*'Ont GDP'!P179,"")</f>
        <v>3209.1099755137629</v>
      </c>
      <c r="Q179" s="30">
        <f>+IFERROR('CMA Emp %OfOnt'!Q179*'Ont GDP'!Q179,"")</f>
        <v>3899.4180167911641</v>
      </c>
      <c r="R179" s="30">
        <f>+IFERROR('CMA Emp %OfOnt'!R179*'Ont GDP'!R179,"")</f>
        <v>3724.186776995989</v>
      </c>
      <c r="S179" s="30">
        <f>+IFERROR('CMA Emp %OfOnt'!S179*'Ont GDP'!S179,"")</f>
        <v>3024.3893968711309</v>
      </c>
      <c r="T179" s="30">
        <f>+IFERROR('CMA Emp %OfOnt'!T179*'Ont GDP'!T179,"")</f>
        <v>2762.6580434227772</v>
      </c>
      <c r="U179" s="30">
        <f>+IFERROR('CMA Emp %OfOnt'!U179*'Ont GDP'!U179,"")</f>
        <v>2829.0065389916967</v>
      </c>
      <c r="V179" s="30">
        <f>+IFERROR('CMA Emp %OfOnt'!V179*'Ont GDP'!V179,"")</f>
        <v>2693.8056485867687</v>
      </c>
      <c r="W179" s="30">
        <f>+IFERROR('CMA Emp %OfOnt'!W179*'Ont GDP'!W179,"")</f>
        <v>3343.513495764103</v>
      </c>
      <c r="X179" s="30">
        <f>+IFERROR('CMA Emp %OfOnt'!X179*'Ont GDP'!X179,"")</f>
        <v>2926.3847893930752</v>
      </c>
      <c r="Y179" s="30">
        <f>+IFERROR('CMA Emp %OfOnt'!Y179*'Ont GDP'!Y179,"")</f>
        <v>3999.5878644110126</v>
      </c>
    </row>
    <row r="180" spans="1:25" x14ac:dyDescent="0.25">
      <c r="A180" s="6" t="s">
        <v>173</v>
      </c>
      <c r="B180" s="6"/>
      <c r="C180" s="14">
        <v>912</v>
      </c>
      <c r="D180" s="65">
        <f>+IFERROR('CMA Emp %OfOnt'!D180*'Ont GDP'!D180,"")</f>
        <v>2947.3071787508979</v>
      </c>
      <c r="E180" s="65">
        <f>+IFERROR('CMA Emp %OfOnt'!E180*'Ont GDP'!E180,"")</f>
        <v>2580.0475866757306</v>
      </c>
      <c r="F180" s="65">
        <f>+IFERROR('CMA Emp %OfOnt'!F180*'Ont GDP'!F180,"")</f>
        <v>2947.6381550763958</v>
      </c>
      <c r="G180" s="65">
        <f>+IFERROR('CMA Emp %OfOnt'!G180*'Ont GDP'!G180,"")</f>
        <v>3178.5898168270724</v>
      </c>
      <c r="H180" s="65">
        <f>+IFERROR('CMA Emp %OfOnt'!H180*'Ont GDP'!H180,"")</f>
        <v>2842.6509156904799</v>
      </c>
      <c r="I180" s="65">
        <f>+IFERROR('CMA Emp %OfOnt'!I180*'Ont GDP'!I180,"")</f>
        <v>2904.1252647503784</v>
      </c>
      <c r="J180" s="65">
        <f>+IFERROR('CMA Emp %OfOnt'!J180*'Ont GDP'!J180,"")</f>
        <v>3396.1883321299642</v>
      </c>
      <c r="K180" s="65">
        <f>+IFERROR('CMA Emp %OfOnt'!K180*'Ont GDP'!K180,"")</f>
        <v>3041.5374168600156</v>
      </c>
      <c r="L180" s="65">
        <f>+IFERROR('CMA Emp %OfOnt'!L180*'Ont GDP'!L180,"")</f>
        <v>3704.9926808668147</v>
      </c>
      <c r="M180" s="30">
        <f>+IFERROR('CMA Emp %OfOnt'!M180*'Ont GDP'!M180,"")</f>
        <v>3827.7002975730807</v>
      </c>
      <c r="N180" s="30">
        <f>+IFERROR('CMA Emp %OfOnt'!N180*'Ont GDP'!N180,"")</f>
        <v>3586.1857455170812</v>
      </c>
      <c r="O180" s="30">
        <f>+IFERROR('CMA Emp %OfOnt'!O180*'Ont GDP'!O180,"")</f>
        <v>3915.6813203943061</v>
      </c>
      <c r="P180" s="30">
        <f>+IFERROR('CMA Emp %OfOnt'!P180*'Ont GDP'!P180,"")</f>
        <v>3851.6888609911725</v>
      </c>
      <c r="Q180" s="30">
        <f>+IFERROR('CMA Emp %OfOnt'!Q180*'Ont GDP'!Q180,"")</f>
        <v>4759.5216308007602</v>
      </c>
      <c r="R180" s="30">
        <f>+IFERROR('CMA Emp %OfOnt'!R180*'Ont GDP'!R180,"")</f>
        <v>4706.7948190899324</v>
      </c>
      <c r="S180" s="30">
        <f>+IFERROR('CMA Emp %OfOnt'!S180*'Ont GDP'!S180,"")</f>
        <v>4694.2618744794354</v>
      </c>
      <c r="T180" s="30">
        <f>+IFERROR('CMA Emp %OfOnt'!T180*'Ont GDP'!T180,"")</f>
        <v>4934.195936594665</v>
      </c>
      <c r="U180" s="30">
        <f>+IFERROR('CMA Emp %OfOnt'!U180*'Ont GDP'!U180,"")</f>
        <v>4707.2592659952434</v>
      </c>
      <c r="V180" s="30">
        <f>+IFERROR('CMA Emp %OfOnt'!V180*'Ont GDP'!V180,"")</f>
        <v>4841.9510707986892</v>
      </c>
      <c r="W180" s="30">
        <f>+IFERROR('CMA Emp %OfOnt'!W180*'Ont GDP'!W180,"")</f>
        <v>5263.8255965340322</v>
      </c>
      <c r="X180" s="30">
        <f>+IFERROR('CMA Emp %OfOnt'!X180*'Ont GDP'!X180,"")</f>
        <v>4493.6575751968521</v>
      </c>
      <c r="Y180" s="30">
        <f>+IFERROR('CMA Emp %OfOnt'!Y180*'Ont GDP'!Y180,"")</f>
        <v>4912.6146796976127</v>
      </c>
    </row>
    <row r="181" spans="1:25" x14ac:dyDescent="0.25">
      <c r="A181" s="6" t="s">
        <v>174</v>
      </c>
      <c r="B181" s="6"/>
      <c r="C181" s="14">
        <v>913</v>
      </c>
      <c r="D181" s="65">
        <f>+IFERROR('CMA Emp %OfOnt'!D181*'Ont GDP'!D181,"")</f>
        <v>3498.4234650455933</v>
      </c>
      <c r="E181" s="65">
        <f>+IFERROR('CMA Emp %OfOnt'!E181*'Ont GDP'!E181,"")</f>
        <v>3614.851846193023</v>
      </c>
      <c r="F181" s="65">
        <f>+IFERROR('CMA Emp %OfOnt'!F181*'Ont GDP'!F181,"")</f>
        <v>3483.7013735732253</v>
      </c>
      <c r="G181" s="65">
        <f>+IFERROR('CMA Emp %OfOnt'!G181*'Ont GDP'!G181,"")</f>
        <v>3755.7487672880334</v>
      </c>
      <c r="H181" s="65">
        <f>+IFERROR('CMA Emp %OfOnt'!H181*'Ont GDP'!H181,"")</f>
        <v>3591.8079074550133</v>
      </c>
      <c r="I181" s="65">
        <f>+IFERROR('CMA Emp %OfOnt'!I181*'Ont GDP'!I181,"")</f>
        <v>3766.5771993345729</v>
      </c>
      <c r="J181" s="65">
        <f>+IFERROR('CMA Emp %OfOnt'!J181*'Ont GDP'!J181,"")</f>
        <v>4194.5845592585283</v>
      </c>
      <c r="K181" s="65">
        <f>+IFERROR('CMA Emp %OfOnt'!K181*'Ont GDP'!K181,"")</f>
        <v>4163.8783608195909</v>
      </c>
      <c r="L181" s="65">
        <f>+IFERROR('CMA Emp %OfOnt'!L181*'Ont GDP'!L181,"")</f>
        <v>5303.4332534246341</v>
      </c>
      <c r="M181" s="30">
        <f>+IFERROR('CMA Emp %OfOnt'!M181*'Ont GDP'!M181,"")</f>
        <v>6006.778197025511</v>
      </c>
      <c r="N181" s="30">
        <f>+IFERROR('CMA Emp %OfOnt'!N181*'Ont GDP'!N181,"")</f>
        <v>6459.2160308088842</v>
      </c>
      <c r="O181" s="30">
        <f>+IFERROR('CMA Emp %OfOnt'!O181*'Ont GDP'!O181,"")</f>
        <v>6638.5947066651224</v>
      </c>
      <c r="P181" s="30">
        <f>+IFERROR('CMA Emp %OfOnt'!P181*'Ont GDP'!P181,"")</f>
        <v>7004.9950052366667</v>
      </c>
      <c r="Q181" s="30">
        <f>+IFERROR('CMA Emp %OfOnt'!Q181*'Ont GDP'!Q181,"")</f>
        <v>8499.3283640981917</v>
      </c>
      <c r="R181" s="30">
        <f>+IFERROR('CMA Emp %OfOnt'!R181*'Ont GDP'!R181,"")</f>
        <v>7122.2298800133494</v>
      </c>
      <c r="S181" s="30">
        <f>+IFERROR('CMA Emp %OfOnt'!S181*'Ont GDP'!S181,"")</f>
        <v>6967.4340934127022</v>
      </c>
      <c r="T181" s="30">
        <f>+IFERROR('CMA Emp %OfOnt'!T181*'Ont GDP'!T181,"")</f>
        <v>7361.7414098189793</v>
      </c>
      <c r="U181" s="30">
        <f>+IFERROR('CMA Emp %OfOnt'!U181*'Ont GDP'!U181,"")</f>
        <v>6663.1875036393039</v>
      </c>
      <c r="V181" s="30">
        <f>+IFERROR('CMA Emp %OfOnt'!V181*'Ont GDP'!V181,"")</f>
        <v>6931.2590937347486</v>
      </c>
      <c r="W181" s="30">
        <f>+IFERROR('CMA Emp %OfOnt'!W181*'Ont GDP'!W181,"")</f>
        <v>7709.810010290953</v>
      </c>
      <c r="X181" s="30">
        <f>+IFERROR('CMA Emp %OfOnt'!X181*'Ont GDP'!X181,"")</f>
        <v>7884.6194077538275</v>
      </c>
      <c r="Y181" s="30">
        <f>+IFERROR('CMA Emp %OfOnt'!Y181*'Ont GDP'!Y181,"")</f>
        <v>7946.5115795784504</v>
      </c>
    </row>
    <row r="182" spans="1:25" x14ac:dyDescent="0.25">
      <c r="A182" s="6" t="s">
        <v>175</v>
      </c>
      <c r="B182" s="6"/>
      <c r="C182" s="14" t="s">
        <v>210</v>
      </c>
      <c r="D182" s="65">
        <f>+IFERROR('CMA Emp %OfOnt'!D182*'Ont GDP'!D182,"")</f>
        <v>0</v>
      </c>
      <c r="E182" s="65">
        <f>+IFERROR('CMA Emp %OfOnt'!E182*'Ont GDP'!E182,"")</f>
        <v>0</v>
      </c>
      <c r="F182" s="65">
        <f>+IFERROR('CMA Emp %OfOnt'!F182*'Ont GDP'!F182,"")</f>
        <v>0</v>
      </c>
      <c r="G182" s="65">
        <f>+IFERROR('CMA Emp %OfOnt'!G182*'Ont GDP'!G182,"")</f>
        <v>0</v>
      </c>
      <c r="H182" s="65">
        <f>+IFERROR('CMA Emp %OfOnt'!H182*'Ont GDP'!H182,"")</f>
        <v>0</v>
      </c>
      <c r="I182" s="65">
        <f>+IFERROR('CMA Emp %OfOnt'!I182*'Ont GDP'!I182,"")</f>
        <v>0</v>
      </c>
      <c r="J182" s="65" t="str">
        <f>+IFERROR('CMA Emp %OfOnt'!J182*'Ont GDP'!J182,"")</f>
        <v/>
      </c>
      <c r="K182" s="65">
        <f>+IFERROR('CMA Emp %OfOnt'!K182*'Ont GDP'!K182,"")</f>
        <v>0</v>
      </c>
      <c r="L182" s="65">
        <f>+IFERROR('CMA Emp %OfOnt'!L182*'Ont GDP'!L182,"")</f>
        <v>0</v>
      </c>
      <c r="M182" s="30">
        <f>+IFERROR('CMA Emp %OfOnt'!M182*'Ont GDP'!M182,"")</f>
        <v>0</v>
      </c>
      <c r="N182" s="30">
        <f>+IFERROR('CMA Emp %OfOnt'!N182*'Ont GDP'!N182,"")</f>
        <v>0</v>
      </c>
      <c r="O182" s="30">
        <f>+IFERROR('CMA Emp %OfOnt'!O182*'Ont GDP'!O182,"")</f>
        <v>0</v>
      </c>
      <c r="P182" s="30">
        <f>+IFERROR('CMA Emp %OfOnt'!P182*'Ont GDP'!P182,"")</f>
        <v>0</v>
      </c>
      <c r="Q182" s="30">
        <f>+IFERROR('CMA Emp %OfOnt'!Q182*'Ont GDP'!Q182,"")</f>
        <v>0</v>
      </c>
      <c r="R182" s="30">
        <f>+IFERROR('CMA Emp %OfOnt'!R182*'Ont GDP'!R182,"")</f>
        <v>0</v>
      </c>
      <c r="S182" s="30">
        <f>+IFERROR('CMA Emp %OfOnt'!S182*'Ont GDP'!S182,"")</f>
        <v>0</v>
      </c>
      <c r="T182" s="30">
        <f>+IFERROR('CMA Emp %OfOnt'!T182*'Ont GDP'!T182,"")</f>
        <v>388.5416257801154</v>
      </c>
      <c r="U182" s="30">
        <f>+IFERROR('CMA Emp %OfOnt'!U182*'Ont GDP'!U182,"")</f>
        <v>352.17675756009305</v>
      </c>
      <c r="V182" s="30">
        <f>+IFERROR('CMA Emp %OfOnt'!V182*'Ont GDP'!V182,"")</f>
        <v>0</v>
      </c>
      <c r="W182" s="30">
        <f>+IFERROR('CMA Emp %OfOnt'!W182*'Ont GDP'!W182,"")</f>
        <v>0</v>
      </c>
      <c r="X182" s="30">
        <f>+IFERROR('CMA Emp %OfOnt'!X182*'Ont GDP'!X182,"")</f>
        <v>0</v>
      </c>
      <c r="Y182" s="30">
        <f>+IFERROR('CMA Emp %OfOnt'!Y182*'Ont GDP'!Y182,"")</f>
        <v>0</v>
      </c>
    </row>
    <row r="187" spans="1:25" x14ac:dyDescent="0.25">
      <c r="A187" s="123" t="s">
        <v>532</v>
      </c>
      <c r="B187" s="124"/>
      <c r="C187" s="124"/>
    </row>
    <row r="188" spans="1:25" x14ac:dyDescent="0.25">
      <c r="A188" s="125" t="s">
        <v>380</v>
      </c>
      <c r="B188" s="126"/>
      <c r="C188" s="127" t="s">
        <v>533</v>
      </c>
      <c r="D188" s="128">
        <f>SUMIF($C$198:$C$277,334511,D$198:D$277)+SUMIF($C$198:$C$277,3364,D$198:D$277)+SUMIF($C$198:$C$277,488190,D$198:D$277)</f>
        <v>1458.4940901594659</v>
      </c>
      <c r="E188" s="128">
        <f t="shared" ref="E188:Y188" si="0">SUMIF($C$198:$C$277,334511,E$198:E$277)+SUMIF($C$198:$C$277,3364,E$198:E$277)+SUMIF($C$198:$C$277,488190,E$198:E$277)</f>
        <v>1700.0985537755944</v>
      </c>
      <c r="F188" s="128">
        <f t="shared" si="0"/>
        <v>1417.6408589128062</v>
      </c>
      <c r="G188" s="128">
        <f t="shared" si="0"/>
        <v>1415.6849704076703</v>
      </c>
      <c r="H188" s="128">
        <f t="shared" si="0"/>
        <v>1172.8026076603398</v>
      </c>
      <c r="I188" s="128">
        <f t="shared" si="0"/>
        <v>1180.0433159411596</v>
      </c>
      <c r="J188" s="128">
        <f t="shared" si="0"/>
        <v>873.20096749863774</v>
      </c>
      <c r="K188" s="128">
        <f t="shared" si="0"/>
        <v>886.51167339260553</v>
      </c>
      <c r="L188" s="128">
        <f t="shared" si="0"/>
        <v>1266.0518560989024</v>
      </c>
      <c r="M188" s="128">
        <f t="shared" si="0"/>
        <v>1716.6831257286008</v>
      </c>
      <c r="N188" s="128">
        <f t="shared" si="0"/>
        <v>1617.818251440681</v>
      </c>
      <c r="O188" s="128">
        <f t="shared" si="0"/>
        <v>1573.694183894936</v>
      </c>
      <c r="P188" s="128">
        <f t="shared" si="0"/>
        <v>1455.1510659496084</v>
      </c>
      <c r="Q188" s="128">
        <f t="shared" si="0"/>
        <v>1264.7510545118171</v>
      </c>
      <c r="R188" s="128">
        <f t="shared" si="0"/>
        <v>1522.2973005280903</v>
      </c>
      <c r="S188" s="128">
        <f t="shared" si="0"/>
        <v>1195.3742629098851</v>
      </c>
      <c r="T188" s="128">
        <f t="shared" si="0"/>
        <v>1507.9307810197497</v>
      </c>
      <c r="U188" s="128">
        <f t="shared" si="0"/>
        <v>1813.2536688918465</v>
      </c>
      <c r="V188" s="128">
        <f t="shared" si="0"/>
        <v>1455.3597994122481</v>
      </c>
      <c r="W188" s="128">
        <f t="shared" si="0"/>
        <v>1874.0513216872173</v>
      </c>
      <c r="X188" s="128">
        <f t="shared" si="0"/>
        <v>1712.5506105212871</v>
      </c>
      <c r="Y188" s="128">
        <f t="shared" si="0"/>
        <v>1848.1313605353478</v>
      </c>
    </row>
    <row r="189" spans="1:25" x14ac:dyDescent="0.25">
      <c r="A189" s="125" t="s">
        <v>407</v>
      </c>
      <c r="B189" s="126"/>
      <c r="C189" s="127" t="s">
        <v>596</v>
      </c>
      <c r="D189" s="128">
        <f>SUMIF($C$198:$C$277,541310,D$198:D$277)+SUMIF($C$198:$C$277,541320,D$198:D$277)+SUMIF($C$198:$C$277,541410,D$198:D$277)+SUMIF($C$198:$C$277,541420,D$198:D$277)+SUMIF($C$198:$C$277,541430,D$198:D$277)+SUMIF($C$198:$C$277,541490,D$198:D$277)</f>
        <v>505.24402339065313</v>
      </c>
      <c r="E189" s="128">
        <f t="shared" ref="E189:Y189" si="1">SUMIF($C$198:$C$277,541310,E$198:E$277)+SUMIF($C$198:$C$277,541320,E$198:E$277)+SUMIF($C$198:$C$277,541410,E$198:E$277)+SUMIF($C$198:$C$277,541420,E$198:E$277)+SUMIF($C$198:$C$277,541430,E$198:E$277)+SUMIF($C$198:$C$277,541490,E$198:E$277)</f>
        <v>582.98589541272497</v>
      </c>
      <c r="F189" s="128">
        <f t="shared" si="1"/>
        <v>498.01494176087937</v>
      </c>
      <c r="G189" s="128">
        <f t="shared" si="1"/>
        <v>571.13716764901096</v>
      </c>
      <c r="H189" s="128">
        <f t="shared" si="1"/>
        <v>523.71035635703799</v>
      </c>
      <c r="I189" s="128">
        <f t="shared" si="1"/>
        <v>567.48107254385184</v>
      </c>
      <c r="J189" s="128">
        <f t="shared" si="1"/>
        <v>549.97540523118812</v>
      </c>
      <c r="K189" s="128">
        <f t="shared" si="1"/>
        <v>560.08232479943797</v>
      </c>
      <c r="L189" s="128">
        <f t="shared" si="1"/>
        <v>638.02305193163556</v>
      </c>
      <c r="M189" s="128">
        <f t="shared" si="1"/>
        <v>594.60657979024097</v>
      </c>
      <c r="N189" s="128">
        <f t="shared" si="1"/>
        <v>1424.5454704132455</v>
      </c>
      <c r="O189" s="128">
        <f t="shared" si="1"/>
        <v>1545.2471824029953</v>
      </c>
      <c r="P189" s="128">
        <f t="shared" si="1"/>
        <v>1319.2962852450032</v>
      </c>
      <c r="Q189" s="128">
        <f t="shared" si="1"/>
        <v>1304.302225894163</v>
      </c>
      <c r="R189" s="128">
        <f t="shared" si="1"/>
        <v>1166.5590757521709</v>
      </c>
      <c r="S189" s="128">
        <f t="shared" si="1"/>
        <v>1242.0919867009477</v>
      </c>
      <c r="T189" s="128">
        <f t="shared" si="1"/>
        <v>1098.2629067608923</v>
      </c>
      <c r="U189" s="128">
        <f t="shared" si="1"/>
        <v>1176.2258902343522</v>
      </c>
      <c r="V189" s="128">
        <f t="shared" si="1"/>
        <v>1194.5829310605684</v>
      </c>
      <c r="W189" s="128">
        <f t="shared" si="1"/>
        <v>1239.4766725529769</v>
      </c>
      <c r="X189" s="128">
        <f t="shared" si="1"/>
        <v>1290.352204595795</v>
      </c>
      <c r="Y189" s="128">
        <f t="shared" si="1"/>
        <v>1274.0455514248099</v>
      </c>
    </row>
    <row r="190" spans="1:25" x14ac:dyDescent="0.25">
      <c r="A190" s="125" t="s">
        <v>420</v>
      </c>
      <c r="B190" s="126"/>
      <c r="C190" s="127">
        <v>61</v>
      </c>
      <c r="D190" s="128">
        <f>SUMIF($C$198:$C$277,61,D$198:D$277)</f>
        <v>10913.715190280091</v>
      </c>
      <c r="E190" s="128">
        <f t="shared" ref="E190:Y190" si="2">SUMIF($C$198:$C$277,61,E$198:E$277)</f>
        <v>10291.378359354632</v>
      </c>
      <c r="F190" s="128">
        <f>SUMIF($C$198:$C$277,61,F$198:F$277)</f>
        <v>10569.485270891231</v>
      </c>
      <c r="G190" s="128">
        <f t="shared" si="2"/>
        <v>10672.227099750144</v>
      </c>
      <c r="H190" s="128">
        <f t="shared" si="2"/>
        <v>10206.61168845871</v>
      </c>
      <c r="I190" s="128">
        <f t="shared" si="2"/>
        <v>11070.473543530439</v>
      </c>
      <c r="J190" s="128">
        <f t="shared" si="2"/>
        <v>11398.380940751751</v>
      </c>
      <c r="K190" s="128">
        <f t="shared" si="2"/>
        <v>11529.419882533195</v>
      </c>
      <c r="L190" s="128">
        <f t="shared" si="2"/>
        <v>13174.340144506068</v>
      </c>
      <c r="M190" s="128">
        <f t="shared" si="2"/>
        <v>13850.939997851367</v>
      </c>
      <c r="N190" s="128">
        <f t="shared" si="2"/>
        <v>15282.680596161794</v>
      </c>
      <c r="O190" s="128">
        <f t="shared" si="2"/>
        <v>14875.212825598557</v>
      </c>
      <c r="P190" s="128">
        <f t="shared" si="2"/>
        <v>15606.307467150978</v>
      </c>
      <c r="Q190" s="128">
        <f t="shared" si="2"/>
        <v>16675.823077897152</v>
      </c>
      <c r="R190" s="128">
        <f t="shared" si="2"/>
        <v>16006.583669583812</v>
      </c>
      <c r="S190" s="128">
        <f t="shared" si="2"/>
        <v>17301.322268386411</v>
      </c>
      <c r="T190" s="128">
        <f t="shared" si="2"/>
        <v>16930.643622557367</v>
      </c>
      <c r="U190" s="128">
        <f t="shared" si="2"/>
        <v>17619.502366370503</v>
      </c>
      <c r="V190" s="128">
        <f t="shared" si="2"/>
        <v>17940.101305384909</v>
      </c>
      <c r="W190" s="128">
        <f t="shared" si="2"/>
        <v>17393.493666106046</v>
      </c>
      <c r="X190" s="128">
        <f t="shared" si="2"/>
        <v>17959.706293007293</v>
      </c>
      <c r="Y190" s="128">
        <f t="shared" si="2"/>
        <v>19380.300934521078</v>
      </c>
    </row>
    <row r="191" spans="1:25" x14ac:dyDescent="0.25">
      <c r="A191" s="125" t="s">
        <v>430</v>
      </c>
      <c r="B191" s="126"/>
      <c r="C191" s="127" t="s">
        <v>534</v>
      </c>
      <c r="D191" s="128">
        <f>SUMIF($C$198:$C$277,"313, 314",D$198:D$277)+SUMIF($C$198:$C$277,315,D$198:D$277)+SUMIF($C$198:$C$277,4141,D$198:D$277)+SUMIF($C$198:$C$277,448,D$198:D$277)</f>
        <v>915.3782609680618</v>
      </c>
      <c r="E191" s="128">
        <f t="shared" ref="E191:Y191" si="3">SUMIF($C$198:$C$277,"313, 314",E$198:E$277)+SUMIF($C$198:$C$277,315,E$198:E$277)+SUMIF($C$198:$C$277,4141,E$198:E$277)+SUMIF($C$198:$C$277,448,E$198:E$277)</f>
        <v>1052.6364029580052</v>
      </c>
      <c r="F191" s="128">
        <f>SUMIF($C$198:$C$277,"313, 314",F$198:F$277)+SUMIF($C$198:$C$277,315,F$198:F$277)+SUMIF($C$198:$C$277,4141,F$198:F$277)+SUMIF($C$198:$C$277,448,F$198:F$277)</f>
        <v>1017.7063883568596</v>
      </c>
      <c r="G191" s="128">
        <f t="shared" si="3"/>
        <v>1182.0894647762448</v>
      </c>
      <c r="H191" s="128">
        <f t="shared" si="3"/>
        <v>1110.8182917777058</v>
      </c>
      <c r="I191" s="128">
        <f t="shared" si="3"/>
        <v>1125.7145294072277</v>
      </c>
      <c r="J191" s="128">
        <f t="shared" si="3"/>
        <v>990.55948534184893</v>
      </c>
      <c r="K191" s="128">
        <f t="shared" si="3"/>
        <v>865.76423875996284</v>
      </c>
      <c r="L191" s="128">
        <f t="shared" si="3"/>
        <v>866.55652697775099</v>
      </c>
      <c r="M191" s="128">
        <f t="shared" si="3"/>
        <v>775.29633374329842</v>
      </c>
      <c r="N191" s="128">
        <f t="shared" si="3"/>
        <v>3160.5488819930006</v>
      </c>
      <c r="O191" s="128">
        <f t="shared" si="3"/>
        <v>3279.0257452439419</v>
      </c>
      <c r="P191" s="128">
        <f t="shared" si="3"/>
        <v>3042.3632142849201</v>
      </c>
      <c r="Q191" s="128">
        <f t="shared" si="3"/>
        <v>3149.0809489393105</v>
      </c>
      <c r="R191" s="128">
        <f t="shared" si="3"/>
        <v>3220.8428713046701</v>
      </c>
      <c r="S191" s="128">
        <f t="shared" si="3"/>
        <v>3267.655445705233</v>
      </c>
      <c r="T191" s="128">
        <f t="shared" si="3"/>
        <v>3346.4143074769472</v>
      </c>
      <c r="U191" s="128">
        <f t="shared" si="3"/>
        <v>3436.3491981131347</v>
      </c>
      <c r="V191" s="128">
        <f t="shared" si="3"/>
        <v>3764.5969905435159</v>
      </c>
      <c r="W191" s="128">
        <f t="shared" si="3"/>
        <v>3962.2468389316114</v>
      </c>
      <c r="X191" s="128">
        <f t="shared" si="3"/>
        <v>4311.4989015346619</v>
      </c>
      <c r="Y191" s="128">
        <f t="shared" si="3"/>
        <v>4098.5794800802159</v>
      </c>
    </row>
    <row r="192" spans="1:25" x14ac:dyDescent="0.25">
      <c r="A192" s="125" t="s">
        <v>535</v>
      </c>
      <c r="B192" s="126"/>
      <c r="C192" s="127">
        <v>52</v>
      </c>
      <c r="D192" s="128">
        <f>SUMIF($C$198:$C$277,52,D$198:D$277)</f>
        <v>19373.82536155331</v>
      </c>
      <c r="E192" s="128">
        <f t="shared" ref="E192:Y192" si="4">SUMIF($C$198:$C$277,52,E$198:E$277)</f>
        <v>20631.080190771958</v>
      </c>
      <c r="F192" s="128">
        <f t="shared" si="4"/>
        <v>21439.582403849607</v>
      </c>
      <c r="G192" s="128">
        <f t="shared" si="4"/>
        <v>23118.913802971932</v>
      </c>
      <c r="H192" s="128">
        <f t="shared" si="4"/>
        <v>24993.275760617489</v>
      </c>
      <c r="I192" s="128">
        <f t="shared" si="4"/>
        <v>26118.07401680672</v>
      </c>
      <c r="J192" s="128">
        <f t="shared" si="4"/>
        <v>25080.583125992591</v>
      </c>
      <c r="K192" s="128">
        <f t="shared" si="4"/>
        <v>26820.857960818958</v>
      </c>
      <c r="L192" s="128">
        <f t="shared" si="4"/>
        <v>30987.241519614137</v>
      </c>
      <c r="M192" s="128">
        <f t="shared" si="4"/>
        <v>33492.248864542409</v>
      </c>
      <c r="N192" s="128">
        <f t="shared" si="4"/>
        <v>34457.084957809908</v>
      </c>
      <c r="O192" s="128">
        <f t="shared" si="4"/>
        <v>34146.676463251009</v>
      </c>
      <c r="P192" s="128">
        <f t="shared" si="4"/>
        <v>34050.762797579795</v>
      </c>
      <c r="Q192" s="128">
        <f t="shared" si="4"/>
        <v>33651.653928670428</v>
      </c>
      <c r="R192" s="128">
        <f t="shared" si="4"/>
        <v>34878.582896484346</v>
      </c>
      <c r="S192" s="128">
        <f t="shared" si="4"/>
        <v>35293.973116719892</v>
      </c>
      <c r="T192" s="128">
        <f t="shared" si="4"/>
        <v>38227.776668325299</v>
      </c>
      <c r="U192" s="128">
        <f t="shared" si="4"/>
        <v>41002.621371059067</v>
      </c>
      <c r="V192" s="128">
        <f t="shared" si="4"/>
        <v>42396.657199899426</v>
      </c>
      <c r="W192" s="128">
        <f t="shared" si="4"/>
        <v>45779.284035708843</v>
      </c>
      <c r="X192" s="128">
        <f t="shared" si="4"/>
        <v>48087.186111827723</v>
      </c>
      <c r="Y192" s="128">
        <f t="shared" si="4"/>
        <v>49025.21684206761</v>
      </c>
    </row>
    <row r="193" spans="1:25" x14ac:dyDescent="0.25">
      <c r="A193" s="125" t="s">
        <v>492</v>
      </c>
      <c r="B193" s="126"/>
      <c r="C193" s="127" t="s">
        <v>536</v>
      </c>
      <c r="D193" s="128">
        <f>SUMIF($C$198:$C$277,311,D$198:D$277)+SUMIF($C$198:$C$277,3121,D$198:D$277)</f>
        <v>4757.6355634179254</v>
      </c>
      <c r="E193" s="128">
        <f t="shared" ref="E193:Y193" si="5">SUMIF($C$198:$C$277,311,E$198:E$277)+SUMIF($C$198:$C$277,3121,E$198:E$277)</f>
        <v>5345.5183334559833</v>
      </c>
      <c r="F193" s="128">
        <f t="shared" si="5"/>
        <v>4821.6783179724189</v>
      </c>
      <c r="G193" s="128">
        <f t="shared" si="5"/>
        <v>4715.5584438616643</v>
      </c>
      <c r="H193" s="128">
        <f t="shared" si="5"/>
        <v>5441.1081755693458</v>
      </c>
      <c r="I193" s="128">
        <f t="shared" si="5"/>
        <v>5114.7687481361454</v>
      </c>
      <c r="J193" s="128">
        <f t="shared" si="5"/>
        <v>5160.1896603445257</v>
      </c>
      <c r="K193" s="128">
        <f t="shared" si="5"/>
        <v>5143.1085748973746</v>
      </c>
      <c r="L193" s="128">
        <f t="shared" si="5"/>
        <v>6207.5286112631102</v>
      </c>
      <c r="M193" s="128">
        <f t="shared" si="5"/>
        <v>5848.1566820380158</v>
      </c>
      <c r="N193" s="128">
        <f t="shared" si="5"/>
        <v>5515.4131612987612</v>
      </c>
      <c r="O193" s="128">
        <f t="shared" si="5"/>
        <v>6350.0667370063111</v>
      </c>
      <c r="P193" s="128">
        <f t="shared" si="5"/>
        <v>6229.082006605262</v>
      </c>
      <c r="Q193" s="128">
        <f t="shared" si="5"/>
        <v>5881.1807768606304</v>
      </c>
      <c r="R193" s="128">
        <f t="shared" si="5"/>
        <v>5928.2732262653299</v>
      </c>
      <c r="S193" s="128">
        <f t="shared" si="5"/>
        <v>6091.9788299080064</v>
      </c>
      <c r="T193" s="128">
        <f t="shared" si="5"/>
        <v>5926.8142797071978</v>
      </c>
      <c r="U193" s="128">
        <f t="shared" si="5"/>
        <v>7054.4549427464453</v>
      </c>
      <c r="V193" s="128">
        <f t="shared" si="5"/>
        <v>7009.9127109387318</v>
      </c>
      <c r="W193" s="128">
        <f t="shared" si="5"/>
        <v>7686.4504300005683</v>
      </c>
      <c r="X193" s="128">
        <f t="shared" si="5"/>
        <v>6778.5037330420628</v>
      </c>
      <c r="Y193" s="128">
        <f t="shared" si="5"/>
        <v>7005.8000922497031</v>
      </c>
    </row>
    <row r="194" spans="1:25" x14ac:dyDescent="0.25">
      <c r="A194" s="125" t="s">
        <v>537</v>
      </c>
      <c r="B194" s="126"/>
      <c r="C194" s="127" t="s">
        <v>538</v>
      </c>
      <c r="D194" s="128">
        <f>SUMIF($C$198:$C$277,3254,D$198:D$277)+SUMIF($C$198:$C$277,334512,D$198:D$277)+SUMIF($C$198:$C$277,3391,D$198:D$277)+SUMIF($C$198:$C$277,414510,D$198:D$277)+SUMIF($C$198:$C$277,5417,D$198:D$277)+SUMIF($C$198:$C$277,6215,D$198:D$277)</f>
        <v>2025.229401792491</v>
      </c>
      <c r="E194" s="128">
        <f t="shared" ref="E194:Y194" si="6">SUMIF($C$198:$C$277,3254,E$198:E$277)+SUMIF($C$198:$C$277,334512,E$198:E$277)+SUMIF($C$198:$C$277,3391,E$198:E$277)+SUMIF($C$198:$C$277,414510,E$198:E$277)+SUMIF($C$198:$C$277,5417,E$198:E$277)+SUMIF($C$198:$C$277,6215,E$198:E$277)</f>
        <v>2427.9885556420581</v>
      </c>
      <c r="F194" s="128">
        <f t="shared" si="6"/>
        <v>2421.984116196174</v>
      </c>
      <c r="G194" s="128">
        <f t="shared" si="6"/>
        <v>2040.9846081374292</v>
      </c>
      <c r="H194" s="128">
        <f t="shared" si="6"/>
        <v>2596.6241571905916</v>
      </c>
      <c r="I194" s="128">
        <f t="shared" si="6"/>
        <v>3268.3820048637044</v>
      </c>
      <c r="J194" s="128">
        <f t="shared" si="6"/>
        <v>3398.5407923955709</v>
      </c>
      <c r="K194" s="128">
        <f t="shared" si="6"/>
        <v>3041.266675179922</v>
      </c>
      <c r="L194" s="128">
        <f t="shared" si="6"/>
        <v>3428.4619137630539</v>
      </c>
      <c r="M194" s="128">
        <f t="shared" si="6"/>
        <v>3569.3147277972807</v>
      </c>
      <c r="N194" s="128">
        <f t="shared" si="6"/>
        <v>5661.6777644410267</v>
      </c>
      <c r="O194" s="128">
        <f t="shared" si="6"/>
        <v>5598.5666768352412</v>
      </c>
      <c r="P194" s="128">
        <f t="shared" si="6"/>
        <v>5266.6220488018289</v>
      </c>
      <c r="Q194" s="128">
        <f t="shared" si="6"/>
        <v>5587.9322558525064</v>
      </c>
      <c r="R194" s="128">
        <f t="shared" si="6"/>
        <v>4953.7949842815715</v>
      </c>
      <c r="S194" s="128">
        <f t="shared" si="6"/>
        <v>4807.3136584404238</v>
      </c>
      <c r="T194" s="128">
        <f t="shared" si="6"/>
        <v>5058.913745216405</v>
      </c>
      <c r="U194" s="128">
        <f t="shared" si="6"/>
        <v>5760.6222505554451</v>
      </c>
      <c r="V194" s="128">
        <f t="shared" si="6"/>
        <v>6020.2597021702741</v>
      </c>
      <c r="W194" s="128">
        <f t="shared" si="6"/>
        <v>6067.1329450112198</v>
      </c>
      <c r="X194" s="128">
        <f t="shared" si="6"/>
        <v>5583.8438330987383</v>
      </c>
      <c r="Y194" s="128">
        <f t="shared" si="6"/>
        <v>5766.6055923175818</v>
      </c>
    </row>
    <row r="195" spans="1:25" x14ac:dyDescent="0.25">
      <c r="A195" s="125" t="s">
        <v>539</v>
      </c>
      <c r="B195" s="126"/>
      <c r="C195" s="127" t="s">
        <v>540</v>
      </c>
      <c r="D195" s="128">
        <f>SUMIF($C$198:$C$277,3341,D$198:D$277)+SUMIF($C$198:$C$277,3342,D$198:D$277)+SUMIF($C$198:$C$277,3343,D$198:D$277)+SUMIF($C$198:$C$277,3344,D$198:D$277)+SUMIF($C$198:$C$277,3345,D$198:D$277)+SUMIF($C$198:$C$277,4173,D$198:D$277)+SUMIF($C$198:$C$277,5112,D$198:D$277)+SUMIF($C$198:$C$277,517,D$198:D$277)+SUMIF($C$198:$C$277,518,D$198:D$277)+SUMIF($C$198:$C$277,5415,D$198:D$277)+SUMIF($C$198:$C$277,8112,D$198:D$277)</f>
        <v>3995.2225342335287</v>
      </c>
      <c r="E195" s="128">
        <f t="shared" ref="E195:Y195" si="7">SUMIF($C$198:$C$277,3341,E$198:E$277)+SUMIF($C$198:$C$277,3342,E$198:E$277)+SUMIF($C$198:$C$277,3343,E$198:E$277)+SUMIF($C$198:$C$277,3344,E$198:E$277)+SUMIF($C$198:$C$277,3345,E$198:E$277)+SUMIF($C$198:$C$277,4173,E$198:E$277)+SUMIF($C$198:$C$277,5112,E$198:E$277)+SUMIF($C$198:$C$277,517,E$198:E$277)+SUMIF($C$198:$C$277,518,E$198:E$277)+SUMIF($C$198:$C$277,5415,E$198:E$277)+SUMIF($C$198:$C$277,8112,E$198:E$277)</f>
        <v>4636.0071592265722</v>
      </c>
      <c r="F195" s="128">
        <f t="shared" si="7"/>
        <v>7434.0860090881233</v>
      </c>
      <c r="G195" s="128">
        <f t="shared" si="7"/>
        <v>7667.557423533598</v>
      </c>
      <c r="H195" s="128">
        <f t="shared" si="7"/>
        <v>8322.5645120823337</v>
      </c>
      <c r="I195" s="128">
        <f t="shared" si="7"/>
        <v>8083.3213576959424</v>
      </c>
      <c r="J195" s="128">
        <f t="shared" si="7"/>
        <v>8761.3521024773472</v>
      </c>
      <c r="K195" s="128">
        <f t="shared" si="7"/>
        <v>8627.164962007113</v>
      </c>
      <c r="L195" s="128">
        <f t="shared" si="7"/>
        <v>9895.5295785894396</v>
      </c>
      <c r="M195" s="128">
        <f t="shared" si="7"/>
        <v>8826.8497830678753</v>
      </c>
      <c r="N195" s="128">
        <f t="shared" si="7"/>
        <v>18221.936355492788</v>
      </c>
      <c r="O195" s="128">
        <f t="shared" si="7"/>
        <v>19605.223487192176</v>
      </c>
      <c r="P195" s="128">
        <f t="shared" si="7"/>
        <v>19392.257287310953</v>
      </c>
      <c r="Q195" s="128">
        <f t="shared" si="7"/>
        <v>21982.193394146234</v>
      </c>
      <c r="R195" s="128">
        <f t="shared" si="7"/>
        <v>22185.96918951414</v>
      </c>
      <c r="S195" s="128">
        <f t="shared" si="7"/>
        <v>21280.143893602122</v>
      </c>
      <c r="T195" s="128">
        <f t="shared" si="7"/>
        <v>20185.87496042905</v>
      </c>
      <c r="U195" s="128">
        <f t="shared" si="7"/>
        <v>20927.801785026375</v>
      </c>
      <c r="V195" s="128">
        <f t="shared" si="7"/>
        <v>25031.357512333914</v>
      </c>
      <c r="W195" s="128">
        <f t="shared" si="7"/>
        <v>24555.516444718778</v>
      </c>
      <c r="X195" s="128">
        <f t="shared" si="7"/>
        <v>25295.045620522789</v>
      </c>
      <c r="Y195" s="128">
        <f t="shared" si="7"/>
        <v>27355.572296634149</v>
      </c>
    </row>
    <row r="196" spans="1:25" x14ac:dyDescent="0.25">
      <c r="B196" s="124"/>
      <c r="C196" s="124"/>
    </row>
    <row r="197" spans="1:25" x14ac:dyDescent="0.25">
      <c r="A197" s="138" t="s">
        <v>594</v>
      </c>
      <c r="B197" s="124"/>
      <c r="C197" s="124"/>
    </row>
    <row r="198" spans="1:25" x14ac:dyDescent="0.25">
      <c r="A198" s="106" t="s">
        <v>380</v>
      </c>
      <c r="B198" s="129"/>
      <c r="C198" s="130"/>
      <c r="D198" s="139"/>
      <c r="E198" s="129"/>
      <c r="F198" s="129"/>
      <c r="G198" s="129"/>
      <c r="H198" s="129"/>
      <c r="I198" s="129"/>
      <c r="J198" s="129"/>
      <c r="K198" s="129"/>
      <c r="L198" s="129"/>
      <c r="M198" s="131"/>
      <c r="N198" s="131"/>
      <c r="O198" s="131"/>
      <c r="P198" s="131"/>
      <c r="Q198" s="131"/>
      <c r="R198" s="131"/>
      <c r="S198" s="131"/>
      <c r="T198" s="131"/>
      <c r="U198" s="131"/>
      <c r="V198" s="131"/>
      <c r="W198" s="131"/>
      <c r="X198" s="131"/>
      <c r="Y198" s="131"/>
    </row>
    <row r="199" spans="1:25" x14ac:dyDescent="0.25">
      <c r="A199" t="s">
        <v>382</v>
      </c>
      <c r="B199" s="137" t="s">
        <v>193</v>
      </c>
      <c r="C199" s="133">
        <v>334511</v>
      </c>
      <c r="D199" s="142">
        <f>+IFERROR('CMA Emp %OfOnt'!D199*'Ont GDP'!D199,"")</f>
        <v>83.924300484513836</v>
      </c>
      <c r="E199" s="142">
        <f>+IFERROR('CMA Emp %OfOnt'!E199*'Ont GDP'!E199,"")</f>
        <v>113.99373024158626</v>
      </c>
      <c r="F199" s="142">
        <f>+IFERROR('CMA Emp %OfOnt'!F199*'Ont GDP'!F199,"")</f>
        <v>107.3285966394664</v>
      </c>
      <c r="G199" s="142">
        <f>+IFERROR('CMA Emp %OfOnt'!G199*'Ont GDP'!G199,"")</f>
        <v>135.97144742347425</v>
      </c>
      <c r="H199" s="142">
        <f>+IFERROR('CMA Emp %OfOnt'!H199*'Ont GDP'!H199,"")</f>
        <v>110.73383580724885</v>
      </c>
      <c r="I199" s="142">
        <f>+IFERROR('CMA Emp %OfOnt'!I199*'Ont GDP'!I199,"")</f>
        <v>142.1341665827438</v>
      </c>
      <c r="J199" s="142">
        <f>+IFERROR('CMA Emp %OfOnt'!J199*'Ont GDP'!J199,"")</f>
        <v>132.91479887433624</v>
      </c>
      <c r="K199" s="142">
        <f>+IFERROR('CMA Emp %OfOnt'!K199*'Ont GDP'!K199,"")</f>
        <v>81.229094816671477</v>
      </c>
      <c r="L199" s="142">
        <f>+IFERROR('CMA Emp %OfOnt'!L199*'Ont GDP'!L199,"")</f>
        <v>128.08740633532591</v>
      </c>
      <c r="M199" s="143">
        <f>+IFERROR('CMA Emp %OfOnt'!M199*'Ont GDP'!M199,"")</f>
        <v>132.78345445836263</v>
      </c>
      <c r="N199" s="143">
        <f>+IFERROR('CMA Emp %OfOnt'!N199*'Ont GDP'!N199,"")</f>
        <v>98.578307820785312</v>
      </c>
      <c r="O199" s="143">
        <f>+IFERROR('CMA Emp %OfOnt'!O199*'Ont GDP'!O199,"")</f>
        <v>93.422546218763571</v>
      </c>
      <c r="P199" s="143">
        <f>+IFERROR('CMA Emp %OfOnt'!P199*'Ont GDP'!P199,"")</f>
        <v>88.111366168525663</v>
      </c>
      <c r="Q199" s="143">
        <f>+IFERROR('CMA Emp %OfOnt'!Q199*'Ont GDP'!Q199,"")</f>
        <v>131.22688370277658</v>
      </c>
      <c r="R199" s="30">
        <f>+IFERROR('CMA Emp %OfOnt'!R199*'Ont GDP'!R199,"")</f>
        <v>104.23834966256474</v>
      </c>
      <c r="S199" s="30">
        <f>+IFERROR('CMA Emp %OfOnt'!S199*'Ont GDP'!S199,"")</f>
        <v>89.131617263580125</v>
      </c>
      <c r="T199" s="30">
        <f>+IFERROR('CMA Emp %OfOnt'!T199*'Ont GDP'!T199,"")</f>
        <v>66.974380707389145</v>
      </c>
      <c r="U199" s="30">
        <f>+IFERROR('CMA Emp %OfOnt'!U199*'Ont GDP'!U199,"")</f>
        <v>91.314172386007058</v>
      </c>
      <c r="V199" s="30">
        <f>+IFERROR('CMA Emp %OfOnt'!V199*'Ont GDP'!V199,"")</f>
        <v>91.590121707700121</v>
      </c>
      <c r="W199" s="30">
        <f>+IFERROR('CMA Emp %OfOnt'!W199*'Ont GDP'!W199,"")</f>
        <v>76.266766959143041</v>
      </c>
      <c r="X199" s="30">
        <f>+IFERROR('CMA Emp %OfOnt'!X199*'Ont GDP'!X199,"")</f>
        <v>45.185213008383009</v>
      </c>
      <c r="Y199" s="30">
        <f>+IFERROR('CMA Emp %OfOnt'!Y199*'Ont GDP'!Y199,"")</f>
        <v>67.42098328976985</v>
      </c>
    </row>
    <row r="200" spans="1:25" x14ac:dyDescent="0.25">
      <c r="A200" t="s">
        <v>544</v>
      </c>
      <c r="B200" s="137">
        <f t="shared" ref="B200:B206" si="8">VALUE(LEFT(C200,4))</f>
        <v>3364</v>
      </c>
      <c r="C200" s="133">
        <v>3364</v>
      </c>
      <c r="D200" s="142">
        <f>+IFERROR('CMA Emp %OfOnt'!D200*'Ont GDP'!D200,"")</f>
        <v>1374.5697896749521</v>
      </c>
      <c r="E200" s="142">
        <f>+IFERROR('CMA Emp %OfOnt'!E200*'Ont GDP'!E200,"")</f>
        <v>1389.5746049661402</v>
      </c>
      <c r="F200" s="142">
        <f>+IFERROR('CMA Emp %OfOnt'!F200*'Ont GDP'!F200,"")</f>
        <v>1112.9800235017626</v>
      </c>
      <c r="G200" s="142">
        <f>+IFERROR('CMA Emp %OfOnt'!G200*'Ont GDP'!G200,"")</f>
        <v>1128.5709832134294</v>
      </c>
      <c r="H200" s="142">
        <f>+IFERROR('CMA Emp %OfOnt'!H200*'Ont GDP'!H200,"")</f>
        <v>934.54786902286924</v>
      </c>
      <c r="I200" s="142">
        <f>+IFERROR('CMA Emp %OfOnt'!I200*'Ont GDP'!I200,"")</f>
        <v>866.62832269297735</v>
      </c>
      <c r="J200" s="142">
        <f>+IFERROR('CMA Emp %OfOnt'!J200*'Ont GDP'!J200,"")</f>
        <v>604.82560000000001</v>
      </c>
      <c r="K200" s="142">
        <f>+IFERROR('CMA Emp %OfOnt'!K200*'Ont GDP'!K200,"")</f>
        <v>669.30777604976674</v>
      </c>
      <c r="L200" s="142">
        <f>+IFERROR('CMA Emp %OfOnt'!L200*'Ont GDP'!L200,"")</f>
        <v>971.33152183643267</v>
      </c>
      <c r="M200" s="143">
        <f>+IFERROR('CMA Emp %OfOnt'!M200*'Ont GDP'!M200,"")</f>
        <v>1411.691057573569</v>
      </c>
      <c r="N200" s="143">
        <f>+IFERROR('CMA Emp %OfOnt'!N200*'Ont GDP'!N200,"")</f>
        <v>1352.2991019389578</v>
      </c>
      <c r="O200" s="143">
        <f>+IFERROR('CMA Emp %OfOnt'!O200*'Ont GDP'!O200,"")</f>
        <v>1190.7542151310295</v>
      </c>
      <c r="P200" s="143">
        <f>+IFERROR('CMA Emp %OfOnt'!P200*'Ont GDP'!P200,"")</f>
        <v>1140.7481719403863</v>
      </c>
      <c r="Q200" s="143">
        <f>+IFERROR('CMA Emp %OfOnt'!Q200*'Ont GDP'!Q200,"")</f>
        <v>880.14548429803153</v>
      </c>
      <c r="R200" s="30">
        <f>+IFERROR('CMA Emp %OfOnt'!R200*'Ont GDP'!R200,"")</f>
        <v>1197.7602109428817</v>
      </c>
      <c r="S200" s="30">
        <f>+IFERROR('CMA Emp %OfOnt'!S200*'Ont GDP'!S200,"")</f>
        <v>936.5444722255304</v>
      </c>
      <c r="T200" s="30">
        <f>+IFERROR('CMA Emp %OfOnt'!T200*'Ont GDP'!T200,"")</f>
        <v>1215.6524310823572</v>
      </c>
      <c r="U200" s="30">
        <f>+IFERROR('CMA Emp %OfOnt'!U200*'Ont GDP'!U200,"")</f>
        <v>1461.1859620049133</v>
      </c>
      <c r="V200" s="30">
        <f>+IFERROR('CMA Emp %OfOnt'!V200*'Ont GDP'!V200,"")</f>
        <v>1146.2091733425416</v>
      </c>
      <c r="W200" s="30">
        <f>+IFERROR('CMA Emp %OfOnt'!W200*'Ont GDP'!W200,"")</f>
        <v>1552.9965093115484</v>
      </c>
      <c r="X200" s="30">
        <f>+IFERROR('CMA Emp %OfOnt'!X200*'Ont GDP'!X200,"")</f>
        <v>1291.966764367003</v>
      </c>
      <c r="Y200" s="30">
        <f>+IFERROR('CMA Emp %OfOnt'!Y200*'Ont GDP'!Y200,"")</f>
        <v>1378.3186216667959</v>
      </c>
    </row>
    <row r="201" spans="1:25" x14ac:dyDescent="0.25">
      <c r="A201" t="s">
        <v>386</v>
      </c>
      <c r="B201" s="137">
        <f t="shared" si="8"/>
        <v>3364</v>
      </c>
      <c r="C201" s="133">
        <v>336411</v>
      </c>
      <c r="D201" s="142" t="str">
        <f>+IFERROR('CMA Emp %OfOnt'!D201*'Ont GDP'!D201,"")</f>
        <v/>
      </c>
      <c r="E201" s="142" t="str">
        <f>+IFERROR('CMA Emp %OfOnt'!E201*'Ont GDP'!E201,"")</f>
        <v/>
      </c>
      <c r="F201" s="142" t="str">
        <f>+IFERROR('CMA Emp %OfOnt'!F201*'Ont GDP'!F201,"")</f>
        <v/>
      </c>
      <c r="G201" s="142" t="str">
        <f>+IFERROR('CMA Emp %OfOnt'!G201*'Ont GDP'!G201,"")</f>
        <v/>
      </c>
      <c r="H201" s="142" t="str">
        <f>+IFERROR('CMA Emp %OfOnt'!H201*'Ont GDP'!H201,"")</f>
        <v/>
      </c>
      <c r="I201" s="142" t="str">
        <f>+IFERROR('CMA Emp %OfOnt'!I201*'Ont GDP'!I201,"")</f>
        <v/>
      </c>
      <c r="J201" s="142" t="str">
        <f>+IFERROR('CMA Emp %OfOnt'!J201*'Ont GDP'!J201,"")</f>
        <v/>
      </c>
      <c r="K201" s="142" t="str">
        <f>+IFERROR('CMA Emp %OfOnt'!K201*'Ont GDP'!K201,"")</f>
        <v/>
      </c>
      <c r="L201" s="142" t="str">
        <f>+IFERROR('CMA Emp %OfOnt'!L201*'Ont GDP'!L201,"")</f>
        <v/>
      </c>
      <c r="M201" s="143" t="str">
        <f>+IFERROR('CMA Emp %OfOnt'!M201*'Ont GDP'!M201,"")</f>
        <v/>
      </c>
      <c r="N201" s="143" t="str">
        <f>+IFERROR('CMA Emp %OfOnt'!N201*'Ont GDP'!N201,"")</f>
        <v/>
      </c>
      <c r="O201" s="143" t="str">
        <f>+IFERROR('CMA Emp %OfOnt'!O201*'Ont GDP'!O201,"")</f>
        <v/>
      </c>
      <c r="P201" s="143" t="str">
        <f>+IFERROR('CMA Emp %OfOnt'!P201*'Ont GDP'!P201,"")</f>
        <v/>
      </c>
      <c r="Q201" s="143" t="str">
        <f>+IFERROR('CMA Emp %OfOnt'!Q201*'Ont GDP'!Q201,"")</f>
        <v/>
      </c>
      <c r="R201" s="30" t="str">
        <f>+IFERROR('CMA Emp %OfOnt'!R201*'Ont GDP'!R201,"")</f>
        <v/>
      </c>
      <c r="S201" s="30" t="str">
        <f>+IFERROR('CMA Emp %OfOnt'!S201*'Ont GDP'!S201,"")</f>
        <v/>
      </c>
      <c r="T201" s="30" t="str">
        <f>+IFERROR('CMA Emp %OfOnt'!T201*'Ont GDP'!T201,"")</f>
        <v/>
      </c>
      <c r="U201" s="30" t="str">
        <f>+IFERROR('CMA Emp %OfOnt'!U201*'Ont GDP'!U201,"")</f>
        <v/>
      </c>
      <c r="V201" s="30" t="str">
        <f>+IFERROR('CMA Emp %OfOnt'!V201*'Ont GDP'!V201,"")</f>
        <v/>
      </c>
      <c r="W201" s="30" t="str">
        <f>+IFERROR('CMA Emp %OfOnt'!W201*'Ont GDP'!W201,"")</f>
        <v/>
      </c>
      <c r="X201" s="30" t="str">
        <f>+IFERROR('CMA Emp %OfOnt'!X201*'Ont GDP'!X201,"")</f>
        <v/>
      </c>
      <c r="Y201" s="30" t="str">
        <f>+IFERROR('CMA Emp %OfOnt'!Y201*'Ont GDP'!Y201,"")</f>
        <v/>
      </c>
    </row>
    <row r="202" spans="1:25" x14ac:dyDescent="0.25">
      <c r="A202" t="s">
        <v>387</v>
      </c>
      <c r="B202" s="137">
        <f t="shared" si="8"/>
        <v>3364</v>
      </c>
      <c r="C202" s="133">
        <v>336412</v>
      </c>
      <c r="D202" s="142" t="str">
        <f>+IFERROR('CMA Emp %OfOnt'!D202*'Ont GDP'!D202,"")</f>
        <v/>
      </c>
      <c r="E202" s="142" t="str">
        <f>+IFERROR('CMA Emp %OfOnt'!E202*'Ont GDP'!E202,"")</f>
        <v/>
      </c>
      <c r="F202" s="142" t="str">
        <f>+IFERROR('CMA Emp %OfOnt'!F202*'Ont GDP'!F202,"")</f>
        <v/>
      </c>
      <c r="G202" s="142" t="str">
        <f>+IFERROR('CMA Emp %OfOnt'!G202*'Ont GDP'!G202,"")</f>
        <v/>
      </c>
      <c r="H202" s="142" t="str">
        <f>+IFERROR('CMA Emp %OfOnt'!H202*'Ont GDP'!H202,"")</f>
        <v/>
      </c>
      <c r="I202" s="142" t="str">
        <f>+IFERROR('CMA Emp %OfOnt'!I202*'Ont GDP'!I202,"")</f>
        <v/>
      </c>
      <c r="J202" s="142" t="str">
        <f>+IFERROR('CMA Emp %OfOnt'!J202*'Ont GDP'!J202,"")</f>
        <v/>
      </c>
      <c r="K202" s="142" t="str">
        <f>+IFERROR('CMA Emp %OfOnt'!K202*'Ont GDP'!K202,"")</f>
        <v/>
      </c>
      <c r="L202" s="142" t="str">
        <f>+IFERROR('CMA Emp %OfOnt'!L202*'Ont GDP'!L202,"")</f>
        <v/>
      </c>
      <c r="M202" s="143" t="str">
        <f>+IFERROR('CMA Emp %OfOnt'!M202*'Ont GDP'!M202,"")</f>
        <v/>
      </c>
      <c r="N202" s="143" t="str">
        <f>+IFERROR('CMA Emp %OfOnt'!N202*'Ont GDP'!N202,"")</f>
        <v/>
      </c>
      <c r="O202" s="143" t="str">
        <f>+IFERROR('CMA Emp %OfOnt'!O202*'Ont GDP'!O202,"")</f>
        <v/>
      </c>
      <c r="P202" s="143" t="str">
        <f>+IFERROR('CMA Emp %OfOnt'!P202*'Ont GDP'!P202,"")</f>
        <v/>
      </c>
      <c r="Q202" s="143" t="str">
        <f>+IFERROR('CMA Emp %OfOnt'!Q202*'Ont GDP'!Q202,"")</f>
        <v/>
      </c>
      <c r="R202" s="30" t="str">
        <f>+IFERROR('CMA Emp %OfOnt'!R202*'Ont GDP'!R202,"")</f>
        <v/>
      </c>
      <c r="S202" s="30" t="str">
        <f>+IFERROR('CMA Emp %OfOnt'!S202*'Ont GDP'!S202,"")</f>
        <v/>
      </c>
      <c r="T202" s="30" t="str">
        <f>+IFERROR('CMA Emp %OfOnt'!T202*'Ont GDP'!T202,"")</f>
        <v/>
      </c>
      <c r="U202" s="30" t="str">
        <f>+IFERROR('CMA Emp %OfOnt'!U202*'Ont GDP'!U202,"")</f>
        <v/>
      </c>
      <c r="V202" s="30" t="str">
        <f>+IFERROR('CMA Emp %OfOnt'!V202*'Ont GDP'!V202,"")</f>
        <v/>
      </c>
      <c r="W202" s="30" t="str">
        <f>+IFERROR('CMA Emp %OfOnt'!W202*'Ont GDP'!W202,"")</f>
        <v/>
      </c>
      <c r="X202" s="30" t="str">
        <f>+IFERROR('CMA Emp %OfOnt'!X202*'Ont GDP'!X202,"")</f>
        <v/>
      </c>
      <c r="Y202" s="30" t="str">
        <f>+IFERROR('CMA Emp %OfOnt'!Y202*'Ont GDP'!Y202,"")</f>
        <v/>
      </c>
    </row>
    <row r="203" spans="1:25" x14ac:dyDescent="0.25">
      <c r="A203" t="s">
        <v>388</v>
      </c>
      <c r="B203" s="137">
        <f t="shared" si="8"/>
        <v>3364</v>
      </c>
      <c r="C203" s="133">
        <v>336413</v>
      </c>
      <c r="D203" s="142" t="str">
        <f>+IFERROR('CMA Emp %OfOnt'!D203*'Ont GDP'!D203,"")</f>
        <v/>
      </c>
      <c r="E203" s="142" t="str">
        <f>+IFERROR('CMA Emp %OfOnt'!E203*'Ont GDP'!E203,"")</f>
        <v/>
      </c>
      <c r="F203" s="142" t="str">
        <f>+IFERROR('CMA Emp %OfOnt'!F203*'Ont GDP'!F203,"")</f>
        <v/>
      </c>
      <c r="G203" s="142" t="str">
        <f>+IFERROR('CMA Emp %OfOnt'!G203*'Ont GDP'!G203,"")</f>
        <v/>
      </c>
      <c r="H203" s="142" t="str">
        <f>+IFERROR('CMA Emp %OfOnt'!H203*'Ont GDP'!H203,"")</f>
        <v/>
      </c>
      <c r="I203" s="142" t="str">
        <f>+IFERROR('CMA Emp %OfOnt'!I203*'Ont GDP'!I203,"")</f>
        <v/>
      </c>
      <c r="J203" s="142" t="str">
        <f>+IFERROR('CMA Emp %OfOnt'!J203*'Ont GDP'!J203,"")</f>
        <v/>
      </c>
      <c r="K203" s="142" t="str">
        <f>+IFERROR('CMA Emp %OfOnt'!K203*'Ont GDP'!K203,"")</f>
        <v/>
      </c>
      <c r="L203" s="142" t="str">
        <f>+IFERROR('CMA Emp %OfOnt'!L203*'Ont GDP'!L203,"")</f>
        <v/>
      </c>
      <c r="M203" s="143" t="str">
        <f>+IFERROR('CMA Emp %OfOnt'!M203*'Ont GDP'!M203,"")</f>
        <v/>
      </c>
      <c r="N203" s="143" t="str">
        <f>+IFERROR('CMA Emp %OfOnt'!N203*'Ont GDP'!N203,"")</f>
        <v/>
      </c>
      <c r="O203" s="143" t="str">
        <f>+IFERROR('CMA Emp %OfOnt'!O203*'Ont GDP'!O203,"")</f>
        <v/>
      </c>
      <c r="P203" s="143" t="str">
        <f>+IFERROR('CMA Emp %OfOnt'!P203*'Ont GDP'!P203,"")</f>
        <v/>
      </c>
      <c r="Q203" s="143" t="str">
        <f>+IFERROR('CMA Emp %OfOnt'!Q203*'Ont GDP'!Q203,"")</f>
        <v/>
      </c>
      <c r="R203" s="30" t="str">
        <f>+IFERROR('CMA Emp %OfOnt'!R203*'Ont GDP'!R203,"")</f>
        <v/>
      </c>
      <c r="S203" s="30" t="str">
        <f>+IFERROR('CMA Emp %OfOnt'!S203*'Ont GDP'!S203,"")</f>
        <v/>
      </c>
      <c r="T203" s="30" t="str">
        <f>+IFERROR('CMA Emp %OfOnt'!T203*'Ont GDP'!T203,"")</f>
        <v/>
      </c>
      <c r="U203" s="30" t="str">
        <f>+IFERROR('CMA Emp %OfOnt'!U203*'Ont GDP'!U203,"")</f>
        <v/>
      </c>
      <c r="V203" s="30" t="str">
        <f>+IFERROR('CMA Emp %OfOnt'!V203*'Ont GDP'!V203,"")</f>
        <v/>
      </c>
      <c r="W203" s="30" t="str">
        <f>+IFERROR('CMA Emp %OfOnt'!W203*'Ont GDP'!W203,"")</f>
        <v/>
      </c>
      <c r="X203" s="30" t="str">
        <f>+IFERROR('CMA Emp %OfOnt'!X203*'Ont GDP'!X203,"")</f>
        <v/>
      </c>
      <c r="Y203" s="30" t="str">
        <f>+IFERROR('CMA Emp %OfOnt'!Y203*'Ont GDP'!Y203,"")</f>
        <v/>
      </c>
    </row>
    <row r="204" spans="1:25" x14ac:dyDescent="0.25">
      <c r="A204" t="s">
        <v>389</v>
      </c>
      <c r="B204" s="137">
        <f t="shared" si="8"/>
        <v>3364</v>
      </c>
      <c r="C204" s="133">
        <v>336414</v>
      </c>
      <c r="D204" s="142" t="str">
        <f>+IFERROR('CMA Emp %OfOnt'!D204*'Ont GDP'!D204,"")</f>
        <v/>
      </c>
      <c r="E204" s="142" t="str">
        <f>+IFERROR('CMA Emp %OfOnt'!E204*'Ont GDP'!E204,"")</f>
        <v/>
      </c>
      <c r="F204" s="142" t="str">
        <f>+IFERROR('CMA Emp %OfOnt'!F204*'Ont GDP'!F204,"")</f>
        <v/>
      </c>
      <c r="G204" s="142" t="str">
        <f>+IFERROR('CMA Emp %OfOnt'!G204*'Ont GDP'!G204,"")</f>
        <v/>
      </c>
      <c r="H204" s="142" t="str">
        <f>+IFERROR('CMA Emp %OfOnt'!H204*'Ont GDP'!H204,"")</f>
        <v/>
      </c>
      <c r="I204" s="142" t="str">
        <f>+IFERROR('CMA Emp %OfOnt'!I204*'Ont GDP'!I204,"")</f>
        <v/>
      </c>
      <c r="J204" s="142" t="str">
        <f>+IFERROR('CMA Emp %OfOnt'!J204*'Ont GDP'!J204,"")</f>
        <v/>
      </c>
      <c r="K204" s="142" t="str">
        <f>+IFERROR('CMA Emp %OfOnt'!K204*'Ont GDP'!K204,"")</f>
        <v/>
      </c>
      <c r="L204" s="142" t="str">
        <f>+IFERROR('CMA Emp %OfOnt'!L204*'Ont GDP'!L204,"")</f>
        <v/>
      </c>
      <c r="M204" s="143" t="str">
        <f>+IFERROR('CMA Emp %OfOnt'!M204*'Ont GDP'!M204,"")</f>
        <v/>
      </c>
      <c r="N204" s="143" t="str">
        <f>+IFERROR('CMA Emp %OfOnt'!N204*'Ont GDP'!N204,"")</f>
        <v/>
      </c>
      <c r="O204" s="143" t="str">
        <f>+IFERROR('CMA Emp %OfOnt'!O204*'Ont GDP'!O204,"")</f>
        <v/>
      </c>
      <c r="P204" s="143" t="str">
        <f>+IFERROR('CMA Emp %OfOnt'!P204*'Ont GDP'!P204,"")</f>
        <v/>
      </c>
      <c r="Q204" s="143" t="str">
        <f>+IFERROR('CMA Emp %OfOnt'!Q204*'Ont GDP'!Q204,"")</f>
        <v/>
      </c>
      <c r="R204" s="30" t="str">
        <f>+IFERROR('CMA Emp %OfOnt'!R204*'Ont GDP'!R204,"")</f>
        <v/>
      </c>
      <c r="S204" s="30" t="str">
        <f>+IFERROR('CMA Emp %OfOnt'!S204*'Ont GDP'!S204,"")</f>
        <v/>
      </c>
      <c r="T204" s="30" t="str">
        <f>+IFERROR('CMA Emp %OfOnt'!T204*'Ont GDP'!T204,"")</f>
        <v/>
      </c>
      <c r="U204" s="30" t="str">
        <f>+IFERROR('CMA Emp %OfOnt'!U204*'Ont GDP'!U204,"")</f>
        <v/>
      </c>
      <c r="V204" s="30" t="str">
        <f>+IFERROR('CMA Emp %OfOnt'!V204*'Ont GDP'!V204,"")</f>
        <v/>
      </c>
      <c r="W204" s="30" t="str">
        <f>+IFERROR('CMA Emp %OfOnt'!W204*'Ont GDP'!W204,"")</f>
        <v/>
      </c>
      <c r="X204" s="30" t="str">
        <f>+IFERROR('CMA Emp %OfOnt'!X204*'Ont GDP'!X204,"")</f>
        <v/>
      </c>
      <c r="Y204" s="30" t="str">
        <f>+IFERROR('CMA Emp %OfOnt'!Y204*'Ont GDP'!Y204,"")</f>
        <v/>
      </c>
    </row>
    <row r="205" spans="1:25" x14ac:dyDescent="0.25">
      <c r="A205" t="s">
        <v>390</v>
      </c>
      <c r="B205" s="137">
        <f t="shared" si="8"/>
        <v>3364</v>
      </c>
      <c r="C205" s="133">
        <v>336415</v>
      </c>
      <c r="D205" s="142" t="str">
        <f>+IFERROR('CMA Emp %OfOnt'!D205*'Ont GDP'!D205,"")</f>
        <v/>
      </c>
      <c r="E205" s="142" t="str">
        <f>+IFERROR('CMA Emp %OfOnt'!E205*'Ont GDP'!E205,"")</f>
        <v/>
      </c>
      <c r="F205" s="142" t="str">
        <f>+IFERROR('CMA Emp %OfOnt'!F205*'Ont GDP'!F205,"")</f>
        <v/>
      </c>
      <c r="G205" s="142" t="str">
        <f>+IFERROR('CMA Emp %OfOnt'!G205*'Ont GDP'!G205,"")</f>
        <v/>
      </c>
      <c r="H205" s="142" t="str">
        <f>+IFERROR('CMA Emp %OfOnt'!H205*'Ont GDP'!H205,"")</f>
        <v/>
      </c>
      <c r="I205" s="142" t="str">
        <f>+IFERROR('CMA Emp %OfOnt'!I205*'Ont GDP'!I205,"")</f>
        <v/>
      </c>
      <c r="J205" s="142" t="str">
        <f>+IFERROR('CMA Emp %OfOnt'!J205*'Ont GDP'!J205,"")</f>
        <v/>
      </c>
      <c r="K205" s="142" t="str">
        <f>+IFERROR('CMA Emp %OfOnt'!K205*'Ont GDP'!K205,"")</f>
        <v/>
      </c>
      <c r="L205" s="142" t="str">
        <f>+IFERROR('CMA Emp %OfOnt'!L205*'Ont GDP'!L205,"")</f>
        <v/>
      </c>
      <c r="M205" s="143" t="str">
        <f>+IFERROR('CMA Emp %OfOnt'!M205*'Ont GDP'!M205,"")</f>
        <v/>
      </c>
      <c r="N205" s="143" t="str">
        <f>+IFERROR('CMA Emp %OfOnt'!N205*'Ont GDP'!N205,"")</f>
        <v/>
      </c>
      <c r="O205" s="143" t="str">
        <f>+IFERROR('CMA Emp %OfOnt'!O205*'Ont GDP'!O205,"")</f>
        <v/>
      </c>
      <c r="P205" s="143" t="str">
        <f>+IFERROR('CMA Emp %OfOnt'!P205*'Ont GDP'!P205,"")</f>
        <v/>
      </c>
      <c r="Q205" s="143" t="str">
        <f>+IFERROR('CMA Emp %OfOnt'!Q205*'Ont GDP'!Q205,"")</f>
        <v/>
      </c>
      <c r="R205" s="30" t="str">
        <f>+IFERROR('CMA Emp %OfOnt'!R205*'Ont GDP'!R205,"")</f>
        <v/>
      </c>
      <c r="S205" s="30" t="str">
        <f>+IFERROR('CMA Emp %OfOnt'!S205*'Ont GDP'!S205,"")</f>
        <v/>
      </c>
      <c r="T205" s="30" t="str">
        <f>+IFERROR('CMA Emp %OfOnt'!T205*'Ont GDP'!T205,"")</f>
        <v/>
      </c>
      <c r="U205" s="30" t="str">
        <f>+IFERROR('CMA Emp %OfOnt'!U205*'Ont GDP'!U205,"")</f>
        <v/>
      </c>
      <c r="V205" s="30" t="str">
        <f>+IFERROR('CMA Emp %OfOnt'!V205*'Ont GDP'!V205,"")</f>
        <v/>
      </c>
      <c r="W205" s="30" t="str">
        <f>+IFERROR('CMA Emp %OfOnt'!W205*'Ont GDP'!W205,"")</f>
        <v/>
      </c>
      <c r="X205" s="30" t="str">
        <f>+IFERROR('CMA Emp %OfOnt'!X205*'Ont GDP'!X205,"")</f>
        <v/>
      </c>
      <c r="Y205" s="30" t="str">
        <f>+IFERROR('CMA Emp %OfOnt'!Y205*'Ont GDP'!Y205,"")</f>
        <v/>
      </c>
    </row>
    <row r="206" spans="1:25" x14ac:dyDescent="0.25">
      <c r="A206" t="s">
        <v>391</v>
      </c>
      <c r="B206" s="137">
        <f t="shared" si="8"/>
        <v>3364</v>
      </c>
      <c r="C206" s="133">
        <v>336419</v>
      </c>
      <c r="D206" s="142" t="str">
        <f>+IFERROR('CMA Emp %OfOnt'!D206*'Ont GDP'!D206,"")</f>
        <v/>
      </c>
      <c r="E206" s="142" t="str">
        <f>+IFERROR('CMA Emp %OfOnt'!E206*'Ont GDP'!E206,"")</f>
        <v/>
      </c>
      <c r="F206" s="142" t="str">
        <f>+IFERROR('CMA Emp %OfOnt'!F206*'Ont GDP'!F206,"")</f>
        <v/>
      </c>
      <c r="G206" s="142" t="str">
        <f>+IFERROR('CMA Emp %OfOnt'!G206*'Ont GDP'!G206,"")</f>
        <v/>
      </c>
      <c r="H206" s="142" t="str">
        <f>+IFERROR('CMA Emp %OfOnt'!H206*'Ont GDP'!H206,"")</f>
        <v/>
      </c>
      <c r="I206" s="142" t="str">
        <f>+IFERROR('CMA Emp %OfOnt'!I206*'Ont GDP'!I206,"")</f>
        <v/>
      </c>
      <c r="J206" s="142" t="str">
        <f>+IFERROR('CMA Emp %OfOnt'!J206*'Ont GDP'!J206,"")</f>
        <v/>
      </c>
      <c r="K206" s="142" t="str">
        <f>+IFERROR('CMA Emp %OfOnt'!K206*'Ont GDP'!K206,"")</f>
        <v/>
      </c>
      <c r="L206" s="142" t="str">
        <f>+IFERROR('CMA Emp %OfOnt'!L206*'Ont GDP'!L206,"")</f>
        <v/>
      </c>
      <c r="M206" s="143" t="str">
        <f>+IFERROR('CMA Emp %OfOnt'!M206*'Ont GDP'!M206,"")</f>
        <v/>
      </c>
      <c r="N206" s="143" t="str">
        <f>+IFERROR('CMA Emp %OfOnt'!N206*'Ont GDP'!N206,"")</f>
        <v/>
      </c>
      <c r="O206" s="143" t="str">
        <f>+IFERROR('CMA Emp %OfOnt'!O206*'Ont GDP'!O206,"")</f>
        <v/>
      </c>
      <c r="P206" s="143" t="str">
        <f>+IFERROR('CMA Emp %OfOnt'!P206*'Ont GDP'!P206,"")</f>
        <v/>
      </c>
      <c r="Q206" s="143" t="str">
        <f>+IFERROR('CMA Emp %OfOnt'!Q206*'Ont GDP'!Q206,"")</f>
        <v/>
      </c>
      <c r="R206" s="30" t="str">
        <f>+IFERROR('CMA Emp %OfOnt'!R206*'Ont GDP'!R206,"")</f>
        <v/>
      </c>
      <c r="S206" s="30" t="str">
        <f>+IFERROR('CMA Emp %OfOnt'!S206*'Ont GDP'!S206,"")</f>
        <v/>
      </c>
      <c r="T206" s="30" t="str">
        <f>+IFERROR('CMA Emp %OfOnt'!T206*'Ont GDP'!T206,"")</f>
        <v/>
      </c>
      <c r="U206" s="30" t="str">
        <f>+IFERROR('CMA Emp %OfOnt'!U206*'Ont GDP'!U206,"")</f>
        <v/>
      </c>
      <c r="V206" s="30" t="str">
        <f>+IFERROR('CMA Emp %OfOnt'!V206*'Ont GDP'!V206,"")</f>
        <v/>
      </c>
      <c r="W206" s="30" t="str">
        <f>+IFERROR('CMA Emp %OfOnt'!W206*'Ont GDP'!W206,"")</f>
        <v/>
      </c>
      <c r="X206" s="30" t="str">
        <f>+IFERROR('CMA Emp %OfOnt'!X206*'Ont GDP'!X206,"")</f>
        <v/>
      </c>
      <c r="Y206" s="30" t="str">
        <f>+IFERROR('CMA Emp %OfOnt'!Y206*'Ont GDP'!Y206,"")</f>
        <v/>
      </c>
    </row>
    <row r="207" spans="1:25" x14ac:dyDescent="0.25">
      <c r="A207" t="s">
        <v>545</v>
      </c>
      <c r="B207" s="137">
        <v>488</v>
      </c>
      <c r="C207" s="133">
        <v>488190</v>
      </c>
      <c r="D207" s="142">
        <f>+IFERROR('CMA Emp %OfOnt'!D207*'Ont GDP'!D207,"")</f>
        <v>0</v>
      </c>
      <c r="E207" s="142">
        <f>+IFERROR('CMA Emp %OfOnt'!E207*'Ont GDP'!E207,"")</f>
        <v>196.53021856786796</v>
      </c>
      <c r="F207" s="142">
        <f>+IFERROR('CMA Emp %OfOnt'!F207*'Ont GDP'!F207,"")</f>
        <v>197.3322387715771</v>
      </c>
      <c r="G207" s="142">
        <f>+IFERROR('CMA Emp %OfOnt'!G207*'Ont GDP'!G207,"")</f>
        <v>151.1425397707668</v>
      </c>
      <c r="H207" s="142">
        <f>+IFERROR('CMA Emp %OfOnt'!H207*'Ont GDP'!H207,"")</f>
        <v>127.52090283022166</v>
      </c>
      <c r="I207" s="142">
        <f>+IFERROR('CMA Emp %OfOnt'!I207*'Ont GDP'!I207,"")</f>
        <v>171.28082666543855</v>
      </c>
      <c r="J207" s="142">
        <f>+IFERROR('CMA Emp %OfOnt'!J207*'Ont GDP'!J207,"")</f>
        <v>135.46056862430143</v>
      </c>
      <c r="K207" s="142">
        <f>+IFERROR('CMA Emp %OfOnt'!K207*'Ont GDP'!K207,"")</f>
        <v>135.97480252616731</v>
      </c>
      <c r="L207" s="142">
        <f>+IFERROR('CMA Emp %OfOnt'!L207*'Ont GDP'!L207,"")</f>
        <v>166.63292792714378</v>
      </c>
      <c r="M207" s="143">
        <f>+IFERROR('CMA Emp %OfOnt'!M207*'Ont GDP'!M207,"")</f>
        <v>172.2086136966692</v>
      </c>
      <c r="N207" s="143">
        <f>+IFERROR('CMA Emp %OfOnt'!N207*'Ont GDP'!N207,"")</f>
        <v>166.94084168093792</v>
      </c>
      <c r="O207" s="143">
        <f>+IFERROR('CMA Emp %OfOnt'!O207*'Ont GDP'!O207,"")</f>
        <v>289.51742254514301</v>
      </c>
      <c r="P207" s="143">
        <f>+IFERROR('CMA Emp %OfOnt'!P207*'Ont GDP'!P207,"")</f>
        <v>226.29152784069663</v>
      </c>
      <c r="Q207" s="143">
        <f>+IFERROR('CMA Emp %OfOnt'!Q207*'Ont GDP'!Q207,"")</f>
        <v>253.37868651100899</v>
      </c>
      <c r="R207" s="30">
        <f>+IFERROR('CMA Emp %OfOnt'!R207*'Ont GDP'!R207,"")</f>
        <v>220.2987399226437</v>
      </c>
      <c r="S207" s="30">
        <f>+IFERROR('CMA Emp %OfOnt'!S207*'Ont GDP'!S207,"")</f>
        <v>169.69817342077462</v>
      </c>
      <c r="T207" s="30">
        <f>+IFERROR('CMA Emp %OfOnt'!T207*'Ont GDP'!T207,"")</f>
        <v>225.3039692300033</v>
      </c>
      <c r="U207" s="30">
        <f>+IFERROR('CMA Emp %OfOnt'!U207*'Ont GDP'!U207,"")</f>
        <v>260.75353450092592</v>
      </c>
      <c r="V207" s="30">
        <f>+IFERROR('CMA Emp %OfOnt'!V207*'Ont GDP'!V207,"")</f>
        <v>217.56050436200653</v>
      </c>
      <c r="W207" s="30">
        <f>+IFERROR('CMA Emp %OfOnt'!W207*'Ont GDP'!W207,"")</f>
        <v>244.78804541652593</v>
      </c>
      <c r="X207" s="30">
        <f>+IFERROR('CMA Emp %OfOnt'!X207*'Ont GDP'!X207,"")</f>
        <v>375.39863314590116</v>
      </c>
      <c r="Y207" s="30">
        <f>+IFERROR('CMA Emp %OfOnt'!Y207*'Ont GDP'!Y207,"")</f>
        <v>402.39175557878201</v>
      </c>
    </row>
    <row r="208" spans="1:25" x14ac:dyDescent="0.25">
      <c r="A208" s="106" t="s">
        <v>407</v>
      </c>
      <c r="B208" s="129"/>
      <c r="C208" s="130"/>
      <c r="D208" s="141"/>
      <c r="E208" s="141"/>
      <c r="F208" s="141"/>
      <c r="G208" s="141"/>
      <c r="H208" s="141"/>
      <c r="I208" s="141"/>
      <c r="J208" s="141"/>
      <c r="K208" s="141"/>
      <c r="L208" s="141"/>
      <c r="M208" s="135"/>
      <c r="N208" s="135"/>
      <c r="O208" s="135"/>
      <c r="P208" s="135"/>
      <c r="Q208" s="135"/>
      <c r="R208" s="135"/>
      <c r="S208" s="135"/>
      <c r="T208" s="135"/>
      <c r="U208" s="135"/>
      <c r="V208" s="135"/>
      <c r="W208" s="135"/>
      <c r="X208" s="135"/>
      <c r="Y208" s="135"/>
    </row>
    <row r="209" spans="1:25" x14ac:dyDescent="0.25">
      <c r="A209" t="s">
        <v>546</v>
      </c>
      <c r="B209" s="132">
        <f t="shared" ref="B209:B222" si="9">VALUE(LEFT(C209,4))</f>
        <v>5413</v>
      </c>
      <c r="C209" s="133">
        <v>5413</v>
      </c>
      <c r="D209" s="142">
        <f>+IFERROR('CMA Emp %OfOnt'!D209*'Ont GDP'!D209,"")</f>
        <v>2331.0097980684809</v>
      </c>
      <c r="E209" s="142">
        <f>+IFERROR('CMA Emp %OfOnt'!E209*'Ont GDP'!E209,"")</f>
        <v>2689.682156402384</v>
      </c>
      <c r="F209" s="142">
        <f>+IFERROR('CMA Emp %OfOnt'!F209*'Ont GDP'!F209,"")</f>
        <v>2297.6574785359244</v>
      </c>
      <c r="G209" s="142">
        <f>+IFERROR('CMA Emp %OfOnt'!G209*'Ont GDP'!G209,"")</f>
        <v>2635.0164914302168</v>
      </c>
      <c r="H209" s="142">
        <f>+IFERROR('CMA Emp %OfOnt'!H209*'Ont GDP'!H209,"")</f>
        <v>2416.2066555991551</v>
      </c>
      <c r="I209" s="142">
        <f>+IFERROR('CMA Emp %OfOnt'!I209*'Ont GDP'!I209,"")</f>
        <v>2618.1486154767254</v>
      </c>
      <c r="J209" s="142">
        <f>+IFERROR('CMA Emp %OfOnt'!J209*'Ont GDP'!J209,"")</f>
        <v>2537.383915374583</v>
      </c>
      <c r="K209" s="142">
        <f>+IFERROR('CMA Emp %OfOnt'!K209*'Ont GDP'!K209,"")</f>
        <v>2584.0135189941871</v>
      </c>
      <c r="L209" s="142">
        <f>+IFERROR('CMA Emp %OfOnt'!L209*'Ont GDP'!L209,"")</f>
        <v>2943.6033215503658</v>
      </c>
      <c r="M209" s="143">
        <f>+IFERROR('CMA Emp %OfOnt'!M209*'Ont GDP'!M209,"")</f>
        <v>2743.2957131990906</v>
      </c>
      <c r="N209" s="143">
        <f>+IFERROR('CMA Emp %OfOnt'!N209*'Ont GDP'!N209,"")</f>
        <v>3102.7976663171357</v>
      </c>
      <c r="O209" s="143">
        <f>+IFERROR('CMA Emp %OfOnt'!O209*'Ont GDP'!O209,"")</f>
        <v>3375.4069830190419</v>
      </c>
      <c r="P209" s="143">
        <f>+IFERROR('CMA Emp %OfOnt'!P209*'Ont GDP'!P209,"")</f>
        <v>3336.3884666424628</v>
      </c>
      <c r="Q209" s="143">
        <f>+IFERROR('CMA Emp %OfOnt'!Q209*'Ont GDP'!Q209,"")</f>
        <v>3670.5425576886887</v>
      </c>
      <c r="R209" s="30">
        <f>+IFERROR('CMA Emp %OfOnt'!R209*'Ont GDP'!R209,"")</f>
        <v>3634.7612610553729</v>
      </c>
      <c r="S209" s="30">
        <f>+IFERROR('CMA Emp %OfOnt'!S209*'Ont GDP'!S209,"")</f>
        <v>4238.7196224413692</v>
      </c>
      <c r="T209" s="30">
        <f>+IFERROR('CMA Emp %OfOnt'!T209*'Ont GDP'!T209,"")</f>
        <v>3551.5198448171132</v>
      </c>
      <c r="U209" s="30">
        <f>+IFERROR('CMA Emp %OfOnt'!U209*'Ont GDP'!U209,"")</f>
        <v>3858.6414970675255</v>
      </c>
      <c r="V209" s="30">
        <f>+IFERROR('CMA Emp %OfOnt'!V209*'Ont GDP'!V209,"")</f>
        <v>3885.2502797233446</v>
      </c>
      <c r="W209" s="30">
        <f>+IFERROR('CMA Emp %OfOnt'!W209*'Ont GDP'!W209,"")</f>
        <v>3791.7858421764613</v>
      </c>
      <c r="X209" s="30">
        <f>+IFERROR('CMA Emp %OfOnt'!X209*'Ont GDP'!X209,"")</f>
        <v>3896.9116510773715</v>
      </c>
      <c r="Y209" s="30">
        <f>+IFERROR('CMA Emp %OfOnt'!Y209*'Ont GDP'!Y209,"")</f>
        <v>4075.1671358284498</v>
      </c>
    </row>
    <row r="210" spans="1:25" x14ac:dyDescent="0.25">
      <c r="A210" t="s">
        <v>408</v>
      </c>
      <c r="B210" s="132">
        <f t="shared" si="9"/>
        <v>5413</v>
      </c>
      <c r="C210" s="133">
        <v>541310</v>
      </c>
      <c r="D210" s="142">
        <f>+IFERROR('CMA Emp %OfOnt'!D210*'Ont GDP'!D210,"")</f>
        <v>406.37126447498275</v>
      </c>
      <c r="E210" s="142">
        <f>+IFERROR('CMA Emp %OfOnt'!E210*'Ont GDP'!E210,"")</f>
        <v>468.89959014274575</v>
      </c>
      <c r="F210" s="142">
        <f>+IFERROR('CMA Emp %OfOnt'!F210*'Ont GDP'!F210,"")</f>
        <v>400.55686409243214</v>
      </c>
      <c r="G210" s="142">
        <f>+IFERROR('CMA Emp %OfOnt'!G210*'Ont GDP'!G210,"")</f>
        <v>459.3695764051318</v>
      </c>
      <c r="H210" s="142">
        <f>+IFERROR('CMA Emp %OfOnt'!H210*'Ont GDP'!H210,"")</f>
        <v>421.22386387320199</v>
      </c>
      <c r="I210" s="142">
        <f>+IFERROR('CMA Emp %OfOnt'!I210*'Ont GDP'!I210,"")</f>
        <v>456.42895381062056</v>
      </c>
      <c r="J210" s="142">
        <f>+IFERROR('CMA Emp %OfOnt'!J210*'Ont GDP'!J210,"")</f>
        <v>442.34902444582497</v>
      </c>
      <c r="K210" s="142">
        <f>+IFERROR('CMA Emp %OfOnt'!K210*'Ont GDP'!K210,"")</f>
        <v>450.47808979791716</v>
      </c>
      <c r="L210" s="142">
        <f>+IFERROR('CMA Emp %OfOnt'!L210*'Ont GDP'!L210,"")</f>
        <v>513.16635600689983</v>
      </c>
      <c r="M210" s="143">
        <f>+IFERROR('CMA Emp %OfOnt'!M210*'Ont GDP'!M210,"")</f>
        <v>478.24618700670226</v>
      </c>
      <c r="N210" s="143">
        <f>+IFERROR('CMA Emp %OfOnt'!N210*'Ont GDP'!N210,"")</f>
        <v>540.91913818471107</v>
      </c>
      <c r="O210" s="143">
        <f>+IFERROR('CMA Emp %OfOnt'!O210*'Ont GDP'!O210,"")</f>
        <v>588.44386022904121</v>
      </c>
      <c r="P210" s="143">
        <f>+IFERROR('CMA Emp %OfOnt'!P210*'Ont GDP'!P210,"")</f>
        <v>581.64165637257236</v>
      </c>
      <c r="Q210" s="143">
        <f>+IFERROR('CMA Emp %OfOnt'!Q210*'Ont GDP'!Q210,"")</f>
        <v>639.89564596131709</v>
      </c>
      <c r="R210" s="30">
        <f>+IFERROR('CMA Emp %OfOnt'!R210*'Ont GDP'!R210,"")</f>
        <v>549.78450514355427</v>
      </c>
      <c r="S210" s="30">
        <f>+IFERROR('CMA Emp %OfOnt'!S210*'Ont GDP'!S210,"")</f>
        <v>641.13767114089956</v>
      </c>
      <c r="T210" s="30">
        <f>+IFERROR('CMA Emp %OfOnt'!T210*'Ont GDP'!T210,"")</f>
        <v>537.19362570276473</v>
      </c>
      <c r="U210" s="30">
        <f>+IFERROR('CMA Emp %OfOnt'!U210*'Ont GDP'!U210,"")</f>
        <v>583.64804553234592</v>
      </c>
      <c r="V210" s="30">
        <f>+IFERROR('CMA Emp %OfOnt'!V210*'Ont GDP'!V210,"")</f>
        <v>587.67282057373461</v>
      </c>
      <c r="W210" s="30">
        <f>+IFERROR('CMA Emp %OfOnt'!W210*'Ont GDP'!W210,"")</f>
        <v>624.99281015993688</v>
      </c>
      <c r="X210" s="30">
        <f>+IFERROR('CMA Emp %OfOnt'!X210*'Ont GDP'!X210,"")</f>
        <v>642.32049623189175</v>
      </c>
      <c r="Y210" s="30">
        <f>+IFERROR('CMA Emp %OfOnt'!Y210*'Ont GDP'!Y210,"")</f>
        <v>671.70200694428229</v>
      </c>
    </row>
    <row r="211" spans="1:25" x14ac:dyDescent="0.25">
      <c r="A211" t="s">
        <v>409</v>
      </c>
      <c r="B211" s="132">
        <f t="shared" si="9"/>
        <v>5413</v>
      </c>
      <c r="C211" s="133">
        <v>541320</v>
      </c>
      <c r="D211" s="142">
        <f>+IFERROR('CMA Emp %OfOnt'!D211*'Ont GDP'!D211,"")</f>
        <v>98.872758915670389</v>
      </c>
      <c r="E211" s="142">
        <f>+IFERROR('CMA Emp %OfOnt'!E211*'Ont GDP'!E211,"")</f>
        <v>114.08630526997925</v>
      </c>
      <c r="F211" s="142">
        <f>+IFERROR('CMA Emp %OfOnt'!F211*'Ont GDP'!F211,"")</f>
        <v>97.458077668447245</v>
      </c>
      <c r="G211" s="142">
        <f>+IFERROR('CMA Emp %OfOnt'!G211*'Ont GDP'!G211,"")</f>
        <v>111.76759124387922</v>
      </c>
      <c r="H211" s="142">
        <f>+IFERROR('CMA Emp %OfOnt'!H211*'Ont GDP'!H211,"")</f>
        <v>102.486492483836</v>
      </c>
      <c r="I211" s="142">
        <f>+IFERROR('CMA Emp %OfOnt'!I211*'Ont GDP'!I211,"")</f>
        <v>111.05211873323131</v>
      </c>
      <c r="J211" s="142">
        <f>+IFERROR('CMA Emp %OfOnt'!J211*'Ont GDP'!J211,"")</f>
        <v>107.6263807853632</v>
      </c>
      <c r="K211" s="142">
        <f>+IFERROR('CMA Emp %OfOnt'!K211*'Ont GDP'!K211,"")</f>
        <v>109.60423500152078</v>
      </c>
      <c r="L211" s="142">
        <f>+IFERROR('CMA Emp %OfOnt'!L211*'Ont GDP'!L211,"")</f>
        <v>124.8566959247357</v>
      </c>
      <c r="M211" s="143">
        <f>+IFERROR('CMA Emp %OfOnt'!M211*'Ont GDP'!M211,"")</f>
        <v>116.36039278353874</v>
      </c>
      <c r="N211" s="143">
        <f>+IFERROR('CMA Emp %OfOnt'!N211*'Ont GDP'!N211,"")</f>
        <v>131.60912746058997</v>
      </c>
      <c r="O211" s="143">
        <f>+IFERROR('CMA Emp %OfOnt'!O211*'Ont GDP'!O211,"")</f>
        <v>143.17219994135237</v>
      </c>
      <c r="P211" s="143">
        <f>+IFERROR('CMA Emp %OfOnt'!P211*'Ont GDP'!P211,"")</f>
        <v>141.51717971529186</v>
      </c>
      <c r="Q211" s="143">
        <f>+IFERROR('CMA Emp %OfOnt'!Q211*'Ont GDP'!Q211,"")</f>
        <v>155.69075243561031</v>
      </c>
      <c r="R211" s="30">
        <f>+IFERROR('CMA Emp %OfOnt'!R211*'Ont GDP'!R211,"")</f>
        <v>110.09694606774026</v>
      </c>
      <c r="S211" s="30">
        <f>+IFERROR('CMA Emp %OfOnt'!S211*'Ont GDP'!S211,"")</f>
        <v>128.3908493986479</v>
      </c>
      <c r="T211" s="30">
        <f>+IFERROR('CMA Emp %OfOnt'!T211*'Ont GDP'!T211,"")</f>
        <v>107.57556294077118</v>
      </c>
      <c r="U211" s="30">
        <f>+IFERROR('CMA Emp %OfOnt'!U211*'Ont GDP'!U211,"")</f>
        <v>116.87828010856423</v>
      </c>
      <c r="V211" s="30">
        <f>+IFERROR('CMA Emp %OfOnt'!V211*'Ont GDP'!V211,"")</f>
        <v>117.68426033630973</v>
      </c>
      <c r="W211" s="30">
        <f>+IFERROR('CMA Emp %OfOnt'!W211*'Ont GDP'!W211,"")</f>
        <v>121.82408151153101</v>
      </c>
      <c r="X211" s="30">
        <f>+IFERROR('CMA Emp %OfOnt'!X211*'Ont GDP'!X211,"")</f>
        <v>125.20160747042301</v>
      </c>
      <c r="Y211" s="30">
        <f>+IFERROR('CMA Emp %OfOnt'!Y211*'Ont GDP'!Y211,"")</f>
        <v>130.92867424266669</v>
      </c>
    </row>
    <row r="212" spans="1:25" x14ac:dyDescent="0.25">
      <c r="A212" t="s">
        <v>410</v>
      </c>
      <c r="B212" s="132">
        <f t="shared" si="9"/>
        <v>5413</v>
      </c>
      <c r="C212" s="133">
        <v>541330</v>
      </c>
      <c r="D212" s="142">
        <f>+IFERROR('CMA Emp %OfOnt'!D212*'Ont GDP'!D212,"")</f>
        <v>1460.195368248975</v>
      </c>
      <c r="E212" s="142">
        <f>+IFERROR('CMA Emp %OfOnt'!E212*'Ont GDP'!E212,"")</f>
        <v>1684.8755548325212</v>
      </c>
      <c r="F212" s="142">
        <f>+IFERROR('CMA Emp %OfOnt'!F212*'Ont GDP'!F212,"")</f>
        <v>1439.3027480025248</v>
      </c>
      <c r="G212" s="142">
        <f>+IFERROR('CMA Emp %OfOnt'!G212*'Ont GDP'!G212,"")</f>
        <v>1650.6317902371302</v>
      </c>
      <c r="H212" s="142">
        <f>+IFERROR('CMA Emp %OfOnt'!H212*'Ont GDP'!H212,"")</f>
        <v>1513.5645376358825</v>
      </c>
      <c r="I212" s="142">
        <f>+IFERROR('CMA Emp %OfOnt'!I212*'Ont GDP'!I212,"")</f>
        <v>1640.0653849136102</v>
      </c>
      <c r="J212" s="142">
        <f>+IFERROR('CMA Emp %OfOnt'!J212*'Ont GDP'!J212,"")</f>
        <v>1589.4726155889653</v>
      </c>
      <c r="K212" s="142">
        <f>+IFERROR('CMA Emp %OfOnt'!K212*'Ont GDP'!K212,"")</f>
        <v>1618.6824161162094</v>
      </c>
      <c r="L212" s="142">
        <f>+IFERROR('CMA Emp %OfOnt'!L212*'Ont GDP'!L212,"")</f>
        <v>1843.9373097666694</v>
      </c>
      <c r="M212" s="143">
        <f>+IFERROR('CMA Emp %OfOnt'!M212*'Ont GDP'!M212,"")</f>
        <v>1718.4602559242001</v>
      </c>
      <c r="N212" s="143">
        <f>+IFERROR('CMA Emp %OfOnt'!N212*'Ont GDP'!N212,"")</f>
        <v>1943.66011877094</v>
      </c>
      <c r="O212" s="143">
        <f>+IFERROR('CMA Emp %OfOnt'!O212*'Ont GDP'!O212,"")</f>
        <v>2114.4285393582263</v>
      </c>
      <c r="P212" s="143">
        <f>+IFERROR('CMA Emp %OfOnt'!P212*'Ont GDP'!P212,"")</f>
        <v>2089.9864898497949</v>
      </c>
      <c r="Q212" s="143">
        <f>+IFERROR('CMA Emp %OfOnt'!Q212*'Ont GDP'!Q212,"")</f>
        <v>2299.3078991512284</v>
      </c>
      <c r="R212" s="30">
        <f>+IFERROR('CMA Emp %OfOnt'!R212*'Ont GDP'!R212,"")</f>
        <v>2135.5252547689329</v>
      </c>
      <c r="S212" s="30">
        <f>+IFERROR('CMA Emp %OfOnt'!S212*'Ont GDP'!S212,"")</f>
        <v>2490.367909054889</v>
      </c>
      <c r="T212" s="30">
        <f>+IFERROR('CMA Emp %OfOnt'!T212*'Ont GDP'!T212,"")</f>
        <v>2086.6185635580991</v>
      </c>
      <c r="U212" s="30">
        <f>+IFERROR('CMA Emp %OfOnt'!U212*'Ont GDP'!U212,"")</f>
        <v>2267.061238485443</v>
      </c>
      <c r="V212" s="30">
        <f>+IFERROR('CMA Emp %OfOnt'!V212*'Ont GDP'!V212,"")</f>
        <v>2282.6946524235182</v>
      </c>
      <c r="W212" s="30">
        <f>+IFERROR('CMA Emp %OfOnt'!W212*'Ont GDP'!W212,"")</f>
        <v>2388.095673579789</v>
      </c>
      <c r="X212" s="30">
        <f>+IFERROR('CMA Emp %OfOnt'!X212*'Ont GDP'!X212,"")</f>
        <v>2454.3047106581434</v>
      </c>
      <c r="Y212" s="30">
        <f>+IFERROR('CMA Emp %OfOnt'!Y212*'Ont GDP'!Y212,"")</f>
        <v>2566.5713759299288</v>
      </c>
    </row>
    <row r="213" spans="1:25" x14ac:dyDescent="0.25">
      <c r="A213" t="s">
        <v>411</v>
      </c>
      <c r="B213" s="132">
        <f t="shared" si="9"/>
        <v>5413</v>
      </c>
      <c r="C213" s="133">
        <v>541340</v>
      </c>
      <c r="D213" s="142">
        <f>+IFERROR('CMA Emp %OfOnt'!D213*'Ont GDP'!D213,"")</f>
        <v>44.841331367203061</v>
      </c>
      <c r="E213" s="142">
        <f>+IFERROR('CMA Emp %OfOnt'!E213*'Ont GDP'!E213,"")</f>
        <v>51.741064729814298</v>
      </c>
      <c r="F213" s="142">
        <f>+IFERROR('CMA Emp %OfOnt'!F213*'Ont GDP'!F213,"")</f>
        <v>44.199737147709243</v>
      </c>
      <c r="G213" s="142">
        <f>+IFERROR('CMA Emp %OfOnt'!G213*'Ont GDP'!G213,"")</f>
        <v>50.689468464772148</v>
      </c>
      <c r="H213" s="142">
        <f>+IFERROR('CMA Emp %OfOnt'!H213*'Ont GDP'!H213,"")</f>
        <v>46.480252200201271</v>
      </c>
      <c r="I213" s="142">
        <f>+IFERROR('CMA Emp %OfOnt'!I213*'Ont GDP'!I213,"")</f>
        <v>50.364983335744313</v>
      </c>
      <c r="J213" s="142">
        <f>+IFERROR('CMA Emp %OfOnt'!J213*'Ont GDP'!J213,"")</f>
        <v>48.811323336951574</v>
      </c>
      <c r="K213" s="142">
        <f>+IFERROR('CMA Emp %OfOnt'!K213*'Ont GDP'!K213,"")</f>
        <v>49.708330938189704</v>
      </c>
      <c r="L213" s="142">
        <f>+IFERROR('CMA Emp %OfOnt'!L213*'Ont GDP'!L213,"")</f>
        <v>56.625713055609289</v>
      </c>
      <c r="M213" s="143">
        <f>+IFERROR('CMA Emp %OfOnt'!M213*'Ont GDP'!M213,"")</f>
        <v>52.772421727149755</v>
      </c>
      <c r="N213" s="143">
        <f>+IFERROR('CMA Emp %OfOnt'!N213*'Ont GDP'!N213,"")</f>
        <v>59.68811389638936</v>
      </c>
      <c r="O213" s="143">
        <f>+IFERROR('CMA Emp %OfOnt'!O213*'Ont GDP'!O213,"")</f>
        <v>64.932263755453093</v>
      </c>
      <c r="P213" s="143">
        <f>+IFERROR('CMA Emp %OfOnt'!P213*'Ont GDP'!P213,"")</f>
        <v>64.181669646518571</v>
      </c>
      <c r="Q213" s="143">
        <f>+IFERROR('CMA Emp %OfOnt'!Q213*'Ont GDP'!Q213,"")</f>
        <v>70.609748300124537</v>
      </c>
      <c r="R213" s="30">
        <f>+IFERROR('CMA Emp %OfOnt'!R213*'Ont GDP'!R213,"")</f>
        <v>80.202716582615096</v>
      </c>
      <c r="S213" s="30">
        <f>+IFERROR('CMA Emp %OfOnt'!S213*'Ont GDP'!S213,"")</f>
        <v>93.529341856451424</v>
      </c>
      <c r="T213" s="30">
        <f>+IFERROR('CMA Emp %OfOnt'!T213*'Ont GDP'!T213,"")</f>
        <v>78.365955586501116</v>
      </c>
      <c r="U213" s="30">
        <f>+IFERROR('CMA Emp %OfOnt'!U213*'Ont GDP'!U213,"")</f>
        <v>85.142739276737828</v>
      </c>
      <c r="V213" s="30">
        <f>+IFERROR('CMA Emp %OfOnt'!V213*'Ont GDP'!V213,"")</f>
        <v>85.729874579630703</v>
      </c>
      <c r="W213" s="30">
        <f>+IFERROR('CMA Emp %OfOnt'!W213*'Ont GDP'!W213,"")</f>
        <v>69.95614480264976</v>
      </c>
      <c r="X213" s="30">
        <f>+IFERROR('CMA Emp %OfOnt'!X213*'Ont GDP'!X213,"")</f>
        <v>71.895652099756632</v>
      </c>
      <c r="Y213" s="30">
        <f>+IFERROR('CMA Emp %OfOnt'!Y213*'Ont GDP'!Y213,"")</f>
        <v>75.18435748084832</v>
      </c>
    </row>
    <row r="214" spans="1:25" x14ac:dyDescent="0.25">
      <c r="A214" t="s">
        <v>412</v>
      </c>
      <c r="B214" s="132">
        <f t="shared" si="9"/>
        <v>5413</v>
      </c>
      <c r="C214" s="133">
        <v>541350</v>
      </c>
      <c r="D214" s="142">
        <f>+IFERROR('CMA Emp %OfOnt'!D214*'Ont GDP'!D214,"")</f>
        <v>17.218226178690461</v>
      </c>
      <c r="E214" s="142">
        <f>+IFERROR('CMA Emp %OfOnt'!E214*'Ont GDP'!E214,"")</f>
        <v>19.867593759622448</v>
      </c>
      <c r="F214" s="142">
        <f>+IFERROR('CMA Emp %OfOnt'!F214*'Ont GDP'!F214,"")</f>
        <v>16.971866089697542</v>
      </c>
      <c r="G214" s="142">
        <f>+IFERROR('CMA Emp %OfOnt'!G214*'Ont GDP'!G214,"")</f>
        <v>19.463800611914863</v>
      </c>
      <c r="H214" s="142">
        <f>+IFERROR('CMA Emp %OfOnt'!H214*'Ont GDP'!H214,"")</f>
        <v>17.847540891950072</v>
      </c>
      <c r="I214" s="142">
        <f>+IFERROR('CMA Emp %OfOnt'!I214*'Ont GDP'!I214,"")</f>
        <v>19.339204437517843</v>
      </c>
      <c r="J214" s="142">
        <f>+IFERROR('CMA Emp %OfOnt'!J214*'Ont GDP'!J214,"")</f>
        <v>18.742628277792949</v>
      </c>
      <c r="K214" s="142">
        <f>+IFERROR('CMA Emp %OfOnt'!K214*'Ont GDP'!K214,"")</f>
        <v>19.087062291931506</v>
      </c>
      <c r="L214" s="142">
        <f>+IFERROR('CMA Emp %OfOnt'!L214*'Ont GDP'!L214,"")</f>
        <v>21.743206662106751</v>
      </c>
      <c r="M214" s="143">
        <f>+IFERROR('CMA Emp %OfOnt'!M214*'Ont GDP'!M214,"")</f>
        <v>20.263615409953854</v>
      </c>
      <c r="N214" s="143">
        <f>+IFERROR('CMA Emp %OfOnt'!N214*'Ont GDP'!N214,"")</f>
        <v>22.919110871876242</v>
      </c>
      <c r="O214" s="143">
        <f>+IFERROR('CMA Emp %OfOnt'!O214*'Ont GDP'!O214,"")</f>
        <v>24.932765588077395</v>
      </c>
      <c r="P214" s="143">
        <f>+IFERROR('CMA Emp %OfOnt'!P214*'Ont GDP'!P214,"")</f>
        <v>24.644551595718557</v>
      </c>
      <c r="Q214" s="143">
        <f>+IFERROR('CMA Emp %OfOnt'!Q214*'Ont GDP'!Q214,"")</f>
        <v>27.112812657056065</v>
      </c>
      <c r="R214" s="30">
        <f>+IFERROR('CMA Emp %OfOnt'!R214*'Ont GDP'!R214,"")</f>
        <v>51.170302722286337</v>
      </c>
      <c r="S214" s="30">
        <f>+IFERROR('CMA Emp %OfOnt'!S214*'Ont GDP'!S214,"")</f>
        <v>59.672850747903873</v>
      </c>
      <c r="T214" s="30">
        <f>+IFERROR('CMA Emp %OfOnt'!T214*'Ont GDP'!T214,"")</f>
        <v>49.998427002804604</v>
      </c>
      <c r="U214" s="30">
        <f>+IFERROR('CMA Emp %OfOnt'!U214*'Ont GDP'!U214,"")</f>
        <v>54.322096919342471</v>
      </c>
      <c r="V214" s="30">
        <f>+IFERROR('CMA Emp %OfOnt'!V214*'Ont GDP'!V214,"")</f>
        <v>54.696696340261376</v>
      </c>
      <c r="W214" s="30">
        <f>+IFERROR('CMA Emp %OfOnt'!W214*'Ont GDP'!W214,"")</f>
        <v>60.550276593890132</v>
      </c>
      <c r="X214" s="30">
        <f>+IFERROR('CMA Emp %OfOnt'!X214*'Ont GDP'!X214,"")</f>
        <v>62.229009800629704</v>
      </c>
      <c r="Y214" s="30">
        <f>+IFERROR('CMA Emp %OfOnt'!Y214*'Ont GDP'!Y214,"")</f>
        <v>65.075536306952742</v>
      </c>
    </row>
    <row r="215" spans="1:25" x14ac:dyDescent="0.25">
      <c r="A215" t="s">
        <v>413</v>
      </c>
      <c r="B215" s="132">
        <f t="shared" si="9"/>
        <v>5413</v>
      </c>
      <c r="C215" s="133">
        <v>541360</v>
      </c>
      <c r="D215" s="142">
        <f>+IFERROR('CMA Emp %OfOnt'!D215*'Ont GDP'!D215,"")</f>
        <v>15.607318514733226</v>
      </c>
      <c r="E215" s="142">
        <f>+IFERROR('CMA Emp %OfOnt'!E215*'Ont GDP'!E215,"")</f>
        <v>18.008815815854092</v>
      </c>
      <c r="F215" s="142">
        <f>+IFERROR('CMA Emp %OfOnt'!F215*'Ont GDP'!F215,"")</f>
        <v>15.38400745247124</v>
      </c>
      <c r="G215" s="142">
        <f>+IFERROR('CMA Emp %OfOnt'!G215*'Ont GDP'!G215,"")</f>
        <v>17.64280086141363</v>
      </c>
      <c r="H215" s="142">
        <f>+IFERROR('CMA Emp %OfOnt'!H215*'Ont GDP'!H215,"")</f>
        <v>16.177755624451677</v>
      </c>
      <c r="I215" s="142">
        <f>+IFERROR('CMA Emp %OfOnt'!I215*'Ont GDP'!I215,"")</f>
        <v>17.529861691062955</v>
      </c>
      <c r="J215" s="142">
        <f>+IFERROR('CMA Emp %OfOnt'!J215*'Ont GDP'!J215,"")</f>
        <v>16.989100172048516</v>
      </c>
      <c r="K215" s="142">
        <f>+IFERROR('CMA Emp %OfOnt'!K215*'Ont GDP'!K215,"")</f>
        <v>17.301309531490062</v>
      </c>
      <c r="L215" s="142">
        <f>+IFERROR('CMA Emp %OfOnt'!L215*'Ont GDP'!L215,"")</f>
        <v>19.708949597093692</v>
      </c>
      <c r="M215" s="143">
        <f>+IFERROR('CMA Emp %OfOnt'!M215*'Ont GDP'!M215,"")</f>
        <v>18.367786360863086</v>
      </c>
      <c r="N215" s="143">
        <f>+IFERROR('CMA Emp %OfOnt'!N215*'Ont GDP'!N215,"")</f>
        <v>20.774838228955307</v>
      </c>
      <c r="O215" s="143">
        <f>+IFERROR('CMA Emp %OfOnt'!O215*'Ont GDP'!O215,"")</f>
        <v>22.600098868947452</v>
      </c>
      <c r="P215" s="143">
        <f>+IFERROR('CMA Emp %OfOnt'!P215*'Ont GDP'!P215,"")</f>
        <v>22.338849682622186</v>
      </c>
      <c r="Q215" s="143">
        <f>+IFERROR('CMA Emp %OfOnt'!Q215*'Ont GDP'!Q215,"")</f>
        <v>24.576184479018618</v>
      </c>
      <c r="R215" s="30">
        <f>+IFERROR('CMA Emp %OfOnt'!R215*'Ont GDP'!R215,"")</f>
        <v>50.47007752713926</v>
      </c>
      <c r="S215" s="30">
        <f>+IFERROR('CMA Emp %OfOnt'!S215*'Ont GDP'!S215,"")</f>
        <v>58.856274895564127</v>
      </c>
      <c r="T215" s="30">
        <f>+IFERROR('CMA Emp %OfOnt'!T215*'Ont GDP'!T215,"")</f>
        <v>49.314238001713591</v>
      </c>
      <c r="U215" s="30">
        <f>+IFERROR('CMA Emp %OfOnt'!U215*'Ont GDP'!U215,"")</f>
        <v>53.578741908867251</v>
      </c>
      <c r="V215" s="30">
        <f>+IFERROR('CMA Emp %OfOnt'!V215*'Ont GDP'!V215,"")</f>
        <v>53.948215232447261</v>
      </c>
      <c r="W215" s="30">
        <f>+IFERROR('CMA Emp %OfOnt'!W215*'Ont GDP'!W215,"")</f>
        <v>39.703616765821906</v>
      </c>
      <c r="X215" s="30">
        <f>+IFERROR('CMA Emp %OfOnt'!X215*'Ont GDP'!X215,"")</f>
        <v>40.804384320353158</v>
      </c>
      <c r="Y215" s="30">
        <f>+IFERROR('CMA Emp %OfOnt'!Y215*'Ont GDP'!Y215,"")</f>
        <v>42.670889378270736</v>
      </c>
    </row>
    <row r="216" spans="1:25" x14ac:dyDescent="0.25">
      <c r="A216" t="s">
        <v>414</v>
      </c>
      <c r="B216" s="132">
        <f t="shared" si="9"/>
        <v>5413</v>
      </c>
      <c r="C216" s="133">
        <v>541370</v>
      </c>
      <c r="D216" s="142">
        <f>+IFERROR('CMA Emp %OfOnt'!D216*'Ont GDP'!D216,"")</f>
        <v>100.72134148086721</v>
      </c>
      <c r="E216" s="142">
        <f>+IFERROR('CMA Emp %OfOnt'!E216*'Ont GDP'!E216,"")</f>
        <v>116.21932913987732</v>
      </c>
      <c r="F216" s="142">
        <f>+IFERROR('CMA Emp %OfOnt'!F216*'Ont GDP'!F216,"")</f>
        <v>99.28021053083809</v>
      </c>
      <c r="G216" s="142">
        <f>+IFERROR('CMA Emp %OfOnt'!G216*'Ont GDP'!G216,"")</f>
        <v>113.85726308871672</v>
      </c>
      <c r="H216" s="142">
        <f>+IFERROR('CMA Emp %OfOnt'!H216*'Ont GDP'!H216,"")</f>
        <v>104.40263951211284</v>
      </c>
      <c r="I216" s="142">
        <f>+IFERROR('CMA Emp %OfOnt'!I216*'Ont GDP'!I216,"")</f>
        <v>113.12841368817952</v>
      </c>
      <c r="J216" s="142">
        <f>+IFERROR('CMA Emp %OfOnt'!J216*'Ont GDP'!J216,"")</f>
        <v>109.63862615261091</v>
      </c>
      <c r="K216" s="142">
        <f>+IFERROR('CMA Emp %OfOnt'!K216*'Ont GDP'!K216,"")</f>
        <v>111.65345948071588</v>
      </c>
      <c r="L216" s="142">
        <f>+IFERROR('CMA Emp %OfOnt'!L216*'Ont GDP'!L216,"")</f>
        <v>127.19108927802938</v>
      </c>
      <c r="M216" s="143">
        <f>+IFERROR('CMA Emp %OfOnt'!M216*'Ont GDP'!M216,"")</f>
        <v>118.53593431528222</v>
      </c>
      <c r="N216" s="143">
        <f>+IFERROR('CMA Emp %OfOnt'!N216*'Ont GDP'!N216,"")</f>
        <v>134.06976819836808</v>
      </c>
      <c r="O216" s="143">
        <f>+IFERROR('CMA Emp %OfOnt'!O216*'Ont GDP'!O216,"")</f>
        <v>145.84903060264904</v>
      </c>
      <c r="P216" s="143">
        <f>+IFERROR('CMA Emp %OfOnt'!P216*'Ont GDP'!P216,"")</f>
        <v>144.16306715654997</v>
      </c>
      <c r="Q216" s="143">
        <f>+IFERROR('CMA Emp %OfOnt'!Q216*'Ont GDP'!Q216,"")</f>
        <v>158.60163723007949</v>
      </c>
      <c r="R216" s="30">
        <f>+IFERROR('CMA Emp %OfOnt'!R216*'Ont GDP'!R216,"")</f>
        <v>108.48104177124704</v>
      </c>
      <c r="S216" s="30">
        <f>+IFERROR('CMA Emp %OfOnt'!S216*'Ont GDP'!S216,"")</f>
        <v>126.50644358555617</v>
      </c>
      <c r="T216" s="30">
        <f>+IFERROR('CMA Emp %OfOnt'!T216*'Ont GDP'!T216,"")</f>
        <v>105.99666524594575</v>
      </c>
      <c r="U216" s="30">
        <f>+IFERROR('CMA Emp %OfOnt'!U216*'Ont GDP'!U216,"")</f>
        <v>115.16284546900602</v>
      </c>
      <c r="V216" s="30">
        <f>+IFERROR('CMA Emp %OfOnt'!V216*'Ont GDP'!V216,"")</f>
        <v>115.95699624135409</v>
      </c>
      <c r="W216" s="30">
        <f>+IFERROR('CMA Emp %OfOnt'!W216*'Ont GDP'!W216,"")</f>
        <v>109.29799740659628</v>
      </c>
      <c r="X216" s="30">
        <f>+IFERROR('CMA Emp %OfOnt'!X216*'Ont GDP'!X216,"")</f>
        <v>112.32824248552799</v>
      </c>
      <c r="Y216" s="30">
        <f>+IFERROR('CMA Emp %OfOnt'!Y216*'Ont GDP'!Y216,"")</f>
        <v>117.46644604473846</v>
      </c>
    </row>
    <row r="217" spans="1:25" x14ac:dyDescent="0.25">
      <c r="A217" t="s">
        <v>415</v>
      </c>
      <c r="B217" s="132">
        <f t="shared" si="9"/>
        <v>5413</v>
      </c>
      <c r="C217" s="133">
        <v>541380</v>
      </c>
      <c r="D217" s="142">
        <f>+IFERROR('CMA Emp %OfOnt'!D217*'Ont GDP'!D217,"")</f>
        <v>187.18218888735885</v>
      </c>
      <c r="E217" s="142">
        <f>+IFERROR('CMA Emp %OfOnt'!E217*'Ont GDP'!E217,"")</f>
        <v>215.98390271196922</v>
      </c>
      <c r="F217" s="142">
        <f>+IFERROR('CMA Emp %OfOnt'!F217*'Ont GDP'!F217,"")</f>
        <v>184.50396755180395</v>
      </c>
      <c r="G217" s="142">
        <f>+IFERROR('CMA Emp %OfOnt'!G217*'Ont GDP'!G217,"")</f>
        <v>211.59420051725854</v>
      </c>
      <c r="H217" s="142">
        <f>+IFERROR('CMA Emp %OfOnt'!H217*'Ont GDP'!H217,"")</f>
        <v>194.02357337751857</v>
      </c>
      <c r="I217" s="142">
        <f>+IFERROR('CMA Emp %OfOnt'!I217*'Ont GDP'!I217,"")</f>
        <v>210.23969486675836</v>
      </c>
      <c r="J217" s="142">
        <f>+IFERROR('CMA Emp %OfOnt'!J217*'Ont GDP'!J217,"")</f>
        <v>203.75421661502514</v>
      </c>
      <c r="K217" s="142">
        <f>+IFERROR('CMA Emp %OfOnt'!K217*'Ont GDP'!K217,"")</f>
        <v>207.49861583621239</v>
      </c>
      <c r="L217" s="142">
        <f>+IFERROR('CMA Emp %OfOnt'!L217*'Ont GDP'!L217,"")</f>
        <v>236.37400125922179</v>
      </c>
      <c r="M217" s="143">
        <f>+IFERROR('CMA Emp %OfOnt'!M217*'Ont GDP'!M217,"")</f>
        <v>220.28911967140019</v>
      </c>
      <c r="N217" s="143">
        <f>+IFERROR('CMA Emp %OfOnt'!N217*'Ont GDP'!N217,"")</f>
        <v>249.15745070530494</v>
      </c>
      <c r="O217" s="143">
        <f>+IFERROR('CMA Emp %OfOnt'!O217*'Ont GDP'!O217,"")</f>
        <v>271.04822467529539</v>
      </c>
      <c r="P217" s="143">
        <f>+IFERROR('CMA Emp %OfOnt'!P217*'Ont GDP'!P217,"")</f>
        <v>267.91500262339434</v>
      </c>
      <c r="Q217" s="143">
        <f>+IFERROR('CMA Emp %OfOnt'!Q217*'Ont GDP'!Q217,"")</f>
        <v>294.7478774742537</v>
      </c>
      <c r="R217" s="30">
        <f>+IFERROR('CMA Emp %OfOnt'!R217*'Ont GDP'!R217,"")</f>
        <v>549.03041647185751</v>
      </c>
      <c r="S217" s="30">
        <f>+IFERROR('CMA Emp %OfOnt'!S217*'Ont GDP'!S217,"")</f>
        <v>640.25828176145694</v>
      </c>
      <c r="T217" s="30">
        <f>+IFERROR('CMA Emp %OfOnt'!T217*'Ont GDP'!T217,"")</f>
        <v>536.45680677851306</v>
      </c>
      <c r="U217" s="30">
        <f>+IFERROR('CMA Emp %OfOnt'!U217*'Ont GDP'!U217,"")</f>
        <v>582.84750936721878</v>
      </c>
      <c r="V217" s="30">
        <f>+IFERROR('CMA Emp %OfOnt'!V217*'Ont GDP'!V217,"")</f>
        <v>586.86676399608859</v>
      </c>
      <c r="W217" s="30">
        <f>+IFERROR('CMA Emp %OfOnt'!W217*'Ont GDP'!W217,"")</f>
        <v>377.36524135624586</v>
      </c>
      <c r="X217" s="30">
        <f>+IFERROR('CMA Emp %OfOnt'!X217*'Ont GDP'!X217,"")</f>
        <v>387.8275480106459</v>
      </c>
      <c r="Y217" s="30">
        <f>+IFERROR('CMA Emp %OfOnt'!Y217*'Ont GDP'!Y217,"")</f>
        <v>405.56784950076224</v>
      </c>
    </row>
    <row r="218" spans="1:25" x14ac:dyDescent="0.25">
      <c r="A218" t="s">
        <v>547</v>
      </c>
      <c r="B218" s="132">
        <f t="shared" si="9"/>
        <v>5414</v>
      </c>
      <c r="C218" s="133">
        <v>5414</v>
      </c>
      <c r="D218" s="142">
        <f>+IFERROR('CMA Emp %OfOnt'!D218*'Ont GDP'!D218,"")</f>
        <v>0</v>
      </c>
      <c r="E218" s="142">
        <f>+IFERROR('CMA Emp %OfOnt'!E218*'Ont GDP'!E218,"")</f>
        <v>0</v>
      </c>
      <c r="F218" s="142">
        <f>+IFERROR('CMA Emp %OfOnt'!F218*'Ont GDP'!F218,"")</f>
        <v>0</v>
      </c>
      <c r="G218" s="142">
        <f>+IFERROR('CMA Emp %OfOnt'!G218*'Ont GDP'!G218,"")</f>
        <v>0</v>
      </c>
      <c r="H218" s="142">
        <f>+IFERROR('CMA Emp %OfOnt'!H218*'Ont GDP'!H218,"")</f>
        <v>0</v>
      </c>
      <c r="I218" s="142">
        <f>+IFERROR('CMA Emp %OfOnt'!I218*'Ont GDP'!I218,"")</f>
        <v>0</v>
      </c>
      <c r="J218" s="142">
        <f>+IFERROR('CMA Emp %OfOnt'!J218*'Ont GDP'!J218,"")</f>
        <v>0</v>
      </c>
      <c r="K218" s="142">
        <f>+IFERROR('CMA Emp %OfOnt'!K218*'Ont GDP'!K218,"")</f>
        <v>0</v>
      </c>
      <c r="L218" s="142">
        <f>+IFERROR('CMA Emp %OfOnt'!L218*'Ont GDP'!L218,"")</f>
        <v>0</v>
      </c>
      <c r="M218" s="143">
        <f>+IFERROR('CMA Emp %OfOnt'!M218*'Ont GDP'!M218,"")</f>
        <v>0</v>
      </c>
      <c r="N218" s="143">
        <f>+IFERROR('CMA Emp %OfOnt'!N218*'Ont GDP'!N218,"")</f>
        <v>752.01720476794446</v>
      </c>
      <c r="O218" s="143">
        <f>+IFERROR('CMA Emp %OfOnt'!O218*'Ont GDP'!O218,"")</f>
        <v>813.63112223260202</v>
      </c>
      <c r="P218" s="143">
        <f>+IFERROR('CMA Emp %OfOnt'!P218*'Ont GDP'!P218,"")</f>
        <v>596.13744915713926</v>
      </c>
      <c r="Q218" s="143">
        <f>+IFERROR('CMA Emp %OfOnt'!Q218*'Ont GDP'!Q218,"")</f>
        <v>508.71582749723558</v>
      </c>
      <c r="R218" s="30">
        <f>+IFERROR('CMA Emp %OfOnt'!R218*'Ont GDP'!R218,"")</f>
        <v>506.67762454087637</v>
      </c>
      <c r="S218" s="30">
        <f>+IFERROR('CMA Emp %OfOnt'!S218*'Ont GDP'!S218,"")</f>
        <v>472.5634661614003</v>
      </c>
      <c r="T218" s="30">
        <f>+IFERROR('CMA Emp %OfOnt'!T218*'Ont GDP'!T218,"")</f>
        <v>453.49371811735631</v>
      </c>
      <c r="U218" s="30">
        <f>+IFERROR('CMA Emp %OfOnt'!U218*'Ont GDP'!U218,"")</f>
        <v>475.69956459344212</v>
      </c>
      <c r="V218" s="30">
        <f>+IFERROR('CMA Emp %OfOnt'!V218*'Ont GDP'!V218,"")</f>
        <v>489.22585015052397</v>
      </c>
      <c r="W218" s="30">
        <f>+IFERROR('CMA Emp %OfOnt'!W218*'Ont GDP'!W218,"")</f>
        <v>492.65978088150899</v>
      </c>
      <c r="X218" s="30">
        <f>+IFERROR('CMA Emp %OfOnt'!X218*'Ont GDP'!X218,"")</f>
        <v>522.83010089348022</v>
      </c>
      <c r="Y218" s="30">
        <f>+IFERROR('CMA Emp %OfOnt'!Y218*'Ont GDP'!Y218,"")</f>
        <v>471.41487023786078</v>
      </c>
    </row>
    <row r="219" spans="1:25" x14ac:dyDescent="0.25">
      <c r="A219" t="s">
        <v>416</v>
      </c>
      <c r="B219" s="132">
        <f t="shared" si="9"/>
        <v>5414</v>
      </c>
      <c r="C219" s="133">
        <v>541410</v>
      </c>
      <c r="D219" s="142">
        <f>+IFERROR('CMA Emp %OfOnt'!D219*'Ont GDP'!D219,"")</f>
        <v>0</v>
      </c>
      <c r="E219" s="142">
        <f>+IFERROR('CMA Emp %OfOnt'!E219*'Ont GDP'!E219,"")</f>
        <v>0</v>
      </c>
      <c r="F219" s="142">
        <f>+IFERROR('CMA Emp %OfOnt'!F219*'Ont GDP'!F219,"")</f>
        <v>0</v>
      </c>
      <c r="G219" s="142">
        <f>+IFERROR('CMA Emp %OfOnt'!G219*'Ont GDP'!G219,"")</f>
        <v>0</v>
      </c>
      <c r="H219" s="142">
        <f>+IFERROR('CMA Emp %OfOnt'!H219*'Ont GDP'!H219,"")</f>
        <v>0</v>
      </c>
      <c r="I219" s="142">
        <f>+IFERROR('CMA Emp %OfOnt'!I219*'Ont GDP'!I219,"")</f>
        <v>0</v>
      </c>
      <c r="J219" s="142">
        <f>+IFERROR('CMA Emp %OfOnt'!J219*'Ont GDP'!J219,"")</f>
        <v>0</v>
      </c>
      <c r="K219" s="142">
        <f>+IFERROR('CMA Emp %OfOnt'!K219*'Ont GDP'!K219,"")</f>
        <v>0</v>
      </c>
      <c r="L219" s="142">
        <f>+IFERROR('CMA Emp %OfOnt'!L219*'Ont GDP'!L219,"")</f>
        <v>0</v>
      </c>
      <c r="M219" s="143">
        <f>+IFERROR('CMA Emp %OfOnt'!M219*'Ont GDP'!M219,"")</f>
        <v>0</v>
      </c>
      <c r="N219" s="143">
        <f>+IFERROR('CMA Emp %OfOnt'!N219*'Ont GDP'!N219,"")</f>
        <v>212.05800259733888</v>
      </c>
      <c r="O219" s="143">
        <f>+IFERROR('CMA Emp %OfOnt'!O219*'Ont GDP'!O219,"")</f>
        <v>229.43223843518032</v>
      </c>
      <c r="P219" s="143">
        <f>+IFERROR('CMA Emp %OfOnt'!P219*'Ont GDP'!P219,"")</f>
        <v>168.10216034983495</v>
      </c>
      <c r="Q219" s="143">
        <f>+IFERROR('CMA Emp %OfOnt'!Q219*'Ont GDP'!Q219,"")</f>
        <v>143.45052424964757</v>
      </c>
      <c r="R219" s="30">
        <f>+IFERROR('CMA Emp %OfOnt'!R219*'Ont GDP'!R219,"")</f>
        <v>180.08895518853129</v>
      </c>
      <c r="S219" s="30">
        <f>+IFERROR('CMA Emp %OfOnt'!S219*'Ont GDP'!S219,"")</f>
        <v>167.963724386672</v>
      </c>
      <c r="T219" s="30">
        <f>+IFERROR('CMA Emp %OfOnt'!T219*'Ont GDP'!T219,"")</f>
        <v>161.18574400107212</v>
      </c>
      <c r="U219" s="30">
        <f>+IFERROR('CMA Emp %OfOnt'!U219*'Ont GDP'!U219,"")</f>
        <v>169.07839111486351</v>
      </c>
      <c r="V219" s="30">
        <f>+IFERROR('CMA Emp %OfOnt'!V219*'Ont GDP'!V219,"")</f>
        <v>173.88605286184495</v>
      </c>
      <c r="W219" s="30">
        <f>+IFERROR('CMA Emp %OfOnt'!W219*'Ont GDP'!W219,"")</f>
        <v>199.26078532938308</v>
      </c>
      <c r="X219" s="30">
        <f>+IFERROR('CMA Emp %OfOnt'!X219*'Ont GDP'!X219,"")</f>
        <v>211.46344909963733</v>
      </c>
      <c r="Y219" s="30">
        <f>+IFERROR('CMA Emp %OfOnt'!Y219*'Ont GDP'!Y219,"")</f>
        <v>190.66808557311035</v>
      </c>
    </row>
    <row r="220" spans="1:25" x14ac:dyDescent="0.25">
      <c r="A220" t="s">
        <v>417</v>
      </c>
      <c r="B220" s="132">
        <f t="shared" si="9"/>
        <v>5414</v>
      </c>
      <c r="C220" s="133">
        <v>541420</v>
      </c>
      <c r="D220" s="142">
        <f>+IFERROR('CMA Emp %OfOnt'!D220*'Ont GDP'!D220,"")</f>
        <v>0</v>
      </c>
      <c r="E220" s="142">
        <f>+IFERROR('CMA Emp %OfOnt'!E220*'Ont GDP'!E220,"")</f>
        <v>0</v>
      </c>
      <c r="F220" s="142">
        <f>+IFERROR('CMA Emp %OfOnt'!F220*'Ont GDP'!F220,"")</f>
        <v>0</v>
      </c>
      <c r="G220" s="142">
        <f>+IFERROR('CMA Emp %OfOnt'!G220*'Ont GDP'!G220,"")</f>
        <v>0</v>
      </c>
      <c r="H220" s="142">
        <f>+IFERROR('CMA Emp %OfOnt'!H220*'Ont GDP'!H220,"")</f>
        <v>0</v>
      </c>
      <c r="I220" s="142">
        <f>+IFERROR('CMA Emp %OfOnt'!I220*'Ont GDP'!I220,"")</f>
        <v>0</v>
      </c>
      <c r="J220" s="142">
        <f>+IFERROR('CMA Emp %OfOnt'!J220*'Ont GDP'!J220,"")</f>
        <v>0</v>
      </c>
      <c r="K220" s="142">
        <f>+IFERROR('CMA Emp %OfOnt'!K220*'Ont GDP'!K220,"")</f>
        <v>0</v>
      </c>
      <c r="L220" s="142">
        <f>+IFERROR('CMA Emp %OfOnt'!L220*'Ont GDP'!L220,"")</f>
        <v>0</v>
      </c>
      <c r="M220" s="143">
        <f>+IFERROR('CMA Emp %OfOnt'!M220*'Ont GDP'!M220,"")</f>
        <v>0</v>
      </c>
      <c r="N220" s="143">
        <f>+IFERROR('CMA Emp %OfOnt'!N220*'Ont GDP'!N220,"")</f>
        <v>57.600406629435369</v>
      </c>
      <c r="O220" s="143">
        <f>+IFERROR('CMA Emp %OfOnt'!O220*'Ont GDP'!O220,"")</f>
        <v>62.319695865765929</v>
      </c>
      <c r="P220" s="143">
        <f>+IFERROR('CMA Emp %OfOnt'!P220*'Ont GDP'!P220,"")</f>
        <v>45.6608695396556</v>
      </c>
      <c r="Q220" s="143">
        <f>+IFERROR('CMA Emp %OfOnt'!Q220*'Ont GDP'!Q220,"")</f>
        <v>38.964851251923804</v>
      </c>
      <c r="R220" s="30">
        <f>+IFERROR('CMA Emp %OfOnt'!R220*'Ont GDP'!R220,"")</f>
        <v>42.619342481464386</v>
      </c>
      <c r="S220" s="30">
        <f>+IFERROR('CMA Emp %OfOnt'!S220*'Ont GDP'!S220,"")</f>
        <v>39.749819674414688</v>
      </c>
      <c r="T220" s="30">
        <f>+IFERROR('CMA Emp %OfOnt'!T220*'Ont GDP'!T220,"")</f>
        <v>38.145762018107469</v>
      </c>
      <c r="U220" s="30">
        <f>+IFERROR('CMA Emp %OfOnt'!U220*'Ont GDP'!U220,"")</f>
        <v>40.013613547791053</v>
      </c>
      <c r="V220" s="30">
        <f>+IFERROR('CMA Emp %OfOnt'!V220*'Ont GDP'!V220,"")</f>
        <v>41.151381171103274</v>
      </c>
      <c r="W220" s="30">
        <f>+IFERROR('CMA Emp %OfOnt'!W220*'Ont GDP'!W220,"")</f>
        <v>29.333604790236141</v>
      </c>
      <c r="X220" s="30">
        <f>+IFERROR('CMA Emp %OfOnt'!X220*'Ont GDP'!X220,"")</f>
        <v>31.129984925108516</v>
      </c>
      <c r="Y220" s="30">
        <f>+IFERROR('CMA Emp %OfOnt'!Y220*'Ont GDP'!Y220,"")</f>
        <v>28.068655149919262</v>
      </c>
    </row>
    <row r="221" spans="1:25" x14ac:dyDescent="0.25">
      <c r="A221" t="s">
        <v>418</v>
      </c>
      <c r="B221" s="132">
        <f t="shared" si="9"/>
        <v>5414</v>
      </c>
      <c r="C221" s="133">
        <v>541430</v>
      </c>
      <c r="D221" s="142">
        <f>+IFERROR('CMA Emp %OfOnt'!D221*'Ont GDP'!D221,"")</f>
        <v>0</v>
      </c>
      <c r="E221" s="142">
        <f>+IFERROR('CMA Emp %OfOnt'!E221*'Ont GDP'!E221,"")</f>
        <v>0</v>
      </c>
      <c r="F221" s="142">
        <f>+IFERROR('CMA Emp %OfOnt'!F221*'Ont GDP'!F221,"")</f>
        <v>0</v>
      </c>
      <c r="G221" s="142">
        <f>+IFERROR('CMA Emp %OfOnt'!G221*'Ont GDP'!G221,"")</f>
        <v>0</v>
      </c>
      <c r="H221" s="142">
        <f>+IFERROR('CMA Emp %OfOnt'!H221*'Ont GDP'!H221,"")</f>
        <v>0</v>
      </c>
      <c r="I221" s="142">
        <f>+IFERROR('CMA Emp %OfOnt'!I221*'Ont GDP'!I221,"")</f>
        <v>0</v>
      </c>
      <c r="J221" s="142">
        <f>+IFERROR('CMA Emp %OfOnt'!J221*'Ont GDP'!J221,"")</f>
        <v>0</v>
      </c>
      <c r="K221" s="142">
        <f>+IFERROR('CMA Emp %OfOnt'!K221*'Ont GDP'!K221,"")</f>
        <v>0</v>
      </c>
      <c r="L221" s="142">
        <f>+IFERROR('CMA Emp %OfOnt'!L221*'Ont GDP'!L221,"")</f>
        <v>0</v>
      </c>
      <c r="M221" s="143">
        <f>+IFERROR('CMA Emp %OfOnt'!M221*'Ont GDP'!M221,"")</f>
        <v>0</v>
      </c>
      <c r="N221" s="143">
        <f>+IFERROR('CMA Emp %OfOnt'!N221*'Ont GDP'!N221,"")</f>
        <v>434.82240047895948</v>
      </c>
      <c r="O221" s="143">
        <f>+IFERROR('CMA Emp %OfOnt'!O221*'Ont GDP'!O221,"")</f>
        <v>470.4480634625105</v>
      </c>
      <c r="P221" s="143">
        <f>+IFERROR('CMA Emp %OfOnt'!P221*'Ont GDP'!P221,"")</f>
        <v>344.69147117172474</v>
      </c>
      <c r="Q221" s="143">
        <f>+IFERROR('CMA Emp %OfOnt'!Q221*'Ont GDP'!Q221,"")</f>
        <v>294.14358590671588</v>
      </c>
      <c r="R221" s="30">
        <f>+IFERROR('CMA Emp %OfOnt'!R221*'Ont GDP'!R221,"")</f>
        <v>247.50687174628916</v>
      </c>
      <c r="S221" s="30">
        <f>+IFERROR('CMA Emp %OfOnt'!S221*'Ont GDP'!S221,"")</f>
        <v>230.84245197758</v>
      </c>
      <c r="T221" s="30">
        <f>+IFERROR('CMA Emp %OfOnt'!T221*'Ont GDP'!T221,"")</f>
        <v>221.52707380660166</v>
      </c>
      <c r="U221" s="30">
        <f>+IFERROR('CMA Emp %OfOnt'!U221*'Ont GDP'!U221,"")</f>
        <v>232.37440419888932</v>
      </c>
      <c r="V221" s="30">
        <f>+IFERROR('CMA Emp %OfOnt'!V221*'Ont GDP'!V221,"")</f>
        <v>238.98185726653557</v>
      </c>
      <c r="W221" s="30">
        <f>+IFERROR('CMA Emp %OfOnt'!W221*'Ont GDP'!W221,"")</f>
        <v>228.15375657126802</v>
      </c>
      <c r="X221" s="30">
        <f>+IFERROR('CMA Emp %OfOnt'!X221*'Ont GDP'!X221,"")</f>
        <v>242.12581622544167</v>
      </c>
      <c r="Y221" s="30">
        <f>+IFERROR('CMA Emp %OfOnt'!Y221*'Ont GDP'!Y221,"")</f>
        <v>218.31510856412532</v>
      </c>
    </row>
    <row r="222" spans="1:25" x14ac:dyDescent="0.25">
      <c r="A222" t="s">
        <v>419</v>
      </c>
      <c r="B222" s="132">
        <f t="shared" si="9"/>
        <v>5414</v>
      </c>
      <c r="C222" s="133">
        <v>541490</v>
      </c>
      <c r="D222" s="142">
        <f>+IFERROR('CMA Emp %OfOnt'!D222*'Ont GDP'!D222,"")</f>
        <v>0</v>
      </c>
      <c r="E222" s="142">
        <f>+IFERROR('CMA Emp %OfOnt'!E222*'Ont GDP'!E222,"")</f>
        <v>0</v>
      </c>
      <c r="F222" s="142">
        <f>+IFERROR('CMA Emp %OfOnt'!F222*'Ont GDP'!F222,"")</f>
        <v>0</v>
      </c>
      <c r="G222" s="142">
        <f>+IFERROR('CMA Emp %OfOnt'!G222*'Ont GDP'!G222,"")</f>
        <v>0</v>
      </c>
      <c r="H222" s="142">
        <f>+IFERROR('CMA Emp %OfOnt'!H222*'Ont GDP'!H222,"")</f>
        <v>0</v>
      </c>
      <c r="I222" s="142">
        <f>+IFERROR('CMA Emp %OfOnt'!I222*'Ont GDP'!I222,"")</f>
        <v>0</v>
      </c>
      <c r="J222" s="142">
        <f>+IFERROR('CMA Emp %OfOnt'!J222*'Ont GDP'!J222,"")</f>
        <v>0</v>
      </c>
      <c r="K222" s="142">
        <f>+IFERROR('CMA Emp %OfOnt'!K222*'Ont GDP'!K222,"")</f>
        <v>0</v>
      </c>
      <c r="L222" s="142">
        <f>+IFERROR('CMA Emp %OfOnt'!L222*'Ont GDP'!L222,"")</f>
        <v>0</v>
      </c>
      <c r="M222" s="143">
        <f>+IFERROR('CMA Emp %OfOnt'!M222*'Ont GDP'!M222,"")</f>
        <v>0</v>
      </c>
      <c r="N222" s="143">
        <f>+IFERROR('CMA Emp %OfOnt'!N222*'Ont GDP'!N222,"")</f>
        <v>47.536395062210616</v>
      </c>
      <c r="O222" s="143">
        <f>+IFERROR('CMA Emp %OfOnt'!O222*'Ont GDP'!O222,"")</f>
        <v>51.431124469145118</v>
      </c>
      <c r="P222" s="143">
        <f>+IFERROR('CMA Emp %OfOnt'!P222*'Ont GDP'!P222,"")</f>
        <v>37.682948095923955</v>
      </c>
      <c r="Q222" s="143">
        <f>+IFERROR('CMA Emp %OfOnt'!Q222*'Ont GDP'!Q222,"")</f>
        <v>32.156866088948263</v>
      </c>
      <c r="R222" s="30">
        <f>+IFERROR('CMA Emp %OfOnt'!R222*'Ont GDP'!R222,"")</f>
        <v>36.462455124591528</v>
      </c>
      <c r="S222" s="30">
        <f>+IFERROR('CMA Emp %OfOnt'!S222*'Ont GDP'!S222,"")</f>
        <v>34.007470122733601</v>
      </c>
      <c r="T222" s="30">
        <f>+IFERROR('CMA Emp %OfOnt'!T222*'Ont GDP'!T222,"")</f>
        <v>32.635138291575096</v>
      </c>
      <c r="U222" s="30">
        <f>+IFERROR('CMA Emp %OfOnt'!U222*'Ont GDP'!U222,"")</f>
        <v>34.2331557318983</v>
      </c>
      <c r="V222" s="30">
        <f>+IFERROR('CMA Emp %OfOnt'!V222*'Ont GDP'!V222,"")</f>
        <v>35.206558851040207</v>
      </c>
      <c r="W222" s="30">
        <f>+IFERROR('CMA Emp %OfOnt'!W222*'Ont GDP'!W222,"")</f>
        <v>35.911634190621719</v>
      </c>
      <c r="X222" s="30">
        <f>+IFERROR('CMA Emp %OfOnt'!X222*'Ont GDP'!X222,"")</f>
        <v>38.110850643292729</v>
      </c>
      <c r="Y222" s="30">
        <f>+IFERROR('CMA Emp %OfOnt'!Y222*'Ont GDP'!Y222,"")</f>
        <v>34.363020950705888</v>
      </c>
    </row>
    <row r="223" spans="1:25" x14ac:dyDescent="0.25">
      <c r="A223" s="106" t="s">
        <v>420</v>
      </c>
      <c r="B223" s="129"/>
      <c r="C223" s="130"/>
      <c r="D223" s="141"/>
      <c r="E223" s="141"/>
      <c r="F223" s="141"/>
      <c r="G223" s="141"/>
      <c r="H223" s="141"/>
      <c r="I223" s="141"/>
      <c r="J223" s="141"/>
      <c r="K223" s="141"/>
      <c r="L223" s="141"/>
      <c r="M223" s="135"/>
      <c r="N223" s="135"/>
      <c r="O223" s="135"/>
      <c r="P223" s="135"/>
      <c r="Q223" s="135"/>
      <c r="R223" s="135"/>
      <c r="S223" s="135"/>
      <c r="T223" s="135"/>
      <c r="U223" s="135"/>
      <c r="V223" s="135"/>
      <c r="W223" s="135"/>
      <c r="X223" s="135"/>
      <c r="Y223" s="135"/>
    </row>
    <row r="224" spans="1:25" x14ac:dyDescent="0.25">
      <c r="A224" t="s">
        <v>548</v>
      </c>
      <c r="B224" s="132">
        <f t="shared" ref="B224:B227" si="10">VALUE(LEFT(C224,4))</f>
        <v>61</v>
      </c>
      <c r="C224" s="133">
        <v>61</v>
      </c>
      <c r="D224" s="65">
        <f>+IFERROR('CMA Emp %OfOnt'!D224*'Ont GDP'!D224,"")</f>
        <v>10913.715190280091</v>
      </c>
      <c r="E224" s="65">
        <f>+IFERROR('CMA Emp %OfOnt'!E224*'Ont GDP'!E224,"")</f>
        <v>10291.378359354632</v>
      </c>
      <c r="F224" s="65">
        <f>+IFERROR('CMA Emp %OfOnt'!F224*'Ont GDP'!F224,"")</f>
        <v>10569.485270891231</v>
      </c>
      <c r="G224" s="65">
        <f>+IFERROR('CMA Emp %OfOnt'!G224*'Ont GDP'!G224,"")</f>
        <v>10672.227099750144</v>
      </c>
      <c r="H224" s="65">
        <f>+IFERROR('CMA Emp %OfOnt'!H224*'Ont GDP'!H224,"")</f>
        <v>10206.61168845871</v>
      </c>
      <c r="I224" s="65">
        <f>+IFERROR('CMA Emp %OfOnt'!I224*'Ont GDP'!I224,"")</f>
        <v>11070.473543530439</v>
      </c>
      <c r="J224" s="65">
        <f>+IFERROR('CMA Emp %OfOnt'!J224*'Ont GDP'!J224,"")</f>
        <v>11398.380940751751</v>
      </c>
      <c r="K224" s="65">
        <f>+IFERROR('CMA Emp %OfOnt'!K224*'Ont GDP'!K224,"")</f>
        <v>11529.419882533195</v>
      </c>
      <c r="L224" s="65">
        <f>+IFERROR('CMA Emp %OfOnt'!L224*'Ont GDP'!L224,"")</f>
        <v>13174.340144506068</v>
      </c>
      <c r="M224" s="30">
        <f>+IFERROR('CMA Emp %OfOnt'!M224*'Ont GDP'!M224,"")</f>
        <v>13850.939997851367</v>
      </c>
      <c r="N224" s="30">
        <f>+IFERROR('CMA Emp %OfOnt'!N224*'Ont GDP'!N224,"")</f>
        <v>15282.680596161794</v>
      </c>
      <c r="O224" s="30">
        <f>+IFERROR('CMA Emp %OfOnt'!O224*'Ont GDP'!O224,"")</f>
        <v>14875.212825598557</v>
      </c>
      <c r="P224" s="30">
        <f>+IFERROR('CMA Emp %OfOnt'!P224*'Ont GDP'!P224,"")</f>
        <v>15606.307467150978</v>
      </c>
      <c r="Q224" s="30">
        <f>+IFERROR('CMA Emp %OfOnt'!Q224*'Ont GDP'!Q224,"")</f>
        <v>16675.823077897152</v>
      </c>
      <c r="R224" s="30">
        <f>+IFERROR('CMA Emp %OfOnt'!R224*'Ont GDP'!R224,"")</f>
        <v>16006.583669583812</v>
      </c>
      <c r="S224" s="30">
        <f>+IFERROR('CMA Emp %OfOnt'!S224*'Ont GDP'!S224,"")</f>
        <v>17301.322268386411</v>
      </c>
      <c r="T224" s="30">
        <f>+IFERROR('CMA Emp %OfOnt'!T224*'Ont GDP'!T224,"")</f>
        <v>16930.643622557367</v>
      </c>
      <c r="U224" s="30">
        <f>+IFERROR('CMA Emp %OfOnt'!U224*'Ont GDP'!U224,"")</f>
        <v>17619.502366370503</v>
      </c>
      <c r="V224" s="30">
        <f>+IFERROR('CMA Emp %OfOnt'!V224*'Ont GDP'!V224,"")</f>
        <v>17940.101305384909</v>
      </c>
      <c r="W224" s="30">
        <f>+IFERROR('CMA Emp %OfOnt'!W224*'Ont GDP'!W224,"")</f>
        <v>17393.493666106046</v>
      </c>
      <c r="X224" s="30">
        <f>+IFERROR('CMA Emp %OfOnt'!X224*'Ont GDP'!X224,"")</f>
        <v>17959.706293007293</v>
      </c>
      <c r="Y224" s="30">
        <f>+IFERROR('CMA Emp %OfOnt'!Y224*'Ont GDP'!Y224,"")</f>
        <v>19380.300934521078</v>
      </c>
    </row>
    <row r="225" spans="1:25" x14ac:dyDescent="0.25">
      <c r="A225" t="s">
        <v>549</v>
      </c>
      <c r="B225" s="132">
        <f t="shared" si="10"/>
        <v>6111</v>
      </c>
      <c r="C225" s="133">
        <v>6111</v>
      </c>
      <c r="D225" s="65">
        <f>+IFERROR('CMA Emp %OfOnt'!D225*'Ont GDP'!D225,"")</f>
        <v>7417.4282185231086</v>
      </c>
      <c r="E225" s="65">
        <f>+IFERROR('CMA Emp %OfOnt'!E225*'Ont GDP'!E225,"")</f>
        <v>6821.9977570902802</v>
      </c>
      <c r="F225" s="65">
        <f>+IFERROR('CMA Emp %OfOnt'!F225*'Ont GDP'!F225,"")</f>
        <v>6762.2787995479475</v>
      </c>
      <c r="G225" s="65">
        <f>+IFERROR('CMA Emp %OfOnt'!G225*'Ont GDP'!G225,"")</f>
        <v>7291.2774856203778</v>
      </c>
      <c r="H225" s="65">
        <f>+IFERROR('CMA Emp %OfOnt'!H225*'Ont GDP'!H225,"")</f>
        <v>6239.2153308299885</v>
      </c>
      <c r="I225" s="65">
        <f>+IFERROR('CMA Emp %OfOnt'!I225*'Ont GDP'!I225,"")</f>
        <v>7168.4481595860116</v>
      </c>
      <c r="J225" s="65">
        <f>+IFERROR('CMA Emp %OfOnt'!J225*'Ont GDP'!J225,"")</f>
        <v>7319.9167618894344</v>
      </c>
      <c r="K225" s="65">
        <f>+IFERROR('CMA Emp %OfOnt'!K225*'Ont GDP'!K225,"")</f>
        <v>7022.5946567629089</v>
      </c>
      <c r="L225" s="65">
        <f>+IFERROR('CMA Emp %OfOnt'!L225*'Ont GDP'!L225,"")</f>
        <v>7996.9348195759248</v>
      </c>
      <c r="M225" s="30">
        <f>+IFERROR('CMA Emp %OfOnt'!M225*'Ont GDP'!M225,"")</f>
        <v>8189.9122340064714</v>
      </c>
      <c r="N225" s="30">
        <f>+IFERROR('CMA Emp %OfOnt'!N225*'Ont GDP'!N225,"")</f>
        <v>9028.9011909810779</v>
      </c>
      <c r="O225" s="30">
        <f>+IFERROR('CMA Emp %OfOnt'!O225*'Ont GDP'!O225,"")</f>
        <v>9092.9426089244134</v>
      </c>
      <c r="P225" s="30">
        <f>+IFERROR('CMA Emp %OfOnt'!P225*'Ont GDP'!P225,"")</f>
        <v>9016.6471369267201</v>
      </c>
      <c r="Q225" s="30">
        <f>+IFERROR('CMA Emp %OfOnt'!Q225*'Ont GDP'!Q225,"")</f>
        <v>9481.640883382528</v>
      </c>
      <c r="R225" s="30">
        <f>+IFERROR('CMA Emp %OfOnt'!R225*'Ont GDP'!R225,"")</f>
        <v>8768.9801290894939</v>
      </c>
      <c r="S225" s="30">
        <f>+IFERROR('CMA Emp %OfOnt'!S225*'Ont GDP'!S225,"")</f>
        <v>10007.180338768749</v>
      </c>
      <c r="T225" s="30">
        <f>+IFERROR('CMA Emp %OfOnt'!T225*'Ont GDP'!T225,"")</f>
        <v>9512.7720086180088</v>
      </c>
      <c r="U225" s="30">
        <f>+IFERROR('CMA Emp %OfOnt'!U225*'Ont GDP'!U225,"")</f>
        <v>9921.9208994356904</v>
      </c>
      <c r="V225" s="30">
        <f>+IFERROR('CMA Emp %OfOnt'!V225*'Ont GDP'!V225,"")</f>
        <v>9599.798175604139</v>
      </c>
      <c r="W225" s="30">
        <f>+IFERROR('CMA Emp %OfOnt'!W225*'Ont GDP'!W225,"")</f>
        <v>9929.9921263734122</v>
      </c>
      <c r="X225" s="30">
        <f>+IFERROR('CMA Emp %OfOnt'!X225*'Ont GDP'!X225,"")</f>
        <v>9564.3663400557853</v>
      </c>
      <c r="Y225" s="30">
        <f>+IFERROR('CMA Emp %OfOnt'!Y225*'Ont GDP'!Y225,"")</f>
        <v>10158.276691468194</v>
      </c>
    </row>
    <row r="226" spans="1:25" x14ac:dyDescent="0.25">
      <c r="A226" t="s">
        <v>550</v>
      </c>
      <c r="B226" s="132">
        <f t="shared" si="10"/>
        <v>6112</v>
      </c>
      <c r="C226" s="133">
        <v>6112</v>
      </c>
      <c r="D226" s="65">
        <f>+IFERROR('CMA Emp %OfOnt'!D226*'Ont GDP'!D226,"")</f>
        <v>585.44806517311611</v>
      </c>
      <c r="E226" s="65">
        <f>+IFERROR('CMA Emp %OfOnt'!E226*'Ont GDP'!E226,"")</f>
        <v>733.11900505246786</v>
      </c>
      <c r="F226" s="65">
        <f>+IFERROR('CMA Emp %OfOnt'!F226*'Ont GDP'!F226,"")</f>
        <v>777.5546987951808</v>
      </c>
      <c r="G226" s="65">
        <f>+IFERROR('CMA Emp %OfOnt'!G226*'Ont GDP'!G226,"")</f>
        <v>712.78911564625844</v>
      </c>
      <c r="H226" s="65">
        <f>+IFERROR('CMA Emp %OfOnt'!H226*'Ont GDP'!H226,"")</f>
        <v>936.24901408450705</v>
      </c>
      <c r="I226" s="65">
        <f>+IFERROR('CMA Emp %OfOnt'!I226*'Ont GDP'!I226,"")</f>
        <v>826.88932173913054</v>
      </c>
      <c r="J226" s="65">
        <f>+IFERROR('CMA Emp %OfOnt'!J226*'Ont GDP'!J226,"")</f>
        <v>778.25355946398668</v>
      </c>
      <c r="K226" s="65">
        <f>+IFERROR('CMA Emp %OfOnt'!K226*'Ont GDP'!K226,"")</f>
        <v>840.96752250750251</v>
      </c>
      <c r="L226" s="65">
        <f>+IFERROR('CMA Emp %OfOnt'!L226*'Ont GDP'!L226,"")</f>
        <v>880.19831746807131</v>
      </c>
      <c r="M226" s="30">
        <f>+IFERROR('CMA Emp %OfOnt'!M226*'Ont GDP'!M226,"")</f>
        <v>981.16339041359117</v>
      </c>
      <c r="N226" s="30">
        <f>+IFERROR('CMA Emp %OfOnt'!N226*'Ont GDP'!N226,"")</f>
        <v>1094.4784945214374</v>
      </c>
      <c r="O226" s="30">
        <f>+IFERROR('CMA Emp %OfOnt'!O226*'Ont GDP'!O226,"")</f>
        <v>1061.5133368434185</v>
      </c>
      <c r="P226" s="30">
        <f>+IFERROR('CMA Emp %OfOnt'!P226*'Ont GDP'!P226,"")</f>
        <v>1240.7977892717959</v>
      </c>
      <c r="Q226" s="30">
        <f>+IFERROR('CMA Emp %OfOnt'!Q226*'Ont GDP'!Q226,"")</f>
        <v>1422.8701267078166</v>
      </c>
      <c r="R226" s="30">
        <f>+IFERROR('CMA Emp %OfOnt'!R226*'Ont GDP'!R226,"")</f>
        <v>1240.4570286784365</v>
      </c>
      <c r="S226" s="30">
        <f>+IFERROR('CMA Emp %OfOnt'!S226*'Ont GDP'!S226,"")</f>
        <v>1089.1824988620845</v>
      </c>
      <c r="T226" s="30">
        <f>+IFERROR('CMA Emp %OfOnt'!T226*'Ont GDP'!T226,"")</f>
        <v>1234.4845776849556</v>
      </c>
      <c r="U226" s="30">
        <f>+IFERROR('CMA Emp %OfOnt'!U226*'Ont GDP'!U226,"")</f>
        <v>1360.355908725968</v>
      </c>
      <c r="V226" s="30">
        <f>+IFERROR('CMA Emp %OfOnt'!V226*'Ont GDP'!V226,"")</f>
        <v>1309.9747015671667</v>
      </c>
      <c r="W226" s="30">
        <f>+IFERROR('CMA Emp %OfOnt'!W226*'Ont GDP'!W226,"")</f>
        <v>1075.9979282812694</v>
      </c>
      <c r="X226" s="30">
        <f>+IFERROR('CMA Emp %OfOnt'!X226*'Ont GDP'!X226,"")</f>
        <v>1267.4292688003825</v>
      </c>
      <c r="Y226" s="30">
        <f>+IFERROR('CMA Emp %OfOnt'!Y226*'Ont GDP'!Y226,"")</f>
        <v>1215.1708963499589</v>
      </c>
    </row>
    <row r="227" spans="1:25" x14ac:dyDescent="0.25">
      <c r="A227" t="s">
        <v>151</v>
      </c>
      <c r="B227" s="137">
        <f t="shared" si="10"/>
        <v>6113</v>
      </c>
      <c r="C227" s="133">
        <v>6113</v>
      </c>
      <c r="D227" s="65">
        <f>+IFERROR('CMA Emp %OfOnt'!D227*'Ont GDP'!D227,"")</f>
        <v>2356.0946090335115</v>
      </c>
      <c r="E227" s="65">
        <f>+IFERROR('CMA Emp %OfOnt'!E227*'Ont GDP'!E227,"")</f>
        <v>1991.8614581489999</v>
      </c>
      <c r="F227" s="65">
        <f>+IFERROR('CMA Emp %OfOnt'!F227*'Ont GDP'!F227,"")</f>
        <v>2219.6915237628614</v>
      </c>
      <c r="G227" s="65">
        <f>+IFERROR('CMA Emp %OfOnt'!G227*'Ont GDP'!G227,"")</f>
        <v>2078.8955121616991</v>
      </c>
      <c r="H227" s="65">
        <f>+IFERROR('CMA Emp %OfOnt'!H227*'Ont GDP'!H227,"")</f>
        <v>2225.9581372224061</v>
      </c>
      <c r="I227" s="65">
        <f>+IFERROR('CMA Emp %OfOnt'!I227*'Ont GDP'!I227,"")</f>
        <v>2436.7967484662577</v>
      </c>
      <c r="J227" s="65">
        <f>+IFERROR('CMA Emp %OfOnt'!J227*'Ont GDP'!J227,"")</f>
        <v>2561.5411164372968</v>
      </c>
      <c r="K227" s="65">
        <f>+IFERROR('CMA Emp %OfOnt'!K227*'Ont GDP'!K227,"")</f>
        <v>2823.1355809417664</v>
      </c>
      <c r="L227" s="65">
        <f>+IFERROR('CMA Emp %OfOnt'!L227*'Ont GDP'!L227,"")</f>
        <v>3291.3709053516354</v>
      </c>
      <c r="M227" s="30">
        <f>+IFERROR('CMA Emp %OfOnt'!M227*'Ont GDP'!M227,"")</f>
        <v>3527.7929223980818</v>
      </c>
      <c r="N227" s="30">
        <f>+IFERROR('CMA Emp %OfOnt'!N227*'Ont GDP'!N227,"")</f>
        <v>3842.3733682318293</v>
      </c>
      <c r="O227" s="30">
        <f>+IFERROR('CMA Emp %OfOnt'!O227*'Ont GDP'!O227,"")</f>
        <v>3419.7633092975957</v>
      </c>
      <c r="P227" s="30">
        <f>+IFERROR('CMA Emp %OfOnt'!P227*'Ont GDP'!P227,"")</f>
        <v>3717.801428979521</v>
      </c>
      <c r="Q227" s="30">
        <f>+IFERROR('CMA Emp %OfOnt'!Q227*'Ont GDP'!Q227,"")</f>
        <v>4230.0839840714034</v>
      </c>
      <c r="R227" s="30">
        <f>+IFERROR('CMA Emp %OfOnt'!R227*'Ont GDP'!R227,"")</f>
        <v>4241.8209113303265</v>
      </c>
      <c r="S227" s="30">
        <f>+IFERROR('CMA Emp %OfOnt'!S227*'Ont GDP'!S227,"")</f>
        <v>4346.6591392531291</v>
      </c>
      <c r="T227" s="30">
        <f>+IFERROR('CMA Emp %OfOnt'!T227*'Ont GDP'!T227,"")</f>
        <v>4597.2823557561551</v>
      </c>
      <c r="U227" s="30">
        <f>+IFERROR('CMA Emp %OfOnt'!U227*'Ont GDP'!U227,"")</f>
        <v>4592.2432748944229</v>
      </c>
      <c r="V227" s="30">
        <f>+IFERROR('CMA Emp %OfOnt'!V227*'Ont GDP'!V227,"")</f>
        <v>5048.8331408908698</v>
      </c>
      <c r="W227" s="30">
        <f>+IFERROR('CMA Emp %OfOnt'!W227*'Ont GDP'!W227,"")</f>
        <v>4618.7368647995681</v>
      </c>
      <c r="X227" s="30">
        <f>+IFERROR('CMA Emp %OfOnt'!X227*'Ont GDP'!X227,"")</f>
        <v>4888.0515795459705</v>
      </c>
      <c r="Y227" s="30">
        <f>+IFERROR('CMA Emp %OfOnt'!Y227*'Ont GDP'!Y227,"")</f>
        <v>5732.6436212494809</v>
      </c>
    </row>
    <row r="228" spans="1:25" x14ac:dyDescent="0.25">
      <c r="A228" t="s">
        <v>551</v>
      </c>
      <c r="B228" s="137" t="s">
        <v>207</v>
      </c>
      <c r="C228" s="133">
        <v>6114</v>
      </c>
      <c r="D228" s="65">
        <f>+IFERROR('CMA Emp %OfOnt'!D228*'Ont GDP'!D228,"")</f>
        <v>60.80675788497183</v>
      </c>
      <c r="E228" s="65">
        <f>+IFERROR('CMA Emp %OfOnt'!E228*'Ont GDP'!E228,"")</f>
        <v>69.107067358520297</v>
      </c>
      <c r="F228" s="65">
        <f>+IFERROR('CMA Emp %OfOnt'!F228*'Ont GDP'!F228,"")</f>
        <v>66.94884134430302</v>
      </c>
      <c r="G228" s="65">
        <f>+IFERROR('CMA Emp %OfOnt'!G228*'Ont GDP'!G228,"")</f>
        <v>59.438608619584393</v>
      </c>
      <c r="H228" s="65">
        <f>+IFERROR('CMA Emp %OfOnt'!H228*'Ont GDP'!H228,"")</f>
        <v>0</v>
      </c>
      <c r="I228" s="65">
        <f>+IFERROR('CMA Emp %OfOnt'!I228*'Ont GDP'!I228,"")</f>
        <v>0</v>
      </c>
      <c r="J228" s="65">
        <f>+IFERROR('CMA Emp %OfOnt'!J228*'Ont GDP'!J228,"")</f>
        <v>0</v>
      </c>
      <c r="K228" s="65">
        <f>+IFERROR('CMA Emp %OfOnt'!K228*'Ont GDP'!K228,"")</f>
        <v>0</v>
      </c>
      <c r="L228" s="65" t="str">
        <f>+IFERROR('CMA Emp %OfOnt'!L228*'Ont GDP'!L228,"")</f>
        <v/>
      </c>
      <c r="M228" s="30" t="str">
        <f>+IFERROR('CMA Emp %OfOnt'!M228*'Ont GDP'!M228,"")</f>
        <v/>
      </c>
      <c r="N228" s="30">
        <f>+IFERROR('CMA Emp %OfOnt'!N228*'Ont GDP'!N228,"")</f>
        <v>159.55416339836</v>
      </c>
      <c r="O228" s="30">
        <f>+IFERROR('CMA Emp %OfOnt'!O228*'Ont GDP'!O228,"")</f>
        <v>0</v>
      </c>
      <c r="P228" s="30">
        <f>+IFERROR('CMA Emp %OfOnt'!P228*'Ont GDP'!P228,"")</f>
        <v>131.91980534372698</v>
      </c>
      <c r="Q228" s="30">
        <f>+IFERROR('CMA Emp %OfOnt'!Q228*'Ont GDP'!Q228,"")</f>
        <v>132.88968750387278</v>
      </c>
      <c r="R228" s="30">
        <f>+IFERROR('CMA Emp %OfOnt'!R228*'Ont GDP'!R228,"")</f>
        <v>0</v>
      </c>
      <c r="S228" s="30">
        <f>+IFERROR('CMA Emp %OfOnt'!S228*'Ont GDP'!S228,"")</f>
        <v>0</v>
      </c>
      <c r="T228" s="30">
        <f>+IFERROR('CMA Emp %OfOnt'!T228*'Ont GDP'!T228,"")</f>
        <v>0</v>
      </c>
      <c r="U228" s="30">
        <f>+IFERROR('CMA Emp %OfOnt'!U228*'Ont GDP'!U228,"")</f>
        <v>0</v>
      </c>
      <c r="V228" s="30">
        <f>+IFERROR('CMA Emp %OfOnt'!V228*'Ont GDP'!V228,"")</f>
        <v>158.51826031974028</v>
      </c>
      <c r="W228" s="30">
        <f>+IFERROR('CMA Emp %OfOnt'!W228*'Ont GDP'!W228,"")</f>
        <v>0</v>
      </c>
      <c r="X228" s="30">
        <f>+IFERROR('CMA Emp %OfOnt'!X228*'Ont GDP'!X228,"")</f>
        <v>86.98218072113184</v>
      </c>
      <c r="Y228" s="30">
        <f>+IFERROR('CMA Emp %OfOnt'!Y228*'Ont GDP'!Y228,"")</f>
        <v>133.52215097726997</v>
      </c>
    </row>
    <row r="229" spans="1:25" x14ac:dyDescent="0.25">
      <c r="A229" t="s">
        <v>552</v>
      </c>
      <c r="B229" s="137" t="s">
        <v>207</v>
      </c>
      <c r="C229" s="133">
        <v>6115</v>
      </c>
      <c r="D229" s="65">
        <f>+IFERROR('CMA Emp %OfOnt'!D229*'Ont GDP'!D229,"")</f>
        <v>0</v>
      </c>
      <c r="E229" s="65">
        <f>+IFERROR('CMA Emp %OfOnt'!E229*'Ont GDP'!E229,"")</f>
        <v>44.087654460196511</v>
      </c>
      <c r="F229" s="65">
        <f>+IFERROR('CMA Emp %OfOnt'!F229*'Ont GDP'!F229,"")</f>
        <v>0</v>
      </c>
      <c r="G229" s="65">
        <f>+IFERROR('CMA Emp %OfOnt'!G229*'Ont GDP'!G229,"")</f>
        <v>0</v>
      </c>
      <c r="H229" s="65">
        <f>+IFERROR('CMA Emp %OfOnt'!H229*'Ont GDP'!H229,"")</f>
        <v>59.766199999586121</v>
      </c>
      <c r="I229" s="65">
        <f>+IFERROR('CMA Emp %OfOnt'!I229*'Ont GDP'!I229,"")</f>
        <v>0</v>
      </c>
      <c r="J229" s="65">
        <f>+IFERROR('CMA Emp %OfOnt'!J229*'Ont GDP'!J229,"")</f>
        <v>0</v>
      </c>
      <c r="K229" s="65">
        <f>+IFERROR('CMA Emp %OfOnt'!K229*'Ont GDP'!K229,"")</f>
        <v>64.285751157416641</v>
      </c>
      <c r="L229" s="65">
        <f>+IFERROR('CMA Emp %OfOnt'!L229*'Ont GDP'!L229,"")</f>
        <v>0</v>
      </c>
      <c r="M229" s="30">
        <f>+IFERROR('CMA Emp %OfOnt'!M229*'Ont GDP'!M229,"")</f>
        <v>76.88340699518065</v>
      </c>
      <c r="N229" s="30">
        <f>+IFERROR('CMA Emp %OfOnt'!N229*'Ont GDP'!N229,"")</f>
        <v>73.845703858453305</v>
      </c>
      <c r="O229" s="30">
        <f>+IFERROR('CMA Emp %OfOnt'!O229*'Ont GDP'!O229,"")</f>
        <v>0</v>
      </c>
      <c r="P229" s="30">
        <f>+IFERROR('CMA Emp %OfOnt'!P229*'Ont GDP'!P229,"")</f>
        <v>0</v>
      </c>
      <c r="Q229" s="30">
        <f>+IFERROR('CMA Emp %OfOnt'!Q229*'Ont GDP'!Q229,"")</f>
        <v>0</v>
      </c>
      <c r="R229" s="30">
        <f>+IFERROR('CMA Emp %OfOnt'!R229*'Ont GDP'!R229,"")</f>
        <v>110.14067819152653</v>
      </c>
      <c r="S229" s="30">
        <f>+IFERROR('CMA Emp %OfOnt'!S229*'Ont GDP'!S229,"")</f>
        <v>0</v>
      </c>
      <c r="T229" s="30" t="str">
        <f>+IFERROR('CMA Emp %OfOnt'!T229*'Ont GDP'!T229,"")</f>
        <v/>
      </c>
      <c r="U229" s="30">
        <f>+IFERROR('CMA Emp %OfOnt'!U229*'Ont GDP'!U229,"")</f>
        <v>0</v>
      </c>
      <c r="V229" s="30">
        <f>+IFERROR('CMA Emp %OfOnt'!V229*'Ont GDP'!V229,"")</f>
        <v>0</v>
      </c>
      <c r="W229" s="30">
        <f>+IFERROR('CMA Emp %OfOnt'!W229*'Ont GDP'!W229,"")</f>
        <v>55.623802328568352</v>
      </c>
      <c r="X229" s="30">
        <f>+IFERROR('CMA Emp %OfOnt'!X229*'Ont GDP'!X229,"")</f>
        <v>103.12004587783066</v>
      </c>
      <c r="Y229" s="30">
        <f>+IFERROR('CMA Emp %OfOnt'!Y229*'Ont GDP'!Y229,"")</f>
        <v>80.792959914080868</v>
      </c>
    </row>
    <row r="230" spans="1:25" x14ac:dyDescent="0.25">
      <c r="A230" t="s">
        <v>553</v>
      </c>
      <c r="B230" s="137" t="s">
        <v>207</v>
      </c>
      <c r="C230" s="133">
        <v>6116</v>
      </c>
      <c r="D230" s="65">
        <f>+IFERROR('CMA Emp %OfOnt'!D230*'Ont GDP'!D230,"")</f>
        <v>288.45086874960771</v>
      </c>
      <c r="E230" s="65">
        <f>+IFERROR('CMA Emp %OfOnt'!E230*'Ont GDP'!E230,"")</f>
        <v>322.00240352791843</v>
      </c>
      <c r="F230" s="65">
        <f>+IFERROR('CMA Emp %OfOnt'!F230*'Ont GDP'!F230,"")</f>
        <v>398.37640475062653</v>
      </c>
      <c r="G230" s="65">
        <f>+IFERROR('CMA Emp %OfOnt'!G230*'Ont GDP'!G230,"")</f>
        <v>316.47072279701547</v>
      </c>
      <c r="H230" s="65">
        <f>+IFERROR('CMA Emp %OfOnt'!H230*'Ont GDP'!H230,"")</f>
        <v>375.99670932500584</v>
      </c>
      <c r="I230" s="65">
        <f>+IFERROR('CMA Emp %OfOnt'!I230*'Ont GDP'!I230,"")</f>
        <v>375.75069802240176</v>
      </c>
      <c r="J230" s="65">
        <f>+IFERROR('CMA Emp %OfOnt'!J230*'Ont GDP'!J230,"")</f>
        <v>370.55871697268469</v>
      </c>
      <c r="K230" s="65">
        <f>+IFERROR('CMA Emp %OfOnt'!K230*'Ont GDP'!K230,"")</f>
        <v>397.39478502640094</v>
      </c>
      <c r="L230" s="65">
        <f>+IFERROR('CMA Emp %OfOnt'!L230*'Ont GDP'!L230,"")</f>
        <v>495.90926324351602</v>
      </c>
      <c r="M230" s="30">
        <f>+IFERROR('CMA Emp %OfOnt'!M230*'Ont GDP'!M230,"")</f>
        <v>578.76150599852667</v>
      </c>
      <c r="N230" s="30">
        <f>+IFERROR('CMA Emp %OfOnt'!N230*'Ont GDP'!N230,"")</f>
        <v>589.28648272951261</v>
      </c>
      <c r="O230" s="30">
        <f>+IFERROR('CMA Emp %OfOnt'!O230*'Ont GDP'!O230,"")</f>
        <v>592.02513582851611</v>
      </c>
      <c r="P230" s="30">
        <f>+IFERROR('CMA Emp %OfOnt'!P230*'Ont GDP'!P230,"")</f>
        <v>689.50561281205216</v>
      </c>
      <c r="Q230" s="30">
        <f>+IFERROR('CMA Emp %OfOnt'!Q230*'Ont GDP'!Q230,"")</f>
        <v>626.38630425440385</v>
      </c>
      <c r="R230" s="30">
        <f>+IFERROR('CMA Emp %OfOnt'!R230*'Ont GDP'!R230,"")</f>
        <v>703.36157926786325</v>
      </c>
      <c r="S230" s="30">
        <f>+IFERROR('CMA Emp %OfOnt'!S230*'Ont GDP'!S230,"")</f>
        <v>761.32751066929154</v>
      </c>
      <c r="T230" s="30">
        <f>+IFERROR('CMA Emp %OfOnt'!T230*'Ont GDP'!T230,"")</f>
        <v>696.54995853107164</v>
      </c>
      <c r="U230" s="30">
        <f>+IFERROR('CMA Emp %OfOnt'!U230*'Ont GDP'!U230,"")</f>
        <v>632.49660371680352</v>
      </c>
      <c r="V230" s="30">
        <f>+IFERROR('CMA Emp %OfOnt'!V230*'Ont GDP'!V230,"")</f>
        <v>728.05338579094496</v>
      </c>
      <c r="W230" s="30">
        <f>+IFERROR('CMA Emp %OfOnt'!W230*'Ont GDP'!W230,"")</f>
        <v>692.81913089878742</v>
      </c>
      <c r="X230" s="30">
        <f>+IFERROR('CMA Emp %OfOnt'!X230*'Ont GDP'!X230,"")</f>
        <v>811.22386587673782</v>
      </c>
      <c r="Y230" s="30">
        <f>+IFERROR('CMA Emp %OfOnt'!Y230*'Ont GDP'!Y230,"")</f>
        <v>877.33750000791167</v>
      </c>
    </row>
    <row r="231" spans="1:25" x14ac:dyDescent="0.25">
      <c r="A231" t="s">
        <v>554</v>
      </c>
      <c r="B231" s="137" t="s">
        <v>207</v>
      </c>
      <c r="C231" s="133">
        <v>6117</v>
      </c>
      <c r="D231" s="65" t="str">
        <f>+IFERROR('CMA Emp %OfOnt'!D231*'Ont GDP'!D231,"")</f>
        <v/>
      </c>
      <c r="E231" s="65" t="str">
        <f>+IFERROR('CMA Emp %OfOnt'!E231*'Ont GDP'!E231,"")</f>
        <v/>
      </c>
      <c r="F231" s="65" t="str">
        <f>+IFERROR('CMA Emp %OfOnt'!F231*'Ont GDP'!F231,"")</f>
        <v/>
      </c>
      <c r="G231" s="65">
        <f>+IFERROR('CMA Emp %OfOnt'!G231*'Ont GDP'!G231,"")</f>
        <v>0</v>
      </c>
      <c r="H231" s="65">
        <f>+IFERROR('CMA Emp %OfOnt'!H231*'Ont GDP'!H231,"")</f>
        <v>0</v>
      </c>
      <c r="I231" s="65" t="str">
        <f>+IFERROR('CMA Emp %OfOnt'!I231*'Ont GDP'!I231,"")</f>
        <v/>
      </c>
      <c r="J231" s="65">
        <f>+IFERROR('CMA Emp %OfOnt'!J231*'Ont GDP'!J231,"")</f>
        <v>0</v>
      </c>
      <c r="K231" s="65">
        <f>+IFERROR('CMA Emp %OfOnt'!K231*'Ont GDP'!K231,"")</f>
        <v>0</v>
      </c>
      <c r="L231" s="65">
        <f>+IFERROR('CMA Emp %OfOnt'!L231*'Ont GDP'!L231,"")</f>
        <v>88.46913440592013</v>
      </c>
      <c r="M231" s="30">
        <f>+IFERROR('CMA Emp %OfOnt'!M231*'Ont GDP'!M231,"")</f>
        <v>0</v>
      </c>
      <c r="N231" s="30">
        <f>+IFERROR('CMA Emp %OfOnt'!N231*'Ont GDP'!N231,"")</f>
        <v>79.65666273713687</v>
      </c>
      <c r="O231" s="30">
        <f>+IFERROR('CMA Emp %OfOnt'!O231*'Ont GDP'!O231,"")</f>
        <v>108.58060941545999</v>
      </c>
      <c r="P231" s="30">
        <f>+IFERROR('CMA Emp %OfOnt'!P231*'Ont GDP'!P231,"")</f>
        <v>0</v>
      </c>
      <c r="Q231" s="30">
        <f>+IFERROR('CMA Emp %OfOnt'!Q231*'Ont GDP'!Q231,"")</f>
        <v>0</v>
      </c>
      <c r="R231" s="30">
        <f>+IFERROR('CMA Emp %OfOnt'!R231*'Ont GDP'!R231,"")</f>
        <v>116.99668436130932</v>
      </c>
      <c r="S231" s="30">
        <f>+IFERROR('CMA Emp %OfOnt'!S231*'Ont GDP'!S231,"")</f>
        <v>77.580078970363857</v>
      </c>
      <c r="T231" s="30" t="str">
        <f>+IFERROR('CMA Emp %OfOnt'!T231*'Ont GDP'!T231,"")</f>
        <v/>
      </c>
      <c r="U231" s="30">
        <f>+IFERROR('CMA Emp %OfOnt'!U231*'Ont GDP'!U231,"")</f>
        <v>118.00415947582455</v>
      </c>
      <c r="V231" s="30">
        <f>+IFERROR('CMA Emp %OfOnt'!V231*'Ont GDP'!V231,"")</f>
        <v>84.5098938571292</v>
      </c>
      <c r="W231" s="30">
        <f>+IFERROR('CMA Emp %OfOnt'!W231*'Ont GDP'!W231,"")</f>
        <v>0</v>
      </c>
      <c r="X231" s="30">
        <f>+IFERROR('CMA Emp %OfOnt'!X231*'Ont GDP'!X231,"")</f>
        <v>0</v>
      </c>
      <c r="Y231" s="30">
        <f>+IFERROR('CMA Emp %OfOnt'!Y231*'Ont GDP'!Y231,"")</f>
        <v>126.2305371745331</v>
      </c>
    </row>
    <row r="232" spans="1:25" x14ac:dyDescent="0.25">
      <c r="A232" s="106" t="s">
        <v>430</v>
      </c>
      <c r="B232" s="129"/>
      <c r="C232" s="130"/>
      <c r="D232" s="141"/>
      <c r="E232" s="141"/>
      <c r="F232" s="141"/>
      <c r="G232" s="141"/>
      <c r="H232" s="141"/>
      <c r="I232" s="141"/>
      <c r="J232" s="141"/>
      <c r="K232" s="141"/>
      <c r="L232" s="141"/>
      <c r="M232" s="135"/>
      <c r="N232" s="135"/>
      <c r="O232" s="135"/>
      <c r="P232" s="135"/>
      <c r="Q232" s="135"/>
      <c r="R232" s="135"/>
      <c r="S232" s="135"/>
      <c r="T232" s="135"/>
      <c r="U232" s="135"/>
      <c r="V232" s="135"/>
      <c r="W232" s="135"/>
      <c r="X232" s="135"/>
      <c r="Y232" s="135"/>
    </row>
    <row r="233" spans="1:25" x14ac:dyDescent="0.25">
      <c r="A233" t="s">
        <v>555</v>
      </c>
      <c r="B233" s="137"/>
      <c r="C233" s="133" t="s">
        <v>189</v>
      </c>
      <c r="D233" s="65">
        <f>+IFERROR('CMA Emp %OfOnt'!D233*'Ont GDP'!D233,"")</f>
        <v>313.13575129533677</v>
      </c>
      <c r="E233" s="65">
        <f>+IFERROR('CMA Emp %OfOnt'!E233*'Ont GDP'!E233,"")</f>
        <v>418.52968672302336</v>
      </c>
      <c r="F233" s="65">
        <f>+IFERROR('CMA Emp %OfOnt'!F233*'Ont GDP'!F233,"")</f>
        <v>336.14427050720104</v>
      </c>
      <c r="G233" s="65">
        <f>+IFERROR('CMA Emp %OfOnt'!G233*'Ont GDP'!G233,"")</f>
        <v>313.2823956442831</v>
      </c>
      <c r="H233" s="65">
        <f>+IFERROR('CMA Emp %OfOnt'!H233*'Ont GDP'!H233,"")</f>
        <v>373.18261838440117</v>
      </c>
      <c r="I233" s="65">
        <f>+IFERROR('CMA Emp %OfOnt'!I233*'Ont GDP'!I233,"")</f>
        <v>418.35149384885761</v>
      </c>
      <c r="J233" s="65">
        <f>+IFERROR('CMA Emp %OfOnt'!J233*'Ont GDP'!J233,"")</f>
        <v>328.86110787172015</v>
      </c>
      <c r="K233" s="65">
        <f>+IFERROR('CMA Emp %OfOnt'!K233*'Ont GDP'!K233,"")</f>
        <v>383.17128263337111</v>
      </c>
      <c r="L233" s="65">
        <f>+IFERROR('CMA Emp %OfOnt'!L233*'Ont GDP'!L233,"")</f>
        <v>383.51644983276373</v>
      </c>
      <c r="M233" s="30">
        <f>+IFERROR('CMA Emp %OfOnt'!M233*'Ont GDP'!M233,"")</f>
        <v>340.23124931809821</v>
      </c>
      <c r="N233" s="30">
        <f>+IFERROR('CMA Emp %OfOnt'!N233*'Ont GDP'!N233,"")</f>
        <v>245.02886245220807</v>
      </c>
      <c r="O233" s="30">
        <f>+IFERROR('CMA Emp %OfOnt'!O233*'Ont GDP'!O233,"")</f>
        <v>290.05441495709874</v>
      </c>
      <c r="P233" s="30">
        <f>+IFERROR('CMA Emp %OfOnt'!P233*'Ont GDP'!P233,"")</f>
        <v>252.04968418649489</v>
      </c>
      <c r="Q233" s="30">
        <f>+IFERROR('CMA Emp %OfOnt'!Q233*'Ont GDP'!Q233,"")</f>
        <v>243.27168331523461</v>
      </c>
      <c r="R233" s="30">
        <f>+IFERROR('CMA Emp %OfOnt'!R233*'Ont GDP'!R233,"")</f>
        <v>275.80417269159261</v>
      </c>
      <c r="S233" s="30">
        <f>+IFERROR('CMA Emp %OfOnt'!S233*'Ont GDP'!S233,"")</f>
        <v>192.49554579113197</v>
      </c>
      <c r="T233" s="30">
        <f>+IFERROR('CMA Emp %OfOnt'!T233*'Ont GDP'!T233,"")</f>
        <v>275.56385362210602</v>
      </c>
      <c r="U233" s="30">
        <f>+IFERROR('CMA Emp %OfOnt'!U233*'Ont GDP'!U233,"")</f>
        <v>225.01380341518657</v>
      </c>
      <c r="V233" s="30">
        <f>+IFERROR('CMA Emp %OfOnt'!V233*'Ont GDP'!V233,"")</f>
        <v>370.69059030764816</v>
      </c>
      <c r="W233" s="30">
        <f>+IFERROR('CMA Emp %OfOnt'!W233*'Ont GDP'!W233,"")</f>
        <v>191.48637163402697</v>
      </c>
      <c r="X233" s="30">
        <f>+IFERROR('CMA Emp %OfOnt'!X233*'Ont GDP'!X233,"")</f>
        <v>302.99880029531198</v>
      </c>
      <c r="Y233" s="30">
        <f>+IFERROR('CMA Emp %OfOnt'!Y233*'Ont GDP'!Y233,"")</f>
        <v>250.39737910668146</v>
      </c>
    </row>
    <row r="234" spans="1:25" x14ac:dyDescent="0.25">
      <c r="A234" t="s">
        <v>556</v>
      </c>
      <c r="B234" s="137">
        <f t="shared" ref="B234:B244" si="11">VALUE(LEFT(C234,4))</f>
        <v>3131</v>
      </c>
      <c r="C234" s="133">
        <v>3131</v>
      </c>
      <c r="D234" s="65" t="str">
        <f>+IFERROR('CMA Emp %OfOnt'!D234*'Ont GDP'!D234,"")</f>
        <v/>
      </c>
      <c r="E234" s="65" t="str">
        <f>+IFERROR('CMA Emp %OfOnt'!E234*'Ont GDP'!E234,"")</f>
        <v/>
      </c>
      <c r="F234" s="65" t="str">
        <f>+IFERROR('CMA Emp %OfOnt'!F234*'Ont GDP'!F234,"")</f>
        <v/>
      </c>
      <c r="G234" s="65" t="str">
        <f>+IFERROR('CMA Emp %OfOnt'!G234*'Ont GDP'!G234,"")</f>
        <v/>
      </c>
      <c r="H234" s="65" t="str">
        <f>+IFERROR('CMA Emp %OfOnt'!H234*'Ont GDP'!H234,"")</f>
        <v/>
      </c>
      <c r="I234" s="65" t="str">
        <f>+IFERROR('CMA Emp %OfOnt'!I234*'Ont GDP'!I234,"")</f>
        <v/>
      </c>
      <c r="J234" s="65" t="str">
        <f>+IFERROR('CMA Emp %OfOnt'!J234*'Ont GDP'!J234,"")</f>
        <v/>
      </c>
      <c r="K234" s="65" t="str">
        <f>+IFERROR('CMA Emp %OfOnt'!K234*'Ont GDP'!K234,"")</f>
        <v/>
      </c>
      <c r="L234" s="65" t="str">
        <f>+IFERROR('CMA Emp %OfOnt'!L234*'Ont GDP'!L234,"")</f>
        <v/>
      </c>
      <c r="M234" s="30" t="str">
        <f>+IFERROR('CMA Emp %OfOnt'!M234*'Ont GDP'!M234,"")</f>
        <v/>
      </c>
      <c r="N234" s="30" t="str">
        <f>+IFERROR('CMA Emp %OfOnt'!N234*'Ont GDP'!N234,"")</f>
        <v/>
      </c>
      <c r="O234" s="30" t="str">
        <f>+IFERROR('CMA Emp %OfOnt'!O234*'Ont GDP'!O234,"")</f>
        <v/>
      </c>
      <c r="P234" s="30" t="str">
        <f>+IFERROR('CMA Emp %OfOnt'!P234*'Ont GDP'!P234,"")</f>
        <v/>
      </c>
      <c r="Q234" s="30" t="str">
        <f>+IFERROR('CMA Emp %OfOnt'!Q234*'Ont GDP'!Q234,"")</f>
        <v/>
      </c>
      <c r="R234" s="30" t="str">
        <f>+IFERROR('CMA Emp %OfOnt'!R234*'Ont GDP'!R234,"")</f>
        <v/>
      </c>
      <c r="S234" s="30" t="str">
        <f>+IFERROR('CMA Emp %OfOnt'!S234*'Ont GDP'!S234,"")</f>
        <v/>
      </c>
      <c r="T234" s="30" t="str">
        <f>+IFERROR('CMA Emp %OfOnt'!T234*'Ont GDP'!T234,"")</f>
        <v/>
      </c>
      <c r="U234" s="30" t="str">
        <f>+IFERROR('CMA Emp %OfOnt'!U234*'Ont GDP'!U234,"")</f>
        <v/>
      </c>
      <c r="V234" s="30" t="str">
        <f>+IFERROR('CMA Emp %OfOnt'!V234*'Ont GDP'!V234,"")</f>
        <v/>
      </c>
      <c r="W234" s="30" t="str">
        <f>+IFERROR('CMA Emp %OfOnt'!W234*'Ont GDP'!W234,"")</f>
        <v/>
      </c>
      <c r="X234" s="30" t="str">
        <f>+IFERROR('CMA Emp %OfOnt'!X234*'Ont GDP'!X234,"")</f>
        <v/>
      </c>
      <c r="Y234" s="30" t="str">
        <f>+IFERROR('CMA Emp %OfOnt'!Y234*'Ont GDP'!Y234,"")</f>
        <v/>
      </c>
    </row>
    <row r="235" spans="1:25" x14ac:dyDescent="0.25">
      <c r="A235" t="s">
        <v>557</v>
      </c>
      <c r="B235" s="137">
        <f t="shared" si="11"/>
        <v>3132</v>
      </c>
      <c r="C235" s="133">
        <v>3132</v>
      </c>
      <c r="D235" s="65" t="str">
        <f>+IFERROR('CMA Emp %OfOnt'!D235*'Ont GDP'!D235,"")</f>
        <v/>
      </c>
      <c r="E235" s="65" t="str">
        <f>+IFERROR('CMA Emp %OfOnt'!E235*'Ont GDP'!E235,"")</f>
        <v/>
      </c>
      <c r="F235" s="65" t="str">
        <f>+IFERROR('CMA Emp %OfOnt'!F235*'Ont GDP'!F235,"")</f>
        <v/>
      </c>
      <c r="G235" s="65" t="str">
        <f>+IFERROR('CMA Emp %OfOnt'!G235*'Ont GDP'!G235,"")</f>
        <v/>
      </c>
      <c r="H235" s="65" t="str">
        <f>+IFERROR('CMA Emp %OfOnt'!H235*'Ont GDP'!H235,"")</f>
        <v/>
      </c>
      <c r="I235" s="65" t="str">
        <f>+IFERROR('CMA Emp %OfOnt'!I235*'Ont GDP'!I235,"")</f>
        <v/>
      </c>
      <c r="J235" s="65" t="str">
        <f>+IFERROR('CMA Emp %OfOnt'!J235*'Ont GDP'!J235,"")</f>
        <v/>
      </c>
      <c r="K235" s="65" t="str">
        <f>+IFERROR('CMA Emp %OfOnt'!K235*'Ont GDP'!K235,"")</f>
        <v/>
      </c>
      <c r="L235" s="65" t="str">
        <f>+IFERROR('CMA Emp %OfOnt'!L235*'Ont GDP'!L235,"")</f>
        <v/>
      </c>
      <c r="M235" s="30" t="str">
        <f>+IFERROR('CMA Emp %OfOnt'!M235*'Ont GDP'!M235,"")</f>
        <v/>
      </c>
      <c r="N235" s="30" t="str">
        <f>+IFERROR('CMA Emp %OfOnt'!N235*'Ont GDP'!N235,"")</f>
        <v/>
      </c>
      <c r="O235" s="30" t="str">
        <f>+IFERROR('CMA Emp %OfOnt'!O235*'Ont GDP'!O235,"")</f>
        <v/>
      </c>
      <c r="P235" s="30" t="str">
        <f>+IFERROR('CMA Emp %OfOnt'!P235*'Ont GDP'!P235,"")</f>
        <v/>
      </c>
      <c r="Q235" s="30" t="str">
        <f>+IFERROR('CMA Emp %OfOnt'!Q235*'Ont GDP'!Q235,"")</f>
        <v/>
      </c>
      <c r="R235" s="30" t="str">
        <f>+IFERROR('CMA Emp %OfOnt'!R235*'Ont GDP'!R235,"")</f>
        <v/>
      </c>
      <c r="S235" s="30" t="str">
        <f>+IFERROR('CMA Emp %OfOnt'!S235*'Ont GDP'!S235,"")</f>
        <v/>
      </c>
      <c r="T235" s="30" t="str">
        <f>+IFERROR('CMA Emp %OfOnt'!T235*'Ont GDP'!T235,"")</f>
        <v/>
      </c>
      <c r="U235" s="30" t="str">
        <f>+IFERROR('CMA Emp %OfOnt'!U235*'Ont GDP'!U235,"")</f>
        <v/>
      </c>
      <c r="V235" s="30" t="str">
        <f>+IFERROR('CMA Emp %OfOnt'!V235*'Ont GDP'!V235,"")</f>
        <v/>
      </c>
      <c r="W235" s="30" t="str">
        <f>+IFERROR('CMA Emp %OfOnt'!W235*'Ont GDP'!W235,"")</f>
        <v/>
      </c>
      <c r="X235" s="30" t="str">
        <f>+IFERROR('CMA Emp %OfOnt'!X235*'Ont GDP'!X235,"")</f>
        <v/>
      </c>
      <c r="Y235" s="30" t="str">
        <f>+IFERROR('CMA Emp %OfOnt'!Y235*'Ont GDP'!Y235,"")</f>
        <v/>
      </c>
    </row>
    <row r="236" spans="1:25" x14ac:dyDescent="0.25">
      <c r="A236" t="s">
        <v>558</v>
      </c>
      <c r="B236" s="137">
        <f t="shared" si="11"/>
        <v>3133</v>
      </c>
      <c r="C236" s="133">
        <v>3133</v>
      </c>
      <c r="D236" s="65" t="str">
        <f>+IFERROR('CMA Emp %OfOnt'!D236*'Ont GDP'!D236,"")</f>
        <v/>
      </c>
      <c r="E236" s="65" t="str">
        <f>+IFERROR('CMA Emp %OfOnt'!E236*'Ont GDP'!E236,"")</f>
        <v/>
      </c>
      <c r="F236" s="65" t="str">
        <f>+IFERROR('CMA Emp %OfOnt'!F236*'Ont GDP'!F236,"")</f>
        <v/>
      </c>
      <c r="G236" s="65" t="str">
        <f>+IFERROR('CMA Emp %OfOnt'!G236*'Ont GDP'!G236,"")</f>
        <v/>
      </c>
      <c r="H236" s="65" t="str">
        <f>+IFERROR('CMA Emp %OfOnt'!H236*'Ont GDP'!H236,"")</f>
        <v/>
      </c>
      <c r="I236" s="65" t="str">
        <f>+IFERROR('CMA Emp %OfOnt'!I236*'Ont GDP'!I236,"")</f>
        <v/>
      </c>
      <c r="J236" s="65" t="str">
        <f>+IFERROR('CMA Emp %OfOnt'!J236*'Ont GDP'!J236,"")</f>
        <v/>
      </c>
      <c r="K236" s="65" t="str">
        <f>+IFERROR('CMA Emp %OfOnt'!K236*'Ont GDP'!K236,"")</f>
        <v/>
      </c>
      <c r="L236" s="65" t="str">
        <f>+IFERROR('CMA Emp %OfOnt'!L236*'Ont GDP'!L236,"")</f>
        <v/>
      </c>
      <c r="M236" s="30" t="str">
        <f>+IFERROR('CMA Emp %OfOnt'!M236*'Ont GDP'!M236,"")</f>
        <v/>
      </c>
      <c r="N236" s="30" t="str">
        <f>+IFERROR('CMA Emp %OfOnt'!N236*'Ont GDP'!N236,"")</f>
        <v/>
      </c>
      <c r="O236" s="30" t="str">
        <f>+IFERROR('CMA Emp %OfOnt'!O236*'Ont GDP'!O236,"")</f>
        <v/>
      </c>
      <c r="P236" s="30" t="str">
        <f>+IFERROR('CMA Emp %OfOnt'!P236*'Ont GDP'!P236,"")</f>
        <v/>
      </c>
      <c r="Q236" s="30" t="str">
        <f>+IFERROR('CMA Emp %OfOnt'!Q236*'Ont GDP'!Q236,"")</f>
        <v/>
      </c>
      <c r="R236" s="30" t="str">
        <f>+IFERROR('CMA Emp %OfOnt'!R236*'Ont GDP'!R236,"")</f>
        <v/>
      </c>
      <c r="S236" s="30" t="str">
        <f>+IFERROR('CMA Emp %OfOnt'!S236*'Ont GDP'!S236,"")</f>
        <v/>
      </c>
      <c r="T236" s="30" t="str">
        <f>+IFERROR('CMA Emp %OfOnt'!T236*'Ont GDP'!T236,"")</f>
        <v/>
      </c>
      <c r="U236" s="30" t="str">
        <f>+IFERROR('CMA Emp %OfOnt'!U236*'Ont GDP'!U236,"")</f>
        <v/>
      </c>
      <c r="V236" s="30" t="str">
        <f>+IFERROR('CMA Emp %OfOnt'!V236*'Ont GDP'!V236,"")</f>
        <v/>
      </c>
      <c r="W236" s="30" t="str">
        <f>+IFERROR('CMA Emp %OfOnt'!W236*'Ont GDP'!W236,"")</f>
        <v/>
      </c>
      <c r="X236" s="30" t="str">
        <f>+IFERROR('CMA Emp %OfOnt'!X236*'Ont GDP'!X236,"")</f>
        <v/>
      </c>
      <c r="Y236" s="30" t="str">
        <f>+IFERROR('CMA Emp %OfOnt'!Y236*'Ont GDP'!Y236,"")</f>
        <v/>
      </c>
    </row>
    <row r="237" spans="1:25" x14ac:dyDescent="0.25">
      <c r="A237" t="s">
        <v>559</v>
      </c>
      <c r="B237" s="137">
        <f t="shared" si="11"/>
        <v>3141</v>
      </c>
      <c r="C237" s="133">
        <v>3141</v>
      </c>
      <c r="D237" s="65" t="str">
        <f>+IFERROR('CMA Emp %OfOnt'!D237*'Ont GDP'!D237,"")</f>
        <v/>
      </c>
      <c r="E237" s="65" t="str">
        <f>+IFERROR('CMA Emp %OfOnt'!E237*'Ont GDP'!E237,"")</f>
        <v/>
      </c>
      <c r="F237" s="65" t="str">
        <f>+IFERROR('CMA Emp %OfOnt'!F237*'Ont GDP'!F237,"")</f>
        <v/>
      </c>
      <c r="G237" s="65" t="str">
        <f>+IFERROR('CMA Emp %OfOnt'!G237*'Ont GDP'!G237,"")</f>
        <v/>
      </c>
      <c r="H237" s="65" t="str">
        <f>+IFERROR('CMA Emp %OfOnt'!H237*'Ont GDP'!H237,"")</f>
        <v/>
      </c>
      <c r="I237" s="65" t="str">
        <f>+IFERROR('CMA Emp %OfOnt'!I237*'Ont GDP'!I237,"")</f>
        <v/>
      </c>
      <c r="J237" s="65" t="str">
        <f>+IFERROR('CMA Emp %OfOnt'!J237*'Ont GDP'!J237,"")</f>
        <v/>
      </c>
      <c r="K237" s="65" t="str">
        <f>+IFERROR('CMA Emp %OfOnt'!K237*'Ont GDP'!K237,"")</f>
        <v/>
      </c>
      <c r="L237" s="65" t="str">
        <f>+IFERROR('CMA Emp %OfOnt'!L237*'Ont GDP'!L237,"")</f>
        <v/>
      </c>
      <c r="M237" s="30" t="str">
        <f>+IFERROR('CMA Emp %OfOnt'!M237*'Ont GDP'!M237,"")</f>
        <v/>
      </c>
      <c r="N237" s="30" t="str">
        <f>+IFERROR('CMA Emp %OfOnt'!N237*'Ont GDP'!N237,"")</f>
        <v/>
      </c>
      <c r="O237" s="30" t="str">
        <f>+IFERROR('CMA Emp %OfOnt'!O237*'Ont GDP'!O237,"")</f>
        <v/>
      </c>
      <c r="P237" s="30" t="str">
        <f>+IFERROR('CMA Emp %OfOnt'!P237*'Ont GDP'!P237,"")</f>
        <v/>
      </c>
      <c r="Q237" s="30" t="str">
        <f>+IFERROR('CMA Emp %OfOnt'!Q237*'Ont GDP'!Q237,"")</f>
        <v/>
      </c>
      <c r="R237" s="30" t="str">
        <f>+IFERROR('CMA Emp %OfOnt'!R237*'Ont GDP'!R237,"")</f>
        <v/>
      </c>
      <c r="S237" s="30" t="str">
        <f>+IFERROR('CMA Emp %OfOnt'!S237*'Ont GDP'!S237,"")</f>
        <v/>
      </c>
      <c r="T237" s="30" t="str">
        <f>+IFERROR('CMA Emp %OfOnt'!T237*'Ont GDP'!T237,"")</f>
        <v/>
      </c>
      <c r="U237" s="30" t="str">
        <f>+IFERROR('CMA Emp %OfOnt'!U237*'Ont GDP'!U237,"")</f>
        <v/>
      </c>
      <c r="V237" s="30" t="str">
        <f>+IFERROR('CMA Emp %OfOnt'!V237*'Ont GDP'!V237,"")</f>
        <v/>
      </c>
      <c r="W237" s="30" t="str">
        <f>+IFERROR('CMA Emp %OfOnt'!W237*'Ont GDP'!W237,"")</f>
        <v/>
      </c>
      <c r="X237" s="30" t="str">
        <f>+IFERROR('CMA Emp %OfOnt'!X237*'Ont GDP'!X237,"")</f>
        <v/>
      </c>
      <c r="Y237" s="30" t="str">
        <f>+IFERROR('CMA Emp %OfOnt'!Y237*'Ont GDP'!Y237,"")</f>
        <v/>
      </c>
    </row>
    <row r="238" spans="1:25" x14ac:dyDescent="0.25">
      <c r="A238" t="s">
        <v>560</v>
      </c>
      <c r="B238" s="137">
        <f t="shared" si="11"/>
        <v>3149</v>
      </c>
      <c r="C238" s="133">
        <v>3149</v>
      </c>
      <c r="D238" s="65" t="str">
        <f>+IFERROR('CMA Emp %OfOnt'!D238*'Ont GDP'!D238,"")</f>
        <v/>
      </c>
      <c r="E238" s="65" t="str">
        <f>+IFERROR('CMA Emp %OfOnt'!E238*'Ont GDP'!E238,"")</f>
        <v/>
      </c>
      <c r="F238" s="65" t="str">
        <f>+IFERROR('CMA Emp %OfOnt'!F238*'Ont GDP'!F238,"")</f>
        <v/>
      </c>
      <c r="G238" s="65" t="str">
        <f>+IFERROR('CMA Emp %OfOnt'!G238*'Ont GDP'!G238,"")</f>
        <v/>
      </c>
      <c r="H238" s="65" t="str">
        <f>+IFERROR('CMA Emp %OfOnt'!H238*'Ont GDP'!H238,"")</f>
        <v/>
      </c>
      <c r="I238" s="65" t="str">
        <f>+IFERROR('CMA Emp %OfOnt'!I238*'Ont GDP'!I238,"")</f>
        <v/>
      </c>
      <c r="J238" s="65" t="str">
        <f>+IFERROR('CMA Emp %OfOnt'!J238*'Ont GDP'!J238,"")</f>
        <v/>
      </c>
      <c r="K238" s="65" t="str">
        <f>+IFERROR('CMA Emp %OfOnt'!K238*'Ont GDP'!K238,"")</f>
        <v/>
      </c>
      <c r="L238" s="65" t="str">
        <f>+IFERROR('CMA Emp %OfOnt'!L238*'Ont GDP'!L238,"")</f>
        <v/>
      </c>
      <c r="M238" s="30" t="str">
        <f>+IFERROR('CMA Emp %OfOnt'!M238*'Ont GDP'!M238,"")</f>
        <v/>
      </c>
      <c r="N238" s="30" t="str">
        <f>+IFERROR('CMA Emp %OfOnt'!N238*'Ont GDP'!N238,"")</f>
        <v/>
      </c>
      <c r="O238" s="30" t="str">
        <f>+IFERROR('CMA Emp %OfOnt'!O238*'Ont GDP'!O238,"")</f>
        <v/>
      </c>
      <c r="P238" s="30" t="str">
        <f>+IFERROR('CMA Emp %OfOnt'!P238*'Ont GDP'!P238,"")</f>
        <v/>
      </c>
      <c r="Q238" s="30" t="str">
        <f>+IFERROR('CMA Emp %OfOnt'!Q238*'Ont GDP'!Q238,"")</f>
        <v/>
      </c>
      <c r="R238" s="30" t="str">
        <f>+IFERROR('CMA Emp %OfOnt'!R238*'Ont GDP'!R238,"")</f>
        <v/>
      </c>
      <c r="S238" s="30" t="str">
        <f>+IFERROR('CMA Emp %OfOnt'!S238*'Ont GDP'!S238,"")</f>
        <v/>
      </c>
      <c r="T238" s="30" t="str">
        <f>+IFERROR('CMA Emp %OfOnt'!T238*'Ont GDP'!T238,"")</f>
        <v/>
      </c>
      <c r="U238" s="30" t="str">
        <f>+IFERROR('CMA Emp %OfOnt'!U238*'Ont GDP'!U238,"")</f>
        <v/>
      </c>
      <c r="V238" s="30" t="str">
        <f>+IFERROR('CMA Emp %OfOnt'!V238*'Ont GDP'!V238,"")</f>
        <v/>
      </c>
      <c r="W238" s="30" t="str">
        <f>+IFERROR('CMA Emp %OfOnt'!W238*'Ont GDP'!W238,"")</f>
        <v/>
      </c>
      <c r="X238" s="30" t="str">
        <f>+IFERROR('CMA Emp %OfOnt'!X238*'Ont GDP'!X238,"")</f>
        <v/>
      </c>
      <c r="Y238" s="30" t="str">
        <f>+IFERROR('CMA Emp %OfOnt'!Y238*'Ont GDP'!Y238,"")</f>
        <v/>
      </c>
    </row>
    <row r="239" spans="1:25" x14ac:dyDescent="0.25">
      <c r="A239" t="s">
        <v>561</v>
      </c>
      <c r="B239" s="137" t="s">
        <v>190</v>
      </c>
      <c r="C239" s="133">
        <v>315</v>
      </c>
      <c r="D239" s="65">
        <f>+IFERROR('CMA Emp %OfOnt'!D239*'Ont GDP'!D239,"")</f>
        <v>602.24250967272508</v>
      </c>
      <c r="E239" s="65">
        <f>+IFERROR('CMA Emp %OfOnt'!E239*'Ont GDP'!E239,"")</f>
        <v>634.10671623498183</v>
      </c>
      <c r="F239" s="65">
        <f>+IFERROR('CMA Emp %OfOnt'!F239*'Ont GDP'!F239,"")</f>
        <v>681.56211784965865</v>
      </c>
      <c r="G239" s="65">
        <f>+IFERROR('CMA Emp %OfOnt'!G239*'Ont GDP'!G239,"")</f>
        <v>868.80706913196173</v>
      </c>
      <c r="H239" s="65">
        <f>+IFERROR('CMA Emp %OfOnt'!H239*'Ont GDP'!H239,"")</f>
        <v>737.6356733933045</v>
      </c>
      <c r="I239" s="65">
        <f>+IFERROR('CMA Emp %OfOnt'!I239*'Ont GDP'!I239,"")</f>
        <v>707.36303555837014</v>
      </c>
      <c r="J239" s="65">
        <f>+IFERROR('CMA Emp %OfOnt'!J239*'Ont GDP'!J239,"")</f>
        <v>661.69837747012878</v>
      </c>
      <c r="K239" s="65">
        <f>+IFERROR('CMA Emp %OfOnt'!K239*'Ont GDP'!K239,"")</f>
        <v>482.59295612659179</v>
      </c>
      <c r="L239" s="65">
        <f>+IFERROR('CMA Emp %OfOnt'!L239*'Ont GDP'!L239,"")</f>
        <v>483.04007714498732</v>
      </c>
      <c r="M239" s="30">
        <f>+IFERROR('CMA Emp %OfOnt'!M239*'Ont GDP'!M239,"")</f>
        <v>435.06508442520027</v>
      </c>
      <c r="N239" s="30">
        <f>+IFERROR('CMA Emp %OfOnt'!N239*'Ont GDP'!N239,"")</f>
        <v>391.2115283892141</v>
      </c>
      <c r="O239" s="30">
        <f>+IFERROR('CMA Emp %OfOnt'!O239*'Ont GDP'!O239,"")</f>
        <v>276.91532205161019</v>
      </c>
      <c r="P239" s="30">
        <f>+IFERROR('CMA Emp %OfOnt'!P239*'Ont GDP'!P239,"")</f>
        <v>247.42272861316928</v>
      </c>
      <c r="Q239" s="30">
        <f>+IFERROR('CMA Emp %OfOnt'!Q239*'Ont GDP'!Q239,"")</f>
        <v>226.05721706316896</v>
      </c>
      <c r="R239" s="30">
        <f>+IFERROR('CMA Emp %OfOnt'!R239*'Ont GDP'!R239,"")</f>
        <v>253.61977624634321</v>
      </c>
      <c r="S239" s="30">
        <f>+IFERROR('CMA Emp %OfOnt'!S239*'Ont GDP'!S239,"")</f>
        <v>240.18707198017583</v>
      </c>
      <c r="T239" s="30">
        <f>+IFERROR('CMA Emp %OfOnt'!T239*'Ont GDP'!T239,"")</f>
        <v>229.1900653492205</v>
      </c>
      <c r="U239" s="30">
        <f>+IFERROR('CMA Emp %OfOnt'!U239*'Ont GDP'!U239,"")</f>
        <v>235.84001962755059</v>
      </c>
      <c r="V239" s="30">
        <f>+IFERROR('CMA Emp %OfOnt'!V239*'Ont GDP'!V239,"")</f>
        <v>260.26162910053353</v>
      </c>
      <c r="W239" s="30">
        <f>+IFERROR('CMA Emp %OfOnt'!W239*'Ont GDP'!W239,"")</f>
        <v>208.80215137099279</v>
      </c>
      <c r="X239" s="30">
        <f>+IFERROR('CMA Emp %OfOnt'!X239*'Ont GDP'!X239,"")</f>
        <v>248.08756339866943</v>
      </c>
      <c r="Y239" s="30">
        <f>+IFERROR('CMA Emp %OfOnt'!Y239*'Ont GDP'!Y239,"")</f>
        <v>260.88412909519883</v>
      </c>
    </row>
    <row r="240" spans="1:25" x14ac:dyDescent="0.25">
      <c r="A240" t="s">
        <v>562</v>
      </c>
      <c r="B240" s="137">
        <f t="shared" si="11"/>
        <v>3151</v>
      </c>
      <c r="C240" s="133">
        <v>3151</v>
      </c>
      <c r="D240" s="65" t="str">
        <f>+IFERROR('CMA Emp %OfOnt'!D240*'Ont GDP'!D240,"")</f>
        <v/>
      </c>
      <c r="E240" s="65" t="str">
        <f>+IFERROR('CMA Emp %OfOnt'!E240*'Ont GDP'!E240,"")</f>
        <v/>
      </c>
      <c r="F240" s="65" t="str">
        <f>+IFERROR('CMA Emp %OfOnt'!F240*'Ont GDP'!F240,"")</f>
        <v/>
      </c>
      <c r="G240" s="65" t="str">
        <f>+IFERROR('CMA Emp %OfOnt'!G240*'Ont GDP'!G240,"")</f>
        <v/>
      </c>
      <c r="H240" s="65" t="str">
        <f>+IFERROR('CMA Emp %OfOnt'!H240*'Ont GDP'!H240,"")</f>
        <v/>
      </c>
      <c r="I240" s="65" t="str">
        <f>+IFERROR('CMA Emp %OfOnt'!I240*'Ont GDP'!I240,"")</f>
        <v/>
      </c>
      <c r="J240" s="65" t="str">
        <f>+IFERROR('CMA Emp %OfOnt'!J240*'Ont GDP'!J240,"")</f>
        <v/>
      </c>
      <c r="K240" s="65" t="str">
        <f>+IFERROR('CMA Emp %OfOnt'!K240*'Ont GDP'!K240,"")</f>
        <v/>
      </c>
      <c r="L240" s="65" t="str">
        <f>+IFERROR('CMA Emp %OfOnt'!L240*'Ont GDP'!L240,"")</f>
        <v/>
      </c>
      <c r="M240" s="30" t="str">
        <f>+IFERROR('CMA Emp %OfOnt'!M240*'Ont GDP'!M240,"")</f>
        <v/>
      </c>
      <c r="N240" s="30" t="str">
        <f>+IFERROR('CMA Emp %OfOnt'!N240*'Ont GDP'!N240,"")</f>
        <v/>
      </c>
      <c r="O240" s="30" t="str">
        <f>+IFERROR('CMA Emp %OfOnt'!O240*'Ont GDP'!O240,"")</f>
        <v/>
      </c>
      <c r="P240" s="30" t="str">
        <f>+IFERROR('CMA Emp %OfOnt'!P240*'Ont GDP'!P240,"")</f>
        <v/>
      </c>
      <c r="Q240" s="30" t="str">
        <f>+IFERROR('CMA Emp %OfOnt'!Q240*'Ont GDP'!Q240,"")</f>
        <v/>
      </c>
      <c r="R240" s="30" t="str">
        <f>+IFERROR('CMA Emp %OfOnt'!R240*'Ont GDP'!R240,"")</f>
        <v/>
      </c>
      <c r="S240" s="30" t="str">
        <f>+IFERROR('CMA Emp %OfOnt'!S240*'Ont GDP'!S240,"")</f>
        <v/>
      </c>
      <c r="T240" s="30" t="str">
        <f>+IFERROR('CMA Emp %OfOnt'!T240*'Ont GDP'!T240,"")</f>
        <v/>
      </c>
      <c r="U240" s="30" t="str">
        <f>+IFERROR('CMA Emp %OfOnt'!U240*'Ont GDP'!U240,"")</f>
        <v/>
      </c>
      <c r="V240" s="30" t="str">
        <f>+IFERROR('CMA Emp %OfOnt'!V240*'Ont GDP'!V240,"")</f>
        <v/>
      </c>
      <c r="W240" s="30" t="str">
        <f>+IFERROR('CMA Emp %OfOnt'!W240*'Ont GDP'!W240,"")</f>
        <v/>
      </c>
      <c r="X240" s="30" t="str">
        <f>+IFERROR('CMA Emp %OfOnt'!X240*'Ont GDP'!X240,"")</f>
        <v/>
      </c>
      <c r="Y240" s="30" t="str">
        <f>+IFERROR('CMA Emp %OfOnt'!Y240*'Ont GDP'!Y240,"")</f>
        <v/>
      </c>
    </row>
    <row r="241" spans="1:25" x14ac:dyDescent="0.25">
      <c r="A241" t="s">
        <v>563</v>
      </c>
      <c r="B241" s="137">
        <f t="shared" si="11"/>
        <v>3152</v>
      </c>
      <c r="C241" s="133">
        <v>3152</v>
      </c>
      <c r="D241" s="65" t="str">
        <f>+IFERROR('CMA Emp %OfOnt'!D241*'Ont GDP'!D241,"")</f>
        <v/>
      </c>
      <c r="E241" s="65" t="str">
        <f>+IFERROR('CMA Emp %OfOnt'!E241*'Ont GDP'!E241,"")</f>
        <v/>
      </c>
      <c r="F241" s="65" t="str">
        <f>+IFERROR('CMA Emp %OfOnt'!F241*'Ont GDP'!F241,"")</f>
        <v/>
      </c>
      <c r="G241" s="65" t="str">
        <f>+IFERROR('CMA Emp %OfOnt'!G241*'Ont GDP'!G241,"")</f>
        <v/>
      </c>
      <c r="H241" s="65" t="str">
        <f>+IFERROR('CMA Emp %OfOnt'!H241*'Ont GDP'!H241,"")</f>
        <v/>
      </c>
      <c r="I241" s="65" t="str">
        <f>+IFERROR('CMA Emp %OfOnt'!I241*'Ont GDP'!I241,"")</f>
        <v/>
      </c>
      <c r="J241" s="65" t="str">
        <f>+IFERROR('CMA Emp %OfOnt'!J241*'Ont GDP'!J241,"")</f>
        <v/>
      </c>
      <c r="K241" s="65" t="str">
        <f>+IFERROR('CMA Emp %OfOnt'!K241*'Ont GDP'!K241,"")</f>
        <v/>
      </c>
      <c r="L241" s="65" t="str">
        <f>+IFERROR('CMA Emp %OfOnt'!L241*'Ont GDP'!L241,"")</f>
        <v/>
      </c>
      <c r="M241" s="30" t="str">
        <f>+IFERROR('CMA Emp %OfOnt'!M241*'Ont GDP'!M241,"")</f>
        <v/>
      </c>
      <c r="N241" s="30" t="str">
        <f>+IFERROR('CMA Emp %OfOnt'!N241*'Ont GDP'!N241,"")</f>
        <v/>
      </c>
      <c r="O241" s="30" t="str">
        <f>+IFERROR('CMA Emp %OfOnt'!O241*'Ont GDP'!O241,"")</f>
        <v/>
      </c>
      <c r="P241" s="30" t="str">
        <f>+IFERROR('CMA Emp %OfOnt'!P241*'Ont GDP'!P241,"")</f>
        <v/>
      </c>
      <c r="Q241" s="30" t="str">
        <f>+IFERROR('CMA Emp %OfOnt'!Q241*'Ont GDP'!Q241,"")</f>
        <v/>
      </c>
      <c r="R241" s="30" t="str">
        <f>+IFERROR('CMA Emp %OfOnt'!R241*'Ont GDP'!R241,"")</f>
        <v/>
      </c>
      <c r="S241" s="30" t="str">
        <f>+IFERROR('CMA Emp %OfOnt'!S241*'Ont GDP'!S241,"")</f>
        <v/>
      </c>
      <c r="T241" s="30" t="str">
        <f>+IFERROR('CMA Emp %OfOnt'!T241*'Ont GDP'!T241,"")</f>
        <v/>
      </c>
      <c r="U241" s="30" t="str">
        <f>+IFERROR('CMA Emp %OfOnt'!U241*'Ont GDP'!U241,"")</f>
        <v/>
      </c>
      <c r="V241" s="30" t="str">
        <f>+IFERROR('CMA Emp %OfOnt'!V241*'Ont GDP'!V241,"")</f>
        <v/>
      </c>
      <c r="W241" s="30" t="str">
        <f>+IFERROR('CMA Emp %OfOnt'!W241*'Ont GDP'!W241,"")</f>
        <v/>
      </c>
      <c r="X241" s="30" t="str">
        <f>+IFERROR('CMA Emp %OfOnt'!X241*'Ont GDP'!X241,"")</f>
        <v/>
      </c>
      <c r="Y241" s="30" t="str">
        <f>+IFERROR('CMA Emp %OfOnt'!Y241*'Ont GDP'!Y241,"")</f>
        <v/>
      </c>
    </row>
    <row r="242" spans="1:25" x14ac:dyDescent="0.25">
      <c r="A242" t="s">
        <v>564</v>
      </c>
      <c r="B242" s="137">
        <f t="shared" si="11"/>
        <v>3159</v>
      </c>
      <c r="C242" s="133">
        <v>3159</v>
      </c>
      <c r="D242" s="65" t="str">
        <f>+IFERROR('CMA Emp %OfOnt'!D242*'Ont GDP'!D242,"")</f>
        <v/>
      </c>
      <c r="E242" s="65" t="str">
        <f>+IFERROR('CMA Emp %OfOnt'!E242*'Ont GDP'!E242,"")</f>
        <v/>
      </c>
      <c r="F242" s="65" t="str">
        <f>+IFERROR('CMA Emp %OfOnt'!F242*'Ont GDP'!F242,"")</f>
        <v/>
      </c>
      <c r="G242" s="65" t="str">
        <f>+IFERROR('CMA Emp %OfOnt'!G242*'Ont GDP'!G242,"")</f>
        <v/>
      </c>
      <c r="H242" s="65" t="str">
        <f>+IFERROR('CMA Emp %OfOnt'!H242*'Ont GDP'!H242,"")</f>
        <v/>
      </c>
      <c r="I242" s="65" t="str">
        <f>+IFERROR('CMA Emp %OfOnt'!I242*'Ont GDP'!I242,"")</f>
        <v/>
      </c>
      <c r="J242" s="65" t="str">
        <f>+IFERROR('CMA Emp %OfOnt'!J242*'Ont GDP'!J242,"")</f>
        <v/>
      </c>
      <c r="K242" s="65" t="str">
        <f>+IFERROR('CMA Emp %OfOnt'!K242*'Ont GDP'!K242,"")</f>
        <v/>
      </c>
      <c r="L242" s="65" t="str">
        <f>+IFERROR('CMA Emp %OfOnt'!L242*'Ont GDP'!L242,"")</f>
        <v/>
      </c>
      <c r="M242" s="30" t="str">
        <f>+IFERROR('CMA Emp %OfOnt'!M242*'Ont GDP'!M242,"")</f>
        <v/>
      </c>
      <c r="N242" s="30" t="str">
        <f>+IFERROR('CMA Emp %OfOnt'!N242*'Ont GDP'!N242,"")</f>
        <v/>
      </c>
      <c r="O242" s="30" t="str">
        <f>+IFERROR('CMA Emp %OfOnt'!O242*'Ont GDP'!O242,"")</f>
        <v/>
      </c>
      <c r="P242" s="30" t="str">
        <f>+IFERROR('CMA Emp %OfOnt'!P242*'Ont GDP'!P242,"")</f>
        <v/>
      </c>
      <c r="Q242" s="30" t="str">
        <f>+IFERROR('CMA Emp %OfOnt'!Q242*'Ont GDP'!Q242,"")</f>
        <v/>
      </c>
      <c r="R242" s="30" t="str">
        <f>+IFERROR('CMA Emp %OfOnt'!R242*'Ont GDP'!R242,"")</f>
        <v/>
      </c>
      <c r="S242" s="30" t="str">
        <f>+IFERROR('CMA Emp %OfOnt'!S242*'Ont GDP'!S242,"")</f>
        <v/>
      </c>
      <c r="T242" s="30" t="str">
        <f>+IFERROR('CMA Emp %OfOnt'!T242*'Ont GDP'!T242,"")</f>
        <v/>
      </c>
      <c r="U242" s="30" t="str">
        <f>+IFERROR('CMA Emp %OfOnt'!U242*'Ont GDP'!U242,"")</f>
        <v/>
      </c>
      <c r="V242" s="30" t="str">
        <f>+IFERROR('CMA Emp %OfOnt'!V242*'Ont GDP'!V242,"")</f>
        <v/>
      </c>
      <c r="W242" s="30" t="str">
        <f>+IFERROR('CMA Emp %OfOnt'!W242*'Ont GDP'!W242,"")</f>
        <v/>
      </c>
      <c r="X242" s="30" t="str">
        <f>+IFERROR('CMA Emp %OfOnt'!X242*'Ont GDP'!X242,"")</f>
        <v/>
      </c>
      <c r="Y242" s="30" t="str">
        <f>+IFERROR('CMA Emp %OfOnt'!Y242*'Ont GDP'!Y242,"")</f>
        <v/>
      </c>
    </row>
    <row r="243" spans="1:25" x14ac:dyDescent="0.25">
      <c r="A243" t="s">
        <v>565</v>
      </c>
      <c r="B243" s="137">
        <v>414</v>
      </c>
      <c r="C243" s="133">
        <v>4141</v>
      </c>
      <c r="D243" s="65">
        <f>+IFERROR('CMA Emp %OfOnt'!D243*'Ont GDP'!D243,"")</f>
        <v>0</v>
      </c>
      <c r="E243" s="65">
        <f>+IFERROR('CMA Emp %OfOnt'!E243*'Ont GDP'!E243,"")</f>
        <v>0</v>
      </c>
      <c r="F243" s="65">
        <f>+IFERROR('CMA Emp %OfOnt'!F243*'Ont GDP'!F243,"")</f>
        <v>0</v>
      </c>
      <c r="G243" s="65">
        <f>+IFERROR('CMA Emp %OfOnt'!G243*'Ont GDP'!G243,"")</f>
        <v>0</v>
      </c>
      <c r="H243" s="65">
        <f>+IFERROR('CMA Emp %OfOnt'!H243*'Ont GDP'!H243,"")</f>
        <v>0</v>
      </c>
      <c r="I243" s="65">
        <f>+IFERROR('CMA Emp %OfOnt'!I243*'Ont GDP'!I243,"")</f>
        <v>0</v>
      </c>
      <c r="J243" s="65">
        <f>+IFERROR('CMA Emp %OfOnt'!J243*'Ont GDP'!J243,"")</f>
        <v>0</v>
      </c>
      <c r="K243" s="65">
        <f>+IFERROR('CMA Emp %OfOnt'!K243*'Ont GDP'!K243,"")</f>
        <v>0</v>
      </c>
      <c r="L243" s="65">
        <f>+IFERROR('CMA Emp %OfOnt'!L243*'Ont GDP'!L243,"")</f>
        <v>0</v>
      </c>
      <c r="M243" s="30">
        <f>+IFERROR('CMA Emp %OfOnt'!M243*'Ont GDP'!M243,"")</f>
        <v>0</v>
      </c>
      <c r="N243" s="30">
        <f>+IFERROR('CMA Emp %OfOnt'!N243*'Ont GDP'!N243,"")</f>
        <v>915.37844937946511</v>
      </c>
      <c r="O243" s="30">
        <f>+IFERROR('CMA Emp %OfOnt'!O243*'Ont GDP'!O243,"")</f>
        <v>1004.4729633781018</v>
      </c>
      <c r="P243" s="30">
        <f>+IFERROR('CMA Emp %OfOnt'!P243*'Ont GDP'!P243,"")</f>
        <v>825.12472093636347</v>
      </c>
      <c r="Q243" s="30">
        <f>+IFERROR('CMA Emp %OfOnt'!Q243*'Ont GDP'!Q243,"")</f>
        <v>1011.6778482296741</v>
      </c>
      <c r="R243" s="30">
        <f>+IFERROR('CMA Emp %OfOnt'!R243*'Ont GDP'!R243,"")</f>
        <v>937.20952842749921</v>
      </c>
      <c r="S243" s="30">
        <f>+IFERROR('CMA Emp %OfOnt'!S243*'Ont GDP'!S243,"")</f>
        <v>1183.2527907732572</v>
      </c>
      <c r="T243" s="30">
        <f>+IFERROR('CMA Emp %OfOnt'!T243*'Ont GDP'!T243,"")</f>
        <v>1011.4173062796078</v>
      </c>
      <c r="U243" s="30">
        <f>+IFERROR('CMA Emp %OfOnt'!U243*'Ont GDP'!U243,"")</f>
        <v>1200.7981144851967</v>
      </c>
      <c r="V243" s="30">
        <f>+IFERROR('CMA Emp %OfOnt'!V243*'Ont GDP'!V243,"")</f>
        <v>1261.2401538069805</v>
      </c>
      <c r="W243" s="30">
        <f>+IFERROR('CMA Emp %OfOnt'!W243*'Ont GDP'!W243,"")</f>
        <v>1460.9401983838534</v>
      </c>
      <c r="X243" s="30">
        <f>+IFERROR('CMA Emp %OfOnt'!X243*'Ont GDP'!X243,"")</f>
        <v>1516.3338990177745</v>
      </c>
      <c r="Y243" s="30">
        <f>+IFERROR('CMA Emp %OfOnt'!Y243*'Ont GDP'!Y243,"")</f>
        <v>1631.6030628660876</v>
      </c>
    </row>
    <row r="244" spans="1:25" x14ac:dyDescent="0.25">
      <c r="A244" t="s">
        <v>566</v>
      </c>
      <c r="B244" s="137">
        <f t="shared" si="11"/>
        <v>448</v>
      </c>
      <c r="C244" s="133">
        <v>448</v>
      </c>
      <c r="D244" s="65">
        <f>+IFERROR('CMA Emp %OfOnt'!D244*'Ont GDP'!D244,"")</f>
        <v>0</v>
      </c>
      <c r="E244" s="65">
        <f>+IFERROR('CMA Emp %OfOnt'!E244*'Ont GDP'!E244,"")</f>
        <v>0</v>
      </c>
      <c r="F244" s="65">
        <f>+IFERROR('CMA Emp %OfOnt'!F244*'Ont GDP'!F244,"")</f>
        <v>0</v>
      </c>
      <c r="G244" s="65">
        <f>+IFERROR('CMA Emp %OfOnt'!G244*'Ont GDP'!G244,"")</f>
        <v>0</v>
      </c>
      <c r="H244" s="65">
        <f>+IFERROR('CMA Emp %OfOnt'!H244*'Ont GDP'!H244,"")</f>
        <v>0</v>
      </c>
      <c r="I244" s="65">
        <f>+IFERROR('CMA Emp %OfOnt'!I244*'Ont GDP'!I244,"")</f>
        <v>0</v>
      </c>
      <c r="J244" s="65">
        <f>+IFERROR('CMA Emp %OfOnt'!J244*'Ont GDP'!J244,"")</f>
        <v>0</v>
      </c>
      <c r="K244" s="65">
        <f>+IFERROR('CMA Emp %OfOnt'!K244*'Ont GDP'!K244,"")</f>
        <v>0</v>
      </c>
      <c r="L244" s="65">
        <f>+IFERROR('CMA Emp %OfOnt'!L244*'Ont GDP'!L244,"")</f>
        <v>0</v>
      </c>
      <c r="M244" s="30">
        <f>+IFERROR('CMA Emp %OfOnt'!M244*'Ont GDP'!M244,"")</f>
        <v>0</v>
      </c>
      <c r="N244" s="30">
        <f>+IFERROR('CMA Emp %OfOnt'!N244*'Ont GDP'!N244,"")</f>
        <v>1608.9300417721136</v>
      </c>
      <c r="O244" s="30">
        <f>+IFERROR('CMA Emp %OfOnt'!O244*'Ont GDP'!O244,"")</f>
        <v>1707.5830448571307</v>
      </c>
      <c r="P244" s="30">
        <f>+IFERROR('CMA Emp %OfOnt'!P244*'Ont GDP'!P244,"")</f>
        <v>1717.7660805488922</v>
      </c>
      <c r="Q244" s="30">
        <f>+IFERROR('CMA Emp %OfOnt'!Q244*'Ont GDP'!Q244,"")</f>
        <v>1668.0742003312332</v>
      </c>
      <c r="R244" s="30">
        <f>+IFERROR('CMA Emp %OfOnt'!R244*'Ont GDP'!R244,"")</f>
        <v>1754.209393939235</v>
      </c>
      <c r="S244" s="30">
        <f>+IFERROR('CMA Emp %OfOnt'!S244*'Ont GDP'!S244,"")</f>
        <v>1651.720037160668</v>
      </c>
      <c r="T244" s="30">
        <f>+IFERROR('CMA Emp %OfOnt'!T244*'Ont GDP'!T244,"")</f>
        <v>1830.2430822260126</v>
      </c>
      <c r="U244" s="30">
        <f>+IFERROR('CMA Emp %OfOnt'!U244*'Ont GDP'!U244,"")</f>
        <v>1774.6972605852004</v>
      </c>
      <c r="V244" s="30">
        <f>+IFERROR('CMA Emp %OfOnt'!V244*'Ont GDP'!V244,"")</f>
        <v>1872.4046173283534</v>
      </c>
      <c r="W244" s="30">
        <f>+IFERROR('CMA Emp %OfOnt'!W244*'Ont GDP'!W244,"")</f>
        <v>2101.0181175427383</v>
      </c>
      <c r="X244" s="30">
        <f>+IFERROR('CMA Emp %OfOnt'!X244*'Ont GDP'!X244,"")</f>
        <v>2244.0786388229058</v>
      </c>
      <c r="Y244" s="30">
        <f>+IFERROR('CMA Emp %OfOnt'!Y244*'Ont GDP'!Y244,"")</f>
        <v>1955.6949090122478</v>
      </c>
    </row>
    <row r="245" spans="1:25" x14ac:dyDescent="0.25">
      <c r="A245" s="106" t="s">
        <v>535</v>
      </c>
      <c r="B245" s="129"/>
      <c r="C245" s="130"/>
      <c r="D245" s="141"/>
      <c r="E245" s="141"/>
      <c r="F245" s="141"/>
      <c r="G245" s="141"/>
      <c r="H245" s="141"/>
      <c r="I245" s="141"/>
      <c r="J245" s="141"/>
      <c r="K245" s="141"/>
      <c r="L245" s="141"/>
      <c r="M245" s="135"/>
      <c r="N245" s="135"/>
      <c r="O245" s="135"/>
      <c r="P245" s="135"/>
      <c r="Q245" s="135"/>
      <c r="R245" s="135"/>
      <c r="S245" s="135"/>
      <c r="T245" s="135"/>
      <c r="U245" s="135"/>
      <c r="V245" s="135"/>
      <c r="W245" s="135"/>
      <c r="X245" s="135"/>
      <c r="Y245" s="135"/>
    </row>
    <row r="246" spans="1:25" x14ac:dyDescent="0.25">
      <c r="A246" t="s">
        <v>567</v>
      </c>
      <c r="B246" s="132">
        <f t="shared" ref="B246:B253" si="12">VALUE(LEFT(C246,4))</f>
        <v>52</v>
      </c>
      <c r="C246" s="133">
        <v>52</v>
      </c>
      <c r="D246" s="65">
        <f>+IFERROR('CMA Emp %OfOnt'!D246*'Ont GDP'!D246,"")</f>
        <v>19373.82536155331</v>
      </c>
      <c r="E246" s="65">
        <f>+IFERROR('CMA Emp %OfOnt'!E246*'Ont GDP'!E246,"")</f>
        <v>20631.080190771958</v>
      </c>
      <c r="F246" s="65">
        <f>+IFERROR('CMA Emp %OfOnt'!F246*'Ont GDP'!F246,"")</f>
        <v>21439.582403849607</v>
      </c>
      <c r="G246" s="65">
        <f>+IFERROR('CMA Emp %OfOnt'!G246*'Ont GDP'!G246,"")</f>
        <v>23118.913802971932</v>
      </c>
      <c r="H246" s="65">
        <f>+IFERROR('CMA Emp %OfOnt'!H246*'Ont GDP'!H246,"")</f>
        <v>24993.275760617489</v>
      </c>
      <c r="I246" s="65">
        <f>+IFERROR('CMA Emp %OfOnt'!I246*'Ont GDP'!I246,"")</f>
        <v>26118.07401680672</v>
      </c>
      <c r="J246" s="65">
        <f>+IFERROR('CMA Emp %OfOnt'!J246*'Ont GDP'!J246,"")</f>
        <v>25080.583125992591</v>
      </c>
      <c r="K246" s="65">
        <f>+IFERROR('CMA Emp %OfOnt'!K246*'Ont GDP'!K246,"")</f>
        <v>26820.857960818958</v>
      </c>
      <c r="L246" s="65">
        <f>+IFERROR('CMA Emp %OfOnt'!L246*'Ont GDP'!L246,"")</f>
        <v>30987.241519614137</v>
      </c>
      <c r="M246" s="30">
        <f>+IFERROR('CMA Emp %OfOnt'!M246*'Ont GDP'!M246,"")</f>
        <v>33492.248864542409</v>
      </c>
      <c r="N246" s="30">
        <f>+IFERROR('CMA Emp %OfOnt'!N246*'Ont GDP'!N246,"")</f>
        <v>34457.084957809908</v>
      </c>
      <c r="O246" s="30">
        <f>+IFERROR('CMA Emp %OfOnt'!O246*'Ont GDP'!O246,"")</f>
        <v>34146.676463251009</v>
      </c>
      <c r="P246" s="30">
        <f>+IFERROR('CMA Emp %OfOnt'!P246*'Ont GDP'!P246,"")</f>
        <v>34050.762797579795</v>
      </c>
      <c r="Q246" s="30">
        <f>+IFERROR('CMA Emp %OfOnt'!Q246*'Ont GDP'!Q246,"")</f>
        <v>33651.653928670428</v>
      </c>
      <c r="R246" s="30">
        <f>+IFERROR('CMA Emp %OfOnt'!R246*'Ont GDP'!R246,"")</f>
        <v>34878.582896484346</v>
      </c>
      <c r="S246" s="30">
        <f>+IFERROR('CMA Emp %OfOnt'!S246*'Ont GDP'!S246,"")</f>
        <v>35293.973116719892</v>
      </c>
      <c r="T246" s="30">
        <f>+IFERROR('CMA Emp %OfOnt'!T246*'Ont GDP'!T246,"")</f>
        <v>38227.776668325299</v>
      </c>
      <c r="U246" s="30">
        <f>+IFERROR('CMA Emp %OfOnt'!U246*'Ont GDP'!U246,"")</f>
        <v>41002.621371059067</v>
      </c>
      <c r="V246" s="30">
        <f>+IFERROR('CMA Emp %OfOnt'!V246*'Ont GDP'!V246,"")</f>
        <v>42396.657199899426</v>
      </c>
      <c r="W246" s="30">
        <f>+IFERROR('CMA Emp %OfOnt'!W246*'Ont GDP'!W246,"")</f>
        <v>45779.284035708843</v>
      </c>
      <c r="X246" s="30">
        <f>+IFERROR('CMA Emp %OfOnt'!X246*'Ont GDP'!X246,"")</f>
        <v>48087.186111827723</v>
      </c>
      <c r="Y246" s="30">
        <f>+IFERROR('CMA Emp %OfOnt'!Y246*'Ont GDP'!Y246,"")</f>
        <v>49025.21684206761</v>
      </c>
    </row>
    <row r="247" spans="1:25" x14ac:dyDescent="0.25">
      <c r="A247" t="s">
        <v>568</v>
      </c>
      <c r="B247" s="132">
        <f t="shared" si="12"/>
        <v>521</v>
      </c>
      <c r="C247" s="133">
        <v>521</v>
      </c>
      <c r="D247" s="65" t="str">
        <f>+IFERROR('CMA Emp %OfOnt'!D247*'Ont GDP'!D247,"")</f>
        <v/>
      </c>
      <c r="E247" s="65" t="str">
        <f>+IFERROR('CMA Emp %OfOnt'!E247*'Ont GDP'!E247,"")</f>
        <v/>
      </c>
      <c r="F247" s="65" t="str">
        <f>+IFERROR('CMA Emp %OfOnt'!F247*'Ont GDP'!F247,"")</f>
        <v/>
      </c>
      <c r="G247" s="65" t="str">
        <f>+IFERROR('CMA Emp %OfOnt'!G247*'Ont GDP'!G247,"")</f>
        <v/>
      </c>
      <c r="H247" s="65" t="str">
        <f>+IFERROR('CMA Emp %OfOnt'!H247*'Ont GDP'!H247,"")</f>
        <v/>
      </c>
      <c r="I247" s="65" t="str">
        <f>+IFERROR('CMA Emp %OfOnt'!I247*'Ont GDP'!I247,"")</f>
        <v/>
      </c>
      <c r="J247" s="65" t="str">
        <f>+IFERROR('CMA Emp %OfOnt'!J247*'Ont GDP'!J247,"")</f>
        <v/>
      </c>
      <c r="K247" s="65" t="str">
        <f>+IFERROR('CMA Emp %OfOnt'!K247*'Ont GDP'!K247,"")</f>
        <v/>
      </c>
      <c r="L247" s="65" t="str">
        <f>+IFERROR('CMA Emp %OfOnt'!L247*'Ont GDP'!L247,"")</f>
        <v/>
      </c>
      <c r="M247" s="30" t="str">
        <f>+IFERROR('CMA Emp %OfOnt'!M247*'Ont GDP'!M247,"")</f>
        <v/>
      </c>
      <c r="N247" s="30" t="str">
        <f>+IFERROR('CMA Emp %OfOnt'!N247*'Ont GDP'!N247,"")</f>
        <v/>
      </c>
      <c r="O247" s="30" t="str">
        <f>+IFERROR('CMA Emp %OfOnt'!O247*'Ont GDP'!O247,"")</f>
        <v/>
      </c>
      <c r="P247" s="30" t="str">
        <f>+IFERROR('CMA Emp %OfOnt'!P247*'Ont GDP'!P247,"")</f>
        <v/>
      </c>
      <c r="Q247" s="30" t="str">
        <f>+IFERROR('CMA Emp %OfOnt'!Q247*'Ont GDP'!Q247,"")</f>
        <v/>
      </c>
      <c r="R247" s="30" t="str">
        <f>+IFERROR('CMA Emp %OfOnt'!R247*'Ont GDP'!R247,"")</f>
        <v/>
      </c>
      <c r="S247" s="30" t="str">
        <f>+IFERROR('CMA Emp %OfOnt'!S247*'Ont GDP'!S247,"")</f>
        <v/>
      </c>
      <c r="T247" s="30" t="str">
        <f>+IFERROR('CMA Emp %OfOnt'!T247*'Ont GDP'!T247,"")</f>
        <v/>
      </c>
      <c r="U247" s="30" t="str">
        <f>+IFERROR('CMA Emp %OfOnt'!U247*'Ont GDP'!U247,"")</f>
        <v/>
      </c>
      <c r="V247" s="30">
        <f>+IFERROR('CMA Emp %OfOnt'!V247*'Ont GDP'!V247,"")</f>
        <v>0</v>
      </c>
      <c r="W247" s="30">
        <f>+IFERROR('CMA Emp %OfOnt'!W247*'Ont GDP'!W247,"")</f>
        <v>0</v>
      </c>
      <c r="X247" s="30" t="str">
        <f>+IFERROR('CMA Emp %OfOnt'!X247*'Ont GDP'!X247,"")</f>
        <v/>
      </c>
      <c r="Y247" s="30" t="str">
        <f>+IFERROR('CMA Emp %OfOnt'!Y247*'Ont GDP'!Y247,"")</f>
        <v/>
      </c>
    </row>
    <row r="248" spans="1:25" x14ac:dyDescent="0.25">
      <c r="A248" t="s">
        <v>569</v>
      </c>
      <c r="B248" s="137">
        <f t="shared" si="12"/>
        <v>522</v>
      </c>
      <c r="C248" s="133">
        <v>522</v>
      </c>
      <c r="D248" s="65">
        <f>+IFERROR('CMA Emp %OfOnt'!D248*'Ont GDP'!D248,"")</f>
        <v>10819.688622875641</v>
      </c>
      <c r="E248" s="65">
        <f>+IFERROR('CMA Emp %OfOnt'!E248*'Ont GDP'!E248,"")</f>
        <v>11513.814388989293</v>
      </c>
      <c r="F248" s="65">
        <f>+IFERROR('CMA Emp %OfOnt'!F248*'Ont GDP'!F248,"")</f>
        <v>12043.994840975081</v>
      </c>
      <c r="G248" s="65">
        <f>+IFERROR('CMA Emp %OfOnt'!G248*'Ont GDP'!G248,"")</f>
        <v>12737.662019058538</v>
      </c>
      <c r="H248" s="65">
        <f>+IFERROR('CMA Emp %OfOnt'!H248*'Ont GDP'!H248,"")</f>
        <v>14370.019477184433</v>
      </c>
      <c r="I248" s="65">
        <f>+IFERROR('CMA Emp %OfOnt'!I248*'Ont GDP'!I248,"")</f>
        <v>15359.792393796357</v>
      </c>
      <c r="J248" s="65">
        <f>+IFERROR('CMA Emp %OfOnt'!J248*'Ont GDP'!J248,"")</f>
        <v>15237.06654481363</v>
      </c>
      <c r="K248" s="65">
        <f>+IFERROR('CMA Emp %OfOnt'!K248*'Ont GDP'!K248,"")</f>
        <v>15075.784599142618</v>
      </c>
      <c r="L248" s="65">
        <f>+IFERROR('CMA Emp %OfOnt'!L248*'Ont GDP'!L248,"")</f>
        <v>17804.729756202323</v>
      </c>
      <c r="M248" s="30">
        <f>+IFERROR('CMA Emp %OfOnt'!M248*'Ont GDP'!M248,"")</f>
        <v>19607.43498294293</v>
      </c>
      <c r="N248" s="30">
        <f>+IFERROR('CMA Emp %OfOnt'!N248*'Ont GDP'!N248,"")</f>
        <v>19791.495900003065</v>
      </c>
      <c r="O248" s="30">
        <f>+IFERROR('CMA Emp %OfOnt'!O248*'Ont GDP'!O248,"")</f>
        <v>20559.978256092731</v>
      </c>
      <c r="P248" s="30">
        <f>+IFERROR('CMA Emp %OfOnt'!P248*'Ont GDP'!P248,"")</f>
        <v>20363.604434903427</v>
      </c>
      <c r="Q248" s="30">
        <f>+IFERROR('CMA Emp %OfOnt'!Q248*'Ont GDP'!Q248,"")</f>
        <v>20926.447530146375</v>
      </c>
      <c r="R248" s="30">
        <f>+IFERROR('CMA Emp %OfOnt'!R248*'Ont GDP'!R248,"")</f>
        <v>21278.872822409885</v>
      </c>
      <c r="S248" s="30">
        <f>+IFERROR('CMA Emp %OfOnt'!S248*'Ont GDP'!S248,"")</f>
        <v>22240.706023417973</v>
      </c>
      <c r="T248" s="30">
        <f>+IFERROR('CMA Emp %OfOnt'!T248*'Ont GDP'!T248,"")</f>
        <v>22520.019589684274</v>
      </c>
      <c r="U248" s="30">
        <f>+IFERROR('CMA Emp %OfOnt'!U248*'Ont GDP'!U248,"")</f>
        <v>25364.679369062465</v>
      </c>
      <c r="V248" s="30">
        <f>+IFERROR('CMA Emp %OfOnt'!V248*'Ont GDP'!V248,"")</f>
        <v>27038.860159523767</v>
      </c>
      <c r="W248" s="30">
        <f>+IFERROR('CMA Emp %OfOnt'!W248*'Ont GDP'!W248,"")</f>
        <v>29863.588925125314</v>
      </c>
      <c r="X248" s="30">
        <f>+IFERROR('CMA Emp %OfOnt'!X248*'Ont GDP'!X248,"")</f>
        <v>31414.630939839128</v>
      </c>
      <c r="Y248" s="30">
        <f>+IFERROR('CMA Emp %OfOnt'!Y248*'Ont GDP'!Y248,"")</f>
        <v>31080.088654200648</v>
      </c>
    </row>
    <row r="249" spans="1:25" x14ac:dyDescent="0.25">
      <c r="A249" t="s">
        <v>570</v>
      </c>
      <c r="B249" s="137">
        <f t="shared" si="12"/>
        <v>5221</v>
      </c>
      <c r="C249" s="133">
        <v>5221</v>
      </c>
      <c r="D249" s="65">
        <f>+IFERROR('CMA Emp %OfOnt'!D249*'Ont GDP'!D249,"")</f>
        <v>10300.650140824728</v>
      </c>
      <c r="E249" s="65">
        <f>+IFERROR('CMA Emp %OfOnt'!E249*'Ont GDP'!E249,"")</f>
        <v>10935.89221014493</v>
      </c>
      <c r="F249" s="65">
        <f>+IFERROR('CMA Emp %OfOnt'!F249*'Ont GDP'!F249,"")</f>
        <v>10555.556339677894</v>
      </c>
      <c r="G249" s="65">
        <f>+IFERROR('CMA Emp %OfOnt'!G249*'Ont GDP'!G249,"")</f>
        <v>11856.822061369003</v>
      </c>
      <c r="H249" s="65">
        <f>+IFERROR('CMA Emp %OfOnt'!H249*'Ont GDP'!H249,"")</f>
        <v>12776.848747494989</v>
      </c>
      <c r="I249" s="65">
        <f>+IFERROR('CMA Emp %OfOnt'!I249*'Ont GDP'!I249,"")</f>
        <v>13197.941821172248</v>
      </c>
      <c r="J249" s="65">
        <f>+IFERROR('CMA Emp %OfOnt'!J249*'Ont GDP'!J249,"")</f>
        <v>12863.461896590317</v>
      </c>
      <c r="K249" s="65">
        <f>+IFERROR('CMA Emp %OfOnt'!K249*'Ont GDP'!K249,"")</f>
        <v>12928.186962228379</v>
      </c>
      <c r="L249" s="65">
        <f>+IFERROR('CMA Emp %OfOnt'!L249*'Ont GDP'!L249,"")</f>
        <v>14961.824256875205</v>
      </c>
      <c r="M249" s="30">
        <f>+IFERROR('CMA Emp %OfOnt'!M249*'Ont GDP'!M249,"")</f>
        <v>16549.919897849672</v>
      </c>
      <c r="N249" s="30">
        <f>+IFERROR('CMA Emp %OfOnt'!N249*'Ont GDP'!N249,"")</f>
        <v>16445.042092634292</v>
      </c>
      <c r="O249" s="30">
        <f>+IFERROR('CMA Emp %OfOnt'!O249*'Ont GDP'!O249,"")</f>
        <v>17556.230796268632</v>
      </c>
      <c r="P249" s="30">
        <f>+IFERROR('CMA Emp %OfOnt'!P249*'Ont GDP'!P249,"")</f>
        <v>17429.475054803563</v>
      </c>
      <c r="Q249" s="30">
        <f>+IFERROR('CMA Emp %OfOnt'!Q249*'Ont GDP'!Q249,"")</f>
        <v>18687.135316070198</v>
      </c>
      <c r="R249" s="30">
        <f>+IFERROR('CMA Emp %OfOnt'!R249*'Ont GDP'!R249,"")</f>
        <v>18898.319685124636</v>
      </c>
      <c r="S249" s="30">
        <f>+IFERROR('CMA Emp %OfOnt'!S249*'Ont GDP'!S249,"")</f>
        <v>19912.762065189232</v>
      </c>
      <c r="T249" s="30">
        <f>+IFERROR('CMA Emp %OfOnt'!T249*'Ont GDP'!T249,"")</f>
        <v>20038.512858422582</v>
      </c>
      <c r="U249" s="30">
        <f>+IFERROR('CMA Emp %OfOnt'!U249*'Ont GDP'!U249,"")</f>
        <v>22472.218975109172</v>
      </c>
      <c r="V249" s="30">
        <f>+IFERROR('CMA Emp %OfOnt'!V249*'Ont GDP'!V249,"")</f>
        <v>24406.515204412608</v>
      </c>
      <c r="W249" s="30">
        <f>+IFERROR('CMA Emp %OfOnt'!W249*'Ont GDP'!W249,"")</f>
        <v>27264.095190156564</v>
      </c>
      <c r="X249" s="30">
        <f>+IFERROR('CMA Emp %OfOnt'!X249*'Ont GDP'!X249,"")</f>
        <v>28010.794515826503</v>
      </c>
      <c r="Y249" s="30">
        <f>+IFERROR('CMA Emp %OfOnt'!Y249*'Ont GDP'!Y249,"")</f>
        <v>27625.288816957564</v>
      </c>
    </row>
    <row r="250" spans="1:25" x14ac:dyDescent="0.25">
      <c r="A250" t="s">
        <v>571</v>
      </c>
      <c r="B250" s="137" t="s">
        <v>204</v>
      </c>
      <c r="C250" s="133">
        <v>523</v>
      </c>
      <c r="D250" s="65">
        <f>+IFERROR('CMA Emp %OfOnt'!D250*'Ont GDP'!D250,"")</f>
        <v>2086.761746820488</v>
      </c>
      <c r="E250" s="65">
        <f>+IFERROR('CMA Emp %OfOnt'!E250*'Ont GDP'!E250,"")</f>
        <v>2136.7759738846762</v>
      </c>
      <c r="F250" s="65">
        <f>+IFERROR('CMA Emp %OfOnt'!F250*'Ont GDP'!F250,"")</f>
        <v>2629.600942188506</v>
      </c>
      <c r="G250" s="65">
        <f>+IFERROR('CMA Emp %OfOnt'!G250*'Ont GDP'!G250,"")</f>
        <v>2529.7469852437698</v>
      </c>
      <c r="H250" s="65">
        <f>+IFERROR('CMA Emp %OfOnt'!H250*'Ont GDP'!H250,"")</f>
        <v>2751.0503795911914</v>
      </c>
      <c r="I250" s="65">
        <f>+IFERROR('CMA Emp %OfOnt'!I250*'Ont GDP'!I250,"")</f>
        <v>3036.1680071168144</v>
      </c>
      <c r="J250" s="65">
        <f>+IFERROR('CMA Emp %OfOnt'!J250*'Ont GDP'!J250,"")</f>
        <v>3073.7430449512954</v>
      </c>
      <c r="K250" s="65">
        <f>+IFERROR('CMA Emp %OfOnt'!K250*'Ont GDP'!K250,"")</f>
        <v>3621.2496794858207</v>
      </c>
      <c r="L250" s="65">
        <f>+IFERROR('CMA Emp %OfOnt'!L250*'Ont GDP'!L250,"")</f>
        <v>4103.7762553834064</v>
      </c>
      <c r="M250" s="30">
        <f>+IFERROR('CMA Emp %OfOnt'!M250*'Ont GDP'!M250,"")</f>
        <v>4493.460820556661</v>
      </c>
      <c r="N250" s="30">
        <f>+IFERROR('CMA Emp %OfOnt'!N250*'Ont GDP'!N250,"")</f>
        <v>4995.905190379689</v>
      </c>
      <c r="O250" s="30">
        <f>+IFERROR('CMA Emp %OfOnt'!O250*'Ont GDP'!O250,"")</f>
        <v>4533.365266622237</v>
      </c>
      <c r="P250" s="30">
        <f>+IFERROR('CMA Emp %OfOnt'!P250*'Ont GDP'!P250,"")</f>
        <v>4449.2753461928596</v>
      </c>
      <c r="Q250" s="30">
        <f>+IFERROR('CMA Emp %OfOnt'!Q250*'Ont GDP'!Q250,"")</f>
        <v>4312.0047983333707</v>
      </c>
      <c r="R250" s="30">
        <f>+IFERROR('CMA Emp %OfOnt'!R250*'Ont GDP'!R250,"")</f>
        <v>4914.1881385120087</v>
      </c>
      <c r="S250" s="30">
        <f>+IFERROR('CMA Emp %OfOnt'!S250*'Ont GDP'!S250,"")</f>
        <v>4763.003335209507</v>
      </c>
      <c r="T250" s="30">
        <f>+IFERROR('CMA Emp %OfOnt'!T250*'Ont GDP'!T250,"")</f>
        <v>5662.8583229276137</v>
      </c>
      <c r="U250" s="30">
        <f>+IFERROR('CMA Emp %OfOnt'!U250*'Ont GDP'!U250,"")</f>
        <v>6103.478936295287</v>
      </c>
      <c r="V250" s="30">
        <f>+IFERROR('CMA Emp %OfOnt'!V250*'Ont GDP'!V250,"")</f>
        <v>6037.8439903630151</v>
      </c>
      <c r="W250" s="30">
        <f>+IFERROR('CMA Emp %OfOnt'!W250*'Ont GDP'!W250,"")</f>
        <v>6188.4947477398255</v>
      </c>
      <c r="X250" s="30">
        <f>+IFERROR('CMA Emp %OfOnt'!X250*'Ont GDP'!X250,"")</f>
        <v>6449.1252532568633</v>
      </c>
      <c r="Y250" s="30">
        <f>+IFERROR('CMA Emp %OfOnt'!Y250*'Ont GDP'!Y250,"")</f>
        <v>6862.5116826651602</v>
      </c>
    </row>
    <row r="251" spans="1:25" x14ac:dyDescent="0.25">
      <c r="A251" t="s">
        <v>572</v>
      </c>
      <c r="B251" s="137">
        <f t="shared" si="12"/>
        <v>524</v>
      </c>
      <c r="C251" s="133">
        <v>524</v>
      </c>
      <c r="D251" s="65">
        <f>+IFERROR('CMA Emp %OfOnt'!D251*'Ont GDP'!D251,"")</f>
        <v>6472.7443427806284</v>
      </c>
      <c r="E251" s="65">
        <f>+IFERROR('CMA Emp %OfOnt'!E251*'Ont GDP'!E251,"")</f>
        <v>6939.2784280936467</v>
      </c>
      <c r="F251" s="65">
        <f>+IFERROR('CMA Emp %OfOnt'!F251*'Ont GDP'!F251,"")</f>
        <v>6405.9486294664703</v>
      </c>
      <c r="G251" s="65">
        <f>+IFERROR('CMA Emp %OfOnt'!G251*'Ont GDP'!G251,"")</f>
        <v>7566.4490407228614</v>
      </c>
      <c r="H251" s="65">
        <f>+IFERROR('CMA Emp %OfOnt'!H251*'Ont GDP'!H251,"")</f>
        <v>7421.7917361451691</v>
      </c>
      <c r="I251" s="65">
        <f>+IFERROR('CMA Emp %OfOnt'!I251*'Ont GDP'!I251,"")</f>
        <v>7446.5760710671311</v>
      </c>
      <c r="J251" s="65">
        <f>+IFERROR('CMA Emp %OfOnt'!J251*'Ont GDP'!J251,"")</f>
        <v>6402.9059696533386</v>
      </c>
      <c r="K251" s="65">
        <f>+IFERROR('CMA Emp %OfOnt'!K251*'Ont GDP'!K251,"")</f>
        <v>7645.8111329947142</v>
      </c>
      <c r="L251" s="65">
        <f>+IFERROR('CMA Emp %OfOnt'!L251*'Ont GDP'!L251,"")</f>
        <v>8724.7609935754917</v>
      </c>
      <c r="M251" s="30">
        <f>+IFERROR('CMA Emp %OfOnt'!M251*'Ont GDP'!M251,"")</f>
        <v>9070.759438708983</v>
      </c>
      <c r="N251" s="30">
        <f>+IFERROR('CMA Emp %OfOnt'!N251*'Ont GDP'!N251,"")</f>
        <v>9167.485547047434</v>
      </c>
      <c r="O251" s="30">
        <f>+IFERROR('CMA Emp %OfOnt'!O251*'Ont GDP'!O251,"")</f>
        <v>8774.7328290636051</v>
      </c>
      <c r="P251" s="30">
        <f>+IFERROR('CMA Emp %OfOnt'!P251*'Ont GDP'!P251,"")</f>
        <v>8824.269292290197</v>
      </c>
      <c r="Q251" s="30">
        <f>+IFERROR('CMA Emp %OfOnt'!Q251*'Ont GDP'!Q251,"")</f>
        <v>8081.9973874571278</v>
      </c>
      <c r="R251" s="30">
        <f>+IFERROR('CMA Emp %OfOnt'!R251*'Ont GDP'!R251,"")</f>
        <v>8323.7057267632026</v>
      </c>
      <c r="S251" s="30">
        <f>+IFERROR('CMA Emp %OfOnt'!S251*'Ont GDP'!S251,"")</f>
        <v>8107.8335328382691</v>
      </c>
      <c r="T251" s="30">
        <f>+IFERROR('CMA Emp %OfOnt'!T251*'Ont GDP'!T251,"")</f>
        <v>9128.5487962865191</v>
      </c>
      <c r="U251" s="30">
        <f>+IFERROR('CMA Emp %OfOnt'!U251*'Ont GDP'!U251,"")</f>
        <v>8802.0253512991239</v>
      </c>
      <c r="V251" s="30">
        <f>+IFERROR('CMA Emp %OfOnt'!V251*'Ont GDP'!V251,"")</f>
        <v>8979.2449180028507</v>
      </c>
      <c r="W251" s="30">
        <f>+IFERROR('CMA Emp %OfOnt'!W251*'Ont GDP'!W251,"")</f>
        <v>9368.6900535245004</v>
      </c>
      <c r="X251" s="30">
        <f>+IFERROR('CMA Emp %OfOnt'!X251*'Ont GDP'!X251,"")</f>
        <v>9947.1941468056539</v>
      </c>
      <c r="Y251" s="30">
        <f>+IFERROR('CMA Emp %OfOnt'!Y251*'Ont GDP'!Y251,"")</f>
        <v>10475.240153798506</v>
      </c>
    </row>
    <row r="252" spans="1:25" x14ac:dyDescent="0.25">
      <c r="A252" t="s">
        <v>573</v>
      </c>
      <c r="B252" s="137">
        <f t="shared" si="12"/>
        <v>5241</v>
      </c>
      <c r="C252" s="133">
        <v>5241</v>
      </c>
      <c r="D252" s="65">
        <f>+IFERROR('CMA Emp %OfOnt'!D252*'Ont GDP'!D252,"")</f>
        <v>4748.2623268325488</v>
      </c>
      <c r="E252" s="65">
        <f>+IFERROR('CMA Emp %OfOnt'!E252*'Ont GDP'!E252,"")</f>
        <v>5294.5240696193578</v>
      </c>
      <c r="F252" s="65">
        <f>+IFERROR('CMA Emp %OfOnt'!F252*'Ont GDP'!F252,"")</f>
        <v>5141.7794069192751</v>
      </c>
      <c r="G252" s="65">
        <f>+IFERROR('CMA Emp %OfOnt'!G252*'Ont GDP'!G252,"")</f>
        <v>6131.4096486628205</v>
      </c>
      <c r="H252" s="65">
        <f>+IFERROR('CMA Emp %OfOnt'!H252*'Ont GDP'!H252,"")</f>
        <v>5481.5731103907183</v>
      </c>
      <c r="I252" s="65">
        <f>+IFERROR('CMA Emp %OfOnt'!I252*'Ont GDP'!I252,"")</f>
        <v>5551.2767160812109</v>
      </c>
      <c r="J252" s="65">
        <f>+IFERROR('CMA Emp %OfOnt'!J252*'Ont GDP'!J252,"")</f>
        <v>5051.0069709543568</v>
      </c>
      <c r="K252" s="65">
        <f>+IFERROR('CMA Emp %OfOnt'!K252*'Ont GDP'!K252,"")</f>
        <v>5764.51551276173</v>
      </c>
      <c r="L252" s="65">
        <f>+IFERROR('CMA Emp %OfOnt'!L252*'Ont GDP'!L252,"")</f>
        <v>6308.0263079814877</v>
      </c>
      <c r="M252" s="30">
        <f>+IFERROR('CMA Emp %OfOnt'!M252*'Ont GDP'!M252,"")</f>
        <v>6819.9710327570019</v>
      </c>
      <c r="N252" s="30">
        <f>+IFERROR('CMA Emp %OfOnt'!N252*'Ont GDP'!N252,"")</f>
        <v>7311.1097510264972</v>
      </c>
      <c r="O252" s="30">
        <f>+IFERROR('CMA Emp %OfOnt'!O252*'Ont GDP'!O252,"")</f>
        <v>6525.4677312560061</v>
      </c>
      <c r="P252" s="30">
        <f>+IFERROR('CMA Emp %OfOnt'!P252*'Ont GDP'!P252,"")</f>
        <v>6752.7799825467164</v>
      </c>
      <c r="Q252" s="30">
        <f>+IFERROR('CMA Emp %OfOnt'!Q252*'Ont GDP'!Q252,"")</f>
        <v>6486.7027842766356</v>
      </c>
      <c r="R252" s="30">
        <f>+IFERROR('CMA Emp %OfOnt'!R252*'Ont GDP'!R252,"")</f>
        <v>6378.5102247041814</v>
      </c>
      <c r="S252" s="30">
        <f>+IFERROR('CMA Emp %OfOnt'!S252*'Ont GDP'!S252,"")</f>
        <v>6079.6737752684639</v>
      </c>
      <c r="T252" s="30">
        <f>+IFERROR('CMA Emp %OfOnt'!T252*'Ont GDP'!T252,"")</f>
        <v>6896.7073532582835</v>
      </c>
      <c r="U252" s="30">
        <f>+IFERROR('CMA Emp %OfOnt'!U252*'Ont GDP'!U252,"")</f>
        <v>7046.7191304979342</v>
      </c>
      <c r="V252" s="30">
        <f>+IFERROR('CMA Emp %OfOnt'!V252*'Ont GDP'!V252,"")</f>
        <v>7478.6607171776504</v>
      </c>
      <c r="W252" s="30">
        <f>+IFERROR('CMA Emp %OfOnt'!W252*'Ont GDP'!W252,"")</f>
        <v>8416.4179500817208</v>
      </c>
      <c r="X252" s="30">
        <f>+IFERROR('CMA Emp %OfOnt'!X252*'Ont GDP'!X252,"")</f>
        <v>8620.9112276457017</v>
      </c>
      <c r="Y252" s="30">
        <f>+IFERROR('CMA Emp %OfOnt'!Y252*'Ont GDP'!Y252,"")</f>
        <v>8708.9681137091538</v>
      </c>
    </row>
    <row r="253" spans="1:25" x14ac:dyDescent="0.25">
      <c r="A253" t="s">
        <v>574</v>
      </c>
      <c r="B253" s="137">
        <f t="shared" si="12"/>
        <v>5242</v>
      </c>
      <c r="C253" s="133">
        <v>5242</v>
      </c>
      <c r="D253" s="65">
        <f>+IFERROR('CMA Emp %OfOnt'!D253*'Ont GDP'!D253,"")</f>
        <v>1647.6189790575916</v>
      </c>
      <c r="E253" s="65">
        <f>+IFERROR('CMA Emp %OfOnt'!E253*'Ont GDP'!E253,"")</f>
        <v>1461.4770114942528</v>
      </c>
      <c r="F253" s="65">
        <f>+IFERROR('CMA Emp %OfOnt'!F253*'Ont GDP'!F253,"")</f>
        <v>1391.3116279069768</v>
      </c>
      <c r="G253" s="65">
        <f>+IFERROR('CMA Emp %OfOnt'!G253*'Ont GDP'!G253,"")</f>
        <v>1515.2666666666667</v>
      </c>
      <c r="H253" s="65">
        <f>+IFERROR('CMA Emp %OfOnt'!H253*'Ont GDP'!H253,"")</f>
        <v>1983.9863616557732</v>
      </c>
      <c r="I253" s="65">
        <f>+IFERROR('CMA Emp %OfOnt'!I253*'Ont GDP'!I253,"")</f>
        <v>1969.0602158541124</v>
      </c>
      <c r="J253" s="65">
        <f>+IFERROR('CMA Emp %OfOnt'!J253*'Ont GDP'!J253,"")</f>
        <v>1485.195873544093</v>
      </c>
      <c r="K253" s="65">
        <f>+IFERROR('CMA Emp %OfOnt'!K253*'Ont GDP'!K253,"")</f>
        <v>1975.0711569448922</v>
      </c>
      <c r="L253" s="65">
        <f>+IFERROR('CMA Emp %OfOnt'!L253*'Ont GDP'!L253,"")</f>
        <v>2478.4214444871723</v>
      </c>
      <c r="M253" s="30">
        <f>+IFERROR('CMA Emp %OfOnt'!M253*'Ont GDP'!M253,"")</f>
        <v>2363.2839807289333</v>
      </c>
      <c r="N253" s="30">
        <f>+IFERROR('CMA Emp %OfOnt'!N253*'Ont GDP'!N253,"")</f>
        <v>2060.9051067122987</v>
      </c>
      <c r="O253" s="30">
        <f>+IFERROR('CMA Emp %OfOnt'!O253*'Ont GDP'!O253,"")</f>
        <v>2258.5742421668783</v>
      </c>
      <c r="P253" s="30">
        <f>+IFERROR('CMA Emp %OfOnt'!P253*'Ont GDP'!P253,"")</f>
        <v>2154.8169306508789</v>
      </c>
      <c r="Q253" s="30">
        <f>+IFERROR('CMA Emp %OfOnt'!Q253*'Ont GDP'!Q253,"")</f>
        <v>1759.7810794209483</v>
      </c>
      <c r="R253" s="30">
        <f>+IFERROR('CMA Emp %OfOnt'!R253*'Ont GDP'!R253,"")</f>
        <v>2013.9778171836367</v>
      </c>
      <c r="S253" s="30">
        <f>+IFERROR('CMA Emp %OfOnt'!S253*'Ont GDP'!S253,"")</f>
        <v>2034.6452331409321</v>
      </c>
      <c r="T253" s="30">
        <f>+IFERROR('CMA Emp %OfOnt'!T253*'Ont GDP'!T253,"")</f>
        <v>2265.5201379153673</v>
      </c>
      <c r="U253" s="30">
        <f>+IFERROR('CMA Emp %OfOnt'!U253*'Ont GDP'!U253,"")</f>
        <v>1992.1028992466604</v>
      </c>
      <c r="V253" s="30">
        <f>+IFERROR('CMA Emp %OfOnt'!V253*'Ont GDP'!V253,"")</f>
        <v>1882.9386861916394</v>
      </c>
      <c r="W253" s="30">
        <f>+IFERROR('CMA Emp %OfOnt'!W253*'Ont GDP'!W253,"")</f>
        <v>1775.1922392354918</v>
      </c>
      <c r="X253" s="30">
        <f>+IFERROR('CMA Emp %OfOnt'!X253*'Ont GDP'!X253,"")</f>
        <v>1946.7725334074703</v>
      </c>
      <c r="Y253" s="30">
        <f>+IFERROR('CMA Emp %OfOnt'!Y253*'Ont GDP'!Y253,"")</f>
        <v>2213.4499678369607</v>
      </c>
    </row>
    <row r="254" spans="1:25" x14ac:dyDescent="0.25">
      <c r="A254" t="s">
        <v>575</v>
      </c>
      <c r="B254" s="137" t="s">
        <v>204</v>
      </c>
      <c r="C254" s="133">
        <v>526</v>
      </c>
      <c r="D254" s="65" t="str">
        <f>+IFERROR('CMA Emp %OfOnt'!D254*'Ont GDP'!D254,"")</f>
        <v/>
      </c>
      <c r="E254" s="65" t="str">
        <f>+IFERROR('CMA Emp %OfOnt'!E254*'Ont GDP'!E254,"")</f>
        <v/>
      </c>
      <c r="F254" s="65" t="str">
        <f>+IFERROR('CMA Emp %OfOnt'!F254*'Ont GDP'!F254,"")</f>
        <v/>
      </c>
      <c r="G254" s="65" t="str">
        <f>+IFERROR('CMA Emp %OfOnt'!G254*'Ont GDP'!G254,"")</f>
        <v/>
      </c>
      <c r="H254" s="65" t="str">
        <f>+IFERROR('CMA Emp %OfOnt'!H254*'Ont GDP'!H254,"")</f>
        <v/>
      </c>
      <c r="I254" s="65" t="str">
        <f>+IFERROR('CMA Emp %OfOnt'!I254*'Ont GDP'!I254,"")</f>
        <v/>
      </c>
      <c r="J254" s="65" t="str">
        <f>+IFERROR('CMA Emp %OfOnt'!J254*'Ont GDP'!J254,"")</f>
        <v/>
      </c>
      <c r="K254" s="65" t="str">
        <f>+IFERROR('CMA Emp %OfOnt'!K254*'Ont GDP'!K254,"")</f>
        <v/>
      </c>
      <c r="L254" s="65" t="str">
        <f>+IFERROR('CMA Emp %OfOnt'!L254*'Ont GDP'!L254,"")</f>
        <v/>
      </c>
      <c r="M254" s="30">
        <f>+IFERROR('CMA Emp %OfOnt'!M254*'Ont GDP'!M254,"")</f>
        <v>301.54897095895853</v>
      </c>
      <c r="N254" s="30" t="str">
        <f>+IFERROR('CMA Emp %OfOnt'!N254*'Ont GDP'!N254,"")</f>
        <v/>
      </c>
      <c r="O254" s="30" t="str">
        <f>+IFERROR('CMA Emp %OfOnt'!O254*'Ont GDP'!O254,"")</f>
        <v/>
      </c>
      <c r="P254" s="30">
        <f>+IFERROR('CMA Emp %OfOnt'!P254*'Ont GDP'!P254,"")</f>
        <v>256.35451422726521</v>
      </c>
      <c r="Q254" s="30">
        <f>+IFERROR('CMA Emp %OfOnt'!Q254*'Ont GDP'!Q254,"")</f>
        <v>290.62991505407513</v>
      </c>
      <c r="R254" s="30">
        <f>+IFERROR('CMA Emp %OfOnt'!R254*'Ont GDP'!R254,"")</f>
        <v>320.75015797746477</v>
      </c>
      <c r="S254" s="30">
        <f>+IFERROR('CMA Emp %OfOnt'!S254*'Ont GDP'!S254,"")</f>
        <v>253.90689530432198</v>
      </c>
      <c r="T254" s="30">
        <f>+IFERROR('CMA Emp %OfOnt'!T254*'Ont GDP'!T254,"")</f>
        <v>348.67330463839454</v>
      </c>
      <c r="U254" s="30">
        <f>+IFERROR('CMA Emp %OfOnt'!U254*'Ont GDP'!U254,"")</f>
        <v>361.00232866613305</v>
      </c>
      <c r="V254" s="30">
        <f>+IFERROR('CMA Emp %OfOnt'!V254*'Ont GDP'!V254,"")</f>
        <v>360.25964427550525</v>
      </c>
      <c r="W254" s="30">
        <f>+IFERROR('CMA Emp %OfOnt'!W254*'Ont GDP'!W254,"")</f>
        <v>497.85470284365726</v>
      </c>
      <c r="X254" s="30">
        <f>+IFERROR('CMA Emp %OfOnt'!X254*'Ont GDP'!X254,"")</f>
        <v>537.19553439259528</v>
      </c>
      <c r="Y254" s="30">
        <f>+IFERROR('CMA Emp %OfOnt'!Y254*'Ont GDP'!Y254,"")</f>
        <v>534.63471928178922</v>
      </c>
    </row>
    <row r="255" spans="1:25" x14ac:dyDescent="0.25">
      <c r="A255" s="106" t="s">
        <v>492</v>
      </c>
      <c r="B255" s="129"/>
      <c r="C255" s="130"/>
      <c r="D255" s="141"/>
      <c r="E255" s="141"/>
      <c r="F255" s="141"/>
      <c r="G255" s="141"/>
      <c r="H255" s="141"/>
      <c r="I255" s="141"/>
      <c r="J255" s="141"/>
      <c r="K255" s="141"/>
      <c r="L255" s="141"/>
      <c r="M255" s="135"/>
      <c r="N255" s="135"/>
      <c r="O255" s="135"/>
      <c r="P255" s="135"/>
      <c r="Q255" s="135"/>
      <c r="R255" s="135"/>
      <c r="S255" s="135"/>
      <c r="T255" s="135"/>
      <c r="U255" s="135"/>
      <c r="V255" s="135"/>
      <c r="W255" s="135"/>
      <c r="X255" s="135"/>
      <c r="Y255" s="135"/>
    </row>
    <row r="256" spans="1:25" x14ac:dyDescent="0.25">
      <c r="A256" t="s">
        <v>576</v>
      </c>
      <c r="B256" s="132">
        <f t="shared" ref="B256:B257" si="13">VALUE(LEFT(C256,4))</f>
        <v>311</v>
      </c>
      <c r="C256" s="133">
        <v>311</v>
      </c>
      <c r="D256" s="65">
        <f>+IFERROR('CMA Emp %OfOnt'!D256*'Ont GDP'!D256,"")</f>
        <v>3789.0051883035617</v>
      </c>
      <c r="E256" s="65">
        <f>+IFERROR('CMA Emp %OfOnt'!E256*'Ont GDP'!E256,"")</f>
        <v>4193.7916804225815</v>
      </c>
      <c r="F256" s="65">
        <f>+IFERROR('CMA Emp %OfOnt'!F256*'Ont GDP'!F256,"")</f>
        <v>3831.8422406639006</v>
      </c>
      <c r="G256" s="65">
        <f>+IFERROR('CMA Emp %OfOnt'!G256*'Ont GDP'!G256,"")</f>
        <v>3627.4238644224115</v>
      </c>
      <c r="H256" s="65">
        <f>+IFERROR('CMA Emp %OfOnt'!H256*'Ont GDP'!H256,"")</f>
        <v>4622.4541257251094</v>
      </c>
      <c r="I256" s="65">
        <f>+IFERROR('CMA Emp %OfOnt'!I256*'Ont GDP'!I256,"")</f>
        <v>4446.6621242045212</v>
      </c>
      <c r="J256" s="65">
        <f>+IFERROR('CMA Emp %OfOnt'!J256*'Ont GDP'!J256,"")</f>
        <v>4282.0640998064091</v>
      </c>
      <c r="K256" s="65">
        <f>+IFERROR('CMA Emp %OfOnt'!K256*'Ont GDP'!K256,"")</f>
        <v>4416.6341685649204</v>
      </c>
      <c r="L256" s="65">
        <f>+IFERROR('CMA Emp %OfOnt'!L256*'Ont GDP'!L256,"")</f>
        <v>4996.0816690306156</v>
      </c>
      <c r="M256" s="30">
        <f>+IFERROR('CMA Emp %OfOnt'!M256*'Ont GDP'!M256,"")</f>
        <v>4841.6515714897114</v>
      </c>
      <c r="N256" s="30">
        <f>+IFERROR('CMA Emp %OfOnt'!N256*'Ont GDP'!N256,"")</f>
        <v>4661.2595480729187</v>
      </c>
      <c r="O256" s="30">
        <f>+IFERROR('CMA Emp %OfOnt'!O256*'Ont GDP'!O256,"")</f>
        <v>5321.709181067944</v>
      </c>
      <c r="P256" s="30">
        <f>+IFERROR('CMA Emp %OfOnt'!P256*'Ont GDP'!P256,"")</f>
        <v>5365.9819990596989</v>
      </c>
      <c r="Q256" s="30">
        <f>+IFERROR('CMA Emp %OfOnt'!Q256*'Ont GDP'!Q256,"")</f>
        <v>4791.7587952756858</v>
      </c>
      <c r="R256" s="30">
        <f>+IFERROR('CMA Emp %OfOnt'!R256*'Ont GDP'!R256,"")</f>
        <v>4610.0565580472294</v>
      </c>
      <c r="S256" s="30">
        <f>+IFERROR('CMA Emp %OfOnt'!S256*'Ont GDP'!S256,"")</f>
        <v>5069.3081168860517</v>
      </c>
      <c r="T256" s="30">
        <f>+IFERROR('CMA Emp %OfOnt'!T256*'Ont GDP'!T256,"")</f>
        <v>4730.784313524262</v>
      </c>
      <c r="U256" s="30">
        <f>+IFERROR('CMA Emp %OfOnt'!U256*'Ont GDP'!U256,"")</f>
        <v>5843.2643317793199</v>
      </c>
      <c r="V256" s="30">
        <f>+IFERROR('CMA Emp %OfOnt'!V256*'Ont GDP'!V256,"")</f>
        <v>5563.8552654440518</v>
      </c>
      <c r="W256" s="30">
        <f>+IFERROR('CMA Emp %OfOnt'!W256*'Ont GDP'!W256,"")</f>
        <v>6260.0712645864178</v>
      </c>
      <c r="X256" s="30">
        <f>+IFERROR('CMA Emp %OfOnt'!X256*'Ont GDP'!X256,"")</f>
        <v>5889.1180847200985</v>
      </c>
      <c r="Y256" s="30">
        <f>+IFERROR('CMA Emp %OfOnt'!Y256*'Ont GDP'!Y256,"")</f>
        <v>5981.0678673587208</v>
      </c>
    </row>
    <row r="257" spans="1:25" x14ac:dyDescent="0.25">
      <c r="A257" t="s">
        <v>577</v>
      </c>
      <c r="B257" s="132">
        <f t="shared" si="13"/>
        <v>3121</v>
      </c>
      <c r="C257" s="133">
        <v>3121</v>
      </c>
      <c r="D257" s="65">
        <f>+IFERROR('CMA Emp %OfOnt'!D257*'Ont GDP'!D257,"")</f>
        <v>968.63037511436414</v>
      </c>
      <c r="E257" s="65">
        <f>+IFERROR('CMA Emp %OfOnt'!E257*'Ont GDP'!E257,"")</f>
        <v>1151.7266530334016</v>
      </c>
      <c r="F257" s="65">
        <f>+IFERROR('CMA Emp %OfOnt'!F257*'Ont GDP'!F257,"")</f>
        <v>989.83607730851838</v>
      </c>
      <c r="G257" s="65">
        <f>+IFERROR('CMA Emp %OfOnt'!G257*'Ont GDP'!G257,"")</f>
        <v>1088.1345794392525</v>
      </c>
      <c r="H257" s="65">
        <f>+IFERROR('CMA Emp %OfOnt'!H257*'Ont GDP'!H257,"")</f>
        <v>818.65404984423662</v>
      </c>
      <c r="I257" s="65">
        <f>+IFERROR('CMA Emp %OfOnt'!I257*'Ont GDP'!I257,"")</f>
        <v>668.10662393162397</v>
      </c>
      <c r="J257" s="65">
        <f>+IFERROR('CMA Emp %OfOnt'!J257*'Ont GDP'!J257,"")</f>
        <v>878.12556053811659</v>
      </c>
      <c r="K257" s="65">
        <f>+IFERROR('CMA Emp %OfOnt'!K257*'Ont GDP'!K257,"")</f>
        <v>726.47440633245378</v>
      </c>
      <c r="L257" s="65">
        <f>+IFERROR('CMA Emp %OfOnt'!L257*'Ont GDP'!L257,"")</f>
        <v>1211.4469422324948</v>
      </c>
      <c r="M257" s="30">
        <f>+IFERROR('CMA Emp %OfOnt'!M257*'Ont GDP'!M257,"")</f>
        <v>1006.5051105483049</v>
      </c>
      <c r="N257" s="30">
        <f>+IFERROR('CMA Emp %OfOnt'!N257*'Ont GDP'!N257,"")</f>
        <v>854.15361322584261</v>
      </c>
      <c r="O257" s="30">
        <f>+IFERROR('CMA Emp %OfOnt'!O257*'Ont GDP'!O257,"")</f>
        <v>1028.3575559383671</v>
      </c>
      <c r="P257" s="30">
        <f>+IFERROR('CMA Emp %OfOnt'!P257*'Ont GDP'!P257,"")</f>
        <v>863.10000754556359</v>
      </c>
      <c r="Q257" s="30">
        <f>+IFERROR('CMA Emp %OfOnt'!Q257*'Ont GDP'!Q257,"")</f>
        <v>1089.4219815849451</v>
      </c>
      <c r="R257" s="30">
        <f>+IFERROR('CMA Emp %OfOnt'!R257*'Ont GDP'!R257,"")</f>
        <v>1318.2166682181007</v>
      </c>
      <c r="S257" s="30">
        <f>+IFERROR('CMA Emp %OfOnt'!S257*'Ont GDP'!S257,"")</f>
        <v>1022.6707130219547</v>
      </c>
      <c r="T257" s="30">
        <f>+IFERROR('CMA Emp %OfOnt'!T257*'Ont GDP'!T257,"")</f>
        <v>1196.0299661829356</v>
      </c>
      <c r="U257" s="30">
        <f>+IFERROR('CMA Emp %OfOnt'!U257*'Ont GDP'!U257,"")</f>
        <v>1211.1906109671252</v>
      </c>
      <c r="V257" s="30">
        <f>+IFERROR('CMA Emp %OfOnt'!V257*'Ont GDP'!V257,"")</f>
        <v>1446.0574454946795</v>
      </c>
      <c r="W257" s="30">
        <f>+IFERROR('CMA Emp %OfOnt'!W257*'Ont GDP'!W257,"")</f>
        <v>1426.3791654141505</v>
      </c>
      <c r="X257" s="30">
        <f>+IFERROR('CMA Emp %OfOnt'!X257*'Ont GDP'!X257,"")</f>
        <v>889.38564832196437</v>
      </c>
      <c r="Y257" s="30">
        <f>+IFERROR('CMA Emp %OfOnt'!Y257*'Ont GDP'!Y257,"")</f>
        <v>1024.7322248909825</v>
      </c>
    </row>
    <row r="258" spans="1:25" x14ac:dyDescent="0.25">
      <c r="A258" s="106" t="s">
        <v>537</v>
      </c>
      <c r="B258" s="129"/>
      <c r="C258" s="130"/>
      <c r="D258" s="141"/>
      <c r="E258" s="141"/>
      <c r="F258" s="141"/>
      <c r="G258" s="141"/>
      <c r="H258" s="141"/>
      <c r="I258" s="141"/>
      <c r="J258" s="141"/>
      <c r="K258" s="141"/>
      <c r="L258" s="141"/>
      <c r="M258" s="135"/>
      <c r="N258" s="135"/>
      <c r="O258" s="135"/>
      <c r="P258" s="135"/>
      <c r="Q258" s="135"/>
      <c r="R258" s="135"/>
      <c r="S258" s="135"/>
      <c r="T258" s="135"/>
      <c r="U258" s="135"/>
      <c r="V258" s="135"/>
      <c r="W258" s="135"/>
      <c r="X258" s="135"/>
      <c r="Y258" s="135"/>
    </row>
    <row r="259" spans="1:25" x14ac:dyDescent="0.25">
      <c r="A259" t="s">
        <v>578</v>
      </c>
      <c r="B259" s="137">
        <f t="shared" ref="B259:B263" si="14">VALUE(LEFT(C259,4))</f>
        <v>3254</v>
      </c>
      <c r="C259" s="133">
        <v>3254</v>
      </c>
      <c r="D259" s="142">
        <f>+IFERROR('CMA Emp %OfOnt'!D259*'Ont GDP'!D259,"")</f>
        <v>987.13662790697674</v>
      </c>
      <c r="E259" s="142">
        <f>+IFERROR('CMA Emp %OfOnt'!E259*'Ont GDP'!E259,"")</f>
        <v>1189.4313809320224</v>
      </c>
      <c r="F259" s="142">
        <f>+IFERROR('CMA Emp %OfOnt'!F259*'Ont GDP'!F259,"")</f>
        <v>1268.8301119023399</v>
      </c>
      <c r="G259" s="142">
        <f>+IFERROR('CMA Emp %OfOnt'!G259*'Ont GDP'!G259,"")</f>
        <v>878.37692307692316</v>
      </c>
      <c r="H259" s="142">
        <f>+IFERROR('CMA Emp %OfOnt'!H259*'Ont GDP'!H259,"")</f>
        <v>1295.6106032906764</v>
      </c>
      <c r="I259" s="142">
        <f>+IFERROR('CMA Emp %OfOnt'!I259*'Ont GDP'!I259,"")</f>
        <v>1756.1705691056909</v>
      </c>
      <c r="J259" s="142">
        <f>+IFERROR('CMA Emp %OfOnt'!J259*'Ont GDP'!J259,"")</f>
        <v>2067.7894210150112</v>
      </c>
      <c r="K259" s="142">
        <f>+IFERROR('CMA Emp %OfOnt'!K259*'Ont GDP'!K259,"")</f>
        <v>1950.5649048625792</v>
      </c>
      <c r="L259" s="142">
        <f>+IFERROR('CMA Emp %OfOnt'!L259*'Ont GDP'!L259,"")</f>
        <v>2134.6601441059624</v>
      </c>
      <c r="M259" s="143">
        <f>+IFERROR('CMA Emp %OfOnt'!M259*'Ont GDP'!M259,"")</f>
        <v>2155.9214518528211</v>
      </c>
      <c r="N259" s="30">
        <f>+IFERROR('CMA Emp %OfOnt'!N259*'Ont GDP'!N259,"")</f>
        <v>2073.92921726541</v>
      </c>
      <c r="O259" s="30">
        <f>+IFERROR('CMA Emp %OfOnt'!O259*'Ont GDP'!O259,"")</f>
        <v>2019.6583255287924</v>
      </c>
      <c r="P259" s="30">
        <f>+IFERROR('CMA Emp %OfOnt'!P259*'Ont GDP'!P259,"")</f>
        <v>1717.6535335173469</v>
      </c>
      <c r="Q259" s="30">
        <f>+IFERROR('CMA Emp %OfOnt'!Q259*'Ont GDP'!Q259,"")</f>
        <v>1891.8042317988968</v>
      </c>
      <c r="R259" s="30">
        <f>+IFERROR('CMA Emp %OfOnt'!R259*'Ont GDP'!R259,"")</f>
        <v>1544.4798866975013</v>
      </c>
      <c r="S259" s="30">
        <f>+IFERROR('CMA Emp %OfOnt'!S259*'Ont GDP'!S259,"")</f>
        <v>1316.4800776164436</v>
      </c>
      <c r="T259" s="30">
        <f>+IFERROR('CMA Emp %OfOnt'!T259*'Ont GDP'!T259,"")</f>
        <v>1751.4371209064905</v>
      </c>
      <c r="U259" s="30">
        <f>+IFERROR('CMA Emp %OfOnt'!U259*'Ont GDP'!U259,"")</f>
        <v>2090.941390870742</v>
      </c>
      <c r="V259" s="30">
        <f>+IFERROR('CMA Emp %OfOnt'!V259*'Ont GDP'!V259,"")</f>
        <v>2339.9174996111597</v>
      </c>
      <c r="W259" s="30">
        <f>+IFERROR('CMA Emp %OfOnt'!W259*'Ont GDP'!W259,"")</f>
        <v>2505.0109698644715</v>
      </c>
      <c r="X259" s="30">
        <f>+IFERROR('CMA Emp %OfOnt'!X259*'Ont GDP'!X259,"")</f>
        <v>2499.8727325180303</v>
      </c>
      <c r="Y259" s="30">
        <f>+IFERROR('CMA Emp %OfOnt'!Y259*'Ont GDP'!Y259,"")</f>
        <v>2331.4119712573161</v>
      </c>
    </row>
    <row r="260" spans="1:25" x14ac:dyDescent="0.25">
      <c r="A260" t="s">
        <v>384</v>
      </c>
      <c r="B260" s="137" t="s">
        <v>193</v>
      </c>
      <c r="C260" s="133">
        <v>334512</v>
      </c>
      <c r="D260" s="142">
        <f>+IFERROR('CMA Emp %OfOnt'!D260*'Ont GDP'!D260,"")</f>
        <v>419.85641998865611</v>
      </c>
      <c r="E260" s="142">
        <f>+IFERROR('CMA Emp %OfOnt'!E260*'Ont GDP'!E260,"")</f>
        <v>570.28773792659217</v>
      </c>
      <c r="F260" s="142">
        <f>+IFERROR('CMA Emp %OfOnt'!F260*'Ont GDP'!F260,"")</f>
        <v>536.94341313894006</v>
      </c>
      <c r="G260" s="142">
        <f>+IFERROR('CMA Emp %OfOnt'!G260*'Ont GDP'!G260,"")</f>
        <v>680.23784298839576</v>
      </c>
      <c r="H260" s="142">
        <f>+IFERROR('CMA Emp %OfOnt'!H260*'Ont GDP'!H260,"")</f>
        <v>553.97914078797919</v>
      </c>
      <c r="I260" s="142">
        <f>+IFERROR('CMA Emp %OfOnt'!I260*'Ont GDP'!I260,"")</f>
        <v>711.06868922325793</v>
      </c>
      <c r="J260" s="142">
        <f>+IFERROR('CMA Emp %OfOnt'!J260*'Ont GDP'!J260,"")</f>
        <v>664.94604419358279</v>
      </c>
      <c r="K260" s="142">
        <f>+IFERROR('CMA Emp %OfOnt'!K260*'Ont GDP'!K260,"")</f>
        <v>406.37284733686806</v>
      </c>
      <c r="L260" s="142">
        <f>+IFERROR('CMA Emp %OfOnt'!L260*'Ont GDP'!L260,"")</f>
        <v>640.79556885321551</v>
      </c>
      <c r="M260" s="143">
        <f>+IFERROR('CMA Emp %OfOnt'!M260*'Ont GDP'!M260,"")</f>
        <v>664.28895445964622</v>
      </c>
      <c r="N260" s="30">
        <f>+IFERROR('CMA Emp %OfOnt'!N260*'Ont GDP'!N260,"")</f>
        <v>493.16747558488049</v>
      </c>
      <c r="O260" s="30">
        <f>+IFERROR('CMA Emp %OfOnt'!O260*'Ont GDP'!O260,"")</f>
        <v>467.3742357718271</v>
      </c>
      <c r="P260" s="30">
        <f>+IFERROR('CMA Emp %OfOnt'!P260*'Ont GDP'!P260,"")</f>
        <v>440.80346867655015</v>
      </c>
      <c r="Q260" s="30">
        <f>+IFERROR('CMA Emp %OfOnt'!Q260*'Ont GDP'!Q260,"")</f>
        <v>656.50174359072776</v>
      </c>
      <c r="R260" s="30">
        <f>+IFERROR('CMA Emp %OfOnt'!R260*'Ont GDP'!R260,"")</f>
        <v>513.76851105671653</v>
      </c>
      <c r="S260" s="30">
        <f>+IFERROR('CMA Emp %OfOnt'!S260*'Ont GDP'!S260,"")</f>
        <v>439.3106609786667</v>
      </c>
      <c r="T260" s="30">
        <f>+IFERROR('CMA Emp %OfOnt'!T260*'Ont GDP'!T260,"")</f>
        <v>330.10238521973145</v>
      </c>
      <c r="U260" s="30">
        <f>+IFERROR('CMA Emp %OfOnt'!U260*'Ont GDP'!U260,"")</f>
        <v>450.06800795488419</v>
      </c>
      <c r="V260" s="30">
        <f>+IFERROR('CMA Emp %OfOnt'!V260*'Ont GDP'!V260,"")</f>
        <v>451.42810308870304</v>
      </c>
      <c r="W260" s="30">
        <f>+IFERROR('CMA Emp %OfOnt'!W260*'Ont GDP'!W260,"")</f>
        <v>513.14749560949417</v>
      </c>
      <c r="X260" s="30">
        <f>+IFERROR('CMA Emp %OfOnt'!X260*'Ont GDP'!X260,"")</f>
        <v>304.02073954773317</v>
      </c>
      <c r="Y260" s="30">
        <f>+IFERROR('CMA Emp %OfOnt'!Y260*'Ont GDP'!Y260,"")</f>
        <v>453.63019970689061</v>
      </c>
    </row>
    <row r="261" spans="1:25" x14ac:dyDescent="0.25">
      <c r="A261" t="s">
        <v>579</v>
      </c>
      <c r="B261" s="137">
        <f t="shared" si="14"/>
        <v>3391</v>
      </c>
      <c r="C261" s="133">
        <v>3391</v>
      </c>
      <c r="D261" s="142">
        <f>+IFERROR('CMA Emp %OfOnt'!D261*'Ont GDP'!D261,"")</f>
        <v>213.09086419753083</v>
      </c>
      <c r="E261" s="142">
        <f>+IFERROR('CMA Emp %OfOnt'!E261*'Ont GDP'!E261,"")</f>
        <v>230.07941176470587</v>
      </c>
      <c r="F261" s="142">
        <f>+IFERROR('CMA Emp %OfOnt'!F261*'Ont GDP'!F261,"")</f>
        <v>235.81104033970271</v>
      </c>
      <c r="G261" s="142">
        <f>+IFERROR('CMA Emp %OfOnt'!G261*'Ont GDP'!G261,"")</f>
        <v>198.09367088607593</v>
      </c>
      <c r="H261" s="142">
        <f>+IFERROR('CMA Emp %OfOnt'!H261*'Ont GDP'!H261,"")</f>
        <v>336.10721649484537</v>
      </c>
      <c r="I261" s="142">
        <f>+IFERROR('CMA Emp %OfOnt'!I261*'Ont GDP'!I261,"")</f>
        <v>394.48531775018262</v>
      </c>
      <c r="J261" s="142">
        <f>+IFERROR('CMA Emp %OfOnt'!J261*'Ont GDP'!J261,"")</f>
        <v>339.11858552631583</v>
      </c>
      <c r="K261" s="142">
        <f>+IFERROR('CMA Emp %OfOnt'!K261*'Ont GDP'!K261,"")</f>
        <v>309.8319063004846</v>
      </c>
      <c r="L261" s="142">
        <f>+IFERROR('CMA Emp %OfOnt'!L261*'Ont GDP'!L261,"")</f>
        <v>229.85164498491702</v>
      </c>
      <c r="M261" s="143">
        <f>+IFERROR('CMA Emp %OfOnt'!M261*'Ont GDP'!M261,"")</f>
        <v>430.22930359937396</v>
      </c>
      <c r="N261" s="30">
        <f>+IFERROR('CMA Emp %OfOnt'!N261*'Ont GDP'!N261,"")</f>
        <v>377.49431223849365</v>
      </c>
      <c r="O261" s="30">
        <f>+IFERROR('CMA Emp %OfOnt'!O261*'Ont GDP'!O261,"")</f>
        <v>460.46130817467514</v>
      </c>
      <c r="P261" s="30">
        <f>+IFERROR('CMA Emp %OfOnt'!P261*'Ont GDP'!P261,"")</f>
        <v>423.27359525319793</v>
      </c>
      <c r="Q261" s="30">
        <f>+IFERROR('CMA Emp %OfOnt'!Q261*'Ont GDP'!Q261,"")</f>
        <v>427.53884467332506</v>
      </c>
      <c r="R261" s="30">
        <f>+IFERROR('CMA Emp %OfOnt'!R261*'Ont GDP'!R261,"")</f>
        <v>344.21546319944275</v>
      </c>
      <c r="S261" s="30">
        <f>+IFERROR('CMA Emp %OfOnt'!S261*'Ont GDP'!S261,"")</f>
        <v>456.65293091287077</v>
      </c>
      <c r="T261" s="30">
        <f>+IFERROR('CMA Emp %OfOnt'!T261*'Ont GDP'!T261,"")</f>
        <v>519.68747734206659</v>
      </c>
      <c r="U261" s="30">
        <f>+IFERROR('CMA Emp %OfOnt'!U261*'Ont GDP'!U261,"")</f>
        <v>298.84317314719823</v>
      </c>
      <c r="V261" s="30">
        <f>+IFERROR('CMA Emp %OfOnt'!V261*'Ont GDP'!V261,"")</f>
        <v>399.30960276668696</v>
      </c>
      <c r="W261" s="30">
        <f>+IFERROR('CMA Emp %OfOnt'!W261*'Ont GDP'!W261,"")</f>
        <v>330.24502605553135</v>
      </c>
      <c r="X261" s="30">
        <f>+IFERROR('CMA Emp %OfOnt'!X261*'Ont GDP'!X261,"")</f>
        <v>466.92163490748413</v>
      </c>
      <c r="Y261" s="30">
        <f>+IFERROR('CMA Emp %OfOnt'!Y261*'Ont GDP'!Y261,"")</f>
        <v>524.75517573186175</v>
      </c>
    </row>
    <row r="262" spans="1:25" x14ac:dyDescent="0.25">
      <c r="A262" t="s">
        <v>467</v>
      </c>
      <c r="B262" s="137">
        <v>414</v>
      </c>
      <c r="C262" s="133">
        <v>414510</v>
      </c>
      <c r="D262" s="142">
        <f>+IFERROR('CMA Emp %OfOnt'!D262*'Ont GDP'!D262,"")</f>
        <v>0</v>
      </c>
      <c r="E262" s="142">
        <f>+IFERROR('CMA Emp %OfOnt'!E262*'Ont GDP'!E262,"")</f>
        <v>0</v>
      </c>
      <c r="F262" s="142">
        <f>+IFERROR('CMA Emp %OfOnt'!F262*'Ont GDP'!F262,"")</f>
        <v>0</v>
      </c>
      <c r="G262" s="142">
        <f>+IFERROR('CMA Emp %OfOnt'!G262*'Ont GDP'!G262,"")</f>
        <v>0</v>
      </c>
      <c r="H262" s="142">
        <f>+IFERROR('CMA Emp %OfOnt'!H262*'Ont GDP'!H262,"")</f>
        <v>0</v>
      </c>
      <c r="I262" s="142">
        <f>+IFERROR('CMA Emp %OfOnt'!I262*'Ont GDP'!I262,"")</f>
        <v>0</v>
      </c>
      <c r="J262" s="142">
        <f>+IFERROR('CMA Emp %OfOnt'!J262*'Ont GDP'!J262,"")</f>
        <v>0</v>
      </c>
      <c r="K262" s="142">
        <f>+IFERROR('CMA Emp %OfOnt'!K262*'Ont GDP'!K262,"")</f>
        <v>0</v>
      </c>
      <c r="L262" s="142">
        <f>+IFERROR('CMA Emp %OfOnt'!L262*'Ont GDP'!L262,"")</f>
        <v>0</v>
      </c>
      <c r="M262" s="143">
        <f>+IFERROR('CMA Emp %OfOnt'!M262*'Ont GDP'!M262,"")</f>
        <v>0</v>
      </c>
      <c r="N262" s="30">
        <f>+IFERROR('CMA Emp %OfOnt'!N262*'Ont GDP'!N262,"")</f>
        <v>842.12478288407169</v>
      </c>
      <c r="O262" s="30">
        <f>+IFERROR('CMA Emp %OfOnt'!O262*'Ont GDP'!O262,"")</f>
        <v>854.05153080163336</v>
      </c>
      <c r="P262" s="30">
        <f>+IFERROR('CMA Emp %OfOnt'!P262*'Ont GDP'!P262,"")</f>
        <v>800.97666053769308</v>
      </c>
      <c r="Q262" s="30">
        <f>+IFERROR('CMA Emp %OfOnt'!Q262*'Ont GDP'!Q262,"")</f>
        <v>1047.3990040000688</v>
      </c>
      <c r="R262" s="30">
        <f>+IFERROR('CMA Emp %OfOnt'!R262*'Ont GDP'!R262,"")</f>
        <v>834.40168036834166</v>
      </c>
      <c r="S262" s="30">
        <f>+IFERROR('CMA Emp %OfOnt'!S262*'Ont GDP'!S262,"")</f>
        <v>931.3444206433702</v>
      </c>
      <c r="T262" s="30">
        <f>+IFERROR('CMA Emp %OfOnt'!T262*'Ont GDP'!T262,"")</f>
        <v>892.44071194094477</v>
      </c>
      <c r="U262" s="30">
        <f>+IFERROR('CMA Emp %OfOnt'!U262*'Ont GDP'!U262,"")</f>
        <v>1162.5208289537104</v>
      </c>
      <c r="V262" s="30">
        <f>+IFERROR('CMA Emp %OfOnt'!V262*'Ont GDP'!V262,"")</f>
        <v>1112.6779093681334</v>
      </c>
      <c r="W262" s="30">
        <f>+IFERROR('CMA Emp %OfOnt'!W262*'Ont GDP'!W262,"")</f>
        <v>1271.2933077026075</v>
      </c>
      <c r="X262" s="30">
        <f>+IFERROR('CMA Emp %OfOnt'!X262*'Ont GDP'!X262,"")</f>
        <v>1265.0354186594377</v>
      </c>
      <c r="Y262" s="30">
        <f>+IFERROR('CMA Emp %OfOnt'!Y262*'Ont GDP'!Y262,"")</f>
        <v>1275.4388355388082</v>
      </c>
    </row>
    <row r="263" spans="1:25" x14ac:dyDescent="0.25">
      <c r="A263" t="s">
        <v>580</v>
      </c>
      <c r="B263" s="137">
        <f t="shared" si="14"/>
        <v>5417</v>
      </c>
      <c r="C263" s="133">
        <v>5417</v>
      </c>
      <c r="D263" s="142">
        <f>+IFERROR('CMA Emp %OfOnt'!D263*'Ont GDP'!D263,"")</f>
        <v>0</v>
      </c>
      <c r="E263" s="142">
        <f>+IFERROR('CMA Emp %OfOnt'!E263*'Ont GDP'!E263,"")</f>
        <v>0</v>
      </c>
      <c r="F263" s="142">
        <f>+IFERROR('CMA Emp %OfOnt'!F263*'Ont GDP'!F263,"")</f>
        <v>0</v>
      </c>
      <c r="G263" s="142">
        <f>+IFERROR('CMA Emp %OfOnt'!G263*'Ont GDP'!G263,"")</f>
        <v>0</v>
      </c>
      <c r="H263" s="142">
        <f>+IFERROR('CMA Emp %OfOnt'!H263*'Ont GDP'!H263,"")</f>
        <v>0</v>
      </c>
      <c r="I263" s="142">
        <f>+IFERROR('CMA Emp %OfOnt'!I263*'Ont GDP'!I263,"")</f>
        <v>0</v>
      </c>
      <c r="J263" s="142">
        <f>+IFERROR('CMA Emp %OfOnt'!J263*'Ont GDP'!J263,"")</f>
        <v>0</v>
      </c>
      <c r="K263" s="142">
        <f>+IFERROR('CMA Emp %OfOnt'!K263*'Ont GDP'!K263,"")</f>
        <v>0</v>
      </c>
      <c r="L263" s="142">
        <f>+IFERROR('CMA Emp %OfOnt'!L263*'Ont GDP'!L263,"")</f>
        <v>0</v>
      </c>
      <c r="M263" s="143">
        <f>+IFERROR('CMA Emp %OfOnt'!M263*'Ont GDP'!M263,"")</f>
        <v>0</v>
      </c>
      <c r="N263" s="30">
        <f>+IFERROR('CMA Emp %OfOnt'!N263*'Ont GDP'!N263,"")</f>
        <v>1396.3482828082222</v>
      </c>
      <c r="O263" s="30">
        <f>+IFERROR('CMA Emp %OfOnt'!O263*'Ont GDP'!O263,"")</f>
        <v>1346.8885883974974</v>
      </c>
      <c r="P263" s="30">
        <f>+IFERROR('CMA Emp %OfOnt'!P263*'Ont GDP'!P263,"")</f>
        <v>1515.2322402443788</v>
      </c>
      <c r="Q263" s="30">
        <f>+IFERROR('CMA Emp %OfOnt'!Q263*'Ont GDP'!Q263,"")</f>
        <v>1131.3467414846448</v>
      </c>
      <c r="R263" s="30">
        <f>+IFERROR('CMA Emp %OfOnt'!R263*'Ont GDP'!R263,"")</f>
        <v>1191.2437930664109</v>
      </c>
      <c r="S263" s="30">
        <f>+IFERROR('CMA Emp %OfOnt'!S263*'Ont GDP'!S263,"")</f>
        <v>1132.1234421025995</v>
      </c>
      <c r="T263" s="30">
        <f>+IFERROR('CMA Emp %OfOnt'!T263*'Ont GDP'!T263,"")</f>
        <v>988.5742984140096</v>
      </c>
      <c r="U263" s="30">
        <f>+IFERROR('CMA Emp %OfOnt'!U263*'Ont GDP'!U263,"")</f>
        <v>1303.8463380267044</v>
      </c>
      <c r="V263" s="30">
        <f>+IFERROR('CMA Emp %OfOnt'!V263*'Ont GDP'!V263,"")</f>
        <v>1250.8296614814283</v>
      </c>
      <c r="W263" s="30">
        <f>+IFERROR('CMA Emp %OfOnt'!W263*'Ont GDP'!W263,"")</f>
        <v>888.50069331158249</v>
      </c>
      <c r="X263" s="30">
        <f>+IFERROR('CMA Emp %OfOnt'!X263*'Ont GDP'!X263,"")</f>
        <v>600.4395748968243</v>
      </c>
      <c r="Y263" s="30">
        <f>+IFERROR('CMA Emp %OfOnt'!Y263*'Ont GDP'!Y263,"")</f>
        <v>745.59118150684935</v>
      </c>
    </row>
    <row r="264" spans="1:25" x14ac:dyDescent="0.25">
      <c r="A264" t="s">
        <v>581</v>
      </c>
      <c r="B264" s="137">
        <v>621</v>
      </c>
      <c r="C264" s="133">
        <v>6215</v>
      </c>
      <c r="D264" s="142">
        <f>+IFERROR('CMA Emp %OfOnt'!D264*'Ont GDP'!D264,"")</f>
        <v>405.14548969932719</v>
      </c>
      <c r="E264" s="142">
        <f>+IFERROR('CMA Emp %OfOnt'!E264*'Ont GDP'!E264,"")</f>
        <v>438.19002501873786</v>
      </c>
      <c r="F264" s="142">
        <f>+IFERROR('CMA Emp %OfOnt'!F264*'Ont GDP'!F264,"")</f>
        <v>380.39955081519133</v>
      </c>
      <c r="G264" s="142">
        <f>+IFERROR('CMA Emp %OfOnt'!G264*'Ont GDP'!G264,"")</f>
        <v>284.27617118603439</v>
      </c>
      <c r="H264" s="142">
        <f>+IFERROR('CMA Emp %OfOnt'!H264*'Ont GDP'!H264,"")</f>
        <v>410.92719661709054</v>
      </c>
      <c r="I264" s="142">
        <f>+IFERROR('CMA Emp %OfOnt'!I264*'Ont GDP'!I264,"")</f>
        <v>406.65742878457303</v>
      </c>
      <c r="J264" s="142">
        <f>+IFERROR('CMA Emp %OfOnt'!J264*'Ont GDP'!J264,"")</f>
        <v>326.6867416606612</v>
      </c>
      <c r="K264" s="142">
        <f>+IFERROR('CMA Emp %OfOnt'!K264*'Ont GDP'!K264,"")</f>
        <v>374.49701667998977</v>
      </c>
      <c r="L264" s="142">
        <f>+IFERROR('CMA Emp %OfOnt'!L264*'Ont GDP'!L264,"")</f>
        <v>423.1545558189585</v>
      </c>
      <c r="M264" s="143">
        <f>+IFERROR('CMA Emp %OfOnt'!M264*'Ont GDP'!M264,"")</f>
        <v>318.87501788543977</v>
      </c>
      <c r="N264" s="30">
        <f>+IFERROR('CMA Emp %OfOnt'!N264*'Ont GDP'!N264,"")</f>
        <v>478.61369365994881</v>
      </c>
      <c r="O264" s="30">
        <f>+IFERROR('CMA Emp %OfOnt'!O264*'Ont GDP'!O264,"")</f>
        <v>450.13268816081575</v>
      </c>
      <c r="P264" s="30">
        <f>+IFERROR('CMA Emp %OfOnt'!P264*'Ont GDP'!P264,"")</f>
        <v>368.68255057266202</v>
      </c>
      <c r="Q264" s="30">
        <f>+IFERROR('CMA Emp %OfOnt'!Q264*'Ont GDP'!Q264,"")</f>
        <v>433.34169030484412</v>
      </c>
      <c r="R264" s="30">
        <f>+IFERROR('CMA Emp %OfOnt'!R264*'Ont GDP'!R264,"")</f>
        <v>525.68564989315837</v>
      </c>
      <c r="S264" s="30">
        <f>+IFERROR('CMA Emp %OfOnt'!S264*'Ont GDP'!S264,"")</f>
        <v>531.40212618647297</v>
      </c>
      <c r="T264" s="30">
        <f>+IFERROR('CMA Emp %OfOnt'!T264*'Ont GDP'!T264,"")</f>
        <v>576.67175139316282</v>
      </c>
      <c r="U264" s="30">
        <f>+IFERROR('CMA Emp %OfOnt'!U264*'Ont GDP'!U264,"")</f>
        <v>454.40251160220595</v>
      </c>
      <c r="V264" s="30">
        <f>+IFERROR('CMA Emp %OfOnt'!V264*'Ont GDP'!V264,"")</f>
        <v>466.09692585416235</v>
      </c>
      <c r="W264" s="30">
        <f>+IFERROR('CMA Emp %OfOnt'!W264*'Ont GDP'!W264,"")</f>
        <v>558.93545246753274</v>
      </c>
      <c r="X264" s="30">
        <f>+IFERROR('CMA Emp %OfOnt'!X264*'Ont GDP'!X264,"")</f>
        <v>447.55373256922815</v>
      </c>
      <c r="Y264" s="30">
        <f>+IFERROR('CMA Emp %OfOnt'!Y264*'Ont GDP'!Y264,"")</f>
        <v>435.77822857585579</v>
      </c>
    </row>
    <row r="265" spans="1:25" x14ac:dyDescent="0.25">
      <c r="A265" t="s">
        <v>582</v>
      </c>
      <c r="B265" s="137"/>
      <c r="C265" s="136" t="s">
        <v>583</v>
      </c>
      <c r="D265" s="142" t="str">
        <f>+IFERROR('CMA Emp %OfOnt'!D265*'Ont GDP'!D265,"")</f>
        <v/>
      </c>
      <c r="E265" s="142" t="str">
        <f>+IFERROR('CMA Emp %OfOnt'!E265*'Ont GDP'!E265,"")</f>
        <v/>
      </c>
      <c r="F265" s="142" t="str">
        <f>+IFERROR('CMA Emp %OfOnt'!F265*'Ont GDP'!F265,"")</f>
        <v/>
      </c>
      <c r="G265" s="142" t="str">
        <f>+IFERROR('CMA Emp %OfOnt'!G265*'Ont GDP'!G265,"")</f>
        <v/>
      </c>
      <c r="H265" s="142" t="str">
        <f>+IFERROR('CMA Emp %OfOnt'!H265*'Ont GDP'!H265,"")</f>
        <v/>
      </c>
      <c r="I265" s="142" t="str">
        <f>+IFERROR('CMA Emp %OfOnt'!I265*'Ont GDP'!I265,"")</f>
        <v/>
      </c>
      <c r="J265" s="142" t="str">
        <f>+IFERROR('CMA Emp %OfOnt'!J265*'Ont GDP'!J265,"")</f>
        <v/>
      </c>
      <c r="K265" s="142" t="str">
        <f>+IFERROR('CMA Emp %OfOnt'!K265*'Ont GDP'!K265,"")</f>
        <v/>
      </c>
      <c r="L265" s="142" t="str">
        <f>+IFERROR('CMA Emp %OfOnt'!L265*'Ont GDP'!L265,"")</f>
        <v/>
      </c>
      <c r="M265" s="143" t="str">
        <f>+IFERROR('CMA Emp %OfOnt'!M265*'Ont GDP'!M265,"")</f>
        <v/>
      </c>
      <c r="N265" s="30" t="str">
        <f>+IFERROR('CMA Emp %OfOnt'!N265*'Ont GDP'!N265,"")</f>
        <v/>
      </c>
      <c r="O265" s="30" t="str">
        <f>+IFERROR('CMA Emp %OfOnt'!O265*'Ont GDP'!O265,"")</f>
        <v/>
      </c>
      <c r="P265" s="30" t="str">
        <f>+IFERROR('CMA Emp %OfOnt'!P265*'Ont GDP'!P265,"")</f>
        <v/>
      </c>
      <c r="Q265" s="30" t="str">
        <f>+IFERROR('CMA Emp %OfOnt'!Q265*'Ont GDP'!Q265,"")</f>
        <v/>
      </c>
      <c r="R265" s="30" t="str">
        <f>+IFERROR('CMA Emp %OfOnt'!R265*'Ont GDP'!R265,"")</f>
        <v/>
      </c>
      <c r="S265" s="30" t="str">
        <f>+IFERROR('CMA Emp %OfOnt'!S265*'Ont GDP'!S265,"")</f>
        <v/>
      </c>
      <c r="T265" s="30" t="str">
        <f>+IFERROR('CMA Emp %OfOnt'!T265*'Ont GDP'!T265,"")</f>
        <v/>
      </c>
      <c r="U265" s="30" t="str">
        <f>+IFERROR('CMA Emp %OfOnt'!U265*'Ont GDP'!U265,"")</f>
        <v/>
      </c>
      <c r="V265" s="30" t="str">
        <f>+IFERROR('CMA Emp %OfOnt'!V265*'Ont GDP'!V265,"")</f>
        <v/>
      </c>
      <c r="W265" s="30" t="str">
        <f>+IFERROR('CMA Emp %OfOnt'!W265*'Ont GDP'!W265,"")</f>
        <v/>
      </c>
      <c r="X265" s="30" t="str">
        <f>+IFERROR('CMA Emp %OfOnt'!X265*'Ont GDP'!X265,"")</f>
        <v/>
      </c>
      <c r="Y265" s="30" t="str">
        <f>+IFERROR('CMA Emp %OfOnt'!Y265*'Ont GDP'!Y265,"")</f>
        <v/>
      </c>
    </row>
    <row r="266" spans="1:25" x14ac:dyDescent="0.25">
      <c r="A266" s="106" t="s">
        <v>539</v>
      </c>
      <c r="B266" s="129"/>
      <c r="C266" s="130"/>
      <c r="D266" s="141"/>
      <c r="E266" s="141"/>
      <c r="F266" s="141"/>
      <c r="G266" s="141"/>
      <c r="H266" s="141"/>
      <c r="I266" s="141"/>
      <c r="J266" s="141"/>
      <c r="K266" s="141"/>
      <c r="L266" s="141"/>
      <c r="M266" s="135"/>
      <c r="N266" s="135"/>
      <c r="O266" s="135"/>
      <c r="P266" s="135"/>
      <c r="Q266" s="135"/>
      <c r="R266" s="135"/>
      <c r="S266" s="135"/>
      <c r="T266" s="135"/>
      <c r="U266" s="135"/>
      <c r="V266" s="135"/>
      <c r="W266" s="135"/>
      <c r="X266" s="135"/>
      <c r="Y266" s="135"/>
    </row>
    <row r="267" spans="1:25" x14ac:dyDescent="0.25">
      <c r="A267" t="s">
        <v>584</v>
      </c>
      <c r="B267" s="137">
        <f t="shared" ref="B267:B276" si="15">VALUE(LEFT(C267,4))</f>
        <v>3341</v>
      </c>
      <c r="C267" s="133">
        <v>3341</v>
      </c>
      <c r="D267" s="65">
        <f>+IFERROR('CMA Emp %OfOnt'!D267*'Ont GDP'!D267,"")</f>
        <v>222.80858839652808</v>
      </c>
      <c r="E267" s="65">
        <f>+IFERROR('CMA Emp %OfOnt'!E267*'Ont GDP'!E267,"")</f>
        <v>288.79860069965014</v>
      </c>
      <c r="F267" s="65">
        <f>+IFERROR('CMA Emp %OfOnt'!F267*'Ont GDP'!F267,"")</f>
        <v>385.54546255506602</v>
      </c>
      <c r="G267" s="65">
        <f>+IFERROR('CMA Emp %OfOnt'!G267*'Ont GDP'!G267,"")</f>
        <v>648.5292949756888</v>
      </c>
      <c r="H267" s="65">
        <f>+IFERROR('CMA Emp %OfOnt'!H267*'Ont GDP'!H267,"")</f>
        <v>480.66397694524494</v>
      </c>
      <c r="I267" s="65">
        <f>+IFERROR('CMA Emp %OfOnt'!I267*'Ont GDP'!I267,"")</f>
        <v>558.37005758157386</v>
      </c>
      <c r="J267" s="65">
        <f>+IFERROR('CMA Emp %OfOnt'!J267*'Ont GDP'!J267,"")</f>
        <v>694.54367745876607</v>
      </c>
      <c r="K267" s="65">
        <f>+IFERROR('CMA Emp %OfOnt'!K267*'Ont GDP'!K267,"")</f>
        <v>621.74044006069801</v>
      </c>
      <c r="L267" s="65">
        <f>+IFERROR('CMA Emp %OfOnt'!L267*'Ont GDP'!L267,"")</f>
        <v>541.5412606967725</v>
      </c>
      <c r="M267" s="30">
        <f>+IFERROR('CMA Emp %OfOnt'!M267*'Ont GDP'!M267,"")</f>
        <v>460.99663043712667</v>
      </c>
      <c r="N267" s="30">
        <f>+IFERROR('CMA Emp %OfOnt'!N267*'Ont GDP'!N267,"")</f>
        <v>376.07137179953901</v>
      </c>
      <c r="O267" s="30">
        <f>+IFERROR('CMA Emp %OfOnt'!O267*'Ont GDP'!O267,"")</f>
        <v>369.46571787251486</v>
      </c>
      <c r="P267" s="30">
        <f>+IFERROR('CMA Emp %OfOnt'!P267*'Ont GDP'!P267,"")</f>
        <v>356.86096013371304</v>
      </c>
      <c r="Q267" s="30">
        <f>+IFERROR('CMA Emp %OfOnt'!Q267*'Ont GDP'!Q267,"")</f>
        <v>352.38008924034551</v>
      </c>
      <c r="R267" s="30">
        <f>+IFERROR('CMA Emp %OfOnt'!R267*'Ont GDP'!R267,"")</f>
        <v>353.00612914909277</v>
      </c>
      <c r="S267" s="30">
        <f>+IFERROR('CMA Emp %OfOnt'!S267*'Ont GDP'!S267,"")</f>
        <v>306.68498917422636</v>
      </c>
      <c r="T267" s="30">
        <f>+IFERROR('CMA Emp %OfOnt'!T267*'Ont GDP'!T267,"")</f>
        <v>167.97195773506678</v>
      </c>
      <c r="U267" s="30">
        <f>+IFERROR('CMA Emp %OfOnt'!U267*'Ont GDP'!U267,"")</f>
        <v>202.19797758515099</v>
      </c>
      <c r="V267" s="30">
        <f>+IFERROR('CMA Emp %OfOnt'!V267*'Ont GDP'!V267,"")</f>
        <v>136.08149089708044</v>
      </c>
      <c r="W267" s="30">
        <f>+IFERROR('CMA Emp %OfOnt'!W267*'Ont GDP'!W267,"")</f>
        <v>114.84741332677649</v>
      </c>
      <c r="X267" s="30">
        <f>+IFERROR('CMA Emp %OfOnt'!X267*'Ont GDP'!X267,"")</f>
        <v>0</v>
      </c>
      <c r="Y267" s="30">
        <f>+IFERROR('CMA Emp %OfOnt'!Y267*'Ont GDP'!Y267,"")</f>
        <v>111.75860162899239</v>
      </c>
    </row>
    <row r="268" spans="1:25" x14ac:dyDescent="0.25">
      <c r="A268" t="s">
        <v>585</v>
      </c>
      <c r="B268" s="137">
        <f t="shared" si="15"/>
        <v>3342</v>
      </c>
      <c r="C268" s="133">
        <v>3342</v>
      </c>
      <c r="D268" s="65">
        <f>+IFERROR('CMA Emp %OfOnt'!D268*'Ont GDP'!D268,"")</f>
        <v>731.54972014925363</v>
      </c>
      <c r="E268" s="65">
        <f>+IFERROR('CMA Emp %OfOnt'!E268*'Ont GDP'!E268,"")</f>
        <v>759.52844894777854</v>
      </c>
      <c r="F268" s="65">
        <f>+IFERROR('CMA Emp %OfOnt'!F268*'Ont GDP'!F268,"")</f>
        <v>1084.7419724770641</v>
      </c>
      <c r="G268" s="65">
        <f>+IFERROR('CMA Emp %OfOnt'!G268*'Ont GDP'!G268,"")</f>
        <v>625.62354344122662</v>
      </c>
      <c r="H268" s="65">
        <f>+IFERROR('CMA Emp %OfOnt'!H268*'Ont GDP'!H268,"")</f>
        <v>516.42166385135135</v>
      </c>
      <c r="I268" s="65">
        <f>+IFERROR('CMA Emp %OfOnt'!I268*'Ont GDP'!I268,"")</f>
        <v>602.563440860215</v>
      </c>
      <c r="J268" s="65">
        <f>+IFERROR('CMA Emp %OfOnt'!J268*'Ont GDP'!J268,"")</f>
        <v>316.98950682056665</v>
      </c>
      <c r="K268" s="65">
        <f>+IFERROR('CMA Emp %OfOnt'!K268*'Ont GDP'!K268,"")</f>
        <v>540.65887728459529</v>
      </c>
      <c r="L268" s="65">
        <f>+IFERROR('CMA Emp %OfOnt'!L268*'Ont GDP'!L268,"")</f>
        <v>630.19365026826051</v>
      </c>
      <c r="M268" s="30">
        <f>+IFERROR('CMA Emp %OfOnt'!M268*'Ont GDP'!M268,"")</f>
        <v>444.56442442660631</v>
      </c>
      <c r="N268" s="30">
        <f>+IFERROR('CMA Emp %OfOnt'!N268*'Ont GDP'!N268,"")</f>
        <v>321.40270823995422</v>
      </c>
      <c r="O268" s="30">
        <f>+IFERROR('CMA Emp %OfOnt'!O268*'Ont GDP'!O268,"")</f>
        <v>596.24012096694901</v>
      </c>
      <c r="P268" s="30">
        <f>+IFERROR('CMA Emp %OfOnt'!P268*'Ont GDP'!P268,"")</f>
        <v>436.23718607156252</v>
      </c>
      <c r="Q268" s="30">
        <f>+IFERROR('CMA Emp %OfOnt'!Q268*'Ont GDP'!Q268,"")</f>
        <v>706.41269543396436</v>
      </c>
      <c r="R268" s="30">
        <f>+IFERROR('CMA Emp %OfOnt'!R268*'Ont GDP'!R268,"")</f>
        <v>437.11448774513156</v>
      </c>
      <c r="S268" s="30">
        <f>+IFERROR('CMA Emp %OfOnt'!S268*'Ont GDP'!S268,"")</f>
        <v>473.21188667738539</v>
      </c>
      <c r="T268" s="30">
        <f>+IFERROR('CMA Emp %OfOnt'!T268*'Ont GDP'!T268,"")</f>
        <v>233.43736971429047</v>
      </c>
      <c r="U268" s="30">
        <f>+IFERROR('CMA Emp %OfOnt'!U268*'Ont GDP'!U268,"")</f>
        <v>231.95515089004681</v>
      </c>
      <c r="V268" s="30">
        <f>+IFERROR('CMA Emp %OfOnt'!V268*'Ont GDP'!V268,"")</f>
        <v>450.81525389345182</v>
      </c>
      <c r="W268" s="30">
        <f>+IFERROR('CMA Emp %OfOnt'!W268*'Ont GDP'!W268,"")</f>
        <v>380.37860000000001</v>
      </c>
      <c r="X268" s="30">
        <f>+IFERROR('CMA Emp %OfOnt'!X268*'Ont GDP'!X268,"")</f>
        <v>511.68888888888893</v>
      </c>
      <c r="Y268" s="30">
        <f>+IFERROR('CMA Emp %OfOnt'!Y268*'Ont GDP'!Y268,"")</f>
        <v>474.32400000000001</v>
      </c>
    </row>
    <row r="269" spans="1:25" x14ac:dyDescent="0.25">
      <c r="A269" t="s">
        <v>586</v>
      </c>
      <c r="B269" s="137" t="s">
        <v>193</v>
      </c>
      <c r="C269" s="133">
        <v>3343</v>
      </c>
      <c r="D269" s="65">
        <f>+IFERROR('CMA Emp %OfOnt'!D269*'Ont GDP'!D269,"")</f>
        <v>95.75981057616417</v>
      </c>
      <c r="E269" s="65">
        <f>+IFERROR('CMA Emp %OfOnt'!E269*'Ont GDP'!E269,"")</f>
        <v>0</v>
      </c>
      <c r="F269" s="65">
        <f>+IFERROR('CMA Emp %OfOnt'!F269*'Ont GDP'!F269,"")</f>
        <v>112.54995410002316</v>
      </c>
      <c r="G269" s="65">
        <f>+IFERROR('CMA Emp %OfOnt'!G269*'Ont GDP'!G269,"")</f>
        <v>101.15843015147455</v>
      </c>
      <c r="H269" s="65">
        <f>+IFERROR('CMA Emp %OfOnt'!H269*'Ont GDP'!H269,"")</f>
        <v>91.384018445037896</v>
      </c>
      <c r="I269" s="65">
        <f>+IFERROR('CMA Emp %OfOnt'!I269*'Ont GDP'!I269,"")</f>
        <v>0</v>
      </c>
      <c r="J269" s="65">
        <f>+IFERROR('CMA Emp %OfOnt'!J269*'Ont GDP'!J269,"")</f>
        <v>0</v>
      </c>
      <c r="K269" s="65">
        <f>+IFERROR('CMA Emp %OfOnt'!K269*'Ont GDP'!K269,"")</f>
        <v>125.1123448163796</v>
      </c>
      <c r="L269" s="65">
        <f>+IFERROR('CMA Emp %OfOnt'!L269*'Ont GDP'!L269,"")</f>
        <v>0</v>
      </c>
      <c r="M269" s="30" t="str">
        <f>+IFERROR('CMA Emp %OfOnt'!M269*'Ont GDP'!M269,"")</f>
        <v/>
      </c>
      <c r="N269" s="30" t="str">
        <f>+IFERROR('CMA Emp %OfOnt'!N269*'Ont GDP'!N269,"")</f>
        <v/>
      </c>
      <c r="O269" s="30" t="str">
        <f>+IFERROR('CMA Emp %OfOnt'!O269*'Ont GDP'!O269,"")</f>
        <v/>
      </c>
      <c r="P269" s="30" t="str">
        <f>+IFERROR('CMA Emp %OfOnt'!P269*'Ont GDP'!P269,"")</f>
        <v/>
      </c>
      <c r="Q269" s="30" t="str">
        <f>+IFERROR('CMA Emp %OfOnt'!Q269*'Ont GDP'!Q269,"")</f>
        <v/>
      </c>
      <c r="R269" s="30">
        <f>+IFERROR('CMA Emp %OfOnt'!R269*'Ont GDP'!R269,"")</f>
        <v>0</v>
      </c>
      <c r="S269" s="30" t="str">
        <f>+IFERROR('CMA Emp %OfOnt'!S269*'Ont GDP'!S269,"")</f>
        <v/>
      </c>
      <c r="T269" s="30">
        <f>+IFERROR('CMA Emp %OfOnt'!T269*'Ont GDP'!T269,"")</f>
        <v>0</v>
      </c>
      <c r="U269" s="30">
        <f>+IFERROR('CMA Emp %OfOnt'!U269*'Ont GDP'!U269,"")</f>
        <v>88.50187292697548</v>
      </c>
      <c r="V269" s="30">
        <f>+IFERROR('CMA Emp %OfOnt'!V269*'Ont GDP'!V269,"")</f>
        <v>0</v>
      </c>
      <c r="W269" s="30">
        <f>+IFERROR('CMA Emp %OfOnt'!W269*'Ont GDP'!W269,"")</f>
        <v>0</v>
      </c>
      <c r="X269" s="30">
        <f>+IFERROR('CMA Emp %OfOnt'!X269*'Ont GDP'!X269,"")</f>
        <v>0</v>
      </c>
      <c r="Y269" s="30" t="str">
        <f>+IFERROR('CMA Emp %OfOnt'!Y269*'Ont GDP'!Y269,"")</f>
        <v/>
      </c>
    </row>
    <row r="270" spans="1:25" x14ac:dyDescent="0.25">
      <c r="A270" t="s">
        <v>587</v>
      </c>
      <c r="B270" s="137">
        <f t="shared" si="15"/>
        <v>3344</v>
      </c>
      <c r="C270" s="133">
        <v>3344</v>
      </c>
      <c r="D270" s="65">
        <f>+IFERROR('CMA Emp %OfOnt'!D270*'Ont GDP'!D270,"")</f>
        <v>244.14105882352945</v>
      </c>
      <c r="E270" s="65">
        <f>+IFERROR('CMA Emp %OfOnt'!E270*'Ont GDP'!E270,"")</f>
        <v>273.09377777777775</v>
      </c>
      <c r="F270" s="65">
        <f>+IFERROR('CMA Emp %OfOnt'!F270*'Ont GDP'!F270,"")</f>
        <v>518.0949034749035</v>
      </c>
      <c r="G270" s="65">
        <f>+IFERROR('CMA Emp %OfOnt'!G270*'Ont GDP'!G270,"")</f>
        <v>667.281881754609</v>
      </c>
      <c r="H270" s="65">
        <f>+IFERROR('CMA Emp %OfOnt'!H270*'Ont GDP'!H270,"")</f>
        <v>195.40941558441563</v>
      </c>
      <c r="I270" s="65">
        <f>+IFERROR('CMA Emp %OfOnt'!I270*'Ont GDP'!I270,"")</f>
        <v>245.02314814814815</v>
      </c>
      <c r="J270" s="65">
        <f>+IFERROR('CMA Emp %OfOnt'!J270*'Ont GDP'!J270,"")</f>
        <v>320.61174148988653</v>
      </c>
      <c r="K270" s="65">
        <f>+IFERROR('CMA Emp %OfOnt'!K270*'Ont GDP'!K270,"")</f>
        <v>395.88690851735015</v>
      </c>
      <c r="L270" s="65">
        <f>+IFERROR('CMA Emp %OfOnt'!L270*'Ont GDP'!L270,"")</f>
        <v>360.97613570563442</v>
      </c>
      <c r="M270" s="30">
        <f>+IFERROR('CMA Emp %OfOnt'!M270*'Ont GDP'!M270,"")</f>
        <v>485.34474694072509</v>
      </c>
      <c r="N270" s="30">
        <f>+IFERROR('CMA Emp %OfOnt'!N270*'Ont GDP'!N270,"")</f>
        <v>278.88460000653811</v>
      </c>
      <c r="O270" s="30">
        <f>+IFERROR('CMA Emp %OfOnt'!O270*'Ont GDP'!O270,"")</f>
        <v>266.97945578178036</v>
      </c>
      <c r="P270" s="30">
        <f>+IFERROR('CMA Emp %OfOnt'!P270*'Ont GDP'!P270,"")</f>
        <v>298.84831058494996</v>
      </c>
      <c r="Q270" s="30">
        <f>+IFERROR('CMA Emp %OfOnt'!Q270*'Ont GDP'!Q270,"")</f>
        <v>346.1376955507277</v>
      </c>
      <c r="R270" s="30">
        <f>+IFERROR('CMA Emp %OfOnt'!R270*'Ont GDP'!R270,"")</f>
        <v>289.70641937343839</v>
      </c>
      <c r="S270" s="30">
        <f>+IFERROR('CMA Emp %OfOnt'!S270*'Ont GDP'!S270,"")</f>
        <v>344.81882093900094</v>
      </c>
      <c r="T270" s="30">
        <f>+IFERROR('CMA Emp %OfOnt'!T270*'Ont GDP'!T270,"")</f>
        <v>276.66985228213497</v>
      </c>
      <c r="U270" s="30">
        <f>+IFERROR('CMA Emp %OfOnt'!U270*'Ont GDP'!U270,"")</f>
        <v>268.78908263627176</v>
      </c>
      <c r="V270" s="30">
        <f>+IFERROR('CMA Emp %OfOnt'!V270*'Ont GDP'!V270,"")</f>
        <v>278.9537215801567</v>
      </c>
      <c r="W270" s="30">
        <f>+IFERROR('CMA Emp %OfOnt'!W270*'Ont GDP'!W270,"")</f>
        <v>431.13365442504511</v>
      </c>
      <c r="X270" s="30">
        <f>+IFERROR('CMA Emp %OfOnt'!X270*'Ont GDP'!X270,"")</f>
        <v>413.64836448598135</v>
      </c>
      <c r="Y270" s="30">
        <f>+IFERROR('CMA Emp %OfOnt'!Y270*'Ont GDP'!Y270,"")</f>
        <v>465.36414314516128</v>
      </c>
    </row>
    <row r="271" spans="1:25" x14ac:dyDescent="0.25">
      <c r="A271" t="s">
        <v>588</v>
      </c>
      <c r="B271" s="137" t="s">
        <v>193</v>
      </c>
      <c r="C271" s="133">
        <v>3345</v>
      </c>
      <c r="D271" s="65">
        <f>+IFERROR('CMA Emp %OfOnt'!D271*'Ont GDP'!D271,"")</f>
        <v>503.78072047316999</v>
      </c>
      <c r="E271" s="65">
        <f>+IFERROR('CMA Emp %OfOnt'!E271*'Ont GDP'!E271,"")</f>
        <v>684.28146816817855</v>
      </c>
      <c r="F271" s="65">
        <f>+IFERROR('CMA Emp %OfOnt'!F271*'Ont GDP'!F271,"")</f>
        <v>644.27200977840653</v>
      </c>
      <c r="G271" s="65">
        <f>+IFERROR('CMA Emp %OfOnt'!G271*'Ont GDP'!G271,"")</f>
        <v>816.20929041187003</v>
      </c>
      <c r="H271" s="65">
        <f>+IFERROR('CMA Emp %OfOnt'!H271*'Ont GDP'!H271,"")</f>
        <v>664.71297659522804</v>
      </c>
      <c r="I271" s="65">
        <f>+IFERROR('CMA Emp %OfOnt'!I271*'Ont GDP'!I271,"")</f>
        <v>853.20285580600171</v>
      </c>
      <c r="J271" s="65">
        <f>+IFERROR('CMA Emp %OfOnt'!J271*'Ont GDP'!J271,"")</f>
        <v>797.86084306791906</v>
      </c>
      <c r="K271" s="65">
        <f>+IFERROR('CMA Emp %OfOnt'!K271*'Ont GDP'!K271,"")</f>
        <v>487.6019421535396</v>
      </c>
      <c r="L271" s="65">
        <f>+IFERROR('CMA Emp %OfOnt'!L271*'Ont GDP'!L271,"")</f>
        <v>768.88297518854131</v>
      </c>
      <c r="M271" s="30">
        <f>+IFERROR('CMA Emp %OfOnt'!M271*'Ont GDP'!M271,"")</f>
        <v>797.07240891800893</v>
      </c>
      <c r="N271" s="30">
        <f>+IFERROR('CMA Emp %OfOnt'!N271*'Ont GDP'!N271,"")</f>
        <v>591.74578340566575</v>
      </c>
      <c r="O271" s="30">
        <f>+IFERROR('CMA Emp %OfOnt'!O271*'Ont GDP'!O271,"")</f>
        <v>560.7967819905906</v>
      </c>
      <c r="P271" s="30">
        <f>+IFERROR('CMA Emp %OfOnt'!P271*'Ont GDP'!P271,"")</f>
        <v>528.9148348450758</v>
      </c>
      <c r="Q271" s="30">
        <f>+IFERROR('CMA Emp %OfOnt'!Q271*'Ont GDP'!Q271,"")</f>
        <v>787.72862729350425</v>
      </c>
      <c r="R271" s="30">
        <f>+IFERROR('CMA Emp %OfOnt'!R271*'Ont GDP'!R271,"")</f>
        <v>618.00686071928124</v>
      </c>
      <c r="S271" s="30">
        <f>+IFERROR('CMA Emp %OfOnt'!S271*'Ont GDP'!S271,"")</f>
        <v>528.44227824224686</v>
      </c>
      <c r="T271" s="30">
        <f>+IFERROR('CMA Emp %OfOnt'!T271*'Ont GDP'!T271,"")</f>
        <v>397.07676592712062</v>
      </c>
      <c r="U271" s="30">
        <f>+IFERROR('CMA Emp %OfOnt'!U271*'Ont GDP'!U271,"")</f>
        <v>541.3821803408913</v>
      </c>
      <c r="V271" s="30">
        <f>+IFERROR('CMA Emp %OfOnt'!V271*'Ont GDP'!V271,"")</f>
        <v>543.01822479640316</v>
      </c>
      <c r="W271" s="30">
        <f>+IFERROR('CMA Emp %OfOnt'!W271*'Ont GDP'!W271,"")</f>
        <v>589.41426256863713</v>
      </c>
      <c r="X271" s="30">
        <f>+IFERROR('CMA Emp %OfOnt'!X271*'Ont GDP'!X271,"")</f>
        <v>349.20595255611613</v>
      </c>
      <c r="Y271" s="30">
        <f>+IFERROR('CMA Emp %OfOnt'!Y271*'Ont GDP'!Y271,"")</f>
        <v>521.0511829966606</v>
      </c>
    </row>
    <row r="272" spans="1:25" x14ac:dyDescent="0.25">
      <c r="A272" t="s">
        <v>589</v>
      </c>
      <c r="B272" s="137">
        <v>417</v>
      </c>
      <c r="C272" s="133">
        <v>4173</v>
      </c>
      <c r="D272" s="65">
        <f>+IFERROR('CMA Emp %OfOnt'!D272*'Ont GDP'!D272,"")</f>
        <v>0</v>
      </c>
      <c r="E272" s="65">
        <f>+IFERROR('CMA Emp %OfOnt'!E272*'Ont GDP'!E272,"")</f>
        <v>0</v>
      </c>
      <c r="F272" s="65">
        <f>+IFERROR('CMA Emp %OfOnt'!F272*'Ont GDP'!F272,"")</f>
        <v>0</v>
      </c>
      <c r="G272" s="65">
        <f>+IFERROR('CMA Emp %OfOnt'!G272*'Ont GDP'!G272,"")</f>
        <v>0</v>
      </c>
      <c r="H272" s="65">
        <f>+IFERROR('CMA Emp %OfOnt'!H272*'Ont GDP'!H272,"")</f>
        <v>0</v>
      </c>
      <c r="I272" s="65">
        <f>+IFERROR('CMA Emp %OfOnt'!I272*'Ont GDP'!I272,"")</f>
        <v>0</v>
      </c>
      <c r="J272" s="65">
        <f>+IFERROR('CMA Emp %OfOnt'!J272*'Ont GDP'!J272,"")</f>
        <v>0</v>
      </c>
      <c r="K272" s="65">
        <f>+IFERROR('CMA Emp %OfOnt'!K272*'Ont GDP'!K272,"")</f>
        <v>0</v>
      </c>
      <c r="L272" s="65">
        <f>+IFERROR('CMA Emp %OfOnt'!L272*'Ont GDP'!L272,"")</f>
        <v>0</v>
      </c>
      <c r="M272" s="30">
        <f>+IFERROR('CMA Emp %OfOnt'!M272*'Ont GDP'!M272,"")</f>
        <v>0</v>
      </c>
      <c r="N272" s="30">
        <f>+IFERROR('CMA Emp %OfOnt'!N272*'Ont GDP'!N272,"")</f>
        <v>2303.1833844107646</v>
      </c>
      <c r="O272" s="30">
        <f>+IFERROR('CMA Emp %OfOnt'!O272*'Ont GDP'!O272,"")</f>
        <v>2137.6198551844072</v>
      </c>
      <c r="P272" s="30">
        <f>+IFERROR('CMA Emp %OfOnt'!P272*'Ont GDP'!P272,"")</f>
        <v>2062.8714218126061</v>
      </c>
      <c r="Q272" s="30">
        <f>+IFERROR('CMA Emp %OfOnt'!Q272*'Ont GDP'!Q272,"")</f>
        <v>2229.3983760219876</v>
      </c>
      <c r="R272" s="30">
        <f>+IFERROR('CMA Emp %OfOnt'!R272*'Ont GDP'!R272,"")</f>
        <v>2466.4618240873078</v>
      </c>
      <c r="S272" s="30">
        <f>+IFERROR('CMA Emp %OfOnt'!S272*'Ont GDP'!S272,"")</f>
        <v>2392.2122535074104</v>
      </c>
      <c r="T272" s="30">
        <f>+IFERROR('CMA Emp %OfOnt'!T272*'Ont GDP'!T272,"")</f>
        <v>2243.4394907282067</v>
      </c>
      <c r="U272" s="30">
        <f>+IFERROR('CMA Emp %OfOnt'!U272*'Ont GDP'!U272,"")</f>
        <v>2169.5227006428677</v>
      </c>
      <c r="V272" s="30">
        <f>+IFERROR('CMA Emp %OfOnt'!V272*'Ont GDP'!V272,"")</f>
        <v>2494.9610325457825</v>
      </c>
      <c r="W272" s="30">
        <f>+IFERROR('CMA Emp %OfOnt'!W272*'Ont GDP'!W272,"")</f>
        <v>1955.5049545019704</v>
      </c>
      <c r="X272" s="30">
        <f>+IFERROR('CMA Emp %OfOnt'!X272*'Ont GDP'!X272,"")</f>
        <v>2465.6974159821616</v>
      </c>
      <c r="Y272" s="30">
        <f>+IFERROR('CMA Emp %OfOnt'!Y272*'Ont GDP'!Y272,"")</f>
        <v>2978.9295090884757</v>
      </c>
    </row>
    <row r="273" spans="1:25" x14ac:dyDescent="0.25">
      <c r="A273" t="s">
        <v>590</v>
      </c>
      <c r="B273" s="137">
        <f t="shared" si="15"/>
        <v>5112</v>
      </c>
      <c r="C273" s="133">
        <v>5112</v>
      </c>
      <c r="D273" s="65" t="str">
        <f>+IFERROR('CMA Emp %OfOnt'!D273*'Ont GDP'!D273,"")</f>
        <v/>
      </c>
      <c r="E273" s="65" t="str">
        <f>+IFERROR('CMA Emp %OfOnt'!E273*'Ont GDP'!E273,"")</f>
        <v/>
      </c>
      <c r="F273" s="65">
        <f>+IFERROR('CMA Emp %OfOnt'!F273*'Ont GDP'!F273,"")</f>
        <v>575.84018691588778</v>
      </c>
      <c r="G273" s="65">
        <f>+IFERROR('CMA Emp %OfOnt'!G273*'Ont GDP'!G273,"")</f>
        <v>0</v>
      </c>
      <c r="H273" s="65">
        <f>+IFERROR('CMA Emp %OfOnt'!H273*'Ont GDP'!H273,"")</f>
        <v>616.94050632911387</v>
      </c>
      <c r="I273" s="65">
        <f>+IFERROR('CMA Emp %OfOnt'!I273*'Ont GDP'!I273,"")</f>
        <v>0</v>
      </c>
      <c r="J273" s="65">
        <f>+IFERROR('CMA Emp %OfOnt'!J273*'Ont GDP'!J273,"")</f>
        <v>886.9</v>
      </c>
      <c r="K273" s="65">
        <f>+IFERROR('CMA Emp %OfOnt'!K273*'Ont GDP'!K273,"")</f>
        <v>0</v>
      </c>
      <c r="L273" s="65">
        <f>+IFERROR('CMA Emp %OfOnt'!L273*'Ont GDP'!L273,"")</f>
        <v>1013.3686523006512</v>
      </c>
      <c r="M273" s="30">
        <f>+IFERROR('CMA Emp %OfOnt'!M273*'Ont GDP'!M273,"")</f>
        <v>885.98208990931892</v>
      </c>
      <c r="N273" s="30">
        <f>+IFERROR('CMA Emp %OfOnt'!N273*'Ont GDP'!N273,"")</f>
        <v>0</v>
      </c>
      <c r="O273" s="30">
        <f>+IFERROR('CMA Emp %OfOnt'!O273*'Ont GDP'!O273,"")</f>
        <v>0</v>
      </c>
      <c r="P273" s="30">
        <f>+IFERROR('CMA Emp %OfOnt'!P273*'Ont GDP'!P273,"")</f>
        <v>0</v>
      </c>
      <c r="Q273" s="30">
        <f>+IFERROR('CMA Emp %OfOnt'!Q273*'Ont GDP'!Q273,"")</f>
        <v>773.21759814204381</v>
      </c>
      <c r="R273" s="30">
        <f>+IFERROR('CMA Emp %OfOnt'!R273*'Ont GDP'!R273,"")</f>
        <v>1302.9534732619566</v>
      </c>
      <c r="S273" s="30">
        <f>+IFERROR('CMA Emp %OfOnt'!S273*'Ont GDP'!S273,"")</f>
        <v>1011.3107634101576</v>
      </c>
      <c r="T273" s="30">
        <f>+IFERROR('CMA Emp %OfOnt'!T273*'Ont GDP'!T273,"")</f>
        <v>1271.2850173109687</v>
      </c>
      <c r="U273" s="30">
        <f>+IFERROR('CMA Emp %OfOnt'!U273*'Ont GDP'!U273,"")</f>
        <v>1255.3657380940965</v>
      </c>
      <c r="V273" s="30">
        <f>+IFERROR('CMA Emp %OfOnt'!V273*'Ont GDP'!V273,"")</f>
        <v>2085.2560806802453</v>
      </c>
      <c r="W273" s="30">
        <f>+IFERROR('CMA Emp %OfOnt'!W273*'Ont GDP'!W273,"")</f>
        <v>2107.4125756307453</v>
      </c>
      <c r="X273" s="30">
        <f>+IFERROR('CMA Emp %OfOnt'!X273*'Ont GDP'!X273,"")</f>
        <v>1928.4151955025145</v>
      </c>
      <c r="Y273" s="30">
        <f>+IFERROR('CMA Emp %OfOnt'!Y273*'Ont GDP'!Y273,"")</f>
        <v>2004.3542331206804</v>
      </c>
    </row>
    <row r="274" spans="1:25" x14ac:dyDescent="0.25">
      <c r="A274" t="s">
        <v>108</v>
      </c>
      <c r="B274" s="137">
        <f t="shared" si="15"/>
        <v>517</v>
      </c>
      <c r="C274" s="133">
        <v>517</v>
      </c>
      <c r="D274" s="65">
        <f>+IFERROR('CMA Emp %OfOnt'!D274*'Ont GDP'!D274,"")</f>
        <v>0</v>
      </c>
      <c r="E274" s="65">
        <f>+IFERROR('CMA Emp %OfOnt'!E274*'Ont GDP'!E274,"")</f>
        <v>0</v>
      </c>
      <c r="F274" s="65">
        <f>+IFERROR('CMA Emp %OfOnt'!F274*'Ont GDP'!F274,"")</f>
        <v>0</v>
      </c>
      <c r="G274" s="65">
        <f>+IFERROR('CMA Emp %OfOnt'!G274*'Ont GDP'!G274,"")</f>
        <v>0</v>
      </c>
      <c r="H274" s="65">
        <f>+IFERROR('CMA Emp %OfOnt'!H274*'Ont GDP'!H274,"")</f>
        <v>0</v>
      </c>
      <c r="I274" s="65">
        <f>+IFERROR('CMA Emp %OfOnt'!I274*'Ont GDP'!I274,"")</f>
        <v>0</v>
      </c>
      <c r="J274" s="65">
        <f>+IFERROR('CMA Emp %OfOnt'!J274*'Ont GDP'!J274,"")</f>
        <v>0</v>
      </c>
      <c r="K274" s="65">
        <f>+IFERROR('CMA Emp %OfOnt'!K274*'Ont GDP'!K274,"")</f>
        <v>0</v>
      </c>
      <c r="L274" s="65">
        <f>+IFERROR('CMA Emp %OfOnt'!L274*'Ont GDP'!L274,"")</f>
        <v>0</v>
      </c>
      <c r="M274" s="30">
        <f>+IFERROR('CMA Emp %OfOnt'!M274*'Ont GDP'!M274,"")</f>
        <v>0</v>
      </c>
      <c r="N274" s="30">
        <f>+IFERROR('CMA Emp %OfOnt'!N274*'Ont GDP'!N274,"")</f>
        <v>7278.3021414376753</v>
      </c>
      <c r="O274" s="30">
        <f>+IFERROR('CMA Emp %OfOnt'!O274*'Ont GDP'!O274,"")</f>
        <v>7537.5766573831415</v>
      </c>
      <c r="P274" s="30">
        <f>+IFERROR('CMA Emp %OfOnt'!P274*'Ont GDP'!P274,"")</f>
        <v>7976.1000137156107</v>
      </c>
      <c r="Q274" s="30">
        <f>+IFERROR('CMA Emp %OfOnt'!Q274*'Ont GDP'!Q274,"")</f>
        <v>8310.3418496977811</v>
      </c>
      <c r="R274" s="30">
        <f>+IFERROR('CMA Emp %OfOnt'!R274*'Ont GDP'!R274,"")</f>
        <v>8513.9635793839425</v>
      </c>
      <c r="S274" s="30">
        <f>+IFERROR('CMA Emp %OfOnt'!S274*'Ont GDP'!S274,"")</f>
        <v>7527.1827345150323</v>
      </c>
      <c r="T274" s="30">
        <f>+IFERROR('CMA Emp %OfOnt'!T274*'Ont GDP'!T274,"")</f>
        <v>7346.5044951461168</v>
      </c>
      <c r="U274" s="30">
        <f>+IFERROR('CMA Emp %OfOnt'!U274*'Ont GDP'!U274,"")</f>
        <v>7024.309856496734</v>
      </c>
      <c r="V274" s="30">
        <f>+IFERROR('CMA Emp %OfOnt'!V274*'Ont GDP'!V274,"")</f>
        <v>8384.1605829378659</v>
      </c>
      <c r="W274" s="30">
        <f>+IFERROR('CMA Emp %OfOnt'!W274*'Ont GDP'!W274,"")</f>
        <v>8332.8310671395411</v>
      </c>
      <c r="X274" s="30">
        <f>+IFERROR('CMA Emp %OfOnt'!X274*'Ont GDP'!X274,"")</f>
        <v>8336.0952539600676</v>
      </c>
      <c r="Y274" s="30">
        <f>+IFERROR('CMA Emp %OfOnt'!Y274*'Ont GDP'!Y274,"")</f>
        <v>8653.9778210338736</v>
      </c>
    </row>
    <row r="275" spans="1:25" x14ac:dyDescent="0.25">
      <c r="A275" t="s">
        <v>591</v>
      </c>
      <c r="B275" s="137">
        <f t="shared" si="15"/>
        <v>518</v>
      </c>
      <c r="C275" s="133">
        <v>518</v>
      </c>
      <c r="D275" s="65">
        <f>+IFERROR('CMA Emp %OfOnt'!D275*'Ont GDP'!D275,"")</f>
        <v>304.37708830548922</v>
      </c>
      <c r="E275" s="65">
        <f>+IFERROR('CMA Emp %OfOnt'!E275*'Ont GDP'!E275,"")</f>
        <v>263.61394101876675</v>
      </c>
      <c r="F275" s="65">
        <f>+IFERROR('CMA Emp %OfOnt'!F275*'Ont GDP'!F275,"")</f>
        <v>332.608383233533</v>
      </c>
      <c r="G275" s="65">
        <f>+IFERROR('CMA Emp %OfOnt'!G275*'Ont GDP'!G275,"")</f>
        <v>625.90830324909746</v>
      </c>
      <c r="H275" s="65">
        <f>+IFERROR('CMA Emp %OfOnt'!H275*'Ont GDP'!H275,"")</f>
        <v>928.44724061810155</v>
      </c>
      <c r="I275" s="65">
        <f>+IFERROR('CMA Emp %OfOnt'!I275*'Ont GDP'!I275,"")</f>
        <v>944.03468208092477</v>
      </c>
      <c r="J275" s="65">
        <f>+IFERROR('CMA Emp %OfOnt'!J275*'Ont GDP'!J275,"")</f>
        <v>0</v>
      </c>
      <c r="K275" s="65">
        <f>+IFERROR('CMA Emp %OfOnt'!K275*'Ont GDP'!K275,"")</f>
        <v>1012.96131147541</v>
      </c>
      <c r="L275" s="65">
        <f>+IFERROR('CMA Emp %OfOnt'!L275*'Ont GDP'!L275,"")</f>
        <v>1011.3090804739065</v>
      </c>
      <c r="M275" s="30">
        <f>+IFERROR('CMA Emp %OfOnt'!M275*'Ont GDP'!M275,"")</f>
        <v>0</v>
      </c>
      <c r="N275" s="30">
        <f>+IFERROR('CMA Emp %OfOnt'!N275*'Ont GDP'!N275,"")</f>
        <v>914.16679405723028</v>
      </c>
      <c r="O275" s="30">
        <f>+IFERROR('CMA Emp %OfOnt'!O275*'Ont GDP'!O275,"")</f>
        <v>1061.116647398844</v>
      </c>
      <c r="P275" s="30">
        <f>+IFERROR('CMA Emp %OfOnt'!P275*'Ont GDP'!P275,"")</f>
        <v>1098.7920503994285</v>
      </c>
      <c r="Q275" s="30">
        <f>+IFERROR('CMA Emp %OfOnt'!Q275*'Ont GDP'!Q275,"")</f>
        <v>1293.5852442063954</v>
      </c>
      <c r="R275" s="30">
        <f>+IFERROR('CMA Emp %OfOnt'!R275*'Ont GDP'!R275,"")</f>
        <v>1358.9605904658722</v>
      </c>
      <c r="S275" s="30">
        <f>+IFERROR('CMA Emp %OfOnt'!S275*'Ont GDP'!S275,"")</f>
        <v>1370.5548424129686</v>
      </c>
      <c r="T275" s="30">
        <f>+IFERROR('CMA Emp %OfOnt'!T275*'Ont GDP'!T275,"")</f>
        <v>1270.7426535211268</v>
      </c>
      <c r="U275" s="30">
        <f>+IFERROR('CMA Emp %OfOnt'!U275*'Ont GDP'!U275,"")</f>
        <v>1284.7386954701178</v>
      </c>
      <c r="V275" s="30">
        <f>+IFERROR('CMA Emp %OfOnt'!V275*'Ont GDP'!V275,"")</f>
        <v>1793.718439041895</v>
      </c>
      <c r="W275" s="30">
        <f>+IFERROR('CMA Emp %OfOnt'!W275*'Ont GDP'!W275,"")</f>
        <v>1260.4510180195177</v>
      </c>
      <c r="X275" s="30">
        <f>+IFERROR('CMA Emp %OfOnt'!X275*'Ont GDP'!X275,"")</f>
        <v>1478.2347961374057</v>
      </c>
      <c r="Y275" s="30">
        <f>+IFERROR('CMA Emp %OfOnt'!Y275*'Ont GDP'!Y275,"")</f>
        <v>1292.4515751009212</v>
      </c>
    </row>
    <row r="276" spans="1:25" x14ac:dyDescent="0.25">
      <c r="A276" t="s">
        <v>592</v>
      </c>
      <c r="B276" s="137">
        <f t="shared" si="15"/>
        <v>5415</v>
      </c>
      <c r="C276" s="133">
        <v>5415</v>
      </c>
      <c r="D276" s="65">
        <f>+IFERROR('CMA Emp %OfOnt'!D276*'Ont GDP'!D276,"")</f>
        <v>1812.5870894827817</v>
      </c>
      <c r="E276" s="65">
        <f>+IFERROR('CMA Emp %OfOnt'!E276*'Ont GDP'!E276,"")</f>
        <v>2263.1573964497043</v>
      </c>
      <c r="F276" s="65">
        <f>+IFERROR('CMA Emp %OfOnt'!F276*'Ont GDP'!F276,"")</f>
        <v>3694.5861654422288</v>
      </c>
      <c r="G276" s="65">
        <f>+IFERROR('CMA Emp %OfOnt'!G276*'Ont GDP'!G276,"")</f>
        <v>4015.8470809149885</v>
      </c>
      <c r="H276" s="65">
        <f>+IFERROR('CMA Emp %OfOnt'!H276*'Ont GDP'!H276,"")</f>
        <v>4687.0994847403881</v>
      </c>
      <c r="I276" s="65">
        <f>+IFERROR('CMA Emp %OfOnt'!I276*'Ont GDP'!I276,"")</f>
        <v>4773.0751401869165</v>
      </c>
      <c r="J276" s="65">
        <f>+IFERROR('CMA Emp %OfOnt'!J276*'Ont GDP'!J276,"")</f>
        <v>5619.9623000465908</v>
      </c>
      <c r="K276" s="65">
        <f>+IFERROR('CMA Emp %OfOnt'!K276*'Ont GDP'!K276,"")</f>
        <v>5306.383527709203</v>
      </c>
      <c r="L276" s="65">
        <f>+IFERROR('CMA Emp %OfOnt'!L276*'Ont GDP'!L276,"")</f>
        <v>5379.727336704801</v>
      </c>
      <c r="M276" s="30">
        <f>+IFERROR('CMA Emp %OfOnt'!M276*'Ont GDP'!M276,"")</f>
        <v>5631.6343921740599</v>
      </c>
      <c r="N276" s="30">
        <f>+IFERROR('CMA Emp %OfOnt'!N276*'Ont GDP'!N276,"")</f>
        <v>5972.0181723461164</v>
      </c>
      <c r="O276" s="30">
        <f>+IFERROR('CMA Emp %OfOnt'!O276*'Ont GDP'!O276,"")</f>
        <v>6899.3013722029627</v>
      </c>
      <c r="P276" s="30">
        <f>+IFERROR('CMA Emp %OfOnt'!P276*'Ont GDP'!P276,"")</f>
        <v>6498.9006856321967</v>
      </c>
      <c r="Q276" s="30">
        <f>+IFERROR('CMA Emp %OfOnt'!Q276*'Ont GDP'!Q276,"")</f>
        <v>7015.1428151270848</v>
      </c>
      <c r="R276" s="30">
        <f>+IFERROR('CMA Emp %OfOnt'!R276*'Ont GDP'!R276,"")</f>
        <v>6657.106574777541</v>
      </c>
      <c r="S276" s="30">
        <f>+IFERROR('CMA Emp %OfOnt'!S276*'Ont GDP'!S276,"")</f>
        <v>7122.9005821373221</v>
      </c>
      <c r="T276" s="30">
        <f>+IFERROR('CMA Emp %OfOnt'!T276*'Ont GDP'!T276,"")</f>
        <v>6796.8784181622004</v>
      </c>
      <c r="U276" s="30">
        <f>+IFERROR('CMA Emp %OfOnt'!U276*'Ont GDP'!U276,"")</f>
        <v>7688.5221170388168</v>
      </c>
      <c r="V276" s="30">
        <f>+IFERROR('CMA Emp %OfOnt'!V276*'Ont GDP'!V276,"")</f>
        <v>8662.7749062236344</v>
      </c>
      <c r="W276" s="30">
        <f>+IFERROR('CMA Emp %OfOnt'!W276*'Ont GDP'!W276,"")</f>
        <v>9219.6845691175713</v>
      </c>
      <c r="X276" s="30">
        <f>+IFERROR('CMA Emp %OfOnt'!X276*'Ont GDP'!X276,"")</f>
        <v>9626.6314503608319</v>
      </c>
      <c r="Y276" s="30">
        <f>+IFERROR('CMA Emp %OfOnt'!Y276*'Ont GDP'!Y276,"")</f>
        <v>10669.485253436282</v>
      </c>
    </row>
    <row r="277" spans="1:25" x14ac:dyDescent="0.25">
      <c r="A277" t="s">
        <v>525</v>
      </c>
      <c r="B277" s="137" t="s">
        <v>209</v>
      </c>
      <c r="C277" s="133">
        <v>8112</v>
      </c>
      <c r="D277" s="65">
        <f>+IFERROR('CMA Emp %OfOnt'!D277*'Ont GDP'!D277,"")</f>
        <v>80.218458026612481</v>
      </c>
      <c r="E277" s="65">
        <f>+IFERROR('CMA Emp %OfOnt'!E277*'Ont GDP'!E277,"")</f>
        <v>103.53352616471628</v>
      </c>
      <c r="F277" s="65">
        <f>+IFERROR('CMA Emp %OfOnt'!F277*'Ont GDP'!F277,"")</f>
        <v>85.846971111010077</v>
      </c>
      <c r="G277" s="65">
        <f>+IFERROR('CMA Emp %OfOnt'!G277*'Ont GDP'!G277,"")</f>
        <v>166.99959863464281</v>
      </c>
      <c r="H277" s="65">
        <f>+IFERROR('CMA Emp %OfOnt'!H277*'Ont GDP'!H277,"")</f>
        <v>141.48522897345137</v>
      </c>
      <c r="I277" s="65">
        <f>+IFERROR('CMA Emp %OfOnt'!I277*'Ont GDP'!I277,"")</f>
        <v>107.05203303216244</v>
      </c>
      <c r="J277" s="65">
        <f>+IFERROR('CMA Emp %OfOnt'!J277*'Ont GDP'!J277,"")</f>
        <v>124.48403359361606</v>
      </c>
      <c r="K277" s="65">
        <f>+IFERROR('CMA Emp %OfOnt'!K277*'Ont GDP'!K277,"")</f>
        <v>136.81960998993813</v>
      </c>
      <c r="L277" s="65">
        <f>+IFERROR('CMA Emp %OfOnt'!L277*'Ont GDP'!L277,"")</f>
        <v>189.53048725087058</v>
      </c>
      <c r="M277" s="30">
        <f>+IFERROR('CMA Emp %OfOnt'!M277*'Ont GDP'!M277,"")</f>
        <v>121.25509026202884</v>
      </c>
      <c r="N277" s="30">
        <f>+IFERROR('CMA Emp %OfOnt'!N277*'Ont GDP'!N277,"")</f>
        <v>186.16139978930542</v>
      </c>
      <c r="O277" s="30">
        <f>+IFERROR('CMA Emp %OfOnt'!O277*'Ont GDP'!O277,"")</f>
        <v>176.1268784109858</v>
      </c>
      <c r="P277" s="30">
        <f>+IFERROR('CMA Emp %OfOnt'!P277*'Ont GDP'!P277,"")</f>
        <v>134.73182411580922</v>
      </c>
      <c r="Q277" s="30">
        <f>+IFERROR('CMA Emp %OfOnt'!Q277*'Ont GDP'!Q277,"")</f>
        <v>167.84840343240035</v>
      </c>
      <c r="R277" s="30">
        <f>+IFERROR('CMA Emp %OfOnt'!R277*'Ont GDP'!R277,"")</f>
        <v>188.68925055057537</v>
      </c>
      <c r="S277" s="30">
        <f>+IFERROR('CMA Emp %OfOnt'!S277*'Ont GDP'!S277,"")</f>
        <v>202.82474258636913</v>
      </c>
      <c r="T277" s="30">
        <f>+IFERROR('CMA Emp %OfOnt'!T277*'Ont GDP'!T277,"")</f>
        <v>181.86893990182017</v>
      </c>
      <c r="U277" s="30">
        <f>+IFERROR('CMA Emp %OfOnt'!U277*'Ont GDP'!U277,"")</f>
        <v>172.51641290440602</v>
      </c>
      <c r="V277" s="30">
        <f>+IFERROR('CMA Emp %OfOnt'!V277*'Ont GDP'!V277,"")</f>
        <v>201.61777973739962</v>
      </c>
      <c r="W277" s="30">
        <f>+IFERROR('CMA Emp %OfOnt'!W277*'Ont GDP'!W277,"")</f>
        <v>163.85832998897092</v>
      </c>
      <c r="X277" s="30">
        <f>+IFERROR('CMA Emp %OfOnt'!X277*'Ont GDP'!X277,"")</f>
        <v>185.42830264882321</v>
      </c>
      <c r="Y277" s="30">
        <f>+IFERROR('CMA Emp %OfOnt'!Y277*'Ont GDP'!Y277,"")</f>
        <v>183.87597708310312</v>
      </c>
    </row>
    <row r="310" spans="1:25" x14ac:dyDescent="0.25">
      <c r="A310" t="s">
        <v>643</v>
      </c>
      <c r="C310" s="97" t="s">
        <v>642</v>
      </c>
      <c r="D310" s="150">
        <f t="shared" ref="D310:L310" si="16">SUMIF($C$6:$C$182,11,D$6:D$182)+SUMIF($C$6:$C$182,21,D$6:D$182)+SUMIF($C$6:$C$182,22,D$6:D$182)</f>
        <v>5161.9089910116636</v>
      </c>
      <c r="E310" s="150">
        <f t="shared" si="16"/>
        <v>5261.7142419050097</v>
      </c>
      <c r="F310" s="150">
        <f t="shared" si="16"/>
        <v>5116.3920667325028</v>
      </c>
      <c r="G310" s="150">
        <f t="shared" si="16"/>
        <v>5574.155575430329</v>
      </c>
      <c r="H310" s="150">
        <f t="shared" si="16"/>
        <v>5094.44798272759</v>
      </c>
      <c r="I310" s="150">
        <f t="shared" si="16"/>
        <v>5597.5578588548324</v>
      </c>
      <c r="J310" s="150">
        <f t="shared" si="16"/>
        <v>4656.9997316404906</v>
      </c>
      <c r="K310" s="150">
        <f t="shared" si="16"/>
        <v>5194.4510144562073</v>
      </c>
      <c r="L310" s="150">
        <f t="shared" si="16"/>
        <v>6857.3546251311</v>
      </c>
      <c r="M310" s="150">
        <f>SUMIF($C$6:$C$182,11,M$6:M$182)+SUMIF($C$6:$C$182,21,M$6:M$182)+SUMIF($C$6:$C$182,22,M$6:M$182)</f>
        <v>5526.7567124797761</v>
      </c>
      <c r="N310" s="150">
        <f t="shared" ref="N310:Y310" si="17">SUMIF($C$6:$C$182,11,N$6:N$182)+SUMIF($C$6:$C$182,21,N$6:N$182)+SUMIF($C$6:$C$182,22,N$6:N$182)</f>
        <v>5814.8250269150558</v>
      </c>
      <c r="O310" s="150">
        <f t="shared" si="17"/>
        <v>7077.9582375193113</v>
      </c>
      <c r="P310" s="150">
        <f t="shared" si="17"/>
        <v>6093.6609585604638</v>
      </c>
      <c r="Q310" s="150">
        <f t="shared" si="17"/>
        <v>5881.1960123000135</v>
      </c>
      <c r="R310" s="150">
        <f t="shared" si="17"/>
        <v>6676.6025586862943</v>
      </c>
      <c r="S310" s="150">
        <f t="shared" si="17"/>
        <v>5918.4600418436821</v>
      </c>
      <c r="T310" s="150">
        <f t="shared" si="17"/>
        <v>7377.308076030602</v>
      </c>
      <c r="U310" s="150">
        <f t="shared" si="17"/>
        <v>6774.71182206509</v>
      </c>
      <c r="V310" s="150">
        <f t="shared" si="17"/>
        <v>7840.4379040285257</v>
      </c>
      <c r="W310" s="150">
        <f t="shared" si="17"/>
        <v>8020.7378167017532</v>
      </c>
      <c r="X310" s="150">
        <f t="shared" si="17"/>
        <v>6423.2156121508069</v>
      </c>
      <c r="Y310" s="150">
        <f t="shared" si="17"/>
        <v>6460.8862863028544</v>
      </c>
    </row>
    <row r="311" spans="1:25" x14ac:dyDescent="0.25">
      <c r="A311" t="s">
        <v>22</v>
      </c>
      <c r="C311" s="97">
        <v>23</v>
      </c>
      <c r="D311" s="150">
        <f t="shared" ref="D311:L311" si="18">SUMIF($C$6:$C$182,23,D$6:D$182)</f>
        <v>10894.024203821657</v>
      </c>
      <c r="E311" s="150">
        <f t="shared" si="18"/>
        <v>10634.877883438801</v>
      </c>
      <c r="F311" s="150">
        <f t="shared" si="18"/>
        <v>12656.549858223063</v>
      </c>
      <c r="G311" s="150">
        <f t="shared" si="18"/>
        <v>13084.103245962075</v>
      </c>
      <c r="H311" s="150">
        <f t="shared" si="18"/>
        <v>14380.665402645487</v>
      </c>
      <c r="I311" s="150">
        <f t="shared" si="18"/>
        <v>14497.271415721207</v>
      </c>
      <c r="J311" s="150">
        <f t="shared" si="18"/>
        <v>15149.507092255675</v>
      </c>
      <c r="K311" s="150">
        <f t="shared" si="18"/>
        <v>15178.6727260506</v>
      </c>
      <c r="L311" s="150">
        <f t="shared" si="18"/>
        <v>17918.82805577977</v>
      </c>
      <c r="M311" s="150">
        <f>SUMIF($C$6:$C$182,23,M$6:M$182)</f>
        <v>18078.68784011812</v>
      </c>
      <c r="N311" s="150">
        <f t="shared" ref="N311:Y311" si="19">SUMIF($C$6:$C$182,23,N$6:N$182)</f>
        <v>18652.575948543687</v>
      </c>
      <c r="O311" s="150">
        <f t="shared" si="19"/>
        <v>18212.92943122864</v>
      </c>
      <c r="P311" s="150">
        <f t="shared" si="19"/>
        <v>16398.321692495811</v>
      </c>
      <c r="Q311" s="150">
        <f t="shared" si="19"/>
        <v>17457.274642795761</v>
      </c>
      <c r="R311" s="150">
        <f t="shared" si="19"/>
        <v>18574.389368676686</v>
      </c>
      <c r="S311" s="150">
        <f t="shared" si="19"/>
        <v>18792.315103942427</v>
      </c>
      <c r="T311" s="150">
        <f t="shared" si="19"/>
        <v>19756.511175185758</v>
      </c>
      <c r="U311" s="150">
        <f t="shared" si="19"/>
        <v>19357.619543474455</v>
      </c>
      <c r="V311" s="150">
        <f t="shared" si="19"/>
        <v>21850.974836638929</v>
      </c>
      <c r="W311" s="150">
        <f t="shared" si="19"/>
        <v>22363.536969051227</v>
      </c>
      <c r="X311" s="150">
        <f t="shared" si="19"/>
        <v>22055.220944588385</v>
      </c>
      <c r="Y311" s="150">
        <f t="shared" si="19"/>
        <v>23916.339371381429</v>
      </c>
    </row>
    <row r="312" spans="1:25" x14ac:dyDescent="0.25">
      <c r="A312" t="s">
        <v>23</v>
      </c>
      <c r="C312" s="97" t="s">
        <v>188</v>
      </c>
      <c r="D312" s="150">
        <f t="shared" ref="D312:L312" si="20">SUMIF($C$6:$C$182,"31-33",D$6:D$182)</f>
        <v>36084.826759949392</v>
      </c>
      <c r="E312" s="150">
        <f t="shared" si="20"/>
        <v>39093.170221523804</v>
      </c>
      <c r="F312" s="150">
        <f t="shared" si="20"/>
        <v>40919.872499999998</v>
      </c>
      <c r="G312" s="150">
        <f t="shared" si="20"/>
        <v>43062.228327549536</v>
      </c>
      <c r="H312" s="150">
        <f t="shared" si="20"/>
        <v>42083.554960833055</v>
      </c>
      <c r="I312" s="150">
        <f t="shared" si="20"/>
        <v>45420.937334161761</v>
      </c>
      <c r="J312" s="150">
        <f t="shared" si="20"/>
        <v>43398.783553556117</v>
      </c>
      <c r="K312" s="150">
        <f t="shared" si="20"/>
        <v>45252.840177893486</v>
      </c>
      <c r="L312" s="150">
        <f t="shared" si="20"/>
        <v>48943.561853722174</v>
      </c>
      <c r="M312" s="150">
        <f>SUMIF($C$6:$C$182,"31-33",M$6:M$182)</f>
        <v>46032.416650212857</v>
      </c>
      <c r="N312" s="150">
        <f t="shared" ref="N312:Y312" si="21">SUMIF($C$6:$C$182,"31-33",N$6:N$182)</f>
        <v>44070.75141704725</v>
      </c>
      <c r="O312" s="150">
        <f t="shared" si="21"/>
        <v>41017.490917308445</v>
      </c>
      <c r="P312" s="150">
        <f t="shared" si="21"/>
        <v>33657.597233291344</v>
      </c>
      <c r="Q312" s="150">
        <f t="shared" si="21"/>
        <v>36131.902725363871</v>
      </c>
      <c r="R312" s="150">
        <f t="shared" si="21"/>
        <v>37183.760480361154</v>
      </c>
      <c r="S312" s="150">
        <f t="shared" si="21"/>
        <v>37906.789718552376</v>
      </c>
      <c r="T312" s="150">
        <f t="shared" si="21"/>
        <v>38117.028507096176</v>
      </c>
      <c r="U312" s="150">
        <f t="shared" si="21"/>
        <v>39003.912132511905</v>
      </c>
      <c r="V312" s="150">
        <f t="shared" si="21"/>
        <v>39428.07366656763</v>
      </c>
      <c r="W312" s="150">
        <f t="shared" si="21"/>
        <v>41927.820079121113</v>
      </c>
      <c r="X312" s="150">
        <f t="shared" si="21"/>
        <v>42473.145719758577</v>
      </c>
      <c r="Y312" s="150">
        <f t="shared" si="21"/>
        <v>41170.728519752643</v>
      </c>
    </row>
    <row r="313" spans="1:25" x14ac:dyDescent="0.25">
      <c r="A313" t="s">
        <v>648</v>
      </c>
      <c r="C313" s="97">
        <v>41</v>
      </c>
      <c r="D313" s="150">
        <f t="shared" ref="D313:L313" si="22">SUMIF($C$6:$C$182,41,D$6:D$182)</f>
        <v>11707.094654605262</v>
      </c>
      <c r="E313" s="150">
        <f t="shared" si="22"/>
        <v>11965.877516778522</v>
      </c>
      <c r="F313" s="150">
        <f t="shared" si="22"/>
        <v>13069.445243328104</v>
      </c>
      <c r="G313" s="150">
        <f t="shared" si="22"/>
        <v>14391.349068234626</v>
      </c>
      <c r="H313" s="150">
        <f t="shared" si="22"/>
        <v>15155.596440143816</v>
      </c>
      <c r="I313" s="150">
        <f t="shared" si="22"/>
        <v>15819.285491071429</v>
      </c>
      <c r="J313" s="150">
        <f t="shared" si="22"/>
        <v>15914.744870254153</v>
      </c>
      <c r="K313" s="150">
        <f t="shared" si="22"/>
        <v>16809.153184886989</v>
      </c>
      <c r="L313" s="150">
        <f t="shared" si="22"/>
        <v>19810.888699411789</v>
      </c>
      <c r="M313" s="150">
        <f>SUMIF($C$6:$C$182,41,M$6:M$182)</f>
        <v>20991.974491082703</v>
      </c>
      <c r="N313" s="150">
        <f t="shared" ref="N313:Y313" si="23">SUMIF($C$6:$C$182,41,N$6:N$182)</f>
        <v>22317.89406654879</v>
      </c>
      <c r="O313" s="150">
        <f t="shared" si="23"/>
        <v>20888.308425269257</v>
      </c>
      <c r="P313" s="150">
        <f t="shared" si="23"/>
        <v>19875.25696702781</v>
      </c>
      <c r="Q313" s="150">
        <f t="shared" si="23"/>
        <v>22227.626832477512</v>
      </c>
      <c r="R313" s="150">
        <f t="shared" si="23"/>
        <v>21513.026901807712</v>
      </c>
      <c r="S313" s="150">
        <f t="shared" si="23"/>
        <v>23440.563047744374</v>
      </c>
      <c r="T313" s="150">
        <f t="shared" si="23"/>
        <v>23587.944263918977</v>
      </c>
      <c r="U313" s="150">
        <f t="shared" si="23"/>
        <v>25136.01067536039</v>
      </c>
      <c r="V313" s="150">
        <f t="shared" si="23"/>
        <v>27286.67057846448</v>
      </c>
      <c r="W313" s="150">
        <f t="shared" si="23"/>
        <v>26799.990809616469</v>
      </c>
      <c r="X313" s="150">
        <f t="shared" si="23"/>
        <v>28270.204479020224</v>
      </c>
      <c r="Y313" s="150">
        <f t="shared" si="23"/>
        <v>26607.33787727368</v>
      </c>
    </row>
    <row r="314" spans="1:25" x14ac:dyDescent="0.25">
      <c r="A314" t="s">
        <v>649</v>
      </c>
      <c r="C314" s="97" t="s">
        <v>199</v>
      </c>
      <c r="D314" s="150">
        <f t="shared" ref="D314:L314" si="24">SUMIF($C$6:$C$182,"44-45",D$6:D$182)</f>
        <v>7226.3878668090611</v>
      </c>
      <c r="E314" s="150">
        <f t="shared" si="24"/>
        <v>8009.8978431994929</v>
      </c>
      <c r="F314" s="150">
        <f t="shared" si="24"/>
        <v>8349.9971721890961</v>
      </c>
      <c r="G314" s="150">
        <f t="shared" si="24"/>
        <v>9349.735060738436</v>
      </c>
      <c r="H314" s="150">
        <f t="shared" si="24"/>
        <v>9934.5462058485173</v>
      </c>
      <c r="I314" s="150">
        <f t="shared" si="24"/>
        <v>10068.355131302445</v>
      </c>
      <c r="J314" s="150">
        <f t="shared" si="24"/>
        <v>10451.350508455609</v>
      </c>
      <c r="K314" s="150">
        <f t="shared" si="24"/>
        <v>11028.999063833313</v>
      </c>
      <c r="L314" s="150">
        <f t="shared" si="24"/>
        <v>12270.766838752312</v>
      </c>
      <c r="M314" s="150">
        <f>SUMIF($C$6:$C$182,"44-45",M$6:M$182)</f>
        <v>12983.546932350569</v>
      </c>
      <c r="N314" s="150">
        <f t="shared" ref="N314:Y314" si="25">SUMIF($C$6:$C$182,"44-45",N$6:N$182)</f>
        <v>13126.682449027347</v>
      </c>
      <c r="O314" s="150">
        <f t="shared" si="25"/>
        <v>13320.379626215181</v>
      </c>
      <c r="P314" s="150">
        <f t="shared" si="25"/>
        <v>12880.613620338292</v>
      </c>
      <c r="Q314" s="150">
        <f t="shared" si="25"/>
        <v>13191.647686893441</v>
      </c>
      <c r="R314" s="150">
        <f t="shared" si="25"/>
        <v>13090.133748160151</v>
      </c>
      <c r="S314" s="150">
        <f t="shared" si="25"/>
        <v>13317.488958056576</v>
      </c>
      <c r="T314" s="150">
        <f t="shared" si="25"/>
        <v>14946.687396238141</v>
      </c>
      <c r="U314" s="150">
        <f t="shared" si="25"/>
        <v>13911.725778979515</v>
      </c>
      <c r="V314" s="150">
        <f t="shared" si="25"/>
        <v>14172.607843025315</v>
      </c>
      <c r="W314" s="150">
        <f t="shared" si="25"/>
        <v>15309.658968291164</v>
      </c>
      <c r="X314" s="150">
        <f t="shared" si="25"/>
        <v>16998.699186646507</v>
      </c>
      <c r="Y314" s="150">
        <f t="shared" si="25"/>
        <v>16947.111085565473</v>
      </c>
    </row>
    <row r="315" spans="1:25" x14ac:dyDescent="0.25">
      <c r="A315" t="s">
        <v>650</v>
      </c>
      <c r="C315" s="97" t="s">
        <v>200</v>
      </c>
      <c r="D315" s="150">
        <f t="shared" ref="D315:L315" si="26">SUMIF($C$6:$C$182,"48-49",D$6:D$182)</f>
        <v>8535.5666666666657</v>
      </c>
      <c r="E315" s="150">
        <f t="shared" si="26"/>
        <v>8192.2950289911114</v>
      </c>
      <c r="F315" s="150">
        <f t="shared" si="26"/>
        <v>8654.9201448040894</v>
      </c>
      <c r="G315" s="150">
        <f t="shared" si="26"/>
        <v>9338.3065431511113</v>
      </c>
      <c r="H315" s="150">
        <f t="shared" si="26"/>
        <v>9737.3970406376193</v>
      </c>
      <c r="I315" s="150">
        <f t="shared" si="26"/>
        <v>9591.7711173903735</v>
      </c>
      <c r="J315" s="150">
        <f t="shared" si="26"/>
        <v>9636.8606516722357</v>
      </c>
      <c r="K315" s="150">
        <f t="shared" si="26"/>
        <v>9470.7873364625993</v>
      </c>
      <c r="L315" s="150">
        <f t="shared" si="26"/>
        <v>10941.223892845112</v>
      </c>
      <c r="M315" s="150">
        <f>SUMIF($C$6:$C$182,"48-49",M$6:M$182)</f>
        <v>11928.835759455547</v>
      </c>
      <c r="N315" s="150">
        <f t="shared" ref="N315:Y315" si="27">SUMIF($C$6:$C$182,"48-49",N$6:N$182)</f>
        <v>11401.170628921323</v>
      </c>
      <c r="O315" s="150">
        <f t="shared" si="27"/>
        <v>12752.990553740818</v>
      </c>
      <c r="P315" s="150">
        <f t="shared" si="27"/>
        <v>12378.65014215299</v>
      </c>
      <c r="Q315" s="150">
        <f t="shared" si="27"/>
        <v>12460.882159191573</v>
      </c>
      <c r="R315" s="150">
        <f t="shared" si="27"/>
        <v>13041.942489925674</v>
      </c>
      <c r="S315" s="150">
        <f t="shared" si="27"/>
        <v>12497.389549578202</v>
      </c>
      <c r="T315" s="150">
        <f t="shared" si="27"/>
        <v>13880.219961337998</v>
      </c>
      <c r="U315" s="150">
        <f t="shared" si="27"/>
        <v>13401.567940299887</v>
      </c>
      <c r="V315" s="150">
        <f t="shared" si="27"/>
        <v>15220.761985829302</v>
      </c>
      <c r="W315" s="150">
        <f t="shared" si="27"/>
        <v>15426.070084688045</v>
      </c>
      <c r="X315" s="150">
        <f t="shared" si="27"/>
        <v>17523.150458539534</v>
      </c>
      <c r="Y315" s="150">
        <f t="shared" si="27"/>
        <v>18145.856514849354</v>
      </c>
    </row>
    <row r="316" spans="1:25" x14ac:dyDescent="0.25">
      <c r="A316" t="s">
        <v>651</v>
      </c>
      <c r="C316" s="97">
        <v>51</v>
      </c>
      <c r="D316" s="150">
        <f t="shared" ref="D316:L316" si="28">SUMIF($C$6:$C$182,51,D$6:D$182)</f>
        <v>6920.5351794596054</v>
      </c>
      <c r="E316" s="150">
        <f t="shared" si="28"/>
        <v>7357.5078284182309</v>
      </c>
      <c r="F316" s="150">
        <f t="shared" si="28"/>
        <v>8814.5506670963568</v>
      </c>
      <c r="G316" s="150">
        <f t="shared" si="28"/>
        <v>10215.616931088773</v>
      </c>
      <c r="H316" s="150">
        <f t="shared" si="28"/>
        <v>11563.087937539909</v>
      </c>
      <c r="I316" s="150">
        <f t="shared" si="28"/>
        <v>11327.297777200052</v>
      </c>
      <c r="J316" s="150">
        <f t="shared" si="28"/>
        <v>11158.556308729179</v>
      </c>
      <c r="K316" s="150">
        <f t="shared" si="28"/>
        <v>12919.39476857254</v>
      </c>
      <c r="L316" s="150">
        <f t="shared" si="28"/>
        <v>14220.434380210456</v>
      </c>
      <c r="M316" s="150">
        <f>SUMIF($C$6:$C$182,51,M$6:M$182)</f>
        <v>14957.329567784258</v>
      </c>
      <c r="N316" s="150">
        <f t="shared" ref="N316:Y316" si="29">SUMIF($C$6:$C$182,51,N$6:N$182)</f>
        <v>14066.461681816183</v>
      </c>
      <c r="O316" s="150">
        <f t="shared" si="29"/>
        <v>14440.633047268289</v>
      </c>
      <c r="P316" s="150">
        <f t="shared" si="29"/>
        <v>15684.002987596381</v>
      </c>
      <c r="Q316" s="150">
        <f t="shared" si="29"/>
        <v>15599.064600238622</v>
      </c>
      <c r="R316" s="150">
        <f t="shared" si="29"/>
        <v>16038.637908012128</v>
      </c>
      <c r="S316" s="150">
        <f t="shared" si="29"/>
        <v>14563.658368259641</v>
      </c>
      <c r="T316" s="150">
        <f t="shared" si="29"/>
        <v>15148.078524348117</v>
      </c>
      <c r="U316" s="150">
        <f t="shared" si="29"/>
        <v>15521.187424203448</v>
      </c>
      <c r="V316" s="150">
        <f t="shared" si="29"/>
        <v>17338.443546382416</v>
      </c>
      <c r="W316" s="150">
        <f t="shared" si="29"/>
        <v>16630.783255576964</v>
      </c>
      <c r="X316" s="150">
        <f t="shared" si="29"/>
        <v>17125.338503440664</v>
      </c>
      <c r="Y316" s="150">
        <f t="shared" si="29"/>
        <v>17478.687642222834</v>
      </c>
    </row>
    <row r="317" spans="1:25" x14ac:dyDescent="0.25">
      <c r="A317" t="s">
        <v>567</v>
      </c>
      <c r="C317" s="97">
        <v>52</v>
      </c>
      <c r="D317" s="150">
        <f t="shared" ref="D317:L317" si="30">SUMIF($C$6:$C$182,52,D$6:D$182)</f>
        <v>19373.82536155331</v>
      </c>
      <c r="E317" s="150">
        <f t="shared" si="30"/>
        <v>20631.080190771958</v>
      </c>
      <c r="F317" s="150">
        <f t="shared" si="30"/>
        <v>21439.582403849607</v>
      </c>
      <c r="G317" s="150">
        <f t="shared" si="30"/>
        <v>23118.913802971932</v>
      </c>
      <c r="H317" s="150">
        <f t="shared" si="30"/>
        <v>24993.275760617489</v>
      </c>
      <c r="I317" s="150">
        <f t="shared" si="30"/>
        <v>26118.07401680672</v>
      </c>
      <c r="J317" s="150">
        <f t="shared" si="30"/>
        <v>25080.583125992591</v>
      </c>
      <c r="K317" s="150">
        <f t="shared" si="30"/>
        <v>26820.857960818958</v>
      </c>
      <c r="L317" s="150">
        <f t="shared" si="30"/>
        <v>30987.241519614137</v>
      </c>
      <c r="M317" s="150">
        <f>SUMIF($C$6:$C$182,52,M$6:M$182)</f>
        <v>33492.248864542409</v>
      </c>
      <c r="N317" s="150">
        <f t="shared" ref="N317:Y317" si="31">SUMIF($C$6:$C$182,52,N$6:N$182)</f>
        <v>34457.084957809908</v>
      </c>
      <c r="O317" s="150">
        <f t="shared" si="31"/>
        <v>34146.676463251009</v>
      </c>
      <c r="P317" s="150">
        <f t="shared" si="31"/>
        <v>34050.762797579795</v>
      </c>
      <c r="Q317" s="150">
        <f t="shared" si="31"/>
        <v>33651.653928670428</v>
      </c>
      <c r="R317" s="150">
        <f t="shared" si="31"/>
        <v>34878.582896484346</v>
      </c>
      <c r="S317" s="150">
        <f t="shared" si="31"/>
        <v>35293.973116719892</v>
      </c>
      <c r="T317" s="150">
        <f t="shared" si="31"/>
        <v>38227.776668325299</v>
      </c>
      <c r="U317" s="150">
        <f t="shared" si="31"/>
        <v>41002.621371059067</v>
      </c>
      <c r="V317" s="150">
        <f t="shared" si="31"/>
        <v>42396.657199899426</v>
      </c>
      <c r="W317" s="150">
        <f t="shared" si="31"/>
        <v>45779.284035708843</v>
      </c>
      <c r="X317" s="150">
        <f t="shared" si="31"/>
        <v>48087.186111827723</v>
      </c>
      <c r="Y317" s="150">
        <f t="shared" si="31"/>
        <v>49025.21684206761</v>
      </c>
    </row>
    <row r="318" spans="1:25" x14ac:dyDescent="0.25">
      <c r="A318" t="s">
        <v>652</v>
      </c>
      <c r="C318" s="97">
        <v>53</v>
      </c>
      <c r="D318" s="150">
        <f t="shared" ref="D318:L318" si="32">SUMIF($C$6:$C$182,53,D$6:D$182)</f>
        <v>25082.110657339781</v>
      </c>
      <c r="E318" s="150">
        <f t="shared" si="32"/>
        <v>25580.185207336523</v>
      </c>
      <c r="F318" s="150">
        <f t="shared" si="32"/>
        <v>29844.059436008676</v>
      </c>
      <c r="G318" s="150">
        <f t="shared" si="32"/>
        <v>29626.061928504234</v>
      </c>
      <c r="H318" s="150">
        <f t="shared" si="32"/>
        <v>33083.605396039602</v>
      </c>
      <c r="I318" s="150">
        <f t="shared" si="32"/>
        <v>32917.364521160445</v>
      </c>
      <c r="J318" s="150">
        <f t="shared" si="32"/>
        <v>33551.6893910168</v>
      </c>
      <c r="K318" s="150">
        <f t="shared" si="32"/>
        <v>37503.196251673362</v>
      </c>
      <c r="L318" s="150">
        <f t="shared" si="32"/>
        <v>39554.623944911924</v>
      </c>
      <c r="M318" s="150">
        <f>SUMIF($C$6:$C$182,53,M$6:M$182)</f>
        <v>38826.705317751126</v>
      </c>
      <c r="N318" s="150">
        <f t="shared" ref="N318:Y318" si="33">SUMIF($C$6:$C$182,53,N$6:N$182)</f>
        <v>42652.77393279846</v>
      </c>
      <c r="O318" s="150">
        <f t="shared" si="33"/>
        <v>41551.558908194726</v>
      </c>
      <c r="P318" s="150">
        <f t="shared" si="33"/>
        <v>45195.951225752447</v>
      </c>
      <c r="Q318" s="150">
        <f t="shared" si="33"/>
        <v>44966.109547440348</v>
      </c>
      <c r="R318" s="150">
        <f t="shared" si="33"/>
        <v>48585.582840329895</v>
      </c>
      <c r="S318" s="150">
        <f t="shared" si="33"/>
        <v>45922.518130420453</v>
      </c>
      <c r="T318" s="150">
        <f t="shared" si="33"/>
        <v>48134.33648719034</v>
      </c>
      <c r="U318" s="150">
        <f t="shared" si="33"/>
        <v>50663.765210736638</v>
      </c>
      <c r="V318" s="150">
        <f t="shared" si="33"/>
        <v>54492.191070367306</v>
      </c>
      <c r="W318" s="150">
        <f t="shared" si="33"/>
        <v>57351.026592729519</v>
      </c>
      <c r="X318" s="150">
        <f t="shared" si="33"/>
        <v>57610.787275593328</v>
      </c>
      <c r="Y318" s="150">
        <f t="shared" si="33"/>
        <v>60999.1803749951</v>
      </c>
    </row>
    <row r="319" spans="1:25" x14ac:dyDescent="0.25">
      <c r="A319" t="s">
        <v>653</v>
      </c>
      <c r="C319" s="97">
        <v>54</v>
      </c>
      <c r="D319" s="150">
        <f t="shared" ref="D319:L319" si="34">SUMIF($C$6:$C$182,54,D$6:D$182)</f>
        <v>13153.990093907471</v>
      </c>
      <c r="E319" s="150">
        <f t="shared" si="34"/>
        <v>14371.25460261164</v>
      </c>
      <c r="F319" s="150">
        <f t="shared" si="34"/>
        <v>17326.692063653205</v>
      </c>
      <c r="G319" s="150">
        <f t="shared" si="34"/>
        <v>20303.601487167187</v>
      </c>
      <c r="H319" s="150">
        <f t="shared" si="34"/>
        <v>20094.26311518384</v>
      </c>
      <c r="I319" s="150">
        <f t="shared" si="34"/>
        <v>20246.829458337139</v>
      </c>
      <c r="J319" s="150">
        <f t="shared" si="34"/>
        <v>20540.18507266698</v>
      </c>
      <c r="K319" s="150">
        <f t="shared" si="34"/>
        <v>20533.878969270165</v>
      </c>
      <c r="L319" s="150">
        <f t="shared" si="34"/>
        <v>21925.234027044473</v>
      </c>
      <c r="M319" s="150">
        <f>SUMIF($C$6:$C$182,54,M$6:M$182)</f>
        <v>22192.593737802195</v>
      </c>
      <c r="N319" s="150">
        <f t="shared" ref="N319:Y319" si="35">SUMIF($C$6:$C$182,54,N$6:N$182)</f>
        <v>23655.084876921475</v>
      </c>
      <c r="O319" s="150">
        <f t="shared" si="35"/>
        <v>24519.61459938905</v>
      </c>
      <c r="P319" s="150">
        <f t="shared" si="35"/>
        <v>24045.7643056263</v>
      </c>
      <c r="Q319" s="150">
        <f t="shared" si="35"/>
        <v>24412.219877677129</v>
      </c>
      <c r="R319" s="150">
        <f t="shared" si="35"/>
        <v>24593.135930108336</v>
      </c>
      <c r="S319" s="150">
        <f t="shared" si="35"/>
        <v>24737.259224540583</v>
      </c>
      <c r="T319" s="150">
        <f t="shared" si="35"/>
        <v>24664.811571935617</v>
      </c>
      <c r="U319" s="150">
        <f t="shared" si="35"/>
        <v>26712.981043087759</v>
      </c>
      <c r="V319" s="150">
        <f t="shared" si="35"/>
        <v>28346.431138682132</v>
      </c>
      <c r="W319" s="150">
        <f t="shared" si="35"/>
        <v>28565.736199137602</v>
      </c>
      <c r="X319" s="150">
        <f t="shared" si="35"/>
        <v>29247.162961438666</v>
      </c>
      <c r="Y319" s="150">
        <f t="shared" si="35"/>
        <v>31173.630451360546</v>
      </c>
    </row>
    <row r="320" spans="1:25" x14ac:dyDescent="0.25">
      <c r="A320" t="s">
        <v>644</v>
      </c>
      <c r="C320" s="97" t="s">
        <v>645</v>
      </c>
      <c r="D320" s="150">
        <f t="shared" ref="D320:L320" si="36">SUMIF($C$6:$C$182,55,D$6:D$182)+SUMIF($C$6:$C$182,56,D$6:D$182)</f>
        <v>6284.1632764540636</v>
      </c>
      <c r="E320" s="150">
        <f t="shared" si="36"/>
        <v>8837.2797528702067</v>
      </c>
      <c r="F320" s="150">
        <f t="shared" si="36"/>
        <v>7694.9769297013099</v>
      </c>
      <c r="G320" s="150">
        <f t="shared" si="36"/>
        <v>7914.695116861436</v>
      </c>
      <c r="H320" s="150">
        <f t="shared" si="36"/>
        <v>7860.1109247946079</v>
      </c>
      <c r="I320" s="150">
        <f t="shared" si="36"/>
        <v>8866.1724025974017</v>
      </c>
      <c r="J320" s="150">
        <f t="shared" si="36"/>
        <v>8630.6922286888057</v>
      </c>
      <c r="K320" s="150">
        <f t="shared" si="36"/>
        <v>9420.8422162825973</v>
      </c>
      <c r="L320" s="150">
        <f t="shared" si="36"/>
        <v>10024.457837589403</v>
      </c>
      <c r="M320" s="150">
        <f>SUMIF($C$6:$C$182,55,M$6:M$182)+SUMIF($C$6:$C$182,56,M$6:M$182)</f>
        <v>9897.3090667604611</v>
      </c>
      <c r="N320" s="150">
        <f t="shared" ref="N320:Y320" si="37">SUMIF($C$6:$C$182,55,N$6:N$182)+SUMIF($C$6:$C$182,56,N$6:N$182)</f>
        <v>10340.100066582481</v>
      </c>
      <c r="O320" s="150">
        <f t="shared" si="37"/>
        <v>14325.078892375126</v>
      </c>
      <c r="P320" s="150">
        <f t="shared" si="37"/>
        <v>9602.4394228643887</v>
      </c>
      <c r="Q320" s="150">
        <f t="shared" si="37"/>
        <v>10379.022746427885</v>
      </c>
      <c r="R320" s="150">
        <f t="shared" si="37"/>
        <v>10151.213684243015</v>
      </c>
      <c r="S320" s="150">
        <f t="shared" si="37"/>
        <v>10669.618932836374</v>
      </c>
      <c r="T320" s="150">
        <f t="shared" si="37"/>
        <v>11165.392961092943</v>
      </c>
      <c r="U320" s="150">
        <f t="shared" si="37"/>
        <v>10994.666301006708</v>
      </c>
      <c r="V320" s="150">
        <f t="shared" si="37"/>
        <v>11526.971976961306</v>
      </c>
      <c r="W320" s="150">
        <f t="shared" si="37"/>
        <v>11330.45496175834</v>
      </c>
      <c r="X320" s="150">
        <f t="shared" si="37"/>
        <v>11745.856946518101</v>
      </c>
      <c r="Y320" s="150">
        <f t="shared" si="37"/>
        <v>12127.277004981897</v>
      </c>
    </row>
    <row r="321" spans="1:25" x14ac:dyDescent="0.25">
      <c r="A321" t="s">
        <v>647</v>
      </c>
      <c r="C321" s="97" t="s">
        <v>646</v>
      </c>
      <c r="D321" s="150">
        <f t="shared" ref="D321:L321" si="38">SUMIF($C$6:$C$182,61,D$6:D$182)+SUMIF($C$6:$C$182,62,D$6:D$182)+SUMIF($C$6:$C$182,91,D$6:D$182)</f>
        <v>30915.746419030569</v>
      </c>
      <c r="E321" s="150">
        <f t="shared" si="38"/>
        <v>32129.607563590544</v>
      </c>
      <c r="F321" s="150">
        <f t="shared" si="38"/>
        <v>32134.347470847824</v>
      </c>
      <c r="G321" s="150">
        <f t="shared" si="38"/>
        <v>32661.52157513269</v>
      </c>
      <c r="H321" s="150">
        <f t="shared" si="38"/>
        <v>32430.568013033546</v>
      </c>
      <c r="I321" s="150">
        <f t="shared" si="38"/>
        <v>33018.652916037943</v>
      </c>
      <c r="J321" s="150">
        <f t="shared" si="38"/>
        <v>34855.266892316351</v>
      </c>
      <c r="K321" s="150">
        <f t="shared" si="38"/>
        <v>34972.498105915489</v>
      </c>
      <c r="L321" s="150">
        <f t="shared" si="38"/>
        <v>40295.723454513907</v>
      </c>
      <c r="M321" s="150">
        <f>SUMIF($C$6:$C$182,61,M$6:M$182)+SUMIF($C$6:$C$182,62,M$6:M$182)+SUMIF($C$6:$C$182,91,M$6:M$182)</f>
        <v>41930.225822028311</v>
      </c>
      <c r="N321" s="150">
        <f t="shared" ref="N321:Y321" si="39">SUMIF($C$6:$C$182,61,N$6:N$182)+SUMIF($C$6:$C$182,62,N$6:N$182)+SUMIF($C$6:$C$182,91,N$6:N$182)</f>
        <v>43903.090489392955</v>
      </c>
      <c r="O321" s="150">
        <f t="shared" si="39"/>
        <v>45133.415176768161</v>
      </c>
      <c r="P321" s="150">
        <f t="shared" si="39"/>
        <v>46277.176769751612</v>
      </c>
      <c r="Q321" s="150">
        <f t="shared" si="39"/>
        <v>50648.014690734846</v>
      </c>
      <c r="R321" s="150">
        <f t="shared" si="39"/>
        <v>49276.168716414104</v>
      </c>
      <c r="S321" s="150">
        <f t="shared" si="39"/>
        <v>49956.857864080361</v>
      </c>
      <c r="T321" s="150">
        <f t="shared" si="39"/>
        <v>50537.67751697552</v>
      </c>
      <c r="U321" s="150">
        <f t="shared" si="39"/>
        <v>50755.163245229749</v>
      </c>
      <c r="V321" s="150">
        <f t="shared" si="39"/>
        <v>50814.976619352004</v>
      </c>
      <c r="W321" s="150">
        <f t="shared" si="39"/>
        <v>53006.465693388272</v>
      </c>
      <c r="X321" s="150">
        <f t="shared" si="39"/>
        <v>52902.586214562652</v>
      </c>
      <c r="Y321" s="150">
        <f t="shared" si="39"/>
        <v>56790.208472603095</v>
      </c>
    </row>
    <row r="322" spans="1:25" x14ac:dyDescent="0.25">
      <c r="A322" t="s">
        <v>654</v>
      </c>
      <c r="C322" s="97">
        <v>71</v>
      </c>
      <c r="D322" s="150">
        <f t="shared" ref="D322:L322" si="40">SUMIF($C$6:$C$182,71,D$6:D$182)</f>
        <v>2184.2580048270315</v>
      </c>
      <c r="E322" s="150">
        <f t="shared" si="40"/>
        <v>2066.9453029343467</v>
      </c>
      <c r="F322" s="150">
        <f t="shared" si="40"/>
        <v>1971.4387853161636</v>
      </c>
      <c r="G322" s="150">
        <f t="shared" si="40"/>
        <v>2212.3945496842803</v>
      </c>
      <c r="H322" s="150">
        <f t="shared" si="40"/>
        <v>2300.6773819642999</v>
      </c>
      <c r="I322" s="150">
        <f t="shared" si="40"/>
        <v>2300.3431969026551</v>
      </c>
      <c r="J322" s="150">
        <f t="shared" si="40"/>
        <v>2148.5806866033831</v>
      </c>
      <c r="K322" s="150">
        <f t="shared" si="40"/>
        <v>2227.5230431602049</v>
      </c>
      <c r="L322" s="150">
        <f t="shared" si="40"/>
        <v>2125.2276470392535</v>
      </c>
      <c r="M322" s="150">
        <f>SUMIF($C$6:$C$182,71,M$6:M$182)</f>
        <v>2245.4198491145694</v>
      </c>
      <c r="N322" s="150">
        <f t="shared" ref="N322:Y322" si="41">SUMIF($C$6:$C$182,71,N$6:N$182)</f>
        <v>2409.4053943766085</v>
      </c>
      <c r="O322" s="150">
        <f t="shared" si="41"/>
        <v>2286.1516682817646</v>
      </c>
      <c r="P322" s="150">
        <f t="shared" si="41"/>
        <v>2593.1776095184009</v>
      </c>
      <c r="Q322" s="150">
        <f t="shared" si="41"/>
        <v>2561.3999868012161</v>
      </c>
      <c r="R322" s="150">
        <f t="shared" si="41"/>
        <v>2643.2737109155642</v>
      </c>
      <c r="S322" s="150">
        <f t="shared" si="41"/>
        <v>2459.1619875753877</v>
      </c>
      <c r="T322" s="150">
        <f t="shared" si="41"/>
        <v>2718.6841582877719</v>
      </c>
      <c r="U322" s="150">
        <f t="shared" si="41"/>
        <v>2761.0071141010817</v>
      </c>
      <c r="V322" s="150">
        <f t="shared" si="41"/>
        <v>2714.0666498359642</v>
      </c>
      <c r="W322" s="150">
        <f t="shared" si="41"/>
        <v>2787.7535703668932</v>
      </c>
      <c r="X322" s="150">
        <f t="shared" si="41"/>
        <v>3052.2536343191828</v>
      </c>
      <c r="Y322" s="150">
        <f t="shared" si="41"/>
        <v>2921.1127149373469</v>
      </c>
    </row>
    <row r="323" spans="1:25" x14ac:dyDescent="0.25">
      <c r="A323" t="s">
        <v>655</v>
      </c>
      <c r="C323" s="97">
        <v>72</v>
      </c>
      <c r="D323" s="150">
        <f t="shared" ref="D323:L323" si="42">SUMIF($C$6:$C$182,72,D$6:D$182)</f>
        <v>3622.2128033205622</v>
      </c>
      <c r="E323" s="150">
        <f t="shared" si="42"/>
        <v>3682.2148264223729</v>
      </c>
      <c r="F323" s="150">
        <f t="shared" si="42"/>
        <v>4004.6342417308092</v>
      </c>
      <c r="G323" s="150">
        <f t="shared" si="42"/>
        <v>4389.38498721002</v>
      </c>
      <c r="H323" s="150">
        <f t="shared" si="42"/>
        <v>4211.65368430531</v>
      </c>
      <c r="I323" s="150">
        <f t="shared" si="42"/>
        <v>4773.0698544698544</v>
      </c>
      <c r="J323" s="150">
        <f t="shared" si="42"/>
        <v>4252.7123671919808</v>
      </c>
      <c r="K323" s="150">
        <f t="shared" si="42"/>
        <v>4064.6914302793175</v>
      </c>
      <c r="L323" s="150">
        <f t="shared" si="42"/>
        <v>4379.4165267312155</v>
      </c>
      <c r="M323" s="150">
        <f>SUMIF($C$6:$C$182,72,M$6:M$182)</f>
        <v>4203.4854232571961</v>
      </c>
      <c r="N323" s="150">
        <f t="shared" ref="N323:Y323" si="43">SUMIF($C$6:$C$182,72,N$6:N$182)</f>
        <v>4435.0629119380492</v>
      </c>
      <c r="O323" s="150">
        <f t="shared" si="43"/>
        <v>4460.1060859684621</v>
      </c>
      <c r="P323" s="150">
        <f t="shared" si="43"/>
        <v>4613.9343979297009</v>
      </c>
      <c r="Q323" s="150">
        <f t="shared" si="43"/>
        <v>4633.0600746107802</v>
      </c>
      <c r="R323" s="150">
        <f t="shared" si="43"/>
        <v>4657.2792131759115</v>
      </c>
      <c r="S323" s="150">
        <f t="shared" si="43"/>
        <v>5137.7941541442433</v>
      </c>
      <c r="T323" s="150">
        <f t="shared" si="43"/>
        <v>5396.5523094547279</v>
      </c>
      <c r="U323" s="150">
        <f t="shared" si="43"/>
        <v>5749.9478924599889</v>
      </c>
      <c r="V323" s="150">
        <f t="shared" si="43"/>
        <v>6202.8632769391543</v>
      </c>
      <c r="W323" s="150">
        <f t="shared" si="43"/>
        <v>6466.0717962828385</v>
      </c>
      <c r="X323" s="150">
        <f t="shared" si="43"/>
        <v>6718.0619172784782</v>
      </c>
      <c r="Y323" s="150">
        <f t="shared" si="43"/>
        <v>7034.7876440659138</v>
      </c>
    </row>
    <row r="324" spans="1:25" x14ac:dyDescent="0.25">
      <c r="A324" t="s">
        <v>656</v>
      </c>
      <c r="C324" s="97">
        <v>81</v>
      </c>
      <c r="D324" s="150">
        <f t="shared" ref="D324:L324" si="44">SUMIF($C$6:$C$182,81,D$6:D$182)</f>
        <v>3643.5987623862484</v>
      </c>
      <c r="E324" s="150">
        <f t="shared" si="44"/>
        <v>3930.1427361613678</v>
      </c>
      <c r="F324" s="150">
        <f t="shared" si="44"/>
        <v>4004.9303977046311</v>
      </c>
      <c r="G324" s="150">
        <f t="shared" si="44"/>
        <v>4025.7732939632547</v>
      </c>
      <c r="H324" s="150">
        <f t="shared" si="44"/>
        <v>4514.409928318365</v>
      </c>
      <c r="I324" s="150">
        <f t="shared" si="44"/>
        <v>4506.6950437317782</v>
      </c>
      <c r="J324" s="150">
        <f t="shared" si="44"/>
        <v>5184.9582205029001</v>
      </c>
      <c r="K324" s="150">
        <f t="shared" si="44"/>
        <v>4988.9095960975601</v>
      </c>
      <c r="L324" s="150">
        <f t="shared" si="44"/>
        <v>5307.8362125675376</v>
      </c>
      <c r="M324" s="150">
        <f>SUMIF($C$6:$C$182,81,M$6:M$182)</f>
        <v>5693.2131237571139</v>
      </c>
      <c r="N324" s="150">
        <f t="shared" ref="N324:Y324" si="45">SUMIF($C$6:$C$182,81,N$6:N$182)</f>
        <v>5589.5403738035438</v>
      </c>
      <c r="O324" s="150">
        <f t="shared" si="45"/>
        <v>5959.8834325151065</v>
      </c>
      <c r="P324" s="150">
        <f t="shared" si="45"/>
        <v>6295.6596828980682</v>
      </c>
      <c r="Q324" s="150">
        <f t="shared" si="45"/>
        <v>5374.1833273840875</v>
      </c>
      <c r="R324" s="150">
        <f t="shared" si="45"/>
        <v>5247.3067352573507</v>
      </c>
      <c r="S324" s="150">
        <f t="shared" si="45"/>
        <v>6306.0662685857033</v>
      </c>
      <c r="T324" s="150">
        <f t="shared" si="45"/>
        <v>6076.4697042858807</v>
      </c>
      <c r="U324" s="150">
        <f t="shared" si="45"/>
        <v>6335.663067894342</v>
      </c>
      <c r="V324" s="150">
        <f t="shared" si="45"/>
        <v>6650.157567638812</v>
      </c>
      <c r="W324" s="150">
        <f t="shared" si="45"/>
        <v>6460.5585702438575</v>
      </c>
      <c r="X324" s="150">
        <f t="shared" si="45"/>
        <v>6425.9297888318542</v>
      </c>
      <c r="Y324" s="150">
        <f t="shared" si="45"/>
        <v>6305.2044311589261</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Y324"/>
  <sheetViews>
    <sheetView workbookViewId="0">
      <pane xSplit="3" ySplit="5" topLeftCell="D6" activePane="bottomRight" state="frozen"/>
      <selection activeCell="A305" sqref="A305"/>
      <selection pane="topRight" activeCell="A305" sqref="A305"/>
      <selection pane="bottomLeft" activeCell="A305" sqref="A305"/>
      <selection pane="bottomRight" activeCell="M3" sqref="M3"/>
    </sheetView>
  </sheetViews>
  <sheetFormatPr defaultRowHeight="15" x14ac:dyDescent="0.25"/>
  <cols>
    <col min="1" max="1" width="50.7109375" customWidth="1"/>
    <col min="2" max="2" width="5.7109375" customWidth="1"/>
    <col min="3" max="3" width="20.7109375" customWidth="1"/>
    <col min="4" max="12" width="10.140625" hidden="1" customWidth="1"/>
    <col min="13" max="25" width="10.140625" bestFit="1" customWidth="1"/>
  </cols>
  <sheetData>
    <row r="1" spans="1:25" x14ac:dyDescent="0.25">
      <c r="A1" s="1" t="s">
        <v>0</v>
      </c>
      <c r="B1" s="1"/>
    </row>
    <row r="2" spans="1:25" x14ac:dyDescent="0.25">
      <c r="A2" t="s">
        <v>1</v>
      </c>
      <c r="C2" s="25" t="s">
        <v>218</v>
      </c>
    </row>
    <row r="3" spans="1:25" x14ac:dyDescent="0.25">
      <c r="A3" s="2" t="s">
        <v>211</v>
      </c>
      <c r="B3" s="2"/>
      <c r="P3" s="40"/>
      <c r="Q3" s="40"/>
      <c r="R3" s="40"/>
      <c r="S3" s="40"/>
      <c r="T3" s="40"/>
      <c r="U3" s="40"/>
      <c r="V3" s="40"/>
      <c r="W3" s="40"/>
      <c r="X3" s="40"/>
      <c r="Y3" s="40"/>
    </row>
    <row r="4" spans="1:25" s="16" customFormat="1" x14ac:dyDescent="0.25">
      <c r="A4" s="23" t="s">
        <v>604</v>
      </c>
      <c r="B4" s="23"/>
    </row>
    <row r="5" spans="1:25" s="1" customFormat="1" x14ac:dyDescent="0.25">
      <c r="A5" s="1" t="s">
        <v>212</v>
      </c>
      <c r="C5" s="1" t="s">
        <v>213</v>
      </c>
      <c r="D5" s="17">
        <v>1997</v>
      </c>
      <c r="E5" s="17">
        <v>1998</v>
      </c>
      <c r="F5" s="17">
        <v>1999</v>
      </c>
      <c r="G5" s="17">
        <v>2000</v>
      </c>
      <c r="H5" s="17">
        <v>2001</v>
      </c>
      <c r="I5" s="17">
        <v>2002</v>
      </c>
      <c r="J5" s="17">
        <v>2003</v>
      </c>
      <c r="K5" s="17">
        <v>2004</v>
      </c>
      <c r="L5" s="17">
        <v>2005</v>
      </c>
      <c r="M5" s="17">
        <v>2006</v>
      </c>
      <c r="N5" s="17">
        <v>2007</v>
      </c>
      <c r="O5" s="17">
        <v>2008</v>
      </c>
      <c r="P5" s="17">
        <v>2009</v>
      </c>
      <c r="Q5" s="17">
        <v>2010</v>
      </c>
      <c r="R5" s="17">
        <v>2011</v>
      </c>
      <c r="S5" s="17">
        <v>2012</v>
      </c>
      <c r="T5" s="17">
        <v>2013</v>
      </c>
      <c r="U5" s="17">
        <v>2014</v>
      </c>
      <c r="V5" s="17">
        <v>2015</v>
      </c>
      <c r="W5" s="17">
        <v>2016</v>
      </c>
      <c r="X5" s="17">
        <v>2017</v>
      </c>
      <c r="Y5" s="17">
        <v>2018</v>
      </c>
    </row>
    <row r="6" spans="1:25" x14ac:dyDescent="0.25">
      <c r="A6" s="3" t="s">
        <v>2</v>
      </c>
      <c r="B6" s="3"/>
      <c r="C6" s="11" t="s">
        <v>176</v>
      </c>
      <c r="D6" s="18">
        <v>443713.9</v>
      </c>
      <c r="E6" s="18">
        <v>463523.7</v>
      </c>
      <c r="F6" s="18">
        <v>495859.1</v>
      </c>
      <c r="G6" s="18">
        <v>527438</v>
      </c>
      <c r="H6" s="18">
        <v>536953.5</v>
      </c>
      <c r="I6" s="18">
        <v>555154.69999999995</v>
      </c>
      <c r="J6" s="18">
        <v>561879</v>
      </c>
      <c r="K6" s="18">
        <v>577813.69999999995</v>
      </c>
      <c r="L6" s="18">
        <v>596629.19999999995</v>
      </c>
      <c r="M6" s="18">
        <v>608043.80000000005</v>
      </c>
      <c r="N6" s="18">
        <v>613525.9</v>
      </c>
      <c r="O6" s="18">
        <v>611784.19999999995</v>
      </c>
      <c r="P6" s="18">
        <v>591636.5</v>
      </c>
      <c r="Q6" s="18">
        <v>609770.30000000005</v>
      </c>
      <c r="R6" s="18">
        <v>625936.9</v>
      </c>
      <c r="S6" s="18">
        <v>634944.30000000005</v>
      </c>
      <c r="T6" s="18">
        <v>643937</v>
      </c>
      <c r="U6" s="18">
        <v>659861.19999999995</v>
      </c>
      <c r="V6" s="18">
        <v>677384</v>
      </c>
      <c r="W6" s="18">
        <v>693900.4</v>
      </c>
      <c r="X6" s="18">
        <v>712984.3</v>
      </c>
      <c r="Y6" s="18">
        <v>728363.7</v>
      </c>
    </row>
    <row r="7" spans="1:25" x14ac:dyDescent="0.25">
      <c r="A7" s="4" t="s">
        <v>3</v>
      </c>
      <c r="B7" s="4"/>
      <c r="C7" s="12" t="s">
        <v>177</v>
      </c>
      <c r="D7" s="19">
        <v>136837.4</v>
      </c>
      <c r="E7" s="19">
        <v>142601.5</v>
      </c>
      <c r="F7" s="19">
        <v>153436.6</v>
      </c>
      <c r="G7" s="19">
        <v>163305.4</v>
      </c>
      <c r="H7" s="19">
        <v>159642.9</v>
      </c>
      <c r="I7" s="19">
        <v>165484.79999999999</v>
      </c>
      <c r="J7" s="19">
        <v>166293.79999999999</v>
      </c>
      <c r="K7" s="19">
        <v>167844.7</v>
      </c>
      <c r="L7" s="19">
        <v>171137.9</v>
      </c>
      <c r="M7" s="19">
        <v>167529.4</v>
      </c>
      <c r="N7" s="19">
        <v>162302.39999999999</v>
      </c>
      <c r="O7" s="19">
        <v>154428.29999999999</v>
      </c>
      <c r="P7" s="19">
        <v>135908.79999999999</v>
      </c>
      <c r="Q7" s="19">
        <v>143547.4</v>
      </c>
      <c r="R7" s="19">
        <v>148405.9</v>
      </c>
      <c r="S7" s="19">
        <v>150639.9</v>
      </c>
      <c r="T7" s="19">
        <v>151292.5</v>
      </c>
      <c r="U7" s="19">
        <v>154956.4</v>
      </c>
      <c r="V7" s="19">
        <v>160039.6</v>
      </c>
      <c r="W7" s="19">
        <v>162343.70000000001</v>
      </c>
      <c r="X7" s="19">
        <v>166176.5</v>
      </c>
      <c r="Y7" s="19">
        <v>168405.5</v>
      </c>
    </row>
    <row r="8" spans="1:25" x14ac:dyDescent="0.25">
      <c r="A8" s="4" t="s">
        <v>4</v>
      </c>
      <c r="B8" s="4"/>
      <c r="C8" s="12" t="s">
        <v>178</v>
      </c>
      <c r="D8" s="19">
        <v>307419.59999999998</v>
      </c>
      <c r="E8" s="19">
        <v>321496.3</v>
      </c>
      <c r="F8" s="19">
        <v>343009.7</v>
      </c>
      <c r="G8" s="19">
        <v>364752.3</v>
      </c>
      <c r="H8" s="19">
        <v>378089.9</v>
      </c>
      <c r="I8" s="19">
        <v>390465.4</v>
      </c>
      <c r="J8" s="19">
        <v>396413.5</v>
      </c>
      <c r="K8" s="19">
        <v>410816.5</v>
      </c>
      <c r="L8" s="19">
        <v>426318.8</v>
      </c>
      <c r="M8" s="19">
        <v>441125.9</v>
      </c>
      <c r="N8" s="19">
        <v>451699.3</v>
      </c>
      <c r="O8" s="19">
        <v>457666.1</v>
      </c>
      <c r="P8" s="19">
        <v>455653.6</v>
      </c>
      <c r="Q8" s="19">
        <v>466209.1</v>
      </c>
      <c r="R8" s="19">
        <v>477533.5</v>
      </c>
      <c r="S8" s="19">
        <v>484307.20000000001</v>
      </c>
      <c r="T8" s="19">
        <v>492598.3</v>
      </c>
      <c r="U8" s="19">
        <v>504851.20000000001</v>
      </c>
      <c r="V8" s="19">
        <v>517308.4</v>
      </c>
      <c r="W8" s="19">
        <v>531499.9</v>
      </c>
      <c r="X8" s="19">
        <v>546740.30000000005</v>
      </c>
      <c r="Y8" s="19">
        <v>559859.4</v>
      </c>
    </row>
    <row r="9" spans="1:25" x14ac:dyDescent="0.25">
      <c r="A9" s="4" t="s">
        <v>5</v>
      </c>
      <c r="B9" s="4"/>
      <c r="C9" s="12" t="s">
        <v>179</v>
      </c>
      <c r="D9" s="19">
        <v>103424.4</v>
      </c>
      <c r="E9" s="19">
        <v>108218.4</v>
      </c>
      <c r="F9" s="19">
        <v>115499.7</v>
      </c>
      <c r="G9" s="19">
        <v>123386.6</v>
      </c>
      <c r="H9" s="19">
        <v>118582.8</v>
      </c>
      <c r="I9" s="19">
        <v>122690.6</v>
      </c>
      <c r="J9" s="19">
        <v>122559</v>
      </c>
      <c r="K9" s="19">
        <v>123729.4</v>
      </c>
      <c r="L9" s="19">
        <v>125553.1</v>
      </c>
      <c r="M9" s="19">
        <v>121848.2</v>
      </c>
      <c r="N9" s="19">
        <v>116031.7</v>
      </c>
      <c r="O9" s="19">
        <v>109900.5</v>
      </c>
      <c r="P9" s="19">
        <v>92352.8</v>
      </c>
      <c r="Q9" s="19">
        <v>97884.5</v>
      </c>
      <c r="R9" s="19">
        <v>101936.9</v>
      </c>
      <c r="S9" s="19">
        <v>103084.3</v>
      </c>
      <c r="T9" s="19">
        <v>103147.1</v>
      </c>
      <c r="U9" s="19">
        <v>106123.9</v>
      </c>
      <c r="V9" s="19">
        <v>106987.4</v>
      </c>
      <c r="W9" s="19">
        <v>108654.6</v>
      </c>
      <c r="X9" s="19">
        <v>110045.4</v>
      </c>
      <c r="Y9" s="19">
        <v>111790.2</v>
      </c>
    </row>
    <row r="10" spans="1:25" x14ac:dyDescent="0.25">
      <c r="A10" s="4" t="s">
        <v>6</v>
      </c>
      <c r="B10" s="4"/>
      <c r="C10" s="12" t="s">
        <v>180</v>
      </c>
      <c r="D10" s="19">
        <v>35466.5</v>
      </c>
      <c r="E10" s="19">
        <v>36812</v>
      </c>
      <c r="F10" s="19">
        <v>37569.4</v>
      </c>
      <c r="G10" s="19">
        <v>40905.599999999999</v>
      </c>
      <c r="H10" s="19">
        <v>41880.300000000003</v>
      </c>
      <c r="I10" s="19">
        <v>43357.1</v>
      </c>
      <c r="J10" s="19">
        <v>43031.4</v>
      </c>
      <c r="K10" s="19">
        <v>41750.1</v>
      </c>
      <c r="L10" s="19">
        <v>41396.199999999997</v>
      </c>
      <c r="M10" s="19">
        <v>40219</v>
      </c>
      <c r="N10" s="19">
        <v>37502.1</v>
      </c>
      <c r="O10" s="19">
        <v>36126.5</v>
      </c>
      <c r="P10" s="19">
        <v>32654.7</v>
      </c>
      <c r="Q10" s="19">
        <v>33252</v>
      </c>
      <c r="R10" s="19">
        <v>32952.400000000001</v>
      </c>
      <c r="S10" s="19">
        <v>33429.4</v>
      </c>
      <c r="T10" s="19">
        <v>33422.400000000001</v>
      </c>
      <c r="U10" s="19">
        <v>33919.300000000003</v>
      </c>
      <c r="V10" s="19">
        <v>35346.300000000003</v>
      </c>
      <c r="W10" s="19">
        <v>36170.699999999997</v>
      </c>
      <c r="X10" s="19">
        <v>37544.6</v>
      </c>
      <c r="Y10" s="19">
        <v>38065.1</v>
      </c>
    </row>
    <row r="11" spans="1:25" x14ac:dyDescent="0.25">
      <c r="A11" s="4" t="s">
        <v>7</v>
      </c>
      <c r="B11" s="4"/>
      <c r="C11" s="12" t="s">
        <v>181</v>
      </c>
      <c r="D11" s="19">
        <v>48168.3</v>
      </c>
      <c r="E11" s="19">
        <v>51914</v>
      </c>
      <c r="F11" s="19">
        <v>57853</v>
      </c>
      <c r="G11" s="19">
        <v>61921</v>
      </c>
      <c r="H11" s="19">
        <v>57176.800000000003</v>
      </c>
      <c r="I11" s="19">
        <v>59185.7</v>
      </c>
      <c r="J11" s="19">
        <v>59093.2</v>
      </c>
      <c r="K11" s="19">
        <v>60786</v>
      </c>
      <c r="L11" s="19">
        <v>62117</v>
      </c>
      <c r="M11" s="19">
        <v>60275.9</v>
      </c>
      <c r="N11" s="19">
        <v>57126.3</v>
      </c>
      <c r="O11" s="19">
        <v>50734.6</v>
      </c>
      <c r="P11" s="19">
        <v>39868.9</v>
      </c>
      <c r="Q11" s="19">
        <v>44103.5</v>
      </c>
      <c r="R11" s="19">
        <v>46549.5</v>
      </c>
      <c r="S11" s="19">
        <v>47695.199999999997</v>
      </c>
      <c r="T11" s="19">
        <v>46938.9</v>
      </c>
      <c r="U11" s="19">
        <v>48845.7</v>
      </c>
      <c r="V11" s="19">
        <v>49051.5</v>
      </c>
      <c r="W11" s="19">
        <v>49942.3</v>
      </c>
      <c r="X11" s="19">
        <v>50274.3</v>
      </c>
      <c r="Y11" s="19">
        <v>51244.7</v>
      </c>
    </row>
    <row r="12" spans="1:25" x14ac:dyDescent="0.25">
      <c r="A12" s="4" t="s">
        <v>8</v>
      </c>
      <c r="B12" s="4"/>
      <c r="C12" s="12" t="s">
        <v>182</v>
      </c>
      <c r="D12" s="19">
        <v>15359.7</v>
      </c>
      <c r="E12" s="19">
        <v>17116.599999999999</v>
      </c>
      <c r="F12" s="19">
        <v>22502.1</v>
      </c>
      <c r="G12" s="19">
        <v>24802</v>
      </c>
      <c r="H12" s="19">
        <v>25536.6</v>
      </c>
      <c r="I12" s="19">
        <v>25891.7</v>
      </c>
      <c r="J12" s="19">
        <v>26684.5</v>
      </c>
      <c r="K12" s="19">
        <v>29547.5</v>
      </c>
      <c r="L12" s="19">
        <v>30799.200000000001</v>
      </c>
      <c r="M12" s="19">
        <v>31887.1</v>
      </c>
      <c r="N12" s="19">
        <v>31142.9</v>
      </c>
      <c r="O12" s="19">
        <v>31545.8</v>
      </c>
      <c r="P12" s="19">
        <v>31283.9</v>
      </c>
      <c r="Q12" s="19">
        <v>32325.3</v>
      </c>
      <c r="R12" s="19">
        <v>32986.1</v>
      </c>
      <c r="S12" s="19">
        <v>32659.7</v>
      </c>
      <c r="T12" s="19">
        <v>32433.5</v>
      </c>
      <c r="U12" s="19">
        <v>33544.1</v>
      </c>
      <c r="V12" s="19">
        <v>35251.699999999997</v>
      </c>
      <c r="W12" s="19">
        <v>36596.300000000003</v>
      </c>
      <c r="X12" s="19">
        <v>38431.9</v>
      </c>
      <c r="Y12" s="19">
        <v>40376.699999999997</v>
      </c>
    </row>
    <row r="13" spans="1:25" x14ac:dyDescent="0.25">
      <c r="A13" s="4" t="s">
        <v>9</v>
      </c>
      <c r="B13" s="4"/>
      <c r="C13" s="12" t="s">
        <v>183</v>
      </c>
      <c r="D13" s="19">
        <v>3710.1</v>
      </c>
      <c r="E13" s="19">
        <v>3945.7</v>
      </c>
      <c r="F13" s="19">
        <v>5201.2</v>
      </c>
      <c r="G13" s="19">
        <v>4937.2</v>
      </c>
      <c r="H13" s="19">
        <v>3339.5</v>
      </c>
      <c r="I13" s="19">
        <v>3048.2</v>
      </c>
      <c r="J13" s="19">
        <v>2732.4</v>
      </c>
      <c r="K13" s="19">
        <v>4078.1</v>
      </c>
      <c r="L13" s="19">
        <v>4236.8999999999996</v>
      </c>
      <c r="M13" s="19">
        <v>4159.8</v>
      </c>
      <c r="N13" s="19">
        <v>3278.8</v>
      </c>
      <c r="O13" s="19">
        <v>3309.2</v>
      </c>
      <c r="P13" s="19">
        <v>3166.1</v>
      </c>
      <c r="Q13" s="19">
        <v>3260.8</v>
      </c>
      <c r="R13" s="19">
        <v>2990.7</v>
      </c>
      <c r="S13" s="19">
        <v>2555.6</v>
      </c>
      <c r="T13" s="19">
        <v>1982</v>
      </c>
      <c r="U13" s="19">
        <v>1884.6</v>
      </c>
      <c r="V13" s="19">
        <v>2059.1</v>
      </c>
      <c r="W13" s="19">
        <v>2145.1999999999998</v>
      </c>
      <c r="X13" s="19">
        <v>2157.6</v>
      </c>
      <c r="Y13" s="19">
        <v>2177</v>
      </c>
    </row>
    <row r="14" spans="1:25" x14ac:dyDescent="0.25">
      <c r="A14" s="4" t="s">
        <v>10</v>
      </c>
      <c r="B14" s="4"/>
      <c r="C14" s="12" t="s">
        <v>184</v>
      </c>
      <c r="D14" s="19">
        <v>11509.7</v>
      </c>
      <c r="E14" s="19">
        <v>13063.6</v>
      </c>
      <c r="F14" s="19">
        <v>17158.599999999999</v>
      </c>
      <c r="G14" s="19">
        <v>19760.5</v>
      </c>
      <c r="H14" s="19">
        <v>22088.5</v>
      </c>
      <c r="I14" s="19">
        <v>22768.3</v>
      </c>
      <c r="J14" s="19">
        <v>23907.3</v>
      </c>
      <c r="K14" s="19">
        <v>25358.6</v>
      </c>
      <c r="L14" s="19">
        <v>26448.3</v>
      </c>
      <c r="M14" s="19">
        <v>27630.6</v>
      </c>
      <c r="N14" s="19">
        <v>27812.7</v>
      </c>
      <c r="O14" s="19">
        <v>28185.7</v>
      </c>
      <c r="P14" s="19">
        <v>28074.5</v>
      </c>
      <c r="Q14" s="19">
        <v>29021.4</v>
      </c>
      <c r="R14" s="19">
        <v>29985.599999999999</v>
      </c>
      <c r="S14" s="19">
        <v>30104</v>
      </c>
      <c r="T14" s="19">
        <v>30420.5</v>
      </c>
      <c r="U14" s="19">
        <v>31622.1</v>
      </c>
      <c r="V14" s="19">
        <v>33163</v>
      </c>
      <c r="W14" s="19">
        <v>34421.199999999997</v>
      </c>
      <c r="X14" s="19">
        <v>36234.300000000003</v>
      </c>
      <c r="Y14" s="19">
        <v>38148.199999999997</v>
      </c>
    </row>
    <row r="15" spans="1:25" x14ac:dyDescent="0.25">
      <c r="A15" s="4" t="s">
        <v>11</v>
      </c>
      <c r="B15" s="4"/>
      <c r="C15" s="12" t="s">
        <v>185</v>
      </c>
      <c r="D15" s="19">
        <v>17545</v>
      </c>
      <c r="E15" s="19">
        <v>16683.5</v>
      </c>
      <c r="F15" s="19">
        <v>17084.5</v>
      </c>
      <c r="G15" s="19">
        <v>16617.8</v>
      </c>
      <c r="H15" s="19">
        <v>16488.599999999999</v>
      </c>
      <c r="I15" s="19">
        <v>17717.8</v>
      </c>
      <c r="J15" s="19">
        <v>17930.599999999999</v>
      </c>
      <c r="K15" s="19">
        <v>17757.599999999999</v>
      </c>
      <c r="L15" s="19">
        <v>17624.5</v>
      </c>
      <c r="M15" s="19">
        <v>16908.3</v>
      </c>
      <c r="N15" s="19">
        <v>16658.599999999999</v>
      </c>
      <c r="O15" s="19">
        <v>17445.400000000001</v>
      </c>
      <c r="P15" s="19">
        <v>16619.900000000001</v>
      </c>
      <c r="Q15" s="19">
        <v>16128.6</v>
      </c>
      <c r="R15" s="19">
        <v>16179.4</v>
      </c>
      <c r="S15" s="19">
        <v>15701.3</v>
      </c>
      <c r="T15" s="19">
        <v>15499.7</v>
      </c>
      <c r="U15" s="19">
        <v>16501.8</v>
      </c>
      <c r="V15" s="19">
        <v>16343.5</v>
      </c>
      <c r="W15" s="19">
        <v>16451.400000000001</v>
      </c>
      <c r="X15" s="19">
        <v>16451.5</v>
      </c>
      <c r="Y15" s="19">
        <v>16813.3</v>
      </c>
    </row>
    <row r="16" spans="1:25" x14ac:dyDescent="0.25">
      <c r="A16" s="4" t="s">
        <v>12</v>
      </c>
      <c r="B16" s="4"/>
      <c r="C16" s="12" t="s">
        <v>186</v>
      </c>
      <c r="D16" s="19">
        <v>90338.5</v>
      </c>
      <c r="E16" s="19">
        <v>91448.3</v>
      </c>
      <c r="F16" s="19">
        <v>93677.8</v>
      </c>
      <c r="G16" s="19">
        <v>96293</v>
      </c>
      <c r="H16" s="19">
        <v>97881.9</v>
      </c>
      <c r="I16" s="19">
        <v>100909</v>
      </c>
      <c r="J16" s="19">
        <v>103715.1</v>
      </c>
      <c r="K16" s="19">
        <v>107413.5</v>
      </c>
      <c r="L16" s="19">
        <v>110834.3</v>
      </c>
      <c r="M16" s="19">
        <v>115047.7</v>
      </c>
      <c r="N16" s="19">
        <v>118278.8</v>
      </c>
      <c r="O16" s="19">
        <v>122937.60000000001</v>
      </c>
      <c r="P16" s="19">
        <v>126590.3</v>
      </c>
      <c r="Q16" s="19">
        <v>129499.5</v>
      </c>
      <c r="R16" s="19">
        <v>131307.6</v>
      </c>
      <c r="S16" s="19">
        <v>131947.5</v>
      </c>
      <c r="T16" s="19">
        <v>131289.9</v>
      </c>
      <c r="U16" s="19">
        <v>132084.29999999999</v>
      </c>
      <c r="V16" s="19">
        <v>133471.79999999999</v>
      </c>
      <c r="W16" s="19">
        <v>136072.9</v>
      </c>
      <c r="X16" s="19">
        <v>138594.70000000001</v>
      </c>
      <c r="Y16" s="19">
        <v>142698.70000000001</v>
      </c>
    </row>
    <row r="17" spans="1:25" x14ac:dyDescent="0.25">
      <c r="A17" s="4" t="s">
        <v>606</v>
      </c>
      <c r="B17" s="4"/>
      <c r="C17" s="12" t="s">
        <v>608</v>
      </c>
      <c r="D17" s="19">
        <v>443224.8</v>
      </c>
      <c r="E17" s="19">
        <v>462999.1</v>
      </c>
      <c r="F17" s="19">
        <v>495311.8</v>
      </c>
      <c r="G17" s="19">
        <v>526871.4</v>
      </c>
      <c r="H17" s="19">
        <v>536326.40000000002</v>
      </c>
      <c r="I17" s="19">
        <v>554500.69999999995</v>
      </c>
      <c r="J17" s="19">
        <v>561257.69999999995</v>
      </c>
      <c r="K17" s="19">
        <v>577215.9</v>
      </c>
      <c r="L17" s="19">
        <v>596033.9</v>
      </c>
      <c r="M17" s="19">
        <v>607409.19999999995</v>
      </c>
      <c r="N17" s="19">
        <v>612869.9</v>
      </c>
      <c r="O17" s="19">
        <v>611107.30000000005</v>
      </c>
      <c r="P17" s="19">
        <v>590931.9</v>
      </c>
      <c r="Q17" s="19">
        <v>609030.1</v>
      </c>
      <c r="R17" s="19">
        <v>625163</v>
      </c>
      <c r="S17" s="19">
        <v>634103.5</v>
      </c>
      <c r="T17" s="19">
        <v>642998.4</v>
      </c>
      <c r="U17" s="19">
        <v>658807.9</v>
      </c>
      <c r="V17" s="19">
        <v>676235.3</v>
      </c>
      <c r="W17" s="19">
        <v>692800</v>
      </c>
      <c r="X17" s="19">
        <v>711993.5</v>
      </c>
      <c r="Y17" s="19">
        <v>726924.2</v>
      </c>
    </row>
    <row r="18" spans="1:25" x14ac:dyDescent="0.25">
      <c r="A18" s="4" t="s">
        <v>607</v>
      </c>
      <c r="B18" s="4"/>
      <c r="C18" s="12" t="s">
        <v>609</v>
      </c>
      <c r="D18" s="19">
        <v>488.6</v>
      </c>
      <c r="E18" s="19">
        <v>525.20000000000005</v>
      </c>
      <c r="F18" s="19">
        <v>547.70000000000005</v>
      </c>
      <c r="G18" s="19">
        <v>566.5</v>
      </c>
      <c r="H18" s="19">
        <v>629.79999999999995</v>
      </c>
      <c r="I18" s="19">
        <v>657.2</v>
      </c>
      <c r="J18" s="19">
        <v>623</v>
      </c>
      <c r="K18" s="19">
        <v>598.5</v>
      </c>
      <c r="L18" s="19">
        <v>595.6</v>
      </c>
      <c r="M18" s="19">
        <v>634.9</v>
      </c>
      <c r="N18" s="19">
        <v>656.3</v>
      </c>
      <c r="O18" s="19">
        <v>677.3</v>
      </c>
      <c r="P18" s="19">
        <v>704.8</v>
      </c>
      <c r="Q18" s="19">
        <v>740.4</v>
      </c>
      <c r="R18" s="19">
        <v>774</v>
      </c>
      <c r="S18" s="19">
        <v>840.8</v>
      </c>
      <c r="T18" s="19">
        <v>938</v>
      </c>
      <c r="U18" s="19">
        <v>1052</v>
      </c>
      <c r="V18" s="19">
        <v>1154.5</v>
      </c>
      <c r="W18" s="19">
        <v>1184.7</v>
      </c>
      <c r="X18" s="19">
        <v>1267.9000000000001</v>
      </c>
      <c r="Y18" s="19">
        <v>1862.2</v>
      </c>
    </row>
    <row r="19" spans="1:25" x14ac:dyDescent="0.25">
      <c r="A19" s="5" t="s">
        <v>13</v>
      </c>
      <c r="B19" s="5"/>
      <c r="C19" s="13">
        <v>11</v>
      </c>
      <c r="D19" s="20">
        <v>4244.3999999999996</v>
      </c>
      <c r="E19" s="20">
        <v>4389.7</v>
      </c>
      <c r="F19" s="20">
        <v>4515.5</v>
      </c>
      <c r="G19" s="20">
        <v>4859.3999999999996</v>
      </c>
      <c r="H19" s="20">
        <v>4606.7</v>
      </c>
      <c r="I19" s="20">
        <v>4806.5</v>
      </c>
      <c r="J19" s="20">
        <v>5191.2</v>
      </c>
      <c r="K19" s="20">
        <v>5413.5</v>
      </c>
      <c r="L19" s="20">
        <v>5954.9</v>
      </c>
      <c r="M19" s="20">
        <v>6065.3</v>
      </c>
      <c r="N19" s="20">
        <v>5896.9</v>
      </c>
      <c r="O19" s="20">
        <v>6082</v>
      </c>
      <c r="P19" s="20">
        <v>5915.3</v>
      </c>
      <c r="Q19" s="20">
        <v>6256.5</v>
      </c>
      <c r="R19" s="20">
        <v>6466.7</v>
      </c>
      <c r="S19" s="20">
        <v>6527</v>
      </c>
      <c r="T19" s="20">
        <v>7062</v>
      </c>
      <c r="U19" s="20">
        <v>6909.5</v>
      </c>
      <c r="V19" s="20">
        <v>7339.5</v>
      </c>
      <c r="W19" s="20">
        <v>7412.4</v>
      </c>
      <c r="X19" s="20">
        <v>7619.2</v>
      </c>
      <c r="Y19" s="20">
        <v>8148.4</v>
      </c>
    </row>
    <row r="20" spans="1:25" x14ac:dyDescent="0.25">
      <c r="A20" s="6" t="s">
        <v>14</v>
      </c>
      <c r="B20" s="6"/>
      <c r="C20" s="14" t="s">
        <v>187</v>
      </c>
      <c r="D20" s="21">
        <v>3090</v>
      </c>
      <c r="E20" s="21">
        <v>3239.7</v>
      </c>
      <c r="F20" s="21">
        <v>3263.9</v>
      </c>
      <c r="G20" s="21">
        <v>3480</v>
      </c>
      <c r="H20" s="21">
        <v>3319.6</v>
      </c>
      <c r="I20" s="21">
        <v>3459.6</v>
      </c>
      <c r="J20" s="21">
        <v>3920.9</v>
      </c>
      <c r="K20" s="21">
        <v>4243.3</v>
      </c>
      <c r="L20" s="21">
        <v>4696.2</v>
      </c>
      <c r="M20" s="21">
        <v>4945.3</v>
      </c>
      <c r="N20" s="21">
        <v>4861.8</v>
      </c>
      <c r="O20" s="21">
        <v>5154.1000000000004</v>
      </c>
      <c r="P20" s="21">
        <v>5150.7</v>
      </c>
      <c r="Q20" s="21">
        <v>5440.4</v>
      </c>
      <c r="R20" s="21">
        <v>5584.2</v>
      </c>
      <c r="S20" s="21">
        <v>5663.5</v>
      </c>
      <c r="T20" s="21">
        <v>6218.8</v>
      </c>
      <c r="U20" s="21">
        <v>6116</v>
      </c>
      <c r="V20" s="21">
        <v>6552.4</v>
      </c>
      <c r="W20" s="21">
        <v>6601.6</v>
      </c>
      <c r="X20" s="21">
        <v>6814.4</v>
      </c>
      <c r="Y20" s="21">
        <v>7407.9</v>
      </c>
    </row>
    <row r="21" spans="1:25" x14ac:dyDescent="0.25">
      <c r="A21" s="6" t="s">
        <v>15</v>
      </c>
      <c r="B21" s="6"/>
      <c r="C21" s="14">
        <v>113</v>
      </c>
      <c r="D21" s="21">
        <v>618.5</v>
      </c>
      <c r="E21" s="21">
        <v>593.6</v>
      </c>
      <c r="F21" s="21">
        <v>637.1</v>
      </c>
      <c r="G21" s="21">
        <v>776.2</v>
      </c>
      <c r="H21" s="21">
        <v>713.7</v>
      </c>
      <c r="I21" s="21">
        <v>747.3</v>
      </c>
      <c r="J21" s="21">
        <v>710.6</v>
      </c>
      <c r="K21" s="21">
        <v>645.1</v>
      </c>
      <c r="L21" s="21">
        <v>690.8</v>
      </c>
      <c r="M21" s="21">
        <v>599.20000000000005</v>
      </c>
      <c r="N21" s="21">
        <v>507.3</v>
      </c>
      <c r="O21" s="21">
        <v>471.9</v>
      </c>
      <c r="P21" s="21">
        <v>363.9</v>
      </c>
      <c r="Q21" s="21">
        <v>376.8</v>
      </c>
      <c r="R21" s="21">
        <v>390.9</v>
      </c>
      <c r="S21" s="21">
        <v>360.2</v>
      </c>
      <c r="T21" s="21">
        <v>342.5</v>
      </c>
      <c r="U21" s="21">
        <v>367.3</v>
      </c>
      <c r="V21" s="21">
        <v>373.6</v>
      </c>
      <c r="W21" s="21">
        <v>389.3</v>
      </c>
      <c r="X21" s="21">
        <v>382.2</v>
      </c>
      <c r="Y21" s="21">
        <v>361.4</v>
      </c>
    </row>
    <row r="22" spans="1:25" x14ac:dyDescent="0.25">
      <c r="A22" s="6" t="s">
        <v>16</v>
      </c>
      <c r="B22" s="6"/>
      <c r="C22" s="14">
        <v>114</v>
      </c>
      <c r="D22" s="21">
        <v>68.400000000000006</v>
      </c>
      <c r="E22" s="21">
        <v>60.7</v>
      </c>
      <c r="F22" s="21">
        <v>37.9</v>
      </c>
      <c r="G22" s="21">
        <v>38.4</v>
      </c>
      <c r="H22" s="21">
        <v>34.4</v>
      </c>
      <c r="I22" s="21">
        <v>35.9</v>
      </c>
      <c r="J22" s="21">
        <v>30.6</v>
      </c>
      <c r="K22" s="21">
        <v>29</v>
      </c>
      <c r="L22" s="21">
        <v>38.5</v>
      </c>
      <c r="M22" s="21">
        <v>34.5</v>
      </c>
      <c r="N22" s="21">
        <v>34.200000000000003</v>
      </c>
      <c r="O22" s="21">
        <v>28</v>
      </c>
      <c r="P22" s="21">
        <v>30.4</v>
      </c>
      <c r="Q22" s="21">
        <v>35.700000000000003</v>
      </c>
      <c r="R22" s="21">
        <v>31.9</v>
      </c>
      <c r="S22" s="21">
        <v>34.5</v>
      </c>
      <c r="T22" s="21">
        <v>30.3</v>
      </c>
      <c r="U22" s="21">
        <v>29</v>
      </c>
      <c r="V22" s="21">
        <v>28.6</v>
      </c>
      <c r="W22" s="21">
        <v>30.6</v>
      </c>
      <c r="X22" s="21">
        <v>28.1</v>
      </c>
      <c r="Y22" s="21">
        <v>26.6</v>
      </c>
    </row>
    <row r="23" spans="1:25" x14ac:dyDescent="0.25">
      <c r="A23" s="6" t="s">
        <v>17</v>
      </c>
      <c r="B23" s="6"/>
      <c r="C23" s="14">
        <v>115</v>
      </c>
      <c r="D23" s="21">
        <v>311.3</v>
      </c>
      <c r="E23" s="21">
        <v>356.2</v>
      </c>
      <c r="F23" s="21">
        <v>400.9</v>
      </c>
      <c r="G23" s="21">
        <v>348.3</v>
      </c>
      <c r="H23" s="21">
        <v>338.4</v>
      </c>
      <c r="I23" s="21">
        <v>353</v>
      </c>
      <c r="J23" s="21">
        <v>352.7</v>
      </c>
      <c r="K23" s="21">
        <v>348.3</v>
      </c>
      <c r="L23" s="21">
        <v>377.4</v>
      </c>
      <c r="M23" s="21">
        <v>378</v>
      </c>
      <c r="N23" s="21">
        <v>405.1</v>
      </c>
      <c r="O23" s="21">
        <v>377.4</v>
      </c>
      <c r="P23" s="21">
        <v>375.9</v>
      </c>
      <c r="Q23" s="21">
        <v>410.2</v>
      </c>
      <c r="R23" s="21">
        <v>457.6</v>
      </c>
      <c r="S23" s="21">
        <v>468.8</v>
      </c>
      <c r="T23" s="21">
        <v>480.3</v>
      </c>
      <c r="U23" s="21">
        <v>413.5</v>
      </c>
      <c r="V23" s="21">
        <v>411.5</v>
      </c>
      <c r="W23" s="21">
        <v>414</v>
      </c>
      <c r="X23" s="21">
        <v>423.9</v>
      </c>
      <c r="Y23" s="21">
        <v>416.9</v>
      </c>
    </row>
    <row r="24" spans="1:25" x14ac:dyDescent="0.25">
      <c r="A24" s="5" t="s">
        <v>18</v>
      </c>
      <c r="B24" s="5"/>
      <c r="C24" s="13">
        <v>21</v>
      </c>
      <c r="D24" s="20">
        <v>7512.4</v>
      </c>
      <c r="E24" s="20">
        <v>7333.4</v>
      </c>
      <c r="F24" s="20">
        <v>7440.8</v>
      </c>
      <c r="G24" s="20">
        <v>8166.6</v>
      </c>
      <c r="H24" s="20">
        <v>8149</v>
      </c>
      <c r="I24" s="20">
        <v>7561.5</v>
      </c>
      <c r="J24" s="20">
        <v>7557.7</v>
      </c>
      <c r="K24" s="20">
        <v>7824.5</v>
      </c>
      <c r="L24" s="20">
        <v>8034.5</v>
      </c>
      <c r="M24" s="20">
        <v>7350</v>
      </c>
      <c r="N24" s="20">
        <v>7247.1</v>
      </c>
      <c r="O24" s="20">
        <v>7995.8</v>
      </c>
      <c r="P24" s="20">
        <v>5294.5</v>
      </c>
      <c r="Q24" s="20">
        <v>5934.4</v>
      </c>
      <c r="R24" s="20">
        <v>7492.3</v>
      </c>
      <c r="S24" s="20">
        <v>7404.1</v>
      </c>
      <c r="T24" s="20">
        <v>8057.8</v>
      </c>
      <c r="U24" s="20">
        <v>7819.1</v>
      </c>
      <c r="V24" s="20">
        <v>7477.6</v>
      </c>
      <c r="W24" s="20">
        <v>7113.2</v>
      </c>
      <c r="X24" s="20">
        <v>6792.4</v>
      </c>
      <c r="Y24" s="20">
        <v>6593.9</v>
      </c>
    </row>
    <row r="25" spans="1:25" x14ac:dyDescent="0.25">
      <c r="A25" s="5" t="s">
        <v>19</v>
      </c>
      <c r="B25" s="5"/>
      <c r="C25" s="13">
        <v>22</v>
      </c>
      <c r="D25" s="20">
        <v>13028.9</v>
      </c>
      <c r="E25" s="20">
        <v>12409.5</v>
      </c>
      <c r="F25" s="20">
        <v>11956.6</v>
      </c>
      <c r="G25" s="20">
        <v>11819.9</v>
      </c>
      <c r="H25" s="20">
        <v>11535.4</v>
      </c>
      <c r="I25" s="20">
        <v>12094.4</v>
      </c>
      <c r="J25" s="20">
        <v>12303.3</v>
      </c>
      <c r="K25" s="20">
        <v>12474</v>
      </c>
      <c r="L25" s="20">
        <v>12907.2</v>
      </c>
      <c r="M25" s="20">
        <v>12688.2</v>
      </c>
      <c r="N25" s="20">
        <v>12680.4</v>
      </c>
      <c r="O25" s="20">
        <v>13619.5</v>
      </c>
      <c r="P25" s="20">
        <v>13279.4</v>
      </c>
      <c r="Q25" s="20">
        <v>13034.1</v>
      </c>
      <c r="R25" s="20">
        <v>13232.2</v>
      </c>
      <c r="S25" s="20">
        <v>12712</v>
      </c>
      <c r="T25" s="20">
        <v>12676.7</v>
      </c>
      <c r="U25" s="20">
        <v>13313.5</v>
      </c>
      <c r="V25" s="20">
        <v>13087.3</v>
      </c>
      <c r="W25" s="20">
        <v>13340.7</v>
      </c>
      <c r="X25" s="20">
        <v>13373.5</v>
      </c>
      <c r="Y25" s="20">
        <v>13672.4</v>
      </c>
    </row>
    <row r="26" spans="1:25" x14ac:dyDescent="0.25">
      <c r="A26" s="7" t="s">
        <v>20</v>
      </c>
      <c r="B26" s="7"/>
      <c r="C26" s="14">
        <v>2211</v>
      </c>
      <c r="D26" s="21">
        <v>10498.6</v>
      </c>
      <c r="E26" s="21">
        <v>9966</v>
      </c>
      <c r="F26" s="21">
        <v>9355</v>
      </c>
      <c r="G26" s="21">
        <v>8985</v>
      </c>
      <c r="H26" s="21">
        <v>8808.9</v>
      </c>
      <c r="I26" s="21">
        <v>9198.5</v>
      </c>
      <c r="J26" s="21">
        <v>9522.7000000000007</v>
      </c>
      <c r="K26" s="21">
        <v>9711</v>
      </c>
      <c r="L26" s="21">
        <v>10176.6</v>
      </c>
      <c r="M26" s="21">
        <v>10001.9</v>
      </c>
      <c r="N26" s="21">
        <v>9949.2999999999993</v>
      </c>
      <c r="O26" s="21">
        <v>11041.7</v>
      </c>
      <c r="P26" s="21">
        <v>10306.299999999999</v>
      </c>
      <c r="Q26" s="21">
        <v>10079.4</v>
      </c>
      <c r="R26" s="21">
        <v>9986.4</v>
      </c>
      <c r="S26" s="21">
        <v>9392.4</v>
      </c>
      <c r="T26" s="21">
        <v>9588.7000000000007</v>
      </c>
      <c r="U26" s="21">
        <v>10028.6</v>
      </c>
      <c r="V26" s="21">
        <v>10000.1</v>
      </c>
      <c r="W26" s="21">
        <v>10348.200000000001</v>
      </c>
      <c r="X26" s="21">
        <v>10460.200000000001</v>
      </c>
      <c r="Y26" s="21">
        <v>10587.5</v>
      </c>
    </row>
    <row r="27" spans="1:25" x14ac:dyDescent="0.25">
      <c r="A27" s="7" t="s">
        <v>21</v>
      </c>
      <c r="B27" s="7"/>
      <c r="C27" s="14">
        <v>2213</v>
      </c>
      <c r="D27" s="21">
        <v>761.3</v>
      </c>
      <c r="E27" s="21">
        <v>788.8</v>
      </c>
      <c r="F27" s="21">
        <v>939.9</v>
      </c>
      <c r="G27" s="21">
        <v>1037.5999999999999</v>
      </c>
      <c r="H27" s="21">
        <v>1076.9000000000001</v>
      </c>
      <c r="I27" s="21">
        <v>1110.5</v>
      </c>
      <c r="J27" s="21">
        <v>1169</v>
      </c>
      <c r="K27" s="21">
        <v>1200.5999999999999</v>
      </c>
      <c r="L27" s="21">
        <v>1227.9000000000001</v>
      </c>
      <c r="M27" s="21">
        <v>1346.6</v>
      </c>
      <c r="N27" s="21">
        <v>1290.5</v>
      </c>
      <c r="O27" s="21">
        <v>1158</v>
      </c>
      <c r="P27" s="21">
        <v>1197.8</v>
      </c>
      <c r="Q27" s="21">
        <v>1256.2</v>
      </c>
      <c r="R27" s="21">
        <v>1286.0999999999999</v>
      </c>
      <c r="S27" s="21">
        <v>1220.9000000000001</v>
      </c>
      <c r="T27" s="21">
        <v>1231.4000000000001</v>
      </c>
      <c r="U27" s="21">
        <v>1205.2</v>
      </c>
      <c r="V27" s="21">
        <v>1177.8</v>
      </c>
      <c r="W27" s="21">
        <v>1196.3</v>
      </c>
      <c r="X27" s="21">
        <v>1218.7</v>
      </c>
      <c r="Y27" s="21">
        <v>1234.0999999999999</v>
      </c>
    </row>
    <row r="28" spans="1:25" x14ac:dyDescent="0.25">
      <c r="A28" s="5" t="s">
        <v>22</v>
      </c>
      <c r="B28" s="5"/>
      <c r="C28" s="13">
        <v>23</v>
      </c>
      <c r="D28" s="20">
        <v>27148.6</v>
      </c>
      <c r="E28" s="20">
        <v>27605.9</v>
      </c>
      <c r="F28" s="20">
        <v>31336.2</v>
      </c>
      <c r="G28" s="20">
        <v>32574.400000000001</v>
      </c>
      <c r="H28" s="20">
        <v>35335.5</v>
      </c>
      <c r="I28" s="20">
        <v>37179.599999999999</v>
      </c>
      <c r="J28" s="20">
        <v>38164.1</v>
      </c>
      <c r="K28" s="20">
        <v>38438.1</v>
      </c>
      <c r="L28" s="20">
        <v>39665.9</v>
      </c>
      <c r="M28" s="20">
        <v>40127.5</v>
      </c>
      <c r="N28" s="20">
        <v>41472.199999999997</v>
      </c>
      <c r="O28" s="20">
        <v>39805.699999999997</v>
      </c>
      <c r="P28" s="20">
        <v>39399.5</v>
      </c>
      <c r="Q28" s="20">
        <v>41250</v>
      </c>
      <c r="R28" s="20">
        <v>41723.800000000003</v>
      </c>
      <c r="S28" s="20">
        <v>42871.8</v>
      </c>
      <c r="T28" s="20">
        <v>43170</v>
      </c>
      <c r="U28" s="20">
        <v>44133.1</v>
      </c>
      <c r="V28" s="20">
        <v>47781.599999999999</v>
      </c>
      <c r="W28" s="20">
        <v>48362.3</v>
      </c>
      <c r="X28" s="20">
        <v>50612.1</v>
      </c>
      <c r="Y28" s="20">
        <v>50726.8</v>
      </c>
    </row>
    <row r="29" spans="1:25" x14ac:dyDescent="0.25">
      <c r="A29" s="5" t="s">
        <v>23</v>
      </c>
      <c r="B29" s="5"/>
      <c r="C29" s="13" t="s">
        <v>188</v>
      </c>
      <c r="D29" s="20">
        <v>83377.899999999994</v>
      </c>
      <c r="E29" s="20">
        <v>88667.1</v>
      </c>
      <c r="F29" s="20">
        <v>95959.5</v>
      </c>
      <c r="G29" s="20">
        <v>103284.6</v>
      </c>
      <c r="H29" s="20">
        <v>98825.5</v>
      </c>
      <c r="I29" s="20">
        <v>102301.8</v>
      </c>
      <c r="J29" s="20">
        <v>101924.5</v>
      </c>
      <c r="K29" s="20">
        <v>102645.6</v>
      </c>
      <c r="L29" s="20">
        <v>103756.1</v>
      </c>
      <c r="M29" s="20">
        <v>100726.1</v>
      </c>
      <c r="N29" s="20">
        <v>94888.3</v>
      </c>
      <c r="O29" s="20">
        <v>86902.6</v>
      </c>
      <c r="P29" s="20">
        <v>72261.100000000006</v>
      </c>
      <c r="Q29" s="20">
        <v>77255.7</v>
      </c>
      <c r="R29" s="20">
        <v>79495.399999999994</v>
      </c>
      <c r="S29" s="20">
        <v>81124.600000000006</v>
      </c>
      <c r="T29" s="20">
        <v>80351.899999999994</v>
      </c>
      <c r="U29" s="20">
        <v>82773.2</v>
      </c>
      <c r="V29" s="20">
        <v>84391.7</v>
      </c>
      <c r="W29" s="20">
        <v>86101.8</v>
      </c>
      <c r="X29" s="20">
        <v>87783.7</v>
      </c>
      <c r="Y29" s="20">
        <v>89275.7</v>
      </c>
    </row>
    <row r="30" spans="1:25" x14ac:dyDescent="0.25">
      <c r="A30" s="6" t="s">
        <v>24</v>
      </c>
      <c r="B30" s="6"/>
      <c r="C30" s="14">
        <v>311</v>
      </c>
      <c r="D30" s="21">
        <v>8100.6</v>
      </c>
      <c r="E30" s="21">
        <v>8612.2000000000007</v>
      </c>
      <c r="F30" s="21">
        <v>8371.2999999999993</v>
      </c>
      <c r="G30" s="21">
        <v>8487.7999999999993</v>
      </c>
      <c r="H30" s="21">
        <v>9290</v>
      </c>
      <c r="I30" s="21">
        <v>9250.6</v>
      </c>
      <c r="J30" s="21">
        <v>9280.7999999999993</v>
      </c>
      <c r="K30" s="21">
        <v>8976.4</v>
      </c>
      <c r="L30" s="21">
        <v>9620.5</v>
      </c>
      <c r="M30" s="21">
        <v>9894.2999999999993</v>
      </c>
      <c r="N30" s="21">
        <v>9711.2000000000007</v>
      </c>
      <c r="O30" s="21">
        <v>10111.6</v>
      </c>
      <c r="P30" s="21">
        <v>9841.2999999999993</v>
      </c>
      <c r="Q30" s="21">
        <v>9840</v>
      </c>
      <c r="R30" s="21">
        <v>9528.9</v>
      </c>
      <c r="S30" s="21">
        <v>9463.6</v>
      </c>
      <c r="T30" s="21">
        <v>9667.4</v>
      </c>
      <c r="U30" s="21">
        <v>10275.799999999999</v>
      </c>
      <c r="V30" s="21">
        <v>10243.9</v>
      </c>
      <c r="W30" s="21">
        <v>10743.5</v>
      </c>
      <c r="X30" s="21">
        <v>11357.2</v>
      </c>
      <c r="Y30" s="21">
        <v>11632.9</v>
      </c>
    </row>
    <row r="31" spans="1:25" x14ac:dyDescent="0.25">
      <c r="A31" s="6" t="s">
        <v>25</v>
      </c>
      <c r="B31" s="6"/>
      <c r="C31" s="14">
        <v>312</v>
      </c>
      <c r="D31" s="21">
        <v>4135.5</v>
      </c>
      <c r="E31" s="21">
        <v>4365.5</v>
      </c>
      <c r="F31" s="21">
        <v>3822.2</v>
      </c>
      <c r="G31" s="21">
        <v>4280.2</v>
      </c>
      <c r="H31" s="21">
        <v>3741.6</v>
      </c>
      <c r="I31" s="21">
        <v>3525</v>
      </c>
      <c r="J31" s="21">
        <v>3430.4</v>
      </c>
      <c r="K31" s="21">
        <v>3767.7</v>
      </c>
      <c r="L31" s="21">
        <v>3809.3</v>
      </c>
      <c r="M31" s="21">
        <v>3495.6</v>
      </c>
      <c r="N31" s="21">
        <v>2851.4</v>
      </c>
      <c r="O31" s="21">
        <v>2619.5</v>
      </c>
      <c r="P31" s="21">
        <v>2500.5</v>
      </c>
      <c r="Q31" s="21">
        <v>2644.2</v>
      </c>
      <c r="R31" s="21">
        <v>2713.6</v>
      </c>
      <c r="S31" s="21">
        <v>2847.9</v>
      </c>
      <c r="T31" s="21">
        <v>2595.9</v>
      </c>
      <c r="U31" s="21">
        <v>2591.5</v>
      </c>
      <c r="V31" s="21">
        <v>2756.3</v>
      </c>
      <c r="W31" s="21">
        <v>2773.7</v>
      </c>
      <c r="X31" s="21">
        <v>2815.9</v>
      </c>
      <c r="Y31" s="21">
        <v>2780.5</v>
      </c>
    </row>
    <row r="32" spans="1:25" x14ac:dyDescent="0.25">
      <c r="A32" s="6" t="s">
        <v>26</v>
      </c>
      <c r="B32" s="6"/>
      <c r="C32" s="14">
        <v>3121</v>
      </c>
      <c r="D32" s="21">
        <v>2196.5</v>
      </c>
      <c r="E32" s="21">
        <v>2045.5</v>
      </c>
      <c r="F32" s="21">
        <v>2079.4</v>
      </c>
      <c r="G32" s="21">
        <v>2196.8000000000002</v>
      </c>
      <c r="H32" s="21">
        <v>1772.6</v>
      </c>
      <c r="I32" s="21">
        <v>1740.3000000000002</v>
      </c>
      <c r="J32" s="21">
        <v>1821.6</v>
      </c>
      <c r="K32" s="21">
        <v>2139.8999999999996</v>
      </c>
      <c r="L32" s="21">
        <v>2413</v>
      </c>
      <c r="M32" s="21">
        <v>2331.5</v>
      </c>
      <c r="N32" s="21">
        <v>2065.4</v>
      </c>
      <c r="O32" s="21">
        <v>2018.3000000000002</v>
      </c>
      <c r="P32" s="21">
        <v>1992.3</v>
      </c>
      <c r="Q32" s="21">
        <v>2101.1</v>
      </c>
      <c r="R32" s="21">
        <v>2174.1</v>
      </c>
      <c r="S32" s="21">
        <v>2256</v>
      </c>
      <c r="T32" s="21">
        <v>2067.3000000000002</v>
      </c>
      <c r="U32" s="21">
        <v>2118.1000000000004</v>
      </c>
      <c r="V32" s="21">
        <v>2294.8000000000002</v>
      </c>
      <c r="W32" s="21">
        <v>2337</v>
      </c>
      <c r="X32" s="21">
        <v>2388</v>
      </c>
      <c r="Y32" s="21">
        <v>2377.8999999999996</v>
      </c>
    </row>
    <row r="33" spans="1:25" x14ac:dyDescent="0.25">
      <c r="A33" s="6" t="s">
        <v>27</v>
      </c>
      <c r="B33" s="6"/>
      <c r="C33" s="14" t="s">
        <v>189</v>
      </c>
      <c r="D33" s="21">
        <v>851.2</v>
      </c>
      <c r="E33" s="21">
        <v>999.6</v>
      </c>
      <c r="F33" s="21">
        <v>955.2</v>
      </c>
      <c r="G33" s="21">
        <v>1120.9000000000001</v>
      </c>
      <c r="H33" s="21">
        <v>1043.4000000000001</v>
      </c>
      <c r="I33" s="21">
        <v>971.6</v>
      </c>
      <c r="J33" s="21">
        <v>892.4</v>
      </c>
      <c r="K33" s="21">
        <v>956.3</v>
      </c>
      <c r="L33" s="21">
        <v>1002.5</v>
      </c>
      <c r="M33" s="21">
        <v>782</v>
      </c>
      <c r="N33" s="21">
        <v>669</v>
      </c>
      <c r="O33" s="21">
        <v>597.29999999999995</v>
      </c>
      <c r="P33" s="21">
        <v>497.3</v>
      </c>
      <c r="Q33" s="21">
        <v>547.20000000000005</v>
      </c>
      <c r="R33" s="21">
        <v>513</v>
      </c>
      <c r="S33" s="21">
        <v>545.20000000000005</v>
      </c>
      <c r="T33" s="21">
        <v>485.5</v>
      </c>
      <c r="U33" s="21">
        <v>498.5</v>
      </c>
      <c r="V33" s="21">
        <v>577.1</v>
      </c>
      <c r="W33" s="21">
        <v>563.70000000000005</v>
      </c>
      <c r="X33" s="21">
        <v>578</v>
      </c>
      <c r="Y33" s="21">
        <v>572.6</v>
      </c>
    </row>
    <row r="34" spans="1:25" x14ac:dyDescent="0.25">
      <c r="A34" s="6" t="s">
        <v>28</v>
      </c>
      <c r="B34" s="6"/>
      <c r="C34" s="14" t="s">
        <v>190</v>
      </c>
      <c r="D34" s="21">
        <v>1054.0999999999999</v>
      </c>
      <c r="E34" s="21">
        <v>1114</v>
      </c>
      <c r="F34" s="21">
        <v>1040.7</v>
      </c>
      <c r="G34" s="21">
        <v>1295.2</v>
      </c>
      <c r="H34" s="21">
        <v>1163.8</v>
      </c>
      <c r="I34" s="21">
        <v>1084.9000000000001</v>
      </c>
      <c r="J34" s="21">
        <v>981.1</v>
      </c>
      <c r="K34" s="21">
        <v>737.6</v>
      </c>
      <c r="L34" s="21">
        <v>647.70000000000005</v>
      </c>
      <c r="M34" s="21">
        <v>629.29999999999995</v>
      </c>
      <c r="N34" s="21">
        <v>550.4</v>
      </c>
      <c r="O34" s="21">
        <v>448.5</v>
      </c>
      <c r="P34" s="21">
        <v>391.9</v>
      </c>
      <c r="Q34" s="21">
        <v>344</v>
      </c>
      <c r="R34" s="21">
        <v>384.1</v>
      </c>
      <c r="S34" s="21">
        <v>343.4</v>
      </c>
      <c r="T34" s="21">
        <v>319.3</v>
      </c>
      <c r="U34" s="21">
        <v>343.7</v>
      </c>
      <c r="V34" s="21">
        <v>399.8</v>
      </c>
      <c r="W34" s="21">
        <v>396.7</v>
      </c>
      <c r="X34" s="21">
        <v>450.2</v>
      </c>
      <c r="Y34" s="21">
        <v>575.20000000000005</v>
      </c>
    </row>
    <row r="35" spans="1:25" x14ac:dyDescent="0.25">
      <c r="A35" s="6" t="s">
        <v>29</v>
      </c>
      <c r="B35" s="6"/>
      <c r="C35" s="14">
        <v>321</v>
      </c>
      <c r="D35" s="21">
        <v>1257.8</v>
      </c>
      <c r="E35" s="21">
        <v>1376.5</v>
      </c>
      <c r="F35" s="21">
        <v>1374.1</v>
      </c>
      <c r="G35" s="21">
        <v>1672.8</v>
      </c>
      <c r="H35" s="21">
        <v>1665.5</v>
      </c>
      <c r="I35" s="21">
        <v>1818.4</v>
      </c>
      <c r="J35" s="21">
        <v>1847.6</v>
      </c>
      <c r="K35" s="21">
        <v>1818.4</v>
      </c>
      <c r="L35" s="21">
        <v>1894.3</v>
      </c>
      <c r="M35" s="21">
        <v>1873.1</v>
      </c>
      <c r="N35" s="21">
        <v>1626.9</v>
      </c>
      <c r="O35" s="21">
        <v>1431.4</v>
      </c>
      <c r="P35" s="21">
        <v>1080</v>
      </c>
      <c r="Q35" s="21">
        <v>1129.0999999999999</v>
      </c>
      <c r="R35" s="21">
        <v>1071.9000000000001</v>
      </c>
      <c r="S35" s="21">
        <v>1095.9000000000001</v>
      </c>
      <c r="T35" s="21">
        <v>1184.2</v>
      </c>
      <c r="U35" s="21">
        <v>1291.5</v>
      </c>
      <c r="V35" s="21">
        <v>1364.5</v>
      </c>
      <c r="W35" s="21">
        <v>1482.6</v>
      </c>
      <c r="X35" s="21">
        <v>1604.1</v>
      </c>
      <c r="Y35" s="21">
        <v>1540.1</v>
      </c>
    </row>
    <row r="36" spans="1:25" x14ac:dyDescent="0.25">
      <c r="A36" s="6" t="s">
        <v>30</v>
      </c>
      <c r="B36" s="6"/>
      <c r="C36" s="14">
        <v>322</v>
      </c>
      <c r="D36" s="21">
        <v>3486</v>
      </c>
      <c r="E36" s="21">
        <v>3288.9</v>
      </c>
      <c r="F36" s="21">
        <v>3214.8</v>
      </c>
      <c r="G36" s="21">
        <v>3722.2</v>
      </c>
      <c r="H36" s="21">
        <v>3716.4</v>
      </c>
      <c r="I36" s="21">
        <v>3867.7</v>
      </c>
      <c r="J36" s="21">
        <v>3997.5</v>
      </c>
      <c r="K36" s="21">
        <v>3910.4</v>
      </c>
      <c r="L36" s="21">
        <v>3736</v>
      </c>
      <c r="M36" s="21">
        <v>3241.6</v>
      </c>
      <c r="N36" s="21">
        <v>3091.8</v>
      </c>
      <c r="O36" s="21">
        <v>2890.4</v>
      </c>
      <c r="P36" s="21">
        <v>2430.1</v>
      </c>
      <c r="Q36" s="21">
        <v>2559.3000000000002</v>
      </c>
      <c r="R36" s="21">
        <v>2452.6</v>
      </c>
      <c r="S36" s="21">
        <v>2423.1999999999998</v>
      </c>
      <c r="T36" s="21">
        <v>2314</v>
      </c>
      <c r="U36" s="21">
        <v>2233.5</v>
      </c>
      <c r="V36" s="21">
        <v>2322.5</v>
      </c>
      <c r="W36" s="21">
        <v>2280.8000000000002</v>
      </c>
      <c r="X36" s="21">
        <v>2406.9</v>
      </c>
      <c r="Y36" s="21">
        <v>2227.5</v>
      </c>
    </row>
    <row r="37" spans="1:25" x14ac:dyDescent="0.25">
      <c r="A37" s="6" t="s">
        <v>31</v>
      </c>
      <c r="B37" s="6"/>
      <c r="C37" s="14">
        <v>323</v>
      </c>
      <c r="D37" s="21">
        <v>2698.4</v>
      </c>
      <c r="E37" s="21">
        <v>2742.4</v>
      </c>
      <c r="F37" s="21">
        <v>2727.6</v>
      </c>
      <c r="G37" s="21">
        <v>3233.7</v>
      </c>
      <c r="H37" s="21">
        <v>3592.7</v>
      </c>
      <c r="I37" s="21">
        <v>3336.4</v>
      </c>
      <c r="J37" s="21">
        <v>3069.6</v>
      </c>
      <c r="K37" s="21">
        <v>3028.2</v>
      </c>
      <c r="L37" s="21">
        <v>3397.4</v>
      </c>
      <c r="M37" s="21">
        <v>3304</v>
      </c>
      <c r="N37" s="21">
        <v>3091.9</v>
      </c>
      <c r="O37" s="21">
        <v>3068.8</v>
      </c>
      <c r="P37" s="21">
        <v>2566.6999999999998</v>
      </c>
      <c r="Q37" s="21">
        <v>2390.8000000000002</v>
      </c>
      <c r="R37" s="21">
        <v>2334.6999999999998</v>
      </c>
      <c r="S37" s="21">
        <v>2380.3000000000002</v>
      </c>
      <c r="T37" s="21">
        <v>2309.4</v>
      </c>
      <c r="U37" s="21">
        <v>2251.1</v>
      </c>
      <c r="V37" s="21">
        <v>2358.3000000000002</v>
      </c>
      <c r="W37" s="21">
        <v>2411</v>
      </c>
      <c r="X37" s="21">
        <v>2586.6999999999998</v>
      </c>
      <c r="Y37" s="21">
        <v>2642.3</v>
      </c>
    </row>
    <row r="38" spans="1:25" x14ac:dyDescent="0.25">
      <c r="A38" s="6" t="s">
        <v>32</v>
      </c>
      <c r="B38" s="6"/>
      <c r="C38" s="14">
        <v>324</v>
      </c>
      <c r="D38" s="21">
        <v>800.4</v>
      </c>
      <c r="E38" s="21">
        <v>596.20000000000005</v>
      </c>
      <c r="F38" s="21">
        <v>6071.7</v>
      </c>
      <c r="G38" s="21">
        <v>4592.7</v>
      </c>
      <c r="H38" s="21">
        <v>5410</v>
      </c>
      <c r="I38" s="21">
        <v>7107.7</v>
      </c>
      <c r="J38" s="21">
        <v>7260.3</v>
      </c>
      <c r="K38" s="21">
        <v>6645</v>
      </c>
      <c r="L38" s="21">
        <v>5359.9</v>
      </c>
      <c r="M38" s="21">
        <v>4815.5</v>
      </c>
      <c r="N38" s="21">
        <v>4336.7</v>
      </c>
      <c r="O38" s="21">
        <v>4279.6000000000004</v>
      </c>
      <c r="P38" s="21">
        <v>4304.3</v>
      </c>
      <c r="Q38" s="21">
        <v>4155.3</v>
      </c>
      <c r="R38" s="21">
        <v>3772.9</v>
      </c>
      <c r="S38" s="21">
        <v>3730.5</v>
      </c>
      <c r="T38" s="21">
        <v>3631.4</v>
      </c>
      <c r="U38" s="21">
        <v>3758.4</v>
      </c>
      <c r="V38" s="21">
        <v>3903.5</v>
      </c>
      <c r="W38" s="21">
        <v>3715.3</v>
      </c>
      <c r="X38" s="21">
        <v>3859.5</v>
      </c>
      <c r="Y38" s="21">
        <v>3831.4</v>
      </c>
    </row>
    <row r="39" spans="1:25" x14ac:dyDescent="0.25">
      <c r="A39" s="6" t="s">
        <v>33</v>
      </c>
      <c r="B39" s="6"/>
      <c r="C39" s="14">
        <v>325</v>
      </c>
      <c r="D39" s="21">
        <v>7065.3</v>
      </c>
      <c r="E39" s="21">
        <v>7535.2</v>
      </c>
      <c r="F39" s="21">
        <v>7751.4</v>
      </c>
      <c r="G39" s="21">
        <v>7875.5</v>
      </c>
      <c r="H39" s="21">
        <v>8546.1</v>
      </c>
      <c r="I39" s="21">
        <v>9514</v>
      </c>
      <c r="J39" s="21">
        <v>9610.4</v>
      </c>
      <c r="K39" s="21">
        <v>9021.2999999999993</v>
      </c>
      <c r="L39" s="21">
        <v>8098.8</v>
      </c>
      <c r="M39" s="21">
        <v>8484.2000000000007</v>
      </c>
      <c r="N39" s="21">
        <v>7818.4</v>
      </c>
      <c r="O39" s="21">
        <v>7411.8</v>
      </c>
      <c r="P39" s="21">
        <v>6719.4</v>
      </c>
      <c r="Q39" s="21">
        <v>6985.8</v>
      </c>
      <c r="R39" s="21">
        <v>7079.1</v>
      </c>
      <c r="S39" s="21">
        <v>7320.8</v>
      </c>
      <c r="T39" s="21">
        <v>7601.3</v>
      </c>
      <c r="U39" s="21">
        <v>7292</v>
      </c>
      <c r="V39" s="21">
        <v>7805.5</v>
      </c>
      <c r="W39" s="21">
        <v>7982</v>
      </c>
      <c r="X39" s="21">
        <v>8025</v>
      </c>
      <c r="Y39" s="21">
        <v>8231.2000000000007</v>
      </c>
    </row>
    <row r="40" spans="1:25" x14ac:dyDescent="0.25">
      <c r="A40" s="7" t="s">
        <v>34</v>
      </c>
      <c r="B40" s="7"/>
      <c r="C40" s="14" t="s">
        <v>191</v>
      </c>
      <c r="D40" s="21">
        <v>1740</v>
      </c>
      <c r="E40" s="21">
        <v>1762.7</v>
      </c>
      <c r="F40" s="21">
        <v>1826.2</v>
      </c>
      <c r="G40" s="21">
        <v>1987.4</v>
      </c>
      <c r="H40" s="21">
        <v>1895.5</v>
      </c>
      <c r="I40" s="21">
        <v>1911.2</v>
      </c>
      <c r="J40" s="21">
        <v>2150.8000000000002</v>
      </c>
      <c r="K40" s="21">
        <v>1872.1999999999998</v>
      </c>
      <c r="L40" s="21">
        <v>1773.6999999999998</v>
      </c>
      <c r="M40" s="21">
        <v>2023.8</v>
      </c>
      <c r="N40" s="21">
        <v>1793.7</v>
      </c>
      <c r="O40" s="21">
        <v>1639.8</v>
      </c>
      <c r="P40" s="21">
        <v>1277.8</v>
      </c>
      <c r="Q40" s="21">
        <v>1511.1</v>
      </c>
      <c r="R40" s="21">
        <v>1579.6</v>
      </c>
      <c r="S40" s="21">
        <v>1599.5</v>
      </c>
      <c r="T40" s="21">
        <v>1727.9</v>
      </c>
      <c r="U40" s="21">
        <v>1403.5</v>
      </c>
      <c r="V40" s="21">
        <v>1380.6</v>
      </c>
      <c r="W40" s="21">
        <v>1390.9</v>
      </c>
      <c r="X40" s="21">
        <v>1253</v>
      </c>
      <c r="Y40" s="21">
        <v>1480.2</v>
      </c>
    </row>
    <row r="41" spans="1:25" x14ac:dyDescent="0.25">
      <c r="A41" s="7" t="s">
        <v>35</v>
      </c>
      <c r="B41" s="7"/>
      <c r="C41" s="14" t="s">
        <v>192</v>
      </c>
      <c r="D41" s="21">
        <v>0</v>
      </c>
      <c r="E41" s="21">
        <v>0</v>
      </c>
      <c r="F41" s="21">
        <v>0</v>
      </c>
      <c r="G41" s="21">
        <v>0</v>
      </c>
      <c r="H41" s="21">
        <v>0</v>
      </c>
      <c r="I41" s="21">
        <v>0</v>
      </c>
      <c r="J41" s="21">
        <v>0</v>
      </c>
      <c r="K41" s="21">
        <v>0</v>
      </c>
      <c r="L41" s="21">
        <v>0</v>
      </c>
      <c r="M41" s="21">
        <v>0</v>
      </c>
      <c r="N41" s="21">
        <v>1889.5</v>
      </c>
      <c r="O41" s="21">
        <v>1733.3000000000002</v>
      </c>
      <c r="P41" s="21">
        <v>1285.0999999999999</v>
      </c>
      <c r="Q41" s="21">
        <v>1446.8</v>
      </c>
      <c r="R41" s="21">
        <v>1622.7</v>
      </c>
      <c r="S41" s="21">
        <v>1733</v>
      </c>
      <c r="T41" s="21">
        <v>1934.4</v>
      </c>
      <c r="U41" s="21">
        <v>1698.4</v>
      </c>
      <c r="V41" s="21">
        <v>1723.5</v>
      </c>
      <c r="W41" s="21">
        <v>1615.7</v>
      </c>
      <c r="X41" s="21">
        <v>1589.9</v>
      </c>
      <c r="Y41" s="21">
        <v>1784.1</v>
      </c>
    </row>
    <row r="42" spans="1:25" x14ac:dyDescent="0.25">
      <c r="A42" s="7" t="s">
        <v>36</v>
      </c>
      <c r="B42" s="7"/>
      <c r="C42" s="14">
        <v>3254</v>
      </c>
      <c r="D42" s="21">
        <v>1445</v>
      </c>
      <c r="E42" s="21">
        <v>1552.5</v>
      </c>
      <c r="F42" s="21">
        <v>1691.2</v>
      </c>
      <c r="G42" s="21">
        <v>1343.4</v>
      </c>
      <c r="H42" s="21">
        <v>2054.1999999999998</v>
      </c>
      <c r="I42" s="21">
        <v>2765.8</v>
      </c>
      <c r="J42" s="21">
        <v>2956.4</v>
      </c>
      <c r="K42" s="21">
        <v>2856.4</v>
      </c>
      <c r="L42" s="21">
        <v>2684.3</v>
      </c>
      <c r="M42" s="21">
        <v>3194.8</v>
      </c>
      <c r="N42" s="21">
        <v>2734.2</v>
      </c>
      <c r="O42" s="21">
        <v>2687.3</v>
      </c>
      <c r="P42" s="21">
        <v>2785.5</v>
      </c>
      <c r="Q42" s="21">
        <v>2614.6999999999998</v>
      </c>
      <c r="R42" s="21">
        <v>2376.1999999999998</v>
      </c>
      <c r="S42" s="21">
        <v>2506.5</v>
      </c>
      <c r="T42" s="21">
        <v>2432.1999999999998</v>
      </c>
      <c r="U42" s="21">
        <v>2880.5</v>
      </c>
      <c r="V42" s="21">
        <v>3224.1</v>
      </c>
      <c r="W42" s="21">
        <v>3411.4</v>
      </c>
      <c r="X42" s="21">
        <v>3473.3</v>
      </c>
      <c r="Y42" s="21">
        <v>3194.1</v>
      </c>
    </row>
    <row r="43" spans="1:25" x14ac:dyDescent="0.25">
      <c r="A43" s="6" t="s">
        <v>37</v>
      </c>
      <c r="B43" s="6"/>
      <c r="C43" s="14">
        <v>326</v>
      </c>
      <c r="D43" s="21">
        <v>4372.5</v>
      </c>
      <c r="E43" s="21">
        <v>4504.6000000000004</v>
      </c>
      <c r="F43" s="21">
        <v>4939.8999999999996</v>
      </c>
      <c r="G43" s="21">
        <v>5826</v>
      </c>
      <c r="H43" s="21">
        <v>5489.2</v>
      </c>
      <c r="I43" s="21">
        <v>5925.3</v>
      </c>
      <c r="J43" s="21">
        <v>5896.2</v>
      </c>
      <c r="K43" s="21">
        <v>5779.8</v>
      </c>
      <c r="L43" s="21">
        <v>5918.9</v>
      </c>
      <c r="M43" s="21">
        <v>5615.3</v>
      </c>
      <c r="N43" s="21">
        <v>5327.1</v>
      </c>
      <c r="O43" s="21">
        <v>4725.8</v>
      </c>
      <c r="P43" s="21">
        <v>3713.9</v>
      </c>
      <c r="Q43" s="21">
        <v>3973.6</v>
      </c>
      <c r="R43" s="21">
        <v>4208.3</v>
      </c>
      <c r="S43" s="21">
        <v>4374.3999999999996</v>
      </c>
      <c r="T43" s="21">
        <v>4465.8</v>
      </c>
      <c r="U43" s="21">
        <v>4717.7</v>
      </c>
      <c r="V43" s="21">
        <v>4986.8</v>
      </c>
      <c r="W43" s="21">
        <v>5337.2</v>
      </c>
      <c r="X43" s="21">
        <v>5535.2</v>
      </c>
      <c r="Y43" s="21">
        <v>5668.8</v>
      </c>
    </row>
    <row r="44" spans="1:25" x14ac:dyDescent="0.25">
      <c r="A44" s="6" t="s">
        <v>38</v>
      </c>
      <c r="B44" s="6"/>
      <c r="C44" s="14">
        <v>327</v>
      </c>
      <c r="D44" s="21">
        <v>2083.6</v>
      </c>
      <c r="E44" s="21">
        <v>2375.4</v>
      </c>
      <c r="F44" s="21">
        <v>2354</v>
      </c>
      <c r="G44" s="21">
        <v>2562.6999999999998</v>
      </c>
      <c r="H44" s="21">
        <v>2687.9</v>
      </c>
      <c r="I44" s="21">
        <v>2713.9</v>
      </c>
      <c r="J44" s="21">
        <v>2784.6</v>
      </c>
      <c r="K44" s="21">
        <v>2831.2</v>
      </c>
      <c r="L44" s="21">
        <v>2960.6</v>
      </c>
      <c r="M44" s="21">
        <v>3041.3</v>
      </c>
      <c r="N44" s="21">
        <v>2952</v>
      </c>
      <c r="O44" s="21">
        <v>2899.5</v>
      </c>
      <c r="P44" s="21">
        <v>2402</v>
      </c>
      <c r="Q44" s="21">
        <v>2517.8000000000002</v>
      </c>
      <c r="R44" s="21">
        <v>2542.6</v>
      </c>
      <c r="S44" s="21">
        <v>2608.6</v>
      </c>
      <c r="T44" s="21">
        <v>2645.4</v>
      </c>
      <c r="U44" s="21">
        <v>2655.1</v>
      </c>
      <c r="V44" s="21">
        <v>2595.8000000000002</v>
      </c>
      <c r="W44" s="21">
        <v>2641.6</v>
      </c>
      <c r="X44" s="21">
        <v>2840.1</v>
      </c>
      <c r="Y44" s="21">
        <v>3068.7</v>
      </c>
    </row>
    <row r="45" spans="1:25" x14ac:dyDescent="0.25">
      <c r="A45" s="6" t="s">
        <v>39</v>
      </c>
      <c r="B45" s="6"/>
      <c r="C45" s="14">
        <v>331</v>
      </c>
      <c r="D45" s="21">
        <v>4791.2</v>
      </c>
      <c r="E45" s="21">
        <v>5013.5</v>
      </c>
      <c r="F45" s="21">
        <v>4798.3999999999996</v>
      </c>
      <c r="G45" s="21">
        <v>5145.7</v>
      </c>
      <c r="H45" s="21">
        <v>4983.6000000000004</v>
      </c>
      <c r="I45" s="21">
        <v>5586</v>
      </c>
      <c r="J45" s="21">
        <v>5854.7</v>
      </c>
      <c r="K45" s="21">
        <v>5845.3</v>
      </c>
      <c r="L45" s="21">
        <v>6029.9</v>
      </c>
      <c r="M45" s="21">
        <v>5763.9</v>
      </c>
      <c r="N45" s="21">
        <v>5220.2</v>
      </c>
      <c r="O45" s="21">
        <v>4751.2</v>
      </c>
      <c r="P45" s="21">
        <v>2993.9</v>
      </c>
      <c r="Q45" s="21">
        <v>3903.7</v>
      </c>
      <c r="R45" s="21">
        <v>4200.5</v>
      </c>
      <c r="S45" s="21">
        <v>4139.6000000000004</v>
      </c>
      <c r="T45" s="21">
        <v>4165.8</v>
      </c>
      <c r="U45" s="21">
        <v>4688.3</v>
      </c>
      <c r="V45" s="21">
        <v>4527.3</v>
      </c>
      <c r="W45" s="21">
        <v>4692.3</v>
      </c>
      <c r="X45" s="21">
        <v>4754.1000000000004</v>
      </c>
      <c r="Y45" s="21">
        <v>4958.3</v>
      </c>
    </row>
    <row r="46" spans="1:25" x14ac:dyDescent="0.25">
      <c r="A46" s="6" t="s">
        <v>40</v>
      </c>
      <c r="B46" s="6"/>
      <c r="C46" s="14">
        <v>332</v>
      </c>
      <c r="D46" s="21">
        <v>6291.6</v>
      </c>
      <c r="E46" s="21">
        <v>6762.4</v>
      </c>
      <c r="F46" s="21">
        <v>7254.5</v>
      </c>
      <c r="G46" s="21">
        <v>8850.7000000000007</v>
      </c>
      <c r="H46" s="21">
        <v>8542.2000000000007</v>
      </c>
      <c r="I46" s="21">
        <v>9155</v>
      </c>
      <c r="J46" s="21">
        <v>8876.9</v>
      </c>
      <c r="K46" s="21">
        <v>8414</v>
      </c>
      <c r="L46" s="21">
        <v>8369.5</v>
      </c>
      <c r="M46" s="21">
        <v>8024.3</v>
      </c>
      <c r="N46" s="21">
        <v>7953</v>
      </c>
      <c r="O46" s="21">
        <v>6828.5</v>
      </c>
      <c r="P46" s="21">
        <v>5560</v>
      </c>
      <c r="Q46" s="21">
        <v>6003.6</v>
      </c>
      <c r="R46" s="21">
        <v>6331.2</v>
      </c>
      <c r="S46" s="21">
        <v>6621.9</v>
      </c>
      <c r="T46" s="21">
        <v>6660.1</v>
      </c>
      <c r="U46" s="21">
        <v>6556.9</v>
      </c>
      <c r="V46" s="21">
        <v>6404.1</v>
      </c>
      <c r="W46" s="21">
        <v>6076</v>
      </c>
      <c r="X46" s="21">
        <v>6061</v>
      </c>
      <c r="Y46" s="21">
        <v>6555.4</v>
      </c>
    </row>
    <row r="47" spans="1:25" x14ac:dyDescent="0.25">
      <c r="A47" s="6" t="s">
        <v>41</v>
      </c>
      <c r="B47" s="6"/>
      <c r="C47" s="14">
        <v>333</v>
      </c>
      <c r="D47" s="21">
        <v>6775.8</v>
      </c>
      <c r="E47" s="21">
        <v>7262.1</v>
      </c>
      <c r="F47" s="21">
        <v>7125.4</v>
      </c>
      <c r="G47" s="21">
        <v>8468.2000000000007</v>
      </c>
      <c r="H47" s="21">
        <v>7817.9</v>
      </c>
      <c r="I47" s="21">
        <v>7957.6</v>
      </c>
      <c r="J47" s="21">
        <v>7623</v>
      </c>
      <c r="K47" s="21">
        <v>7705.2</v>
      </c>
      <c r="L47" s="21">
        <v>7437.6</v>
      </c>
      <c r="M47" s="21">
        <v>7212</v>
      </c>
      <c r="N47" s="21">
        <v>7207</v>
      </c>
      <c r="O47" s="21">
        <v>6856.9</v>
      </c>
      <c r="P47" s="21">
        <v>5555</v>
      </c>
      <c r="Q47" s="21">
        <v>5415.9</v>
      </c>
      <c r="R47" s="21">
        <v>6317.8</v>
      </c>
      <c r="S47" s="21">
        <v>6582.4</v>
      </c>
      <c r="T47" s="21">
        <v>6547.6</v>
      </c>
      <c r="U47" s="21">
        <v>6808.5</v>
      </c>
      <c r="V47" s="21">
        <v>7328.6</v>
      </c>
      <c r="W47" s="21">
        <v>7283</v>
      </c>
      <c r="X47" s="21">
        <v>8408.5</v>
      </c>
      <c r="Y47" s="21">
        <v>9062.5</v>
      </c>
    </row>
    <row r="48" spans="1:25" x14ac:dyDescent="0.25">
      <c r="A48" s="7" t="s">
        <v>42</v>
      </c>
      <c r="B48" s="7"/>
      <c r="C48" s="14">
        <v>3336</v>
      </c>
      <c r="D48" s="21">
        <v>405.6</v>
      </c>
      <c r="E48" s="21">
        <v>475.7</v>
      </c>
      <c r="F48" s="21">
        <v>535.4</v>
      </c>
      <c r="G48" s="21">
        <v>782.9</v>
      </c>
      <c r="H48" s="21">
        <v>848.1</v>
      </c>
      <c r="I48" s="21">
        <v>772.9</v>
      </c>
      <c r="J48" s="21">
        <v>343.2</v>
      </c>
      <c r="K48" s="21">
        <v>206.1</v>
      </c>
      <c r="L48" s="21">
        <v>271.2</v>
      </c>
      <c r="M48" s="21">
        <v>268.89999999999998</v>
      </c>
      <c r="N48" s="21">
        <v>327.5</v>
      </c>
      <c r="O48" s="21">
        <v>319.5</v>
      </c>
      <c r="P48" s="21">
        <v>279.89999999999998</v>
      </c>
      <c r="Q48" s="21">
        <v>273.60000000000002</v>
      </c>
      <c r="R48" s="21">
        <v>380.7</v>
      </c>
      <c r="S48" s="21">
        <v>258.8</v>
      </c>
      <c r="T48" s="21">
        <v>305</v>
      </c>
      <c r="U48" s="21">
        <v>304.5</v>
      </c>
      <c r="V48" s="21">
        <v>296.89999999999998</v>
      </c>
      <c r="W48" s="21">
        <v>239.9</v>
      </c>
      <c r="X48" s="21">
        <v>230</v>
      </c>
      <c r="Y48" s="21">
        <v>223.3</v>
      </c>
    </row>
    <row r="49" spans="1:25" x14ac:dyDescent="0.25">
      <c r="A49" s="6" t="s">
        <v>43</v>
      </c>
      <c r="B49" s="6"/>
      <c r="C49" s="14">
        <v>334</v>
      </c>
      <c r="D49" s="21">
        <v>4848.1000000000004</v>
      </c>
      <c r="E49" s="21">
        <v>5116.6000000000004</v>
      </c>
      <c r="F49" s="21">
        <v>6718</v>
      </c>
      <c r="G49" s="21">
        <v>6558.8</v>
      </c>
      <c r="H49" s="21">
        <v>4779.6000000000004</v>
      </c>
      <c r="I49" s="21">
        <v>4467.3999999999996</v>
      </c>
      <c r="J49" s="21">
        <v>4420.2</v>
      </c>
      <c r="K49" s="21">
        <v>5666.6</v>
      </c>
      <c r="L49" s="21">
        <v>5891.2</v>
      </c>
      <c r="M49" s="21">
        <v>5877.9</v>
      </c>
      <c r="N49" s="21">
        <v>4991.8999999999996</v>
      </c>
      <c r="O49" s="21">
        <v>4954.1000000000004</v>
      </c>
      <c r="P49" s="21">
        <v>4713.2</v>
      </c>
      <c r="Q49" s="21">
        <v>4838.1000000000004</v>
      </c>
      <c r="R49" s="21">
        <v>4533.5</v>
      </c>
      <c r="S49" s="21">
        <v>3784.3</v>
      </c>
      <c r="T49" s="21">
        <v>3260.8</v>
      </c>
      <c r="U49" s="21">
        <v>3259.5</v>
      </c>
      <c r="V49" s="21">
        <v>3166.6</v>
      </c>
      <c r="W49" s="21">
        <v>3211.9</v>
      </c>
      <c r="X49" s="21">
        <v>3241.5</v>
      </c>
      <c r="Y49" s="21">
        <v>3293.3</v>
      </c>
    </row>
    <row r="50" spans="1:25" x14ac:dyDescent="0.25">
      <c r="A50" s="7" t="s">
        <v>44</v>
      </c>
      <c r="B50" s="7"/>
      <c r="C50" s="14">
        <v>3341</v>
      </c>
      <c r="D50" s="21">
        <v>338.7</v>
      </c>
      <c r="E50" s="21">
        <v>510.5</v>
      </c>
      <c r="F50" s="21">
        <v>557.79999999999995</v>
      </c>
      <c r="G50" s="21">
        <v>889.7</v>
      </c>
      <c r="H50" s="21">
        <v>652.79999999999995</v>
      </c>
      <c r="I50" s="21">
        <v>812.6</v>
      </c>
      <c r="J50" s="21">
        <v>899.5</v>
      </c>
      <c r="K50" s="21">
        <v>878.3</v>
      </c>
      <c r="L50" s="21">
        <v>769.8</v>
      </c>
      <c r="M50" s="21">
        <v>754.6</v>
      </c>
      <c r="N50" s="21">
        <v>669.7</v>
      </c>
      <c r="O50" s="21">
        <v>599.70000000000005</v>
      </c>
      <c r="P50" s="21">
        <v>474.9</v>
      </c>
      <c r="Q50" s="21">
        <v>509.7</v>
      </c>
      <c r="R50" s="21">
        <v>528.70000000000005</v>
      </c>
      <c r="S50" s="21">
        <v>374.9</v>
      </c>
      <c r="T50" s="21">
        <v>266.5</v>
      </c>
      <c r="U50" s="21">
        <v>261.89999999999998</v>
      </c>
      <c r="V50" s="21">
        <v>223</v>
      </c>
      <c r="W50" s="21">
        <v>196.5</v>
      </c>
      <c r="X50" s="21">
        <v>215.6</v>
      </c>
      <c r="Y50" s="21">
        <v>137.6</v>
      </c>
    </row>
    <row r="51" spans="1:25" x14ac:dyDescent="0.25">
      <c r="A51" s="7" t="s">
        <v>45</v>
      </c>
      <c r="B51" s="7"/>
      <c r="C51" s="14">
        <v>3342</v>
      </c>
      <c r="D51" s="21">
        <v>2771.1</v>
      </c>
      <c r="E51" s="21">
        <v>2598.6</v>
      </c>
      <c r="F51" s="21">
        <v>3402.5</v>
      </c>
      <c r="G51" s="21">
        <v>2127.6999999999998</v>
      </c>
      <c r="H51" s="21">
        <v>2021.3</v>
      </c>
      <c r="I51" s="21">
        <v>1671.6</v>
      </c>
      <c r="J51" s="21">
        <v>1196.4000000000001</v>
      </c>
      <c r="K51" s="21">
        <v>2393.9</v>
      </c>
      <c r="L51" s="21">
        <v>2638.3</v>
      </c>
      <c r="M51" s="21">
        <v>2459.4</v>
      </c>
      <c r="N51" s="21">
        <v>1883.6</v>
      </c>
      <c r="O51" s="21">
        <v>2062.3000000000002</v>
      </c>
      <c r="P51" s="21">
        <v>2090.9</v>
      </c>
      <c r="Q51" s="21">
        <v>2057.1999999999998</v>
      </c>
      <c r="R51" s="21">
        <v>1812.6</v>
      </c>
      <c r="S51" s="21">
        <v>1542.9</v>
      </c>
      <c r="T51" s="21">
        <v>1130.9000000000001</v>
      </c>
      <c r="U51" s="21">
        <v>1023.4</v>
      </c>
      <c r="V51" s="21">
        <v>1137.2</v>
      </c>
      <c r="W51" s="21">
        <v>1181.3</v>
      </c>
      <c r="X51" s="21">
        <v>1151.3</v>
      </c>
      <c r="Y51" s="21">
        <v>1226.7</v>
      </c>
    </row>
    <row r="52" spans="1:25" x14ac:dyDescent="0.25">
      <c r="A52" s="7" t="s">
        <v>46</v>
      </c>
      <c r="B52" s="7"/>
      <c r="C52" s="14">
        <v>3344</v>
      </c>
      <c r="D52" s="21">
        <v>445.8</v>
      </c>
      <c r="E52" s="21">
        <v>578.9</v>
      </c>
      <c r="F52" s="21">
        <v>999.9</v>
      </c>
      <c r="G52" s="21">
        <v>1536.8</v>
      </c>
      <c r="H52" s="21">
        <v>414.6</v>
      </c>
      <c r="I52" s="21">
        <v>423.4</v>
      </c>
      <c r="J52" s="21">
        <v>527.5</v>
      </c>
      <c r="K52" s="21">
        <v>601.9</v>
      </c>
      <c r="L52" s="21">
        <v>539</v>
      </c>
      <c r="M52" s="21">
        <v>661.4</v>
      </c>
      <c r="N52" s="21">
        <v>547.20000000000005</v>
      </c>
      <c r="O52" s="21">
        <v>480.9</v>
      </c>
      <c r="P52" s="21">
        <v>439.6</v>
      </c>
      <c r="Q52" s="21">
        <v>531.4</v>
      </c>
      <c r="R52" s="21">
        <v>495</v>
      </c>
      <c r="S52" s="21">
        <v>509.7</v>
      </c>
      <c r="T52" s="21">
        <v>447.8</v>
      </c>
      <c r="U52" s="21">
        <v>444.6</v>
      </c>
      <c r="V52" s="21">
        <v>573.9</v>
      </c>
      <c r="W52" s="21">
        <v>648.79999999999995</v>
      </c>
      <c r="X52" s="21">
        <v>660</v>
      </c>
      <c r="Y52" s="21">
        <v>706.5</v>
      </c>
    </row>
    <row r="53" spans="1:25" x14ac:dyDescent="0.25">
      <c r="A53" s="8" t="s">
        <v>47</v>
      </c>
      <c r="B53" s="8"/>
      <c r="C53" s="15" t="s">
        <v>193</v>
      </c>
      <c r="D53" s="22">
        <v>1466.4</v>
      </c>
      <c r="E53" s="22">
        <v>1421.8</v>
      </c>
      <c r="F53" s="22">
        <v>1751.9</v>
      </c>
      <c r="G53" s="22">
        <v>1900.1</v>
      </c>
      <c r="H53" s="22">
        <v>1714.5</v>
      </c>
      <c r="I53" s="22">
        <v>1650.8</v>
      </c>
      <c r="J53" s="22">
        <v>1949.9</v>
      </c>
      <c r="K53" s="22">
        <v>1822.1</v>
      </c>
      <c r="L53" s="22">
        <v>1917.1</v>
      </c>
      <c r="M53" s="22">
        <v>1992.8</v>
      </c>
      <c r="N53" s="22">
        <v>1891.9</v>
      </c>
      <c r="O53" s="22">
        <v>1813.7</v>
      </c>
      <c r="P53" s="22">
        <v>1704.3</v>
      </c>
      <c r="Q53" s="22">
        <v>1735.9</v>
      </c>
      <c r="R53" s="22">
        <v>1703.4</v>
      </c>
      <c r="S53" s="22">
        <v>1356.8</v>
      </c>
      <c r="T53" s="22">
        <v>1415.2</v>
      </c>
      <c r="U53" s="22">
        <v>1528</v>
      </c>
      <c r="V53" s="22">
        <v>1247.5999999999999</v>
      </c>
      <c r="W53" s="22">
        <v>1205.8</v>
      </c>
      <c r="X53" s="22">
        <v>1224.5999999999999</v>
      </c>
      <c r="Y53" s="22">
        <v>1259.8</v>
      </c>
    </row>
    <row r="54" spans="1:25" x14ac:dyDescent="0.25">
      <c r="A54" s="6" t="s">
        <v>48</v>
      </c>
      <c r="B54" s="6"/>
      <c r="C54" s="14">
        <v>335</v>
      </c>
      <c r="D54" s="21">
        <v>2837.1</v>
      </c>
      <c r="E54" s="21">
        <v>2910.1</v>
      </c>
      <c r="F54" s="21">
        <v>2858.6</v>
      </c>
      <c r="G54" s="21">
        <v>3424.4</v>
      </c>
      <c r="H54" s="21">
        <v>3605.1</v>
      </c>
      <c r="I54" s="21">
        <v>3030.7</v>
      </c>
      <c r="J54" s="21">
        <v>2194.6999999999998</v>
      </c>
      <c r="K54" s="21">
        <v>2446.9</v>
      </c>
      <c r="L54" s="21">
        <v>2422.8000000000002</v>
      </c>
      <c r="M54" s="21">
        <v>2125.8000000000002</v>
      </c>
      <c r="N54" s="21">
        <v>2074</v>
      </c>
      <c r="O54" s="21">
        <v>2172.9</v>
      </c>
      <c r="P54" s="21">
        <v>1994.6</v>
      </c>
      <c r="Q54" s="21">
        <v>1857.2</v>
      </c>
      <c r="R54" s="21">
        <v>2045.8</v>
      </c>
      <c r="S54" s="21">
        <v>1964.4</v>
      </c>
      <c r="T54" s="21">
        <v>1952.6</v>
      </c>
      <c r="U54" s="21">
        <v>1766.3</v>
      </c>
      <c r="V54" s="21">
        <v>1853.5</v>
      </c>
      <c r="W54" s="21">
        <v>1822.3</v>
      </c>
      <c r="X54" s="21">
        <v>1861.3</v>
      </c>
      <c r="Y54" s="21">
        <v>1790.6</v>
      </c>
    </row>
    <row r="55" spans="1:25" x14ac:dyDescent="0.25">
      <c r="A55" s="6" t="s">
        <v>49</v>
      </c>
      <c r="B55" s="6"/>
      <c r="C55" s="14">
        <v>336</v>
      </c>
      <c r="D55" s="21">
        <v>15372.4</v>
      </c>
      <c r="E55" s="21">
        <v>16572.3</v>
      </c>
      <c r="F55" s="21">
        <v>19674.599999999999</v>
      </c>
      <c r="G55" s="21">
        <v>19734.8</v>
      </c>
      <c r="H55" s="21">
        <v>17810.8</v>
      </c>
      <c r="I55" s="21">
        <v>18745.099999999999</v>
      </c>
      <c r="J55" s="21">
        <v>19565.900000000001</v>
      </c>
      <c r="K55" s="21">
        <v>19949.8</v>
      </c>
      <c r="L55" s="21">
        <v>21039.3</v>
      </c>
      <c r="M55" s="21">
        <v>20398.7</v>
      </c>
      <c r="N55" s="21">
        <v>19644.400000000001</v>
      </c>
      <c r="O55" s="21">
        <v>15974</v>
      </c>
      <c r="P55" s="21">
        <v>11768.5</v>
      </c>
      <c r="Q55" s="21">
        <v>14385.4</v>
      </c>
      <c r="R55" s="21">
        <v>15344.4</v>
      </c>
      <c r="S55" s="21">
        <v>16930.599999999999</v>
      </c>
      <c r="T55" s="21">
        <v>16399.900000000001</v>
      </c>
      <c r="U55" s="21">
        <v>17842</v>
      </c>
      <c r="V55" s="21">
        <v>17535.900000000001</v>
      </c>
      <c r="W55" s="21">
        <v>18065.599999999999</v>
      </c>
      <c r="X55" s="21">
        <v>17144.3</v>
      </c>
      <c r="Y55" s="21">
        <v>16860.900000000001</v>
      </c>
    </row>
    <row r="56" spans="1:25" x14ac:dyDescent="0.25">
      <c r="A56" s="8" t="s">
        <v>50</v>
      </c>
      <c r="B56" s="8"/>
      <c r="C56" s="15" t="s">
        <v>194</v>
      </c>
      <c r="D56" s="22">
        <v>13120.9</v>
      </c>
      <c r="E56" s="22">
        <v>14006.8</v>
      </c>
      <c r="F56" s="22">
        <v>17147.900000000001</v>
      </c>
      <c r="G56" s="22">
        <v>17390.2</v>
      </c>
      <c r="H56" s="22">
        <v>15799.1</v>
      </c>
      <c r="I56" s="22">
        <v>16892.5</v>
      </c>
      <c r="J56" s="22">
        <v>17347.3</v>
      </c>
      <c r="K56" s="22">
        <v>17861.5</v>
      </c>
      <c r="L56" s="22">
        <v>18521</v>
      </c>
      <c r="M56" s="22">
        <v>17533.599999999999</v>
      </c>
      <c r="N56" s="22">
        <v>16656.8</v>
      </c>
      <c r="O56" s="22">
        <v>12743.7</v>
      </c>
      <c r="P56" s="22">
        <v>8821.5</v>
      </c>
      <c r="Q56" s="22">
        <v>11905.1</v>
      </c>
      <c r="R56" s="22">
        <v>12516.7</v>
      </c>
      <c r="S56" s="22">
        <v>14224.4</v>
      </c>
      <c r="T56" s="22">
        <v>13680.2</v>
      </c>
      <c r="U56" s="22">
        <v>14800.1</v>
      </c>
      <c r="V56" s="22">
        <v>14482.8</v>
      </c>
      <c r="W56" s="22">
        <v>15003.4</v>
      </c>
      <c r="X56" s="22">
        <v>14266.7</v>
      </c>
      <c r="Y56" s="22">
        <v>13850.7</v>
      </c>
    </row>
    <row r="57" spans="1:25" x14ac:dyDescent="0.25">
      <c r="A57" s="7" t="s">
        <v>51</v>
      </c>
      <c r="B57" s="7"/>
      <c r="C57" s="14">
        <v>3361</v>
      </c>
      <c r="D57" s="21">
        <v>5435.7</v>
      </c>
      <c r="E57" s="21">
        <v>5757.5</v>
      </c>
      <c r="F57" s="21">
        <v>7714.2</v>
      </c>
      <c r="G57" s="21">
        <v>7700.3</v>
      </c>
      <c r="H57" s="21">
        <v>7004.1</v>
      </c>
      <c r="I57" s="21">
        <v>7525.9</v>
      </c>
      <c r="J57" s="21">
        <v>7653.3</v>
      </c>
      <c r="K57" s="21">
        <v>7902</v>
      </c>
      <c r="L57" s="21">
        <v>8308.2999999999993</v>
      </c>
      <c r="M57" s="21">
        <v>7871.4</v>
      </c>
      <c r="N57" s="21">
        <v>7453.8</v>
      </c>
      <c r="O57" s="21">
        <v>5651.8</v>
      </c>
      <c r="P57" s="21">
        <v>3871.4</v>
      </c>
      <c r="Q57" s="21">
        <v>5811.9</v>
      </c>
      <c r="R57" s="21">
        <v>5913.6</v>
      </c>
      <c r="S57" s="21">
        <v>6832.9</v>
      </c>
      <c r="T57" s="21">
        <v>6489.8</v>
      </c>
      <c r="U57" s="21">
        <v>6787.7</v>
      </c>
      <c r="V57" s="21">
        <v>6341.7</v>
      </c>
      <c r="W57" s="21">
        <v>6488.8</v>
      </c>
      <c r="X57" s="21">
        <v>6012.2</v>
      </c>
      <c r="Y57" s="21">
        <v>5591.1</v>
      </c>
    </row>
    <row r="58" spans="1:25" x14ac:dyDescent="0.25">
      <c r="A58" s="7" t="s">
        <v>52</v>
      </c>
      <c r="B58" s="7"/>
      <c r="C58" s="14">
        <v>3362</v>
      </c>
      <c r="D58" s="21">
        <v>293.60000000000002</v>
      </c>
      <c r="E58" s="21">
        <v>321</v>
      </c>
      <c r="F58" s="21">
        <v>606.4</v>
      </c>
      <c r="G58" s="21">
        <v>780.4</v>
      </c>
      <c r="H58" s="21">
        <v>583.9</v>
      </c>
      <c r="I58" s="21">
        <v>580.29999999999995</v>
      </c>
      <c r="J58" s="21">
        <v>679.1</v>
      </c>
      <c r="K58" s="21">
        <v>667</v>
      </c>
      <c r="L58" s="21">
        <v>698.8</v>
      </c>
      <c r="M58" s="21">
        <v>723.9</v>
      </c>
      <c r="N58" s="21">
        <v>785.9</v>
      </c>
      <c r="O58" s="21">
        <v>526.9</v>
      </c>
      <c r="P58" s="21">
        <v>175.4</v>
      </c>
      <c r="Q58" s="21">
        <v>160.4</v>
      </c>
      <c r="R58" s="21">
        <v>175.7</v>
      </c>
      <c r="S58" s="21">
        <v>173.2</v>
      </c>
      <c r="T58" s="21">
        <v>180.1</v>
      </c>
      <c r="U58" s="21">
        <v>200.3</v>
      </c>
      <c r="V58" s="21">
        <v>233.9</v>
      </c>
      <c r="W58" s="21">
        <v>217</v>
      </c>
      <c r="X58" s="21">
        <v>213.2</v>
      </c>
      <c r="Y58" s="21">
        <v>184.9</v>
      </c>
    </row>
    <row r="59" spans="1:25" x14ac:dyDescent="0.25">
      <c r="A59" s="7" t="s">
        <v>53</v>
      </c>
      <c r="B59" s="7"/>
      <c r="C59" s="14">
        <v>3363</v>
      </c>
      <c r="D59" s="21">
        <v>7802.4</v>
      </c>
      <c r="E59" s="21">
        <v>8386.5</v>
      </c>
      <c r="F59" s="21">
        <v>8934.7999999999993</v>
      </c>
      <c r="G59" s="21">
        <v>9143.6</v>
      </c>
      <c r="H59" s="21">
        <v>8412.9</v>
      </c>
      <c r="I59" s="21">
        <v>8954.7000000000007</v>
      </c>
      <c r="J59" s="21">
        <v>9275.4</v>
      </c>
      <c r="K59" s="21">
        <v>9542.1</v>
      </c>
      <c r="L59" s="21">
        <v>9672.5</v>
      </c>
      <c r="M59" s="21">
        <v>9084</v>
      </c>
      <c r="N59" s="21">
        <v>8571.7000000000007</v>
      </c>
      <c r="O59" s="21">
        <v>6684.7</v>
      </c>
      <c r="P59" s="21">
        <v>4825.6000000000004</v>
      </c>
      <c r="Q59" s="21">
        <v>5910.9</v>
      </c>
      <c r="R59" s="21">
        <v>6423.2</v>
      </c>
      <c r="S59" s="21">
        <v>7218.3</v>
      </c>
      <c r="T59" s="21">
        <v>7007.1</v>
      </c>
      <c r="U59" s="21">
        <v>7857.7</v>
      </c>
      <c r="V59" s="21">
        <v>8013.9</v>
      </c>
      <c r="W59" s="21">
        <v>8433.4</v>
      </c>
      <c r="X59" s="21">
        <v>8214.9</v>
      </c>
      <c r="Y59" s="21">
        <v>8307.9</v>
      </c>
    </row>
    <row r="60" spans="1:25" x14ac:dyDescent="0.25">
      <c r="A60" s="7" t="s">
        <v>54</v>
      </c>
      <c r="B60" s="7"/>
      <c r="C60" s="14">
        <v>3364</v>
      </c>
      <c r="D60" s="21">
        <v>1820</v>
      </c>
      <c r="E60" s="21">
        <v>1974.6</v>
      </c>
      <c r="F60" s="21">
        <v>1703.5</v>
      </c>
      <c r="G60" s="21">
        <v>1641.2</v>
      </c>
      <c r="H60" s="21">
        <v>1564.9</v>
      </c>
      <c r="I60" s="21">
        <v>1364.9</v>
      </c>
      <c r="J60" s="21">
        <v>1181.3</v>
      </c>
      <c r="K60" s="21">
        <v>1308.0999999999999</v>
      </c>
      <c r="L60" s="21">
        <v>1514.7</v>
      </c>
      <c r="M60" s="21">
        <v>1743.5</v>
      </c>
      <c r="N60" s="21">
        <v>1860.1</v>
      </c>
      <c r="O60" s="21">
        <v>2140.9</v>
      </c>
      <c r="P60" s="21">
        <v>1910.7</v>
      </c>
      <c r="Q60" s="21">
        <v>1497</v>
      </c>
      <c r="R60" s="21">
        <v>1556.2</v>
      </c>
      <c r="S60" s="21">
        <v>1622.7</v>
      </c>
      <c r="T60" s="21">
        <v>1765.8</v>
      </c>
      <c r="U60" s="21">
        <v>1951</v>
      </c>
      <c r="V60" s="21">
        <v>1801.4</v>
      </c>
      <c r="W60" s="21">
        <v>1907.5</v>
      </c>
      <c r="X60" s="21">
        <v>1793.8</v>
      </c>
      <c r="Y60" s="21">
        <v>1931.9</v>
      </c>
    </row>
    <row r="61" spans="1:25" x14ac:dyDescent="0.25">
      <c r="A61" s="7" t="s">
        <v>55</v>
      </c>
      <c r="B61" s="7"/>
      <c r="C61" s="14" t="s">
        <v>195</v>
      </c>
      <c r="D61" s="21">
        <v>1175.1000000000001</v>
      </c>
      <c r="E61" s="21">
        <v>1538.1</v>
      </c>
      <c r="F61" s="21">
        <v>1525</v>
      </c>
      <c r="G61" s="21">
        <v>1190.3</v>
      </c>
      <c r="H61" s="21">
        <v>726.2</v>
      </c>
      <c r="I61" s="21">
        <v>574.29999999999995</v>
      </c>
      <c r="J61" s="21">
        <v>1000.5</v>
      </c>
      <c r="K61" s="21">
        <v>796.90000000000009</v>
      </c>
      <c r="L61" s="21">
        <v>1024.9000000000001</v>
      </c>
      <c r="M61" s="21">
        <v>1190.8</v>
      </c>
      <c r="N61" s="21">
        <v>1211.7</v>
      </c>
      <c r="O61" s="21">
        <v>1191.1999999999998</v>
      </c>
      <c r="P61" s="21">
        <v>1108.8</v>
      </c>
      <c r="Q61" s="21">
        <v>979.7</v>
      </c>
      <c r="R61" s="21">
        <v>1297.8000000000002</v>
      </c>
      <c r="S61" s="21">
        <v>1083.5</v>
      </c>
      <c r="T61" s="21">
        <v>954.7</v>
      </c>
      <c r="U61" s="21">
        <v>1064.3000000000002</v>
      </c>
      <c r="V61" s="21">
        <v>1275.5999999999999</v>
      </c>
      <c r="W61" s="21">
        <v>1165.0999999999999</v>
      </c>
      <c r="X61" s="21">
        <v>1086.5999999999999</v>
      </c>
      <c r="Y61" s="21">
        <v>1029.1000000000001</v>
      </c>
    </row>
    <row r="62" spans="1:25" x14ac:dyDescent="0.25">
      <c r="A62" s="6" t="s">
        <v>56</v>
      </c>
      <c r="B62" s="6"/>
      <c r="C62" s="14">
        <v>337</v>
      </c>
      <c r="D62" s="21">
        <v>2519.6999999999998</v>
      </c>
      <c r="E62" s="21">
        <v>3122.8</v>
      </c>
      <c r="F62" s="21">
        <v>3239.4</v>
      </c>
      <c r="G62" s="21">
        <v>3776.4</v>
      </c>
      <c r="H62" s="21">
        <v>3855.1</v>
      </c>
      <c r="I62" s="21">
        <v>3806.4</v>
      </c>
      <c r="J62" s="21">
        <v>3287.8</v>
      </c>
      <c r="K62" s="21">
        <v>3470.4</v>
      </c>
      <c r="L62" s="21">
        <v>3151.4</v>
      </c>
      <c r="M62" s="21">
        <v>2985.3</v>
      </c>
      <c r="N62" s="21">
        <v>2796.8</v>
      </c>
      <c r="O62" s="21">
        <v>2574.6</v>
      </c>
      <c r="P62" s="21">
        <v>2001</v>
      </c>
      <c r="Q62" s="21">
        <v>2026.7</v>
      </c>
      <c r="R62" s="21">
        <v>1959.6</v>
      </c>
      <c r="S62" s="21">
        <v>1976.6</v>
      </c>
      <c r="T62" s="21">
        <v>2092.5</v>
      </c>
      <c r="U62" s="21">
        <v>2034.9</v>
      </c>
      <c r="V62" s="21">
        <v>2176.8000000000002</v>
      </c>
      <c r="W62" s="21">
        <v>2427.3000000000002</v>
      </c>
      <c r="X62" s="21">
        <v>2483.3000000000002</v>
      </c>
      <c r="Y62" s="21">
        <v>2322.4</v>
      </c>
    </row>
    <row r="63" spans="1:25" x14ac:dyDescent="0.25">
      <c r="A63" s="7" t="s">
        <v>57</v>
      </c>
      <c r="B63" s="7"/>
      <c r="C63" s="14">
        <v>3372</v>
      </c>
      <c r="D63" s="21">
        <v>1464.4</v>
      </c>
      <c r="E63" s="21">
        <v>1868.8</v>
      </c>
      <c r="F63" s="21">
        <v>1696.1</v>
      </c>
      <c r="G63" s="21">
        <v>2060.6999999999998</v>
      </c>
      <c r="H63" s="21">
        <v>2164.8000000000002</v>
      </c>
      <c r="I63" s="21">
        <v>2121.8000000000002</v>
      </c>
      <c r="J63" s="21">
        <v>1693.5</v>
      </c>
      <c r="K63" s="21">
        <v>1707</v>
      </c>
      <c r="L63" s="21">
        <v>1521.5</v>
      </c>
      <c r="M63" s="21">
        <v>1535.2</v>
      </c>
      <c r="N63" s="21">
        <v>1431.3</v>
      </c>
      <c r="O63" s="21">
        <v>1360.3</v>
      </c>
      <c r="P63" s="21">
        <v>1035.3</v>
      </c>
      <c r="Q63" s="21">
        <v>1064.9000000000001</v>
      </c>
      <c r="R63" s="21">
        <v>1072.7</v>
      </c>
      <c r="S63" s="21">
        <v>1055.5999999999999</v>
      </c>
      <c r="T63" s="21">
        <v>1145.3</v>
      </c>
      <c r="U63" s="21">
        <v>1106.2</v>
      </c>
      <c r="V63" s="21">
        <v>1150.5</v>
      </c>
      <c r="W63" s="21">
        <v>1334.7</v>
      </c>
      <c r="X63" s="21">
        <v>1292.3</v>
      </c>
      <c r="Y63" s="21">
        <v>1210.4000000000001</v>
      </c>
    </row>
    <row r="64" spans="1:25" x14ac:dyDescent="0.25">
      <c r="A64" s="6" t="s">
        <v>58</v>
      </c>
      <c r="B64" s="6"/>
      <c r="C64" s="14">
        <v>339</v>
      </c>
      <c r="D64" s="21">
        <v>1723.9</v>
      </c>
      <c r="E64" s="21">
        <v>1900.6</v>
      </c>
      <c r="F64" s="21">
        <v>1951.8</v>
      </c>
      <c r="G64" s="21">
        <v>2289.4</v>
      </c>
      <c r="H64" s="21">
        <v>2360.3000000000002</v>
      </c>
      <c r="I64" s="21">
        <v>2571.1999999999998</v>
      </c>
      <c r="J64" s="21">
        <v>2473.4</v>
      </c>
      <c r="K64" s="21">
        <v>2511.5</v>
      </c>
      <c r="L64" s="21">
        <v>2425.9</v>
      </c>
      <c r="M64" s="21">
        <v>2488.6999999999998</v>
      </c>
      <c r="N64" s="21">
        <v>2339.5</v>
      </c>
      <c r="O64" s="21">
        <v>2147.6</v>
      </c>
      <c r="P64" s="21">
        <v>1980.4</v>
      </c>
      <c r="Q64" s="21">
        <v>2007.5</v>
      </c>
      <c r="R64" s="21">
        <v>2187.9</v>
      </c>
      <c r="S64" s="21">
        <v>1991</v>
      </c>
      <c r="T64" s="21">
        <v>2050.1999999999998</v>
      </c>
      <c r="U64" s="21">
        <v>1895.8</v>
      </c>
      <c r="V64" s="21">
        <v>2155.8000000000002</v>
      </c>
      <c r="W64" s="21">
        <v>2253.5</v>
      </c>
      <c r="X64" s="21">
        <v>2066.6999999999998</v>
      </c>
      <c r="Y64" s="21">
        <v>2060</v>
      </c>
    </row>
    <row r="65" spans="1:25" x14ac:dyDescent="0.25">
      <c r="A65" s="7" t="s">
        <v>59</v>
      </c>
      <c r="B65" s="7"/>
      <c r="C65" s="14">
        <v>3391</v>
      </c>
      <c r="D65" s="21">
        <v>349.4</v>
      </c>
      <c r="E65" s="21">
        <v>465.8</v>
      </c>
      <c r="F65" s="21">
        <v>482.9</v>
      </c>
      <c r="G65" s="21">
        <v>601.9</v>
      </c>
      <c r="H65" s="21">
        <v>638.29999999999995</v>
      </c>
      <c r="I65" s="21">
        <v>770.4</v>
      </c>
      <c r="J65" s="21">
        <v>703.7</v>
      </c>
      <c r="K65" s="21">
        <v>681.3</v>
      </c>
      <c r="L65" s="21">
        <v>707</v>
      </c>
      <c r="M65" s="21">
        <v>839.6</v>
      </c>
      <c r="N65" s="21">
        <v>743.4</v>
      </c>
      <c r="O65" s="21">
        <v>785.1</v>
      </c>
      <c r="P65" s="21">
        <v>799.4</v>
      </c>
      <c r="Q65" s="21">
        <v>774.1</v>
      </c>
      <c r="R65" s="21">
        <v>891.9</v>
      </c>
      <c r="S65" s="21">
        <v>786.5</v>
      </c>
      <c r="T65" s="21">
        <v>737.7</v>
      </c>
      <c r="U65" s="21">
        <v>675.7</v>
      </c>
      <c r="V65" s="21">
        <v>748.7</v>
      </c>
      <c r="W65" s="21">
        <v>831.1</v>
      </c>
      <c r="X65" s="21">
        <v>942.8</v>
      </c>
      <c r="Y65" s="21">
        <v>1004.9</v>
      </c>
    </row>
    <row r="66" spans="1:25" x14ac:dyDescent="0.25">
      <c r="A66" s="9" t="s">
        <v>60</v>
      </c>
      <c r="B66" s="9"/>
      <c r="C66" s="15" t="s">
        <v>196</v>
      </c>
      <c r="D66" s="22">
        <v>48501.2</v>
      </c>
      <c r="E66" s="22">
        <v>52412.299999999996</v>
      </c>
      <c r="F66" s="22">
        <v>57348.800000000003</v>
      </c>
      <c r="G66" s="22">
        <v>62483.900000000009</v>
      </c>
      <c r="H66" s="22">
        <v>58107.999999999993</v>
      </c>
      <c r="I66" s="22">
        <v>59851.7</v>
      </c>
      <c r="J66" s="22">
        <v>58928.800000000003</v>
      </c>
      <c r="K66" s="22">
        <v>60659.30000000001</v>
      </c>
      <c r="L66" s="22">
        <v>61622.5</v>
      </c>
      <c r="M66" s="22">
        <v>59791</v>
      </c>
      <c r="N66" s="22">
        <v>56805.700000000004</v>
      </c>
      <c r="O66" s="22">
        <v>50590.7</v>
      </c>
      <c r="P66" s="22">
        <v>40048.6</v>
      </c>
      <c r="Q66" s="22">
        <v>44084.999999999993</v>
      </c>
      <c r="R66" s="22">
        <v>46535.199999999997</v>
      </c>
      <c r="S66" s="22">
        <v>47695.299999999996</v>
      </c>
      <c r="T66" s="22">
        <v>46959.099999999991</v>
      </c>
      <c r="U66" s="22">
        <v>48798.8</v>
      </c>
      <c r="V66" s="22">
        <v>49108.900000000009</v>
      </c>
      <c r="W66" s="22">
        <v>49956.100000000006</v>
      </c>
      <c r="X66" s="22">
        <v>50464.899999999994</v>
      </c>
      <c r="Y66" s="22">
        <v>51512.200000000004</v>
      </c>
    </row>
    <row r="67" spans="1:25" x14ac:dyDescent="0.25">
      <c r="A67" s="9" t="s">
        <v>61</v>
      </c>
      <c r="B67" s="9"/>
      <c r="C67" s="15" t="s">
        <v>197</v>
      </c>
      <c r="D67" s="22">
        <v>30658.7</v>
      </c>
      <c r="E67" s="22">
        <v>31645</v>
      </c>
      <c r="F67" s="22">
        <v>36898.9</v>
      </c>
      <c r="G67" s="22">
        <v>38018.100000000006</v>
      </c>
      <c r="H67" s="22">
        <v>39786</v>
      </c>
      <c r="I67" s="22">
        <v>42526.700000000004</v>
      </c>
      <c r="J67" s="22">
        <v>42545.19999999999</v>
      </c>
      <c r="K67" s="22">
        <v>41128.800000000003</v>
      </c>
      <c r="L67" s="22">
        <v>39940.800000000003</v>
      </c>
      <c r="M67" s="22">
        <v>38850.5</v>
      </c>
      <c r="N67" s="22">
        <v>36228.5</v>
      </c>
      <c r="O67" s="22">
        <v>35107.5</v>
      </c>
      <c r="P67" s="22">
        <v>32076.199999999997</v>
      </c>
      <c r="Q67" s="22">
        <v>32548.999999999996</v>
      </c>
      <c r="R67" s="22">
        <v>32090.100000000002</v>
      </c>
      <c r="S67" s="22">
        <v>32540.699999999997</v>
      </c>
      <c r="T67" s="22">
        <v>32585.200000000001</v>
      </c>
      <c r="U67" s="22">
        <v>33120</v>
      </c>
      <c r="V67" s="22">
        <v>34376.800000000003</v>
      </c>
      <c r="W67" s="22">
        <v>35243.5</v>
      </c>
      <c r="X67" s="22">
        <v>36586.400000000001</v>
      </c>
      <c r="Y67" s="22">
        <v>37014.600000000006</v>
      </c>
    </row>
    <row r="68" spans="1:25" x14ac:dyDescent="0.25">
      <c r="A68" s="4" t="s">
        <v>62</v>
      </c>
      <c r="B68" s="4"/>
      <c r="C68" s="12" t="s">
        <v>198</v>
      </c>
      <c r="D68" s="19">
        <v>308517.8</v>
      </c>
      <c r="E68" s="19">
        <v>322433.59999999998</v>
      </c>
      <c r="F68" s="19">
        <v>343850.5</v>
      </c>
      <c r="G68" s="19">
        <v>365388.80000000005</v>
      </c>
      <c r="H68" s="19">
        <v>378375.1</v>
      </c>
      <c r="I68" s="19">
        <v>390674</v>
      </c>
      <c r="J68" s="19">
        <v>396570.6</v>
      </c>
      <c r="K68" s="19">
        <v>410963.4</v>
      </c>
      <c r="L68" s="19">
        <v>426280.4</v>
      </c>
      <c r="M68" s="19">
        <v>440975</v>
      </c>
      <c r="N68" s="19">
        <v>451491.60000000009</v>
      </c>
      <c r="O68" s="19">
        <v>457696.50000000006</v>
      </c>
      <c r="P68" s="19">
        <v>455811.5</v>
      </c>
      <c r="Q68" s="19">
        <v>466314.49999999994</v>
      </c>
      <c r="R68" s="19">
        <v>477570.29999999993</v>
      </c>
      <c r="S68" s="19">
        <v>484304.9</v>
      </c>
      <c r="T68" s="19">
        <v>492670.99999999994</v>
      </c>
      <c r="U68" s="19">
        <v>504953.59999999992</v>
      </c>
      <c r="V68" s="19">
        <v>517328.39999999997</v>
      </c>
      <c r="W68" s="19">
        <v>531587.70000000007</v>
      </c>
      <c r="X68" s="19">
        <v>546963.89999999991</v>
      </c>
      <c r="Y68" s="19">
        <v>560015.39999999991</v>
      </c>
    </row>
    <row r="69" spans="1:25" x14ac:dyDescent="0.25">
      <c r="A69" s="5" t="s">
        <v>63</v>
      </c>
      <c r="B69" s="5"/>
      <c r="C69" s="13">
        <v>41</v>
      </c>
      <c r="D69" s="20">
        <v>22139.7</v>
      </c>
      <c r="E69" s="20">
        <v>24020.7</v>
      </c>
      <c r="F69" s="20">
        <v>26073.4</v>
      </c>
      <c r="G69" s="20">
        <v>28324.7</v>
      </c>
      <c r="H69" s="20">
        <v>28755.3</v>
      </c>
      <c r="I69" s="20">
        <v>29792.5</v>
      </c>
      <c r="J69" s="20">
        <v>31105.4</v>
      </c>
      <c r="K69" s="20">
        <v>31952.799999999999</v>
      </c>
      <c r="L69" s="20">
        <v>34461</v>
      </c>
      <c r="M69" s="20">
        <v>35988.199999999997</v>
      </c>
      <c r="N69" s="20">
        <v>37435.300000000003</v>
      </c>
      <c r="O69" s="20">
        <v>36167.1</v>
      </c>
      <c r="P69" s="20">
        <v>34303.599999999999</v>
      </c>
      <c r="Q69" s="20">
        <v>37322.9</v>
      </c>
      <c r="R69" s="20">
        <v>40012.199999999997</v>
      </c>
      <c r="S69" s="20">
        <v>41430.1</v>
      </c>
      <c r="T69" s="20">
        <v>43018.9</v>
      </c>
      <c r="U69" s="20">
        <v>44018.7</v>
      </c>
      <c r="V69" s="20">
        <v>44099.7</v>
      </c>
      <c r="W69" s="20">
        <v>45730</v>
      </c>
      <c r="X69" s="20">
        <v>48457.7</v>
      </c>
      <c r="Y69" s="20">
        <v>49840.5</v>
      </c>
    </row>
    <row r="70" spans="1:25" x14ac:dyDescent="0.25">
      <c r="A70" s="6" t="s">
        <v>64</v>
      </c>
      <c r="B70" s="6"/>
      <c r="C70" s="14">
        <v>411</v>
      </c>
      <c r="D70" s="21">
        <v>0</v>
      </c>
      <c r="E70" s="21">
        <v>0</v>
      </c>
      <c r="F70" s="21">
        <v>0</v>
      </c>
      <c r="G70" s="21">
        <v>0</v>
      </c>
      <c r="H70" s="21">
        <v>0</v>
      </c>
      <c r="I70" s="21">
        <v>0</v>
      </c>
      <c r="J70" s="21">
        <v>0</v>
      </c>
      <c r="K70" s="21">
        <v>0</v>
      </c>
      <c r="L70" s="21">
        <v>0</v>
      </c>
      <c r="M70" s="21">
        <v>0</v>
      </c>
      <c r="N70" s="21">
        <v>399.8</v>
      </c>
      <c r="O70" s="21">
        <v>422.5</v>
      </c>
      <c r="P70" s="21">
        <v>437</v>
      </c>
      <c r="Q70" s="21">
        <v>437.4</v>
      </c>
      <c r="R70" s="21">
        <v>448.2</v>
      </c>
      <c r="S70" s="21">
        <v>453.8</v>
      </c>
      <c r="T70" s="21">
        <v>451.8</v>
      </c>
      <c r="U70" s="21">
        <v>421.2</v>
      </c>
      <c r="V70" s="21">
        <v>496.2</v>
      </c>
      <c r="W70" s="21">
        <v>467.1</v>
      </c>
      <c r="X70" s="21">
        <v>472.2</v>
      </c>
      <c r="Y70" s="21">
        <v>496.7</v>
      </c>
    </row>
    <row r="71" spans="1:25" x14ac:dyDescent="0.25">
      <c r="A71" s="6" t="s">
        <v>65</v>
      </c>
      <c r="B71" s="6"/>
      <c r="C71" s="14">
        <v>412</v>
      </c>
      <c r="D71" s="21">
        <v>0</v>
      </c>
      <c r="E71" s="21">
        <v>0</v>
      </c>
      <c r="F71" s="21">
        <v>0</v>
      </c>
      <c r="G71" s="21">
        <v>0</v>
      </c>
      <c r="H71" s="21">
        <v>0</v>
      </c>
      <c r="I71" s="21">
        <v>0</v>
      </c>
      <c r="J71" s="21">
        <v>0</v>
      </c>
      <c r="K71" s="21">
        <v>0</v>
      </c>
      <c r="L71" s="21">
        <v>0</v>
      </c>
      <c r="M71" s="21">
        <v>0</v>
      </c>
      <c r="N71" s="21">
        <v>224.5</v>
      </c>
      <c r="O71" s="21">
        <v>212.8</v>
      </c>
      <c r="P71" s="21">
        <v>204</v>
      </c>
      <c r="Q71" s="21">
        <v>211.4</v>
      </c>
      <c r="R71" s="21">
        <v>248.9</v>
      </c>
      <c r="S71" s="21">
        <v>223.3</v>
      </c>
      <c r="T71" s="21">
        <v>275.10000000000002</v>
      </c>
      <c r="U71" s="21">
        <v>281.8</v>
      </c>
      <c r="V71" s="21">
        <v>208.1</v>
      </c>
      <c r="W71" s="21">
        <v>207.9</v>
      </c>
      <c r="X71" s="21">
        <v>205</v>
      </c>
      <c r="Y71" s="21">
        <v>191.3</v>
      </c>
    </row>
    <row r="72" spans="1:25" x14ac:dyDescent="0.25">
      <c r="A72" s="6" t="s">
        <v>66</v>
      </c>
      <c r="B72" s="6"/>
      <c r="C72" s="14">
        <v>413</v>
      </c>
      <c r="D72" s="21">
        <v>0</v>
      </c>
      <c r="E72" s="21">
        <v>0</v>
      </c>
      <c r="F72" s="21">
        <v>0</v>
      </c>
      <c r="G72" s="21">
        <v>0</v>
      </c>
      <c r="H72" s="21">
        <v>0</v>
      </c>
      <c r="I72" s="21">
        <v>0</v>
      </c>
      <c r="J72" s="21">
        <v>0</v>
      </c>
      <c r="K72" s="21">
        <v>0</v>
      </c>
      <c r="L72" s="21">
        <v>0</v>
      </c>
      <c r="M72" s="21">
        <v>0</v>
      </c>
      <c r="N72" s="21">
        <v>5360</v>
      </c>
      <c r="O72" s="21">
        <v>5399.8</v>
      </c>
      <c r="P72" s="21">
        <v>4960.3</v>
      </c>
      <c r="Q72" s="21">
        <v>5308</v>
      </c>
      <c r="R72" s="21">
        <v>5288.6</v>
      </c>
      <c r="S72" s="21">
        <v>5151.2</v>
      </c>
      <c r="T72" s="21">
        <v>5266.3</v>
      </c>
      <c r="U72" s="21">
        <v>5467.5</v>
      </c>
      <c r="V72" s="21">
        <v>5317.2</v>
      </c>
      <c r="W72" s="21">
        <v>5497.2</v>
      </c>
      <c r="X72" s="21">
        <v>5635.4</v>
      </c>
      <c r="Y72" s="21">
        <v>5644.1</v>
      </c>
    </row>
    <row r="73" spans="1:25" x14ac:dyDescent="0.25">
      <c r="A73" s="6" t="s">
        <v>67</v>
      </c>
      <c r="B73" s="6"/>
      <c r="C73" s="14">
        <v>414</v>
      </c>
      <c r="D73" s="21">
        <v>0</v>
      </c>
      <c r="E73" s="21">
        <v>0</v>
      </c>
      <c r="F73" s="21">
        <v>0</v>
      </c>
      <c r="G73" s="21">
        <v>0</v>
      </c>
      <c r="H73" s="21">
        <v>0</v>
      </c>
      <c r="I73" s="21">
        <v>0</v>
      </c>
      <c r="J73" s="21">
        <v>0</v>
      </c>
      <c r="K73" s="21">
        <v>0</v>
      </c>
      <c r="L73" s="21">
        <v>0</v>
      </c>
      <c r="M73" s="21">
        <v>0</v>
      </c>
      <c r="N73" s="21">
        <v>5528.1</v>
      </c>
      <c r="O73" s="21">
        <v>5560</v>
      </c>
      <c r="P73" s="21">
        <v>5739.4</v>
      </c>
      <c r="Q73" s="21">
        <v>6205.3</v>
      </c>
      <c r="R73" s="21">
        <v>6056.7</v>
      </c>
      <c r="S73" s="21">
        <v>6402.3</v>
      </c>
      <c r="T73" s="21">
        <v>7139.1</v>
      </c>
      <c r="U73" s="21">
        <v>7630.6</v>
      </c>
      <c r="V73" s="21">
        <v>7497.4</v>
      </c>
      <c r="W73" s="21">
        <v>7869.7</v>
      </c>
      <c r="X73" s="21">
        <v>8354.7999999999993</v>
      </c>
      <c r="Y73" s="21">
        <v>8877.2000000000007</v>
      </c>
    </row>
    <row r="74" spans="1:25" x14ac:dyDescent="0.25">
      <c r="A74" s="6" t="s">
        <v>68</v>
      </c>
      <c r="B74" s="6"/>
      <c r="C74" s="14">
        <v>415</v>
      </c>
      <c r="D74" s="21">
        <v>0</v>
      </c>
      <c r="E74" s="21">
        <v>0</v>
      </c>
      <c r="F74" s="21">
        <v>0</v>
      </c>
      <c r="G74" s="21">
        <v>0</v>
      </c>
      <c r="H74" s="21">
        <v>0</v>
      </c>
      <c r="I74" s="21">
        <v>0</v>
      </c>
      <c r="J74" s="21">
        <v>0</v>
      </c>
      <c r="K74" s="21">
        <v>0</v>
      </c>
      <c r="L74" s="21">
        <v>0</v>
      </c>
      <c r="M74" s="21">
        <v>0</v>
      </c>
      <c r="N74" s="21">
        <v>3670.3</v>
      </c>
      <c r="O74" s="21">
        <v>3345.7</v>
      </c>
      <c r="P74" s="21">
        <v>3284.4</v>
      </c>
      <c r="Q74" s="21">
        <v>3639</v>
      </c>
      <c r="R74" s="21">
        <v>3796.8</v>
      </c>
      <c r="S74" s="21">
        <v>5013.5</v>
      </c>
      <c r="T74" s="21">
        <v>5050.2</v>
      </c>
      <c r="U74" s="21">
        <v>5625.6</v>
      </c>
      <c r="V74" s="21">
        <v>6047.1</v>
      </c>
      <c r="W74" s="21">
        <v>6255.3</v>
      </c>
      <c r="X74" s="21">
        <v>6443.2</v>
      </c>
      <c r="Y74" s="21">
        <v>5986.6</v>
      </c>
    </row>
    <row r="75" spans="1:25" x14ac:dyDescent="0.25">
      <c r="A75" s="6" t="s">
        <v>69</v>
      </c>
      <c r="B75" s="6"/>
      <c r="C75" s="14">
        <v>416</v>
      </c>
      <c r="D75" s="21">
        <v>0</v>
      </c>
      <c r="E75" s="21">
        <v>0</v>
      </c>
      <c r="F75" s="21">
        <v>0</v>
      </c>
      <c r="G75" s="21">
        <v>0</v>
      </c>
      <c r="H75" s="21">
        <v>0</v>
      </c>
      <c r="I75" s="21">
        <v>0</v>
      </c>
      <c r="J75" s="21">
        <v>0</v>
      </c>
      <c r="K75" s="21">
        <v>0</v>
      </c>
      <c r="L75" s="21">
        <v>0</v>
      </c>
      <c r="M75" s="21">
        <v>0</v>
      </c>
      <c r="N75" s="21">
        <v>5611.4</v>
      </c>
      <c r="O75" s="21">
        <v>5021.8999999999996</v>
      </c>
      <c r="P75" s="21">
        <v>4818.5</v>
      </c>
      <c r="Q75" s="21">
        <v>5373.2</v>
      </c>
      <c r="R75" s="21">
        <v>5719.5</v>
      </c>
      <c r="S75" s="21">
        <v>6030.6</v>
      </c>
      <c r="T75" s="21">
        <v>5729.4</v>
      </c>
      <c r="U75" s="21">
        <v>5773.3</v>
      </c>
      <c r="V75" s="21">
        <v>5760.1</v>
      </c>
      <c r="W75" s="21">
        <v>5938.1</v>
      </c>
      <c r="X75" s="21">
        <v>6138.6</v>
      </c>
      <c r="Y75" s="21">
        <v>6250</v>
      </c>
    </row>
    <row r="76" spans="1:25" x14ac:dyDescent="0.25">
      <c r="A76" s="6" t="s">
        <v>70</v>
      </c>
      <c r="B76" s="6"/>
      <c r="C76" s="14">
        <v>417</v>
      </c>
      <c r="D76" s="21">
        <v>0</v>
      </c>
      <c r="E76" s="21">
        <v>0</v>
      </c>
      <c r="F76" s="21">
        <v>0</v>
      </c>
      <c r="G76" s="21">
        <v>0</v>
      </c>
      <c r="H76" s="21">
        <v>0</v>
      </c>
      <c r="I76" s="21">
        <v>0</v>
      </c>
      <c r="J76" s="21">
        <v>0</v>
      </c>
      <c r="K76" s="21">
        <v>0</v>
      </c>
      <c r="L76" s="21">
        <v>0</v>
      </c>
      <c r="M76" s="21">
        <v>0</v>
      </c>
      <c r="N76" s="21">
        <v>11192.7</v>
      </c>
      <c r="O76" s="21">
        <v>10678.7</v>
      </c>
      <c r="P76" s="21">
        <v>10098.1</v>
      </c>
      <c r="Q76" s="21">
        <v>11184</v>
      </c>
      <c r="R76" s="21">
        <v>12449</v>
      </c>
      <c r="S76" s="21">
        <v>12182.1</v>
      </c>
      <c r="T76" s="21">
        <v>12625.3</v>
      </c>
      <c r="U76" s="21">
        <v>11983</v>
      </c>
      <c r="V76" s="21">
        <v>12046.3</v>
      </c>
      <c r="W76" s="21">
        <v>12485.1</v>
      </c>
      <c r="X76" s="21">
        <v>13686.4</v>
      </c>
      <c r="Y76" s="21">
        <v>14908.3</v>
      </c>
    </row>
    <row r="77" spans="1:25" x14ac:dyDescent="0.25">
      <c r="A77" s="6" t="s">
        <v>71</v>
      </c>
      <c r="B77" s="6"/>
      <c r="C77" s="14">
        <v>418</v>
      </c>
      <c r="D77" s="21">
        <v>0</v>
      </c>
      <c r="E77" s="21">
        <v>0</v>
      </c>
      <c r="F77" s="21">
        <v>0</v>
      </c>
      <c r="G77" s="21">
        <v>0</v>
      </c>
      <c r="H77" s="21">
        <v>0</v>
      </c>
      <c r="I77" s="21">
        <v>0</v>
      </c>
      <c r="J77" s="21">
        <v>0</v>
      </c>
      <c r="K77" s="21">
        <v>0</v>
      </c>
      <c r="L77" s="21">
        <v>0</v>
      </c>
      <c r="M77" s="21">
        <v>0</v>
      </c>
      <c r="N77" s="21">
        <v>4232.3</v>
      </c>
      <c r="O77" s="21">
        <v>3938.1</v>
      </c>
      <c r="P77" s="21">
        <v>3583</v>
      </c>
      <c r="Q77" s="21">
        <v>3762.1</v>
      </c>
      <c r="R77" s="21">
        <v>4286</v>
      </c>
      <c r="S77" s="21">
        <v>4511.6000000000004</v>
      </c>
      <c r="T77" s="21">
        <v>4843.1000000000004</v>
      </c>
      <c r="U77" s="21">
        <v>5203.3</v>
      </c>
      <c r="V77" s="21">
        <v>5015.3</v>
      </c>
      <c r="W77" s="21">
        <v>5283.1</v>
      </c>
      <c r="X77" s="21">
        <v>5776.5</v>
      </c>
      <c r="Y77" s="21">
        <v>5800.2</v>
      </c>
    </row>
    <row r="78" spans="1:25" x14ac:dyDescent="0.25">
      <c r="A78" s="6" t="s">
        <v>72</v>
      </c>
      <c r="B78" s="6"/>
      <c r="C78" s="14">
        <v>419</v>
      </c>
      <c r="D78" s="21">
        <v>0</v>
      </c>
      <c r="E78" s="21">
        <v>0</v>
      </c>
      <c r="F78" s="21">
        <v>0</v>
      </c>
      <c r="G78" s="21">
        <v>0</v>
      </c>
      <c r="H78" s="21">
        <v>0</v>
      </c>
      <c r="I78" s="21">
        <v>0</v>
      </c>
      <c r="J78" s="21">
        <v>0</v>
      </c>
      <c r="K78" s="21">
        <v>0</v>
      </c>
      <c r="L78" s="21">
        <v>0</v>
      </c>
      <c r="M78" s="21">
        <v>0</v>
      </c>
      <c r="N78" s="21">
        <v>1212</v>
      </c>
      <c r="O78" s="21">
        <v>1641.8</v>
      </c>
      <c r="P78" s="21">
        <v>1190.2</v>
      </c>
      <c r="Q78" s="21">
        <v>1233.2</v>
      </c>
      <c r="R78" s="21">
        <v>1617.3</v>
      </c>
      <c r="S78" s="21">
        <v>1461.8</v>
      </c>
      <c r="T78" s="21">
        <v>1460.4</v>
      </c>
      <c r="U78" s="21">
        <v>1424.3</v>
      </c>
      <c r="V78" s="21">
        <v>1522.4</v>
      </c>
      <c r="W78" s="21">
        <v>1555.6</v>
      </c>
      <c r="X78" s="21">
        <v>1622.6</v>
      </c>
      <c r="Y78" s="21">
        <v>1686.5</v>
      </c>
    </row>
    <row r="79" spans="1:25" x14ac:dyDescent="0.25">
      <c r="A79" s="5" t="s">
        <v>73</v>
      </c>
      <c r="B79" s="5"/>
      <c r="C79" s="13" t="s">
        <v>199</v>
      </c>
      <c r="D79" s="20">
        <v>18688.400000000001</v>
      </c>
      <c r="E79" s="20">
        <v>20356.7</v>
      </c>
      <c r="F79" s="20">
        <v>21219.200000000001</v>
      </c>
      <c r="G79" s="20">
        <v>22879.4</v>
      </c>
      <c r="H79" s="20">
        <v>23920.3</v>
      </c>
      <c r="I79" s="20">
        <v>25679.5</v>
      </c>
      <c r="J79" s="20">
        <v>26628.799999999999</v>
      </c>
      <c r="K79" s="20">
        <v>27578.400000000001</v>
      </c>
      <c r="L79" s="20">
        <v>28219.5</v>
      </c>
      <c r="M79" s="20">
        <v>29421</v>
      </c>
      <c r="N79" s="20">
        <v>29801.4</v>
      </c>
      <c r="O79" s="20">
        <v>30617.4</v>
      </c>
      <c r="P79" s="20">
        <v>29719.4</v>
      </c>
      <c r="Q79" s="20">
        <v>30466.400000000001</v>
      </c>
      <c r="R79" s="20">
        <v>30542.9</v>
      </c>
      <c r="S79" s="20">
        <v>30379</v>
      </c>
      <c r="T79" s="20">
        <v>31927</v>
      </c>
      <c r="U79" s="20">
        <v>31934.5</v>
      </c>
      <c r="V79" s="20">
        <v>31953.5</v>
      </c>
      <c r="W79" s="20">
        <v>33248.5</v>
      </c>
      <c r="X79" s="20">
        <v>35633</v>
      </c>
      <c r="Y79" s="20">
        <v>36347.699999999997</v>
      </c>
    </row>
    <row r="80" spans="1:25" x14ac:dyDescent="0.25">
      <c r="A80" s="6" t="s">
        <v>74</v>
      </c>
      <c r="B80" s="6"/>
      <c r="C80" s="14">
        <v>441</v>
      </c>
      <c r="D80" s="21">
        <v>0</v>
      </c>
      <c r="E80" s="21">
        <v>0</v>
      </c>
      <c r="F80" s="21">
        <v>0</v>
      </c>
      <c r="G80" s="21">
        <v>0</v>
      </c>
      <c r="H80" s="21">
        <v>0</v>
      </c>
      <c r="I80" s="21">
        <v>0</v>
      </c>
      <c r="J80" s="21">
        <v>0</v>
      </c>
      <c r="K80" s="21">
        <v>0</v>
      </c>
      <c r="L80" s="21">
        <v>0</v>
      </c>
      <c r="M80" s="21">
        <v>0</v>
      </c>
      <c r="N80" s="21">
        <v>3809.4</v>
      </c>
      <c r="O80" s="21">
        <v>3969.1</v>
      </c>
      <c r="P80" s="21">
        <v>3691</v>
      </c>
      <c r="Q80" s="21">
        <v>3615.3</v>
      </c>
      <c r="R80" s="21">
        <v>3627.5</v>
      </c>
      <c r="S80" s="21">
        <v>3747.1</v>
      </c>
      <c r="T80" s="21">
        <v>3811.9</v>
      </c>
      <c r="U80" s="21">
        <v>3940</v>
      </c>
      <c r="V80" s="21">
        <v>4260.2</v>
      </c>
      <c r="W80" s="21">
        <v>4732.5</v>
      </c>
      <c r="X80" s="21">
        <v>4976.1000000000004</v>
      </c>
      <c r="Y80" s="21">
        <v>5177</v>
      </c>
    </row>
    <row r="81" spans="1:25" x14ac:dyDescent="0.25">
      <c r="A81" s="6" t="s">
        <v>75</v>
      </c>
      <c r="B81" s="6"/>
      <c r="C81" s="14">
        <v>442</v>
      </c>
      <c r="D81" s="21">
        <v>0</v>
      </c>
      <c r="E81" s="21">
        <v>0</v>
      </c>
      <c r="F81" s="21">
        <v>0</v>
      </c>
      <c r="G81" s="21">
        <v>0</v>
      </c>
      <c r="H81" s="21">
        <v>0</v>
      </c>
      <c r="I81" s="21">
        <v>0</v>
      </c>
      <c r="J81" s="21">
        <v>0</v>
      </c>
      <c r="K81" s="21">
        <v>0</v>
      </c>
      <c r="L81" s="21">
        <v>0</v>
      </c>
      <c r="M81" s="21">
        <v>0</v>
      </c>
      <c r="N81" s="21">
        <v>1376.2</v>
      </c>
      <c r="O81" s="21">
        <v>1325.8</v>
      </c>
      <c r="P81" s="21">
        <v>1212.5</v>
      </c>
      <c r="Q81" s="21">
        <v>1295.9000000000001</v>
      </c>
      <c r="R81" s="21">
        <v>1326.4</v>
      </c>
      <c r="S81" s="21">
        <v>1231.4000000000001</v>
      </c>
      <c r="T81" s="21">
        <v>1352.4</v>
      </c>
      <c r="U81" s="21">
        <v>1347.9</v>
      </c>
      <c r="V81" s="21">
        <v>1276.7</v>
      </c>
      <c r="W81" s="21">
        <v>1323.2</v>
      </c>
      <c r="X81" s="21">
        <v>1461.5</v>
      </c>
      <c r="Y81" s="21">
        <v>1451.4</v>
      </c>
    </row>
    <row r="82" spans="1:25" x14ac:dyDescent="0.25">
      <c r="A82" s="6" t="s">
        <v>76</v>
      </c>
      <c r="B82" s="6"/>
      <c r="C82" s="14">
        <v>443</v>
      </c>
      <c r="D82" s="21">
        <v>0</v>
      </c>
      <c r="E82" s="21">
        <v>0</v>
      </c>
      <c r="F82" s="21">
        <v>0</v>
      </c>
      <c r="G82" s="21">
        <v>0</v>
      </c>
      <c r="H82" s="21">
        <v>0</v>
      </c>
      <c r="I82" s="21">
        <v>0</v>
      </c>
      <c r="J82" s="21">
        <v>0</v>
      </c>
      <c r="K82" s="21">
        <v>0</v>
      </c>
      <c r="L82" s="21">
        <v>0</v>
      </c>
      <c r="M82" s="21">
        <v>0</v>
      </c>
      <c r="N82" s="21">
        <v>968.5</v>
      </c>
      <c r="O82" s="21">
        <v>1076.0999999999999</v>
      </c>
      <c r="P82" s="21">
        <v>1059.2</v>
      </c>
      <c r="Q82" s="21">
        <v>1197.9000000000001</v>
      </c>
      <c r="R82" s="21">
        <v>1389.6</v>
      </c>
      <c r="S82" s="21">
        <v>1249.5</v>
      </c>
      <c r="T82" s="21">
        <v>1379.6</v>
      </c>
      <c r="U82" s="21">
        <v>1310.3</v>
      </c>
      <c r="V82" s="21">
        <v>1355.8</v>
      </c>
      <c r="W82" s="21">
        <v>1434</v>
      </c>
      <c r="X82" s="21">
        <v>1775.7</v>
      </c>
      <c r="Y82" s="21">
        <v>1890</v>
      </c>
    </row>
    <row r="83" spans="1:25" x14ac:dyDescent="0.25">
      <c r="A83" s="6" t="s">
        <v>77</v>
      </c>
      <c r="B83" s="6"/>
      <c r="C83" s="14">
        <v>444</v>
      </c>
      <c r="D83" s="21">
        <v>0</v>
      </c>
      <c r="E83" s="21">
        <v>0</v>
      </c>
      <c r="F83" s="21">
        <v>0</v>
      </c>
      <c r="G83" s="21">
        <v>0</v>
      </c>
      <c r="H83" s="21">
        <v>0</v>
      </c>
      <c r="I83" s="21">
        <v>0</v>
      </c>
      <c r="J83" s="21">
        <v>0</v>
      </c>
      <c r="K83" s="21">
        <v>0</v>
      </c>
      <c r="L83" s="21">
        <v>0</v>
      </c>
      <c r="M83" s="21">
        <v>0</v>
      </c>
      <c r="N83" s="21">
        <v>2560</v>
      </c>
      <c r="O83" s="21">
        <v>2653</v>
      </c>
      <c r="P83" s="21">
        <v>2403.1</v>
      </c>
      <c r="Q83" s="21">
        <v>2415.6999999999998</v>
      </c>
      <c r="R83" s="21">
        <v>2321.5</v>
      </c>
      <c r="S83" s="21">
        <v>2270.3000000000002</v>
      </c>
      <c r="T83" s="21">
        <v>2374.6</v>
      </c>
      <c r="U83" s="21">
        <v>2584.3000000000002</v>
      </c>
      <c r="V83" s="21">
        <v>2393.9</v>
      </c>
      <c r="W83" s="21">
        <v>2497.1</v>
      </c>
      <c r="X83" s="21">
        <v>2826.9</v>
      </c>
      <c r="Y83" s="21">
        <v>2809.7</v>
      </c>
    </row>
    <row r="84" spans="1:25" x14ac:dyDescent="0.25">
      <c r="A84" s="6" t="s">
        <v>78</v>
      </c>
      <c r="B84" s="6"/>
      <c r="C84" s="14">
        <v>445</v>
      </c>
      <c r="D84" s="21">
        <v>0</v>
      </c>
      <c r="E84" s="21">
        <v>0</v>
      </c>
      <c r="F84" s="21">
        <v>0</v>
      </c>
      <c r="G84" s="21">
        <v>0</v>
      </c>
      <c r="H84" s="21">
        <v>0</v>
      </c>
      <c r="I84" s="21">
        <v>0</v>
      </c>
      <c r="J84" s="21">
        <v>0</v>
      </c>
      <c r="K84" s="21">
        <v>0</v>
      </c>
      <c r="L84" s="21">
        <v>0</v>
      </c>
      <c r="M84" s="21">
        <v>0</v>
      </c>
      <c r="N84" s="21">
        <v>6254.1</v>
      </c>
      <c r="O84" s="21">
        <v>6306.5</v>
      </c>
      <c r="P84" s="21">
        <v>6233.8</v>
      </c>
      <c r="Q84" s="21">
        <v>6218.6</v>
      </c>
      <c r="R84" s="21">
        <v>6195.5</v>
      </c>
      <c r="S84" s="21">
        <v>6120.4</v>
      </c>
      <c r="T84" s="21">
        <v>6237.4</v>
      </c>
      <c r="U84" s="21">
        <v>5872.6</v>
      </c>
      <c r="V84" s="21">
        <v>5892.9</v>
      </c>
      <c r="W84" s="21">
        <v>5973.6</v>
      </c>
      <c r="X84" s="21">
        <v>6225.5</v>
      </c>
      <c r="Y84" s="21">
        <v>6377.5</v>
      </c>
    </row>
    <row r="85" spans="1:25" x14ac:dyDescent="0.25">
      <c r="A85" s="6" t="s">
        <v>79</v>
      </c>
      <c r="B85" s="6"/>
      <c r="C85" s="14">
        <v>446</v>
      </c>
      <c r="D85" s="21">
        <v>0</v>
      </c>
      <c r="E85" s="21">
        <v>0</v>
      </c>
      <c r="F85" s="21">
        <v>0</v>
      </c>
      <c r="G85" s="21">
        <v>0</v>
      </c>
      <c r="H85" s="21">
        <v>0</v>
      </c>
      <c r="I85" s="21">
        <v>0</v>
      </c>
      <c r="J85" s="21">
        <v>0</v>
      </c>
      <c r="K85" s="21">
        <v>0</v>
      </c>
      <c r="L85" s="21">
        <v>0</v>
      </c>
      <c r="M85" s="21">
        <v>0</v>
      </c>
      <c r="N85" s="21">
        <v>3085.6</v>
      </c>
      <c r="O85" s="21">
        <v>3397.2</v>
      </c>
      <c r="P85" s="21">
        <v>3277.1</v>
      </c>
      <c r="Q85" s="21">
        <v>3394.4</v>
      </c>
      <c r="R85" s="21">
        <v>3404.3</v>
      </c>
      <c r="S85" s="21">
        <v>3485.5</v>
      </c>
      <c r="T85" s="21">
        <v>3581.3</v>
      </c>
      <c r="U85" s="21">
        <v>3620.2</v>
      </c>
      <c r="V85" s="21">
        <v>3572.8</v>
      </c>
      <c r="W85" s="21">
        <v>3760.8</v>
      </c>
      <c r="X85" s="21">
        <v>4036.5</v>
      </c>
      <c r="Y85" s="21">
        <v>4199.3999999999996</v>
      </c>
    </row>
    <row r="86" spans="1:25" x14ac:dyDescent="0.25">
      <c r="A86" s="6" t="s">
        <v>80</v>
      </c>
      <c r="B86" s="6"/>
      <c r="C86" s="14">
        <v>447</v>
      </c>
      <c r="D86" s="21">
        <v>0</v>
      </c>
      <c r="E86" s="21">
        <v>0</v>
      </c>
      <c r="F86" s="21">
        <v>0</v>
      </c>
      <c r="G86" s="21">
        <v>0</v>
      </c>
      <c r="H86" s="21">
        <v>0</v>
      </c>
      <c r="I86" s="21">
        <v>0</v>
      </c>
      <c r="J86" s="21">
        <v>0</v>
      </c>
      <c r="K86" s="21">
        <v>0</v>
      </c>
      <c r="L86" s="21">
        <v>0</v>
      </c>
      <c r="M86" s="21">
        <v>0</v>
      </c>
      <c r="N86" s="21">
        <v>1574.7</v>
      </c>
      <c r="O86" s="21">
        <v>1732.8</v>
      </c>
      <c r="P86" s="21">
        <v>1571.1</v>
      </c>
      <c r="Q86" s="21">
        <v>1588.6</v>
      </c>
      <c r="R86" s="21">
        <v>1499.2</v>
      </c>
      <c r="S86" s="21">
        <v>1703.8</v>
      </c>
      <c r="T86" s="21">
        <v>1927.5</v>
      </c>
      <c r="U86" s="21">
        <v>1806.9</v>
      </c>
      <c r="V86" s="21">
        <v>1791.3</v>
      </c>
      <c r="W86" s="21">
        <v>1852.3</v>
      </c>
      <c r="X86" s="21">
        <v>1974.7</v>
      </c>
      <c r="Y86" s="21">
        <v>1894.9</v>
      </c>
    </row>
    <row r="87" spans="1:25" x14ac:dyDescent="0.25">
      <c r="A87" s="6" t="s">
        <v>81</v>
      </c>
      <c r="B87" s="6"/>
      <c r="C87" s="14">
        <v>448</v>
      </c>
      <c r="D87" s="21">
        <v>0</v>
      </c>
      <c r="E87" s="21">
        <v>0</v>
      </c>
      <c r="F87" s="21">
        <v>0</v>
      </c>
      <c r="G87" s="21">
        <v>0</v>
      </c>
      <c r="H87" s="21">
        <v>0</v>
      </c>
      <c r="I87" s="21">
        <v>0</v>
      </c>
      <c r="J87" s="21">
        <v>0</v>
      </c>
      <c r="K87" s="21">
        <v>0</v>
      </c>
      <c r="L87" s="21">
        <v>0</v>
      </c>
      <c r="M87" s="21">
        <v>0</v>
      </c>
      <c r="N87" s="21">
        <v>2852.7</v>
      </c>
      <c r="O87" s="21">
        <v>2868.9</v>
      </c>
      <c r="P87" s="21">
        <v>2916.6</v>
      </c>
      <c r="Q87" s="21">
        <v>3080.2</v>
      </c>
      <c r="R87" s="21">
        <v>3045.6</v>
      </c>
      <c r="S87" s="21">
        <v>3092.1</v>
      </c>
      <c r="T87" s="21">
        <v>3309.5</v>
      </c>
      <c r="U87" s="21">
        <v>3334.7</v>
      </c>
      <c r="V87" s="21">
        <v>3457.2</v>
      </c>
      <c r="W87" s="21">
        <v>3678.8</v>
      </c>
      <c r="X87" s="21">
        <v>4039.6</v>
      </c>
      <c r="Y87" s="21">
        <v>4079.2</v>
      </c>
    </row>
    <row r="88" spans="1:25" x14ac:dyDescent="0.25">
      <c r="A88" s="6" t="s">
        <v>82</v>
      </c>
      <c r="B88" s="6"/>
      <c r="C88" s="14">
        <v>451</v>
      </c>
      <c r="D88" s="21">
        <v>0</v>
      </c>
      <c r="E88" s="21">
        <v>0</v>
      </c>
      <c r="F88" s="21">
        <v>0</v>
      </c>
      <c r="G88" s="21">
        <v>0</v>
      </c>
      <c r="H88" s="21">
        <v>0</v>
      </c>
      <c r="I88" s="21">
        <v>0</v>
      </c>
      <c r="J88" s="21">
        <v>0</v>
      </c>
      <c r="K88" s="21">
        <v>0</v>
      </c>
      <c r="L88" s="21">
        <v>0</v>
      </c>
      <c r="M88" s="21">
        <v>0</v>
      </c>
      <c r="N88" s="21">
        <v>858</v>
      </c>
      <c r="O88" s="21">
        <v>856</v>
      </c>
      <c r="P88" s="21">
        <v>897.6</v>
      </c>
      <c r="Q88" s="21">
        <v>942</v>
      </c>
      <c r="R88" s="21">
        <v>862.8</v>
      </c>
      <c r="S88" s="21">
        <v>837.3</v>
      </c>
      <c r="T88" s="21">
        <v>877.7</v>
      </c>
      <c r="U88" s="21">
        <v>863.1</v>
      </c>
      <c r="V88" s="21">
        <v>915.5</v>
      </c>
      <c r="W88" s="21">
        <v>904.2</v>
      </c>
      <c r="X88" s="21">
        <v>1030.8</v>
      </c>
      <c r="Y88" s="21">
        <v>1060.2</v>
      </c>
    </row>
    <row r="89" spans="1:25" x14ac:dyDescent="0.25">
      <c r="A89" s="6" t="s">
        <v>83</v>
      </c>
      <c r="B89" s="6"/>
      <c r="C89" s="14">
        <v>452</v>
      </c>
      <c r="D89" s="21">
        <v>0</v>
      </c>
      <c r="E89" s="21">
        <v>0</v>
      </c>
      <c r="F89" s="21">
        <v>0</v>
      </c>
      <c r="G89" s="21">
        <v>0</v>
      </c>
      <c r="H89" s="21">
        <v>0</v>
      </c>
      <c r="I89" s="21">
        <v>0</v>
      </c>
      <c r="J89" s="21">
        <v>0</v>
      </c>
      <c r="K89" s="21">
        <v>0</v>
      </c>
      <c r="L89" s="21">
        <v>0</v>
      </c>
      <c r="M89" s="21">
        <v>0</v>
      </c>
      <c r="N89" s="21">
        <v>3975.1</v>
      </c>
      <c r="O89" s="21">
        <v>3961.2</v>
      </c>
      <c r="P89" s="21">
        <v>4017.5</v>
      </c>
      <c r="Q89" s="21">
        <v>4145.8999999999996</v>
      </c>
      <c r="R89" s="21">
        <v>4309.8999999999996</v>
      </c>
      <c r="S89" s="21">
        <v>4025.7</v>
      </c>
      <c r="T89" s="21">
        <v>4201.3999999999996</v>
      </c>
      <c r="U89" s="21">
        <v>4332.8999999999996</v>
      </c>
      <c r="V89" s="21">
        <v>3962.1</v>
      </c>
      <c r="W89" s="21">
        <v>3826.8</v>
      </c>
      <c r="X89" s="21">
        <v>4045.8</v>
      </c>
      <c r="Y89" s="21">
        <v>4117</v>
      </c>
    </row>
    <row r="90" spans="1:25" x14ac:dyDescent="0.25">
      <c r="A90" s="6" t="s">
        <v>84</v>
      </c>
      <c r="B90" s="6"/>
      <c r="C90" s="14">
        <v>453</v>
      </c>
      <c r="D90" s="21">
        <v>0</v>
      </c>
      <c r="E90" s="21">
        <v>0</v>
      </c>
      <c r="F90" s="21">
        <v>0</v>
      </c>
      <c r="G90" s="21">
        <v>0</v>
      </c>
      <c r="H90" s="21">
        <v>0</v>
      </c>
      <c r="I90" s="21">
        <v>0</v>
      </c>
      <c r="J90" s="21">
        <v>0</v>
      </c>
      <c r="K90" s="21">
        <v>0</v>
      </c>
      <c r="L90" s="21">
        <v>0</v>
      </c>
      <c r="M90" s="21">
        <v>0</v>
      </c>
      <c r="N90" s="21">
        <v>1655.3</v>
      </c>
      <c r="O90" s="21">
        <v>1599.3</v>
      </c>
      <c r="P90" s="21">
        <v>1640.2</v>
      </c>
      <c r="Q90" s="21">
        <v>1705.4</v>
      </c>
      <c r="R90" s="21">
        <v>1623.7</v>
      </c>
      <c r="S90" s="21">
        <v>1681.5</v>
      </c>
      <c r="T90" s="21">
        <v>1790.9</v>
      </c>
      <c r="U90" s="21">
        <v>1756.4</v>
      </c>
      <c r="V90" s="21">
        <v>1830.6</v>
      </c>
      <c r="W90" s="21">
        <v>1951.9</v>
      </c>
      <c r="X90" s="21">
        <v>1916.3</v>
      </c>
      <c r="Y90" s="21">
        <v>2053.3000000000002</v>
      </c>
    </row>
    <row r="91" spans="1:25" x14ac:dyDescent="0.25">
      <c r="A91" s="6" t="s">
        <v>85</v>
      </c>
      <c r="B91" s="6"/>
      <c r="C91" s="14">
        <v>454</v>
      </c>
      <c r="D91" s="21">
        <v>0</v>
      </c>
      <c r="E91" s="21">
        <v>0</v>
      </c>
      <c r="F91" s="21">
        <v>0</v>
      </c>
      <c r="G91" s="21">
        <v>0</v>
      </c>
      <c r="H91" s="21">
        <v>0</v>
      </c>
      <c r="I91" s="21">
        <v>0</v>
      </c>
      <c r="J91" s="21">
        <v>0</v>
      </c>
      <c r="K91" s="21">
        <v>0</v>
      </c>
      <c r="L91" s="21">
        <v>0</v>
      </c>
      <c r="M91" s="21">
        <v>0</v>
      </c>
      <c r="N91" s="21">
        <v>879.1</v>
      </c>
      <c r="O91" s="21">
        <v>892.4</v>
      </c>
      <c r="P91" s="21">
        <v>801.5</v>
      </c>
      <c r="Q91" s="21">
        <v>851.9</v>
      </c>
      <c r="R91" s="21">
        <v>926.7</v>
      </c>
      <c r="S91" s="21">
        <v>934.5</v>
      </c>
      <c r="T91" s="21">
        <v>1086.0999999999999</v>
      </c>
      <c r="U91" s="21">
        <v>1174.5</v>
      </c>
      <c r="V91" s="21">
        <v>1262.2</v>
      </c>
      <c r="W91" s="21">
        <v>1339.3</v>
      </c>
      <c r="X91" s="21">
        <v>1367.8</v>
      </c>
      <c r="Y91" s="21">
        <v>1318.9</v>
      </c>
    </row>
    <row r="92" spans="1:25" x14ac:dyDescent="0.25">
      <c r="A92" s="5" t="s">
        <v>86</v>
      </c>
      <c r="B92" s="5"/>
      <c r="C92" s="13" t="s">
        <v>200</v>
      </c>
      <c r="D92" s="20">
        <v>18259.099999999999</v>
      </c>
      <c r="E92" s="20">
        <v>18490.2</v>
      </c>
      <c r="F92" s="20">
        <v>19826.099999999999</v>
      </c>
      <c r="G92" s="20">
        <v>20534.5</v>
      </c>
      <c r="H92" s="20">
        <v>20987.8</v>
      </c>
      <c r="I92" s="20">
        <v>20744.7</v>
      </c>
      <c r="J92" s="20">
        <v>20376.3</v>
      </c>
      <c r="K92" s="20">
        <v>21079.8</v>
      </c>
      <c r="L92" s="20">
        <v>22289.7</v>
      </c>
      <c r="M92" s="20">
        <v>22654.400000000001</v>
      </c>
      <c r="N92" s="20">
        <v>22620</v>
      </c>
      <c r="O92" s="20">
        <v>23481.3</v>
      </c>
      <c r="P92" s="20">
        <v>22168.5</v>
      </c>
      <c r="Q92" s="20">
        <v>23102.6</v>
      </c>
      <c r="R92" s="20">
        <v>23906.2</v>
      </c>
      <c r="S92" s="20">
        <v>23825</v>
      </c>
      <c r="T92" s="20">
        <v>24310</v>
      </c>
      <c r="U92" s="20">
        <v>25915.3</v>
      </c>
      <c r="V92" s="20">
        <v>26848.3</v>
      </c>
      <c r="W92" s="20">
        <v>27633.4</v>
      </c>
      <c r="X92" s="20">
        <v>28573.7</v>
      </c>
      <c r="Y92" s="20">
        <v>29691.7</v>
      </c>
    </row>
    <row r="93" spans="1:25" x14ac:dyDescent="0.25">
      <c r="A93" s="6" t="s">
        <v>87</v>
      </c>
      <c r="B93" s="6"/>
      <c r="C93" s="14">
        <v>481</v>
      </c>
      <c r="D93" s="21">
        <v>1442.4</v>
      </c>
      <c r="E93" s="21">
        <v>1455.9</v>
      </c>
      <c r="F93" s="21">
        <v>1491.5</v>
      </c>
      <c r="G93" s="21">
        <v>1516.3</v>
      </c>
      <c r="H93" s="21">
        <v>1371.5</v>
      </c>
      <c r="I93" s="21">
        <v>1218.0999999999999</v>
      </c>
      <c r="J93" s="21">
        <v>1105</v>
      </c>
      <c r="K93" s="21">
        <v>1269.5999999999999</v>
      </c>
      <c r="L93" s="21">
        <v>1472.7</v>
      </c>
      <c r="M93" s="21">
        <v>1531</v>
      </c>
      <c r="N93" s="21">
        <v>1669</v>
      </c>
      <c r="O93" s="21">
        <v>1753.7</v>
      </c>
      <c r="P93" s="21">
        <v>1589.6</v>
      </c>
      <c r="Q93" s="21">
        <v>1673.4</v>
      </c>
      <c r="R93" s="21">
        <v>1932.2</v>
      </c>
      <c r="S93" s="21">
        <v>2070.4</v>
      </c>
      <c r="T93" s="21">
        <v>1998.3</v>
      </c>
      <c r="U93" s="21">
        <v>2447.9</v>
      </c>
      <c r="V93" s="21">
        <v>2710.7</v>
      </c>
      <c r="W93" s="21">
        <v>2981.5</v>
      </c>
      <c r="X93" s="21">
        <v>3267.4</v>
      </c>
      <c r="Y93" s="21">
        <v>3497.6</v>
      </c>
    </row>
    <row r="94" spans="1:25" x14ac:dyDescent="0.25">
      <c r="A94" s="6" t="s">
        <v>88</v>
      </c>
      <c r="B94" s="6"/>
      <c r="C94" s="14">
        <v>482</v>
      </c>
      <c r="D94" s="21">
        <v>1317.4</v>
      </c>
      <c r="E94" s="21">
        <v>1233.7</v>
      </c>
      <c r="F94" s="21">
        <v>1340.6</v>
      </c>
      <c r="G94" s="21">
        <v>1590.8</v>
      </c>
      <c r="H94" s="21">
        <v>1624.6</v>
      </c>
      <c r="I94" s="21">
        <v>1698.1</v>
      </c>
      <c r="J94" s="21">
        <v>1654.2</v>
      </c>
      <c r="K94" s="21">
        <v>1804.7</v>
      </c>
      <c r="L94" s="21">
        <v>1929.1</v>
      </c>
      <c r="M94" s="21">
        <v>1893.2</v>
      </c>
      <c r="N94" s="21">
        <v>1795.4</v>
      </c>
      <c r="O94" s="21">
        <v>1705.8</v>
      </c>
      <c r="P94" s="21">
        <v>1434</v>
      </c>
      <c r="Q94" s="21">
        <v>1578.6</v>
      </c>
      <c r="R94" s="21">
        <v>1549.1</v>
      </c>
      <c r="S94" s="21">
        <v>1612.2</v>
      </c>
      <c r="T94" s="21">
        <v>1809.8</v>
      </c>
      <c r="U94" s="21">
        <v>1970.5</v>
      </c>
      <c r="V94" s="21">
        <v>1881.4</v>
      </c>
      <c r="W94" s="21">
        <v>1781.6</v>
      </c>
      <c r="X94" s="21">
        <v>1877.9</v>
      </c>
      <c r="Y94" s="21">
        <v>1937.6</v>
      </c>
    </row>
    <row r="95" spans="1:25" x14ac:dyDescent="0.25">
      <c r="A95" s="6" t="s">
        <v>89</v>
      </c>
      <c r="B95" s="6"/>
      <c r="C95" s="14">
        <v>483</v>
      </c>
      <c r="D95" s="21">
        <v>205.8</v>
      </c>
      <c r="E95" s="21">
        <v>209.2</v>
      </c>
      <c r="F95" s="21">
        <v>242.4</v>
      </c>
      <c r="G95" s="21">
        <v>294.7</v>
      </c>
      <c r="H95" s="21">
        <v>277.89999999999998</v>
      </c>
      <c r="I95" s="21">
        <v>277.3</v>
      </c>
      <c r="J95" s="21">
        <v>243</v>
      </c>
      <c r="K95" s="21">
        <v>293.89999999999998</v>
      </c>
      <c r="L95" s="21">
        <v>306.3</v>
      </c>
      <c r="M95" s="21">
        <v>296.10000000000002</v>
      </c>
      <c r="N95" s="21">
        <v>244.9</v>
      </c>
      <c r="O95" s="21">
        <v>264.89999999999998</v>
      </c>
      <c r="P95" s="21">
        <v>220.5</v>
      </c>
      <c r="Q95" s="21">
        <v>203.4</v>
      </c>
      <c r="R95" s="21">
        <v>209.2</v>
      </c>
      <c r="S95" s="21">
        <v>214.3</v>
      </c>
      <c r="T95" s="21">
        <v>213.8</v>
      </c>
      <c r="U95" s="21">
        <v>204.1</v>
      </c>
      <c r="V95" s="21">
        <v>195</v>
      </c>
      <c r="W95" s="21">
        <v>195.1</v>
      </c>
      <c r="X95" s="21">
        <v>204.3</v>
      </c>
      <c r="Y95" s="21">
        <v>198</v>
      </c>
    </row>
    <row r="96" spans="1:25" x14ac:dyDescent="0.25">
      <c r="A96" s="6" t="s">
        <v>90</v>
      </c>
      <c r="B96" s="6"/>
      <c r="C96" s="14">
        <v>484</v>
      </c>
      <c r="D96" s="21">
        <v>3823.6</v>
      </c>
      <c r="E96" s="21">
        <v>3941.2</v>
      </c>
      <c r="F96" s="21">
        <v>4423.6000000000004</v>
      </c>
      <c r="G96" s="21">
        <v>4848.8999999999996</v>
      </c>
      <c r="H96" s="21">
        <v>5057.3</v>
      </c>
      <c r="I96" s="21">
        <v>5110.6000000000004</v>
      </c>
      <c r="J96" s="21">
        <v>4940.3999999999996</v>
      </c>
      <c r="K96" s="21">
        <v>5050.8</v>
      </c>
      <c r="L96" s="21">
        <v>5500.1</v>
      </c>
      <c r="M96" s="21">
        <v>5460.8</v>
      </c>
      <c r="N96" s="21">
        <v>5476.1</v>
      </c>
      <c r="O96" s="21">
        <v>5908.5</v>
      </c>
      <c r="P96" s="21">
        <v>5537.5</v>
      </c>
      <c r="Q96" s="21">
        <v>6164.6</v>
      </c>
      <c r="R96" s="21">
        <v>6353.9</v>
      </c>
      <c r="S96" s="21">
        <v>6389.8</v>
      </c>
      <c r="T96" s="21">
        <v>6581.9</v>
      </c>
      <c r="U96" s="21">
        <v>7051.6</v>
      </c>
      <c r="V96" s="21">
        <v>7326.8</v>
      </c>
      <c r="W96" s="21">
        <v>7626.2</v>
      </c>
      <c r="X96" s="21">
        <v>7791.6</v>
      </c>
      <c r="Y96" s="21">
        <v>7858.5</v>
      </c>
    </row>
    <row r="97" spans="1:25" x14ac:dyDescent="0.25">
      <c r="A97" s="6" t="s">
        <v>91</v>
      </c>
      <c r="B97" s="6"/>
      <c r="C97" s="14" t="s">
        <v>201</v>
      </c>
      <c r="D97" s="21">
        <v>2264.3000000000002</v>
      </c>
      <c r="E97" s="21">
        <v>2315.4</v>
      </c>
      <c r="F97" s="21">
        <v>2450.5</v>
      </c>
      <c r="G97" s="21">
        <v>2713</v>
      </c>
      <c r="H97" s="21">
        <v>2693.7</v>
      </c>
      <c r="I97" s="21">
        <v>2708.3</v>
      </c>
      <c r="J97" s="21">
        <v>2651.4</v>
      </c>
      <c r="K97" s="21">
        <v>2761.5</v>
      </c>
      <c r="L97" s="21">
        <v>2941.5</v>
      </c>
      <c r="M97" s="21">
        <v>2997.6</v>
      </c>
      <c r="N97" s="21">
        <v>3169.7</v>
      </c>
      <c r="O97" s="21">
        <v>3363.5</v>
      </c>
      <c r="P97" s="21">
        <v>3037.1</v>
      </c>
      <c r="Q97" s="21">
        <v>3150.4</v>
      </c>
      <c r="R97" s="21">
        <v>3326.9</v>
      </c>
      <c r="S97" s="21">
        <v>3275.2</v>
      </c>
      <c r="T97" s="21">
        <v>3355.6</v>
      </c>
      <c r="U97" s="21">
        <v>3450.7</v>
      </c>
      <c r="V97" s="21">
        <v>3547.7</v>
      </c>
      <c r="W97" s="21">
        <v>3488.4</v>
      </c>
      <c r="X97" s="21">
        <v>3538</v>
      </c>
      <c r="Y97" s="21">
        <v>3611.3</v>
      </c>
    </row>
    <row r="98" spans="1:25" x14ac:dyDescent="0.25">
      <c r="A98" s="7" t="s">
        <v>92</v>
      </c>
      <c r="B98" s="7"/>
      <c r="C98" s="14">
        <v>4851</v>
      </c>
      <c r="D98" s="21">
        <v>1259.7</v>
      </c>
      <c r="E98" s="21">
        <v>1296.5</v>
      </c>
      <c r="F98" s="21">
        <v>1450.3</v>
      </c>
      <c r="G98" s="21">
        <v>1623.5</v>
      </c>
      <c r="H98" s="21">
        <v>1672.4</v>
      </c>
      <c r="I98" s="21">
        <v>1630.2</v>
      </c>
      <c r="J98" s="21">
        <v>1630.5</v>
      </c>
      <c r="K98" s="21">
        <v>1734.5</v>
      </c>
      <c r="L98" s="21">
        <v>1905.4</v>
      </c>
      <c r="M98" s="21">
        <v>1903.7</v>
      </c>
      <c r="N98" s="21">
        <v>2045.4</v>
      </c>
      <c r="O98" s="21">
        <v>2087.1999999999998</v>
      </c>
      <c r="P98" s="21">
        <v>2000.6</v>
      </c>
      <c r="Q98" s="21">
        <v>2022</v>
      </c>
      <c r="R98" s="21">
        <v>2152.8000000000002</v>
      </c>
      <c r="S98" s="21">
        <v>2194.4</v>
      </c>
      <c r="T98" s="21">
        <v>2229.5</v>
      </c>
      <c r="U98" s="21">
        <v>2289.9</v>
      </c>
      <c r="V98" s="21">
        <v>2485.5</v>
      </c>
      <c r="W98" s="21">
        <v>2431.4</v>
      </c>
      <c r="X98" s="21">
        <v>2466.5</v>
      </c>
      <c r="Y98" s="21">
        <v>2486.6</v>
      </c>
    </row>
    <row r="99" spans="1:25" x14ac:dyDescent="0.25">
      <c r="A99" s="7" t="s">
        <v>93</v>
      </c>
      <c r="B99" s="7"/>
      <c r="C99" s="14">
        <v>4853</v>
      </c>
      <c r="D99" s="21">
        <v>420.2</v>
      </c>
      <c r="E99" s="21">
        <v>412</v>
      </c>
      <c r="F99" s="21">
        <v>343.6</v>
      </c>
      <c r="G99" s="21">
        <v>356.1</v>
      </c>
      <c r="H99" s="21">
        <v>334.4</v>
      </c>
      <c r="I99" s="21">
        <v>390.6</v>
      </c>
      <c r="J99" s="21">
        <v>391.9</v>
      </c>
      <c r="K99" s="21">
        <v>374</v>
      </c>
      <c r="L99" s="21">
        <v>353.5</v>
      </c>
      <c r="M99" s="21">
        <v>403.4</v>
      </c>
      <c r="N99" s="21">
        <v>419.3</v>
      </c>
      <c r="O99" s="21">
        <v>466.7</v>
      </c>
      <c r="P99" s="21">
        <v>368.5</v>
      </c>
      <c r="Q99" s="21">
        <v>394.5</v>
      </c>
      <c r="R99" s="21">
        <v>386.5</v>
      </c>
      <c r="S99" s="21">
        <v>358.6</v>
      </c>
      <c r="T99" s="21">
        <v>367.8</v>
      </c>
      <c r="U99" s="21">
        <v>390.2</v>
      </c>
      <c r="V99" s="21">
        <v>352.6</v>
      </c>
      <c r="W99" s="21">
        <v>358.5</v>
      </c>
      <c r="X99" s="21">
        <v>348.1</v>
      </c>
      <c r="Y99" s="21">
        <v>386.9</v>
      </c>
    </row>
    <row r="100" spans="1:25" x14ac:dyDescent="0.25">
      <c r="A100" s="8" t="s">
        <v>94</v>
      </c>
      <c r="B100" s="8"/>
      <c r="C100" s="15" t="s">
        <v>202</v>
      </c>
      <c r="D100" s="22">
        <v>518.29999999999995</v>
      </c>
      <c r="E100" s="22">
        <v>540.5</v>
      </c>
      <c r="F100" s="22">
        <v>609.9</v>
      </c>
      <c r="G100" s="22">
        <v>686.7</v>
      </c>
      <c r="H100" s="22">
        <v>662.1</v>
      </c>
      <c r="I100" s="22">
        <v>651.79999999999995</v>
      </c>
      <c r="J100" s="22">
        <v>607.70000000000005</v>
      </c>
      <c r="K100" s="22">
        <v>637.79999999999995</v>
      </c>
      <c r="L100" s="22">
        <v>679.6</v>
      </c>
      <c r="M100" s="22">
        <v>680.4</v>
      </c>
      <c r="N100" s="22">
        <v>703</v>
      </c>
      <c r="O100" s="22">
        <v>787.6</v>
      </c>
      <c r="P100" s="22">
        <v>668.3</v>
      </c>
      <c r="Q100" s="22">
        <v>729.1</v>
      </c>
      <c r="R100" s="22">
        <v>784.2</v>
      </c>
      <c r="S100" s="22">
        <v>722.2</v>
      </c>
      <c r="T100" s="22">
        <v>758.4</v>
      </c>
      <c r="U100" s="22">
        <v>770.9</v>
      </c>
      <c r="V100" s="22">
        <v>696.6</v>
      </c>
      <c r="W100" s="22">
        <v>687.5</v>
      </c>
      <c r="X100" s="22">
        <v>712.8</v>
      </c>
      <c r="Y100" s="22">
        <v>733.6</v>
      </c>
    </row>
    <row r="101" spans="1:25" x14ac:dyDescent="0.25">
      <c r="A101" s="6" t="s">
        <v>95</v>
      </c>
      <c r="B101" s="6"/>
      <c r="C101" s="14">
        <v>486</v>
      </c>
      <c r="D101" s="21">
        <v>1979.5</v>
      </c>
      <c r="E101" s="21">
        <v>2075.9</v>
      </c>
      <c r="F101" s="21">
        <v>2146.6999999999998</v>
      </c>
      <c r="G101" s="21">
        <v>2061.4</v>
      </c>
      <c r="H101" s="21">
        <v>2257.3000000000002</v>
      </c>
      <c r="I101" s="21">
        <v>2309.1</v>
      </c>
      <c r="J101" s="21">
        <v>2266.5</v>
      </c>
      <c r="K101" s="21">
        <v>2292</v>
      </c>
      <c r="L101" s="21">
        <v>2203.1</v>
      </c>
      <c r="M101" s="21">
        <v>1982.1</v>
      </c>
      <c r="N101" s="21">
        <v>1786.4</v>
      </c>
      <c r="O101" s="21">
        <v>1404.4</v>
      </c>
      <c r="P101" s="21">
        <v>1304.8</v>
      </c>
      <c r="Q101" s="21">
        <v>1098.2</v>
      </c>
      <c r="R101" s="21">
        <v>1210.9000000000001</v>
      </c>
      <c r="S101" s="21">
        <v>1107.9000000000001</v>
      </c>
      <c r="T101" s="21">
        <v>1001.5</v>
      </c>
      <c r="U101" s="21">
        <v>1160.2</v>
      </c>
      <c r="V101" s="21">
        <v>1197.7</v>
      </c>
      <c r="W101" s="21">
        <v>1201</v>
      </c>
      <c r="X101" s="21">
        <v>1170</v>
      </c>
      <c r="Y101" s="21">
        <v>1209.9000000000001</v>
      </c>
    </row>
    <row r="102" spans="1:25" x14ac:dyDescent="0.25">
      <c r="A102" s="6" t="s">
        <v>96</v>
      </c>
      <c r="B102" s="6"/>
      <c r="C102" s="14">
        <v>488</v>
      </c>
      <c r="D102" s="21">
        <v>3663.4</v>
      </c>
      <c r="E102" s="21">
        <v>3683.8</v>
      </c>
      <c r="F102" s="21">
        <v>4037.4</v>
      </c>
      <c r="G102" s="21">
        <v>3565.4</v>
      </c>
      <c r="H102" s="21">
        <v>3607.5</v>
      </c>
      <c r="I102" s="21">
        <v>3468.2</v>
      </c>
      <c r="J102" s="21">
        <v>3582.5</v>
      </c>
      <c r="K102" s="21">
        <v>3573.3</v>
      </c>
      <c r="L102" s="21">
        <v>3745</v>
      </c>
      <c r="M102" s="21">
        <v>4136.8999999999996</v>
      </c>
      <c r="N102" s="21">
        <v>3989.5</v>
      </c>
      <c r="O102" s="21">
        <v>4491.2</v>
      </c>
      <c r="P102" s="21">
        <v>4393.8999999999996</v>
      </c>
      <c r="Q102" s="21">
        <v>4616.7</v>
      </c>
      <c r="R102" s="21">
        <v>4729.1000000000004</v>
      </c>
      <c r="S102" s="21">
        <v>4746.5</v>
      </c>
      <c r="T102" s="21">
        <v>4967</v>
      </c>
      <c r="U102" s="21">
        <v>5368</v>
      </c>
      <c r="V102" s="21">
        <v>5960.7</v>
      </c>
      <c r="W102" s="21">
        <v>6328.1</v>
      </c>
      <c r="X102" s="21">
        <v>6521.2</v>
      </c>
      <c r="Y102" s="21">
        <v>6707.5</v>
      </c>
    </row>
    <row r="103" spans="1:25" x14ac:dyDescent="0.25">
      <c r="A103" s="6" t="s">
        <v>97</v>
      </c>
      <c r="B103" s="6"/>
      <c r="C103" s="14">
        <v>491</v>
      </c>
      <c r="D103" s="21">
        <v>0</v>
      </c>
      <c r="E103" s="21">
        <v>0</v>
      </c>
      <c r="F103" s="21">
        <v>0</v>
      </c>
      <c r="G103" s="21">
        <v>0</v>
      </c>
      <c r="H103" s="21">
        <v>0</v>
      </c>
      <c r="I103" s="21">
        <v>0</v>
      </c>
      <c r="J103" s="21">
        <v>0</v>
      </c>
      <c r="K103" s="21">
        <v>0</v>
      </c>
      <c r="L103" s="21">
        <v>0</v>
      </c>
      <c r="M103" s="21">
        <v>0</v>
      </c>
      <c r="N103" s="21">
        <v>2348.6999999999998</v>
      </c>
      <c r="O103" s="21">
        <v>2184.8000000000002</v>
      </c>
      <c r="P103" s="21">
        <v>2245</v>
      </c>
      <c r="Q103" s="21">
        <v>2195.6</v>
      </c>
      <c r="R103" s="21">
        <v>2149.9</v>
      </c>
      <c r="S103" s="21">
        <v>2091.5</v>
      </c>
      <c r="T103" s="21">
        <v>1969.1</v>
      </c>
      <c r="U103" s="21">
        <v>1914.2</v>
      </c>
      <c r="V103" s="21">
        <v>1859.5</v>
      </c>
      <c r="W103" s="21">
        <v>1823.9</v>
      </c>
      <c r="X103" s="21">
        <v>1882.6</v>
      </c>
      <c r="Y103" s="21">
        <v>1944.2</v>
      </c>
    </row>
    <row r="104" spans="1:25" x14ac:dyDescent="0.25">
      <c r="A104" s="6" t="s">
        <v>98</v>
      </c>
      <c r="B104" s="6"/>
      <c r="C104" s="14">
        <v>492</v>
      </c>
      <c r="D104" s="21">
        <v>0</v>
      </c>
      <c r="E104" s="21">
        <v>0</v>
      </c>
      <c r="F104" s="21">
        <v>0</v>
      </c>
      <c r="G104" s="21">
        <v>0</v>
      </c>
      <c r="H104" s="21">
        <v>0</v>
      </c>
      <c r="I104" s="21">
        <v>0</v>
      </c>
      <c r="J104" s="21">
        <v>0</v>
      </c>
      <c r="K104" s="21">
        <v>0</v>
      </c>
      <c r="L104" s="21">
        <v>0</v>
      </c>
      <c r="M104" s="21">
        <v>0</v>
      </c>
      <c r="N104" s="21">
        <v>1333</v>
      </c>
      <c r="O104" s="21">
        <v>1478.7</v>
      </c>
      <c r="P104" s="21">
        <v>1484.3</v>
      </c>
      <c r="Q104" s="21">
        <v>1471.6</v>
      </c>
      <c r="R104" s="21">
        <v>1483.5</v>
      </c>
      <c r="S104" s="21">
        <v>1364</v>
      </c>
      <c r="T104" s="21">
        <v>1422.4</v>
      </c>
      <c r="U104" s="21">
        <v>1347</v>
      </c>
      <c r="V104" s="21">
        <v>1277.7</v>
      </c>
      <c r="W104" s="21">
        <v>1239.7</v>
      </c>
      <c r="X104" s="21">
        <v>1245.4000000000001</v>
      </c>
      <c r="Y104" s="21">
        <v>1277.7</v>
      </c>
    </row>
    <row r="105" spans="1:25" x14ac:dyDescent="0.25">
      <c r="A105" s="6" t="s">
        <v>99</v>
      </c>
      <c r="B105" s="6"/>
      <c r="C105" s="14">
        <v>493</v>
      </c>
      <c r="D105" s="21">
        <v>574.5</v>
      </c>
      <c r="E105" s="21">
        <v>615.4</v>
      </c>
      <c r="F105" s="21">
        <v>708.2</v>
      </c>
      <c r="G105" s="21">
        <v>691.3</v>
      </c>
      <c r="H105" s="21">
        <v>756.8</v>
      </c>
      <c r="I105" s="21">
        <v>806.9</v>
      </c>
      <c r="J105" s="21">
        <v>806.5</v>
      </c>
      <c r="K105" s="21">
        <v>844.2</v>
      </c>
      <c r="L105" s="21">
        <v>848.1</v>
      </c>
      <c r="M105" s="21">
        <v>952.4</v>
      </c>
      <c r="N105" s="21">
        <v>973.6</v>
      </c>
      <c r="O105" s="21">
        <v>957.9</v>
      </c>
      <c r="P105" s="21">
        <v>936.5</v>
      </c>
      <c r="Q105" s="21">
        <v>953.4</v>
      </c>
      <c r="R105" s="21">
        <v>970.3</v>
      </c>
      <c r="S105" s="21">
        <v>953.4</v>
      </c>
      <c r="T105" s="21">
        <v>1010.6</v>
      </c>
      <c r="U105" s="21">
        <v>1054.5999999999999</v>
      </c>
      <c r="V105" s="21">
        <v>995.1</v>
      </c>
      <c r="W105" s="21">
        <v>1106.2</v>
      </c>
      <c r="X105" s="21">
        <v>1164.3</v>
      </c>
      <c r="Y105" s="21">
        <v>1447.1</v>
      </c>
    </row>
    <row r="106" spans="1:25" x14ac:dyDescent="0.25">
      <c r="A106" s="5" t="s">
        <v>100</v>
      </c>
      <c r="B106" s="5"/>
      <c r="C106" s="13">
        <v>51</v>
      </c>
      <c r="D106" s="20">
        <v>12581.1</v>
      </c>
      <c r="E106" s="20">
        <v>13465.9</v>
      </c>
      <c r="F106" s="20">
        <v>15766.4</v>
      </c>
      <c r="G106" s="20">
        <v>17453</v>
      </c>
      <c r="H106" s="20">
        <v>19041.900000000001</v>
      </c>
      <c r="I106" s="20">
        <v>20141.2</v>
      </c>
      <c r="J106" s="20">
        <v>20049.8</v>
      </c>
      <c r="K106" s="20">
        <v>22048.3</v>
      </c>
      <c r="L106" s="20">
        <v>22902.7</v>
      </c>
      <c r="M106" s="20">
        <v>23604.9</v>
      </c>
      <c r="N106" s="20">
        <v>23057.5</v>
      </c>
      <c r="O106" s="20">
        <v>23245.599999999999</v>
      </c>
      <c r="P106" s="20">
        <v>23071.1</v>
      </c>
      <c r="Q106" s="20">
        <v>23606</v>
      </c>
      <c r="R106" s="20">
        <v>23832.1</v>
      </c>
      <c r="S106" s="20">
        <v>23998.3</v>
      </c>
      <c r="T106" s="20">
        <v>23712.9</v>
      </c>
      <c r="U106" s="20">
        <v>24945.4</v>
      </c>
      <c r="V106" s="20">
        <v>25481.7</v>
      </c>
      <c r="W106" s="20">
        <v>26008.400000000001</v>
      </c>
      <c r="X106" s="20">
        <v>26680.6</v>
      </c>
      <c r="Y106" s="20">
        <v>26526.9</v>
      </c>
    </row>
    <row r="107" spans="1:25" x14ac:dyDescent="0.25">
      <c r="A107" s="6" t="s">
        <v>101</v>
      </c>
      <c r="B107" s="6"/>
      <c r="C107" s="14">
        <v>511</v>
      </c>
      <c r="D107" s="21">
        <v>2914</v>
      </c>
      <c r="E107" s="21">
        <v>3281.6</v>
      </c>
      <c r="F107" s="21">
        <v>3721.5</v>
      </c>
      <c r="G107" s="21">
        <v>3820.8</v>
      </c>
      <c r="H107" s="21">
        <v>3979.4</v>
      </c>
      <c r="I107" s="21">
        <v>4270.3999999999996</v>
      </c>
      <c r="J107" s="21">
        <v>4104.3999999999996</v>
      </c>
      <c r="K107" s="21">
        <v>4338.5</v>
      </c>
      <c r="L107" s="21">
        <v>4446.8</v>
      </c>
      <c r="M107" s="21">
        <v>4565.7</v>
      </c>
      <c r="N107" s="21">
        <v>4859.1000000000004</v>
      </c>
      <c r="O107" s="21">
        <v>4803.8999999999996</v>
      </c>
      <c r="P107" s="21">
        <v>4336</v>
      </c>
      <c r="Q107" s="21">
        <v>4224.5</v>
      </c>
      <c r="R107" s="21">
        <v>4400.8999999999996</v>
      </c>
      <c r="S107" s="21">
        <v>4520.3</v>
      </c>
      <c r="T107" s="21">
        <v>4562.3</v>
      </c>
      <c r="U107" s="21">
        <v>5100.6000000000004</v>
      </c>
      <c r="V107" s="21">
        <v>4901.5</v>
      </c>
      <c r="W107" s="21">
        <v>5122.6000000000004</v>
      </c>
      <c r="X107" s="21">
        <v>5370.9</v>
      </c>
      <c r="Y107" s="21">
        <v>5490.5</v>
      </c>
    </row>
    <row r="108" spans="1:25" x14ac:dyDescent="0.25">
      <c r="A108" s="7" t="s">
        <v>102</v>
      </c>
      <c r="B108" s="7"/>
      <c r="C108" s="14">
        <v>5111</v>
      </c>
      <c r="D108" s="21">
        <v>2585.1</v>
      </c>
      <c r="E108" s="21">
        <v>2735</v>
      </c>
      <c r="F108" s="21">
        <v>2632</v>
      </c>
      <c r="G108" s="21">
        <v>2731.2</v>
      </c>
      <c r="H108" s="21">
        <v>2729.6</v>
      </c>
      <c r="I108" s="21">
        <v>3076.8</v>
      </c>
      <c r="J108" s="21">
        <v>2702.8</v>
      </c>
      <c r="K108" s="21">
        <v>2813.4</v>
      </c>
      <c r="L108" s="21">
        <v>2773.5</v>
      </c>
      <c r="M108" s="21">
        <v>2717.5</v>
      </c>
      <c r="N108" s="21">
        <v>2778.8</v>
      </c>
      <c r="O108" s="21">
        <v>2864.3</v>
      </c>
      <c r="P108" s="21">
        <v>2706.3</v>
      </c>
      <c r="Q108" s="21">
        <v>2603</v>
      </c>
      <c r="R108" s="21">
        <v>2409.1999999999998</v>
      </c>
      <c r="S108" s="21">
        <v>2347</v>
      </c>
      <c r="T108" s="21">
        <v>2173.3000000000002</v>
      </c>
      <c r="U108" s="21">
        <v>2068.1999999999998</v>
      </c>
      <c r="V108" s="21">
        <v>1819</v>
      </c>
      <c r="W108" s="21">
        <v>1657</v>
      </c>
      <c r="X108" s="21">
        <v>1484</v>
      </c>
      <c r="Y108" s="21">
        <v>1266.3</v>
      </c>
    </row>
    <row r="109" spans="1:25" x14ac:dyDescent="0.25">
      <c r="A109" s="7" t="s">
        <v>103</v>
      </c>
      <c r="B109" s="7"/>
      <c r="C109" s="14">
        <v>5112</v>
      </c>
      <c r="D109" s="21">
        <v>534.6</v>
      </c>
      <c r="E109" s="21">
        <v>711.5</v>
      </c>
      <c r="F109" s="21">
        <v>1105.2</v>
      </c>
      <c r="G109" s="21">
        <v>1114.4000000000001</v>
      </c>
      <c r="H109" s="21">
        <v>1249.7</v>
      </c>
      <c r="I109" s="21">
        <v>1218.3</v>
      </c>
      <c r="J109" s="21">
        <v>1386.7</v>
      </c>
      <c r="K109" s="21">
        <v>1504.6</v>
      </c>
      <c r="L109" s="21">
        <v>1644.2</v>
      </c>
      <c r="M109" s="21">
        <v>1816.1</v>
      </c>
      <c r="N109" s="21">
        <v>2048.4</v>
      </c>
      <c r="O109" s="21">
        <v>1908.1</v>
      </c>
      <c r="P109" s="21">
        <v>1602.2</v>
      </c>
      <c r="Q109" s="21">
        <v>1595.4</v>
      </c>
      <c r="R109" s="21">
        <v>1987.5</v>
      </c>
      <c r="S109" s="21">
        <v>2173.3000000000002</v>
      </c>
      <c r="T109" s="21">
        <v>2384.3000000000002</v>
      </c>
      <c r="U109" s="21">
        <v>3025.7</v>
      </c>
      <c r="V109" s="21">
        <v>3071.4</v>
      </c>
      <c r="W109" s="21">
        <v>3453.4</v>
      </c>
      <c r="X109" s="21">
        <v>3871.5</v>
      </c>
      <c r="Y109" s="21">
        <v>4205.5</v>
      </c>
    </row>
    <row r="110" spans="1:25" x14ac:dyDescent="0.25">
      <c r="A110" s="6" t="s">
        <v>104</v>
      </c>
      <c r="B110" s="6"/>
      <c r="C110" s="14">
        <v>512</v>
      </c>
      <c r="D110" s="21">
        <v>1283.5999999999999</v>
      </c>
      <c r="E110" s="21">
        <v>1568.8</v>
      </c>
      <c r="F110" s="21">
        <v>1628.2</v>
      </c>
      <c r="G110" s="21">
        <v>1755.7</v>
      </c>
      <c r="H110" s="21">
        <v>1686.8</v>
      </c>
      <c r="I110" s="21">
        <v>1797.9</v>
      </c>
      <c r="J110" s="21">
        <v>1619.6</v>
      </c>
      <c r="K110" s="21">
        <v>1790.8</v>
      </c>
      <c r="L110" s="21">
        <v>1744.2</v>
      </c>
      <c r="M110" s="21">
        <v>1890.4</v>
      </c>
      <c r="N110" s="21">
        <v>1922.6</v>
      </c>
      <c r="O110" s="21">
        <v>1918.9</v>
      </c>
      <c r="P110" s="21">
        <v>1925.1</v>
      </c>
      <c r="Q110" s="21">
        <v>1847.5</v>
      </c>
      <c r="R110" s="21">
        <v>1837.1</v>
      </c>
      <c r="S110" s="21">
        <v>1753.8</v>
      </c>
      <c r="T110" s="21">
        <v>1865</v>
      </c>
      <c r="U110" s="21">
        <v>2442.1</v>
      </c>
      <c r="V110" s="21">
        <v>1913</v>
      </c>
      <c r="W110" s="21">
        <v>2139.1</v>
      </c>
      <c r="X110" s="21">
        <v>2188.1</v>
      </c>
      <c r="Y110" s="21">
        <v>2175.5</v>
      </c>
    </row>
    <row r="111" spans="1:25" x14ac:dyDescent="0.25">
      <c r="A111" s="7" t="s">
        <v>105</v>
      </c>
      <c r="B111" s="7"/>
      <c r="C111" s="14">
        <v>5121</v>
      </c>
      <c r="D111" s="21">
        <v>1020.1</v>
      </c>
      <c r="E111" s="21">
        <v>1256.9000000000001</v>
      </c>
      <c r="F111" s="21">
        <v>1443.5</v>
      </c>
      <c r="G111" s="21">
        <v>1540.1000000000001</v>
      </c>
      <c r="H111" s="21">
        <v>1464.7</v>
      </c>
      <c r="I111" s="21">
        <v>1557.3999999999999</v>
      </c>
      <c r="J111" s="21">
        <v>1380.1</v>
      </c>
      <c r="K111" s="21">
        <v>1546.9</v>
      </c>
      <c r="L111" s="21">
        <v>1501.8</v>
      </c>
      <c r="M111" s="21">
        <v>1646.3</v>
      </c>
      <c r="N111" s="21">
        <v>1714.9</v>
      </c>
      <c r="O111" s="21">
        <v>1661.4</v>
      </c>
      <c r="P111" s="21">
        <v>1722</v>
      </c>
      <c r="Q111" s="21">
        <v>1670</v>
      </c>
      <c r="R111" s="21">
        <v>1661.7</v>
      </c>
      <c r="S111" s="21">
        <v>1589.8</v>
      </c>
      <c r="T111" s="21">
        <v>1718.6</v>
      </c>
      <c r="U111" s="21">
        <v>2248</v>
      </c>
      <c r="V111" s="21">
        <v>1703.4</v>
      </c>
      <c r="W111" s="21">
        <v>1898.9</v>
      </c>
      <c r="X111" s="21">
        <v>1943.6</v>
      </c>
      <c r="Y111" s="21">
        <v>1918.7</v>
      </c>
    </row>
    <row r="112" spans="1:25" x14ac:dyDescent="0.25">
      <c r="A112" s="7" t="s">
        <v>106</v>
      </c>
      <c r="B112" s="7"/>
      <c r="C112" s="14">
        <v>5122</v>
      </c>
      <c r="D112" s="21">
        <v>215.7</v>
      </c>
      <c r="E112" s="21">
        <v>257.2</v>
      </c>
      <c r="F112" s="21">
        <v>177.5</v>
      </c>
      <c r="G112" s="21">
        <v>202.5</v>
      </c>
      <c r="H112" s="21">
        <v>208.7</v>
      </c>
      <c r="I112" s="21">
        <v>226</v>
      </c>
      <c r="J112" s="21">
        <v>220.1</v>
      </c>
      <c r="K112" s="21">
        <v>231.5</v>
      </c>
      <c r="L112" s="21">
        <v>226.2</v>
      </c>
      <c r="M112" s="21">
        <v>229.8</v>
      </c>
      <c r="N112" s="21">
        <v>204</v>
      </c>
      <c r="O112" s="21">
        <v>244</v>
      </c>
      <c r="P112" s="21">
        <v>199.6</v>
      </c>
      <c r="Q112" s="21">
        <v>175.9</v>
      </c>
      <c r="R112" s="21">
        <v>174</v>
      </c>
      <c r="S112" s="21">
        <v>164</v>
      </c>
      <c r="T112" s="21">
        <v>143.80000000000001</v>
      </c>
      <c r="U112" s="21">
        <v>177.6</v>
      </c>
      <c r="V112" s="21">
        <v>182.4</v>
      </c>
      <c r="W112" s="21">
        <v>210</v>
      </c>
      <c r="X112" s="21">
        <v>216.1</v>
      </c>
      <c r="Y112" s="21">
        <v>224.6</v>
      </c>
    </row>
    <row r="113" spans="1:25" x14ac:dyDescent="0.25">
      <c r="A113" s="6" t="s">
        <v>107</v>
      </c>
      <c r="B113" s="6"/>
      <c r="C113" s="14">
        <v>515</v>
      </c>
      <c r="D113" s="21">
        <v>0</v>
      </c>
      <c r="E113" s="21">
        <v>0</v>
      </c>
      <c r="F113" s="21">
        <v>0</v>
      </c>
      <c r="G113" s="21">
        <v>0</v>
      </c>
      <c r="H113" s="21">
        <v>0</v>
      </c>
      <c r="I113" s="21">
        <v>0</v>
      </c>
      <c r="J113" s="21">
        <v>0</v>
      </c>
      <c r="K113" s="21">
        <v>0</v>
      </c>
      <c r="L113" s="21">
        <v>0</v>
      </c>
      <c r="M113" s="21">
        <v>0</v>
      </c>
      <c r="N113" s="21">
        <v>2116.1999999999998</v>
      </c>
      <c r="O113" s="21">
        <v>2008.8</v>
      </c>
      <c r="P113" s="21">
        <v>2118.9</v>
      </c>
      <c r="Q113" s="21">
        <v>2211</v>
      </c>
      <c r="R113" s="21">
        <v>2264.6</v>
      </c>
      <c r="S113" s="21">
        <v>2250.3000000000002</v>
      </c>
      <c r="T113" s="21">
        <v>2264</v>
      </c>
      <c r="U113" s="21">
        <v>2150.6999999999998</v>
      </c>
      <c r="V113" s="21">
        <v>2208</v>
      </c>
      <c r="W113" s="21">
        <v>2093.8000000000002</v>
      </c>
      <c r="X113" s="21">
        <v>2103.6999999999998</v>
      </c>
      <c r="Y113" s="21">
        <v>2046.6</v>
      </c>
    </row>
    <row r="114" spans="1:25" x14ac:dyDescent="0.25">
      <c r="A114" s="6" t="s">
        <v>108</v>
      </c>
      <c r="B114" s="6"/>
      <c r="C114" s="14">
        <v>517</v>
      </c>
      <c r="D114" s="21">
        <v>0</v>
      </c>
      <c r="E114" s="21">
        <v>0</v>
      </c>
      <c r="F114" s="21">
        <v>0</v>
      </c>
      <c r="G114" s="21">
        <v>0</v>
      </c>
      <c r="H114" s="21">
        <v>0</v>
      </c>
      <c r="I114" s="21">
        <v>0</v>
      </c>
      <c r="J114" s="21">
        <v>0</v>
      </c>
      <c r="K114" s="21">
        <v>0</v>
      </c>
      <c r="L114" s="21">
        <v>0</v>
      </c>
      <c r="M114" s="21">
        <v>0</v>
      </c>
      <c r="N114" s="21">
        <v>11820</v>
      </c>
      <c r="O114" s="21">
        <v>12078.1</v>
      </c>
      <c r="P114" s="21">
        <v>12335</v>
      </c>
      <c r="Q114" s="21">
        <v>12966.5</v>
      </c>
      <c r="R114" s="21">
        <v>12650.3</v>
      </c>
      <c r="S114" s="21">
        <v>12766.9</v>
      </c>
      <c r="T114" s="21">
        <v>12297.2</v>
      </c>
      <c r="U114" s="21">
        <v>12289.4</v>
      </c>
      <c r="V114" s="21">
        <v>12783.4</v>
      </c>
      <c r="W114" s="21">
        <v>12805.9</v>
      </c>
      <c r="X114" s="21">
        <v>12898.1</v>
      </c>
      <c r="Y114" s="21">
        <v>12967.5</v>
      </c>
    </row>
    <row r="115" spans="1:25" x14ac:dyDescent="0.25">
      <c r="A115" s="6" t="s">
        <v>109</v>
      </c>
      <c r="B115" s="6"/>
      <c r="C115" s="14">
        <v>518</v>
      </c>
      <c r="D115" s="21">
        <v>411.4</v>
      </c>
      <c r="E115" s="21">
        <v>409.7</v>
      </c>
      <c r="F115" s="21">
        <v>631.20000000000005</v>
      </c>
      <c r="G115" s="21">
        <v>858.3</v>
      </c>
      <c r="H115" s="21">
        <v>1226.2</v>
      </c>
      <c r="I115" s="21">
        <v>1324.2</v>
      </c>
      <c r="J115" s="21">
        <v>1262.0999999999999</v>
      </c>
      <c r="K115" s="21">
        <v>1303.5999999999999</v>
      </c>
      <c r="L115" s="21">
        <v>1303.3</v>
      </c>
      <c r="M115" s="21">
        <v>1337.4</v>
      </c>
      <c r="N115" s="21">
        <v>1356.7</v>
      </c>
      <c r="O115" s="21">
        <v>1473.3</v>
      </c>
      <c r="P115" s="21">
        <v>1363</v>
      </c>
      <c r="Q115" s="21">
        <v>1437.3</v>
      </c>
      <c r="R115" s="21">
        <v>1662.5</v>
      </c>
      <c r="S115" s="21">
        <v>1623.6</v>
      </c>
      <c r="T115" s="21">
        <v>1393.1</v>
      </c>
      <c r="U115" s="21">
        <v>1454.3</v>
      </c>
      <c r="V115" s="21">
        <v>1856.8</v>
      </c>
      <c r="W115" s="21">
        <v>1970.2</v>
      </c>
      <c r="X115" s="21">
        <v>2063.3000000000002</v>
      </c>
      <c r="Y115" s="21">
        <v>1948.3</v>
      </c>
    </row>
    <row r="116" spans="1:25" x14ac:dyDescent="0.25">
      <c r="A116" s="6" t="s">
        <v>110</v>
      </c>
      <c r="B116" s="6"/>
      <c r="C116" s="14">
        <v>519</v>
      </c>
      <c r="D116" s="21">
        <v>0</v>
      </c>
      <c r="E116" s="21">
        <v>0</v>
      </c>
      <c r="F116" s="21">
        <v>0</v>
      </c>
      <c r="G116" s="21">
        <v>0</v>
      </c>
      <c r="H116" s="21">
        <v>0</v>
      </c>
      <c r="I116" s="21">
        <v>0</v>
      </c>
      <c r="J116" s="21">
        <v>0</v>
      </c>
      <c r="K116" s="21">
        <v>0</v>
      </c>
      <c r="L116" s="21">
        <v>0</v>
      </c>
      <c r="M116" s="21">
        <v>0</v>
      </c>
      <c r="N116" s="21">
        <v>986.4</v>
      </c>
      <c r="O116" s="21">
        <v>970.4</v>
      </c>
      <c r="P116" s="21">
        <v>990.1</v>
      </c>
      <c r="Q116" s="21">
        <v>916.3</v>
      </c>
      <c r="R116" s="21">
        <v>1016.7</v>
      </c>
      <c r="S116" s="21">
        <v>1083.4000000000001</v>
      </c>
      <c r="T116" s="21">
        <v>1322.5</v>
      </c>
      <c r="U116" s="21">
        <v>1478.5</v>
      </c>
      <c r="V116" s="21">
        <v>1771.3</v>
      </c>
      <c r="W116" s="21">
        <v>1843.2</v>
      </c>
      <c r="X116" s="21">
        <v>2023.4</v>
      </c>
      <c r="Y116" s="21">
        <v>1861.7</v>
      </c>
    </row>
    <row r="117" spans="1:25" x14ac:dyDescent="0.25">
      <c r="A117" s="4" t="s">
        <v>111</v>
      </c>
      <c r="B117" s="4"/>
      <c r="C117" s="12" t="s">
        <v>203</v>
      </c>
      <c r="D117" s="19">
        <v>85302.1</v>
      </c>
      <c r="E117" s="19">
        <v>88212.9</v>
      </c>
      <c r="F117" s="19">
        <v>93238.1</v>
      </c>
      <c r="G117" s="19">
        <v>98883.4</v>
      </c>
      <c r="H117" s="19">
        <v>104515</v>
      </c>
      <c r="I117" s="19">
        <v>107494.9</v>
      </c>
      <c r="J117" s="19">
        <v>108709.79999999999</v>
      </c>
      <c r="K117" s="19">
        <v>112732.6</v>
      </c>
      <c r="L117" s="19">
        <v>117565.4</v>
      </c>
      <c r="M117" s="19">
        <v>122056.8</v>
      </c>
      <c r="N117" s="19">
        <v>125498.9</v>
      </c>
      <c r="O117" s="19">
        <v>125501.6</v>
      </c>
      <c r="P117" s="19">
        <v>126534.6</v>
      </c>
      <c r="Q117" s="19">
        <v>129188.9</v>
      </c>
      <c r="R117" s="19">
        <v>133383.4</v>
      </c>
      <c r="S117" s="19">
        <v>136570.79999999999</v>
      </c>
      <c r="T117" s="19">
        <v>140521.20000000001</v>
      </c>
      <c r="U117" s="19">
        <v>143970.20000000001</v>
      </c>
      <c r="V117" s="19">
        <v>149849</v>
      </c>
      <c r="W117" s="19">
        <v>155313.5</v>
      </c>
      <c r="X117" s="19">
        <v>159292.6</v>
      </c>
      <c r="Y117" s="19">
        <v>161896.29999999999</v>
      </c>
    </row>
    <row r="118" spans="1:25" x14ac:dyDescent="0.25">
      <c r="A118" s="5" t="s">
        <v>112</v>
      </c>
      <c r="B118" s="5"/>
      <c r="C118" s="13">
        <v>52</v>
      </c>
      <c r="D118" s="20">
        <v>32720</v>
      </c>
      <c r="E118" s="20">
        <v>34638.699999999997</v>
      </c>
      <c r="F118" s="20">
        <v>36386.400000000001</v>
      </c>
      <c r="G118" s="20">
        <v>39023.1</v>
      </c>
      <c r="H118" s="20">
        <v>41835.5</v>
      </c>
      <c r="I118" s="20">
        <v>42183.1</v>
      </c>
      <c r="J118" s="20">
        <v>42488.4</v>
      </c>
      <c r="K118" s="20">
        <v>44735.3</v>
      </c>
      <c r="L118" s="20">
        <v>46497</v>
      </c>
      <c r="M118" s="20">
        <v>49769.3</v>
      </c>
      <c r="N118" s="20">
        <v>51947.9</v>
      </c>
      <c r="O118" s="20">
        <v>50836.1</v>
      </c>
      <c r="P118" s="20">
        <v>50227.9</v>
      </c>
      <c r="Q118" s="20">
        <v>50888.5</v>
      </c>
      <c r="R118" s="20">
        <v>52822</v>
      </c>
      <c r="S118" s="20">
        <v>54005.8</v>
      </c>
      <c r="T118" s="20">
        <v>56261.5</v>
      </c>
      <c r="U118" s="20">
        <v>58382.1</v>
      </c>
      <c r="V118" s="20">
        <v>61707.4</v>
      </c>
      <c r="W118" s="20">
        <v>64532.9</v>
      </c>
      <c r="X118" s="20">
        <v>66888.100000000006</v>
      </c>
      <c r="Y118" s="20">
        <v>68510.600000000006</v>
      </c>
    </row>
    <row r="119" spans="1:25" x14ac:dyDescent="0.25">
      <c r="A119" s="6" t="s">
        <v>113</v>
      </c>
      <c r="B119" s="6"/>
      <c r="C119" s="14">
        <v>521</v>
      </c>
      <c r="D119" s="21">
        <v>157.6</v>
      </c>
      <c r="E119" s="21">
        <v>145.6</v>
      </c>
      <c r="F119" s="21">
        <v>171.4</v>
      </c>
      <c r="G119" s="21">
        <v>169.1</v>
      </c>
      <c r="H119" s="21">
        <v>165</v>
      </c>
      <c r="I119" s="21">
        <v>142.5</v>
      </c>
      <c r="J119" s="21">
        <v>176.2</v>
      </c>
      <c r="K119" s="21">
        <v>172.4</v>
      </c>
      <c r="L119" s="21">
        <v>198</v>
      </c>
      <c r="M119" s="21">
        <v>199.3</v>
      </c>
      <c r="N119" s="21">
        <v>201.5</v>
      </c>
      <c r="O119" s="21">
        <v>210.2</v>
      </c>
      <c r="P119" s="21">
        <v>211.3</v>
      </c>
      <c r="Q119" s="21">
        <v>211.1</v>
      </c>
      <c r="R119" s="21">
        <v>196.3</v>
      </c>
      <c r="S119" s="21">
        <v>235.9</v>
      </c>
      <c r="T119" s="21">
        <v>260.5</v>
      </c>
      <c r="U119" s="21">
        <v>237.6</v>
      </c>
      <c r="V119" s="21">
        <v>234.5</v>
      </c>
      <c r="W119" s="21">
        <v>234.6</v>
      </c>
      <c r="X119" s="21">
        <v>244.9</v>
      </c>
      <c r="Y119" s="21">
        <v>230.9</v>
      </c>
    </row>
    <row r="120" spans="1:25" x14ac:dyDescent="0.25">
      <c r="A120" s="6" t="s">
        <v>114</v>
      </c>
      <c r="B120" s="6"/>
      <c r="C120" s="14">
        <v>522</v>
      </c>
      <c r="D120" s="21">
        <v>17951.7</v>
      </c>
      <c r="E120" s="21">
        <v>18657.099999999999</v>
      </c>
      <c r="F120" s="21">
        <v>19848.599999999999</v>
      </c>
      <c r="G120" s="21">
        <v>21004.2</v>
      </c>
      <c r="H120" s="21">
        <v>23539.8</v>
      </c>
      <c r="I120" s="21">
        <v>24409.1</v>
      </c>
      <c r="J120" s="21">
        <v>24637.599999999999</v>
      </c>
      <c r="K120" s="21">
        <v>25267.5</v>
      </c>
      <c r="L120" s="21">
        <v>26291.599999999999</v>
      </c>
      <c r="M120" s="21">
        <v>27796.5</v>
      </c>
      <c r="N120" s="21">
        <v>29447.1</v>
      </c>
      <c r="O120" s="21">
        <v>29529.9</v>
      </c>
      <c r="P120" s="21">
        <v>29252.7</v>
      </c>
      <c r="Q120" s="21">
        <v>29713.8</v>
      </c>
      <c r="R120" s="21">
        <v>30722.799999999999</v>
      </c>
      <c r="S120" s="21">
        <v>31283.5</v>
      </c>
      <c r="T120" s="21">
        <v>32839.9</v>
      </c>
      <c r="U120" s="21">
        <v>33927.699999999997</v>
      </c>
      <c r="V120" s="21">
        <v>36283</v>
      </c>
      <c r="W120" s="21">
        <v>38349.599999999999</v>
      </c>
      <c r="X120" s="21">
        <v>39945.300000000003</v>
      </c>
      <c r="Y120" s="21">
        <v>40834.400000000001</v>
      </c>
    </row>
    <row r="121" spans="1:25" x14ac:dyDescent="0.25">
      <c r="A121" s="7" t="s">
        <v>115</v>
      </c>
      <c r="B121" s="7"/>
      <c r="C121" s="14">
        <v>5221</v>
      </c>
      <c r="D121" s="21">
        <v>16770.5</v>
      </c>
      <c r="E121" s="21">
        <v>17508</v>
      </c>
      <c r="F121" s="21">
        <v>17075.900000000001</v>
      </c>
      <c r="G121" s="21">
        <v>19013.400000000001</v>
      </c>
      <c r="H121" s="21">
        <v>20224.099999999999</v>
      </c>
      <c r="I121" s="21">
        <v>20437.099999999999</v>
      </c>
      <c r="J121" s="21">
        <v>20707.3</v>
      </c>
      <c r="K121" s="21">
        <v>21137</v>
      </c>
      <c r="L121" s="21">
        <v>21839.4</v>
      </c>
      <c r="M121" s="21">
        <v>22925.3</v>
      </c>
      <c r="N121" s="21">
        <v>24013.5</v>
      </c>
      <c r="O121" s="21">
        <v>24561.3</v>
      </c>
      <c r="P121" s="21">
        <v>24372.400000000001</v>
      </c>
      <c r="Q121" s="21">
        <v>25887.8</v>
      </c>
      <c r="R121" s="21">
        <v>27060.7</v>
      </c>
      <c r="S121" s="21">
        <v>27754.799999999999</v>
      </c>
      <c r="T121" s="21">
        <v>29176.7</v>
      </c>
      <c r="U121" s="21">
        <v>30083.4</v>
      </c>
      <c r="V121" s="21">
        <v>32036.9</v>
      </c>
      <c r="W121" s="21">
        <v>33823.4</v>
      </c>
      <c r="X121" s="21">
        <v>35214</v>
      </c>
      <c r="Y121" s="21">
        <v>35906.800000000003</v>
      </c>
    </row>
    <row r="122" spans="1:25" x14ac:dyDescent="0.25">
      <c r="A122" s="6" t="s">
        <v>116</v>
      </c>
      <c r="B122" s="6"/>
      <c r="C122" s="14">
        <v>524</v>
      </c>
      <c r="D122" s="21">
        <v>11982.8</v>
      </c>
      <c r="E122" s="21">
        <v>13090.5</v>
      </c>
      <c r="F122" s="21">
        <v>13093.9</v>
      </c>
      <c r="G122" s="21">
        <v>14655.8</v>
      </c>
      <c r="H122" s="21">
        <v>14670.9</v>
      </c>
      <c r="I122" s="21">
        <v>13553.5</v>
      </c>
      <c r="J122" s="21">
        <v>13454</v>
      </c>
      <c r="K122" s="21">
        <v>14364</v>
      </c>
      <c r="L122" s="21">
        <v>14400</v>
      </c>
      <c r="M122" s="21">
        <v>15292.3</v>
      </c>
      <c r="N122" s="21">
        <v>15383.2</v>
      </c>
      <c r="O122" s="21">
        <v>14408.7</v>
      </c>
      <c r="P122" s="21">
        <v>14321.1</v>
      </c>
      <c r="Q122" s="21">
        <v>14246</v>
      </c>
      <c r="R122" s="21">
        <v>14725</v>
      </c>
      <c r="S122" s="21">
        <v>15387.7</v>
      </c>
      <c r="T122" s="21">
        <v>15568.5</v>
      </c>
      <c r="U122" s="21">
        <v>15960.3</v>
      </c>
      <c r="V122" s="21">
        <v>16535.599999999999</v>
      </c>
      <c r="W122" s="21">
        <v>17013.5</v>
      </c>
      <c r="X122" s="21">
        <v>17387</v>
      </c>
      <c r="Y122" s="21">
        <v>17969.400000000001</v>
      </c>
    </row>
    <row r="123" spans="1:25" x14ac:dyDescent="0.25">
      <c r="A123" s="7" t="s">
        <v>117</v>
      </c>
      <c r="B123" s="7"/>
      <c r="C123" s="14">
        <v>5241</v>
      </c>
      <c r="D123" s="21">
        <v>8593.7999999999993</v>
      </c>
      <c r="E123" s="21">
        <v>9611.2000000000007</v>
      </c>
      <c r="F123" s="21">
        <v>9596.7000000000007</v>
      </c>
      <c r="G123" s="21">
        <v>10779.9</v>
      </c>
      <c r="H123" s="21">
        <v>10280.799999999999</v>
      </c>
      <c r="I123" s="21">
        <v>9642.1</v>
      </c>
      <c r="J123" s="21">
        <v>9600.1</v>
      </c>
      <c r="K123" s="21">
        <v>10325</v>
      </c>
      <c r="L123" s="21">
        <v>10379.799999999999</v>
      </c>
      <c r="M123" s="21">
        <v>11189.3</v>
      </c>
      <c r="N123" s="21">
        <v>11418.9</v>
      </c>
      <c r="O123" s="21">
        <v>10705.4</v>
      </c>
      <c r="P123" s="21">
        <v>10589</v>
      </c>
      <c r="Q123" s="21">
        <v>10575.9</v>
      </c>
      <c r="R123" s="21">
        <v>10953.8</v>
      </c>
      <c r="S123" s="21">
        <v>11531.4</v>
      </c>
      <c r="T123" s="21">
        <v>11661.2</v>
      </c>
      <c r="U123" s="21">
        <v>12076.7</v>
      </c>
      <c r="V123" s="21">
        <v>12631.9</v>
      </c>
      <c r="W123" s="21">
        <v>13132</v>
      </c>
      <c r="X123" s="21">
        <v>13429.3</v>
      </c>
      <c r="Y123" s="21">
        <v>13707.1</v>
      </c>
    </row>
    <row r="124" spans="1:25" x14ac:dyDescent="0.25">
      <c r="A124" s="7" t="s">
        <v>118</v>
      </c>
      <c r="B124" s="7"/>
      <c r="C124" s="14">
        <v>5242</v>
      </c>
      <c r="D124" s="21">
        <v>3434.6</v>
      </c>
      <c r="E124" s="21">
        <v>3499.5</v>
      </c>
      <c r="F124" s="21">
        <v>3519.2</v>
      </c>
      <c r="G124" s="21">
        <v>3896.4</v>
      </c>
      <c r="H124" s="21">
        <v>4548.7</v>
      </c>
      <c r="I124" s="21">
        <v>4029.6</v>
      </c>
      <c r="J124" s="21">
        <v>3963.6</v>
      </c>
      <c r="K124" s="21">
        <v>4132.6000000000004</v>
      </c>
      <c r="L124" s="21">
        <v>4104.6000000000004</v>
      </c>
      <c r="M124" s="21">
        <v>4141.5</v>
      </c>
      <c r="N124" s="21">
        <v>3960.6</v>
      </c>
      <c r="O124" s="21">
        <v>3697.8</v>
      </c>
      <c r="P124" s="21">
        <v>3736</v>
      </c>
      <c r="Q124" s="21">
        <v>3669.8</v>
      </c>
      <c r="R124" s="21">
        <v>3770.7</v>
      </c>
      <c r="S124" s="21">
        <v>3856.2</v>
      </c>
      <c r="T124" s="21">
        <v>3907</v>
      </c>
      <c r="U124" s="21">
        <v>3892.3</v>
      </c>
      <c r="V124" s="21">
        <v>3925.7</v>
      </c>
      <c r="W124" s="21">
        <v>3919</v>
      </c>
      <c r="X124" s="21">
        <v>3997.1</v>
      </c>
      <c r="Y124" s="21">
        <v>4284.6000000000004</v>
      </c>
    </row>
    <row r="125" spans="1:25" x14ac:dyDescent="0.25">
      <c r="A125" s="6" t="s">
        <v>119</v>
      </c>
      <c r="B125" s="6"/>
      <c r="C125" s="14" t="s">
        <v>204</v>
      </c>
      <c r="D125" s="21">
        <v>3169.8</v>
      </c>
      <c r="E125" s="21">
        <v>3323.9</v>
      </c>
      <c r="F125" s="21">
        <v>3851.7</v>
      </c>
      <c r="G125" s="21">
        <v>3867.5</v>
      </c>
      <c r="H125" s="21">
        <v>4090.6</v>
      </c>
      <c r="I125" s="21">
        <v>4497.2</v>
      </c>
      <c r="J125" s="21">
        <v>4604.8</v>
      </c>
      <c r="K125" s="21">
        <v>5260.9</v>
      </c>
      <c r="L125" s="21">
        <v>5790.9</v>
      </c>
      <c r="M125" s="21">
        <v>6561.3</v>
      </c>
      <c r="N125" s="21">
        <v>6912.8</v>
      </c>
      <c r="O125" s="21">
        <v>6647.6</v>
      </c>
      <c r="P125" s="21">
        <v>6428.8</v>
      </c>
      <c r="Q125" s="21">
        <v>6680.7</v>
      </c>
      <c r="R125" s="21">
        <v>7127.7</v>
      </c>
      <c r="S125" s="21">
        <v>7098.7</v>
      </c>
      <c r="T125" s="21">
        <v>7587.3</v>
      </c>
      <c r="U125" s="21">
        <v>8256.1</v>
      </c>
      <c r="V125" s="21">
        <v>8621.5</v>
      </c>
      <c r="W125" s="21">
        <v>8876.1</v>
      </c>
      <c r="X125" s="21">
        <v>9234.5</v>
      </c>
      <c r="Y125" s="21">
        <v>9409.2999999999993</v>
      </c>
    </row>
    <row r="126" spans="1:25" x14ac:dyDescent="0.25">
      <c r="A126" s="5" t="s">
        <v>120</v>
      </c>
      <c r="B126" s="5"/>
      <c r="C126" s="13">
        <v>53</v>
      </c>
      <c r="D126" s="20">
        <v>52582.1</v>
      </c>
      <c r="E126" s="20">
        <v>53574.2</v>
      </c>
      <c r="F126" s="20">
        <v>56851.7</v>
      </c>
      <c r="G126" s="20">
        <v>59860.3</v>
      </c>
      <c r="H126" s="20">
        <v>62679.5</v>
      </c>
      <c r="I126" s="20">
        <v>65311.8</v>
      </c>
      <c r="J126" s="20">
        <v>66221.399999999994</v>
      </c>
      <c r="K126" s="20">
        <v>67997.3</v>
      </c>
      <c r="L126" s="20">
        <v>71068.399999999994</v>
      </c>
      <c r="M126" s="20">
        <v>72287.5</v>
      </c>
      <c r="N126" s="20">
        <v>73551</v>
      </c>
      <c r="O126" s="20">
        <v>74665.5</v>
      </c>
      <c r="P126" s="20">
        <v>76306.7</v>
      </c>
      <c r="Q126" s="20">
        <v>78300.399999999994</v>
      </c>
      <c r="R126" s="20">
        <v>80561.399999999994</v>
      </c>
      <c r="S126" s="20">
        <v>82565</v>
      </c>
      <c r="T126" s="20">
        <v>84259.7</v>
      </c>
      <c r="U126" s="20">
        <v>85588.1</v>
      </c>
      <c r="V126" s="20">
        <v>88141.6</v>
      </c>
      <c r="W126" s="20">
        <v>90780.6</v>
      </c>
      <c r="X126" s="20">
        <v>92404.5</v>
      </c>
      <c r="Y126" s="20">
        <v>93385.7</v>
      </c>
    </row>
    <row r="127" spans="1:25" x14ac:dyDescent="0.25">
      <c r="A127" s="10" t="s">
        <v>121</v>
      </c>
      <c r="B127" s="10"/>
      <c r="C127" s="14">
        <v>531</v>
      </c>
      <c r="D127" s="21">
        <v>50973.599999999999</v>
      </c>
      <c r="E127" s="21">
        <v>51586.6</v>
      </c>
      <c r="F127" s="21">
        <v>54333.1</v>
      </c>
      <c r="G127" s="21">
        <v>56913.9</v>
      </c>
      <c r="H127" s="21">
        <v>59022.400000000001</v>
      </c>
      <c r="I127" s="21">
        <v>61619.6</v>
      </c>
      <c r="J127" s="21">
        <v>62604.4</v>
      </c>
      <c r="K127" s="21">
        <v>64205.9</v>
      </c>
      <c r="L127" s="21">
        <v>66866.2</v>
      </c>
      <c r="M127" s="21">
        <v>67940.800000000003</v>
      </c>
      <c r="N127" s="21">
        <v>68893</v>
      </c>
      <c r="O127" s="21">
        <v>69990.600000000006</v>
      </c>
      <c r="P127" s="21">
        <v>71529</v>
      </c>
      <c r="Q127" s="21">
        <v>73326.3</v>
      </c>
      <c r="R127" s="21">
        <v>75375.7</v>
      </c>
      <c r="S127" s="21">
        <v>77167.3</v>
      </c>
      <c r="T127" s="21">
        <v>79123.399999999994</v>
      </c>
      <c r="U127" s="21">
        <v>80700.100000000006</v>
      </c>
      <c r="V127" s="21">
        <v>83132.600000000006</v>
      </c>
      <c r="W127" s="21">
        <v>85625.600000000006</v>
      </c>
      <c r="X127" s="21">
        <v>87110.3</v>
      </c>
      <c r="Y127" s="21">
        <v>88134.5</v>
      </c>
    </row>
    <row r="128" spans="1:25" x14ac:dyDescent="0.25">
      <c r="A128" s="6" t="s">
        <v>122</v>
      </c>
      <c r="B128" s="6"/>
      <c r="C128" s="14">
        <v>5311</v>
      </c>
      <c r="D128" s="21">
        <v>14592.5</v>
      </c>
      <c r="E128" s="21">
        <v>14362.4</v>
      </c>
      <c r="F128" s="21">
        <v>15818.7</v>
      </c>
      <c r="G128" s="21">
        <v>16788.2</v>
      </c>
      <c r="H128" s="21">
        <v>17708.7</v>
      </c>
      <c r="I128" s="21">
        <v>18243.900000000001</v>
      </c>
      <c r="J128" s="21">
        <v>18365.5</v>
      </c>
      <c r="K128" s="21">
        <v>18446.099999999999</v>
      </c>
      <c r="L128" s="21">
        <v>19446.900000000001</v>
      </c>
      <c r="M128" s="21">
        <v>19271.3</v>
      </c>
      <c r="N128" s="21">
        <v>19610.8</v>
      </c>
      <c r="O128" s="21">
        <v>20120.7</v>
      </c>
      <c r="P128" s="21">
        <v>20363.3</v>
      </c>
      <c r="Q128" s="21">
        <v>20999.1</v>
      </c>
      <c r="R128" s="21">
        <v>21710.400000000001</v>
      </c>
      <c r="S128" s="21">
        <v>22161</v>
      </c>
      <c r="T128" s="21">
        <v>22669.200000000001</v>
      </c>
      <c r="U128" s="21">
        <v>22842.7</v>
      </c>
      <c r="V128" s="21">
        <v>23279.8</v>
      </c>
      <c r="W128" s="21">
        <v>23877</v>
      </c>
      <c r="X128" s="21">
        <v>24561.200000000001</v>
      </c>
      <c r="Y128" s="21">
        <v>25217.8</v>
      </c>
    </row>
    <row r="129" spans="1:25" x14ac:dyDescent="0.25">
      <c r="A129" s="6" t="s">
        <v>309</v>
      </c>
      <c r="B129" s="6"/>
      <c r="C129" s="14" t="s">
        <v>310</v>
      </c>
      <c r="D129" s="21">
        <v>31892.6</v>
      </c>
      <c r="E129" s="21">
        <v>32631.4</v>
      </c>
      <c r="F129" s="21">
        <v>33724.199999999997</v>
      </c>
      <c r="G129" s="21">
        <v>35014.300000000003</v>
      </c>
      <c r="H129" s="21">
        <v>35798.400000000001</v>
      </c>
      <c r="I129" s="21">
        <v>37188.300000000003</v>
      </c>
      <c r="J129" s="21">
        <v>38019.699999999997</v>
      </c>
      <c r="K129" s="21">
        <v>39233.300000000003</v>
      </c>
      <c r="L129" s="21">
        <v>40941.199999999997</v>
      </c>
      <c r="M129" s="21">
        <v>42311.6</v>
      </c>
      <c r="N129" s="21">
        <v>42762.5</v>
      </c>
      <c r="O129" s="21">
        <v>44213</v>
      </c>
      <c r="P129" s="21">
        <v>45452.4</v>
      </c>
      <c r="Q129" s="21">
        <v>46747.1</v>
      </c>
      <c r="R129" s="21">
        <v>48071.7</v>
      </c>
      <c r="S129" s="21">
        <v>49493.9</v>
      </c>
      <c r="T129" s="21">
        <v>50983</v>
      </c>
      <c r="U129" s="21">
        <v>52476.6</v>
      </c>
      <c r="V129" s="21">
        <v>54004.2</v>
      </c>
      <c r="W129" s="21">
        <v>55364.1</v>
      </c>
      <c r="X129" s="21">
        <v>56929</v>
      </c>
      <c r="Y129" s="21">
        <v>58538</v>
      </c>
    </row>
    <row r="130" spans="1:25" x14ac:dyDescent="0.25">
      <c r="A130" s="6" t="s">
        <v>123</v>
      </c>
      <c r="B130" s="6"/>
      <c r="C130" s="14" t="s">
        <v>205</v>
      </c>
      <c r="D130" s="21">
        <v>4261.1000000000004</v>
      </c>
      <c r="E130" s="21">
        <v>4445.8999999999996</v>
      </c>
      <c r="F130" s="21">
        <v>4563.6000000000004</v>
      </c>
      <c r="G130" s="21">
        <v>4988.1000000000004</v>
      </c>
      <c r="H130" s="21">
        <v>5611.3</v>
      </c>
      <c r="I130" s="21">
        <v>6610</v>
      </c>
      <c r="J130" s="21">
        <v>6591.4</v>
      </c>
      <c r="K130" s="21">
        <v>6983</v>
      </c>
      <c r="L130" s="21">
        <v>6818.3</v>
      </c>
      <c r="M130" s="21">
        <v>6622.5</v>
      </c>
      <c r="N130" s="21">
        <v>6805.4</v>
      </c>
      <c r="O130" s="21">
        <v>5731.7</v>
      </c>
      <c r="P130" s="21">
        <v>5774</v>
      </c>
      <c r="Q130" s="21">
        <v>5602.4</v>
      </c>
      <c r="R130" s="21">
        <v>5604.3</v>
      </c>
      <c r="S130" s="21">
        <v>5512.2</v>
      </c>
      <c r="T130" s="21">
        <v>5466.5</v>
      </c>
      <c r="U130" s="21">
        <v>5370.3</v>
      </c>
      <c r="V130" s="21">
        <v>5810</v>
      </c>
      <c r="W130" s="21">
        <v>6285.1</v>
      </c>
      <c r="X130" s="21">
        <v>5740.7</v>
      </c>
      <c r="Y130" s="21">
        <v>4840.3999999999996</v>
      </c>
    </row>
    <row r="131" spans="1:25" x14ac:dyDescent="0.25">
      <c r="A131" s="10" t="s">
        <v>124</v>
      </c>
      <c r="B131" s="10"/>
      <c r="C131" s="14">
        <v>532</v>
      </c>
      <c r="D131" s="21">
        <v>0</v>
      </c>
      <c r="E131" s="21">
        <v>0</v>
      </c>
      <c r="F131" s="21">
        <v>0</v>
      </c>
      <c r="G131" s="21">
        <v>0</v>
      </c>
      <c r="H131" s="21">
        <v>0</v>
      </c>
      <c r="I131" s="21">
        <v>0</v>
      </c>
      <c r="J131" s="21">
        <v>0</v>
      </c>
      <c r="K131" s="21">
        <v>0</v>
      </c>
      <c r="L131" s="21">
        <v>0</v>
      </c>
      <c r="M131" s="21">
        <v>0</v>
      </c>
      <c r="N131" s="21">
        <v>3816.9</v>
      </c>
      <c r="O131" s="21">
        <v>3914.7</v>
      </c>
      <c r="P131" s="21">
        <v>3985.2</v>
      </c>
      <c r="Q131" s="21">
        <v>4135.8999999999996</v>
      </c>
      <c r="R131" s="21">
        <v>4342.7</v>
      </c>
      <c r="S131" s="21">
        <v>4483</v>
      </c>
      <c r="T131" s="21">
        <v>4247.8</v>
      </c>
      <c r="U131" s="21">
        <v>4051.9</v>
      </c>
      <c r="V131" s="21">
        <v>4130</v>
      </c>
      <c r="W131" s="21">
        <v>4259.2</v>
      </c>
      <c r="X131" s="21">
        <v>4423.7</v>
      </c>
      <c r="Y131" s="21">
        <v>4378.1000000000004</v>
      </c>
    </row>
    <row r="132" spans="1:25" x14ac:dyDescent="0.25">
      <c r="A132" s="6" t="s">
        <v>125</v>
      </c>
      <c r="B132" s="6"/>
      <c r="C132" s="14">
        <v>5321</v>
      </c>
      <c r="D132" s="21">
        <v>1234.2</v>
      </c>
      <c r="E132" s="21">
        <v>1376.2</v>
      </c>
      <c r="F132" s="21">
        <v>1432</v>
      </c>
      <c r="G132" s="21">
        <v>1551.5</v>
      </c>
      <c r="H132" s="21">
        <v>1708</v>
      </c>
      <c r="I132" s="21">
        <v>1720.7</v>
      </c>
      <c r="J132" s="21">
        <v>1705</v>
      </c>
      <c r="K132" s="21">
        <v>1688.6</v>
      </c>
      <c r="L132" s="21">
        <v>1891.4</v>
      </c>
      <c r="M132" s="21">
        <v>1911.4</v>
      </c>
      <c r="N132" s="21">
        <v>1752.1</v>
      </c>
      <c r="O132" s="21">
        <v>1721.5</v>
      </c>
      <c r="P132" s="21">
        <v>1628</v>
      </c>
      <c r="Q132" s="21">
        <v>1614.9</v>
      </c>
      <c r="R132" s="21">
        <v>1659</v>
      </c>
      <c r="S132" s="21">
        <v>1685.2</v>
      </c>
      <c r="T132" s="21">
        <v>1606.2</v>
      </c>
      <c r="U132" s="21">
        <v>1552.9</v>
      </c>
      <c r="V132" s="21">
        <v>1594.5</v>
      </c>
      <c r="W132" s="21">
        <v>1639.4</v>
      </c>
      <c r="X132" s="21">
        <v>1719</v>
      </c>
      <c r="Y132" s="21">
        <v>1730.7</v>
      </c>
    </row>
    <row r="133" spans="1:25" x14ac:dyDescent="0.25">
      <c r="A133" s="10" t="s">
        <v>126</v>
      </c>
      <c r="B133" s="10"/>
      <c r="C133" s="14">
        <v>533</v>
      </c>
      <c r="D133" s="21">
        <v>0</v>
      </c>
      <c r="E133" s="21">
        <v>0</v>
      </c>
      <c r="F133" s="21">
        <v>0</v>
      </c>
      <c r="G133" s="21">
        <v>0</v>
      </c>
      <c r="H133" s="21">
        <v>0</v>
      </c>
      <c r="I133" s="21">
        <v>0</v>
      </c>
      <c r="J133" s="21">
        <v>0</v>
      </c>
      <c r="K133" s="21">
        <v>0</v>
      </c>
      <c r="L133" s="21">
        <v>0</v>
      </c>
      <c r="M133" s="21">
        <v>0</v>
      </c>
      <c r="N133" s="21">
        <v>846.9</v>
      </c>
      <c r="O133" s="21">
        <v>763.2</v>
      </c>
      <c r="P133" s="21">
        <v>796.7</v>
      </c>
      <c r="Q133" s="21">
        <v>840.7</v>
      </c>
      <c r="R133" s="21">
        <v>843.4</v>
      </c>
      <c r="S133" s="21">
        <v>914.7</v>
      </c>
      <c r="T133" s="21">
        <v>890</v>
      </c>
      <c r="U133" s="21">
        <v>828.4</v>
      </c>
      <c r="V133" s="21">
        <v>866.9</v>
      </c>
      <c r="W133" s="21">
        <v>884</v>
      </c>
      <c r="X133" s="21">
        <v>866.2</v>
      </c>
      <c r="Y133" s="21">
        <v>860.9</v>
      </c>
    </row>
    <row r="134" spans="1:25" x14ac:dyDescent="0.25">
      <c r="A134" s="5" t="s">
        <v>127</v>
      </c>
      <c r="B134" s="5"/>
      <c r="C134" s="13">
        <v>54</v>
      </c>
      <c r="D134" s="20">
        <v>23012.400000000001</v>
      </c>
      <c r="E134" s="20">
        <v>25742.1</v>
      </c>
      <c r="F134" s="20">
        <v>29604.9</v>
      </c>
      <c r="G134" s="20">
        <v>34283.4</v>
      </c>
      <c r="H134" s="20">
        <v>34296.199999999997</v>
      </c>
      <c r="I134" s="20">
        <v>34406.5</v>
      </c>
      <c r="J134" s="20">
        <v>35516.300000000003</v>
      </c>
      <c r="K134" s="20">
        <v>35617.9</v>
      </c>
      <c r="L134" s="20">
        <v>36517.300000000003</v>
      </c>
      <c r="M134" s="20">
        <v>38105.199999999997</v>
      </c>
      <c r="N134" s="20">
        <v>39537.300000000003</v>
      </c>
      <c r="O134" s="20">
        <v>40337.699999999997</v>
      </c>
      <c r="P134" s="20">
        <v>39234</v>
      </c>
      <c r="Q134" s="20">
        <v>39035</v>
      </c>
      <c r="R134" s="20">
        <v>40155.599999999999</v>
      </c>
      <c r="S134" s="20">
        <v>40771.4</v>
      </c>
      <c r="T134" s="20">
        <v>41039.300000000003</v>
      </c>
      <c r="U134" s="20">
        <v>42952</v>
      </c>
      <c r="V134" s="20">
        <v>44448.6</v>
      </c>
      <c r="W134" s="20">
        <v>45673.7</v>
      </c>
      <c r="X134" s="20">
        <v>47175.199999999997</v>
      </c>
      <c r="Y134" s="20">
        <v>49465.8</v>
      </c>
    </row>
    <row r="135" spans="1:25" x14ac:dyDescent="0.25">
      <c r="A135" s="7" t="s">
        <v>128</v>
      </c>
      <c r="B135" s="7"/>
      <c r="C135" s="14">
        <v>5411</v>
      </c>
      <c r="D135" s="21">
        <v>0</v>
      </c>
      <c r="E135" s="21">
        <v>0</v>
      </c>
      <c r="F135" s="21">
        <v>0</v>
      </c>
      <c r="G135" s="21">
        <v>0</v>
      </c>
      <c r="H135" s="21">
        <v>0</v>
      </c>
      <c r="I135" s="21">
        <v>0</v>
      </c>
      <c r="J135" s="21">
        <v>0</v>
      </c>
      <c r="K135" s="21">
        <v>0</v>
      </c>
      <c r="L135" s="21">
        <v>0</v>
      </c>
      <c r="M135" s="21">
        <v>0</v>
      </c>
      <c r="N135" s="21">
        <v>6641.5</v>
      </c>
      <c r="O135" s="21">
        <v>6337.1</v>
      </c>
      <c r="P135" s="21">
        <v>5743.6</v>
      </c>
      <c r="Q135" s="21">
        <v>5930.5</v>
      </c>
      <c r="R135" s="21">
        <v>6118.6</v>
      </c>
      <c r="S135" s="21">
        <v>6023</v>
      </c>
      <c r="T135" s="21">
        <v>5851.7</v>
      </c>
      <c r="U135" s="21">
        <v>5726.5</v>
      </c>
      <c r="V135" s="21">
        <v>5716.7</v>
      </c>
      <c r="W135" s="21">
        <v>5857.7</v>
      </c>
      <c r="X135" s="21">
        <v>5801.7</v>
      </c>
      <c r="Y135" s="21">
        <v>5767.2</v>
      </c>
    </row>
    <row r="136" spans="1:25" x14ac:dyDescent="0.25">
      <c r="A136" s="7" t="s">
        <v>129</v>
      </c>
      <c r="B136" s="7"/>
      <c r="C136" s="14">
        <v>5412</v>
      </c>
      <c r="D136" s="21">
        <v>0</v>
      </c>
      <c r="E136" s="21">
        <v>0</v>
      </c>
      <c r="F136" s="21">
        <v>0</v>
      </c>
      <c r="G136" s="21">
        <v>0</v>
      </c>
      <c r="H136" s="21">
        <v>0</v>
      </c>
      <c r="I136" s="21">
        <v>0</v>
      </c>
      <c r="J136" s="21">
        <v>0</v>
      </c>
      <c r="K136" s="21">
        <v>0</v>
      </c>
      <c r="L136" s="21">
        <v>0</v>
      </c>
      <c r="M136" s="21">
        <v>0</v>
      </c>
      <c r="N136" s="21">
        <v>3740.7</v>
      </c>
      <c r="O136" s="21">
        <v>3958.3</v>
      </c>
      <c r="P136" s="21">
        <v>4104.8</v>
      </c>
      <c r="Q136" s="21">
        <v>4163.6000000000004</v>
      </c>
      <c r="R136" s="21">
        <v>4382.2</v>
      </c>
      <c r="S136" s="21">
        <v>4431</v>
      </c>
      <c r="T136" s="21">
        <v>4500.8</v>
      </c>
      <c r="U136" s="21">
        <v>4697.1000000000004</v>
      </c>
      <c r="V136" s="21">
        <v>4753.7</v>
      </c>
      <c r="W136" s="21">
        <v>4878.7</v>
      </c>
      <c r="X136" s="21">
        <v>5149</v>
      </c>
      <c r="Y136" s="21">
        <v>5321.6</v>
      </c>
    </row>
    <row r="137" spans="1:25" x14ac:dyDescent="0.25">
      <c r="A137" s="7" t="s">
        <v>130</v>
      </c>
      <c r="B137" s="7"/>
      <c r="C137" s="14">
        <v>5413</v>
      </c>
      <c r="D137" s="21">
        <v>4727.6000000000004</v>
      </c>
      <c r="E137" s="21">
        <v>5183.7</v>
      </c>
      <c r="F137" s="21">
        <v>4440.8</v>
      </c>
      <c r="G137" s="21">
        <v>4937.8999999999996</v>
      </c>
      <c r="H137" s="21">
        <v>4806.3</v>
      </c>
      <c r="I137" s="21">
        <v>4999.1000000000004</v>
      </c>
      <c r="J137" s="21">
        <v>4910.3999999999996</v>
      </c>
      <c r="K137" s="21">
        <v>4951.8</v>
      </c>
      <c r="L137" s="21">
        <v>5299.6</v>
      </c>
      <c r="M137" s="21">
        <v>5533.1</v>
      </c>
      <c r="N137" s="21">
        <v>5603.1</v>
      </c>
      <c r="O137" s="21">
        <v>6126.6</v>
      </c>
      <c r="P137" s="21">
        <v>6248.7</v>
      </c>
      <c r="Q137" s="21">
        <v>6296.3</v>
      </c>
      <c r="R137" s="21">
        <v>6813</v>
      </c>
      <c r="S137" s="21">
        <v>7357.6</v>
      </c>
      <c r="T137" s="21">
        <v>6072.1</v>
      </c>
      <c r="U137" s="21">
        <v>6307.4</v>
      </c>
      <c r="V137" s="21">
        <v>6725</v>
      </c>
      <c r="W137" s="21">
        <v>7025.2</v>
      </c>
      <c r="X137" s="21">
        <v>7585.7</v>
      </c>
      <c r="Y137" s="21">
        <v>7944.2</v>
      </c>
    </row>
    <row r="138" spans="1:25" x14ac:dyDescent="0.25">
      <c r="A138" s="7" t="s">
        <v>131</v>
      </c>
      <c r="B138" s="7"/>
      <c r="C138" s="14">
        <v>5414</v>
      </c>
      <c r="D138" s="21">
        <v>0</v>
      </c>
      <c r="E138" s="21">
        <v>0</v>
      </c>
      <c r="F138" s="21">
        <v>0</v>
      </c>
      <c r="G138" s="21">
        <v>0</v>
      </c>
      <c r="H138" s="21">
        <v>0</v>
      </c>
      <c r="I138" s="21">
        <v>0</v>
      </c>
      <c r="J138" s="21">
        <v>0</v>
      </c>
      <c r="K138" s="21">
        <v>0</v>
      </c>
      <c r="L138" s="21">
        <v>0</v>
      </c>
      <c r="M138" s="21">
        <v>0</v>
      </c>
      <c r="N138" s="21">
        <v>1078.2</v>
      </c>
      <c r="O138" s="21">
        <v>1107.4000000000001</v>
      </c>
      <c r="P138" s="21">
        <v>840.1</v>
      </c>
      <c r="Q138" s="21">
        <v>725.4</v>
      </c>
      <c r="R138" s="21">
        <v>724.5</v>
      </c>
      <c r="S138" s="21">
        <v>796</v>
      </c>
      <c r="T138" s="21">
        <v>759.7</v>
      </c>
      <c r="U138" s="21">
        <v>755.8</v>
      </c>
      <c r="V138" s="21">
        <v>732.1</v>
      </c>
      <c r="W138" s="21">
        <v>739.4</v>
      </c>
      <c r="X138" s="21">
        <v>770</v>
      </c>
      <c r="Y138" s="21">
        <v>754.3</v>
      </c>
    </row>
    <row r="139" spans="1:25" x14ac:dyDescent="0.25">
      <c r="A139" s="7" t="s">
        <v>132</v>
      </c>
      <c r="B139" s="7"/>
      <c r="C139" s="14">
        <v>5415</v>
      </c>
      <c r="D139" s="21">
        <v>3012.7</v>
      </c>
      <c r="E139" s="21">
        <v>3984.1</v>
      </c>
      <c r="F139" s="21">
        <v>5895.7</v>
      </c>
      <c r="G139" s="21">
        <v>6931.3</v>
      </c>
      <c r="H139" s="21">
        <v>7715</v>
      </c>
      <c r="I139" s="21">
        <v>8184.6</v>
      </c>
      <c r="J139" s="21">
        <v>8883.5</v>
      </c>
      <c r="K139" s="21">
        <v>8690.1</v>
      </c>
      <c r="L139" s="21">
        <v>8742.2000000000007</v>
      </c>
      <c r="M139" s="21">
        <v>9492.5</v>
      </c>
      <c r="N139" s="21">
        <v>10015.4</v>
      </c>
      <c r="O139" s="21">
        <v>10327.700000000001</v>
      </c>
      <c r="P139" s="21">
        <v>10540.5</v>
      </c>
      <c r="Q139" s="21">
        <v>10514</v>
      </c>
      <c r="R139" s="21">
        <v>10916.6</v>
      </c>
      <c r="S139" s="21">
        <v>10817</v>
      </c>
      <c r="T139" s="21">
        <v>11477.9</v>
      </c>
      <c r="U139" s="21">
        <v>12241.2</v>
      </c>
      <c r="V139" s="21">
        <v>12885.9</v>
      </c>
      <c r="W139" s="21">
        <v>13516.7</v>
      </c>
      <c r="X139" s="21">
        <v>14435.6</v>
      </c>
      <c r="Y139" s="21">
        <v>15747.8</v>
      </c>
    </row>
    <row r="140" spans="1:25" x14ac:dyDescent="0.25">
      <c r="A140" s="7" t="s">
        <v>133</v>
      </c>
      <c r="B140" s="7"/>
      <c r="C140" s="14">
        <v>5416</v>
      </c>
      <c r="D140" s="21">
        <v>0</v>
      </c>
      <c r="E140" s="21">
        <v>0</v>
      </c>
      <c r="F140" s="21">
        <v>0</v>
      </c>
      <c r="G140" s="21">
        <v>0</v>
      </c>
      <c r="H140" s="21">
        <v>0</v>
      </c>
      <c r="I140" s="21">
        <v>0</v>
      </c>
      <c r="J140" s="21">
        <v>0</v>
      </c>
      <c r="K140" s="21">
        <v>0</v>
      </c>
      <c r="L140" s="21">
        <v>0</v>
      </c>
      <c r="M140" s="21">
        <v>0</v>
      </c>
      <c r="N140" s="21">
        <v>4075.6</v>
      </c>
      <c r="O140" s="21">
        <v>4244.8999999999996</v>
      </c>
      <c r="P140" s="21">
        <v>4032.6</v>
      </c>
      <c r="Q140" s="21">
        <v>4095.4</v>
      </c>
      <c r="R140" s="21">
        <v>3745.2</v>
      </c>
      <c r="S140" s="21">
        <v>3839</v>
      </c>
      <c r="T140" s="21">
        <v>4717.8999999999996</v>
      </c>
      <c r="U140" s="21">
        <v>4743.5</v>
      </c>
      <c r="V140" s="21">
        <v>4851.1000000000004</v>
      </c>
      <c r="W140" s="21">
        <v>5251.6</v>
      </c>
      <c r="X140" s="21">
        <v>5441.3</v>
      </c>
      <c r="Y140" s="21">
        <v>5830</v>
      </c>
    </row>
    <row r="141" spans="1:25" x14ac:dyDescent="0.25">
      <c r="A141" s="7" t="s">
        <v>134</v>
      </c>
      <c r="B141" s="7"/>
      <c r="C141" s="14">
        <v>5417</v>
      </c>
      <c r="D141" s="21">
        <v>0</v>
      </c>
      <c r="E141" s="21">
        <v>0</v>
      </c>
      <c r="F141" s="21">
        <v>0</v>
      </c>
      <c r="G141" s="21">
        <v>0</v>
      </c>
      <c r="H141" s="21">
        <v>0</v>
      </c>
      <c r="I141" s="21">
        <v>0</v>
      </c>
      <c r="J141" s="21">
        <v>0</v>
      </c>
      <c r="K141" s="21">
        <v>0</v>
      </c>
      <c r="L141" s="21">
        <v>0</v>
      </c>
      <c r="M141" s="21">
        <v>0</v>
      </c>
      <c r="N141" s="21">
        <v>2524.5</v>
      </c>
      <c r="O141" s="21">
        <v>2500</v>
      </c>
      <c r="P141" s="21">
        <v>2520.1999999999998</v>
      </c>
      <c r="Q141" s="21">
        <v>2388.6</v>
      </c>
      <c r="R141" s="21">
        <v>2536.5</v>
      </c>
      <c r="S141" s="21">
        <v>2427.5</v>
      </c>
      <c r="T141" s="21">
        <v>2250.1999999999998</v>
      </c>
      <c r="U141" s="21">
        <v>2356.1999999999998</v>
      </c>
      <c r="V141" s="21">
        <v>2337.6</v>
      </c>
      <c r="W141" s="21">
        <v>2081.8000000000002</v>
      </c>
      <c r="X141" s="21">
        <v>1588.4</v>
      </c>
      <c r="Y141" s="21">
        <v>1704</v>
      </c>
    </row>
    <row r="142" spans="1:25" x14ac:dyDescent="0.25">
      <c r="A142" s="7" t="s">
        <v>135</v>
      </c>
      <c r="B142" s="7"/>
      <c r="C142" s="14">
        <v>5418</v>
      </c>
      <c r="D142" s="21">
        <v>1956.2</v>
      </c>
      <c r="E142" s="21">
        <v>1966.4</v>
      </c>
      <c r="F142" s="21">
        <v>2258.8000000000002</v>
      </c>
      <c r="G142" s="21">
        <v>2497.6</v>
      </c>
      <c r="H142" s="21">
        <v>2542.1</v>
      </c>
      <c r="I142" s="21">
        <v>2438.4</v>
      </c>
      <c r="J142" s="21">
        <v>2446.6</v>
      </c>
      <c r="K142" s="21">
        <v>2493.8000000000002</v>
      </c>
      <c r="L142" s="21">
        <v>2664.2</v>
      </c>
      <c r="M142" s="21">
        <v>2785.9</v>
      </c>
      <c r="N142" s="21">
        <v>2834.6</v>
      </c>
      <c r="O142" s="21">
        <v>2692.2</v>
      </c>
      <c r="P142" s="21">
        <v>2701.9</v>
      </c>
      <c r="Q142" s="21">
        <v>2737.6</v>
      </c>
      <c r="R142" s="21">
        <v>2547.1999999999998</v>
      </c>
      <c r="S142" s="21">
        <v>2420.9</v>
      </c>
      <c r="T142" s="21">
        <v>2709.7</v>
      </c>
      <c r="U142" s="21">
        <v>3137.3</v>
      </c>
      <c r="V142" s="21">
        <v>3428.3</v>
      </c>
      <c r="W142" s="21">
        <v>3283.7</v>
      </c>
      <c r="X142" s="21">
        <v>3288.2</v>
      </c>
      <c r="Y142" s="21">
        <v>3275.1</v>
      </c>
    </row>
    <row r="143" spans="1:25" x14ac:dyDescent="0.25">
      <c r="A143" s="7" t="s">
        <v>136</v>
      </c>
      <c r="B143" s="7"/>
      <c r="C143" s="14">
        <v>5419</v>
      </c>
      <c r="D143" s="21">
        <v>0</v>
      </c>
      <c r="E143" s="21">
        <v>0</v>
      </c>
      <c r="F143" s="21">
        <v>0</v>
      </c>
      <c r="G143" s="21">
        <v>0</v>
      </c>
      <c r="H143" s="21">
        <v>0</v>
      </c>
      <c r="I143" s="21">
        <v>0</v>
      </c>
      <c r="J143" s="21">
        <v>0</v>
      </c>
      <c r="K143" s="21">
        <v>0</v>
      </c>
      <c r="L143" s="21">
        <v>0</v>
      </c>
      <c r="M143" s="21">
        <v>0</v>
      </c>
      <c r="N143" s="21">
        <v>3154.8</v>
      </c>
      <c r="O143" s="21">
        <v>3178.1</v>
      </c>
      <c r="P143" s="21">
        <v>2630.4</v>
      </c>
      <c r="Q143" s="21">
        <v>2269.5</v>
      </c>
      <c r="R143" s="21">
        <v>2408.3000000000002</v>
      </c>
      <c r="S143" s="21">
        <v>2659.7</v>
      </c>
      <c r="T143" s="21">
        <v>2716.6</v>
      </c>
      <c r="U143" s="21">
        <v>3053.8</v>
      </c>
      <c r="V143" s="21">
        <v>3147.8</v>
      </c>
      <c r="W143" s="21">
        <v>3145</v>
      </c>
      <c r="X143" s="21">
        <v>3237.8</v>
      </c>
      <c r="Y143" s="21">
        <v>3285.4</v>
      </c>
    </row>
    <row r="144" spans="1:25" x14ac:dyDescent="0.25">
      <c r="A144" s="5" t="s">
        <v>137</v>
      </c>
      <c r="B144" s="5"/>
      <c r="C144" s="13">
        <v>55</v>
      </c>
      <c r="D144" s="20">
        <v>2387.9</v>
      </c>
      <c r="E144" s="20">
        <v>2541</v>
      </c>
      <c r="F144" s="20">
        <v>2649</v>
      </c>
      <c r="G144" s="20">
        <v>3049.7</v>
      </c>
      <c r="H144" s="20">
        <v>3423.2</v>
      </c>
      <c r="I144" s="20">
        <v>3731</v>
      </c>
      <c r="J144" s="20">
        <v>3826.8</v>
      </c>
      <c r="K144" s="20">
        <v>3803.7</v>
      </c>
      <c r="L144" s="20">
        <v>3818.2</v>
      </c>
      <c r="M144" s="20">
        <v>3988</v>
      </c>
      <c r="N144" s="20">
        <v>4328.1000000000004</v>
      </c>
      <c r="O144" s="20">
        <v>4705.2</v>
      </c>
      <c r="P144" s="20">
        <v>4748.3</v>
      </c>
      <c r="Q144" s="20">
        <v>4475.5</v>
      </c>
      <c r="R144" s="20">
        <v>4596.1000000000004</v>
      </c>
      <c r="S144" s="20">
        <v>4585.2</v>
      </c>
      <c r="T144" s="20">
        <v>4858.7</v>
      </c>
      <c r="U144" s="20">
        <v>4520</v>
      </c>
      <c r="V144" s="20">
        <v>4952.8999999999996</v>
      </c>
      <c r="W144" s="20">
        <v>4850.5</v>
      </c>
      <c r="X144" s="20">
        <v>4583.5</v>
      </c>
      <c r="Y144" s="20">
        <v>4330.3</v>
      </c>
    </row>
    <row r="145" spans="1:25" x14ac:dyDescent="0.25">
      <c r="A145" s="5" t="s">
        <v>138</v>
      </c>
      <c r="B145" s="5"/>
      <c r="C145" s="13">
        <v>56</v>
      </c>
      <c r="D145" s="20">
        <v>12307.1</v>
      </c>
      <c r="E145" s="20">
        <v>13375.3</v>
      </c>
      <c r="F145" s="20">
        <v>14788.7</v>
      </c>
      <c r="G145" s="20">
        <v>15653</v>
      </c>
      <c r="H145" s="20">
        <v>16766.400000000001</v>
      </c>
      <c r="I145" s="20">
        <v>18235.599999999999</v>
      </c>
      <c r="J145" s="20">
        <v>18215.5</v>
      </c>
      <c r="K145" s="20">
        <v>19631.599999999999</v>
      </c>
      <c r="L145" s="20">
        <v>20645.2</v>
      </c>
      <c r="M145" s="20">
        <v>20788.8</v>
      </c>
      <c r="N145" s="20">
        <v>21593.5</v>
      </c>
      <c r="O145" s="20">
        <v>20805.7</v>
      </c>
      <c r="P145" s="20">
        <v>19592.7</v>
      </c>
      <c r="Q145" s="20">
        <v>20476.8</v>
      </c>
      <c r="R145" s="20">
        <v>20270.2</v>
      </c>
      <c r="S145" s="20">
        <v>20986.3</v>
      </c>
      <c r="T145" s="20">
        <v>21084.3</v>
      </c>
      <c r="U145" s="20">
        <v>22056.799999999999</v>
      </c>
      <c r="V145" s="20">
        <v>22656.799999999999</v>
      </c>
      <c r="W145" s="20">
        <v>22812.400000000001</v>
      </c>
      <c r="X145" s="20">
        <v>22980.1</v>
      </c>
      <c r="Y145" s="20">
        <v>23613.4</v>
      </c>
    </row>
    <row r="146" spans="1:25" x14ac:dyDescent="0.25">
      <c r="A146" s="6" t="s">
        <v>139</v>
      </c>
      <c r="B146" s="6"/>
      <c r="C146" s="14">
        <v>561</v>
      </c>
      <c r="D146" s="21">
        <v>11606.9</v>
      </c>
      <c r="E146" s="21">
        <v>12722.7</v>
      </c>
      <c r="F146" s="21">
        <v>14121.5</v>
      </c>
      <c r="G146" s="21">
        <v>14950</v>
      </c>
      <c r="H146" s="21">
        <v>15915.6</v>
      </c>
      <c r="I146" s="21">
        <v>17179.2</v>
      </c>
      <c r="J146" s="21">
        <v>17088.5</v>
      </c>
      <c r="K146" s="21">
        <v>18389.7</v>
      </c>
      <c r="L146" s="21">
        <v>19282.099999999999</v>
      </c>
      <c r="M146" s="21">
        <v>19307.3</v>
      </c>
      <c r="N146" s="21">
        <v>20012.599999999999</v>
      </c>
      <c r="O146" s="21">
        <v>19099.8</v>
      </c>
      <c r="P146" s="21">
        <v>17892.2</v>
      </c>
      <c r="Q146" s="21">
        <v>18671.400000000001</v>
      </c>
      <c r="R146" s="21">
        <v>18542.099999999999</v>
      </c>
      <c r="S146" s="21">
        <v>19143.2</v>
      </c>
      <c r="T146" s="21">
        <v>19044.599999999999</v>
      </c>
      <c r="U146" s="21">
        <v>19871.599999999999</v>
      </c>
      <c r="V146" s="21">
        <v>20652.8</v>
      </c>
      <c r="W146" s="21">
        <v>20781.900000000001</v>
      </c>
      <c r="X146" s="21">
        <v>20966.400000000001</v>
      </c>
      <c r="Y146" s="21">
        <v>21465.5</v>
      </c>
    </row>
    <row r="147" spans="1:25" x14ac:dyDescent="0.25">
      <c r="A147" s="7" t="s">
        <v>140</v>
      </c>
      <c r="B147" s="7"/>
      <c r="C147" s="14">
        <v>5611</v>
      </c>
      <c r="D147" s="21">
        <v>0</v>
      </c>
      <c r="E147" s="21">
        <v>0</v>
      </c>
      <c r="F147" s="21">
        <v>0</v>
      </c>
      <c r="G147" s="21">
        <v>0</v>
      </c>
      <c r="H147" s="21">
        <v>0</v>
      </c>
      <c r="I147" s="21">
        <v>0</v>
      </c>
      <c r="J147" s="21">
        <v>0</v>
      </c>
      <c r="K147" s="21">
        <v>0</v>
      </c>
      <c r="L147" s="21">
        <v>0</v>
      </c>
      <c r="M147" s="21">
        <v>0</v>
      </c>
      <c r="N147" s="21">
        <v>2981.3</v>
      </c>
      <c r="O147" s="21">
        <v>2989.2</v>
      </c>
      <c r="P147" s="21">
        <v>3406.4</v>
      </c>
      <c r="Q147" s="21">
        <v>3504.5</v>
      </c>
      <c r="R147" s="21">
        <v>3375.9</v>
      </c>
      <c r="S147" s="21">
        <v>3370.4</v>
      </c>
      <c r="T147" s="21">
        <v>3332.1</v>
      </c>
      <c r="U147" s="21">
        <v>3448</v>
      </c>
      <c r="V147" s="21">
        <v>3678.7</v>
      </c>
      <c r="W147" s="21">
        <v>3184.6</v>
      </c>
      <c r="X147" s="21">
        <v>3125.4</v>
      </c>
      <c r="Y147" s="21">
        <v>2909</v>
      </c>
    </row>
    <row r="148" spans="1:25" x14ac:dyDescent="0.25">
      <c r="A148" s="7" t="s">
        <v>141</v>
      </c>
      <c r="B148" s="7"/>
      <c r="C148" s="14">
        <v>5613</v>
      </c>
      <c r="D148" s="21">
        <v>0</v>
      </c>
      <c r="E148" s="21">
        <v>0</v>
      </c>
      <c r="F148" s="21">
        <v>0</v>
      </c>
      <c r="G148" s="21">
        <v>0</v>
      </c>
      <c r="H148" s="21">
        <v>0</v>
      </c>
      <c r="I148" s="21">
        <v>0</v>
      </c>
      <c r="J148" s="21">
        <v>0</v>
      </c>
      <c r="K148" s="21">
        <v>0</v>
      </c>
      <c r="L148" s="21">
        <v>0</v>
      </c>
      <c r="M148" s="21">
        <v>0</v>
      </c>
      <c r="N148" s="21">
        <v>4573.1000000000004</v>
      </c>
      <c r="O148" s="21">
        <v>4184.2</v>
      </c>
      <c r="P148" s="21">
        <v>3446.8</v>
      </c>
      <c r="Q148" s="21">
        <v>3354.8</v>
      </c>
      <c r="R148" s="21">
        <v>3463.7</v>
      </c>
      <c r="S148" s="21">
        <v>3682</v>
      </c>
      <c r="T148" s="21">
        <v>3738.6</v>
      </c>
      <c r="U148" s="21">
        <v>4104.2</v>
      </c>
      <c r="V148" s="21">
        <v>4434.5</v>
      </c>
      <c r="W148" s="21">
        <v>4758.7</v>
      </c>
      <c r="X148" s="21">
        <v>4866.2</v>
      </c>
      <c r="Y148" s="21">
        <v>5058.6000000000004</v>
      </c>
    </row>
    <row r="149" spans="1:25" x14ac:dyDescent="0.25">
      <c r="A149" s="7" t="s">
        <v>142</v>
      </c>
      <c r="B149" s="7"/>
      <c r="C149" s="14">
        <v>5614</v>
      </c>
      <c r="D149" s="21">
        <v>0</v>
      </c>
      <c r="E149" s="21">
        <v>0</v>
      </c>
      <c r="F149" s="21">
        <v>0</v>
      </c>
      <c r="G149" s="21">
        <v>0</v>
      </c>
      <c r="H149" s="21">
        <v>0</v>
      </c>
      <c r="I149" s="21">
        <v>0</v>
      </c>
      <c r="J149" s="21">
        <v>0</v>
      </c>
      <c r="K149" s="21">
        <v>0</v>
      </c>
      <c r="L149" s="21">
        <v>0</v>
      </c>
      <c r="M149" s="21">
        <v>0</v>
      </c>
      <c r="N149" s="21">
        <v>3061.4</v>
      </c>
      <c r="O149" s="21">
        <v>2784.5</v>
      </c>
      <c r="P149" s="21">
        <v>2403.5</v>
      </c>
      <c r="Q149" s="21">
        <v>2535.1999999999998</v>
      </c>
      <c r="R149" s="21">
        <v>2350.9</v>
      </c>
      <c r="S149" s="21">
        <v>2387.4</v>
      </c>
      <c r="T149" s="21">
        <v>2391.9</v>
      </c>
      <c r="U149" s="21">
        <v>2560.6999999999998</v>
      </c>
      <c r="V149" s="21">
        <v>2516.9</v>
      </c>
      <c r="W149" s="21">
        <v>2736.6</v>
      </c>
      <c r="X149" s="21">
        <v>2857.8</v>
      </c>
      <c r="Y149" s="21">
        <v>2828.7</v>
      </c>
    </row>
    <row r="150" spans="1:25" x14ac:dyDescent="0.25">
      <c r="A150" s="7" t="s">
        <v>143</v>
      </c>
      <c r="B150" s="7"/>
      <c r="C150" s="14" t="s">
        <v>206</v>
      </c>
      <c r="D150" s="21">
        <v>0</v>
      </c>
      <c r="E150" s="21">
        <v>0</v>
      </c>
      <c r="F150" s="21">
        <v>0</v>
      </c>
      <c r="G150" s="21">
        <v>0</v>
      </c>
      <c r="H150" s="21">
        <v>0</v>
      </c>
      <c r="I150" s="21">
        <v>0</v>
      </c>
      <c r="J150" s="21">
        <v>0</v>
      </c>
      <c r="K150" s="21">
        <v>0</v>
      </c>
      <c r="L150" s="21">
        <v>0</v>
      </c>
      <c r="M150" s="21">
        <v>0</v>
      </c>
      <c r="N150" s="21">
        <v>2661.5</v>
      </c>
      <c r="O150" s="21">
        <v>2425.9</v>
      </c>
      <c r="P150" s="21">
        <v>2191.3000000000002</v>
      </c>
      <c r="Q150" s="21">
        <v>2619.8000000000002</v>
      </c>
      <c r="R150" s="21">
        <v>2592.8000000000002</v>
      </c>
      <c r="S150" s="21">
        <v>2880.9</v>
      </c>
      <c r="T150" s="21">
        <v>2895</v>
      </c>
      <c r="U150" s="21">
        <v>2974.4</v>
      </c>
      <c r="V150" s="21">
        <v>3319.4</v>
      </c>
      <c r="W150" s="21">
        <v>3384.6</v>
      </c>
      <c r="X150" s="21">
        <v>3187.1</v>
      </c>
      <c r="Y150" s="21">
        <v>3424.7</v>
      </c>
    </row>
    <row r="151" spans="1:25" x14ac:dyDescent="0.25">
      <c r="A151" s="7" t="s">
        <v>144</v>
      </c>
      <c r="B151" s="7"/>
      <c r="C151" s="14">
        <v>5615</v>
      </c>
      <c r="D151" s="21">
        <v>1043.8</v>
      </c>
      <c r="E151" s="21">
        <v>1107.9000000000001</v>
      </c>
      <c r="F151" s="21">
        <v>1214.8</v>
      </c>
      <c r="G151" s="21">
        <v>1205.7</v>
      </c>
      <c r="H151" s="21">
        <v>1242.7</v>
      </c>
      <c r="I151" s="21">
        <v>1301.8</v>
      </c>
      <c r="J151" s="21">
        <v>1257</v>
      </c>
      <c r="K151" s="21">
        <v>1298.2</v>
      </c>
      <c r="L151" s="21">
        <v>1325.4</v>
      </c>
      <c r="M151" s="21">
        <v>1323.6</v>
      </c>
      <c r="N151" s="21">
        <v>1394.9</v>
      </c>
      <c r="O151" s="21">
        <v>1329.6</v>
      </c>
      <c r="P151" s="21">
        <v>1235.4000000000001</v>
      </c>
      <c r="Q151" s="21">
        <v>1296</v>
      </c>
      <c r="R151" s="21">
        <v>1308.0999999999999</v>
      </c>
      <c r="S151" s="21">
        <v>1367.7</v>
      </c>
      <c r="T151" s="21">
        <v>1270</v>
      </c>
      <c r="U151" s="21">
        <v>1228.2</v>
      </c>
      <c r="V151" s="21">
        <v>1209.2</v>
      </c>
      <c r="W151" s="21">
        <v>1203.3</v>
      </c>
      <c r="X151" s="21">
        <v>1157.5999999999999</v>
      </c>
      <c r="Y151" s="21">
        <v>1139.3</v>
      </c>
    </row>
    <row r="152" spans="1:25" x14ac:dyDescent="0.25">
      <c r="A152" s="7" t="s">
        <v>145</v>
      </c>
      <c r="B152" s="7"/>
      <c r="C152" s="14">
        <v>5616</v>
      </c>
      <c r="D152" s="21">
        <v>1030.8</v>
      </c>
      <c r="E152" s="21">
        <v>943.1</v>
      </c>
      <c r="F152" s="21">
        <v>928.9</v>
      </c>
      <c r="G152" s="21">
        <v>1078.5999999999999</v>
      </c>
      <c r="H152" s="21">
        <v>1059.5999999999999</v>
      </c>
      <c r="I152" s="21">
        <v>1193.8</v>
      </c>
      <c r="J152" s="21">
        <v>1290.7</v>
      </c>
      <c r="K152" s="21">
        <v>1417.8</v>
      </c>
      <c r="L152" s="21">
        <v>1495.6</v>
      </c>
      <c r="M152" s="21">
        <v>1641.6</v>
      </c>
      <c r="N152" s="21">
        <v>1731.6</v>
      </c>
      <c r="O152" s="21">
        <v>1761.5</v>
      </c>
      <c r="P152" s="21">
        <v>1701.4</v>
      </c>
      <c r="Q152" s="21">
        <v>1792.9</v>
      </c>
      <c r="R152" s="21">
        <v>1724.8</v>
      </c>
      <c r="S152" s="21">
        <v>1798</v>
      </c>
      <c r="T152" s="21">
        <v>1874</v>
      </c>
      <c r="U152" s="21">
        <v>1870</v>
      </c>
      <c r="V152" s="21">
        <v>1787.3</v>
      </c>
      <c r="W152" s="21">
        <v>1803.2</v>
      </c>
      <c r="X152" s="21">
        <v>1896.3</v>
      </c>
      <c r="Y152" s="21">
        <v>2031.1</v>
      </c>
    </row>
    <row r="153" spans="1:25" x14ac:dyDescent="0.25">
      <c r="A153" s="7" t="s">
        <v>146</v>
      </c>
      <c r="B153" s="7"/>
      <c r="C153" s="14">
        <v>5617</v>
      </c>
      <c r="D153" s="21">
        <v>2891.1</v>
      </c>
      <c r="E153" s="21">
        <v>2812.4</v>
      </c>
      <c r="F153" s="21">
        <v>2942.7</v>
      </c>
      <c r="G153" s="21">
        <v>2929.5</v>
      </c>
      <c r="H153" s="21">
        <v>3140.7</v>
      </c>
      <c r="I153" s="21">
        <v>3196.1</v>
      </c>
      <c r="J153" s="21">
        <v>3202.9</v>
      </c>
      <c r="K153" s="21">
        <v>3479.9</v>
      </c>
      <c r="L153" s="21">
        <v>3615.1</v>
      </c>
      <c r="M153" s="21">
        <v>3593.4</v>
      </c>
      <c r="N153" s="21">
        <v>3822.3</v>
      </c>
      <c r="O153" s="21">
        <v>3773</v>
      </c>
      <c r="P153" s="21">
        <v>3539.3</v>
      </c>
      <c r="Q153" s="21">
        <v>3570.2</v>
      </c>
      <c r="R153" s="21">
        <v>3731.6</v>
      </c>
      <c r="S153" s="21">
        <v>3656.7</v>
      </c>
      <c r="T153" s="21">
        <v>3546.1</v>
      </c>
      <c r="U153" s="21">
        <v>3690.5</v>
      </c>
      <c r="V153" s="21">
        <v>3735.6</v>
      </c>
      <c r="W153" s="21">
        <v>3768.4</v>
      </c>
      <c r="X153" s="21">
        <v>3910.8</v>
      </c>
      <c r="Y153" s="21">
        <v>4159.6000000000004</v>
      </c>
    </row>
    <row r="154" spans="1:25" x14ac:dyDescent="0.25">
      <c r="A154" s="6" t="s">
        <v>147</v>
      </c>
      <c r="B154" s="6"/>
      <c r="C154" s="14">
        <v>562</v>
      </c>
      <c r="D154" s="21">
        <v>730.2</v>
      </c>
      <c r="E154" s="21">
        <v>720.1</v>
      </c>
      <c r="F154" s="21">
        <v>758.6</v>
      </c>
      <c r="G154" s="21">
        <v>800.7</v>
      </c>
      <c r="H154" s="21">
        <v>930.4</v>
      </c>
      <c r="I154" s="21">
        <v>1114</v>
      </c>
      <c r="J154" s="21">
        <v>1170.0999999999999</v>
      </c>
      <c r="K154" s="21">
        <v>1284.2</v>
      </c>
      <c r="L154" s="21">
        <v>1401</v>
      </c>
      <c r="M154" s="21">
        <v>1506.6</v>
      </c>
      <c r="N154" s="21">
        <v>1601.2</v>
      </c>
      <c r="O154" s="21">
        <v>1707.7</v>
      </c>
      <c r="P154" s="21">
        <v>1700.8</v>
      </c>
      <c r="Q154" s="21">
        <v>1806.2</v>
      </c>
      <c r="R154" s="21">
        <v>1727.6</v>
      </c>
      <c r="S154" s="21">
        <v>1843.2</v>
      </c>
      <c r="T154" s="21">
        <v>2043.5</v>
      </c>
      <c r="U154" s="21">
        <v>2190.8000000000002</v>
      </c>
      <c r="V154" s="21">
        <v>2010.1</v>
      </c>
      <c r="W154" s="21">
        <v>2036</v>
      </c>
      <c r="X154" s="21">
        <v>2020.6</v>
      </c>
      <c r="Y154" s="21">
        <v>2152.6999999999998</v>
      </c>
    </row>
    <row r="155" spans="1:25" x14ac:dyDescent="0.25">
      <c r="A155" s="5" t="s">
        <v>148</v>
      </c>
      <c r="B155" s="5"/>
      <c r="C155" s="13">
        <v>61</v>
      </c>
      <c r="D155" s="20">
        <v>26906.3</v>
      </c>
      <c r="E155" s="20">
        <v>27357.3</v>
      </c>
      <c r="F155" s="20">
        <v>27658.9</v>
      </c>
      <c r="G155" s="20">
        <v>27875.3</v>
      </c>
      <c r="H155" s="20">
        <v>27971.8</v>
      </c>
      <c r="I155" s="20">
        <v>28709</v>
      </c>
      <c r="J155" s="20">
        <v>29242.7</v>
      </c>
      <c r="K155" s="20">
        <v>30491.8</v>
      </c>
      <c r="L155" s="20">
        <v>32235.8</v>
      </c>
      <c r="M155" s="20">
        <v>33317.800000000003</v>
      </c>
      <c r="N155" s="20">
        <v>34827.9</v>
      </c>
      <c r="O155" s="20">
        <v>36221.1</v>
      </c>
      <c r="P155" s="20">
        <v>36796.300000000003</v>
      </c>
      <c r="Q155" s="20">
        <v>37561.1</v>
      </c>
      <c r="R155" s="20">
        <v>37646.1</v>
      </c>
      <c r="S155" s="20">
        <v>38418.699999999997</v>
      </c>
      <c r="T155" s="20">
        <v>38983.199999999997</v>
      </c>
      <c r="U155" s="20">
        <v>39726.300000000003</v>
      </c>
      <c r="V155" s="20">
        <v>39961.599999999999</v>
      </c>
      <c r="W155" s="20">
        <v>40671</v>
      </c>
      <c r="X155" s="20">
        <v>41113.5</v>
      </c>
      <c r="Y155" s="20">
        <v>42335.1</v>
      </c>
    </row>
    <row r="156" spans="1:25" x14ac:dyDescent="0.25">
      <c r="A156" s="7" t="s">
        <v>149</v>
      </c>
      <c r="B156" s="7"/>
      <c r="C156" s="14">
        <v>6111</v>
      </c>
      <c r="D156" s="21">
        <v>18645.099999999999</v>
      </c>
      <c r="E156" s="21">
        <v>18760.900000000001</v>
      </c>
      <c r="F156" s="21">
        <v>18781.400000000001</v>
      </c>
      <c r="G156" s="21">
        <v>18740.2</v>
      </c>
      <c r="H156" s="21">
        <v>18712.8</v>
      </c>
      <c r="I156" s="21">
        <v>18838.599999999999</v>
      </c>
      <c r="J156" s="21">
        <v>18682.400000000001</v>
      </c>
      <c r="K156" s="21">
        <v>19064.7</v>
      </c>
      <c r="L156" s="21">
        <v>19919.3</v>
      </c>
      <c r="M156" s="21">
        <v>20007.099999999999</v>
      </c>
      <c r="N156" s="21">
        <v>20669.599999999999</v>
      </c>
      <c r="O156" s="21">
        <v>21574.5</v>
      </c>
      <c r="P156" s="21">
        <v>21485.7</v>
      </c>
      <c r="Q156" s="21">
        <v>21566.6</v>
      </c>
      <c r="R156" s="21">
        <v>21374</v>
      </c>
      <c r="S156" s="21">
        <v>21864.7</v>
      </c>
      <c r="T156" s="21">
        <v>21735.4</v>
      </c>
      <c r="U156" s="21">
        <v>21813</v>
      </c>
      <c r="V156" s="21">
        <v>22128.9</v>
      </c>
      <c r="W156" s="21">
        <v>22252.400000000001</v>
      </c>
      <c r="X156" s="21">
        <v>22359.4</v>
      </c>
      <c r="Y156" s="21">
        <v>23131.7</v>
      </c>
    </row>
    <row r="157" spans="1:25" x14ac:dyDescent="0.25">
      <c r="A157" s="7" t="s">
        <v>150</v>
      </c>
      <c r="B157" s="7"/>
      <c r="C157" s="14">
        <v>6112</v>
      </c>
      <c r="D157" s="21">
        <v>1642.6</v>
      </c>
      <c r="E157" s="21">
        <v>1932.7</v>
      </c>
      <c r="F157" s="21">
        <v>1971.6</v>
      </c>
      <c r="G157" s="21">
        <v>2015</v>
      </c>
      <c r="H157" s="21">
        <v>1945.3</v>
      </c>
      <c r="I157" s="21">
        <v>2001.1</v>
      </c>
      <c r="J157" s="21">
        <v>2109.5</v>
      </c>
      <c r="K157" s="21">
        <v>2117.6</v>
      </c>
      <c r="L157" s="21">
        <v>2173.1999999999998</v>
      </c>
      <c r="M157" s="21">
        <v>2315.6</v>
      </c>
      <c r="N157" s="21">
        <v>2419.6999999999998</v>
      </c>
      <c r="O157" s="21">
        <v>2507.4</v>
      </c>
      <c r="P157" s="21">
        <v>2603.6999999999998</v>
      </c>
      <c r="Q157" s="21">
        <v>2729.5</v>
      </c>
      <c r="R157" s="21">
        <v>2669.9</v>
      </c>
      <c r="S157" s="21">
        <v>2784.1</v>
      </c>
      <c r="T157" s="21">
        <v>2831.6</v>
      </c>
      <c r="U157" s="21">
        <v>2901.3</v>
      </c>
      <c r="V157" s="21">
        <v>2858.2</v>
      </c>
      <c r="W157" s="21">
        <v>2962.8</v>
      </c>
      <c r="X157" s="21">
        <v>2932.4</v>
      </c>
      <c r="Y157" s="21">
        <v>3006.2</v>
      </c>
    </row>
    <row r="158" spans="1:25" x14ac:dyDescent="0.25">
      <c r="A158" s="7" t="s">
        <v>151</v>
      </c>
      <c r="B158" s="7"/>
      <c r="C158" s="14">
        <v>6113</v>
      </c>
      <c r="D158" s="21">
        <v>5991.6</v>
      </c>
      <c r="E158" s="21">
        <v>5977.7</v>
      </c>
      <c r="F158" s="21">
        <v>6133.2</v>
      </c>
      <c r="G158" s="21">
        <v>6308</v>
      </c>
      <c r="H158" s="21">
        <v>6476.1</v>
      </c>
      <c r="I158" s="21">
        <v>6931.9</v>
      </c>
      <c r="J158" s="21">
        <v>7475.4</v>
      </c>
      <c r="K158" s="21">
        <v>8197.6</v>
      </c>
      <c r="L158" s="21">
        <v>8871.6</v>
      </c>
      <c r="M158" s="21">
        <v>9564.2999999999993</v>
      </c>
      <c r="N158" s="21">
        <v>10169.700000000001</v>
      </c>
      <c r="O158" s="21">
        <v>10531.9</v>
      </c>
      <c r="P158" s="21">
        <v>11043</v>
      </c>
      <c r="Q158" s="21">
        <v>11630.5</v>
      </c>
      <c r="R158" s="21">
        <v>11877.3</v>
      </c>
      <c r="S158" s="21">
        <v>12034.7</v>
      </c>
      <c r="T158" s="21">
        <v>12665.6</v>
      </c>
      <c r="U158" s="21">
        <v>13290.6</v>
      </c>
      <c r="V158" s="21">
        <v>13285.2</v>
      </c>
      <c r="W158" s="21">
        <v>13788.2</v>
      </c>
      <c r="X158" s="21">
        <v>14084.5</v>
      </c>
      <c r="Y158" s="21">
        <v>14322.1</v>
      </c>
    </row>
    <row r="159" spans="1:25" x14ac:dyDescent="0.25">
      <c r="A159" s="7" t="s">
        <v>152</v>
      </c>
      <c r="B159" s="7"/>
      <c r="C159" s="14" t="s">
        <v>207</v>
      </c>
      <c r="D159" s="21">
        <v>844.4</v>
      </c>
      <c r="E159" s="21">
        <v>927</v>
      </c>
      <c r="F159" s="21">
        <v>1012.6</v>
      </c>
      <c r="G159" s="21">
        <v>1043.8</v>
      </c>
      <c r="H159" s="21">
        <v>1048.5</v>
      </c>
      <c r="I159" s="21">
        <v>1116.7</v>
      </c>
      <c r="J159" s="21">
        <v>1105.4000000000001</v>
      </c>
      <c r="K159" s="21">
        <v>1193.5999999999999</v>
      </c>
      <c r="L159" s="21">
        <v>1331.4</v>
      </c>
      <c r="M159" s="21">
        <v>1469.2</v>
      </c>
      <c r="N159" s="21">
        <v>1601</v>
      </c>
      <c r="O159" s="21">
        <v>1645.4</v>
      </c>
      <c r="P159" s="21">
        <v>1674.1</v>
      </c>
      <c r="Q159" s="21">
        <v>1631.2</v>
      </c>
      <c r="R159" s="21">
        <v>1726</v>
      </c>
      <c r="S159" s="21">
        <v>1735.2</v>
      </c>
      <c r="T159" s="21">
        <v>1759</v>
      </c>
      <c r="U159" s="21">
        <v>1748.6</v>
      </c>
      <c r="V159" s="21">
        <v>1713.6</v>
      </c>
      <c r="W159" s="21">
        <v>1705.7</v>
      </c>
      <c r="X159" s="21">
        <v>1783.5</v>
      </c>
      <c r="Y159" s="21">
        <v>1908.2</v>
      </c>
    </row>
    <row r="160" spans="1:25" x14ac:dyDescent="0.25">
      <c r="A160" s="5" t="s">
        <v>153</v>
      </c>
      <c r="B160" s="5"/>
      <c r="C160" s="13">
        <v>62</v>
      </c>
      <c r="D160" s="20">
        <v>32027.7</v>
      </c>
      <c r="E160" s="20">
        <v>32542.9</v>
      </c>
      <c r="F160" s="20">
        <v>33587.300000000003</v>
      </c>
      <c r="G160" s="20">
        <v>34732.6</v>
      </c>
      <c r="H160" s="20">
        <v>35349.300000000003</v>
      </c>
      <c r="I160" s="20">
        <v>36225.1</v>
      </c>
      <c r="J160" s="20">
        <v>37326.800000000003</v>
      </c>
      <c r="K160" s="20">
        <v>38443.300000000003</v>
      </c>
      <c r="L160" s="20">
        <v>39128.5</v>
      </c>
      <c r="M160" s="20">
        <v>40120.5</v>
      </c>
      <c r="N160" s="20">
        <v>40907.9</v>
      </c>
      <c r="O160" s="20">
        <v>41917</v>
      </c>
      <c r="P160" s="20">
        <v>42931.3</v>
      </c>
      <c r="Q160" s="20">
        <v>43626.8</v>
      </c>
      <c r="R160" s="20">
        <v>44431.3</v>
      </c>
      <c r="S160" s="20">
        <v>44814.6</v>
      </c>
      <c r="T160" s="20">
        <v>44185.8</v>
      </c>
      <c r="U160" s="20">
        <v>44735.5</v>
      </c>
      <c r="V160" s="20">
        <v>45451.1</v>
      </c>
      <c r="W160" s="20">
        <v>46909.7</v>
      </c>
      <c r="X160" s="20">
        <v>47926</v>
      </c>
      <c r="Y160" s="20">
        <v>49430.8</v>
      </c>
    </row>
    <row r="161" spans="1:25" x14ac:dyDescent="0.25">
      <c r="A161" s="6" t="s">
        <v>154</v>
      </c>
      <c r="B161" s="6"/>
      <c r="C161" s="14">
        <v>621</v>
      </c>
      <c r="D161" s="21">
        <v>13465.7</v>
      </c>
      <c r="E161" s="21">
        <v>13849.9</v>
      </c>
      <c r="F161" s="21">
        <v>14124.8</v>
      </c>
      <c r="G161" s="21">
        <v>14652</v>
      </c>
      <c r="H161" s="21">
        <v>15042.1</v>
      </c>
      <c r="I161" s="21">
        <v>15220.4</v>
      </c>
      <c r="J161" s="21">
        <v>15370</v>
      </c>
      <c r="K161" s="21">
        <v>15277.3</v>
      </c>
      <c r="L161" s="21">
        <v>15136.5</v>
      </c>
      <c r="M161" s="21">
        <v>15086.6</v>
      </c>
      <c r="N161" s="21">
        <v>15587.4</v>
      </c>
      <c r="O161" s="21">
        <v>16058.4</v>
      </c>
      <c r="P161" s="21">
        <v>16624.2</v>
      </c>
      <c r="Q161" s="21">
        <v>16709.099999999999</v>
      </c>
      <c r="R161" s="21">
        <v>17015.7</v>
      </c>
      <c r="S161" s="21">
        <v>17151.900000000001</v>
      </c>
      <c r="T161" s="21">
        <v>16811.8</v>
      </c>
      <c r="U161" s="21">
        <v>17112.400000000001</v>
      </c>
      <c r="V161" s="21">
        <v>17196.8</v>
      </c>
      <c r="W161" s="21">
        <v>17579.5</v>
      </c>
      <c r="X161" s="21">
        <v>17961.2</v>
      </c>
      <c r="Y161" s="21">
        <v>18604.5</v>
      </c>
    </row>
    <row r="162" spans="1:25" x14ac:dyDescent="0.25">
      <c r="A162" s="6" t="s">
        <v>155</v>
      </c>
      <c r="B162" s="6"/>
      <c r="C162" s="14">
        <v>622</v>
      </c>
      <c r="D162" s="21">
        <v>11604.6</v>
      </c>
      <c r="E162" s="21">
        <v>11972.7</v>
      </c>
      <c r="F162" s="21">
        <v>12315.4</v>
      </c>
      <c r="G162" s="21">
        <v>12399.9</v>
      </c>
      <c r="H162" s="21">
        <v>12652.9</v>
      </c>
      <c r="I162" s="21">
        <v>13073.8</v>
      </c>
      <c r="J162" s="21">
        <v>13518.4</v>
      </c>
      <c r="K162" s="21">
        <v>14267.2</v>
      </c>
      <c r="L162" s="21">
        <v>14528.7</v>
      </c>
      <c r="M162" s="21">
        <v>15019</v>
      </c>
      <c r="N162" s="21">
        <v>15284.3</v>
      </c>
      <c r="O162" s="21">
        <v>15740.9</v>
      </c>
      <c r="P162" s="21">
        <v>15860</v>
      </c>
      <c r="Q162" s="21">
        <v>15915.9</v>
      </c>
      <c r="R162" s="21">
        <v>16086.2</v>
      </c>
      <c r="S162" s="21">
        <v>16391.099999999999</v>
      </c>
      <c r="T162" s="21">
        <v>16292.9</v>
      </c>
      <c r="U162" s="21">
        <v>16302.9</v>
      </c>
      <c r="V162" s="21">
        <v>16755.400000000001</v>
      </c>
      <c r="W162" s="21">
        <v>17247.7</v>
      </c>
      <c r="X162" s="21">
        <v>17627.599999999999</v>
      </c>
      <c r="Y162" s="21">
        <v>17940.599999999999</v>
      </c>
    </row>
    <row r="163" spans="1:25" x14ac:dyDescent="0.25">
      <c r="A163" s="6" t="s">
        <v>156</v>
      </c>
      <c r="B163" s="6"/>
      <c r="C163" s="14">
        <v>623</v>
      </c>
      <c r="D163" s="21">
        <v>4324.7</v>
      </c>
      <c r="E163" s="21">
        <v>4225.3</v>
      </c>
      <c r="F163" s="21">
        <v>4427.1000000000004</v>
      </c>
      <c r="G163" s="21">
        <v>4550.1000000000004</v>
      </c>
      <c r="H163" s="21">
        <v>4378.7</v>
      </c>
      <c r="I163" s="21">
        <v>4496.8999999999996</v>
      </c>
      <c r="J163" s="21">
        <v>4783</v>
      </c>
      <c r="K163" s="21">
        <v>4956.3999999999996</v>
      </c>
      <c r="L163" s="21">
        <v>5203.8</v>
      </c>
      <c r="M163" s="21">
        <v>5584.8</v>
      </c>
      <c r="N163" s="21">
        <v>5443.6</v>
      </c>
      <c r="O163" s="21">
        <v>5368</v>
      </c>
      <c r="P163" s="21">
        <v>5582.7</v>
      </c>
      <c r="Q163" s="21">
        <v>6036.2</v>
      </c>
      <c r="R163" s="21">
        <v>6270.5</v>
      </c>
      <c r="S163" s="21">
        <v>6418.4</v>
      </c>
      <c r="T163" s="21">
        <v>6281.2</v>
      </c>
      <c r="U163" s="21">
        <v>6274.5</v>
      </c>
      <c r="V163" s="21">
        <v>6502.7</v>
      </c>
      <c r="W163" s="21">
        <v>6771.1</v>
      </c>
      <c r="X163" s="21">
        <v>6914.7</v>
      </c>
      <c r="Y163" s="21">
        <v>7172.1</v>
      </c>
    </row>
    <row r="164" spans="1:25" x14ac:dyDescent="0.25">
      <c r="A164" s="6" t="s">
        <v>157</v>
      </c>
      <c r="B164" s="6"/>
      <c r="C164" s="14">
        <v>624</v>
      </c>
      <c r="D164" s="21">
        <v>2656.2</v>
      </c>
      <c r="E164" s="21">
        <v>2556.9</v>
      </c>
      <c r="F164" s="21">
        <v>2759.9</v>
      </c>
      <c r="G164" s="21">
        <v>3129.7</v>
      </c>
      <c r="H164" s="21">
        <v>3278.9</v>
      </c>
      <c r="I164" s="21">
        <v>3436.3</v>
      </c>
      <c r="J164" s="21">
        <v>3651.5</v>
      </c>
      <c r="K164" s="21">
        <v>3934.1</v>
      </c>
      <c r="L164" s="21">
        <v>4247.7</v>
      </c>
      <c r="M164" s="21">
        <v>4417.7</v>
      </c>
      <c r="N164" s="21">
        <v>4587.7</v>
      </c>
      <c r="O164" s="21">
        <v>4754.3</v>
      </c>
      <c r="P164" s="21">
        <v>4873.3</v>
      </c>
      <c r="Q164" s="21">
        <v>4967.3</v>
      </c>
      <c r="R164" s="21">
        <v>5062</v>
      </c>
      <c r="S164" s="21">
        <v>4853.3</v>
      </c>
      <c r="T164" s="21">
        <v>4800.1000000000004</v>
      </c>
      <c r="U164" s="21">
        <v>5046.6000000000004</v>
      </c>
      <c r="V164" s="21">
        <v>4992.3</v>
      </c>
      <c r="W164" s="21">
        <v>5309.8</v>
      </c>
      <c r="X164" s="21">
        <v>5420.7</v>
      </c>
      <c r="Y164" s="21">
        <v>5711.4</v>
      </c>
    </row>
    <row r="165" spans="1:25" x14ac:dyDescent="0.25">
      <c r="A165" s="5" t="s">
        <v>158</v>
      </c>
      <c r="B165" s="5"/>
      <c r="C165" s="13">
        <v>71</v>
      </c>
      <c r="D165" s="20">
        <v>5077.2</v>
      </c>
      <c r="E165" s="20">
        <v>5019.8</v>
      </c>
      <c r="F165" s="20">
        <v>5206.8</v>
      </c>
      <c r="G165" s="20">
        <v>5454.4</v>
      </c>
      <c r="H165" s="20">
        <v>5714.6</v>
      </c>
      <c r="I165" s="20">
        <v>5626</v>
      </c>
      <c r="J165" s="20">
        <v>5554.2</v>
      </c>
      <c r="K165" s="20">
        <v>5755.2</v>
      </c>
      <c r="L165" s="20">
        <v>5561.9</v>
      </c>
      <c r="M165" s="20">
        <v>5532.2</v>
      </c>
      <c r="N165" s="20">
        <v>5546.8</v>
      </c>
      <c r="O165" s="20">
        <v>5570.2</v>
      </c>
      <c r="P165" s="20">
        <v>5589.4</v>
      </c>
      <c r="Q165" s="20">
        <v>5294.7</v>
      </c>
      <c r="R165" s="20">
        <v>5266.1</v>
      </c>
      <c r="S165" s="20">
        <v>5266.4</v>
      </c>
      <c r="T165" s="20">
        <v>5268.3</v>
      </c>
      <c r="U165" s="20">
        <v>5578.8</v>
      </c>
      <c r="V165" s="20">
        <v>5800.8</v>
      </c>
      <c r="W165" s="20">
        <v>6024.2</v>
      </c>
      <c r="X165" s="20">
        <v>6214.7</v>
      </c>
      <c r="Y165" s="20">
        <v>6384.9</v>
      </c>
    </row>
    <row r="166" spans="1:25" x14ac:dyDescent="0.25">
      <c r="A166" s="6" t="s">
        <v>159</v>
      </c>
      <c r="B166" s="6"/>
      <c r="C166" s="14" t="s">
        <v>208</v>
      </c>
      <c r="D166" s="21">
        <v>3006.4</v>
      </c>
      <c r="E166" s="21">
        <v>3008.7</v>
      </c>
      <c r="F166" s="21">
        <v>3005.9</v>
      </c>
      <c r="G166" s="21">
        <v>3044.8</v>
      </c>
      <c r="H166" s="21">
        <v>3071.1</v>
      </c>
      <c r="I166" s="21">
        <v>2928.9</v>
      </c>
      <c r="J166" s="21">
        <v>2982.2</v>
      </c>
      <c r="K166" s="21">
        <v>2971.6</v>
      </c>
      <c r="L166" s="21">
        <v>2732.7</v>
      </c>
      <c r="M166" s="21">
        <v>2695.1</v>
      </c>
      <c r="N166" s="21">
        <v>2653.5</v>
      </c>
      <c r="O166" s="21">
        <v>2700.1</v>
      </c>
      <c r="P166" s="21">
        <v>2732.7</v>
      </c>
      <c r="Q166" s="21">
        <v>2546.6</v>
      </c>
      <c r="R166" s="21">
        <v>2527</v>
      </c>
      <c r="S166" s="21">
        <v>2476.9</v>
      </c>
      <c r="T166" s="21">
        <v>2665.9</v>
      </c>
      <c r="U166" s="21">
        <v>2870.1</v>
      </c>
      <c r="V166" s="21">
        <v>2890.6</v>
      </c>
      <c r="W166" s="21">
        <v>2985.1</v>
      </c>
      <c r="X166" s="21">
        <v>3098.2</v>
      </c>
      <c r="Y166" s="21">
        <v>3200.8</v>
      </c>
    </row>
    <row r="167" spans="1:25" x14ac:dyDescent="0.25">
      <c r="A167" s="6" t="s">
        <v>160</v>
      </c>
      <c r="B167" s="6"/>
      <c r="C167" s="14">
        <v>713</v>
      </c>
      <c r="D167" s="21">
        <v>2130.4</v>
      </c>
      <c r="E167" s="21">
        <v>2074.9</v>
      </c>
      <c r="F167" s="21">
        <v>2253.8000000000002</v>
      </c>
      <c r="G167" s="21">
        <v>2451.6999999999998</v>
      </c>
      <c r="H167" s="21">
        <v>2672.1</v>
      </c>
      <c r="I167" s="21">
        <v>2713.4</v>
      </c>
      <c r="J167" s="21">
        <v>2598.1</v>
      </c>
      <c r="K167" s="21">
        <v>2798.7</v>
      </c>
      <c r="L167" s="21">
        <v>2831.1</v>
      </c>
      <c r="M167" s="21">
        <v>2837</v>
      </c>
      <c r="N167" s="21">
        <v>2888.8</v>
      </c>
      <c r="O167" s="21">
        <v>2869.3</v>
      </c>
      <c r="P167" s="21">
        <v>2858.8</v>
      </c>
      <c r="Q167" s="21">
        <v>2747.3</v>
      </c>
      <c r="R167" s="21">
        <v>2738.3</v>
      </c>
      <c r="S167" s="21">
        <v>2789.5</v>
      </c>
      <c r="T167" s="21">
        <v>2600.5</v>
      </c>
      <c r="U167" s="21">
        <v>2706.4</v>
      </c>
      <c r="V167" s="21">
        <v>2904.8</v>
      </c>
      <c r="W167" s="21">
        <v>3033</v>
      </c>
      <c r="X167" s="21">
        <v>3110.7</v>
      </c>
      <c r="Y167" s="21">
        <v>3178.7</v>
      </c>
    </row>
    <row r="168" spans="1:25" x14ac:dyDescent="0.25">
      <c r="A168" s="5" t="s">
        <v>161</v>
      </c>
      <c r="B168" s="5"/>
      <c r="C168" s="13">
        <v>72</v>
      </c>
      <c r="D168" s="20">
        <v>9130.6</v>
      </c>
      <c r="E168" s="20">
        <v>10029.6</v>
      </c>
      <c r="F168" s="20">
        <v>11231.2</v>
      </c>
      <c r="G168" s="20">
        <v>11547.6</v>
      </c>
      <c r="H168" s="20">
        <v>11536.6</v>
      </c>
      <c r="I168" s="20">
        <v>11985</v>
      </c>
      <c r="J168" s="20">
        <v>10989.1</v>
      </c>
      <c r="K168" s="20">
        <v>11206.6</v>
      </c>
      <c r="L168" s="20">
        <v>11243.5</v>
      </c>
      <c r="M168" s="20">
        <v>11319.8</v>
      </c>
      <c r="N168" s="20">
        <v>11242.9</v>
      </c>
      <c r="O168" s="20">
        <v>11411.2</v>
      </c>
      <c r="P168" s="20">
        <v>11452.8</v>
      </c>
      <c r="Q168" s="20">
        <v>11396</v>
      </c>
      <c r="R168" s="20">
        <v>11768</v>
      </c>
      <c r="S168" s="20">
        <v>12069.7</v>
      </c>
      <c r="T168" s="20">
        <v>12709.1</v>
      </c>
      <c r="U168" s="20">
        <v>13472.5</v>
      </c>
      <c r="V168" s="20">
        <v>14096.7</v>
      </c>
      <c r="W168" s="20">
        <v>14791.4</v>
      </c>
      <c r="X168" s="20">
        <v>15364.1</v>
      </c>
      <c r="Y168" s="20">
        <v>15662.2</v>
      </c>
    </row>
    <row r="169" spans="1:25" x14ac:dyDescent="0.25">
      <c r="A169" s="6" t="s">
        <v>162</v>
      </c>
      <c r="B169" s="6"/>
      <c r="C169" s="14">
        <v>721</v>
      </c>
      <c r="D169" s="21">
        <v>2631.6</v>
      </c>
      <c r="E169" s="21">
        <v>2801.5</v>
      </c>
      <c r="F169" s="21">
        <v>2886.6</v>
      </c>
      <c r="G169" s="21">
        <v>3010.4</v>
      </c>
      <c r="H169" s="21">
        <v>3000.8</v>
      </c>
      <c r="I169" s="21">
        <v>3022.6</v>
      </c>
      <c r="J169" s="21">
        <v>2809.3</v>
      </c>
      <c r="K169" s="21">
        <v>2824.6</v>
      </c>
      <c r="L169" s="21">
        <v>2958</v>
      </c>
      <c r="M169" s="21">
        <v>3009.1</v>
      </c>
      <c r="N169" s="21">
        <v>2978.9</v>
      </c>
      <c r="O169" s="21">
        <v>3005.3</v>
      </c>
      <c r="P169" s="21">
        <v>2986.2</v>
      </c>
      <c r="Q169" s="21">
        <v>3027.3</v>
      </c>
      <c r="R169" s="21">
        <v>3080.5</v>
      </c>
      <c r="S169" s="21">
        <v>3168.9</v>
      </c>
      <c r="T169" s="21">
        <v>3126.9</v>
      </c>
      <c r="U169" s="21">
        <v>3137.3</v>
      </c>
      <c r="V169" s="21">
        <v>3105.1</v>
      </c>
      <c r="W169" s="21">
        <v>3286.1</v>
      </c>
      <c r="X169" s="21">
        <v>3426.5</v>
      </c>
      <c r="Y169" s="21">
        <v>3695.3</v>
      </c>
    </row>
    <row r="170" spans="1:25" x14ac:dyDescent="0.25">
      <c r="A170" s="6" t="s">
        <v>163</v>
      </c>
      <c r="B170" s="6"/>
      <c r="C170" s="14">
        <v>722</v>
      </c>
      <c r="D170" s="21">
        <v>6484</v>
      </c>
      <c r="E170" s="21">
        <v>7214.1</v>
      </c>
      <c r="F170" s="21">
        <v>8346.7000000000007</v>
      </c>
      <c r="G170" s="21">
        <v>8535.6</v>
      </c>
      <c r="H170" s="21">
        <v>8534.7999999999993</v>
      </c>
      <c r="I170" s="21">
        <v>8969.5</v>
      </c>
      <c r="J170" s="21">
        <v>8183.7</v>
      </c>
      <c r="K170" s="21">
        <v>8388</v>
      </c>
      <c r="L170" s="21">
        <v>8285.4</v>
      </c>
      <c r="M170" s="21">
        <v>8308.9</v>
      </c>
      <c r="N170" s="21">
        <v>8262.7999999999993</v>
      </c>
      <c r="O170" s="21">
        <v>8405.6</v>
      </c>
      <c r="P170" s="21">
        <v>8467.2999999999993</v>
      </c>
      <c r="Q170" s="21">
        <v>8367.7000000000007</v>
      </c>
      <c r="R170" s="21">
        <v>8687.6</v>
      </c>
      <c r="S170" s="21">
        <v>8900.7000000000007</v>
      </c>
      <c r="T170" s="21">
        <v>9582.2000000000007</v>
      </c>
      <c r="U170" s="21">
        <v>10337.5</v>
      </c>
      <c r="V170" s="21">
        <v>11004</v>
      </c>
      <c r="W170" s="21">
        <v>11516.5</v>
      </c>
      <c r="X170" s="21">
        <v>11948.4</v>
      </c>
      <c r="Y170" s="21">
        <v>11969.5</v>
      </c>
    </row>
    <row r="171" spans="1:25" x14ac:dyDescent="0.25">
      <c r="A171" s="5" t="s">
        <v>164</v>
      </c>
      <c r="B171" s="5"/>
      <c r="C171" s="13">
        <v>81</v>
      </c>
      <c r="D171" s="20">
        <v>9161.7999999999993</v>
      </c>
      <c r="E171" s="20">
        <v>9592</v>
      </c>
      <c r="F171" s="20">
        <v>10413.4</v>
      </c>
      <c r="G171" s="20">
        <v>10858.9</v>
      </c>
      <c r="H171" s="20">
        <v>11352.2</v>
      </c>
      <c r="I171" s="20">
        <v>11732.8</v>
      </c>
      <c r="J171" s="20">
        <v>11671.8</v>
      </c>
      <c r="K171" s="20">
        <v>11929.9</v>
      </c>
      <c r="L171" s="20">
        <v>12026.4</v>
      </c>
      <c r="M171" s="20">
        <v>12256.2</v>
      </c>
      <c r="N171" s="20">
        <v>12347.9</v>
      </c>
      <c r="O171" s="20">
        <v>12685.7</v>
      </c>
      <c r="P171" s="20">
        <v>12554.6</v>
      </c>
      <c r="Q171" s="20">
        <v>12182</v>
      </c>
      <c r="R171" s="20">
        <v>12254.2</v>
      </c>
      <c r="S171" s="20">
        <v>12475.1</v>
      </c>
      <c r="T171" s="20">
        <v>12928</v>
      </c>
      <c r="U171" s="20">
        <v>13482.6</v>
      </c>
      <c r="V171" s="20">
        <v>13653.7</v>
      </c>
      <c r="W171" s="20">
        <v>13427.4</v>
      </c>
      <c r="X171" s="20">
        <v>13422.6</v>
      </c>
      <c r="Y171" s="20">
        <v>13568.3</v>
      </c>
    </row>
    <row r="172" spans="1:25" x14ac:dyDescent="0.25">
      <c r="A172" s="6" t="s">
        <v>165</v>
      </c>
      <c r="B172" s="6"/>
      <c r="C172" s="14">
        <v>811</v>
      </c>
      <c r="D172" s="21">
        <v>2271.6</v>
      </c>
      <c r="E172" s="21">
        <v>2421.6</v>
      </c>
      <c r="F172" s="21">
        <v>2846.4</v>
      </c>
      <c r="G172" s="21">
        <v>3007.7</v>
      </c>
      <c r="H172" s="21">
        <v>3152.8</v>
      </c>
      <c r="I172" s="21">
        <v>3228.9</v>
      </c>
      <c r="J172" s="21">
        <v>3230.8</v>
      </c>
      <c r="K172" s="21">
        <v>3326</v>
      </c>
      <c r="L172" s="21">
        <v>3295.4</v>
      </c>
      <c r="M172" s="21">
        <v>3158.8</v>
      </c>
      <c r="N172" s="21">
        <v>3170.1</v>
      </c>
      <c r="O172" s="21">
        <v>3259</v>
      </c>
      <c r="P172" s="21">
        <v>3214.5</v>
      </c>
      <c r="Q172" s="21">
        <v>3304.1</v>
      </c>
      <c r="R172" s="21">
        <v>3340.2</v>
      </c>
      <c r="S172" s="21">
        <v>3435</v>
      </c>
      <c r="T172" s="21">
        <v>3618.1</v>
      </c>
      <c r="U172" s="21">
        <v>3865.7</v>
      </c>
      <c r="V172" s="21">
        <v>3985.6</v>
      </c>
      <c r="W172" s="21">
        <v>4084.3</v>
      </c>
      <c r="X172" s="21">
        <v>4043.8</v>
      </c>
      <c r="Y172" s="21">
        <v>4205.8999999999996</v>
      </c>
    </row>
    <row r="173" spans="1:25" x14ac:dyDescent="0.25">
      <c r="A173" s="7" t="s">
        <v>166</v>
      </c>
      <c r="B173" s="7"/>
      <c r="C173" s="14">
        <v>8111</v>
      </c>
      <c r="D173" s="21">
        <v>1523.8</v>
      </c>
      <c r="E173" s="21">
        <v>1581.7</v>
      </c>
      <c r="F173" s="21">
        <v>1714.1</v>
      </c>
      <c r="G173" s="21">
        <v>1719.8</v>
      </c>
      <c r="H173" s="21">
        <v>1909.6</v>
      </c>
      <c r="I173" s="21">
        <v>2021.4</v>
      </c>
      <c r="J173" s="21">
        <v>2001.8</v>
      </c>
      <c r="K173" s="21">
        <v>2015.1</v>
      </c>
      <c r="L173" s="21">
        <v>1953.6</v>
      </c>
      <c r="M173" s="21">
        <v>1867.7</v>
      </c>
      <c r="N173" s="21">
        <v>1863.1</v>
      </c>
      <c r="O173" s="21">
        <v>1992</v>
      </c>
      <c r="P173" s="21">
        <v>2003.2</v>
      </c>
      <c r="Q173" s="21">
        <v>2057.8000000000002</v>
      </c>
      <c r="R173" s="21">
        <v>2022</v>
      </c>
      <c r="S173" s="21">
        <v>2064.6</v>
      </c>
      <c r="T173" s="21">
        <v>2204.5</v>
      </c>
      <c r="U173" s="21">
        <v>2405.6</v>
      </c>
      <c r="V173" s="21">
        <v>2436.1</v>
      </c>
      <c r="W173" s="21">
        <v>2454.9</v>
      </c>
      <c r="X173" s="21">
        <v>2483.8000000000002</v>
      </c>
      <c r="Y173" s="21">
        <v>2637</v>
      </c>
    </row>
    <row r="174" spans="1:25" x14ac:dyDescent="0.25">
      <c r="A174" s="7" t="s">
        <v>167</v>
      </c>
      <c r="B174" s="7"/>
      <c r="C174" s="14" t="s">
        <v>209</v>
      </c>
      <c r="D174" s="21">
        <v>735.5</v>
      </c>
      <c r="E174" s="21">
        <v>829.6</v>
      </c>
      <c r="F174" s="21">
        <v>1132.0999999999999</v>
      </c>
      <c r="G174" s="21">
        <v>1297.2</v>
      </c>
      <c r="H174" s="21">
        <v>1243.7</v>
      </c>
      <c r="I174" s="21">
        <v>1202.5</v>
      </c>
      <c r="J174" s="21">
        <v>1225.8</v>
      </c>
      <c r="K174" s="21">
        <v>1311.2</v>
      </c>
      <c r="L174" s="21">
        <v>1345.4</v>
      </c>
      <c r="M174" s="21">
        <v>1294.8</v>
      </c>
      <c r="N174" s="21">
        <v>1311.6</v>
      </c>
      <c r="O174" s="21">
        <v>1265.5</v>
      </c>
      <c r="P174" s="21">
        <v>1208.0999999999999</v>
      </c>
      <c r="Q174" s="21">
        <v>1243.0999999999999</v>
      </c>
      <c r="R174" s="21">
        <v>1317.8</v>
      </c>
      <c r="S174" s="21">
        <v>1370.3</v>
      </c>
      <c r="T174" s="21">
        <v>1414.1</v>
      </c>
      <c r="U174" s="21">
        <v>1461.4</v>
      </c>
      <c r="V174" s="21">
        <v>1549.9</v>
      </c>
      <c r="W174" s="21">
        <v>1629.1</v>
      </c>
      <c r="X174" s="21">
        <v>1560.1</v>
      </c>
      <c r="Y174" s="21">
        <v>1571</v>
      </c>
    </row>
    <row r="175" spans="1:25" x14ac:dyDescent="0.25">
      <c r="A175" s="6" t="s">
        <v>168</v>
      </c>
      <c r="B175" s="6"/>
      <c r="C175" s="14">
        <v>812</v>
      </c>
      <c r="D175" s="21">
        <v>2277.3000000000002</v>
      </c>
      <c r="E175" s="21">
        <v>2330.9</v>
      </c>
      <c r="F175" s="21">
        <v>2421.1</v>
      </c>
      <c r="G175" s="21">
        <v>2485.5</v>
      </c>
      <c r="H175" s="21">
        <v>2580.1</v>
      </c>
      <c r="I175" s="21">
        <v>2695.3</v>
      </c>
      <c r="J175" s="21">
        <v>2595.8000000000002</v>
      </c>
      <c r="K175" s="21">
        <v>2610.1</v>
      </c>
      <c r="L175" s="21">
        <v>2662.3</v>
      </c>
      <c r="M175" s="21">
        <v>2788.3</v>
      </c>
      <c r="N175" s="21">
        <v>2801.9</v>
      </c>
      <c r="O175" s="21">
        <v>2848.2</v>
      </c>
      <c r="P175" s="21">
        <v>2883.8</v>
      </c>
      <c r="Q175" s="21">
        <v>2819.3</v>
      </c>
      <c r="R175" s="21">
        <v>2837.6</v>
      </c>
      <c r="S175" s="21">
        <v>2797.5</v>
      </c>
      <c r="T175" s="21">
        <v>2759.6</v>
      </c>
      <c r="U175" s="21">
        <v>2773.7</v>
      </c>
      <c r="V175" s="21">
        <v>2730.7</v>
      </c>
      <c r="W175" s="21">
        <v>2765.6</v>
      </c>
      <c r="X175" s="21">
        <v>2805.5</v>
      </c>
      <c r="Y175" s="21">
        <v>2894.5</v>
      </c>
    </row>
    <row r="176" spans="1:25" x14ac:dyDescent="0.25">
      <c r="A176" s="6" t="s">
        <v>169</v>
      </c>
      <c r="B176" s="6"/>
      <c r="C176" s="14">
        <v>813</v>
      </c>
      <c r="D176" s="21">
        <v>3722.3</v>
      </c>
      <c r="E176" s="21">
        <v>3900.6</v>
      </c>
      <c r="F176" s="21">
        <v>4147.8</v>
      </c>
      <c r="G176" s="21">
        <v>4309.2</v>
      </c>
      <c r="H176" s="21">
        <v>4516.8</v>
      </c>
      <c r="I176" s="21">
        <v>4719.1000000000004</v>
      </c>
      <c r="J176" s="21">
        <v>4730.1000000000004</v>
      </c>
      <c r="K176" s="21">
        <v>4859.1000000000004</v>
      </c>
      <c r="L176" s="21">
        <v>4925.8</v>
      </c>
      <c r="M176" s="21">
        <v>5154.3999999999996</v>
      </c>
      <c r="N176" s="21">
        <v>5165.3999999999996</v>
      </c>
      <c r="O176" s="21">
        <v>5333.1</v>
      </c>
      <c r="P176" s="21">
        <v>5246.6</v>
      </c>
      <c r="Q176" s="21">
        <v>4828.8999999999996</v>
      </c>
      <c r="R176" s="21">
        <v>4852.8</v>
      </c>
      <c r="S176" s="21">
        <v>5022.8999999999996</v>
      </c>
      <c r="T176" s="21">
        <v>5323.7</v>
      </c>
      <c r="U176" s="21">
        <v>5618</v>
      </c>
      <c r="V176" s="21">
        <v>5718</v>
      </c>
      <c r="W176" s="21">
        <v>5369.3</v>
      </c>
      <c r="X176" s="21">
        <v>5365.2</v>
      </c>
      <c r="Y176" s="21">
        <v>5251.7</v>
      </c>
    </row>
    <row r="177" spans="1:25" x14ac:dyDescent="0.25">
      <c r="A177" s="6" t="s">
        <v>170</v>
      </c>
      <c r="B177" s="6"/>
      <c r="C177" s="14">
        <v>814</v>
      </c>
      <c r="D177" s="21">
        <v>935.8</v>
      </c>
      <c r="E177" s="21">
        <v>976.4</v>
      </c>
      <c r="F177" s="21">
        <v>999.2</v>
      </c>
      <c r="G177" s="21">
        <v>1049.7</v>
      </c>
      <c r="H177" s="21">
        <v>1092.5</v>
      </c>
      <c r="I177" s="21">
        <v>1081.4000000000001</v>
      </c>
      <c r="J177" s="21">
        <v>1103.2</v>
      </c>
      <c r="K177" s="21">
        <v>1118.2</v>
      </c>
      <c r="L177" s="21">
        <v>1133.5999999999999</v>
      </c>
      <c r="M177" s="21">
        <v>1175.5999999999999</v>
      </c>
      <c r="N177" s="21">
        <v>1234.5999999999999</v>
      </c>
      <c r="O177" s="21">
        <v>1271</v>
      </c>
      <c r="P177" s="21">
        <v>1234</v>
      </c>
      <c r="Q177" s="21">
        <v>1230.3</v>
      </c>
      <c r="R177" s="21">
        <v>1223.5</v>
      </c>
      <c r="S177" s="21">
        <v>1219.8</v>
      </c>
      <c r="T177" s="21">
        <v>1230.2</v>
      </c>
      <c r="U177" s="21">
        <v>1236.5999999999999</v>
      </c>
      <c r="V177" s="21">
        <v>1237.2</v>
      </c>
      <c r="W177" s="21">
        <v>1221</v>
      </c>
      <c r="X177" s="21">
        <v>1218.2</v>
      </c>
      <c r="Y177" s="21">
        <v>1226.5999999999999</v>
      </c>
    </row>
    <row r="178" spans="1:25" x14ac:dyDescent="0.25">
      <c r="A178" s="5" t="s">
        <v>171</v>
      </c>
      <c r="B178" s="5"/>
      <c r="C178" s="13">
        <v>91</v>
      </c>
      <c r="D178" s="20">
        <v>31536.400000000001</v>
      </c>
      <c r="E178" s="20">
        <v>31687.200000000001</v>
      </c>
      <c r="F178" s="20">
        <v>32587.1</v>
      </c>
      <c r="G178" s="20">
        <v>33858.9</v>
      </c>
      <c r="H178" s="20">
        <v>34744.5</v>
      </c>
      <c r="I178" s="20">
        <v>36170.199999999997</v>
      </c>
      <c r="J178" s="20">
        <v>37357.300000000003</v>
      </c>
      <c r="K178" s="20">
        <v>38691.5</v>
      </c>
      <c r="L178" s="20">
        <v>39665.300000000003</v>
      </c>
      <c r="M178" s="20">
        <v>41821.199999999997</v>
      </c>
      <c r="N178" s="20">
        <v>42746.2</v>
      </c>
      <c r="O178" s="20">
        <v>45029.7</v>
      </c>
      <c r="P178" s="20">
        <v>47114.9</v>
      </c>
      <c r="Q178" s="20">
        <v>48579.8</v>
      </c>
      <c r="R178" s="20">
        <v>49505.9</v>
      </c>
      <c r="S178" s="20">
        <v>48714.3</v>
      </c>
      <c r="T178" s="20">
        <v>48124.3</v>
      </c>
      <c r="U178" s="20">
        <v>47645</v>
      </c>
      <c r="V178" s="20">
        <v>48074</v>
      </c>
      <c r="W178" s="20">
        <v>48493.599999999999</v>
      </c>
      <c r="X178" s="20">
        <v>49546.6</v>
      </c>
      <c r="Y178" s="20">
        <v>50921.5</v>
      </c>
    </row>
    <row r="179" spans="1:25" x14ac:dyDescent="0.25">
      <c r="A179" s="6" t="s">
        <v>172</v>
      </c>
      <c r="B179" s="6"/>
      <c r="C179" s="14">
        <v>911</v>
      </c>
      <c r="D179" s="21">
        <v>14799</v>
      </c>
      <c r="E179" s="21">
        <v>14870.6</v>
      </c>
      <c r="F179" s="21">
        <v>15361.2</v>
      </c>
      <c r="G179" s="21">
        <v>15627.9</v>
      </c>
      <c r="H179" s="21">
        <v>16481.5</v>
      </c>
      <c r="I179" s="21">
        <v>17194.2</v>
      </c>
      <c r="J179" s="21">
        <v>17427.8</v>
      </c>
      <c r="K179" s="21">
        <v>17952.8</v>
      </c>
      <c r="L179" s="21">
        <v>18302.2</v>
      </c>
      <c r="M179" s="21">
        <v>19052.8</v>
      </c>
      <c r="N179" s="21">
        <v>19537</v>
      </c>
      <c r="O179" s="21">
        <v>20704</v>
      </c>
      <c r="P179" s="21">
        <v>21660.3</v>
      </c>
      <c r="Q179" s="21">
        <v>22342.5</v>
      </c>
      <c r="R179" s="21">
        <v>22838.6</v>
      </c>
      <c r="S179" s="21">
        <v>22122.1</v>
      </c>
      <c r="T179" s="21">
        <v>21380.5</v>
      </c>
      <c r="U179" s="21">
        <v>20953.7</v>
      </c>
      <c r="V179" s="21">
        <v>21108.5</v>
      </c>
      <c r="W179" s="21">
        <v>21213.200000000001</v>
      </c>
      <c r="X179" s="21">
        <v>21389.200000000001</v>
      </c>
      <c r="Y179" s="21">
        <v>22071.9</v>
      </c>
    </row>
    <row r="180" spans="1:25" x14ac:dyDescent="0.25">
      <c r="A180" s="6" t="s">
        <v>173</v>
      </c>
      <c r="B180" s="6"/>
      <c r="C180" s="14">
        <v>912</v>
      </c>
      <c r="D180" s="21">
        <v>7295.6</v>
      </c>
      <c r="E180" s="21">
        <v>7144</v>
      </c>
      <c r="F180" s="21">
        <v>7057.2</v>
      </c>
      <c r="G180" s="21">
        <v>7305.2</v>
      </c>
      <c r="H180" s="21">
        <v>7107.8</v>
      </c>
      <c r="I180" s="21">
        <v>7031.6</v>
      </c>
      <c r="J180" s="21">
        <v>7584.2</v>
      </c>
      <c r="K180" s="21">
        <v>7744.6</v>
      </c>
      <c r="L180" s="21">
        <v>8002.6</v>
      </c>
      <c r="M180" s="21">
        <v>8283.4</v>
      </c>
      <c r="N180" s="21">
        <v>8456.5</v>
      </c>
      <c r="O180" s="21">
        <v>8626.2000000000007</v>
      </c>
      <c r="P180" s="21">
        <v>8777.2999999999993</v>
      </c>
      <c r="Q180" s="21">
        <v>9146</v>
      </c>
      <c r="R180" s="21">
        <v>9283.4</v>
      </c>
      <c r="S180" s="21">
        <v>9227.5</v>
      </c>
      <c r="T180" s="21">
        <v>9371.7999999999993</v>
      </c>
      <c r="U180" s="21">
        <v>9510.2999999999993</v>
      </c>
      <c r="V180" s="21">
        <v>9520.1</v>
      </c>
      <c r="W180" s="21">
        <v>9650.2000000000007</v>
      </c>
      <c r="X180" s="21">
        <v>9915.2000000000007</v>
      </c>
      <c r="Y180" s="21">
        <v>10159</v>
      </c>
    </row>
    <row r="181" spans="1:25" x14ac:dyDescent="0.25">
      <c r="A181" s="6" t="s">
        <v>174</v>
      </c>
      <c r="B181" s="6"/>
      <c r="C181" s="14">
        <v>913</v>
      </c>
      <c r="D181" s="21">
        <v>8948.1</v>
      </c>
      <c r="E181" s="21">
        <v>9146.6</v>
      </c>
      <c r="F181" s="21">
        <v>9624.4</v>
      </c>
      <c r="G181" s="21">
        <v>10375.1</v>
      </c>
      <c r="H181" s="21">
        <v>10530.7</v>
      </c>
      <c r="I181" s="21">
        <v>11310.8</v>
      </c>
      <c r="J181" s="21">
        <v>11745.3</v>
      </c>
      <c r="K181" s="21">
        <v>12361.9</v>
      </c>
      <c r="L181" s="21">
        <v>12728</v>
      </c>
      <c r="M181" s="21">
        <v>13813.4</v>
      </c>
      <c r="N181" s="21">
        <v>14111.9</v>
      </c>
      <c r="O181" s="21">
        <v>15088.8</v>
      </c>
      <c r="P181" s="21">
        <v>16028.6</v>
      </c>
      <c r="Q181" s="21">
        <v>16417.400000000001</v>
      </c>
      <c r="R181" s="21">
        <v>16664.2</v>
      </c>
      <c r="S181" s="21">
        <v>16600.8</v>
      </c>
      <c r="T181" s="21">
        <v>16631.599999999999</v>
      </c>
      <c r="U181" s="21">
        <v>16437.2</v>
      </c>
      <c r="V181" s="21">
        <v>16694.7</v>
      </c>
      <c r="W181" s="21">
        <v>16882</v>
      </c>
      <c r="X181" s="21">
        <v>17493.3</v>
      </c>
      <c r="Y181" s="21">
        <v>17939.7</v>
      </c>
    </row>
    <row r="182" spans="1:25" x14ac:dyDescent="0.25">
      <c r="A182" s="6" t="s">
        <v>175</v>
      </c>
      <c r="B182" s="6"/>
      <c r="C182" s="14" t="s">
        <v>210</v>
      </c>
      <c r="D182" s="21">
        <v>552.29999999999995</v>
      </c>
      <c r="E182" s="21">
        <v>577</v>
      </c>
      <c r="F182" s="21">
        <v>589.29999999999995</v>
      </c>
      <c r="G182" s="21">
        <v>618.20000000000005</v>
      </c>
      <c r="H182" s="21">
        <v>660.3</v>
      </c>
      <c r="I182" s="21">
        <v>656.5</v>
      </c>
      <c r="J182" s="21">
        <v>637.6</v>
      </c>
      <c r="K182" s="21">
        <v>661.3</v>
      </c>
      <c r="L182" s="21">
        <v>665.6</v>
      </c>
      <c r="M182" s="21">
        <v>688.3</v>
      </c>
      <c r="N182" s="21">
        <v>657.6</v>
      </c>
      <c r="O182" s="21">
        <v>620.6</v>
      </c>
      <c r="P182" s="21">
        <v>652.9</v>
      </c>
      <c r="Q182" s="21">
        <v>678.6</v>
      </c>
      <c r="R182" s="21">
        <v>722.5</v>
      </c>
      <c r="S182" s="21">
        <v>764</v>
      </c>
      <c r="T182" s="21">
        <v>754.2</v>
      </c>
      <c r="U182" s="21">
        <v>769</v>
      </c>
      <c r="V182" s="21">
        <v>771.4</v>
      </c>
      <c r="W182" s="21">
        <v>763.6</v>
      </c>
      <c r="X182" s="21">
        <v>739.1</v>
      </c>
      <c r="Y182" s="21">
        <v>747.9</v>
      </c>
    </row>
    <row r="187" spans="1:25" x14ac:dyDescent="0.25">
      <c r="A187" s="123" t="s">
        <v>532</v>
      </c>
      <c r="B187" s="124"/>
      <c r="C187" s="124"/>
    </row>
    <row r="188" spans="1:25" x14ac:dyDescent="0.25">
      <c r="A188" s="125" t="s">
        <v>380</v>
      </c>
      <c r="B188" s="126"/>
      <c r="C188" s="127" t="s">
        <v>533</v>
      </c>
      <c r="D188" s="128">
        <f>SUMIF($C$198:$C$277,334511,D$198:D$277)+SUMIF($C$198:$C$277,3364,D$198:D$277)+SUMIF($C$198:$C$277,488190,D$198:D$277)</f>
        <v>2431.1483771373069</v>
      </c>
      <c r="E188" s="128">
        <f t="shared" ref="E188:Y188" si="0">SUMIF($C$198:$C$277,334511,E$198:E$277)+SUMIF($C$198:$C$277,3364,E$198:E$277)+SUMIF($C$198:$C$277,488190,E$198:E$277)</f>
        <v>2577.1914321095269</v>
      </c>
      <c r="F188" s="128">
        <f t="shared" si="0"/>
        <v>2407.8208728251634</v>
      </c>
      <c r="G188" s="128">
        <f t="shared" si="0"/>
        <v>2343.1959022132969</v>
      </c>
      <c r="H188" s="128">
        <f t="shared" si="0"/>
        <v>2228.0303815924067</v>
      </c>
      <c r="I188" s="128">
        <f t="shared" si="0"/>
        <v>2002.9917685038683</v>
      </c>
      <c r="J188" s="128">
        <f t="shared" si="0"/>
        <v>1895.8850669369108</v>
      </c>
      <c r="K188" s="128">
        <f t="shared" si="0"/>
        <v>1993.0171432030877</v>
      </c>
      <c r="L188" s="128">
        <f t="shared" si="0"/>
        <v>2234.2158614302921</v>
      </c>
      <c r="M188" s="128">
        <f t="shared" si="0"/>
        <v>2509.9960346486146</v>
      </c>
      <c r="N188" s="128">
        <f t="shared" si="0"/>
        <v>2592.5090962897621</v>
      </c>
      <c r="O188" s="128">
        <f t="shared" si="0"/>
        <v>2893.760670533165</v>
      </c>
      <c r="P188" s="128">
        <f t="shared" si="0"/>
        <v>2631.3594304167618</v>
      </c>
      <c r="Q188" s="128">
        <f t="shared" si="0"/>
        <v>2241.7760059896327</v>
      </c>
      <c r="R188" s="128">
        <f t="shared" si="0"/>
        <v>2302.1624451620191</v>
      </c>
      <c r="S188" s="128">
        <f t="shared" si="0"/>
        <v>2291.4242351955977</v>
      </c>
      <c r="T188" s="128">
        <f t="shared" si="0"/>
        <v>2464.540427806307</v>
      </c>
      <c r="U188" s="128">
        <f t="shared" si="0"/>
        <v>2705.8223546547897</v>
      </c>
      <c r="V188" s="128">
        <f t="shared" si="0"/>
        <v>2537.7668020994406</v>
      </c>
      <c r="W188" s="128">
        <f t="shared" si="0"/>
        <v>2759.4830464840102</v>
      </c>
      <c r="X188" s="128">
        <f t="shared" si="0"/>
        <v>2668.3266751697874</v>
      </c>
      <c r="Y188" s="128">
        <f t="shared" si="0"/>
        <v>2831.4517777524206</v>
      </c>
    </row>
    <row r="189" spans="1:25" x14ac:dyDescent="0.25">
      <c r="A189" s="125" t="s">
        <v>407</v>
      </c>
      <c r="B189" s="126"/>
      <c r="C189" s="127" t="s">
        <v>596</v>
      </c>
      <c r="D189" s="128">
        <f>SUMIF($C$198:$C$277,541310,D$198:D$277)+SUMIF($C$198:$C$277,541320,D$198:D$277)+SUMIF($C$198:$C$277,541410,D$198:D$277)+SUMIF($C$198:$C$277,541420,D$198:D$277)+SUMIF($C$198:$C$277,541430,D$198:D$277)+SUMIF($C$198:$C$277,541490,D$198:D$277)</f>
        <v>666.13157583075065</v>
      </c>
      <c r="E189" s="128">
        <f t="shared" ref="E189:Y189" si="1">SUMIF($C$198:$C$277,541310,E$198:E$277)+SUMIF($C$198:$C$277,541320,E$198:E$277)+SUMIF($C$198:$C$277,541410,E$198:E$277)+SUMIF($C$198:$C$277,541420,E$198:E$277)+SUMIF($C$198:$C$277,541430,E$198:E$277)+SUMIF($C$198:$C$277,541490,E$198:E$277)</f>
        <v>730.39729453292625</v>
      </c>
      <c r="F189" s="128">
        <f t="shared" si="1"/>
        <v>625.72068321118491</v>
      </c>
      <c r="G189" s="128">
        <f t="shared" si="1"/>
        <v>695.76341236455357</v>
      </c>
      <c r="H189" s="128">
        <f t="shared" si="1"/>
        <v>677.22061784316293</v>
      </c>
      <c r="I189" s="128">
        <f t="shared" si="1"/>
        <v>704.38665723316399</v>
      </c>
      <c r="J189" s="128">
        <f t="shared" si="1"/>
        <v>691.88858828143623</v>
      </c>
      <c r="K189" s="128">
        <f t="shared" si="1"/>
        <v>697.72195981020207</v>
      </c>
      <c r="L189" s="128">
        <f t="shared" si="1"/>
        <v>746.72791675959184</v>
      </c>
      <c r="M189" s="128">
        <f t="shared" si="1"/>
        <v>779.62869579260655</v>
      </c>
      <c r="N189" s="128">
        <f t="shared" si="1"/>
        <v>1867.6918843678145</v>
      </c>
      <c r="O189" s="128">
        <f t="shared" si="1"/>
        <v>1970.654444640976</v>
      </c>
      <c r="P189" s="128">
        <f t="shared" si="1"/>
        <v>1720.5586635700167</v>
      </c>
      <c r="Q189" s="128">
        <f t="shared" si="1"/>
        <v>1612.5656318011584</v>
      </c>
      <c r="R189" s="128">
        <f t="shared" si="1"/>
        <v>1684.470053755585</v>
      </c>
      <c r="S189" s="128">
        <f t="shared" si="1"/>
        <v>1832.7056608707021</v>
      </c>
      <c r="T189" s="128">
        <f t="shared" si="1"/>
        <v>1615.2752478217069</v>
      </c>
      <c r="U189" s="128">
        <f t="shared" si="1"/>
        <v>1644.5296517037982</v>
      </c>
      <c r="V189" s="128">
        <f t="shared" si="1"/>
        <v>1679.6706166896095</v>
      </c>
      <c r="W189" s="128">
        <f t="shared" si="1"/>
        <v>1763.4740974579286</v>
      </c>
      <c r="X189" s="128">
        <f t="shared" si="1"/>
        <v>1875.7790356269729</v>
      </c>
      <c r="Y189" s="128">
        <f t="shared" si="1"/>
        <v>1912.3381263202866</v>
      </c>
    </row>
    <row r="190" spans="1:25" x14ac:dyDescent="0.25">
      <c r="A190" s="125" t="s">
        <v>420</v>
      </c>
      <c r="B190" s="126"/>
      <c r="C190" s="127">
        <v>61</v>
      </c>
      <c r="D190" s="128">
        <f>SUMIF($C$198:$C$277,61,D$198:D$277)</f>
        <v>26906.3</v>
      </c>
      <c r="E190" s="128">
        <f t="shared" ref="E190:Y190" si="2">SUMIF($C$198:$C$277,61,E$198:E$277)</f>
        <v>27357.3</v>
      </c>
      <c r="F190" s="128">
        <f>SUMIF($C$198:$C$277,61,F$198:F$277)</f>
        <v>27658.9</v>
      </c>
      <c r="G190" s="128">
        <f t="shared" si="2"/>
        <v>27875.3</v>
      </c>
      <c r="H190" s="128">
        <f t="shared" si="2"/>
        <v>27971.8</v>
      </c>
      <c r="I190" s="128">
        <f t="shared" si="2"/>
        <v>28709</v>
      </c>
      <c r="J190" s="128">
        <f t="shared" si="2"/>
        <v>29242.7</v>
      </c>
      <c r="K190" s="128">
        <f t="shared" si="2"/>
        <v>30491.8</v>
      </c>
      <c r="L190" s="128">
        <f t="shared" si="2"/>
        <v>32235.8</v>
      </c>
      <c r="M190" s="128">
        <f t="shared" si="2"/>
        <v>33317.800000000003</v>
      </c>
      <c r="N190" s="128">
        <f t="shared" si="2"/>
        <v>34827.9</v>
      </c>
      <c r="O190" s="128">
        <f t="shared" si="2"/>
        <v>36221.1</v>
      </c>
      <c r="P190" s="128">
        <f t="shared" si="2"/>
        <v>36796.300000000003</v>
      </c>
      <c r="Q190" s="128">
        <f t="shared" si="2"/>
        <v>37561.1</v>
      </c>
      <c r="R190" s="128">
        <f t="shared" si="2"/>
        <v>37646.1</v>
      </c>
      <c r="S190" s="128">
        <f t="shared" si="2"/>
        <v>38418.699999999997</v>
      </c>
      <c r="T190" s="128">
        <f t="shared" si="2"/>
        <v>38983.199999999997</v>
      </c>
      <c r="U190" s="128">
        <f t="shared" si="2"/>
        <v>39726.300000000003</v>
      </c>
      <c r="V190" s="128">
        <f t="shared" si="2"/>
        <v>39961.599999999999</v>
      </c>
      <c r="W190" s="128">
        <f t="shared" si="2"/>
        <v>40671</v>
      </c>
      <c r="X190" s="128">
        <f t="shared" si="2"/>
        <v>41113.5</v>
      </c>
      <c r="Y190" s="128">
        <f t="shared" si="2"/>
        <v>42335.1</v>
      </c>
    </row>
    <row r="191" spans="1:25" x14ac:dyDescent="0.25">
      <c r="A191" s="125" t="s">
        <v>430</v>
      </c>
      <c r="B191" s="126"/>
      <c r="C191" s="127" t="s">
        <v>534</v>
      </c>
      <c r="D191" s="128">
        <f>SUMIF($C$198:$C$277,"313, 314",D$198:D$277)+SUMIF($C$198:$C$277,315,D$198:D$277)+SUMIF($C$198:$C$277,4141,D$198:D$277)+SUMIF($C$198:$C$277,448,D$198:D$277)</f>
        <v>1783.2273025846062</v>
      </c>
      <c r="E191" s="128">
        <f t="shared" ref="E191:Y191" si="3">SUMIF($C$198:$C$277,"313, 314",E$198:E$277)+SUMIF($C$198:$C$277,315,E$198:E$277)+SUMIF($C$198:$C$277,4141,E$198:E$277)+SUMIF($C$198:$C$277,448,E$198:E$277)</f>
        <v>1984.5904326717118</v>
      </c>
      <c r="F191" s="128">
        <f>SUMIF($C$198:$C$277,"313, 314",F$198:F$277)+SUMIF($C$198:$C$277,315,F$198:F$277)+SUMIF($C$198:$C$277,4141,F$198:F$277)+SUMIF($C$198:$C$277,448,F$198:F$277)</f>
        <v>1875.3791232328999</v>
      </c>
      <c r="G191" s="128">
        <f t="shared" si="3"/>
        <v>2266.1061116664287</v>
      </c>
      <c r="H191" s="128">
        <f t="shared" si="3"/>
        <v>2072.4232186205909</v>
      </c>
      <c r="I191" s="128">
        <f t="shared" si="3"/>
        <v>1930.8604312437524</v>
      </c>
      <c r="J191" s="128">
        <f t="shared" si="3"/>
        <v>1759.8812508924743</v>
      </c>
      <c r="K191" s="128">
        <f t="shared" si="3"/>
        <v>1608.4803798372122</v>
      </c>
      <c r="L191" s="128">
        <f t="shared" si="3"/>
        <v>1575.1914750821074</v>
      </c>
      <c r="M191" s="128">
        <f t="shared" si="3"/>
        <v>1338.4223332857346</v>
      </c>
      <c r="N191" s="128">
        <f t="shared" si="3"/>
        <v>5186.2145419877515</v>
      </c>
      <c r="O191" s="128">
        <f t="shared" si="3"/>
        <v>5047.4121607032876</v>
      </c>
      <c r="P191" s="128">
        <f t="shared" si="3"/>
        <v>4983.2910633471711</v>
      </c>
      <c r="Q191" s="128">
        <f t="shared" si="3"/>
        <v>5253.7061005598625</v>
      </c>
      <c r="R191" s="128">
        <f t="shared" si="3"/>
        <v>5188.7004816230456</v>
      </c>
      <c r="S191" s="128">
        <f t="shared" si="3"/>
        <v>5305.0497595979941</v>
      </c>
      <c r="T191" s="128">
        <f t="shared" si="3"/>
        <v>5598.4283946999931</v>
      </c>
      <c r="U191" s="128">
        <f t="shared" si="3"/>
        <v>5762.9250608828979</v>
      </c>
      <c r="V191" s="128">
        <f t="shared" si="3"/>
        <v>5985.2477516562467</v>
      </c>
      <c r="W191" s="128">
        <f t="shared" si="3"/>
        <v>6365.2379870308259</v>
      </c>
      <c r="X191" s="128">
        <f t="shared" si="3"/>
        <v>6889.9625866442802</v>
      </c>
      <c r="Y191" s="128">
        <f t="shared" si="3"/>
        <v>7128.8505614082451</v>
      </c>
    </row>
    <row r="192" spans="1:25" x14ac:dyDescent="0.25">
      <c r="A192" s="125" t="s">
        <v>535</v>
      </c>
      <c r="B192" s="126"/>
      <c r="C192" s="127">
        <v>52</v>
      </c>
      <c r="D192" s="128">
        <f>SUMIF($C$198:$C$277,52,D$198:D$277)</f>
        <v>32720</v>
      </c>
      <c r="E192" s="128">
        <f t="shared" ref="E192:Y192" si="4">SUMIF($C$198:$C$277,52,E$198:E$277)</f>
        <v>34638.699999999997</v>
      </c>
      <c r="F192" s="128">
        <f t="shared" si="4"/>
        <v>36386.400000000001</v>
      </c>
      <c r="G192" s="128">
        <f t="shared" si="4"/>
        <v>39023.1</v>
      </c>
      <c r="H192" s="128">
        <f t="shared" si="4"/>
        <v>41835.5</v>
      </c>
      <c r="I192" s="128">
        <f t="shared" si="4"/>
        <v>42183.1</v>
      </c>
      <c r="J192" s="128">
        <f t="shared" si="4"/>
        <v>42488.4</v>
      </c>
      <c r="K192" s="128">
        <f t="shared" si="4"/>
        <v>44735.3</v>
      </c>
      <c r="L192" s="128">
        <f t="shared" si="4"/>
        <v>46497</v>
      </c>
      <c r="M192" s="128">
        <f t="shared" si="4"/>
        <v>49769.3</v>
      </c>
      <c r="N192" s="128">
        <f t="shared" si="4"/>
        <v>51947.9</v>
      </c>
      <c r="O192" s="128">
        <f t="shared" si="4"/>
        <v>50836.1</v>
      </c>
      <c r="P192" s="128">
        <f t="shared" si="4"/>
        <v>50227.9</v>
      </c>
      <c r="Q192" s="128">
        <f t="shared" si="4"/>
        <v>50888.5</v>
      </c>
      <c r="R192" s="128">
        <f t="shared" si="4"/>
        <v>52822</v>
      </c>
      <c r="S192" s="128">
        <f t="shared" si="4"/>
        <v>54005.8</v>
      </c>
      <c r="T192" s="128">
        <f t="shared" si="4"/>
        <v>56261.5</v>
      </c>
      <c r="U192" s="128">
        <f t="shared" si="4"/>
        <v>58382.1</v>
      </c>
      <c r="V192" s="128">
        <f t="shared" si="4"/>
        <v>61707.4</v>
      </c>
      <c r="W192" s="128">
        <f t="shared" si="4"/>
        <v>64532.9</v>
      </c>
      <c r="X192" s="128">
        <f t="shared" si="4"/>
        <v>66888.100000000006</v>
      </c>
      <c r="Y192" s="128">
        <f t="shared" si="4"/>
        <v>68510.600000000006</v>
      </c>
    </row>
    <row r="193" spans="1:25" x14ac:dyDescent="0.25">
      <c r="A193" s="125" t="s">
        <v>492</v>
      </c>
      <c r="B193" s="126"/>
      <c r="C193" s="127" t="s">
        <v>536</v>
      </c>
      <c r="D193" s="128">
        <f>SUMIF($C$198:$C$277,311,D$198:D$277)+SUMIF($C$198:$C$277,3121,D$198:D$277)</f>
        <v>10297.1</v>
      </c>
      <c r="E193" s="128">
        <f t="shared" ref="E193:Y193" si="5">SUMIF($C$198:$C$277,311,E$198:E$277)+SUMIF($C$198:$C$277,3121,E$198:E$277)</f>
        <v>10657.7</v>
      </c>
      <c r="F193" s="128">
        <f t="shared" si="5"/>
        <v>10450.699999999999</v>
      </c>
      <c r="G193" s="128">
        <f t="shared" si="5"/>
        <v>10684.599999999999</v>
      </c>
      <c r="H193" s="128">
        <f t="shared" si="5"/>
        <v>11062.6</v>
      </c>
      <c r="I193" s="128">
        <f t="shared" si="5"/>
        <v>10990.900000000001</v>
      </c>
      <c r="J193" s="128">
        <f t="shared" si="5"/>
        <v>11102.4</v>
      </c>
      <c r="K193" s="128">
        <f t="shared" si="5"/>
        <v>11116.3</v>
      </c>
      <c r="L193" s="128">
        <f t="shared" si="5"/>
        <v>12033.5</v>
      </c>
      <c r="M193" s="128">
        <f t="shared" si="5"/>
        <v>12225.8</v>
      </c>
      <c r="N193" s="128">
        <f t="shared" si="5"/>
        <v>11776.6</v>
      </c>
      <c r="O193" s="128">
        <f t="shared" si="5"/>
        <v>12129.900000000001</v>
      </c>
      <c r="P193" s="128">
        <f t="shared" si="5"/>
        <v>11833.599999999999</v>
      </c>
      <c r="Q193" s="128">
        <f t="shared" si="5"/>
        <v>11941.1</v>
      </c>
      <c r="R193" s="128">
        <f t="shared" si="5"/>
        <v>11703</v>
      </c>
      <c r="S193" s="128">
        <f t="shared" si="5"/>
        <v>11719.6</v>
      </c>
      <c r="T193" s="128">
        <f t="shared" si="5"/>
        <v>11734.7</v>
      </c>
      <c r="U193" s="128">
        <f t="shared" si="5"/>
        <v>12393.9</v>
      </c>
      <c r="V193" s="128">
        <f t="shared" si="5"/>
        <v>12538.7</v>
      </c>
      <c r="W193" s="128">
        <f t="shared" si="5"/>
        <v>13080.5</v>
      </c>
      <c r="X193" s="128">
        <f t="shared" si="5"/>
        <v>13745.2</v>
      </c>
      <c r="Y193" s="128">
        <f t="shared" si="5"/>
        <v>14010.8</v>
      </c>
    </row>
    <row r="194" spans="1:25" x14ac:dyDescent="0.25">
      <c r="A194" s="125" t="s">
        <v>537</v>
      </c>
      <c r="B194" s="126"/>
      <c r="C194" s="127" t="s">
        <v>538</v>
      </c>
      <c r="D194" s="128">
        <f>SUMIF($C$198:$C$277,3254,D$198:D$277)+SUMIF($C$198:$C$277,334512,D$198:D$277)+SUMIF($C$198:$C$277,3391,D$198:D$277)+SUMIF($C$198:$C$277,414510,D$198:D$277)+SUMIF($C$198:$C$277,5417,D$198:D$277)+SUMIF($C$198:$C$277,6215,D$198:D$277)</f>
        <v>3264.3340572452903</v>
      </c>
      <c r="E194" s="128">
        <f t="shared" ref="E194:Y194" si="6">SUMIF($C$198:$C$277,3254,E$198:E$277)+SUMIF($C$198:$C$277,334512,E$198:E$277)+SUMIF($C$198:$C$277,3391,E$198:E$277)+SUMIF($C$198:$C$277,414510,E$198:E$277)+SUMIF($C$198:$C$277,5417,E$198:E$277)+SUMIF($C$198:$C$277,6215,E$198:E$277)</f>
        <v>3484.6208793687683</v>
      </c>
      <c r="F194" s="128">
        <f t="shared" si="6"/>
        <v>3828.6143461065922</v>
      </c>
      <c r="G194" s="128">
        <f t="shared" si="6"/>
        <v>3705.2093706796595</v>
      </c>
      <c r="H194" s="128">
        <f t="shared" si="6"/>
        <v>4374.7952375206105</v>
      </c>
      <c r="I194" s="128">
        <f t="shared" si="6"/>
        <v>5194.1565668464364</v>
      </c>
      <c r="J194" s="128">
        <f t="shared" si="6"/>
        <v>5483.4261207140262</v>
      </c>
      <c r="K194" s="128">
        <f t="shared" si="6"/>
        <v>5288.8767825103159</v>
      </c>
      <c r="L194" s="128">
        <f t="shared" si="6"/>
        <v>5185.2518755936599</v>
      </c>
      <c r="M194" s="128">
        <f t="shared" si="6"/>
        <v>5865.6620320301972</v>
      </c>
      <c r="N194" s="128">
        <f t="shared" si="6"/>
        <v>8934.8372595176916</v>
      </c>
      <c r="O194" s="128">
        <f t="shared" si="6"/>
        <v>8894.8241476701533</v>
      </c>
      <c r="P194" s="128">
        <f t="shared" si="6"/>
        <v>9035.7931549487166</v>
      </c>
      <c r="Q194" s="128">
        <f t="shared" si="6"/>
        <v>8824.268645075801</v>
      </c>
      <c r="R194" s="128">
        <f t="shared" si="6"/>
        <v>8819.8736109616948</v>
      </c>
      <c r="S194" s="128">
        <f t="shared" si="6"/>
        <v>8630.7324625859746</v>
      </c>
      <c r="T194" s="128">
        <f t="shared" si="6"/>
        <v>8493.9403809868345</v>
      </c>
      <c r="U194" s="128">
        <f t="shared" si="6"/>
        <v>9161.6021518504167</v>
      </c>
      <c r="V194" s="128">
        <f t="shared" si="6"/>
        <v>9389.0054521586426</v>
      </c>
      <c r="W194" s="128">
        <f t="shared" si="6"/>
        <v>9785.8758878169428</v>
      </c>
      <c r="X194" s="128">
        <f t="shared" si="6"/>
        <v>9606.1354851927863</v>
      </c>
      <c r="Y194" s="128">
        <f t="shared" si="6"/>
        <v>9677.5223011253966</v>
      </c>
    </row>
    <row r="195" spans="1:25" x14ac:dyDescent="0.25">
      <c r="A195" s="125" t="s">
        <v>539</v>
      </c>
      <c r="B195" s="126"/>
      <c r="C195" s="127" t="s">
        <v>540</v>
      </c>
      <c r="D195" s="128">
        <f>SUMIF($C$198:$C$277,3341,D$198:D$277)+SUMIF($C$198:$C$277,3342,D$198:D$277)+SUMIF($C$198:$C$277,3343,D$198:D$277)+SUMIF($C$198:$C$277,3344,D$198:D$277)+SUMIF($C$198:$C$277,3345,D$198:D$277)+SUMIF($C$198:$C$277,4173,D$198:D$277)+SUMIF($C$198:$C$277,5112,D$198:D$277)+SUMIF($C$198:$C$277,517,D$198:D$277)+SUMIF($C$198:$C$277,518,D$198:D$277)+SUMIF($C$198:$C$277,5415,D$198:D$277)+SUMIF($C$198:$C$277,8112,D$198:D$277)</f>
        <v>8891.2907719561263</v>
      </c>
      <c r="E195" s="128">
        <f t="shared" ref="E195:Y195" si="7">SUMIF($C$198:$C$277,3341,E$198:E$277)+SUMIF($C$198:$C$277,3342,E$198:E$277)+SUMIF($C$198:$C$277,3343,E$198:E$277)+SUMIF($C$198:$C$277,3344,E$198:E$277)+SUMIF($C$198:$C$277,3345,E$198:E$277)+SUMIF($C$198:$C$277,4173,E$198:E$277)+SUMIF($C$198:$C$277,5112,E$198:E$277)+SUMIF($C$198:$C$277,517,E$198:E$277)+SUMIF($C$198:$C$277,518,E$198:E$277)+SUMIF($C$198:$C$277,5415,E$198:E$277)+SUMIF($C$198:$C$277,8112,E$198:E$277)</f>
        <v>10153.201414883861</v>
      </c>
      <c r="F195" s="128">
        <f t="shared" si="7"/>
        <v>14291.321394727787</v>
      </c>
      <c r="G195" s="128">
        <f t="shared" si="7"/>
        <v>15315.705748080107</v>
      </c>
      <c r="H195" s="128">
        <f t="shared" si="7"/>
        <v>14971.249330464354</v>
      </c>
      <c r="I195" s="128">
        <f t="shared" si="7"/>
        <v>15264.564307740129</v>
      </c>
      <c r="J195" s="128">
        <f t="shared" si="7"/>
        <v>16039.454714949505</v>
      </c>
      <c r="K195" s="128">
        <f t="shared" si="7"/>
        <v>17167.968951791347</v>
      </c>
      <c r="L195" s="128">
        <f t="shared" si="7"/>
        <v>17518.713921667524</v>
      </c>
      <c r="M195" s="128">
        <f t="shared" si="7"/>
        <v>18455.545986184072</v>
      </c>
      <c r="N195" s="128">
        <f t="shared" si="7"/>
        <v>33468.309521453237</v>
      </c>
      <c r="O195" s="128">
        <f t="shared" si="7"/>
        <v>33832.182489868821</v>
      </c>
      <c r="P195" s="128">
        <f t="shared" si="7"/>
        <v>33475.104772304883</v>
      </c>
      <c r="Q195" s="128">
        <f t="shared" si="7"/>
        <v>34591.850836824786</v>
      </c>
      <c r="R195" s="128">
        <f t="shared" si="7"/>
        <v>35392.380924662248</v>
      </c>
      <c r="S195" s="128">
        <f t="shared" si="7"/>
        <v>34792.131268249992</v>
      </c>
      <c r="T195" s="128">
        <f t="shared" si="7"/>
        <v>34569.082764958315</v>
      </c>
      <c r="U195" s="128">
        <f t="shared" si="7"/>
        <v>35827.97503855449</v>
      </c>
      <c r="V195" s="128">
        <f t="shared" si="7"/>
        <v>37423.058825961241</v>
      </c>
      <c r="W195" s="128">
        <f t="shared" si="7"/>
        <v>38834.693559694351</v>
      </c>
      <c r="X195" s="128">
        <f t="shared" si="7"/>
        <v>40705.297105280872</v>
      </c>
      <c r="Y195" s="128">
        <f t="shared" si="7"/>
        <v>42735.913757767164</v>
      </c>
    </row>
    <row r="196" spans="1:25" x14ac:dyDescent="0.25">
      <c r="B196" s="124"/>
      <c r="C196" s="124"/>
    </row>
    <row r="197" spans="1:25" x14ac:dyDescent="0.25">
      <c r="A197" s="138" t="s">
        <v>594</v>
      </c>
      <c r="B197" s="124"/>
      <c r="C197" s="124"/>
    </row>
    <row r="198" spans="1:25" x14ac:dyDescent="0.25">
      <c r="A198" s="106" t="s">
        <v>380</v>
      </c>
      <c r="B198" s="129"/>
      <c r="C198" s="130"/>
      <c r="D198" s="139"/>
      <c r="E198" s="129"/>
      <c r="F198" s="129"/>
      <c r="G198" s="129"/>
      <c r="H198" s="129"/>
      <c r="I198" s="129"/>
      <c r="J198" s="129"/>
      <c r="K198" s="129"/>
      <c r="L198" s="129"/>
      <c r="M198" s="131"/>
      <c r="N198" s="131"/>
      <c r="O198" s="131"/>
      <c r="P198" s="131"/>
      <c r="Q198" s="131"/>
      <c r="R198" s="131"/>
      <c r="S198" s="131"/>
      <c r="T198" s="131"/>
      <c r="U198" s="131"/>
      <c r="V198" s="131"/>
      <c r="W198" s="131"/>
      <c r="X198" s="131"/>
      <c r="Y198" s="131"/>
    </row>
    <row r="199" spans="1:25" x14ac:dyDescent="0.25">
      <c r="A199" t="s">
        <v>382</v>
      </c>
      <c r="B199" s="137" t="s">
        <v>193</v>
      </c>
      <c r="C199" s="133">
        <v>334511</v>
      </c>
      <c r="D199" s="142">
        <v>332.38228536350084</v>
      </c>
      <c r="E199" s="142">
        <v>322.27300418018649</v>
      </c>
      <c r="F199" s="142">
        <v>397.09528486655563</v>
      </c>
      <c r="G199" s="142">
        <v>430.68711157882427</v>
      </c>
      <c r="H199" s="142">
        <v>388.6179952644041</v>
      </c>
      <c r="I199" s="142">
        <v>374.17940308106051</v>
      </c>
      <c r="J199" s="142">
        <v>441.97505334853406</v>
      </c>
      <c r="K199" s="142">
        <v>413.00720278289339</v>
      </c>
      <c r="L199" s="142">
        <v>434.54042503434766</v>
      </c>
      <c r="M199" s="143">
        <v>451.69900318629601</v>
      </c>
      <c r="N199" s="143">
        <v>428.82845450027776</v>
      </c>
      <c r="O199" s="143">
        <v>411.10321260487007</v>
      </c>
      <c r="P199" s="143">
        <v>386.30600719109003</v>
      </c>
      <c r="Q199" s="143">
        <v>393.46863690841593</v>
      </c>
      <c r="R199" s="30">
        <v>386.10200824344474</v>
      </c>
      <c r="S199" s="30">
        <v>307.53974685024406</v>
      </c>
      <c r="T199" s="30">
        <v>320.77701189745392</v>
      </c>
      <c r="U199" s="30">
        <v>346.34488000233858</v>
      </c>
      <c r="V199" s="30">
        <v>282.78787453594083</v>
      </c>
      <c r="W199" s="30">
        <v>231.47360693773535</v>
      </c>
      <c r="X199" s="30">
        <v>235.08258339355672</v>
      </c>
      <c r="Y199" s="30">
        <v>241.83981590658402</v>
      </c>
    </row>
    <row r="200" spans="1:25" x14ac:dyDescent="0.25">
      <c r="A200" t="s">
        <v>544</v>
      </c>
      <c r="B200" s="137">
        <f t="shared" ref="B200:B206" si="8">VALUE(LEFT(C200,4))</f>
        <v>3364</v>
      </c>
      <c r="C200" s="133">
        <v>3364</v>
      </c>
      <c r="D200" s="142">
        <v>1820</v>
      </c>
      <c r="E200" s="142">
        <v>1974.6</v>
      </c>
      <c r="F200" s="142">
        <v>1703.5</v>
      </c>
      <c r="G200" s="142">
        <v>1641.2</v>
      </c>
      <c r="H200" s="142">
        <v>1564.9</v>
      </c>
      <c r="I200" s="142">
        <v>1364.9</v>
      </c>
      <c r="J200" s="142">
        <v>1181.3</v>
      </c>
      <c r="K200" s="142">
        <v>1308.0999999999999</v>
      </c>
      <c r="L200" s="142">
        <v>1514.7</v>
      </c>
      <c r="M200" s="143">
        <v>1743.5</v>
      </c>
      <c r="N200" s="143">
        <v>1860.1</v>
      </c>
      <c r="O200" s="143">
        <v>2140.9</v>
      </c>
      <c r="P200" s="143">
        <v>1910.7</v>
      </c>
      <c r="Q200" s="143">
        <v>1497</v>
      </c>
      <c r="R200" s="30">
        <v>1556.2</v>
      </c>
      <c r="S200" s="30">
        <v>1622.7</v>
      </c>
      <c r="T200" s="30">
        <v>1765.8</v>
      </c>
      <c r="U200" s="30">
        <v>1951</v>
      </c>
      <c r="V200" s="30">
        <v>1801.4</v>
      </c>
      <c r="W200" s="30">
        <v>1907.5</v>
      </c>
      <c r="X200" s="30">
        <v>1793.8</v>
      </c>
      <c r="Y200" s="30">
        <v>1931.9</v>
      </c>
    </row>
    <row r="201" spans="1:25" x14ac:dyDescent="0.25">
      <c r="A201" t="s">
        <v>386</v>
      </c>
      <c r="B201" s="137">
        <f t="shared" si="8"/>
        <v>3364</v>
      </c>
      <c r="C201" s="133">
        <v>336411</v>
      </c>
      <c r="D201" s="142">
        <v>0</v>
      </c>
      <c r="E201" s="142">
        <v>0</v>
      </c>
      <c r="F201" s="142">
        <v>0</v>
      </c>
      <c r="G201" s="142">
        <v>0</v>
      </c>
      <c r="H201" s="142">
        <v>0</v>
      </c>
      <c r="I201" s="142">
        <v>0</v>
      </c>
      <c r="J201" s="142">
        <v>0</v>
      </c>
      <c r="K201" s="142">
        <v>0</v>
      </c>
      <c r="L201" s="142">
        <v>0</v>
      </c>
      <c r="M201" s="143">
        <v>0</v>
      </c>
      <c r="N201" s="143">
        <v>0</v>
      </c>
      <c r="O201" s="143">
        <v>0</v>
      </c>
      <c r="P201" s="143">
        <v>0</v>
      </c>
      <c r="Q201" s="143">
        <v>0</v>
      </c>
      <c r="R201" s="30">
        <v>0</v>
      </c>
      <c r="S201" s="30">
        <v>0</v>
      </c>
      <c r="T201" s="30">
        <v>0</v>
      </c>
      <c r="U201" s="30">
        <v>0</v>
      </c>
      <c r="V201" s="30">
        <v>0</v>
      </c>
      <c r="W201" s="30">
        <v>0</v>
      </c>
      <c r="X201" s="30">
        <v>0</v>
      </c>
      <c r="Y201" s="30">
        <v>0</v>
      </c>
    </row>
    <row r="202" spans="1:25" x14ac:dyDescent="0.25">
      <c r="A202" t="s">
        <v>387</v>
      </c>
      <c r="B202" s="137">
        <f t="shared" si="8"/>
        <v>3364</v>
      </c>
      <c r="C202" s="133">
        <v>336412</v>
      </c>
      <c r="D202" s="142">
        <v>0</v>
      </c>
      <c r="E202" s="142">
        <v>0</v>
      </c>
      <c r="F202" s="142">
        <v>0</v>
      </c>
      <c r="G202" s="142">
        <v>0</v>
      </c>
      <c r="H202" s="142">
        <v>0</v>
      </c>
      <c r="I202" s="142">
        <v>0</v>
      </c>
      <c r="J202" s="142">
        <v>0</v>
      </c>
      <c r="K202" s="142">
        <v>0</v>
      </c>
      <c r="L202" s="142">
        <v>0</v>
      </c>
      <c r="M202" s="143">
        <v>0</v>
      </c>
      <c r="N202" s="143">
        <v>0</v>
      </c>
      <c r="O202" s="143">
        <v>0</v>
      </c>
      <c r="P202" s="143">
        <v>0</v>
      </c>
      <c r="Q202" s="143">
        <v>0</v>
      </c>
      <c r="R202" s="30">
        <v>0</v>
      </c>
      <c r="S202" s="30">
        <v>0</v>
      </c>
      <c r="T202" s="30">
        <v>0</v>
      </c>
      <c r="U202" s="30">
        <v>0</v>
      </c>
      <c r="V202" s="30">
        <v>0</v>
      </c>
      <c r="W202" s="30">
        <v>0</v>
      </c>
      <c r="X202" s="30">
        <v>0</v>
      </c>
      <c r="Y202" s="30">
        <v>0</v>
      </c>
    </row>
    <row r="203" spans="1:25" x14ac:dyDescent="0.25">
      <c r="A203" t="s">
        <v>388</v>
      </c>
      <c r="B203" s="137">
        <f t="shared" si="8"/>
        <v>3364</v>
      </c>
      <c r="C203" s="133">
        <v>336413</v>
      </c>
      <c r="D203" s="142">
        <v>0</v>
      </c>
      <c r="E203" s="142">
        <v>0</v>
      </c>
      <c r="F203" s="142">
        <v>0</v>
      </c>
      <c r="G203" s="142">
        <v>0</v>
      </c>
      <c r="H203" s="142">
        <v>0</v>
      </c>
      <c r="I203" s="142">
        <v>0</v>
      </c>
      <c r="J203" s="142">
        <v>0</v>
      </c>
      <c r="K203" s="142">
        <v>0</v>
      </c>
      <c r="L203" s="142">
        <v>0</v>
      </c>
      <c r="M203" s="143">
        <v>0</v>
      </c>
      <c r="N203" s="143">
        <v>0</v>
      </c>
      <c r="O203" s="143">
        <v>0</v>
      </c>
      <c r="P203" s="143">
        <v>0</v>
      </c>
      <c r="Q203" s="143">
        <v>0</v>
      </c>
      <c r="R203" s="30">
        <v>0</v>
      </c>
      <c r="S203" s="30">
        <v>0</v>
      </c>
      <c r="T203" s="30">
        <v>0</v>
      </c>
      <c r="U203" s="30">
        <v>0</v>
      </c>
      <c r="V203" s="30">
        <v>0</v>
      </c>
      <c r="W203" s="30">
        <v>0</v>
      </c>
      <c r="X203" s="30">
        <v>0</v>
      </c>
      <c r="Y203" s="30">
        <v>0</v>
      </c>
    </row>
    <row r="204" spans="1:25" x14ac:dyDescent="0.25">
      <c r="A204" t="s">
        <v>389</v>
      </c>
      <c r="B204" s="137">
        <f t="shared" si="8"/>
        <v>3364</v>
      </c>
      <c r="C204" s="133">
        <v>336414</v>
      </c>
      <c r="D204" s="142">
        <v>0</v>
      </c>
      <c r="E204" s="142">
        <v>0</v>
      </c>
      <c r="F204" s="142">
        <v>0</v>
      </c>
      <c r="G204" s="142">
        <v>0</v>
      </c>
      <c r="H204" s="142">
        <v>0</v>
      </c>
      <c r="I204" s="142">
        <v>0</v>
      </c>
      <c r="J204" s="142">
        <v>0</v>
      </c>
      <c r="K204" s="142">
        <v>0</v>
      </c>
      <c r="L204" s="142">
        <v>0</v>
      </c>
      <c r="M204" s="143">
        <v>0</v>
      </c>
      <c r="N204" s="143">
        <v>0</v>
      </c>
      <c r="O204" s="143">
        <v>0</v>
      </c>
      <c r="P204" s="143">
        <v>0</v>
      </c>
      <c r="Q204" s="143">
        <v>0</v>
      </c>
      <c r="R204" s="30">
        <v>0</v>
      </c>
      <c r="S204" s="30">
        <v>0</v>
      </c>
      <c r="T204" s="30">
        <v>0</v>
      </c>
      <c r="U204" s="30">
        <v>0</v>
      </c>
      <c r="V204" s="30">
        <v>0</v>
      </c>
      <c r="W204" s="30">
        <v>0</v>
      </c>
      <c r="X204" s="30">
        <v>0</v>
      </c>
      <c r="Y204" s="30">
        <v>0</v>
      </c>
    </row>
    <row r="205" spans="1:25" x14ac:dyDescent="0.25">
      <c r="A205" t="s">
        <v>390</v>
      </c>
      <c r="B205" s="137">
        <f t="shared" si="8"/>
        <v>3364</v>
      </c>
      <c r="C205" s="133">
        <v>336415</v>
      </c>
      <c r="D205" s="142">
        <v>0</v>
      </c>
      <c r="E205" s="142">
        <v>0</v>
      </c>
      <c r="F205" s="142">
        <v>0</v>
      </c>
      <c r="G205" s="142">
        <v>0</v>
      </c>
      <c r="H205" s="142">
        <v>0</v>
      </c>
      <c r="I205" s="142">
        <v>0</v>
      </c>
      <c r="J205" s="142">
        <v>0</v>
      </c>
      <c r="K205" s="142">
        <v>0</v>
      </c>
      <c r="L205" s="142">
        <v>0</v>
      </c>
      <c r="M205" s="143">
        <v>0</v>
      </c>
      <c r="N205" s="143">
        <v>0</v>
      </c>
      <c r="O205" s="143">
        <v>0</v>
      </c>
      <c r="P205" s="143">
        <v>0</v>
      </c>
      <c r="Q205" s="143">
        <v>0</v>
      </c>
      <c r="R205" s="30">
        <v>0</v>
      </c>
      <c r="S205" s="30">
        <v>0</v>
      </c>
      <c r="T205" s="30">
        <v>0</v>
      </c>
      <c r="U205" s="30">
        <v>0</v>
      </c>
      <c r="V205" s="30">
        <v>0</v>
      </c>
      <c r="W205" s="30">
        <v>0</v>
      </c>
      <c r="X205" s="30">
        <v>0</v>
      </c>
      <c r="Y205" s="30">
        <v>0</v>
      </c>
    </row>
    <row r="206" spans="1:25" x14ac:dyDescent="0.25">
      <c r="A206" t="s">
        <v>391</v>
      </c>
      <c r="B206" s="137">
        <f t="shared" si="8"/>
        <v>3364</v>
      </c>
      <c r="C206" s="133">
        <v>336419</v>
      </c>
      <c r="D206" s="142">
        <v>0</v>
      </c>
      <c r="E206" s="142">
        <v>0</v>
      </c>
      <c r="F206" s="142">
        <v>0</v>
      </c>
      <c r="G206" s="142">
        <v>0</v>
      </c>
      <c r="H206" s="142">
        <v>0</v>
      </c>
      <c r="I206" s="142">
        <v>0</v>
      </c>
      <c r="J206" s="142">
        <v>0</v>
      </c>
      <c r="K206" s="142">
        <v>0</v>
      </c>
      <c r="L206" s="142">
        <v>0</v>
      </c>
      <c r="M206" s="143">
        <v>0</v>
      </c>
      <c r="N206" s="143">
        <v>0</v>
      </c>
      <c r="O206" s="143">
        <v>0</v>
      </c>
      <c r="P206" s="143">
        <v>0</v>
      </c>
      <c r="Q206" s="143">
        <v>0</v>
      </c>
      <c r="R206" s="30">
        <v>0</v>
      </c>
      <c r="S206" s="30">
        <v>0</v>
      </c>
      <c r="T206" s="30">
        <v>0</v>
      </c>
      <c r="U206" s="30">
        <v>0</v>
      </c>
      <c r="V206" s="30">
        <v>0</v>
      </c>
      <c r="W206" s="30">
        <v>0</v>
      </c>
      <c r="X206" s="30">
        <v>0</v>
      </c>
      <c r="Y206" s="30">
        <v>0</v>
      </c>
    </row>
    <row r="207" spans="1:25" x14ac:dyDescent="0.25">
      <c r="A207" t="s">
        <v>545</v>
      </c>
      <c r="B207" s="137">
        <v>488</v>
      </c>
      <c r="C207" s="133">
        <v>488190</v>
      </c>
      <c r="D207" s="142">
        <v>278.76609177380584</v>
      </c>
      <c r="E207" s="142">
        <v>280.31842792934049</v>
      </c>
      <c r="F207" s="142">
        <v>307.22558795860772</v>
      </c>
      <c r="G207" s="142">
        <v>271.3087906344727</v>
      </c>
      <c r="H207" s="142">
        <v>274.51238632800255</v>
      </c>
      <c r="I207" s="142">
        <v>263.91236542280757</v>
      </c>
      <c r="J207" s="142">
        <v>272.61001358837672</v>
      </c>
      <c r="K207" s="142">
        <v>271.90994042019446</v>
      </c>
      <c r="L207" s="142">
        <v>284.97543639594443</v>
      </c>
      <c r="M207" s="143">
        <v>314.79703146231839</v>
      </c>
      <c r="N207" s="143">
        <v>303.58064178948473</v>
      </c>
      <c r="O207" s="143">
        <v>341.7574579282952</v>
      </c>
      <c r="P207" s="143">
        <v>334.35342322567158</v>
      </c>
      <c r="Q207" s="143">
        <v>351.30736908121668</v>
      </c>
      <c r="R207" s="30">
        <v>359.86043691857429</v>
      </c>
      <c r="S207" s="30">
        <v>361.18448834535383</v>
      </c>
      <c r="T207" s="30">
        <v>377.96341590885339</v>
      </c>
      <c r="U207" s="30">
        <v>408.47747465245118</v>
      </c>
      <c r="V207" s="30">
        <v>453.57892756349958</v>
      </c>
      <c r="W207" s="30">
        <v>620.50943954627485</v>
      </c>
      <c r="X207" s="30">
        <v>639.44409177623095</v>
      </c>
      <c r="Y207" s="30">
        <v>657.71196184583653</v>
      </c>
    </row>
    <row r="208" spans="1:25" x14ac:dyDescent="0.25">
      <c r="A208" s="106" t="s">
        <v>407</v>
      </c>
      <c r="B208" s="129"/>
      <c r="C208" s="130"/>
      <c r="D208" s="141"/>
      <c r="E208" s="141"/>
      <c r="F208" s="141"/>
      <c r="G208" s="141"/>
      <c r="H208" s="141"/>
      <c r="I208" s="141"/>
      <c r="J208" s="141"/>
      <c r="K208" s="141"/>
      <c r="L208" s="141"/>
      <c r="M208" s="135"/>
      <c r="N208" s="135"/>
      <c r="O208" s="135"/>
      <c r="P208" s="135"/>
      <c r="Q208" s="135"/>
      <c r="R208" s="135"/>
      <c r="S208" s="135"/>
      <c r="T208" s="135"/>
      <c r="U208" s="135"/>
      <c r="V208" s="135"/>
      <c r="W208" s="135"/>
      <c r="X208" s="135"/>
      <c r="Y208" s="135"/>
    </row>
    <row r="209" spans="1:25" x14ac:dyDescent="0.25">
      <c r="A209" t="s">
        <v>546</v>
      </c>
      <c r="B209" s="132">
        <f t="shared" ref="B209:B222" si="9">VALUE(LEFT(C209,4))</f>
        <v>5413</v>
      </c>
      <c r="C209" s="133">
        <v>5413</v>
      </c>
      <c r="D209" s="142">
        <v>4727.6000000000004</v>
      </c>
      <c r="E209" s="142">
        <v>5183.7</v>
      </c>
      <c r="F209" s="142">
        <v>4440.8</v>
      </c>
      <c r="G209" s="142">
        <v>4937.8999999999996</v>
      </c>
      <c r="H209" s="142">
        <v>4806.3</v>
      </c>
      <c r="I209" s="142">
        <v>4999.1000000000004</v>
      </c>
      <c r="J209" s="142">
        <v>4910.3999999999996</v>
      </c>
      <c r="K209" s="142">
        <v>4951.8</v>
      </c>
      <c r="L209" s="142">
        <v>5299.6</v>
      </c>
      <c r="M209" s="143">
        <v>5533.1</v>
      </c>
      <c r="N209" s="143">
        <v>5603.1</v>
      </c>
      <c r="O209" s="143">
        <v>6126.6</v>
      </c>
      <c r="P209" s="143">
        <v>6248.7</v>
      </c>
      <c r="Q209" s="143">
        <v>6296.3</v>
      </c>
      <c r="R209" s="30">
        <v>6813</v>
      </c>
      <c r="S209" s="30">
        <v>7357.6</v>
      </c>
      <c r="T209" s="30">
        <v>6072.1</v>
      </c>
      <c r="U209" s="30">
        <v>6307.4</v>
      </c>
      <c r="V209" s="30">
        <v>6725</v>
      </c>
      <c r="W209" s="30">
        <v>7025.2</v>
      </c>
      <c r="X209" s="30">
        <v>7585.7</v>
      </c>
      <c r="Y209" s="30">
        <v>7944.2</v>
      </c>
    </row>
    <row r="210" spans="1:25" x14ac:dyDescent="0.25">
      <c r="A210" t="s">
        <v>408</v>
      </c>
      <c r="B210" s="132">
        <f t="shared" si="9"/>
        <v>5413</v>
      </c>
      <c r="C210" s="133">
        <v>541310</v>
      </c>
      <c r="D210" s="142">
        <v>555.24295524982119</v>
      </c>
      <c r="E210" s="142">
        <v>608.81058192920261</v>
      </c>
      <c r="F210" s="142">
        <v>521.55912422231279</v>
      </c>
      <c r="G210" s="142">
        <v>579.94208239446903</v>
      </c>
      <c r="H210" s="142">
        <v>564.4860427737575</v>
      </c>
      <c r="I210" s="142">
        <v>587.1298455007576</v>
      </c>
      <c r="J210" s="142">
        <v>576.71228688102246</v>
      </c>
      <c r="K210" s="142">
        <v>581.57459721762939</v>
      </c>
      <c r="L210" s="142">
        <v>622.42270192951025</v>
      </c>
      <c r="M210" s="143">
        <v>649.84660201641123</v>
      </c>
      <c r="N210" s="143">
        <v>658.06789968700252</v>
      </c>
      <c r="O210" s="143">
        <v>719.55146155206762</v>
      </c>
      <c r="P210" s="143">
        <v>733.89175363177037</v>
      </c>
      <c r="Q210" s="143">
        <v>739.48223604777252</v>
      </c>
      <c r="R210" s="30">
        <v>800.1671575676944</v>
      </c>
      <c r="S210" s="30">
        <v>864.12885344489484</v>
      </c>
      <c r="T210" s="30">
        <v>713.15059407996432</v>
      </c>
      <c r="U210" s="30">
        <v>740.78589896410904</v>
      </c>
      <c r="V210" s="30">
        <v>789.83181192466532</v>
      </c>
      <c r="W210" s="30">
        <v>832.98252118392622</v>
      </c>
      <c r="X210" s="30">
        <v>899.44136977522487</v>
      </c>
      <c r="Y210" s="30">
        <v>941.94894733094395</v>
      </c>
    </row>
    <row r="211" spans="1:25" x14ac:dyDescent="0.25">
      <c r="A211" t="s">
        <v>409</v>
      </c>
      <c r="B211" s="132">
        <f t="shared" si="9"/>
        <v>5413</v>
      </c>
      <c r="C211" s="133">
        <v>541320</v>
      </c>
      <c r="D211" s="142">
        <v>110.88862058092947</v>
      </c>
      <c r="E211" s="142">
        <v>121.58671260372367</v>
      </c>
      <c r="F211" s="142">
        <v>104.16155898887206</v>
      </c>
      <c r="G211" s="142">
        <v>115.82132997008451</v>
      </c>
      <c r="H211" s="142">
        <v>112.73457506940547</v>
      </c>
      <c r="I211" s="142">
        <v>117.2568117324064</v>
      </c>
      <c r="J211" s="142">
        <v>115.17630140041373</v>
      </c>
      <c r="K211" s="142">
        <v>116.14736259257266</v>
      </c>
      <c r="L211" s="142">
        <v>124.30521483008161</v>
      </c>
      <c r="M211" s="143">
        <v>129.7820937761953</v>
      </c>
      <c r="N211" s="143">
        <v>131.4239846808118</v>
      </c>
      <c r="O211" s="143">
        <v>143.70298308890821</v>
      </c>
      <c r="P211" s="143">
        <v>146.56690993824645</v>
      </c>
      <c r="Q211" s="143">
        <v>147.6833957533857</v>
      </c>
      <c r="R211" s="30">
        <v>159.80289618789075</v>
      </c>
      <c r="S211" s="30">
        <v>172.57680742580732</v>
      </c>
      <c r="T211" s="30">
        <v>142.4246537417425</v>
      </c>
      <c r="U211" s="30">
        <v>147.94375273968916</v>
      </c>
      <c r="V211" s="30">
        <v>157.73880476494429</v>
      </c>
      <c r="W211" s="30">
        <v>191.09157627400251</v>
      </c>
      <c r="X211" s="30">
        <v>206.33766585174811</v>
      </c>
      <c r="Y211" s="30">
        <v>216.08917898934277</v>
      </c>
    </row>
    <row r="212" spans="1:25" x14ac:dyDescent="0.25">
      <c r="A212" t="s">
        <v>410</v>
      </c>
      <c r="B212" s="132">
        <f t="shared" si="9"/>
        <v>5413</v>
      </c>
      <c r="C212" s="133">
        <v>541330</v>
      </c>
      <c r="D212" s="142">
        <v>2951.7460090900004</v>
      </c>
      <c r="E212" s="142">
        <v>3236.5186960233168</v>
      </c>
      <c r="F212" s="142">
        <v>2772.6782462913261</v>
      </c>
      <c r="G212" s="142">
        <v>3083.0498811840071</v>
      </c>
      <c r="H212" s="142">
        <v>3000.883501880292</v>
      </c>
      <c r="I212" s="142">
        <v>3121.2609937477409</v>
      </c>
      <c r="J212" s="142">
        <v>3065.8798551137015</v>
      </c>
      <c r="K212" s="142">
        <v>3091.7285489068158</v>
      </c>
      <c r="L212" s="142">
        <v>3308.8825513523493</v>
      </c>
      <c r="M212" s="143">
        <v>3454.6716818038499</v>
      </c>
      <c r="N212" s="143">
        <v>3498.3772027100813</v>
      </c>
      <c r="O212" s="143">
        <v>3825.2320626302558</v>
      </c>
      <c r="P212" s="143">
        <v>3901.4669783824106</v>
      </c>
      <c r="Q212" s="143">
        <v>3931.1867325986482</v>
      </c>
      <c r="R212" s="30">
        <v>4253.795913345074</v>
      </c>
      <c r="S212" s="30">
        <v>4593.8248659955552</v>
      </c>
      <c r="T212" s="30">
        <v>3791.2041927818323</v>
      </c>
      <c r="U212" s="30">
        <v>3938.1171794852071</v>
      </c>
      <c r="V212" s="30">
        <v>4198.8518299200969</v>
      </c>
      <c r="W212" s="30">
        <v>4659.6496973724816</v>
      </c>
      <c r="X212" s="30">
        <v>5031.4161460682162</v>
      </c>
      <c r="Y212" s="30">
        <v>5269.2007524150868</v>
      </c>
    </row>
    <row r="213" spans="1:25" x14ac:dyDescent="0.25">
      <c r="A213" t="s">
        <v>411</v>
      </c>
      <c r="B213" s="132">
        <f t="shared" si="9"/>
        <v>5413</v>
      </c>
      <c r="C213" s="133">
        <v>541340</v>
      </c>
      <c r="D213" s="142">
        <v>87.220262548737637</v>
      </c>
      <c r="E213" s="142">
        <v>95.634925749617409</v>
      </c>
      <c r="F213" s="142">
        <v>81.929042627640683</v>
      </c>
      <c r="G213" s="142">
        <v>91.100121507617288</v>
      </c>
      <c r="H213" s="142">
        <v>88.672211669345486</v>
      </c>
      <c r="I213" s="142">
        <v>92.229210277391132</v>
      </c>
      <c r="J213" s="142">
        <v>90.592769527735271</v>
      </c>
      <c r="K213" s="142">
        <v>91.356564871994038</v>
      </c>
      <c r="L213" s="142">
        <v>97.773183730283861</v>
      </c>
      <c r="M213" s="143">
        <v>102.08106326855491</v>
      </c>
      <c r="N213" s="143">
        <v>103.37250467189099</v>
      </c>
      <c r="O213" s="143">
        <v>113.03064145255436</v>
      </c>
      <c r="P213" s="143">
        <v>115.28328424323057</v>
      </c>
      <c r="Q213" s="143">
        <v>116.1614643974991</v>
      </c>
      <c r="R213" s="30">
        <v>125.69414687040982</v>
      </c>
      <c r="S213" s="30">
        <v>135.74156098836451</v>
      </c>
      <c r="T213" s="30">
        <v>112.0251620742427</v>
      </c>
      <c r="U213" s="30">
        <v>116.36625010574238</v>
      </c>
      <c r="V213" s="30">
        <v>124.07062053478732</v>
      </c>
      <c r="W213" s="30">
        <v>92.6694096983219</v>
      </c>
      <c r="X213" s="30">
        <v>100.06296491894329</v>
      </c>
      <c r="Y213" s="30">
        <v>104.79193824025064</v>
      </c>
    </row>
    <row r="214" spans="1:25" x14ac:dyDescent="0.25">
      <c r="A214" t="s">
        <v>412</v>
      </c>
      <c r="B214" s="132">
        <f t="shared" si="9"/>
        <v>5413</v>
      </c>
      <c r="C214" s="133">
        <v>541350</v>
      </c>
      <c r="D214" s="142">
        <v>85.838699407073591</v>
      </c>
      <c r="E214" s="142">
        <v>94.120074904062804</v>
      </c>
      <c r="F214" s="142">
        <v>80.631292056631779</v>
      </c>
      <c r="G214" s="142">
        <v>89.657101658809665</v>
      </c>
      <c r="H214" s="142">
        <v>87.267649750447958</v>
      </c>
      <c r="I214" s="142">
        <v>90.768305737774256</v>
      </c>
      <c r="J214" s="142">
        <v>89.157786100451403</v>
      </c>
      <c r="K214" s="142">
        <v>89.909482977398042</v>
      </c>
      <c r="L214" s="142">
        <v>96.224463020925455</v>
      </c>
      <c r="M214" s="143">
        <v>100.46410603462198</v>
      </c>
      <c r="N214" s="143">
        <v>101.73509109226119</v>
      </c>
      <c r="O214" s="143">
        <v>111.24024363046303</v>
      </c>
      <c r="P214" s="143">
        <v>113.45720470957372</v>
      </c>
      <c r="Q214" s="143">
        <v>114.32147454876838</v>
      </c>
      <c r="R214" s="30">
        <v>123.70315996708527</v>
      </c>
      <c r="S214" s="30">
        <v>133.59142371551837</v>
      </c>
      <c r="T214" s="30">
        <v>110.25069097844393</v>
      </c>
      <c r="U214" s="30">
        <v>114.52301646505116</v>
      </c>
      <c r="V214" s="30">
        <v>122.10535018033883</v>
      </c>
      <c r="W214" s="30">
        <v>111.38671287175714</v>
      </c>
      <c r="X214" s="30">
        <v>120.27361325389856</v>
      </c>
      <c r="Y214" s="30">
        <v>125.95774133061167</v>
      </c>
    </row>
    <row r="215" spans="1:25" x14ac:dyDescent="0.25">
      <c r="A215" t="s">
        <v>413</v>
      </c>
      <c r="B215" s="132">
        <f t="shared" si="9"/>
        <v>5413</v>
      </c>
      <c r="C215" s="133">
        <v>541360</v>
      </c>
      <c r="D215" s="142">
        <v>55.008027193097142</v>
      </c>
      <c r="E215" s="142">
        <v>60.314982350634068</v>
      </c>
      <c r="F215" s="142">
        <v>51.670963524643746</v>
      </c>
      <c r="G215" s="142">
        <v>57.45497450647143</v>
      </c>
      <c r="H215" s="142">
        <v>55.923741665577197</v>
      </c>
      <c r="I215" s="142">
        <v>58.167067590534714</v>
      </c>
      <c r="J215" s="142">
        <v>57.134998038959331</v>
      </c>
      <c r="K215" s="142">
        <v>57.616708066413914</v>
      </c>
      <c r="L215" s="142">
        <v>61.663537717348675</v>
      </c>
      <c r="M215" s="143">
        <v>64.380428814224089</v>
      </c>
      <c r="N215" s="143">
        <v>65.194914367891229</v>
      </c>
      <c r="O215" s="143">
        <v>71.286102758530532</v>
      </c>
      <c r="P215" s="143">
        <v>72.70679827428421</v>
      </c>
      <c r="Q215" s="143">
        <v>73.260648450777879</v>
      </c>
      <c r="R215" s="30">
        <v>79.272715387632374</v>
      </c>
      <c r="S215" s="30">
        <v>85.609412995162771</v>
      </c>
      <c r="T215" s="30">
        <v>70.651967577461107</v>
      </c>
      <c r="U215" s="30">
        <v>73.389802588573659</v>
      </c>
      <c r="V215" s="30">
        <v>78.248790691593669</v>
      </c>
      <c r="W215" s="30">
        <v>50.56589921910232</v>
      </c>
      <c r="X215" s="30">
        <v>54.600259310246614</v>
      </c>
      <c r="Y215" s="30">
        <v>57.180666255251474</v>
      </c>
    </row>
    <row r="216" spans="1:25" x14ac:dyDescent="0.25">
      <c r="A216" t="s">
        <v>414</v>
      </c>
      <c r="B216" s="132">
        <f t="shared" si="9"/>
        <v>5413</v>
      </c>
      <c r="C216" s="133">
        <v>541370</v>
      </c>
      <c r="D216" s="142">
        <v>183.38432859351087</v>
      </c>
      <c r="E216" s="142">
        <v>201.07651749940396</v>
      </c>
      <c r="F216" s="142">
        <v>172.25931263602317</v>
      </c>
      <c r="G216" s="142">
        <v>191.54189782593647</v>
      </c>
      <c r="H216" s="142">
        <v>186.43711365576431</v>
      </c>
      <c r="I216" s="142">
        <v>193.91585520598616</v>
      </c>
      <c r="J216" s="142">
        <v>190.47516861104486</v>
      </c>
      <c r="K216" s="142">
        <v>192.0810809563726</v>
      </c>
      <c r="L216" s="142">
        <v>205.57229626325625</v>
      </c>
      <c r="M216" s="143">
        <v>214.6297970515177</v>
      </c>
      <c r="N216" s="143">
        <v>217.34510778033268</v>
      </c>
      <c r="O216" s="143">
        <v>237.65175301654196</v>
      </c>
      <c r="P216" s="143">
        <v>242.38803073066066</v>
      </c>
      <c r="Q216" s="143">
        <v>244.23444202625487</v>
      </c>
      <c r="R216" s="30">
        <v>264.27731422023641</v>
      </c>
      <c r="S216" s="30">
        <v>285.40243169041702</v>
      </c>
      <c r="T216" s="30">
        <v>235.53768966339314</v>
      </c>
      <c r="U216" s="30">
        <v>244.66501272753837</v>
      </c>
      <c r="V216" s="30">
        <v>260.86378073258322</v>
      </c>
      <c r="W216" s="30">
        <v>266.91958178063658</v>
      </c>
      <c r="X216" s="30">
        <v>288.21554852721277</v>
      </c>
      <c r="Y216" s="30">
        <v>301.83660843559375</v>
      </c>
    </row>
    <row r="217" spans="1:25" x14ac:dyDescent="0.25">
      <c r="A217" t="s">
        <v>415</v>
      </c>
      <c r="B217" s="132">
        <f t="shared" si="9"/>
        <v>5413</v>
      </c>
      <c r="C217" s="133">
        <v>541380</v>
      </c>
      <c r="D217" s="142">
        <v>698.27109733682994</v>
      </c>
      <c r="E217" s="142">
        <v>765.63750894003829</v>
      </c>
      <c r="F217" s="142">
        <v>655.91045965254978</v>
      </c>
      <c r="G217" s="142">
        <v>729.33261095260434</v>
      </c>
      <c r="H217" s="142">
        <v>709.89516353541035</v>
      </c>
      <c r="I217" s="142">
        <v>738.37191020740897</v>
      </c>
      <c r="J217" s="142">
        <v>725.27083432667087</v>
      </c>
      <c r="K217" s="142">
        <v>731.38565441080345</v>
      </c>
      <c r="L217" s="142">
        <v>782.75605115624501</v>
      </c>
      <c r="M217" s="143">
        <v>817.2442272346251</v>
      </c>
      <c r="N217" s="143">
        <v>827.58329500972843</v>
      </c>
      <c r="O217" s="143">
        <v>904.90475187067909</v>
      </c>
      <c r="P217" s="143">
        <v>922.93904008982338</v>
      </c>
      <c r="Q217" s="143">
        <v>929.96960617689365</v>
      </c>
      <c r="R217" s="30">
        <v>1006.2866964539771</v>
      </c>
      <c r="S217" s="30">
        <v>1086.7246437442805</v>
      </c>
      <c r="T217" s="30">
        <v>896.85504910292013</v>
      </c>
      <c r="U217" s="30">
        <v>931.6090869240885</v>
      </c>
      <c r="V217" s="30">
        <v>993.28901125099014</v>
      </c>
      <c r="W217" s="30">
        <v>819.93460159977212</v>
      </c>
      <c r="X217" s="30">
        <v>885.35243229450998</v>
      </c>
      <c r="Y217" s="30">
        <v>927.19416700291947</v>
      </c>
    </row>
    <row r="218" spans="1:25" x14ac:dyDescent="0.25">
      <c r="A218" t="s">
        <v>547</v>
      </c>
      <c r="B218" s="132">
        <f t="shared" si="9"/>
        <v>5414</v>
      </c>
      <c r="C218" s="133">
        <v>5414</v>
      </c>
      <c r="D218" s="142">
        <v>0</v>
      </c>
      <c r="E218" s="142">
        <v>0</v>
      </c>
      <c r="F218" s="142">
        <v>0</v>
      </c>
      <c r="G218" s="142">
        <v>0</v>
      </c>
      <c r="H218" s="142">
        <v>0</v>
      </c>
      <c r="I218" s="142">
        <v>0</v>
      </c>
      <c r="J218" s="142">
        <v>0</v>
      </c>
      <c r="K218" s="142">
        <v>0</v>
      </c>
      <c r="L218" s="142">
        <v>0</v>
      </c>
      <c r="M218" s="143">
        <v>0</v>
      </c>
      <c r="N218" s="143">
        <v>1078.2</v>
      </c>
      <c r="O218" s="143">
        <v>1107.4000000000001</v>
      </c>
      <c r="P218" s="143">
        <v>840.1</v>
      </c>
      <c r="Q218" s="143">
        <v>725.4</v>
      </c>
      <c r="R218" s="30">
        <v>724.5</v>
      </c>
      <c r="S218" s="30">
        <v>796</v>
      </c>
      <c r="T218" s="30">
        <v>759.7</v>
      </c>
      <c r="U218" s="30">
        <v>755.8</v>
      </c>
      <c r="V218" s="30">
        <v>732.1</v>
      </c>
      <c r="W218" s="30">
        <v>739.4</v>
      </c>
      <c r="X218" s="30">
        <v>770</v>
      </c>
      <c r="Y218" s="30">
        <v>754.3</v>
      </c>
    </row>
    <row r="219" spans="1:25" x14ac:dyDescent="0.25">
      <c r="A219" t="s">
        <v>416</v>
      </c>
      <c r="B219" s="132">
        <f t="shared" si="9"/>
        <v>5414</v>
      </c>
      <c r="C219" s="133">
        <v>541410</v>
      </c>
      <c r="D219" s="142">
        <v>0</v>
      </c>
      <c r="E219" s="142">
        <v>0</v>
      </c>
      <c r="F219" s="142">
        <v>0</v>
      </c>
      <c r="G219" s="142">
        <v>0</v>
      </c>
      <c r="H219" s="142">
        <v>0</v>
      </c>
      <c r="I219" s="142">
        <v>0</v>
      </c>
      <c r="J219" s="142">
        <v>0</v>
      </c>
      <c r="K219" s="142">
        <v>0</v>
      </c>
      <c r="L219" s="142">
        <v>0</v>
      </c>
      <c r="M219" s="143">
        <v>0</v>
      </c>
      <c r="N219" s="143">
        <v>379.072745462341</v>
      </c>
      <c r="O219" s="143">
        <v>389.33885951121914</v>
      </c>
      <c r="P219" s="143">
        <v>295.3617264541947</v>
      </c>
      <c r="Q219" s="143">
        <v>255.03558668000571</v>
      </c>
      <c r="R219" s="30">
        <v>254.71916535658139</v>
      </c>
      <c r="S219" s="30">
        <v>279.85708160640274</v>
      </c>
      <c r="T219" s="30">
        <v>267.09475489495503</v>
      </c>
      <c r="U219" s="30">
        <v>265.72359582678291</v>
      </c>
      <c r="V219" s="30">
        <v>257.39116764327571</v>
      </c>
      <c r="W219" s="30">
        <v>288.80006415837954</v>
      </c>
      <c r="X219" s="30">
        <v>300.75202786306767</v>
      </c>
      <c r="Y219" s="30">
        <v>294.61981119105445</v>
      </c>
    </row>
    <row r="220" spans="1:25" x14ac:dyDescent="0.25">
      <c r="A220" t="s">
        <v>417</v>
      </c>
      <c r="B220" s="132">
        <f t="shared" si="9"/>
        <v>5414</v>
      </c>
      <c r="C220" s="133">
        <v>541420</v>
      </c>
      <c r="D220" s="142">
        <v>0</v>
      </c>
      <c r="E220" s="142">
        <v>0</v>
      </c>
      <c r="F220" s="142">
        <v>0</v>
      </c>
      <c r="G220" s="142">
        <v>0</v>
      </c>
      <c r="H220" s="142">
        <v>0</v>
      </c>
      <c r="I220" s="142">
        <v>0</v>
      </c>
      <c r="J220" s="142">
        <v>0</v>
      </c>
      <c r="K220" s="142">
        <v>0</v>
      </c>
      <c r="L220" s="142">
        <v>0</v>
      </c>
      <c r="M220" s="143">
        <v>0</v>
      </c>
      <c r="N220" s="143">
        <v>123.01886522795483</v>
      </c>
      <c r="O220" s="143">
        <v>126.35048354056501</v>
      </c>
      <c r="P220" s="143">
        <v>95.852484398075362</v>
      </c>
      <c r="Q220" s="143">
        <v>82.765613834500499</v>
      </c>
      <c r="R220" s="30">
        <v>82.662926968700873</v>
      </c>
      <c r="S220" s="30">
        <v>90.820827973893572</v>
      </c>
      <c r="T220" s="30">
        <v>86.679124386641902</v>
      </c>
      <c r="U220" s="30">
        <v>86.234147968176828</v>
      </c>
      <c r="V220" s="30">
        <v>83.530060502119952</v>
      </c>
      <c r="W220" s="30">
        <v>61.636432794097431</v>
      </c>
      <c r="X220" s="30">
        <v>64.187250813436606</v>
      </c>
      <c r="Y220" s="30">
        <v>62.87849777737042</v>
      </c>
    </row>
    <row r="221" spans="1:25" x14ac:dyDescent="0.25">
      <c r="A221" t="s">
        <v>418</v>
      </c>
      <c r="B221" s="132">
        <f t="shared" si="9"/>
        <v>5414</v>
      </c>
      <c r="C221" s="133">
        <v>541430</v>
      </c>
      <c r="D221" s="142">
        <v>0</v>
      </c>
      <c r="E221" s="142">
        <v>0</v>
      </c>
      <c r="F221" s="142">
        <v>0</v>
      </c>
      <c r="G221" s="142">
        <v>0</v>
      </c>
      <c r="H221" s="142">
        <v>0</v>
      </c>
      <c r="I221" s="142">
        <v>0</v>
      </c>
      <c r="J221" s="142">
        <v>0</v>
      </c>
      <c r="K221" s="142">
        <v>0</v>
      </c>
      <c r="L221" s="142">
        <v>0</v>
      </c>
      <c r="M221" s="143">
        <v>0</v>
      </c>
      <c r="N221" s="143">
        <v>502.86208375017867</v>
      </c>
      <c r="O221" s="143">
        <v>516.48068219713218</v>
      </c>
      <c r="P221" s="143">
        <v>391.81453956457528</v>
      </c>
      <c r="Q221" s="143">
        <v>338.31956552808344</v>
      </c>
      <c r="R221" s="30">
        <v>337.89981420608831</v>
      </c>
      <c r="S221" s="30">
        <v>371.24672478681339</v>
      </c>
      <c r="T221" s="30">
        <v>354.31675479967606</v>
      </c>
      <c r="U221" s="30">
        <v>352.49783240436375</v>
      </c>
      <c r="V221" s="30">
        <v>341.44438092515838</v>
      </c>
      <c r="W221" s="30">
        <v>332.34201915585902</v>
      </c>
      <c r="X221" s="30">
        <v>346.09596260483022</v>
      </c>
      <c r="Y221" s="30">
        <v>339.03920076990056</v>
      </c>
    </row>
    <row r="222" spans="1:25" x14ac:dyDescent="0.25">
      <c r="A222" t="s">
        <v>419</v>
      </c>
      <c r="B222" s="132">
        <f t="shared" si="9"/>
        <v>5414</v>
      </c>
      <c r="C222" s="133">
        <v>541490</v>
      </c>
      <c r="D222" s="142">
        <v>0</v>
      </c>
      <c r="E222" s="142">
        <v>0</v>
      </c>
      <c r="F222" s="142">
        <v>0</v>
      </c>
      <c r="G222" s="142">
        <v>0</v>
      </c>
      <c r="H222" s="142">
        <v>0</v>
      </c>
      <c r="I222" s="142">
        <v>0</v>
      </c>
      <c r="J222" s="142">
        <v>0</v>
      </c>
      <c r="K222" s="142">
        <v>0</v>
      </c>
      <c r="L222" s="142">
        <v>0</v>
      </c>
      <c r="M222" s="143">
        <v>0</v>
      </c>
      <c r="N222" s="143">
        <v>73.24630555952551</v>
      </c>
      <c r="O222" s="143">
        <v>75.229974751083802</v>
      </c>
      <c r="P222" s="143">
        <v>57.071249583154682</v>
      </c>
      <c r="Q222" s="143">
        <v>49.279233957410312</v>
      </c>
      <c r="R222" s="30">
        <v>49.218093468629412</v>
      </c>
      <c r="S222" s="30">
        <v>54.075365632890282</v>
      </c>
      <c r="T222" s="30">
        <v>51.609365918727072</v>
      </c>
      <c r="U222" s="30">
        <v>51.344423800676473</v>
      </c>
      <c r="V222" s="30">
        <v>49.734390929445951</v>
      </c>
      <c r="W222" s="30">
        <v>56.621483891663992</v>
      </c>
      <c r="X222" s="30">
        <v>58.964758718665507</v>
      </c>
      <c r="Y222" s="30">
        <v>57.762490261674529</v>
      </c>
    </row>
    <row r="223" spans="1:25" x14ac:dyDescent="0.25">
      <c r="A223" s="106" t="s">
        <v>420</v>
      </c>
      <c r="B223" s="129"/>
      <c r="C223" s="130"/>
      <c r="D223" s="141"/>
      <c r="E223" s="141"/>
      <c r="F223" s="141"/>
      <c r="G223" s="141"/>
      <c r="H223" s="141"/>
      <c r="I223" s="141"/>
      <c r="J223" s="141"/>
      <c r="K223" s="141"/>
      <c r="L223" s="141"/>
      <c r="M223" s="135"/>
      <c r="N223" s="135"/>
      <c r="O223" s="135"/>
      <c r="P223" s="135"/>
      <c r="Q223" s="135"/>
      <c r="R223" s="135"/>
      <c r="S223" s="135"/>
      <c r="T223" s="135"/>
      <c r="U223" s="135"/>
      <c r="V223" s="135"/>
      <c r="W223" s="135"/>
      <c r="X223" s="135"/>
      <c r="Y223" s="135"/>
    </row>
    <row r="224" spans="1:25" x14ac:dyDescent="0.25">
      <c r="A224" t="s">
        <v>548</v>
      </c>
      <c r="B224" s="132">
        <f t="shared" ref="B224:B227" si="10">VALUE(LEFT(C224,4))</f>
        <v>61</v>
      </c>
      <c r="C224" s="133">
        <v>61</v>
      </c>
      <c r="D224" s="65">
        <v>26906.3</v>
      </c>
      <c r="E224" s="65">
        <v>27357.3</v>
      </c>
      <c r="F224" s="65">
        <v>27658.9</v>
      </c>
      <c r="G224" s="65">
        <v>27875.3</v>
      </c>
      <c r="H224" s="65">
        <v>27971.8</v>
      </c>
      <c r="I224" s="65">
        <v>28709</v>
      </c>
      <c r="J224" s="65">
        <v>29242.7</v>
      </c>
      <c r="K224" s="65">
        <v>30491.8</v>
      </c>
      <c r="L224" s="65">
        <v>32235.8</v>
      </c>
      <c r="M224" s="30">
        <v>33317.800000000003</v>
      </c>
      <c r="N224" s="30">
        <v>34827.9</v>
      </c>
      <c r="O224" s="30">
        <v>36221.1</v>
      </c>
      <c r="P224" s="30">
        <v>36796.300000000003</v>
      </c>
      <c r="Q224" s="30">
        <v>37561.1</v>
      </c>
      <c r="R224" s="30">
        <v>37646.1</v>
      </c>
      <c r="S224" s="30">
        <v>38418.699999999997</v>
      </c>
      <c r="T224" s="30">
        <v>38983.199999999997</v>
      </c>
      <c r="U224" s="30">
        <v>39726.300000000003</v>
      </c>
      <c r="V224" s="30">
        <v>39961.599999999999</v>
      </c>
      <c r="W224" s="30">
        <v>40671</v>
      </c>
      <c r="X224" s="30">
        <v>41113.5</v>
      </c>
      <c r="Y224" s="30">
        <v>42335.1</v>
      </c>
    </row>
    <row r="225" spans="1:25" x14ac:dyDescent="0.25">
      <c r="A225" t="s">
        <v>549</v>
      </c>
      <c r="B225" s="132">
        <f t="shared" si="10"/>
        <v>6111</v>
      </c>
      <c r="C225" s="133">
        <v>6111</v>
      </c>
      <c r="D225" s="65">
        <v>18645.099999999999</v>
      </c>
      <c r="E225" s="65">
        <v>18760.900000000001</v>
      </c>
      <c r="F225" s="65">
        <v>18781.400000000001</v>
      </c>
      <c r="G225" s="65">
        <v>18740.2</v>
      </c>
      <c r="H225" s="65">
        <v>18712.8</v>
      </c>
      <c r="I225" s="65">
        <v>18838.599999999999</v>
      </c>
      <c r="J225" s="65">
        <v>18682.400000000001</v>
      </c>
      <c r="K225" s="65">
        <v>19064.7</v>
      </c>
      <c r="L225" s="65">
        <v>19919.3</v>
      </c>
      <c r="M225" s="30">
        <v>20007.099999999999</v>
      </c>
      <c r="N225" s="30">
        <v>20669.599999999999</v>
      </c>
      <c r="O225" s="30">
        <v>21574.5</v>
      </c>
      <c r="P225" s="30">
        <v>21485.7</v>
      </c>
      <c r="Q225" s="30">
        <v>21566.6</v>
      </c>
      <c r="R225" s="30">
        <v>21374</v>
      </c>
      <c r="S225" s="30">
        <v>21864.7</v>
      </c>
      <c r="T225" s="30">
        <v>21735.4</v>
      </c>
      <c r="U225" s="30">
        <v>21813</v>
      </c>
      <c r="V225" s="30">
        <v>22128.9</v>
      </c>
      <c r="W225" s="30">
        <v>22252.400000000001</v>
      </c>
      <c r="X225" s="30">
        <v>22359.4</v>
      </c>
      <c r="Y225" s="30">
        <v>23131.7</v>
      </c>
    </row>
    <row r="226" spans="1:25" x14ac:dyDescent="0.25">
      <c r="A226" t="s">
        <v>550</v>
      </c>
      <c r="B226" s="132">
        <f t="shared" si="10"/>
        <v>6112</v>
      </c>
      <c r="C226" s="133">
        <v>6112</v>
      </c>
      <c r="D226" s="65">
        <v>1642.6</v>
      </c>
      <c r="E226" s="65">
        <v>1932.7</v>
      </c>
      <c r="F226" s="65">
        <v>1971.6</v>
      </c>
      <c r="G226" s="65">
        <v>2015</v>
      </c>
      <c r="H226" s="65">
        <v>1945.3</v>
      </c>
      <c r="I226" s="65">
        <v>2001.1</v>
      </c>
      <c r="J226" s="65">
        <v>2109.5</v>
      </c>
      <c r="K226" s="65">
        <v>2117.6</v>
      </c>
      <c r="L226" s="65">
        <v>2173.1999999999998</v>
      </c>
      <c r="M226" s="30">
        <v>2315.6</v>
      </c>
      <c r="N226" s="30">
        <v>2419.6999999999998</v>
      </c>
      <c r="O226" s="30">
        <v>2507.4</v>
      </c>
      <c r="P226" s="30">
        <v>2603.6999999999998</v>
      </c>
      <c r="Q226" s="30">
        <v>2729.5</v>
      </c>
      <c r="R226" s="30">
        <v>2669.9</v>
      </c>
      <c r="S226" s="30">
        <v>2784.1</v>
      </c>
      <c r="T226" s="30">
        <v>2831.6</v>
      </c>
      <c r="U226" s="30">
        <v>2901.3</v>
      </c>
      <c r="V226" s="30">
        <v>2858.2</v>
      </c>
      <c r="W226" s="30">
        <v>2962.8</v>
      </c>
      <c r="X226" s="30">
        <v>2932.4</v>
      </c>
      <c r="Y226" s="30">
        <v>3006.2</v>
      </c>
    </row>
    <row r="227" spans="1:25" x14ac:dyDescent="0.25">
      <c r="A227" t="s">
        <v>151</v>
      </c>
      <c r="B227" s="137">
        <f t="shared" si="10"/>
        <v>6113</v>
      </c>
      <c r="C227" s="133">
        <v>6113</v>
      </c>
      <c r="D227" s="65">
        <v>5991.6</v>
      </c>
      <c r="E227" s="65">
        <v>5977.7</v>
      </c>
      <c r="F227" s="65">
        <v>6133.2</v>
      </c>
      <c r="G227" s="65">
        <v>6308</v>
      </c>
      <c r="H227" s="65">
        <v>6476.1</v>
      </c>
      <c r="I227" s="65">
        <v>6931.9</v>
      </c>
      <c r="J227" s="65">
        <v>7475.4</v>
      </c>
      <c r="K227" s="65">
        <v>8197.6</v>
      </c>
      <c r="L227" s="65">
        <v>8871.6</v>
      </c>
      <c r="M227" s="30">
        <v>9564.2999999999993</v>
      </c>
      <c r="N227" s="30">
        <v>10169.700000000001</v>
      </c>
      <c r="O227" s="30">
        <v>10531.9</v>
      </c>
      <c r="P227" s="30">
        <v>11043</v>
      </c>
      <c r="Q227" s="30">
        <v>11630.5</v>
      </c>
      <c r="R227" s="30">
        <v>11877.3</v>
      </c>
      <c r="S227" s="30">
        <v>12034.7</v>
      </c>
      <c r="T227" s="30">
        <v>12665.6</v>
      </c>
      <c r="U227" s="30">
        <v>13290.6</v>
      </c>
      <c r="V227" s="30">
        <v>13285.2</v>
      </c>
      <c r="W227" s="30">
        <v>13788.2</v>
      </c>
      <c r="X227" s="30">
        <v>14084.5</v>
      </c>
      <c r="Y227" s="30">
        <v>14322.1</v>
      </c>
    </row>
    <row r="228" spans="1:25" x14ac:dyDescent="0.25">
      <c r="A228" t="s">
        <v>551</v>
      </c>
      <c r="B228" s="137" t="s">
        <v>207</v>
      </c>
      <c r="C228" s="133">
        <v>6114</v>
      </c>
      <c r="D228" s="65">
        <v>103.56529480408551</v>
      </c>
      <c r="E228" s="65">
        <v>113.69614908027862</v>
      </c>
      <c r="F228" s="65">
        <v>124.1949520589969</v>
      </c>
      <c r="G228" s="65">
        <v>128.02161856525871</v>
      </c>
      <c r="H228" s="65">
        <v>128.59807153254815</v>
      </c>
      <c r="I228" s="65">
        <v>136.96277203662044</v>
      </c>
      <c r="J228" s="65">
        <v>135.57683192377561</v>
      </c>
      <c r="K228" s="65">
        <v>146.3945237780157</v>
      </c>
      <c r="L228" s="65">
        <v>163.29563418067204</v>
      </c>
      <c r="M228" s="30">
        <v>180.19674458332833</v>
      </c>
      <c r="N228" s="30">
        <v>196.36195758093427</v>
      </c>
      <c r="O228" s="30">
        <v>201.80759837830686</v>
      </c>
      <c r="P228" s="30">
        <v>205.32764096579766</v>
      </c>
      <c r="Q228" s="30">
        <v>200.0659745196877</v>
      </c>
      <c r="R228" s="30">
        <v>211.69315351948316</v>
      </c>
      <c r="S228" s="30">
        <v>212.82152954056036</v>
      </c>
      <c r="T228" s="30">
        <v>215.74058924726009</v>
      </c>
      <c r="U228" s="30">
        <v>214.4650337451728</v>
      </c>
      <c r="V228" s="30">
        <v>210.17229888237912</v>
      </c>
      <c r="W228" s="30">
        <v>152.62462263723316</v>
      </c>
      <c r="X228" s="30">
        <v>159.58610217125246</v>
      </c>
      <c r="Y228" s="30">
        <v>170.74415484338883</v>
      </c>
    </row>
    <row r="229" spans="1:25" x14ac:dyDescent="0.25">
      <c r="A229" t="s">
        <v>552</v>
      </c>
      <c r="B229" s="137" t="s">
        <v>207</v>
      </c>
      <c r="C229" s="133">
        <v>6115</v>
      </c>
      <c r="D229" s="65">
        <v>76.432101825006313</v>
      </c>
      <c r="E229" s="65">
        <v>83.908761714567561</v>
      </c>
      <c r="F229" s="65">
        <v>91.656970994790854</v>
      </c>
      <c r="G229" s="65">
        <v>94.481084657675964</v>
      </c>
      <c r="H229" s="65">
        <v>94.906512036379809</v>
      </c>
      <c r="I229" s="65">
        <v>101.07973485076332</v>
      </c>
      <c r="J229" s="65">
        <v>100.05689881260301</v>
      </c>
      <c r="K229" s="65">
        <v>108.04045089806671</v>
      </c>
      <c r="L229" s="65">
        <v>120.51361957580934</v>
      </c>
      <c r="M229" s="30">
        <v>132.98678825355196</v>
      </c>
      <c r="N229" s="30">
        <v>144.91685814997052</v>
      </c>
      <c r="O229" s="30">
        <v>148.93578913176859</v>
      </c>
      <c r="P229" s="30">
        <v>151.53361163576866</v>
      </c>
      <c r="Q229" s="30">
        <v>147.65045534930164</v>
      </c>
      <c r="R229" s="30">
        <v>156.2314160942218</v>
      </c>
      <c r="S229" s="30">
        <v>157.06416755891871</v>
      </c>
      <c r="T229" s="30">
        <v>159.21845939150415</v>
      </c>
      <c r="U229" s="30">
        <v>158.27708817054244</v>
      </c>
      <c r="V229" s="30">
        <v>155.10901194615207</v>
      </c>
      <c r="W229" s="30">
        <v>123.53780245682427</v>
      </c>
      <c r="X229" s="30">
        <v>129.17258057205024</v>
      </c>
      <c r="Y229" s="30">
        <v>138.20415937627487</v>
      </c>
    </row>
    <row r="230" spans="1:25" x14ac:dyDescent="0.25">
      <c r="A230" t="s">
        <v>553</v>
      </c>
      <c r="B230" s="137" t="s">
        <v>207</v>
      </c>
      <c r="C230" s="133">
        <v>6116</v>
      </c>
      <c r="D230" s="65">
        <v>589.48410909134657</v>
      </c>
      <c r="E230" s="65">
        <v>647.14799754580565</v>
      </c>
      <c r="F230" s="65">
        <v>706.90621608940967</v>
      </c>
      <c r="G230" s="65">
        <v>728.68724901651774</v>
      </c>
      <c r="H230" s="65">
        <v>731.96836615617826</v>
      </c>
      <c r="I230" s="65">
        <v>779.57947018274126</v>
      </c>
      <c r="J230" s="65">
        <v>771.69082684696184</v>
      </c>
      <c r="K230" s="65">
        <v>833.26413146782477</v>
      </c>
      <c r="L230" s="65">
        <v>929.46369356255195</v>
      </c>
      <c r="M230" s="30">
        <v>1025.663255657279</v>
      </c>
      <c r="N230" s="30">
        <v>1117.674157573716</v>
      </c>
      <c r="O230" s="30">
        <v>1148.6702428930621</v>
      </c>
      <c r="P230" s="30">
        <v>1168.7060007458826</v>
      </c>
      <c r="Q230" s="30">
        <v>1138.7570804711092</v>
      </c>
      <c r="R230" s="30">
        <v>1204.9379112880913</v>
      </c>
      <c r="S230" s="30">
        <v>1211.3605235614693</v>
      </c>
      <c r="T230" s="30">
        <v>1227.9755422686862</v>
      </c>
      <c r="U230" s="30">
        <v>1220.7151979596501</v>
      </c>
      <c r="V230" s="30">
        <v>1196.2813469196251</v>
      </c>
      <c r="W230" s="30">
        <v>1258.5423289968724</v>
      </c>
      <c r="X230" s="30">
        <v>1315.946675128054</v>
      </c>
      <c r="Y230" s="30">
        <v>1407.9559548524546</v>
      </c>
    </row>
    <row r="231" spans="1:25" x14ac:dyDescent="0.25">
      <c r="A231" t="s">
        <v>554</v>
      </c>
      <c r="B231" s="137" t="s">
        <v>207</v>
      </c>
      <c r="C231" s="133">
        <v>6117</v>
      </c>
      <c r="D231" s="65">
        <v>74.9184942795616</v>
      </c>
      <c r="E231" s="65">
        <v>82.247091659348186</v>
      </c>
      <c r="F231" s="65">
        <v>89.841860856802569</v>
      </c>
      <c r="G231" s="65">
        <v>92.610047760547616</v>
      </c>
      <c r="H231" s="65">
        <v>93.027050274893824</v>
      </c>
      <c r="I231" s="65">
        <v>99.078022929875004</v>
      </c>
      <c r="J231" s="65">
        <v>98.075442416659655</v>
      </c>
      <c r="K231" s="65">
        <v>105.90089385609276</v>
      </c>
      <c r="L231" s="65">
        <v>118.12705268096676</v>
      </c>
      <c r="M231" s="30">
        <v>130.35321150584073</v>
      </c>
      <c r="N231" s="30">
        <v>142.04702669537912</v>
      </c>
      <c r="O231" s="30">
        <v>145.98636959686249</v>
      </c>
      <c r="P231" s="30">
        <v>148.53274665255103</v>
      </c>
      <c r="Q231" s="30">
        <v>144.72648965990157</v>
      </c>
      <c r="R231" s="30">
        <v>153.13751909820385</v>
      </c>
      <c r="S231" s="30">
        <v>153.95377933905175</v>
      </c>
      <c r="T231" s="30">
        <v>156.06540909254957</v>
      </c>
      <c r="U231" s="30">
        <v>155.14268012463455</v>
      </c>
      <c r="V231" s="30">
        <v>152.03734225184363</v>
      </c>
      <c r="W231" s="30">
        <v>170.99524590907032</v>
      </c>
      <c r="X231" s="30">
        <v>178.79464212864332</v>
      </c>
      <c r="Y231" s="30">
        <v>191.29573092788178</v>
      </c>
    </row>
    <row r="232" spans="1:25" x14ac:dyDescent="0.25">
      <c r="A232" s="106" t="s">
        <v>430</v>
      </c>
      <c r="B232" s="129"/>
      <c r="C232" s="130"/>
      <c r="D232" s="141"/>
      <c r="E232" s="141"/>
      <c r="F232" s="141"/>
      <c r="G232" s="141"/>
      <c r="H232" s="141"/>
      <c r="I232" s="141"/>
      <c r="J232" s="141"/>
      <c r="K232" s="141"/>
      <c r="L232" s="141"/>
      <c r="M232" s="135"/>
      <c r="N232" s="135"/>
      <c r="O232" s="135"/>
      <c r="P232" s="135"/>
      <c r="Q232" s="135"/>
      <c r="R232" s="135"/>
      <c r="S232" s="135"/>
      <c r="T232" s="135"/>
      <c r="U232" s="135"/>
      <c r="V232" s="135"/>
      <c r="W232" s="135"/>
      <c r="X232" s="135"/>
      <c r="Y232" s="135"/>
    </row>
    <row r="233" spans="1:25" x14ac:dyDescent="0.25">
      <c r="A233" t="s">
        <v>555</v>
      </c>
      <c r="B233" s="137"/>
      <c r="C233" s="133" t="s">
        <v>189</v>
      </c>
      <c r="D233" s="65">
        <v>851.2</v>
      </c>
      <c r="E233" s="65">
        <v>999.6</v>
      </c>
      <c r="F233" s="65">
        <v>955.2</v>
      </c>
      <c r="G233" s="65">
        <v>1120.9000000000001</v>
      </c>
      <c r="H233" s="65">
        <v>1043.4000000000001</v>
      </c>
      <c r="I233" s="65">
        <v>971.6</v>
      </c>
      <c r="J233" s="65">
        <v>892.4</v>
      </c>
      <c r="K233" s="65">
        <v>956.3</v>
      </c>
      <c r="L233" s="65">
        <v>1002.5</v>
      </c>
      <c r="M233" s="30">
        <v>782</v>
      </c>
      <c r="N233" s="30">
        <v>669</v>
      </c>
      <c r="O233" s="30">
        <v>597.29999999999995</v>
      </c>
      <c r="P233" s="30">
        <v>497.3</v>
      </c>
      <c r="Q233" s="30">
        <v>547.20000000000005</v>
      </c>
      <c r="R233" s="30">
        <v>513</v>
      </c>
      <c r="S233" s="30">
        <v>545.20000000000005</v>
      </c>
      <c r="T233" s="30">
        <v>485.5</v>
      </c>
      <c r="U233" s="30">
        <v>498.5</v>
      </c>
      <c r="V233" s="30">
        <v>577.1</v>
      </c>
      <c r="W233" s="30">
        <v>563.70000000000005</v>
      </c>
      <c r="X233" s="30">
        <v>578</v>
      </c>
      <c r="Y233" s="30">
        <v>572.6</v>
      </c>
    </row>
    <row r="234" spans="1:25" x14ac:dyDescent="0.25">
      <c r="A234" t="s">
        <v>556</v>
      </c>
      <c r="B234" s="137">
        <f t="shared" ref="B234:B244" si="11">VALUE(LEFT(C234,4))</f>
        <v>3131</v>
      </c>
      <c r="C234" s="133">
        <v>3131</v>
      </c>
      <c r="D234" s="65" t="s">
        <v>677</v>
      </c>
      <c r="E234" s="65" t="s">
        <v>677</v>
      </c>
      <c r="F234" s="65" t="s">
        <v>677</v>
      </c>
      <c r="G234" s="65" t="s">
        <v>677</v>
      </c>
      <c r="H234" s="65" t="s">
        <v>677</v>
      </c>
      <c r="I234" s="65" t="s">
        <v>677</v>
      </c>
      <c r="J234" s="65" t="s">
        <v>677</v>
      </c>
      <c r="K234" s="65" t="s">
        <v>677</v>
      </c>
      <c r="L234" s="65" t="s">
        <v>677</v>
      </c>
      <c r="M234" s="30" t="s">
        <v>677</v>
      </c>
      <c r="N234" s="30" t="s">
        <v>677</v>
      </c>
      <c r="O234" s="30" t="s">
        <v>677</v>
      </c>
      <c r="P234" s="30" t="s">
        <v>677</v>
      </c>
      <c r="Q234" s="30" t="s">
        <v>677</v>
      </c>
      <c r="R234" s="30" t="s">
        <v>677</v>
      </c>
      <c r="S234" s="30" t="s">
        <v>677</v>
      </c>
      <c r="T234" s="30" t="s">
        <v>677</v>
      </c>
      <c r="U234" s="30" t="s">
        <v>677</v>
      </c>
      <c r="V234" s="30" t="s">
        <v>677</v>
      </c>
      <c r="W234" s="30" t="s">
        <v>677</v>
      </c>
      <c r="X234" s="30" t="s">
        <v>677</v>
      </c>
      <c r="Y234" s="30" t="s">
        <v>677</v>
      </c>
    </row>
    <row r="235" spans="1:25" x14ac:dyDescent="0.25">
      <c r="A235" t="s">
        <v>557</v>
      </c>
      <c r="B235" s="137">
        <f t="shared" si="11"/>
        <v>3132</v>
      </c>
      <c r="C235" s="133">
        <v>3132</v>
      </c>
      <c r="D235" s="65" t="s">
        <v>677</v>
      </c>
      <c r="E235" s="65" t="s">
        <v>677</v>
      </c>
      <c r="F235" s="65" t="s">
        <v>677</v>
      </c>
      <c r="G235" s="65" t="s">
        <v>677</v>
      </c>
      <c r="H235" s="65" t="s">
        <v>677</v>
      </c>
      <c r="I235" s="65" t="s">
        <v>677</v>
      </c>
      <c r="J235" s="65" t="s">
        <v>677</v>
      </c>
      <c r="K235" s="65" t="s">
        <v>677</v>
      </c>
      <c r="L235" s="65" t="s">
        <v>677</v>
      </c>
      <c r="M235" s="30" t="s">
        <v>677</v>
      </c>
      <c r="N235" s="30" t="s">
        <v>677</v>
      </c>
      <c r="O235" s="30" t="s">
        <v>677</v>
      </c>
      <c r="P235" s="30" t="s">
        <v>677</v>
      </c>
      <c r="Q235" s="30" t="s">
        <v>677</v>
      </c>
      <c r="R235" s="30" t="s">
        <v>677</v>
      </c>
      <c r="S235" s="30" t="s">
        <v>677</v>
      </c>
      <c r="T235" s="30" t="s">
        <v>677</v>
      </c>
      <c r="U235" s="30" t="s">
        <v>677</v>
      </c>
      <c r="V235" s="30" t="s">
        <v>677</v>
      </c>
      <c r="W235" s="30" t="s">
        <v>677</v>
      </c>
      <c r="X235" s="30" t="s">
        <v>677</v>
      </c>
      <c r="Y235" s="30" t="s">
        <v>677</v>
      </c>
    </row>
    <row r="236" spans="1:25" x14ac:dyDescent="0.25">
      <c r="A236" t="s">
        <v>558</v>
      </c>
      <c r="B236" s="137">
        <f t="shared" si="11"/>
        <v>3133</v>
      </c>
      <c r="C236" s="133">
        <v>3133</v>
      </c>
      <c r="D236" s="65" t="s">
        <v>677</v>
      </c>
      <c r="E236" s="65" t="s">
        <v>677</v>
      </c>
      <c r="F236" s="65" t="s">
        <v>677</v>
      </c>
      <c r="G236" s="65" t="s">
        <v>677</v>
      </c>
      <c r="H236" s="65" t="s">
        <v>677</v>
      </c>
      <c r="I236" s="65" t="s">
        <v>677</v>
      </c>
      <c r="J236" s="65" t="s">
        <v>677</v>
      </c>
      <c r="K236" s="65" t="s">
        <v>677</v>
      </c>
      <c r="L236" s="65" t="s">
        <v>677</v>
      </c>
      <c r="M236" s="30" t="s">
        <v>677</v>
      </c>
      <c r="N236" s="30" t="s">
        <v>677</v>
      </c>
      <c r="O236" s="30" t="s">
        <v>677</v>
      </c>
      <c r="P236" s="30" t="s">
        <v>677</v>
      </c>
      <c r="Q236" s="30" t="s">
        <v>677</v>
      </c>
      <c r="R236" s="30" t="s">
        <v>677</v>
      </c>
      <c r="S236" s="30" t="s">
        <v>677</v>
      </c>
      <c r="T236" s="30" t="s">
        <v>677</v>
      </c>
      <c r="U236" s="30" t="s">
        <v>677</v>
      </c>
      <c r="V236" s="30" t="s">
        <v>677</v>
      </c>
      <c r="W236" s="30" t="s">
        <v>677</v>
      </c>
      <c r="X236" s="30" t="s">
        <v>677</v>
      </c>
      <c r="Y236" s="30" t="s">
        <v>677</v>
      </c>
    </row>
    <row r="237" spans="1:25" x14ac:dyDescent="0.25">
      <c r="A237" t="s">
        <v>559</v>
      </c>
      <c r="B237" s="137">
        <f t="shared" si="11"/>
        <v>3141</v>
      </c>
      <c r="C237" s="133">
        <v>3141</v>
      </c>
      <c r="D237" s="65" t="s">
        <v>677</v>
      </c>
      <c r="E237" s="65" t="s">
        <v>677</v>
      </c>
      <c r="F237" s="65" t="s">
        <v>677</v>
      </c>
      <c r="G237" s="65" t="s">
        <v>677</v>
      </c>
      <c r="H237" s="65" t="s">
        <v>677</v>
      </c>
      <c r="I237" s="65" t="s">
        <v>677</v>
      </c>
      <c r="J237" s="65" t="s">
        <v>677</v>
      </c>
      <c r="K237" s="65" t="s">
        <v>677</v>
      </c>
      <c r="L237" s="65" t="s">
        <v>677</v>
      </c>
      <c r="M237" s="30" t="s">
        <v>677</v>
      </c>
      <c r="N237" s="30" t="s">
        <v>677</v>
      </c>
      <c r="O237" s="30" t="s">
        <v>677</v>
      </c>
      <c r="P237" s="30" t="s">
        <v>677</v>
      </c>
      <c r="Q237" s="30" t="s">
        <v>677</v>
      </c>
      <c r="R237" s="30" t="s">
        <v>677</v>
      </c>
      <c r="S237" s="30" t="s">
        <v>677</v>
      </c>
      <c r="T237" s="30" t="s">
        <v>677</v>
      </c>
      <c r="U237" s="30" t="s">
        <v>677</v>
      </c>
      <c r="V237" s="30" t="s">
        <v>677</v>
      </c>
      <c r="W237" s="30" t="s">
        <v>677</v>
      </c>
      <c r="X237" s="30" t="s">
        <v>677</v>
      </c>
      <c r="Y237" s="30" t="s">
        <v>677</v>
      </c>
    </row>
    <row r="238" spans="1:25" x14ac:dyDescent="0.25">
      <c r="A238" t="s">
        <v>560</v>
      </c>
      <c r="B238" s="137">
        <f t="shared" si="11"/>
        <v>3149</v>
      </c>
      <c r="C238" s="133">
        <v>3149</v>
      </c>
      <c r="D238" s="65" t="s">
        <v>677</v>
      </c>
      <c r="E238" s="65" t="s">
        <v>677</v>
      </c>
      <c r="F238" s="65" t="s">
        <v>677</v>
      </c>
      <c r="G238" s="65" t="s">
        <v>677</v>
      </c>
      <c r="H238" s="65" t="s">
        <v>677</v>
      </c>
      <c r="I238" s="65" t="s">
        <v>677</v>
      </c>
      <c r="J238" s="65" t="s">
        <v>677</v>
      </c>
      <c r="K238" s="65" t="s">
        <v>677</v>
      </c>
      <c r="L238" s="65" t="s">
        <v>677</v>
      </c>
      <c r="M238" s="30" t="s">
        <v>677</v>
      </c>
      <c r="N238" s="30" t="s">
        <v>677</v>
      </c>
      <c r="O238" s="30" t="s">
        <v>677</v>
      </c>
      <c r="P238" s="30" t="s">
        <v>677</v>
      </c>
      <c r="Q238" s="30" t="s">
        <v>677</v>
      </c>
      <c r="R238" s="30" t="s">
        <v>677</v>
      </c>
      <c r="S238" s="30" t="s">
        <v>677</v>
      </c>
      <c r="T238" s="30" t="s">
        <v>677</v>
      </c>
      <c r="U238" s="30" t="s">
        <v>677</v>
      </c>
      <c r="V238" s="30" t="s">
        <v>677</v>
      </c>
      <c r="W238" s="30" t="s">
        <v>677</v>
      </c>
      <c r="X238" s="30" t="s">
        <v>677</v>
      </c>
      <c r="Y238" s="30" t="s">
        <v>677</v>
      </c>
    </row>
    <row r="239" spans="1:25" x14ac:dyDescent="0.25">
      <c r="A239" t="s">
        <v>561</v>
      </c>
      <c r="B239" s="137" t="s">
        <v>190</v>
      </c>
      <c r="C239" s="133">
        <v>315</v>
      </c>
      <c r="D239" s="65">
        <v>932.02730258460622</v>
      </c>
      <c r="E239" s="65">
        <v>984.9904326717118</v>
      </c>
      <c r="F239" s="65">
        <v>920.1791232329</v>
      </c>
      <c r="G239" s="65">
        <v>1145.2061116664283</v>
      </c>
      <c r="H239" s="65">
        <v>1029.0232186205908</v>
      </c>
      <c r="I239" s="65">
        <v>959.26043124375246</v>
      </c>
      <c r="J239" s="65">
        <v>867.48125089247446</v>
      </c>
      <c r="K239" s="65">
        <v>652.1803798372124</v>
      </c>
      <c r="L239" s="65">
        <v>572.69147508210756</v>
      </c>
      <c r="M239" s="30">
        <v>556.42233328573445</v>
      </c>
      <c r="N239" s="30">
        <v>486.65954590889601</v>
      </c>
      <c r="O239" s="30">
        <v>396.56033128659135</v>
      </c>
      <c r="P239" s="30">
        <v>346.51503641296574</v>
      </c>
      <c r="Q239" s="30">
        <v>304.16221619306003</v>
      </c>
      <c r="R239" s="30">
        <v>339.61833499928593</v>
      </c>
      <c r="S239" s="30">
        <v>303.63170069970005</v>
      </c>
      <c r="T239" s="30">
        <v>282.3226617164072</v>
      </c>
      <c r="U239" s="30">
        <v>303.89695844638004</v>
      </c>
      <c r="V239" s="30">
        <v>353.50015707553894</v>
      </c>
      <c r="W239" s="30">
        <v>256.42701931518872</v>
      </c>
      <c r="X239" s="30">
        <v>291.00943810359962</v>
      </c>
      <c r="Y239" s="30">
        <v>371.80948200175595</v>
      </c>
    </row>
    <row r="240" spans="1:25" x14ac:dyDescent="0.25">
      <c r="A240" t="s">
        <v>562</v>
      </c>
      <c r="B240" s="137">
        <f t="shared" si="11"/>
        <v>3151</v>
      </c>
      <c r="C240" s="133">
        <v>3151</v>
      </c>
      <c r="D240" s="65" t="s">
        <v>677</v>
      </c>
      <c r="E240" s="65" t="s">
        <v>677</v>
      </c>
      <c r="F240" s="65" t="s">
        <v>677</v>
      </c>
      <c r="G240" s="65" t="s">
        <v>677</v>
      </c>
      <c r="H240" s="65" t="s">
        <v>677</v>
      </c>
      <c r="I240" s="65" t="s">
        <v>677</v>
      </c>
      <c r="J240" s="65" t="s">
        <v>677</v>
      </c>
      <c r="K240" s="65" t="s">
        <v>677</v>
      </c>
      <c r="L240" s="65" t="s">
        <v>677</v>
      </c>
      <c r="M240" s="30" t="s">
        <v>677</v>
      </c>
      <c r="N240" s="30" t="s">
        <v>677</v>
      </c>
      <c r="O240" s="30" t="s">
        <v>677</v>
      </c>
      <c r="P240" s="30" t="s">
        <v>677</v>
      </c>
      <c r="Q240" s="30" t="s">
        <v>677</v>
      </c>
      <c r="R240" s="30" t="s">
        <v>677</v>
      </c>
      <c r="S240" s="30" t="s">
        <v>677</v>
      </c>
      <c r="T240" s="30" t="s">
        <v>677</v>
      </c>
      <c r="U240" s="30" t="s">
        <v>677</v>
      </c>
      <c r="V240" s="30" t="s">
        <v>677</v>
      </c>
      <c r="W240" s="30" t="s">
        <v>677</v>
      </c>
      <c r="X240" s="30" t="s">
        <v>677</v>
      </c>
      <c r="Y240" s="30" t="s">
        <v>677</v>
      </c>
    </row>
    <row r="241" spans="1:25" x14ac:dyDescent="0.25">
      <c r="A241" t="s">
        <v>563</v>
      </c>
      <c r="B241" s="137">
        <f t="shared" si="11"/>
        <v>3152</v>
      </c>
      <c r="C241" s="133">
        <v>3152</v>
      </c>
      <c r="D241" s="65" t="s">
        <v>677</v>
      </c>
      <c r="E241" s="65" t="s">
        <v>677</v>
      </c>
      <c r="F241" s="65" t="s">
        <v>677</v>
      </c>
      <c r="G241" s="65" t="s">
        <v>677</v>
      </c>
      <c r="H241" s="65" t="s">
        <v>677</v>
      </c>
      <c r="I241" s="65" t="s">
        <v>677</v>
      </c>
      <c r="J241" s="65" t="s">
        <v>677</v>
      </c>
      <c r="K241" s="65" t="s">
        <v>677</v>
      </c>
      <c r="L241" s="65" t="s">
        <v>677</v>
      </c>
      <c r="M241" s="30" t="s">
        <v>677</v>
      </c>
      <c r="N241" s="30" t="s">
        <v>677</v>
      </c>
      <c r="O241" s="30" t="s">
        <v>677</v>
      </c>
      <c r="P241" s="30" t="s">
        <v>677</v>
      </c>
      <c r="Q241" s="30" t="s">
        <v>677</v>
      </c>
      <c r="R241" s="30" t="s">
        <v>677</v>
      </c>
      <c r="S241" s="30" t="s">
        <v>677</v>
      </c>
      <c r="T241" s="30" t="s">
        <v>677</v>
      </c>
      <c r="U241" s="30" t="s">
        <v>677</v>
      </c>
      <c r="V241" s="30" t="s">
        <v>677</v>
      </c>
      <c r="W241" s="30" t="s">
        <v>677</v>
      </c>
      <c r="X241" s="30" t="s">
        <v>677</v>
      </c>
      <c r="Y241" s="30" t="s">
        <v>677</v>
      </c>
    </row>
    <row r="242" spans="1:25" x14ac:dyDescent="0.25">
      <c r="A242" t="s">
        <v>564</v>
      </c>
      <c r="B242" s="137">
        <f t="shared" si="11"/>
        <v>3159</v>
      </c>
      <c r="C242" s="133">
        <v>3159</v>
      </c>
      <c r="D242" s="65" t="s">
        <v>677</v>
      </c>
      <c r="E242" s="65" t="s">
        <v>677</v>
      </c>
      <c r="F242" s="65" t="s">
        <v>677</v>
      </c>
      <c r="G242" s="65" t="s">
        <v>677</v>
      </c>
      <c r="H242" s="65" t="s">
        <v>677</v>
      </c>
      <c r="I242" s="65" t="s">
        <v>677</v>
      </c>
      <c r="J242" s="65" t="s">
        <v>677</v>
      </c>
      <c r="K242" s="65" t="s">
        <v>677</v>
      </c>
      <c r="L242" s="65" t="s">
        <v>677</v>
      </c>
      <c r="M242" s="30" t="s">
        <v>677</v>
      </c>
      <c r="N242" s="30" t="s">
        <v>677</v>
      </c>
      <c r="O242" s="30" t="s">
        <v>677</v>
      </c>
      <c r="P242" s="30" t="s">
        <v>677</v>
      </c>
      <c r="Q242" s="30" t="s">
        <v>677</v>
      </c>
      <c r="R242" s="30" t="s">
        <v>677</v>
      </c>
      <c r="S242" s="30" t="s">
        <v>677</v>
      </c>
      <c r="T242" s="30" t="s">
        <v>677</v>
      </c>
      <c r="U242" s="30" t="s">
        <v>677</v>
      </c>
      <c r="V242" s="30" t="s">
        <v>677</v>
      </c>
      <c r="W242" s="30" t="s">
        <v>677</v>
      </c>
      <c r="X242" s="30" t="s">
        <v>677</v>
      </c>
      <c r="Y242" s="30" t="s">
        <v>677</v>
      </c>
    </row>
    <row r="243" spans="1:25" x14ac:dyDescent="0.25">
      <c r="A243" t="s">
        <v>565</v>
      </c>
      <c r="B243" s="137">
        <v>414</v>
      </c>
      <c r="C243" s="133">
        <v>4141</v>
      </c>
      <c r="D243" s="65">
        <v>0</v>
      </c>
      <c r="E243" s="65">
        <v>0</v>
      </c>
      <c r="F243" s="65">
        <v>0</v>
      </c>
      <c r="G243" s="65">
        <v>0</v>
      </c>
      <c r="H243" s="65">
        <v>0</v>
      </c>
      <c r="I243" s="65">
        <v>0</v>
      </c>
      <c r="J243" s="65">
        <v>0</v>
      </c>
      <c r="K243" s="65">
        <v>0</v>
      </c>
      <c r="L243" s="65">
        <v>0</v>
      </c>
      <c r="M243" s="30">
        <v>0</v>
      </c>
      <c r="N243" s="30">
        <v>1177.8549960788557</v>
      </c>
      <c r="O243" s="30">
        <v>1184.651829416696</v>
      </c>
      <c r="P243" s="30">
        <v>1222.8760269342058</v>
      </c>
      <c r="Q243" s="30">
        <v>1322.1438843668029</v>
      </c>
      <c r="R243" s="30">
        <v>1290.4821466237595</v>
      </c>
      <c r="S243" s="30">
        <v>1364.1180588982936</v>
      </c>
      <c r="T243" s="30">
        <v>1521.1057329835853</v>
      </c>
      <c r="U243" s="30">
        <v>1625.8281024365181</v>
      </c>
      <c r="V243" s="30">
        <v>1597.447594580708</v>
      </c>
      <c r="W243" s="30">
        <v>1866.3109677156367</v>
      </c>
      <c r="X243" s="30">
        <v>1981.3531485406813</v>
      </c>
      <c r="Y243" s="30">
        <v>2105.2410794064895</v>
      </c>
    </row>
    <row r="244" spans="1:25" x14ac:dyDescent="0.25">
      <c r="A244" t="s">
        <v>566</v>
      </c>
      <c r="B244" s="137">
        <f t="shared" si="11"/>
        <v>448</v>
      </c>
      <c r="C244" s="133">
        <v>448</v>
      </c>
      <c r="D244" s="65">
        <v>0</v>
      </c>
      <c r="E244" s="65">
        <v>0</v>
      </c>
      <c r="F244" s="65">
        <v>0</v>
      </c>
      <c r="G244" s="65">
        <v>0</v>
      </c>
      <c r="H244" s="65">
        <v>0</v>
      </c>
      <c r="I244" s="65">
        <v>0</v>
      </c>
      <c r="J244" s="65">
        <v>0</v>
      </c>
      <c r="K244" s="65">
        <v>0</v>
      </c>
      <c r="L244" s="65">
        <v>0</v>
      </c>
      <c r="M244" s="30">
        <v>0</v>
      </c>
      <c r="N244" s="30">
        <v>2852.7</v>
      </c>
      <c r="O244" s="30">
        <v>2868.9</v>
      </c>
      <c r="P244" s="30">
        <v>2916.6</v>
      </c>
      <c r="Q244" s="30">
        <v>3080.2</v>
      </c>
      <c r="R244" s="30">
        <v>3045.6</v>
      </c>
      <c r="S244" s="30">
        <v>3092.1</v>
      </c>
      <c r="T244" s="30">
        <v>3309.5</v>
      </c>
      <c r="U244" s="30">
        <v>3334.7</v>
      </c>
      <c r="V244" s="30">
        <v>3457.2</v>
      </c>
      <c r="W244" s="30">
        <v>3678.8</v>
      </c>
      <c r="X244" s="30">
        <v>4039.6</v>
      </c>
      <c r="Y244" s="30">
        <v>4079.2</v>
      </c>
    </row>
    <row r="245" spans="1:25" x14ac:dyDescent="0.25">
      <c r="A245" s="106" t="s">
        <v>535</v>
      </c>
      <c r="B245" s="129"/>
      <c r="C245" s="130"/>
      <c r="D245" s="141"/>
      <c r="E245" s="141"/>
      <c r="F245" s="141"/>
      <c r="G245" s="141"/>
      <c r="H245" s="141"/>
      <c r="I245" s="141"/>
      <c r="J245" s="141"/>
      <c r="K245" s="141"/>
      <c r="L245" s="141"/>
      <c r="M245" s="135"/>
      <c r="N245" s="135"/>
      <c r="O245" s="135"/>
      <c r="P245" s="135"/>
      <c r="Q245" s="135"/>
      <c r="R245" s="135"/>
      <c r="S245" s="135"/>
      <c r="T245" s="135"/>
      <c r="U245" s="135"/>
      <c r="V245" s="135"/>
      <c r="W245" s="135"/>
      <c r="X245" s="135"/>
      <c r="Y245" s="135"/>
    </row>
    <row r="246" spans="1:25" x14ac:dyDescent="0.25">
      <c r="A246" t="s">
        <v>567</v>
      </c>
      <c r="B246" s="132">
        <f t="shared" ref="B246:B253" si="12">VALUE(LEFT(C246,4))</f>
        <v>52</v>
      </c>
      <c r="C246" s="133">
        <v>52</v>
      </c>
      <c r="D246" s="65">
        <v>32720</v>
      </c>
      <c r="E246" s="65">
        <v>34638.699999999997</v>
      </c>
      <c r="F246" s="65">
        <v>36386.400000000001</v>
      </c>
      <c r="G246" s="65">
        <v>39023.1</v>
      </c>
      <c r="H246" s="65">
        <v>41835.5</v>
      </c>
      <c r="I246" s="65">
        <v>42183.1</v>
      </c>
      <c r="J246" s="65">
        <v>42488.4</v>
      </c>
      <c r="K246" s="65">
        <v>44735.3</v>
      </c>
      <c r="L246" s="65">
        <v>46497</v>
      </c>
      <c r="M246" s="30">
        <v>49769.3</v>
      </c>
      <c r="N246" s="30">
        <v>51947.9</v>
      </c>
      <c r="O246" s="30">
        <v>50836.1</v>
      </c>
      <c r="P246" s="30">
        <v>50227.9</v>
      </c>
      <c r="Q246" s="30">
        <v>50888.5</v>
      </c>
      <c r="R246" s="30">
        <v>52822</v>
      </c>
      <c r="S246" s="30">
        <v>54005.8</v>
      </c>
      <c r="T246" s="30">
        <v>56261.5</v>
      </c>
      <c r="U246" s="30">
        <v>58382.1</v>
      </c>
      <c r="V246" s="30">
        <v>61707.4</v>
      </c>
      <c r="W246" s="30">
        <v>64532.9</v>
      </c>
      <c r="X246" s="30">
        <v>66888.100000000006</v>
      </c>
      <c r="Y246" s="30">
        <v>68510.600000000006</v>
      </c>
    </row>
    <row r="247" spans="1:25" x14ac:dyDescent="0.25">
      <c r="A247" t="s">
        <v>568</v>
      </c>
      <c r="B247" s="132">
        <f t="shared" si="12"/>
        <v>521</v>
      </c>
      <c r="C247" s="133">
        <v>521</v>
      </c>
      <c r="D247" s="65">
        <v>157.6</v>
      </c>
      <c r="E247" s="65">
        <v>145.6</v>
      </c>
      <c r="F247" s="65">
        <v>171.4</v>
      </c>
      <c r="G247" s="65">
        <v>169.1</v>
      </c>
      <c r="H247" s="65">
        <v>165</v>
      </c>
      <c r="I247" s="65">
        <v>142.5</v>
      </c>
      <c r="J247" s="65">
        <v>176.2</v>
      </c>
      <c r="K247" s="65">
        <v>172.4</v>
      </c>
      <c r="L247" s="65">
        <v>198</v>
      </c>
      <c r="M247" s="30">
        <v>199.3</v>
      </c>
      <c r="N247" s="30">
        <v>201.5</v>
      </c>
      <c r="O247" s="30">
        <v>210.2</v>
      </c>
      <c r="P247" s="30">
        <v>211.3</v>
      </c>
      <c r="Q247" s="30">
        <v>211.1</v>
      </c>
      <c r="R247" s="30">
        <v>196.3</v>
      </c>
      <c r="S247" s="30">
        <v>235.9</v>
      </c>
      <c r="T247" s="30">
        <v>260.5</v>
      </c>
      <c r="U247" s="30">
        <v>237.6</v>
      </c>
      <c r="V247" s="30">
        <v>234.5</v>
      </c>
      <c r="W247" s="30">
        <v>234.6</v>
      </c>
      <c r="X247" s="30">
        <v>244.9</v>
      </c>
      <c r="Y247" s="30">
        <v>230.9</v>
      </c>
    </row>
    <row r="248" spans="1:25" x14ac:dyDescent="0.25">
      <c r="A248" t="s">
        <v>569</v>
      </c>
      <c r="B248" s="137">
        <f t="shared" si="12"/>
        <v>522</v>
      </c>
      <c r="C248" s="133">
        <v>522</v>
      </c>
      <c r="D248" s="65">
        <v>17951.7</v>
      </c>
      <c r="E248" s="65">
        <v>18657.099999999999</v>
      </c>
      <c r="F248" s="65">
        <v>19848.599999999999</v>
      </c>
      <c r="G248" s="65">
        <v>21004.2</v>
      </c>
      <c r="H248" s="65">
        <v>23539.8</v>
      </c>
      <c r="I248" s="65">
        <v>24409.1</v>
      </c>
      <c r="J248" s="65">
        <v>24637.599999999999</v>
      </c>
      <c r="K248" s="65">
        <v>25267.5</v>
      </c>
      <c r="L248" s="65">
        <v>26291.599999999999</v>
      </c>
      <c r="M248" s="30">
        <v>27796.5</v>
      </c>
      <c r="N248" s="30">
        <v>29447.1</v>
      </c>
      <c r="O248" s="30">
        <v>29529.9</v>
      </c>
      <c r="P248" s="30">
        <v>29252.7</v>
      </c>
      <c r="Q248" s="30">
        <v>29713.8</v>
      </c>
      <c r="R248" s="30">
        <v>30722.799999999999</v>
      </c>
      <c r="S248" s="30">
        <v>31283.5</v>
      </c>
      <c r="T248" s="30">
        <v>32839.9</v>
      </c>
      <c r="U248" s="30">
        <v>33927.699999999997</v>
      </c>
      <c r="V248" s="30">
        <v>36283</v>
      </c>
      <c r="W248" s="30">
        <v>38349.599999999999</v>
      </c>
      <c r="X248" s="30">
        <v>39945.300000000003</v>
      </c>
      <c r="Y248" s="30">
        <v>40834.400000000001</v>
      </c>
    </row>
    <row r="249" spans="1:25" x14ac:dyDescent="0.25">
      <c r="A249" t="s">
        <v>570</v>
      </c>
      <c r="B249" s="137">
        <f t="shared" si="12"/>
        <v>5221</v>
      </c>
      <c r="C249" s="133">
        <v>5221</v>
      </c>
      <c r="D249" s="65">
        <v>16770.5</v>
      </c>
      <c r="E249" s="65">
        <v>17508</v>
      </c>
      <c r="F249" s="65">
        <v>17075.900000000001</v>
      </c>
      <c r="G249" s="65">
        <v>19013.400000000001</v>
      </c>
      <c r="H249" s="65">
        <v>20224.099999999999</v>
      </c>
      <c r="I249" s="65">
        <v>20437.099999999999</v>
      </c>
      <c r="J249" s="65">
        <v>20707.3</v>
      </c>
      <c r="K249" s="65">
        <v>21137</v>
      </c>
      <c r="L249" s="65">
        <v>21839.4</v>
      </c>
      <c r="M249" s="30">
        <v>22925.3</v>
      </c>
      <c r="N249" s="30">
        <v>24013.5</v>
      </c>
      <c r="O249" s="30">
        <v>24561.3</v>
      </c>
      <c r="P249" s="30">
        <v>24372.400000000001</v>
      </c>
      <c r="Q249" s="30">
        <v>25887.8</v>
      </c>
      <c r="R249" s="30">
        <v>27060.7</v>
      </c>
      <c r="S249" s="30">
        <v>27754.799999999999</v>
      </c>
      <c r="T249" s="30">
        <v>29176.7</v>
      </c>
      <c r="U249" s="30">
        <v>30083.4</v>
      </c>
      <c r="V249" s="30">
        <v>32036.9</v>
      </c>
      <c r="W249" s="30">
        <v>33823.4</v>
      </c>
      <c r="X249" s="30">
        <v>35214</v>
      </c>
      <c r="Y249" s="30">
        <v>35906.800000000003</v>
      </c>
    </row>
    <row r="250" spans="1:25" x14ac:dyDescent="0.25">
      <c r="A250" t="s">
        <v>571</v>
      </c>
      <c r="B250" s="137" t="s">
        <v>204</v>
      </c>
      <c r="C250" s="133">
        <v>523</v>
      </c>
      <c r="D250" s="65">
        <v>3029.1702776426437</v>
      </c>
      <c r="E250" s="65">
        <v>3176.4335560150116</v>
      </c>
      <c r="F250" s="65">
        <v>3680.8174516992144</v>
      </c>
      <c r="G250" s="65">
        <v>3695.9164769963168</v>
      </c>
      <c r="H250" s="65">
        <v>3909.1185367294461</v>
      </c>
      <c r="I250" s="65">
        <v>4297.6795295017027</v>
      </c>
      <c r="J250" s="65">
        <v>4400.5058030439923</v>
      </c>
      <c r="K250" s="65">
        <v>5027.4976066787121</v>
      </c>
      <c r="L250" s="65">
        <v>5533.9838982903602</v>
      </c>
      <c r="M250" s="30">
        <v>6270.2047267009521</v>
      </c>
      <c r="N250" s="30">
        <v>6606.1102578358468</v>
      </c>
      <c r="O250" s="30">
        <v>6352.6759851275283</v>
      </c>
      <c r="P250" s="30">
        <v>6143.5831537980403</v>
      </c>
      <c r="Q250" s="30">
        <v>6384.3074874904441</v>
      </c>
      <c r="R250" s="30">
        <v>6811.4761145666826</v>
      </c>
      <c r="S250" s="30">
        <v>6783.762713704913</v>
      </c>
      <c r="T250" s="30">
        <v>7250.6857365001042</v>
      </c>
      <c r="U250" s="30">
        <v>7889.8140984432557</v>
      </c>
      <c r="V250" s="30">
        <v>8239.00294930155</v>
      </c>
      <c r="W250" s="30">
        <v>8384.3948132565438</v>
      </c>
      <c r="X250" s="30">
        <v>8722.9406950144257</v>
      </c>
      <c r="Y250" s="30">
        <v>8888.05738064857</v>
      </c>
    </row>
    <row r="251" spans="1:25" x14ac:dyDescent="0.25">
      <c r="A251" t="s">
        <v>572</v>
      </c>
      <c r="B251" s="137">
        <f t="shared" si="12"/>
        <v>524</v>
      </c>
      <c r="C251" s="133">
        <v>524</v>
      </c>
      <c r="D251" s="65">
        <v>11982.8</v>
      </c>
      <c r="E251" s="65">
        <v>13090.5</v>
      </c>
      <c r="F251" s="65">
        <v>13093.9</v>
      </c>
      <c r="G251" s="65">
        <v>14655.8</v>
      </c>
      <c r="H251" s="65">
        <v>14670.9</v>
      </c>
      <c r="I251" s="65">
        <v>13553.5</v>
      </c>
      <c r="J251" s="65">
        <v>13454</v>
      </c>
      <c r="K251" s="65">
        <v>14364</v>
      </c>
      <c r="L251" s="65">
        <v>14400</v>
      </c>
      <c r="M251" s="30">
        <v>15292.3</v>
      </c>
      <c r="N251" s="30">
        <v>15383.2</v>
      </c>
      <c r="O251" s="30">
        <v>14408.7</v>
      </c>
      <c r="P251" s="30">
        <v>14321.1</v>
      </c>
      <c r="Q251" s="30">
        <v>14246</v>
      </c>
      <c r="R251" s="30">
        <v>14725</v>
      </c>
      <c r="S251" s="30">
        <v>15387.7</v>
      </c>
      <c r="T251" s="30">
        <v>15568.5</v>
      </c>
      <c r="U251" s="30">
        <v>15960.3</v>
      </c>
      <c r="V251" s="30">
        <v>16535.599999999999</v>
      </c>
      <c r="W251" s="30">
        <v>17013.5</v>
      </c>
      <c r="X251" s="30">
        <v>17387</v>
      </c>
      <c r="Y251" s="30">
        <v>17969.400000000001</v>
      </c>
    </row>
    <row r="252" spans="1:25" x14ac:dyDescent="0.25">
      <c r="A252" t="s">
        <v>573</v>
      </c>
      <c r="B252" s="137">
        <f t="shared" si="12"/>
        <v>5241</v>
      </c>
      <c r="C252" s="133">
        <v>5241</v>
      </c>
      <c r="D252" s="65">
        <v>8593.7999999999993</v>
      </c>
      <c r="E252" s="65">
        <v>9611.2000000000007</v>
      </c>
      <c r="F252" s="65">
        <v>9596.7000000000007</v>
      </c>
      <c r="G252" s="65">
        <v>10779.9</v>
      </c>
      <c r="H252" s="65">
        <v>10280.799999999999</v>
      </c>
      <c r="I252" s="65">
        <v>9642.1</v>
      </c>
      <c r="J252" s="65">
        <v>9600.1</v>
      </c>
      <c r="K252" s="65">
        <v>10325</v>
      </c>
      <c r="L252" s="65">
        <v>10379.799999999999</v>
      </c>
      <c r="M252" s="30">
        <v>11189.3</v>
      </c>
      <c r="N252" s="30">
        <v>11418.9</v>
      </c>
      <c r="O252" s="30">
        <v>10705.4</v>
      </c>
      <c r="P252" s="30">
        <v>10589</v>
      </c>
      <c r="Q252" s="30">
        <v>10575.9</v>
      </c>
      <c r="R252" s="30">
        <v>10953.8</v>
      </c>
      <c r="S252" s="30">
        <v>11531.4</v>
      </c>
      <c r="T252" s="30">
        <v>11661.2</v>
      </c>
      <c r="U252" s="30">
        <v>12076.7</v>
      </c>
      <c r="V252" s="30">
        <v>12631.9</v>
      </c>
      <c r="W252" s="30">
        <v>13132</v>
      </c>
      <c r="X252" s="30">
        <v>13429.3</v>
      </c>
      <c r="Y252" s="30">
        <v>13707.1</v>
      </c>
    </row>
    <row r="253" spans="1:25" x14ac:dyDescent="0.25">
      <c r="A253" t="s">
        <v>574</v>
      </c>
      <c r="B253" s="137">
        <f t="shared" si="12"/>
        <v>5242</v>
      </c>
      <c r="C253" s="133">
        <v>5242</v>
      </c>
      <c r="D253" s="65">
        <v>3434.6</v>
      </c>
      <c r="E253" s="65">
        <v>3499.5</v>
      </c>
      <c r="F253" s="65">
        <v>3519.2</v>
      </c>
      <c r="G253" s="65">
        <v>3896.4</v>
      </c>
      <c r="H253" s="65">
        <v>4548.7</v>
      </c>
      <c r="I253" s="65">
        <v>4029.6</v>
      </c>
      <c r="J253" s="65">
        <v>3963.6</v>
      </c>
      <c r="K253" s="65">
        <v>4132.6000000000004</v>
      </c>
      <c r="L253" s="65">
        <v>4104.6000000000004</v>
      </c>
      <c r="M253" s="30">
        <v>4141.5</v>
      </c>
      <c r="N253" s="30">
        <v>3960.6</v>
      </c>
      <c r="O253" s="30">
        <v>3697.8</v>
      </c>
      <c r="P253" s="30">
        <v>3736</v>
      </c>
      <c r="Q253" s="30">
        <v>3669.8</v>
      </c>
      <c r="R253" s="30">
        <v>3770.7</v>
      </c>
      <c r="S253" s="30">
        <v>3856.2</v>
      </c>
      <c r="T253" s="30">
        <v>3907</v>
      </c>
      <c r="U253" s="30">
        <v>3892.3</v>
      </c>
      <c r="V253" s="30">
        <v>3925.7</v>
      </c>
      <c r="W253" s="30">
        <v>3919</v>
      </c>
      <c r="X253" s="30">
        <v>3997.1</v>
      </c>
      <c r="Y253" s="30">
        <v>4284.6000000000004</v>
      </c>
    </row>
    <row r="254" spans="1:25" x14ac:dyDescent="0.25">
      <c r="A254" t="s">
        <v>575</v>
      </c>
      <c r="B254" s="137" t="s">
        <v>204</v>
      </c>
      <c r="C254" s="133">
        <v>526</v>
      </c>
      <c r="D254" s="65">
        <v>140.62972235735634</v>
      </c>
      <c r="E254" s="65">
        <v>147.46644398498856</v>
      </c>
      <c r="F254" s="65">
        <v>170.88254830078534</v>
      </c>
      <c r="G254" s="65">
        <v>171.58352300368341</v>
      </c>
      <c r="H254" s="65">
        <v>181.48146327055392</v>
      </c>
      <c r="I254" s="65">
        <v>199.52047049829733</v>
      </c>
      <c r="J254" s="65">
        <v>204.29419695600811</v>
      </c>
      <c r="K254" s="65">
        <v>233.40239332128712</v>
      </c>
      <c r="L254" s="65">
        <v>256.91610170963935</v>
      </c>
      <c r="M254" s="30">
        <v>291.09527329904796</v>
      </c>
      <c r="N254" s="30">
        <v>306.68974216415324</v>
      </c>
      <c r="O254" s="30">
        <v>294.92401487247207</v>
      </c>
      <c r="P254" s="30">
        <v>285.21684620195987</v>
      </c>
      <c r="Q254" s="30">
        <v>296.39251250955596</v>
      </c>
      <c r="R254" s="30">
        <v>316.22388543331715</v>
      </c>
      <c r="S254" s="30">
        <v>314.93728629508655</v>
      </c>
      <c r="T254" s="30">
        <v>336.6142634998958</v>
      </c>
      <c r="U254" s="30">
        <v>366.28590155674482</v>
      </c>
      <c r="V254" s="30">
        <v>382.49705069845027</v>
      </c>
      <c r="W254" s="30">
        <v>491.70518674345641</v>
      </c>
      <c r="X254" s="30">
        <v>511.55930498557342</v>
      </c>
      <c r="Y254" s="30">
        <v>521.24261935142727</v>
      </c>
    </row>
    <row r="255" spans="1:25" x14ac:dyDescent="0.25">
      <c r="A255" s="106" t="s">
        <v>492</v>
      </c>
      <c r="B255" s="129"/>
      <c r="C255" s="130"/>
      <c r="D255" s="141"/>
      <c r="E255" s="141"/>
      <c r="F255" s="141"/>
      <c r="G255" s="141"/>
      <c r="H255" s="141"/>
      <c r="I255" s="141"/>
      <c r="J255" s="141"/>
      <c r="K255" s="141"/>
      <c r="L255" s="141"/>
      <c r="M255" s="135"/>
      <c r="N255" s="135"/>
      <c r="O255" s="135"/>
      <c r="P255" s="135"/>
      <c r="Q255" s="135"/>
      <c r="R255" s="135"/>
      <c r="S255" s="135"/>
      <c r="T255" s="135"/>
      <c r="U255" s="135"/>
      <c r="V255" s="135"/>
      <c r="W255" s="135"/>
      <c r="X255" s="135"/>
      <c r="Y255" s="135"/>
    </row>
    <row r="256" spans="1:25" x14ac:dyDescent="0.25">
      <c r="A256" t="s">
        <v>576</v>
      </c>
      <c r="B256" s="132">
        <f t="shared" ref="B256:B257" si="13">VALUE(LEFT(C256,4))</f>
        <v>311</v>
      </c>
      <c r="C256" s="133">
        <v>311</v>
      </c>
      <c r="D256" s="65">
        <v>8100.6</v>
      </c>
      <c r="E256" s="65">
        <v>8612.2000000000007</v>
      </c>
      <c r="F256" s="65">
        <v>8371.2999999999993</v>
      </c>
      <c r="G256" s="65">
        <v>8487.7999999999993</v>
      </c>
      <c r="H256" s="65">
        <v>9290</v>
      </c>
      <c r="I256" s="65">
        <v>9250.6</v>
      </c>
      <c r="J256" s="65">
        <v>9280.7999999999993</v>
      </c>
      <c r="K256" s="65">
        <v>8976.4</v>
      </c>
      <c r="L256" s="65">
        <v>9620.5</v>
      </c>
      <c r="M256" s="30">
        <v>9894.2999999999993</v>
      </c>
      <c r="N256" s="30">
        <v>9711.2000000000007</v>
      </c>
      <c r="O256" s="30">
        <v>10111.6</v>
      </c>
      <c r="P256" s="30">
        <v>9841.2999999999993</v>
      </c>
      <c r="Q256" s="30">
        <v>9840</v>
      </c>
      <c r="R256" s="30">
        <v>9528.9</v>
      </c>
      <c r="S256" s="30">
        <v>9463.6</v>
      </c>
      <c r="T256" s="30">
        <v>9667.4</v>
      </c>
      <c r="U256" s="30">
        <v>10275.799999999999</v>
      </c>
      <c r="V256" s="30">
        <v>10243.9</v>
      </c>
      <c r="W256" s="30">
        <v>10743.5</v>
      </c>
      <c r="X256" s="30">
        <v>11357.2</v>
      </c>
      <c r="Y256" s="30">
        <v>11632.9</v>
      </c>
    </row>
    <row r="257" spans="1:25" x14ac:dyDescent="0.25">
      <c r="A257" t="s">
        <v>577</v>
      </c>
      <c r="B257" s="132">
        <f t="shared" si="13"/>
        <v>3121</v>
      </c>
      <c r="C257" s="133">
        <v>3121</v>
      </c>
      <c r="D257" s="65">
        <v>2196.5</v>
      </c>
      <c r="E257" s="65">
        <v>2045.5</v>
      </c>
      <c r="F257" s="65">
        <v>2079.4</v>
      </c>
      <c r="G257" s="65">
        <v>2196.8000000000002</v>
      </c>
      <c r="H257" s="65">
        <v>1772.6</v>
      </c>
      <c r="I257" s="65">
        <v>1740.3000000000002</v>
      </c>
      <c r="J257" s="65">
        <v>1821.6</v>
      </c>
      <c r="K257" s="65">
        <v>2139.8999999999996</v>
      </c>
      <c r="L257" s="65">
        <v>2413</v>
      </c>
      <c r="M257" s="30">
        <v>2331.5</v>
      </c>
      <c r="N257" s="30">
        <v>2065.4</v>
      </c>
      <c r="O257" s="30">
        <v>2018.3000000000002</v>
      </c>
      <c r="P257" s="30">
        <v>1992.3</v>
      </c>
      <c r="Q257" s="30">
        <v>2101.1</v>
      </c>
      <c r="R257" s="30">
        <v>2174.1</v>
      </c>
      <c r="S257" s="30">
        <v>2256</v>
      </c>
      <c r="T257" s="30">
        <v>2067.3000000000002</v>
      </c>
      <c r="U257" s="30">
        <v>2118.1000000000004</v>
      </c>
      <c r="V257" s="30">
        <v>2294.8000000000002</v>
      </c>
      <c r="W257" s="30">
        <v>2337</v>
      </c>
      <c r="X257" s="30">
        <v>2388</v>
      </c>
      <c r="Y257" s="30">
        <v>2377.8999999999996</v>
      </c>
    </row>
    <row r="258" spans="1:25" x14ac:dyDescent="0.25">
      <c r="A258" s="106" t="s">
        <v>537</v>
      </c>
      <c r="B258" s="129"/>
      <c r="C258" s="130"/>
      <c r="D258" s="141"/>
      <c r="E258" s="141"/>
      <c r="F258" s="141"/>
      <c r="G258" s="141"/>
      <c r="H258" s="141"/>
      <c r="I258" s="141"/>
      <c r="J258" s="141"/>
      <c r="K258" s="141"/>
      <c r="L258" s="141"/>
      <c r="M258" s="135"/>
      <c r="N258" s="135"/>
      <c r="O258" s="135"/>
      <c r="P258" s="135"/>
      <c r="Q258" s="135"/>
      <c r="R258" s="135"/>
      <c r="S258" s="135"/>
      <c r="T258" s="135"/>
      <c r="U258" s="135"/>
      <c r="V258" s="135"/>
      <c r="W258" s="135"/>
      <c r="X258" s="135"/>
      <c r="Y258" s="135"/>
    </row>
    <row r="259" spans="1:25" x14ac:dyDescent="0.25">
      <c r="A259" t="s">
        <v>578</v>
      </c>
      <c r="B259" s="137">
        <f t="shared" ref="B259:B263" si="14">VALUE(LEFT(C259,4))</f>
        <v>3254</v>
      </c>
      <c r="C259" s="133">
        <v>3254</v>
      </c>
      <c r="D259" s="142">
        <v>1445</v>
      </c>
      <c r="E259" s="142">
        <v>1552.5</v>
      </c>
      <c r="F259" s="142">
        <v>1691.2</v>
      </c>
      <c r="G259" s="142">
        <v>1343.4</v>
      </c>
      <c r="H259" s="142">
        <v>2054.1999999999998</v>
      </c>
      <c r="I259" s="142">
        <v>2765.8</v>
      </c>
      <c r="J259" s="142">
        <v>2956.4</v>
      </c>
      <c r="K259" s="142">
        <v>2856.4</v>
      </c>
      <c r="L259" s="142">
        <v>2684.3</v>
      </c>
      <c r="M259" s="143">
        <v>3194.8</v>
      </c>
      <c r="N259" s="30">
        <v>2734.2</v>
      </c>
      <c r="O259" s="30">
        <v>2687.3</v>
      </c>
      <c r="P259" s="30">
        <v>2785.5</v>
      </c>
      <c r="Q259" s="30">
        <v>2614.6999999999998</v>
      </c>
      <c r="R259" s="30">
        <v>2376.1999999999998</v>
      </c>
      <c r="S259" s="30">
        <v>2506.5</v>
      </c>
      <c r="T259" s="30">
        <v>2432.1999999999998</v>
      </c>
      <c r="U259" s="30">
        <v>2880.5</v>
      </c>
      <c r="V259" s="30">
        <v>3224.1</v>
      </c>
      <c r="W259" s="30">
        <v>3411.4</v>
      </c>
      <c r="X259" s="30">
        <v>3473.3</v>
      </c>
      <c r="Y259" s="30">
        <v>3194.1</v>
      </c>
    </row>
    <row r="260" spans="1:25" x14ac:dyDescent="0.25">
      <c r="A260" t="s">
        <v>384</v>
      </c>
      <c r="B260" s="137" t="s">
        <v>193</v>
      </c>
      <c r="C260" s="133">
        <v>334512</v>
      </c>
      <c r="D260" s="142">
        <v>772.78667017451562</v>
      </c>
      <c r="E260" s="142">
        <v>749.28265661083344</v>
      </c>
      <c r="F260" s="142">
        <v>923.24397673126964</v>
      </c>
      <c r="G260" s="142">
        <v>1001.3447572276302</v>
      </c>
      <c r="H260" s="142">
        <v>903.53433307024477</v>
      </c>
      <c r="I260" s="142">
        <v>869.96469934812478</v>
      </c>
      <c r="J260" s="142">
        <v>1027.5891490543424</v>
      </c>
      <c r="K260" s="142">
        <v>960.23908328217726</v>
      </c>
      <c r="L260" s="142">
        <v>1010.3036861644597</v>
      </c>
      <c r="M260" s="143">
        <v>1050.1972697243416</v>
      </c>
      <c r="N260" s="30">
        <v>997.02339150515957</v>
      </c>
      <c r="O260" s="30">
        <v>955.81231839574389</v>
      </c>
      <c r="P260" s="30">
        <v>898.15897570814707</v>
      </c>
      <c r="Q260" s="30">
        <v>914.81204361425364</v>
      </c>
      <c r="R260" s="30">
        <v>897.6846794703149</v>
      </c>
      <c r="S260" s="30">
        <v>715.02792832295597</v>
      </c>
      <c r="T260" s="30">
        <v>745.80448420006439</v>
      </c>
      <c r="U260" s="30">
        <v>805.24961267502715</v>
      </c>
      <c r="V260" s="30">
        <v>657.47998479932187</v>
      </c>
      <c r="W260" s="30">
        <v>776.42494389715114</v>
      </c>
      <c r="X260" s="30">
        <v>788.53042486021832</v>
      </c>
      <c r="Y260" s="30">
        <v>811.19600623787608</v>
      </c>
    </row>
    <row r="261" spans="1:25" x14ac:dyDescent="0.25">
      <c r="A261" t="s">
        <v>579</v>
      </c>
      <c r="B261" s="137">
        <f t="shared" si="14"/>
        <v>3391</v>
      </c>
      <c r="C261" s="133">
        <v>3391</v>
      </c>
      <c r="D261" s="142">
        <v>349.4</v>
      </c>
      <c r="E261" s="142">
        <v>465.8</v>
      </c>
      <c r="F261" s="142">
        <v>482.9</v>
      </c>
      <c r="G261" s="142">
        <v>601.9</v>
      </c>
      <c r="H261" s="142">
        <v>638.29999999999995</v>
      </c>
      <c r="I261" s="142">
        <v>770.4</v>
      </c>
      <c r="J261" s="142">
        <v>703.7</v>
      </c>
      <c r="K261" s="142">
        <v>681.3</v>
      </c>
      <c r="L261" s="142">
        <v>707</v>
      </c>
      <c r="M261" s="143">
        <v>839.6</v>
      </c>
      <c r="N261" s="30">
        <v>743.4</v>
      </c>
      <c r="O261" s="30">
        <v>785.1</v>
      </c>
      <c r="P261" s="30">
        <v>799.4</v>
      </c>
      <c r="Q261" s="30">
        <v>774.1</v>
      </c>
      <c r="R261" s="30">
        <v>891.9</v>
      </c>
      <c r="S261" s="30">
        <v>786.5</v>
      </c>
      <c r="T261" s="30">
        <v>737.7</v>
      </c>
      <c r="U261" s="30">
        <v>675.7</v>
      </c>
      <c r="V261" s="30">
        <v>748.7</v>
      </c>
      <c r="W261" s="30">
        <v>831.1</v>
      </c>
      <c r="X261" s="30">
        <v>942.8</v>
      </c>
      <c r="Y261" s="30">
        <v>1004.9</v>
      </c>
    </row>
    <row r="262" spans="1:25" x14ac:dyDescent="0.25">
      <c r="A262" t="s">
        <v>467</v>
      </c>
      <c r="B262" s="137">
        <v>414</v>
      </c>
      <c r="C262" s="133">
        <v>414510</v>
      </c>
      <c r="D262" s="142">
        <v>0</v>
      </c>
      <c r="E262" s="142">
        <v>0</v>
      </c>
      <c r="F262" s="142">
        <v>0</v>
      </c>
      <c r="G262" s="142">
        <v>0</v>
      </c>
      <c r="H262" s="142">
        <v>0</v>
      </c>
      <c r="I262" s="142">
        <v>0</v>
      </c>
      <c r="J262" s="142">
        <v>0</v>
      </c>
      <c r="K262" s="142">
        <v>0</v>
      </c>
      <c r="L262" s="142">
        <v>0</v>
      </c>
      <c r="M262" s="143">
        <v>0</v>
      </c>
      <c r="N262" s="30">
        <v>1128.7216447172721</v>
      </c>
      <c r="O262" s="30">
        <v>1135.23495317162</v>
      </c>
      <c r="P262" s="30">
        <v>1171.8646565167617</v>
      </c>
      <c r="Q262" s="30">
        <v>1266.9916285819879</v>
      </c>
      <c r="R262" s="30">
        <v>1236.6506368479406</v>
      </c>
      <c r="S262" s="30">
        <v>1307.2148814191839</v>
      </c>
      <c r="T262" s="30">
        <v>1457.6539306092648</v>
      </c>
      <c r="U262" s="30">
        <v>1558.0078837538424</v>
      </c>
      <c r="V262" s="30">
        <v>1530.8112478253422</v>
      </c>
      <c r="W262" s="30">
        <v>1744.4095328550466</v>
      </c>
      <c r="X262" s="30">
        <v>1851.9375281265286</v>
      </c>
      <c r="Y262" s="30">
        <v>1967.7334974726891</v>
      </c>
    </row>
    <row r="263" spans="1:25" x14ac:dyDescent="0.25">
      <c r="A263" t="s">
        <v>580</v>
      </c>
      <c r="B263" s="137">
        <f t="shared" si="14"/>
        <v>5417</v>
      </c>
      <c r="C263" s="133">
        <v>5417</v>
      </c>
      <c r="D263" s="142">
        <v>0</v>
      </c>
      <c r="E263" s="142">
        <v>0</v>
      </c>
      <c r="F263" s="142">
        <v>0</v>
      </c>
      <c r="G263" s="142">
        <v>0</v>
      </c>
      <c r="H263" s="142">
        <v>0</v>
      </c>
      <c r="I263" s="142">
        <v>0</v>
      </c>
      <c r="J263" s="142">
        <v>0</v>
      </c>
      <c r="K263" s="142">
        <v>0</v>
      </c>
      <c r="L263" s="142">
        <v>0</v>
      </c>
      <c r="M263" s="143">
        <v>0</v>
      </c>
      <c r="N263" s="30">
        <v>2524.5</v>
      </c>
      <c r="O263" s="30">
        <v>2500</v>
      </c>
      <c r="P263" s="30">
        <v>2520.1999999999998</v>
      </c>
      <c r="Q263" s="30">
        <v>2388.6</v>
      </c>
      <c r="R263" s="30">
        <v>2536.5</v>
      </c>
      <c r="S263" s="30">
        <v>2427.5</v>
      </c>
      <c r="T263" s="30">
        <v>2250.1999999999998</v>
      </c>
      <c r="U263" s="30">
        <v>2356.1999999999998</v>
      </c>
      <c r="V263" s="30">
        <v>2337.6</v>
      </c>
      <c r="W263" s="30">
        <v>2081.8000000000002</v>
      </c>
      <c r="X263" s="30">
        <v>1588.4</v>
      </c>
      <c r="Y263" s="30">
        <v>1704</v>
      </c>
    </row>
    <row r="264" spans="1:25" x14ac:dyDescent="0.25">
      <c r="A264" t="s">
        <v>581</v>
      </c>
      <c r="B264" s="137">
        <v>621</v>
      </c>
      <c r="C264" s="133">
        <v>6215</v>
      </c>
      <c r="D264" s="142">
        <v>697.14738707077458</v>
      </c>
      <c r="E264" s="142">
        <v>717.03822275793459</v>
      </c>
      <c r="F264" s="142">
        <v>731.27036937532216</v>
      </c>
      <c r="G264" s="142">
        <v>758.56461345202911</v>
      </c>
      <c r="H264" s="142">
        <v>778.7609044503663</v>
      </c>
      <c r="I264" s="142">
        <v>787.99186749831176</v>
      </c>
      <c r="J264" s="142">
        <v>795.73697165968383</v>
      </c>
      <c r="K264" s="142">
        <v>790.9376992281384</v>
      </c>
      <c r="L264" s="142">
        <v>783.64818942919999</v>
      </c>
      <c r="M264" s="143">
        <v>781.06476230585463</v>
      </c>
      <c r="N264" s="30">
        <v>806.9922232952606</v>
      </c>
      <c r="O264" s="30">
        <v>831.37687610278897</v>
      </c>
      <c r="P264" s="30">
        <v>860.66952272380718</v>
      </c>
      <c r="Q264" s="30">
        <v>865.06497287955904</v>
      </c>
      <c r="R264" s="30">
        <v>880.9382946434406</v>
      </c>
      <c r="S264" s="30">
        <v>887.98965284383428</v>
      </c>
      <c r="T264" s="30">
        <v>870.38196617750634</v>
      </c>
      <c r="U264" s="30">
        <v>885.94465542154683</v>
      </c>
      <c r="V264" s="30">
        <v>890.31421953397853</v>
      </c>
      <c r="W264" s="30">
        <v>940.74141106474372</v>
      </c>
      <c r="X264" s="30">
        <v>961.16753220603971</v>
      </c>
      <c r="Y264" s="30">
        <v>995.59279741483113</v>
      </c>
    </row>
    <row r="265" spans="1:25" x14ac:dyDescent="0.25">
      <c r="A265" t="s">
        <v>582</v>
      </c>
      <c r="B265" s="137"/>
      <c r="C265" s="136" t="s">
        <v>583</v>
      </c>
      <c r="D265" s="142" t="s">
        <v>677</v>
      </c>
      <c r="E265" s="142" t="s">
        <v>677</v>
      </c>
      <c r="F265" s="142" t="s">
        <v>677</v>
      </c>
      <c r="G265" s="142" t="s">
        <v>677</v>
      </c>
      <c r="H265" s="142" t="s">
        <v>677</v>
      </c>
      <c r="I265" s="142" t="s">
        <v>677</v>
      </c>
      <c r="J265" s="142" t="s">
        <v>677</v>
      </c>
      <c r="K265" s="142" t="s">
        <v>677</v>
      </c>
      <c r="L265" s="142" t="s">
        <v>677</v>
      </c>
      <c r="M265" s="143" t="s">
        <v>677</v>
      </c>
      <c r="N265" s="30" t="s">
        <v>677</v>
      </c>
      <c r="O265" s="30" t="s">
        <v>677</v>
      </c>
      <c r="P265" s="30" t="s">
        <v>677</v>
      </c>
      <c r="Q265" s="30" t="s">
        <v>677</v>
      </c>
      <c r="R265" s="30" t="s">
        <v>677</v>
      </c>
      <c r="S265" s="30" t="s">
        <v>677</v>
      </c>
      <c r="T265" s="30" t="s">
        <v>677</v>
      </c>
      <c r="U265" s="30" t="s">
        <v>677</v>
      </c>
      <c r="V265" s="30" t="s">
        <v>677</v>
      </c>
      <c r="W265" s="30" t="s">
        <v>677</v>
      </c>
      <c r="X265" s="30" t="s">
        <v>677</v>
      </c>
      <c r="Y265" s="30" t="s">
        <v>677</v>
      </c>
    </row>
    <row r="266" spans="1:25" x14ac:dyDescent="0.25">
      <c r="A266" s="106" t="s">
        <v>539</v>
      </c>
      <c r="B266" s="129"/>
      <c r="C266" s="130"/>
      <c r="D266" s="141"/>
      <c r="E266" s="141"/>
      <c r="F266" s="141"/>
      <c r="G266" s="141"/>
      <c r="H266" s="141"/>
      <c r="I266" s="141"/>
      <c r="J266" s="141"/>
      <c r="K266" s="141"/>
      <c r="L266" s="141"/>
      <c r="M266" s="135"/>
      <c r="N266" s="135"/>
      <c r="O266" s="135"/>
      <c r="P266" s="135"/>
      <c r="Q266" s="135"/>
      <c r="R266" s="135"/>
      <c r="S266" s="135"/>
      <c r="T266" s="135"/>
      <c r="U266" s="135"/>
      <c r="V266" s="135"/>
      <c r="W266" s="135"/>
      <c r="X266" s="135"/>
      <c r="Y266" s="135"/>
    </row>
    <row r="267" spans="1:25" x14ac:dyDescent="0.25">
      <c r="A267" t="s">
        <v>584</v>
      </c>
      <c r="B267" s="137">
        <f t="shared" ref="B267:B276" si="15">VALUE(LEFT(C267,4))</f>
        <v>3341</v>
      </c>
      <c r="C267" s="133">
        <v>3341</v>
      </c>
      <c r="D267" s="65">
        <v>338.7</v>
      </c>
      <c r="E267" s="65">
        <v>510.5</v>
      </c>
      <c r="F267" s="65">
        <v>557.79999999999995</v>
      </c>
      <c r="G267" s="65">
        <v>889.7</v>
      </c>
      <c r="H267" s="65">
        <v>652.79999999999995</v>
      </c>
      <c r="I267" s="65">
        <v>812.6</v>
      </c>
      <c r="J267" s="65">
        <v>899.5</v>
      </c>
      <c r="K267" s="65">
        <v>878.3</v>
      </c>
      <c r="L267" s="65">
        <v>769.8</v>
      </c>
      <c r="M267" s="30">
        <v>754.6</v>
      </c>
      <c r="N267" s="30">
        <v>669.7</v>
      </c>
      <c r="O267" s="30">
        <v>599.70000000000005</v>
      </c>
      <c r="P267" s="30">
        <v>474.9</v>
      </c>
      <c r="Q267" s="30">
        <v>509.7</v>
      </c>
      <c r="R267" s="30">
        <v>528.70000000000005</v>
      </c>
      <c r="S267" s="30">
        <v>374.9</v>
      </c>
      <c r="T267" s="30">
        <v>266.5</v>
      </c>
      <c r="U267" s="30">
        <v>261.89999999999998</v>
      </c>
      <c r="V267" s="30">
        <v>223</v>
      </c>
      <c r="W267" s="30">
        <v>196.5</v>
      </c>
      <c r="X267" s="30">
        <v>215.6</v>
      </c>
      <c r="Y267" s="30">
        <v>137.6</v>
      </c>
    </row>
    <row r="268" spans="1:25" x14ac:dyDescent="0.25">
      <c r="A268" t="s">
        <v>585</v>
      </c>
      <c r="B268" s="137">
        <f t="shared" si="15"/>
        <v>3342</v>
      </c>
      <c r="C268" s="133">
        <v>3342</v>
      </c>
      <c r="D268" s="65">
        <v>2771.1</v>
      </c>
      <c r="E268" s="65">
        <v>2598.6</v>
      </c>
      <c r="F268" s="65">
        <v>3402.5</v>
      </c>
      <c r="G268" s="65">
        <v>2127.6999999999998</v>
      </c>
      <c r="H268" s="65">
        <v>2021.3</v>
      </c>
      <c r="I268" s="65">
        <v>1671.6</v>
      </c>
      <c r="J268" s="65">
        <v>1196.4000000000001</v>
      </c>
      <c r="K268" s="65">
        <v>2393.9</v>
      </c>
      <c r="L268" s="65">
        <v>2638.3</v>
      </c>
      <c r="M268" s="30">
        <v>2459.4</v>
      </c>
      <c r="N268" s="30">
        <v>1883.6</v>
      </c>
      <c r="O268" s="30">
        <v>2062.3000000000002</v>
      </c>
      <c r="P268" s="30">
        <v>2090.9</v>
      </c>
      <c r="Q268" s="30">
        <v>2057.1999999999998</v>
      </c>
      <c r="R268" s="30">
        <v>1812.6</v>
      </c>
      <c r="S268" s="30">
        <v>1542.9</v>
      </c>
      <c r="T268" s="30">
        <v>1130.9000000000001</v>
      </c>
      <c r="U268" s="30">
        <v>1023.4</v>
      </c>
      <c r="V268" s="30">
        <v>1137.2</v>
      </c>
      <c r="W268" s="30">
        <v>1181.3</v>
      </c>
      <c r="X268" s="30">
        <v>1151.3</v>
      </c>
      <c r="Y268" s="30">
        <v>1226.7</v>
      </c>
    </row>
    <row r="269" spans="1:25" x14ac:dyDescent="0.25">
      <c r="A269" t="s">
        <v>586</v>
      </c>
      <c r="B269" s="137" t="s">
        <v>193</v>
      </c>
      <c r="C269" s="133">
        <v>3343</v>
      </c>
      <c r="D269" s="65">
        <v>115.2664386564939</v>
      </c>
      <c r="E269" s="65">
        <v>111.76065362916191</v>
      </c>
      <c r="F269" s="65">
        <v>137.70817913414598</v>
      </c>
      <c r="G269" s="65">
        <v>149.35744687070653</v>
      </c>
      <c r="H269" s="65">
        <v>134.76835043409628</v>
      </c>
      <c r="I269" s="65">
        <v>129.7612090385571</v>
      </c>
      <c r="J269" s="65">
        <v>153.27197813440907</v>
      </c>
      <c r="K269" s="65">
        <v>143.22625332514835</v>
      </c>
      <c r="L269" s="65">
        <v>150.6937326434564</v>
      </c>
      <c r="M269" s="30">
        <v>156.64413458446606</v>
      </c>
      <c r="N269" s="30">
        <v>148.71288549796839</v>
      </c>
      <c r="O269" s="30">
        <v>142.565970943319</v>
      </c>
      <c r="P269" s="30">
        <v>133.96657897044636</v>
      </c>
      <c r="Q269" s="30">
        <v>136.45049840685201</v>
      </c>
      <c r="R269" s="30">
        <v>133.89583442953608</v>
      </c>
      <c r="S269" s="30">
        <v>106.65132567453009</v>
      </c>
      <c r="T269" s="30">
        <v>111.24186032915316</v>
      </c>
      <c r="U269" s="30">
        <v>120.10850945657576</v>
      </c>
      <c r="V269" s="30">
        <v>98.067654710748627</v>
      </c>
      <c r="W269" s="30">
        <v>130.98645163744246</v>
      </c>
      <c r="X269" s="30">
        <v>133.02870183713057</v>
      </c>
      <c r="Y269" s="30">
        <v>136.85248944505724</v>
      </c>
    </row>
    <row r="270" spans="1:25" x14ac:dyDescent="0.25">
      <c r="A270" t="s">
        <v>587</v>
      </c>
      <c r="B270" s="137">
        <f t="shared" si="15"/>
        <v>3344</v>
      </c>
      <c r="C270" s="133">
        <v>3344</v>
      </c>
      <c r="D270" s="65">
        <v>445.8</v>
      </c>
      <c r="E270" s="65">
        <v>578.9</v>
      </c>
      <c r="F270" s="65">
        <v>999.9</v>
      </c>
      <c r="G270" s="65">
        <v>1536.8</v>
      </c>
      <c r="H270" s="65">
        <v>414.6</v>
      </c>
      <c r="I270" s="65">
        <v>423.4</v>
      </c>
      <c r="J270" s="65">
        <v>527.5</v>
      </c>
      <c r="K270" s="65">
        <v>601.9</v>
      </c>
      <c r="L270" s="65">
        <v>539</v>
      </c>
      <c r="M270" s="30">
        <v>661.4</v>
      </c>
      <c r="N270" s="30">
        <v>547.20000000000005</v>
      </c>
      <c r="O270" s="30">
        <v>480.9</v>
      </c>
      <c r="P270" s="30">
        <v>439.6</v>
      </c>
      <c r="Q270" s="30">
        <v>531.4</v>
      </c>
      <c r="R270" s="30">
        <v>495</v>
      </c>
      <c r="S270" s="30">
        <v>509.7</v>
      </c>
      <c r="T270" s="30">
        <v>447.8</v>
      </c>
      <c r="U270" s="30">
        <v>444.6</v>
      </c>
      <c r="V270" s="30">
        <v>573.9</v>
      </c>
      <c r="W270" s="30">
        <v>648.79999999999995</v>
      </c>
      <c r="X270" s="30">
        <v>660</v>
      </c>
      <c r="Y270" s="30">
        <v>706.5</v>
      </c>
    </row>
    <row r="271" spans="1:25" x14ac:dyDescent="0.25">
      <c r="A271" t="s">
        <v>588</v>
      </c>
      <c r="B271" s="137" t="s">
        <v>193</v>
      </c>
      <c r="C271" s="133">
        <v>3345</v>
      </c>
      <c r="D271" s="65">
        <v>1105.1689555380165</v>
      </c>
      <c r="E271" s="65">
        <v>1071.55566079102</v>
      </c>
      <c r="F271" s="65">
        <v>1320.3392615978253</v>
      </c>
      <c r="G271" s="65">
        <v>1432.0318688064544</v>
      </c>
      <c r="H271" s="65">
        <v>1292.1523283346489</v>
      </c>
      <c r="I271" s="65">
        <v>1244.1441024291853</v>
      </c>
      <c r="J271" s="65">
        <v>1469.5642024028766</v>
      </c>
      <c r="K271" s="65">
        <v>1373.2462860650705</v>
      </c>
      <c r="L271" s="65">
        <v>1444.8441111988072</v>
      </c>
      <c r="M271" s="30">
        <v>1501.8962729106377</v>
      </c>
      <c r="N271" s="30">
        <v>1425.8518460054372</v>
      </c>
      <c r="O271" s="30">
        <v>1366.915531000614</v>
      </c>
      <c r="P271" s="30">
        <v>1284.4649828992372</v>
      </c>
      <c r="Q271" s="30">
        <v>1308.2806805226696</v>
      </c>
      <c r="R271" s="30">
        <v>1283.7866877137596</v>
      </c>
      <c r="S271" s="30">
        <v>1022.5676751732001</v>
      </c>
      <c r="T271" s="30">
        <v>1066.5814960975183</v>
      </c>
      <c r="U271" s="30">
        <v>1151.5944926773657</v>
      </c>
      <c r="V271" s="30">
        <v>940.26785933526264</v>
      </c>
      <c r="W271" s="30">
        <v>1007.8985508348864</v>
      </c>
      <c r="X271" s="30">
        <v>1023.613008253775</v>
      </c>
      <c r="Y271" s="30">
        <v>1053.0358221444601</v>
      </c>
    </row>
    <row r="272" spans="1:25" x14ac:dyDescent="0.25">
      <c r="A272" t="s">
        <v>589</v>
      </c>
      <c r="B272" s="137">
        <v>417</v>
      </c>
      <c r="C272" s="133">
        <v>4173</v>
      </c>
      <c r="D272" s="65">
        <v>0</v>
      </c>
      <c r="E272" s="65">
        <v>0</v>
      </c>
      <c r="F272" s="65">
        <v>0</v>
      </c>
      <c r="G272" s="65">
        <v>0</v>
      </c>
      <c r="H272" s="65">
        <v>0</v>
      </c>
      <c r="I272" s="65">
        <v>0</v>
      </c>
      <c r="J272" s="65">
        <v>0</v>
      </c>
      <c r="K272" s="65">
        <v>0</v>
      </c>
      <c r="L272" s="65">
        <v>0</v>
      </c>
      <c r="M272" s="30">
        <v>0</v>
      </c>
      <c r="N272" s="30">
        <v>3273.5632352630473</v>
      </c>
      <c r="O272" s="30">
        <v>3123.2320816606807</v>
      </c>
      <c r="P272" s="30">
        <v>2953.4222221635332</v>
      </c>
      <c r="Q272" s="30">
        <v>3271.0187196281431</v>
      </c>
      <c r="R272" s="30">
        <v>3640.9971424043952</v>
      </c>
      <c r="S272" s="30">
        <v>3562.9360822945282</v>
      </c>
      <c r="T272" s="30">
        <v>3692.5601431438836</v>
      </c>
      <c r="U272" s="30">
        <v>3504.7046957532225</v>
      </c>
      <c r="V272" s="30">
        <v>3523.218240545109</v>
      </c>
      <c r="W272" s="30">
        <v>3582.2510379740211</v>
      </c>
      <c r="X272" s="30">
        <v>3926.9305497054602</v>
      </c>
      <c r="Y272" s="30">
        <v>4277.5206565768876</v>
      </c>
    </row>
    <row r="273" spans="1:25" x14ac:dyDescent="0.25">
      <c r="A273" t="s">
        <v>590</v>
      </c>
      <c r="B273" s="137">
        <f t="shared" si="15"/>
        <v>5112</v>
      </c>
      <c r="C273" s="133">
        <v>5112</v>
      </c>
      <c r="D273" s="65">
        <v>534.6</v>
      </c>
      <c r="E273" s="65">
        <v>711.5</v>
      </c>
      <c r="F273" s="65">
        <v>1105.2</v>
      </c>
      <c r="G273" s="65">
        <v>1114.4000000000001</v>
      </c>
      <c r="H273" s="65">
        <v>1249.7</v>
      </c>
      <c r="I273" s="65">
        <v>1218.3</v>
      </c>
      <c r="J273" s="65">
        <v>1386.7</v>
      </c>
      <c r="K273" s="65">
        <v>1504.6</v>
      </c>
      <c r="L273" s="65">
        <v>1644.2</v>
      </c>
      <c r="M273" s="30">
        <v>1816.1</v>
      </c>
      <c r="N273" s="30">
        <v>2048.4</v>
      </c>
      <c r="O273" s="30">
        <v>1908.1</v>
      </c>
      <c r="P273" s="30">
        <v>1602.2</v>
      </c>
      <c r="Q273" s="30">
        <v>1595.4</v>
      </c>
      <c r="R273" s="30">
        <v>1987.5</v>
      </c>
      <c r="S273" s="30">
        <v>2173.3000000000002</v>
      </c>
      <c r="T273" s="30">
        <v>2384.3000000000002</v>
      </c>
      <c r="U273" s="30">
        <v>3025.7</v>
      </c>
      <c r="V273" s="30">
        <v>3071.4</v>
      </c>
      <c r="W273" s="30">
        <v>3453.4</v>
      </c>
      <c r="X273" s="30">
        <v>3871.5</v>
      </c>
      <c r="Y273" s="30">
        <v>4205.5</v>
      </c>
    </row>
    <row r="274" spans="1:25" x14ac:dyDescent="0.25">
      <c r="A274" t="s">
        <v>108</v>
      </c>
      <c r="B274" s="137">
        <f t="shared" si="15"/>
        <v>517</v>
      </c>
      <c r="C274" s="133">
        <v>517</v>
      </c>
      <c r="D274" s="65">
        <v>0</v>
      </c>
      <c r="E274" s="65">
        <v>0</v>
      </c>
      <c r="F274" s="65">
        <v>0</v>
      </c>
      <c r="G274" s="65">
        <v>0</v>
      </c>
      <c r="H274" s="65">
        <v>0</v>
      </c>
      <c r="I274" s="65">
        <v>0</v>
      </c>
      <c r="J274" s="65">
        <v>0</v>
      </c>
      <c r="K274" s="65">
        <v>0</v>
      </c>
      <c r="L274" s="65">
        <v>0</v>
      </c>
      <c r="M274" s="30">
        <v>0</v>
      </c>
      <c r="N274" s="30">
        <v>11820</v>
      </c>
      <c r="O274" s="30">
        <v>12078.1</v>
      </c>
      <c r="P274" s="30">
        <v>12335</v>
      </c>
      <c r="Q274" s="30">
        <v>12966.5</v>
      </c>
      <c r="R274" s="30">
        <v>12650.3</v>
      </c>
      <c r="S274" s="30">
        <v>12766.9</v>
      </c>
      <c r="T274" s="30">
        <v>12297.2</v>
      </c>
      <c r="U274" s="30">
        <v>12289.4</v>
      </c>
      <c r="V274" s="30">
        <v>12783.4</v>
      </c>
      <c r="W274" s="30">
        <v>12805.9</v>
      </c>
      <c r="X274" s="30">
        <v>12898.1</v>
      </c>
      <c r="Y274" s="30">
        <v>12967.5</v>
      </c>
    </row>
    <row r="275" spans="1:25" x14ac:dyDescent="0.25">
      <c r="A275" t="s">
        <v>591</v>
      </c>
      <c r="B275" s="137">
        <f t="shared" si="15"/>
        <v>518</v>
      </c>
      <c r="C275" s="133">
        <v>518</v>
      </c>
      <c r="D275" s="65">
        <v>411.4</v>
      </c>
      <c r="E275" s="65">
        <v>409.7</v>
      </c>
      <c r="F275" s="65">
        <v>631.20000000000005</v>
      </c>
      <c r="G275" s="65">
        <v>858.3</v>
      </c>
      <c r="H275" s="65">
        <v>1226.2</v>
      </c>
      <c r="I275" s="65">
        <v>1324.2</v>
      </c>
      <c r="J275" s="65">
        <v>1262.0999999999999</v>
      </c>
      <c r="K275" s="65">
        <v>1303.5999999999999</v>
      </c>
      <c r="L275" s="65">
        <v>1303.3</v>
      </c>
      <c r="M275" s="30">
        <v>1337.4</v>
      </c>
      <c r="N275" s="30">
        <v>1356.7</v>
      </c>
      <c r="O275" s="30">
        <v>1473.3</v>
      </c>
      <c r="P275" s="30">
        <v>1363</v>
      </c>
      <c r="Q275" s="30">
        <v>1437.3</v>
      </c>
      <c r="R275" s="30">
        <v>1662.5</v>
      </c>
      <c r="S275" s="30">
        <v>1623.6</v>
      </c>
      <c r="T275" s="30">
        <v>1393.1</v>
      </c>
      <c r="U275" s="30">
        <v>1454.3</v>
      </c>
      <c r="V275" s="30">
        <v>1856.8</v>
      </c>
      <c r="W275" s="30">
        <v>1970.2</v>
      </c>
      <c r="X275" s="30">
        <v>2063.3000000000002</v>
      </c>
      <c r="Y275" s="30">
        <v>1948.3</v>
      </c>
    </row>
    <row r="276" spans="1:25" x14ac:dyDescent="0.25">
      <c r="A276" t="s">
        <v>592</v>
      </c>
      <c r="B276" s="137">
        <f t="shared" si="15"/>
        <v>5415</v>
      </c>
      <c r="C276" s="133">
        <v>5415</v>
      </c>
      <c r="D276" s="65">
        <v>3012.7</v>
      </c>
      <c r="E276" s="65">
        <v>3984.1</v>
      </c>
      <c r="F276" s="65">
        <v>5895.7</v>
      </c>
      <c r="G276" s="65">
        <v>6931.3</v>
      </c>
      <c r="H276" s="65">
        <v>7715</v>
      </c>
      <c r="I276" s="65">
        <v>8184.6</v>
      </c>
      <c r="J276" s="65">
        <v>8883.5</v>
      </c>
      <c r="K276" s="65">
        <v>8690.1</v>
      </c>
      <c r="L276" s="65">
        <v>8742.2000000000007</v>
      </c>
      <c r="M276" s="30">
        <v>9492.5</v>
      </c>
      <c r="N276" s="30">
        <v>10015.4</v>
      </c>
      <c r="O276" s="30">
        <v>10327.700000000001</v>
      </c>
      <c r="P276" s="30">
        <v>10540.5</v>
      </c>
      <c r="Q276" s="30">
        <v>10514</v>
      </c>
      <c r="R276" s="30">
        <v>10916.6</v>
      </c>
      <c r="S276" s="30">
        <v>10817</v>
      </c>
      <c r="T276" s="30">
        <v>11477.9</v>
      </c>
      <c r="U276" s="30">
        <v>12241.2</v>
      </c>
      <c r="V276" s="30">
        <v>12885.9</v>
      </c>
      <c r="W276" s="30">
        <v>13516.7</v>
      </c>
      <c r="X276" s="30">
        <v>14435.6</v>
      </c>
      <c r="Y276" s="30">
        <v>15747.8</v>
      </c>
    </row>
    <row r="277" spans="1:25" x14ac:dyDescent="0.25">
      <c r="A277" t="s">
        <v>525</v>
      </c>
      <c r="B277" s="137" t="s">
        <v>209</v>
      </c>
      <c r="C277" s="133">
        <v>8112</v>
      </c>
      <c r="D277" s="65">
        <v>156.55537776161469</v>
      </c>
      <c r="E277" s="65">
        <v>176.58510046367851</v>
      </c>
      <c r="F277" s="65">
        <v>240.97395399581779</v>
      </c>
      <c r="G277" s="65">
        <v>276.11643240294575</v>
      </c>
      <c r="H277" s="65">
        <v>264.72865169560868</v>
      </c>
      <c r="I277" s="65">
        <v>255.95899627238839</v>
      </c>
      <c r="J277" s="65">
        <v>260.91853441221929</v>
      </c>
      <c r="K277" s="65">
        <v>279.0964124011274</v>
      </c>
      <c r="L277" s="65">
        <v>286.37607782525686</v>
      </c>
      <c r="M277" s="30">
        <v>275.60557868897172</v>
      </c>
      <c r="N277" s="30">
        <v>279.1815546867897</v>
      </c>
      <c r="O277" s="30">
        <v>269.36890626420586</v>
      </c>
      <c r="P277" s="30">
        <v>257.15098827166105</v>
      </c>
      <c r="Q277" s="30">
        <v>264.60093826711517</v>
      </c>
      <c r="R277" s="30">
        <v>280.50126011455586</v>
      </c>
      <c r="S277" s="30">
        <v>291.67618510773707</v>
      </c>
      <c r="T277" s="30">
        <v>300.99926538776248</v>
      </c>
      <c r="U277" s="30">
        <v>311.06734066733344</v>
      </c>
      <c r="V277" s="30">
        <v>329.90507137012457</v>
      </c>
      <c r="W277" s="30">
        <v>340.75751924799926</v>
      </c>
      <c r="X277" s="30">
        <v>326.32484548450287</v>
      </c>
      <c r="Y277" s="30">
        <v>328.60478960076534</v>
      </c>
    </row>
    <row r="310" spans="1:25" x14ac:dyDescent="0.25">
      <c r="A310" t="s">
        <v>643</v>
      </c>
      <c r="C310" s="97" t="s">
        <v>642</v>
      </c>
      <c r="D310" s="150">
        <f t="shared" ref="D310:L310" si="16">SUMIF($C$6:$C$182,11,D$6:D$182)+SUMIF($C$6:$C$182,21,D$6:D$182)+SUMIF($C$6:$C$182,22,D$6:D$182)</f>
        <v>24785.699999999997</v>
      </c>
      <c r="E310" s="150">
        <f t="shared" si="16"/>
        <v>24132.6</v>
      </c>
      <c r="F310" s="150">
        <f t="shared" si="16"/>
        <v>23912.9</v>
      </c>
      <c r="G310" s="150">
        <f t="shared" si="16"/>
        <v>24845.9</v>
      </c>
      <c r="H310" s="150">
        <f t="shared" si="16"/>
        <v>24291.1</v>
      </c>
      <c r="I310" s="150">
        <f t="shared" si="16"/>
        <v>24462.400000000001</v>
      </c>
      <c r="J310" s="150">
        <f t="shared" si="16"/>
        <v>25052.199999999997</v>
      </c>
      <c r="K310" s="150">
        <f t="shared" si="16"/>
        <v>25712</v>
      </c>
      <c r="L310" s="150">
        <f t="shared" si="16"/>
        <v>26896.6</v>
      </c>
      <c r="M310" s="150">
        <f>SUMIF($C$6:$C$182,11,M$6:M$182)+SUMIF($C$6:$C$182,21,M$6:M$182)+SUMIF($C$6:$C$182,22,M$6:M$182)</f>
        <v>26103.5</v>
      </c>
      <c r="N310" s="150">
        <f t="shared" ref="N310:Y310" si="17">SUMIF($C$6:$C$182,11,N$6:N$182)+SUMIF($C$6:$C$182,21,N$6:N$182)+SUMIF($C$6:$C$182,22,N$6:N$182)</f>
        <v>25824.400000000001</v>
      </c>
      <c r="O310" s="150">
        <f t="shared" si="17"/>
        <v>27697.3</v>
      </c>
      <c r="P310" s="150">
        <f t="shared" si="17"/>
        <v>24489.199999999997</v>
      </c>
      <c r="Q310" s="150">
        <f t="shared" si="17"/>
        <v>25225</v>
      </c>
      <c r="R310" s="150">
        <f t="shared" si="17"/>
        <v>27191.200000000001</v>
      </c>
      <c r="S310" s="150">
        <f t="shared" si="17"/>
        <v>26643.1</v>
      </c>
      <c r="T310" s="150">
        <f t="shared" si="17"/>
        <v>27796.5</v>
      </c>
      <c r="U310" s="150">
        <f t="shared" si="17"/>
        <v>28042.1</v>
      </c>
      <c r="V310" s="150">
        <f t="shared" si="17"/>
        <v>27904.400000000001</v>
      </c>
      <c r="W310" s="150">
        <f t="shared" si="17"/>
        <v>27866.3</v>
      </c>
      <c r="X310" s="150">
        <f t="shared" si="17"/>
        <v>27785.1</v>
      </c>
      <c r="Y310" s="150">
        <f t="shared" si="17"/>
        <v>28414.699999999997</v>
      </c>
    </row>
    <row r="311" spans="1:25" x14ac:dyDescent="0.25">
      <c r="A311" t="s">
        <v>22</v>
      </c>
      <c r="C311" s="97">
        <v>23</v>
      </c>
      <c r="D311" s="150">
        <f t="shared" ref="D311:L311" si="18">SUMIF($C$6:$C$182,23,D$6:D$182)</f>
        <v>27148.6</v>
      </c>
      <c r="E311" s="150">
        <f t="shared" si="18"/>
        <v>27605.9</v>
      </c>
      <c r="F311" s="150">
        <f t="shared" si="18"/>
        <v>31336.2</v>
      </c>
      <c r="G311" s="150">
        <f t="shared" si="18"/>
        <v>32574.400000000001</v>
      </c>
      <c r="H311" s="150">
        <f t="shared" si="18"/>
        <v>35335.5</v>
      </c>
      <c r="I311" s="150">
        <f t="shared" si="18"/>
        <v>37179.599999999999</v>
      </c>
      <c r="J311" s="150">
        <f t="shared" si="18"/>
        <v>38164.1</v>
      </c>
      <c r="K311" s="150">
        <f t="shared" si="18"/>
        <v>38438.1</v>
      </c>
      <c r="L311" s="150">
        <f t="shared" si="18"/>
        <v>39665.9</v>
      </c>
      <c r="M311" s="150">
        <f>SUMIF($C$6:$C$182,23,M$6:M$182)</f>
        <v>40127.5</v>
      </c>
      <c r="N311" s="150">
        <f t="shared" ref="N311:Y311" si="19">SUMIF($C$6:$C$182,23,N$6:N$182)</f>
        <v>41472.199999999997</v>
      </c>
      <c r="O311" s="150">
        <f t="shared" si="19"/>
        <v>39805.699999999997</v>
      </c>
      <c r="P311" s="150">
        <f t="shared" si="19"/>
        <v>39399.5</v>
      </c>
      <c r="Q311" s="150">
        <f t="shared" si="19"/>
        <v>41250</v>
      </c>
      <c r="R311" s="150">
        <f t="shared" si="19"/>
        <v>41723.800000000003</v>
      </c>
      <c r="S311" s="150">
        <f t="shared" si="19"/>
        <v>42871.8</v>
      </c>
      <c r="T311" s="150">
        <f t="shared" si="19"/>
        <v>43170</v>
      </c>
      <c r="U311" s="150">
        <f t="shared" si="19"/>
        <v>44133.1</v>
      </c>
      <c r="V311" s="150">
        <f t="shared" si="19"/>
        <v>47781.599999999999</v>
      </c>
      <c r="W311" s="150">
        <f t="shared" si="19"/>
        <v>48362.3</v>
      </c>
      <c r="X311" s="150">
        <f t="shared" si="19"/>
        <v>50612.1</v>
      </c>
      <c r="Y311" s="150">
        <f t="shared" si="19"/>
        <v>50726.8</v>
      </c>
    </row>
    <row r="312" spans="1:25" x14ac:dyDescent="0.25">
      <c r="A312" t="s">
        <v>23</v>
      </c>
      <c r="C312" s="97" t="s">
        <v>188</v>
      </c>
      <c r="D312" s="150">
        <f t="shared" ref="D312:L312" si="20">SUMIF($C$6:$C$182,"31-33",D$6:D$182)</f>
        <v>83377.899999999994</v>
      </c>
      <c r="E312" s="150">
        <f t="shared" si="20"/>
        <v>88667.1</v>
      </c>
      <c r="F312" s="150">
        <f t="shared" si="20"/>
        <v>95959.5</v>
      </c>
      <c r="G312" s="150">
        <f t="shared" si="20"/>
        <v>103284.6</v>
      </c>
      <c r="H312" s="150">
        <f t="shared" si="20"/>
        <v>98825.5</v>
      </c>
      <c r="I312" s="150">
        <f t="shared" si="20"/>
        <v>102301.8</v>
      </c>
      <c r="J312" s="150">
        <f t="shared" si="20"/>
        <v>101924.5</v>
      </c>
      <c r="K312" s="150">
        <f t="shared" si="20"/>
        <v>102645.6</v>
      </c>
      <c r="L312" s="150">
        <f t="shared" si="20"/>
        <v>103756.1</v>
      </c>
      <c r="M312" s="150">
        <f>SUMIF($C$6:$C$182,"31-33",M$6:M$182)</f>
        <v>100726.1</v>
      </c>
      <c r="N312" s="150">
        <f t="shared" ref="N312:Y312" si="21">SUMIF($C$6:$C$182,"31-33",N$6:N$182)</f>
        <v>94888.3</v>
      </c>
      <c r="O312" s="150">
        <f t="shared" si="21"/>
        <v>86902.6</v>
      </c>
      <c r="P312" s="150">
        <f t="shared" si="21"/>
        <v>72261.100000000006</v>
      </c>
      <c r="Q312" s="150">
        <f t="shared" si="21"/>
        <v>77255.7</v>
      </c>
      <c r="R312" s="150">
        <f t="shared" si="21"/>
        <v>79495.399999999994</v>
      </c>
      <c r="S312" s="150">
        <f t="shared" si="21"/>
        <v>81124.600000000006</v>
      </c>
      <c r="T312" s="150">
        <f t="shared" si="21"/>
        <v>80351.899999999994</v>
      </c>
      <c r="U312" s="150">
        <f t="shared" si="21"/>
        <v>82773.2</v>
      </c>
      <c r="V312" s="150">
        <f t="shared" si="21"/>
        <v>84391.7</v>
      </c>
      <c r="W312" s="150">
        <f t="shared" si="21"/>
        <v>86101.8</v>
      </c>
      <c r="X312" s="150">
        <f t="shared" si="21"/>
        <v>87783.7</v>
      </c>
      <c r="Y312" s="150">
        <f t="shared" si="21"/>
        <v>89275.7</v>
      </c>
    </row>
    <row r="313" spans="1:25" x14ac:dyDescent="0.25">
      <c r="A313" t="s">
        <v>648</v>
      </c>
      <c r="C313" s="97">
        <v>41</v>
      </c>
      <c r="D313" s="150">
        <f t="shared" ref="D313:L313" si="22">SUMIF($C$6:$C$182,41,D$6:D$182)</f>
        <v>22139.7</v>
      </c>
      <c r="E313" s="150">
        <f t="shared" si="22"/>
        <v>24020.7</v>
      </c>
      <c r="F313" s="150">
        <f t="shared" si="22"/>
        <v>26073.4</v>
      </c>
      <c r="G313" s="150">
        <f t="shared" si="22"/>
        <v>28324.7</v>
      </c>
      <c r="H313" s="150">
        <f t="shared" si="22"/>
        <v>28755.3</v>
      </c>
      <c r="I313" s="150">
        <f t="shared" si="22"/>
        <v>29792.5</v>
      </c>
      <c r="J313" s="150">
        <f t="shared" si="22"/>
        <v>31105.4</v>
      </c>
      <c r="K313" s="150">
        <f t="shared" si="22"/>
        <v>31952.799999999999</v>
      </c>
      <c r="L313" s="150">
        <f t="shared" si="22"/>
        <v>34461</v>
      </c>
      <c r="M313" s="150">
        <f>SUMIF($C$6:$C$182,41,M$6:M$182)</f>
        <v>35988.199999999997</v>
      </c>
      <c r="N313" s="150">
        <f t="shared" ref="N313:Y313" si="23">SUMIF($C$6:$C$182,41,N$6:N$182)</f>
        <v>37435.300000000003</v>
      </c>
      <c r="O313" s="150">
        <f t="shared" si="23"/>
        <v>36167.1</v>
      </c>
      <c r="P313" s="150">
        <f t="shared" si="23"/>
        <v>34303.599999999999</v>
      </c>
      <c r="Q313" s="150">
        <f t="shared" si="23"/>
        <v>37322.9</v>
      </c>
      <c r="R313" s="150">
        <f t="shared" si="23"/>
        <v>40012.199999999997</v>
      </c>
      <c r="S313" s="150">
        <f t="shared" si="23"/>
        <v>41430.1</v>
      </c>
      <c r="T313" s="150">
        <f t="shared" si="23"/>
        <v>43018.9</v>
      </c>
      <c r="U313" s="150">
        <f t="shared" si="23"/>
        <v>44018.7</v>
      </c>
      <c r="V313" s="150">
        <f t="shared" si="23"/>
        <v>44099.7</v>
      </c>
      <c r="W313" s="150">
        <f t="shared" si="23"/>
        <v>45730</v>
      </c>
      <c r="X313" s="150">
        <f t="shared" si="23"/>
        <v>48457.7</v>
      </c>
      <c r="Y313" s="150">
        <f t="shared" si="23"/>
        <v>49840.5</v>
      </c>
    </row>
    <row r="314" spans="1:25" x14ac:dyDescent="0.25">
      <c r="A314" t="s">
        <v>649</v>
      </c>
      <c r="C314" s="97" t="s">
        <v>199</v>
      </c>
      <c r="D314" s="150">
        <f t="shared" ref="D314:L314" si="24">SUMIF($C$6:$C$182,"44-45",D$6:D$182)</f>
        <v>18688.400000000001</v>
      </c>
      <c r="E314" s="150">
        <f t="shared" si="24"/>
        <v>20356.7</v>
      </c>
      <c r="F314" s="150">
        <f t="shared" si="24"/>
        <v>21219.200000000001</v>
      </c>
      <c r="G314" s="150">
        <f t="shared" si="24"/>
        <v>22879.4</v>
      </c>
      <c r="H314" s="150">
        <f t="shared" si="24"/>
        <v>23920.3</v>
      </c>
      <c r="I314" s="150">
        <f t="shared" si="24"/>
        <v>25679.5</v>
      </c>
      <c r="J314" s="150">
        <f t="shared" si="24"/>
        <v>26628.799999999999</v>
      </c>
      <c r="K314" s="150">
        <f t="shared" si="24"/>
        <v>27578.400000000001</v>
      </c>
      <c r="L314" s="150">
        <f t="shared" si="24"/>
        <v>28219.5</v>
      </c>
      <c r="M314" s="150">
        <f>SUMIF($C$6:$C$182,"44-45",M$6:M$182)</f>
        <v>29421</v>
      </c>
      <c r="N314" s="150">
        <f t="shared" ref="N314:Y314" si="25">SUMIF($C$6:$C$182,"44-45",N$6:N$182)</f>
        <v>29801.4</v>
      </c>
      <c r="O314" s="150">
        <f t="shared" si="25"/>
        <v>30617.4</v>
      </c>
      <c r="P314" s="150">
        <f t="shared" si="25"/>
        <v>29719.4</v>
      </c>
      <c r="Q314" s="150">
        <f t="shared" si="25"/>
        <v>30466.400000000001</v>
      </c>
      <c r="R314" s="150">
        <f t="shared" si="25"/>
        <v>30542.9</v>
      </c>
      <c r="S314" s="150">
        <f t="shared" si="25"/>
        <v>30379</v>
      </c>
      <c r="T314" s="150">
        <f t="shared" si="25"/>
        <v>31927</v>
      </c>
      <c r="U314" s="150">
        <f t="shared" si="25"/>
        <v>31934.5</v>
      </c>
      <c r="V314" s="150">
        <f t="shared" si="25"/>
        <v>31953.5</v>
      </c>
      <c r="W314" s="150">
        <f t="shared" si="25"/>
        <v>33248.5</v>
      </c>
      <c r="X314" s="150">
        <f t="shared" si="25"/>
        <v>35633</v>
      </c>
      <c r="Y314" s="150">
        <f t="shared" si="25"/>
        <v>36347.699999999997</v>
      </c>
    </row>
    <row r="315" spans="1:25" x14ac:dyDescent="0.25">
      <c r="A315" t="s">
        <v>650</v>
      </c>
      <c r="C315" s="97" t="s">
        <v>200</v>
      </c>
      <c r="D315" s="150">
        <f t="shared" ref="D315:L315" si="26">SUMIF($C$6:$C$182,"48-49",D$6:D$182)</f>
        <v>18259.099999999999</v>
      </c>
      <c r="E315" s="150">
        <f t="shared" si="26"/>
        <v>18490.2</v>
      </c>
      <c r="F315" s="150">
        <f t="shared" si="26"/>
        <v>19826.099999999999</v>
      </c>
      <c r="G315" s="150">
        <f t="shared" si="26"/>
        <v>20534.5</v>
      </c>
      <c r="H315" s="150">
        <f t="shared" si="26"/>
        <v>20987.8</v>
      </c>
      <c r="I315" s="150">
        <f t="shared" si="26"/>
        <v>20744.7</v>
      </c>
      <c r="J315" s="150">
        <f t="shared" si="26"/>
        <v>20376.3</v>
      </c>
      <c r="K315" s="150">
        <f t="shared" si="26"/>
        <v>21079.8</v>
      </c>
      <c r="L315" s="150">
        <f t="shared" si="26"/>
        <v>22289.7</v>
      </c>
      <c r="M315" s="150">
        <f>SUMIF($C$6:$C$182,"48-49",M$6:M$182)</f>
        <v>22654.400000000001</v>
      </c>
      <c r="N315" s="150">
        <f t="shared" ref="N315:Y315" si="27">SUMIF($C$6:$C$182,"48-49",N$6:N$182)</f>
        <v>22620</v>
      </c>
      <c r="O315" s="150">
        <f t="shared" si="27"/>
        <v>23481.3</v>
      </c>
      <c r="P315" s="150">
        <f t="shared" si="27"/>
        <v>22168.5</v>
      </c>
      <c r="Q315" s="150">
        <f t="shared" si="27"/>
        <v>23102.6</v>
      </c>
      <c r="R315" s="150">
        <f t="shared" si="27"/>
        <v>23906.2</v>
      </c>
      <c r="S315" s="150">
        <f t="shared" si="27"/>
        <v>23825</v>
      </c>
      <c r="T315" s="150">
        <f t="shared" si="27"/>
        <v>24310</v>
      </c>
      <c r="U315" s="150">
        <f t="shared" si="27"/>
        <v>25915.3</v>
      </c>
      <c r="V315" s="150">
        <f t="shared" si="27"/>
        <v>26848.3</v>
      </c>
      <c r="W315" s="150">
        <f t="shared" si="27"/>
        <v>27633.4</v>
      </c>
      <c r="X315" s="150">
        <f t="shared" si="27"/>
        <v>28573.7</v>
      </c>
      <c r="Y315" s="150">
        <f t="shared" si="27"/>
        <v>29691.7</v>
      </c>
    </row>
    <row r="316" spans="1:25" x14ac:dyDescent="0.25">
      <c r="A316" t="s">
        <v>651</v>
      </c>
      <c r="C316" s="97">
        <v>51</v>
      </c>
      <c r="D316" s="150">
        <f t="shared" ref="D316:L316" si="28">SUMIF($C$6:$C$182,51,D$6:D$182)</f>
        <v>12581.1</v>
      </c>
      <c r="E316" s="150">
        <f t="shared" si="28"/>
        <v>13465.9</v>
      </c>
      <c r="F316" s="150">
        <f t="shared" si="28"/>
        <v>15766.4</v>
      </c>
      <c r="G316" s="150">
        <f t="shared" si="28"/>
        <v>17453</v>
      </c>
      <c r="H316" s="150">
        <f t="shared" si="28"/>
        <v>19041.900000000001</v>
      </c>
      <c r="I316" s="150">
        <f t="shared" si="28"/>
        <v>20141.2</v>
      </c>
      <c r="J316" s="150">
        <f t="shared" si="28"/>
        <v>20049.8</v>
      </c>
      <c r="K316" s="150">
        <f t="shared" si="28"/>
        <v>22048.3</v>
      </c>
      <c r="L316" s="150">
        <f t="shared" si="28"/>
        <v>22902.7</v>
      </c>
      <c r="M316" s="150">
        <f>SUMIF($C$6:$C$182,51,M$6:M$182)</f>
        <v>23604.9</v>
      </c>
      <c r="N316" s="150">
        <f t="shared" ref="N316:Y316" si="29">SUMIF($C$6:$C$182,51,N$6:N$182)</f>
        <v>23057.5</v>
      </c>
      <c r="O316" s="150">
        <f t="shared" si="29"/>
        <v>23245.599999999999</v>
      </c>
      <c r="P316" s="150">
        <f t="shared" si="29"/>
        <v>23071.1</v>
      </c>
      <c r="Q316" s="150">
        <f t="shared" si="29"/>
        <v>23606</v>
      </c>
      <c r="R316" s="150">
        <f t="shared" si="29"/>
        <v>23832.1</v>
      </c>
      <c r="S316" s="150">
        <f t="shared" si="29"/>
        <v>23998.3</v>
      </c>
      <c r="T316" s="150">
        <f t="shared" si="29"/>
        <v>23712.9</v>
      </c>
      <c r="U316" s="150">
        <f t="shared" si="29"/>
        <v>24945.4</v>
      </c>
      <c r="V316" s="150">
        <f t="shared" si="29"/>
        <v>25481.7</v>
      </c>
      <c r="W316" s="150">
        <f t="shared" si="29"/>
        <v>26008.400000000001</v>
      </c>
      <c r="X316" s="150">
        <f t="shared" si="29"/>
        <v>26680.6</v>
      </c>
      <c r="Y316" s="150">
        <f t="shared" si="29"/>
        <v>26526.9</v>
      </c>
    </row>
    <row r="317" spans="1:25" x14ac:dyDescent="0.25">
      <c r="A317" t="s">
        <v>567</v>
      </c>
      <c r="C317" s="97">
        <v>52</v>
      </c>
      <c r="D317" s="150">
        <f t="shared" ref="D317:L317" si="30">SUMIF($C$6:$C$182,52,D$6:D$182)</f>
        <v>32720</v>
      </c>
      <c r="E317" s="150">
        <f t="shared" si="30"/>
        <v>34638.699999999997</v>
      </c>
      <c r="F317" s="150">
        <f t="shared" si="30"/>
        <v>36386.400000000001</v>
      </c>
      <c r="G317" s="150">
        <f t="shared" si="30"/>
        <v>39023.1</v>
      </c>
      <c r="H317" s="150">
        <f t="shared" si="30"/>
        <v>41835.5</v>
      </c>
      <c r="I317" s="150">
        <f t="shared" si="30"/>
        <v>42183.1</v>
      </c>
      <c r="J317" s="150">
        <f t="shared" si="30"/>
        <v>42488.4</v>
      </c>
      <c r="K317" s="150">
        <f t="shared" si="30"/>
        <v>44735.3</v>
      </c>
      <c r="L317" s="150">
        <f t="shared" si="30"/>
        <v>46497</v>
      </c>
      <c r="M317" s="150">
        <f>SUMIF($C$6:$C$182,52,M$6:M$182)</f>
        <v>49769.3</v>
      </c>
      <c r="N317" s="150">
        <f t="shared" ref="N317:Y317" si="31">SUMIF($C$6:$C$182,52,N$6:N$182)</f>
        <v>51947.9</v>
      </c>
      <c r="O317" s="150">
        <f t="shared" si="31"/>
        <v>50836.1</v>
      </c>
      <c r="P317" s="150">
        <f t="shared" si="31"/>
        <v>50227.9</v>
      </c>
      <c r="Q317" s="150">
        <f t="shared" si="31"/>
        <v>50888.5</v>
      </c>
      <c r="R317" s="150">
        <f t="shared" si="31"/>
        <v>52822</v>
      </c>
      <c r="S317" s="150">
        <f t="shared" si="31"/>
        <v>54005.8</v>
      </c>
      <c r="T317" s="150">
        <f t="shared" si="31"/>
        <v>56261.5</v>
      </c>
      <c r="U317" s="150">
        <f t="shared" si="31"/>
        <v>58382.1</v>
      </c>
      <c r="V317" s="150">
        <f t="shared" si="31"/>
        <v>61707.4</v>
      </c>
      <c r="W317" s="150">
        <f t="shared" si="31"/>
        <v>64532.9</v>
      </c>
      <c r="X317" s="150">
        <f t="shared" si="31"/>
        <v>66888.100000000006</v>
      </c>
      <c r="Y317" s="150">
        <f t="shared" si="31"/>
        <v>68510.600000000006</v>
      </c>
    </row>
    <row r="318" spans="1:25" x14ac:dyDescent="0.25">
      <c r="A318" t="s">
        <v>652</v>
      </c>
      <c r="C318" s="97">
        <v>53</v>
      </c>
      <c r="D318" s="150">
        <f t="shared" ref="D318:L318" si="32">SUMIF($C$6:$C$182,53,D$6:D$182)</f>
        <v>52582.1</v>
      </c>
      <c r="E318" s="150">
        <f t="shared" si="32"/>
        <v>53574.2</v>
      </c>
      <c r="F318" s="150">
        <f t="shared" si="32"/>
        <v>56851.7</v>
      </c>
      <c r="G318" s="150">
        <f t="shared" si="32"/>
        <v>59860.3</v>
      </c>
      <c r="H318" s="150">
        <f t="shared" si="32"/>
        <v>62679.5</v>
      </c>
      <c r="I318" s="150">
        <f t="shared" si="32"/>
        <v>65311.8</v>
      </c>
      <c r="J318" s="150">
        <f t="shared" si="32"/>
        <v>66221.399999999994</v>
      </c>
      <c r="K318" s="150">
        <f t="shared" si="32"/>
        <v>67997.3</v>
      </c>
      <c r="L318" s="150">
        <f t="shared" si="32"/>
        <v>71068.399999999994</v>
      </c>
      <c r="M318" s="150">
        <f>SUMIF($C$6:$C$182,53,M$6:M$182)</f>
        <v>72287.5</v>
      </c>
      <c r="N318" s="150">
        <f t="shared" ref="N318:Y318" si="33">SUMIF($C$6:$C$182,53,N$6:N$182)</f>
        <v>73551</v>
      </c>
      <c r="O318" s="150">
        <f t="shared" si="33"/>
        <v>74665.5</v>
      </c>
      <c r="P318" s="150">
        <f t="shared" si="33"/>
        <v>76306.7</v>
      </c>
      <c r="Q318" s="150">
        <f t="shared" si="33"/>
        <v>78300.399999999994</v>
      </c>
      <c r="R318" s="150">
        <f t="shared" si="33"/>
        <v>80561.399999999994</v>
      </c>
      <c r="S318" s="150">
        <f t="shared" si="33"/>
        <v>82565</v>
      </c>
      <c r="T318" s="150">
        <f t="shared" si="33"/>
        <v>84259.7</v>
      </c>
      <c r="U318" s="150">
        <f t="shared" si="33"/>
        <v>85588.1</v>
      </c>
      <c r="V318" s="150">
        <f t="shared" si="33"/>
        <v>88141.6</v>
      </c>
      <c r="W318" s="150">
        <f t="shared" si="33"/>
        <v>90780.6</v>
      </c>
      <c r="X318" s="150">
        <f t="shared" si="33"/>
        <v>92404.5</v>
      </c>
      <c r="Y318" s="150">
        <f t="shared" si="33"/>
        <v>93385.7</v>
      </c>
    </row>
    <row r="319" spans="1:25" x14ac:dyDescent="0.25">
      <c r="A319" t="s">
        <v>653</v>
      </c>
      <c r="C319" s="97">
        <v>54</v>
      </c>
      <c r="D319" s="150">
        <f t="shared" ref="D319:L319" si="34">SUMIF($C$6:$C$182,54,D$6:D$182)</f>
        <v>23012.400000000001</v>
      </c>
      <c r="E319" s="150">
        <f t="shared" si="34"/>
        <v>25742.1</v>
      </c>
      <c r="F319" s="150">
        <f t="shared" si="34"/>
        <v>29604.9</v>
      </c>
      <c r="G319" s="150">
        <f t="shared" si="34"/>
        <v>34283.4</v>
      </c>
      <c r="H319" s="150">
        <f t="shared" si="34"/>
        <v>34296.199999999997</v>
      </c>
      <c r="I319" s="150">
        <f t="shared" si="34"/>
        <v>34406.5</v>
      </c>
      <c r="J319" s="150">
        <f t="shared" si="34"/>
        <v>35516.300000000003</v>
      </c>
      <c r="K319" s="150">
        <f t="shared" si="34"/>
        <v>35617.9</v>
      </c>
      <c r="L319" s="150">
        <f t="shared" si="34"/>
        <v>36517.300000000003</v>
      </c>
      <c r="M319" s="150">
        <f>SUMIF($C$6:$C$182,54,M$6:M$182)</f>
        <v>38105.199999999997</v>
      </c>
      <c r="N319" s="150">
        <f t="shared" ref="N319:Y319" si="35">SUMIF($C$6:$C$182,54,N$6:N$182)</f>
        <v>39537.300000000003</v>
      </c>
      <c r="O319" s="150">
        <f t="shared" si="35"/>
        <v>40337.699999999997</v>
      </c>
      <c r="P319" s="150">
        <f t="shared" si="35"/>
        <v>39234</v>
      </c>
      <c r="Q319" s="150">
        <f t="shared" si="35"/>
        <v>39035</v>
      </c>
      <c r="R319" s="150">
        <f t="shared" si="35"/>
        <v>40155.599999999999</v>
      </c>
      <c r="S319" s="150">
        <f t="shared" si="35"/>
        <v>40771.4</v>
      </c>
      <c r="T319" s="150">
        <f t="shared" si="35"/>
        <v>41039.300000000003</v>
      </c>
      <c r="U319" s="150">
        <f t="shared" si="35"/>
        <v>42952</v>
      </c>
      <c r="V319" s="150">
        <f t="shared" si="35"/>
        <v>44448.6</v>
      </c>
      <c r="W319" s="150">
        <f t="shared" si="35"/>
        <v>45673.7</v>
      </c>
      <c r="X319" s="150">
        <f t="shared" si="35"/>
        <v>47175.199999999997</v>
      </c>
      <c r="Y319" s="150">
        <f t="shared" si="35"/>
        <v>49465.8</v>
      </c>
    </row>
    <row r="320" spans="1:25" x14ac:dyDescent="0.25">
      <c r="A320" t="s">
        <v>644</v>
      </c>
      <c r="C320" s="97" t="s">
        <v>645</v>
      </c>
      <c r="D320" s="150">
        <f t="shared" ref="D320:L320" si="36">SUMIF($C$6:$C$182,55,D$6:D$182)+SUMIF($C$6:$C$182,56,D$6:D$182)</f>
        <v>14695</v>
      </c>
      <c r="E320" s="150">
        <f t="shared" si="36"/>
        <v>15916.3</v>
      </c>
      <c r="F320" s="150">
        <f t="shared" si="36"/>
        <v>17437.7</v>
      </c>
      <c r="G320" s="150">
        <f t="shared" si="36"/>
        <v>18702.7</v>
      </c>
      <c r="H320" s="150">
        <f t="shared" si="36"/>
        <v>20189.600000000002</v>
      </c>
      <c r="I320" s="150">
        <f t="shared" si="36"/>
        <v>21966.6</v>
      </c>
      <c r="J320" s="150">
        <f t="shared" si="36"/>
        <v>22042.3</v>
      </c>
      <c r="K320" s="150">
        <f t="shared" si="36"/>
        <v>23435.3</v>
      </c>
      <c r="L320" s="150">
        <f t="shared" si="36"/>
        <v>24463.4</v>
      </c>
      <c r="M320" s="150">
        <f>SUMIF($C$6:$C$182,55,M$6:M$182)+SUMIF($C$6:$C$182,56,M$6:M$182)</f>
        <v>24776.799999999999</v>
      </c>
      <c r="N320" s="150">
        <f t="shared" ref="N320:Y320" si="37">SUMIF($C$6:$C$182,55,N$6:N$182)+SUMIF($C$6:$C$182,56,N$6:N$182)</f>
        <v>25921.599999999999</v>
      </c>
      <c r="O320" s="150">
        <f t="shared" si="37"/>
        <v>25510.9</v>
      </c>
      <c r="P320" s="150">
        <f t="shared" si="37"/>
        <v>24341</v>
      </c>
      <c r="Q320" s="150">
        <f t="shared" si="37"/>
        <v>24952.3</v>
      </c>
      <c r="R320" s="150">
        <f t="shared" si="37"/>
        <v>24866.300000000003</v>
      </c>
      <c r="S320" s="150">
        <f t="shared" si="37"/>
        <v>25571.5</v>
      </c>
      <c r="T320" s="150">
        <f t="shared" si="37"/>
        <v>25943</v>
      </c>
      <c r="U320" s="150">
        <f t="shared" si="37"/>
        <v>26576.799999999999</v>
      </c>
      <c r="V320" s="150">
        <f t="shared" si="37"/>
        <v>27609.699999999997</v>
      </c>
      <c r="W320" s="150">
        <f t="shared" si="37"/>
        <v>27662.9</v>
      </c>
      <c r="X320" s="150">
        <f t="shared" si="37"/>
        <v>27563.599999999999</v>
      </c>
      <c r="Y320" s="150">
        <f t="shared" si="37"/>
        <v>27943.7</v>
      </c>
    </row>
    <row r="321" spans="1:25" x14ac:dyDescent="0.25">
      <c r="A321" t="s">
        <v>647</v>
      </c>
      <c r="C321" s="97" t="s">
        <v>646</v>
      </c>
      <c r="D321" s="150">
        <f t="shared" ref="D321:L321" si="38">SUMIF($C$6:$C$182,61,D$6:D$182)+SUMIF($C$6:$C$182,62,D$6:D$182)+SUMIF($C$6:$C$182,91,D$6:D$182)</f>
        <v>90470.399999999994</v>
      </c>
      <c r="E321" s="150">
        <f t="shared" si="38"/>
        <v>91587.4</v>
      </c>
      <c r="F321" s="150">
        <f t="shared" si="38"/>
        <v>93833.3</v>
      </c>
      <c r="G321" s="150">
        <f t="shared" si="38"/>
        <v>96466.799999999988</v>
      </c>
      <c r="H321" s="150">
        <f t="shared" si="38"/>
        <v>98065.600000000006</v>
      </c>
      <c r="I321" s="150">
        <f t="shared" si="38"/>
        <v>101104.29999999999</v>
      </c>
      <c r="J321" s="150">
        <f t="shared" si="38"/>
        <v>103926.8</v>
      </c>
      <c r="K321" s="150">
        <f t="shared" si="38"/>
        <v>107626.6</v>
      </c>
      <c r="L321" s="150">
        <f t="shared" si="38"/>
        <v>111029.6</v>
      </c>
      <c r="M321" s="150">
        <f>SUMIF($C$6:$C$182,61,M$6:M$182)+SUMIF($C$6:$C$182,62,M$6:M$182)+SUMIF($C$6:$C$182,91,M$6:M$182)</f>
        <v>115259.5</v>
      </c>
      <c r="N321" s="150">
        <f t="shared" ref="N321:Y321" si="39">SUMIF($C$6:$C$182,61,N$6:N$182)+SUMIF($C$6:$C$182,62,N$6:N$182)+SUMIF($C$6:$C$182,91,N$6:N$182)</f>
        <v>118482</v>
      </c>
      <c r="O321" s="150">
        <f t="shared" si="39"/>
        <v>123167.8</v>
      </c>
      <c r="P321" s="150">
        <f t="shared" si="39"/>
        <v>126842.5</v>
      </c>
      <c r="Q321" s="150">
        <f t="shared" si="39"/>
        <v>129767.7</v>
      </c>
      <c r="R321" s="150">
        <f t="shared" si="39"/>
        <v>131583.29999999999</v>
      </c>
      <c r="S321" s="150">
        <f t="shared" si="39"/>
        <v>131947.59999999998</v>
      </c>
      <c r="T321" s="150">
        <f t="shared" si="39"/>
        <v>131293.29999999999</v>
      </c>
      <c r="U321" s="150">
        <f t="shared" si="39"/>
        <v>132106.79999999999</v>
      </c>
      <c r="V321" s="150">
        <f t="shared" si="39"/>
        <v>133486.70000000001</v>
      </c>
      <c r="W321" s="150">
        <f t="shared" si="39"/>
        <v>136074.29999999999</v>
      </c>
      <c r="X321" s="150">
        <f t="shared" si="39"/>
        <v>138586.1</v>
      </c>
      <c r="Y321" s="150">
        <f t="shared" si="39"/>
        <v>142687.4</v>
      </c>
    </row>
    <row r="322" spans="1:25" x14ac:dyDescent="0.25">
      <c r="A322" t="s">
        <v>654</v>
      </c>
      <c r="C322" s="97">
        <v>71</v>
      </c>
      <c r="D322" s="150">
        <f t="shared" ref="D322:L322" si="40">SUMIF($C$6:$C$182,71,D$6:D$182)</f>
        <v>5077.2</v>
      </c>
      <c r="E322" s="150">
        <f t="shared" si="40"/>
        <v>5019.8</v>
      </c>
      <c r="F322" s="150">
        <f t="shared" si="40"/>
        <v>5206.8</v>
      </c>
      <c r="G322" s="150">
        <f t="shared" si="40"/>
        <v>5454.4</v>
      </c>
      <c r="H322" s="150">
        <f t="shared" si="40"/>
        <v>5714.6</v>
      </c>
      <c r="I322" s="150">
        <f t="shared" si="40"/>
        <v>5626</v>
      </c>
      <c r="J322" s="150">
        <f t="shared" si="40"/>
        <v>5554.2</v>
      </c>
      <c r="K322" s="150">
        <f t="shared" si="40"/>
        <v>5755.2</v>
      </c>
      <c r="L322" s="150">
        <f t="shared" si="40"/>
        <v>5561.9</v>
      </c>
      <c r="M322" s="150">
        <f>SUMIF($C$6:$C$182,71,M$6:M$182)</f>
        <v>5532.2</v>
      </c>
      <c r="N322" s="150">
        <f t="shared" ref="N322:Y322" si="41">SUMIF($C$6:$C$182,71,N$6:N$182)</f>
        <v>5546.8</v>
      </c>
      <c r="O322" s="150">
        <f t="shared" si="41"/>
        <v>5570.2</v>
      </c>
      <c r="P322" s="150">
        <f t="shared" si="41"/>
        <v>5589.4</v>
      </c>
      <c r="Q322" s="150">
        <f t="shared" si="41"/>
        <v>5294.7</v>
      </c>
      <c r="R322" s="150">
        <f t="shared" si="41"/>
        <v>5266.1</v>
      </c>
      <c r="S322" s="150">
        <f t="shared" si="41"/>
        <v>5266.4</v>
      </c>
      <c r="T322" s="150">
        <f t="shared" si="41"/>
        <v>5268.3</v>
      </c>
      <c r="U322" s="150">
        <f t="shared" si="41"/>
        <v>5578.8</v>
      </c>
      <c r="V322" s="150">
        <f t="shared" si="41"/>
        <v>5800.8</v>
      </c>
      <c r="W322" s="150">
        <f t="shared" si="41"/>
        <v>6024.2</v>
      </c>
      <c r="X322" s="150">
        <f t="shared" si="41"/>
        <v>6214.7</v>
      </c>
      <c r="Y322" s="150">
        <f t="shared" si="41"/>
        <v>6384.9</v>
      </c>
    </row>
    <row r="323" spans="1:25" x14ac:dyDescent="0.25">
      <c r="A323" t="s">
        <v>655</v>
      </c>
      <c r="C323" s="97">
        <v>72</v>
      </c>
      <c r="D323" s="150">
        <f t="shared" ref="D323:L323" si="42">SUMIF($C$6:$C$182,72,D$6:D$182)</f>
        <v>9130.6</v>
      </c>
      <c r="E323" s="150">
        <f t="shared" si="42"/>
        <v>10029.6</v>
      </c>
      <c r="F323" s="150">
        <f t="shared" si="42"/>
        <v>11231.2</v>
      </c>
      <c r="G323" s="150">
        <f t="shared" si="42"/>
        <v>11547.6</v>
      </c>
      <c r="H323" s="150">
        <f t="shared" si="42"/>
        <v>11536.6</v>
      </c>
      <c r="I323" s="150">
        <f t="shared" si="42"/>
        <v>11985</v>
      </c>
      <c r="J323" s="150">
        <f t="shared" si="42"/>
        <v>10989.1</v>
      </c>
      <c r="K323" s="150">
        <f t="shared" si="42"/>
        <v>11206.6</v>
      </c>
      <c r="L323" s="150">
        <f t="shared" si="42"/>
        <v>11243.5</v>
      </c>
      <c r="M323" s="150">
        <f>SUMIF($C$6:$C$182,72,M$6:M$182)</f>
        <v>11319.8</v>
      </c>
      <c r="N323" s="150">
        <f t="shared" ref="N323:Y323" si="43">SUMIF($C$6:$C$182,72,N$6:N$182)</f>
        <v>11242.9</v>
      </c>
      <c r="O323" s="150">
        <f t="shared" si="43"/>
        <v>11411.2</v>
      </c>
      <c r="P323" s="150">
        <f t="shared" si="43"/>
        <v>11452.8</v>
      </c>
      <c r="Q323" s="150">
        <f t="shared" si="43"/>
        <v>11396</v>
      </c>
      <c r="R323" s="150">
        <f t="shared" si="43"/>
        <v>11768</v>
      </c>
      <c r="S323" s="150">
        <f t="shared" si="43"/>
        <v>12069.7</v>
      </c>
      <c r="T323" s="150">
        <f t="shared" si="43"/>
        <v>12709.1</v>
      </c>
      <c r="U323" s="150">
        <f t="shared" si="43"/>
        <v>13472.5</v>
      </c>
      <c r="V323" s="150">
        <f t="shared" si="43"/>
        <v>14096.7</v>
      </c>
      <c r="W323" s="150">
        <f t="shared" si="43"/>
        <v>14791.4</v>
      </c>
      <c r="X323" s="150">
        <f t="shared" si="43"/>
        <v>15364.1</v>
      </c>
      <c r="Y323" s="150">
        <f t="shared" si="43"/>
        <v>15662.2</v>
      </c>
    </row>
    <row r="324" spans="1:25" x14ac:dyDescent="0.25">
      <c r="A324" t="s">
        <v>656</v>
      </c>
      <c r="C324" s="97">
        <v>81</v>
      </c>
      <c r="D324" s="150">
        <f t="shared" ref="D324:L324" si="44">SUMIF($C$6:$C$182,81,D$6:D$182)</f>
        <v>9161.7999999999993</v>
      </c>
      <c r="E324" s="150">
        <f t="shared" si="44"/>
        <v>9592</v>
      </c>
      <c r="F324" s="150">
        <f t="shared" si="44"/>
        <v>10413.4</v>
      </c>
      <c r="G324" s="150">
        <f t="shared" si="44"/>
        <v>10858.9</v>
      </c>
      <c r="H324" s="150">
        <f t="shared" si="44"/>
        <v>11352.2</v>
      </c>
      <c r="I324" s="150">
        <f t="shared" si="44"/>
        <v>11732.8</v>
      </c>
      <c r="J324" s="150">
        <f t="shared" si="44"/>
        <v>11671.8</v>
      </c>
      <c r="K324" s="150">
        <f t="shared" si="44"/>
        <v>11929.9</v>
      </c>
      <c r="L324" s="150">
        <f t="shared" si="44"/>
        <v>12026.4</v>
      </c>
      <c r="M324" s="150">
        <f>SUMIF($C$6:$C$182,81,M$6:M$182)</f>
        <v>12256.2</v>
      </c>
      <c r="N324" s="150">
        <f t="shared" ref="N324:Y324" si="45">SUMIF($C$6:$C$182,81,N$6:N$182)</f>
        <v>12347.9</v>
      </c>
      <c r="O324" s="150">
        <f t="shared" si="45"/>
        <v>12685.7</v>
      </c>
      <c r="P324" s="150">
        <f t="shared" si="45"/>
        <v>12554.6</v>
      </c>
      <c r="Q324" s="150">
        <f t="shared" si="45"/>
        <v>12182</v>
      </c>
      <c r="R324" s="150">
        <f t="shared" si="45"/>
        <v>12254.2</v>
      </c>
      <c r="S324" s="150">
        <f t="shared" si="45"/>
        <v>12475.1</v>
      </c>
      <c r="T324" s="150">
        <f t="shared" si="45"/>
        <v>12928</v>
      </c>
      <c r="U324" s="150">
        <f t="shared" si="45"/>
        <v>13482.6</v>
      </c>
      <c r="V324" s="150">
        <f t="shared" si="45"/>
        <v>13653.7</v>
      </c>
      <c r="W324" s="150">
        <f t="shared" si="45"/>
        <v>13427.4</v>
      </c>
      <c r="X324" s="150">
        <f t="shared" si="45"/>
        <v>13422.6</v>
      </c>
      <c r="Y324" s="150">
        <f t="shared" si="45"/>
        <v>13568.3</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3</vt:i4>
      </vt:variant>
    </vt:vector>
  </HeadingPairs>
  <TitlesOfParts>
    <vt:vector size="29" baseType="lpstr">
      <vt:lpstr>Notes to FILE</vt:lpstr>
      <vt:lpstr>Summary (GDP)</vt:lpstr>
      <vt:lpstr>Summary (Emp)</vt:lpstr>
      <vt:lpstr>Snapshot</vt:lpstr>
      <vt:lpstr>Emp 98 08 18 Comparison</vt:lpstr>
      <vt:lpstr>GDP by NAICS</vt:lpstr>
      <vt:lpstr>Tor GDP Estimates</vt:lpstr>
      <vt:lpstr>CMA GDP Estimates</vt:lpstr>
      <vt:lpstr>Ont GDP</vt:lpstr>
      <vt:lpstr>GDP Estimates (RestOfOnt)</vt:lpstr>
      <vt:lpstr>GDP Estimates (RestOfCMA)</vt:lpstr>
      <vt:lpstr>Ont LFS Emp</vt:lpstr>
      <vt:lpstr>CMA Emp Adj</vt:lpstr>
      <vt:lpstr>Tor Emp Adj</vt:lpstr>
      <vt:lpstr>Emp RestOfOnt</vt:lpstr>
      <vt:lpstr>Emp RestOfCMA</vt:lpstr>
      <vt:lpstr>CMA Emp %OfOnt</vt:lpstr>
      <vt:lpstr>Tor Emp %OfCMA</vt:lpstr>
      <vt:lpstr>Imputed Rent</vt:lpstr>
      <vt:lpstr>CBC Emp - Sectors (% for GDP)</vt:lpstr>
      <vt:lpstr>CAN LFS Emp</vt:lpstr>
      <vt:lpstr>Canada and Provincial GDPs</vt:lpstr>
      <vt:lpstr>Tor Emp Adj (5-Yr Growth)</vt:lpstr>
      <vt:lpstr>Tor Emp Adj (LQ)</vt:lpstr>
      <vt:lpstr>CMA Emp Adj (LQ)</vt:lpstr>
      <vt:lpstr>RestOfCMA (905) Emp Adj (LQ)</vt:lpstr>
      <vt:lpstr>'Summary (Emp)'!Print_Area</vt:lpstr>
      <vt:lpstr>'Summary (GDP)'!Print_Area</vt:lpstr>
      <vt:lpstr>'Notes to FILE'!Print_Titles</vt:lpstr>
    </vt:vector>
  </TitlesOfParts>
  <Company>City of Toronto</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Vivien Yip</dc:creator>
  <cp:lastModifiedBy>Vivien Yip</cp:lastModifiedBy>
  <cp:lastPrinted>2019-03-27T17:25:27Z</cp:lastPrinted>
  <dcterms:created xsi:type="dcterms:W3CDTF">2019-03-22T18:33:53Z</dcterms:created>
  <dcterms:modified xsi:type="dcterms:W3CDTF">2019-07-31T14:38:21Z</dcterms:modified>
</cp:coreProperties>
</file>